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Ex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calderonf\workspace\workspace-DataAnalitics\dataProject_dashBoard_AnalisisDeDatos\"/>
    </mc:Choice>
  </mc:AlternateContent>
  <xr:revisionPtr revIDLastSave="0" documentId="13_ncr:1_{AF2ED8E1-B458-4098-86AC-064FAE938BDF}" xr6:coauthVersionLast="47" xr6:coauthVersionMax="47" xr10:uidLastSave="{00000000-0000-0000-0000-000000000000}"/>
  <bookViews>
    <workbookView xWindow="-108" yWindow="-108" windowWidth="23256" windowHeight="13176" activeTab="5" xr2:uid="{59EE4E44-DEC7-4BB2-9E6B-22AB5D7DB9BE}"/>
  </bookViews>
  <sheets>
    <sheet name="tblPosts" sheetId="2" r:id="rId1"/>
    <sheet name="dat_validaciones" sheetId="1" r:id="rId2"/>
    <sheet name="base_pivot" sheetId="5" r:id="rId3"/>
    <sheet name="map_data" sheetId="6" r:id="rId4"/>
    <sheet name="Scatter_Data" sheetId="8" r:id="rId5"/>
    <sheet name="Dashboard" sheetId="4" r:id="rId6"/>
  </sheets>
  <externalReferences>
    <externalReference r:id="rId7"/>
  </externalReferences>
  <definedNames>
    <definedName name="_xlchart.v5.0" hidden="1">map_data!$A$1</definedName>
    <definedName name="_xlchart.v5.1" hidden="1">map_data!$A$2:$A$9</definedName>
    <definedName name="_xlchart.v5.2" hidden="1">map_data!$B$1</definedName>
    <definedName name="_xlchart.v5.3" hidden="1">map_data!$B$2:$B$9</definedName>
    <definedName name="_xlchart.v5.4" hidden="1">map_data!$C$1</definedName>
    <definedName name="_xlchart.v5.5" hidden="1">map_data!$C$2:$C$9</definedName>
    <definedName name="Datos">[1]!Tabla2[#Data]</definedName>
    <definedName name="DatosExternos_1" localSheetId="0" hidden="1">tblPosts!$A$1:$N$5001</definedName>
    <definedName name="SegmentaciónDeDatos_Content_Type">#N/A</definedName>
    <definedName name="SegmentaciónDeDatos_Hashtag">#N/A</definedName>
    <definedName name="SegmentaciónDeDatos_Platform">#N/A</definedName>
    <definedName name="SegmentaciónDeDatos_Region">#N/A</definedName>
  </definedNames>
  <calcPr calcId="191029"/>
  <pivotCaches>
    <pivotCache cacheId="3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29" i="2"/>
  <c r="M29" i="2" s="1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L90" i="2"/>
  <c r="M90" i="2" s="1"/>
  <c r="L91" i="2"/>
  <c r="M91" i="2" s="1"/>
  <c r="L92" i="2"/>
  <c r="M92" i="2" s="1"/>
  <c r="L93" i="2"/>
  <c r="M93" i="2" s="1"/>
  <c r="L94" i="2"/>
  <c r="M94" i="2" s="1"/>
  <c r="L95" i="2"/>
  <c r="M95" i="2" s="1"/>
  <c r="L96" i="2"/>
  <c r="M96" i="2" s="1"/>
  <c r="L97" i="2"/>
  <c r="M97" i="2" s="1"/>
  <c r="L98" i="2"/>
  <c r="M98" i="2" s="1"/>
  <c r="L99" i="2"/>
  <c r="M99" i="2" s="1"/>
  <c r="L100" i="2"/>
  <c r="M100" i="2" s="1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10" i="2"/>
  <c r="M110" i="2" s="1"/>
  <c r="L111" i="2"/>
  <c r="M111" i="2" s="1"/>
  <c r="L112" i="2"/>
  <c r="M112" i="2" s="1"/>
  <c r="L113" i="2"/>
  <c r="M113" i="2" s="1"/>
  <c r="L114" i="2"/>
  <c r="M114" i="2" s="1"/>
  <c r="L115" i="2"/>
  <c r="M115" i="2" s="1"/>
  <c r="L116" i="2"/>
  <c r="M116" i="2" s="1"/>
  <c r="L117" i="2"/>
  <c r="M117" i="2" s="1"/>
  <c r="L118" i="2"/>
  <c r="M118" i="2" s="1"/>
  <c r="L119" i="2"/>
  <c r="M119" i="2" s="1"/>
  <c r="L120" i="2"/>
  <c r="M120" i="2" s="1"/>
  <c r="L121" i="2"/>
  <c r="M121" i="2" s="1"/>
  <c r="L122" i="2"/>
  <c r="M122" i="2" s="1"/>
  <c r="L123" i="2"/>
  <c r="M123" i="2" s="1"/>
  <c r="L124" i="2"/>
  <c r="M124" i="2" s="1"/>
  <c r="L125" i="2"/>
  <c r="M125" i="2" s="1"/>
  <c r="L126" i="2"/>
  <c r="M126" i="2" s="1"/>
  <c r="L127" i="2"/>
  <c r="M127" i="2" s="1"/>
  <c r="L128" i="2"/>
  <c r="M128" i="2" s="1"/>
  <c r="L129" i="2"/>
  <c r="M129" i="2" s="1"/>
  <c r="L130" i="2"/>
  <c r="M130" i="2" s="1"/>
  <c r="L131" i="2"/>
  <c r="M131" i="2" s="1"/>
  <c r="L132" i="2"/>
  <c r="M132" i="2" s="1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L145" i="2"/>
  <c r="M145" i="2" s="1"/>
  <c r="L146" i="2"/>
  <c r="M146" i="2" s="1"/>
  <c r="L147" i="2"/>
  <c r="M147" i="2" s="1"/>
  <c r="L148" i="2"/>
  <c r="M148" i="2" s="1"/>
  <c r="L149" i="2"/>
  <c r="M149" i="2" s="1"/>
  <c r="L150" i="2"/>
  <c r="M150" i="2" s="1"/>
  <c r="L151" i="2"/>
  <c r="M151" i="2" s="1"/>
  <c r="L152" i="2"/>
  <c r="M152" i="2" s="1"/>
  <c r="L153" i="2"/>
  <c r="M153" i="2" s="1"/>
  <c r="L154" i="2"/>
  <c r="M154" i="2" s="1"/>
  <c r="L155" i="2"/>
  <c r="M155" i="2" s="1"/>
  <c r="L156" i="2"/>
  <c r="M156" i="2" s="1"/>
  <c r="L157" i="2"/>
  <c r="M157" i="2" s="1"/>
  <c r="L158" i="2"/>
  <c r="M158" i="2" s="1"/>
  <c r="L159" i="2"/>
  <c r="M159" i="2" s="1"/>
  <c r="L160" i="2"/>
  <c r="M160" i="2" s="1"/>
  <c r="L161" i="2"/>
  <c r="M161" i="2" s="1"/>
  <c r="L162" i="2"/>
  <c r="M162" i="2" s="1"/>
  <c r="L163" i="2"/>
  <c r="M163" i="2" s="1"/>
  <c r="L164" i="2"/>
  <c r="M164" i="2" s="1"/>
  <c r="L165" i="2"/>
  <c r="M165" i="2" s="1"/>
  <c r="L166" i="2"/>
  <c r="M166" i="2" s="1"/>
  <c r="L167" i="2"/>
  <c r="M167" i="2" s="1"/>
  <c r="L168" i="2"/>
  <c r="M168" i="2" s="1"/>
  <c r="L169" i="2"/>
  <c r="M169" i="2" s="1"/>
  <c r="L170" i="2"/>
  <c r="M170" i="2" s="1"/>
  <c r="L171" i="2"/>
  <c r="M171" i="2" s="1"/>
  <c r="L172" i="2"/>
  <c r="M172" i="2" s="1"/>
  <c r="L173" i="2"/>
  <c r="M173" i="2" s="1"/>
  <c r="L174" i="2"/>
  <c r="M174" i="2" s="1"/>
  <c r="L175" i="2"/>
  <c r="M175" i="2" s="1"/>
  <c r="L176" i="2"/>
  <c r="M176" i="2" s="1"/>
  <c r="L177" i="2"/>
  <c r="M177" i="2" s="1"/>
  <c r="L178" i="2"/>
  <c r="M178" i="2" s="1"/>
  <c r="L179" i="2"/>
  <c r="M179" i="2" s="1"/>
  <c r="L180" i="2"/>
  <c r="M180" i="2" s="1"/>
  <c r="L181" i="2"/>
  <c r="M181" i="2" s="1"/>
  <c r="L182" i="2"/>
  <c r="M182" i="2" s="1"/>
  <c r="L183" i="2"/>
  <c r="M183" i="2" s="1"/>
  <c r="L184" i="2"/>
  <c r="M184" i="2" s="1"/>
  <c r="L185" i="2"/>
  <c r="M185" i="2" s="1"/>
  <c r="L186" i="2"/>
  <c r="M186" i="2" s="1"/>
  <c r="L187" i="2"/>
  <c r="M187" i="2" s="1"/>
  <c r="L188" i="2"/>
  <c r="M188" i="2" s="1"/>
  <c r="L189" i="2"/>
  <c r="M189" i="2" s="1"/>
  <c r="L190" i="2"/>
  <c r="M190" i="2" s="1"/>
  <c r="L191" i="2"/>
  <c r="M191" i="2" s="1"/>
  <c r="L192" i="2"/>
  <c r="M192" i="2" s="1"/>
  <c r="L193" i="2"/>
  <c r="M193" i="2" s="1"/>
  <c r="L194" i="2"/>
  <c r="M194" i="2" s="1"/>
  <c r="L195" i="2"/>
  <c r="M195" i="2" s="1"/>
  <c r="L196" i="2"/>
  <c r="M196" i="2" s="1"/>
  <c r="L197" i="2"/>
  <c r="M197" i="2" s="1"/>
  <c r="L198" i="2"/>
  <c r="M198" i="2" s="1"/>
  <c r="L199" i="2"/>
  <c r="M199" i="2" s="1"/>
  <c r="L200" i="2"/>
  <c r="M200" i="2" s="1"/>
  <c r="L201" i="2"/>
  <c r="M201" i="2" s="1"/>
  <c r="L202" i="2"/>
  <c r="M202" i="2" s="1"/>
  <c r="L203" i="2"/>
  <c r="M203" i="2" s="1"/>
  <c r="L204" i="2"/>
  <c r="M204" i="2" s="1"/>
  <c r="L205" i="2"/>
  <c r="M205" i="2" s="1"/>
  <c r="L206" i="2"/>
  <c r="M206" i="2" s="1"/>
  <c r="L207" i="2"/>
  <c r="M207" i="2" s="1"/>
  <c r="L208" i="2"/>
  <c r="M208" i="2" s="1"/>
  <c r="L209" i="2"/>
  <c r="M209" i="2" s="1"/>
  <c r="L210" i="2"/>
  <c r="M210" i="2" s="1"/>
  <c r="L211" i="2"/>
  <c r="M211" i="2" s="1"/>
  <c r="L212" i="2"/>
  <c r="M212" i="2" s="1"/>
  <c r="L213" i="2"/>
  <c r="M213" i="2" s="1"/>
  <c r="L214" i="2"/>
  <c r="M214" i="2" s="1"/>
  <c r="L215" i="2"/>
  <c r="M215" i="2" s="1"/>
  <c r="L216" i="2"/>
  <c r="M216" i="2" s="1"/>
  <c r="L217" i="2"/>
  <c r="M217" i="2" s="1"/>
  <c r="L218" i="2"/>
  <c r="M218" i="2" s="1"/>
  <c r="L219" i="2"/>
  <c r="M219" i="2" s="1"/>
  <c r="L220" i="2"/>
  <c r="M220" i="2" s="1"/>
  <c r="L221" i="2"/>
  <c r="M221" i="2" s="1"/>
  <c r="L222" i="2"/>
  <c r="M222" i="2" s="1"/>
  <c r="L223" i="2"/>
  <c r="M223" i="2" s="1"/>
  <c r="L224" i="2"/>
  <c r="M224" i="2" s="1"/>
  <c r="L225" i="2"/>
  <c r="M225" i="2" s="1"/>
  <c r="L226" i="2"/>
  <c r="M226" i="2" s="1"/>
  <c r="L227" i="2"/>
  <c r="M227" i="2" s="1"/>
  <c r="L228" i="2"/>
  <c r="M228" i="2" s="1"/>
  <c r="L229" i="2"/>
  <c r="M229" i="2" s="1"/>
  <c r="L230" i="2"/>
  <c r="M230" i="2" s="1"/>
  <c r="L231" i="2"/>
  <c r="M231" i="2" s="1"/>
  <c r="L232" i="2"/>
  <c r="M232" i="2" s="1"/>
  <c r="L233" i="2"/>
  <c r="M233" i="2" s="1"/>
  <c r="L234" i="2"/>
  <c r="M234" i="2" s="1"/>
  <c r="L235" i="2"/>
  <c r="M235" i="2" s="1"/>
  <c r="L236" i="2"/>
  <c r="M236" i="2" s="1"/>
  <c r="L237" i="2"/>
  <c r="M237" i="2" s="1"/>
  <c r="L238" i="2"/>
  <c r="M238" i="2" s="1"/>
  <c r="L239" i="2"/>
  <c r="M239" i="2" s="1"/>
  <c r="L240" i="2"/>
  <c r="M240" i="2" s="1"/>
  <c r="L241" i="2"/>
  <c r="M241" i="2" s="1"/>
  <c r="L242" i="2"/>
  <c r="M242" i="2" s="1"/>
  <c r="L243" i="2"/>
  <c r="M243" i="2" s="1"/>
  <c r="L244" i="2"/>
  <c r="M244" i="2" s="1"/>
  <c r="L245" i="2"/>
  <c r="M245" i="2" s="1"/>
  <c r="L246" i="2"/>
  <c r="M246" i="2" s="1"/>
  <c r="L247" i="2"/>
  <c r="M247" i="2" s="1"/>
  <c r="L248" i="2"/>
  <c r="M248" i="2" s="1"/>
  <c r="L249" i="2"/>
  <c r="M249" i="2" s="1"/>
  <c r="L250" i="2"/>
  <c r="M250" i="2" s="1"/>
  <c r="L251" i="2"/>
  <c r="M251" i="2" s="1"/>
  <c r="L252" i="2"/>
  <c r="M252" i="2" s="1"/>
  <c r="L253" i="2"/>
  <c r="M253" i="2" s="1"/>
  <c r="L254" i="2"/>
  <c r="M254" i="2" s="1"/>
  <c r="L255" i="2"/>
  <c r="M255" i="2" s="1"/>
  <c r="L256" i="2"/>
  <c r="M256" i="2" s="1"/>
  <c r="L257" i="2"/>
  <c r="M257" i="2" s="1"/>
  <c r="L258" i="2"/>
  <c r="M258" i="2" s="1"/>
  <c r="L259" i="2"/>
  <c r="M259" i="2" s="1"/>
  <c r="L260" i="2"/>
  <c r="M260" i="2" s="1"/>
  <c r="L261" i="2"/>
  <c r="M261" i="2" s="1"/>
  <c r="L262" i="2"/>
  <c r="M262" i="2" s="1"/>
  <c r="L263" i="2"/>
  <c r="M263" i="2" s="1"/>
  <c r="L264" i="2"/>
  <c r="M264" i="2" s="1"/>
  <c r="L265" i="2"/>
  <c r="M265" i="2" s="1"/>
  <c r="L266" i="2"/>
  <c r="M266" i="2" s="1"/>
  <c r="L267" i="2"/>
  <c r="M267" i="2" s="1"/>
  <c r="L268" i="2"/>
  <c r="M268" i="2" s="1"/>
  <c r="L269" i="2"/>
  <c r="M269" i="2" s="1"/>
  <c r="L270" i="2"/>
  <c r="M270" i="2" s="1"/>
  <c r="L271" i="2"/>
  <c r="M271" i="2" s="1"/>
  <c r="L272" i="2"/>
  <c r="M272" i="2" s="1"/>
  <c r="L273" i="2"/>
  <c r="M273" i="2" s="1"/>
  <c r="L274" i="2"/>
  <c r="M274" i="2" s="1"/>
  <c r="L275" i="2"/>
  <c r="M275" i="2" s="1"/>
  <c r="L276" i="2"/>
  <c r="M276" i="2" s="1"/>
  <c r="L277" i="2"/>
  <c r="M277" i="2" s="1"/>
  <c r="L278" i="2"/>
  <c r="M278" i="2" s="1"/>
  <c r="L279" i="2"/>
  <c r="M279" i="2" s="1"/>
  <c r="L280" i="2"/>
  <c r="M280" i="2" s="1"/>
  <c r="L281" i="2"/>
  <c r="M281" i="2" s="1"/>
  <c r="L282" i="2"/>
  <c r="M282" i="2" s="1"/>
  <c r="L283" i="2"/>
  <c r="M283" i="2" s="1"/>
  <c r="L284" i="2"/>
  <c r="M284" i="2" s="1"/>
  <c r="L285" i="2"/>
  <c r="M285" i="2" s="1"/>
  <c r="L286" i="2"/>
  <c r="M286" i="2" s="1"/>
  <c r="L287" i="2"/>
  <c r="M287" i="2" s="1"/>
  <c r="L288" i="2"/>
  <c r="M288" i="2" s="1"/>
  <c r="L289" i="2"/>
  <c r="M289" i="2" s="1"/>
  <c r="L290" i="2"/>
  <c r="M290" i="2" s="1"/>
  <c r="L291" i="2"/>
  <c r="M291" i="2" s="1"/>
  <c r="L292" i="2"/>
  <c r="M292" i="2" s="1"/>
  <c r="L293" i="2"/>
  <c r="M293" i="2" s="1"/>
  <c r="L294" i="2"/>
  <c r="M294" i="2" s="1"/>
  <c r="L295" i="2"/>
  <c r="M295" i="2" s="1"/>
  <c r="L296" i="2"/>
  <c r="M296" i="2" s="1"/>
  <c r="L297" i="2"/>
  <c r="M297" i="2" s="1"/>
  <c r="L298" i="2"/>
  <c r="M298" i="2" s="1"/>
  <c r="L299" i="2"/>
  <c r="M299" i="2" s="1"/>
  <c r="L300" i="2"/>
  <c r="M300" i="2" s="1"/>
  <c r="L301" i="2"/>
  <c r="M301" i="2" s="1"/>
  <c r="L302" i="2"/>
  <c r="M302" i="2" s="1"/>
  <c r="L303" i="2"/>
  <c r="M303" i="2" s="1"/>
  <c r="L304" i="2"/>
  <c r="M304" i="2" s="1"/>
  <c r="L305" i="2"/>
  <c r="M305" i="2" s="1"/>
  <c r="L306" i="2"/>
  <c r="M306" i="2" s="1"/>
  <c r="L307" i="2"/>
  <c r="M307" i="2" s="1"/>
  <c r="L308" i="2"/>
  <c r="M308" i="2" s="1"/>
  <c r="L309" i="2"/>
  <c r="M309" i="2" s="1"/>
  <c r="L310" i="2"/>
  <c r="M310" i="2" s="1"/>
  <c r="L311" i="2"/>
  <c r="M311" i="2" s="1"/>
  <c r="L312" i="2"/>
  <c r="M312" i="2" s="1"/>
  <c r="L313" i="2"/>
  <c r="M313" i="2" s="1"/>
  <c r="L314" i="2"/>
  <c r="M314" i="2" s="1"/>
  <c r="L315" i="2"/>
  <c r="M315" i="2" s="1"/>
  <c r="L316" i="2"/>
  <c r="M316" i="2" s="1"/>
  <c r="L317" i="2"/>
  <c r="M317" i="2" s="1"/>
  <c r="L318" i="2"/>
  <c r="M318" i="2" s="1"/>
  <c r="L319" i="2"/>
  <c r="M319" i="2" s="1"/>
  <c r="L320" i="2"/>
  <c r="M320" i="2" s="1"/>
  <c r="L321" i="2"/>
  <c r="M321" i="2" s="1"/>
  <c r="L322" i="2"/>
  <c r="M322" i="2" s="1"/>
  <c r="L323" i="2"/>
  <c r="M323" i="2" s="1"/>
  <c r="L324" i="2"/>
  <c r="M324" i="2" s="1"/>
  <c r="L325" i="2"/>
  <c r="M325" i="2" s="1"/>
  <c r="L326" i="2"/>
  <c r="M326" i="2" s="1"/>
  <c r="L327" i="2"/>
  <c r="M327" i="2" s="1"/>
  <c r="L328" i="2"/>
  <c r="M328" i="2" s="1"/>
  <c r="L329" i="2"/>
  <c r="M329" i="2" s="1"/>
  <c r="L330" i="2"/>
  <c r="M330" i="2" s="1"/>
  <c r="L331" i="2"/>
  <c r="M331" i="2" s="1"/>
  <c r="L332" i="2"/>
  <c r="M332" i="2" s="1"/>
  <c r="L333" i="2"/>
  <c r="M333" i="2" s="1"/>
  <c r="L334" i="2"/>
  <c r="M334" i="2" s="1"/>
  <c r="L335" i="2"/>
  <c r="M335" i="2" s="1"/>
  <c r="L336" i="2"/>
  <c r="M336" i="2" s="1"/>
  <c r="L337" i="2"/>
  <c r="M337" i="2" s="1"/>
  <c r="L338" i="2"/>
  <c r="M338" i="2" s="1"/>
  <c r="L339" i="2"/>
  <c r="M339" i="2" s="1"/>
  <c r="L340" i="2"/>
  <c r="M340" i="2" s="1"/>
  <c r="L341" i="2"/>
  <c r="M341" i="2" s="1"/>
  <c r="L342" i="2"/>
  <c r="M342" i="2" s="1"/>
  <c r="L343" i="2"/>
  <c r="M343" i="2" s="1"/>
  <c r="L344" i="2"/>
  <c r="M344" i="2" s="1"/>
  <c r="L345" i="2"/>
  <c r="M345" i="2" s="1"/>
  <c r="L346" i="2"/>
  <c r="M346" i="2" s="1"/>
  <c r="L347" i="2"/>
  <c r="M347" i="2" s="1"/>
  <c r="L348" i="2"/>
  <c r="M348" i="2" s="1"/>
  <c r="L349" i="2"/>
  <c r="M349" i="2" s="1"/>
  <c r="L350" i="2"/>
  <c r="M350" i="2" s="1"/>
  <c r="L351" i="2"/>
  <c r="M351" i="2" s="1"/>
  <c r="L352" i="2"/>
  <c r="M352" i="2" s="1"/>
  <c r="L353" i="2"/>
  <c r="M353" i="2" s="1"/>
  <c r="L354" i="2"/>
  <c r="M354" i="2" s="1"/>
  <c r="L355" i="2"/>
  <c r="M355" i="2" s="1"/>
  <c r="L356" i="2"/>
  <c r="M356" i="2" s="1"/>
  <c r="L357" i="2"/>
  <c r="M357" i="2" s="1"/>
  <c r="L358" i="2"/>
  <c r="M358" i="2" s="1"/>
  <c r="L359" i="2"/>
  <c r="M359" i="2" s="1"/>
  <c r="L360" i="2"/>
  <c r="M360" i="2" s="1"/>
  <c r="L361" i="2"/>
  <c r="M361" i="2" s="1"/>
  <c r="L362" i="2"/>
  <c r="M362" i="2" s="1"/>
  <c r="L363" i="2"/>
  <c r="M363" i="2" s="1"/>
  <c r="L364" i="2"/>
  <c r="M364" i="2" s="1"/>
  <c r="L365" i="2"/>
  <c r="M365" i="2" s="1"/>
  <c r="L366" i="2"/>
  <c r="M366" i="2" s="1"/>
  <c r="L367" i="2"/>
  <c r="M367" i="2" s="1"/>
  <c r="L368" i="2"/>
  <c r="M368" i="2" s="1"/>
  <c r="L369" i="2"/>
  <c r="M369" i="2" s="1"/>
  <c r="L370" i="2"/>
  <c r="M370" i="2" s="1"/>
  <c r="L371" i="2"/>
  <c r="M371" i="2" s="1"/>
  <c r="L372" i="2"/>
  <c r="M372" i="2" s="1"/>
  <c r="L373" i="2"/>
  <c r="M373" i="2" s="1"/>
  <c r="L374" i="2"/>
  <c r="M374" i="2" s="1"/>
  <c r="L375" i="2"/>
  <c r="M375" i="2" s="1"/>
  <c r="L376" i="2"/>
  <c r="M376" i="2" s="1"/>
  <c r="L377" i="2"/>
  <c r="M377" i="2" s="1"/>
  <c r="L378" i="2"/>
  <c r="M378" i="2" s="1"/>
  <c r="L379" i="2"/>
  <c r="M379" i="2" s="1"/>
  <c r="L380" i="2"/>
  <c r="M380" i="2" s="1"/>
  <c r="L381" i="2"/>
  <c r="M381" i="2" s="1"/>
  <c r="L382" i="2"/>
  <c r="M382" i="2" s="1"/>
  <c r="L383" i="2"/>
  <c r="M383" i="2" s="1"/>
  <c r="L384" i="2"/>
  <c r="M384" i="2" s="1"/>
  <c r="L385" i="2"/>
  <c r="M385" i="2" s="1"/>
  <c r="L386" i="2"/>
  <c r="M386" i="2" s="1"/>
  <c r="L387" i="2"/>
  <c r="M387" i="2" s="1"/>
  <c r="L388" i="2"/>
  <c r="M388" i="2" s="1"/>
  <c r="L389" i="2"/>
  <c r="M389" i="2" s="1"/>
  <c r="L390" i="2"/>
  <c r="M390" i="2" s="1"/>
  <c r="L391" i="2"/>
  <c r="M391" i="2" s="1"/>
  <c r="L392" i="2"/>
  <c r="M392" i="2" s="1"/>
  <c r="L393" i="2"/>
  <c r="M393" i="2" s="1"/>
  <c r="L394" i="2"/>
  <c r="M394" i="2" s="1"/>
  <c r="L395" i="2"/>
  <c r="M395" i="2" s="1"/>
  <c r="L396" i="2"/>
  <c r="M396" i="2" s="1"/>
  <c r="L397" i="2"/>
  <c r="M397" i="2" s="1"/>
  <c r="L398" i="2"/>
  <c r="M398" i="2" s="1"/>
  <c r="L399" i="2"/>
  <c r="M399" i="2" s="1"/>
  <c r="L400" i="2"/>
  <c r="M400" i="2" s="1"/>
  <c r="L401" i="2"/>
  <c r="M401" i="2" s="1"/>
  <c r="L402" i="2"/>
  <c r="M402" i="2" s="1"/>
  <c r="L403" i="2"/>
  <c r="M403" i="2" s="1"/>
  <c r="L404" i="2"/>
  <c r="M404" i="2" s="1"/>
  <c r="L405" i="2"/>
  <c r="M405" i="2" s="1"/>
  <c r="L406" i="2"/>
  <c r="M406" i="2" s="1"/>
  <c r="L407" i="2"/>
  <c r="M407" i="2" s="1"/>
  <c r="L408" i="2"/>
  <c r="M408" i="2" s="1"/>
  <c r="L409" i="2"/>
  <c r="M409" i="2" s="1"/>
  <c r="L410" i="2"/>
  <c r="M410" i="2" s="1"/>
  <c r="L411" i="2"/>
  <c r="M411" i="2" s="1"/>
  <c r="L412" i="2"/>
  <c r="M412" i="2" s="1"/>
  <c r="L413" i="2"/>
  <c r="M413" i="2" s="1"/>
  <c r="L414" i="2"/>
  <c r="M414" i="2" s="1"/>
  <c r="L415" i="2"/>
  <c r="M415" i="2" s="1"/>
  <c r="L416" i="2"/>
  <c r="M416" i="2" s="1"/>
  <c r="L417" i="2"/>
  <c r="M417" i="2" s="1"/>
  <c r="L418" i="2"/>
  <c r="M418" i="2" s="1"/>
  <c r="L419" i="2"/>
  <c r="M419" i="2" s="1"/>
  <c r="L420" i="2"/>
  <c r="M420" i="2" s="1"/>
  <c r="L421" i="2"/>
  <c r="M421" i="2" s="1"/>
  <c r="L422" i="2"/>
  <c r="M422" i="2" s="1"/>
  <c r="L423" i="2"/>
  <c r="M423" i="2" s="1"/>
  <c r="L424" i="2"/>
  <c r="M424" i="2" s="1"/>
  <c r="L425" i="2"/>
  <c r="M425" i="2" s="1"/>
  <c r="L426" i="2"/>
  <c r="M426" i="2" s="1"/>
  <c r="L427" i="2"/>
  <c r="M427" i="2" s="1"/>
  <c r="L428" i="2"/>
  <c r="M428" i="2" s="1"/>
  <c r="L429" i="2"/>
  <c r="M429" i="2" s="1"/>
  <c r="L430" i="2"/>
  <c r="M430" i="2" s="1"/>
  <c r="L431" i="2"/>
  <c r="M431" i="2" s="1"/>
  <c r="L432" i="2"/>
  <c r="M432" i="2" s="1"/>
  <c r="L433" i="2"/>
  <c r="M433" i="2" s="1"/>
  <c r="L434" i="2"/>
  <c r="M434" i="2" s="1"/>
  <c r="L435" i="2"/>
  <c r="M435" i="2" s="1"/>
  <c r="L436" i="2"/>
  <c r="M436" i="2" s="1"/>
  <c r="L437" i="2"/>
  <c r="M437" i="2" s="1"/>
  <c r="L438" i="2"/>
  <c r="M438" i="2" s="1"/>
  <c r="L439" i="2"/>
  <c r="M439" i="2" s="1"/>
  <c r="L440" i="2"/>
  <c r="M440" i="2" s="1"/>
  <c r="L441" i="2"/>
  <c r="M441" i="2" s="1"/>
  <c r="L442" i="2"/>
  <c r="M442" i="2" s="1"/>
  <c r="L443" i="2"/>
  <c r="M443" i="2" s="1"/>
  <c r="L444" i="2"/>
  <c r="M444" i="2" s="1"/>
  <c r="L445" i="2"/>
  <c r="M445" i="2" s="1"/>
  <c r="L446" i="2"/>
  <c r="M446" i="2" s="1"/>
  <c r="L447" i="2"/>
  <c r="M447" i="2" s="1"/>
  <c r="L448" i="2"/>
  <c r="M448" i="2" s="1"/>
  <c r="L449" i="2"/>
  <c r="M449" i="2" s="1"/>
  <c r="L450" i="2"/>
  <c r="M450" i="2" s="1"/>
  <c r="L451" i="2"/>
  <c r="M451" i="2" s="1"/>
  <c r="L452" i="2"/>
  <c r="M452" i="2" s="1"/>
  <c r="L453" i="2"/>
  <c r="M453" i="2" s="1"/>
  <c r="L454" i="2"/>
  <c r="M454" i="2" s="1"/>
  <c r="L455" i="2"/>
  <c r="M455" i="2" s="1"/>
  <c r="L456" i="2"/>
  <c r="M456" i="2" s="1"/>
  <c r="L457" i="2"/>
  <c r="M457" i="2" s="1"/>
  <c r="L458" i="2"/>
  <c r="M458" i="2" s="1"/>
  <c r="L459" i="2"/>
  <c r="M459" i="2" s="1"/>
  <c r="L460" i="2"/>
  <c r="M460" i="2" s="1"/>
  <c r="L461" i="2"/>
  <c r="M461" i="2" s="1"/>
  <c r="L462" i="2"/>
  <c r="M462" i="2" s="1"/>
  <c r="L463" i="2"/>
  <c r="M463" i="2" s="1"/>
  <c r="L464" i="2"/>
  <c r="M464" i="2" s="1"/>
  <c r="L465" i="2"/>
  <c r="M465" i="2" s="1"/>
  <c r="L466" i="2"/>
  <c r="M466" i="2" s="1"/>
  <c r="L467" i="2"/>
  <c r="M467" i="2" s="1"/>
  <c r="L468" i="2"/>
  <c r="M468" i="2" s="1"/>
  <c r="L469" i="2"/>
  <c r="M469" i="2" s="1"/>
  <c r="L470" i="2"/>
  <c r="M470" i="2" s="1"/>
  <c r="L471" i="2"/>
  <c r="M471" i="2" s="1"/>
  <c r="L472" i="2"/>
  <c r="M472" i="2" s="1"/>
  <c r="L473" i="2"/>
  <c r="M473" i="2" s="1"/>
  <c r="L474" i="2"/>
  <c r="M474" i="2" s="1"/>
  <c r="L475" i="2"/>
  <c r="M475" i="2" s="1"/>
  <c r="L476" i="2"/>
  <c r="M476" i="2" s="1"/>
  <c r="L477" i="2"/>
  <c r="M477" i="2" s="1"/>
  <c r="L478" i="2"/>
  <c r="M478" i="2" s="1"/>
  <c r="L479" i="2"/>
  <c r="M479" i="2" s="1"/>
  <c r="L480" i="2"/>
  <c r="M480" i="2" s="1"/>
  <c r="L481" i="2"/>
  <c r="M481" i="2" s="1"/>
  <c r="L482" i="2"/>
  <c r="M482" i="2" s="1"/>
  <c r="L483" i="2"/>
  <c r="M483" i="2" s="1"/>
  <c r="L484" i="2"/>
  <c r="M484" i="2" s="1"/>
  <c r="L485" i="2"/>
  <c r="M485" i="2" s="1"/>
  <c r="L486" i="2"/>
  <c r="M486" i="2" s="1"/>
  <c r="L487" i="2"/>
  <c r="M487" i="2" s="1"/>
  <c r="L488" i="2"/>
  <c r="M488" i="2" s="1"/>
  <c r="L489" i="2"/>
  <c r="M489" i="2" s="1"/>
  <c r="L490" i="2"/>
  <c r="M490" i="2" s="1"/>
  <c r="L491" i="2"/>
  <c r="M491" i="2" s="1"/>
  <c r="L492" i="2"/>
  <c r="M492" i="2" s="1"/>
  <c r="L493" i="2"/>
  <c r="M493" i="2" s="1"/>
  <c r="L494" i="2"/>
  <c r="M494" i="2" s="1"/>
  <c r="L495" i="2"/>
  <c r="M495" i="2" s="1"/>
  <c r="L496" i="2"/>
  <c r="M496" i="2" s="1"/>
  <c r="L497" i="2"/>
  <c r="M497" i="2" s="1"/>
  <c r="L498" i="2"/>
  <c r="M498" i="2" s="1"/>
  <c r="L499" i="2"/>
  <c r="M499" i="2" s="1"/>
  <c r="L500" i="2"/>
  <c r="M500" i="2" s="1"/>
  <c r="L501" i="2"/>
  <c r="M501" i="2" s="1"/>
  <c r="L502" i="2"/>
  <c r="M502" i="2" s="1"/>
  <c r="L503" i="2"/>
  <c r="M503" i="2" s="1"/>
  <c r="L504" i="2"/>
  <c r="M504" i="2" s="1"/>
  <c r="L505" i="2"/>
  <c r="M505" i="2" s="1"/>
  <c r="L506" i="2"/>
  <c r="M506" i="2" s="1"/>
  <c r="L507" i="2"/>
  <c r="M507" i="2" s="1"/>
  <c r="L508" i="2"/>
  <c r="M508" i="2" s="1"/>
  <c r="L509" i="2"/>
  <c r="M509" i="2" s="1"/>
  <c r="L510" i="2"/>
  <c r="M510" i="2" s="1"/>
  <c r="L511" i="2"/>
  <c r="M511" i="2" s="1"/>
  <c r="L512" i="2"/>
  <c r="M512" i="2" s="1"/>
  <c r="L513" i="2"/>
  <c r="M513" i="2" s="1"/>
  <c r="L514" i="2"/>
  <c r="M514" i="2" s="1"/>
  <c r="L515" i="2"/>
  <c r="M515" i="2" s="1"/>
  <c r="L516" i="2"/>
  <c r="M516" i="2" s="1"/>
  <c r="L517" i="2"/>
  <c r="M517" i="2" s="1"/>
  <c r="L518" i="2"/>
  <c r="M518" i="2" s="1"/>
  <c r="L519" i="2"/>
  <c r="M519" i="2" s="1"/>
  <c r="L520" i="2"/>
  <c r="M520" i="2" s="1"/>
  <c r="L521" i="2"/>
  <c r="M521" i="2" s="1"/>
  <c r="L522" i="2"/>
  <c r="M522" i="2" s="1"/>
  <c r="L523" i="2"/>
  <c r="M523" i="2" s="1"/>
  <c r="L524" i="2"/>
  <c r="M524" i="2" s="1"/>
  <c r="L525" i="2"/>
  <c r="M525" i="2" s="1"/>
  <c r="L526" i="2"/>
  <c r="M526" i="2" s="1"/>
  <c r="L527" i="2"/>
  <c r="M527" i="2" s="1"/>
  <c r="L528" i="2"/>
  <c r="M528" i="2" s="1"/>
  <c r="L529" i="2"/>
  <c r="M529" i="2" s="1"/>
  <c r="L530" i="2"/>
  <c r="M530" i="2" s="1"/>
  <c r="L531" i="2"/>
  <c r="M531" i="2" s="1"/>
  <c r="L532" i="2"/>
  <c r="M532" i="2" s="1"/>
  <c r="L533" i="2"/>
  <c r="M533" i="2" s="1"/>
  <c r="L534" i="2"/>
  <c r="M534" i="2" s="1"/>
  <c r="L535" i="2"/>
  <c r="M535" i="2" s="1"/>
  <c r="L536" i="2"/>
  <c r="M536" i="2" s="1"/>
  <c r="L537" i="2"/>
  <c r="M537" i="2" s="1"/>
  <c r="L538" i="2"/>
  <c r="M538" i="2" s="1"/>
  <c r="L539" i="2"/>
  <c r="M539" i="2" s="1"/>
  <c r="L540" i="2"/>
  <c r="M540" i="2" s="1"/>
  <c r="L541" i="2"/>
  <c r="M541" i="2" s="1"/>
  <c r="L542" i="2"/>
  <c r="M542" i="2" s="1"/>
  <c r="L543" i="2"/>
  <c r="M543" i="2" s="1"/>
  <c r="L544" i="2"/>
  <c r="M544" i="2" s="1"/>
  <c r="L545" i="2"/>
  <c r="M545" i="2" s="1"/>
  <c r="L546" i="2"/>
  <c r="M546" i="2" s="1"/>
  <c r="L547" i="2"/>
  <c r="M547" i="2" s="1"/>
  <c r="L548" i="2"/>
  <c r="M548" i="2" s="1"/>
  <c r="L549" i="2"/>
  <c r="M549" i="2" s="1"/>
  <c r="L550" i="2"/>
  <c r="M550" i="2" s="1"/>
  <c r="L551" i="2"/>
  <c r="M551" i="2" s="1"/>
  <c r="L552" i="2"/>
  <c r="M552" i="2" s="1"/>
  <c r="L553" i="2"/>
  <c r="M553" i="2" s="1"/>
  <c r="L554" i="2"/>
  <c r="M554" i="2" s="1"/>
  <c r="L555" i="2"/>
  <c r="M555" i="2" s="1"/>
  <c r="L556" i="2"/>
  <c r="M556" i="2" s="1"/>
  <c r="L557" i="2"/>
  <c r="M557" i="2" s="1"/>
  <c r="L558" i="2"/>
  <c r="M558" i="2" s="1"/>
  <c r="L559" i="2"/>
  <c r="M559" i="2" s="1"/>
  <c r="L560" i="2"/>
  <c r="M560" i="2" s="1"/>
  <c r="L561" i="2"/>
  <c r="M561" i="2" s="1"/>
  <c r="L562" i="2"/>
  <c r="M562" i="2" s="1"/>
  <c r="L563" i="2"/>
  <c r="M563" i="2" s="1"/>
  <c r="L564" i="2"/>
  <c r="M564" i="2" s="1"/>
  <c r="L565" i="2"/>
  <c r="M565" i="2" s="1"/>
  <c r="L566" i="2"/>
  <c r="M566" i="2" s="1"/>
  <c r="L567" i="2"/>
  <c r="M567" i="2" s="1"/>
  <c r="L568" i="2"/>
  <c r="M568" i="2" s="1"/>
  <c r="L569" i="2"/>
  <c r="M569" i="2" s="1"/>
  <c r="L570" i="2"/>
  <c r="M570" i="2" s="1"/>
  <c r="L571" i="2"/>
  <c r="M571" i="2" s="1"/>
  <c r="L572" i="2"/>
  <c r="M572" i="2" s="1"/>
  <c r="L573" i="2"/>
  <c r="M573" i="2" s="1"/>
  <c r="L574" i="2"/>
  <c r="M574" i="2" s="1"/>
  <c r="L575" i="2"/>
  <c r="M575" i="2" s="1"/>
  <c r="L576" i="2"/>
  <c r="M576" i="2" s="1"/>
  <c r="L577" i="2"/>
  <c r="M577" i="2" s="1"/>
  <c r="L578" i="2"/>
  <c r="M578" i="2" s="1"/>
  <c r="L579" i="2"/>
  <c r="M579" i="2" s="1"/>
  <c r="L580" i="2"/>
  <c r="M580" i="2" s="1"/>
  <c r="L581" i="2"/>
  <c r="M581" i="2" s="1"/>
  <c r="L582" i="2"/>
  <c r="M582" i="2" s="1"/>
  <c r="L583" i="2"/>
  <c r="M583" i="2" s="1"/>
  <c r="L584" i="2"/>
  <c r="M584" i="2" s="1"/>
  <c r="L585" i="2"/>
  <c r="M585" i="2" s="1"/>
  <c r="L586" i="2"/>
  <c r="M586" i="2" s="1"/>
  <c r="L587" i="2"/>
  <c r="M587" i="2" s="1"/>
  <c r="L588" i="2"/>
  <c r="M588" i="2" s="1"/>
  <c r="L589" i="2"/>
  <c r="M589" i="2" s="1"/>
  <c r="L590" i="2"/>
  <c r="M590" i="2" s="1"/>
  <c r="L591" i="2"/>
  <c r="M591" i="2" s="1"/>
  <c r="L592" i="2"/>
  <c r="M592" i="2" s="1"/>
  <c r="L593" i="2"/>
  <c r="M593" i="2" s="1"/>
  <c r="L594" i="2"/>
  <c r="M594" i="2" s="1"/>
  <c r="L595" i="2"/>
  <c r="M595" i="2" s="1"/>
  <c r="L596" i="2"/>
  <c r="M596" i="2" s="1"/>
  <c r="L597" i="2"/>
  <c r="M597" i="2" s="1"/>
  <c r="L598" i="2"/>
  <c r="M598" i="2" s="1"/>
  <c r="L599" i="2"/>
  <c r="M599" i="2" s="1"/>
  <c r="L600" i="2"/>
  <c r="M600" i="2" s="1"/>
  <c r="L601" i="2"/>
  <c r="M601" i="2" s="1"/>
  <c r="L602" i="2"/>
  <c r="M602" i="2" s="1"/>
  <c r="L603" i="2"/>
  <c r="M603" i="2" s="1"/>
  <c r="L604" i="2"/>
  <c r="M604" i="2" s="1"/>
  <c r="L605" i="2"/>
  <c r="M605" i="2" s="1"/>
  <c r="L606" i="2"/>
  <c r="M606" i="2" s="1"/>
  <c r="L607" i="2"/>
  <c r="M607" i="2" s="1"/>
  <c r="L608" i="2"/>
  <c r="M608" i="2" s="1"/>
  <c r="L609" i="2"/>
  <c r="M609" i="2" s="1"/>
  <c r="L610" i="2"/>
  <c r="M610" i="2" s="1"/>
  <c r="L611" i="2"/>
  <c r="M611" i="2" s="1"/>
  <c r="L612" i="2"/>
  <c r="M612" i="2" s="1"/>
  <c r="L613" i="2"/>
  <c r="M613" i="2" s="1"/>
  <c r="L614" i="2"/>
  <c r="M614" i="2" s="1"/>
  <c r="L615" i="2"/>
  <c r="M615" i="2" s="1"/>
  <c r="L616" i="2"/>
  <c r="M616" i="2" s="1"/>
  <c r="L617" i="2"/>
  <c r="M617" i="2" s="1"/>
  <c r="L618" i="2"/>
  <c r="M618" i="2" s="1"/>
  <c r="L619" i="2"/>
  <c r="M619" i="2" s="1"/>
  <c r="L620" i="2"/>
  <c r="M620" i="2" s="1"/>
  <c r="L621" i="2"/>
  <c r="M621" i="2" s="1"/>
  <c r="L622" i="2"/>
  <c r="M622" i="2" s="1"/>
  <c r="L623" i="2"/>
  <c r="M623" i="2" s="1"/>
  <c r="L624" i="2"/>
  <c r="M624" i="2" s="1"/>
  <c r="L625" i="2"/>
  <c r="M625" i="2" s="1"/>
  <c r="L626" i="2"/>
  <c r="M626" i="2" s="1"/>
  <c r="L627" i="2"/>
  <c r="M627" i="2" s="1"/>
  <c r="L628" i="2"/>
  <c r="M628" i="2" s="1"/>
  <c r="L629" i="2"/>
  <c r="M629" i="2" s="1"/>
  <c r="L630" i="2"/>
  <c r="M630" i="2" s="1"/>
  <c r="L631" i="2"/>
  <c r="M631" i="2" s="1"/>
  <c r="L632" i="2"/>
  <c r="M632" i="2" s="1"/>
  <c r="L633" i="2"/>
  <c r="M633" i="2" s="1"/>
  <c r="L634" i="2"/>
  <c r="M634" i="2" s="1"/>
  <c r="L635" i="2"/>
  <c r="M635" i="2" s="1"/>
  <c r="L636" i="2"/>
  <c r="M636" i="2" s="1"/>
  <c r="L637" i="2"/>
  <c r="M637" i="2" s="1"/>
  <c r="L638" i="2"/>
  <c r="M638" i="2" s="1"/>
  <c r="L639" i="2"/>
  <c r="M639" i="2" s="1"/>
  <c r="L640" i="2"/>
  <c r="M640" i="2" s="1"/>
  <c r="L641" i="2"/>
  <c r="M641" i="2" s="1"/>
  <c r="L642" i="2"/>
  <c r="M642" i="2" s="1"/>
  <c r="L643" i="2"/>
  <c r="M643" i="2" s="1"/>
  <c r="L644" i="2"/>
  <c r="M644" i="2" s="1"/>
  <c r="L645" i="2"/>
  <c r="M645" i="2" s="1"/>
  <c r="L646" i="2"/>
  <c r="M646" i="2" s="1"/>
  <c r="L647" i="2"/>
  <c r="M647" i="2" s="1"/>
  <c r="L648" i="2"/>
  <c r="M648" i="2" s="1"/>
  <c r="L649" i="2"/>
  <c r="M649" i="2" s="1"/>
  <c r="L650" i="2"/>
  <c r="M650" i="2" s="1"/>
  <c r="L651" i="2"/>
  <c r="M651" i="2" s="1"/>
  <c r="L652" i="2"/>
  <c r="M652" i="2" s="1"/>
  <c r="L653" i="2"/>
  <c r="M653" i="2" s="1"/>
  <c r="L654" i="2"/>
  <c r="M654" i="2" s="1"/>
  <c r="L655" i="2"/>
  <c r="M655" i="2" s="1"/>
  <c r="L656" i="2"/>
  <c r="M656" i="2" s="1"/>
  <c r="L657" i="2"/>
  <c r="M657" i="2" s="1"/>
  <c r="L658" i="2"/>
  <c r="M658" i="2" s="1"/>
  <c r="L659" i="2"/>
  <c r="M659" i="2" s="1"/>
  <c r="L660" i="2"/>
  <c r="M660" i="2" s="1"/>
  <c r="L661" i="2"/>
  <c r="M661" i="2" s="1"/>
  <c r="L662" i="2"/>
  <c r="M662" i="2" s="1"/>
  <c r="L663" i="2"/>
  <c r="M663" i="2" s="1"/>
  <c r="L664" i="2"/>
  <c r="M664" i="2" s="1"/>
  <c r="L665" i="2"/>
  <c r="M665" i="2" s="1"/>
  <c r="L666" i="2"/>
  <c r="M666" i="2" s="1"/>
  <c r="L667" i="2"/>
  <c r="M667" i="2" s="1"/>
  <c r="L668" i="2"/>
  <c r="M668" i="2" s="1"/>
  <c r="L669" i="2"/>
  <c r="M669" i="2" s="1"/>
  <c r="L670" i="2"/>
  <c r="M670" i="2" s="1"/>
  <c r="L671" i="2"/>
  <c r="M671" i="2" s="1"/>
  <c r="L672" i="2"/>
  <c r="M672" i="2" s="1"/>
  <c r="L673" i="2"/>
  <c r="M673" i="2" s="1"/>
  <c r="L674" i="2"/>
  <c r="M674" i="2" s="1"/>
  <c r="L675" i="2"/>
  <c r="M675" i="2" s="1"/>
  <c r="L676" i="2"/>
  <c r="M676" i="2" s="1"/>
  <c r="L677" i="2"/>
  <c r="M677" i="2" s="1"/>
  <c r="L678" i="2"/>
  <c r="M678" i="2" s="1"/>
  <c r="L679" i="2"/>
  <c r="M679" i="2" s="1"/>
  <c r="L680" i="2"/>
  <c r="M680" i="2" s="1"/>
  <c r="L681" i="2"/>
  <c r="M681" i="2" s="1"/>
  <c r="L682" i="2"/>
  <c r="M682" i="2" s="1"/>
  <c r="L683" i="2"/>
  <c r="M683" i="2" s="1"/>
  <c r="L684" i="2"/>
  <c r="M684" i="2" s="1"/>
  <c r="L685" i="2"/>
  <c r="M685" i="2" s="1"/>
  <c r="L686" i="2"/>
  <c r="M686" i="2" s="1"/>
  <c r="L687" i="2"/>
  <c r="M687" i="2" s="1"/>
  <c r="L688" i="2"/>
  <c r="M688" i="2" s="1"/>
  <c r="L689" i="2"/>
  <c r="M689" i="2" s="1"/>
  <c r="L690" i="2"/>
  <c r="M690" i="2" s="1"/>
  <c r="L691" i="2"/>
  <c r="M691" i="2" s="1"/>
  <c r="L692" i="2"/>
  <c r="M692" i="2" s="1"/>
  <c r="L693" i="2"/>
  <c r="M693" i="2" s="1"/>
  <c r="L694" i="2"/>
  <c r="M694" i="2" s="1"/>
  <c r="L695" i="2"/>
  <c r="M695" i="2" s="1"/>
  <c r="L696" i="2"/>
  <c r="M696" i="2" s="1"/>
  <c r="L697" i="2"/>
  <c r="M697" i="2" s="1"/>
  <c r="L698" i="2"/>
  <c r="M698" i="2" s="1"/>
  <c r="L699" i="2"/>
  <c r="M699" i="2" s="1"/>
  <c r="L700" i="2"/>
  <c r="M700" i="2" s="1"/>
  <c r="L701" i="2"/>
  <c r="M701" i="2" s="1"/>
  <c r="L702" i="2"/>
  <c r="M702" i="2" s="1"/>
  <c r="L703" i="2"/>
  <c r="M703" i="2" s="1"/>
  <c r="L704" i="2"/>
  <c r="M704" i="2" s="1"/>
  <c r="L705" i="2"/>
  <c r="M705" i="2" s="1"/>
  <c r="L706" i="2"/>
  <c r="M706" i="2" s="1"/>
  <c r="L707" i="2"/>
  <c r="M707" i="2" s="1"/>
  <c r="L708" i="2"/>
  <c r="M708" i="2" s="1"/>
  <c r="L709" i="2"/>
  <c r="M709" i="2" s="1"/>
  <c r="L710" i="2"/>
  <c r="M710" i="2" s="1"/>
  <c r="L711" i="2"/>
  <c r="M711" i="2" s="1"/>
  <c r="L712" i="2"/>
  <c r="M712" i="2" s="1"/>
  <c r="L713" i="2"/>
  <c r="M713" i="2" s="1"/>
  <c r="L714" i="2"/>
  <c r="M714" i="2" s="1"/>
  <c r="L715" i="2"/>
  <c r="M715" i="2" s="1"/>
  <c r="L716" i="2"/>
  <c r="M716" i="2" s="1"/>
  <c r="L717" i="2"/>
  <c r="M717" i="2" s="1"/>
  <c r="L718" i="2"/>
  <c r="M718" i="2" s="1"/>
  <c r="L719" i="2"/>
  <c r="M719" i="2" s="1"/>
  <c r="L720" i="2"/>
  <c r="M720" i="2" s="1"/>
  <c r="L721" i="2"/>
  <c r="M721" i="2" s="1"/>
  <c r="L722" i="2"/>
  <c r="M722" i="2" s="1"/>
  <c r="L723" i="2"/>
  <c r="M723" i="2" s="1"/>
  <c r="L724" i="2"/>
  <c r="M724" i="2" s="1"/>
  <c r="L725" i="2"/>
  <c r="M725" i="2" s="1"/>
  <c r="L726" i="2"/>
  <c r="M726" i="2" s="1"/>
  <c r="L727" i="2"/>
  <c r="M727" i="2" s="1"/>
  <c r="L728" i="2"/>
  <c r="M728" i="2" s="1"/>
  <c r="L729" i="2"/>
  <c r="M729" i="2" s="1"/>
  <c r="L730" i="2"/>
  <c r="M730" i="2" s="1"/>
  <c r="L731" i="2"/>
  <c r="M731" i="2" s="1"/>
  <c r="L732" i="2"/>
  <c r="M732" i="2" s="1"/>
  <c r="L733" i="2"/>
  <c r="M733" i="2" s="1"/>
  <c r="L734" i="2"/>
  <c r="M734" i="2" s="1"/>
  <c r="L735" i="2"/>
  <c r="M735" i="2" s="1"/>
  <c r="L736" i="2"/>
  <c r="M736" i="2" s="1"/>
  <c r="L737" i="2"/>
  <c r="M737" i="2" s="1"/>
  <c r="L738" i="2"/>
  <c r="M738" i="2" s="1"/>
  <c r="L739" i="2"/>
  <c r="M739" i="2" s="1"/>
  <c r="L740" i="2"/>
  <c r="M740" i="2" s="1"/>
  <c r="L741" i="2"/>
  <c r="M741" i="2" s="1"/>
  <c r="L742" i="2"/>
  <c r="M742" i="2" s="1"/>
  <c r="L743" i="2"/>
  <c r="M743" i="2" s="1"/>
  <c r="L744" i="2"/>
  <c r="M744" i="2" s="1"/>
  <c r="L745" i="2"/>
  <c r="M745" i="2" s="1"/>
  <c r="L746" i="2"/>
  <c r="M746" i="2" s="1"/>
  <c r="L747" i="2"/>
  <c r="M747" i="2" s="1"/>
  <c r="L748" i="2"/>
  <c r="M748" i="2" s="1"/>
  <c r="L749" i="2"/>
  <c r="M749" i="2" s="1"/>
  <c r="L750" i="2"/>
  <c r="M750" i="2" s="1"/>
  <c r="L751" i="2"/>
  <c r="M751" i="2" s="1"/>
  <c r="L752" i="2"/>
  <c r="M752" i="2" s="1"/>
  <c r="L753" i="2"/>
  <c r="M753" i="2" s="1"/>
  <c r="L754" i="2"/>
  <c r="M754" i="2" s="1"/>
  <c r="L755" i="2"/>
  <c r="M755" i="2" s="1"/>
  <c r="L756" i="2"/>
  <c r="M756" i="2" s="1"/>
  <c r="L757" i="2"/>
  <c r="M757" i="2" s="1"/>
  <c r="L758" i="2"/>
  <c r="M758" i="2" s="1"/>
  <c r="L759" i="2"/>
  <c r="M759" i="2" s="1"/>
  <c r="L760" i="2"/>
  <c r="M760" i="2" s="1"/>
  <c r="L761" i="2"/>
  <c r="M761" i="2" s="1"/>
  <c r="L762" i="2"/>
  <c r="M762" i="2" s="1"/>
  <c r="L763" i="2"/>
  <c r="M763" i="2" s="1"/>
  <c r="L764" i="2"/>
  <c r="M764" i="2" s="1"/>
  <c r="L765" i="2"/>
  <c r="M765" i="2" s="1"/>
  <c r="L766" i="2"/>
  <c r="M766" i="2" s="1"/>
  <c r="L767" i="2"/>
  <c r="M767" i="2" s="1"/>
  <c r="L768" i="2"/>
  <c r="M768" i="2" s="1"/>
  <c r="L769" i="2"/>
  <c r="M769" i="2" s="1"/>
  <c r="L770" i="2"/>
  <c r="M770" i="2" s="1"/>
  <c r="L771" i="2"/>
  <c r="M771" i="2" s="1"/>
  <c r="L772" i="2"/>
  <c r="M772" i="2" s="1"/>
  <c r="L773" i="2"/>
  <c r="M773" i="2" s="1"/>
  <c r="L774" i="2"/>
  <c r="M774" i="2" s="1"/>
  <c r="L775" i="2"/>
  <c r="M775" i="2" s="1"/>
  <c r="L776" i="2"/>
  <c r="M776" i="2" s="1"/>
  <c r="L777" i="2"/>
  <c r="M777" i="2" s="1"/>
  <c r="L778" i="2"/>
  <c r="M778" i="2" s="1"/>
  <c r="L779" i="2"/>
  <c r="M779" i="2" s="1"/>
  <c r="L780" i="2"/>
  <c r="M780" i="2" s="1"/>
  <c r="L781" i="2"/>
  <c r="M781" i="2" s="1"/>
  <c r="L782" i="2"/>
  <c r="M782" i="2" s="1"/>
  <c r="L783" i="2"/>
  <c r="M783" i="2" s="1"/>
  <c r="L784" i="2"/>
  <c r="M784" i="2" s="1"/>
  <c r="L785" i="2"/>
  <c r="M785" i="2" s="1"/>
  <c r="L786" i="2"/>
  <c r="M786" i="2" s="1"/>
  <c r="L787" i="2"/>
  <c r="M787" i="2" s="1"/>
  <c r="L788" i="2"/>
  <c r="M788" i="2" s="1"/>
  <c r="L789" i="2"/>
  <c r="M789" i="2" s="1"/>
  <c r="L790" i="2"/>
  <c r="M790" i="2" s="1"/>
  <c r="L791" i="2"/>
  <c r="M791" i="2" s="1"/>
  <c r="L792" i="2"/>
  <c r="M792" i="2" s="1"/>
  <c r="L793" i="2"/>
  <c r="M793" i="2" s="1"/>
  <c r="L794" i="2"/>
  <c r="M794" i="2" s="1"/>
  <c r="L795" i="2"/>
  <c r="M795" i="2" s="1"/>
  <c r="L796" i="2"/>
  <c r="M796" i="2" s="1"/>
  <c r="L797" i="2"/>
  <c r="M797" i="2" s="1"/>
  <c r="L798" i="2"/>
  <c r="M798" i="2" s="1"/>
  <c r="L799" i="2"/>
  <c r="M799" i="2" s="1"/>
  <c r="L800" i="2"/>
  <c r="M800" i="2" s="1"/>
  <c r="L801" i="2"/>
  <c r="M801" i="2" s="1"/>
  <c r="L802" i="2"/>
  <c r="M802" i="2" s="1"/>
  <c r="L803" i="2"/>
  <c r="M803" i="2" s="1"/>
  <c r="L804" i="2"/>
  <c r="M804" i="2" s="1"/>
  <c r="L805" i="2"/>
  <c r="M805" i="2" s="1"/>
  <c r="L806" i="2"/>
  <c r="M806" i="2" s="1"/>
  <c r="L807" i="2"/>
  <c r="M807" i="2" s="1"/>
  <c r="L808" i="2"/>
  <c r="M808" i="2" s="1"/>
  <c r="L809" i="2"/>
  <c r="M809" i="2" s="1"/>
  <c r="L810" i="2"/>
  <c r="M810" i="2" s="1"/>
  <c r="L811" i="2"/>
  <c r="M811" i="2" s="1"/>
  <c r="L812" i="2"/>
  <c r="M812" i="2" s="1"/>
  <c r="L813" i="2"/>
  <c r="M813" i="2" s="1"/>
  <c r="L814" i="2"/>
  <c r="M814" i="2" s="1"/>
  <c r="L815" i="2"/>
  <c r="M815" i="2" s="1"/>
  <c r="L816" i="2"/>
  <c r="M816" i="2" s="1"/>
  <c r="L817" i="2"/>
  <c r="M817" i="2" s="1"/>
  <c r="L818" i="2"/>
  <c r="M818" i="2" s="1"/>
  <c r="L819" i="2"/>
  <c r="M819" i="2" s="1"/>
  <c r="L820" i="2"/>
  <c r="M820" i="2" s="1"/>
  <c r="L821" i="2"/>
  <c r="M821" i="2" s="1"/>
  <c r="L822" i="2"/>
  <c r="M822" i="2" s="1"/>
  <c r="L823" i="2"/>
  <c r="M823" i="2" s="1"/>
  <c r="L824" i="2"/>
  <c r="M824" i="2" s="1"/>
  <c r="L825" i="2"/>
  <c r="M825" i="2" s="1"/>
  <c r="L826" i="2"/>
  <c r="M826" i="2" s="1"/>
  <c r="L827" i="2"/>
  <c r="M827" i="2" s="1"/>
  <c r="L828" i="2"/>
  <c r="M828" i="2" s="1"/>
  <c r="L829" i="2"/>
  <c r="M829" i="2" s="1"/>
  <c r="L830" i="2"/>
  <c r="M830" i="2" s="1"/>
  <c r="L831" i="2"/>
  <c r="M831" i="2" s="1"/>
  <c r="L832" i="2"/>
  <c r="M832" i="2" s="1"/>
  <c r="L833" i="2"/>
  <c r="M833" i="2" s="1"/>
  <c r="L834" i="2"/>
  <c r="M834" i="2" s="1"/>
  <c r="L835" i="2"/>
  <c r="M835" i="2" s="1"/>
  <c r="L836" i="2"/>
  <c r="M836" i="2" s="1"/>
  <c r="L837" i="2"/>
  <c r="M837" i="2" s="1"/>
  <c r="L838" i="2"/>
  <c r="M838" i="2" s="1"/>
  <c r="L839" i="2"/>
  <c r="M839" i="2" s="1"/>
  <c r="L840" i="2"/>
  <c r="M840" i="2" s="1"/>
  <c r="L841" i="2"/>
  <c r="M841" i="2" s="1"/>
  <c r="L842" i="2"/>
  <c r="M842" i="2" s="1"/>
  <c r="L843" i="2"/>
  <c r="M843" i="2" s="1"/>
  <c r="L844" i="2"/>
  <c r="M844" i="2" s="1"/>
  <c r="L845" i="2"/>
  <c r="M845" i="2" s="1"/>
  <c r="L846" i="2"/>
  <c r="M846" i="2" s="1"/>
  <c r="L847" i="2"/>
  <c r="M847" i="2" s="1"/>
  <c r="L848" i="2"/>
  <c r="M848" i="2" s="1"/>
  <c r="L849" i="2"/>
  <c r="M849" i="2" s="1"/>
  <c r="L850" i="2"/>
  <c r="M850" i="2" s="1"/>
  <c r="L851" i="2"/>
  <c r="M851" i="2" s="1"/>
  <c r="L852" i="2"/>
  <c r="M852" i="2" s="1"/>
  <c r="L853" i="2"/>
  <c r="M853" i="2" s="1"/>
  <c r="L854" i="2"/>
  <c r="M854" i="2" s="1"/>
  <c r="L855" i="2"/>
  <c r="M855" i="2" s="1"/>
  <c r="L856" i="2"/>
  <c r="M856" i="2" s="1"/>
  <c r="L857" i="2"/>
  <c r="M857" i="2" s="1"/>
  <c r="L858" i="2"/>
  <c r="M858" i="2" s="1"/>
  <c r="L859" i="2"/>
  <c r="M859" i="2" s="1"/>
  <c r="L860" i="2"/>
  <c r="M860" i="2" s="1"/>
  <c r="L861" i="2"/>
  <c r="M861" i="2" s="1"/>
  <c r="L862" i="2"/>
  <c r="M862" i="2" s="1"/>
  <c r="L863" i="2"/>
  <c r="M863" i="2" s="1"/>
  <c r="L864" i="2"/>
  <c r="M864" i="2" s="1"/>
  <c r="L865" i="2"/>
  <c r="M865" i="2" s="1"/>
  <c r="L866" i="2"/>
  <c r="M866" i="2" s="1"/>
  <c r="L867" i="2"/>
  <c r="M867" i="2" s="1"/>
  <c r="L868" i="2"/>
  <c r="M868" i="2" s="1"/>
  <c r="L869" i="2"/>
  <c r="M869" i="2" s="1"/>
  <c r="L870" i="2"/>
  <c r="M870" i="2" s="1"/>
  <c r="L871" i="2"/>
  <c r="M871" i="2" s="1"/>
  <c r="L872" i="2"/>
  <c r="M872" i="2" s="1"/>
  <c r="L873" i="2"/>
  <c r="M873" i="2" s="1"/>
  <c r="L874" i="2"/>
  <c r="M874" i="2" s="1"/>
  <c r="L875" i="2"/>
  <c r="M875" i="2" s="1"/>
  <c r="L876" i="2"/>
  <c r="M876" i="2" s="1"/>
  <c r="L877" i="2"/>
  <c r="M877" i="2" s="1"/>
  <c r="L878" i="2"/>
  <c r="M878" i="2" s="1"/>
  <c r="L879" i="2"/>
  <c r="M879" i="2" s="1"/>
  <c r="L880" i="2"/>
  <c r="M880" i="2" s="1"/>
  <c r="L881" i="2"/>
  <c r="M881" i="2" s="1"/>
  <c r="L882" i="2"/>
  <c r="M882" i="2" s="1"/>
  <c r="L883" i="2"/>
  <c r="M883" i="2" s="1"/>
  <c r="L884" i="2"/>
  <c r="M884" i="2" s="1"/>
  <c r="L885" i="2"/>
  <c r="M885" i="2" s="1"/>
  <c r="L886" i="2"/>
  <c r="M886" i="2" s="1"/>
  <c r="L887" i="2"/>
  <c r="M887" i="2" s="1"/>
  <c r="L888" i="2"/>
  <c r="M888" i="2" s="1"/>
  <c r="L889" i="2"/>
  <c r="M889" i="2" s="1"/>
  <c r="L890" i="2"/>
  <c r="M890" i="2" s="1"/>
  <c r="L891" i="2"/>
  <c r="M891" i="2" s="1"/>
  <c r="L892" i="2"/>
  <c r="M892" i="2" s="1"/>
  <c r="L893" i="2"/>
  <c r="M893" i="2" s="1"/>
  <c r="L894" i="2"/>
  <c r="M894" i="2" s="1"/>
  <c r="L895" i="2"/>
  <c r="M895" i="2" s="1"/>
  <c r="L896" i="2"/>
  <c r="M896" i="2" s="1"/>
  <c r="L897" i="2"/>
  <c r="M897" i="2" s="1"/>
  <c r="L898" i="2"/>
  <c r="M898" i="2" s="1"/>
  <c r="L899" i="2"/>
  <c r="M899" i="2" s="1"/>
  <c r="L900" i="2"/>
  <c r="M900" i="2" s="1"/>
  <c r="L901" i="2"/>
  <c r="M901" i="2" s="1"/>
  <c r="L902" i="2"/>
  <c r="M902" i="2" s="1"/>
  <c r="L903" i="2"/>
  <c r="M903" i="2" s="1"/>
  <c r="L904" i="2"/>
  <c r="M904" i="2" s="1"/>
  <c r="L905" i="2"/>
  <c r="M905" i="2" s="1"/>
  <c r="L906" i="2"/>
  <c r="M906" i="2" s="1"/>
  <c r="L907" i="2"/>
  <c r="M907" i="2" s="1"/>
  <c r="L908" i="2"/>
  <c r="M908" i="2" s="1"/>
  <c r="L909" i="2"/>
  <c r="M909" i="2" s="1"/>
  <c r="L910" i="2"/>
  <c r="M910" i="2" s="1"/>
  <c r="L911" i="2"/>
  <c r="M911" i="2" s="1"/>
  <c r="L912" i="2"/>
  <c r="M912" i="2" s="1"/>
  <c r="L913" i="2"/>
  <c r="M913" i="2" s="1"/>
  <c r="L914" i="2"/>
  <c r="M914" i="2" s="1"/>
  <c r="L915" i="2"/>
  <c r="M915" i="2" s="1"/>
  <c r="L916" i="2"/>
  <c r="M916" i="2" s="1"/>
  <c r="L917" i="2"/>
  <c r="M917" i="2" s="1"/>
  <c r="L918" i="2"/>
  <c r="M918" i="2" s="1"/>
  <c r="L919" i="2"/>
  <c r="M919" i="2" s="1"/>
  <c r="L920" i="2"/>
  <c r="M920" i="2" s="1"/>
  <c r="L921" i="2"/>
  <c r="M921" i="2" s="1"/>
  <c r="L922" i="2"/>
  <c r="M922" i="2" s="1"/>
  <c r="L923" i="2"/>
  <c r="M923" i="2" s="1"/>
  <c r="L924" i="2"/>
  <c r="M924" i="2" s="1"/>
  <c r="L925" i="2"/>
  <c r="M925" i="2" s="1"/>
  <c r="L926" i="2"/>
  <c r="M926" i="2" s="1"/>
  <c r="L927" i="2"/>
  <c r="M927" i="2" s="1"/>
  <c r="L928" i="2"/>
  <c r="M928" i="2" s="1"/>
  <c r="L929" i="2"/>
  <c r="M929" i="2" s="1"/>
  <c r="L930" i="2"/>
  <c r="M930" i="2" s="1"/>
  <c r="L931" i="2"/>
  <c r="M931" i="2" s="1"/>
  <c r="L932" i="2"/>
  <c r="M932" i="2" s="1"/>
  <c r="L933" i="2"/>
  <c r="M933" i="2" s="1"/>
  <c r="L934" i="2"/>
  <c r="M934" i="2" s="1"/>
  <c r="L935" i="2"/>
  <c r="M935" i="2" s="1"/>
  <c r="L936" i="2"/>
  <c r="M936" i="2" s="1"/>
  <c r="L937" i="2"/>
  <c r="M937" i="2" s="1"/>
  <c r="L938" i="2"/>
  <c r="M938" i="2" s="1"/>
  <c r="L939" i="2"/>
  <c r="M939" i="2" s="1"/>
  <c r="L940" i="2"/>
  <c r="M940" i="2" s="1"/>
  <c r="L941" i="2"/>
  <c r="M941" i="2" s="1"/>
  <c r="L942" i="2"/>
  <c r="M942" i="2" s="1"/>
  <c r="L943" i="2"/>
  <c r="M943" i="2" s="1"/>
  <c r="L944" i="2"/>
  <c r="M944" i="2" s="1"/>
  <c r="L945" i="2"/>
  <c r="M945" i="2" s="1"/>
  <c r="L946" i="2"/>
  <c r="M946" i="2" s="1"/>
  <c r="L947" i="2"/>
  <c r="M947" i="2" s="1"/>
  <c r="L948" i="2"/>
  <c r="M948" i="2" s="1"/>
  <c r="L949" i="2"/>
  <c r="M949" i="2" s="1"/>
  <c r="L950" i="2"/>
  <c r="M950" i="2" s="1"/>
  <c r="L951" i="2"/>
  <c r="M951" i="2" s="1"/>
  <c r="L952" i="2"/>
  <c r="M952" i="2" s="1"/>
  <c r="L953" i="2"/>
  <c r="M953" i="2" s="1"/>
  <c r="L954" i="2"/>
  <c r="M954" i="2" s="1"/>
  <c r="L955" i="2"/>
  <c r="M955" i="2" s="1"/>
  <c r="L956" i="2"/>
  <c r="M956" i="2" s="1"/>
  <c r="L957" i="2"/>
  <c r="M957" i="2" s="1"/>
  <c r="L958" i="2"/>
  <c r="M958" i="2" s="1"/>
  <c r="L959" i="2"/>
  <c r="M959" i="2" s="1"/>
  <c r="L960" i="2"/>
  <c r="M960" i="2" s="1"/>
  <c r="L961" i="2"/>
  <c r="M961" i="2" s="1"/>
  <c r="L962" i="2"/>
  <c r="M962" i="2" s="1"/>
  <c r="L963" i="2"/>
  <c r="M963" i="2" s="1"/>
  <c r="L964" i="2"/>
  <c r="M964" i="2" s="1"/>
  <c r="L965" i="2"/>
  <c r="M965" i="2" s="1"/>
  <c r="L966" i="2"/>
  <c r="M966" i="2" s="1"/>
  <c r="L967" i="2"/>
  <c r="M967" i="2" s="1"/>
  <c r="L968" i="2"/>
  <c r="M968" i="2" s="1"/>
  <c r="L969" i="2"/>
  <c r="M969" i="2" s="1"/>
  <c r="L970" i="2"/>
  <c r="M970" i="2" s="1"/>
  <c r="L971" i="2"/>
  <c r="M971" i="2" s="1"/>
  <c r="L972" i="2"/>
  <c r="M972" i="2" s="1"/>
  <c r="L973" i="2"/>
  <c r="M973" i="2" s="1"/>
  <c r="L974" i="2"/>
  <c r="M974" i="2" s="1"/>
  <c r="L975" i="2"/>
  <c r="M975" i="2" s="1"/>
  <c r="L976" i="2"/>
  <c r="M976" i="2" s="1"/>
  <c r="L977" i="2"/>
  <c r="M977" i="2" s="1"/>
  <c r="L978" i="2"/>
  <c r="M978" i="2" s="1"/>
  <c r="L979" i="2"/>
  <c r="M979" i="2" s="1"/>
  <c r="L980" i="2"/>
  <c r="M980" i="2" s="1"/>
  <c r="L981" i="2"/>
  <c r="M981" i="2" s="1"/>
  <c r="L982" i="2"/>
  <c r="M982" i="2" s="1"/>
  <c r="L983" i="2"/>
  <c r="M983" i="2" s="1"/>
  <c r="L984" i="2"/>
  <c r="M984" i="2" s="1"/>
  <c r="L985" i="2"/>
  <c r="M985" i="2" s="1"/>
  <c r="L986" i="2"/>
  <c r="M986" i="2" s="1"/>
  <c r="L987" i="2"/>
  <c r="M987" i="2" s="1"/>
  <c r="L988" i="2"/>
  <c r="M988" i="2" s="1"/>
  <c r="L989" i="2"/>
  <c r="M989" i="2" s="1"/>
  <c r="L990" i="2"/>
  <c r="M990" i="2" s="1"/>
  <c r="L991" i="2"/>
  <c r="M991" i="2" s="1"/>
  <c r="L992" i="2"/>
  <c r="M992" i="2" s="1"/>
  <c r="L993" i="2"/>
  <c r="M993" i="2" s="1"/>
  <c r="L994" i="2"/>
  <c r="M994" i="2" s="1"/>
  <c r="L995" i="2"/>
  <c r="M995" i="2" s="1"/>
  <c r="L996" i="2"/>
  <c r="M996" i="2" s="1"/>
  <c r="L997" i="2"/>
  <c r="M997" i="2" s="1"/>
  <c r="L998" i="2"/>
  <c r="M998" i="2" s="1"/>
  <c r="L999" i="2"/>
  <c r="M999" i="2" s="1"/>
  <c r="L1000" i="2"/>
  <c r="M1000" i="2" s="1"/>
  <c r="L1001" i="2"/>
  <c r="M1001" i="2" s="1"/>
  <c r="L1002" i="2"/>
  <c r="M1002" i="2" s="1"/>
  <c r="L1003" i="2"/>
  <c r="M1003" i="2" s="1"/>
  <c r="L1004" i="2"/>
  <c r="M1004" i="2" s="1"/>
  <c r="L1005" i="2"/>
  <c r="M1005" i="2" s="1"/>
  <c r="L1006" i="2"/>
  <c r="M1006" i="2" s="1"/>
  <c r="L1007" i="2"/>
  <c r="M1007" i="2" s="1"/>
  <c r="L1008" i="2"/>
  <c r="M1008" i="2" s="1"/>
  <c r="L1009" i="2"/>
  <c r="M1009" i="2" s="1"/>
  <c r="L1010" i="2"/>
  <c r="M1010" i="2" s="1"/>
  <c r="L1011" i="2"/>
  <c r="M1011" i="2" s="1"/>
  <c r="L1012" i="2"/>
  <c r="M1012" i="2" s="1"/>
  <c r="L1013" i="2"/>
  <c r="M1013" i="2" s="1"/>
  <c r="L1014" i="2"/>
  <c r="M1014" i="2" s="1"/>
  <c r="L1015" i="2"/>
  <c r="M1015" i="2" s="1"/>
  <c r="L1016" i="2"/>
  <c r="M1016" i="2" s="1"/>
  <c r="L1017" i="2"/>
  <c r="M1017" i="2" s="1"/>
  <c r="L1018" i="2"/>
  <c r="M1018" i="2" s="1"/>
  <c r="L1019" i="2"/>
  <c r="M1019" i="2" s="1"/>
  <c r="L1020" i="2"/>
  <c r="M1020" i="2" s="1"/>
  <c r="L1021" i="2"/>
  <c r="M1021" i="2" s="1"/>
  <c r="L1022" i="2"/>
  <c r="M1022" i="2" s="1"/>
  <c r="L1023" i="2"/>
  <c r="M1023" i="2" s="1"/>
  <c r="L1024" i="2"/>
  <c r="M1024" i="2" s="1"/>
  <c r="L1025" i="2"/>
  <c r="M1025" i="2" s="1"/>
  <c r="L1026" i="2"/>
  <c r="M1026" i="2" s="1"/>
  <c r="L1027" i="2"/>
  <c r="M1027" i="2" s="1"/>
  <c r="L1028" i="2"/>
  <c r="M1028" i="2" s="1"/>
  <c r="L1029" i="2"/>
  <c r="M1029" i="2" s="1"/>
  <c r="L1030" i="2"/>
  <c r="M1030" i="2" s="1"/>
  <c r="L1031" i="2"/>
  <c r="M1031" i="2" s="1"/>
  <c r="L1032" i="2"/>
  <c r="M1032" i="2" s="1"/>
  <c r="L1033" i="2"/>
  <c r="M1033" i="2" s="1"/>
  <c r="L1034" i="2"/>
  <c r="M1034" i="2" s="1"/>
  <c r="L1035" i="2"/>
  <c r="M1035" i="2" s="1"/>
  <c r="L1036" i="2"/>
  <c r="M1036" i="2" s="1"/>
  <c r="L1037" i="2"/>
  <c r="M1037" i="2" s="1"/>
  <c r="L1038" i="2"/>
  <c r="M1038" i="2" s="1"/>
  <c r="L1039" i="2"/>
  <c r="M1039" i="2" s="1"/>
  <c r="L1040" i="2"/>
  <c r="M1040" i="2" s="1"/>
  <c r="L1041" i="2"/>
  <c r="M1041" i="2" s="1"/>
  <c r="L1042" i="2"/>
  <c r="M1042" i="2" s="1"/>
  <c r="L1043" i="2"/>
  <c r="M1043" i="2" s="1"/>
  <c r="L1044" i="2"/>
  <c r="M1044" i="2" s="1"/>
  <c r="L1045" i="2"/>
  <c r="M1045" i="2" s="1"/>
  <c r="L1046" i="2"/>
  <c r="M1046" i="2" s="1"/>
  <c r="L1047" i="2"/>
  <c r="M1047" i="2" s="1"/>
  <c r="L1048" i="2"/>
  <c r="M1048" i="2" s="1"/>
  <c r="L1049" i="2"/>
  <c r="M1049" i="2" s="1"/>
  <c r="L1050" i="2"/>
  <c r="M1050" i="2" s="1"/>
  <c r="L1051" i="2"/>
  <c r="M1051" i="2" s="1"/>
  <c r="L1052" i="2"/>
  <c r="M1052" i="2" s="1"/>
  <c r="L1053" i="2"/>
  <c r="M1053" i="2" s="1"/>
  <c r="L1054" i="2"/>
  <c r="M1054" i="2" s="1"/>
  <c r="L1055" i="2"/>
  <c r="M1055" i="2" s="1"/>
  <c r="L1056" i="2"/>
  <c r="M1056" i="2" s="1"/>
  <c r="L1057" i="2"/>
  <c r="M1057" i="2" s="1"/>
  <c r="L1058" i="2"/>
  <c r="M1058" i="2" s="1"/>
  <c r="L1059" i="2"/>
  <c r="M1059" i="2" s="1"/>
  <c r="L1060" i="2"/>
  <c r="M1060" i="2" s="1"/>
  <c r="L1061" i="2"/>
  <c r="M1061" i="2" s="1"/>
  <c r="L1062" i="2"/>
  <c r="M1062" i="2" s="1"/>
  <c r="L1063" i="2"/>
  <c r="M1063" i="2" s="1"/>
  <c r="L1064" i="2"/>
  <c r="M1064" i="2" s="1"/>
  <c r="L1065" i="2"/>
  <c r="M1065" i="2" s="1"/>
  <c r="L1066" i="2"/>
  <c r="M1066" i="2" s="1"/>
  <c r="L1067" i="2"/>
  <c r="M1067" i="2" s="1"/>
  <c r="L1068" i="2"/>
  <c r="M1068" i="2" s="1"/>
  <c r="L1069" i="2"/>
  <c r="M1069" i="2" s="1"/>
  <c r="L1070" i="2"/>
  <c r="M1070" i="2" s="1"/>
  <c r="L1071" i="2"/>
  <c r="M1071" i="2" s="1"/>
  <c r="L1072" i="2"/>
  <c r="M1072" i="2" s="1"/>
  <c r="L1073" i="2"/>
  <c r="M1073" i="2" s="1"/>
  <c r="L1074" i="2"/>
  <c r="M1074" i="2" s="1"/>
  <c r="L1075" i="2"/>
  <c r="M1075" i="2" s="1"/>
  <c r="L1076" i="2"/>
  <c r="M1076" i="2" s="1"/>
  <c r="L1077" i="2"/>
  <c r="M1077" i="2" s="1"/>
  <c r="L1078" i="2"/>
  <c r="M1078" i="2" s="1"/>
  <c r="L1079" i="2"/>
  <c r="M1079" i="2" s="1"/>
  <c r="L1080" i="2"/>
  <c r="M1080" i="2" s="1"/>
  <c r="L1081" i="2"/>
  <c r="M1081" i="2" s="1"/>
  <c r="L1082" i="2"/>
  <c r="M1082" i="2" s="1"/>
  <c r="L1083" i="2"/>
  <c r="M1083" i="2" s="1"/>
  <c r="L1084" i="2"/>
  <c r="M1084" i="2" s="1"/>
  <c r="L1085" i="2"/>
  <c r="M1085" i="2" s="1"/>
  <c r="L1086" i="2"/>
  <c r="M1086" i="2" s="1"/>
  <c r="L1087" i="2"/>
  <c r="M1087" i="2" s="1"/>
  <c r="L1088" i="2"/>
  <c r="M1088" i="2" s="1"/>
  <c r="L1089" i="2"/>
  <c r="M1089" i="2" s="1"/>
  <c r="L1090" i="2"/>
  <c r="M1090" i="2" s="1"/>
  <c r="L1091" i="2"/>
  <c r="M1091" i="2" s="1"/>
  <c r="L1092" i="2"/>
  <c r="M1092" i="2" s="1"/>
  <c r="L1093" i="2"/>
  <c r="M1093" i="2" s="1"/>
  <c r="L1094" i="2"/>
  <c r="M1094" i="2" s="1"/>
  <c r="L1095" i="2"/>
  <c r="M1095" i="2" s="1"/>
  <c r="L1096" i="2"/>
  <c r="M1096" i="2" s="1"/>
  <c r="L1097" i="2"/>
  <c r="M1097" i="2" s="1"/>
  <c r="L1098" i="2"/>
  <c r="M1098" i="2" s="1"/>
  <c r="L1099" i="2"/>
  <c r="M1099" i="2" s="1"/>
  <c r="L1100" i="2"/>
  <c r="M1100" i="2" s="1"/>
  <c r="L1101" i="2"/>
  <c r="M1101" i="2" s="1"/>
  <c r="L1102" i="2"/>
  <c r="M1102" i="2" s="1"/>
  <c r="L1103" i="2"/>
  <c r="M1103" i="2" s="1"/>
  <c r="L1104" i="2"/>
  <c r="M1104" i="2" s="1"/>
  <c r="L1105" i="2"/>
  <c r="M1105" i="2" s="1"/>
  <c r="L1106" i="2"/>
  <c r="M1106" i="2" s="1"/>
  <c r="L1107" i="2"/>
  <c r="M1107" i="2" s="1"/>
  <c r="L1108" i="2"/>
  <c r="M1108" i="2" s="1"/>
  <c r="L1109" i="2"/>
  <c r="M1109" i="2" s="1"/>
  <c r="L1110" i="2"/>
  <c r="M1110" i="2" s="1"/>
  <c r="L1111" i="2"/>
  <c r="M1111" i="2" s="1"/>
  <c r="L1112" i="2"/>
  <c r="M1112" i="2" s="1"/>
  <c r="L1113" i="2"/>
  <c r="M1113" i="2" s="1"/>
  <c r="L1114" i="2"/>
  <c r="M1114" i="2" s="1"/>
  <c r="L1115" i="2"/>
  <c r="M1115" i="2" s="1"/>
  <c r="L1116" i="2"/>
  <c r="M1116" i="2" s="1"/>
  <c r="L1117" i="2"/>
  <c r="M1117" i="2" s="1"/>
  <c r="L1118" i="2"/>
  <c r="M1118" i="2" s="1"/>
  <c r="L1119" i="2"/>
  <c r="M1119" i="2" s="1"/>
  <c r="L1120" i="2"/>
  <c r="M1120" i="2" s="1"/>
  <c r="L1121" i="2"/>
  <c r="M1121" i="2" s="1"/>
  <c r="L1122" i="2"/>
  <c r="M1122" i="2" s="1"/>
  <c r="L1123" i="2"/>
  <c r="M1123" i="2" s="1"/>
  <c r="L1124" i="2"/>
  <c r="M1124" i="2" s="1"/>
  <c r="L1125" i="2"/>
  <c r="M1125" i="2" s="1"/>
  <c r="L1126" i="2"/>
  <c r="M1126" i="2" s="1"/>
  <c r="L1127" i="2"/>
  <c r="M1127" i="2" s="1"/>
  <c r="L1128" i="2"/>
  <c r="M1128" i="2" s="1"/>
  <c r="L1129" i="2"/>
  <c r="M1129" i="2" s="1"/>
  <c r="L1130" i="2"/>
  <c r="M1130" i="2" s="1"/>
  <c r="L1131" i="2"/>
  <c r="M1131" i="2" s="1"/>
  <c r="L1132" i="2"/>
  <c r="M1132" i="2" s="1"/>
  <c r="L1133" i="2"/>
  <c r="M1133" i="2" s="1"/>
  <c r="L1134" i="2"/>
  <c r="M1134" i="2" s="1"/>
  <c r="L1135" i="2"/>
  <c r="M1135" i="2" s="1"/>
  <c r="L1136" i="2"/>
  <c r="M1136" i="2" s="1"/>
  <c r="L1137" i="2"/>
  <c r="M1137" i="2" s="1"/>
  <c r="L1138" i="2"/>
  <c r="M1138" i="2" s="1"/>
  <c r="L1139" i="2"/>
  <c r="M1139" i="2" s="1"/>
  <c r="L1140" i="2"/>
  <c r="M1140" i="2" s="1"/>
  <c r="L1141" i="2"/>
  <c r="M1141" i="2" s="1"/>
  <c r="L1142" i="2"/>
  <c r="M1142" i="2" s="1"/>
  <c r="L1143" i="2"/>
  <c r="M1143" i="2" s="1"/>
  <c r="L1144" i="2"/>
  <c r="M1144" i="2" s="1"/>
  <c r="L1145" i="2"/>
  <c r="M1145" i="2" s="1"/>
  <c r="L1146" i="2"/>
  <c r="M1146" i="2" s="1"/>
  <c r="L1147" i="2"/>
  <c r="M1147" i="2" s="1"/>
  <c r="L1148" i="2"/>
  <c r="M1148" i="2" s="1"/>
  <c r="L1149" i="2"/>
  <c r="M1149" i="2" s="1"/>
  <c r="L1150" i="2"/>
  <c r="M1150" i="2" s="1"/>
  <c r="L1151" i="2"/>
  <c r="M1151" i="2" s="1"/>
  <c r="L1152" i="2"/>
  <c r="M1152" i="2" s="1"/>
  <c r="L1153" i="2"/>
  <c r="M1153" i="2" s="1"/>
  <c r="L1154" i="2"/>
  <c r="M1154" i="2" s="1"/>
  <c r="L1155" i="2"/>
  <c r="M1155" i="2" s="1"/>
  <c r="L1156" i="2"/>
  <c r="M1156" i="2" s="1"/>
  <c r="L1157" i="2"/>
  <c r="M1157" i="2" s="1"/>
  <c r="L1158" i="2"/>
  <c r="M1158" i="2" s="1"/>
  <c r="L1159" i="2"/>
  <c r="M1159" i="2" s="1"/>
  <c r="L1160" i="2"/>
  <c r="M1160" i="2" s="1"/>
  <c r="L1161" i="2"/>
  <c r="M1161" i="2" s="1"/>
  <c r="L1162" i="2"/>
  <c r="M1162" i="2" s="1"/>
  <c r="L1163" i="2"/>
  <c r="M1163" i="2" s="1"/>
  <c r="L1164" i="2"/>
  <c r="M1164" i="2" s="1"/>
  <c r="L1165" i="2"/>
  <c r="M1165" i="2" s="1"/>
  <c r="L1166" i="2"/>
  <c r="M1166" i="2" s="1"/>
  <c r="L1167" i="2"/>
  <c r="M1167" i="2" s="1"/>
  <c r="L1168" i="2"/>
  <c r="M1168" i="2" s="1"/>
  <c r="L1169" i="2"/>
  <c r="M1169" i="2" s="1"/>
  <c r="L1170" i="2"/>
  <c r="M1170" i="2" s="1"/>
  <c r="L1171" i="2"/>
  <c r="M1171" i="2" s="1"/>
  <c r="L1172" i="2"/>
  <c r="M1172" i="2" s="1"/>
  <c r="L1173" i="2"/>
  <c r="M1173" i="2" s="1"/>
  <c r="L1174" i="2"/>
  <c r="M1174" i="2" s="1"/>
  <c r="L1175" i="2"/>
  <c r="M1175" i="2" s="1"/>
  <c r="L1176" i="2"/>
  <c r="M1176" i="2" s="1"/>
  <c r="L1177" i="2"/>
  <c r="M1177" i="2" s="1"/>
  <c r="L1178" i="2"/>
  <c r="M1178" i="2" s="1"/>
  <c r="L1179" i="2"/>
  <c r="M1179" i="2" s="1"/>
  <c r="L1180" i="2"/>
  <c r="M1180" i="2" s="1"/>
  <c r="L1181" i="2"/>
  <c r="M1181" i="2" s="1"/>
  <c r="L1182" i="2"/>
  <c r="M1182" i="2" s="1"/>
  <c r="L1183" i="2"/>
  <c r="M1183" i="2" s="1"/>
  <c r="L1184" i="2"/>
  <c r="M1184" i="2" s="1"/>
  <c r="L1185" i="2"/>
  <c r="M1185" i="2" s="1"/>
  <c r="L1186" i="2"/>
  <c r="M1186" i="2" s="1"/>
  <c r="L1187" i="2"/>
  <c r="M1187" i="2" s="1"/>
  <c r="L1188" i="2"/>
  <c r="M1188" i="2" s="1"/>
  <c r="L1189" i="2"/>
  <c r="M1189" i="2" s="1"/>
  <c r="L1190" i="2"/>
  <c r="M1190" i="2" s="1"/>
  <c r="L1191" i="2"/>
  <c r="M1191" i="2" s="1"/>
  <c r="L1192" i="2"/>
  <c r="M1192" i="2" s="1"/>
  <c r="L1193" i="2"/>
  <c r="M1193" i="2" s="1"/>
  <c r="L1194" i="2"/>
  <c r="M1194" i="2" s="1"/>
  <c r="L1195" i="2"/>
  <c r="M1195" i="2" s="1"/>
  <c r="L1196" i="2"/>
  <c r="M1196" i="2" s="1"/>
  <c r="L1197" i="2"/>
  <c r="M1197" i="2" s="1"/>
  <c r="L1198" i="2"/>
  <c r="M1198" i="2" s="1"/>
  <c r="L1199" i="2"/>
  <c r="M1199" i="2" s="1"/>
  <c r="L1200" i="2"/>
  <c r="M1200" i="2" s="1"/>
  <c r="L1201" i="2"/>
  <c r="M1201" i="2" s="1"/>
  <c r="L1202" i="2"/>
  <c r="M1202" i="2" s="1"/>
  <c r="L1203" i="2"/>
  <c r="M1203" i="2" s="1"/>
  <c r="L1204" i="2"/>
  <c r="M1204" i="2" s="1"/>
  <c r="L1205" i="2"/>
  <c r="M1205" i="2" s="1"/>
  <c r="L1206" i="2"/>
  <c r="M1206" i="2" s="1"/>
  <c r="L1207" i="2"/>
  <c r="M1207" i="2" s="1"/>
  <c r="L1208" i="2"/>
  <c r="M1208" i="2" s="1"/>
  <c r="L1209" i="2"/>
  <c r="M1209" i="2" s="1"/>
  <c r="L1210" i="2"/>
  <c r="M1210" i="2" s="1"/>
  <c r="L1211" i="2"/>
  <c r="M1211" i="2" s="1"/>
  <c r="L1212" i="2"/>
  <c r="M1212" i="2" s="1"/>
  <c r="L1213" i="2"/>
  <c r="M1213" i="2" s="1"/>
  <c r="L1214" i="2"/>
  <c r="M1214" i="2" s="1"/>
  <c r="L1215" i="2"/>
  <c r="M1215" i="2" s="1"/>
  <c r="L1216" i="2"/>
  <c r="M1216" i="2" s="1"/>
  <c r="L1217" i="2"/>
  <c r="M1217" i="2" s="1"/>
  <c r="L1218" i="2"/>
  <c r="M1218" i="2" s="1"/>
  <c r="L1219" i="2"/>
  <c r="M1219" i="2" s="1"/>
  <c r="L1220" i="2"/>
  <c r="M1220" i="2" s="1"/>
  <c r="L1221" i="2"/>
  <c r="M1221" i="2" s="1"/>
  <c r="L1222" i="2"/>
  <c r="M1222" i="2" s="1"/>
  <c r="L1223" i="2"/>
  <c r="M1223" i="2" s="1"/>
  <c r="L1224" i="2"/>
  <c r="M1224" i="2" s="1"/>
  <c r="L1225" i="2"/>
  <c r="M1225" i="2" s="1"/>
  <c r="L1226" i="2"/>
  <c r="M1226" i="2" s="1"/>
  <c r="L1227" i="2"/>
  <c r="M1227" i="2" s="1"/>
  <c r="L1228" i="2"/>
  <c r="M1228" i="2" s="1"/>
  <c r="L1229" i="2"/>
  <c r="M1229" i="2" s="1"/>
  <c r="L1230" i="2"/>
  <c r="M1230" i="2" s="1"/>
  <c r="L1231" i="2"/>
  <c r="M1231" i="2" s="1"/>
  <c r="L1232" i="2"/>
  <c r="M1232" i="2" s="1"/>
  <c r="L1233" i="2"/>
  <c r="M1233" i="2" s="1"/>
  <c r="L1234" i="2"/>
  <c r="M1234" i="2" s="1"/>
  <c r="L1235" i="2"/>
  <c r="M1235" i="2" s="1"/>
  <c r="L1236" i="2"/>
  <c r="M1236" i="2" s="1"/>
  <c r="L1237" i="2"/>
  <c r="M1237" i="2" s="1"/>
  <c r="L1238" i="2"/>
  <c r="M1238" i="2" s="1"/>
  <c r="L1239" i="2"/>
  <c r="M1239" i="2" s="1"/>
  <c r="L1240" i="2"/>
  <c r="M1240" i="2" s="1"/>
  <c r="L1241" i="2"/>
  <c r="M1241" i="2" s="1"/>
  <c r="L1242" i="2"/>
  <c r="M1242" i="2" s="1"/>
  <c r="L1243" i="2"/>
  <c r="M1243" i="2" s="1"/>
  <c r="L1244" i="2"/>
  <c r="M1244" i="2" s="1"/>
  <c r="L1245" i="2"/>
  <c r="M1245" i="2" s="1"/>
  <c r="L1246" i="2"/>
  <c r="M1246" i="2" s="1"/>
  <c r="L1247" i="2"/>
  <c r="M1247" i="2" s="1"/>
  <c r="L1248" i="2"/>
  <c r="M1248" i="2" s="1"/>
  <c r="L1249" i="2"/>
  <c r="M1249" i="2" s="1"/>
  <c r="L1250" i="2"/>
  <c r="M1250" i="2" s="1"/>
  <c r="L1251" i="2"/>
  <c r="M1251" i="2" s="1"/>
  <c r="L1252" i="2"/>
  <c r="M1252" i="2" s="1"/>
  <c r="L1253" i="2"/>
  <c r="M1253" i="2" s="1"/>
  <c r="L1254" i="2"/>
  <c r="M1254" i="2" s="1"/>
  <c r="L1255" i="2"/>
  <c r="M1255" i="2" s="1"/>
  <c r="L1256" i="2"/>
  <c r="M1256" i="2" s="1"/>
  <c r="L1257" i="2"/>
  <c r="M1257" i="2" s="1"/>
  <c r="L1258" i="2"/>
  <c r="M1258" i="2" s="1"/>
  <c r="L1259" i="2"/>
  <c r="M1259" i="2" s="1"/>
  <c r="L1260" i="2"/>
  <c r="M1260" i="2" s="1"/>
  <c r="L1261" i="2"/>
  <c r="M1261" i="2" s="1"/>
  <c r="L1262" i="2"/>
  <c r="M1262" i="2" s="1"/>
  <c r="L1263" i="2"/>
  <c r="M1263" i="2" s="1"/>
  <c r="L1264" i="2"/>
  <c r="M1264" i="2" s="1"/>
  <c r="L1265" i="2"/>
  <c r="M1265" i="2" s="1"/>
  <c r="L1266" i="2"/>
  <c r="M1266" i="2" s="1"/>
  <c r="L1267" i="2"/>
  <c r="M1267" i="2" s="1"/>
  <c r="L1268" i="2"/>
  <c r="M1268" i="2" s="1"/>
  <c r="L1269" i="2"/>
  <c r="M1269" i="2" s="1"/>
  <c r="L1270" i="2"/>
  <c r="M1270" i="2" s="1"/>
  <c r="L1271" i="2"/>
  <c r="M1271" i="2" s="1"/>
  <c r="L1272" i="2"/>
  <c r="M1272" i="2" s="1"/>
  <c r="L1273" i="2"/>
  <c r="M1273" i="2" s="1"/>
  <c r="L1274" i="2"/>
  <c r="M1274" i="2" s="1"/>
  <c r="L1275" i="2"/>
  <c r="M1275" i="2" s="1"/>
  <c r="L1276" i="2"/>
  <c r="M1276" i="2" s="1"/>
  <c r="L1277" i="2"/>
  <c r="M1277" i="2" s="1"/>
  <c r="L1278" i="2"/>
  <c r="M1278" i="2" s="1"/>
  <c r="L1279" i="2"/>
  <c r="M1279" i="2" s="1"/>
  <c r="L1280" i="2"/>
  <c r="M1280" i="2" s="1"/>
  <c r="L1281" i="2"/>
  <c r="M1281" i="2" s="1"/>
  <c r="L1282" i="2"/>
  <c r="M1282" i="2" s="1"/>
  <c r="L1283" i="2"/>
  <c r="M1283" i="2" s="1"/>
  <c r="L1284" i="2"/>
  <c r="M1284" i="2" s="1"/>
  <c r="L1285" i="2"/>
  <c r="M1285" i="2" s="1"/>
  <c r="L1286" i="2"/>
  <c r="M1286" i="2" s="1"/>
  <c r="L1287" i="2"/>
  <c r="M1287" i="2" s="1"/>
  <c r="L1288" i="2"/>
  <c r="M1288" i="2" s="1"/>
  <c r="L1289" i="2"/>
  <c r="M1289" i="2" s="1"/>
  <c r="L1290" i="2"/>
  <c r="M1290" i="2" s="1"/>
  <c r="L1291" i="2"/>
  <c r="M1291" i="2" s="1"/>
  <c r="L1292" i="2"/>
  <c r="M1292" i="2" s="1"/>
  <c r="L1293" i="2"/>
  <c r="M1293" i="2" s="1"/>
  <c r="L1294" i="2"/>
  <c r="M1294" i="2" s="1"/>
  <c r="L1295" i="2"/>
  <c r="M1295" i="2" s="1"/>
  <c r="L1296" i="2"/>
  <c r="M1296" i="2" s="1"/>
  <c r="L1297" i="2"/>
  <c r="M1297" i="2" s="1"/>
  <c r="L1298" i="2"/>
  <c r="M1298" i="2" s="1"/>
  <c r="L1299" i="2"/>
  <c r="M1299" i="2" s="1"/>
  <c r="L1300" i="2"/>
  <c r="M1300" i="2" s="1"/>
  <c r="L1301" i="2"/>
  <c r="M1301" i="2" s="1"/>
  <c r="L1302" i="2"/>
  <c r="M1302" i="2" s="1"/>
  <c r="L1303" i="2"/>
  <c r="M1303" i="2" s="1"/>
  <c r="L1304" i="2"/>
  <c r="M1304" i="2" s="1"/>
  <c r="L1305" i="2"/>
  <c r="M1305" i="2" s="1"/>
  <c r="L1306" i="2"/>
  <c r="M1306" i="2" s="1"/>
  <c r="L1307" i="2"/>
  <c r="M1307" i="2" s="1"/>
  <c r="L1308" i="2"/>
  <c r="M1308" i="2" s="1"/>
  <c r="L1309" i="2"/>
  <c r="M1309" i="2" s="1"/>
  <c r="L1310" i="2"/>
  <c r="M1310" i="2" s="1"/>
  <c r="L1311" i="2"/>
  <c r="M1311" i="2" s="1"/>
  <c r="L1312" i="2"/>
  <c r="M1312" i="2" s="1"/>
  <c r="L1313" i="2"/>
  <c r="M1313" i="2" s="1"/>
  <c r="L1314" i="2"/>
  <c r="M1314" i="2" s="1"/>
  <c r="L1315" i="2"/>
  <c r="M1315" i="2" s="1"/>
  <c r="L1316" i="2"/>
  <c r="M1316" i="2" s="1"/>
  <c r="L1317" i="2"/>
  <c r="M1317" i="2" s="1"/>
  <c r="L1318" i="2"/>
  <c r="M1318" i="2" s="1"/>
  <c r="L1319" i="2"/>
  <c r="M1319" i="2" s="1"/>
  <c r="L1320" i="2"/>
  <c r="M1320" i="2" s="1"/>
  <c r="L1321" i="2"/>
  <c r="M1321" i="2" s="1"/>
  <c r="L1322" i="2"/>
  <c r="M1322" i="2" s="1"/>
  <c r="L1323" i="2"/>
  <c r="M1323" i="2" s="1"/>
  <c r="L1324" i="2"/>
  <c r="M1324" i="2" s="1"/>
  <c r="L1325" i="2"/>
  <c r="M1325" i="2" s="1"/>
  <c r="L1326" i="2"/>
  <c r="M1326" i="2" s="1"/>
  <c r="L1327" i="2"/>
  <c r="M1327" i="2" s="1"/>
  <c r="L1328" i="2"/>
  <c r="M1328" i="2" s="1"/>
  <c r="L1329" i="2"/>
  <c r="M1329" i="2" s="1"/>
  <c r="L1330" i="2"/>
  <c r="M1330" i="2" s="1"/>
  <c r="L1331" i="2"/>
  <c r="M1331" i="2" s="1"/>
  <c r="L1332" i="2"/>
  <c r="M1332" i="2" s="1"/>
  <c r="L1333" i="2"/>
  <c r="M1333" i="2" s="1"/>
  <c r="L1334" i="2"/>
  <c r="M1334" i="2" s="1"/>
  <c r="L1335" i="2"/>
  <c r="M1335" i="2" s="1"/>
  <c r="L1336" i="2"/>
  <c r="M1336" i="2" s="1"/>
  <c r="L1337" i="2"/>
  <c r="M1337" i="2" s="1"/>
  <c r="L1338" i="2"/>
  <c r="M1338" i="2" s="1"/>
  <c r="L1339" i="2"/>
  <c r="M1339" i="2" s="1"/>
  <c r="L1340" i="2"/>
  <c r="M1340" i="2" s="1"/>
  <c r="L1341" i="2"/>
  <c r="M1341" i="2" s="1"/>
  <c r="L1342" i="2"/>
  <c r="M1342" i="2" s="1"/>
  <c r="L1343" i="2"/>
  <c r="M1343" i="2" s="1"/>
  <c r="L1344" i="2"/>
  <c r="M1344" i="2" s="1"/>
  <c r="L1345" i="2"/>
  <c r="M1345" i="2" s="1"/>
  <c r="L1346" i="2"/>
  <c r="M1346" i="2" s="1"/>
  <c r="L1347" i="2"/>
  <c r="M1347" i="2" s="1"/>
  <c r="L1348" i="2"/>
  <c r="M1348" i="2" s="1"/>
  <c r="L1349" i="2"/>
  <c r="M1349" i="2" s="1"/>
  <c r="L1350" i="2"/>
  <c r="M1350" i="2" s="1"/>
  <c r="L1351" i="2"/>
  <c r="M1351" i="2" s="1"/>
  <c r="L1352" i="2"/>
  <c r="M1352" i="2" s="1"/>
  <c r="L1353" i="2"/>
  <c r="M1353" i="2" s="1"/>
  <c r="L1354" i="2"/>
  <c r="M1354" i="2" s="1"/>
  <c r="L1355" i="2"/>
  <c r="M1355" i="2" s="1"/>
  <c r="L1356" i="2"/>
  <c r="M1356" i="2" s="1"/>
  <c r="L1357" i="2"/>
  <c r="M1357" i="2" s="1"/>
  <c r="L1358" i="2"/>
  <c r="M1358" i="2" s="1"/>
  <c r="L1359" i="2"/>
  <c r="M1359" i="2" s="1"/>
  <c r="L1360" i="2"/>
  <c r="M1360" i="2" s="1"/>
  <c r="L1361" i="2"/>
  <c r="M1361" i="2" s="1"/>
  <c r="L1362" i="2"/>
  <c r="M1362" i="2" s="1"/>
  <c r="L1363" i="2"/>
  <c r="M1363" i="2" s="1"/>
  <c r="L1364" i="2"/>
  <c r="M1364" i="2" s="1"/>
  <c r="L1365" i="2"/>
  <c r="M1365" i="2" s="1"/>
  <c r="L1366" i="2"/>
  <c r="M1366" i="2" s="1"/>
  <c r="L1367" i="2"/>
  <c r="M1367" i="2" s="1"/>
  <c r="L1368" i="2"/>
  <c r="M1368" i="2" s="1"/>
  <c r="L1369" i="2"/>
  <c r="M1369" i="2" s="1"/>
  <c r="L1370" i="2"/>
  <c r="M1370" i="2" s="1"/>
  <c r="L1371" i="2"/>
  <c r="M1371" i="2" s="1"/>
  <c r="L1372" i="2"/>
  <c r="M1372" i="2" s="1"/>
  <c r="L1373" i="2"/>
  <c r="M1373" i="2" s="1"/>
  <c r="L1374" i="2"/>
  <c r="M1374" i="2" s="1"/>
  <c r="L1375" i="2"/>
  <c r="M1375" i="2" s="1"/>
  <c r="L1376" i="2"/>
  <c r="M1376" i="2" s="1"/>
  <c r="L1377" i="2"/>
  <c r="M1377" i="2" s="1"/>
  <c r="L1378" i="2"/>
  <c r="M1378" i="2" s="1"/>
  <c r="L1379" i="2"/>
  <c r="M1379" i="2" s="1"/>
  <c r="L1380" i="2"/>
  <c r="M1380" i="2" s="1"/>
  <c r="L1381" i="2"/>
  <c r="M1381" i="2" s="1"/>
  <c r="L1382" i="2"/>
  <c r="M1382" i="2" s="1"/>
  <c r="L1383" i="2"/>
  <c r="M1383" i="2" s="1"/>
  <c r="L1384" i="2"/>
  <c r="M1384" i="2" s="1"/>
  <c r="L1385" i="2"/>
  <c r="M1385" i="2" s="1"/>
  <c r="L1386" i="2"/>
  <c r="M1386" i="2" s="1"/>
  <c r="L1387" i="2"/>
  <c r="M1387" i="2" s="1"/>
  <c r="L1388" i="2"/>
  <c r="M1388" i="2" s="1"/>
  <c r="L1389" i="2"/>
  <c r="M1389" i="2" s="1"/>
  <c r="L1390" i="2"/>
  <c r="M1390" i="2" s="1"/>
  <c r="L1391" i="2"/>
  <c r="M1391" i="2" s="1"/>
  <c r="L1392" i="2"/>
  <c r="M1392" i="2" s="1"/>
  <c r="L1393" i="2"/>
  <c r="M1393" i="2" s="1"/>
  <c r="L1394" i="2"/>
  <c r="M1394" i="2" s="1"/>
  <c r="L1395" i="2"/>
  <c r="M1395" i="2" s="1"/>
  <c r="L1396" i="2"/>
  <c r="M1396" i="2" s="1"/>
  <c r="L1397" i="2"/>
  <c r="M1397" i="2" s="1"/>
  <c r="L1398" i="2"/>
  <c r="M1398" i="2" s="1"/>
  <c r="L1399" i="2"/>
  <c r="M1399" i="2" s="1"/>
  <c r="L1400" i="2"/>
  <c r="M1400" i="2" s="1"/>
  <c r="L1401" i="2"/>
  <c r="M1401" i="2" s="1"/>
  <c r="L1402" i="2"/>
  <c r="M1402" i="2" s="1"/>
  <c r="L1403" i="2"/>
  <c r="M1403" i="2" s="1"/>
  <c r="L1404" i="2"/>
  <c r="M1404" i="2" s="1"/>
  <c r="L1405" i="2"/>
  <c r="M1405" i="2" s="1"/>
  <c r="L1406" i="2"/>
  <c r="M1406" i="2" s="1"/>
  <c r="L1407" i="2"/>
  <c r="M1407" i="2" s="1"/>
  <c r="L1408" i="2"/>
  <c r="M1408" i="2" s="1"/>
  <c r="L1409" i="2"/>
  <c r="M1409" i="2" s="1"/>
  <c r="L1410" i="2"/>
  <c r="M1410" i="2" s="1"/>
  <c r="L1411" i="2"/>
  <c r="M1411" i="2" s="1"/>
  <c r="L1412" i="2"/>
  <c r="M1412" i="2" s="1"/>
  <c r="L1413" i="2"/>
  <c r="M1413" i="2" s="1"/>
  <c r="L1414" i="2"/>
  <c r="M1414" i="2" s="1"/>
  <c r="L1415" i="2"/>
  <c r="M1415" i="2" s="1"/>
  <c r="L1416" i="2"/>
  <c r="M1416" i="2" s="1"/>
  <c r="L1417" i="2"/>
  <c r="M1417" i="2" s="1"/>
  <c r="L1418" i="2"/>
  <c r="M1418" i="2" s="1"/>
  <c r="L1419" i="2"/>
  <c r="M1419" i="2" s="1"/>
  <c r="L1420" i="2"/>
  <c r="M1420" i="2" s="1"/>
  <c r="L1421" i="2"/>
  <c r="M1421" i="2" s="1"/>
  <c r="L1422" i="2"/>
  <c r="M1422" i="2" s="1"/>
  <c r="L1423" i="2"/>
  <c r="M1423" i="2" s="1"/>
  <c r="L1424" i="2"/>
  <c r="M1424" i="2" s="1"/>
  <c r="L1425" i="2"/>
  <c r="M1425" i="2" s="1"/>
  <c r="L1426" i="2"/>
  <c r="M1426" i="2" s="1"/>
  <c r="L1427" i="2"/>
  <c r="M1427" i="2" s="1"/>
  <c r="L1428" i="2"/>
  <c r="M1428" i="2" s="1"/>
  <c r="L1429" i="2"/>
  <c r="M1429" i="2" s="1"/>
  <c r="L1430" i="2"/>
  <c r="M1430" i="2" s="1"/>
  <c r="L1431" i="2"/>
  <c r="M1431" i="2" s="1"/>
  <c r="L1432" i="2"/>
  <c r="M1432" i="2" s="1"/>
  <c r="L1433" i="2"/>
  <c r="M1433" i="2" s="1"/>
  <c r="L1434" i="2"/>
  <c r="M1434" i="2" s="1"/>
  <c r="L1435" i="2"/>
  <c r="M1435" i="2" s="1"/>
  <c r="L1436" i="2"/>
  <c r="M1436" i="2" s="1"/>
  <c r="L1437" i="2"/>
  <c r="M1437" i="2" s="1"/>
  <c r="L1438" i="2"/>
  <c r="M1438" i="2" s="1"/>
  <c r="L1439" i="2"/>
  <c r="M1439" i="2" s="1"/>
  <c r="L1440" i="2"/>
  <c r="M1440" i="2" s="1"/>
  <c r="L1441" i="2"/>
  <c r="M1441" i="2" s="1"/>
  <c r="L1442" i="2"/>
  <c r="M1442" i="2" s="1"/>
  <c r="L1443" i="2"/>
  <c r="M1443" i="2" s="1"/>
  <c r="L1444" i="2"/>
  <c r="M1444" i="2" s="1"/>
  <c r="L1445" i="2"/>
  <c r="M1445" i="2" s="1"/>
  <c r="L1446" i="2"/>
  <c r="M1446" i="2" s="1"/>
  <c r="L1447" i="2"/>
  <c r="M1447" i="2" s="1"/>
  <c r="L1448" i="2"/>
  <c r="M1448" i="2" s="1"/>
  <c r="L1449" i="2"/>
  <c r="M1449" i="2" s="1"/>
  <c r="L1450" i="2"/>
  <c r="M1450" i="2" s="1"/>
  <c r="L1451" i="2"/>
  <c r="M1451" i="2" s="1"/>
  <c r="L1452" i="2"/>
  <c r="M1452" i="2" s="1"/>
  <c r="L1453" i="2"/>
  <c r="M1453" i="2" s="1"/>
  <c r="L1454" i="2"/>
  <c r="M1454" i="2" s="1"/>
  <c r="L1455" i="2"/>
  <c r="M1455" i="2" s="1"/>
  <c r="L1456" i="2"/>
  <c r="M1456" i="2" s="1"/>
  <c r="L1457" i="2"/>
  <c r="M1457" i="2" s="1"/>
  <c r="L1458" i="2"/>
  <c r="M1458" i="2" s="1"/>
  <c r="L1459" i="2"/>
  <c r="M1459" i="2" s="1"/>
  <c r="L1460" i="2"/>
  <c r="M1460" i="2" s="1"/>
  <c r="L1461" i="2"/>
  <c r="M1461" i="2" s="1"/>
  <c r="L1462" i="2"/>
  <c r="M1462" i="2" s="1"/>
  <c r="L1463" i="2"/>
  <c r="M1463" i="2" s="1"/>
  <c r="L1464" i="2"/>
  <c r="M1464" i="2" s="1"/>
  <c r="L1465" i="2"/>
  <c r="M1465" i="2" s="1"/>
  <c r="L1466" i="2"/>
  <c r="M1466" i="2" s="1"/>
  <c r="L1467" i="2"/>
  <c r="M1467" i="2" s="1"/>
  <c r="L1468" i="2"/>
  <c r="M1468" i="2" s="1"/>
  <c r="L1469" i="2"/>
  <c r="M1469" i="2" s="1"/>
  <c r="L1470" i="2"/>
  <c r="M1470" i="2" s="1"/>
  <c r="L1471" i="2"/>
  <c r="M1471" i="2" s="1"/>
  <c r="L1472" i="2"/>
  <c r="M1472" i="2" s="1"/>
  <c r="L1473" i="2"/>
  <c r="M1473" i="2" s="1"/>
  <c r="L1474" i="2"/>
  <c r="M1474" i="2" s="1"/>
  <c r="L1475" i="2"/>
  <c r="M1475" i="2" s="1"/>
  <c r="L1476" i="2"/>
  <c r="M1476" i="2" s="1"/>
  <c r="L1477" i="2"/>
  <c r="M1477" i="2" s="1"/>
  <c r="L1478" i="2"/>
  <c r="M1478" i="2" s="1"/>
  <c r="L1479" i="2"/>
  <c r="M1479" i="2" s="1"/>
  <c r="L1480" i="2"/>
  <c r="M1480" i="2" s="1"/>
  <c r="L1481" i="2"/>
  <c r="M1481" i="2" s="1"/>
  <c r="L1482" i="2"/>
  <c r="M1482" i="2" s="1"/>
  <c r="L1483" i="2"/>
  <c r="M1483" i="2" s="1"/>
  <c r="L1484" i="2"/>
  <c r="M1484" i="2" s="1"/>
  <c r="L1485" i="2"/>
  <c r="M1485" i="2" s="1"/>
  <c r="L1486" i="2"/>
  <c r="M1486" i="2" s="1"/>
  <c r="L1487" i="2"/>
  <c r="M1487" i="2" s="1"/>
  <c r="L1488" i="2"/>
  <c r="M1488" i="2" s="1"/>
  <c r="L1489" i="2"/>
  <c r="M1489" i="2" s="1"/>
  <c r="L1490" i="2"/>
  <c r="M1490" i="2" s="1"/>
  <c r="L1491" i="2"/>
  <c r="M1491" i="2" s="1"/>
  <c r="L1492" i="2"/>
  <c r="M1492" i="2" s="1"/>
  <c r="L1493" i="2"/>
  <c r="M1493" i="2" s="1"/>
  <c r="L1494" i="2"/>
  <c r="M1494" i="2" s="1"/>
  <c r="L1495" i="2"/>
  <c r="M1495" i="2" s="1"/>
  <c r="L1496" i="2"/>
  <c r="M1496" i="2" s="1"/>
  <c r="L1497" i="2"/>
  <c r="M1497" i="2" s="1"/>
  <c r="L1498" i="2"/>
  <c r="M1498" i="2" s="1"/>
  <c r="L1499" i="2"/>
  <c r="M1499" i="2" s="1"/>
  <c r="L1500" i="2"/>
  <c r="M1500" i="2" s="1"/>
  <c r="L1501" i="2"/>
  <c r="M1501" i="2" s="1"/>
  <c r="L1502" i="2"/>
  <c r="M1502" i="2" s="1"/>
  <c r="L1503" i="2"/>
  <c r="M1503" i="2" s="1"/>
  <c r="L1504" i="2"/>
  <c r="M1504" i="2" s="1"/>
  <c r="L1505" i="2"/>
  <c r="M1505" i="2" s="1"/>
  <c r="L1506" i="2"/>
  <c r="M1506" i="2" s="1"/>
  <c r="L1507" i="2"/>
  <c r="M1507" i="2" s="1"/>
  <c r="L1508" i="2"/>
  <c r="M1508" i="2" s="1"/>
  <c r="L1509" i="2"/>
  <c r="M1509" i="2" s="1"/>
  <c r="L1510" i="2"/>
  <c r="M1510" i="2" s="1"/>
  <c r="L1511" i="2"/>
  <c r="M1511" i="2" s="1"/>
  <c r="L1512" i="2"/>
  <c r="M1512" i="2" s="1"/>
  <c r="L1513" i="2"/>
  <c r="M1513" i="2" s="1"/>
  <c r="L1514" i="2"/>
  <c r="M1514" i="2" s="1"/>
  <c r="L1515" i="2"/>
  <c r="M1515" i="2" s="1"/>
  <c r="L1516" i="2"/>
  <c r="M1516" i="2" s="1"/>
  <c r="L1517" i="2"/>
  <c r="M1517" i="2" s="1"/>
  <c r="L1518" i="2"/>
  <c r="M1518" i="2" s="1"/>
  <c r="L1519" i="2"/>
  <c r="M1519" i="2" s="1"/>
  <c r="L1520" i="2"/>
  <c r="M1520" i="2" s="1"/>
  <c r="L1521" i="2"/>
  <c r="M1521" i="2" s="1"/>
  <c r="L1522" i="2"/>
  <c r="M1522" i="2" s="1"/>
  <c r="L1523" i="2"/>
  <c r="M1523" i="2" s="1"/>
  <c r="L1524" i="2"/>
  <c r="M1524" i="2" s="1"/>
  <c r="L1525" i="2"/>
  <c r="M1525" i="2" s="1"/>
  <c r="L1526" i="2"/>
  <c r="M1526" i="2" s="1"/>
  <c r="L1527" i="2"/>
  <c r="M1527" i="2" s="1"/>
  <c r="L1528" i="2"/>
  <c r="M1528" i="2" s="1"/>
  <c r="L1529" i="2"/>
  <c r="M1529" i="2" s="1"/>
  <c r="L1530" i="2"/>
  <c r="M1530" i="2" s="1"/>
  <c r="L1531" i="2"/>
  <c r="M1531" i="2" s="1"/>
  <c r="L1532" i="2"/>
  <c r="M1532" i="2" s="1"/>
  <c r="L1533" i="2"/>
  <c r="M1533" i="2" s="1"/>
  <c r="L1534" i="2"/>
  <c r="M1534" i="2" s="1"/>
  <c r="L1535" i="2"/>
  <c r="M1535" i="2" s="1"/>
  <c r="L1536" i="2"/>
  <c r="M1536" i="2" s="1"/>
  <c r="L1537" i="2"/>
  <c r="M1537" i="2" s="1"/>
  <c r="L1538" i="2"/>
  <c r="M1538" i="2" s="1"/>
  <c r="L1539" i="2"/>
  <c r="M1539" i="2" s="1"/>
  <c r="L1540" i="2"/>
  <c r="M1540" i="2" s="1"/>
  <c r="L1541" i="2"/>
  <c r="M1541" i="2" s="1"/>
  <c r="L1542" i="2"/>
  <c r="M1542" i="2" s="1"/>
  <c r="L1543" i="2"/>
  <c r="M1543" i="2" s="1"/>
  <c r="L1544" i="2"/>
  <c r="M1544" i="2" s="1"/>
  <c r="L1545" i="2"/>
  <c r="M1545" i="2" s="1"/>
  <c r="L1546" i="2"/>
  <c r="M1546" i="2" s="1"/>
  <c r="L1547" i="2"/>
  <c r="M1547" i="2" s="1"/>
  <c r="L1548" i="2"/>
  <c r="M1548" i="2" s="1"/>
  <c r="L1549" i="2"/>
  <c r="M1549" i="2" s="1"/>
  <c r="L1550" i="2"/>
  <c r="M1550" i="2" s="1"/>
  <c r="L1551" i="2"/>
  <c r="M1551" i="2" s="1"/>
  <c r="L1552" i="2"/>
  <c r="M1552" i="2" s="1"/>
  <c r="L1553" i="2"/>
  <c r="M1553" i="2" s="1"/>
  <c r="L1554" i="2"/>
  <c r="M1554" i="2" s="1"/>
  <c r="L1555" i="2"/>
  <c r="M1555" i="2" s="1"/>
  <c r="L1556" i="2"/>
  <c r="M1556" i="2" s="1"/>
  <c r="L1557" i="2"/>
  <c r="M1557" i="2" s="1"/>
  <c r="L1558" i="2"/>
  <c r="M1558" i="2" s="1"/>
  <c r="L1559" i="2"/>
  <c r="M1559" i="2" s="1"/>
  <c r="L1560" i="2"/>
  <c r="M1560" i="2" s="1"/>
  <c r="L1561" i="2"/>
  <c r="M1561" i="2" s="1"/>
  <c r="L1562" i="2"/>
  <c r="M1562" i="2" s="1"/>
  <c r="L1563" i="2"/>
  <c r="M1563" i="2" s="1"/>
  <c r="L1564" i="2"/>
  <c r="M1564" i="2" s="1"/>
  <c r="L1565" i="2"/>
  <c r="M1565" i="2" s="1"/>
  <c r="L1566" i="2"/>
  <c r="M1566" i="2" s="1"/>
  <c r="L1567" i="2"/>
  <c r="M1567" i="2" s="1"/>
  <c r="L1568" i="2"/>
  <c r="M1568" i="2" s="1"/>
  <c r="L1569" i="2"/>
  <c r="M1569" i="2" s="1"/>
  <c r="L1570" i="2"/>
  <c r="M1570" i="2" s="1"/>
  <c r="L1571" i="2"/>
  <c r="M1571" i="2" s="1"/>
  <c r="L1572" i="2"/>
  <c r="M1572" i="2" s="1"/>
  <c r="L1573" i="2"/>
  <c r="M1573" i="2" s="1"/>
  <c r="L1574" i="2"/>
  <c r="M1574" i="2" s="1"/>
  <c r="L1575" i="2"/>
  <c r="M1575" i="2" s="1"/>
  <c r="L1576" i="2"/>
  <c r="M1576" i="2" s="1"/>
  <c r="L1577" i="2"/>
  <c r="M1577" i="2" s="1"/>
  <c r="L1578" i="2"/>
  <c r="M1578" i="2" s="1"/>
  <c r="L1579" i="2"/>
  <c r="M1579" i="2" s="1"/>
  <c r="L1580" i="2"/>
  <c r="M1580" i="2" s="1"/>
  <c r="L1581" i="2"/>
  <c r="M1581" i="2" s="1"/>
  <c r="L1582" i="2"/>
  <c r="M1582" i="2" s="1"/>
  <c r="L1583" i="2"/>
  <c r="M1583" i="2" s="1"/>
  <c r="L1584" i="2"/>
  <c r="M1584" i="2" s="1"/>
  <c r="L1585" i="2"/>
  <c r="M1585" i="2" s="1"/>
  <c r="L1586" i="2"/>
  <c r="M1586" i="2" s="1"/>
  <c r="L1587" i="2"/>
  <c r="M1587" i="2" s="1"/>
  <c r="L1588" i="2"/>
  <c r="M1588" i="2" s="1"/>
  <c r="L1589" i="2"/>
  <c r="M1589" i="2" s="1"/>
  <c r="L1590" i="2"/>
  <c r="M1590" i="2" s="1"/>
  <c r="L1591" i="2"/>
  <c r="M1591" i="2" s="1"/>
  <c r="L1592" i="2"/>
  <c r="M1592" i="2" s="1"/>
  <c r="L1593" i="2"/>
  <c r="M1593" i="2" s="1"/>
  <c r="L1594" i="2"/>
  <c r="M1594" i="2" s="1"/>
  <c r="L1595" i="2"/>
  <c r="M1595" i="2" s="1"/>
  <c r="L1596" i="2"/>
  <c r="M1596" i="2" s="1"/>
  <c r="L1597" i="2"/>
  <c r="M1597" i="2" s="1"/>
  <c r="L1598" i="2"/>
  <c r="M1598" i="2" s="1"/>
  <c r="L1599" i="2"/>
  <c r="M1599" i="2" s="1"/>
  <c r="L1600" i="2"/>
  <c r="M1600" i="2" s="1"/>
  <c r="L1601" i="2"/>
  <c r="M1601" i="2" s="1"/>
  <c r="L1602" i="2"/>
  <c r="M1602" i="2" s="1"/>
  <c r="L1603" i="2"/>
  <c r="M1603" i="2" s="1"/>
  <c r="L1604" i="2"/>
  <c r="M1604" i="2" s="1"/>
  <c r="L1605" i="2"/>
  <c r="M1605" i="2" s="1"/>
  <c r="L1606" i="2"/>
  <c r="M1606" i="2" s="1"/>
  <c r="L1607" i="2"/>
  <c r="M1607" i="2" s="1"/>
  <c r="L1608" i="2"/>
  <c r="M1608" i="2" s="1"/>
  <c r="L1609" i="2"/>
  <c r="M1609" i="2" s="1"/>
  <c r="L1610" i="2"/>
  <c r="M1610" i="2" s="1"/>
  <c r="L1611" i="2"/>
  <c r="M1611" i="2" s="1"/>
  <c r="L1612" i="2"/>
  <c r="M1612" i="2" s="1"/>
  <c r="L1613" i="2"/>
  <c r="M1613" i="2" s="1"/>
  <c r="L1614" i="2"/>
  <c r="M1614" i="2" s="1"/>
  <c r="L1615" i="2"/>
  <c r="M1615" i="2" s="1"/>
  <c r="L1616" i="2"/>
  <c r="M1616" i="2" s="1"/>
  <c r="L1617" i="2"/>
  <c r="M1617" i="2" s="1"/>
  <c r="L1618" i="2"/>
  <c r="M1618" i="2" s="1"/>
  <c r="L1619" i="2"/>
  <c r="M1619" i="2" s="1"/>
  <c r="L1620" i="2"/>
  <c r="M1620" i="2" s="1"/>
  <c r="L1621" i="2"/>
  <c r="M1621" i="2" s="1"/>
  <c r="L1622" i="2"/>
  <c r="M1622" i="2" s="1"/>
  <c r="L1623" i="2"/>
  <c r="M1623" i="2" s="1"/>
  <c r="L1624" i="2"/>
  <c r="M1624" i="2" s="1"/>
  <c r="L1625" i="2"/>
  <c r="M1625" i="2" s="1"/>
  <c r="L1626" i="2"/>
  <c r="M1626" i="2" s="1"/>
  <c r="L1627" i="2"/>
  <c r="M1627" i="2" s="1"/>
  <c r="L1628" i="2"/>
  <c r="M1628" i="2" s="1"/>
  <c r="L1629" i="2"/>
  <c r="M1629" i="2" s="1"/>
  <c r="L1630" i="2"/>
  <c r="M1630" i="2" s="1"/>
  <c r="L1631" i="2"/>
  <c r="M1631" i="2" s="1"/>
  <c r="L1632" i="2"/>
  <c r="M1632" i="2" s="1"/>
  <c r="L1633" i="2"/>
  <c r="M1633" i="2" s="1"/>
  <c r="L1634" i="2"/>
  <c r="M1634" i="2" s="1"/>
  <c r="L1635" i="2"/>
  <c r="M1635" i="2" s="1"/>
  <c r="L1636" i="2"/>
  <c r="M1636" i="2" s="1"/>
  <c r="L1637" i="2"/>
  <c r="M1637" i="2" s="1"/>
  <c r="L1638" i="2"/>
  <c r="M1638" i="2" s="1"/>
  <c r="L1639" i="2"/>
  <c r="M1639" i="2" s="1"/>
  <c r="L1640" i="2"/>
  <c r="M1640" i="2" s="1"/>
  <c r="L1641" i="2"/>
  <c r="M1641" i="2" s="1"/>
  <c r="L1642" i="2"/>
  <c r="M1642" i="2" s="1"/>
  <c r="L1643" i="2"/>
  <c r="M1643" i="2" s="1"/>
  <c r="L1644" i="2"/>
  <c r="M1644" i="2" s="1"/>
  <c r="L1645" i="2"/>
  <c r="M1645" i="2" s="1"/>
  <c r="L1646" i="2"/>
  <c r="M1646" i="2" s="1"/>
  <c r="L1647" i="2"/>
  <c r="M1647" i="2" s="1"/>
  <c r="L1648" i="2"/>
  <c r="M1648" i="2" s="1"/>
  <c r="L1649" i="2"/>
  <c r="M1649" i="2" s="1"/>
  <c r="L1650" i="2"/>
  <c r="M1650" i="2" s="1"/>
  <c r="L1651" i="2"/>
  <c r="M1651" i="2" s="1"/>
  <c r="L1652" i="2"/>
  <c r="M1652" i="2" s="1"/>
  <c r="L1653" i="2"/>
  <c r="M1653" i="2" s="1"/>
  <c r="L1654" i="2"/>
  <c r="M1654" i="2" s="1"/>
  <c r="L1655" i="2"/>
  <c r="M1655" i="2" s="1"/>
  <c r="L1656" i="2"/>
  <c r="M1656" i="2" s="1"/>
  <c r="L1657" i="2"/>
  <c r="M1657" i="2" s="1"/>
  <c r="L1658" i="2"/>
  <c r="M1658" i="2" s="1"/>
  <c r="L1659" i="2"/>
  <c r="M1659" i="2" s="1"/>
  <c r="L1660" i="2"/>
  <c r="M1660" i="2" s="1"/>
  <c r="L1661" i="2"/>
  <c r="M1661" i="2" s="1"/>
  <c r="L1662" i="2"/>
  <c r="M1662" i="2" s="1"/>
  <c r="L1663" i="2"/>
  <c r="M1663" i="2" s="1"/>
  <c r="L1664" i="2"/>
  <c r="M1664" i="2" s="1"/>
  <c r="L1665" i="2"/>
  <c r="M1665" i="2" s="1"/>
  <c r="L1666" i="2"/>
  <c r="M1666" i="2" s="1"/>
  <c r="L1667" i="2"/>
  <c r="M1667" i="2" s="1"/>
  <c r="L1668" i="2"/>
  <c r="M1668" i="2" s="1"/>
  <c r="L1669" i="2"/>
  <c r="M1669" i="2" s="1"/>
  <c r="L1670" i="2"/>
  <c r="M1670" i="2" s="1"/>
  <c r="L1671" i="2"/>
  <c r="M1671" i="2" s="1"/>
  <c r="L1672" i="2"/>
  <c r="M1672" i="2" s="1"/>
  <c r="L1673" i="2"/>
  <c r="M1673" i="2" s="1"/>
  <c r="L1674" i="2"/>
  <c r="M1674" i="2" s="1"/>
  <c r="L1675" i="2"/>
  <c r="M1675" i="2" s="1"/>
  <c r="L1676" i="2"/>
  <c r="M1676" i="2" s="1"/>
  <c r="L1677" i="2"/>
  <c r="M1677" i="2" s="1"/>
  <c r="L1678" i="2"/>
  <c r="M1678" i="2" s="1"/>
  <c r="L1679" i="2"/>
  <c r="M1679" i="2" s="1"/>
  <c r="L1680" i="2"/>
  <c r="M1680" i="2" s="1"/>
  <c r="L1681" i="2"/>
  <c r="M1681" i="2" s="1"/>
  <c r="L1682" i="2"/>
  <c r="M1682" i="2" s="1"/>
  <c r="L1683" i="2"/>
  <c r="M1683" i="2" s="1"/>
  <c r="L1684" i="2"/>
  <c r="M1684" i="2" s="1"/>
  <c r="L1685" i="2"/>
  <c r="M1685" i="2" s="1"/>
  <c r="L1686" i="2"/>
  <c r="M1686" i="2" s="1"/>
  <c r="L1687" i="2"/>
  <c r="M1687" i="2" s="1"/>
  <c r="L1688" i="2"/>
  <c r="M1688" i="2" s="1"/>
  <c r="L1689" i="2"/>
  <c r="M1689" i="2" s="1"/>
  <c r="L1690" i="2"/>
  <c r="M1690" i="2" s="1"/>
  <c r="L1691" i="2"/>
  <c r="M1691" i="2" s="1"/>
  <c r="L1692" i="2"/>
  <c r="M1692" i="2" s="1"/>
  <c r="L1693" i="2"/>
  <c r="M1693" i="2" s="1"/>
  <c r="L1694" i="2"/>
  <c r="M1694" i="2" s="1"/>
  <c r="L1695" i="2"/>
  <c r="M1695" i="2" s="1"/>
  <c r="L1696" i="2"/>
  <c r="M1696" i="2" s="1"/>
  <c r="L1697" i="2"/>
  <c r="M1697" i="2" s="1"/>
  <c r="L1698" i="2"/>
  <c r="M1698" i="2" s="1"/>
  <c r="L1699" i="2"/>
  <c r="M1699" i="2" s="1"/>
  <c r="L1700" i="2"/>
  <c r="M1700" i="2" s="1"/>
  <c r="L1701" i="2"/>
  <c r="M1701" i="2" s="1"/>
  <c r="L1702" i="2"/>
  <c r="M1702" i="2" s="1"/>
  <c r="L1703" i="2"/>
  <c r="M1703" i="2" s="1"/>
  <c r="L1704" i="2"/>
  <c r="M1704" i="2" s="1"/>
  <c r="L1705" i="2"/>
  <c r="M1705" i="2" s="1"/>
  <c r="L1706" i="2"/>
  <c r="M1706" i="2" s="1"/>
  <c r="L1707" i="2"/>
  <c r="M1707" i="2" s="1"/>
  <c r="L1708" i="2"/>
  <c r="M1708" i="2" s="1"/>
  <c r="L1709" i="2"/>
  <c r="M1709" i="2" s="1"/>
  <c r="L1710" i="2"/>
  <c r="M1710" i="2" s="1"/>
  <c r="L1711" i="2"/>
  <c r="M1711" i="2" s="1"/>
  <c r="L1712" i="2"/>
  <c r="M1712" i="2" s="1"/>
  <c r="L1713" i="2"/>
  <c r="M1713" i="2" s="1"/>
  <c r="L1714" i="2"/>
  <c r="M1714" i="2" s="1"/>
  <c r="L1715" i="2"/>
  <c r="M1715" i="2" s="1"/>
  <c r="L1716" i="2"/>
  <c r="M1716" i="2" s="1"/>
  <c r="L1717" i="2"/>
  <c r="M1717" i="2" s="1"/>
  <c r="L1718" i="2"/>
  <c r="M1718" i="2" s="1"/>
  <c r="L1719" i="2"/>
  <c r="M1719" i="2" s="1"/>
  <c r="L1720" i="2"/>
  <c r="M1720" i="2" s="1"/>
  <c r="L1721" i="2"/>
  <c r="M1721" i="2" s="1"/>
  <c r="L1722" i="2"/>
  <c r="M1722" i="2" s="1"/>
  <c r="L1723" i="2"/>
  <c r="M1723" i="2" s="1"/>
  <c r="L1724" i="2"/>
  <c r="M1724" i="2" s="1"/>
  <c r="L1725" i="2"/>
  <c r="M1725" i="2" s="1"/>
  <c r="L1726" i="2"/>
  <c r="M1726" i="2" s="1"/>
  <c r="L1727" i="2"/>
  <c r="M1727" i="2" s="1"/>
  <c r="L1728" i="2"/>
  <c r="M1728" i="2" s="1"/>
  <c r="L1729" i="2"/>
  <c r="M1729" i="2" s="1"/>
  <c r="L1730" i="2"/>
  <c r="M1730" i="2" s="1"/>
  <c r="L1731" i="2"/>
  <c r="M1731" i="2" s="1"/>
  <c r="L1732" i="2"/>
  <c r="M1732" i="2" s="1"/>
  <c r="L1733" i="2"/>
  <c r="M1733" i="2" s="1"/>
  <c r="L1734" i="2"/>
  <c r="M1734" i="2" s="1"/>
  <c r="L1735" i="2"/>
  <c r="M1735" i="2" s="1"/>
  <c r="L1736" i="2"/>
  <c r="M1736" i="2" s="1"/>
  <c r="L1737" i="2"/>
  <c r="M1737" i="2" s="1"/>
  <c r="L1738" i="2"/>
  <c r="M1738" i="2" s="1"/>
  <c r="L1739" i="2"/>
  <c r="M1739" i="2" s="1"/>
  <c r="L1740" i="2"/>
  <c r="M1740" i="2" s="1"/>
  <c r="L1741" i="2"/>
  <c r="M1741" i="2" s="1"/>
  <c r="L1742" i="2"/>
  <c r="M1742" i="2" s="1"/>
  <c r="L1743" i="2"/>
  <c r="M1743" i="2" s="1"/>
  <c r="L1744" i="2"/>
  <c r="M1744" i="2" s="1"/>
  <c r="L1745" i="2"/>
  <c r="M1745" i="2" s="1"/>
  <c r="L1746" i="2"/>
  <c r="M1746" i="2" s="1"/>
  <c r="L1747" i="2"/>
  <c r="M1747" i="2" s="1"/>
  <c r="L1748" i="2"/>
  <c r="M1748" i="2" s="1"/>
  <c r="L1749" i="2"/>
  <c r="M1749" i="2" s="1"/>
  <c r="L1750" i="2"/>
  <c r="M1750" i="2" s="1"/>
  <c r="L1751" i="2"/>
  <c r="M1751" i="2" s="1"/>
  <c r="L1752" i="2"/>
  <c r="M1752" i="2" s="1"/>
  <c r="L1753" i="2"/>
  <c r="M1753" i="2" s="1"/>
  <c r="L1754" i="2"/>
  <c r="M1754" i="2" s="1"/>
  <c r="L1755" i="2"/>
  <c r="M1755" i="2" s="1"/>
  <c r="L1756" i="2"/>
  <c r="M1756" i="2" s="1"/>
  <c r="L1757" i="2"/>
  <c r="M1757" i="2" s="1"/>
  <c r="L1758" i="2"/>
  <c r="M1758" i="2" s="1"/>
  <c r="L1759" i="2"/>
  <c r="M1759" i="2" s="1"/>
  <c r="L1760" i="2"/>
  <c r="M1760" i="2" s="1"/>
  <c r="L1761" i="2"/>
  <c r="M1761" i="2" s="1"/>
  <c r="L1762" i="2"/>
  <c r="M1762" i="2" s="1"/>
  <c r="L1763" i="2"/>
  <c r="M1763" i="2" s="1"/>
  <c r="L1764" i="2"/>
  <c r="M1764" i="2" s="1"/>
  <c r="L1765" i="2"/>
  <c r="M1765" i="2" s="1"/>
  <c r="L1766" i="2"/>
  <c r="M1766" i="2" s="1"/>
  <c r="L1767" i="2"/>
  <c r="M1767" i="2" s="1"/>
  <c r="L1768" i="2"/>
  <c r="M1768" i="2" s="1"/>
  <c r="L1769" i="2"/>
  <c r="M1769" i="2" s="1"/>
  <c r="L1770" i="2"/>
  <c r="M1770" i="2" s="1"/>
  <c r="L1771" i="2"/>
  <c r="M1771" i="2" s="1"/>
  <c r="L1772" i="2"/>
  <c r="M1772" i="2" s="1"/>
  <c r="L1773" i="2"/>
  <c r="M1773" i="2" s="1"/>
  <c r="L1774" i="2"/>
  <c r="M1774" i="2" s="1"/>
  <c r="L1775" i="2"/>
  <c r="M1775" i="2" s="1"/>
  <c r="L1776" i="2"/>
  <c r="M1776" i="2" s="1"/>
  <c r="L1777" i="2"/>
  <c r="M1777" i="2" s="1"/>
  <c r="L1778" i="2"/>
  <c r="M1778" i="2" s="1"/>
  <c r="L1779" i="2"/>
  <c r="M1779" i="2" s="1"/>
  <c r="L1780" i="2"/>
  <c r="M1780" i="2" s="1"/>
  <c r="L1781" i="2"/>
  <c r="M1781" i="2" s="1"/>
  <c r="L1782" i="2"/>
  <c r="M1782" i="2" s="1"/>
  <c r="L1783" i="2"/>
  <c r="M1783" i="2" s="1"/>
  <c r="L1784" i="2"/>
  <c r="M1784" i="2" s="1"/>
  <c r="L1785" i="2"/>
  <c r="M1785" i="2" s="1"/>
  <c r="L1786" i="2"/>
  <c r="M1786" i="2" s="1"/>
  <c r="L1787" i="2"/>
  <c r="M1787" i="2" s="1"/>
  <c r="L1788" i="2"/>
  <c r="M1788" i="2" s="1"/>
  <c r="L1789" i="2"/>
  <c r="M1789" i="2" s="1"/>
  <c r="L1790" i="2"/>
  <c r="M1790" i="2" s="1"/>
  <c r="L1791" i="2"/>
  <c r="M1791" i="2" s="1"/>
  <c r="L1792" i="2"/>
  <c r="M1792" i="2" s="1"/>
  <c r="L1793" i="2"/>
  <c r="M1793" i="2" s="1"/>
  <c r="L1794" i="2"/>
  <c r="M1794" i="2" s="1"/>
  <c r="L1795" i="2"/>
  <c r="M1795" i="2" s="1"/>
  <c r="L1796" i="2"/>
  <c r="M1796" i="2" s="1"/>
  <c r="L1797" i="2"/>
  <c r="M1797" i="2" s="1"/>
  <c r="L1798" i="2"/>
  <c r="M1798" i="2" s="1"/>
  <c r="L1799" i="2"/>
  <c r="M1799" i="2" s="1"/>
  <c r="L1800" i="2"/>
  <c r="M1800" i="2" s="1"/>
  <c r="L1801" i="2"/>
  <c r="M1801" i="2" s="1"/>
  <c r="L1802" i="2"/>
  <c r="M1802" i="2" s="1"/>
  <c r="L1803" i="2"/>
  <c r="M1803" i="2" s="1"/>
  <c r="L1804" i="2"/>
  <c r="M1804" i="2" s="1"/>
  <c r="L1805" i="2"/>
  <c r="M1805" i="2" s="1"/>
  <c r="L1806" i="2"/>
  <c r="M1806" i="2" s="1"/>
  <c r="L1807" i="2"/>
  <c r="M1807" i="2" s="1"/>
  <c r="L1808" i="2"/>
  <c r="M1808" i="2" s="1"/>
  <c r="L1809" i="2"/>
  <c r="M1809" i="2" s="1"/>
  <c r="L1810" i="2"/>
  <c r="M1810" i="2" s="1"/>
  <c r="L1811" i="2"/>
  <c r="M1811" i="2" s="1"/>
  <c r="L1812" i="2"/>
  <c r="M1812" i="2" s="1"/>
  <c r="L1813" i="2"/>
  <c r="M1813" i="2" s="1"/>
  <c r="L1814" i="2"/>
  <c r="M1814" i="2" s="1"/>
  <c r="L1815" i="2"/>
  <c r="M1815" i="2" s="1"/>
  <c r="L1816" i="2"/>
  <c r="M1816" i="2" s="1"/>
  <c r="L1817" i="2"/>
  <c r="M1817" i="2" s="1"/>
  <c r="L1818" i="2"/>
  <c r="M1818" i="2" s="1"/>
  <c r="L1819" i="2"/>
  <c r="M1819" i="2" s="1"/>
  <c r="L1820" i="2"/>
  <c r="M1820" i="2" s="1"/>
  <c r="L1821" i="2"/>
  <c r="M1821" i="2" s="1"/>
  <c r="L1822" i="2"/>
  <c r="M1822" i="2" s="1"/>
  <c r="L1823" i="2"/>
  <c r="M1823" i="2" s="1"/>
  <c r="L1824" i="2"/>
  <c r="M1824" i="2" s="1"/>
  <c r="L1825" i="2"/>
  <c r="M1825" i="2" s="1"/>
  <c r="L1826" i="2"/>
  <c r="M1826" i="2" s="1"/>
  <c r="L1827" i="2"/>
  <c r="M1827" i="2" s="1"/>
  <c r="L1828" i="2"/>
  <c r="M1828" i="2" s="1"/>
  <c r="L1829" i="2"/>
  <c r="M1829" i="2" s="1"/>
  <c r="L1830" i="2"/>
  <c r="M1830" i="2" s="1"/>
  <c r="L1831" i="2"/>
  <c r="M1831" i="2" s="1"/>
  <c r="L1832" i="2"/>
  <c r="M1832" i="2" s="1"/>
  <c r="L1833" i="2"/>
  <c r="M1833" i="2" s="1"/>
  <c r="L1834" i="2"/>
  <c r="M1834" i="2" s="1"/>
  <c r="L1835" i="2"/>
  <c r="M1835" i="2" s="1"/>
  <c r="L1836" i="2"/>
  <c r="M1836" i="2" s="1"/>
  <c r="L1837" i="2"/>
  <c r="M1837" i="2" s="1"/>
  <c r="L1838" i="2"/>
  <c r="M1838" i="2" s="1"/>
  <c r="L1839" i="2"/>
  <c r="M1839" i="2" s="1"/>
  <c r="L1840" i="2"/>
  <c r="M1840" i="2" s="1"/>
  <c r="L1841" i="2"/>
  <c r="M1841" i="2" s="1"/>
  <c r="L1842" i="2"/>
  <c r="M1842" i="2" s="1"/>
  <c r="L1843" i="2"/>
  <c r="M1843" i="2" s="1"/>
  <c r="L1844" i="2"/>
  <c r="M1844" i="2" s="1"/>
  <c r="L1845" i="2"/>
  <c r="M1845" i="2" s="1"/>
  <c r="L1846" i="2"/>
  <c r="M1846" i="2" s="1"/>
  <c r="L1847" i="2"/>
  <c r="M1847" i="2" s="1"/>
  <c r="L1848" i="2"/>
  <c r="M1848" i="2" s="1"/>
  <c r="L1849" i="2"/>
  <c r="M1849" i="2" s="1"/>
  <c r="L1850" i="2"/>
  <c r="M1850" i="2" s="1"/>
  <c r="L1851" i="2"/>
  <c r="M1851" i="2" s="1"/>
  <c r="L1852" i="2"/>
  <c r="M1852" i="2" s="1"/>
  <c r="L1853" i="2"/>
  <c r="M1853" i="2" s="1"/>
  <c r="L1854" i="2"/>
  <c r="M1854" i="2" s="1"/>
  <c r="L1855" i="2"/>
  <c r="M1855" i="2" s="1"/>
  <c r="L1856" i="2"/>
  <c r="M1856" i="2" s="1"/>
  <c r="L1857" i="2"/>
  <c r="M1857" i="2" s="1"/>
  <c r="L1858" i="2"/>
  <c r="M1858" i="2" s="1"/>
  <c r="L1859" i="2"/>
  <c r="M1859" i="2" s="1"/>
  <c r="L1860" i="2"/>
  <c r="M1860" i="2" s="1"/>
  <c r="L1861" i="2"/>
  <c r="M1861" i="2" s="1"/>
  <c r="L1862" i="2"/>
  <c r="M1862" i="2" s="1"/>
  <c r="L1863" i="2"/>
  <c r="M1863" i="2" s="1"/>
  <c r="L1864" i="2"/>
  <c r="M1864" i="2" s="1"/>
  <c r="L1865" i="2"/>
  <c r="M1865" i="2" s="1"/>
  <c r="L1866" i="2"/>
  <c r="M1866" i="2" s="1"/>
  <c r="L1867" i="2"/>
  <c r="M1867" i="2" s="1"/>
  <c r="L1868" i="2"/>
  <c r="M1868" i="2" s="1"/>
  <c r="L1869" i="2"/>
  <c r="M1869" i="2" s="1"/>
  <c r="L1870" i="2"/>
  <c r="M1870" i="2" s="1"/>
  <c r="L1871" i="2"/>
  <c r="M1871" i="2" s="1"/>
  <c r="L1872" i="2"/>
  <c r="M1872" i="2" s="1"/>
  <c r="L1873" i="2"/>
  <c r="M1873" i="2" s="1"/>
  <c r="L1874" i="2"/>
  <c r="M1874" i="2" s="1"/>
  <c r="L1875" i="2"/>
  <c r="M1875" i="2" s="1"/>
  <c r="L1876" i="2"/>
  <c r="M1876" i="2" s="1"/>
  <c r="L1877" i="2"/>
  <c r="M1877" i="2" s="1"/>
  <c r="L1878" i="2"/>
  <c r="M1878" i="2" s="1"/>
  <c r="L1879" i="2"/>
  <c r="M1879" i="2" s="1"/>
  <c r="L1880" i="2"/>
  <c r="M1880" i="2" s="1"/>
  <c r="L1881" i="2"/>
  <c r="M1881" i="2" s="1"/>
  <c r="L1882" i="2"/>
  <c r="M1882" i="2" s="1"/>
  <c r="L1883" i="2"/>
  <c r="M1883" i="2" s="1"/>
  <c r="L1884" i="2"/>
  <c r="M1884" i="2" s="1"/>
  <c r="L1885" i="2"/>
  <c r="M1885" i="2" s="1"/>
  <c r="L1886" i="2"/>
  <c r="M1886" i="2" s="1"/>
  <c r="L1887" i="2"/>
  <c r="M1887" i="2" s="1"/>
  <c r="L1888" i="2"/>
  <c r="M1888" i="2" s="1"/>
  <c r="L1889" i="2"/>
  <c r="M1889" i="2" s="1"/>
  <c r="L1890" i="2"/>
  <c r="M1890" i="2" s="1"/>
  <c r="L1891" i="2"/>
  <c r="M1891" i="2" s="1"/>
  <c r="L1892" i="2"/>
  <c r="M1892" i="2" s="1"/>
  <c r="L1893" i="2"/>
  <c r="M1893" i="2" s="1"/>
  <c r="L1894" i="2"/>
  <c r="M1894" i="2" s="1"/>
  <c r="L1895" i="2"/>
  <c r="M1895" i="2" s="1"/>
  <c r="L1896" i="2"/>
  <c r="M1896" i="2" s="1"/>
  <c r="L1897" i="2"/>
  <c r="M1897" i="2" s="1"/>
  <c r="L1898" i="2"/>
  <c r="M1898" i="2" s="1"/>
  <c r="L1899" i="2"/>
  <c r="M1899" i="2" s="1"/>
  <c r="L1900" i="2"/>
  <c r="M1900" i="2" s="1"/>
  <c r="L1901" i="2"/>
  <c r="M1901" i="2" s="1"/>
  <c r="L1902" i="2"/>
  <c r="M1902" i="2" s="1"/>
  <c r="L1903" i="2"/>
  <c r="M1903" i="2" s="1"/>
  <c r="L1904" i="2"/>
  <c r="M1904" i="2" s="1"/>
  <c r="L1905" i="2"/>
  <c r="M1905" i="2" s="1"/>
  <c r="L1906" i="2"/>
  <c r="M1906" i="2" s="1"/>
  <c r="L1907" i="2"/>
  <c r="M1907" i="2" s="1"/>
  <c r="L1908" i="2"/>
  <c r="M1908" i="2" s="1"/>
  <c r="L1909" i="2"/>
  <c r="M1909" i="2" s="1"/>
  <c r="L1910" i="2"/>
  <c r="M1910" i="2" s="1"/>
  <c r="L1911" i="2"/>
  <c r="M1911" i="2" s="1"/>
  <c r="L1912" i="2"/>
  <c r="M1912" i="2" s="1"/>
  <c r="L1913" i="2"/>
  <c r="M1913" i="2" s="1"/>
  <c r="L1914" i="2"/>
  <c r="M1914" i="2" s="1"/>
  <c r="L1915" i="2"/>
  <c r="M1915" i="2" s="1"/>
  <c r="L1916" i="2"/>
  <c r="M1916" i="2" s="1"/>
  <c r="L1917" i="2"/>
  <c r="M1917" i="2" s="1"/>
  <c r="L1918" i="2"/>
  <c r="M1918" i="2" s="1"/>
  <c r="L1919" i="2"/>
  <c r="M1919" i="2" s="1"/>
  <c r="L1920" i="2"/>
  <c r="M1920" i="2" s="1"/>
  <c r="L1921" i="2"/>
  <c r="M1921" i="2" s="1"/>
  <c r="L1922" i="2"/>
  <c r="M1922" i="2" s="1"/>
  <c r="L1923" i="2"/>
  <c r="M1923" i="2" s="1"/>
  <c r="L1924" i="2"/>
  <c r="M1924" i="2" s="1"/>
  <c r="L1925" i="2"/>
  <c r="M1925" i="2" s="1"/>
  <c r="L1926" i="2"/>
  <c r="M1926" i="2" s="1"/>
  <c r="L1927" i="2"/>
  <c r="M1927" i="2" s="1"/>
  <c r="L1928" i="2"/>
  <c r="M1928" i="2" s="1"/>
  <c r="L1929" i="2"/>
  <c r="M1929" i="2" s="1"/>
  <c r="L1930" i="2"/>
  <c r="M1930" i="2" s="1"/>
  <c r="L1931" i="2"/>
  <c r="M1931" i="2" s="1"/>
  <c r="L1932" i="2"/>
  <c r="M1932" i="2" s="1"/>
  <c r="L1933" i="2"/>
  <c r="M1933" i="2" s="1"/>
  <c r="L1934" i="2"/>
  <c r="M1934" i="2" s="1"/>
  <c r="L1935" i="2"/>
  <c r="M1935" i="2" s="1"/>
  <c r="L1936" i="2"/>
  <c r="M1936" i="2" s="1"/>
  <c r="L1937" i="2"/>
  <c r="M1937" i="2" s="1"/>
  <c r="L1938" i="2"/>
  <c r="M1938" i="2" s="1"/>
  <c r="L1939" i="2"/>
  <c r="M1939" i="2" s="1"/>
  <c r="L1940" i="2"/>
  <c r="M1940" i="2" s="1"/>
  <c r="L1941" i="2"/>
  <c r="M1941" i="2" s="1"/>
  <c r="L1942" i="2"/>
  <c r="M1942" i="2" s="1"/>
  <c r="L1943" i="2"/>
  <c r="M1943" i="2" s="1"/>
  <c r="L1944" i="2"/>
  <c r="M1944" i="2" s="1"/>
  <c r="L1945" i="2"/>
  <c r="M1945" i="2" s="1"/>
  <c r="L1946" i="2"/>
  <c r="M1946" i="2" s="1"/>
  <c r="L1947" i="2"/>
  <c r="M1947" i="2" s="1"/>
  <c r="L1948" i="2"/>
  <c r="M1948" i="2" s="1"/>
  <c r="L1949" i="2"/>
  <c r="M1949" i="2" s="1"/>
  <c r="L1950" i="2"/>
  <c r="M1950" i="2" s="1"/>
  <c r="L1951" i="2"/>
  <c r="M1951" i="2" s="1"/>
  <c r="L1952" i="2"/>
  <c r="M1952" i="2" s="1"/>
  <c r="L1953" i="2"/>
  <c r="M1953" i="2" s="1"/>
  <c r="L1954" i="2"/>
  <c r="M1954" i="2" s="1"/>
  <c r="L1955" i="2"/>
  <c r="M1955" i="2" s="1"/>
  <c r="L1956" i="2"/>
  <c r="M1956" i="2" s="1"/>
  <c r="L1957" i="2"/>
  <c r="M1957" i="2" s="1"/>
  <c r="L1958" i="2"/>
  <c r="M1958" i="2" s="1"/>
  <c r="L1959" i="2"/>
  <c r="M1959" i="2" s="1"/>
  <c r="L1960" i="2"/>
  <c r="M1960" i="2" s="1"/>
  <c r="L1961" i="2"/>
  <c r="M1961" i="2" s="1"/>
  <c r="L1962" i="2"/>
  <c r="M1962" i="2" s="1"/>
  <c r="L1963" i="2"/>
  <c r="M1963" i="2" s="1"/>
  <c r="L1964" i="2"/>
  <c r="M1964" i="2" s="1"/>
  <c r="L1965" i="2"/>
  <c r="M1965" i="2" s="1"/>
  <c r="L1966" i="2"/>
  <c r="M1966" i="2" s="1"/>
  <c r="L1967" i="2"/>
  <c r="M1967" i="2" s="1"/>
  <c r="L1968" i="2"/>
  <c r="M1968" i="2" s="1"/>
  <c r="L1969" i="2"/>
  <c r="M1969" i="2" s="1"/>
  <c r="L1970" i="2"/>
  <c r="M1970" i="2" s="1"/>
  <c r="L1971" i="2"/>
  <c r="M1971" i="2" s="1"/>
  <c r="L1972" i="2"/>
  <c r="M1972" i="2" s="1"/>
  <c r="L1973" i="2"/>
  <c r="M1973" i="2" s="1"/>
  <c r="L1974" i="2"/>
  <c r="M1974" i="2" s="1"/>
  <c r="L1975" i="2"/>
  <c r="M1975" i="2" s="1"/>
  <c r="L1976" i="2"/>
  <c r="M1976" i="2" s="1"/>
  <c r="L1977" i="2"/>
  <c r="M1977" i="2" s="1"/>
  <c r="L1978" i="2"/>
  <c r="M1978" i="2" s="1"/>
  <c r="L1979" i="2"/>
  <c r="M1979" i="2" s="1"/>
  <c r="L1980" i="2"/>
  <c r="M1980" i="2" s="1"/>
  <c r="L1981" i="2"/>
  <c r="M1981" i="2" s="1"/>
  <c r="L1982" i="2"/>
  <c r="M1982" i="2" s="1"/>
  <c r="L1983" i="2"/>
  <c r="M1983" i="2" s="1"/>
  <c r="L1984" i="2"/>
  <c r="M1984" i="2" s="1"/>
  <c r="L1985" i="2"/>
  <c r="M1985" i="2" s="1"/>
  <c r="L1986" i="2"/>
  <c r="M1986" i="2" s="1"/>
  <c r="L1987" i="2"/>
  <c r="M1987" i="2" s="1"/>
  <c r="L1988" i="2"/>
  <c r="M1988" i="2" s="1"/>
  <c r="L1989" i="2"/>
  <c r="M1989" i="2" s="1"/>
  <c r="L1990" i="2"/>
  <c r="M1990" i="2" s="1"/>
  <c r="L1991" i="2"/>
  <c r="M1991" i="2" s="1"/>
  <c r="L1992" i="2"/>
  <c r="M1992" i="2" s="1"/>
  <c r="L1993" i="2"/>
  <c r="M1993" i="2" s="1"/>
  <c r="L1994" i="2"/>
  <c r="M1994" i="2" s="1"/>
  <c r="L1995" i="2"/>
  <c r="M1995" i="2" s="1"/>
  <c r="L1996" i="2"/>
  <c r="M1996" i="2" s="1"/>
  <c r="L1997" i="2"/>
  <c r="M1997" i="2" s="1"/>
  <c r="L1998" i="2"/>
  <c r="M1998" i="2" s="1"/>
  <c r="L1999" i="2"/>
  <c r="M1999" i="2" s="1"/>
  <c r="L2000" i="2"/>
  <c r="M2000" i="2" s="1"/>
  <c r="L2001" i="2"/>
  <c r="M2001" i="2" s="1"/>
  <c r="L2002" i="2"/>
  <c r="M2002" i="2" s="1"/>
  <c r="L2003" i="2"/>
  <c r="M2003" i="2" s="1"/>
  <c r="L2004" i="2"/>
  <c r="M2004" i="2" s="1"/>
  <c r="L2005" i="2"/>
  <c r="M2005" i="2" s="1"/>
  <c r="L2006" i="2"/>
  <c r="M2006" i="2" s="1"/>
  <c r="L2007" i="2"/>
  <c r="M2007" i="2" s="1"/>
  <c r="L2008" i="2"/>
  <c r="M2008" i="2" s="1"/>
  <c r="L2009" i="2"/>
  <c r="M2009" i="2" s="1"/>
  <c r="L2010" i="2"/>
  <c r="M2010" i="2" s="1"/>
  <c r="L2011" i="2"/>
  <c r="M2011" i="2" s="1"/>
  <c r="L2012" i="2"/>
  <c r="M2012" i="2" s="1"/>
  <c r="L2013" i="2"/>
  <c r="M2013" i="2" s="1"/>
  <c r="L2014" i="2"/>
  <c r="M2014" i="2" s="1"/>
  <c r="L2015" i="2"/>
  <c r="M2015" i="2" s="1"/>
  <c r="L2016" i="2"/>
  <c r="M2016" i="2" s="1"/>
  <c r="L2017" i="2"/>
  <c r="M2017" i="2" s="1"/>
  <c r="L2018" i="2"/>
  <c r="M2018" i="2" s="1"/>
  <c r="L2019" i="2"/>
  <c r="M2019" i="2" s="1"/>
  <c r="L2020" i="2"/>
  <c r="M2020" i="2" s="1"/>
  <c r="L2021" i="2"/>
  <c r="M2021" i="2" s="1"/>
  <c r="L2022" i="2"/>
  <c r="M2022" i="2" s="1"/>
  <c r="L2023" i="2"/>
  <c r="M2023" i="2" s="1"/>
  <c r="L2024" i="2"/>
  <c r="M2024" i="2" s="1"/>
  <c r="L2025" i="2"/>
  <c r="M2025" i="2" s="1"/>
  <c r="L2026" i="2"/>
  <c r="M2026" i="2" s="1"/>
  <c r="L2027" i="2"/>
  <c r="M2027" i="2" s="1"/>
  <c r="L2028" i="2"/>
  <c r="M2028" i="2" s="1"/>
  <c r="L2029" i="2"/>
  <c r="M2029" i="2" s="1"/>
  <c r="L2030" i="2"/>
  <c r="M2030" i="2" s="1"/>
  <c r="L2031" i="2"/>
  <c r="M2031" i="2" s="1"/>
  <c r="L2032" i="2"/>
  <c r="M2032" i="2" s="1"/>
  <c r="L2033" i="2"/>
  <c r="M2033" i="2" s="1"/>
  <c r="L2034" i="2"/>
  <c r="M2034" i="2" s="1"/>
  <c r="L2035" i="2"/>
  <c r="M2035" i="2" s="1"/>
  <c r="L2036" i="2"/>
  <c r="M2036" i="2" s="1"/>
  <c r="L2037" i="2"/>
  <c r="M2037" i="2" s="1"/>
  <c r="L2038" i="2"/>
  <c r="M2038" i="2" s="1"/>
  <c r="L2039" i="2"/>
  <c r="M2039" i="2" s="1"/>
  <c r="L2040" i="2"/>
  <c r="M2040" i="2" s="1"/>
  <c r="L2041" i="2"/>
  <c r="M2041" i="2" s="1"/>
  <c r="L2042" i="2"/>
  <c r="M2042" i="2" s="1"/>
  <c r="L2043" i="2"/>
  <c r="M2043" i="2" s="1"/>
  <c r="L2044" i="2"/>
  <c r="M2044" i="2" s="1"/>
  <c r="L2045" i="2"/>
  <c r="M2045" i="2" s="1"/>
  <c r="L2046" i="2"/>
  <c r="M2046" i="2" s="1"/>
  <c r="L2047" i="2"/>
  <c r="M2047" i="2" s="1"/>
  <c r="L2048" i="2"/>
  <c r="M2048" i="2" s="1"/>
  <c r="L2049" i="2"/>
  <c r="M2049" i="2" s="1"/>
  <c r="L2050" i="2"/>
  <c r="M2050" i="2" s="1"/>
  <c r="L2051" i="2"/>
  <c r="M2051" i="2" s="1"/>
  <c r="L2052" i="2"/>
  <c r="M2052" i="2" s="1"/>
  <c r="L2053" i="2"/>
  <c r="M2053" i="2" s="1"/>
  <c r="L2054" i="2"/>
  <c r="M2054" i="2" s="1"/>
  <c r="L2055" i="2"/>
  <c r="M2055" i="2" s="1"/>
  <c r="L2056" i="2"/>
  <c r="M2056" i="2" s="1"/>
  <c r="L2057" i="2"/>
  <c r="M2057" i="2" s="1"/>
  <c r="L2058" i="2"/>
  <c r="M2058" i="2" s="1"/>
  <c r="L2059" i="2"/>
  <c r="M2059" i="2" s="1"/>
  <c r="L2060" i="2"/>
  <c r="M2060" i="2" s="1"/>
  <c r="L2061" i="2"/>
  <c r="M2061" i="2" s="1"/>
  <c r="L2062" i="2"/>
  <c r="M2062" i="2" s="1"/>
  <c r="L2063" i="2"/>
  <c r="M2063" i="2" s="1"/>
  <c r="L2064" i="2"/>
  <c r="M2064" i="2" s="1"/>
  <c r="L2065" i="2"/>
  <c r="M2065" i="2" s="1"/>
  <c r="L2066" i="2"/>
  <c r="M2066" i="2" s="1"/>
  <c r="L2067" i="2"/>
  <c r="M2067" i="2" s="1"/>
  <c r="L2068" i="2"/>
  <c r="M2068" i="2" s="1"/>
  <c r="L2069" i="2"/>
  <c r="M2069" i="2" s="1"/>
  <c r="L2070" i="2"/>
  <c r="M2070" i="2" s="1"/>
  <c r="L2071" i="2"/>
  <c r="M2071" i="2" s="1"/>
  <c r="L2072" i="2"/>
  <c r="M2072" i="2" s="1"/>
  <c r="L2073" i="2"/>
  <c r="M2073" i="2" s="1"/>
  <c r="L2074" i="2"/>
  <c r="M2074" i="2" s="1"/>
  <c r="L2075" i="2"/>
  <c r="M2075" i="2" s="1"/>
  <c r="L2076" i="2"/>
  <c r="M2076" i="2" s="1"/>
  <c r="L2077" i="2"/>
  <c r="M2077" i="2" s="1"/>
  <c r="L2078" i="2"/>
  <c r="M2078" i="2" s="1"/>
  <c r="L2079" i="2"/>
  <c r="M2079" i="2" s="1"/>
  <c r="L2080" i="2"/>
  <c r="M2080" i="2" s="1"/>
  <c r="L2081" i="2"/>
  <c r="M2081" i="2" s="1"/>
  <c r="L2082" i="2"/>
  <c r="M2082" i="2" s="1"/>
  <c r="L2083" i="2"/>
  <c r="M2083" i="2" s="1"/>
  <c r="L2084" i="2"/>
  <c r="M2084" i="2" s="1"/>
  <c r="L2085" i="2"/>
  <c r="M2085" i="2" s="1"/>
  <c r="L2086" i="2"/>
  <c r="M2086" i="2" s="1"/>
  <c r="L2087" i="2"/>
  <c r="M2087" i="2" s="1"/>
  <c r="L2088" i="2"/>
  <c r="M2088" i="2" s="1"/>
  <c r="L2089" i="2"/>
  <c r="M2089" i="2" s="1"/>
  <c r="L2090" i="2"/>
  <c r="M2090" i="2" s="1"/>
  <c r="L2091" i="2"/>
  <c r="M2091" i="2" s="1"/>
  <c r="L2092" i="2"/>
  <c r="M2092" i="2" s="1"/>
  <c r="L2093" i="2"/>
  <c r="M2093" i="2" s="1"/>
  <c r="L2094" i="2"/>
  <c r="M2094" i="2" s="1"/>
  <c r="L2095" i="2"/>
  <c r="M2095" i="2" s="1"/>
  <c r="L2096" i="2"/>
  <c r="M2096" i="2" s="1"/>
  <c r="L2097" i="2"/>
  <c r="M2097" i="2" s="1"/>
  <c r="L2098" i="2"/>
  <c r="M2098" i="2" s="1"/>
  <c r="L2099" i="2"/>
  <c r="M2099" i="2" s="1"/>
  <c r="L2100" i="2"/>
  <c r="M2100" i="2" s="1"/>
  <c r="L2101" i="2"/>
  <c r="M2101" i="2" s="1"/>
  <c r="L2102" i="2"/>
  <c r="M2102" i="2" s="1"/>
  <c r="L2103" i="2"/>
  <c r="M2103" i="2" s="1"/>
  <c r="L2104" i="2"/>
  <c r="M2104" i="2" s="1"/>
  <c r="L2105" i="2"/>
  <c r="M2105" i="2" s="1"/>
  <c r="L2106" i="2"/>
  <c r="M2106" i="2" s="1"/>
  <c r="L2107" i="2"/>
  <c r="M2107" i="2" s="1"/>
  <c r="L2108" i="2"/>
  <c r="M2108" i="2" s="1"/>
  <c r="L2109" i="2"/>
  <c r="M2109" i="2" s="1"/>
  <c r="L2110" i="2"/>
  <c r="M2110" i="2" s="1"/>
  <c r="L2111" i="2"/>
  <c r="M2111" i="2" s="1"/>
  <c r="L2112" i="2"/>
  <c r="M2112" i="2" s="1"/>
  <c r="L2113" i="2"/>
  <c r="M2113" i="2" s="1"/>
  <c r="L2114" i="2"/>
  <c r="M2114" i="2" s="1"/>
  <c r="L2115" i="2"/>
  <c r="M2115" i="2" s="1"/>
  <c r="L2116" i="2"/>
  <c r="M2116" i="2" s="1"/>
  <c r="L2117" i="2"/>
  <c r="M2117" i="2" s="1"/>
  <c r="L2118" i="2"/>
  <c r="M2118" i="2" s="1"/>
  <c r="L2119" i="2"/>
  <c r="M2119" i="2" s="1"/>
  <c r="L2120" i="2"/>
  <c r="M2120" i="2" s="1"/>
  <c r="L2121" i="2"/>
  <c r="M2121" i="2" s="1"/>
  <c r="L2122" i="2"/>
  <c r="M2122" i="2" s="1"/>
  <c r="L2123" i="2"/>
  <c r="M2123" i="2" s="1"/>
  <c r="L2124" i="2"/>
  <c r="M2124" i="2" s="1"/>
  <c r="L2125" i="2"/>
  <c r="M2125" i="2" s="1"/>
  <c r="L2126" i="2"/>
  <c r="M2126" i="2" s="1"/>
  <c r="L2127" i="2"/>
  <c r="M2127" i="2" s="1"/>
  <c r="L2128" i="2"/>
  <c r="M2128" i="2" s="1"/>
  <c r="L2129" i="2"/>
  <c r="M2129" i="2" s="1"/>
  <c r="L2130" i="2"/>
  <c r="M2130" i="2" s="1"/>
  <c r="L2131" i="2"/>
  <c r="M2131" i="2" s="1"/>
  <c r="L2132" i="2"/>
  <c r="M2132" i="2" s="1"/>
  <c r="L2133" i="2"/>
  <c r="M2133" i="2" s="1"/>
  <c r="L2134" i="2"/>
  <c r="M2134" i="2" s="1"/>
  <c r="L2135" i="2"/>
  <c r="M2135" i="2" s="1"/>
  <c r="L2136" i="2"/>
  <c r="M2136" i="2" s="1"/>
  <c r="L2137" i="2"/>
  <c r="M2137" i="2" s="1"/>
  <c r="L2138" i="2"/>
  <c r="M2138" i="2" s="1"/>
  <c r="L2139" i="2"/>
  <c r="M2139" i="2" s="1"/>
  <c r="L2140" i="2"/>
  <c r="M2140" i="2" s="1"/>
  <c r="L2141" i="2"/>
  <c r="M2141" i="2" s="1"/>
  <c r="L2142" i="2"/>
  <c r="M2142" i="2" s="1"/>
  <c r="L2143" i="2"/>
  <c r="M2143" i="2" s="1"/>
  <c r="L2144" i="2"/>
  <c r="M2144" i="2" s="1"/>
  <c r="L2145" i="2"/>
  <c r="M2145" i="2" s="1"/>
  <c r="L2146" i="2"/>
  <c r="M2146" i="2" s="1"/>
  <c r="L2147" i="2"/>
  <c r="M2147" i="2" s="1"/>
  <c r="L2148" i="2"/>
  <c r="M2148" i="2" s="1"/>
  <c r="L2149" i="2"/>
  <c r="M2149" i="2" s="1"/>
  <c r="L2150" i="2"/>
  <c r="M2150" i="2" s="1"/>
  <c r="L2151" i="2"/>
  <c r="M2151" i="2" s="1"/>
  <c r="L2152" i="2"/>
  <c r="M2152" i="2" s="1"/>
  <c r="L2153" i="2"/>
  <c r="M2153" i="2" s="1"/>
  <c r="L2154" i="2"/>
  <c r="M2154" i="2" s="1"/>
  <c r="L2155" i="2"/>
  <c r="M2155" i="2" s="1"/>
  <c r="L2156" i="2"/>
  <c r="M2156" i="2" s="1"/>
  <c r="L2157" i="2"/>
  <c r="M2157" i="2" s="1"/>
  <c r="L2158" i="2"/>
  <c r="M2158" i="2" s="1"/>
  <c r="L2159" i="2"/>
  <c r="M2159" i="2" s="1"/>
  <c r="L2160" i="2"/>
  <c r="M2160" i="2" s="1"/>
  <c r="L2161" i="2"/>
  <c r="M2161" i="2" s="1"/>
  <c r="L2162" i="2"/>
  <c r="M2162" i="2" s="1"/>
  <c r="L2163" i="2"/>
  <c r="M2163" i="2" s="1"/>
  <c r="L2164" i="2"/>
  <c r="M2164" i="2" s="1"/>
  <c r="L2165" i="2"/>
  <c r="M2165" i="2" s="1"/>
  <c r="L2166" i="2"/>
  <c r="M2166" i="2" s="1"/>
  <c r="L2167" i="2"/>
  <c r="M2167" i="2" s="1"/>
  <c r="L2168" i="2"/>
  <c r="M2168" i="2" s="1"/>
  <c r="L2169" i="2"/>
  <c r="M2169" i="2" s="1"/>
  <c r="L2170" i="2"/>
  <c r="M2170" i="2" s="1"/>
  <c r="L2171" i="2"/>
  <c r="M2171" i="2" s="1"/>
  <c r="L2172" i="2"/>
  <c r="M2172" i="2" s="1"/>
  <c r="L2173" i="2"/>
  <c r="M2173" i="2" s="1"/>
  <c r="L2174" i="2"/>
  <c r="M2174" i="2" s="1"/>
  <c r="L2175" i="2"/>
  <c r="M2175" i="2" s="1"/>
  <c r="L2176" i="2"/>
  <c r="M2176" i="2" s="1"/>
  <c r="L2177" i="2"/>
  <c r="M2177" i="2" s="1"/>
  <c r="L2178" i="2"/>
  <c r="M2178" i="2" s="1"/>
  <c r="L2179" i="2"/>
  <c r="M2179" i="2" s="1"/>
  <c r="L2180" i="2"/>
  <c r="M2180" i="2" s="1"/>
  <c r="L2181" i="2"/>
  <c r="M2181" i="2" s="1"/>
  <c r="L2182" i="2"/>
  <c r="M2182" i="2" s="1"/>
  <c r="L2183" i="2"/>
  <c r="M2183" i="2" s="1"/>
  <c r="L2184" i="2"/>
  <c r="M2184" i="2" s="1"/>
  <c r="L2185" i="2"/>
  <c r="M2185" i="2" s="1"/>
  <c r="L2186" i="2"/>
  <c r="M2186" i="2" s="1"/>
  <c r="L2187" i="2"/>
  <c r="M2187" i="2" s="1"/>
  <c r="L2188" i="2"/>
  <c r="M2188" i="2" s="1"/>
  <c r="L2189" i="2"/>
  <c r="M2189" i="2" s="1"/>
  <c r="L2190" i="2"/>
  <c r="M2190" i="2" s="1"/>
  <c r="L2191" i="2"/>
  <c r="M2191" i="2" s="1"/>
  <c r="L2192" i="2"/>
  <c r="M2192" i="2" s="1"/>
  <c r="L2193" i="2"/>
  <c r="M2193" i="2" s="1"/>
  <c r="L2194" i="2"/>
  <c r="M2194" i="2" s="1"/>
  <c r="L2195" i="2"/>
  <c r="M2195" i="2" s="1"/>
  <c r="L2196" i="2"/>
  <c r="M2196" i="2" s="1"/>
  <c r="L2197" i="2"/>
  <c r="M2197" i="2" s="1"/>
  <c r="L2198" i="2"/>
  <c r="M2198" i="2" s="1"/>
  <c r="L2199" i="2"/>
  <c r="M2199" i="2" s="1"/>
  <c r="L2200" i="2"/>
  <c r="M2200" i="2" s="1"/>
  <c r="L2201" i="2"/>
  <c r="M2201" i="2" s="1"/>
  <c r="L2202" i="2"/>
  <c r="M2202" i="2" s="1"/>
  <c r="L2203" i="2"/>
  <c r="M2203" i="2" s="1"/>
  <c r="L2204" i="2"/>
  <c r="M2204" i="2" s="1"/>
  <c r="L2205" i="2"/>
  <c r="M2205" i="2" s="1"/>
  <c r="L2206" i="2"/>
  <c r="M2206" i="2" s="1"/>
  <c r="L2207" i="2"/>
  <c r="M2207" i="2" s="1"/>
  <c r="L2208" i="2"/>
  <c r="M2208" i="2" s="1"/>
  <c r="L2209" i="2"/>
  <c r="M2209" i="2" s="1"/>
  <c r="L2210" i="2"/>
  <c r="M2210" i="2" s="1"/>
  <c r="L2211" i="2"/>
  <c r="M2211" i="2" s="1"/>
  <c r="L2212" i="2"/>
  <c r="M2212" i="2" s="1"/>
  <c r="L2213" i="2"/>
  <c r="M2213" i="2" s="1"/>
  <c r="L2214" i="2"/>
  <c r="M2214" i="2" s="1"/>
  <c r="L2215" i="2"/>
  <c r="M2215" i="2" s="1"/>
  <c r="L2216" i="2"/>
  <c r="M2216" i="2" s="1"/>
  <c r="L2217" i="2"/>
  <c r="M2217" i="2" s="1"/>
  <c r="L2218" i="2"/>
  <c r="M2218" i="2" s="1"/>
  <c r="L2219" i="2"/>
  <c r="M2219" i="2" s="1"/>
  <c r="L2220" i="2"/>
  <c r="M2220" i="2" s="1"/>
  <c r="L2221" i="2"/>
  <c r="M2221" i="2" s="1"/>
  <c r="L2222" i="2"/>
  <c r="M2222" i="2" s="1"/>
  <c r="L2223" i="2"/>
  <c r="M2223" i="2" s="1"/>
  <c r="L2224" i="2"/>
  <c r="M2224" i="2" s="1"/>
  <c r="L2225" i="2"/>
  <c r="M2225" i="2" s="1"/>
  <c r="L2226" i="2"/>
  <c r="M2226" i="2" s="1"/>
  <c r="L2227" i="2"/>
  <c r="M2227" i="2" s="1"/>
  <c r="L2228" i="2"/>
  <c r="M2228" i="2" s="1"/>
  <c r="L2229" i="2"/>
  <c r="M2229" i="2" s="1"/>
  <c r="L2230" i="2"/>
  <c r="M2230" i="2" s="1"/>
  <c r="L2231" i="2"/>
  <c r="M2231" i="2" s="1"/>
  <c r="L2232" i="2"/>
  <c r="M2232" i="2" s="1"/>
  <c r="L2233" i="2"/>
  <c r="M2233" i="2" s="1"/>
  <c r="L2234" i="2"/>
  <c r="M2234" i="2" s="1"/>
  <c r="L2235" i="2"/>
  <c r="M2235" i="2" s="1"/>
  <c r="L2236" i="2"/>
  <c r="M2236" i="2" s="1"/>
  <c r="L2237" i="2"/>
  <c r="M2237" i="2" s="1"/>
  <c r="L2238" i="2"/>
  <c r="M2238" i="2" s="1"/>
  <c r="L2239" i="2"/>
  <c r="M2239" i="2" s="1"/>
  <c r="L2240" i="2"/>
  <c r="M2240" i="2" s="1"/>
  <c r="L2241" i="2"/>
  <c r="M2241" i="2" s="1"/>
  <c r="L2242" i="2"/>
  <c r="M2242" i="2" s="1"/>
  <c r="L2243" i="2"/>
  <c r="M2243" i="2" s="1"/>
  <c r="L2244" i="2"/>
  <c r="M2244" i="2" s="1"/>
  <c r="L2245" i="2"/>
  <c r="M2245" i="2" s="1"/>
  <c r="L2246" i="2"/>
  <c r="M2246" i="2" s="1"/>
  <c r="L2247" i="2"/>
  <c r="M2247" i="2" s="1"/>
  <c r="L2248" i="2"/>
  <c r="M2248" i="2" s="1"/>
  <c r="L2249" i="2"/>
  <c r="M2249" i="2" s="1"/>
  <c r="L2250" i="2"/>
  <c r="M2250" i="2" s="1"/>
  <c r="L2251" i="2"/>
  <c r="M2251" i="2" s="1"/>
  <c r="L2252" i="2"/>
  <c r="M2252" i="2" s="1"/>
  <c r="L2253" i="2"/>
  <c r="M2253" i="2" s="1"/>
  <c r="L2254" i="2"/>
  <c r="M2254" i="2" s="1"/>
  <c r="L2255" i="2"/>
  <c r="M2255" i="2" s="1"/>
  <c r="L2256" i="2"/>
  <c r="M2256" i="2" s="1"/>
  <c r="L2257" i="2"/>
  <c r="M2257" i="2" s="1"/>
  <c r="L2258" i="2"/>
  <c r="M2258" i="2" s="1"/>
  <c r="L2259" i="2"/>
  <c r="M2259" i="2" s="1"/>
  <c r="L2260" i="2"/>
  <c r="M2260" i="2" s="1"/>
  <c r="L2261" i="2"/>
  <c r="M2261" i="2" s="1"/>
  <c r="L2262" i="2"/>
  <c r="M2262" i="2" s="1"/>
  <c r="L2263" i="2"/>
  <c r="M2263" i="2" s="1"/>
  <c r="L2264" i="2"/>
  <c r="M2264" i="2" s="1"/>
  <c r="L2265" i="2"/>
  <c r="M2265" i="2" s="1"/>
  <c r="L2266" i="2"/>
  <c r="M2266" i="2" s="1"/>
  <c r="L2267" i="2"/>
  <c r="M2267" i="2" s="1"/>
  <c r="L2268" i="2"/>
  <c r="M2268" i="2" s="1"/>
  <c r="L2269" i="2"/>
  <c r="M2269" i="2" s="1"/>
  <c r="L2270" i="2"/>
  <c r="M2270" i="2" s="1"/>
  <c r="L2271" i="2"/>
  <c r="M2271" i="2" s="1"/>
  <c r="L2272" i="2"/>
  <c r="M2272" i="2" s="1"/>
  <c r="L2273" i="2"/>
  <c r="M2273" i="2" s="1"/>
  <c r="L2274" i="2"/>
  <c r="M2274" i="2" s="1"/>
  <c r="L2275" i="2"/>
  <c r="M2275" i="2" s="1"/>
  <c r="L2276" i="2"/>
  <c r="M2276" i="2" s="1"/>
  <c r="L2277" i="2"/>
  <c r="M2277" i="2" s="1"/>
  <c r="L2278" i="2"/>
  <c r="M2278" i="2" s="1"/>
  <c r="L2279" i="2"/>
  <c r="M2279" i="2" s="1"/>
  <c r="L2280" i="2"/>
  <c r="M2280" i="2" s="1"/>
  <c r="L2281" i="2"/>
  <c r="M2281" i="2" s="1"/>
  <c r="L2282" i="2"/>
  <c r="M2282" i="2" s="1"/>
  <c r="L2283" i="2"/>
  <c r="M2283" i="2" s="1"/>
  <c r="L2284" i="2"/>
  <c r="M2284" i="2" s="1"/>
  <c r="L2285" i="2"/>
  <c r="M2285" i="2" s="1"/>
  <c r="L2286" i="2"/>
  <c r="M2286" i="2" s="1"/>
  <c r="L2287" i="2"/>
  <c r="M2287" i="2" s="1"/>
  <c r="L2288" i="2"/>
  <c r="M2288" i="2" s="1"/>
  <c r="L2289" i="2"/>
  <c r="M2289" i="2" s="1"/>
  <c r="L2290" i="2"/>
  <c r="M2290" i="2" s="1"/>
  <c r="L2291" i="2"/>
  <c r="M2291" i="2" s="1"/>
  <c r="L2292" i="2"/>
  <c r="M2292" i="2" s="1"/>
  <c r="L2293" i="2"/>
  <c r="M2293" i="2" s="1"/>
  <c r="L2294" i="2"/>
  <c r="M2294" i="2" s="1"/>
  <c r="L2295" i="2"/>
  <c r="M2295" i="2" s="1"/>
  <c r="L2296" i="2"/>
  <c r="M2296" i="2" s="1"/>
  <c r="L2297" i="2"/>
  <c r="M2297" i="2" s="1"/>
  <c r="L2298" i="2"/>
  <c r="M2298" i="2" s="1"/>
  <c r="L2299" i="2"/>
  <c r="M2299" i="2" s="1"/>
  <c r="L2300" i="2"/>
  <c r="M2300" i="2" s="1"/>
  <c r="L2301" i="2"/>
  <c r="M2301" i="2" s="1"/>
  <c r="L2302" i="2"/>
  <c r="M2302" i="2" s="1"/>
  <c r="L2303" i="2"/>
  <c r="M2303" i="2" s="1"/>
  <c r="L2304" i="2"/>
  <c r="M2304" i="2" s="1"/>
  <c r="L2305" i="2"/>
  <c r="M2305" i="2" s="1"/>
  <c r="L2306" i="2"/>
  <c r="M2306" i="2" s="1"/>
  <c r="L2307" i="2"/>
  <c r="M2307" i="2" s="1"/>
  <c r="L2308" i="2"/>
  <c r="M2308" i="2" s="1"/>
  <c r="L2309" i="2"/>
  <c r="M2309" i="2" s="1"/>
  <c r="L2310" i="2"/>
  <c r="M2310" i="2" s="1"/>
  <c r="L2311" i="2"/>
  <c r="M2311" i="2" s="1"/>
  <c r="L2312" i="2"/>
  <c r="M2312" i="2" s="1"/>
  <c r="L2313" i="2"/>
  <c r="M2313" i="2" s="1"/>
  <c r="L2314" i="2"/>
  <c r="M2314" i="2" s="1"/>
  <c r="L2315" i="2"/>
  <c r="M2315" i="2" s="1"/>
  <c r="L2316" i="2"/>
  <c r="M2316" i="2" s="1"/>
  <c r="L2317" i="2"/>
  <c r="M2317" i="2" s="1"/>
  <c r="L2318" i="2"/>
  <c r="M2318" i="2" s="1"/>
  <c r="L2319" i="2"/>
  <c r="M2319" i="2" s="1"/>
  <c r="L2320" i="2"/>
  <c r="M2320" i="2" s="1"/>
  <c r="L2321" i="2"/>
  <c r="M2321" i="2" s="1"/>
  <c r="L2322" i="2"/>
  <c r="M2322" i="2" s="1"/>
  <c r="L2323" i="2"/>
  <c r="M2323" i="2" s="1"/>
  <c r="L2324" i="2"/>
  <c r="M2324" i="2" s="1"/>
  <c r="L2325" i="2"/>
  <c r="M2325" i="2" s="1"/>
  <c r="L2326" i="2"/>
  <c r="M2326" i="2" s="1"/>
  <c r="L2327" i="2"/>
  <c r="M2327" i="2" s="1"/>
  <c r="L2328" i="2"/>
  <c r="M2328" i="2" s="1"/>
  <c r="L2329" i="2"/>
  <c r="M2329" i="2" s="1"/>
  <c r="L2330" i="2"/>
  <c r="M2330" i="2" s="1"/>
  <c r="L2331" i="2"/>
  <c r="M2331" i="2" s="1"/>
  <c r="L2332" i="2"/>
  <c r="M2332" i="2" s="1"/>
  <c r="L2333" i="2"/>
  <c r="M2333" i="2" s="1"/>
  <c r="L2334" i="2"/>
  <c r="M2334" i="2" s="1"/>
  <c r="L2335" i="2"/>
  <c r="M2335" i="2" s="1"/>
  <c r="L2336" i="2"/>
  <c r="M2336" i="2" s="1"/>
  <c r="L2337" i="2"/>
  <c r="M2337" i="2" s="1"/>
  <c r="L2338" i="2"/>
  <c r="M2338" i="2" s="1"/>
  <c r="L2339" i="2"/>
  <c r="M2339" i="2" s="1"/>
  <c r="L2340" i="2"/>
  <c r="M2340" i="2" s="1"/>
  <c r="L2341" i="2"/>
  <c r="M2341" i="2" s="1"/>
  <c r="L2342" i="2"/>
  <c r="M2342" i="2" s="1"/>
  <c r="L2343" i="2"/>
  <c r="M2343" i="2" s="1"/>
  <c r="L2344" i="2"/>
  <c r="M2344" i="2" s="1"/>
  <c r="L2345" i="2"/>
  <c r="M2345" i="2" s="1"/>
  <c r="L2346" i="2"/>
  <c r="M2346" i="2" s="1"/>
  <c r="L2347" i="2"/>
  <c r="M2347" i="2" s="1"/>
  <c r="L2348" i="2"/>
  <c r="M2348" i="2" s="1"/>
  <c r="L2349" i="2"/>
  <c r="M2349" i="2" s="1"/>
  <c r="L2350" i="2"/>
  <c r="M2350" i="2" s="1"/>
  <c r="L2351" i="2"/>
  <c r="M2351" i="2" s="1"/>
  <c r="L2352" i="2"/>
  <c r="M2352" i="2" s="1"/>
  <c r="L2353" i="2"/>
  <c r="M2353" i="2" s="1"/>
  <c r="L2354" i="2"/>
  <c r="M2354" i="2" s="1"/>
  <c r="L2355" i="2"/>
  <c r="M2355" i="2" s="1"/>
  <c r="L2356" i="2"/>
  <c r="M2356" i="2" s="1"/>
  <c r="L2357" i="2"/>
  <c r="M2357" i="2" s="1"/>
  <c r="L2358" i="2"/>
  <c r="M2358" i="2" s="1"/>
  <c r="L2359" i="2"/>
  <c r="M2359" i="2" s="1"/>
  <c r="L2360" i="2"/>
  <c r="M2360" i="2" s="1"/>
  <c r="L2361" i="2"/>
  <c r="M2361" i="2" s="1"/>
  <c r="L2362" i="2"/>
  <c r="M2362" i="2" s="1"/>
  <c r="L2363" i="2"/>
  <c r="M2363" i="2" s="1"/>
  <c r="L2364" i="2"/>
  <c r="M2364" i="2" s="1"/>
  <c r="L2365" i="2"/>
  <c r="M2365" i="2" s="1"/>
  <c r="L2366" i="2"/>
  <c r="M2366" i="2" s="1"/>
  <c r="L2367" i="2"/>
  <c r="M2367" i="2" s="1"/>
  <c r="L2368" i="2"/>
  <c r="M2368" i="2" s="1"/>
  <c r="L2369" i="2"/>
  <c r="M2369" i="2" s="1"/>
  <c r="L2370" i="2"/>
  <c r="M2370" i="2" s="1"/>
  <c r="L2371" i="2"/>
  <c r="M2371" i="2" s="1"/>
  <c r="L2372" i="2"/>
  <c r="M2372" i="2" s="1"/>
  <c r="L2373" i="2"/>
  <c r="M2373" i="2" s="1"/>
  <c r="L2374" i="2"/>
  <c r="M2374" i="2" s="1"/>
  <c r="L2375" i="2"/>
  <c r="M2375" i="2" s="1"/>
  <c r="L2376" i="2"/>
  <c r="M2376" i="2" s="1"/>
  <c r="L2377" i="2"/>
  <c r="M2377" i="2" s="1"/>
  <c r="L2378" i="2"/>
  <c r="M2378" i="2" s="1"/>
  <c r="L2379" i="2"/>
  <c r="M2379" i="2" s="1"/>
  <c r="L2380" i="2"/>
  <c r="M2380" i="2" s="1"/>
  <c r="L2381" i="2"/>
  <c r="M2381" i="2" s="1"/>
  <c r="L2382" i="2"/>
  <c r="M2382" i="2" s="1"/>
  <c r="L2383" i="2"/>
  <c r="M2383" i="2" s="1"/>
  <c r="L2384" i="2"/>
  <c r="M2384" i="2" s="1"/>
  <c r="L2385" i="2"/>
  <c r="M2385" i="2" s="1"/>
  <c r="L2386" i="2"/>
  <c r="M2386" i="2" s="1"/>
  <c r="L2387" i="2"/>
  <c r="M2387" i="2" s="1"/>
  <c r="L2388" i="2"/>
  <c r="M2388" i="2" s="1"/>
  <c r="L2389" i="2"/>
  <c r="M2389" i="2" s="1"/>
  <c r="L2390" i="2"/>
  <c r="M2390" i="2" s="1"/>
  <c r="L2391" i="2"/>
  <c r="M2391" i="2" s="1"/>
  <c r="L2392" i="2"/>
  <c r="M2392" i="2" s="1"/>
  <c r="L2393" i="2"/>
  <c r="M2393" i="2" s="1"/>
  <c r="L2394" i="2"/>
  <c r="M2394" i="2" s="1"/>
  <c r="L2395" i="2"/>
  <c r="M2395" i="2" s="1"/>
  <c r="L2396" i="2"/>
  <c r="M2396" i="2" s="1"/>
  <c r="L2397" i="2"/>
  <c r="M2397" i="2" s="1"/>
  <c r="L2398" i="2"/>
  <c r="M2398" i="2" s="1"/>
  <c r="L2399" i="2"/>
  <c r="M2399" i="2" s="1"/>
  <c r="L2400" i="2"/>
  <c r="M2400" i="2" s="1"/>
  <c r="L2401" i="2"/>
  <c r="M2401" i="2" s="1"/>
  <c r="L2402" i="2"/>
  <c r="M2402" i="2" s="1"/>
  <c r="L2403" i="2"/>
  <c r="M2403" i="2" s="1"/>
  <c r="L2404" i="2"/>
  <c r="M2404" i="2" s="1"/>
  <c r="L2405" i="2"/>
  <c r="M2405" i="2" s="1"/>
  <c r="L2406" i="2"/>
  <c r="M2406" i="2" s="1"/>
  <c r="L2407" i="2"/>
  <c r="M2407" i="2" s="1"/>
  <c r="L2408" i="2"/>
  <c r="M2408" i="2" s="1"/>
  <c r="L2409" i="2"/>
  <c r="M2409" i="2" s="1"/>
  <c r="L2410" i="2"/>
  <c r="M2410" i="2" s="1"/>
  <c r="L2411" i="2"/>
  <c r="M2411" i="2" s="1"/>
  <c r="L2412" i="2"/>
  <c r="M2412" i="2" s="1"/>
  <c r="L2413" i="2"/>
  <c r="M2413" i="2" s="1"/>
  <c r="L2414" i="2"/>
  <c r="M2414" i="2" s="1"/>
  <c r="L2415" i="2"/>
  <c r="M2415" i="2" s="1"/>
  <c r="L2416" i="2"/>
  <c r="M2416" i="2" s="1"/>
  <c r="L2417" i="2"/>
  <c r="M2417" i="2" s="1"/>
  <c r="L2418" i="2"/>
  <c r="M2418" i="2" s="1"/>
  <c r="L2419" i="2"/>
  <c r="M2419" i="2" s="1"/>
  <c r="L2420" i="2"/>
  <c r="M2420" i="2" s="1"/>
  <c r="L2421" i="2"/>
  <c r="M2421" i="2" s="1"/>
  <c r="L2422" i="2"/>
  <c r="M2422" i="2" s="1"/>
  <c r="L2423" i="2"/>
  <c r="M2423" i="2" s="1"/>
  <c r="L2424" i="2"/>
  <c r="M2424" i="2" s="1"/>
  <c r="L2425" i="2"/>
  <c r="M2425" i="2" s="1"/>
  <c r="L2426" i="2"/>
  <c r="M2426" i="2" s="1"/>
  <c r="L2427" i="2"/>
  <c r="M2427" i="2" s="1"/>
  <c r="L2428" i="2"/>
  <c r="M2428" i="2" s="1"/>
  <c r="L2429" i="2"/>
  <c r="M2429" i="2" s="1"/>
  <c r="L2430" i="2"/>
  <c r="M2430" i="2" s="1"/>
  <c r="L2431" i="2"/>
  <c r="M2431" i="2" s="1"/>
  <c r="L2432" i="2"/>
  <c r="M2432" i="2" s="1"/>
  <c r="L2433" i="2"/>
  <c r="M2433" i="2" s="1"/>
  <c r="L2434" i="2"/>
  <c r="M2434" i="2" s="1"/>
  <c r="L2435" i="2"/>
  <c r="M2435" i="2" s="1"/>
  <c r="L2436" i="2"/>
  <c r="M2436" i="2" s="1"/>
  <c r="L2437" i="2"/>
  <c r="M2437" i="2" s="1"/>
  <c r="L2438" i="2"/>
  <c r="M2438" i="2" s="1"/>
  <c r="L2439" i="2"/>
  <c r="M2439" i="2" s="1"/>
  <c r="L2440" i="2"/>
  <c r="M2440" i="2" s="1"/>
  <c r="L2441" i="2"/>
  <c r="M2441" i="2" s="1"/>
  <c r="L2442" i="2"/>
  <c r="M2442" i="2" s="1"/>
  <c r="L2443" i="2"/>
  <c r="M2443" i="2" s="1"/>
  <c r="L2444" i="2"/>
  <c r="M2444" i="2" s="1"/>
  <c r="L2445" i="2"/>
  <c r="M2445" i="2" s="1"/>
  <c r="L2446" i="2"/>
  <c r="M2446" i="2" s="1"/>
  <c r="L2447" i="2"/>
  <c r="M2447" i="2" s="1"/>
  <c r="L2448" i="2"/>
  <c r="M2448" i="2" s="1"/>
  <c r="L2449" i="2"/>
  <c r="M2449" i="2" s="1"/>
  <c r="L2450" i="2"/>
  <c r="M2450" i="2" s="1"/>
  <c r="L2451" i="2"/>
  <c r="M2451" i="2" s="1"/>
  <c r="L2452" i="2"/>
  <c r="M2452" i="2" s="1"/>
  <c r="L2453" i="2"/>
  <c r="M2453" i="2" s="1"/>
  <c r="L2454" i="2"/>
  <c r="M2454" i="2" s="1"/>
  <c r="L2455" i="2"/>
  <c r="M2455" i="2" s="1"/>
  <c r="L2456" i="2"/>
  <c r="M2456" i="2" s="1"/>
  <c r="L2457" i="2"/>
  <c r="M2457" i="2" s="1"/>
  <c r="L2458" i="2"/>
  <c r="M2458" i="2" s="1"/>
  <c r="L2459" i="2"/>
  <c r="M2459" i="2" s="1"/>
  <c r="L2460" i="2"/>
  <c r="M2460" i="2" s="1"/>
  <c r="L2461" i="2"/>
  <c r="M2461" i="2" s="1"/>
  <c r="L2462" i="2"/>
  <c r="M2462" i="2" s="1"/>
  <c r="L2463" i="2"/>
  <c r="M2463" i="2" s="1"/>
  <c r="L2464" i="2"/>
  <c r="M2464" i="2" s="1"/>
  <c r="L2465" i="2"/>
  <c r="M2465" i="2" s="1"/>
  <c r="L2466" i="2"/>
  <c r="M2466" i="2" s="1"/>
  <c r="L2467" i="2"/>
  <c r="M2467" i="2" s="1"/>
  <c r="L2468" i="2"/>
  <c r="M2468" i="2" s="1"/>
  <c r="L2469" i="2"/>
  <c r="M2469" i="2" s="1"/>
  <c r="L2470" i="2"/>
  <c r="M2470" i="2" s="1"/>
  <c r="L2471" i="2"/>
  <c r="M2471" i="2" s="1"/>
  <c r="L2472" i="2"/>
  <c r="M2472" i="2" s="1"/>
  <c r="L2473" i="2"/>
  <c r="M2473" i="2" s="1"/>
  <c r="L2474" i="2"/>
  <c r="M2474" i="2" s="1"/>
  <c r="L2475" i="2"/>
  <c r="M2475" i="2" s="1"/>
  <c r="L2476" i="2"/>
  <c r="M2476" i="2" s="1"/>
  <c r="L2477" i="2"/>
  <c r="M2477" i="2" s="1"/>
  <c r="L2478" i="2"/>
  <c r="M2478" i="2" s="1"/>
  <c r="L2479" i="2"/>
  <c r="M2479" i="2" s="1"/>
  <c r="L2480" i="2"/>
  <c r="M2480" i="2" s="1"/>
  <c r="L2481" i="2"/>
  <c r="M2481" i="2" s="1"/>
  <c r="L2482" i="2"/>
  <c r="M2482" i="2" s="1"/>
  <c r="L2483" i="2"/>
  <c r="M2483" i="2" s="1"/>
  <c r="L2484" i="2"/>
  <c r="M2484" i="2" s="1"/>
  <c r="L2485" i="2"/>
  <c r="M2485" i="2" s="1"/>
  <c r="L2486" i="2"/>
  <c r="M2486" i="2" s="1"/>
  <c r="L2487" i="2"/>
  <c r="M2487" i="2" s="1"/>
  <c r="L2488" i="2"/>
  <c r="M2488" i="2" s="1"/>
  <c r="L2489" i="2"/>
  <c r="M2489" i="2" s="1"/>
  <c r="L2490" i="2"/>
  <c r="M2490" i="2" s="1"/>
  <c r="L2491" i="2"/>
  <c r="M2491" i="2" s="1"/>
  <c r="L2492" i="2"/>
  <c r="M2492" i="2" s="1"/>
  <c r="L2493" i="2"/>
  <c r="M2493" i="2" s="1"/>
  <c r="L2494" i="2"/>
  <c r="M2494" i="2" s="1"/>
  <c r="L2495" i="2"/>
  <c r="M2495" i="2" s="1"/>
  <c r="L2496" i="2"/>
  <c r="M2496" i="2" s="1"/>
  <c r="L2497" i="2"/>
  <c r="M2497" i="2" s="1"/>
  <c r="L2498" i="2"/>
  <c r="M2498" i="2" s="1"/>
  <c r="L2499" i="2"/>
  <c r="M2499" i="2" s="1"/>
  <c r="L2500" i="2"/>
  <c r="M2500" i="2" s="1"/>
  <c r="L2501" i="2"/>
  <c r="M2501" i="2" s="1"/>
  <c r="L2502" i="2"/>
  <c r="M2502" i="2" s="1"/>
  <c r="L2503" i="2"/>
  <c r="M2503" i="2" s="1"/>
  <c r="L2504" i="2"/>
  <c r="M2504" i="2" s="1"/>
  <c r="L2505" i="2"/>
  <c r="M2505" i="2" s="1"/>
  <c r="L2506" i="2"/>
  <c r="M2506" i="2" s="1"/>
  <c r="L2507" i="2"/>
  <c r="M2507" i="2" s="1"/>
  <c r="L2508" i="2"/>
  <c r="M2508" i="2" s="1"/>
  <c r="L2509" i="2"/>
  <c r="M2509" i="2" s="1"/>
  <c r="L2510" i="2"/>
  <c r="M2510" i="2" s="1"/>
  <c r="L2511" i="2"/>
  <c r="M2511" i="2" s="1"/>
  <c r="L2512" i="2"/>
  <c r="M2512" i="2" s="1"/>
  <c r="L2513" i="2"/>
  <c r="M2513" i="2" s="1"/>
  <c r="L2514" i="2"/>
  <c r="M2514" i="2" s="1"/>
  <c r="L2515" i="2"/>
  <c r="M2515" i="2" s="1"/>
  <c r="L2516" i="2"/>
  <c r="M2516" i="2" s="1"/>
  <c r="L2517" i="2"/>
  <c r="M2517" i="2" s="1"/>
  <c r="L2518" i="2"/>
  <c r="M2518" i="2" s="1"/>
  <c r="L2519" i="2"/>
  <c r="M2519" i="2" s="1"/>
  <c r="L2520" i="2"/>
  <c r="M2520" i="2" s="1"/>
  <c r="L2521" i="2"/>
  <c r="M2521" i="2" s="1"/>
  <c r="L2522" i="2"/>
  <c r="M2522" i="2" s="1"/>
  <c r="L2523" i="2"/>
  <c r="M2523" i="2" s="1"/>
  <c r="L2524" i="2"/>
  <c r="M2524" i="2" s="1"/>
  <c r="L2525" i="2"/>
  <c r="M2525" i="2" s="1"/>
  <c r="L2526" i="2"/>
  <c r="M2526" i="2" s="1"/>
  <c r="L2527" i="2"/>
  <c r="M2527" i="2" s="1"/>
  <c r="L2528" i="2"/>
  <c r="M2528" i="2" s="1"/>
  <c r="L2529" i="2"/>
  <c r="M2529" i="2" s="1"/>
  <c r="L2530" i="2"/>
  <c r="M2530" i="2" s="1"/>
  <c r="L2531" i="2"/>
  <c r="M2531" i="2" s="1"/>
  <c r="L2532" i="2"/>
  <c r="M2532" i="2" s="1"/>
  <c r="L2533" i="2"/>
  <c r="M2533" i="2" s="1"/>
  <c r="L2534" i="2"/>
  <c r="M2534" i="2" s="1"/>
  <c r="L2535" i="2"/>
  <c r="M2535" i="2" s="1"/>
  <c r="L2536" i="2"/>
  <c r="M2536" i="2" s="1"/>
  <c r="L2537" i="2"/>
  <c r="M2537" i="2" s="1"/>
  <c r="L2538" i="2"/>
  <c r="M2538" i="2" s="1"/>
  <c r="L2539" i="2"/>
  <c r="M2539" i="2" s="1"/>
  <c r="L2540" i="2"/>
  <c r="M2540" i="2" s="1"/>
  <c r="L2541" i="2"/>
  <c r="M2541" i="2" s="1"/>
  <c r="L2542" i="2"/>
  <c r="M2542" i="2" s="1"/>
  <c r="L2543" i="2"/>
  <c r="M2543" i="2" s="1"/>
  <c r="L2544" i="2"/>
  <c r="M2544" i="2" s="1"/>
  <c r="L2545" i="2"/>
  <c r="M2545" i="2" s="1"/>
  <c r="L2546" i="2"/>
  <c r="M2546" i="2" s="1"/>
  <c r="L2547" i="2"/>
  <c r="M2547" i="2" s="1"/>
  <c r="L2548" i="2"/>
  <c r="M2548" i="2" s="1"/>
  <c r="L2549" i="2"/>
  <c r="M2549" i="2" s="1"/>
  <c r="L2550" i="2"/>
  <c r="M2550" i="2" s="1"/>
  <c r="L2551" i="2"/>
  <c r="M2551" i="2" s="1"/>
  <c r="L2552" i="2"/>
  <c r="M2552" i="2" s="1"/>
  <c r="L2553" i="2"/>
  <c r="M2553" i="2" s="1"/>
  <c r="L2554" i="2"/>
  <c r="M2554" i="2" s="1"/>
  <c r="L2555" i="2"/>
  <c r="M2555" i="2" s="1"/>
  <c r="L2556" i="2"/>
  <c r="M2556" i="2" s="1"/>
  <c r="L2557" i="2"/>
  <c r="M2557" i="2" s="1"/>
  <c r="L2558" i="2"/>
  <c r="M2558" i="2" s="1"/>
  <c r="L2559" i="2"/>
  <c r="M2559" i="2" s="1"/>
  <c r="L2560" i="2"/>
  <c r="M2560" i="2" s="1"/>
  <c r="L2561" i="2"/>
  <c r="M2561" i="2" s="1"/>
  <c r="L2562" i="2"/>
  <c r="M2562" i="2" s="1"/>
  <c r="L2563" i="2"/>
  <c r="M2563" i="2" s="1"/>
  <c r="L2564" i="2"/>
  <c r="M2564" i="2" s="1"/>
  <c r="L2565" i="2"/>
  <c r="M2565" i="2" s="1"/>
  <c r="L2566" i="2"/>
  <c r="M2566" i="2" s="1"/>
  <c r="L2567" i="2"/>
  <c r="M2567" i="2" s="1"/>
  <c r="L2568" i="2"/>
  <c r="M2568" i="2" s="1"/>
  <c r="L2569" i="2"/>
  <c r="M2569" i="2" s="1"/>
  <c r="L2570" i="2"/>
  <c r="M2570" i="2" s="1"/>
  <c r="L2571" i="2"/>
  <c r="M2571" i="2" s="1"/>
  <c r="L2572" i="2"/>
  <c r="M2572" i="2" s="1"/>
  <c r="L2573" i="2"/>
  <c r="M2573" i="2" s="1"/>
  <c r="L2574" i="2"/>
  <c r="M2574" i="2" s="1"/>
  <c r="L2575" i="2"/>
  <c r="M2575" i="2" s="1"/>
  <c r="L2576" i="2"/>
  <c r="M2576" i="2" s="1"/>
  <c r="L2577" i="2"/>
  <c r="M2577" i="2" s="1"/>
  <c r="L2578" i="2"/>
  <c r="M2578" i="2" s="1"/>
  <c r="L2579" i="2"/>
  <c r="M2579" i="2" s="1"/>
  <c r="L2580" i="2"/>
  <c r="M2580" i="2" s="1"/>
  <c r="L2581" i="2"/>
  <c r="M2581" i="2" s="1"/>
  <c r="L2582" i="2"/>
  <c r="M2582" i="2" s="1"/>
  <c r="L2583" i="2"/>
  <c r="M2583" i="2" s="1"/>
  <c r="L2584" i="2"/>
  <c r="M2584" i="2" s="1"/>
  <c r="L2585" i="2"/>
  <c r="M2585" i="2" s="1"/>
  <c r="L2586" i="2"/>
  <c r="M2586" i="2" s="1"/>
  <c r="L2587" i="2"/>
  <c r="M2587" i="2" s="1"/>
  <c r="L2588" i="2"/>
  <c r="M2588" i="2" s="1"/>
  <c r="L2589" i="2"/>
  <c r="M2589" i="2" s="1"/>
  <c r="L2590" i="2"/>
  <c r="M2590" i="2" s="1"/>
  <c r="L2591" i="2"/>
  <c r="M2591" i="2" s="1"/>
  <c r="L2592" i="2"/>
  <c r="M2592" i="2" s="1"/>
  <c r="L2593" i="2"/>
  <c r="M2593" i="2" s="1"/>
  <c r="L2594" i="2"/>
  <c r="M2594" i="2" s="1"/>
  <c r="L2595" i="2"/>
  <c r="M2595" i="2" s="1"/>
  <c r="L2596" i="2"/>
  <c r="M2596" i="2" s="1"/>
  <c r="L2597" i="2"/>
  <c r="M2597" i="2" s="1"/>
  <c r="L2598" i="2"/>
  <c r="M2598" i="2" s="1"/>
  <c r="L2599" i="2"/>
  <c r="M2599" i="2" s="1"/>
  <c r="L2600" i="2"/>
  <c r="M2600" i="2" s="1"/>
  <c r="L2601" i="2"/>
  <c r="M2601" i="2" s="1"/>
  <c r="L2602" i="2"/>
  <c r="M2602" i="2" s="1"/>
  <c r="L2603" i="2"/>
  <c r="M2603" i="2" s="1"/>
  <c r="L2604" i="2"/>
  <c r="M2604" i="2" s="1"/>
  <c r="L2605" i="2"/>
  <c r="M2605" i="2" s="1"/>
  <c r="L2606" i="2"/>
  <c r="M2606" i="2" s="1"/>
  <c r="L2607" i="2"/>
  <c r="M2607" i="2" s="1"/>
  <c r="L2608" i="2"/>
  <c r="M2608" i="2" s="1"/>
  <c r="L2609" i="2"/>
  <c r="M2609" i="2" s="1"/>
  <c r="L2610" i="2"/>
  <c r="M2610" i="2" s="1"/>
  <c r="L2611" i="2"/>
  <c r="M2611" i="2" s="1"/>
  <c r="L2612" i="2"/>
  <c r="M2612" i="2" s="1"/>
  <c r="L2613" i="2"/>
  <c r="M2613" i="2" s="1"/>
  <c r="L2614" i="2"/>
  <c r="M2614" i="2" s="1"/>
  <c r="L2615" i="2"/>
  <c r="M2615" i="2" s="1"/>
  <c r="L2616" i="2"/>
  <c r="M2616" i="2" s="1"/>
  <c r="L2617" i="2"/>
  <c r="M2617" i="2" s="1"/>
  <c r="L2618" i="2"/>
  <c r="M2618" i="2" s="1"/>
  <c r="L2619" i="2"/>
  <c r="M2619" i="2" s="1"/>
  <c r="L2620" i="2"/>
  <c r="M2620" i="2" s="1"/>
  <c r="L2621" i="2"/>
  <c r="M2621" i="2" s="1"/>
  <c r="L2622" i="2"/>
  <c r="M2622" i="2" s="1"/>
  <c r="L2623" i="2"/>
  <c r="M2623" i="2" s="1"/>
  <c r="L2624" i="2"/>
  <c r="M2624" i="2" s="1"/>
  <c r="L2625" i="2"/>
  <c r="M2625" i="2" s="1"/>
  <c r="L2626" i="2"/>
  <c r="M2626" i="2" s="1"/>
  <c r="L2627" i="2"/>
  <c r="M2627" i="2" s="1"/>
  <c r="L2628" i="2"/>
  <c r="M2628" i="2" s="1"/>
  <c r="L2629" i="2"/>
  <c r="M2629" i="2" s="1"/>
  <c r="L2630" i="2"/>
  <c r="M2630" i="2" s="1"/>
  <c r="L2631" i="2"/>
  <c r="M2631" i="2" s="1"/>
  <c r="L2632" i="2"/>
  <c r="M2632" i="2" s="1"/>
  <c r="L2633" i="2"/>
  <c r="M2633" i="2" s="1"/>
  <c r="L2634" i="2"/>
  <c r="M2634" i="2" s="1"/>
  <c r="L2635" i="2"/>
  <c r="M2635" i="2" s="1"/>
  <c r="L2636" i="2"/>
  <c r="M2636" i="2" s="1"/>
  <c r="L2637" i="2"/>
  <c r="M2637" i="2" s="1"/>
  <c r="L2638" i="2"/>
  <c r="M2638" i="2" s="1"/>
  <c r="L2639" i="2"/>
  <c r="M2639" i="2" s="1"/>
  <c r="L2640" i="2"/>
  <c r="M2640" i="2" s="1"/>
  <c r="L2641" i="2"/>
  <c r="M2641" i="2" s="1"/>
  <c r="L2642" i="2"/>
  <c r="M2642" i="2" s="1"/>
  <c r="L2643" i="2"/>
  <c r="M2643" i="2" s="1"/>
  <c r="L2644" i="2"/>
  <c r="M2644" i="2" s="1"/>
  <c r="L2645" i="2"/>
  <c r="M2645" i="2" s="1"/>
  <c r="L2646" i="2"/>
  <c r="M2646" i="2" s="1"/>
  <c r="L2647" i="2"/>
  <c r="M2647" i="2" s="1"/>
  <c r="L2648" i="2"/>
  <c r="M2648" i="2" s="1"/>
  <c r="L2649" i="2"/>
  <c r="M2649" i="2" s="1"/>
  <c r="L2650" i="2"/>
  <c r="M2650" i="2" s="1"/>
  <c r="L2651" i="2"/>
  <c r="M2651" i="2" s="1"/>
  <c r="L2652" i="2"/>
  <c r="M2652" i="2" s="1"/>
  <c r="L2653" i="2"/>
  <c r="M2653" i="2" s="1"/>
  <c r="L2654" i="2"/>
  <c r="M2654" i="2" s="1"/>
  <c r="L2655" i="2"/>
  <c r="M2655" i="2" s="1"/>
  <c r="L2656" i="2"/>
  <c r="M2656" i="2" s="1"/>
  <c r="L2657" i="2"/>
  <c r="M2657" i="2" s="1"/>
  <c r="L2658" i="2"/>
  <c r="M2658" i="2" s="1"/>
  <c r="L2659" i="2"/>
  <c r="M2659" i="2" s="1"/>
  <c r="L2660" i="2"/>
  <c r="M2660" i="2" s="1"/>
  <c r="L2661" i="2"/>
  <c r="M2661" i="2" s="1"/>
  <c r="L2662" i="2"/>
  <c r="M2662" i="2" s="1"/>
  <c r="L2663" i="2"/>
  <c r="M2663" i="2" s="1"/>
  <c r="L2664" i="2"/>
  <c r="M2664" i="2" s="1"/>
  <c r="L2665" i="2"/>
  <c r="M2665" i="2" s="1"/>
  <c r="L2666" i="2"/>
  <c r="M2666" i="2" s="1"/>
  <c r="L2667" i="2"/>
  <c r="M2667" i="2" s="1"/>
  <c r="L2668" i="2"/>
  <c r="M2668" i="2" s="1"/>
  <c r="L2669" i="2"/>
  <c r="M2669" i="2" s="1"/>
  <c r="L2670" i="2"/>
  <c r="M2670" i="2" s="1"/>
  <c r="L2671" i="2"/>
  <c r="M2671" i="2" s="1"/>
  <c r="L2672" i="2"/>
  <c r="M2672" i="2" s="1"/>
  <c r="L2673" i="2"/>
  <c r="M2673" i="2" s="1"/>
  <c r="L2674" i="2"/>
  <c r="M2674" i="2" s="1"/>
  <c r="L2675" i="2"/>
  <c r="M2675" i="2" s="1"/>
  <c r="L2676" i="2"/>
  <c r="M2676" i="2" s="1"/>
  <c r="L2677" i="2"/>
  <c r="M2677" i="2" s="1"/>
  <c r="L2678" i="2"/>
  <c r="M2678" i="2" s="1"/>
  <c r="L2679" i="2"/>
  <c r="M2679" i="2" s="1"/>
  <c r="L2680" i="2"/>
  <c r="M2680" i="2" s="1"/>
  <c r="L2681" i="2"/>
  <c r="M2681" i="2" s="1"/>
  <c r="L2682" i="2"/>
  <c r="M2682" i="2" s="1"/>
  <c r="L2683" i="2"/>
  <c r="M2683" i="2" s="1"/>
  <c r="L2684" i="2"/>
  <c r="M2684" i="2" s="1"/>
  <c r="L2685" i="2"/>
  <c r="M2685" i="2" s="1"/>
  <c r="L2686" i="2"/>
  <c r="M2686" i="2" s="1"/>
  <c r="L2687" i="2"/>
  <c r="M2687" i="2" s="1"/>
  <c r="L2688" i="2"/>
  <c r="M2688" i="2" s="1"/>
  <c r="L2689" i="2"/>
  <c r="M2689" i="2" s="1"/>
  <c r="L2690" i="2"/>
  <c r="M2690" i="2" s="1"/>
  <c r="L2691" i="2"/>
  <c r="M2691" i="2" s="1"/>
  <c r="L2692" i="2"/>
  <c r="M2692" i="2" s="1"/>
  <c r="L2693" i="2"/>
  <c r="M2693" i="2" s="1"/>
  <c r="L2694" i="2"/>
  <c r="M2694" i="2" s="1"/>
  <c r="L2695" i="2"/>
  <c r="M2695" i="2" s="1"/>
  <c r="L2696" i="2"/>
  <c r="M2696" i="2" s="1"/>
  <c r="L2697" i="2"/>
  <c r="M2697" i="2" s="1"/>
  <c r="L2698" i="2"/>
  <c r="M2698" i="2" s="1"/>
  <c r="L2699" i="2"/>
  <c r="M2699" i="2" s="1"/>
  <c r="L2700" i="2"/>
  <c r="M2700" i="2" s="1"/>
  <c r="L2701" i="2"/>
  <c r="M2701" i="2" s="1"/>
  <c r="L2702" i="2"/>
  <c r="M2702" i="2" s="1"/>
  <c r="L2703" i="2"/>
  <c r="M2703" i="2" s="1"/>
  <c r="L2704" i="2"/>
  <c r="M2704" i="2" s="1"/>
  <c r="L2705" i="2"/>
  <c r="M2705" i="2" s="1"/>
  <c r="L2706" i="2"/>
  <c r="M2706" i="2" s="1"/>
  <c r="L2707" i="2"/>
  <c r="M2707" i="2" s="1"/>
  <c r="L2708" i="2"/>
  <c r="M2708" i="2" s="1"/>
  <c r="L2709" i="2"/>
  <c r="M2709" i="2" s="1"/>
  <c r="L2710" i="2"/>
  <c r="M2710" i="2" s="1"/>
  <c r="L2711" i="2"/>
  <c r="M2711" i="2" s="1"/>
  <c r="L2712" i="2"/>
  <c r="M2712" i="2" s="1"/>
  <c r="L2713" i="2"/>
  <c r="M2713" i="2" s="1"/>
  <c r="L2714" i="2"/>
  <c r="M2714" i="2" s="1"/>
  <c r="L2715" i="2"/>
  <c r="M2715" i="2" s="1"/>
  <c r="L2716" i="2"/>
  <c r="M2716" i="2" s="1"/>
  <c r="L2717" i="2"/>
  <c r="M2717" i="2" s="1"/>
  <c r="L2718" i="2"/>
  <c r="M2718" i="2" s="1"/>
  <c r="L2719" i="2"/>
  <c r="M2719" i="2" s="1"/>
  <c r="L2720" i="2"/>
  <c r="M2720" i="2" s="1"/>
  <c r="L2721" i="2"/>
  <c r="M2721" i="2" s="1"/>
  <c r="L2722" i="2"/>
  <c r="M2722" i="2" s="1"/>
  <c r="L2723" i="2"/>
  <c r="M2723" i="2" s="1"/>
  <c r="L2724" i="2"/>
  <c r="M2724" i="2" s="1"/>
  <c r="L2725" i="2"/>
  <c r="M2725" i="2" s="1"/>
  <c r="L2726" i="2"/>
  <c r="M2726" i="2" s="1"/>
  <c r="L2727" i="2"/>
  <c r="M2727" i="2" s="1"/>
  <c r="L2728" i="2"/>
  <c r="M2728" i="2" s="1"/>
  <c r="L2729" i="2"/>
  <c r="M2729" i="2" s="1"/>
  <c r="L2730" i="2"/>
  <c r="M2730" i="2" s="1"/>
  <c r="L2731" i="2"/>
  <c r="M2731" i="2" s="1"/>
  <c r="L2732" i="2"/>
  <c r="M2732" i="2" s="1"/>
  <c r="L2733" i="2"/>
  <c r="M2733" i="2" s="1"/>
  <c r="L2734" i="2"/>
  <c r="M2734" i="2" s="1"/>
  <c r="L2735" i="2"/>
  <c r="M2735" i="2" s="1"/>
  <c r="L2736" i="2"/>
  <c r="M2736" i="2" s="1"/>
  <c r="L2737" i="2"/>
  <c r="M2737" i="2" s="1"/>
  <c r="L2738" i="2"/>
  <c r="M2738" i="2" s="1"/>
  <c r="L2739" i="2"/>
  <c r="M2739" i="2" s="1"/>
  <c r="L2740" i="2"/>
  <c r="M2740" i="2" s="1"/>
  <c r="L2741" i="2"/>
  <c r="M2741" i="2" s="1"/>
  <c r="L2742" i="2"/>
  <c r="M2742" i="2" s="1"/>
  <c r="L2743" i="2"/>
  <c r="M2743" i="2" s="1"/>
  <c r="L2744" i="2"/>
  <c r="M2744" i="2" s="1"/>
  <c r="L2745" i="2"/>
  <c r="M2745" i="2" s="1"/>
  <c r="L2746" i="2"/>
  <c r="M2746" i="2" s="1"/>
  <c r="L2747" i="2"/>
  <c r="M2747" i="2" s="1"/>
  <c r="L2748" i="2"/>
  <c r="M2748" i="2" s="1"/>
  <c r="L2749" i="2"/>
  <c r="M2749" i="2" s="1"/>
  <c r="L2750" i="2"/>
  <c r="M2750" i="2" s="1"/>
  <c r="L2751" i="2"/>
  <c r="M2751" i="2" s="1"/>
  <c r="L2752" i="2"/>
  <c r="M2752" i="2" s="1"/>
  <c r="L2753" i="2"/>
  <c r="M2753" i="2" s="1"/>
  <c r="L2754" i="2"/>
  <c r="M2754" i="2" s="1"/>
  <c r="L2755" i="2"/>
  <c r="M2755" i="2" s="1"/>
  <c r="L2756" i="2"/>
  <c r="M2756" i="2" s="1"/>
  <c r="L2757" i="2"/>
  <c r="M2757" i="2" s="1"/>
  <c r="L2758" i="2"/>
  <c r="M2758" i="2" s="1"/>
  <c r="L2759" i="2"/>
  <c r="M2759" i="2" s="1"/>
  <c r="L2760" i="2"/>
  <c r="M2760" i="2" s="1"/>
  <c r="L2761" i="2"/>
  <c r="M2761" i="2" s="1"/>
  <c r="L2762" i="2"/>
  <c r="M2762" i="2" s="1"/>
  <c r="L2763" i="2"/>
  <c r="M2763" i="2" s="1"/>
  <c r="L2764" i="2"/>
  <c r="M2764" i="2" s="1"/>
  <c r="L2765" i="2"/>
  <c r="M2765" i="2" s="1"/>
  <c r="L2766" i="2"/>
  <c r="M2766" i="2" s="1"/>
  <c r="L2767" i="2"/>
  <c r="M2767" i="2" s="1"/>
  <c r="L2768" i="2"/>
  <c r="M2768" i="2" s="1"/>
  <c r="L2769" i="2"/>
  <c r="M2769" i="2" s="1"/>
  <c r="L2770" i="2"/>
  <c r="M2770" i="2" s="1"/>
  <c r="L2771" i="2"/>
  <c r="M2771" i="2" s="1"/>
  <c r="L2772" i="2"/>
  <c r="M2772" i="2" s="1"/>
  <c r="L2773" i="2"/>
  <c r="M2773" i="2" s="1"/>
  <c r="L2774" i="2"/>
  <c r="M2774" i="2" s="1"/>
  <c r="L2775" i="2"/>
  <c r="M2775" i="2" s="1"/>
  <c r="L2776" i="2"/>
  <c r="M2776" i="2" s="1"/>
  <c r="L2777" i="2"/>
  <c r="M2777" i="2" s="1"/>
  <c r="L2778" i="2"/>
  <c r="M2778" i="2" s="1"/>
  <c r="L2779" i="2"/>
  <c r="M2779" i="2" s="1"/>
  <c r="L2780" i="2"/>
  <c r="M2780" i="2" s="1"/>
  <c r="L2781" i="2"/>
  <c r="M2781" i="2" s="1"/>
  <c r="L2782" i="2"/>
  <c r="M2782" i="2" s="1"/>
  <c r="L2783" i="2"/>
  <c r="M2783" i="2" s="1"/>
  <c r="L2784" i="2"/>
  <c r="M2784" i="2" s="1"/>
  <c r="L2785" i="2"/>
  <c r="M2785" i="2" s="1"/>
  <c r="L2786" i="2"/>
  <c r="M2786" i="2" s="1"/>
  <c r="L2787" i="2"/>
  <c r="M2787" i="2" s="1"/>
  <c r="L2788" i="2"/>
  <c r="M2788" i="2" s="1"/>
  <c r="L2789" i="2"/>
  <c r="M2789" i="2" s="1"/>
  <c r="L2790" i="2"/>
  <c r="M2790" i="2" s="1"/>
  <c r="L2791" i="2"/>
  <c r="M2791" i="2" s="1"/>
  <c r="L2792" i="2"/>
  <c r="M2792" i="2" s="1"/>
  <c r="L2793" i="2"/>
  <c r="M2793" i="2" s="1"/>
  <c r="L2794" i="2"/>
  <c r="M2794" i="2" s="1"/>
  <c r="L2795" i="2"/>
  <c r="M2795" i="2" s="1"/>
  <c r="L2796" i="2"/>
  <c r="M2796" i="2" s="1"/>
  <c r="L2797" i="2"/>
  <c r="M2797" i="2" s="1"/>
  <c r="L2798" i="2"/>
  <c r="M2798" i="2" s="1"/>
  <c r="L2799" i="2"/>
  <c r="M2799" i="2" s="1"/>
  <c r="L2800" i="2"/>
  <c r="M2800" i="2" s="1"/>
  <c r="L2801" i="2"/>
  <c r="M2801" i="2" s="1"/>
  <c r="L2802" i="2"/>
  <c r="M2802" i="2" s="1"/>
  <c r="L2803" i="2"/>
  <c r="M2803" i="2" s="1"/>
  <c r="L2804" i="2"/>
  <c r="M2804" i="2" s="1"/>
  <c r="L2805" i="2"/>
  <c r="M2805" i="2" s="1"/>
  <c r="L2806" i="2"/>
  <c r="M2806" i="2" s="1"/>
  <c r="L2807" i="2"/>
  <c r="M2807" i="2" s="1"/>
  <c r="L2808" i="2"/>
  <c r="M2808" i="2" s="1"/>
  <c r="L2809" i="2"/>
  <c r="M2809" i="2" s="1"/>
  <c r="L2810" i="2"/>
  <c r="M2810" i="2" s="1"/>
  <c r="L2811" i="2"/>
  <c r="M2811" i="2" s="1"/>
  <c r="L2812" i="2"/>
  <c r="M2812" i="2" s="1"/>
  <c r="L2813" i="2"/>
  <c r="M2813" i="2" s="1"/>
  <c r="L2814" i="2"/>
  <c r="M2814" i="2" s="1"/>
  <c r="L2815" i="2"/>
  <c r="M2815" i="2" s="1"/>
  <c r="L2816" i="2"/>
  <c r="M2816" i="2" s="1"/>
  <c r="L2817" i="2"/>
  <c r="M2817" i="2" s="1"/>
  <c r="L2818" i="2"/>
  <c r="M2818" i="2" s="1"/>
  <c r="L2819" i="2"/>
  <c r="M2819" i="2" s="1"/>
  <c r="L2820" i="2"/>
  <c r="M2820" i="2" s="1"/>
  <c r="L2821" i="2"/>
  <c r="M2821" i="2" s="1"/>
  <c r="L2822" i="2"/>
  <c r="M2822" i="2" s="1"/>
  <c r="L2823" i="2"/>
  <c r="M2823" i="2" s="1"/>
  <c r="L2824" i="2"/>
  <c r="M2824" i="2" s="1"/>
  <c r="L2825" i="2"/>
  <c r="M2825" i="2" s="1"/>
  <c r="L2826" i="2"/>
  <c r="M2826" i="2" s="1"/>
  <c r="L2827" i="2"/>
  <c r="M2827" i="2" s="1"/>
  <c r="L2828" i="2"/>
  <c r="M2828" i="2" s="1"/>
  <c r="L2829" i="2"/>
  <c r="M2829" i="2" s="1"/>
  <c r="L2830" i="2"/>
  <c r="M2830" i="2" s="1"/>
  <c r="L2831" i="2"/>
  <c r="M2831" i="2" s="1"/>
  <c r="L2832" i="2"/>
  <c r="M2832" i="2" s="1"/>
  <c r="L2833" i="2"/>
  <c r="M2833" i="2" s="1"/>
  <c r="L2834" i="2"/>
  <c r="M2834" i="2" s="1"/>
  <c r="L2835" i="2"/>
  <c r="M2835" i="2" s="1"/>
  <c r="L2836" i="2"/>
  <c r="M2836" i="2" s="1"/>
  <c r="L2837" i="2"/>
  <c r="M2837" i="2" s="1"/>
  <c r="L2838" i="2"/>
  <c r="M2838" i="2" s="1"/>
  <c r="L2839" i="2"/>
  <c r="M2839" i="2" s="1"/>
  <c r="L2840" i="2"/>
  <c r="M2840" i="2" s="1"/>
  <c r="L2841" i="2"/>
  <c r="M2841" i="2" s="1"/>
  <c r="L2842" i="2"/>
  <c r="M2842" i="2" s="1"/>
  <c r="L2843" i="2"/>
  <c r="M2843" i="2" s="1"/>
  <c r="L2844" i="2"/>
  <c r="M2844" i="2" s="1"/>
  <c r="L2845" i="2"/>
  <c r="M2845" i="2" s="1"/>
  <c r="L2846" i="2"/>
  <c r="M2846" i="2" s="1"/>
  <c r="L2847" i="2"/>
  <c r="M2847" i="2" s="1"/>
  <c r="L2848" i="2"/>
  <c r="M2848" i="2" s="1"/>
  <c r="L2849" i="2"/>
  <c r="M2849" i="2" s="1"/>
  <c r="L2850" i="2"/>
  <c r="M2850" i="2" s="1"/>
  <c r="L2851" i="2"/>
  <c r="M2851" i="2" s="1"/>
  <c r="L2852" i="2"/>
  <c r="M2852" i="2" s="1"/>
  <c r="L2853" i="2"/>
  <c r="M2853" i="2" s="1"/>
  <c r="L2854" i="2"/>
  <c r="M2854" i="2" s="1"/>
  <c r="L2855" i="2"/>
  <c r="M2855" i="2" s="1"/>
  <c r="L2856" i="2"/>
  <c r="M2856" i="2" s="1"/>
  <c r="L2857" i="2"/>
  <c r="M2857" i="2" s="1"/>
  <c r="L2858" i="2"/>
  <c r="M2858" i="2" s="1"/>
  <c r="L2859" i="2"/>
  <c r="M2859" i="2" s="1"/>
  <c r="L2860" i="2"/>
  <c r="M2860" i="2" s="1"/>
  <c r="L2861" i="2"/>
  <c r="M2861" i="2" s="1"/>
  <c r="L2862" i="2"/>
  <c r="M2862" i="2" s="1"/>
  <c r="L2863" i="2"/>
  <c r="M2863" i="2" s="1"/>
  <c r="L2864" i="2"/>
  <c r="M2864" i="2" s="1"/>
  <c r="L2865" i="2"/>
  <c r="M2865" i="2" s="1"/>
  <c r="L2866" i="2"/>
  <c r="M2866" i="2" s="1"/>
  <c r="L2867" i="2"/>
  <c r="M2867" i="2" s="1"/>
  <c r="L2868" i="2"/>
  <c r="M2868" i="2" s="1"/>
  <c r="L2869" i="2"/>
  <c r="M2869" i="2" s="1"/>
  <c r="L2870" i="2"/>
  <c r="M2870" i="2" s="1"/>
  <c r="L2871" i="2"/>
  <c r="M2871" i="2" s="1"/>
  <c r="L2872" i="2"/>
  <c r="M2872" i="2" s="1"/>
  <c r="L2873" i="2"/>
  <c r="M2873" i="2" s="1"/>
  <c r="L2874" i="2"/>
  <c r="M2874" i="2" s="1"/>
  <c r="L2875" i="2"/>
  <c r="M2875" i="2" s="1"/>
  <c r="L2876" i="2"/>
  <c r="M2876" i="2" s="1"/>
  <c r="L2877" i="2"/>
  <c r="M2877" i="2" s="1"/>
  <c r="L2878" i="2"/>
  <c r="M2878" i="2" s="1"/>
  <c r="L2879" i="2"/>
  <c r="M2879" i="2" s="1"/>
  <c r="L2880" i="2"/>
  <c r="M2880" i="2" s="1"/>
  <c r="L2881" i="2"/>
  <c r="M2881" i="2" s="1"/>
  <c r="L2882" i="2"/>
  <c r="M2882" i="2" s="1"/>
  <c r="L2883" i="2"/>
  <c r="M2883" i="2" s="1"/>
  <c r="L2884" i="2"/>
  <c r="M2884" i="2" s="1"/>
  <c r="L2885" i="2"/>
  <c r="M2885" i="2" s="1"/>
  <c r="L2886" i="2"/>
  <c r="M2886" i="2" s="1"/>
  <c r="L2887" i="2"/>
  <c r="M2887" i="2" s="1"/>
  <c r="L2888" i="2"/>
  <c r="M2888" i="2" s="1"/>
  <c r="L2889" i="2"/>
  <c r="M2889" i="2" s="1"/>
  <c r="L2890" i="2"/>
  <c r="M2890" i="2" s="1"/>
  <c r="L2891" i="2"/>
  <c r="M2891" i="2" s="1"/>
  <c r="L2892" i="2"/>
  <c r="M2892" i="2" s="1"/>
  <c r="L2893" i="2"/>
  <c r="M2893" i="2" s="1"/>
  <c r="L2894" i="2"/>
  <c r="M2894" i="2" s="1"/>
  <c r="L2895" i="2"/>
  <c r="M2895" i="2" s="1"/>
  <c r="L2896" i="2"/>
  <c r="M2896" i="2" s="1"/>
  <c r="L2897" i="2"/>
  <c r="M2897" i="2" s="1"/>
  <c r="L2898" i="2"/>
  <c r="M2898" i="2" s="1"/>
  <c r="L2899" i="2"/>
  <c r="M2899" i="2" s="1"/>
  <c r="L2900" i="2"/>
  <c r="M2900" i="2" s="1"/>
  <c r="L2901" i="2"/>
  <c r="M2901" i="2" s="1"/>
  <c r="L2902" i="2"/>
  <c r="M2902" i="2" s="1"/>
  <c r="L2903" i="2"/>
  <c r="M2903" i="2" s="1"/>
  <c r="L2904" i="2"/>
  <c r="M2904" i="2" s="1"/>
  <c r="L2905" i="2"/>
  <c r="M2905" i="2" s="1"/>
  <c r="L2906" i="2"/>
  <c r="M2906" i="2" s="1"/>
  <c r="L2907" i="2"/>
  <c r="M2907" i="2" s="1"/>
  <c r="L2908" i="2"/>
  <c r="M2908" i="2" s="1"/>
  <c r="L2909" i="2"/>
  <c r="M2909" i="2" s="1"/>
  <c r="L2910" i="2"/>
  <c r="M2910" i="2" s="1"/>
  <c r="L2911" i="2"/>
  <c r="M2911" i="2" s="1"/>
  <c r="L2912" i="2"/>
  <c r="M2912" i="2" s="1"/>
  <c r="L2913" i="2"/>
  <c r="M2913" i="2" s="1"/>
  <c r="L2914" i="2"/>
  <c r="M2914" i="2" s="1"/>
  <c r="L2915" i="2"/>
  <c r="M2915" i="2" s="1"/>
  <c r="L2916" i="2"/>
  <c r="M2916" i="2" s="1"/>
  <c r="L2917" i="2"/>
  <c r="M2917" i="2" s="1"/>
  <c r="L2918" i="2"/>
  <c r="M2918" i="2" s="1"/>
  <c r="L2919" i="2"/>
  <c r="M2919" i="2" s="1"/>
  <c r="L2920" i="2"/>
  <c r="M2920" i="2" s="1"/>
  <c r="L2921" i="2"/>
  <c r="M2921" i="2" s="1"/>
  <c r="L2922" i="2"/>
  <c r="M2922" i="2" s="1"/>
  <c r="L2923" i="2"/>
  <c r="M2923" i="2" s="1"/>
  <c r="L2924" i="2"/>
  <c r="M2924" i="2" s="1"/>
  <c r="L2925" i="2"/>
  <c r="M2925" i="2" s="1"/>
  <c r="L2926" i="2"/>
  <c r="M2926" i="2" s="1"/>
  <c r="L2927" i="2"/>
  <c r="M2927" i="2" s="1"/>
  <c r="L2928" i="2"/>
  <c r="M2928" i="2" s="1"/>
  <c r="L2929" i="2"/>
  <c r="M2929" i="2" s="1"/>
  <c r="L2930" i="2"/>
  <c r="M2930" i="2" s="1"/>
  <c r="L2931" i="2"/>
  <c r="M2931" i="2" s="1"/>
  <c r="L2932" i="2"/>
  <c r="M2932" i="2" s="1"/>
  <c r="L2933" i="2"/>
  <c r="M2933" i="2" s="1"/>
  <c r="L2934" i="2"/>
  <c r="M2934" i="2" s="1"/>
  <c r="L2935" i="2"/>
  <c r="M2935" i="2" s="1"/>
  <c r="L2936" i="2"/>
  <c r="M2936" i="2" s="1"/>
  <c r="L2937" i="2"/>
  <c r="M2937" i="2" s="1"/>
  <c r="L2938" i="2"/>
  <c r="M2938" i="2" s="1"/>
  <c r="L2939" i="2"/>
  <c r="M2939" i="2" s="1"/>
  <c r="L2940" i="2"/>
  <c r="M2940" i="2" s="1"/>
  <c r="L2941" i="2"/>
  <c r="M2941" i="2" s="1"/>
  <c r="L2942" i="2"/>
  <c r="M2942" i="2" s="1"/>
  <c r="L2943" i="2"/>
  <c r="M2943" i="2" s="1"/>
  <c r="L2944" i="2"/>
  <c r="M2944" i="2" s="1"/>
  <c r="L2945" i="2"/>
  <c r="M2945" i="2" s="1"/>
  <c r="L2946" i="2"/>
  <c r="M2946" i="2" s="1"/>
  <c r="L2947" i="2"/>
  <c r="M2947" i="2" s="1"/>
  <c r="L2948" i="2"/>
  <c r="M2948" i="2" s="1"/>
  <c r="L2949" i="2"/>
  <c r="M2949" i="2" s="1"/>
  <c r="L2950" i="2"/>
  <c r="M2950" i="2" s="1"/>
  <c r="L2951" i="2"/>
  <c r="M2951" i="2" s="1"/>
  <c r="L2952" i="2"/>
  <c r="M2952" i="2" s="1"/>
  <c r="L2953" i="2"/>
  <c r="M2953" i="2" s="1"/>
  <c r="L2954" i="2"/>
  <c r="M2954" i="2" s="1"/>
  <c r="L2955" i="2"/>
  <c r="M2955" i="2" s="1"/>
  <c r="L2956" i="2"/>
  <c r="M2956" i="2" s="1"/>
  <c r="L2957" i="2"/>
  <c r="M2957" i="2" s="1"/>
  <c r="L2958" i="2"/>
  <c r="M2958" i="2" s="1"/>
  <c r="L2959" i="2"/>
  <c r="M2959" i="2" s="1"/>
  <c r="L2960" i="2"/>
  <c r="M2960" i="2" s="1"/>
  <c r="L2961" i="2"/>
  <c r="M2961" i="2" s="1"/>
  <c r="L2962" i="2"/>
  <c r="M2962" i="2" s="1"/>
  <c r="L2963" i="2"/>
  <c r="M2963" i="2" s="1"/>
  <c r="L2964" i="2"/>
  <c r="M2964" i="2" s="1"/>
  <c r="L2965" i="2"/>
  <c r="M2965" i="2" s="1"/>
  <c r="L2966" i="2"/>
  <c r="M2966" i="2" s="1"/>
  <c r="L2967" i="2"/>
  <c r="M2967" i="2" s="1"/>
  <c r="L2968" i="2"/>
  <c r="M2968" i="2" s="1"/>
  <c r="L2969" i="2"/>
  <c r="M2969" i="2" s="1"/>
  <c r="L2970" i="2"/>
  <c r="M2970" i="2" s="1"/>
  <c r="L2971" i="2"/>
  <c r="M2971" i="2" s="1"/>
  <c r="L2972" i="2"/>
  <c r="M2972" i="2" s="1"/>
  <c r="L2973" i="2"/>
  <c r="M2973" i="2" s="1"/>
  <c r="L2974" i="2"/>
  <c r="M2974" i="2" s="1"/>
  <c r="L2975" i="2"/>
  <c r="M2975" i="2" s="1"/>
  <c r="L2976" i="2"/>
  <c r="M2976" i="2" s="1"/>
  <c r="L2977" i="2"/>
  <c r="M2977" i="2" s="1"/>
  <c r="L2978" i="2"/>
  <c r="M2978" i="2" s="1"/>
  <c r="L2979" i="2"/>
  <c r="M2979" i="2" s="1"/>
  <c r="L2980" i="2"/>
  <c r="M2980" i="2" s="1"/>
  <c r="L2981" i="2"/>
  <c r="M2981" i="2" s="1"/>
  <c r="L2982" i="2"/>
  <c r="M2982" i="2" s="1"/>
  <c r="L2983" i="2"/>
  <c r="M2983" i="2" s="1"/>
  <c r="L2984" i="2"/>
  <c r="M2984" i="2" s="1"/>
  <c r="L2985" i="2"/>
  <c r="M2985" i="2" s="1"/>
  <c r="L2986" i="2"/>
  <c r="M2986" i="2" s="1"/>
  <c r="L2987" i="2"/>
  <c r="M2987" i="2" s="1"/>
  <c r="L2988" i="2"/>
  <c r="M2988" i="2" s="1"/>
  <c r="L2989" i="2"/>
  <c r="M2989" i="2" s="1"/>
  <c r="L2990" i="2"/>
  <c r="M2990" i="2" s="1"/>
  <c r="L2991" i="2"/>
  <c r="M2991" i="2" s="1"/>
  <c r="L2992" i="2"/>
  <c r="M2992" i="2" s="1"/>
  <c r="L2993" i="2"/>
  <c r="M2993" i="2" s="1"/>
  <c r="L2994" i="2"/>
  <c r="M2994" i="2" s="1"/>
  <c r="L2995" i="2"/>
  <c r="M2995" i="2" s="1"/>
  <c r="L2996" i="2"/>
  <c r="M2996" i="2" s="1"/>
  <c r="L2997" i="2"/>
  <c r="M2997" i="2" s="1"/>
  <c r="L2998" i="2"/>
  <c r="M2998" i="2" s="1"/>
  <c r="L2999" i="2"/>
  <c r="M2999" i="2" s="1"/>
  <c r="L3000" i="2"/>
  <c r="M3000" i="2" s="1"/>
  <c r="L3001" i="2"/>
  <c r="M3001" i="2" s="1"/>
  <c r="L3002" i="2"/>
  <c r="M3002" i="2" s="1"/>
  <c r="L3003" i="2"/>
  <c r="M3003" i="2" s="1"/>
  <c r="L3004" i="2"/>
  <c r="M3004" i="2" s="1"/>
  <c r="L3005" i="2"/>
  <c r="M3005" i="2" s="1"/>
  <c r="L3006" i="2"/>
  <c r="M3006" i="2" s="1"/>
  <c r="L3007" i="2"/>
  <c r="M3007" i="2" s="1"/>
  <c r="L3008" i="2"/>
  <c r="M3008" i="2" s="1"/>
  <c r="L3009" i="2"/>
  <c r="M3009" i="2" s="1"/>
  <c r="L3010" i="2"/>
  <c r="M3010" i="2" s="1"/>
  <c r="L3011" i="2"/>
  <c r="M3011" i="2" s="1"/>
  <c r="L3012" i="2"/>
  <c r="M3012" i="2" s="1"/>
  <c r="L3013" i="2"/>
  <c r="M3013" i="2" s="1"/>
  <c r="L3014" i="2"/>
  <c r="M3014" i="2" s="1"/>
  <c r="L3015" i="2"/>
  <c r="M3015" i="2" s="1"/>
  <c r="L3016" i="2"/>
  <c r="M3016" i="2" s="1"/>
  <c r="L3017" i="2"/>
  <c r="M3017" i="2" s="1"/>
  <c r="L3018" i="2"/>
  <c r="M3018" i="2" s="1"/>
  <c r="L3019" i="2"/>
  <c r="M3019" i="2" s="1"/>
  <c r="L3020" i="2"/>
  <c r="M3020" i="2" s="1"/>
  <c r="L3021" i="2"/>
  <c r="M3021" i="2" s="1"/>
  <c r="L3022" i="2"/>
  <c r="M3022" i="2" s="1"/>
  <c r="L3023" i="2"/>
  <c r="M3023" i="2" s="1"/>
  <c r="L3024" i="2"/>
  <c r="M3024" i="2" s="1"/>
  <c r="L3025" i="2"/>
  <c r="M3025" i="2" s="1"/>
  <c r="L3026" i="2"/>
  <c r="M3026" i="2" s="1"/>
  <c r="L3027" i="2"/>
  <c r="M3027" i="2" s="1"/>
  <c r="L3028" i="2"/>
  <c r="M3028" i="2" s="1"/>
  <c r="L3029" i="2"/>
  <c r="M3029" i="2" s="1"/>
  <c r="L3030" i="2"/>
  <c r="M3030" i="2" s="1"/>
  <c r="L3031" i="2"/>
  <c r="M3031" i="2" s="1"/>
  <c r="L3032" i="2"/>
  <c r="M3032" i="2" s="1"/>
  <c r="L3033" i="2"/>
  <c r="M3033" i="2" s="1"/>
  <c r="L3034" i="2"/>
  <c r="M3034" i="2" s="1"/>
  <c r="L3035" i="2"/>
  <c r="M3035" i="2" s="1"/>
  <c r="L3036" i="2"/>
  <c r="M3036" i="2" s="1"/>
  <c r="L3037" i="2"/>
  <c r="M3037" i="2" s="1"/>
  <c r="L3038" i="2"/>
  <c r="M3038" i="2" s="1"/>
  <c r="L3039" i="2"/>
  <c r="M3039" i="2" s="1"/>
  <c r="L3040" i="2"/>
  <c r="M3040" i="2" s="1"/>
  <c r="L3041" i="2"/>
  <c r="M3041" i="2" s="1"/>
  <c r="L3042" i="2"/>
  <c r="M3042" i="2" s="1"/>
  <c r="L3043" i="2"/>
  <c r="M3043" i="2" s="1"/>
  <c r="L3044" i="2"/>
  <c r="M3044" i="2" s="1"/>
  <c r="L3045" i="2"/>
  <c r="M3045" i="2" s="1"/>
  <c r="L3046" i="2"/>
  <c r="M3046" i="2" s="1"/>
  <c r="L3047" i="2"/>
  <c r="M3047" i="2" s="1"/>
  <c r="L3048" i="2"/>
  <c r="M3048" i="2" s="1"/>
  <c r="L3049" i="2"/>
  <c r="M3049" i="2" s="1"/>
  <c r="L3050" i="2"/>
  <c r="M3050" i="2" s="1"/>
  <c r="L3051" i="2"/>
  <c r="M3051" i="2" s="1"/>
  <c r="L3052" i="2"/>
  <c r="M3052" i="2" s="1"/>
  <c r="L3053" i="2"/>
  <c r="M3053" i="2" s="1"/>
  <c r="L3054" i="2"/>
  <c r="M3054" i="2" s="1"/>
  <c r="L3055" i="2"/>
  <c r="M3055" i="2" s="1"/>
  <c r="L3056" i="2"/>
  <c r="M3056" i="2" s="1"/>
  <c r="L3057" i="2"/>
  <c r="M3057" i="2" s="1"/>
  <c r="L3058" i="2"/>
  <c r="M3058" i="2" s="1"/>
  <c r="L3059" i="2"/>
  <c r="M3059" i="2" s="1"/>
  <c r="L3060" i="2"/>
  <c r="M3060" i="2" s="1"/>
  <c r="L3061" i="2"/>
  <c r="M3061" i="2" s="1"/>
  <c r="L3062" i="2"/>
  <c r="M3062" i="2" s="1"/>
  <c r="L3063" i="2"/>
  <c r="M3063" i="2" s="1"/>
  <c r="L3064" i="2"/>
  <c r="M3064" i="2" s="1"/>
  <c r="L3065" i="2"/>
  <c r="M3065" i="2" s="1"/>
  <c r="L3066" i="2"/>
  <c r="M3066" i="2" s="1"/>
  <c r="L3067" i="2"/>
  <c r="M3067" i="2" s="1"/>
  <c r="L3068" i="2"/>
  <c r="M3068" i="2" s="1"/>
  <c r="L3069" i="2"/>
  <c r="M3069" i="2" s="1"/>
  <c r="L3070" i="2"/>
  <c r="M3070" i="2" s="1"/>
  <c r="L3071" i="2"/>
  <c r="M3071" i="2" s="1"/>
  <c r="L3072" i="2"/>
  <c r="M3072" i="2" s="1"/>
  <c r="L3073" i="2"/>
  <c r="M3073" i="2" s="1"/>
  <c r="L3074" i="2"/>
  <c r="M3074" i="2" s="1"/>
  <c r="L3075" i="2"/>
  <c r="M3075" i="2" s="1"/>
  <c r="L3076" i="2"/>
  <c r="M3076" i="2" s="1"/>
  <c r="L3077" i="2"/>
  <c r="M3077" i="2" s="1"/>
  <c r="L3078" i="2"/>
  <c r="M3078" i="2" s="1"/>
  <c r="L3079" i="2"/>
  <c r="M3079" i="2" s="1"/>
  <c r="L3080" i="2"/>
  <c r="M3080" i="2" s="1"/>
  <c r="L3081" i="2"/>
  <c r="M3081" i="2" s="1"/>
  <c r="L3082" i="2"/>
  <c r="M3082" i="2" s="1"/>
  <c r="L3083" i="2"/>
  <c r="M3083" i="2" s="1"/>
  <c r="L3084" i="2"/>
  <c r="M3084" i="2" s="1"/>
  <c r="L3085" i="2"/>
  <c r="M3085" i="2" s="1"/>
  <c r="L3086" i="2"/>
  <c r="M3086" i="2" s="1"/>
  <c r="L3087" i="2"/>
  <c r="M3087" i="2" s="1"/>
  <c r="L3088" i="2"/>
  <c r="M3088" i="2" s="1"/>
  <c r="L3089" i="2"/>
  <c r="M3089" i="2" s="1"/>
  <c r="L3090" i="2"/>
  <c r="M3090" i="2" s="1"/>
  <c r="L3091" i="2"/>
  <c r="M3091" i="2" s="1"/>
  <c r="L3092" i="2"/>
  <c r="M3092" i="2" s="1"/>
  <c r="L3093" i="2"/>
  <c r="M3093" i="2" s="1"/>
  <c r="L3094" i="2"/>
  <c r="M3094" i="2" s="1"/>
  <c r="L3095" i="2"/>
  <c r="M3095" i="2" s="1"/>
  <c r="L3096" i="2"/>
  <c r="M3096" i="2" s="1"/>
  <c r="L3097" i="2"/>
  <c r="M3097" i="2" s="1"/>
  <c r="L3098" i="2"/>
  <c r="M3098" i="2" s="1"/>
  <c r="L3099" i="2"/>
  <c r="M3099" i="2" s="1"/>
  <c r="L3100" i="2"/>
  <c r="M3100" i="2" s="1"/>
  <c r="L3101" i="2"/>
  <c r="M3101" i="2" s="1"/>
  <c r="L3102" i="2"/>
  <c r="M3102" i="2" s="1"/>
  <c r="L3103" i="2"/>
  <c r="M3103" i="2" s="1"/>
  <c r="L3104" i="2"/>
  <c r="M3104" i="2" s="1"/>
  <c r="L3105" i="2"/>
  <c r="M3105" i="2" s="1"/>
  <c r="L3106" i="2"/>
  <c r="M3106" i="2" s="1"/>
  <c r="L3107" i="2"/>
  <c r="M3107" i="2" s="1"/>
  <c r="L3108" i="2"/>
  <c r="M3108" i="2" s="1"/>
  <c r="L3109" i="2"/>
  <c r="M3109" i="2" s="1"/>
  <c r="L3110" i="2"/>
  <c r="M3110" i="2" s="1"/>
  <c r="L3111" i="2"/>
  <c r="M3111" i="2" s="1"/>
  <c r="L3112" i="2"/>
  <c r="M3112" i="2" s="1"/>
  <c r="L3113" i="2"/>
  <c r="M3113" i="2" s="1"/>
  <c r="L3114" i="2"/>
  <c r="M3114" i="2" s="1"/>
  <c r="L3115" i="2"/>
  <c r="M3115" i="2" s="1"/>
  <c r="L3116" i="2"/>
  <c r="M3116" i="2" s="1"/>
  <c r="L3117" i="2"/>
  <c r="M3117" i="2" s="1"/>
  <c r="L3118" i="2"/>
  <c r="M3118" i="2" s="1"/>
  <c r="L3119" i="2"/>
  <c r="M3119" i="2" s="1"/>
  <c r="L3120" i="2"/>
  <c r="M3120" i="2" s="1"/>
  <c r="L3121" i="2"/>
  <c r="M3121" i="2" s="1"/>
  <c r="L3122" i="2"/>
  <c r="M3122" i="2" s="1"/>
  <c r="L3123" i="2"/>
  <c r="M3123" i="2" s="1"/>
  <c r="L3124" i="2"/>
  <c r="M3124" i="2" s="1"/>
  <c r="L3125" i="2"/>
  <c r="M3125" i="2" s="1"/>
  <c r="L3126" i="2"/>
  <c r="M3126" i="2" s="1"/>
  <c r="L3127" i="2"/>
  <c r="M3127" i="2" s="1"/>
  <c r="L3128" i="2"/>
  <c r="M3128" i="2" s="1"/>
  <c r="L3129" i="2"/>
  <c r="M3129" i="2" s="1"/>
  <c r="L3130" i="2"/>
  <c r="M3130" i="2" s="1"/>
  <c r="L3131" i="2"/>
  <c r="M3131" i="2" s="1"/>
  <c r="L3132" i="2"/>
  <c r="M3132" i="2" s="1"/>
  <c r="L3133" i="2"/>
  <c r="M3133" i="2" s="1"/>
  <c r="L3134" i="2"/>
  <c r="M3134" i="2" s="1"/>
  <c r="L3135" i="2"/>
  <c r="M3135" i="2" s="1"/>
  <c r="L3136" i="2"/>
  <c r="M3136" i="2" s="1"/>
  <c r="L3137" i="2"/>
  <c r="M3137" i="2" s="1"/>
  <c r="L3138" i="2"/>
  <c r="M3138" i="2" s="1"/>
  <c r="L3139" i="2"/>
  <c r="M3139" i="2" s="1"/>
  <c r="L3140" i="2"/>
  <c r="M3140" i="2" s="1"/>
  <c r="L3141" i="2"/>
  <c r="M3141" i="2" s="1"/>
  <c r="L3142" i="2"/>
  <c r="M3142" i="2" s="1"/>
  <c r="L3143" i="2"/>
  <c r="M3143" i="2" s="1"/>
  <c r="L3144" i="2"/>
  <c r="M3144" i="2" s="1"/>
  <c r="L3145" i="2"/>
  <c r="M3145" i="2" s="1"/>
  <c r="L3146" i="2"/>
  <c r="M3146" i="2" s="1"/>
  <c r="L3147" i="2"/>
  <c r="M3147" i="2" s="1"/>
  <c r="L3148" i="2"/>
  <c r="M3148" i="2" s="1"/>
  <c r="L3149" i="2"/>
  <c r="M3149" i="2" s="1"/>
  <c r="L3150" i="2"/>
  <c r="M3150" i="2" s="1"/>
  <c r="L3151" i="2"/>
  <c r="M3151" i="2" s="1"/>
  <c r="L3152" i="2"/>
  <c r="M3152" i="2" s="1"/>
  <c r="L3153" i="2"/>
  <c r="M3153" i="2" s="1"/>
  <c r="L3154" i="2"/>
  <c r="M3154" i="2" s="1"/>
  <c r="L3155" i="2"/>
  <c r="M3155" i="2" s="1"/>
  <c r="L3156" i="2"/>
  <c r="M3156" i="2" s="1"/>
  <c r="L3157" i="2"/>
  <c r="M3157" i="2" s="1"/>
  <c r="L3158" i="2"/>
  <c r="M3158" i="2" s="1"/>
  <c r="L3159" i="2"/>
  <c r="M3159" i="2" s="1"/>
  <c r="L3160" i="2"/>
  <c r="M3160" i="2" s="1"/>
  <c r="L3161" i="2"/>
  <c r="M3161" i="2" s="1"/>
  <c r="L3162" i="2"/>
  <c r="M3162" i="2" s="1"/>
  <c r="L3163" i="2"/>
  <c r="M3163" i="2" s="1"/>
  <c r="L3164" i="2"/>
  <c r="M3164" i="2" s="1"/>
  <c r="L3165" i="2"/>
  <c r="M3165" i="2" s="1"/>
  <c r="L3166" i="2"/>
  <c r="M3166" i="2" s="1"/>
  <c r="L3167" i="2"/>
  <c r="M3167" i="2" s="1"/>
  <c r="L3168" i="2"/>
  <c r="M3168" i="2" s="1"/>
  <c r="L3169" i="2"/>
  <c r="M3169" i="2" s="1"/>
  <c r="L3170" i="2"/>
  <c r="M3170" i="2" s="1"/>
  <c r="L3171" i="2"/>
  <c r="M3171" i="2" s="1"/>
  <c r="L3172" i="2"/>
  <c r="M3172" i="2" s="1"/>
  <c r="L3173" i="2"/>
  <c r="M3173" i="2" s="1"/>
  <c r="L3174" i="2"/>
  <c r="M3174" i="2" s="1"/>
  <c r="L3175" i="2"/>
  <c r="M3175" i="2" s="1"/>
  <c r="L3176" i="2"/>
  <c r="M3176" i="2" s="1"/>
  <c r="L3177" i="2"/>
  <c r="M3177" i="2" s="1"/>
  <c r="L3178" i="2"/>
  <c r="M3178" i="2" s="1"/>
  <c r="L3179" i="2"/>
  <c r="M3179" i="2" s="1"/>
  <c r="L3180" i="2"/>
  <c r="M3180" i="2" s="1"/>
  <c r="L3181" i="2"/>
  <c r="M3181" i="2" s="1"/>
  <c r="L3182" i="2"/>
  <c r="M3182" i="2" s="1"/>
  <c r="L3183" i="2"/>
  <c r="M3183" i="2" s="1"/>
  <c r="L3184" i="2"/>
  <c r="M3184" i="2" s="1"/>
  <c r="L3185" i="2"/>
  <c r="M3185" i="2" s="1"/>
  <c r="L3186" i="2"/>
  <c r="M3186" i="2" s="1"/>
  <c r="L3187" i="2"/>
  <c r="M3187" i="2" s="1"/>
  <c r="L3188" i="2"/>
  <c r="M3188" i="2" s="1"/>
  <c r="L3189" i="2"/>
  <c r="M3189" i="2" s="1"/>
  <c r="L3190" i="2"/>
  <c r="M3190" i="2" s="1"/>
  <c r="L3191" i="2"/>
  <c r="M3191" i="2" s="1"/>
  <c r="L3192" i="2"/>
  <c r="M3192" i="2" s="1"/>
  <c r="L3193" i="2"/>
  <c r="M3193" i="2" s="1"/>
  <c r="L3194" i="2"/>
  <c r="M3194" i="2" s="1"/>
  <c r="L3195" i="2"/>
  <c r="M3195" i="2" s="1"/>
  <c r="L3196" i="2"/>
  <c r="M3196" i="2" s="1"/>
  <c r="L3197" i="2"/>
  <c r="M3197" i="2" s="1"/>
  <c r="L3198" i="2"/>
  <c r="M3198" i="2" s="1"/>
  <c r="L3199" i="2"/>
  <c r="M3199" i="2" s="1"/>
  <c r="L3200" i="2"/>
  <c r="M3200" i="2" s="1"/>
  <c r="L3201" i="2"/>
  <c r="M3201" i="2" s="1"/>
  <c r="L3202" i="2"/>
  <c r="M3202" i="2" s="1"/>
  <c r="L3203" i="2"/>
  <c r="M3203" i="2" s="1"/>
  <c r="L3204" i="2"/>
  <c r="M3204" i="2" s="1"/>
  <c r="L3205" i="2"/>
  <c r="M3205" i="2" s="1"/>
  <c r="L3206" i="2"/>
  <c r="M3206" i="2" s="1"/>
  <c r="L3207" i="2"/>
  <c r="M3207" i="2" s="1"/>
  <c r="L3208" i="2"/>
  <c r="M3208" i="2" s="1"/>
  <c r="L3209" i="2"/>
  <c r="M3209" i="2" s="1"/>
  <c r="L3210" i="2"/>
  <c r="M3210" i="2" s="1"/>
  <c r="L3211" i="2"/>
  <c r="M3211" i="2" s="1"/>
  <c r="L3212" i="2"/>
  <c r="M3212" i="2" s="1"/>
  <c r="L3213" i="2"/>
  <c r="M3213" i="2" s="1"/>
  <c r="L3214" i="2"/>
  <c r="M3214" i="2" s="1"/>
  <c r="L3215" i="2"/>
  <c r="M3215" i="2" s="1"/>
  <c r="L3216" i="2"/>
  <c r="M3216" i="2" s="1"/>
  <c r="L3217" i="2"/>
  <c r="M3217" i="2" s="1"/>
  <c r="L3218" i="2"/>
  <c r="M3218" i="2" s="1"/>
  <c r="L3219" i="2"/>
  <c r="M3219" i="2" s="1"/>
  <c r="L3220" i="2"/>
  <c r="M3220" i="2" s="1"/>
  <c r="L3221" i="2"/>
  <c r="M3221" i="2" s="1"/>
  <c r="L3222" i="2"/>
  <c r="M3222" i="2" s="1"/>
  <c r="L3223" i="2"/>
  <c r="M3223" i="2" s="1"/>
  <c r="L3224" i="2"/>
  <c r="M3224" i="2" s="1"/>
  <c r="L3225" i="2"/>
  <c r="M3225" i="2" s="1"/>
  <c r="L3226" i="2"/>
  <c r="M3226" i="2" s="1"/>
  <c r="L3227" i="2"/>
  <c r="M3227" i="2" s="1"/>
  <c r="L3228" i="2"/>
  <c r="M3228" i="2" s="1"/>
  <c r="L3229" i="2"/>
  <c r="M3229" i="2" s="1"/>
  <c r="L3230" i="2"/>
  <c r="M3230" i="2" s="1"/>
  <c r="L3231" i="2"/>
  <c r="M3231" i="2" s="1"/>
  <c r="L3232" i="2"/>
  <c r="M3232" i="2" s="1"/>
  <c r="L3233" i="2"/>
  <c r="M3233" i="2" s="1"/>
  <c r="L3234" i="2"/>
  <c r="M3234" i="2" s="1"/>
  <c r="L3235" i="2"/>
  <c r="M3235" i="2" s="1"/>
  <c r="L3236" i="2"/>
  <c r="M3236" i="2" s="1"/>
  <c r="L3237" i="2"/>
  <c r="M3237" i="2" s="1"/>
  <c r="L3238" i="2"/>
  <c r="M3238" i="2" s="1"/>
  <c r="L3239" i="2"/>
  <c r="M3239" i="2" s="1"/>
  <c r="L3240" i="2"/>
  <c r="M3240" i="2" s="1"/>
  <c r="L3241" i="2"/>
  <c r="M3241" i="2" s="1"/>
  <c r="L3242" i="2"/>
  <c r="M3242" i="2" s="1"/>
  <c r="L3243" i="2"/>
  <c r="M3243" i="2" s="1"/>
  <c r="L3244" i="2"/>
  <c r="M3244" i="2" s="1"/>
  <c r="L3245" i="2"/>
  <c r="M3245" i="2" s="1"/>
  <c r="L3246" i="2"/>
  <c r="M3246" i="2" s="1"/>
  <c r="L3247" i="2"/>
  <c r="M3247" i="2" s="1"/>
  <c r="L3248" i="2"/>
  <c r="M3248" i="2" s="1"/>
  <c r="L3249" i="2"/>
  <c r="M3249" i="2" s="1"/>
  <c r="L3250" i="2"/>
  <c r="M3250" i="2" s="1"/>
  <c r="L3251" i="2"/>
  <c r="M3251" i="2" s="1"/>
  <c r="L3252" i="2"/>
  <c r="M3252" i="2" s="1"/>
  <c r="L3253" i="2"/>
  <c r="M3253" i="2" s="1"/>
  <c r="L3254" i="2"/>
  <c r="M3254" i="2" s="1"/>
  <c r="L3255" i="2"/>
  <c r="M3255" i="2" s="1"/>
  <c r="L3256" i="2"/>
  <c r="M3256" i="2" s="1"/>
  <c r="L3257" i="2"/>
  <c r="M3257" i="2" s="1"/>
  <c r="L3258" i="2"/>
  <c r="M3258" i="2" s="1"/>
  <c r="L3259" i="2"/>
  <c r="M3259" i="2" s="1"/>
  <c r="L3260" i="2"/>
  <c r="M3260" i="2" s="1"/>
  <c r="L3261" i="2"/>
  <c r="M3261" i="2" s="1"/>
  <c r="L3262" i="2"/>
  <c r="M3262" i="2" s="1"/>
  <c r="L3263" i="2"/>
  <c r="M3263" i="2" s="1"/>
  <c r="L3264" i="2"/>
  <c r="M3264" i="2" s="1"/>
  <c r="L3265" i="2"/>
  <c r="M3265" i="2" s="1"/>
  <c r="L3266" i="2"/>
  <c r="M3266" i="2" s="1"/>
  <c r="L3267" i="2"/>
  <c r="M3267" i="2" s="1"/>
  <c r="L3268" i="2"/>
  <c r="M3268" i="2" s="1"/>
  <c r="L3269" i="2"/>
  <c r="M3269" i="2" s="1"/>
  <c r="L3270" i="2"/>
  <c r="M3270" i="2" s="1"/>
  <c r="L3271" i="2"/>
  <c r="M3271" i="2" s="1"/>
  <c r="L3272" i="2"/>
  <c r="M3272" i="2" s="1"/>
  <c r="L3273" i="2"/>
  <c r="M3273" i="2" s="1"/>
  <c r="L3274" i="2"/>
  <c r="M3274" i="2" s="1"/>
  <c r="L3275" i="2"/>
  <c r="M3275" i="2" s="1"/>
  <c r="L3276" i="2"/>
  <c r="M3276" i="2" s="1"/>
  <c r="L3277" i="2"/>
  <c r="M3277" i="2" s="1"/>
  <c r="L3278" i="2"/>
  <c r="M3278" i="2" s="1"/>
  <c r="L3279" i="2"/>
  <c r="M3279" i="2" s="1"/>
  <c r="L3280" i="2"/>
  <c r="M3280" i="2" s="1"/>
  <c r="L3281" i="2"/>
  <c r="M3281" i="2" s="1"/>
  <c r="L3282" i="2"/>
  <c r="M3282" i="2" s="1"/>
  <c r="L3283" i="2"/>
  <c r="M3283" i="2" s="1"/>
  <c r="L3284" i="2"/>
  <c r="M3284" i="2" s="1"/>
  <c r="L3285" i="2"/>
  <c r="M3285" i="2" s="1"/>
  <c r="L3286" i="2"/>
  <c r="M3286" i="2" s="1"/>
  <c r="L3287" i="2"/>
  <c r="M3287" i="2" s="1"/>
  <c r="L3288" i="2"/>
  <c r="M3288" i="2" s="1"/>
  <c r="L3289" i="2"/>
  <c r="M3289" i="2" s="1"/>
  <c r="L3290" i="2"/>
  <c r="M3290" i="2" s="1"/>
  <c r="L3291" i="2"/>
  <c r="M3291" i="2" s="1"/>
  <c r="L3292" i="2"/>
  <c r="M3292" i="2" s="1"/>
  <c r="L3293" i="2"/>
  <c r="M3293" i="2" s="1"/>
  <c r="L3294" i="2"/>
  <c r="M3294" i="2" s="1"/>
  <c r="L3295" i="2"/>
  <c r="M3295" i="2" s="1"/>
  <c r="L3296" i="2"/>
  <c r="M3296" i="2" s="1"/>
  <c r="L3297" i="2"/>
  <c r="M3297" i="2" s="1"/>
  <c r="L3298" i="2"/>
  <c r="M3298" i="2" s="1"/>
  <c r="L3299" i="2"/>
  <c r="M3299" i="2" s="1"/>
  <c r="L3300" i="2"/>
  <c r="M3300" i="2" s="1"/>
  <c r="L3301" i="2"/>
  <c r="M3301" i="2" s="1"/>
  <c r="L3302" i="2"/>
  <c r="M3302" i="2" s="1"/>
  <c r="L3303" i="2"/>
  <c r="M3303" i="2" s="1"/>
  <c r="L3304" i="2"/>
  <c r="M3304" i="2" s="1"/>
  <c r="L3305" i="2"/>
  <c r="M3305" i="2" s="1"/>
  <c r="L3306" i="2"/>
  <c r="M3306" i="2" s="1"/>
  <c r="L3307" i="2"/>
  <c r="M3307" i="2" s="1"/>
  <c r="L3308" i="2"/>
  <c r="M3308" i="2" s="1"/>
  <c r="L3309" i="2"/>
  <c r="M3309" i="2" s="1"/>
  <c r="L3310" i="2"/>
  <c r="M3310" i="2" s="1"/>
  <c r="L3311" i="2"/>
  <c r="M3311" i="2" s="1"/>
  <c r="L3312" i="2"/>
  <c r="M3312" i="2" s="1"/>
  <c r="L3313" i="2"/>
  <c r="M3313" i="2" s="1"/>
  <c r="L3314" i="2"/>
  <c r="M3314" i="2" s="1"/>
  <c r="L3315" i="2"/>
  <c r="M3315" i="2" s="1"/>
  <c r="L3316" i="2"/>
  <c r="M3316" i="2" s="1"/>
  <c r="L3317" i="2"/>
  <c r="M3317" i="2" s="1"/>
  <c r="L3318" i="2"/>
  <c r="M3318" i="2" s="1"/>
  <c r="L3319" i="2"/>
  <c r="M3319" i="2" s="1"/>
  <c r="L3320" i="2"/>
  <c r="M3320" i="2" s="1"/>
  <c r="L3321" i="2"/>
  <c r="M3321" i="2" s="1"/>
  <c r="L3322" i="2"/>
  <c r="M3322" i="2" s="1"/>
  <c r="L3323" i="2"/>
  <c r="M3323" i="2" s="1"/>
  <c r="L3324" i="2"/>
  <c r="M3324" i="2" s="1"/>
  <c r="L3325" i="2"/>
  <c r="M3325" i="2" s="1"/>
  <c r="L3326" i="2"/>
  <c r="M3326" i="2" s="1"/>
  <c r="L3327" i="2"/>
  <c r="M3327" i="2" s="1"/>
  <c r="L3328" i="2"/>
  <c r="M3328" i="2" s="1"/>
  <c r="L3329" i="2"/>
  <c r="M3329" i="2" s="1"/>
  <c r="L3330" i="2"/>
  <c r="M3330" i="2" s="1"/>
  <c r="L3331" i="2"/>
  <c r="M3331" i="2" s="1"/>
  <c r="L3332" i="2"/>
  <c r="M3332" i="2" s="1"/>
  <c r="L3333" i="2"/>
  <c r="M3333" i="2" s="1"/>
  <c r="L3334" i="2"/>
  <c r="M3334" i="2" s="1"/>
  <c r="L3335" i="2"/>
  <c r="M3335" i="2" s="1"/>
  <c r="L3336" i="2"/>
  <c r="M3336" i="2" s="1"/>
  <c r="L3337" i="2"/>
  <c r="M3337" i="2" s="1"/>
  <c r="L3338" i="2"/>
  <c r="M3338" i="2" s="1"/>
  <c r="L3339" i="2"/>
  <c r="M3339" i="2" s="1"/>
  <c r="L3340" i="2"/>
  <c r="M3340" i="2" s="1"/>
  <c r="L3341" i="2"/>
  <c r="M3341" i="2" s="1"/>
  <c r="L3342" i="2"/>
  <c r="M3342" i="2" s="1"/>
  <c r="L3343" i="2"/>
  <c r="M3343" i="2" s="1"/>
  <c r="L3344" i="2"/>
  <c r="M3344" i="2" s="1"/>
  <c r="L3345" i="2"/>
  <c r="M3345" i="2" s="1"/>
  <c r="L3346" i="2"/>
  <c r="M3346" i="2" s="1"/>
  <c r="L3347" i="2"/>
  <c r="M3347" i="2" s="1"/>
  <c r="L3348" i="2"/>
  <c r="M3348" i="2" s="1"/>
  <c r="L3349" i="2"/>
  <c r="M3349" i="2" s="1"/>
  <c r="L3350" i="2"/>
  <c r="M3350" i="2" s="1"/>
  <c r="L3351" i="2"/>
  <c r="M3351" i="2" s="1"/>
  <c r="L3352" i="2"/>
  <c r="M3352" i="2" s="1"/>
  <c r="L3353" i="2"/>
  <c r="M3353" i="2" s="1"/>
  <c r="L3354" i="2"/>
  <c r="M3354" i="2" s="1"/>
  <c r="L3355" i="2"/>
  <c r="M3355" i="2" s="1"/>
  <c r="L3356" i="2"/>
  <c r="M3356" i="2" s="1"/>
  <c r="L3357" i="2"/>
  <c r="M3357" i="2" s="1"/>
  <c r="L3358" i="2"/>
  <c r="M3358" i="2" s="1"/>
  <c r="L3359" i="2"/>
  <c r="M3359" i="2" s="1"/>
  <c r="L3360" i="2"/>
  <c r="M3360" i="2" s="1"/>
  <c r="L3361" i="2"/>
  <c r="M3361" i="2" s="1"/>
  <c r="L3362" i="2"/>
  <c r="M3362" i="2" s="1"/>
  <c r="L3363" i="2"/>
  <c r="M3363" i="2" s="1"/>
  <c r="L3364" i="2"/>
  <c r="M3364" i="2" s="1"/>
  <c r="L3365" i="2"/>
  <c r="M3365" i="2" s="1"/>
  <c r="L3366" i="2"/>
  <c r="M3366" i="2" s="1"/>
  <c r="L3367" i="2"/>
  <c r="M3367" i="2" s="1"/>
  <c r="L3368" i="2"/>
  <c r="M3368" i="2" s="1"/>
  <c r="L3369" i="2"/>
  <c r="M3369" i="2" s="1"/>
  <c r="L3370" i="2"/>
  <c r="M3370" i="2" s="1"/>
  <c r="L3371" i="2"/>
  <c r="M3371" i="2" s="1"/>
  <c r="L3372" i="2"/>
  <c r="M3372" i="2" s="1"/>
  <c r="L3373" i="2"/>
  <c r="M3373" i="2" s="1"/>
  <c r="L3374" i="2"/>
  <c r="M3374" i="2" s="1"/>
  <c r="L3375" i="2"/>
  <c r="M3375" i="2" s="1"/>
  <c r="L3376" i="2"/>
  <c r="M3376" i="2" s="1"/>
  <c r="L3377" i="2"/>
  <c r="M3377" i="2" s="1"/>
  <c r="L3378" i="2"/>
  <c r="M3378" i="2" s="1"/>
  <c r="L3379" i="2"/>
  <c r="M3379" i="2" s="1"/>
  <c r="L3380" i="2"/>
  <c r="M3380" i="2" s="1"/>
  <c r="L3381" i="2"/>
  <c r="M3381" i="2" s="1"/>
  <c r="L3382" i="2"/>
  <c r="M3382" i="2" s="1"/>
  <c r="L3383" i="2"/>
  <c r="M3383" i="2" s="1"/>
  <c r="L3384" i="2"/>
  <c r="M3384" i="2" s="1"/>
  <c r="L3385" i="2"/>
  <c r="M3385" i="2" s="1"/>
  <c r="L3386" i="2"/>
  <c r="M3386" i="2" s="1"/>
  <c r="L3387" i="2"/>
  <c r="M3387" i="2" s="1"/>
  <c r="L3388" i="2"/>
  <c r="M3388" i="2" s="1"/>
  <c r="L3389" i="2"/>
  <c r="M3389" i="2" s="1"/>
  <c r="L3390" i="2"/>
  <c r="M3390" i="2" s="1"/>
  <c r="L3391" i="2"/>
  <c r="M3391" i="2" s="1"/>
  <c r="L3392" i="2"/>
  <c r="M3392" i="2" s="1"/>
  <c r="L3393" i="2"/>
  <c r="M3393" i="2" s="1"/>
  <c r="L3394" i="2"/>
  <c r="M3394" i="2" s="1"/>
  <c r="L3395" i="2"/>
  <c r="M3395" i="2" s="1"/>
  <c r="L3396" i="2"/>
  <c r="M3396" i="2" s="1"/>
  <c r="L3397" i="2"/>
  <c r="M3397" i="2" s="1"/>
  <c r="L3398" i="2"/>
  <c r="M3398" i="2" s="1"/>
  <c r="L3399" i="2"/>
  <c r="M3399" i="2" s="1"/>
  <c r="L3400" i="2"/>
  <c r="M3400" i="2" s="1"/>
  <c r="L3401" i="2"/>
  <c r="M3401" i="2" s="1"/>
  <c r="L3402" i="2"/>
  <c r="M3402" i="2" s="1"/>
  <c r="L3403" i="2"/>
  <c r="M3403" i="2" s="1"/>
  <c r="L3404" i="2"/>
  <c r="M3404" i="2" s="1"/>
  <c r="L3405" i="2"/>
  <c r="M3405" i="2" s="1"/>
  <c r="L3406" i="2"/>
  <c r="M3406" i="2" s="1"/>
  <c r="L3407" i="2"/>
  <c r="M3407" i="2" s="1"/>
  <c r="L3408" i="2"/>
  <c r="M3408" i="2" s="1"/>
  <c r="L3409" i="2"/>
  <c r="M3409" i="2" s="1"/>
  <c r="L3410" i="2"/>
  <c r="M3410" i="2" s="1"/>
  <c r="L3411" i="2"/>
  <c r="M3411" i="2" s="1"/>
  <c r="L3412" i="2"/>
  <c r="M3412" i="2" s="1"/>
  <c r="L3413" i="2"/>
  <c r="M3413" i="2" s="1"/>
  <c r="L3414" i="2"/>
  <c r="M3414" i="2" s="1"/>
  <c r="L3415" i="2"/>
  <c r="M3415" i="2" s="1"/>
  <c r="L3416" i="2"/>
  <c r="M3416" i="2" s="1"/>
  <c r="L3417" i="2"/>
  <c r="M3417" i="2" s="1"/>
  <c r="L3418" i="2"/>
  <c r="M3418" i="2" s="1"/>
  <c r="L3419" i="2"/>
  <c r="M3419" i="2" s="1"/>
  <c r="L3420" i="2"/>
  <c r="M3420" i="2" s="1"/>
  <c r="L3421" i="2"/>
  <c r="M3421" i="2" s="1"/>
  <c r="L3422" i="2"/>
  <c r="M3422" i="2" s="1"/>
  <c r="L3423" i="2"/>
  <c r="M3423" i="2" s="1"/>
  <c r="L3424" i="2"/>
  <c r="M3424" i="2" s="1"/>
  <c r="L3425" i="2"/>
  <c r="M3425" i="2" s="1"/>
  <c r="L3426" i="2"/>
  <c r="M3426" i="2" s="1"/>
  <c r="L3427" i="2"/>
  <c r="M3427" i="2" s="1"/>
  <c r="L3428" i="2"/>
  <c r="M3428" i="2" s="1"/>
  <c r="L3429" i="2"/>
  <c r="M3429" i="2" s="1"/>
  <c r="L3430" i="2"/>
  <c r="M3430" i="2" s="1"/>
  <c r="L3431" i="2"/>
  <c r="M3431" i="2" s="1"/>
  <c r="L3432" i="2"/>
  <c r="M3432" i="2" s="1"/>
  <c r="L3433" i="2"/>
  <c r="M3433" i="2" s="1"/>
  <c r="L3434" i="2"/>
  <c r="M3434" i="2" s="1"/>
  <c r="L3435" i="2"/>
  <c r="M3435" i="2" s="1"/>
  <c r="L3436" i="2"/>
  <c r="M3436" i="2" s="1"/>
  <c r="L3437" i="2"/>
  <c r="M3437" i="2" s="1"/>
  <c r="L3438" i="2"/>
  <c r="M3438" i="2" s="1"/>
  <c r="L3439" i="2"/>
  <c r="M3439" i="2" s="1"/>
  <c r="L3440" i="2"/>
  <c r="M3440" i="2" s="1"/>
  <c r="L3441" i="2"/>
  <c r="M3441" i="2" s="1"/>
  <c r="L3442" i="2"/>
  <c r="M3442" i="2" s="1"/>
  <c r="L3443" i="2"/>
  <c r="M3443" i="2" s="1"/>
  <c r="L3444" i="2"/>
  <c r="M3444" i="2" s="1"/>
  <c r="L3445" i="2"/>
  <c r="M3445" i="2" s="1"/>
  <c r="L3446" i="2"/>
  <c r="M3446" i="2" s="1"/>
  <c r="L3447" i="2"/>
  <c r="M3447" i="2" s="1"/>
  <c r="L3448" i="2"/>
  <c r="M3448" i="2" s="1"/>
  <c r="L3449" i="2"/>
  <c r="M3449" i="2" s="1"/>
  <c r="L3450" i="2"/>
  <c r="M3450" i="2" s="1"/>
  <c r="L3451" i="2"/>
  <c r="M3451" i="2" s="1"/>
  <c r="L3452" i="2"/>
  <c r="M3452" i="2" s="1"/>
  <c r="L3453" i="2"/>
  <c r="M3453" i="2" s="1"/>
  <c r="L3454" i="2"/>
  <c r="M3454" i="2" s="1"/>
  <c r="L3455" i="2"/>
  <c r="M3455" i="2" s="1"/>
  <c r="L3456" i="2"/>
  <c r="M3456" i="2" s="1"/>
  <c r="L3457" i="2"/>
  <c r="M3457" i="2" s="1"/>
  <c r="L3458" i="2"/>
  <c r="M3458" i="2" s="1"/>
  <c r="L3459" i="2"/>
  <c r="M3459" i="2" s="1"/>
  <c r="L3460" i="2"/>
  <c r="M3460" i="2" s="1"/>
  <c r="L3461" i="2"/>
  <c r="M3461" i="2" s="1"/>
  <c r="L3462" i="2"/>
  <c r="M3462" i="2" s="1"/>
  <c r="L3463" i="2"/>
  <c r="M3463" i="2" s="1"/>
  <c r="L3464" i="2"/>
  <c r="M3464" i="2" s="1"/>
  <c r="L3465" i="2"/>
  <c r="M3465" i="2" s="1"/>
  <c r="L3466" i="2"/>
  <c r="M3466" i="2" s="1"/>
  <c r="L3467" i="2"/>
  <c r="M3467" i="2" s="1"/>
  <c r="L3468" i="2"/>
  <c r="M3468" i="2" s="1"/>
  <c r="L3469" i="2"/>
  <c r="M3469" i="2" s="1"/>
  <c r="L3470" i="2"/>
  <c r="M3470" i="2" s="1"/>
  <c r="L3471" i="2"/>
  <c r="M3471" i="2" s="1"/>
  <c r="L3472" i="2"/>
  <c r="M3472" i="2" s="1"/>
  <c r="L3473" i="2"/>
  <c r="M3473" i="2" s="1"/>
  <c r="L3474" i="2"/>
  <c r="M3474" i="2" s="1"/>
  <c r="L3475" i="2"/>
  <c r="M3475" i="2" s="1"/>
  <c r="L3476" i="2"/>
  <c r="M3476" i="2" s="1"/>
  <c r="L3477" i="2"/>
  <c r="M3477" i="2" s="1"/>
  <c r="L3478" i="2"/>
  <c r="M3478" i="2" s="1"/>
  <c r="L3479" i="2"/>
  <c r="M3479" i="2" s="1"/>
  <c r="L3480" i="2"/>
  <c r="M3480" i="2" s="1"/>
  <c r="L3481" i="2"/>
  <c r="M3481" i="2" s="1"/>
  <c r="L3482" i="2"/>
  <c r="M3482" i="2" s="1"/>
  <c r="L3483" i="2"/>
  <c r="M3483" i="2" s="1"/>
  <c r="L3484" i="2"/>
  <c r="M3484" i="2" s="1"/>
  <c r="L3485" i="2"/>
  <c r="M3485" i="2" s="1"/>
  <c r="L3486" i="2"/>
  <c r="M3486" i="2" s="1"/>
  <c r="L3487" i="2"/>
  <c r="M3487" i="2" s="1"/>
  <c r="L3488" i="2"/>
  <c r="M3488" i="2" s="1"/>
  <c r="L3489" i="2"/>
  <c r="M3489" i="2" s="1"/>
  <c r="L3490" i="2"/>
  <c r="M3490" i="2" s="1"/>
  <c r="L3491" i="2"/>
  <c r="M3491" i="2" s="1"/>
  <c r="L3492" i="2"/>
  <c r="M3492" i="2" s="1"/>
  <c r="L3493" i="2"/>
  <c r="M3493" i="2" s="1"/>
  <c r="L3494" i="2"/>
  <c r="M3494" i="2" s="1"/>
  <c r="L3495" i="2"/>
  <c r="M3495" i="2" s="1"/>
  <c r="L3496" i="2"/>
  <c r="M3496" i="2" s="1"/>
  <c r="L3497" i="2"/>
  <c r="M3497" i="2" s="1"/>
  <c r="L3498" i="2"/>
  <c r="M3498" i="2" s="1"/>
  <c r="L3499" i="2"/>
  <c r="M3499" i="2" s="1"/>
  <c r="L3500" i="2"/>
  <c r="M3500" i="2" s="1"/>
  <c r="L3501" i="2"/>
  <c r="M3501" i="2" s="1"/>
  <c r="L3502" i="2"/>
  <c r="M3502" i="2" s="1"/>
  <c r="L3503" i="2"/>
  <c r="M3503" i="2" s="1"/>
  <c r="L3504" i="2"/>
  <c r="M3504" i="2" s="1"/>
  <c r="L3505" i="2"/>
  <c r="M3505" i="2" s="1"/>
  <c r="L3506" i="2"/>
  <c r="M3506" i="2" s="1"/>
  <c r="L3507" i="2"/>
  <c r="M3507" i="2" s="1"/>
  <c r="L3508" i="2"/>
  <c r="M3508" i="2" s="1"/>
  <c r="L3509" i="2"/>
  <c r="M3509" i="2" s="1"/>
  <c r="L3510" i="2"/>
  <c r="M3510" i="2" s="1"/>
  <c r="L3511" i="2"/>
  <c r="M3511" i="2" s="1"/>
  <c r="L3512" i="2"/>
  <c r="M3512" i="2" s="1"/>
  <c r="L3513" i="2"/>
  <c r="M3513" i="2" s="1"/>
  <c r="L3514" i="2"/>
  <c r="M3514" i="2" s="1"/>
  <c r="L3515" i="2"/>
  <c r="M3515" i="2" s="1"/>
  <c r="L3516" i="2"/>
  <c r="M3516" i="2" s="1"/>
  <c r="L3517" i="2"/>
  <c r="M3517" i="2" s="1"/>
  <c r="L3518" i="2"/>
  <c r="M3518" i="2" s="1"/>
  <c r="L3519" i="2"/>
  <c r="M3519" i="2" s="1"/>
  <c r="L3520" i="2"/>
  <c r="M3520" i="2" s="1"/>
  <c r="L3521" i="2"/>
  <c r="M3521" i="2" s="1"/>
  <c r="L3522" i="2"/>
  <c r="M3522" i="2" s="1"/>
  <c r="L3523" i="2"/>
  <c r="M3523" i="2" s="1"/>
  <c r="L3524" i="2"/>
  <c r="M3524" i="2" s="1"/>
  <c r="L3525" i="2"/>
  <c r="M3525" i="2" s="1"/>
  <c r="L3526" i="2"/>
  <c r="M3526" i="2" s="1"/>
  <c r="L3527" i="2"/>
  <c r="M3527" i="2" s="1"/>
  <c r="L3528" i="2"/>
  <c r="M3528" i="2" s="1"/>
  <c r="L3529" i="2"/>
  <c r="M3529" i="2" s="1"/>
  <c r="L3530" i="2"/>
  <c r="M3530" i="2" s="1"/>
  <c r="L3531" i="2"/>
  <c r="M3531" i="2" s="1"/>
  <c r="L3532" i="2"/>
  <c r="M3532" i="2" s="1"/>
  <c r="L3533" i="2"/>
  <c r="M3533" i="2" s="1"/>
  <c r="L3534" i="2"/>
  <c r="M3534" i="2" s="1"/>
  <c r="L3535" i="2"/>
  <c r="M3535" i="2" s="1"/>
  <c r="L3536" i="2"/>
  <c r="M3536" i="2" s="1"/>
  <c r="L3537" i="2"/>
  <c r="M3537" i="2" s="1"/>
  <c r="L3538" i="2"/>
  <c r="M3538" i="2" s="1"/>
  <c r="L3539" i="2"/>
  <c r="M3539" i="2" s="1"/>
  <c r="L3540" i="2"/>
  <c r="M3540" i="2" s="1"/>
  <c r="L3541" i="2"/>
  <c r="M3541" i="2" s="1"/>
  <c r="L3542" i="2"/>
  <c r="M3542" i="2" s="1"/>
  <c r="L3543" i="2"/>
  <c r="M3543" i="2" s="1"/>
  <c r="L3544" i="2"/>
  <c r="M3544" i="2" s="1"/>
  <c r="L3545" i="2"/>
  <c r="M3545" i="2" s="1"/>
  <c r="L3546" i="2"/>
  <c r="M3546" i="2" s="1"/>
  <c r="L3547" i="2"/>
  <c r="M3547" i="2" s="1"/>
  <c r="L3548" i="2"/>
  <c r="M3548" i="2" s="1"/>
  <c r="L3549" i="2"/>
  <c r="M3549" i="2" s="1"/>
  <c r="L3550" i="2"/>
  <c r="M3550" i="2" s="1"/>
  <c r="L3551" i="2"/>
  <c r="M3551" i="2" s="1"/>
  <c r="L3552" i="2"/>
  <c r="M3552" i="2" s="1"/>
  <c r="L3553" i="2"/>
  <c r="M3553" i="2" s="1"/>
  <c r="L3554" i="2"/>
  <c r="M3554" i="2" s="1"/>
  <c r="L3555" i="2"/>
  <c r="M3555" i="2" s="1"/>
  <c r="L3556" i="2"/>
  <c r="M3556" i="2" s="1"/>
  <c r="L3557" i="2"/>
  <c r="M3557" i="2" s="1"/>
  <c r="L3558" i="2"/>
  <c r="M3558" i="2" s="1"/>
  <c r="L3559" i="2"/>
  <c r="M3559" i="2" s="1"/>
  <c r="L3560" i="2"/>
  <c r="M3560" i="2" s="1"/>
  <c r="L3561" i="2"/>
  <c r="M3561" i="2" s="1"/>
  <c r="L3562" i="2"/>
  <c r="M3562" i="2" s="1"/>
  <c r="L3563" i="2"/>
  <c r="M3563" i="2" s="1"/>
  <c r="L3564" i="2"/>
  <c r="M3564" i="2" s="1"/>
  <c r="L3565" i="2"/>
  <c r="M3565" i="2" s="1"/>
  <c r="L3566" i="2"/>
  <c r="M3566" i="2" s="1"/>
  <c r="L3567" i="2"/>
  <c r="M3567" i="2" s="1"/>
  <c r="L3568" i="2"/>
  <c r="M3568" i="2" s="1"/>
  <c r="L3569" i="2"/>
  <c r="M3569" i="2" s="1"/>
  <c r="L3570" i="2"/>
  <c r="M3570" i="2" s="1"/>
  <c r="L3571" i="2"/>
  <c r="M3571" i="2" s="1"/>
  <c r="L3572" i="2"/>
  <c r="M3572" i="2" s="1"/>
  <c r="L3573" i="2"/>
  <c r="M3573" i="2" s="1"/>
  <c r="L3574" i="2"/>
  <c r="M3574" i="2" s="1"/>
  <c r="L3575" i="2"/>
  <c r="M3575" i="2" s="1"/>
  <c r="L3576" i="2"/>
  <c r="M3576" i="2" s="1"/>
  <c r="L3577" i="2"/>
  <c r="M3577" i="2" s="1"/>
  <c r="L3578" i="2"/>
  <c r="M3578" i="2" s="1"/>
  <c r="L3579" i="2"/>
  <c r="M3579" i="2" s="1"/>
  <c r="L3580" i="2"/>
  <c r="M3580" i="2" s="1"/>
  <c r="L3581" i="2"/>
  <c r="M3581" i="2" s="1"/>
  <c r="L3582" i="2"/>
  <c r="M3582" i="2" s="1"/>
  <c r="L3583" i="2"/>
  <c r="M3583" i="2" s="1"/>
  <c r="L3584" i="2"/>
  <c r="M3584" i="2" s="1"/>
  <c r="L3585" i="2"/>
  <c r="M3585" i="2" s="1"/>
  <c r="L3586" i="2"/>
  <c r="M3586" i="2" s="1"/>
  <c r="L3587" i="2"/>
  <c r="M3587" i="2" s="1"/>
  <c r="L3588" i="2"/>
  <c r="M3588" i="2" s="1"/>
  <c r="L3589" i="2"/>
  <c r="M3589" i="2" s="1"/>
  <c r="L3590" i="2"/>
  <c r="M3590" i="2" s="1"/>
  <c r="L3591" i="2"/>
  <c r="M3591" i="2" s="1"/>
  <c r="L3592" i="2"/>
  <c r="M3592" i="2" s="1"/>
  <c r="L3593" i="2"/>
  <c r="M3593" i="2" s="1"/>
  <c r="L3594" i="2"/>
  <c r="M3594" i="2" s="1"/>
  <c r="L3595" i="2"/>
  <c r="M3595" i="2" s="1"/>
  <c r="L3596" i="2"/>
  <c r="M3596" i="2" s="1"/>
  <c r="L3597" i="2"/>
  <c r="M3597" i="2" s="1"/>
  <c r="L3598" i="2"/>
  <c r="M3598" i="2" s="1"/>
  <c r="L3599" i="2"/>
  <c r="M3599" i="2" s="1"/>
  <c r="L3600" i="2"/>
  <c r="M3600" i="2" s="1"/>
  <c r="L3601" i="2"/>
  <c r="M3601" i="2" s="1"/>
  <c r="L3602" i="2"/>
  <c r="M3602" i="2" s="1"/>
  <c r="L3603" i="2"/>
  <c r="M3603" i="2" s="1"/>
  <c r="L3604" i="2"/>
  <c r="M3604" i="2" s="1"/>
  <c r="L3605" i="2"/>
  <c r="M3605" i="2" s="1"/>
  <c r="L3606" i="2"/>
  <c r="M3606" i="2" s="1"/>
  <c r="L3607" i="2"/>
  <c r="M3607" i="2" s="1"/>
  <c r="L3608" i="2"/>
  <c r="M3608" i="2" s="1"/>
  <c r="L3609" i="2"/>
  <c r="M3609" i="2" s="1"/>
  <c r="L3610" i="2"/>
  <c r="M3610" i="2" s="1"/>
  <c r="L3611" i="2"/>
  <c r="M3611" i="2" s="1"/>
  <c r="L3612" i="2"/>
  <c r="M3612" i="2" s="1"/>
  <c r="L3613" i="2"/>
  <c r="M3613" i="2" s="1"/>
  <c r="L3614" i="2"/>
  <c r="M3614" i="2" s="1"/>
  <c r="L3615" i="2"/>
  <c r="M3615" i="2" s="1"/>
  <c r="L3616" i="2"/>
  <c r="M3616" i="2" s="1"/>
  <c r="L3617" i="2"/>
  <c r="M3617" i="2" s="1"/>
  <c r="L3618" i="2"/>
  <c r="M3618" i="2" s="1"/>
  <c r="L3619" i="2"/>
  <c r="M3619" i="2" s="1"/>
  <c r="L3620" i="2"/>
  <c r="M3620" i="2" s="1"/>
  <c r="L3621" i="2"/>
  <c r="M3621" i="2" s="1"/>
  <c r="L3622" i="2"/>
  <c r="M3622" i="2" s="1"/>
  <c r="L3623" i="2"/>
  <c r="M3623" i="2" s="1"/>
  <c r="L3624" i="2"/>
  <c r="M3624" i="2" s="1"/>
  <c r="L3625" i="2"/>
  <c r="M3625" i="2" s="1"/>
  <c r="L3626" i="2"/>
  <c r="M3626" i="2" s="1"/>
  <c r="L3627" i="2"/>
  <c r="M3627" i="2" s="1"/>
  <c r="L3628" i="2"/>
  <c r="M3628" i="2" s="1"/>
  <c r="L3629" i="2"/>
  <c r="M3629" i="2" s="1"/>
  <c r="L3630" i="2"/>
  <c r="M3630" i="2" s="1"/>
  <c r="L3631" i="2"/>
  <c r="M3631" i="2" s="1"/>
  <c r="L3632" i="2"/>
  <c r="M3632" i="2" s="1"/>
  <c r="L3633" i="2"/>
  <c r="M3633" i="2" s="1"/>
  <c r="L3634" i="2"/>
  <c r="M3634" i="2" s="1"/>
  <c r="L3635" i="2"/>
  <c r="M3635" i="2" s="1"/>
  <c r="L3636" i="2"/>
  <c r="M3636" i="2" s="1"/>
  <c r="L3637" i="2"/>
  <c r="M3637" i="2" s="1"/>
  <c r="L3638" i="2"/>
  <c r="M3638" i="2" s="1"/>
  <c r="L3639" i="2"/>
  <c r="M3639" i="2" s="1"/>
  <c r="L3640" i="2"/>
  <c r="M3640" i="2" s="1"/>
  <c r="L3641" i="2"/>
  <c r="M3641" i="2" s="1"/>
  <c r="L3642" i="2"/>
  <c r="M3642" i="2" s="1"/>
  <c r="L3643" i="2"/>
  <c r="M3643" i="2" s="1"/>
  <c r="L3644" i="2"/>
  <c r="M3644" i="2" s="1"/>
  <c r="L3645" i="2"/>
  <c r="M3645" i="2" s="1"/>
  <c r="L3646" i="2"/>
  <c r="M3646" i="2" s="1"/>
  <c r="L3647" i="2"/>
  <c r="M3647" i="2" s="1"/>
  <c r="L3648" i="2"/>
  <c r="M3648" i="2" s="1"/>
  <c r="L3649" i="2"/>
  <c r="M3649" i="2" s="1"/>
  <c r="L3650" i="2"/>
  <c r="M3650" i="2" s="1"/>
  <c r="L3651" i="2"/>
  <c r="M3651" i="2" s="1"/>
  <c r="L3652" i="2"/>
  <c r="M3652" i="2" s="1"/>
  <c r="L3653" i="2"/>
  <c r="M3653" i="2" s="1"/>
  <c r="L3654" i="2"/>
  <c r="M3654" i="2" s="1"/>
  <c r="L3655" i="2"/>
  <c r="M3655" i="2" s="1"/>
  <c r="L3656" i="2"/>
  <c r="M3656" i="2" s="1"/>
  <c r="L3657" i="2"/>
  <c r="M3657" i="2" s="1"/>
  <c r="L3658" i="2"/>
  <c r="M3658" i="2" s="1"/>
  <c r="L3659" i="2"/>
  <c r="M3659" i="2" s="1"/>
  <c r="L3660" i="2"/>
  <c r="M3660" i="2" s="1"/>
  <c r="L3661" i="2"/>
  <c r="M3661" i="2" s="1"/>
  <c r="L3662" i="2"/>
  <c r="M3662" i="2" s="1"/>
  <c r="L3663" i="2"/>
  <c r="M3663" i="2" s="1"/>
  <c r="L3664" i="2"/>
  <c r="M3664" i="2" s="1"/>
  <c r="L3665" i="2"/>
  <c r="M3665" i="2" s="1"/>
  <c r="L3666" i="2"/>
  <c r="M3666" i="2" s="1"/>
  <c r="L3667" i="2"/>
  <c r="M3667" i="2" s="1"/>
  <c r="L3668" i="2"/>
  <c r="M3668" i="2" s="1"/>
  <c r="L3669" i="2"/>
  <c r="M3669" i="2" s="1"/>
  <c r="L3670" i="2"/>
  <c r="M3670" i="2" s="1"/>
  <c r="L3671" i="2"/>
  <c r="M3671" i="2" s="1"/>
  <c r="L3672" i="2"/>
  <c r="M3672" i="2" s="1"/>
  <c r="L3673" i="2"/>
  <c r="M3673" i="2" s="1"/>
  <c r="L3674" i="2"/>
  <c r="M3674" i="2" s="1"/>
  <c r="L3675" i="2"/>
  <c r="M3675" i="2" s="1"/>
  <c r="L3676" i="2"/>
  <c r="M3676" i="2" s="1"/>
  <c r="L3677" i="2"/>
  <c r="M3677" i="2" s="1"/>
  <c r="L3678" i="2"/>
  <c r="M3678" i="2" s="1"/>
  <c r="L3679" i="2"/>
  <c r="M3679" i="2" s="1"/>
  <c r="L3680" i="2"/>
  <c r="M3680" i="2" s="1"/>
  <c r="L3681" i="2"/>
  <c r="M3681" i="2" s="1"/>
  <c r="L3682" i="2"/>
  <c r="M3682" i="2" s="1"/>
  <c r="L3683" i="2"/>
  <c r="M3683" i="2" s="1"/>
  <c r="L3684" i="2"/>
  <c r="M3684" i="2" s="1"/>
  <c r="L3685" i="2"/>
  <c r="M3685" i="2" s="1"/>
  <c r="L3686" i="2"/>
  <c r="M3686" i="2" s="1"/>
  <c r="L3687" i="2"/>
  <c r="M3687" i="2" s="1"/>
  <c r="L3688" i="2"/>
  <c r="M3688" i="2" s="1"/>
  <c r="L3689" i="2"/>
  <c r="M3689" i="2" s="1"/>
  <c r="L3690" i="2"/>
  <c r="M3690" i="2" s="1"/>
  <c r="L3691" i="2"/>
  <c r="M3691" i="2" s="1"/>
  <c r="L3692" i="2"/>
  <c r="M3692" i="2" s="1"/>
  <c r="L3693" i="2"/>
  <c r="M3693" i="2" s="1"/>
  <c r="L3694" i="2"/>
  <c r="M3694" i="2" s="1"/>
  <c r="L3695" i="2"/>
  <c r="M3695" i="2" s="1"/>
  <c r="L3696" i="2"/>
  <c r="M3696" i="2" s="1"/>
  <c r="L3697" i="2"/>
  <c r="M3697" i="2" s="1"/>
  <c r="L3698" i="2"/>
  <c r="M3698" i="2" s="1"/>
  <c r="L3699" i="2"/>
  <c r="M3699" i="2" s="1"/>
  <c r="L3700" i="2"/>
  <c r="M3700" i="2" s="1"/>
  <c r="L3701" i="2"/>
  <c r="M3701" i="2" s="1"/>
  <c r="L3702" i="2"/>
  <c r="M3702" i="2" s="1"/>
  <c r="L3703" i="2"/>
  <c r="M3703" i="2" s="1"/>
  <c r="L3704" i="2"/>
  <c r="M3704" i="2" s="1"/>
  <c r="L3705" i="2"/>
  <c r="M3705" i="2" s="1"/>
  <c r="L3706" i="2"/>
  <c r="M3706" i="2" s="1"/>
  <c r="L3707" i="2"/>
  <c r="M3707" i="2" s="1"/>
  <c r="L3708" i="2"/>
  <c r="M3708" i="2" s="1"/>
  <c r="L3709" i="2"/>
  <c r="M3709" i="2" s="1"/>
  <c r="L3710" i="2"/>
  <c r="M3710" i="2" s="1"/>
  <c r="L3711" i="2"/>
  <c r="M3711" i="2" s="1"/>
  <c r="L3712" i="2"/>
  <c r="M3712" i="2" s="1"/>
  <c r="L3713" i="2"/>
  <c r="M3713" i="2" s="1"/>
  <c r="L3714" i="2"/>
  <c r="M3714" i="2" s="1"/>
  <c r="L3715" i="2"/>
  <c r="M3715" i="2" s="1"/>
  <c r="L3716" i="2"/>
  <c r="M3716" i="2" s="1"/>
  <c r="L3717" i="2"/>
  <c r="M3717" i="2" s="1"/>
  <c r="L3718" i="2"/>
  <c r="M3718" i="2" s="1"/>
  <c r="L3719" i="2"/>
  <c r="M3719" i="2" s="1"/>
  <c r="L3720" i="2"/>
  <c r="M3720" i="2" s="1"/>
  <c r="L3721" i="2"/>
  <c r="M3721" i="2" s="1"/>
  <c r="L3722" i="2"/>
  <c r="M3722" i="2" s="1"/>
  <c r="L3723" i="2"/>
  <c r="M3723" i="2" s="1"/>
  <c r="L3724" i="2"/>
  <c r="M3724" i="2" s="1"/>
  <c r="L3725" i="2"/>
  <c r="M3725" i="2" s="1"/>
  <c r="L3726" i="2"/>
  <c r="M3726" i="2" s="1"/>
  <c r="L3727" i="2"/>
  <c r="M3727" i="2" s="1"/>
  <c r="L3728" i="2"/>
  <c r="M3728" i="2" s="1"/>
  <c r="L3729" i="2"/>
  <c r="M3729" i="2" s="1"/>
  <c r="L3730" i="2"/>
  <c r="M3730" i="2" s="1"/>
  <c r="L3731" i="2"/>
  <c r="M3731" i="2" s="1"/>
  <c r="L3732" i="2"/>
  <c r="M3732" i="2" s="1"/>
  <c r="L3733" i="2"/>
  <c r="M3733" i="2" s="1"/>
  <c r="L3734" i="2"/>
  <c r="M3734" i="2" s="1"/>
  <c r="L3735" i="2"/>
  <c r="M3735" i="2" s="1"/>
  <c r="L3736" i="2"/>
  <c r="M3736" i="2" s="1"/>
  <c r="L3737" i="2"/>
  <c r="M3737" i="2" s="1"/>
  <c r="L3738" i="2"/>
  <c r="M3738" i="2" s="1"/>
  <c r="L3739" i="2"/>
  <c r="M3739" i="2" s="1"/>
  <c r="L3740" i="2"/>
  <c r="M3740" i="2" s="1"/>
  <c r="L3741" i="2"/>
  <c r="M3741" i="2" s="1"/>
  <c r="L3742" i="2"/>
  <c r="M3742" i="2" s="1"/>
  <c r="L3743" i="2"/>
  <c r="M3743" i="2" s="1"/>
  <c r="L3744" i="2"/>
  <c r="M3744" i="2" s="1"/>
  <c r="L3745" i="2"/>
  <c r="M3745" i="2" s="1"/>
  <c r="L3746" i="2"/>
  <c r="M3746" i="2" s="1"/>
  <c r="L3747" i="2"/>
  <c r="M3747" i="2" s="1"/>
  <c r="L3748" i="2"/>
  <c r="M3748" i="2" s="1"/>
  <c r="L3749" i="2"/>
  <c r="M3749" i="2" s="1"/>
  <c r="L3750" i="2"/>
  <c r="M3750" i="2" s="1"/>
  <c r="L3751" i="2"/>
  <c r="M3751" i="2" s="1"/>
  <c r="L3752" i="2"/>
  <c r="M3752" i="2" s="1"/>
  <c r="L3753" i="2"/>
  <c r="M3753" i="2" s="1"/>
  <c r="L3754" i="2"/>
  <c r="M3754" i="2" s="1"/>
  <c r="L3755" i="2"/>
  <c r="M3755" i="2" s="1"/>
  <c r="L3756" i="2"/>
  <c r="M3756" i="2" s="1"/>
  <c r="L3757" i="2"/>
  <c r="M3757" i="2" s="1"/>
  <c r="L3758" i="2"/>
  <c r="M3758" i="2" s="1"/>
  <c r="L3759" i="2"/>
  <c r="M3759" i="2" s="1"/>
  <c r="L3760" i="2"/>
  <c r="M3760" i="2" s="1"/>
  <c r="L3761" i="2"/>
  <c r="M3761" i="2" s="1"/>
  <c r="L3762" i="2"/>
  <c r="M3762" i="2" s="1"/>
  <c r="L3763" i="2"/>
  <c r="M3763" i="2" s="1"/>
  <c r="L3764" i="2"/>
  <c r="M3764" i="2" s="1"/>
  <c r="L3765" i="2"/>
  <c r="M3765" i="2" s="1"/>
  <c r="L3766" i="2"/>
  <c r="M3766" i="2" s="1"/>
  <c r="L3767" i="2"/>
  <c r="M3767" i="2" s="1"/>
  <c r="L3768" i="2"/>
  <c r="M3768" i="2" s="1"/>
  <c r="L3769" i="2"/>
  <c r="M3769" i="2" s="1"/>
  <c r="L3770" i="2"/>
  <c r="M3770" i="2" s="1"/>
  <c r="L3771" i="2"/>
  <c r="M3771" i="2" s="1"/>
  <c r="L3772" i="2"/>
  <c r="M3772" i="2" s="1"/>
  <c r="L3773" i="2"/>
  <c r="M3773" i="2" s="1"/>
  <c r="L3774" i="2"/>
  <c r="M3774" i="2" s="1"/>
  <c r="L3775" i="2"/>
  <c r="M3775" i="2" s="1"/>
  <c r="L3776" i="2"/>
  <c r="M3776" i="2" s="1"/>
  <c r="L3777" i="2"/>
  <c r="M3777" i="2" s="1"/>
  <c r="L3778" i="2"/>
  <c r="M3778" i="2" s="1"/>
  <c r="L3779" i="2"/>
  <c r="M3779" i="2" s="1"/>
  <c r="L3780" i="2"/>
  <c r="M3780" i="2" s="1"/>
  <c r="L3781" i="2"/>
  <c r="M3781" i="2" s="1"/>
  <c r="L3782" i="2"/>
  <c r="M3782" i="2" s="1"/>
  <c r="L3783" i="2"/>
  <c r="M3783" i="2" s="1"/>
  <c r="L3784" i="2"/>
  <c r="M3784" i="2" s="1"/>
  <c r="L3785" i="2"/>
  <c r="M3785" i="2" s="1"/>
  <c r="L3786" i="2"/>
  <c r="M3786" i="2" s="1"/>
  <c r="L3787" i="2"/>
  <c r="M3787" i="2" s="1"/>
  <c r="L3788" i="2"/>
  <c r="M3788" i="2" s="1"/>
  <c r="L3789" i="2"/>
  <c r="M3789" i="2" s="1"/>
  <c r="L3790" i="2"/>
  <c r="M3790" i="2" s="1"/>
  <c r="L3791" i="2"/>
  <c r="M3791" i="2" s="1"/>
  <c r="L3792" i="2"/>
  <c r="M3792" i="2" s="1"/>
  <c r="L3793" i="2"/>
  <c r="M3793" i="2" s="1"/>
  <c r="L3794" i="2"/>
  <c r="M3794" i="2" s="1"/>
  <c r="L3795" i="2"/>
  <c r="M3795" i="2" s="1"/>
  <c r="L3796" i="2"/>
  <c r="M3796" i="2" s="1"/>
  <c r="L3797" i="2"/>
  <c r="M3797" i="2" s="1"/>
  <c r="L3798" i="2"/>
  <c r="M3798" i="2" s="1"/>
  <c r="L3799" i="2"/>
  <c r="M3799" i="2" s="1"/>
  <c r="L3800" i="2"/>
  <c r="M3800" i="2" s="1"/>
  <c r="L3801" i="2"/>
  <c r="M3801" i="2" s="1"/>
  <c r="L3802" i="2"/>
  <c r="M3802" i="2" s="1"/>
  <c r="L3803" i="2"/>
  <c r="M3803" i="2" s="1"/>
  <c r="L3804" i="2"/>
  <c r="M3804" i="2" s="1"/>
  <c r="L3805" i="2"/>
  <c r="M3805" i="2" s="1"/>
  <c r="L3806" i="2"/>
  <c r="M3806" i="2" s="1"/>
  <c r="L3807" i="2"/>
  <c r="M3807" i="2" s="1"/>
  <c r="L3808" i="2"/>
  <c r="M3808" i="2" s="1"/>
  <c r="L3809" i="2"/>
  <c r="M3809" i="2" s="1"/>
  <c r="L3810" i="2"/>
  <c r="M3810" i="2" s="1"/>
  <c r="L3811" i="2"/>
  <c r="M3811" i="2" s="1"/>
  <c r="L3812" i="2"/>
  <c r="M3812" i="2" s="1"/>
  <c r="L3813" i="2"/>
  <c r="M3813" i="2" s="1"/>
  <c r="L3814" i="2"/>
  <c r="M3814" i="2" s="1"/>
  <c r="L3815" i="2"/>
  <c r="M3815" i="2" s="1"/>
  <c r="L3816" i="2"/>
  <c r="M3816" i="2" s="1"/>
  <c r="L3817" i="2"/>
  <c r="M3817" i="2" s="1"/>
  <c r="L3818" i="2"/>
  <c r="M3818" i="2" s="1"/>
  <c r="L3819" i="2"/>
  <c r="M3819" i="2" s="1"/>
  <c r="L3820" i="2"/>
  <c r="M3820" i="2" s="1"/>
  <c r="L3821" i="2"/>
  <c r="M3821" i="2" s="1"/>
  <c r="L3822" i="2"/>
  <c r="M3822" i="2" s="1"/>
  <c r="L3823" i="2"/>
  <c r="M3823" i="2" s="1"/>
  <c r="L3824" i="2"/>
  <c r="M3824" i="2" s="1"/>
  <c r="L3825" i="2"/>
  <c r="M3825" i="2" s="1"/>
  <c r="L3826" i="2"/>
  <c r="M3826" i="2" s="1"/>
  <c r="L3827" i="2"/>
  <c r="M3827" i="2" s="1"/>
  <c r="L3828" i="2"/>
  <c r="M3828" i="2" s="1"/>
  <c r="L3829" i="2"/>
  <c r="M3829" i="2" s="1"/>
  <c r="L3830" i="2"/>
  <c r="M3830" i="2" s="1"/>
  <c r="L3831" i="2"/>
  <c r="M3831" i="2" s="1"/>
  <c r="L3832" i="2"/>
  <c r="M3832" i="2" s="1"/>
  <c r="L3833" i="2"/>
  <c r="M3833" i="2" s="1"/>
  <c r="L3834" i="2"/>
  <c r="M3834" i="2" s="1"/>
  <c r="L3835" i="2"/>
  <c r="M3835" i="2" s="1"/>
  <c r="L3836" i="2"/>
  <c r="M3836" i="2" s="1"/>
  <c r="L3837" i="2"/>
  <c r="M3837" i="2" s="1"/>
  <c r="L3838" i="2"/>
  <c r="M3838" i="2" s="1"/>
  <c r="L3839" i="2"/>
  <c r="M3839" i="2" s="1"/>
  <c r="L3840" i="2"/>
  <c r="M3840" i="2" s="1"/>
  <c r="L3841" i="2"/>
  <c r="M3841" i="2" s="1"/>
  <c r="L3842" i="2"/>
  <c r="M3842" i="2" s="1"/>
  <c r="L3843" i="2"/>
  <c r="M3843" i="2" s="1"/>
  <c r="L3844" i="2"/>
  <c r="M3844" i="2" s="1"/>
  <c r="L3845" i="2"/>
  <c r="M3845" i="2" s="1"/>
  <c r="L3846" i="2"/>
  <c r="M3846" i="2" s="1"/>
  <c r="L3847" i="2"/>
  <c r="M3847" i="2" s="1"/>
  <c r="L3848" i="2"/>
  <c r="M3848" i="2" s="1"/>
  <c r="L3849" i="2"/>
  <c r="M3849" i="2" s="1"/>
  <c r="L3850" i="2"/>
  <c r="M3850" i="2" s="1"/>
  <c r="L3851" i="2"/>
  <c r="M3851" i="2" s="1"/>
  <c r="L3852" i="2"/>
  <c r="M3852" i="2" s="1"/>
  <c r="L3853" i="2"/>
  <c r="M3853" i="2" s="1"/>
  <c r="L3854" i="2"/>
  <c r="M3854" i="2" s="1"/>
  <c r="L3855" i="2"/>
  <c r="M3855" i="2" s="1"/>
  <c r="L3856" i="2"/>
  <c r="M3856" i="2" s="1"/>
  <c r="L3857" i="2"/>
  <c r="M3857" i="2" s="1"/>
  <c r="L3858" i="2"/>
  <c r="M3858" i="2" s="1"/>
  <c r="L3859" i="2"/>
  <c r="M3859" i="2" s="1"/>
  <c r="L3860" i="2"/>
  <c r="M3860" i="2" s="1"/>
  <c r="L3861" i="2"/>
  <c r="M3861" i="2" s="1"/>
  <c r="L3862" i="2"/>
  <c r="M3862" i="2" s="1"/>
  <c r="L3863" i="2"/>
  <c r="M3863" i="2" s="1"/>
  <c r="L3864" i="2"/>
  <c r="M3864" i="2" s="1"/>
  <c r="L3865" i="2"/>
  <c r="M3865" i="2" s="1"/>
  <c r="L3866" i="2"/>
  <c r="M3866" i="2" s="1"/>
  <c r="L3867" i="2"/>
  <c r="M3867" i="2" s="1"/>
  <c r="L3868" i="2"/>
  <c r="M3868" i="2" s="1"/>
  <c r="L3869" i="2"/>
  <c r="M3869" i="2" s="1"/>
  <c r="L3870" i="2"/>
  <c r="M3870" i="2" s="1"/>
  <c r="L3871" i="2"/>
  <c r="M3871" i="2" s="1"/>
  <c r="L3872" i="2"/>
  <c r="M3872" i="2" s="1"/>
  <c r="L3873" i="2"/>
  <c r="M3873" i="2" s="1"/>
  <c r="L3874" i="2"/>
  <c r="M3874" i="2" s="1"/>
  <c r="L3875" i="2"/>
  <c r="M3875" i="2" s="1"/>
  <c r="L3876" i="2"/>
  <c r="M3876" i="2" s="1"/>
  <c r="L3877" i="2"/>
  <c r="M3877" i="2" s="1"/>
  <c r="L3878" i="2"/>
  <c r="M3878" i="2" s="1"/>
  <c r="L3879" i="2"/>
  <c r="M3879" i="2" s="1"/>
  <c r="L3880" i="2"/>
  <c r="M3880" i="2" s="1"/>
  <c r="L3881" i="2"/>
  <c r="M3881" i="2" s="1"/>
  <c r="L3882" i="2"/>
  <c r="M3882" i="2" s="1"/>
  <c r="L3883" i="2"/>
  <c r="M3883" i="2" s="1"/>
  <c r="L3884" i="2"/>
  <c r="M3884" i="2" s="1"/>
  <c r="L3885" i="2"/>
  <c r="M3885" i="2" s="1"/>
  <c r="L3886" i="2"/>
  <c r="M3886" i="2" s="1"/>
  <c r="L3887" i="2"/>
  <c r="M3887" i="2" s="1"/>
  <c r="L3888" i="2"/>
  <c r="M3888" i="2" s="1"/>
  <c r="L3889" i="2"/>
  <c r="M3889" i="2" s="1"/>
  <c r="L3890" i="2"/>
  <c r="M3890" i="2" s="1"/>
  <c r="L3891" i="2"/>
  <c r="M3891" i="2" s="1"/>
  <c r="L3892" i="2"/>
  <c r="M3892" i="2" s="1"/>
  <c r="L3893" i="2"/>
  <c r="M3893" i="2" s="1"/>
  <c r="L3894" i="2"/>
  <c r="M3894" i="2" s="1"/>
  <c r="L3895" i="2"/>
  <c r="M3895" i="2" s="1"/>
  <c r="L3896" i="2"/>
  <c r="M3896" i="2" s="1"/>
  <c r="L3897" i="2"/>
  <c r="M3897" i="2" s="1"/>
  <c r="L3898" i="2"/>
  <c r="M3898" i="2" s="1"/>
  <c r="L3899" i="2"/>
  <c r="M3899" i="2" s="1"/>
  <c r="L3900" i="2"/>
  <c r="M3900" i="2" s="1"/>
  <c r="L3901" i="2"/>
  <c r="M3901" i="2" s="1"/>
  <c r="L3902" i="2"/>
  <c r="M3902" i="2" s="1"/>
  <c r="L3903" i="2"/>
  <c r="M3903" i="2" s="1"/>
  <c r="L3904" i="2"/>
  <c r="M3904" i="2" s="1"/>
  <c r="L3905" i="2"/>
  <c r="M3905" i="2" s="1"/>
  <c r="L3906" i="2"/>
  <c r="M3906" i="2" s="1"/>
  <c r="L3907" i="2"/>
  <c r="M3907" i="2" s="1"/>
  <c r="L3908" i="2"/>
  <c r="M3908" i="2" s="1"/>
  <c r="L3909" i="2"/>
  <c r="M3909" i="2" s="1"/>
  <c r="L3910" i="2"/>
  <c r="M3910" i="2" s="1"/>
  <c r="L3911" i="2"/>
  <c r="M3911" i="2" s="1"/>
  <c r="L3912" i="2"/>
  <c r="M3912" i="2" s="1"/>
  <c r="L3913" i="2"/>
  <c r="M3913" i="2" s="1"/>
  <c r="L3914" i="2"/>
  <c r="M3914" i="2" s="1"/>
  <c r="L3915" i="2"/>
  <c r="M3915" i="2" s="1"/>
  <c r="L3916" i="2"/>
  <c r="M3916" i="2" s="1"/>
  <c r="L3917" i="2"/>
  <c r="M3917" i="2" s="1"/>
  <c r="L3918" i="2"/>
  <c r="M3918" i="2" s="1"/>
  <c r="L3919" i="2"/>
  <c r="M3919" i="2" s="1"/>
  <c r="L3920" i="2"/>
  <c r="M3920" i="2" s="1"/>
  <c r="L3921" i="2"/>
  <c r="M3921" i="2" s="1"/>
  <c r="L3922" i="2"/>
  <c r="M3922" i="2" s="1"/>
  <c r="L3923" i="2"/>
  <c r="M3923" i="2" s="1"/>
  <c r="L3924" i="2"/>
  <c r="M3924" i="2" s="1"/>
  <c r="L3925" i="2"/>
  <c r="M3925" i="2" s="1"/>
  <c r="L3926" i="2"/>
  <c r="M3926" i="2" s="1"/>
  <c r="L3927" i="2"/>
  <c r="M3927" i="2" s="1"/>
  <c r="L3928" i="2"/>
  <c r="M3928" i="2" s="1"/>
  <c r="L3929" i="2"/>
  <c r="M3929" i="2" s="1"/>
  <c r="L3930" i="2"/>
  <c r="M3930" i="2" s="1"/>
  <c r="L3931" i="2"/>
  <c r="M3931" i="2" s="1"/>
  <c r="L3932" i="2"/>
  <c r="M3932" i="2" s="1"/>
  <c r="L3933" i="2"/>
  <c r="M3933" i="2" s="1"/>
  <c r="L3934" i="2"/>
  <c r="M3934" i="2" s="1"/>
  <c r="L3935" i="2"/>
  <c r="M3935" i="2" s="1"/>
  <c r="L3936" i="2"/>
  <c r="M3936" i="2" s="1"/>
  <c r="L3937" i="2"/>
  <c r="M3937" i="2" s="1"/>
  <c r="L3938" i="2"/>
  <c r="M3938" i="2" s="1"/>
  <c r="L3939" i="2"/>
  <c r="M3939" i="2" s="1"/>
  <c r="L3940" i="2"/>
  <c r="M3940" i="2" s="1"/>
  <c r="L3941" i="2"/>
  <c r="M3941" i="2" s="1"/>
  <c r="L3942" i="2"/>
  <c r="M3942" i="2" s="1"/>
  <c r="L3943" i="2"/>
  <c r="M3943" i="2" s="1"/>
  <c r="L3944" i="2"/>
  <c r="M3944" i="2" s="1"/>
  <c r="L3945" i="2"/>
  <c r="M3945" i="2" s="1"/>
  <c r="L3946" i="2"/>
  <c r="M3946" i="2" s="1"/>
  <c r="L3947" i="2"/>
  <c r="M3947" i="2" s="1"/>
  <c r="L3948" i="2"/>
  <c r="M3948" i="2" s="1"/>
  <c r="L3949" i="2"/>
  <c r="M3949" i="2" s="1"/>
  <c r="L3950" i="2"/>
  <c r="M3950" i="2" s="1"/>
  <c r="L3951" i="2"/>
  <c r="M3951" i="2" s="1"/>
  <c r="L3952" i="2"/>
  <c r="M3952" i="2" s="1"/>
  <c r="L3953" i="2"/>
  <c r="M3953" i="2" s="1"/>
  <c r="L3954" i="2"/>
  <c r="M3954" i="2" s="1"/>
  <c r="L3955" i="2"/>
  <c r="M3955" i="2" s="1"/>
  <c r="L3956" i="2"/>
  <c r="M3956" i="2" s="1"/>
  <c r="L3957" i="2"/>
  <c r="M3957" i="2" s="1"/>
  <c r="L3958" i="2"/>
  <c r="M3958" i="2" s="1"/>
  <c r="L3959" i="2"/>
  <c r="M3959" i="2" s="1"/>
  <c r="L3960" i="2"/>
  <c r="M3960" i="2" s="1"/>
  <c r="L3961" i="2"/>
  <c r="M3961" i="2" s="1"/>
  <c r="L3962" i="2"/>
  <c r="M3962" i="2" s="1"/>
  <c r="L3963" i="2"/>
  <c r="M3963" i="2" s="1"/>
  <c r="L3964" i="2"/>
  <c r="M3964" i="2" s="1"/>
  <c r="L3965" i="2"/>
  <c r="M3965" i="2" s="1"/>
  <c r="L3966" i="2"/>
  <c r="M3966" i="2" s="1"/>
  <c r="L3967" i="2"/>
  <c r="M3967" i="2" s="1"/>
  <c r="L3968" i="2"/>
  <c r="M3968" i="2" s="1"/>
  <c r="L3969" i="2"/>
  <c r="M3969" i="2" s="1"/>
  <c r="L3970" i="2"/>
  <c r="M3970" i="2" s="1"/>
  <c r="L3971" i="2"/>
  <c r="M3971" i="2" s="1"/>
  <c r="L3972" i="2"/>
  <c r="M3972" i="2" s="1"/>
  <c r="L3973" i="2"/>
  <c r="M3973" i="2" s="1"/>
  <c r="L3974" i="2"/>
  <c r="M3974" i="2" s="1"/>
  <c r="L3975" i="2"/>
  <c r="M3975" i="2" s="1"/>
  <c r="L3976" i="2"/>
  <c r="M3976" i="2" s="1"/>
  <c r="L3977" i="2"/>
  <c r="M3977" i="2" s="1"/>
  <c r="L3978" i="2"/>
  <c r="M3978" i="2" s="1"/>
  <c r="L3979" i="2"/>
  <c r="M3979" i="2" s="1"/>
  <c r="L3980" i="2"/>
  <c r="M3980" i="2" s="1"/>
  <c r="L3981" i="2"/>
  <c r="M3981" i="2" s="1"/>
  <c r="L3982" i="2"/>
  <c r="M3982" i="2" s="1"/>
  <c r="L3983" i="2"/>
  <c r="M3983" i="2" s="1"/>
  <c r="L3984" i="2"/>
  <c r="M3984" i="2" s="1"/>
  <c r="L3985" i="2"/>
  <c r="M3985" i="2" s="1"/>
  <c r="L3986" i="2"/>
  <c r="M3986" i="2" s="1"/>
  <c r="L3987" i="2"/>
  <c r="M3987" i="2" s="1"/>
  <c r="L3988" i="2"/>
  <c r="M3988" i="2" s="1"/>
  <c r="L3989" i="2"/>
  <c r="M3989" i="2" s="1"/>
  <c r="L3990" i="2"/>
  <c r="M3990" i="2" s="1"/>
  <c r="L3991" i="2"/>
  <c r="M3991" i="2" s="1"/>
  <c r="L3992" i="2"/>
  <c r="M3992" i="2" s="1"/>
  <c r="L3993" i="2"/>
  <c r="M3993" i="2" s="1"/>
  <c r="L3994" i="2"/>
  <c r="M3994" i="2" s="1"/>
  <c r="L3995" i="2"/>
  <c r="M3995" i="2" s="1"/>
  <c r="L3996" i="2"/>
  <c r="M3996" i="2" s="1"/>
  <c r="L3997" i="2"/>
  <c r="M3997" i="2" s="1"/>
  <c r="L3998" i="2"/>
  <c r="M3998" i="2" s="1"/>
  <c r="L3999" i="2"/>
  <c r="M3999" i="2" s="1"/>
  <c r="L4000" i="2"/>
  <c r="M4000" i="2" s="1"/>
  <c r="L4001" i="2"/>
  <c r="M4001" i="2" s="1"/>
  <c r="L4002" i="2"/>
  <c r="M4002" i="2" s="1"/>
  <c r="L4003" i="2"/>
  <c r="M4003" i="2" s="1"/>
  <c r="L4004" i="2"/>
  <c r="M4004" i="2" s="1"/>
  <c r="L4005" i="2"/>
  <c r="M4005" i="2" s="1"/>
  <c r="L4006" i="2"/>
  <c r="M4006" i="2" s="1"/>
  <c r="L4007" i="2"/>
  <c r="M4007" i="2" s="1"/>
  <c r="L4008" i="2"/>
  <c r="M4008" i="2" s="1"/>
  <c r="L4009" i="2"/>
  <c r="M4009" i="2" s="1"/>
  <c r="L4010" i="2"/>
  <c r="M4010" i="2" s="1"/>
  <c r="L4011" i="2"/>
  <c r="M4011" i="2" s="1"/>
  <c r="L4012" i="2"/>
  <c r="M4012" i="2" s="1"/>
  <c r="L4013" i="2"/>
  <c r="M4013" i="2" s="1"/>
  <c r="L4014" i="2"/>
  <c r="M4014" i="2" s="1"/>
  <c r="L4015" i="2"/>
  <c r="M4015" i="2" s="1"/>
  <c r="L4016" i="2"/>
  <c r="M4016" i="2" s="1"/>
  <c r="L4017" i="2"/>
  <c r="M4017" i="2" s="1"/>
  <c r="L4018" i="2"/>
  <c r="M4018" i="2" s="1"/>
  <c r="L4019" i="2"/>
  <c r="M4019" i="2" s="1"/>
  <c r="L4020" i="2"/>
  <c r="M4020" i="2" s="1"/>
  <c r="L4021" i="2"/>
  <c r="M4021" i="2" s="1"/>
  <c r="L4022" i="2"/>
  <c r="M4022" i="2" s="1"/>
  <c r="L4023" i="2"/>
  <c r="M4023" i="2" s="1"/>
  <c r="L4024" i="2"/>
  <c r="M4024" i="2" s="1"/>
  <c r="L4025" i="2"/>
  <c r="M4025" i="2" s="1"/>
  <c r="L4026" i="2"/>
  <c r="M4026" i="2" s="1"/>
  <c r="L4027" i="2"/>
  <c r="M4027" i="2" s="1"/>
  <c r="L4028" i="2"/>
  <c r="M4028" i="2" s="1"/>
  <c r="L4029" i="2"/>
  <c r="M4029" i="2" s="1"/>
  <c r="L4030" i="2"/>
  <c r="M4030" i="2" s="1"/>
  <c r="L4031" i="2"/>
  <c r="M4031" i="2" s="1"/>
  <c r="L4032" i="2"/>
  <c r="M4032" i="2" s="1"/>
  <c r="L4033" i="2"/>
  <c r="M4033" i="2" s="1"/>
  <c r="L4034" i="2"/>
  <c r="M4034" i="2" s="1"/>
  <c r="L4035" i="2"/>
  <c r="M4035" i="2" s="1"/>
  <c r="L4036" i="2"/>
  <c r="M4036" i="2" s="1"/>
  <c r="L4037" i="2"/>
  <c r="M4037" i="2" s="1"/>
  <c r="L4038" i="2"/>
  <c r="M4038" i="2" s="1"/>
  <c r="L4039" i="2"/>
  <c r="M4039" i="2" s="1"/>
  <c r="L4040" i="2"/>
  <c r="M4040" i="2" s="1"/>
  <c r="L4041" i="2"/>
  <c r="M4041" i="2" s="1"/>
  <c r="L4042" i="2"/>
  <c r="M4042" i="2" s="1"/>
  <c r="L4043" i="2"/>
  <c r="M4043" i="2" s="1"/>
  <c r="L4044" i="2"/>
  <c r="M4044" i="2" s="1"/>
  <c r="L4045" i="2"/>
  <c r="M4045" i="2" s="1"/>
  <c r="L4046" i="2"/>
  <c r="M4046" i="2" s="1"/>
  <c r="L4047" i="2"/>
  <c r="M4047" i="2" s="1"/>
  <c r="L4048" i="2"/>
  <c r="M4048" i="2" s="1"/>
  <c r="L4049" i="2"/>
  <c r="M4049" i="2" s="1"/>
  <c r="L4050" i="2"/>
  <c r="M4050" i="2" s="1"/>
  <c r="L4051" i="2"/>
  <c r="M4051" i="2" s="1"/>
  <c r="L4052" i="2"/>
  <c r="M4052" i="2" s="1"/>
  <c r="L4053" i="2"/>
  <c r="M4053" i="2" s="1"/>
  <c r="L4054" i="2"/>
  <c r="M4054" i="2" s="1"/>
  <c r="L4055" i="2"/>
  <c r="M4055" i="2" s="1"/>
  <c r="L4056" i="2"/>
  <c r="M4056" i="2" s="1"/>
  <c r="L4057" i="2"/>
  <c r="M4057" i="2" s="1"/>
  <c r="L4058" i="2"/>
  <c r="M4058" i="2" s="1"/>
  <c r="L4059" i="2"/>
  <c r="M4059" i="2" s="1"/>
  <c r="L4060" i="2"/>
  <c r="M4060" i="2" s="1"/>
  <c r="L4061" i="2"/>
  <c r="M4061" i="2" s="1"/>
  <c r="L4062" i="2"/>
  <c r="M4062" i="2" s="1"/>
  <c r="L4063" i="2"/>
  <c r="M4063" i="2" s="1"/>
  <c r="L4064" i="2"/>
  <c r="M4064" i="2" s="1"/>
  <c r="L4065" i="2"/>
  <c r="M4065" i="2" s="1"/>
  <c r="L4066" i="2"/>
  <c r="M4066" i="2" s="1"/>
  <c r="L4067" i="2"/>
  <c r="M4067" i="2" s="1"/>
  <c r="L4068" i="2"/>
  <c r="M4068" i="2" s="1"/>
  <c r="L4069" i="2"/>
  <c r="M4069" i="2" s="1"/>
  <c r="L4070" i="2"/>
  <c r="M4070" i="2" s="1"/>
  <c r="L4071" i="2"/>
  <c r="M4071" i="2" s="1"/>
  <c r="L4072" i="2"/>
  <c r="M4072" i="2" s="1"/>
  <c r="L4073" i="2"/>
  <c r="M4073" i="2" s="1"/>
  <c r="L4074" i="2"/>
  <c r="M4074" i="2" s="1"/>
  <c r="L4075" i="2"/>
  <c r="M4075" i="2" s="1"/>
  <c r="L4076" i="2"/>
  <c r="M4076" i="2" s="1"/>
  <c r="L4077" i="2"/>
  <c r="M4077" i="2" s="1"/>
  <c r="L4078" i="2"/>
  <c r="M4078" i="2" s="1"/>
  <c r="L4079" i="2"/>
  <c r="M4079" i="2" s="1"/>
  <c r="L4080" i="2"/>
  <c r="M4080" i="2" s="1"/>
  <c r="L4081" i="2"/>
  <c r="M4081" i="2" s="1"/>
  <c r="L4082" i="2"/>
  <c r="M4082" i="2" s="1"/>
  <c r="L4083" i="2"/>
  <c r="M4083" i="2" s="1"/>
  <c r="L4084" i="2"/>
  <c r="M4084" i="2" s="1"/>
  <c r="L4085" i="2"/>
  <c r="M4085" i="2" s="1"/>
  <c r="L4086" i="2"/>
  <c r="M4086" i="2" s="1"/>
  <c r="L4087" i="2"/>
  <c r="M4087" i="2" s="1"/>
  <c r="L4088" i="2"/>
  <c r="M4088" i="2" s="1"/>
  <c r="L4089" i="2"/>
  <c r="M4089" i="2" s="1"/>
  <c r="L4090" i="2"/>
  <c r="M4090" i="2" s="1"/>
  <c r="L4091" i="2"/>
  <c r="M4091" i="2" s="1"/>
  <c r="L4092" i="2"/>
  <c r="M4092" i="2" s="1"/>
  <c r="L4093" i="2"/>
  <c r="M4093" i="2" s="1"/>
  <c r="L4094" i="2"/>
  <c r="M4094" i="2" s="1"/>
  <c r="L4095" i="2"/>
  <c r="M4095" i="2" s="1"/>
  <c r="L4096" i="2"/>
  <c r="M4096" i="2" s="1"/>
  <c r="L4097" i="2"/>
  <c r="M4097" i="2" s="1"/>
  <c r="L4098" i="2"/>
  <c r="M4098" i="2" s="1"/>
  <c r="L4099" i="2"/>
  <c r="M4099" i="2" s="1"/>
  <c r="L4100" i="2"/>
  <c r="M4100" i="2" s="1"/>
  <c r="L4101" i="2"/>
  <c r="M4101" i="2" s="1"/>
  <c r="L4102" i="2"/>
  <c r="M4102" i="2" s="1"/>
  <c r="L4103" i="2"/>
  <c r="M4103" i="2" s="1"/>
  <c r="L4104" i="2"/>
  <c r="M4104" i="2" s="1"/>
  <c r="L4105" i="2"/>
  <c r="M4105" i="2" s="1"/>
  <c r="L4106" i="2"/>
  <c r="M4106" i="2" s="1"/>
  <c r="L4107" i="2"/>
  <c r="M4107" i="2" s="1"/>
  <c r="L4108" i="2"/>
  <c r="M4108" i="2" s="1"/>
  <c r="L4109" i="2"/>
  <c r="M4109" i="2" s="1"/>
  <c r="L4110" i="2"/>
  <c r="M4110" i="2" s="1"/>
  <c r="L4111" i="2"/>
  <c r="M4111" i="2" s="1"/>
  <c r="L4112" i="2"/>
  <c r="M4112" i="2" s="1"/>
  <c r="L4113" i="2"/>
  <c r="M4113" i="2" s="1"/>
  <c r="L4114" i="2"/>
  <c r="M4114" i="2" s="1"/>
  <c r="L4115" i="2"/>
  <c r="M4115" i="2" s="1"/>
  <c r="L4116" i="2"/>
  <c r="M4116" i="2" s="1"/>
  <c r="L4117" i="2"/>
  <c r="M4117" i="2" s="1"/>
  <c r="L4118" i="2"/>
  <c r="M4118" i="2" s="1"/>
  <c r="L4119" i="2"/>
  <c r="M4119" i="2" s="1"/>
  <c r="L4120" i="2"/>
  <c r="M4120" i="2" s="1"/>
  <c r="L4121" i="2"/>
  <c r="M4121" i="2" s="1"/>
  <c r="L4122" i="2"/>
  <c r="M4122" i="2" s="1"/>
  <c r="L4123" i="2"/>
  <c r="M4123" i="2" s="1"/>
  <c r="L4124" i="2"/>
  <c r="M4124" i="2" s="1"/>
  <c r="L4125" i="2"/>
  <c r="M4125" i="2" s="1"/>
  <c r="L4126" i="2"/>
  <c r="M4126" i="2" s="1"/>
  <c r="L4127" i="2"/>
  <c r="M4127" i="2" s="1"/>
  <c r="L4128" i="2"/>
  <c r="M4128" i="2" s="1"/>
  <c r="L4129" i="2"/>
  <c r="M4129" i="2" s="1"/>
  <c r="L4130" i="2"/>
  <c r="M4130" i="2" s="1"/>
  <c r="L4131" i="2"/>
  <c r="M4131" i="2" s="1"/>
  <c r="L4132" i="2"/>
  <c r="M4132" i="2" s="1"/>
  <c r="L4133" i="2"/>
  <c r="M4133" i="2" s="1"/>
  <c r="L4134" i="2"/>
  <c r="M4134" i="2" s="1"/>
  <c r="L4135" i="2"/>
  <c r="M4135" i="2" s="1"/>
  <c r="L4136" i="2"/>
  <c r="M4136" i="2" s="1"/>
  <c r="L4137" i="2"/>
  <c r="M4137" i="2" s="1"/>
  <c r="L4138" i="2"/>
  <c r="M4138" i="2" s="1"/>
  <c r="L4139" i="2"/>
  <c r="M4139" i="2" s="1"/>
  <c r="L4140" i="2"/>
  <c r="M4140" i="2" s="1"/>
  <c r="L4141" i="2"/>
  <c r="M4141" i="2" s="1"/>
  <c r="L4142" i="2"/>
  <c r="M4142" i="2" s="1"/>
  <c r="L4143" i="2"/>
  <c r="M4143" i="2" s="1"/>
  <c r="L4144" i="2"/>
  <c r="M4144" i="2" s="1"/>
  <c r="L4145" i="2"/>
  <c r="M4145" i="2" s="1"/>
  <c r="L4146" i="2"/>
  <c r="M4146" i="2" s="1"/>
  <c r="L4147" i="2"/>
  <c r="M4147" i="2" s="1"/>
  <c r="L4148" i="2"/>
  <c r="M4148" i="2" s="1"/>
  <c r="L4149" i="2"/>
  <c r="M4149" i="2" s="1"/>
  <c r="L4150" i="2"/>
  <c r="M4150" i="2" s="1"/>
  <c r="L4151" i="2"/>
  <c r="M4151" i="2" s="1"/>
  <c r="L4152" i="2"/>
  <c r="M4152" i="2" s="1"/>
  <c r="L4153" i="2"/>
  <c r="M4153" i="2" s="1"/>
  <c r="L4154" i="2"/>
  <c r="M4154" i="2" s="1"/>
  <c r="L4155" i="2"/>
  <c r="M4155" i="2" s="1"/>
  <c r="L4156" i="2"/>
  <c r="M4156" i="2" s="1"/>
  <c r="L4157" i="2"/>
  <c r="M4157" i="2" s="1"/>
  <c r="L4158" i="2"/>
  <c r="M4158" i="2" s="1"/>
  <c r="L4159" i="2"/>
  <c r="M4159" i="2" s="1"/>
  <c r="L4160" i="2"/>
  <c r="M4160" i="2" s="1"/>
  <c r="L4161" i="2"/>
  <c r="M4161" i="2" s="1"/>
  <c r="L4162" i="2"/>
  <c r="M4162" i="2" s="1"/>
  <c r="L4163" i="2"/>
  <c r="M4163" i="2" s="1"/>
  <c r="L4164" i="2"/>
  <c r="M4164" i="2" s="1"/>
  <c r="L4165" i="2"/>
  <c r="M4165" i="2" s="1"/>
  <c r="L4166" i="2"/>
  <c r="M4166" i="2" s="1"/>
  <c r="L4167" i="2"/>
  <c r="M4167" i="2" s="1"/>
  <c r="L4168" i="2"/>
  <c r="M4168" i="2" s="1"/>
  <c r="L4169" i="2"/>
  <c r="M4169" i="2" s="1"/>
  <c r="L4170" i="2"/>
  <c r="M4170" i="2" s="1"/>
  <c r="L4171" i="2"/>
  <c r="M4171" i="2" s="1"/>
  <c r="L4172" i="2"/>
  <c r="M4172" i="2" s="1"/>
  <c r="L4173" i="2"/>
  <c r="M4173" i="2" s="1"/>
  <c r="L4174" i="2"/>
  <c r="M4174" i="2" s="1"/>
  <c r="L4175" i="2"/>
  <c r="M4175" i="2" s="1"/>
  <c r="L4176" i="2"/>
  <c r="M4176" i="2" s="1"/>
  <c r="L4177" i="2"/>
  <c r="M4177" i="2" s="1"/>
  <c r="L4178" i="2"/>
  <c r="M4178" i="2" s="1"/>
  <c r="L4179" i="2"/>
  <c r="M4179" i="2" s="1"/>
  <c r="L4180" i="2"/>
  <c r="M4180" i="2" s="1"/>
  <c r="L4181" i="2"/>
  <c r="M4181" i="2" s="1"/>
  <c r="L4182" i="2"/>
  <c r="M4182" i="2" s="1"/>
  <c r="L4183" i="2"/>
  <c r="M4183" i="2" s="1"/>
  <c r="L4184" i="2"/>
  <c r="M4184" i="2" s="1"/>
  <c r="L4185" i="2"/>
  <c r="M4185" i="2" s="1"/>
  <c r="L4186" i="2"/>
  <c r="M4186" i="2" s="1"/>
  <c r="L4187" i="2"/>
  <c r="M4187" i="2" s="1"/>
  <c r="L4188" i="2"/>
  <c r="M4188" i="2" s="1"/>
  <c r="L4189" i="2"/>
  <c r="M4189" i="2" s="1"/>
  <c r="L4190" i="2"/>
  <c r="M4190" i="2" s="1"/>
  <c r="L4191" i="2"/>
  <c r="M4191" i="2" s="1"/>
  <c r="L4192" i="2"/>
  <c r="M4192" i="2" s="1"/>
  <c r="L4193" i="2"/>
  <c r="M4193" i="2" s="1"/>
  <c r="L4194" i="2"/>
  <c r="M4194" i="2" s="1"/>
  <c r="L4195" i="2"/>
  <c r="M4195" i="2" s="1"/>
  <c r="L4196" i="2"/>
  <c r="M4196" i="2" s="1"/>
  <c r="L4197" i="2"/>
  <c r="M4197" i="2" s="1"/>
  <c r="L4198" i="2"/>
  <c r="M4198" i="2" s="1"/>
  <c r="L4199" i="2"/>
  <c r="M4199" i="2" s="1"/>
  <c r="L4200" i="2"/>
  <c r="M4200" i="2" s="1"/>
  <c r="L4201" i="2"/>
  <c r="M4201" i="2" s="1"/>
  <c r="L4202" i="2"/>
  <c r="M4202" i="2" s="1"/>
  <c r="L4203" i="2"/>
  <c r="M4203" i="2" s="1"/>
  <c r="L4204" i="2"/>
  <c r="M4204" i="2" s="1"/>
  <c r="L4205" i="2"/>
  <c r="M4205" i="2" s="1"/>
  <c r="L4206" i="2"/>
  <c r="M4206" i="2" s="1"/>
  <c r="L4207" i="2"/>
  <c r="M4207" i="2" s="1"/>
  <c r="L4208" i="2"/>
  <c r="M4208" i="2" s="1"/>
  <c r="L4209" i="2"/>
  <c r="M4209" i="2" s="1"/>
  <c r="L4210" i="2"/>
  <c r="M4210" i="2" s="1"/>
  <c r="L4211" i="2"/>
  <c r="M4211" i="2" s="1"/>
  <c r="L4212" i="2"/>
  <c r="M4212" i="2" s="1"/>
  <c r="L4213" i="2"/>
  <c r="M4213" i="2" s="1"/>
  <c r="L4214" i="2"/>
  <c r="M4214" i="2" s="1"/>
  <c r="L4215" i="2"/>
  <c r="M4215" i="2" s="1"/>
  <c r="L4216" i="2"/>
  <c r="M4216" i="2" s="1"/>
  <c r="L4217" i="2"/>
  <c r="M4217" i="2" s="1"/>
  <c r="L4218" i="2"/>
  <c r="M4218" i="2" s="1"/>
  <c r="L4219" i="2"/>
  <c r="M4219" i="2" s="1"/>
  <c r="L4220" i="2"/>
  <c r="M4220" i="2" s="1"/>
  <c r="L4221" i="2"/>
  <c r="M4221" i="2" s="1"/>
  <c r="L4222" i="2"/>
  <c r="M4222" i="2" s="1"/>
  <c r="L4223" i="2"/>
  <c r="M4223" i="2" s="1"/>
  <c r="L4224" i="2"/>
  <c r="M4224" i="2" s="1"/>
  <c r="L4225" i="2"/>
  <c r="M4225" i="2" s="1"/>
  <c r="L4226" i="2"/>
  <c r="M4226" i="2" s="1"/>
  <c r="L4227" i="2"/>
  <c r="M4227" i="2" s="1"/>
  <c r="L4228" i="2"/>
  <c r="M4228" i="2" s="1"/>
  <c r="L4229" i="2"/>
  <c r="M4229" i="2" s="1"/>
  <c r="L4230" i="2"/>
  <c r="M4230" i="2" s="1"/>
  <c r="L4231" i="2"/>
  <c r="M4231" i="2" s="1"/>
  <c r="L4232" i="2"/>
  <c r="M4232" i="2" s="1"/>
  <c r="L4233" i="2"/>
  <c r="M4233" i="2" s="1"/>
  <c r="L4234" i="2"/>
  <c r="M4234" i="2" s="1"/>
  <c r="L4235" i="2"/>
  <c r="M4235" i="2" s="1"/>
  <c r="L4236" i="2"/>
  <c r="M4236" i="2" s="1"/>
  <c r="L4237" i="2"/>
  <c r="M4237" i="2" s="1"/>
  <c r="L4238" i="2"/>
  <c r="M4238" i="2" s="1"/>
  <c r="L4239" i="2"/>
  <c r="M4239" i="2" s="1"/>
  <c r="L4240" i="2"/>
  <c r="M4240" i="2" s="1"/>
  <c r="L4241" i="2"/>
  <c r="M4241" i="2" s="1"/>
  <c r="L4242" i="2"/>
  <c r="M4242" i="2" s="1"/>
  <c r="L4243" i="2"/>
  <c r="M4243" i="2" s="1"/>
  <c r="L4244" i="2"/>
  <c r="M4244" i="2" s="1"/>
  <c r="L4245" i="2"/>
  <c r="M4245" i="2" s="1"/>
  <c r="L4246" i="2"/>
  <c r="M4246" i="2" s="1"/>
  <c r="L4247" i="2"/>
  <c r="M4247" i="2" s="1"/>
  <c r="L4248" i="2"/>
  <c r="M4248" i="2" s="1"/>
  <c r="L4249" i="2"/>
  <c r="M4249" i="2" s="1"/>
  <c r="L4250" i="2"/>
  <c r="M4250" i="2" s="1"/>
  <c r="L4251" i="2"/>
  <c r="M4251" i="2" s="1"/>
  <c r="L4252" i="2"/>
  <c r="M4252" i="2" s="1"/>
  <c r="L4253" i="2"/>
  <c r="M4253" i="2" s="1"/>
  <c r="L4254" i="2"/>
  <c r="M4254" i="2" s="1"/>
  <c r="L4255" i="2"/>
  <c r="M4255" i="2" s="1"/>
  <c r="L4256" i="2"/>
  <c r="M4256" i="2" s="1"/>
  <c r="L4257" i="2"/>
  <c r="M4257" i="2" s="1"/>
  <c r="L4258" i="2"/>
  <c r="M4258" i="2" s="1"/>
  <c r="L4259" i="2"/>
  <c r="M4259" i="2" s="1"/>
  <c r="L4260" i="2"/>
  <c r="M4260" i="2" s="1"/>
  <c r="L4261" i="2"/>
  <c r="M4261" i="2" s="1"/>
  <c r="L4262" i="2"/>
  <c r="M4262" i="2" s="1"/>
  <c r="L4263" i="2"/>
  <c r="M4263" i="2" s="1"/>
  <c r="L4264" i="2"/>
  <c r="M4264" i="2" s="1"/>
  <c r="L4265" i="2"/>
  <c r="M4265" i="2" s="1"/>
  <c r="L4266" i="2"/>
  <c r="M4266" i="2" s="1"/>
  <c r="L4267" i="2"/>
  <c r="M4267" i="2" s="1"/>
  <c r="L4268" i="2"/>
  <c r="M4268" i="2" s="1"/>
  <c r="L4269" i="2"/>
  <c r="M4269" i="2" s="1"/>
  <c r="L4270" i="2"/>
  <c r="M4270" i="2" s="1"/>
  <c r="L4271" i="2"/>
  <c r="M4271" i="2" s="1"/>
  <c r="L4272" i="2"/>
  <c r="M4272" i="2" s="1"/>
  <c r="L4273" i="2"/>
  <c r="M4273" i="2" s="1"/>
  <c r="L4274" i="2"/>
  <c r="M4274" i="2" s="1"/>
  <c r="L4275" i="2"/>
  <c r="M4275" i="2" s="1"/>
  <c r="L4276" i="2"/>
  <c r="M4276" i="2" s="1"/>
  <c r="L4277" i="2"/>
  <c r="M4277" i="2" s="1"/>
  <c r="L4278" i="2"/>
  <c r="M4278" i="2" s="1"/>
  <c r="L4279" i="2"/>
  <c r="M4279" i="2" s="1"/>
  <c r="L4280" i="2"/>
  <c r="M4280" i="2" s="1"/>
  <c r="L4281" i="2"/>
  <c r="M4281" i="2" s="1"/>
  <c r="L4282" i="2"/>
  <c r="M4282" i="2" s="1"/>
  <c r="L4283" i="2"/>
  <c r="M4283" i="2" s="1"/>
  <c r="L4284" i="2"/>
  <c r="M4284" i="2" s="1"/>
  <c r="L4285" i="2"/>
  <c r="M4285" i="2" s="1"/>
  <c r="L4286" i="2"/>
  <c r="M4286" i="2" s="1"/>
  <c r="L4287" i="2"/>
  <c r="M4287" i="2" s="1"/>
  <c r="L4288" i="2"/>
  <c r="M4288" i="2" s="1"/>
  <c r="L4289" i="2"/>
  <c r="M4289" i="2" s="1"/>
  <c r="L4290" i="2"/>
  <c r="M4290" i="2" s="1"/>
  <c r="L4291" i="2"/>
  <c r="M4291" i="2" s="1"/>
  <c r="L4292" i="2"/>
  <c r="M4292" i="2" s="1"/>
  <c r="L4293" i="2"/>
  <c r="M4293" i="2" s="1"/>
  <c r="L4294" i="2"/>
  <c r="M4294" i="2" s="1"/>
  <c r="L4295" i="2"/>
  <c r="M4295" i="2" s="1"/>
  <c r="L4296" i="2"/>
  <c r="M4296" i="2" s="1"/>
  <c r="L4297" i="2"/>
  <c r="M4297" i="2" s="1"/>
  <c r="L4298" i="2"/>
  <c r="M4298" i="2" s="1"/>
  <c r="L4299" i="2"/>
  <c r="M4299" i="2" s="1"/>
  <c r="L4300" i="2"/>
  <c r="M4300" i="2" s="1"/>
  <c r="L4301" i="2"/>
  <c r="M4301" i="2" s="1"/>
  <c r="L4302" i="2"/>
  <c r="M4302" i="2" s="1"/>
  <c r="L4303" i="2"/>
  <c r="M4303" i="2" s="1"/>
  <c r="L4304" i="2"/>
  <c r="M4304" i="2" s="1"/>
  <c r="L4305" i="2"/>
  <c r="M4305" i="2" s="1"/>
  <c r="L4306" i="2"/>
  <c r="M4306" i="2" s="1"/>
  <c r="L4307" i="2"/>
  <c r="M4307" i="2" s="1"/>
  <c r="L4308" i="2"/>
  <c r="M4308" i="2" s="1"/>
  <c r="L4309" i="2"/>
  <c r="M4309" i="2" s="1"/>
  <c r="L4310" i="2"/>
  <c r="M4310" i="2" s="1"/>
  <c r="L4311" i="2"/>
  <c r="M4311" i="2" s="1"/>
  <c r="L4312" i="2"/>
  <c r="M4312" i="2" s="1"/>
  <c r="L4313" i="2"/>
  <c r="M4313" i="2" s="1"/>
  <c r="L4314" i="2"/>
  <c r="M4314" i="2" s="1"/>
  <c r="L4315" i="2"/>
  <c r="M4315" i="2" s="1"/>
  <c r="L4316" i="2"/>
  <c r="M4316" i="2" s="1"/>
  <c r="L4317" i="2"/>
  <c r="M4317" i="2" s="1"/>
  <c r="L4318" i="2"/>
  <c r="M4318" i="2" s="1"/>
  <c r="L4319" i="2"/>
  <c r="M4319" i="2" s="1"/>
  <c r="L4320" i="2"/>
  <c r="M4320" i="2" s="1"/>
  <c r="L4321" i="2"/>
  <c r="M4321" i="2" s="1"/>
  <c r="L4322" i="2"/>
  <c r="M4322" i="2" s="1"/>
  <c r="L4323" i="2"/>
  <c r="M4323" i="2" s="1"/>
  <c r="L4324" i="2"/>
  <c r="M4324" i="2" s="1"/>
  <c r="L4325" i="2"/>
  <c r="M4325" i="2" s="1"/>
  <c r="L4326" i="2"/>
  <c r="M4326" i="2" s="1"/>
  <c r="L4327" i="2"/>
  <c r="M4327" i="2" s="1"/>
  <c r="L4328" i="2"/>
  <c r="M4328" i="2" s="1"/>
  <c r="L4329" i="2"/>
  <c r="M4329" i="2" s="1"/>
  <c r="L4330" i="2"/>
  <c r="M4330" i="2" s="1"/>
  <c r="L4331" i="2"/>
  <c r="M4331" i="2" s="1"/>
  <c r="L4332" i="2"/>
  <c r="M4332" i="2" s="1"/>
  <c r="L4333" i="2"/>
  <c r="M4333" i="2" s="1"/>
  <c r="L4334" i="2"/>
  <c r="M4334" i="2" s="1"/>
  <c r="L4335" i="2"/>
  <c r="M4335" i="2" s="1"/>
  <c r="L4336" i="2"/>
  <c r="M4336" i="2" s="1"/>
  <c r="L4337" i="2"/>
  <c r="M4337" i="2" s="1"/>
  <c r="L4338" i="2"/>
  <c r="M4338" i="2" s="1"/>
  <c r="L4339" i="2"/>
  <c r="M4339" i="2" s="1"/>
  <c r="L4340" i="2"/>
  <c r="M4340" i="2" s="1"/>
  <c r="L4341" i="2"/>
  <c r="M4341" i="2" s="1"/>
  <c r="L4342" i="2"/>
  <c r="M4342" i="2" s="1"/>
  <c r="L4343" i="2"/>
  <c r="M4343" i="2" s="1"/>
  <c r="L4344" i="2"/>
  <c r="M4344" i="2" s="1"/>
  <c r="L4345" i="2"/>
  <c r="M4345" i="2" s="1"/>
  <c r="L4346" i="2"/>
  <c r="M4346" i="2" s="1"/>
  <c r="L4347" i="2"/>
  <c r="M4347" i="2" s="1"/>
  <c r="L4348" i="2"/>
  <c r="M4348" i="2" s="1"/>
  <c r="L4349" i="2"/>
  <c r="M4349" i="2" s="1"/>
  <c r="L4350" i="2"/>
  <c r="M4350" i="2" s="1"/>
  <c r="L4351" i="2"/>
  <c r="M4351" i="2" s="1"/>
  <c r="L4352" i="2"/>
  <c r="M4352" i="2" s="1"/>
  <c r="L4353" i="2"/>
  <c r="M4353" i="2" s="1"/>
  <c r="L4354" i="2"/>
  <c r="M4354" i="2" s="1"/>
  <c r="L4355" i="2"/>
  <c r="M4355" i="2" s="1"/>
  <c r="L4356" i="2"/>
  <c r="M4356" i="2" s="1"/>
  <c r="L4357" i="2"/>
  <c r="M4357" i="2" s="1"/>
  <c r="L4358" i="2"/>
  <c r="M4358" i="2" s="1"/>
  <c r="L4359" i="2"/>
  <c r="M4359" i="2" s="1"/>
  <c r="L4360" i="2"/>
  <c r="M4360" i="2" s="1"/>
  <c r="L4361" i="2"/>
  <c r="M4361" i="2" s="1"/>
  <c r="L4362" i="2"/>
  <c r="M4362" i="2" s="1"/>
  <c r="L4363" i="2"/>
  <c r="M4363" i="2" s="1"/>
  <c r="L4364" i="2"/>
  <c r="M4364" i="2" s="1"/>
  <c r="L4365" i="2"/>
  <c r="M4365" i="2" s="1"/>
  <c r="L4366" i="2"/>
  <c r="M4366" i="2" s="1"/>
  <c r="L4367" i="2"/>
  <c r="M4367" i="2" s="1"/>
  <c r="L4368" i="2"/>
  <c r="M4368" i="2" s="1"/>
  <c r="L4369" i="2"/>
  <c r="M4369" i="2" s="1"/>
  <c r="L4370" i="2"/>
  <c r="M4370" i="2" s="1"/>
  <c r="L4371" i="2"/>
  <c r="M4371" i="2" s="1"/>
  <c r="L4372" i="2"/>
  <c r="M4372" i="2" s="1"/>
  <c r="L4373" i="2"/>
  <c r="M4373" i="2" s="1"/>
  <c r="L4374" i="2"/>
  <c r="M4374" i="2" s="1"/>
  <c r="L4375" i="2"/>
  <c r="M4375" i="2" s="1"/>
  <c r="L4376" i="2"/>
  <c r="M4376" i="2" s="1"/>
  <c r="L4377" i="2"/>
  <c r="M4377" i="2" s="1"/>
  <c r="L4378" i="2"/>
  <c r="M4378" i="2" s="1"/>
  <c r="L4379" i="2"/>
  <c r="M4379" i="2" s="1"/>
  <c r="L4380" i="2"/>
  <c r="M4380" i="2" s="1"/>
  <c r="L4381" i="2"/>
  <c r="M4381" i="2" s="1"/>
  <c r="L4382" i="2"/>
  <c r="M4382" i="2" s="1"/>
  <c r="L4383" i="2"/>
  <c r="M4383" i="2" s="1"/>
  <c r="L4384" i="2"/>
  <c r="M4384" i="2" s="1"/>
  <c r="L4385" i="2"/>
  <c r="M4385" i="2" s="1"/>
  <c r="L4386" i="2"/>
  <c r="M4386" i="2" s="1"/>
  <c r="L4387" i="2"/>
  <c r="M4387" i="2" s="1"/>
  <c r="L4388" i="2"/>
  <c r="M4388" i="2" s="1"/>
  <c r="L4389" i="2"/>
  <c r="M4389" i="2" s="1"/>
  <c r="L4390" i="2"/>
  <c r="M4390" i="2" s="1"/>
  <c r="L4391" i="2"/>
  <c r="M4391" i="2" s="1"/>
  <c r="L4392" i="2"/>
  <c r="M4392" i="2" s="1"/>
  <c r="L4393" i="2"/>
  <c r="M4393" i="2" s="1"/>
  <c r="L4394" i="2"/>
  <c r="M4394" i="2" s="1"/>
  <c r="L4395" i="2"/>
  <c r="M4395" i="2" s="1"/>
  <c r="L4396" i="2"/>
  <c r="M4396" i="2" s="1"/>
  <c r="L4397" i="2"/>
  <c r="M4397" i="2" s="1"/>
  <c r="L4398" i="2"/>
  <c r="M4398" i="2" s="1"/>
  <c r="L4399" i="2"/>
  <c r="M4399" i="2" s="1"/>
  <c r="L4400" i="2"/>
  <c r="M4400" i="2" s="1"/>
  <c r="L4401" i="2"/>
  <c r="M4401" i="2" s="1"/>
  <c r="L4402" i="2"/>
  <c r="M4402" i="2" s="1"/>
  <c r="L4403" i="2"/>
  <c r="M4403" i="2" s="1"/>
  <c r="L4404" i="2"/>
  <c r="M4404" i="2" s="1"/>
  <c r="L4405" i="2"/>
  <c r="M4405" i="2" s="1"/>
  <c r="L4406" i="2"/>
  <c r="M4406" i="2" s="1"/>
  <c r="L4407" i="2"/>
  <c r="M4407" i="2" s="1"/>
  <c r="L4408" i="2"/>
  <c r="M4408" i="2" s="1"/>
  <c r="L4409" i="2"/>
  <c r="M4409" i="2" s="1"/>
  <c r="L4410" i="2"/>
  <c r="M4410" i="2" s="1"/>
  <c r="L4411" i="2"/>
  <c r="M4411" i="2" s="1"/>
  <c r="L4412" i="2"/>
  <c r="M4412" i="2" s="1"/>
  <c r="L4413" i="2"/>
  <c r="M4413" i="2" s="1"/>
  <c r="L4414" i="2"/>
  <c r="M4414" i="2" s="1"/>
  <c r="L4415" i="2"/>
  <c r="M4415" i="2" s="1"/>
  <c r="L4416" i="2"/>
  <c r="M4416" i="2" s="1"/>
  <c r="L4417" i="2"/>
  <c r="M4417" i="2" s="1"/>
  <c r="L4418" i="2"/>
  <c r="M4418" i="2" s="1"/>
  <c r="L4419" i="2"/>
  <c r="M4419" i="2" s="1"/>
  <c r="L4420" i="2"/>
  <c r="M4420" i="2" s="1"/>
  <c r="L4421" i="2"/>
  <c r="M4421" i="2" s="1"/>
  <c r="L4422" i="2"/>
  <c r="M4422" i="2" s="1"/>
  <c r="L4423" i="2"/>
  <c r="M4423" i="2" s="1"/>
  <c r="L4424" i="2"/>
  <c r="M4424" i="2" s="1"/>
  <c r="L4425" i="2"/>
  <c r="M4425" i="2" s="1"/>
  <c r="L4426" i="2"/>
  <c r="M4426" i="2" s="1"/>
  <c r="L4427" i="2"/>
  <c r="M4427" i="2" s="1"/>
  <c r="L4428" i="2"/>
  <c r="M4428" i="2" s="1"/>
  <c r="L4429" i="2"/>
  <c r="M4429" i="2" s="1"/>
  <c r="L4430" i="2"/>
  <c r="M4430" i="2" s="1"/>
  <c r="L4431" i="2"/>
  <c r="M4431" i="2" s="1"/>
  <c r="L4432" i="2"/>
  <c r="M4432" i="2" s="1"/>
  <c r="L4433" i="2"/>
  <c r="M4433" i="2" s="1"/>
  <c r="L4434" i="2"/>
  <c r="M4434" i="2" s="1"/>
  <c r="L4435" i="2"/>
  <c r="M4435" i="2" s="1"/>
  <c r="L4436" i="2"/>
  <c r="M4436" i="2" s="1"/>
  <c r="L4437" i="2"/>
  <c r="M4437" i="2" s="1"/>
  <c r="L4438" i="2"/>
  <c r="M4438" i="2" s="1"/>
  <c r="L4439" i="2"/>
  <c r="M4439" i="2" s="1"/>
  <c r="L4440" i="2"/>
  <c r="M4440" i="2" s="1"/>
  <c r="L4441" i="2"/>
  <c r="M4441" i="2" s="1"/>
  <c r="L4442" i="2"/>
  <c r="M4442" i="2" s="1"/>
  <c r="L4443" i="2"/>
  <c r="M4443" i="2" s="1"/>
  <c r="L4444" i="2"/>
  <c r="M4444" i="2" s="1"/>
  <c r="L4445" i="2"/>
  <c r="M4445" i="2" s="1"/>
  <c r="L4446" i="2"/>
  <c r="M4446" i="2" s="1"/>
  <c r="L4447" i="2"/>
  <c r="M4447" i="2" s="1"/>
  <c r="L4448" i="2"/>
  <c r="M4448" i="2" s="1"/>
  <c r="L4449" i="2"/>
  <c r="M4449" i="2" s="1"/>
  <c r="L4450" i="2"/>
  <c r="M4450" i="2" s="1"/>
  <c r="L4451" i="2"/>
  <c r="M4451" i="2" s="1"/>
  <c r="L4452" i="2"/>
  <c r="M4452" i="2" s="1"/>
  <c r="L4453" i="2"/>
  <c r="M4453" i="2" s="1"/>
  <c r="L4454" i="2"/>
  <c r="M4454" i="2" s="1"/>
  <c r="L4455" i="2"/>
  <c r="M4455" i="2" s="1"/>
  <c r="L4456" i="2"/>
  <c r="M4456" i="2" s="1"/>
  <c r="L4457" i="2"/>
  <c r="M4457" i="2" s="1"/>
  <c r="L4458" i="2"/>
  <c r="M4458" i="2" s="1"/>
  <c r="L4459" i="2"/>
  <c r="M4459" i="2" s="1"/>
  <c r="L4460" i="2"/>
  <c r="M4460" i="2" s="1"/>
  <c r="L4461" i="2"/>
  <c r="M4461" i="2" s="1"/>
  <c r="L4462" i="2"/>
  <c r="M4462" i="2" s="1"/>
  <c r="L4463" i="2"/>
  <c r="M4463" i="2" s="1"/>
  <c r="L4464" i="2"/>
  <c r="M4464" i="2" s="1"/>
  <c r="L4465" i="2"/>
  <c r="M4465" i="2" s="1"/>
  <c r="L4466" i="2"/>
  <c r="M4466" i="2" s="1"/>
  <c r="L4467" i="2"/>
  <c r="M4467" i="2" s="1"/>
  <c r="L4468" i="2"/>
  <c r="M4468" i="2" s="1"/>
  <c r="L4469" i="2"/>
  <c r="M4469" i="2" s="1"/>
  <c r="L4470" i="2"/>
  <c r="M4470" i="2" s="1"/>
  <c r="L4471" i="2"/>
  <c r="M4471" i="2" s="1"/>
  <c r="L4472" i="2"/>
  <c r="M4472" i="2" s="1"/>
  <c r="L4473" i="2"/>
  <c r="M4473" i="2" s="1"/>
  <c r="L4474" i="2"/>
  <c r="M4474" i="2" s="1"/>
  <c r="L4475" i="2"/>
  <c r="M4475" i="2" s="1"/>
  <c r="L4476" i="2"/>
  <c r="M4476" i="2" s="1"/>
  <c r="L4477" i="2"/>
  <c r="M4477" i="2" s="1"/>
  <c r="L4478" i="2"/>
  <c r="M4478" i="2" s="1"/>
  <c r="L4479" i="2"/>
  <c r="M4479" i="2" s="1"/>
  <c r="L4480" i="2"/>
  <c r="M4480" i="2" s="1"/>
  <c r="L4481" i="2"/>
  <c r="M4481" i="2" s="1"/>
  <c r="L4482" i="2"/>
  <c r="M4482" i="2" s="1"/>
  <c r="L4483" i="2"/>
  <c r="M4483" i="2" s="1"/>
  <c r="L4484" i="2"/>
  <c r="M4484" i="2" s="1"/>
  <c r="L4485" i="2"/>
  <c r="M4485" i="2" s="1"/>
  <c r="L4486" i="2"/>
  <c r="M4486" i="2" s="1"/>
  <c r="L4487" i="2"/>
  <c r="M4487" i="2" s="1"/>
  <c r="L4488" i="2"/>
  <c r="M4488" i="2" s="1"/>
  <c r="L4489" i="2"/>
  <c r="M4489" i="2" s="1"/>
  <c r="L4490" i="2"/>
  <c r="M4490" i="2" s="1"/>
  <c r="L4491" i="2"/>
  <c r="M4491" i="2" s="1"/>
  <c r="L4492" i="2"/>
  <c r="M4492" i="2" s="1"/>
  <c r="L4493" i="2"/>
  <c r="M4493" i="2" s="1"/>
  <c r="L4494" i="2"/>
  <c r="M4494" i="2" s="1"/>
  <c r="L4495" i="2"/>
  <c r="M4495" i="2" s="1"/>
  <c r="L4496" i="2"/>
  <c r="M4496" i="2" s="1"/>
  <c r="L4497" i="2"/>
  <c r="M4497" i="2" s="1"/>
  <c r="L4498" i="2"/>
  <c r="M4498" i="2" s="1"/>
  <c r="L4499" i="2"/>
  <c r="M4499" i="2" s="1"/>
  <c r="L4500" i="2"/>
  <c r="M4500" i="2" s="1"/>
  <c r="L4501" i="2"/>
  <c r="M4501" i="2" s="1"/>
  <c r="L4502" i="2"/>
  <c r="M4502" i="2" s="1"/>
  <c r="L4503" i="2"/>
  <c r="M4503" i="2" s="1"/>
  <c r="L4504" i="2"/>
  <c r="M4504" i="2" s="1"/>
  <c r="L4505" i="2"/>
  <c r="M4505" i="2" s="1"/>
  <c r="L4506" i="2"/>
  <c r="M4506" i="2" s="1"/>
  <c r="L4507" i="2"/>
  <c r="M4507" i="2" s="1"/>
  <c r="L4508" i="2"/>
  <c r="M4508" i="2" s="1"/>
  <c r="L4509" i="2"/>
  <c r="M4509" i="2" s="1"/>
  <c r="L4510" i="2"/>
  <c r="M4510" i="2" s="1"/>
  <c r="L4511" i="2"/>
  <c r="M4511" i="2" s="1"/>
  <c r="L4512" i="2"/>
  <c r="M4512" i="2" s="1"/>
  <c r="L4513" i="2"/>
  <c r="M4513" i="2" s="1"/>
  <c r="L4514" i="2"/>
  <c r="M4514" i="2" s="1"/>
  <c r="L4515" i="2"/>
  <c r="M4515" i="2" s="1"/>
  <c r="L4516" i="2"/>
  <c r="M4516" i="2" s="1"/>
  <c r="L4517" i="2"/>
  <c r="M4517" i="2" s="1"/>
  <c r="L4518" i="2"/>
  <c r="M4518" i="2" s="1"/>
  <c r="L4519" i="2"/>
  <c r="M4519" i="2" s="1"/>
  <c r="L4520" i="2"/>
  <c r="M4520" i="2" s="1"/>
  <c r="L4521" i="2"/>
  <c r="M4521" i="2" s="1"/>
  <c r="L4522" i="2"/>
  <c r="M4522" i="2" s="1"/>
  <c r="L4523" i="2"/>
  <c r="M4523" i="2" s="1"/>
  <c r="L4524" i="2"/>
  <c r="M4524" i="2" s="1"/>
  <c r="L4525" i="2"/>
  <c r="M4525" i="2" s="1"/>
  <c r="L4526" i="2"/>
  <c r="M4526" i="2" s="1"/>
  <c r="L4527" i="2"/>
  <c r="M4527" i="2" s="1"/>
  <c r="L4528" i="2"/>
  <c r="M4528" i="2" s="1"/>
  <c r="L4529" i="2"/>
  <c r="M4529" i="2" s="1"/>
  <c r="L4530" i="2"/>
  <c r="M4530" i="2" s="1"/>
  <c r="L4531" i="2"/>
  <c r="M4531" i="2" s="1"/>
  <c r="L4532" i="2"/>
  <c r="M4532" i="2" s="1"/>
  <c r="L4533" i="2"/>
  <c r="M4533" i="2" s="1"/>
  <c r="L4534" i="2"/>
  <c r="M4534" i="2" s="1"/>
  <c r="L4535" i="2"/>
  <c r="M4535" i="2" s="1"/>
  <c r="L4536" i="2"/>
  <c r="M4536" i="2" s="1"/>
  <c r="L4537" i="2"/>
  <c r="M4537" i="2" s="1"/>
  <c r="L4538" i="2"/>
  <c r="M4538" i="2" s="1"/>
  <c r="L4539" i="2"/>
  <c r="M4539" i="2" s="1"/>
  <c r="L4540" i="2"/>
  <c r="M4540" i="2" s="1"/>
  <c r="L4541" i="2"/>
  <c r="M4541" i="2" s="1"/>
  <c r="L4542" i="2"/>
  <c r="M4542" i="2" s="1"/>
  <c r="L4543" i="2"/>
  <c r="M4543" i="2" s="1"/>
  <c r="L4544" i="2"/>
  <c r="M4544" i="2" s="1"/>
  <c r="L4545" i="2"/>
  <c r="M4545" i="2" s="1"/>
  <c r="L4546" i="2"/>
  <c r="M4546" i="2" s="1"/>
  <c r="L4547" i="2"/>
  <c r="M4547" i="2" s="1"/>
  <c r="L4548" i="2"/>
  <c r="M4548" i="2" s="1"/>
  <c r="L4549" i="2"/>
  <c r="M4549" i="2" s="1"/>
  <c r="L4550" i="2"/>
  <c r="M4550" i="2" s="1"/>
  <c r="L4551" i="2"/>
  <c r="M4551" i="2" s="1"/>
  <c r="L4552" i="2"/>
  <c r="M4552" i="2" s="1"/>
  <c r="L4553" i="2"/>
  <c r="M4553" i="2" s="1"/>
  <c r="L4554" i="2"/>
  <c r="M4554" i="2" s="1"/>
  <c r="L4555" i="2"/>
  <c r="M4555" i="2" s="1"/>
  <c r="L4556" i="2"/>
  <c r="M4556" i="2" s="1"/>
  <c r="L4557" i="2"/>
  <c r="M4557" i="2" s="1"/>
  <c r="L4558" i="2"/>
  <c r="M4558" i="2" s="1"/>
  <c r="L4559" i="2"/>
  <c r="M4559" i="2" s="1"/>
  <c r="L4560" i="2"/>
  <c r="M4560" i="2" s="1"/>
  <c r="L4561" i="2"/>
  <c r="M4561" i="2" s="1"/>
  <c r="L4562" i="2"/>
  <c r="M4562" i="2" s="1"/>
  <c r="L4563" i="2"/>
  <c r="M4563" i="2" s="1"/>
  <c r="L4564" i="2"/>
  <c r="M4564" i="2" s="1"/>
  <c r="L4565" i="2"/>
  <c r="M4565" i="2" s="1"/>
  <c r="L4566" i="2"/>
  <c r="M4566" i="2" s="1"/>
  <c r="L4567" i="2"/>
  <c r="M4567" i="2" s="1"/>
  <c r="L4568" i="2"/>
  <c r="M4568" i="2" s="1"/>
  <c r="L4569" i="2"/>
  <c r="M4569" i="2" s="1"/>
  <c r="L4570" i="2"/>
  <c r="M4570" i="2" s="1"/>
  <c r="L4571" i="2"/>
  <c r="M4571" i="2" s="1"/>
  <c r="L4572" i="2"/>
  <c r="M4572" i="2" s="1"/>
  <c r="L4573" i="2"/>
  <c r="M4573" i="2" s="1"/>
  <c r="L4574" i="2"/>
  <c r="M4574" i="2" s="1"/>
  <c r="L4575" i="2"/>
  <c r="M4575" i="2" s="1"/>
  <c r="L4576" i="2"/>
  <c r="M4576" i="2" s="1"/>
  <c r="L4577" i="2"/>
  <c r="M4577" i="2" s="1"/>
  <c r="L4578" i="2"/>
  <c r="M4578" i="2" s="1"/>
  <c r="L4579" i="2"/>
  <c r="M4579" i="2" s="1"/>
  <c r="L4580" i="2"/>
  <c r="M4580" i="2" s="1"/>
  <c r="L4581" i="2"/>
  <c r="M4581" i="2" s="1"/>
  <c r="L4582" i="2"/>
  <c r="M4582" i="2" s="1"/>
  <c r="L4583" i="2"/>
  <c r="M4583" i="2" s="1"/>
  <c r="L4584" i="2"/>
  <c r="M4584" i="2" s="1"/>
  <c r="L4585" i="2"/>
  <c r="M4585" i="2" s="1"/>
  <c r="L4586" i="2"/>
  <c r="M4586" i="2" s="1"/>
  <c r="L4587" i="2"/>
  <c r="M4587" i="2" s="1"/>
  <c r="L4588" i="2"/>
  <c r="M4588" i="2" s="1"/>
  <c r="L4589" i="2"/>
  <c r="M4589" i="2" s="1"/>
  <c r="L4590" i="2"/>
  <c r="M4590" i="2" s="1"/>
  <c r="L4591" i="2"/>
  <c r="M4591" i="2" s="1"/>
  <c r="L4592" i="2"/>
  <c r="M4592" i="2" s="1"/>
  <c r="L4593" i="2"/>
  <c r="M4593" i="2" s="1"/>
  <c r="L4594" i="2"/>
  <c r="M4594" i="2" s="1"/>
  <c r="L4595" i="2"/>
  <c r="M4595" i="2" s="1"/>
  <c r="L4596" i="2"/>
  <c r="M4596" i="2" s="1"/>
  <c r="L4597" i="2"/>
  <c r="M4597" i="2" s="1"/>
  <c r="L4598" i="2"/>
  <c r="M4598" i="2" s="1"/>
  <c r="L4599" i="2"/>
  <c r="M4599" i="2" s="1"/>
  <c r="L4600" i="2"/>
  <c r="M4600" i="2" s="1"/>
  <c r="L4601" i="2"/>
  <c r="M4601" i="2" s="1"/>
  <c r="L4602" i="2"/>
  <c r="M4602" i="2" s="1"/>
  <c r="L4603" i="2"/>
  <c r="M4603" i="2" s="1"/>
  <c r="L4604" i="2"/>
  <c r="M4604" i="2" s="1"/>
  <c r="L4605" i="2"/>
  <c r="M4605" i="2" s="1"/>
  <c r="L4606" i="2"/>
  <c r="M4606" i="2" s="1"/>
  <c r="L4607" i="2"/>
  <c r="M4607" i="2" s="1"/>
  <c r="L4608" i="2"/>
  <c r="M4608" i="2" s="1"/>
  <c r="L4609" i="2"/>
  <c r="M4609" i="2" s="1"/>
  <c r="L4610" i="2"/>
  <c r="M4610" i="2" s="1"/>
  <c r="L4611" i="2"/>
  <c r="M4611" i="2" s="1"/>
  <c r="L4612" i="2"/>
  <c r="M4612" i="2" s="1"/>
  <c r="L4613" i="2"/>
  <c r="M4613" i="2" s="1"/>
  <c r="L4614" i="2"/>
  <c r="M4614" i="2" s="1"/>
  <c r="L4615" i="2"/>
  <c r="M4615" i="2" s="1"/>
  <c r="L4616" i="2"/>
  <c r="M4616" i="2" s="1"/>
  <c r="L4617" i="2"/>
  <c r="M4617" i="2" s="1"/>
  <c r="L4618" i="2"/>
  <c r="M4618" i="2" s="1"/>
  <c r="L4619" i="2"/>
  <c r="M4619" i="2" s="1"/>
  <c r="L4620" i="2"/>
  <c r="M4620" i="2" s="1"/>
  <c r="L4621" i="2"/>
  <c r="M4621" i="2" s="1"/>
  <c r="L4622" i="2"/>
  <c r="M4622" i="2" s="1"/>
  <c r="L4623" i="2"/>
  <c r="M4623" i="2" s="1"/>
  <c r="L4624" i="2"/>
  <c r="M4624" i="2" s="1"/>
  <c r="L4625" i="2"/>
  <c r="M4625" i="2" s="1"/>
  <c r="L4626" i="2"/>
  <c r="M4626" i="2" s="1"/>
  <c r="L4627" i="2"/>
  <c r="M4627" i="2" s="1"/>
  <c r="L4628" i="2"/>
  <c r="M4628" i="2" s="1"/>
  <c r="L4629" i="2"/>
  <c r="M4629" i="2" s="1"/>
  <c r="L4630" i="2"/>
  <c r="M4630" i="2" s="1"/>
  <c r="L4631" i="2"/>
  <c r="M4631" i="2" s="1"/>
  <c r="L4632" i="2"/>
  <c r="M4632" i="2" s="1"/>
  <c r="L4633" i="2"/>
  <c r="M4633" i="2" s="1"/>
  <c r="L4634" i="2"/>
  <c r="M4634" i="2" s="1"/>
  <c r="L4635" i="2"/>
  <c r="M4635" i="2" s="1"/>
  <c r="L4636" i="2"/>
  <c r="M4636" i="2" s="1"/>
  <c r="L4637" i="2"/>
  <c r="M4637" i="2" s="1"/>
  <c r="L4638" i="2"/>
  <c r="M4638" i="2" s="1"/>
  <c r="L4639" i="2"/>
  <c r="M4639" i="2" s="1"/>
  <c r="L4640" i="2"/>
  <c r="M4640" i="2" s="1"/>
  <c r="L4641" i="2"/>
  <c r="M4641" i="2" s="1"/>
  <c r="L4642" i="2"/>
  <c r="M4642" i="2" s="1"/>
  <c r="L4643" i="2"/>
  <c r="M4643" i="2" s="1"/>
  <c r="L4644" i="2"/>
  <c r="M4644" i="2" s="1"/>
  <c r="L4645" i="2"/>
  <c r="M4645" i="2" s="1"/>
  <c r="L4646" i="2"/>
  <c r="M4646" i="2" s="1"/>
  <c r="L4647" i="2"/>
  <c r="M4647" i="2" s="1"/>
  <c r="L4648" i="2"/>
  <c r="M4648" i="2" s="1"/>
  <c r="L4649" i="2"/>
  <c r="M4649" i="2" s="1"/>
  <c r="L4650" i="2"/>
  <c r="M4650" i="2" s="1"/>
  <c r="L4651" i="2"/>
  <c r="M4651" i="2" s="1"/>
  <c r="L4652" i="2"/>
  <c r="M4652" i="2" s="1"/>
  <c r="L4653" i="2"/>
  <c r="M4653" i="2" s="1"/>
  <c r="L4654" i="2"/>
  <c r="M4654" i="2" s="1"/>
  <c r="L4655" i="2"/>
  <c r="M4655" i="2" s="1"/>
  <c r="L4656" i="2"/>
  <c r="M4656" i="2" s="1"/>
  <c r="L4657" i="2"/>
  <c r="M4657" i="2" s="1"/>
  <c r="L4658" i="2"/>
  <c r="M4658" i="2" s="1"/>
  <c r="L4659" i="2"/>
  <c r="M4659" i="2" s="1"/>
  <c r="L4660" i="2"/>
  <c r="M4660" i="2" s="1"/>
  <c r="L4661" i="2"/>
  <c r="M4661" i="2" s="1"/>
  <c r="L4662" i="2"/>
  <c r="M4662" i="2" s="1"/>
  <c r="L4663" i="2"/>
  <c r="M4663" i="2" s="1"/>
  <c r="L4664" i="2"/>
  <c r="M4664" i="2" s="1"/>
  <c r="L4665" i="2"/>
  <c r="M4665" i="2" s="1"/>
  <c r="L4666" i="2"/>
  <c r="M4666" i="2" s="1"/>
  <c r="L4667" i="2"/>
  <c r="M4667" i="2" s="1"/>
  <c r="L4668" i="2"/>
  <c r="M4668" i="2" s="1"/>
  <c r="L4669" i="2"/>
  <c r="M4669" i="2" s="1"/>
  <c r="L4670" i="2"/>
  <c r="M4670" i="2" s="1"/>
  <c r="L4671" i="2"/>
  <c r="M4671" i="2" s="1"/>
  <c r="L4672" i="2"/>
  <c r="M4672" i="2" s="1"/>
  <c r="L4673" i="2"/>
  <c r="M4673" i="2" s="1"/>
  <c r="L4674" i="2"/>
  <c r="M4674" i="2" s="1"/>
  <c r="L4675" i="2"/>
  <c r="M4675" i="2" s="1"/>
  <c r="L4676" i="2"/>
  <c r="M4676" i="2" s="1"/>
  <c r="L4677" i="2"/>
  <c r="M4677" i="2" s="1"/>
  <c r="L4678" i="2"/>
  <c r="M4678" i="2" s="1"/>
  <c r="L4679" i="2"/>
  <c r="M4679" i="2" s="1"/>
  <c r="L4680" i="2"/>
  <c r="M4680" i="2" s="1"/>
  <c r="L4681" i="2"/>
  <c r="M4681" i="2" s="1"/>
  <c r="L4682" i="2"/>
  <c r="M4682" i="2" s="1"/>
  <c r="L4683" i="2"/>
  <c r="M4683" i="2" s="1"/>
  <c r="L4684" i="2"/>
  <c r="M4684" i="2" s="1"/>
  <c r="L4685" i="2"/>
  <c r="M4685" i="2" s="1"/>
  <c r="L4686" i="2"/>
  <c r="M4686" i="2" s="1"/>
  <c r="L4687" i="2"/>
  <c r="M4687" i="2" s="1"/>
  <c r="L4688" i="2"/>
  <c r="M4688" i="2" s="1"/>
  <c r="L4689" i="2"/>
  <c r="M4689" i="2" s="1"/>
  <c r="L4690" i="2"/>
  <c r="M4690" i="2" s="1"/>
  <c r="L4691" i="2"/>
  <c r="M4691" i="2" s="1"/>
  <c r="L4692" i="2"/>
  <c r="M4692" i="2" s="1"/>
  <c r="L4693" i="2"/>
  <c r="M4693" i="2" s="1"/>
  <c r="L4694" i="2"/>
  <c r="M4694" i="2" s="1"/>
  <c r="L4695" i="2"/>
  <c r="M4695" i="2" s="1"/>
  <c r="L4696" i="2"/>
  <c r="M4696" i="2" s="1"/>
  <c r="L4697" i="2"/>
  <c r="M4697" i="2" s="1"/>
  <c r="L4698" i="2"/>
  <c r="M4698" i="2" s="1"/>
  <c r="L4699" i="2"/>
  <c r="M4699" i="2" s="1"/>
  <c r="L4700" i="2"/>
  <c r="M4700" i="2" s="1"/>
  <c r="L4701" i="2"/>
  <c r="M4701" i="2" s="1"/>
  <c r="L4702" i="2"/>
  <c r="M4702" i="2" s="1"/>
  <c r="L4703" i="2"/>
  <c r="M4703" i="2" s="1"/>
  <c r="L4704" i="2"/>
  <c r="M4704" i="2" s="1"/>
  <c r="L4705" i="2"/>
  <c r="M4705" i="2" s="1"/>
  <c r="L4706" i="2"/>
  <c r="M4706" i="2" s="1"/>
  <c r="L4707" i="2"/>
  <c r="M4707" i="2" s="1"/>
  <c r="L4708" i="2"/>
  <c r="M4708" i="2" s="1"/>
  <c r="L4709" i="2"/>
  <c r="M4709" i="2" s="1"/>
  <c r="L4710" i="2"/>
  <c r="M4710" i="2" s="1"/>
  <c r="L4711" i="2"/>
  <c r="M4711" i="2" s="1"/>
  <c r="L4712" i="2"/>
  <c r="M4712" i="2" s="1"/>
  <c r="L4713" i="2"/>
  <c r="M4713" i="2" s="1"/>
  <c r="L4714" i="2"/>
  <c r="M4714" i="2" s="1"/>
  <c r="L4715" i="2"/>
  <c r="M4715" i="2" s="1"/>
  <c r="L4716" i="2"/>
  <c r="M4716" i="2" s="1"/>
  <c r="L4717" i="2"/>
  <c r="M4717" i="2" s="1"/>
  <c r="L4718" i="2"/>
  <c r="M4718" i="2" s="1"/>
  <c r="L4719" i="2"/>
  <c r="M4719" i="2" s="1"/>
  <c r="L4720" i="2"/>
  <c r="M4720" i="2" s="1"/>
  <c r="L4721" i="2"/>
  <c r="M4721" i="2" s="1"/>
  <c r="L4722" i="2"/>
  <c r="M4722" i="2" s="1"/>
  <c r="L4723" i="2"/>
  <c r="M4723" i="2" s="1"/>
  <c r="L4724" i="2"/>
  <c r="M4724" i="2" s="1"/>
  <c r="L4725" i="2"/>
  <c r="M4725" i="2" s="1"/>
  <c r="L4726" i="2"/>
  <c r="M4726" i="2" s="1"/>
  <c r="L4727" i="2"/>
  <c r="M4727" i="2" s="1"/>
  <c r="L4728" i="2"/>
  <c r="M4728" i="2" s="1"/>
  <c r="L4729" i="2"/>
  <c r="M4729" i="2" s="1"/>
  <c r="L4730" i="2"/>
  <c r="M4730" i="2" s="1"/>
  <c r="L4731" i="2"/>
  <c r="M4731" i="2" s="1"/>
  <c r="L4732" i="2"/>
  <c r="M4732" i="2" s="1"/>
  <c r="L4733" i="2"/>
  <c r="M4733" i="2" s="1"/>
  <c r="L4734" i="2"/>
  <c r="M4734" i="2" s="1"/>
  <c r="L4735" i="2"/>
  <c r="M4735" i="2" s="1"/>
  <c r="L4736" i="2"/>
  <c r="M4736" i="2" s="1"/>
  <c r="L4737" i="2"/>
  <c r="M4737" i="2" s="1"/>
  <c r="L4738" i="2"/>
  <c r="M4738" i="2" s="1"/>
  <c r="L4739" i="2"/>
  <c r="M4739" i="2" s="1"/>
  <c r="L4740" i="2"/>
  <c r="M4740" i="2" s="1"/>
  <c r="L4741" i="2"/>
  <c r="M4741" i="2" s="1"/>
  <c r="L4742" i="2"/>
  <c r="M4742" i="2" s="1"/>
  <c r="L4743" i="2"/>
  <c r="M4743" i="2" s="1"/>
  <c r="L4744" i="2"/>
  <c r="M4744" i="2" s="1"/>
  <c r="L4745" i="2"/>
  <c r="M4745" i="2" s="1"/>
  <c r="L4746" i="2"/>
  <c r="M4746" i="2" s="1"/>
  <c r="L4747" i="2"/>
  <c r="M4747" i="2" s="1"/>
  <c r="L4748" i="2"/>
  <c r="M4748" i="2" s="1"/>
  <c r="L4749" i="2"/>
  <c r="M4749" i="2" s="1"/>
  <c r="L4750" i="2"/>
  <c r="M4750" i="2" s="1"/>
  <c r="L4751" i="2"/>
  <c r="M4751" i="2" s="1"/>
  <c r="L4752" i="2"/>
  <c r="M4752" i="2" s="1"/>
  <c r="L4753" i="2"/>
  <c r="M4753" i="2" s="1"/>
  <c r="L4754" i="2"/>
  <c r="M4754" i="2" s="1"/>
  <c r="L4755" i="2"/>
  <c r="M4755" i="2" s="1"/>
  <c r="L4756" i="2"/>
  <c r="M4756" i="2" s="1"/>
  <c r="L4757" i="2"/>
  <c r="M4757" i="2" s="1"/>
  <c r="L4758" i="2"/>
  <c r="M4758" i="2" s="1"/>
  <c r="L4759" i="2"/>
  <c r="M4759" i="2" s="1"/>
  <c r="L4760" i="2"/>
  <c r="M4760" i="2" s="1"/>
  <c r="L4761" i="2"/>
  <c r="M4761" i="2" s="1"/>
  <c r="L4762" i="2"/>
  <c r="M4762" i="2" s="1"/>
  <c r="L4763" i="2"/>
  <c r="M4763" i="2" s="1"/>
  <c r="L4764" i="2"/>
  <c r="M4764" i="2" s="1"/>
  <c r="L4765" i="2"/>
  <c r="M4765" i="2" s="1"/>
  <c r="L4766" i="2"/>
  <c r="M4766" i="2" s="1"/>
  <c r="L4767" i="2"/>
  <c r="M4767" i="2" s="1"/>
  <c r="L4768" i="2"/>
  <c r="M4768" i="2" s="1"/>
  <c r="L4769" i="2"/>
  <c r="M4769" i="2" s="1"/>
  <c r="L4770" i="2"/>
  <c r="M4770" i="2" s="1"/>
  <c r="L4771" i="2"/>
  <c r="M4771" i="2" s="1"/>
  <c r="L4772" i="2"/>
  <c r="M4772" i="2" s="1"/>
  <c r="L4773" i="2"/>
  <c r="M4773" i="2" s="1"/>
  <c r="L4774" i="2"/>
  <c r="M4774" i="2" s="1"/>
  <c r="L4775" i="2"/>
  <c r="M4775" i="2" s="1"/>
  <c r="L4776" i="2"/>
  <c r="M4776" i="2" s="1"/>
  <c r="L4777" i="2"/>
  <c r="M4777" i="2" s="1"/>
  <c r="L4778" i="2"/>
  <c r="M4778" i="2" s="1"/>
  <c r="L4779" i="2"/>
  <c r="M4779" i="2" s="1"/>
  <c r="L4780" i="2"/>
  <c r="M4780" i="2" s="1"/>
  <c r="L4781" i="2"/>
  <c r="M4781" i="2" s="1"/>
  <c r="L4782" i="2"/>
  <c r="M4782" i="2" s="1"/>
  <c r="L4783" i="2"/>
  <c r="M4783" i="2" s="1"/>
  <c r="L4784" i="2"/>
  <c r="M4784" i="2" s="1"/>
  <c r="L4785" i="2"/>
  <c r="M4785" i="2" s="1"/>
  <c r="L4786" i="2"/>
  <c r="M4786" i="2" s="1"/>
  <c r="L4787" i="2"/>
  <c r="M4787" i="2" s="1"/>
  <c r="L4788" i="2"/>
  <c r="M4788" i="2" s="1"/>
  <c r="L4789" i="2"/>
  <c r="M4789" i="2" s="1"/>
  <c r="L4790" i="2"/>
  <c r="M4790" i="2" s="1"/>
  <c r="L4791" i="2"/>
  <c r="M4791" i="2" s="1"/>
  <c r="L4792" i="2"/>
  <c r="M4792" i="2" s="1"/>
  <c r="L4793" i="2"/>
  <c r="M4793" i="2" s="1"/>
  <c r="L4794" i="2"/>
  <c r="M4794" i="2" s="1"/>
  <c r="L4795" i="2"/>
  <c r="M4795" i="2" s="1"/>
  <c r="L4796" i="2"/>
  <c r="M4796" i="2" s="1"/>
  <c r="L4797" i="2"/>
  <c r="M4797" i="2" s="1"/>
  <c r="L4798" i="2"/>
  <c r="M4798" i="2" s="1"/>
  <c r="L4799" i="2"/>
  <c r="M4799" i="2" s="1"/>
  <c r="L4800" i="2"/>
  <c r="M4800" i="2" s="1"/>
  <c r="L4801" i="2"/>
  <c r="M4801" i="2" s="1"/>
  <c r="L4802" i="2"/>
  <c r="M4802" i="2" s="1"/>
  <c r="L4803" i="2"/>
  <c r="M4803" i="2" s="1"/>
  <c r="L4804" i="2"/>
  <c r="M4804" i="2" s="1"/>
  <c r="L4805" i="2"/>
  <c r="M4805" i="2" s="1"/>
  <c r="L4806" i="2"/>
  <c r="M4806" i="2" s="1"/>
  <c r="L4807" i="2"/>
  <c r="M4807" i="2" s="1"/>
  <c r="L4808" i="2"/>
  <c r="M4808" i="2" s="1"/>
  <c r="L4809" i="2"/>
  <c r="M4809" i="2" s="1"/>
  <c r="L4810" i="2"/>
  <c r="M4810" i="2" s="1"/>
  <c r="L4811" i="2"/>
  <c r="M4811" i="2" s="1"/>
  <c r="L4812" i="2"/>
  <c r="M4812" i="2" s="1"/>
  <c r="L4813" i="2"/>
  <c r="M4813" i="2" s="1"/>
  <c r="L4814" i="2"/>
  <c r="M4814" i="2" s="1"/>
  <c r="L4815" i="2"/>
  <c r="M4815" i="2" s="1"/>
  <c r="L4816" i="2"/>
  <c r="M4816" i="2" s="1"/>
  <c r="L4817" i="2"/>
  <c r="M4817" i="2" s="1"/>
  <c r="L4818" i="2"/>
  <c r="M4818" i="2" s="1"/>
  <c r="L4819" i="2"/>
  <c r="M4819" i="2" s="1"/>
  <c r="L4820" i="2"/>
  <c r="M4820" i="2" s="1"/>
  <c r="L4821" i="2"/>
  <c r="M4821" i="2" s="1"/>
  <c r="L4822" i="2"/>
  <c r="M4822" i="2" s="1"/>
  <c r="L4823" i="2"/>
  <c r="M4823" i="2" s="1"/>
  <c r="L4824" i="2"/>
  <c r="M4824" i="2" s="1"/>
  <c r="L4825" i="2"/>
  <c r="M4825" i="2" s="1"/>
  <c r="L4826" i="2"/>
  <c r="M4826" i="2" s="1"/>
  <c r="L4827" i="2"/>
  <c r="M4827" i="2" s="1"/>
  <c r="L4828" i="2"/>
  <c r="M4828" i="2" s="1"/>
  <c r="L4829" i="2"/>
  <c r="M4829" i="2" s="1"/>
  <c r="L4830" i="2"/>
  <c r="M4830" i="2" s="1"/>
  <c r="L4831" i="2"/>
  <c r="M4831" i="2" s="1"/>
  <c r="L4832" i="2"/>
  <c r="M4832" i="2" s="1"/>
  <c r="L4833" i="2"/>
  <c r="M4833" i="2" s="1"/>
  <c r="L4834" i="2"/>
  <c r="M4834" i="2" s="1"/>
  <c r="L4835" i="2"/>
  <c r="M4835" i="2" s="1"/>
  <c r="L4836" i="2"/>
  <c r="M4836" i="2" s="1"/>
  <c r="L4837" i="2"/>
  <c r="M4837" i="2" s="1"/>
  <c r="L4838" i="2"/>
  <c r="M4838" i="2" s="1"/>
  <c r="L4839" i="2"/>
  <c r="M4839" i="2" s="1"/>
  <c r="L4840" i="2"/>
  <c r="M4840" i="2" s="1"/>
  <c r="L4841" i="2"/>
  <c r="M4841" i="2" s="1"/>
  <c r="L4842" i="2"/>
  <c r="M4842" i="2" s="1"/>
  <c r="L4843" i="2"/>
  <c r="M4843" i="2" s="1"/>
  <c r="L4844" i="2"/>
  <c r="M4844" i="2" s="1"/>
  <c r="L4845" i="2"/>
  <c r="M4845" i="2" s="1"/>
  <c r="L4846" i="2"/>
  <c r="M4846" i="2" s="1"/>
  <c r="L4847" i="2"/>
  <c r="M4847" i="2" s="1"/>
  <c r="L4848" i="2"/>
  <c r="M4848" i="2" s="1"/>
  <c r="L4849" i="2"/>
  <c r="M4849" i="2" s="1"/>
  <c r="L4850" i="2"/>
  <c r="M4850" i="2" s="1"/>
  <c r="L4851" i="2"/>
  <c r="M4851" i="2" s="1"/>
  <c r="L4852" i="2"/>
  <c r="M4852" i="2" s="1"/>
  <c r="L4853" i="2"/>
  <c r="M4853" i="2" s="1"/>
  <c r="L4854" i="2"/>
  <c r="M4854" i="2" s="1"/>
  <c r="L4855" i="2"/>
  <c r="M4855" i="2" s="1"/>
  <c r="L4856" i="2"/>
  <c r="M4856" i="2" s="1"/>
  <c r="L4857" i="2"/>
  <c r="M4857" i="2" s="1"/>
  <c r="L4858" i="2"/>
  <c r="M4858" i="2" s="1"/>
  <c r="L4859" i="2"/>
  <c r="M4859" i="2" s="1"/>
  <c r="L4860" i="2"/>
  <c r="M4860" i="2" s="1"/>
  <c r="L4861" i="2"/>
  <c r="M4861" i="2" s="1"/>
  <c r="L4862" i="2"/>
  <c r="M4862" i="2" s="1"/>
  <c r="L4863" i="2"/>
  <c r="M4863" i="2" s="1"/>
  <c r="L4864" i="2"/>
  <c r="M4864" i="2" s="1"/>
  <c r="L4865" i="2"/>
  <c r="M4865" i="2" s="1"/>
  <c r="L4866" i="2"/>
  <c r="M4866" i="2" s="1"/>
  <c r="L4867" i="2"/>
  <c r="M4867" i="2" s="1"/>
  <c r="L4868" i="2"/>
  <c r="M4868" i="2" s="1"/>
  <c r="L4869" i="2"/>
  <c r="M4869" i="2" s="1"/>
  <c r="L4870" i="2"/>
  <c r="M4870" i="2" s="1"/>
  <c r="L4871" i="2"/>
  <c r="M4871" i="2" s="1"/>
  <c r="L4872" i="2"/>
  <c r="M4872" i="2" s="1"/>
  <c r="L4873" i="2"/>
  <c r="M4873" i="2" s="1"/>
  <c r="L4874" i="2"/>
  <c r="M4874" i="2" s="1"/>
  <c r="L4875" i="2"/>
  <c r="M4875" i="2" s="1"/>
  <c r="L4876" i="2"/>
  <c r="M4876" i="2" s="1"/>
  <c r="L4877" i="2"/>
  <c r="M4877" i="2" s="1"/>
  <c r="L4878" i="2"/>
  <c r="M4878" i="2" s="1"/>
  <c r="L4879" i="2"/>
  <c r="M4879" i="2" s="1"/>
  <c r="L4880" i="2"/>
  <c r="M4880" i="2" s="1"/>
  <c r="L4881" i="2"/>
  <c r="M4881" i="2" s="1"/>
  <c r="L4882" i="2"/>
  <c r="M4882" i="2" s="1"/>
  <c r="L4883" i="2"/>
  <c r="M4883" i="2" s="1"/>
  <c r="L4884" i="2"/>
  <c r="M4884" i="2" s="1"/>
  <c r="L4885" i="2"/>
  <c r="M4885" i="2" s="1"/>
  <c r="L4886" i="2"/>
  <c r="M4886" i="2" s="1"/>
  <c r="L4887" i="2"/>
  <c r="M4887" i="2" s="1"/>
  <c r="L4888" i="2"/>
  <c r="M4888" i="2" s="1"/>
  <c r="L4889" i="2"/>
  <c r="M4889" i="2" s="1"/>
  <c r="L4890" i="2"/>
  <c r="M4890" i="2" s="1"/>
  <c r="L4891" i="2"/>
  <c r="M4891" i="2" s="1"/>
  <c r="L4892" i="2"/>
  <c r="M4892" i="2" s="1"/>
  <c r="L4893" i="2"/>
  <c r="M4893" i="2" s="1"/>
  <c r="L4894" i="2"/>
  <c r="M4894" i="2" s="1"/>
  <c r="L4895" i="2"/>
  <c r="M4895" i="2" s="1"/>
  <c r="L4896" i="2"/>
  <c r="M4896" i="2" s="1"/>
  <c r="L4897" i="2"/>
  <c r="M4897" i="2" s="1"/>
  <c r="L4898" i="2"/>
  <c r="M4898" i="2" s="1"/>
  <c r="L4899" i="2"/>
  <c r="M4899" i="2" s="1"/>
  <c r="L4900" i="2"/>
  <c r="M4900" i="2" s="1"/>
  <c r="L4901" i="2"/>
  <c r="M4901" i="2" s="1"/>
  <c r="L4902" i="2"/>
  <c r="M4902" i="2" s="1"/>
  <c r="L4903" i="2"/>
  <c r="M4903" i="2" s="1"/>
  <c r="L4904" i="2"/>
  <c r="M4904" i="2" s="1"/>
  <c r="L4905" i="2"/>
  <c r="M4905" i="2" s="1"/>
  <c r="L4906" i="2"/>
  <c r="M4906" i="2" s="1"/>
  <c r="L4907" i="2"/>
  <c r="M4907" i="2" s="1"/>
  <c r="L4908" i="2"/>
  <c r="M4908" i="2" s="1"/>
  <c r="L4909" i="2"/>
  <c r="M4909" i="2" s="1"/>
  <c r="L4910" i="2"/>
  <c r="M4910" i="2" s="1"/>
  <c r="L4911" i="2"/>
  <c r="M4911" i="2" s="1"/>
  <c r="L4912" i="2"/>
  <c r="M4912" i="2" s="1"/>
  <c r="L4913" i="2"/>
  <c r="M4913" i="2" s="1"/>
  <c r="L4914" i="2"/>
  <c r="M4914" i="2" s="1"/>
  <c r="L4915" i="2"/>
  <c r="M4915" i="2" s="1"/>
  <c r="L4916" i="2"/>
  <c r="M4916" i="2" s="1"/>
  <c r="L4917" i="2"/>
  <c r="M4917" i="2" s="1"/>
  <c r="L4918" i="2"/>
  <c r="M4918" i="2" s="1"/>
  <c r="L4919" i="2"/>
  <c r="M4919" i="2" s="1"/>
  <c r="L4920" i="2"/>
  <c r="M4920" i="2" s="1"/>
  <c r="L4921" i="2"/>
  <c r="M4921" i="2" s="1"/>
  <c r="L4922" i="2"/>
  <c r="M4922" i="2" s="1"/>
  <c r="L4923" i="2"/>
  <c r="M4923" i="2" s="1"/>
  <c r="L4924" i="2"/>
  <c r="M4924" i="2" s="1"/>
  <c r="L4925" i="2"/>
  <c r="M4925" i="2" s="1"/>
  <c r="L4926" i="2"/>
  <c r="M4926" i="2" s="1"/>
  <c r="L4927" i="2"/>
  <c r="M4927" i="2" s="1"/>
  <c r="L4928" i="2"/>
  <c r="M4928" i="2" s="1"/>
  <c r="L4929" i="2"/>
  <c r="M4929" i="2" s="1"/>
  <c r="L4930" i="2"/>
  <c r="M4930" i="2" s="1"/>
  <c r="L4931" i="2"/>
  <c r="M4931" i="2" s="1"/>
  <c r="L4932" i="2"/>
  <c r="M4932" i="2" s="1"/>
  <c r="L4933" i="2"/>
  <c r="M4933" i="2" s="1"/>
  <c r="L4934" i="2"/>
  <c r="M4934" i="2" s="1"/>
  <c r="L4935" i="2"/>
  <c r="M4935" i="2" s="1"/>
  <c r="L4936" i="2"/>
  <c r="M4936" i="2" s="1"/>
  <c r="L4937" i="2"/>
  <c r="M4937" i="2" s="1"/>
  <c r="L4938" i="2"/>
  <c r="M4938" i="2" s="1"/>
  <c r="L4939" i="2"/>
  <c r="M4939" i="2" s="1"/>
  <c r="L4940" i="2"/>
  <c r="M4940" i="2" s="1"/>
  <c r="L4941" i="2"/>
  <c r="M4941" i="2" s="1"/>
  <c r="L4942" i="2"/>
  <c r="M4942" i="2" s="1"/>
  <c r="L4943" i="2"/>
  <c r="M4943" i="2" s="1"/>
  <c r="L4944" i="2"/>
  <c r="M4944" i="2" s="1"/>
  <c r="L4945" i="2"/>
  <c r="M4945" i="2" s="1"/>
  <c r="L4946" i="2"/>
  <c r="M4946" i="2" s="1"/>
  <c r="L4947" i="2"/>
  <c r="M4947" i="2" s="1"/>
  <c r="L4948" i="2"/>
  <c r="M4948" i="2" s="1"/>
  <c r="L4949" i="2"/>
  <c r="M4949" i="2" s="1"/>
  <c r="L4950" i="2"/>
  <c r="M4950" i="2" s="1"/>
  <c r="L4951" i="2"/>
  <c r="M4951" i="2" s="1"/>
  <c r="L4952" i="2"/>
  <c r="M4952" i="2" s="1"/>
  <c r="L4953" i="2"/>
  <c r="M4953" i="2" s="1"/>
  <c r="L4954" i="2"/>
  <c r="M4954" i="2" s="1"/>
  <c r="L4955" i="2"/>
  <c r="M4955" i="2" s="1"/>
  <c r="L4956" i="2"/>
  <c r="M4956" i="2" s="1"/>
  <c r="L4957" i="2"/>
  <c r="M4957" i="2" s="1"/>
  <c r="L4958" i="2"/>
  <c r="M4958" i="2" s="1"/>
  <c r="L4959" i="2"/>
  <c r="M4959" i="2" s="1"/>
  <c r="L4960" i="2"/>
  <c r="M4960" i="2" s="1"/>
  <c r="L4961" i="2"/>
  <c r="M4961" i="2" s="1"/>
  <c r="L4962" i="2"/>
  <c r="M4962" i="2" s="1"/>
  <c r="L4963" i="2"/>
  <c r="M4963" i="2" s="1"/>
  <c r="L4964" i="2"/>
  <c r="M4964" i="2" s="1"/>
  <c r="L4965" i="2"/>
  <c r="M4965" i="2" s="1"/>
  <c r="L4966" i="2"/>
  <c r="M4966" i="2" s="1"/>
  <c r="L4967" i="2"/>
  <c r="M4967" i="2" s="1"/>
  <c r="L4968" i="2"/>
  <c r="M4968" i="2" s="1"/>
  <c r="L4969" i="2"/>
  <c r="M4969" i="2" s="1"/>
  <c r="L4970" i="2"/>
  <c r="M4970" i="2" s="1"/>
  <c r="L4971" i="2"/>
  <c r="M4971" i="2" s="1"/>
  <c r="L4972" i="2"/>
  <c r="M4972" i="2" s="1"/>
  <c r="L4973" i="2"/>
  <c r="M4973" i="2" s="1"/>
  <c r="L4974" i="2"/>
  <c r="M4974" i="2" s="1"/>
  <c r="L4975" i="2"/>
  <c r="M4975" i="2" s="1"/>
  <c r="L4976" i="2"/>
  <c r="M4976" i="2" s="1"/>
  <c r="L4977" i="2"/>
  <c r="M4977" i="2" s="1"/>
  <c r="L4978" i="2"/>
  <c r="M4978" i="2" s="1"/>
  <c r="L4979" i="2"/>
  <c r="M4979" i="2" s="1"/>
  <c r="L4980" i="2"/>
  <c r="M4980" i="2" s="1"/>
  <c r="L4981" i="2"/>
  <c r="M4981" i="2" s="1"/>
  <c r="L4982" i="2"/>
  <c r="M4982" i="2" s="1"/>
  <c r="L4983" i="2"/>
  <c r="M4983" i="2" s="1"/>
  <c r="L4984" i="2"/>
  <c r="M4984" i="2" s="1"/>
  <c r="L4985" i="2"/>
  <c r="M4985" i="2" s="1"/>
  <c r="L4986" i="2"/>
  <c r="M4986" i="2" s="1"/>
  <c r="L4987" i="2"/>
  <c r="M4987" i="2" s="1"/>
  <c r="L4988" i="2"/>
  <c r="M4988" i="2" s="1"/>
  <c r="L4989" i="2"/>
  <c r="M4989" i="2" s="1"/>
  <c r="L4990" i="2"/>
  <c r="M4990" i="2" s="1"/>
  <c r="L4991" i="2"/>
  <c r="M4991" i="2" s="1"/>
  <c r="L4992" i="2"/>
  <c r="M4992" i="2" s="1"/>
  <c r="L4993" i="2"/>
  <c r="M4993" i="2" s="1"/>
  <c r="L4994" i="2"/>
  <c r="M4994" i="2" s="1"/>
  <c r="L4995" i="2"/>
  <c r="M4995" i="2" s="1"/>
  <c r="L4996" i="2"/>
  <c r="M4996" i="2" s="1"/>
  <c r="L4997" i="2"/>
  <c r="M4997" i="2" s="1"/>
  <c r="L4998" i="2"/>
  <c r="M4998" i="2" s="1"/>
  <c r="L4999" i="2"/>
  <c r="M4999" i="2" s="1"/>
  <c r="L5000" i="2"/>
  <c r="M5000" i="2" s="1"/>
  <c r="L5001" i="2"/>
  <c r="M5001" i="2" s="1"/>
  <c r="C18" i="1"/>
  <c r="C17" i="1"/>
  <c r="C16" i="1"/>
  <c r="C15" i="1"/>
  <c r="C14" i="1"/>
  <c r="C13" i="1"/>
  <c r="C12" i="1"/>
  <c r="C11" i="1"/>
  <c r="C10" i="1"/>
  <c r="C9" i="1"/>
  <c r="C8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B2" i="6"/>
  <c r="B3" i="6"/>
  <c r="B4" i="6"/>
  <c r="B5" i="6"/>
  <c r="B6" i="6"/>
  <c r="B7" i="6"/>
  <c r="B8" i="6"/>
  <c r="B9" i="6"/>
  <c r="C2" i="8"/>
  <c r="C3" i="8"/>
  <c r="C4" i="8"/>
  <c r="C5" i="8"/>
  <c r="C6" i="8"/>
  <c r="C7" i="8"/>
  <c r="C8" i="8"/>
  <c r="C9" i="8"/>
  <c r="B2" i="8"/>
  <c r="B3" i="8"/>
  <c r="B4" i="8"/>
  <c r="B5" i="8"/>
  <c r="B6" i="8"/>
  <c r="B7" i="8"/>
  <c r="B8" i="8"/>
  <c r="B9" i="8"/>
  <c r="L4" i="5"/>
  <c r="Q7" i="5"/>
  <c r="H4" i="5"/>
  <c r="D4" i="5"/>
  <c r="J4" i="5"/>
  <c r="F4" i="5"/>
  <c r="N4" i="5"/>
  <c r="C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E89A0BC-4680-4218-AC0F-A22D3E70FB3C}" keepAlive="1" name="Consulta - BBDD_Social_Media_Trends" description="Conexión a la consulta 'BBDD_Social_Media_Trends' en el libro." type="5" refreshedVersion="8" background="1" saveData="1">
    <dbPr connection="Provider=Microsoft.Mashup.OleDb.1;Data Source=$Workbook$;Location=BBDD_Social_Media_Trends;Extended Properties=&quot;&quot;" command="SELECT * FROM [BBDD_Social_Media_Trends]"/>
  </connection>
  <connection id="2" xr16:uid="{20B4D7E3-B5CB-45C6-A49C-A0FA0CBF4C61}" keepAlive="1" name="Consulta - map_data" description="Conexión a la consulta 'map_data' en el libro." type="5" refreshedVersion="0" background="1">
    <dbPr connection="Provider=Microsoft.Mashup.OleDb.1;Data Source=$Workbook$;Location=map_data;Extended Properties=&quot;&quot;" command="SELECT * FROM [map_data]"/>
  </connection>
</connections>
</file>

<file path=xl/sharedStrings.xml><?xml version="1.0" encoding="utf-8"?>
<sst xmlns="http://schemas.openxmlformats.org/spreadsheetml/2006/main" count="30205" uniqueCount="5077">
  <si>
    <t>Post_ID</t>
  </si>
  <si>
    <t>Post_Date</t>
  </si>
  <si>
    <t>Platform</t>
  </si>
  <si>
    <t>Hashtag</t>
  </si>
  <si>
    <t>Content_Type</t>
  </si>
  <si>
    <t>Region</t>
  </si>
  <si>
    <t>Views</t>
  </si>
  <si>
    <t>Likes</t>
  </si>
  <si>
    <t>Shares</t>
  </si>
  <si>
    <t>Comments</t>
  </si>
  <si>
    <t>Engagement_Level</t>
  </si>
  <si>
    <t>Post_1</t>
  </si>
  <si>
    <t>TikTok</t>
  </si>
  <si>
    <t>#Challenge</t>
  </si>
  <si>
    <t>Video</t>
  </si>
  <si>
    <t>UK</t>
  </si>
  <si>
    <t>High</t>
  </si>
  <si>
    <t>Post_2</t>
  </si>
  <si>
    <t>Instagram</t>
  </si>
  <si>
    <t>#Education</t>
  </si>
  <si>
    <t>Shorts</t>
  </si>
  <si>
    <t>India</t>
  </si>
  <si>
    <t>Medium</t>
  </si>
  <si>
    <t>Post_3</t>
  </si>
  <si>
    <t>Twitter</t>
  </si>
  <si>
    <t>Brazil</t>
  </si>
  <si>
    <t>Post_4</t>
  </si>
  <si>
    <t>YouTube</t>
  </si>
  <si>
    <t>Australia</t>
  </si>
  <si>
    <t>Low</t>
  </si>
  <si>
    <t>Post_5</t>
  </si>
  <si>
    <t>#Dance</t>
  </si>
  <si>
    <t>Post</t>
  </si>
  <si>
    <t>Post_6</t>
  </si>
  <si>
    <t>Post_7</t>
  </si>
  <si>
    <t>#Comedy</t>
  </si>
  <si>
    <t>Tweet</t>
  </si>
  <si>
    <t>Japan</t>
  </si>
  <si>
    <t>Post_8</t>
  </si>
  <si>
    <t>#Gaming</t>
  </si>
  <si>
    <t>Post_9</t>
  </si>
  <si>
    <t>Live Stream</t>
  </si>
  <si>
    <t>Post_10</t>
  </si>
  <si>
    <t>Post_11</t>
  </si>
  <si>
    <t>Germany</t>
  </si>
  <si>
    <t>Post_12</t>
  </si>
  <si>
    <t>#Music</t>
  </si>
  <si>
    <t>Reel</t>
  </si>
  <si>
    <t>Post_13</t>
  </si>
  <si>
    <t>#Viral</t>
  </si>
  <si>
    <t>Canada</t>
  </si>
  <si>
    <t>Post_14</t>
  </si>
  <si>
    <t>#Fitness</t>
  </si>
  <si>
    <t>Post_15</t>
  </si>
  <si>
    <t>Post_16</t>
  </si>
  <si>
    <t>Post_17</t>
  </si>
  <si>
    <t>Post_18</t>
  </si>
  <si>
    <t>#Tech</t>
  </si>
  <si>
    <t>Post_19</t>
  </si>
  <si>
    <t>#Fashion</t>
  </si>
  <si>
    <t>USA</t>
  </si>
  <si>
    <t>Post_20</t>
  </si>
  <si>
    <t>Post_21</t>
  </si>
  <si>
    <t>Post_22</t>
  </si>
  <si>
    <t>Post_23</t>
  </si>
  <si>
    <t>Post_24</t>
  </si>
  <si>
    <t>Post_25</t>
  </si>
  <si>
    <t>Post_26</t>
  </si>
  <si>
    <t>Post_27</t>
  </si>
  <si>
    <t>Post_28</t>
  </si>
  <si>
    <t>Post_29</t>
  </si>
  <si>
    <t>Post_30</t>
  </si>
  <si>
    <t>Post_31</t>
  </si>
  <si>
    <t>Post_32</t>
  </si>
  <si>
    <t>Post_33</t>
  </si>
  <si>
    <t>Post_34</t>
  </si>
  <si>
    <t>Post_35</t>
  </si>
  <si>
    <t>Post_36</t>
  </si>
  <si>
    <t>Post_37</t>
  </si>
  <si>
    <t>Post_38</t>
  </si>
  <si>
    <t>Post_39</t>
  </si>
  <si>
    <t>Post_40</t>
  </si>
  <si>
    <t>Post_41</t>
  </si>
  <si>
    <t>Post_42</t>
  </si>
  <si>
    <t>Post_43</t>
  </si>
  <si>
    <t>Post_44</t>
  </si>
  <si>
    <t>Post_45</t>
  </si>
  <si>
    <t>Post_46</t>
  </si>
  <si>
    <t>Post_47</t>
  </si>
  <si>
    <t>Post_48</t>
  </si>
  <si>
    <t>Post_49</t>
  </si>
  <si>
    <t>Post_50</t>
  </si>
  <si>
    <t>Post_51</t>
  </si>
  <si>
    <t>Post_52</t>
  </si>
  <si>
    <t>Post_53</t>
  </si>
  <si>
    <t>Post_54</t>
  </si>
  <si>
    <t>Post_55</t>
  </si>
  <si>
    <t>Post_56</t>
  </si>
  <si>
    <t>Post_57</t>
  </si>
  <si>
    <t>Post_58</t>
  </si>
  <si>
    <t>Post_59</t>
  </si>
  <si>
    <t>Post_60</t>
  </si>
  <si>
    <t>Post_61</t>
  </si>
  <si>
    <t>Post_62</t>
  </si>
  <si>
    <t>Post_63</t>
  </si>
  <si>
    <t>Post_64</t>
  </si>
  <si>
    <t>Post_65</t>
  </si>
  <si>
    <t>Post_66</t>
  </si>
  <si>
    <t>Post_67</t>
  </si>
  <si>
    <t>Post_68</t>
  </si>
  <si>
    <t>Post_69</t>
  </si>
  <si>
    <t>Post_70</t>
  </si>
  <si>
    <t>Post_71</t>
  </si>
  <si>
    <t>Post_72</t>
  </si>
  <si>
    <t>Post_73</t>
  </si>
  <si>
    <t>Post_74</t>
  </si>
  <si>
    <t>Post_75</t>
  </si>
  <si>
    <t>Post_76</t>
  </si>
  <si>
    <t>Post_77</t>
  </si>
  <si>
    <t>Post_78</t>
  </si>
  <si>
    <t>Post_79</t>
  </si>
  <si>
    <t>Post_80</t>
  </si>
  <si>
    <t>Post_81</t>
  </si>
  <si>
    <t>Post_82</t>
  </si>
  <si>
    <t>Post_83</t>
  </si>
  <si>
    <t>Post_84</t>
  </si>
  <si>
    <t>Post_85</t>
  </si>
  <si>
    <t>Post_86</t>
  </si>
  <si>
    <t>Post_87</t>
  </si>
  <si>
    <t>Post_88</t>
  </si>
  <si>
    <t>Post_89</t>
  </si>
  <si>
    <t>Post_90</t>
  </si>
  <si>
    <t>Post_91</t>
  </si>
  <si>
    <t>Post_92</t>
  </si>
  <si>
    <t>Post_93</t>
  </si>
  <si>
    <t>Post_94</t>
  </si>
  <si>
    <t>Post_95</t>
  </si>
  <si>
    <t>Post_96</t>
  </si>
  <si>
    <t>Post_97</t>
  </si>
  <si>
    <t>Post_98</t>
  </si>
  <si>
    <t>Post_99</t>
  </si>
  <si>
    <t>Post_100</t>
  </si>
  <si>
    <t>Post_101</t>
  </si>
  <si>
    <t>Post_102</t>
  </si>
  <si>
    <t>Post_103</t>
  </si>
  <si>
    <t>Post_104</t>
  </si>
  <si>
    <t>Post_105</t>
  </si>
  <si>
    <t>Post_106</t>
  </si>
  <si>
    <t>Post_107</t>
  </si>
  <si>
    <t>Post_108</t>
  </si>
  <si>
    <t>Post_109</t>
  </si>
  <si>
    <t>Post_110</t>
  </si>
  <si>
    <t>Post_111</t>
  </si>
  <si>
    <t>Post_112</t>
  </si>
  <si>
    <t>Post_113</t>
  </si>
  <si>
    <t>Post_114</t>
  </si>
  <si>
    <t>Post_115</t>
  </si>
  <si>
    <t>Post_116</t>
  </si>
  <si>
    <t>Post_117</t>
  </si>
  <si>
    <t>Post_118</t>
  </si>
  <si>
    <t>Post_119</t>
  </si>
  <si>
    <t>Post_120</t>
  </si>
  <si>
    <t>Post_121</t>
  </si>
  <si>
    <t>Post_122</t>
  </si>
  <si>
    <t>Post_123</t>
  </si>
  <si>
    <t>Post_124</t>
  </si>
  <si>
    <t>Post_125</t>
  </si>
  <si>
    <t>Post_126</t>
  </si>
  <si>
    <t>Post_127</t>
  </si>
  <si>
    <t>Post_128</t>
  </si>
  <si>
    <t>Post_129</t>
  </si>
  <si>
    <t>Post_130</t>
  </si>
  <si>
    <t>Post_131</t>
  </si>
  <si>
    <t>Post_132</t>
  </si>
  <si>
    <t>Post_133</t>
  </si>
  <si>
    <t>Post_134</t>
  </si>
  <si>
    <t>Post_135</t>
  </si>
  <si>
    <t>Post_136</t>
  </si>
  <si>
    <t>Post_137</t>
  </si>
  <si>
    <t>Post_138</t>
  </si>
  <si>
    <t>Post_139</t>
  </si>
  <si>
    <t>Post_140</t>
  </si>
  <si>
    <t>Post_141</t>
  </si>
  <si>
    <t>Post_142</t>
  </si>
  <si>
    <t>Post_143</t>
  </si>
  <si>
    <t>Post_144</t>
  </si>
  <si>
    <t>Post_145</t>
  </si>
  <si>
    <t>Post_146</t>
  </si>
  <si>
    <t>Post_147</t>
  </si>
  <si>
    <t>Post_148</t>
  </si>
  <si>
    <t>Post_149</t>
  </si>
  <si>
    <t>Post_150</t>
  </si>
  <si>
    <t>Post_151</t>
  </si>
  <si>
    <t>Post_152</t>
  </si>
  <si>
    <t>Post_153</t>
  </si>
  <si>
    <t>Post_154</t>
  </si>
  <si>
    <t>Post_155</t>
  </si>
  <si>
    <t>Post_156</t>
  </si>
  <si>
    <t>Post_157</t>
  </si>
  <si>
    <t>Post_158</t>
  </si>
  <si>
    <t>Post_159</t>
  </si>
  <si>
    <t>Post_160</t>
  </si>
  <si>
    <t>Post_161</t>
  </si>
  <si>
    <t>Post_162</t>
  </si>
  <si>
    <t>Post_163</t>
  </si>
  <si>
    <t>Post_164</t>
  </si>
  <si>
    <t>Post_165</t>
  </si>
  <si>
    <t>Post_166</t>
  </si>
  <si>
    <t>Post_167</t>
  </si>
  <si>
    <t>Post_168</t>
  </si>
  <si>
    <t>Post_169</t>
  </si>
  <si>
    <t>Post_170</t>
  </si>
  <si>
    <t>Post_171</t>
  </si>
  <si>
    <t>Post_172</t>
  </si>
  <si>
    <t>Post_173</t>
  </si>
  <si>
    <t>Post_174</t>
  </si>
  <si>
    <t>Post_175</t>
  </si>
  <si>
    <t>Post_176</t>
  </si>
  <si>
    <t>Post_177</t>
  </si>
  <si>
    <t>Post_178</t>
  </si>
  <si>
    <t>Post_179</t>
  </si>
  <si>
    <t>Post_180</t>
  </si>
  <si>
    <t>Post_181</t>
  </si>
  <si>
    <t>Post_182</t>
  </si>
  <si>
    <t>Post_183</t>
  </si>
  <si>
    <t>Post_184</t>
  </si>
  <si>
    <t>Post_185</t>
  </si>
  <si>
    <t>Post_186</t>
  </si>
  <si>
    <t>Post_187</t>
  </si>
  <si>
    <t>Post_188</t>
  </si>
  <si>
    <t>Post_189</t>
  </si>
  <si>
    <t>Post_190</t>
  </si>
  <si>
    <t>Post_191</t>
  </si>
  <si>
    <t>Post_192</t>
  </si>
  <si>
    <t>Post_193</t>
  </si>
  <si>
    <t>Post_194</t>
  </si>
  <si>
    <t>Post_195</t>
  </si>
  <si>
    <t>Post_196</t>
  </si>
  <si>
    <t>Post_197</t>
  </si>
  <si>
    <t>Post_198</t>
  </si>
  <si>
    <t>Post_199</t>
  </si>
  <si>
    <t>Post_200</t>
  </si>
  <si>
    <t>Post_201</t>
  </si>
  <si>
    <t>Post_202</t>
  </si>
  <si>
    <t>Post_203</t>
  </si>
  <si>
    <t>Post_204</t>
  </si>
  <si>
    <t>Post_205</t>
  </si>
  <si>
    <t>Post_206</t>
  </si>
  <si>
    <t>Post_207</t>
  </si>
  <si>
    <t>Post_208</t>
  </si>
  <si>
    <t>Post_209</t>
  </si>
  <si>
    <t>Post_210</t>
  </si>
  <si>
    <t>Post_211</t>
  </si>
  <si>
    <t>Post_212</t>
  </si>
  <si>
    <t>Post_213</t>
  </si>
  <si>
    <t>Post_214</t>
  </si>
  <si>
    <t>Post_215</t>
  </si>
  <si>
    <t>Post_216</t>
  </si>
  <si>
    <t>Post_217</t>
  </si>
  <si>
    <t>Post_218</t>
  </si>
  <si>
    <t>Post_219</t>
  </si>
  <si>
    <t>Post_220</t>
  </si>
  <si>
    <t>Post_221</t>
  </si>
  <si>
    <t>Post_222</t>
  </si>
  <si>
    <t>Post_223</t>
  </si>
  <si>
    <t>Post_224</t>
  </si>
  <si>
    <t>Post_225</t>
  </si>
  <si>
    <t>Post_226</t>
  </si>
  <si>
    <t>Post_227</t>
  </si>
  <si>
    <t>Post_228</t>
  </si>
  <si>
    <t>Post_229</t>
  </si>
  <si>
    <t>Post_230</t>
  </si>
  <si>
    <t>Post_231</t>
  </si>
  <si>
    <t>Post_232</t>
  </si>
  <si>
    <t>Post_233</t>
  </si>
  <si>
    <t>Post_234</t>
  </si>
  <si>
    <t>Post_235</t>
  </si>
  <si>
    <t>Post_236</t>
  </si>
  <si>
    <t>Post_237</t>
  </si>
  <si>
    <t>Post_238</t>
  </si>
  <si>
    <t>Post_239</t>
  </si>
  <si>
    <t>Post_240</t>
  </si>
  <si>
    <t>Post_241</t>
  </si>
  <si>
    <t>Post_242</t>
  </si>
  <si>
    <t>Post_243</t>
  </si>
  <si>
    <t>Post_244</t>
  </si>
  <si>
    <t>Post_245</t>
  </si>
  <si>
    <t>Post_246</t>
  </si>
  <si>
    <t>Post_247</t>
  </si>
  <si>
    <t>Post_248</t>
  </si>
  <si>
    <t>Post_249</t>
  </si>
  <si>
    <t>Post_250</t>
  </si>
  <si>
    <t>Post_251</t>
  </si>
  <si>
    <t>Post_252</t>
  </si>
  <si>
    <t>Post_253</t>
  </si>
  <si>
    <t>Post_254</t>
  </si>
  <si>
    <t>Post_255</t>
  </si>
  <si>
    <t>Post_256</t>
  </si>
  <si>
    <t>Post_257</t>
  </si>
  <si>
    <t>Post_258</t>
  </si>
  <si>
    <t>Post_259</t>
  </si>
  <si>
    <t>Post_260</t>
  </si>
  <si>
    <t>Post_261</t>
  </si>
  <si>
    <t>Post_262</t>
  </si>
  <si>
    <t>Post_263</t>
  </si>
  <si>
    <t>Post_264</t>
  </si>
  <si>
    <t>Post_265</t>
  </si>
  <si>
    <t>Post_266</t>
  </si>
  <si>
    <t>Post_267</t>
  </si>
  <si>
    <t>Post_268</t>
  </si>
  <si>
    <t>Post_269</t>
  </si>
  <si>
    <t>Post_270</t>
  </si>
  <si>
    <t>Post_271</t>
  </si>
  <si>
    <t>Post_272</t>
  </si>
  <si>
    <t>Post_273</t>
  </si>
  <si>
    <t>Post_274</t>
  </si>
  <si>
    <t>Post_275</t>
  </si>
  <si>
    <t>Post_276</t>
  </si>
  <si>
    <t>Post_277</t>
  </si>
  <si>
    <t>Post_278</t>
  </si>
  <si>
    <t>Post_279</t>
  </si>
  <si>
    <t>Post_280</t>
  </si>
  <si>
    <t>Post_281</t>
  </si>
  <si>
    <t>Post_282</t>
  </si>
  <si>
    <t>Post_283</t>
  </si>
  <si>
    <t>Post_284</t>
  </si>
  <si>
    <t>Post_285</t>
  </si>
  <si>
    <t>Post_286</t>
  </si>
  <si>
    <t>Post_287</t>
  </si>
  <si>
    <t>Post_288</t>
  </si>
  <si>
    <t>Post_289</t>
  </si>
  <si>
    <t>Post_290</t>
  </si>
  <si>
    <t>Post_291</t>
  </si>
  <si>
    <t>Post_292</t>
  </si>
  <si>
    <t>Post_293</t>
  </si>
  <si>
    <t>Post_294</t>
  </si>
  <si>
    <t>Post_295</t>
  </si>
  <si>
    <t>Post_296</t>
  </si>
  <si>
    <t>Post_297</t>
  </si>
  <si>
    <t>Post_298</t>
  </si>
  <si>
    <t>Post_299</t>
  </si>
  <si>
    <t>Post_300</t>
  </si>
  <si>
    <t>Post_301</t>
  </si>
  <si>
    <t>Post_302</t>
  </si>
  <si>
    <t>Post_303</t>
  </si>
  <si>
    <t>Post_304</t>
  </si>
  <si>
    <t>Post_305</t>
  </si>
  <si>
    <t>Post_306</t>
  </si>
  <si>
    <t>Post_307</t>
  </si>
  <si>
    <t>Post_308</t>
  </si>
  <si>
    <t>Post_309</t>
  </si>
  <si>
    <t>Post_310</t>
  </si>
  <si>
    <t>Post_311</t>
  </si>
  <si>
    <t>Post_312</t>
  </si>
  <si>
    <t>Post_313</t>
  </si>
  <si>
    <t>Post_314</t>
  </si>
  <si>
    <t>Post_315</t>
  </si>
  <si>
    <t>Post_316</t>
  </si>
  <si>
    <t>Post_317</t>
  </si>
  <si>
    <t>Post_318</t>
  </si>
  <si>
    <t>Post_319</t>
  </si>
  <si>
    <t>Post_320</t>
  </si>
  <si>
    <t>Post_321</t>
  </si>
  <si>
    <t>Post_322</t>
  </si>
  <si>
    <t>Post_323</t>
  </si>
  <si>
    <t>Post_324</t>
  </si>
  <si>
    <t>Post_325</t>
  </si>
  <si>
    <t>Post_326</t>
  </si>
  <si>
    <t>Post_327</t>
  </si>
  <si>
    <t>Post_328</t>
  </si>
  <si>
    <t>Post_329</t>
  </si>
  <si>
    <t>Post_330</t>
  </si>
  <si>
    <t>Post_331</t>
  </si>
  <si>
    <t>Post_332</t>
  </si>
  <si>
    <t>Post_333</t>
  </si>
  <si>
    <t>Post_334</t>
  </si>
  <si>
    <t>Post_335</t>
  </si>
  <si>
    <t>Post_336</t>
  </si>
  <si>
    <t>Post_337</t>
  </si>
  <si>
    <t>Post_338</t>
  </si>
  <si>
    <t>Post_339</t>
  </si>
  <si>
    <t>Post_340</t>
  </si>
  <si>
    <t>Post_341</t>
  </si>
  <si>
    <t>Post_342</t>
  </si>
  <si>
    <t>Post_343</t>
  </si>
  <si>
    <t>Post_344</t>
  </si>
  <si>
    <t>Post_345</t>
  </si>
  <si>
    <t>Post_346</t>
  </si>
  <si>
    <t>Post_347</t>
  </si>
  <si>
    <t>Post_348</t>
  </si>
  <si>
    <t>Post_349</t>
  </si>
  <si>
    <t>Post_350</t>
  </si>
  <si>
    <t>Post_351</t>
  </si>
  <si>
    <t>Post_352</t>
  </si>
  <si>
    <t>Post_353</t>
  </si>
  <si>
    <t>Post_354</t>
  </si>
  <si>
    <t>Post_355</t>
  </si>
  <si>
    <t>Post_356</t>
  </si>
  <si>
    <t>Post_357</t>
  </si>
  <si>
    <t>Post_358</t>
  </si>
  <si>
    <t>Post_359</t>
  </si>
  <si>
    <t>Post_360</t>
  </si>
  <si>
    <t>Post_361</t>
  </si>
  <si>
    <t>Post_362</t>
  </si>
  <si>
    <t>Post_363</t>
  </si>
  <si>
    <t>Post_364</t>
  </si>
  <si>
    <t>Post_365</t>
  </si>
  <si>
    <t>Post_366</t>
  </si>
  <si>
    <t>Post_367</t>
  </si>
  <si>
    <t>Post_368</t>
  </si>
  <si>
    <t>Post_369</t>
  </si>
  <si>
    <t>Post_370</t>
  </si>
  <si>
    <t>Post_371</t>
  </si>
  <si>
    <t>Post_372</t>
  </si>
  <si>
    <t>Post_373</t>
  </si>
  <si>
    <t>Post_374</t>
  </si>
  <si>
    <t>Post_375</t>
  </si>
  <si>
    <t>Post_376</t>
  </si>
  <si>
    <t>Post_377</t>
  </si>
  <si>
    <t>Post_378</t>
  </si>
  <si>
    <t>Post_379</t>
  </si>
  <si>
    <t>Post_380</t>
  </si>
  <si>
    <t>Post_381</t>
  </si>
  <si>
    <t>Post_382</t>
  </si>
  <si>
    <t>Post_383</t>
  </si>
  <si>
    <t>Post_384</t>
  </si>
  <si>
    <t>Post_385</t>
  </si>
  <si>
    <t>Post_386</t>
  </si>
  <si>
    <t>Post_387</t>
  </si>
  <si>
    <t>Post_388</t>
  </si>
  <si>
    <t>Post_389</t>
  </si>
  <si>
    <t>Post_390</t>
  </si>
  <si>
    <t>Post_391</t>
  </si>
  <si>
    <t>Post_392</t>
  </si>
  <si>
    <t>Post_393</t>
  </si>
  <si>
    <t>Post_394</t>
  </si>
  <si>
    <t>Post_395</t>
  </si>
  <si>
    <t>Post_396</t>
  </si>
  <si>
    <t>Post_397</t>
  </si>
  <si>
    <t>Post_398</t>
  </si>
  <si>
    <t>Post_399</t>
  </si>
  <si>
    <t>Post_400</t>
  </si>
  <si>
    <t>Post_401</t>
  </si>
  <si>
    <t>Post_402</t>
  </si>
  <si>
    <t>Post_403</t>
  </si>
  <si>
    <t>Post_404</t>
  </si>
  <si>
    <t>Post_405</t>
  </si>
  <si>
    <t>Post_406</t>
  </si>
  <si>
    <t>Post_407</t>
  </si>
  <si>
    <t>Post_408</t>
  </si>
  <si>
    <t>Post_409</t>
  </si>
  <si>
    <t>Post_410</t>
  </si>
  <si>
    <t>Post_411</t>
  </si>
  <si>
    <t>Post_412</t>
  </si>
  <si>
    <t>Post_413</t>
  </si>
  <si>
    <t>Post_414</t>
  </si>
  <si>
    <t>Post_415</t>
  </si>
  <si>
    <t>Post_416</t>
  </si>
  <si>
    <t>Post_417</t>
  </si>
  <si>
    <t>Post_418</t>
  </si>
  <si>
    <t>Post_419</t>
  </si>
  <si>
    <t>Post_420</t>
  </si>
  <si>
    <t>Post_421</t>
  </si>
  <si>
    <t>Post_422</t>
  </si>
  <si>
    <t>Post_423</t>
  </si>
  <si>
    <t>Post_424</t>
  </si>
  <si>
    <t>Post_425</t>
  </si>
  <si>
    <t>Post_426</t>
  </si>
  <si>
    <t>Post_427</t>
  </si>
  <si>
    <t>Post_428</t>
  </si>
  <si>
    <t>Post_429</t>
  </si>
  <si>
    <t>Post_430</t>
  </si>
  <si>
    <t>Post_431</t>
  </si>
  <si>
    <t>Post_432</t>
  </si>
  <si>
    <t>Post_433</t>
  </si>
  <si>
    <t>Post_434</t>
  </si>
  <si>
    <t>Post_435</t>
  </si>
  <si>
    <t>Post_436</t>
  </si>
  <si>
    <t>Post_437</t>
  </si>
  <si>
    <t>Post_438</t>
  </si>
  <si>
    <t>Post_439</t>
  </si>
  <si>
    <t>Post_440</t>
  </si>
  <si>
    <t>Post_441</t>
  </si>
  <si>
    <t>Post_442</t>
  </si>
  <si>
    <t>Post_443</t>
  </si>
  <si>
    <t>Post_444</t>
  </si>
  <si>
    <t>Post_445</t>
  </si>
  <si>
    <t>Post_446</t>
  </si>
  <si>
    <t>Post_447</t>
  </si>
  <si>
    <t>Post_448</t>
  </si>
  <si>
    <t>Post_449</t>
  </si>
  <si>
    <t>Post_450</t>
  </si>
  <si>
    <t>Post_451</t>
  </si>
  <si>
    <t>Post_452</t>
  </si>
  <si>
    <t>Post_453</t>
  </si>
  <si>
    <t>Post_454</t>
  </si>
  <si>
    <t>Post_455</t>
  </si>
  <si>
    <t>Post_456</t>
  </si>
  <si>
    <t>Post_457</t>
  </si>
  <si>
    <t>Post_458</t>
  </si>
  <si>
    <t>Post_459</t>
  </si>
  <si>
    <t>Post_460</t>
  </si>
  <si>
    <t>Post_461</t>
  </si>
  <si>
    <t>Post_462</t>
  </si>
  <si>
    <t>Post_463</t>
  </si>
  <si>
    <t>Post_464</t>
  </si>
  <si>
    <t>Post_465</t>
  </si>
  <si>
    <t>Post_466</t>
  </si>
  <si>
    <t>Post_467</t>
  </si>
  <si>
    <t>Post_468</t>
  </si>
  <si>
    <t>Post_469</t>
  </si>
  <si>
    <t>Post_470</t>
  </si>
  <si>
    <t>Post_471</t>
  </si>
  <si>
    <t>Post_472</t>
  </si>
  <si>
    <t>Post_473</t>
  </si>
  <si>
    <t>Post_474</t>
  </si>
  <si>
    <t>Post_475</t>
  </si>
  <si>
    <t>Post_476</t>
  </si>
  <si>
    <t>Post_477</t>
  </si>
  <si>
    <t>Post_478</t>
  </si>
  <si>
    <t>Post_479</t>
  </si>
  <si>
    <t>Post_480</t>
  </si>
  <si>
    <t>Post_481</t>
  </si>
  <si>
    <t>Post_482</t>
  </si>
  <si>
    <t>Post_483</t>
  </si>
  <si>
    <t>Post_484</t>
  </si>
  <si>
    <t>Post_485</t>
  </si>
  <si>
    <t>Post_486</t>
  </si>
  <si>
    <t>Post_487</t>
  </si>
  <si>
    <t>Post_488</t>
  </si>
  <si>
    <t>Post_489</t>
  </si>
  <si>
    <t>Post_490</t>
  </si>
  <si>
    <t>Post_491</t>
  </si>
  <si>
    <t>Post_492</t>
  </si>
  <si>
    <t>Post_493</t>
  </si>
  <si>
    <t>Post_494</t>
  </si>
  <si>
    <t>Post_495</t>
  </si>
  <si>
    <t>Post_496</t>
  </si>
  <si>
    <t>Post_497</t>
  </si>
  <si>
    <t>Post_498</t>
  </si>
  <si>
    <t>Post_499</t>
  </si>
  <si>
    <t>Post_500</t>
  </si>
  <si>
    <t>Post_501</t>
  </si>
  <si>
    <t>Post_502</t>
  </si>
  <si>
    <t>Post_503</t>
  </si>
  <si>
    <t>Post_504</t>
  </si>
  <si>
    <t>Post_505</t>
  </si>
  <si>
    <t>Post_506</t>
  </si>
  <si>
    <t>Post_507</t>
  </si>
  <si>
    <t>Post_508</t>
  </si>
  <si>
    <t>Post_509</t>
  </si>
  <si>
    <t>Post_510</t>
  </si>
  <si>
    <t>Post_511</t>
  </si>
  <si>
    <t>Post_512</t>
  </si>
  <si>
    <t>Post_513</t>
  </si>
  <si>
    <t>Post_514</t>
  </si>
  <si>
    <t>Post_515</t>
  </si>
  <si>
    <t>Post_516</t>
  </si>
  <si>
    <t>Post_517</t>
  </si>
  <si>
    <t>Post_518</t>
  </si>
  <si>
    <t>Post_519</t>
  </si>
  <si>
    <t>Post_520</t>
  </si>
  <si>
    <t>Post_521</t>
  </si>
  <si>
    <t>Post_522</t>
  </si>
  <si>
    <t>Post_523</t>
  </si>
  <si>
    <t>Post_524</t>
  </si>
  <si>
    <t>Post_525</t>
  </si>
  <si>
    <t>Post_526</t>
  </si>
  <si>
    <t>Post_527</t>
  </si>
  <si>
    <t>Post_528</t>
  </si>
  <si>
    <t>Post_529</t>
  </si>
  <si>
    <t>Post_530</t>
  </si>
  <si>
    <t>Post_531</t>
  </si>
  <si>
    <t>Post_532</t>
  </si>
  <si>
    <t>Post_533</t>
  </si>
  <si>
    <t>Post_534</t>
  </si>
  <si>
    <t>Post_535</t>
  </si>
  <si>
    <t>Post_536</t>
  </si>
  <si>
    <t>Post_537</t>
  </si>
  <si>
    <t>Post_538</t>
  </si>
  <si>
    <t>Post_539</t>
  </si>
  <si>
    <t>Post_540</t>
  </si>
  <si>
    <t>Post_541</t>
  </si>
  <si>
    <t>Post_542</t>
  </si>
  <si>
    <t>Post_543</t>
  </si>
  <si>
    <t>Post_544</t>
  </si>
  <si>
    <t>Post_545</t>
  </si>
  <si>
    <t>Post_546</t>
  </si>
  <si>
    <t>Post_547</t>
  </si>
  <si>
    <t>Post_548</t>
  </si>
  <si>
    <t>Post_549</t>
  </si>
  <si>
    <t>Post_550</t>
  </si>
  <si>
    <t>Post_551</t>
  </si>
  <si>
    <t>Post_552</t>
  </si>
  <si>
    <t>Post_553</t>
  </si>
  <si>
    <t>Post_554</t>
  </si>
  <si>
    <t>Post_555</t>
  </si>
  <si>
    <t>Post_556</t>
  </si>
  <si>
    <t>Post_557</t>
  </si>
  <si>
    <t>Post_558</t>
  </si>
  <si>
    <t>Post_559</t>
  </si>
  <si>
    <t>Post_560</t>
  </si>
  <si>
    <t>Post_561</t>
  </si>
  <si>
    <t>Post_562</t>
  </si>
  <si>
    <t>Post_563</t>
  </si>
  <si>
    <t>Post_564</t>
  </si>
  <si>
    <t>Post_565</t>
  </si>
  <si>
    <t>Post_566</t>
  </si>
  <si>
    <t>Post_567</t>
  </si>
  <si>
    <t>Post_568</t>
  </si>
  <si>
    <t>Post_569</t>
  </si>
  <si>
    <t>Post_570</t>
  </si>
  <si>
    <t>Post_571</t>
  </si>
  <si>
    <t>Post_572</t>
  </si>
  <si>
    <t>Post_573</t>
  </si>
  <si>
    <t>Post_574</t>
  </si>
  <si>
    <t>Post_575</t>
  </si>
  <si>
    <t>Post_576</t>
  </si>
  <si>
    <t>Post_577</t>
  </si>
  <si>
    <t>Post_578</t>
  </si>
  <si>
    <t>Post_579</t>
  </si>
  <si>
    <t>Post_580</t>
  </si>
  <si>
    <t>Post_581</t>
  </si>
  <si>
    <t>Post_582</t>
  </si>
  <si>
    <t>Post_583</t>
  </si>
  <si>
    <t>Post_584</t>
  </si>
  <si>
    <t>Post_585</t>
  </si>
  <si>
    <t>Post_586</t>
  </si>
  <si>
    <t>Post_587</t>
  </si>
  <si>
    <t>Post_588</t>
  </si>
  <si>
    <t>Post_589</t>
  </si>
  <si>
    <t>Post_590</t>
  </si>
  <si>
    <t>Post_591</t>
  </si>
  <si>
    <t>Post_592</t>
  </si>
  <si>
    <t>Post_593</t>
  </si>
  <si>
    <t>Post_594</t>
  </si>
  <si>
    <t>Post_595</t>
  </si>
  <si>
    <t>Post_596</t>
  </si>
  <si>
    <t>Post_597</t>
  </si>
  <si>
    <t>Post_598</t>
  </si>
  <si>
    <t>Post_599</t>
  </si>
  <si>
    <t>Post_600</t>
  </si>
  <si>
    <t>Post_601</t>
  </si>
  <si>
    <t>Post_602</t>
  </si>
  <si>
    <t>Post_603</t>
  </si>
  <si>
    <t>Post_604</t>
  </si>
  <si>
    <t>Post_605</t>
  </si>
  <si>
    <t>Post_606</t>
  </si>
  <si>
    <t>Post_607</t>
  </si>
  <si>
    <t>Post_608</t>
  </si>
  <si>
    <t>Post_609</t>
  </si>
  <si>
    <t>Post_610</t>
  </si>
  <si>
    <t>Post_611</t>
  </si>
  <si>
    <t>Post_612</t>
  </si>
  <si>
    <t>Post_613</t>
  </si>
  <si>
    <t>Post_614</t>
  </si>
  <si>
    <t>Post_615</t>
  </si>
  <si>
    <t>Post_616</t>
  </si>
  <si>
    <t>Post_617</t>
  </si>
  <si>
    <t>Post_618</t>
  </si>
  <si>
    <t>Post_619</t>
  </si>
  <si>
    <t>Post_620</t>
  </si>
  <si>
    <t>Post_621</t>
  </si>
  <si>
    <t>Post_622</t>
  </si>
  <si>
    <t>Post_623</t>
  </si>
  <si>
    <t>Post_624</t>
  </si>
  <si>
    <t>Post_625</t>
  </si>
  <si>
    <t>Post_626</t>
  </si>
  <si>
    <t>Post_627</t>
  </si>
  <si>
    <t>Post_628</t>
  </si>
  <si>
    <t>Post_629</t>
  </si>
  <si>
    <t>Post_630</t>
  </si>
  <si>
    <t>Post_631</t>
  </si>
  <si>
    <t>Post_632</t>
  </si>
  <si>
    <t>Post_633</t>
  </si>
  <si>
    <t>Post_634</t>
  </si>
  <si>
    <t>Post_635</t>
  </si>
  <si>
    <t>Post_636</t>
  </si>
  <si>
    <t>Post_637</t>
  </si>
  <si>
    <t>Post_638</t>
  </si>
  <si>
    <t>Post_639</t>
  </si>
  <si>
    <t>Post_640</t>
  </si>
  <si>
    <t>Post_641</t>
  </si>
  <si>
    <t>Post_642</t>
  </si>
  <si>
    <t>Post_643</t>
  </si>
  <si>
    <t>Post_644</t>
  </si>
  <si>
    <t>Post_645</t>
  </si>
  <si>
    <t>Post_646</t>
  </si>
  <si>
    <t>Post_647</t>
  </si>
  <si>
    <t>Post_648</t>
  </si>
  <si>
    <t>Post_649</t>
  </si>
  <si>
    <t>Post_650</t>
  </si>
  <si>
    <t>Post_651</t>
  </si>
  <si>
    <t>Post_652</t>
  </si>
  <si>
    <t>Post_653</t>
  </si>
  <si>
    <t>Post_654</t>
  </si>
  <si>
    <t>Post_655</t>
  </si>
  <si>
    <t>Post_656</t>
  </si>
  <si>
    <t>Post_657</t>
  </si>
  <si>
    <t>Post_658</t>
  </si>
  <si>
    <t>Post_659</t>
  </si>
  <si>
    <t>Post_660</t>
  </si>
  <si>
    <t>Post_661</t>
  </si>
  <si>
    <t>Post_662</t>
  </si>
  <si>
    <t>Post_663</t>
  </si>
  <si>
    <t>Post_664</t>
  </si>
  <si>
    <t>Post_665</t>
  </si>
  <si>
    <t>Post_666</t>
  </si>
  <si>
    <t>Post_667</t>
  </si>
  <si>
    <t>Post_668</t>
  </si>
  <si>
    <t>Post_669</t>
  </si>
  <si>
    <t>Post_670</t>
  </si>
  <si>
    <t>Post_671</t>
  </si>
  <si>
    <t>Post_672</t>
  </si>
  <si>
    <t>Post_673</t>
  </si>
  <si>
    <t>Post_674</t>
  </si>
  <si>
    <t>Post_675</t>
  </si>
  <si>
    <t>Post_676</t>
  </si>
  <si>
    <t>Post_677</t>
  </si>
  <si>
    <t>Post_678</t>
  </si>
  <si>
    <t>Post_679</t>
  </si>
  <si>
    <t>Post_680</t>
  </si>
  <si>
    <t>Post_681</t>
  </si>
  <si>
    <t>Post_682</t>
  </si>
  <si>
    <t>Post_683</t>
  </si>
  <si>
    <t>Post_684</t>
  </si>
  <si>
    <t>Post_685</t>
  </si>
  <si>
    <t>Post_686</t>
  </si>
  <si>
    <t>Post_687</t>
  </si>
  <si>
    <t>Post_688</t>
  </si>
  <si>
    <t>Post_689</t>
  </si>
  <si>
    <t>Post_690</t>
  </si>
  <si>
    <t>Post_691</t>
  </si>
  <si>
    <t>Post_692</t>
  </si>
  <si>
    <t>Post_693</t>
  </si>
  <si>
    <t>Post_694</t>
  </si>
  <si>
    <t>Post_695</t>
  </si>
  <si>
    <t>Post_696</t>
  </si>
  <si>
    <t>Post_697</t>
  </si>
  <si>
    <t>Post_698</t>
  </si>
  <si>
    <t>Post_699</t>
  </si>
  <si>
    <t>Post_700</t>
  </si>
  <si>
    <t>Post_701</t>
  </si>
  <si>
    <t>Post_702</t>
  </si>
  <si>
    <t>Post_703</t>
  </si>
  <si>
    <t>Post_704</t>
  </si>
  <si>
    <t>Post_705</t>
  </si>
  <si>
    <t>Post_706</t>
  </si>
  <si>
    <t>Post_707</t>
  </si>
  <si>
    <t>Post_708</t>
  </si>
  <si>
    <t>Post_709</t>
  </si>
  <si>
    <t>Post_710</t>
  </si>
  <si>
    <t>Post_711</t>
  </si>
  <si>
    <t>Post_712</t>
  </si>
  <si>
    <t>Post_713</t>
  </si>
  <si>
    <t>Post_714</t>
  </si>
  <si>
    <t>Post_715</t>
  </si>
  <si>
    <t>Post_716</t>
  </si>
  <si>
    <t>Post_717</t>
  </si>
  <si>
    <t>Post_718</t>
  </si>
  <si>
    <t>Post_719</t>
  </si>
  <si>
    <t>Post_720</t>
  </si>
  <si>
    <t>Post_721</t>
  </si>
  <si>
    <t>Post_722</t>
  </si>
  <si>
    <t>Post_723</t>
  </si>
  <si>
    <t>Post_724</t>
  </si>
  <si>
    <t>Post_725</t>
  </si>
  <si>
    <t>Post_726</t>
  </si>
  <si>
    <t>Post_727</t>
  </si>
  <si>
    <t>Post_728</t>
  </si>
  <si>
    <t>Post_729</t>
  </si>
  <si>
    <t>Post_730</t>
  </si>
  <si>
    <t>Post_731</t>
  </si>
  <si>
    <t>Post_732</t>
  </si>
  <si>
    <t>Post_733</t>
  </si>
  <si>
    <t>Post_734</t>
  </si>
  <si>
    <t>Post_735</t>
  </si>
  <si>
    <t>Post_736</t>
  </si>
  <si>
    <t>Post_737</t>
  </si>
  <si>
    <t>Post_738</t>
  </si>
  <si>
    <t>Post_739</t>
  </si>
  <si>
    <t>Post_740</t>
  </si>
  <si>
    <t>Post_741</t>
  </si>
  <si>
    <t>Post_742</t>
  </si>
  <si>
    <t>Post_743</t>
  </si>
  <si>
    <t>Post_744</t>
  </si>
  <si>
    <t>Post_745</t>
  </si>
  <si>
    <t>Post_746</t>
  </si>
  <si>
    <t>Post_747</t>
  </si>
  <si>
    <t>Post_748</t>
  </si>
  <si>
    <t>Post_749</t>
  </si>
  <si>
    <t>Post_750</t>
  </si>
  <si>
    <t>Post_751</t>
  </si>
  <si>
    <t>Post_752</t>
  </si>
  <si>
    <t>Post_753</t>
  </si>
  <si>
    <t>Post_754</t>
  </si>
  <si>
    <t>Post_755</t>
  </si>
  <si>
    <t>Post_756</t>
  </si>
  <si>
    <t>Post_757</t>
  </si>
  <si>
    <t>Post_758</t>
  </si>
  <si>
    <t>Post_759</t>
  </si>
  <si>
    <t>Post_760</t>
  </si>
  <si>
    <t>Post_761</t>
  </si>
  <si>
    <t>Post_762</t>
  </si>
  <si>
    <t>Post_763</t>
  </si>
  <si>
    <t>Post_764</t>
  </si>
  <si>
    <t>Post_765</t>
  </si>
  <si>
    <t>Post_766</t>
  </si>
  <si>
    <t>Post_767</t>
  </si>
  <si>
    <t>Post_768</t>
  </si>
  <si>
    <t>Post_769</t>
  </si>
  <si>
    <t>Post_770</t>
  </si>
  <si>
    <t>Post_771</t>
  </si>
  <si>
    <t>Post_772</t>
  </si>
  <si>
    <t>Post_773</t>
  </si>
  <si>
    <t>Post_774</t>
  </si>
  <si>
    <t>Post_775</t>
  </si>
  <si>
    <t>Post_776</t>
  </si>
  <si>
    <t>Post_777</t>
  </si>
  <si>
    <t>Post_778</t>
  </si>
  <si>
    <t>Post_779</t>
  </si>
  <si>
    <t>Post_780</t>
  </si>
  <si>
    <t>Post_781</t>
  </si>
  <si>
    <t>Post_782</t>
  </si>
  <si>
    <t>Post_783</t>
  </si>
  <si>
    <t>Post_784</t>
  </si>
  <si>
    <t>Post_785</t>
  </si>
  <si>
    <t>Post_786</t>
  </si>
  <si>
    <t>Post_787</t>
  </si>
  <si>
    <t>Post_788</t>
  </si>
  <si>
    <t>Post_789</t>
  </si>
  <si>
    <t>Post_790</t>
  </si>
  <si>
    <t>Post_791</t>
  </si>
  <si>
    <t>Post_792</t>
  </si>
  <si>
    <t>Post_793</t>
  </si>
  <si>
    <t>Post_794</t>
  </si>
  <si>
    <t>Post_795</t>
  </si>
  <si>
    <t>Post_796</t>
  </si>
  <si>
    <t>Post_797</t>
  </si>
  <si>
    <t>Post_798</t>
  </si>
  <si>
    <t>Post_799</t>
  </si>
  <si>
    <t>Post_800</t>
  </si>
  <si>
    <t>Post_801</t>
  </si>
  <si>
    <t>Post_802</t>
  </si>
  <si>
    <t>Post_803</t>
  </si>
  <si>
    <t>Post_804</t>
  </si>
  <si>
    <t>Post_805</t>
  </si>
  <si>
    <t>Post_806</t>
  </si>
  <si>
    <t>Post_807</t>
  </si>
  <si>
    <t>Post_808</t>
  </si>
  <si>
    <t>Post_809</t>
  </si>
  <si>
    <t>Post_810</t>
  </si>
  <si>
    <t>Post_811</t>
  </si>
  <si>
    <t>Post_812</t>
  </si>
  <si>
    <t>Post_813</t>
  </si>
  <si>
    <t>Post_814</t>
  </si>
  <si>
    <t>Post_815</t>
  </si>
  <si>
    <t>Post_816</t>
  </si>
  <si>
    <t>Post_817</t>
  </si>
  <si>
    <t>Post_818</t>
  </si>
  <si>
    <t>Post_819</t>
  </si>
  <si>
    <t>Post_820</t>
  </si>
  <si>
    <t>Post_821</t>
  </si>
  <si>
    <t>Post_822</t>
  </si>
  <si>
    <t>Post_823</t>
  </si>
  <si>
    <t>Post_824</t>
  </si>
  <si>
    <t>Post_825</t>
  </si>
  <si>
    <t>Post_826</t>
  </si>
  <si>
    <t>Post_827</t>
  </si>
  <si>
    <t>Post_828</t>
  </si>
  <si>
    <t>Post_829</t>
  </si>
  <si>
    <t>Post_830</t>
  </si>
  <si>
    <t>Post_831</t>
  </si>
  <si>
    <t>Post_832</t>
  </si>
  <si>
    <t>Post_833</t>
  </si>
  <si>
    <t>Post_834</t>
  </si>
  <si>
    <t>Post_835</t>
  </si>
  <si>
    <t>Post_836</t>
  </si>
  <si>
    <t>Post_837</t>
  </si>
  <si>
    <t>Post_838</t>
  </si>
  <si>
    <t>Post_839</t>
  </si>
  <si>
    <t>Post_840</t>
  </si>
  <si>
    <t>Post_841</t>
  </si>
  <si>
    <t>Post_842</t>
  </si>
  <si>
    <t>Post_843</t>
  </si>
  <si>
    <t>Post_844</t>
  </si>
  <si>
    <t>Post_845</t>
  </si>
  <si>
    <t>Post_846</t>
  </si>
  <si>
    <t>Post_847</t>
  </si>
  <si>
    <t>Post_848</t>
  </si>
  <si>
    <t>Post_849</t>
  </si>
  <si>
    <t>Post_850</t>
  </si>
  <si>
    <t>Post_851</t>
  </si>
  <si>
    <t>Post_852</t>
  </si>
  <si>
    <t>Post_853</t>
  </si>
  <si>
    <t>Post_854</t>
  </si>
  <si>
    <t>Post_855</t>
  </si>
  <si>
    <t>Post_856</t>
  </si>
  <si>
    <t>Post_857</t>
  </si>
  <si>
    <t>Post_858</t>
  </si>
  <si>
    <t>Post_859</t>
  </si>
  <si>
    <t>Post_860</t>
  </si>
  <si>
    <t>Post_861</t>
  </si>
  <si>
    <t>Post_862</t>
  </si>
  <si>
    <t>Post_863</t>
  </si>
  <si>
    <t>Post_864</t>
  </si>
  <si>
    <t>Post_865</t>
  </si>
  <si>
    <t>Post_866</t>
  </si>
  <si>
    <t>Post_867</t>
  </si>
  <si>
    <t>Post_868</t>
  </si>
  <si>
    <t>Post_869</t>
  </si>
  <si>
    <t>Post_870</t>
  </si>
  <si>
    <t>Post_871</t>
  </si>
  <si>
    <t>Post_872</t>
  </si>
  <si>
    <t>Post_873</t>
  </si>
  <si>
    <t>Post_874</t>
  </si>
  <si>
    <t>Post_875</t>
  </si>
  <si>
    <t>Post_876</t>
  </si>
  <si>
    <t>Post_877</t>
  </si>
  <si>
    <t>Post_878</t>
  </si>
  <si>
    <t>Post_879</t>
  </si>
  <si>
    <t>Post_880</t>
  </si>
  <si>
    <t>Post_881</t>
  </si>
  <si>
    <t>Post_882</t>
  </si>
  <si>
    <t>Post_883</t>
  </si>
  <si>
    <t>Post_884</t>
  </si>
  <si>
    <t>Post_885</t>
  </si>
  <si>
    <t>Post_886</t>
  </si>
  <si>
    <t>Post_887</t>
  </si>
  <si>
    <t>Post_888</t>
  </si>
  <si>
    <t>Post_889</t>
  </si>
  <si>
    <t>Post_890</t>
  </si>
  <si>
    <t>Post_891</t>
  </si>
  <si>
    <t>Post_892</t>
  </si>
  <si>
    <t>Post_893</t>
  </si>
  <si>
    <t>Post_894</t>
  </si>
  <si>
    <t>Post_895</t>
  </si>
  <si>
    <t>Post_896</t>
  </si>
  <si>
    <t>Post_897</t>
  </si>
  <si>
    <t>Post_898</t>
  </si>
  <si>
    <t>Post_899</t>
  </si>
  <si>
    <t>Post_900</t>
  </si>
  <si>
    <t>Post_901</t>
  </si>
  <si>
    <t>Post_902</t>
  </si>
  <si>
    <t>Post_903</t>
  </si>
  <si>
    <t>Post_904</t>
  </si>
  <si>
    <t>Post_905</t>
  </si>
  <si>
    <t>Post_906</t>
  </si>
  <si>
    <t>Post_907</t>
  </si>
  <si>
    <t>Post_908</t>
  </si>
  <si>
    <t>Post_909</t>
  </si>
  <si>
    <t>Post_910</t>
  </si>
  <si>
    <t>Post_911</t>
  </si>
  <si>
    <t>Post_912</t>
  </si>
  <si>
    <t>Post_913</t>
  </si>
  <si>
    <t>Post_914</t>
  </si>
  <si>
    <t>Post_915</t>
  </si>
  <si>
    <t>Post_916</t>
  </si>
  <si>
    <t>Post_917</t>
  </si>
  <si>
    <t>Post_918</t>
  </si>
  <si>
    <t>Post_919</t>
  </si>
  <si>
    <t>Post_920</t>
  </si>
  <si>
    <t>Post_921</t>
  </si>
  <si>
    <t>Post_922</t>
  </si>
  <si>
    <t>Post_923</t>
  </si>
  <si>
    <t>Post_924</t>
  </si>
  <si>
    <t>Post_925</t>
  </si>
  <si>
    <t>Post_926</t>
  </si>
  <si>
    <t>Post_927</t>
  </si>
  <si>
    <t>Post_928</t>
  </si>
  <si>
    <t>Post_929</t>
  </si>
  <si>
    <t>Post_930</t>
  </si>
  <si>
    <t>Post_931</t>
  </si>
  <si>
    <t>Post_932</t>
  </si>
  <si>
    <t>Post_933</t>
  </si>
  <si>
    <t>Post_934</t>
  </si>
  <si>
    <t>Post_935</t>
  </si>
  <si>
    <t>Post_936</t>
  </si>
  <si>
    <t>Post_937</t>
  </si>
  <si>
    <t>Post_938</t>
  </si>
  <si>
    <t>Post_939</t>
  </si>
  <si>
    <t>Post_940</t>
  </si>
  <si>
    <t>Post_941</t>
  </si>
  <si>
    <t>Post_942</t>
  </si>
  <si>
    <t>Post_943</t>
  </si>
  <si>
    <t>Post_944</t>
  </si>
  <si>
    <t>Post_945</t>
  </si>
  <si>
    <t>Post_946</t>
  </si>
  <si>
    <t>Post_947</t>
  </si>
  <si>
    <t>Post_948</t>
  </si>
  <si>
    <t>Post_949</t>
  </si>
  <si>
    <t>Post_950</t>
  </si>
  <si>
    <t>Post_951</t>
  </si>
  <si>
    <t>Post_952</t>
  </si>
  <si>
    <t>Post_953</t>
  </si>
  <si>
    <t>Post_954</t>
  </si>
  <si>
    <t>Post_955</t>
  </si>
  <si>
    <t>Post_956</t>
  </si>
  <si>
    <t>Post_957</t>
  </si>
  <si>
    <t>Post_958</t>
  </si>
  <si>
    <t>Post_959</t>
  </si>
  <si>
    <t>Post_960</t>
  </si>
  <si>
    <t>Post_961</t>
  </si>
  <si>
    <t>Post_962</t>
  </si>
  <si>
    <t>Post_963</t>
  </si>
  <si>
    <t>Post_964</t>
  </si>
  <si>
    <t>Post_965</t>
  </si>
  <si>
    <t>Post_966</t>
  </si>
  <si>
    <t>Post_967</t>
  </si>
  <si>
    <t>Post_968</t>
  </si>
  <si>
    <t>Post_969</t>
  </si>
  <si>
    <t>Post_970</t>
  </si>
  <si>
    <t>Post_971</t>
  </si>
  <si>
    <t>Post_972</t>
  </si>
  <si>
    <t>Post_973</t>
  </si>
  <si>
    <t>Post_974</t>
  </si>
  <si>
    <t>Post_975</t>
  </si>
  <si>
    <t>Post_976</t>
  </si>
  <si>
    <t>Post_977</t>
  </si>
  <si>
    <t>Post_978</t>
  </si>
  <si>
    <t>Post_979</t>
  </si>
  <si>
    <t>Post_980</t>
  </si>
  <si>
    <t>Post_981</t>
  </si>
  <si>
    <t>Post_982</t>
  </si>
  <si>
    <t>Post_983</t>
  </si>
  <si>
    <t>Post_984</t>
  </si>
  <si>
    <t>Post_985</t>
  </si>
  <si>
    <t>Post_986</t>
  </si>
  <si>
    <t>Post_987</t>
  </si>
  <si>
    <t>Post_988</t>
  </si>
  <si>
    <t>Post_989</t>
  </si>
  <si>
    <t>Post_990</t>
  </si>
  <si>
    <t>Post_991</t>
  </si>
  <si>
    <t>Post_992</t>
  </si>
  <si>
    <t>Post_993</t>
  </si>
  <si>
    <t>Post_994</t>
  </si>
  <si>
    <t>Post_995</t>
  </si>
  <si>
    <t>Post_996</t>
  </si>
  <si>
    <t>Post_997</t>
  </si>
  <si>
    <t>Post_998</t>
  </si>
  <si>
    <t>Post_999</t>
  </si>
  <si>
    <t>Post_1000</t>
  </si>
  <si>
    <t>Post_1001</t>
  </si>
  <si>
    <t>Post_1002</t>
  </si>
  <si>
    <t>Post_1003</t>
  </si>
  <si>
    <t>Post_1004</t>
  </si>
  <si>
    <t>Post_1005</t>
  </si>
  <si>
    <t>Post_1006</t>
  </si>
  <si>
    <t>Post_1007</t>
  </si>
  <si>
    <t>Post_1008</t>
  </si>
  <si>
    <t>Post_1009</t>
  </si>
  <si>
    <t>Post_1010</t>
  </si>
  <si>
    <t>Post_1011</t>
  </si>
  <si>
    <t>Post_1012</t>
  </si>
  <si>
    <t>Post_1013</t>
  </si>
  <si>
    <t>Post_1014</t>
  </si>
  <si>
    <t>Post_1015</t>
  </si>
  <si>
    <t>Post_1016</t>
  </si>
  <si>
    <t>Post_1017</t>
  </si>
  <si>
    <t>Post_1018</t>
  </si>
  <si>
    <t>Post_1019</t>
  </si>
  <si>
    <t>Post_1020</t>
  </si>
  <si>
    <t>Post_1021</t>
  </si>
  <si>
    <t>Post_1022</t>
  </si>
  <si>
    <t>Post_1023</t>
  </si>
  <si>
    <t>Post_1024</t>
  </si>
  <si>
    <t>Post_1025</t>
  </si>
  <si>
    <t>Post_1026</t>
  </si>
  <si>
    <t>Post_1027</t>
  </si>
  <si>
    <t>Post_1028</t>
  </si>
  <si>
    <t>Post_1029</t>
  </si>
  <si>
    <t>Post_1030</t>
  </si>
  <si>
    <t>Post_1031</t>
  </si>
  <si>
    <t>Post_1032</t>
  </si>
  <si>
    <t>Post_1033</t>
  </si>
  <si>
    <t>Post_1034</t>
  </si>
  <si>
    <t>Post_1035</t>
  </si>
  <si>
    <t>Post_1036</t>
  </si>
  <si>
    <t>Post_1037</t>
  </si>
  <si>
    <t>Post_1038</t>
  </si>
  <si>
    <t>Post_1039</t>
  </si>
  <si>
    <t>Post_1040</t>
  </si>
  <si>
    <t>Post_1041</t>
  </si>
  <si>
    <t>Post_1042</t>
  </si>
  <si>
    <t>Post_1043</t>
  </si>
  <si>
    <t>Post_1044</t>
  </si>
  <si>
    <t>Post_1045</t>
  </si>
  <si>
    <t>Post_1046</t>
  </si>
  <si>
    <t>Post_1047</t>
  </si>
  <si>
    <t>Post_1048</t>
  </si>
  <si>
    <t>Post_1049</t>
  </si>
  <si>
    <t>Post_1050</t>
  </si>
  <si>
    <t>Post_1051</t>
  </si>
  <si>
    <t>Post_1052</t>
  </si>
  <si>
    <t>Post_1053</t>
  </si>
  <si>
    <t>Post_1054</t>
  </si>
  <si>
    <t>Post_1055</t>
  </si>
  <si>
    <t>Post_1056</t>
  </si>
  <si>
    <t>Post_1057</t>
  </si>
  <si>
    <t>Post_1058</t>
  </si>
  <si>
    <t>Post_1059</t>
  </si>
  <si>
    <t>Post_1060</t>
  </si>
  <si>
    <t>Post_1061</t>
  </si>
  <si>
    <t>Post_1062</t>
  </si>
  <si>
    <t>Post_1063</t>
  </si>
  <si>
    <t>Post_1064</t>
  </si>
  <si>
    <t>Post_1065</t>
  </si>
  <si>
    <t>Post_1066</t>
  </si>
  <si>
    <t>Post_1067</t>
  </si>
  <si>
    <t>Post_1068</t>
  </si>
  <si>
    <t>Post_1069</t>
  </si>
  <si>
    <t>Post_1070</t>
  </si>
  <si>
    <t>Post_1071</t>
  </si>
  <si>
    <t>Post_1072</t>
  </si>
  <si>
    <t>Post_1073</t>
  </si>
  <si>
    <t>Post_1074</t>
  </si>
  <si>
    <t>Post_1075</t>
  </si>
  <si>
    <t>Post_1076</t>
  </si>
  <si>
    <t>Post_1077</t>
  </si>
  <si>
    <t>Post_1078</t>
  </si>
  <si>
    <t>Post_1079</t>
  </si>
  <si>
    <t>Post_1080</t>
  </si>
  <si>
    <t>Post_1081</t>
  </si>
  <si>
    <t>Post_1082</t>
  </si>
  <si>
    <t>Post_1083</t>
  </si>
  <si>
    <t>Post_1084</t>
  </si>
  <si>
    <t>Post_1085</t>
  </si>
  <si>
    <t>Post_1086</t>
  </si>
  <si>
    <t>Post_1087</t>
  </si>
  <si>
    <t>Post_1088</t>
  </si>
  <si>
    <t>Post_1089</t>
  </si>
  <si>
    <t>Post_1090</t>
  </si>
  <si>
    <t>Post_1091</t>
  </si>
  <si>
    <t>Post_1092</t>
  </si>
  <si>
    <t>Post_1093</t>
  </si>
  <si>
    <t>Post_1094</t>
  </si>
  <si>
    <t>Post_1095</t>
  </si>
  <si>
    <t>Post_1096</t>
  </si>
  <si>
    <t>Post_1097</t>
  </si>
  <si>
    <t>Post_1098</t>
  </si>
  <si>
    <t>Post_1099</t>
  </si>
  <si>
    <t>Post_1100</t>
  </si>
  <si>
    <t>Post_1101</t>
  </si>
  <si>
    <t>Post_1102</t>
  </si>
  <si>
    <t>Post_1103</t>
  </si>
  <si>
    <t>Post_1104</t>
  </si>
  <si>
    <t>Post_1105</t>
  </si>
  <si>
    <t>Post_1106</t>
  </si>
  <si>
    <t>Post_1107</t>
  </si>
  <si>
    <t>Post_1108</t>
  </si>
  <si>
    <t>Post_1109</t>
  </si>
  <si>
    <t>Post_1110</t>
  </si>
  <si>
    <t>Post_1111</t>
  </si>
  <si>
    <t>Post_1112</t>
  </si>
  <si>
    <t>Post_1113</t>
  </si>
  <si>
    <t>Post_1114</t>
  </si>
  <si>
    <t>Post_1115</t>
  </si>
  <si>
    <t>Post_1116</t>
  </si>
  <si>
    <t>Post_1117</t>
  </si>
  <si>
    <t>Post_1118</t>
  </si>
  <si>
    <t>Post_1119</t>
  </si>
  <si>
    <t>Post_1120</t>
  </si>
  <si>
    <t>Post_1121</t>
  </si>
  <si>
    <t>Post_1122</t>
  </si>
  <si>
    <t>Post_1123</t>
  </si>
  <si>
    <t>Post_1124</t>
  </si>
  <si>
    <t>Post_1125</t>
  </si>
  <si>
    <t>Post_1126</t>
  </si>
  <si>
    <t>Post_1127</t>
  </si>
  <si>
    <t>Post_1128</t>
  </si>
  <si>
    <t>Post_1129</t>
  </si>
  <si>
    <t>Post_1130</t>
  </si>
  <si>
    <t>Post_1131</t>
  </si>
  <si>
    <t>Post_1132</t>
  </si>
  <si>
    <t>Post_1133</t>
  </si>
  <si>
    <t>Post_1134</t>
  </si>
  <si>
    <t>Post_1135</t>
  </si>
  <si>
    <t>Post_1136</t>
  </si>
  <si>
    <t>Post_1137</t>
  </si>
  <si>
    <t>Post_1138</t>
  </si>
  <si>
    <t>Post_1139</t>
  </si>
  <si>
    <t>Post_1140</t>
  </si>
  <si>
    <t>Post_1141</t>
  </si>
  <si>
    <t>Post_1142</t>
  </si>
  <si>
    <t>Post_1143</t>
  </si>
  <si>
    <t>Post_1144</t>
  </si>
  <si>
    <t>Post_1145</t>
  </si>
  <si>
    <t>Post_1146</t>
  </si>
  <si>
    <t>Post_1147</t>
  </si>
  <si>
    <t>Post_1148</t>
  </si>
  <si>
    <t>Post_1149</t>
  </si>
  <si>
    <t>Post_1150</t>
  </si>
  <si>
    <t>Post_1151</t>
  </si>
  <si>
    <t>Post_1152</t>
  </si>
  <si>
    <t>Post_1153</t>
  </si>
  <si>
    <t>Post_1154</t>
  </si>
  <si>
    <t>Post_1155</t>
  </si>
  <si>
    <t>Post_1156</t>
  </si>
  <si>
    <t>Post_1157</t>
  </si>
  <si>
    <t>Post_1158</t>
  </si>
  <si>
    <t>Post_1159</t>
  </si>
  <si>
    <t>Post_1160</t>
  </si>
  <si>
    <t>Post_1161</t>
  </si>
  <si>
    <t>Post_1162</t>
  </si>
  <si>
    <t>Post_1163</t>
  </si>
  <si>
    <t>Post_1164</t>
  </si>
  <si>
    <t>Post_1165</t>
  </si>
  <si>
    <t>Post_1166</t>
  </si>
  <si>
    <t>Post_1167</t>
  </si>
  <si>
    <t>Post_1168</t>
  </si>
  <si>
    <t>Post_1169</t>
  </si>
  <si>
    <t>Post_1170</t>
  </si>
  <si>
    <t>Post_1171</t>
  </si>
  <si>
    <t>Post_1172</t>
  </si>
  <si>
    <t>Post_1173</t>
  </si>
  <si>
    <t>Post_1174</t>
  </si>
  <si>
    <t>Post_1175</t>
  </si>
  <si>
    <t>Post_1176</t>
  </si>
  <si>
    <t>Post_1177</t>
  </si>
  <si>
    <t>Post_1178</t>
  </si>
  <si>
    <t>Post_1179</t>
  </si>
  <si>
    <t>Post_1180</t>
  </si>
  <si>
    <t>Post_1181</t>
  </si>
  <si>
    <t>Post_1182</t>
  </si>
  <si>
    <t>Post_1183</t>
  </si>
  <si>
    <t>Post_1184</t>
  </si>
  <si>
    <t>Post_1185</t>
  </si>
  <si>
    <t>Post_1186</t>
  </si>
  <si>
    <t>Post_1187</t>
  </si>
  <si>
    <t>Post_1188</t>
  </si>
  <si>
    <t>Post_1189</t>
  </si>
  <si>
    <t>Post_1190</t>
  </si>
  <si>
    <t>Post_1191</t>
  </si>
  <si>
    <t>Post_1192</t>
  </si>
  <si>
    <t>Post_1193</t>
  </si>
  <si>
    <t>Post_1194</t>
  </si>
  <si>
    <t>Post_1195</t>
  </si>
  <si>
    <t>Post_1196</t>
  </si>
  <si>
    <t>Post_1197</t>
  </si>
  <si>
    <t>Post_1198</t>
  </si>
  <si>
    <t>Post_1199</t>
  </si>
  <si>
    <t>Post_1200</t>
  </si>
  <si>
    <t>Post_1201</t>
  </si>
  <si>
    <t>Post_1202</t>
  </si>
  <si>
    <t>Post_1203</t>
  </si>
  <si>
    <t>Post_1204</t>
  </si>
  <si>
    <t>Post_1205</t>
  </si>
  <si>
    <t>Post_1206</t>
  </si>
  <si>
    <t>Post_1207</t>
  </si>
  <si>
    <t>Post_1208</t>
  </si>
  <si>
    <t>Post_1209</t>
  </si>
  <si>
    <t>Post_1210</t>
  </si>
  <si>
    <t>Post_1211</t>
  </si>
  <si>
    <t>Post_1212</t>
  </si>
  <si>
    <t>Post_1213</t>
  </si>
  <si>
    <t>Post_1214</t>
  </si>
  <si>
    <t>Post_1215</t>
  </si>
  <si>
    <t>Post_1216</t>
  </si>
  <si>
    <t>Post_1217</t>
  </si>
  <si>
    <t>Post_1218</t>
  </si>
  <si>
    <t>Post_1219</t>
  </si>
  <si>
    <t>Post_1220</t>
  </si>
  <si>
    <t>Post_1221</t>
  </si>
  <si>
    <t>Post_1222</t>
  </si>
  <si>
    <t>Post_1223</t>
  </si>
  <si>
    <t>Post_1224</t>
  </si>
  <si>
    <t>Post_1225</t>
  </si>
  <si>
    <t>Post_1226</t>
  </si>
  <si>
    <t>Post_1227</t>
  </si>
  <si>
    <t>Post_1228</t>
  </si>
  <si>
    <t>Post_1229</t>
  </si>
  <si>
    <t>Post_1230</t>
  </si>
  <si>
    <t>Post_1231</t>
  </si>
  <si>
    <t>Post_1232</t>
  </si>
  <si>
    <t>Post_1233</t>
  </si>
  <si>
    <t>Post_1234</t>
  </si>
  <si>
    <t>Post_1235</t>
  </si>
  <si>
    <t>Post_1236</t>
  </si>
  <si>
    <t>Post_1237</t>
  </si>
  <si>
    <t>Post_1238</t>
  </si>
  <si>
    <t>Post_1239</t>
  </si>
  <si>
    <t>Post_1240</t>
  </si>
  <si>
    <t>Post_1241</t>
  </si>
  <si>
    <t>Post_1242</t>
  </si>
  <si>
    <t>Post_1243</t>
  </si>
  <si>
    <t>Post_1244</t>
  </si>
  <si>
    <t>Post_1245</t>
  </si>
  <si>
    <t>Post_1246</t>
  </si>
  <si>
    <t>Post_1247</t>
  </si>
  <si>
    <t>Post_1248</t>
  </si>
  <si>
    <t>Post_1249</t>
  </si>
  <si>
    <t>Post_1250</t>
  </si>
  <si>
    <t>Post_1251</t>
  </si>
  <si>
    <t>Post_1252</t>
  </si>
  <si>
    <t>Post_1253</t>
  </si>
  <si>
    <t>Post_1254</t>
  </si>
  <si>
    <t>Post_1255</t>
  </si>
  <si>
    <t>Post_1256</t>
  </si>
  <si>
    <t>Post_1257</t>
  </si>
  <si>
    <t>Post_1258</t>
  </si>
  <si>
    <t>Post_1259</t>
  </si>
  <si>
    <t>Post_1260</t>
  </si>
  <si>
    <t>Post_1261</t>
  </si>
  <si>
    <t>Post_1262</t>
  </si>
  <si>
    <t>Post_1263</t>
  </si>
  <si>
    <t>Post_1264</t>
  </si>
  <si>
    <t>Post_1265</t>
  </si>
  <si>
    <t>Post_1266</t>
  </si>
  <si>
    <t>Post_1267</t>
  </si>
  <si>
    <t>Post_1268</t>
  </si>
  <si>
    <t>Post_1269</t>
  </si>
  <si>
    <t>Post_1270</t>
  </si>
  <si>
    <t>Post_1271</t>
  </si>
  <si>
    <t>Post_1272</t>
  </si>
  <si>
    <t>Post_1273</t>
  </si>
  <si>
    <t>Post_1274</t>
  </si>
  <si>
    <t>Post_1275</t>
  </si>
  <si>
    <t>Post_1276</t>
  </si>
  <si>
    <t>Post_1277</t>
  </si>
  <si>
    <t>Post_1278</t>
  </si>
  <si>
    <t>Post_1279</t>
  </si>
  <si>
    <t>Post_1280</t>
  </si>
  <si>
    <t>Post_1281</t>
  </si>
  <si>
    <t>Post_1282</t>
  </si>
  <si>
    <t>Post_1283</t>
  </si>
  <si>
    <t>Post_1284</t>
  </si>
  <si>
    <t>Post_1285</t>
  </si>
  <si>
    <t>Post_1286</t>
  </si>
  <si>
    <t>Post_1287</t>
  </si>
  <si>
    <t>Post_1288</t>
  </si>
  <si>
    <t>Post_1289</t>
  </si>
  <si>
    <t>Post_1290</t>
  </si>
  <si>
    <t>Post_1291</t>
  </si>
  <si>
    <t>Post_1292</t>
  </si>
  <si>
    <t>Post_1293</t>
  </si>
  <si>
    <t>Post_1294</t>
  </si>
  <si>
    <t>Post_1295</t>
  </si>
  <si>
    <t>Post_1296</t>
  </si>
  <si>
    <t>Post_1297</t>
  </si>
  <si>
    <t>Post_1298</t>
  </si>
  <si>
    <t>Post_1299</t>
  </si>
  <si>
    <t>Post_1300</t>
  </si>
  <si>
    <t>Post_1301</t>
  </si>
  <si>
    <t>Post_1302</t>
  </si>
  <si>
    <t>Post_1303</t>
  </si>
  <si>
    <t>Post_1304</t>
  </si>
  <si>
    <t>Post_1305</t>
  </si>
  <si>
    <t>Post_1306</t>
  </si>
  <si>
    <t>Post_1307</t>
  </si>
  <si>
    <t>Post_1308</t>
  </si>
  <si>
    <t>Post_1309</t>
  </si>
  <si>
    <t>Post_1310</t>
  </si>
  <si>
    <t>Post_1311</t>
  </si>
  <si>
    <t>Post_1312</t>
  </si>
  <si>
    <t>Post_1313</t>
  </si>
  <si>
    <t>Post_1314</t>
  </si>
  <si>
    <t>Post_1315</t>
  </si>
  <si>
    <t>Post_1316</t>
  </si>
  <si>
    <t>Post_1317</t>
  </si>
  <si>
    <t>Post_1318</t>
  </si>
  <si>
    <t>Post_1319</t>
  </si>
  <si>
    <t>Post_1320</t>
  </si>
  <si>
    <t>Post_1321</t>
  </si>
  <si>
    <t>Post_1322</t>
  </si>
  <si>
    <t>Post_1323</t>
  </si>
  <si>
    <t>Post_1324</t>
  </si>
  <si>
    <t>Post_1325</t>
  </si>
  <si>
    <t>Post_1326</t>
  </si>
  <si>
    <t>Post_1327</t>
  </si>
  <si>
    <t>Post_1328</t>
  </si>
  <si>
    <t>Post_1329</t>
  </si>
  <si>
    <t>Post_1330</t>
  </si>
  <si>
    <t>Post_1331</t>
  </si>
  <si>
    <t>Post_1332</t>
  </si>
  <si>
    <t>Post_1333</t>
  </si>
  <si>
    <t>Post_1334</t>
  </si>
  <si>
    <t>Post_1335</t>
  </si>
  <si>
    <t>Post_1336</t>
  </si>
  <si>
    <t>Post_1337</t>
  </si>
  <si>
    <t>Post_1338</t>
  </si>
  <si>
    <t>Post_1339</t>
  </si>
  <si>
    <t>Post_1340</t>
  </si>
  <si>
    <t>Post_1341</t>
  </si>
  <si>
    <t>Post_1342</t>
  </si>
  <si>
    <t>Post_1343</t>
  </si>
  <si>
    <t>Post_1344</t>
  </si>
  <si>
    <t>Post_1345</t>
  </si>
  <si>
    <t>Post_1346</t>
  </si>
  <si>
    <t>Post_1347</t>
  </si>
  <si>
    <t>Post_1348</t>
  </si>
  <si>
    <t>Post_1349</t>
  </si>
  <si>
    <t>Post_1350</t>
  </si>
  <si>
    <t>Post_1351</t>
  </si>
  <si>
    <t>Post_1352</t>
  </si>
  <si>
    <t>Post_1353</t>
  </si>
  <si>
    <t>Post_1354</t>
  </si>
  <si>
    <t>Post_1355</t>
  </si>
  <si>
    <t>Post_1356</t>
  </si>
  <si>
    <t>Post_1357</t>
  </si>
  <si>
    <t>Post_1358</t>
  </si>
  <si>
    <t>Post_1359</t>
  </si>
  <si>
    <t>Post_1360</t>
  </si>
  <si>
    <t>Post_1361</t>
  </si>
  <si>
    <t>Post_1362</t>
  </si>
  <si>
    <t>Post_1363</t>
  </si>
  <si>
    <t>Post_1364</t>
  </si>
  <si>
    <t>Post_1365</t>
  </si>
  <si>
    <t>Post_1366</t>
  </si>
  <si>
    <t>Post_1367</t>
  </si>
  <si>
    <t>Post_1368</t>
  </si>
  <si>
    <t>Post_1369</t>
  </si>
  <si>
    <t>Post_1370</t>
  </si>
  <si>
    <t>Post_1371</t>
  </si>
  <si>
    <t>Post_1372</t>
  </si>
  <si>
    <t>Post_1373</t>
  </si>
  <si>
    <t>Post_1374</t>
  </si>
  <si>
    <t>Post_1375</t>
  </si>
  <si>
    <t>Post_1376</t>
  </si>
  <si>
    <t>Post_1377</t>
  </si>
  <si>
    <t>Post_1378</t>
  </si>
  <si>
    <t>Post_1379</t>
  </si>
  <si>
    <t>Post_1380</t>
  </si>
  <si>
    <t>Post_1381</t>
  </si>
  <si>
    <t>Post_1382</t>
  </si>
  <si>
    <t>Post_1383</t>
  </si>
  <si>
    <t>Post_1384</t>
  </si>
  <si>
    <t>Post_1385</t>
  </si>
  <si>
    <t>Post_1386</t>
  </si>
  <si>
    <t>Post_1387</t>
  </si>
  <si>
    <t>Post_1388</t>
  </si>
  <si>
    <t>Post_1389</t>
  </si>
  <si>
    <t>Post_1390</t>
  </si>
  <si>
    <t>Post_1391</t>
  </si>
  <si>
    <t>Post_1392</t>
  </si>
  <si>
    <t>Post_1393</t>
  </si>
  <si>
    <t>Post_1394</t>
  </si>
  <si>
    <t>Post_1395</t>
  </si>
  <si>
    <t>Post_1396</t>
  </si>
  <si>
    <t>Post_1397</t>
  </si>
  <si>
    <t>Post_1398</t>
  </si>
  <si>
    <t>Post_1399</t>
  </si>
  <si>
    <t>Post_1400</t>
  </si>
  <si>
    <t>Post_1401</t>
  </si>
  <si>
    <t>Post_1402</t>
  </si>
  <si>
    <t>Post_1403</t>
  </si>
  <si>
    <t>Post_1404</t>
  </si>
  <si>
    <t>Post_1405</t>
  </si>
  <si>
    <t>Post_1406</t>
  </si>
  <si>
    <t>Post_1407</t>
  </si>
  <si>
    <t>Post_1408</t>
  </si>
  <si>
    <t>Post_1409</t>
  </si>
  <si>
    <t>Post_1410</t>
  </si>
  <si>
    <t>Post_1411</t>
  </si>
  <si>
    <t>Post_1412</t>
  </si>
  <si>
    <t>Post_1413</t>
  </si>
  <si>
    <t>Post_1414</t>
  </si>
  <si>
    <t>Post_1415</t>
  </si>
  <si>
    <t>Post_1416</t>
  </si>
  <si>
    <t>Post_1417</t>
  </si>
  <si>
    <t>Post_1418</t>
  </si>
  <si>
    <t>Post_1419</t>
  </si>
  <si>
    <t>Post_1420</t>
  </si>
  <si>
    <t>Post_1421</t>
  </si>
  <si>
    <t>Post_1422</t>
  </si>
  <si>
    <t>Post_1423</t>
  </si>
  <si>
    <t>Post_1424</t>
  </si>
  <si>
    <t>Post_1425</t>
  </si>
  <si>
    <t>Post_1426</t>
  </si>
  <si>
    <t>Post_1427</t>
  </si>
  <si>
    <t>Post_1428</t>
  </si>
  <si>
    <t>Post_1429</t>
  </si>
  <si>
    <t>Post_1430</t>
  </si>
  <si>
    <t>Post_1431</t>
  </si>
  <si>
    <t>Post_1432</t>
  </si>
  <si>
    <t>Post_1433</t>
  </si>
  <si>
    <t>Post_1434</t>
  </si>
  <si>
    <t>Post_1435</t>
  </si>
  <si>
    <t>Post_1436</t>
  </si>
  <si>
    <t>Post_1437</t>
  </si>
  <si>
    <t>Post_1438</t>
  </si>
  <si>
    <t>Post_1439</t>
  </si>
  <si>
    <t>Post_1440</t>
  </si>
  <si>
    <t>Post_1441</t>
  </si>
  <si>
    <t>Post_1442</t>
  </si>
  <si>
    <t>Post_1443</t>
  </si>
  <si>
    <t>Post_1444</t>
  </si>
  <si>
    <t>Post_1445</t>
  </si>
  <si>
    <t>Post_1446</t>
  </si>
  <si>
    <t>Post_1447</t>
  </si>
  <si>
    <t>Post_1448</t>
  </si>
  <si>
    <t>Post_1449</t>
  </si>
  <si>
    <t>Post_1450</t>
  </si>
  <si>
    <t>Post_1451</t>
  </si>
  <si>
    <t>Post_1452</t>
  </si>
  <si>
    <t>Post_1453</t>
  </si>
  <si>
    <t>Post_1454</t>
  </si>
  <si>
    <t>Post_1455</t>
  </si>
  <si>
    <t>Post_1456</t>
  </si>
  <si>
    <t>Post_1457</t>
  </si>
  <si>
    <t>Post_1458</t>
  </si>
  <si>
    <t>Post_1459</t>
  </si>
  <si>
    <t>Post_1460</t>
  </si>
  <si>
    <t>Post_1461</t>
  </si>
  <si>
    <t>Post_1462</t>
  </si>
  <si>
    <t>Post_1463</t>
  </si>
  <si>
    <t>Post_1464</t>
  </si>
  <si>
    <t>Post_1465</t>
  </si>
  <si>
    <t>Post_1466</t>
  </si>
  <si>
    <t>Post_1467</t>
  </si>
  <si>
    <t>Post_1468</t>
  </si>
  <si>
    <t>Post_1469</t>
  </si>
  <si>
    <t>Post_1470</t>
  </si>
  <si>
    <t>Post_1471</t>
  </si>
  <si>
    <t>Post_1472</t>
  </si>
  <si>
    <t>Post_1473</t>
  </si>
  <si>
    <t>Post_1474</t>
  </si>
  <si>
    <t>Post_1475</t>
  </si>
  <si>
    <t>Post_1476</t>
  </si>
  <si>
    <t>Post_1477</t>
  </si>
  <si>
    <t>Post_1478</t>
  </si>
  <si>
    <t>Post_1479</t>
  </si>
  <si>
    <t>Post_1480</t>
  </si>
  <si>
    <t>Post_1481</t>
  </si>
  <si>
    <t>Post_1482</t>
  </si>
  <si>
    <t>Post_1483</t>
  </si>
  <si>
    <t>Post_1484</t>
  </si>
  <si>
    <t>Post_1485</t>
  </si>
  <si>
    <t>Post_1486</t>
  </si>
  <si>
    <t>Post_1487</t>
  </si>
  <si>
    <t>Post_1488</t>
  </si>
  <si>
    <t>Post_1489</t>
  </si>
  <si>
    <t>Post_1490</t>
  </si>
  <si>
    <t>Post_1491</t>
  </si>
  <si>
    <t>Post_1492</t>
  </si>
  <si>
    <t>Post_1493</t>
  </si>
  <si>
    <t>Post_1494</t>
  </si>
  <si>
    <t>Post_1495</t>
  </si>
  <si>
    <t>Post_1496</t>
  </si>
  <si>
    <t>Post_1497</t>
  </si>
  <si>
    <t>Post_1498</t>
  </si>
  <si>
    <t>Post_1499</t>
  </si>
  <si>
    <t>Post_1500</t>
  </si>
  <si>
    <t>Post_1501</t>
  </si>
  <si>
    <t>Post_1502</t>
  </si>
  <si>
    <t>Post_1503</t>
  </si>
  <si>
    <t>Post_1504</t>
  </si>
  <si>
    <t>Post_1505</t>
  </si>
  <si>
    <t>Post_1506</t>
  </si>
  <si>
    <t>Post_1507</t>
  </si>
  <si>
    <t>Post_1508</t>
  </si>
  <si>
    <t>Post_1509</t>
  </si>
  <si>
    <t>Post_1510</t>
  </si>
  <si>
    <t>Post_1511</t>
  </si>
  <si>
    <t>Post_1512</t>
  </si>
  <si>
    <t>Post_1513</t>
  </si>
  <si>
    <t>Post_1514</t>
  </si>
  <si>
    <t>Post_1515</t>
  </si>
  <si>
    <t>Post_1516</t>
  </si>
  <si>
    <t>Post_1517</t>
  </si>
  <si>
    <t>Post_1518</t>
  </si>
  <si>
    <t>Post_1519</t>
  </si>
  <si>
    <t>Post_1520</t>
  </si>
  <si>
    <t>Post_1521</t>
  </si>
  <si>
    <t>Post_1522</t>
  </si>
  <si>
    <t>Post_1523</t>
  </si>
  <si>
    <t>Post_1524</t>
  </si>
  <si>
    <t>Post_1525</t>
  </si>
  <si>
    <t>Post_1526</t>
  </si>
  <si>
    <t>Post_1527</t>
  </si>
  <si>
    <t>Post_1528</t>
  </si>
  <si>
    <t>Post_1529</t>
  </si>
  <si>
    <t>Post_1530</t>
  </si>
  <si>
    <t>Post_1531</t>
  </si>
  <si>
    <t>Post_1532</t>
  </si>
  <si>
    <t>Post_1533</t>
  </si>
  <si>
    <t>Post_1534</t>
  </si>
  <si>
    <t>Post_1535</t>
  </si>
  <si>
    <t>Post_1536</t>
  </si>
  <si>
    <t>Post_1537</t>
  </si>
  <si>
    <t>Post_1538</t>
  </si>
  <si>
    <t>Post_1539</t>
  </si>
  <si>
    <t>Post_1540</t>
  </si>
  <si>
    <t>Post_1541</t>
  </si>
  <si>
    <t>Post_1542</t>
  </si>
  <si>
    <t>Post_1543</t>
  </si>
  <si>
    <t>Post_1544</t>
  </si>
  <si>
    <t>Post_1545</t>
  </si>
  <si>
    <t>Post_1546</t>
  </si>
  <si>
    <t>Post_1547</t>
  </si>
  <si>
    <t>Post_1548</t>
  </si>
  <si>
    <t>Post_1549</t>
  </si>
  <si>
    <t>Post_1550</t>
  </si>
  <si>
    <t>Post_1551</t>
  </si>
  <si>
    <t>Post_1552</t>
  </si>
  <si>
    <t>Post_1553</t>
  </si>
  <si>
    <t>Post_1554</t>
  </si>
  <si>
    <t>Post_1555</t>
  </si>
  <si>
    <t>Post_1556</t>
  </si>
  <si>
    <t>Post_1557</t>
  </si>
  <si>
    <t>Post_1558</t>
  </si>
  <si>
    <t>Post_1559</t>
  </si>
  <si>
    <t>Post_1560</t>
  </si>
  <si>
    <t>Post_1561</t>
  </si>
  <si>
    <t>Post_1562</t>
  </si>
  <si>
    <t>Post_1563</t>
  </si>
  <si>
    <t>Post_1564</t>
  </si>
  <si>
    <t>Post_1565</t>
  </si>
  <si>
    <t>Post_1566</t>
  </si>
  <si>
    <t>Post_1567</t>
  </si>
  <si>
    <t>Post_1568</t>
  </si>
  <si>
    <t>Post_1569</t>
  </si>
  <si>
    <t>Post_1570</t>
  </si>
  <si>
    <t>Post_1571</t>
  </si>
  <si>
    <t>Post_1572</t>
  </si>
  <si>
    <t>Post_1573</t>
  </si>
  <si>
    <t>Post_1574</t>
  </si>
  <si>
    <t>Post_1575</t>
  </si>
  <si>
    <t>Post_1576</t>
  </si>
  <si>
    <t>Post_1577</t>
  </si>
  <si>
    <t>Post_1578</t>
  </si>
  <si>
    <t>Post_1579</t>
  </si>
  <si>
    <t>Post_1580</t>
  </si>
  <si>
    <t>Post_1581</t>
  </si>
  <si>
    <t>Post_1582</t>
  </si>
  <si>
    <t>Post_1583</t>
  </si>
  <si>
    <t>Post_1584</t>
  </si>
  <si>
    <t>Post_1585</t>
  </si>
  <si>
    <t>Post_1586</t>
  </si>
  <si>
    <t>Post_1587</t>
  </si>
  <si>
    <t>Post_1588</t>
  </si>
  <si>
    <t>Post_1589</t>
  </si>
  <si>
    <t>Post_1590</t>
  </si>
  <si>
    <t>Post_1591</t>
  </si>
  <si>
    <t>Post_1592</t>
  </si>
  <si>
    <t>Post_1593</t>
  </si>
  <si>
    <t>Post_1594</t>
  </si>
  <si>
    <t>Post_1595</t>
  </si>
  <si>
    <t>Post_1596</t>
  </si>
  <si>
    <t>Post_1597</t>
  </si>
  <si>
    <t>Post_1598</t>
  </si>
  <si>
    <t>Post_1599</t>
  </si>
  <si>
    <t>Post_1600</t>
  </si>
  <si>
    <t>Post_1601</t>
  </si>
  <si>
    <t>Post_1602</t>
  </si>
  <si>
    <t>Post_1603</t>
  </si>
  <si>
    <t>Post_1604</t>
  </si>
  <si>
    <t>Post_1605</t>
  </si>
  <si>
    <t>Post_1606</t>
  </si>
  <si>
    <t>Post_1607</t>
  </si>
  <si>
    <t>Post_1608</t>
  </si>
  <si>
    <t>Post_1609</t>
  </si>
  <si>
    <t>Post_1610</t>
  </si>
  <si>
    <t>Post_1611</t>
  </si>
  <si>
    <t>Post_1612</t>
  </si>
  <si>
    <t>Post_1613</t>
  </si>
  <si>
    <t>Post_1614</t>
  </si>
  <si>
    <t>Post_1615</t>
  </si>
  <si>
    <t>Post_1616</t>
  </si>
  <si>
    <t>Post_1617</t>
  </si>
  <si>
    <t>Post_1618</t>
  </si>
  <si>
    <t>Post_1619</t>
  </si>
  <si>
    <t>Post_1620</t>
  </si>
  <si>
    <t>Post_1621</t>
  </si>
  <si>
    <t>Post_1622</t>
  </si>
  <si>
    <t>Post_1623</t>
  </si>
  <si>
    <t>Post_1624</t>
  </si>
  <si>
    <t>Post_1625</t>
  </si>
  <si>
    <t>Post_1626</t>
  </si>
  <si>
    <t>Post_1627</t>
  </si>
  <si>
    <t>Post_1628</t>
  </si>
  <si>
    <t>Post_1629</t>
  </si>
  <si>
    <t>Post_1630</t>
  </si>
  <si>
    <t>Post_1631</t>
  </si>
  <si>
    <t>Post_1632</t>
  </si>
  <si>
    <t>Post_1633</t>
  </si>
  <si>
    <t>Post_1634</t>
  </si>
  <si>
    <t>Post_1635</t>
  </si>
  <si>
    <t>Post_1636</t>
  </si>
  <si>
    <t>Post_1637</t>
  </si>
  <si>
    <t>Post_1638</t>
  </si>
  <si>
    <t>Post_1639</t>
  </si>
  <si>
    <t>Post_1640</t>
  </si>
  <si>
    <t>Post_1641</t>
  </si>
  <si>
    <t>Post_1642</t>
  </si>
  <si>
    <t>Post_1643</t>
  </si>
  <si>
    <t>Post_1644</t>
  </si>
  <si>
    <t>Post_1645</t>
  </si>
  <si>
    <t>Post_1646</t>
  </si>
  <si>
    <t>Post_1647</t>
  </si>
  <si>
    <t>Post_1648</t>
  </si>
  <si>
    <t>Post_1649</t>
  </si>
  <si>
    <t>Post_1650</t>
  </si>
  <si>
    <t>Post_1651</t>
  </si>
  <si>
    <t>Post_1652</t>
  </si>
  <si>
    <t>Post_1653</t>
  </si>
  <si>
    <t>Post_1654</t>
  </si>
  <si>
    <t>Post_1655</t>
  </si>
  <si>
    <t>Post_1656</t>
  </si>
  <si>
    <t>Post_1657</t>
  </si>
  <si>
    <t>Post_1658</t>
  </si>
  <si>
    <t>Post_1659</t>
  </si>
  <si>
    <t>Post_1660</t>
  </si>
  <si>
    <t>Post_1661</t>
  </si>
  <si>
    <t>Post_1662</t>
  </si>
  <si>
    <t>Post_1663</t>
  </si>
  <si>
    <t>Post_1664</t>
  </si>
  <si>
    <t>Post_1665</t>
  </si>
  <si>
    <t>Post_1666</t>
  </si>
  <si>
    <t>Post_1667</t>
  </si>
  <si>
    <t>Post_1668</t>
  </si>
  <si>
    <t>Post_1669</t>
  </si>
  <si>
    <t>Post_1670</t>
  </si>
  <si>
    <t>Post_1671</t>
  </si>
  <si>
    <t>Post_1672</t>
  </si>
  <si>
    <t>Post_1673</t>
  </si>
  <si>
    <t>Post_1674</t>
  </si>
  <si>
    <t>Post_1675</t>
  </si>
  <si>
    <t>Post_1676</t>
  </si>
  <si>
    <t>Post_1677</t>
  </si>
  <si>
    <t>Post_1678</t>
  </si>
  <si>
    <t>Post_1679</t>
  </si>
  <si>
    <t>Post_1680</t>
  </si>
  <si>
    <t>Post_1681</t>
  </si>
  <si>
    <t>Post_1682</t>
  </si>
  <si>
    <t>Post_1683</t>
  </si>
  <si>
    <t>Post_1684</t>
  </si>
  <si>
    <t>Post_1685</t>
  </si>
  <si>
    <t>Post_1686</t>
  </si>
  <si>
    <t>Post_1687</t>
  </si>
  <si>
    <t>Post_1688</t>
  </si>
  <si>
    <t>Post_1689</t>
  </si>
  <si>
    <t>Post_1690</t>
  </si>
  <si>
    <t>Post_1691</t>
  </si>
  <si>
    <t>Post_1692</t>
  </si>
  <si>
    <t>Post_1693</t>
  </si>
  <si>
    <t>Post_1694</t>
  </si>
  <si>
    <t>Post_1695</t>
  </si>
  <si>
    <t>Post_1696</t>
  </si>
  <si>
    <t>Post_1697</t>
  </si>
  <si>
    <t>Post_1698</t>
  </si>
  <si>
    <t>Post_1699</t>
  </si>
  <si>
    <t>Post_1700</t>
  </si>
  <si>
    <t>Post_1701</t>
  </si>
  <si>
    <t>Post_1702</t>
  </si>
  <si>
    <t>Post_1703</t>
  </si>
  <si>
    <t>Post_1704</t>
  </si>
  <si>
    <t>Post_1705</t>
  </si>
  <si>
    <t>Post_1706</t>
  </si>
  <si>
    <t>Post_1707</t>
  </si>
  <si>
    <t>Post_1708</t>
  </si>
  <si>
    <t>Post_1709</t>
  </si>
  <si>
    <t>Post_1710</t>
  </si>
  <si>
    <t>Post_1711</t>
  </si>
  <si>
    <t>Post_1712</t>
  </si>
  <si>
    <t>Post_1713</t>
  </si>
  <si>
    <t>Post_1714</t>
  </si>
  <si>
    <t>Post_1715</t>
  </si>
  <si>
    <t>Post_1716</t>
  </si>
  <si>
    <t>Post_1717</t>
  </si>
  <si>
    <t>Post_1718</t>
  </si>
  <si>
    <t>Post_1719</t>
  </si>
  <si>
    <t>Post_1720</t>
  </si>
  <si>
    <t>Post_1721</t>
  </si>
  <si>
    <t>Post_1722</t>
  </si>
  <si>
    <t>Post_1723</t>
  </si>
  <si>
    <t>Post_1724</t>
  </si>
  <si>
    <t>Post_1725</t>
  </si>
  <si>
    <t>Post_1726</t>
  </si>
  <si>
    <t>Post_1727</t>
  </si>
  <si>
    <t>Post_1728</t>
  </si>
  <si>
    <t>Post_1729</t>
  </si>
  <si>
    <t>Post_1730</t>
  </si>
  <si>
    <t>Post_1731</t>
  </si>
  <si>
    <t>Post_1732</t>
  </si>
  <si>
    <t>Post_1733</t>
  </si>
  <si>
    <t>Post_1734</t>
  </si>
  <si>
    <t>Post_1735</t>
  </si>
  <si>
    <t>Post_1736</t>
  </si>
  <si>
    <t>Post_1737</t>
  </si>
  <si>
    <t>Post_1738</t>
  </si>
  <si>
    <t>Post_1739</t>
  </si>
  <si>
    <t>Post_1740</t>
  </si>
  <si>
    <t>Post_1741</t>
  </si>
  <si>
    <t>Post_1742</t>
  </si>
  <si>
    <t>Post_1743</t>
  </si>
  <si>
    <t>Post_1744</t>
  </si>
  <si>
    <t>Post_1745</t>
  </si>
  <si>
    <t>Post_1746</t>
  </si>
  <si>
    <t>Post_1747</t>
  </si>
  <si>
    <t>Post_1748</t>
  </si>
  <si>
    <t>Post_1749</t>
  </si>
  <si>
    <t>Post_1750</t>
  </si>
  <si>
    <t>Post_1751</t>
  </si>
  <si>
    <t>Post_1752</t>
  </si>
  <si>
    <t>Post_1753</t>
  </si>
  <si>
    <t>Post_1754</t>
  </si>
  <si>
    <t>Post_1755</t>
  </si>
  <si>
    <t>Post_1756</t>
  </si>
  <si>
    <t>Post_1757</t>
  </si>
  <si>
    <t>Post_1758</t>
  </si>
  <si>
    <t>Post_1759</t>
  </si>
  <si>
    <t>Post_1760</t>
  </si>
  <si>
    <t>Post_1761</t>
  </si>
  <si>
    <t>Post_1762</t>
  </si>
  <si>
    <t>Post_1763</t>
  </si>
  <si>
    <t>Post_1764</t>
  </si>
  <si>
    <t>Post_1765</t>
  </si>
  <si>
    <t>Post_1766</t>
  </si>
  <si>
    <t>Post_1767</t>
  </si>
  <si>
    <t>Post_1768</t>
  </si>
  <si>
    <t>Post_1769</t>
  </si>
  <si>
    <t>Post_1770</t>
  </si>
  <si>
    <t>Post_1771</t>
  </si>
  <si>
    <t>Post_1772</t>
  </si>
  <si>
    <t>Post_1773</t>
  </si>
  <si>
    <t>Post_1774</t>
  </si>
  <si>
    <t>Post_1775</t>
  </si>
  <si>
    <t>Post_1776</t>
  </si>
  <si>
    <t>Post_1777</t>
  </si>
  <si>
    <t>Post_1778</t>
  </si>
  <si>
    <t>Post_1779</t>
  </si>
  <si>
    <t>Post_1780</t>
  </si>
  <si>
    <t>Post_1781</t>
  </si>
  <si>
    <t>Post_1782</t>
  </si>
  <si>
    <t>Post_1783</t>
  </si>
  <si>
    <t>Post_1784</t>
  </si>
  <si>
    <t>Post_1785</t>
  </si>
  <si>
    <t>Post_1786</t>
  </si>
  <si>
    <t>Post_1787</t>
  </si>
  <si>
    <t>Post_1788</t>
  </si>
  <si>
    <t>Post_1789</t>
  </si>
  <si>
    <t>Post_1790</t>
  </si>
  <si>
    <t>Post_1791</t>
  </si>
  <si>
    <t>Post_1792</t>
  </si>
  <si>
    <t>Post_1793</t>
  </si>
  <si>
    <t>Post_1794</t>
  </si>
  <si>
    <t>Post_1795</t>
  </si>
  <si>
    <t>Post_1796</t>
  </si>
  <si>
    <t>Post_1797</t>
  </si>
  <si>
    <t>Post_1798</t>
  </si>
  <si>
    <t>Post_1799</t>
  </si>
  <si>
    <t>Post_1800</t>
  </si>
  <si>
    <t>Post_1801</t>
  </si>
  <si>
    <t>Post_1802</t>
  </si>
  <si>
    <t>Post_1803</t>
  </si>
  <si>
    <t>Post_1804</t>
  </si>
  <si>
    <t>Post_1805</t>
  </si>
  <si>
    <t>Post_1806</t>
  </si>
  <si>
    <t>Post_1807</t>
  </si>
  <si>
    <t>Post_1808</t>
  </si>
  <si>
    <t>Post_1809</t>
  </si>
  <si>
    <t>Post_1810</t>
  </si>
  <si>
    <t>Post_1811</t>
  </si>
  <si>
    <t>Post_1812</t>
  </si>
  <si>
    <t>Post_1813</t>
  </si>
  <si>
    <t>Post_1814</t>
  </si>
  <si>
    <t>Post_1815</t>
  </si>
  <si>
    <t>Post_1816</t>
  </si>
  <si>
    <t>Post_1817</t>
  </si>
  <si>
    <t>Post_1818</t>
  </si>
  <si>
    <t>Post_1819</t>
  </si>
  <si>
    <t>Post_1820</t>
  </si>
  <si>
    <t>Post_1821</t>
  </si>
  <si>
    <t>Post_1822</t>
  </si>
  <si>
    <t>Post_1823</t>
  </si>
  <si>
    <t>Post_1824</t>
  </si>
  <si>
    <t>Post_1825</t>
  </si>
  <si>
    <t>Post_1826</t>
  </si>
  <si>
    <t>Post_1827</t>
  </si>
  <si>
    <t>Post_1828</t>
  </si>
  <si>
    <t>Post_1829</t>
  </si>
  <si>
    <t>Post_1830</t>
  </si>
  <si>
    <t>Post_1831</t>
  </si>
  <si>
    <t>Post_1832</t>
  </si>
  <si>
    <t>Post_1833</t>
  </si>
  <si>
    <t>Post_1834</t>
  </si>
  <si>
    <t>Post_1835</t>
  </si>
  <si>
    <t>Post_1836</t>
  </si>
  <si>
    <t>Post_1837</t>
  </si>
  <si>
    <t>Post_1838</t>
  </si>
  <si>
    <t>Post_1839</t>
  </si>
  <si>
    <t>Post_1840</t>
  </si>
  <si>
    <t>Post_1841</t>
  </si>
  <si>
    <t>Post_1842</t>
  </si>
  <si>
    <t>Post_1843</t>
  </si>
  <si>
    <t>Post_1844</t>
  </si>
  <si>
    <t>Post_1845</t>
  </si>
  <si>
    <t>Post_1846</t>
  </si>
  <si>
    <t>Post_1847</t>
  </si>
  <si>
    <t>Post_1848</t>
  </si>
  <si>
    <t>Post_1849</t>
  </si>
  <si>
    <t>Post_1850</t>
  </si>
  <si>
    <t>Post_1851</t>
  </si>
  <si>
    <t>Post_1852</t>
  </si>
  <si>
    <t>Post_1853</t>
  </si>
  <si>
    <t>Post_1854</t>
  </si>
  <si>
    <t>Post_1855</t>
  </si>
  <si>
    <t>Post_1856</t>
  </si>
  <si>
    <t>Post_1857</t>
  </si>
  <si>
    <t>Post_1858</t>
  </si>
  <si>
    <t>Post_1859</t>
  </si>
  <si>
    <t>Post_1860</t>
  </si>
  <si>
    <t>Post_1861</t>
  </si>
  <si>
    <t>Post_1862</t>
  </si>
  <si>
    <t>Post_1863</t>
  </si>
  <si>
    <t>Post_1864</t>
  </si>
  <si>
    <t>Post_1865</t>
  </si>
  <si>
    <t>Post_1866</t>
  </si>
  <si>
    <t>Post_1867</t>
  </si>
  <si>
    <t>Post_1868</t>
  </si>
  <si>
    <t>Post_1869</t>
  </si>
  <si>
    <t>Post_1870</t>
  </si>
  <si>
    <t>Post_1871</t>
  </si>
  <si>
    <t>Post_1872</t>
  </si>
  <si>
    <t>Post_1873</t>
  </si>
  <si>
    <t>Post_1874</t>
  </si>
  <si>
    <t>Post_1875</t>
  </si>
  <si>
    <t>Post_1876</t>
  </si>
  <si>
    <t>Post_1877</t>
  </si>
  <si>
    <t>Post_1878</t>
  </si>
  <si>
    <t>Post_1879</t>
  </si>
  <si>
    <t>Post_1880</t>
  </si>
  <si>
    <t>Post_1881</t>
  </si>
  <si>
    <t>Post_1882</t>
  </si>
  <si>
    <t>Post_1883</t>
  </si>
  <si>
    <t>Post_1884</t>
  </si>
  <si>
    <t>Post_1885</t>
  </si>
  <si>
    <t>Post_1886</t>
  </si>
  <si>
    <t>Post_1887</t>
  </si>
  <si>
    <t>Post_1888</t>
  </si>
  <si>
    <t>Post_1889</t>
  </si>
  <si>
    <t>Post_1890</t>
  </si>
  <si>
    <t>Post_1891</t>
  </si>
  <si>
    <t>Post_1892</t>
  </si>
  <si>
    <t>Post_1893</t>
  </si>
  <si>
    <t>Post_1894</t>
  </si>
  <si>
    <t>Post_1895</t>
  </si>
  <si>
    <t>Post_1896</t>
  </si>
  <si>
    <t>Post_1897</t>
  </si>
  <si>
    <t>Post_1898</t>
  </si>
  <si>
    <t>Post_1899</t>
  </si>
  <si>
    <t>Post_1900</t>
  </si>
  <si>
    <t>Post_1901</t>
  </si>
  <si>
    <t>Post_1902</t>
  </si>
  <si>
    <t>Post_1903</t>
  </si>
  <si>
    <t>Post_1904</t>
  </si>
  <si>
    <t>Post_1905</t>
  </si>
  <si>
    <t>Post_1906</t>
  </si>
  <si>
    <t>Post_1907</t>
  </si>
  <si>
    <t>Post_1908</t>
  </si>
  <si>
    <t>Post_1909</t>
  </si>
  <si>
    <t>Post_1910</t>
  </si>
  <si>
    <t>Post_1911</t>
  </si>
  <si>
    <t>Post_1912</t>
  </si>
  <si>
    <t>Post_1913</t>
  </si>
  <si>
    <t>Post_1914</t>
  </si>
  <si>
    <t>Post_1915</t>
  </si>
  <si>
    <t>Post_1916</t>
  </si>
  <si>
    <t>Post_1917</t>
  </si>
  <si>
    <t>Post_1918</t>
  </si>
  <si>
    <t>Post_1919</t>
  </si>
  <si>
    <t>Post_1920</t>
  </si>
  <si>
    <t>Post_1921</t>
  </si>
  <si>
    <t>Post_1922</t>
  </si>
  <si>
    <t>Post_1923</t>
  </si>
  <si>
    <t>Post_1924</t>
  </si>
  <si>
    <t>Post_1925</t>
  </si>
  <si>
    <t>Post_1926</t>
  </si>
  <si>
    <t>Post_1927</t>
  </si>
  <si>
    <t>Post_1928</t>
  </si>
  <si>
    <t>Post_1929</t>
  </si>
  <si>
    <t>Post_1930</t>
  </si>
  <si>
    <t>Post_1931</t>
  </si>
  <si>
    <t>Post_1932</t>
  </si>
  <si>
    <t>Post_1933</t>
  </si>
  <si>
    <t>Post_1934</t>
  </si>
  <si>
    <t>Post_1935</t>
  </si>
  <si>
    <t>Post_1936</t>
  </si>
  <si>
    <t>Post_1937</t>
  </si>
  <si>
    <t>Post_1938</t>
  </si>
  <si>
    <t>Post_1939</t>
  </si>
  <si>
    <t>Post_1940</t>
  </si>
  <si>
    <t>Post_1941</t>
  </si>
  <si>
    <t>Post_1942</t>
  </si>
  <si>
    <t>Post_1943</t>
  </si>
  <si>
    <t>Post_1944</t>
  </si>
  <si>
    <t>Post_1945</t>
  </si>
  <si>
    <t>Post_1946</t>
  </si>
  <si>
    <t>Post_1947</t>
  </si>
  <si>
    <t>Post_1948</t>
  </si>
  <si>
    <t>Post_1949</t>
  </si>
  <si>
    <t>Post_1950</t>
  </si>
  <si>
    <t>Post_1951</t>
  </si>
  <si>
    <t>Post_1952</t>
  </si>
  <si>
    <t>Post_1953</t>
  </si>
  <si>
    <t>Post_1954</t>
  </si>
  <si>
    <t>Post_1955</t>
  </si>
  <si>
    <t>Post_1956</t>
  </si>
  <si>
    <t>Post_1957</t>
  </si>
  <si>
    <t>Post_1958</t>
  </si>
  <si>
    <t>Post_1959</t>
  </si>
  <si>
    <t>Post_1960</t>
  </si>
  <si>
    <t>Post_1961</t>
  </si>
  <si>
    <t>Post_1962</t>
  </si>
  <si>
    <t>Post_1963</t>
  </si>
  <si>
    <t>Post_1964</t>
  </si>
  <si>
    <t>Post_1965</t>
  </si>
  <si>
    <t>Post_1966</t>
  </si>
  <si>
    <t>Post_1967</t>
  </si>
  <si>
    <t>Post_1968</t>
  </si>
  <si>
    <t>Post_1969</t>
  </si>
  <si>
    <t>Post_1970</t>
  </si>
  <si>
    <t>Post_1971</t>
  </si>
  <si>
    <t>Post_1972</t>
  </si>
  <si>
    <t>Post_1973</t>
  </si>
  <si>
    <t>Post_1974</t>
  </si>
  <si>
    <t>Post_1975</t>
  </si>
  <si>
    <t>Post_1976</t>
  </si>
  <si>
    <t>Post_1977</t>
  </si>
  <si>
    <t>Post_1978</t>
  </si>
  <si>
    <t>Post_1979</t>
  </si>
  <si>
    <t>Post_1980</t>
  </si>
  <si>
    <t>Post_1981</t>
  </si>
  <si>
    <t>Post_1982</t>
  </si>
  <si>
    <t>Post_1983</t>
  </si>
  <si>
    <t>Post_1984</t>
  </si>
  <si>
    <t>Post_1985</t>
  </si>
  <si>
    <t>Post_1986</t>
  </si>
  <si>
    <t>Post_1987</t>
  </si>
  <si>
    <t>Post_1988</t>
  </si>
  <si>
    <t>Post_1989</t>
  </si>
  <si>
    <t>Post_1990</t>
  </si>
  <si>
    <t>Post_1991</t>
  </si>
  <si>
    <t>Post_1992</t>
  </si>
  <si>
    <t>Post_1993</t>
  </si>
  <si>
    <t>Post_1994</t>
  </si>
  <si>
    <t>Post_1995</t>
  </si>
  <si>
    <t>Post_1996</t>
  </si>
  <si>
    <t>Post_1997</t>
  </si>
  <si>
    <t>Post_1998</t>
  </si>
  <si>
    <t>Post_1999</t>
  </si>
  <si>
    <t>Post_2000</t>
  </si>
  <si>
    <t>Post_2001</t>
  </si>
  <si>
    <t>Post_2002</t>
  </si>
  <si>
    <t>Post_2003</t>
  </si>
  <si>
    <t>Post_2004</t>
  </si>
  <si>
    <t>Post_2005</t>
  </si>
  <si>
    <t>Post_2006</t>
  </si>
  <si>
    <t>Post_2007</t>
  </si>
  <si>
    <t>Post_2008</t>
  </si>
  <si>
    <t>Post_2009</t>
  </si>
  <si>
    <t>Post_2010</t>
  </si>
  <si>
    <t>Post_2011</t>
  </si>
  <si>
    <t>Post_2012</t>
  </si>
  <si>
    <t>Post_2013</t>
  </si>
  <si>
    <t>Post_2014</t>
  </si>
  <si>
    <t>Post_2015</t>
  </si>
  <si>
    <t>Post_2016</t>
  </si>
  <si>
    <t>Post_2017</t>
  </si>
  <si>
    <t>Post_2018</t>
  </si>
  <si>
    <t>Post_2019</t>
  </si>
  <si>
    <t>Post_2020</t>
  </si>
  <si>
    <t>Post_2021</t>
  </si>
  <si>
    <t>Post_2022</t>
  </si>
  <si>
    <t>Post_2023</t>
  </si>
  <si>
    <t>Post_2024</t>
  </si>
  <si>
    <t>Post_2025</t>
  </si>
  <si>
    <t>Post_2026</t>
  </si>
  <si>
    <t>Post_2027</t>
  </si>
  <si>
    <t>Post_2028</t>
  </si>
  <si>
    <t>Post_2029</t>
  </si>
  <si>
    <t>Post_2030</t>
  </si>
  <si>
    <t>Post_2031</t>
  </si>
  <si>
    <t>Post_2032</t>
  </si>
  <si>
    <t>Post_2033</t>
  </si>
  <si>
    <t>Post_2034</t>
  </si>
  <si>
    <t>Post_2035</t>
  </si>
  <si>
    <t>Post_2036</t>
  </si>
  <si>
    <t>Post_2037</t>
  </si>
  <si>
    <t>Post_2038</t>
  </si>
  <si>
    <t>Post_2039</t>
  </si>
  <si>
    <t>Post_2040</t>
  </si>
  <si>
    <t>Post_2041</t>
  </si>
  <si>
    <t>Post_2042</t>
  </si>
  <si>
    <t>Post_2043</t>
  </si>
  <si>
    <t>Post_2044</t>
  </si>
  <si>
    <t>Post_2045</t>
  </si>
  <si>
    <t>Post_2046</t>
  </si>
  <si>
    <t>Post_2047</t>
  </si>
  <si>
    <t>Post_2048</t>
  </si>
  <si>
    <t>Post_2049</t>
  </si>
  <si>
    <t>Post_2050</t>
  </si>
  <si>
    <t>Post_2051</t>
  </si>
  <si>
    <t>Post_2052</t>
  </si>
  <si>
    <t>Post_2053</t>
  </si>
  <si>
    <t>Post_2054</t>
  </si>
  <si>
    <t>Post_2055</t>
  </si>
  <si>
    <t>Post_2056</t>
  </si>
  <si>
    <t>Post_2057</t>
  </si>
  <si>
    <t>Post_2058</t>
  </si>
  <si>
    <t>Post_2059</t>
  </si>
  <si>
    <t>Post_2060</t>
  </si>
  <si>
    <t>Post_2061</t>
  </si>
  <si>
    <t>Post_2062</t>
  </si>
  <si>
    <t>Post_2063</t>
  </si>
  <si>
    <t>Post_2064</t>
  </si>
  <si>
    <t>Post_2065</t>
  </si>
  <si>
    <t>Post_2066</t>
  </si>
  <si>
    <t>Post_2067</t>
  </si>
  <si>
    <t>Post_2068</t>
  </si>
  <si>
    <t>Post_2069</t>
  </si>
  <si>
    <t>Post_2070</t>
  </si>
  <si>
    <t>Post_2071</t>
  </si>
  <si>
    <t>Post_2072</t>
  </si>
  <si>
    <t>Post_2073</t>
  </si>
  <si>
    <t>Post_2074</t>
  </si>
  <si>
    <t>Post_2075</t>
  </si>
  <si>
    <t>Post_2076</t>
  </si>
  <si>
    <t>Post_2077</t>
  </si>
  <si>
    <t>Post_2078</t>
  </si>
  <si>
    <t>Post_2079</t>
  </si>
  <si>
    <t>Post_2080</t>
  </si>
  <si>
    <t>Post_2081</t>
  </si>
  <si>
    <t>Post_2082</t>
  </si>
  <si>
    <t>Post_2083</t>
  </si>
  <si>
    <t>Post_2084</t>
  </si>
  <si>
    <t>Post_2085</t>
  </si>
  <si>
    <t>Post_2086</t>
  </si>
  <si>
    <t>Post_2087</t>
  </si>
  <si>
    <t>Post_2088</t>
  </si>
  <si>
    <t>Post_2089</t>
  </si>
  <si>
    <t>Post_2090</t>
  </si>
  <si>
    <t>Post_2091</t>
  </si>
  <si>
    <t>Post_2092</t>
  </si>
  <si>
    <t>Post_2093</t>
  </si>
  <si>
    <t>Post_2094</t>
  </si>
  <si>
    <t>Post_2095</t>
  </si>
  <si>
    <t>Post_2096</t>
  </si>
  <si>
    <t>Post_2097</t>
  </si>
  <si>
    <t>Post_2098</t>
  </si>
  <si>
    <t>Post_2099</t>
  </si>
  <si>
    <t>Post_2100</t>
  </si>
  <si>
    <t>Post_2101</t>
  </si>
  <si>
    <t>Post_2102</t>
  </si>
  <si>
    <t>Post_2103</t>
  </si>
  <si>
    <t>Post_2104</t>
  </si>
  <si>
    <t>Post_2105</t>
  </si>
  <si>
    <t>Post_2106</t>
  </si>
  <si>
    <t>Post_2107</t>
  </si>
  <si>
    <t>Post_2108</t>
  </si>
  <si>
    <t>Post_2109</t>
  </si>
  <si>
    <t>Post_2110</t>
  </si>
  <si>
    <t>Post_2111</t>
  </si>
  <si>
    <t>Post_2112</t>
  </si>
  <si>
    <t>Post_2113</t>
  </si>
  <si>
    <t>Post_2114</t>
  </si>
  <si>
    <t>Post_2115</t>
  </si>
  <si>
    <t>Post_2116</t>
  </si>
  <si>
    <t>Post_2117</t>
  </si>
  <si>
    <t>Post_2118</t>
  </si>
  <si>
    <t>Post_2119</t>
  </si>
  <si>
    <t>Post_2120</t>
  </si>
  <si>
    <t>Post_2121</t>
  </si>
  <si>
    <t>Post_2122</t>
  </si>
  <si>
    <t>Post_2123</t>
  </si>
  <si>
    <t>Post_2124</t>
  </si>
  <si>
    <t>Post_2125</t>
  </si>
  <si>
    <t>Post_2126</t>
  </si>
  <si>
    <t>Post_2127</t>
  </si>
  <si>
    <t>Post_2128</t>
  </si>
  <si>
    <t>Post_2129</t>
  </si>
  <si>
    <t>Post_2130</t>
  </si>
  <si>
    <t>Post_2131</t>
  </si>
  <si>
    <t>Post_2132</t>
  </si>
  <si>
    <t>Post_2133</t>
  </si>
  <si>
    <t>Post_2134</t>
  </si>
  <si>
    <t>Post_2135</t>
  </si>
  <si>
    <t>Post_2136</t>
  </si>
  <si>
    <t>Post_2137</t>
  </si>
  <si>
    <t>Post_2138</t>
  </si>
  <si>
    <t>Post_2139</t>
  </si>
  <si>
    <t>Post_2140</t>
  </si>
  <si>
    <t>Post_2141</t>
  </si>
  <si>
    <t>Post_2142</t>
  </si>
  <si>
    <t>Post_2143</t>
  </si>
  <si>
    <t>Post_2144</t>
  </si>
  <si>
    <t>Post_2145</t>
  </si>
  <si>
    <t>Post_2146</t>
  </si>
  <si>
    <t>Post_2147</t>
  </si>
  <si>
    <t>Post_2148</t>
  </si>
  <si>
    <t>Post_2149</t>
  </si>
  <si>
    <t>Post_2150</t>
  </si>
  <si>
    <t>Post_2151</t>
  </si>
  <si>
    <t>Post_2152</t>
  </si>
  <si>
    <t>Post_2153</t>
  </si>
  <si>
    <t>Post_2154</t>
  </si>
  <si>
    <t>Post_2155</t>
  </si>
  <si>
    <t>Post_2156</t>
  </si>
  <si>
    <t>Post_2157</t>
  </si>
  <si>
    <t>Post_2158</t>
  </si>
  <si>
    <t>Post_2159</t>
  </si>
  <si>
    <t>Post_2160</t>
  </si>
  <si>
    <t>Post_2161</t>
  </si>
  <si>
    <t>Post_2162</t>
  </si>
  <si>
    <t>Post_2163</t>
  </si>
  <si>
    <t>Post_2164</t>
  </si>
  <si>
    <t>Post_2165</t>
  </si>
  <si>
    <t>Post_2166</t>
  </si>
  <si>
    <t>Post_2167</t>
  </si>
  <si>
    <t>Post_2168</t>
  </si>
  <si>
    <t>Post_2169</t>
  </si>
  <si>
    <t>Post_2170</t>
  </si>
  <si>
    <t>Post_2171</t>
  </si>
  <si>
    <t>Post_2172</t>
  </si>
  <si>
    <t>Post_2173</t>
  </si>
  <si>
    <t>Post_2174</t>
  </si>
  <si>
    <t>Post_2175</t>
  </si>
  <si>
    <t>Post_2176</t>
  </si>
  <si>
    <t>Post_2177</t>
  </si>
  <si>
    <t>Post_2178</t>
  </si>
  <si>
    <t>Post_2179</t>
  </si>
  <si>
    <t>Post_2180</t>
  </si>
  <si>
    <t>Post_2181</t>
  </si>
  <si>
    <t>Post_2182</t>
  </si>
  <si>
    <t>Post_2183</t>
  </si>
  <si>
    <t>Post_2184</t>
  </si>
  <si>
    <t>Post_2185</t>
  </si>
  <si>
    <t>Post_2186</t>
  </si>
  <si>
    <t>Post_2187</t>
  </si>
  <si>
    <t>Post_2188</t>
  </si>
  <si>
    <t>Post_2189</t>
  </si>
  <si>
    <t>Post_2190</t>
  </si>
  <si>
    <t>Post_2191</t>
  </si>
  <si>
    <t>Post_2192</t>
  </si>
  <si>
    <t>Post_2193</t>
  </si>
  <si>
    <t>Post_2194</t>
  </si>
  <si>
    <t>Post_2195</t>
  </si>
  <si>
    <t>Post_2196</t>
  </si>
  <si>
    <t>Post_2197</t>
  </si>
  <si>
    <t>Post_2198</t>
  </si>
  <si>
    <t>Post_2199</t>
  </si>
  <si>
    <t>Post_2200</t>
  </si>
  <si>
    <t>Post_2201</t>
  </si>
  <si>
    <t>Post_2202</t>
  </si>
  <si>
    <t>Post_2203</t>
  </si>
  <si>
    <t>Post_2204</t>
  </si>
  <si>
    <t>Post_2205</t>
  </si>
  <si>
    <t>Post_2206</t>
  </si>
  <si>
    <t>Post_2207</t>
  </si>
  <si>
    <t>Post_2208</t>
  </si>
  <si>
    <t>Post_2209</t>
  </si>
  <si>
    <t>Post_2210</t>
  </si>
  <si>
    <t>Post_2211</t>
  </si>
  <si>
    <t>Post_2212</t>
  </si>
  <si>
    <t>Post_2213</t>
  </si>
  <si>
    <t>Post_2214</t>
  </si>
  <si>
    <t>Post_2215</t>
  </si>
  <si>
    <t>Post_2216</t>
  </si>
  <si>
    <t>Post_2217</t>
  </si>
  <si>
    <t>Post_2218</t>
  </si>
  <si>
    <t>Post_2219</t>
  </si>
  <si>
    <t>Post_2220</t>
  </si>
  <si>
    <t>Post_2221</t>
  </si>
  <si>
    <t>Post_2222</t>
  </si>
  <si>
    <t>Post_2223</t>
  </si>
  <si>
    <t>Post_2224</t>
  </si>
  <si>
    <t>Post_2225</t>
  </si>
  <si>
    <t>Post_2226</t>
  </si>
  <si>
    <t>Post_2227</t>
  </si>
  <si>
    <t>Post_2228</t>
  </si>
  <si>
    <t>Post_2229</t>
  </si>
  <si>
    <t>Post_2230</t>
  </si>
  <si>
    <t>Post_2231</t>
  </si>
  <si>
    <t>Post_2232</t>
  </si>
  <si>
    <t>Post_2233</t>
  </si>
  <si>
    <t>Post_2234</t>
  </si>
  <si>
    <t>Post_2235</t>
  </si>
  <si>
    <t>Post_2236</t>
  </si>
  <si>
    <t>Post_2237</t>
  </si>
  <si>
    <t>Post_2238</t>
  </si>
  <si>
    <t>Post_2239</t>
  </si>
  <si>
    <t>Post_2240</t>
  </si>
  <si>
    <t>Post_2241</t>
  </si>
  <si>
    <t>Post_2242</t>
  </si>
  <si>
    <t>Post_2243</t>
  </si>
  <si>
    <t>Post_2244</t>
  </si>
  <si>
    <t>Post_2245</t>
  </si>
  <si>
    <t>Post_2246</t>
  </si>
  <si>
    <t>Post_2247</t>
  </si>
  <si>
    <t>Post_2248</t>
  </si>
  <si>
    <t>Post_2249</t>
  </si>
  <si>
    <t>Post_2250</t>
  </si>
  <si>
    <t>Post_2251</t>
  </si>
  <si>
    <t>Post_2252</t>
  </si>
  <si>
    <t>Post_2253</t>
  </si>
  <si>
    <t>Post_2254</t>
  </si>
  <si>
    <t>Post_2255</t>
  </si>
  <si>
    <t>Post_2256</t>
  </si>
  <si>
    <t>Post_2257</t>
  </si>
  <si>
    <t>Post_2258</t>
  </si>
  <si>
    <t>Post_2259</t>
  </si>
  <si>
    <t>Post_2260</t>
  </si>
  <si>
    <t>Post_2261</t>
  </si>
  <si>
    <t>Post_2262</t>
  </si>
  <si>
    <t>Post_2263</t>
  </si>
  <si>
    <t>Post_2264</t>
  </si>
  <si>
    <t>Post_2265</t>
  </si>
  <si>
    <t>Post_2266</t>
  </si>
  <si>
    <t>Post_2267</t>
  </si>
  <si>
    <t>Post_2268</t>
  </si>
  <si>
    <t>Post_2269</t>
  </si>
  <si>
    <t>Post_2270</t>
  </si>
  <si>
    <t>Post_2271</t>
  </si>
  <si>
    <t>Post_2272</t>
  </si>
  <si>
    <t>Post_2273</t>
  </si>
  <si>
    <t>Post_2274</t>
  </si>
  <si>
    <t>Post_2275</t>
  </si>
  <si>
    <t>Post_2276</t>
  </si>
  <si>
    <t>Post_2277</t>
  </si>
  <si>
    <t>Post_2278</t>
  </si>
  <si>
    <t>Post_2279</t>
  </si>
  <si>
    <t>Post_2280</t>
  </si>
  <si>
    <t>Post_2281</t>
  </si>
  <si>
    <t>Post_2282</t>
  </si>
  <si>
    <t>Post_2283</t>
  </si>
  <si>
    <t>Post_2284</t>
  </si>
  <si>
    <t>Post_2285</t>
  </si>
  <si>
    <t>Post_2286</t>
  </si>
  <si>
    <t>Post_2287</t>
  </si>
  <si>
    <t>Post_2288</t>
  </si>
  <si>
    <t>Post_2289</t>
  </si>
  <si>
    <t>Post_2290</t>
  </si>
  <si>
    <t>Post_2291</t>
  </si>
  <si>
    <t>Post_2292</t>
  </si>
  <si>
    <t>Post_2293</t>
  </si>
  <si>
    <t>Post_2294</t>
  </si>
  <si>
    <t>Post_2295</t>
  </si>
  <si>
    <t>Post_2296</t>
  </si>
  <si>
    <t>Post_2297</t>
  </si>
  <si>
    <t>Post_2298</t>
  </si>
  <si>
    <t>Post_2299</t>
  </si>
  <si>
    <t>Post_2300</t>
  </si>
  <si>
    <t>Post_2301</t>
  </si>
  <si>
    <t>Post_2302</t>
  </si>
  <si>
    <t>Post_2303</t>
  </si>
  <si>
    <t>Post_2304</t>
  </si>
  <si>
    <t>Post_2305</t>
  </si>
  <si>
    <t>Post_2306</t>
  </si>
  <si>
    <t>Post_2307</t>
  </si>
  <si>
    <t>Post_2308</t>
  </si>
  <si>
    <t>Post_2309</t>
  </si>
  <si>
    <t>Post_2310</t>
  </si>
  <si>
    <t>Post_2311</t>
  </si>
  <si>
    <t>Post_2312</t>
  </si>
  <si>
    <t>Post_2313</t>
  </si>
  <si>
    <t>Post_2314</t>
  </si>
  <si>
    <t>Post_2315</t>
  </si>
  <si>
    <t>Post_2316</t>
  </si>
  <si>
    <t>Post_2317</t>
  </si>
  <si>
    <t>Post_2318</t>
  </si>
  <si>
    <t>Post_2319</t>
  </si>
  <si>
    <t>Post_2320</t>
  </si>
  <si>
    <t>Post_2321</t>
  </si>
  <si>
    <t>Post_2322</t>
  </si>
  <si>
    <t>Post_2323</t>
  </si>
  <si>
    <t>Post_2324</t>
  </si>
  <si>
    <t>Post_2325</t>
  </si>
  <si>
    <t>Post_2326</t>
  </si>
  <si>
    <t>Post_2327</t>
  </si>
  <si>
    <t>Post_2328</t>
  </si>
  <si>
    <t>Post_2329</t>
  </si>
  <si>
    <t>Post_2330</t>
  </si>
  <si>
    <t>Post_2331</t>
  </si>
  <si>
    <t>Post_2332</t>
  </si>
  <si>
    <t>Post_2333</t>
  </si>
  <si>
    <t>Post_2334</t>
  </si>
  <si>
    <t>Post_2335</t>
  </si>
  <si>
    <t>Post_2336</t>
  </si>
  <si>
    <t>Post_2337</t>
  </si>
  <si>
    <t>Post_2338</t>
  </si>
  <si>
    <t>Post_2339</t>
  </si>
  <si>
    <t>Post_2340</t>
  </si>
  <si>
    <t>Post_2341</t>
  </si>
  <si>
    <t>Post_2342</t>
  </si>
  <si>
    <t>Post_2343</t>
  </si>
  <si>
    <t>Post_2344</t>
  </si>
  <si>
    <t>Post_2345</t>
  </si>
  <si>
    <t>Post_2346</t>
  </si>
  <si>
    <t>Post_2347</t>
  </si>
  <si>
    <t>Post_2348</t>
  </si>
  <si>
    <t>Post_2349</t>
  </si>
  <si>
    <t>Post_2350</t>
  </si>
  <si>
    <t>Post_2351</t>
  </si>
  <si>
    <t>Post_2352</t>
  </si>
  <si>
    <t>Post_2353</t>
  </si>
  <si>
    <t>Post_2354</t>
  </si>
  <si>
    <t>Post_2355</t>
  </si>
  <si>
    <t>Post_2356</t>
  </si>
  <si>
    <t>Post_2357</t>
  </si>
  <si>
    <t>Post_2358</t>
  </si>
  <si>
    <t>Post_2359</t>
  </si>
  <si>
    <t>Post_2360</t>
  </si>
  <si>
    <t>Post_2361</t>
  </si>
  <si>
    <t>Post_2362</t>
  </si>
  <si>
    <t>Post_2363</t>
  </si>
  <si>
    <t>Post_2364</t>
  </si>
  <si>
    <t>Post_2365</t>
  </si>
  <si>
    <t>Post_2366</t>
  </si>
  <si>
    <t>Post_2367</t>
  </si>
  <si>
    <t>Post_2368</t>
  </si>
  <si>
    <t>Post_2369</t>
  </si>
  <si>
    <t>Post_2370</t>
  </si>
  <si>
    <t>Post_2371</t>
  </si>
  <si>
    <t>Post_2372</t>
  </si>
  <si>
    <t>Post_2373</t>
  </si>
  <si>
    <t>Post_2374</t>
  </si>
  <si>
    <t>Post_2375</t>
  </si>
  <si>
    <t>Post_2376</t>
  </si>
  <si>
    <t>Post_2377</t>
  </si>
  <si>
    <t>Post_2378</t>
  </si>
  <si>
    <t>Post_2379</t>
  </si>
  <si>
    <t>Post_2380</t>
  </si>
  <si>
    <t>Post_2381</t>
  </si>
  <si>
    <t>Post_2382</t>
  </si>
  <si>
    <t>Post_2383</t>
  </si>
  <si>
    <t>Post_2384</t>
  </si>
  <si>
    <t>Post_2385</t>
  </si>
  <si>
    <t>Post_2386</t>
  </si>
  <si>
    <t>Post_2387</t>
  </si>
  <si>
    <t>Post_2388</t>
  </si>
  <si>
    <t>Post_2389</t>
  </si>
  <si>
    <t>Post_2390</t>
  </si>
  <si>
    <t>Post_2391</t>
  </si>
  <si>
    <t>Post_2392</t>
  </si>
  <si>
    <t>Post_2393</t>
  </si>
  <si>
    <t>Post_2394</t>
  </si>
  <si>
    <t>Post_2395</t>
  </si>
  <si>
    <t>Post_2396</t>
  </si>
  <si>
    <t>Post_2397</t>
  </si>
  <si>
    <t>Post_2398</t>
  </si>
  <si>
    <t>Post_2399</t>
  </si>
  <si>
    <t>Post_2400</t>
  </si>
  <si>
    <t>Post_2401</t>
  </si>
  <si>
    <t>Post_2402</t>
  </si>
  <si>
    <t>Post_2403</t>
  </si>
  <si>
    <t>Post_2404</t>
  </si>
  <si>
    <t>Post_2405</t>
  </si>
  <si>
    <t>Post_2406</t>
  </si>
  <si>
    <t>Post_2407</t>
  </si>
  <si>
    <t>Post_2408</t>
  </si>
  <si>
    <t>Post_2409</t>
  </si>
  <si>
    <t>Post_2410</t>
  </si>
  <si>
    <t>Post_2411</t>
  </si>
  <si>
    <t>Post_2412</t>
  </si>
  <si>
    <t>Post_2413</t>
  </si>
  <si>
    <t>Post_2414</t>
  </si>
  <si>
    <t>Post_2415</t>
  </si>
  <si>
    <t>Post_2416</t>
  </si>
  <si>
    <t>Post_2417</t>
  </si>
  <si>
    <t>Post_2418</t>
  </si>
  <si>
    <t>Post_2419</t>
  </si>
  <si>
    <t>Post_2420</t>
  </si>
  <si>
    <t>Post_2421</t>
  </si>
  <si>
    <t>Post_2422</t>
  </si>
  <si>
    <t>Post_2423</t>
  </si>
  <si>
    <t>Post_2424</t>
  </si>
  <si>
    <t>Post_2425</t>
  </si>
  <si>
    <t>Post_2426</t>
  </si>
  <si>
    <t>Post_2427</t>
  </si>
  <si>
    <t>Post_2428</t>
  </si>
  <si>
    <t>Post_2429</t>
  </si>
  <si>
    <t>Post_2430</t>
  </si>
  <si>
    <t>Post_2431</t>
  </si>
  <si>
    <t>Post_2432</t>
  </si>
  <si>
    <t>Post_2433</t>
  </si>
  <si>
    <t>Post_2434</t>
  </si>
  <si>
    <t>Post_2435</t>
  </si>
  <si>
    <t>Post_2436</t>
  </si>
  <si>
    <t>Post_2437</t>
  </si>
  <si>
    <t>Post_2438</t>
  </si>
  <si>
    <t>Post_2439</t>
  </si>
  <si>
    <t>Post_2440</t>
  </si>
  <si>
    <t>Post_2441</t>
  </si>
  <si>
    <t>Post_2442</t>
  </si>
  <si>
    <t>Post_2443</t>
  </si>
  <si>
    <t>Post_2444</t>
  </si>
  <si>
    <t>Post_2445</t>
  </si>
  <si>
    <t>Post_2446</t>
  </si>
  <si>
    <t>Post_2447</t>
  </si>
  <si>
    <t>Post_2448</t>
  </si>
  <si>
    <t>Post_2449</t>
  </si>
  <si>
    <t>Post_2450</t>
  </si>
  <si>
    <t>Post_2451</t>
  </si>
  <si>
    <t>Post_2452</t>
  </si>
  <si>
    <t>Post_2453</t>
  </si>
  <si>
    <t>Post_2454</t>
  </si>
  <si>
    <t>Post_2455</t>
  </si>
  <si>
    <t>Post_2456</t>
  </si>
  <si>
    <t>Post_2457</t>
  </si>
  <si>
    <t>Post_2458</t>
  </si>
  <si>
    <t>Post_2459</t>
  </si>
  <si>
    <t>Post_2460</t>
  </si>
  <si>
    <t>Post_2461</t>
  </si>
  <si>
    <t>Post_2462</t>
  </si>
  <si>
    <t>Post_2463</t>
  </si>
  <si>
    <t>Post_2464</t>
  </si>
  <si>
    <t>Post_2465</t>
  </si>
  <si>
    <t>Post_2466</t>
  </si>
  <si>
    <t>Post_2467</t>
  </si>
  <si>
    <t>Post_2468</t>
  </si>
  <si>
    <t>Post_2469</t>
  </si>
  <si>
    <t>Post_2470</t>
  </si>
  <si>
    <t>Post_2471</t>
  </si>
  <si>
    <t>Post_2472</t>
  </si>
  <si>
    <t>Post_2473</t>
  </si>
  <si>
    <t>Post_2474</t>
  </si>
  <si>
    <t>Post_2475</t>
  </si>
  <si>
    <t>Post_2476</t>
  </si>
  <si>
    <t>Post_2477</t>
  </si>
  <si>
    <t>Post_2478</t>
  </si>
  <si>
    <t>Post_2479</t>
  </si>
  <si>
    <t>Post_2480</t>
  </si>
  <si>
    <t>Post_2481</t>
  </si>
  <si>
    <t>Post_2482</t>
  </si>
  <si>
    <t>Post_2483</t>
  </si>
  <si>
    <t>Post_2484</t>
  </si>
  <si>
    <t>Post_2485</t>
  </si>
  <si>
    <t>Post_2486</t>
  </si>
  <si>
    <t>Post_2487</t>
  </si>
  <si>
    <t>Post_2488</t>
  </si>
  <si>
    <t>Post_2489</t>
  </si>
  <si>
    <t>Post_2490</t>
  </si>
  <si>
    <t>Post_2491</t>
  </si>
  <si>
    <t>Post_2492</t>
  </si>
  <si>
    <t>Post_2493</t>
  </si>
  <si>
    <t>Post_2494</t>
  </si>
  <si>
    <t>Post_2495</t>
  </si>
  <si>
    <t>Post_2496</t>
  </si>
  <si>
    <t>Post_2497</t>
  </si>
  <si>
    <t>Post_2498</t>
  </si>
  <si>
    <t>Post_2499</t>
  </si>
  <si>
    <t>Post_2500</t>
  </si>
  <si>
    <t>Post_2501</t>
  </si>
  <si>
    <t>Post_2502</t>
  </si>
  <si>
    <t>Post_2503</t>
  </si>
  <si>
    <t>Post_2504</t>
  </si>
  <si>
    <t>Post_2505</t>
  </si>
  <si>
    <t>Post_2506</t>
  </si>
  <si>
    <t>Post_2507</t>
  </si>
  <si>
    <t>Post_2508</t>
  </si>
  <si>
    <t>Post_2509</t>
  </si>
  <si>
    <t>Post_2510</t>
  </si>
  <si>
    <t>Post_2511</t>
  </si>
  <si>
    <t>Post_2512</t>
  </si>
  <si>
    <t>Post_2513</t>
  </si>
  <si>
    <t>Post_2514</t>
  </si>
  <si>
    <t>Post_2515</t>
  </si>
  <si>
    <t>Post_2516</t>
  </si>
  <si>
    <t>Post_2517</t>
  </si>
  <si>
    <t>Post_2518</t>
  </si>
  <si>
    <t>Post_2519</t>
  </si>
  <si>
    <t>Post_2520</t>
  </si>
  <si>
    <t>Post_2521</t>
  </si>
  <si>
    <t>Post_2522</t>
  </si>
  <si>
    <t>Post_2523</t>
  </si>
  <si>
    <t>Post_2524</t>
  </si>
  <si>
    <t>Post_2525</t>
  </si>
  <si>
    <t>Post_2526</t>
  </si>
  <si>
    <t>Post_2527</t>
  </si>
  <si>
    <t>Post_2528</t>
  </si>
  <si>
    <t>Post_2529</t>
  </si>
  <si>
    <t>Post_2530</t>
  </si>
  <si>
    <t>Post_2531</t>
  </si>
  <si>
    <t>Post_2532</t>
  </si>
  <si>
    <t>Post_2533</t>
  </si>
  <si>
    <t>Post_2534</t>
  </si>
  <si>
    <t>Post_2535</t>
  </si>
  <si>
    <t>Post_2536</t>
  </si>
  <si>
    <t>Post_2537</t>
  </si>
  <si>
    <t>Post_2538</t>
  </si>
  <si>
    <t>Post_2539</t>
  </si>
  <si>
    <t>Post_2540</t>
  </si>
  <si>
    <t>Post_2541</t>
  </si>
  <si>
    <t>Post_2542</t>
  </si>
  <si>
    <t>Post_2543</t>
  </si>
  <si>
    <t>Post_2544</t>
  </si>
  <si>
    <t>Post_2545</t>
  </si>
  <si>
    <t>Post_2546</t>
  </si>
  <si>
    <t>Post_2547</t>
  </si>
  <si>
    <t>Post_2548</t>
  </si>
  <si>
    <t>Post_2549</t>
  </si>
  <si>
    <t>Post_2550</t>
  </si>
  <si>
    <t>Post_2551</t>
  </si>
  <si>
    <t>Post_2552</t>
  </si>
  <si>
    <t>Post_2553</t>
  </si>
  <si>
    <t>Post_2554</t>
  </si>
  <si>
    <t>Post_2555</t>
  </si>
  <si>
    <t>Post_2556</t>
  </si>
  <si>
    <t>Post_2557</t>
  </si>
  <si>
    <t>Post_2558</t>
  </si>
  <si>
    <t>Post_2559</t>
  </si>
  <si>
    <t>Post_2560</t>
  </si>
  <si>
    <t>Post_2561</t>
  </si>
  <si>
    <t>Post_2562</t>
  </si>
  <si>
    <t>Post_2563</t>
  </si>
  <si>
    <t>Post_2564</t>
  </si>
  <si>
    <t>Post_2565</t>
  </si>
  <si>
    <t>Post_2566</t>
  </si>
  <si>
    <t>Post_2567</t>
  </si>
  <si>
    <t>Post_2568</t>
  </si>
  <si>
    <t>Post_2569</t>
  </si>
  <si>
    <t>Post_2570</t>
  </si>
  <si>
    <t>Post_2571</t>
  </si>
  <si>
    <t>Post_2572</t>
  </si>
  <si>
    <t>Post_2573</t>
  </si>
  <si>
    <t>Post_2574</t>
  </si>
  <si>
    <t>Post_2575</t>
  </si>
  <si>
    <t>Post_2576</t>
  </si>
  <si>
    <t>Post_2577</t>
  </si>
  <si>
    <t>Post_2578</t>
  </si>
  <si>
    <t>Post_2579</t>
  </si>
  <si>
    <t>Post_2580</t>
  </si>
  <si>
    <t>Post_2581</t>
  </si>
  <si>
    <t>Post_2582</t>
  </si>
  <si>
    <t>Post_2583</t>
  </si>
  <si>
    <t>Post_2584</t>
  </si>
  <si>
    <t>Post_2585</t>
  </si>
  <si>
    <t>Post_2586</t>
  </si>
  <si>
    <t>Post_2587</t>
  </si>
  <si>
    <t>Post_2588</t>
  </si>
  <si>
    <t>Post_2589</t>
  </si>
  <si>
    <t>Post_2590</t>
  </si>
  <si>
    <t>Post_2591</t>
  </si>
  <si>
    <t>Post_2592</t>
  </si>
  <si>
    <t>Post_2593</t>
  </si>
  <si>
    <t>Post_2594</t>
  </si>
  <si>
    <t>Post_2595</t>
  </si>
  <si>
    <t>Post_2596</t>
  </si>
  <si>
    <t>Post_2597</t>
  </si>
  <si>
    <t>Post_2598</t>
  </si>
  <si>
    <t>Post_2599</t>
  </si>
  <si>
    <t>Post_2600</t>
  </si>
  <si>
    <t>Post_2601</t>
  </si>
  <si>
    <t>Post_2602</t>
  </si>
  <si>
    <t>Post_2603</t>
  </si>
  <si>
    <t>Post_2604</t>
  </si>
  <si>
    <t>Post_2605</t>
  </si>
  <si>
    <t>Post_2606</t>
  </si>
  <si>
    <t>Post_2607</t>
  </si>
  <si>
    <t>Post_2608</t>
  </si>
  <si>
    <t>Post_2609</t>
  </si>
  <si>
    <t>Post_2610</t>
  </si>
  <si>
    <t>Post_2611</t>
  </si>
  <si>
    <t>Post_2612</t>
  </si>
  <si>
    <t>Post_2613</t>
  </si>
  <si>
    <t>Post_2614</t>
  </si>
  <si>
    <t>Post_2615</t>
  </si>
  <si>
    <t>Post_2616</t>
  </si>
  <si>
    <t>Post_2617</t>
  </si>
  <si>
    <t>Post_2618</t>
  </si>
  <si>
    <t>Post_2619</t>
  </si>
  <si>
    <t>Post_2620</t>
  </si>
  <si>
    <t>Post_2621</t>
  </si>
  <si>
    <t>Post_2622</t>
  </si>
  <si>
    <t>Post_2623</t>
  </si>
  <si>
    <t>Post_2624</t>
  </si>
  <si>
    <t>Post_2625</t>
  </si>
  <si>
    <t>Post_2626</t>
  </si>
  <si>
    <t>Post_2627</t>
  </si>
  <si>
    <t>Post_2628</t>
  </si>
  <si>
    <t>Post_2629</t>
  </si>
  <si>
    <t>Post_2630</t>
  </si>
  <si>
    <t>Post_2631</t>
  </si>
  <si>
    <t>Post_2632</t>
  </si>
  <si>
    <t>Post_2633</t>
  </si>
  <si>
    <t>Post_2634</t>
  </si>
  <si>
    <t>Post_2635</t>
  </si>
  <si>
    <t>Post_2636</t>
  </si>
  <si>
    <t>Post_2637</t>
  </si>
  <si>
    <t>Post_2638</t>
  </si>
  <si>
    <t>Post_2639</t>
  </si>
  <si>
    <t>Post_2640</t>
  </si>
  <si>
    <t>Post_2641</t>
  </si>
  <si>
    <t>Post_2642</t>
  </si>
  <si>
    <t>Post_2643</t>
  </si>
  <si>
    <t>Post_2644</t>
  </si>
  <si>
    <t>Post_2645</t>
  </si>
  <si>
    <t>Post_2646</t>
  </si>
  <si>
    <t>Post_2647</t>
  </si>
  <si>
    <t>Post_2648</t>
  </si>
  <si>
    <t>Post_2649</t>
  </si>
  <si>
    <t>Post_2650</t>
  </si>
  <si>
    <t>Post_2651</t>
  </si>
  <si>
    <t>Post_2652</t>
  </si>
  <si>
    <t>Post_2653</t>
  </si>
  <si>
    <t>Post_2654</t>
  </si>
  <si>
    <t>Post_2655</t>
  </si>
  <si>
    <t>Post_2656</t>
  </si>
  <si>
    <t>Post_2657</t>
  </si>
  <si>
    <t>Post_2658</t>
  </si>
  <si>
    <t>Post_2659</t>
  </si>
  <si>
    <t>Post_2660</t>
  </si>
  <si>
    <t>Post_2661</t>
  </si>
  <si>
    <t>Post_2662</t>
  </si>
  <si>
    <t>Post_2663</t>
  </si>
  <si>
    <t>Post_2664</t>
  </si>
  <si>
    <t>Post_2665</t>
  </si>
  <si>
    <t>Post_2666</t>
  </si>
  <si>
    <t>Post_2667</t>
  </si>
  <si>
    <t>Post_2668</t>
  </si>
  <si>
    <t>Post_2669</t>
  </si>
  <si>
    <t>Post_2670</t>
  </si>
  <si>
    <t>Post_2671</t>
  </si>
  <si>
    <t>Post_2672</t>
  </si>
  <si>
    <t>Post_2673</t>
  </si>
  <si>
    <t>Post_2674</t>
  </si>
  <si>
    <t>Post_2675</t>
  </si>
  <si>
    <t>Post_2676</t>
  </si>
  <si>
    <t>Post_2677</t>
  </si>
  <si>
    <t>Post_2678</t>
  </si>
  <si>
    <t>Post_2679</t>
  </si>
  <si>
    <t>Post_2680</t>
  </si>
  <si>
    <t>Post_2681</t>
  </si>
  <si>
    <t>Post_2682</t>
  </si>
  <si>
    <t>Post_2683</t>
  </si>
  <si>
    <t>Post_2684</t>
  </si>
  <si>
    <t>Post_2685</t>
  </si>
  <si>
    <t>Post_2686</t>
  </si>
  <si>
    <t>Post_2687</t>
  </si>
  <si>
    <t>Post_2688</t>
  </si>
  <si>
    <t>Post_2689</t>
  </si>
  <si>
    <t>Post_2690</t>
  </si>
  <si>
    <t>Post_2691</t>
  </si>
  <si>
    <t>Post_2692</t>
  </si>
  <si>
    <t>Post_2693</t>
  </si>
  <si>
    <t>Post_2694</t>
  </si>
  <si>
    <t>Post_2695</t>
  </si>
  <si>
    <t>Post_2696</t>
  </si>
  <si>
    <t>Post_2697</t>
  </si>
  <si>
    <t>Post_2698</t>
  </si>
  <si>
    <t>Post_2699</t>
  </si>
  <si>
    <t>Post_2700</t>
  </si>
  <si>
    <t>Post_2701</t>
  </si>
  <si>
    <t>Post_2702</t>
  </si>
  <si>
    <t>Post_2703</t>
  </si>
  <si>
    <t>Post_2704</t>
  </si>
  <si>
    <t>Post_2705</t>
  </si>
  <si>
    <t>Post_2706</t>
  </si>
  <si>
    <t>Post_2707</t>
  </si>
  <si>
    <t>Post_2708</t>
  </si>
  <si>
    <t>Post_2709</t>
  </si>
  <si>
    <t>Post_2710</t>
  </si>
  <si>
    <t>Post_2711</t>
  </si>
  <si>
    <t>Post_2712</t>
  </si>
  <si>
    <t>Post_2713</t>
  </si>
  <si>
    <t>Post_2714</t>
  </si>
  <si>
    <t>Post_2715</t>
  </si>
  <si>
    <t>Post_2716</t>
  </si>
  <si>
    <t>Post_2717</t>
  </si>
  <si>
    <t>Post_2718</t>
  </si>
  <si>
    <t>Post_2719</t>
  </si>
  <si>
    <t>Post_2720</t>
  </si>
  <si>
    <t>Post_2721</t>
  </si>
  <si>
    <t>Post_2722</t>
  </si>
  <si>
    <t>Post_2723</t>
  </si>
  <si>
    <t>Post_2724</t>
  </si>
  <si>
    <t>Post_2725</t>
  </si>
  <si>
    <t>Post_2726</t>
  </si>
  <si>
    <t>Post_2727</t>
  </si>
  <si>
    <t>Post_2728</t>
  </si>
  <si>
    <t>Post_2729</t>
  </si>
  <si>
    <t>Post_2730</t>
  </si>
  <si>
    <t>Post_2731</t>
  </si>
  <si>
    <t>Post_2732</t>
  </si>
  <si>
    <t>Post_2733</t>
  </si>
  <si>
    <t>Post_2734</t>
  </si>
  <si>
    <t>Post_2735</t>
  </si>
  <si>
    <t>Post_2736</t>
  </si>
  <si>
    <t>Post_2737</t>
  </si>
  <si>
    <t>Post_2738</t>
  </si>
  <si>
    <t>Post_2739</t>
  </si>
  <si>
    <t>Post_2740</t>
  </si>
  <si>
    <t>Post_2741</t>
  </si>
  <si>
    <t>Post_2742</t>
  </si>
  <si>
    <t>Post_2743</t>
  </si>
  <si>
    <t>Post_2744</t>
  </si>
  <si>
    <t>Post_2745</t>
  </si>
  <si>
    <t>Post_2746</t>
  </si>
  <si>
    <t>Post_2747</t>
  </si>
  <si>
    <t>Post_2748</t>
  </si>
  <si>
    <t>Post_2749</t>
  </si>
  <si>
    <t>Post_2750</t>
  </si>
  <si>
    <t>Post_2751</t>
  </si>
  <si>
    <t>Post_2752</t>
  </si>
  <si>
    <t>Post_2753</t>
  </si>
  <si>
    <t>Post_2754</t>
  </si>
  <si>
    <t>Post_2755</t>
  </si>
  <si>
    <t>Post_2756</t>
  </si>
  <si>
    <t>Post_2757</t>
  </si>
  <si>
    <t>Post_2758</t>
  </si>
  <si>
    <t>Post_2759</t>
  </si>
  <si>
    <t>Post_2760</t>
  </si>
  <si>
    <t>Post_2761</t>
  </si>
  <si>
    <t>Post_2762</t>
  </si>
  <si>
    <t>Post_2763</t>
  </si>
  <si>
    <t>Post_2764</t>
  </si>
  <si>
    <t>Post_2765</t>
  </si>
  <si>
    <t>Post_2766</t>
  </si>
  <si>
    <t>Post_2767</t>
  </si>
  <si>
    <t>Post_2768</t>
  </si>
  <si>
    <t>Post_2769</t>
  </si>
  <si>
    <t>Post_2770</t>
  </si>
  <si>
    <t>Post_2771</t>
  </si>
  <si>
    <t>Post_2772</t>
  </si>
  <si>
    <t>Post_2773</t>
  </si>
  <si>
    <t>Post_2774</t>
  </si>
  <si>
    <t>Post_2775</t>
  </si>
  <si>
    <t>Post_2776</t>
  </si>
  <si>
    <t>Post_2777</t>
  </si>
  <si>
    <t>Post_2778</t>
  </si>
  <si>
    <t>Post_2779</t>
  </si>
  <si>
    <t>Post_2780</t>
  </si>
  <si>
    <t>Post_2781</t>
  </si>
  <si>
    <t>Post_2782</t>
  </si>
  <si>
    <t>Post_2783</t>
  </si>
  <si>
    <t>Post_2784</t>
  </si>
  <si>
    <t>Post_2785</t>
  </si>
  <si>
    <t>Post_2786</t>
  </si>
  <si>
    <t>Post_2787</t>
  </si>
  <si>
    <t>Post_2788</t>
  </si>
  <si>
    <t>Post_2789</t>
  </si>
  <si>
    <t>Post_2790</t>
  </si>
  <si>
    <t>Post_2791</t>
  </si>
  <si>
    <t>Post_2792</t>
  </si>
  <si>
    <t>Post_2793</t>
  </si>
  <si>
    <t>Post_2794</t>
  </si>
  <si>
    <t>Post_2795</t>
  </si>
  <si>
    <t>Post_2796</t>
  </si>
  <si>
    <t>Post_2797</t>
  </si>
  <si>
    <t>Post_2798</t>
  </si>
  <si>
    <t>Post_2799</t>
  </si>
  <si>
    <t>Post_2800</t>
  </si>
  <si>
    <t>Post_2801</t>
  </si>
  <si>
    <t>Post_2802</t>
  </si>
  <si>
    <t>Post_2803</t>
  </si>
  <si>
    <t>Post_2804</t>
  </si>
  <si>
    <t>Post_2805</t>
  </si>
  <si>
    <t>Post_2806</t>
  </si>
  <si>
    <t>Post_2807</t>
  </si>
  <si>
    <t>Post_2808</t>
  </si>
  <si>
    <t>Post_2809</t>
  </si>
  <si>
    <t>Post_2810</t>
  </si>
  <si>
    <t>Post_2811</t>
  </si>
  <si>
    <t>Post_2812</t>
  </si>
  <si>
    <t>Post_2813</t>
  </si>
  <si>
    <t>Post_2814</t>
  </si>
  <si>
    <t>Post_2815</t>
  </si>
  <si>
    <t>Post_2816</t>
  </si>
  <si>
    <t>Post_2817</t>
  </si>
  <si>
    <t>Post_2818</t>
  </si>
  <si>
    <t>Post_2819</t>
  </si>
  <si>
    <t>Post_2820</t>
  </si>
  <si>
    <t>Post_2821</t>
  </si>
  <si>
    <t>Post_2822</t>
  </si>
  <si>
    <t>Post_2823</t>
  </si>
  <si>
    <t>Post_2824</t>
  </si>
  <si>
    <t>Post_2825</t>
  </si>
  <si>
    <t>Post_2826</t>
  </si>
  <si>
    <t>Post_2827</t>
  </si>
  <si>
    <t>Post_2828</t>
  </si>
  <si>
    <t>Post_2829</t>
  </si>
  <si>
    <t>Post_2830</t>
  </si>
  <si>
    <t>Post_2831</t>
  </si>
  <si>
    <t>Post_2832</t>
  </si>
  <si>
    <t>Post_2833</t>
  </si>
  <si>
    <t>Post_2834</t>
  </si>
  <si>
    <t>Post_2835</t>
  </si>
  <si>
    <t>Post_2836</t>
  </si>
  <si>
    <t>Post_2837</t>
  </si>
  <si>
    <t>Post_2838</t>
  </si>
  <si>
    <t>Post_2839</t>
  </si>
  <si>
    <t>Post_2840</t>
  </si>
  <si>
    <t>Post_2841</t>
  </si>
  <si>
    <t>Post_2842</t>
  </si>
  <si>
    <t>Post_2843</t>
  </si>
  <si>
    <t>Post_2844</t>
  </si>
  <si>
    <t>Post_2845</t>
  </si>
  <si>
    <t>Post_2846</t>
  </si>
  <si>
    <t>Post_2847</t>
  </si>
  <si>
    <t>Post_2848</t>
  </si>
  <si>
    <t>Post_2849</t>
  </si>
  <si>
    <t>Post_2850</t>
  </si>
  <si>
    <t>Post_2851</t>
  </si>
  <si>
    <t>Post_2852</t>
  </si>
  <si>
    <t>Post_2853</t>
  </si>
  <si>
    <t>Post_2854</t>
  </si>
  <si>
    <t>Post_2855</t>
  </si>
  <si>
    <t>Post_2856</t>
  </si>
  <si>
    <t>Post_2857</t>
  </si>
  <si>
    <t>Post_2858</t>
  </si>
  <si>
    <t>Post_2859</t>
  </si>
  <si>
    <t>Post_2860</t>
  </si>
  <si>
    <t>Post_2861</t>
  </si>
  <si>
    <t>Post_2862</t>
  </si>
  <si>
    <t>Post_2863</t>
  </si>
  <si>
    <t>Post_2864</t>
  </si>
  <si>
    <t>Post_2865</t>
  </si>
  <si>
    <t>Post_2866</t>
  </si>
  <si>
    <t>Post_2867</t>
  </si>
  <si>
    <t>Post_2868</t>
  </si>
  <si>
    <t>Post_2869</t>
  </si>
  <si>
    <t>Post_2870</t>
  </si>
  <si>
    <t>Post_2871</t>
  </si>
  <si>
    <t>Post_2872</t>
  </si>
  <si>
    <t>Post_2873</t>
  </si>
  <si>
    <t>Post_2874</t>
  </si>
  <si>
    <t>Post_2875</t>
  </si>
  <si>
    <t>Post_2876</t>
  </si>
  <si>
    <t>Post_2877</t>
  </si>
  <si>
    <t>Post_2878</t>
  </si>
  <si>
    <t>Post_2879</t>
  </si>
  <si>
    <t>Post_2880</t>
  </si>
  <si>
    <t>Post_2881</t>
  </si>
  <si>
    <t>Post_2882</t>
  </si>
  <si>
    <t>Post_2883</t>
  </si>
  <si>
    <t>Post_2884</t>
  </si>
  <si>
    <t>Post_2885</t>
  </si>
  <si>
    <t>Post_2886</t>
  </si>
  <si>
    <t>Post_2887</t>
  </si>
  <si>
    <t>Post_2888</t>
  </si>
  <si>
    <t>Post_2889</t>
  </si>
  <si>
    <t>Post_2890</t>
  </si>
  <si>
    <t>Post_2891</t>
  </si>
  <si>
    <t>Post_2892</t>
  </si>
  <si>
    <t>Post_2893</t>
  </si>
  <si>
    <t>Post_2894</t>
  </si>
  <si>
    <t>Post_2895</t>
  </si>
  <si>
    <t>Post_2896</t>
  </si>
  <si>
    <t>Post_2897</t>
  </si>
  <si>
    <t>Post_2898</t>
  </si>
  <si>
    <t>Post_2899</t>
  </si>
  <si>
    <t>Post_2900</t>
  </si>
  <si>
    <t>Post_2901</t>
  </si>
  <si>
    <t>Post_2902</t>
  </si>
  <si>
    <t>Post_2903</t>
  </si>
  <si>
    <t>Post_2904</t>
  </si>
  <si>
    <t>Post_2905</t>
  </si>
  <si>
    <t>Post_2906</t>
  </si>
  <si>
    <t>Post_2907</t>
  </si>
  <si>
    <t>Post_2908</t>
  </si>
  <si>
    <t>Post_2909</t>
  </si>
  <si>
    <t>Post_2910</t>
  </si>
  <si>
    <t>Post_2911</t>
  </si>
  <si>
    <t>Post_2912</t>
  </si>
  <si>
    <t>Post_2913</t>
  </si>
  <si>
    <t>Post_2914</t>
  </si>
  <si>
    <t>Post_2915</t>
  </si>
  <si>
    <t>Post_2916</t>
  </si>
  <si>
    <t>Post_2917</t>
  </si>
  <si>
    <t>Post_2918</t>
  </si>
  <si>
    <t>Post_2919</t>
  </si>
  <si>
    <t>Post_2920</t>
  </si>
  <si>
    <t>Post_2921</t>
  </si>
  <si>
    <t>Post_2922</t>
  </si>
  <si>
    <t>Post_2923</t>
  </si>
  <si>
    <t>Post_2924</t>
  </si>
  <si>
    <t>Post_2925</t>
  </si>
  <si>
    <t>Post_2926</t>
  </si>
  <si>
    <t>Post_2927</t>
  </si>
  <si>
    <t>Post_2928</t>
  </si>
  <si>
    <t>Post_2929</t>
  </si>
  <si>
    <t>Post_2930</t>
  </si>
  <si>
    <t>Post_2931</t>
  </si>
  <si>
    <t>Post_2932</t>
  </si>
  <si>
    <t>Post_2933</t>
  </si>
  <si>
    <t>Post_2934</t>
  </si>
  <si>
    <t>Post_2935</t>
  </si>
  <si>
    <t>Post_2936</t>
  </si>
  <si>
    <t>Post_2937</t>
  </si>
  <si>
    <t>Post_2938</t>
  </si>
  <si>
    <t>Post_2939</t>
  </si>
  <si>
    <t>Post_2940</t>
  </si>
  <si>
    <t>Post_2941</t>
  </si>
  <si>
    <t>Post_2942</t>
  </si>
  <si>
    <t>Post_2943</t>
  </si>
  <si>
    <t>Post_2944</t>
  </si>
  <si>
    <t>Post_2945</t>
  </si>
  <si>
    <t>Post_2946</t>
  </si>
  <si>
    <t>Post_2947</t>
  </si>
  <si>
    <t>Post_2948</t>
  </si>
  <si>
    <t>Post_2949</t>
  </si>
  <si>
    <t>Post_2950</t>
  </si>
  <si>
    <t>Post_2951</t>
  </si>
  <si>
    <t>Post_2952</t>
  </si>
  <si>
    <t>Post_2953</t>
  </si>
  <si>
    <t>Post_2954</t>
  </si>
  <si>
    <t>Post_2955</t>
  </si>
  <si>
    <t>Post_2956</t>
  </si>
  <si>
    <t>Post_2957</t>
  </si>
  <si>
    <t>Post_2958</t>
  </si>
  <si>
    <t>Post_2959</t>
  </si>
  <si>
    <t>Post_2960</t>
  </si>
  <si>
    <t>Post_2961</t>
  </si>
  <si>
    <t>Post_2962</t>
  </si>
  <si>
    <t>Post_2963</t>
  </si>
  <si>
    <t>Post_2964</t>
  </si>
  <si>
    <t>Post_2965</t>
  </si>
  <si>
    <t>Post_2966</t>
  </si>
  <si>
    <t>Post_2967</t>
  </si>
  <si>
    <t>Post_2968</t>
  </si>
  <si>
    <t>Post_2969</t>
  </si>
  <si>
    <t>Post_2970</t>
  </si>
  <si>
    <t>Post_2971</t>
  </si>
  <si>
    <t>Post_2972</t>
  </si>
  <si>
    <t>Post_2973</t>
  </si>
  <si>
    <t>Post_2974</t>
  </si>
  <si>
    <t>Post_2975</t>
  </si>
  <si>
    <t>Post_2976</t>
  </si>
  <si>
    <t>Post_2977</t>
  </si>
  <si>
    <t>Post_2978</t>
  </si>
  <si>
    <t>Post_2979</t>
  </si>
  <si>
    <t>Post_2980</t>
  </si>
  <si>
    <t>Post_2981</t>
  </si>
  <si>
    <t>Post_2982</t>
  </si>
  <si>
    <t>Post_2983</t>
  </si>
  <si>
    <t>Post_2984</t>
  </si>
  <si>
    <t>Post_2985</t>
  </si>
  <si>
    <t>Post_2986</t>
  </si>
  <si>
    <t>Post_2987</t>
  </si>
  <si>
    <t>Post_2988</t>
  </si>
  <si>
    <t>Post_2989</t>
  </si>
  <si>
    <t>Post_2990</t>
  </si>
  <si>
    <t>Post_2991</t>
  </si>
  <si>
    <t>Post_2992</t>
  </si>
  <si>
    <t>Post_2993</t>
  </si>
  <si>
    <t>Post_2994</t>
  </si>
  <si>
    <t>Post_2995</t>
  </si>
  <si>
    <t>Post_2996</t>
  </si>
  <si>
    <t>Post_2997</t>
  </si>
  <si>
    <t>Post_2998</t>
  </si>
  <si>
    <t>Post_2999</t>
  </si>
  <si>
    <t>Post_3000</t>
  </si>
  <si>
    <t>Post_3001</t>
  </si>
  <si>
    <t>Post_3002</t>
  </si>
  <si>
    <t>Post_3003</t>
  </si>
  <si>
    <t>Post_3004</t>
  </si>
  <si>
    <t>Post_3005</t>
  </si>
  <si>
    <t>Post_3006</t>
  </si>
  <si>
    <t>Post_3007</t>
  </si>
  <si>
    <t>Post_3008</t>
  </si>
  <si>
    <t>Post_3009</t>
  </si>
  <si>
    <t>Post_3010</t>
  </si>
  <si>
    <t>Post_3011</t>
  </si>
  <si>
    <t>Post_3012</t>
  </si>
  <si>
    <t>Post_3013</t>
  </si>
  <si>
    <t>Post_3014</t>
  </si>
  <si>
    <t>Post_3015</t>
  </si>
  <si>
    <t>Post_3016</t>
  </si>
  <si>
    <t>Post_3017</t>
  </si>
  <si>
    <t>Post_3018</t>
  </si>
  <si>
    <t>Post_3019</t>
  </si>
  <si>
    <t>Post_3020</t>
  </si>
  <si>
    <t>Post_3021</t>
  </si>
  <si>
    <t>Post_3022</t>
  </si>
  <si>
    <t>Post_3023</t>
  </si>
  <si>
    <t>Post_3024</t>
  </si>
  <si>
    <t>Post_3025</t>
  </si>
  <si>
    <t>Post_3026</t>
  </si>
  <si>
    <t>Post_3027</t>
  </si>
  <si>
    <t>Post_3028</t>
  </si>
  <si>
    <t>Post_3029</t>
  </si>
  <si>
    <t>Post_3030</t>
  </si>
  <si>
    <t>Post_3031</t>
  </si>
  <si>
    <t>Post_3032</t>
  </si>
  <si>
    <t>Post_3033</t>
  </si>
  <si>
    <t>Post_3034</t>
  </si>
  <si>
    <t>Post_3035</t>
  </si>
  <si>
    <t>Post_3036</t>
  </si>
  <si>
    <t>Post_3037</t>
  </si>
  <si>
    <t>Post_3038</t>
  </si>
  <si>
    <t>Post_3039</t>
  </si>
  <si>
    <t>Post_3040</t>
  </si>
  <si>
    <t>Post_3041</t>
  </si>
  <si>
    <t>Post_3042</t>
  </si>
  <si>
    <t>Post_3043</t>
  </si>
  <si>
    <t>Post_3044</t>
  </si>
  <si>
    <t>Post_3045</t>
  </si>
  <si>
    <t>Post_3046</t>
  </si>
  <si>
    <t>Post_3047</t>
  </si>
  <si>
    <t>Post_3048</t>
  </si>
  <si>
    <t>Post_3049</t>
  </si>
  <si>
    <t>Post_3050</t>
  </si>
  <si>
    <t>Post_3051</t>
  </si>
  <si>
    <t>Post_3052</t>
  </si>
  <si>
    <t>Post_3053</t>
  </si>
  <si>
    <t>Post_3054</t>
  </si>
  <si>
    <t>Post_3055</t>
  </si>
  <si>
    <t>Post_3056</t>
  </si>
  <si>
    <t>Post_3057</t>
  </si>
  <si>
    <t>Post_3058</t>
  </si>
  <si>
    <t>Post_3059</t>
  </si>
  <si>
    <t>Post_3060</t>
  </si>
  <si>
    <t>Post_3061</t>
  </si>
  <si>
    <t>Post_3062</t>
  </si>
  <si>
    <t>Post_3063</t>
  </si>
  <si>
    <t>Post_3064</t>
  </si>
  <si>
    <t>Post_3065</t>
  </si>
  <si>
    <t>Post_3066</t>
  </si>
  <si>
    <t>Post_3067</t>
  </si>
  <si>
    <t>Post_3068</t>
  </si>
  <si>
    <t>Post_3069</t>
  </si>
  <si>
    <t>Post_3070</t>
  </si>
  <si>
    <t>Post_3071</t>
  </si>
  <si>
    <t>Post_3072</t>
  </si>
  <si>
    <t>Post_3073</t>
  </si>
  <si>
    <t>Post_3074</t>
  </si>
  <si>
    <t>Post_3075</t>
  </si>
  <si>
    <t>Post_3076</t>
  </si>
  <si>
    <t>Post_3077</t>
  </si>
  <si>
    <t>Post_3078</t>
  </si>
  <si>
    <t>Post_3079</t>
  </si>
  <si>
    <t>Post_3080</t>
  </si>
  <si>
    <t>Post_3081</t>
  </si>
  <si>
    <t>Post_3082</t>
  </si>
  <si>
    <t>Post_3083</t>
  </si>
  <si>
    <t>Post_3084</t>
  </si>
  <si>
    <t>Post_3085</t>
  </si>
  <si>
    <t>Post_3086</t>
  </si>
  <si>
    <t>Post_3087</t>
  </si>
  <si>
    <t>Post_3088</t>
  </si>
  <si>
    <t>Post_3089</t>
  </si>
  <si>
    <t>Post_3090</t>
  </si>
  <si>
    <t>Post_3091</t>
  </si>
  <si>
    <t>Post_3092</t>
  </si>
  <si>
    <t>Post_3093</t>
  </si>
  <si>
    <t>Post_3094</t>
  </si>
  <si>
    <t>Post_3095</t>
  </si>
  <si>
    <t>Post_3096</t>
  </si>
  <si>
    <t>Post_3097</t>
  </si>
  <si>
    <t>Post_3098</t>
  </si>
  <si>
    <t>Post_3099</t>
  </si>
  <si>
    <t>Post_3100</t>
  </si>
  <si>
    <t>Post_3101</t>
  </si>
  <si>
    <t>Post_3102</t>
  </si>
  <si>
    <t>Post_3103</t>
  </si>
  <si>
    <t>Post_3104</t>
  </si>
  <si>
    <t>Post_3105</t>
  </si>
  <si>
    <t>Post_3106</t>
  </si>
  <si>
    <t>Post_3107</t>
  </si>
  <si>
    <t>Post_3108</t>
  </si>
  <si>
    <t>Post_3109</t>
  </si>
  <si>
    <t>Post_3110</t>
  </si>
  <si>
    <t>Post_3111</t>
  </si>
  <si>
    <t>Post_3112</t>
  </si>
  <si>
    <t>Post_3113</t>
  </si>
  <si>
    <t>Post_3114</t>
  </si>
  <si>
    <t>Post_3115</t>
  </si>
  <si>
    <t>Post_3116</t>
  </si>
  <si>
    <t>Post_3117</t>
  </si>
  <si>
    <t>Post_3118</t>
  </si>
  <si>
    <t>Post_3119</t>
  </si>
  <si>
    <t>Post_3120</t>
  </si>
  <si>
    <t>Post_3121</t>
  </si>
  <si>
    <t>Post_3122</t>
  </si>
  <si>
    <t>Post_3123</t>
  </si>
  <si>
    <t>Post_3124</t>
  </si>
  <si>
    <t>Post_3125</t>
  </si>
  <si>
    <t>Post_3126</t>
  </si>
  <si>
    <t>Post_3127</t>
  </si>
  <si>
    <t>Post_3128</t>
  </si>
  <si>
    <t>Post_3129</t>
  </si>
  <si>
    <t>Post_3130</t>
  </si>
  <si>
    <t>Post_3131</t>
  </si>
  <si>
    <t>Post_3132</t>
  </si>
  <si>
    <t>Post_3133</t>
  </si>
  <si>
    <t>Post_3134</t>
  </si>
  <si>
    <t>Post_3135</t>
  </si>
  <si>
    <t>Post_3136</t>
  </si>
  <si>
    <t>Post_3137</t>
  </si>
  <si>
    <t>Post_3138</t>
  </si>
  <si>
    <t>Post_3139</t>
  </si>
  <si>
    <t>Post_3140</t>
  </si>
  <si>
    <t>Post_3141</t>
  </si>
  <si>
    <t>Post_3142</t>
  </si>
  <si>
    <t>Post_3143</t>
  </si>
  <si>
    <t>Post_3144</t>
  </si>
  <si>
    <t>Post_3145</t>
  </si>
  <si>
    <t>Post_3146</t>
  </si>
  <si>
    <t>Post_3147</t>
  </si>
  <si>
    <t>Post_3148</t>
  </si>
  <si>
    <t>Post_3149</t>
  </si>
  <si>
    <t>Post_3150</t>
  </si>
  <si>
    <t>Post_3151</t>
  </si>
  <si>
    <t>Post_3152</t>
  </si>
  <si>
    <t>Post_3153</t>
  </si>
  <si>
    <t>Post_3154</t>
  </si>
  <si>
    <t>Post_3155</t>
  </si>
  <si>
    <t>Post_3156</t>
  </si>
  <si>
    <t>Post_3157</t>
  </si>
  <si>
    <t>Post_3158</t>
  </si>
  <si>
    <t>Post_3159</t>
  </si>
  <si>
    <t>Post_3160</t>
  </si>
  <si>
    <t>Post_3161</t>
  </si>
  <si>
    <t>Post_3162</t>
  </si>
  <si>
    <t>Post_3163</t>
  </si>
  <si>
    <t>Post_3164</t>
  </si>
  <si>
    <t>Post_3165</t>
  </si>
  <si>
    <t>Post_3166</t>
  </si>
  <si>
    <t>Post_3167</t>
  </si>
  <si>
    <t>Post_3168</t>
  </si>
  <si>
    <t>Post_3169</t>
  </si>
  <si>
    <t>Post_3170</t>
  </si>
  <si>
    <t>Post_3171</t>
  </si>
  <si>
    <t>Post_3172</t>
  </si>
  <si>
    <t>Post_3173</t>
  </si>
  <si>
    <t>Post_3174</t>
  </si>
  <si>
    <t>Post_3175</t>
  </si>
  <si>
    <t>Post_3176</t>
  </si>
  <si>
    <t>Post_3177</t>
  </si>
  <si>
    <t>Post_3178</t>
  </si>
  <si>
    <t>Post_3179</t>
  </si>
  <si>
    <t>Post_3180</t>
  </si>
  <si>
    <t>Post_3181</t>
  </si>
  <si>
    <t>Post_3182</t>
  </si>
  <si>
    <t>Post_3183</t>
  </si>
  <si>
    <t>Post_3184</t>
  </si>
  <si>
    <t>Post_3185</t>
  </si>
  <si>
    <t>Post_3186</t>
  </si>
  <si>
    <t>Post_3187</t>
  </si>
  <si>
    <t>Post_3188</t>
  </si>
  <si>
    <t>Post_3189</t>
  </si>
  <si>
    <t>Post_3190</t>
  </si>
  <si>
    <t>Post_3191</t>
  </si>
  <si>
    <t>Post_3192</t>
  </si>
  <si>
    <t>Post_3193</t>
  </si>
  <si>
    <t>Post_3194</t>
  </si>
  <si>
    <t>Post_3195</t>
  </si>
  <si>
    <t>Post_3196</t>
  </si>
  <si>
    <t>Post_3197</t>
  </si>
  <si>
    <t>Post_3198</t>
  </si>
  <si>
    <t>Post_3199</t>
  </si>
  <si>
    <t>Post_3200</t>
  </si>
  <si>
    <t>Post_3201</t>
  </si>
  <si>
    <t>Post_3202</t>
  </si>
  <si>
    <t>Post_3203</t>
  </si>
  <si>
    <t>Post_3204</t>
  </si>
  <si>
    <t>Post_3205</t>
  </si>
  <si>
    <t>Post_3206</t>
  </si>
  <si>
    <t>Post_3207</t>
  </si>
  <si>
    <t>Post_3208</t>
  </si>
  <si>
    <t>Post_3209</t>
  </si>
  <si>
    <t>Post_3210</t>
  </si>
  <si>
    <t>Post_3211</t>
  </si>
  <si>
    <t>Post_3212</t>
  </si>
  <si>
    <t>Post_3213</t>
  </si>
  <si>
    <t>Post_3214</t>
  </si>
  <si>
    <t>Post_3215</t>
  </si>
  <si>
    <t>Post_3216</t>
  </si>
  <si>
    <t>Post_3217</t>
  </si>
  <si>
    <t>Post_3218</t>
  </si>
  <si>
    <t>Post_3219</t>
  </si>
  <si>
    <t>Post_3220</t>
  </si>
  <si>
    <t>Post_3221</t>
  </si>
  <si>
    <t>Post_3222</t>
  </si>
  <si>
    <t>Post_3223</t>
  </si>
  <si>
    <t>Post_3224</t>
  </si>
  <si>
    <t>Post_3225</t>
  </si>
  <si>
    <t>Post_3226</t>
  </si>
  <si>
    <t>Post_3227</t>
  </si>
  <si>
    <t>Post_3228</t>
  </si>
  <si>
    <t>Post_3229</t>
  </si>
  <si>
    <t>Post_3230</t>
  </si>
  <si>
    <t>Post_3231</t>
  </si>
  <si>
    <t>Post_3232</t>
  </si>
  <si>
    <t>Post_3233</t>
  </si>
  <si>
    <t>Post_3234</t>
  </si>
  <si>
    <t>Post_3235</t>
  </si>
  <si>
    <t>Post_3236</t>
  </si>
  <si>
    <t>Post_3237</t>
  </si>
  <si>
    <t>Post_3238</t>
  </si>
  <si>
    <t>Post_3239</t>
  </si>
  <si>
    <t>Post_3240</t>
  </si>
  <si>
    <t>Post_3241</t>
  </si>
  <si>
    <t>Post_3242</t>
  </si>
  <si>
    <t>Post_3243</t>
  </si>
  <si>
    <t>Post_3244</t>
  </si>
  <si>
    <t>Post_3245</t>
  </si>
  <si>
    <t>Post_3246</t>
  </si>
  <si>
    <t>Post_3247</t>
  </si>
  <si>
    <t>Post_3248</t>
  </si>
  <si>
    <t>Post_3249</t>
  </si>
  <si>
    <t>Post_3250</t>
  </si>
  <si>
    <t>Post_3251</t>
  </si>
  <si>
    <t>Post_3252</t>
  </si>
  <si>
    <t>Post_3253</t>
  </si>
  <si>
    <t>Post_3254</t>
  </si>
  <si>
    <t>Post_3255</t>
  </si>
  <si>
    <t>Post_3256</t>
  </si>
  <si>
    <t>Post_3257</t>
  </si>
  <si>
    <t>Post_3258</t>
  </si>
  <si>
    <t>Post_3259</t>
  </si>
  <si>
    <t>Post_3260</t>
  </si>
  <si>
    <t>Post_3261</t>
  </si>
  <si>
    <t>Post_3262</t>
  </si>
  <si>
    <t>Post_3263</t>
  </si>
  <si>
    <t>Post_3264</t>
  </si>
  <si>
    <t>Post_3265</t>
  </si>
  <si>
    <t>Post_3266</t>
  </si>
  <si>
    <t>Post_3267</t>
  </si>
  <si>
    <t>Post_3268</t>
  </si>
  <si>
    <t>Post_3269</t>
  </si>
  <si>
    <t>Post_3270</t>
  </si>
  <si>
    <t>Post_3271</t>
  </si>
  <si>
    <t>Post_3272</t>
  </si>
  <si>
    <t>Post_3273</t>
  </si>
  <si>
    <t>Post_3274</t>
  </si>
  <si>
    <t>Post_3275</t>
  </si>
  <si>
    <t>Post_3276</t>
  </si>
  <si>
    <t>Post_3277</t>
  </si>
  <si>
    <t>Post_3278</t>
  </si>
  <si>
    <t>Post_3279</t>
  </si>
  <si>
    <t>Post_3280</t>
  </si>
  <si>
    <t>Post_3281</t>
  </si>
  <si>
    <t>Post_3282</t>
  </si>
  <si>
    <t>Post_3283</t>
  </si>
  <si>
    <t>Post_3284</t>
  </si>
  <si>
    <t>Post_3285</t>
  </si>
  <si>
    <t>Post_3286</t>
  </si>
  <si>
    <t>Post_3287</t>
  </si>
  <si>
    <t>Post_3288</t>
  </si>
  <si>
    <t>Post_3289</t>
  </si>
  <si>
    <t>Post_3290</t>
  </si>
  <si>
    <t>Post_3291</t>
  </si>
  <si>
    <t>Post_3292</t>
  </si>
  <si>
    <t>Post_3293</t>
  </si>
  <si>
    <t>Post_3294</t>
  </si>
  <si>
    <t>Post_3295</t>
  </si>
  <si>
    <t>Post_3296</t>
  </si>
  <si>
    <t>Post_3297</t>
  </si>
  <si>
    <t>Post_3298</t>
  </si>
  <si>
    <t>Post_3299</t>
  </si>
  <si>
    <t>Post_3300</t>
  </si>
  <si>
    <t>Post_3301</t>
  </si>
  <si>
    <t>Post_3302</t>
  </si>
  <si>
    <t>Post_3303</t>
  </si>
  <si>
    <t>Post_3304</t>
  </si>
  <si>
    <t>Post_3305</t>
  </si>
  <si>
    <t>Post_3306</t>
  </si>
  <si>
    <t>Post_3307</t>
  </si>
  <si>
    <t>Post_3308</t>
  </si>
  <si>
    <t>Post_3309</t>
  </si>
  <si>
    <t>Post_3310</t>
  </si>
  <si>
    <t>Post_3311</t>
  </si>
  <si>
    <t>Post_3312</t>
  </si>
  <si>
    <t>Post_3313</t>
  </si>
  <si>
    <t>Post_3314</t>
  </si>
  <si>
    <t>Post_3315</t>
  </si>
  <si>
    <t>Post_3316</t>
  </si>
  <si>
    <t>Post_3317</t>
  </si>
  <si>
    <t>Post_3318</t>
  </si>
  <si>
    <t>Post_3319</t>
  </si>
  <si>
    <t>Post_3320</t>
  </si>
  <si>
    <t>Post_3321</t>
  </si>
  <si>
    <t>Post_3322</t>
  </si>
  <si>
    <t>Post_3323</t>
  </si>
  <si>
    <t>Post_3324</t>
  </si>
  <si>
    <t>Post_3325</t>
  </si>
  <si>
    <t>Post_3326</t>
  </si>
  <si>
    <t>Post_3327</t>
  </si>
  <si>
    <t>Post_3328</t>
  </si>
  <si>
    <t>Post_3329</t>
  </si>
  <si>
    <t>Post_3330</t>
  </si>
  <si>
    <t>Post_3331</t>
  </si>
  <si>
    <t>Post_3332</t>
  </si>
  <si>
    <t>Post_3333</t>
  </si>
  <si>
    <t>Post_3334</t>
  </si>
  <si>
    <t>Post_3335</t>
  </si>
  <si>
    <t>Post_3336</t>
  </si>
  <si>
    <t>Post_3337</t>
  </si>
  <si>
    <t>Post_3338</t>
  </si>
  <si>
    <t>Post_3339</t>
  </si>
  <si>
    <t>Post_3340</t>
  </si>
  <si>
    <t>Post_3341</t>
  </si>
  <si>
    <t>Post_3342</t>
  </si>
  <si>
    <t>Post_3343</t>
  </si>
  <si>
    <t>Post_3344</t>
  </si>
  <si>
    <t>Post_3345</t>
  </si>
  <si>
    <t>Post_3346</t>
  </si>
  <si>
    <t>Post_3347</t>
  </si>
  <si>
    <t>Post_3348</t>
  </si>
  <si>
    <t>Post_3349</t>
  </si>
  <si>
    <t>Post_3350</t>
  </si>
  <si>
    <t>Post_3351</t>
  </si>
  <si>
    <t>Post_3352</t>
  </si>
  <si>
    <t>Post_3353</t>
  </si>
  <si>
    <t>Post_3354</t>
  </si>
  <si>
    <t>Post_3355</t>
  </si>
  <si>
    <t>Post_3356</t>
  </si>
  <si>
    <t>Post_3357</t>
  </si>
  <si>
    <t>Post_3358</t>
  </si>
  <si>
    <t>Post_3359</t>
  </si>
  <si>
    <t>Post_3360</t>
  </si>
  <si>
    <t>Post_3361</t>
  </si>
  <si>
    <t>Post_3362</t>
  </si>
  <si>
    <t>Post_3363</t>
  </si>
  <si>
    <t>Post_3364</t>
  </si>
  <si>
    <t>Post_3365</t>
  </si>
  <si>
    <t>Post_3366</t>
  </si>
  <si>
    <t>Post_3367</t>
  </si>
  <si>
    <t>Post_3368</t>
  </si>
  <si>
    <t>Post_3369</t>
  </si>
  <si>
    <t>Post_3370</t>
  </si>
  <si>
    <t>Post_3371</t>
  </si>
  <si>
    <t>Post_3372</t>
  </si>
  <si>
    <t>Post_3373</t>
  </si>
  <si>
    <t>Post_3374</t>
  </si>
  <si>
    <t>Post_3375</t>
  </si>
  <si>
    <t>Post_3376</t>
  </si>
  <si>
    <t>Post_3377</t>
  </si>
  <si>
    <t>Post_3378</t>
  </si>
  <si>
    <t>Post_3379</t>
  </si>
  <si>
    <t>Post_3380</t>
  </si>
  <si>
    <t>Post_3381</t>
  </si>
  <si>
    <t>Post_3382</t>
  </si>
  <si>
    <t>Post_3383</t>
  </si>
  <si>
    <t>Post_3384</t>
  </si>
  <si>
    <t>Post_3385</t>
  </si>
  <si>
    <t>Post_3386</t>
  </si>
  <si>
    <t>Post_3387</t>
  </si>
  <si>
    <t>Post_3388</t>
  </si>
  <si>
    <t>Post_3389</t>
  </si>
  <si>
    <t>Post_3390</t>
  </si>
  <si>
    <t>Post_3391</t>
  </si>
  <si>
    <t>Post_3392</t>
  </si>
  <si>
    <t>Post_3393</t>
  </si>
  <si>
    <t>Post_3394</t>
  </si>
  <si>
    <t>Post_3395</t>
  </si>
  <si>
    <t>Post_3396</t>
  </si>
  <si>
    <t>Post_3397</t>
  </si>
  <si>
    <t>Post_3398</t>
  </si>
  <si>
    <t>Post_3399</t>
  </si>
  <si>
    <t>Post_3400</t>
  </si>
  <si>
    <t>Post_3401</t>
  </si>
  <si>
    <t>Post_3402</t>
  </si>
  <si>
    <t>Post_3403</t>
  </si>
  <si>
    <t>Post_3404</t>
  </si>
  <si>
    <t>Post_3405</t>
  </si>
  <si>
    <t>Post_3406</t>
  </si>
  <si>
    <t>Post_3407</t>
  </si>
  <si>
    <t>Post_3408</t>
  </si>
  <si>
    <t>Post_3409</t>
  </si>
  <si>
    <t>Post_3410</t>
  </si>
  <si>
    <t>Post_3411</t>
  </si>
  <si>
    <t>Post_3412</t>
  </si>
  <si>
    <t>Post_3413</t>
  </si>
  <si>
    <t>Post_3414</t>
  </si>
  <si>
    <t>Post_3415</t>
  </si>
  <si>
    <t>Post_3416</t>
  </si>
  <si>
    <t>Post_3417</t>
  </si>
  <si>
    <t>Post_3418</t>
  </si>
  <si>
    <t>Post_3419</t>
  </si>
  <si>
    <t>Post_3420</t>
  </si>
  <si>
    <t>Post_3421</t>
  </si>
  <si>
    <t>Post_3422</t>
  </si>
  <si>
    <t>Post_3423</t>
  </si>
  <si>
    <t>Post_3424</t>
  </si>
  <si>
    <t>Post_3425</t>
  </si>
  <si>
    <t>Post_3426</t>
  </si>
  <si>
    <t>Post_3427</t>
  </si>
  <si>
    <t>Post_3428</t>
  </si>
  <si>
    <t>Post_3429</t>
  </si>
  <si>
    <t>Post_3430</t>
  </si>
  <si>
    <t>Post_3431</t>
  </si>
  <si>
    <t>Post_3432</t>
  </si>
  <si>
    <t>Post_3433</t>
  </si>
  <si>
    <t>Post_3434</t>
  </si>
  <si>
    <t>Post_3435</t>
  </si>
  <si>
    <t>Post_3436</t>
  </si>
  <si>
    <t>Post_3437</t>
  </si>
  <si>
    <t>Post_3438</t>
  </si>
  <si>
    <t>Post_3439</t>
  </si>
  <si>
    <t>Post_3440</t>
  </si>
  <si>
    <t>Post_3441</t>
  </si>
  <si>
    <t>Post_3442</t>
  </si>
  <si>
    <t>Post_3443</t>
  </si>
  <si>
    <t>Post_3444</t>
  </si>
  <si>
    <t>Post_3445</t>
  </si>
  <si>
    <t>Post_3446</t>
  </si>
  <si>
    <t>Post_3447</t>
  </si>
  <si>
    <t>Post_3448</t>
  </si>
  <si>
    <t>Post_3449</t>
  </si>
  <si>
    <t>Post_3450</t>
  </si>
  <si>
    <t>Post_3451</t>
  </si>
  <si>
    <t>Post_3452</t>
  </si>
  <si>
    <t>Post_3453</t>
  </si>
  <si>
    <t>Post_3454</t>
  </si>
  <si>
    <t>Post_3455</t>
  </si>
  <si>
    <t>Post_3456</t>
  </si>
  <si>
    <t>Post_3457</t>
  </si>
  <si>
    <t>Post_3458</t>
  </si>
  <si>
    <t>Post_3459</t>
  </si>
  <si>
    <t>Post_3460</t>
  </si>
  <si>
    <t>Post_3461</t>
  </si>
  <si>
    <t>Post_3462</t>
  </si>
  <si>
    <t>Post_3463</t>
  </si>
  <si>
    <t>Post_3464</t>
  </si>
  <si>
    <t>Post_3465</t>
  </si>
  <si>
    <t>Post_3466</t>
  </si>
  <si>
    <t>Post_3467</t>
  </si>
  <si>
    <t>Post_3468</t>
  </si>
  <si>
    <t>Post_3469</t>
  </si>
  <si>
    <t>Post_3470</t>
  </si>
  <si>
    <t>Post_3471</t>
  </si>
  <si>
    <t>Post_3472</t>
  </si>
  <si>
    <t>Post_3473</t>
  </si>
  <si>
    <t>Post_3474</t>
  </si>
  <si>
    <t>Post_3475</t>
  </si>
  <si>
    <t>Post_3476</t>
  </si>
  <si>
    <t>Post_3477</t>
  </si>
  <si>
    <t>Post_3478</t>
  </si>
  <si>
    <t>Post_3479</t>
  </si>
  <si>
    <t>Post_3480</t>
  </si>
  <si>
    <t>Post_3481</t>
  </si>
  <si>
    <t>Post_3482</t>
  </si>
  <si>
    <t>Post_3483</t>
  </si>
  <si>
    <t>Post_3484</t>
  </si>
  <si>
    <t>Post_3485</t>
  </si>
  <si>
    <t>Post_3486</t>
  </si>
  <si>
    <t>Post_3487</t>
  </si>
  <si>
    <t>Post_3488</t>
  </si>
  <si>
    <t>Post_3489</t>
  </si>
  <si>
    <t>Post_3490</t>
  </si>
  <si>
    <t>Post_3491</t>
  </si>
  <si>
    <t>Post_3492</t>
  </si>
  <si>
    <t>Post_3493</t>
  </si>
  <si>
    <t>Post_3494</t>
  </si>
  <si>
    <t>Post_3495</t>
  </si>
  <si>
    <t>Post_3496</t>
  </si>
  <si>
    <t>Post_3497</t>
  </si>
  <si>
    <t>Post_3498</t>
  </si>
  <si>
    <t>Post_3499</t>
  </si>
  <si>
    <t>Post_3500</t>
  </si>
  <si>
    <t>Post_3501</t>
  </si>
  <si>
    <t>Post_3502</t>
  </si>
  <si>
    <t>Post_3503</t>
  </si>
  <si>
    <t>Post_3504</t>
  </si>
  <si>
    <t>Post_3505</t>
  </si>
  <si>
    <t>Post_3506</t>
  </si>
  <si>
    <t>Post_3507</t>
  </si>
  <si>
    <t>Post_3508</t>
  </si>
  <si>
    <t>Post_3509</t>
  </si>
  <si>
    <t>Post_3510</t>
  </si>
  <si>
    <t>Post_3511</t>
  </si>
  <si>
    <t>Post_3512</t>
  </si>
  <si>
    <t>Post_3513</t>
  </si>
  <si>
    <t>Post_3514</t>
  </si>
  <si>
    <t>Post_3515</t>
  </si>
  <si>
    <t>Post_3516</t>
  </si>
  <si>
    <t>Post_3517</t>
  </si>
  <si>
    <t>Post_3518</t>
  </si>
  <si>
    <t>Post_3519</t>
  </si>
  <si>
    <t>Post_3520</t>
  </si>
  <si>
    <t>Post_3521</t>
  </si>
  <si>
    <t>Post_3522</t>
  </si>
  <si>
    <t>Post_3523</t>
  </si>
  <si>
    <t>Post_3524</t>
  </si>
  <si>
    <t>Post_3525</t>
  </si>
  <si>
    <t>Post_3526</t>
  </si>
  <si>
    <t>Post_3527</t>
  </si>
  <si>
    <t>Post_3528</t>
  </si>
  <si>
    <t>Post_3529</t>
  </si>
  <si>
    <t>Post_3530</t>
  </si>
  <si>
    <t>Post_3531</t>
  </si>
  <si>
    <t>Post_3532</t>
  </si>
  <si>
    <t>Post_3533</t>
  </si>
  <si>
    <t>Post_3534</t>
  </si>
  <si>
    <t>Post_3535</t>
  </si>
  <si>
    <t>Post_3536</t>
  </si>
  <si>
    <t>Post_3537</t>
  </si>
  <si>
    <t>Post_3538</t>
  </si>
  <si>
    <t>Post_3539</t>
  </si>
  <si>
    <t>Post_3540</t>
  </si>
  <si>
    <t>Post_3541</t>
  </si>
  <si>
    <t>Post_3542</t>
  </si>
  <si>
    <t>Post_3543</t>
  </si>
  <si>
    <t>Post_3544</t>
  </si>
  <si>
    <t>Post_3545</t>
  </si>
  <si>
    <t>Post_3546</t>
  </si>
  <si>
    <t>Post_3547</t>
  </si>
  <si>
    <t>Post_3548</t>
  </si>
  <si>
    <t>Post_3549</t>
  </si>
  <si>
    <t>Post_3550</t>
  </si>
  <si>
    <t>Post_3551</t>
  </si>
  <si>
    <t>Post_3552</t>
  </si>
  <si>
    <t>Post_3553</t>
  </si>
  <si>
    <t>Post_3554</t>
  </si>
  <si>
    <t>Post_3555</t>
  </si>
  <si>
    <t>Post_3556</t>
  </si>
  <si>
    <t>Post_3557</t>
  </si>
  <si>
    <t>Post_3558</t>
  </si>
  <si>
    <t>Post_3559</t>
  </si>
  <si>
    <t>Post_3560</t>
  </si>
  <si>
    <t>Post_3561</t>
  </si>
  <si>
    <t>Post_3562</t>
  </si>
  <si>
    <t>Post_3563</t>
  </si>
  <si>
    <t>Post_3564</t>
  </si>
  <si>
    <t>Post_3565</t>
  </si>
  <si>
    <t>Post_3566</t>
  </si>
  <si>
    <t>Post_3567</t>
  </si>
  <si>
    <t>Post_3568</t>
  </si>
  <si>
    <t>Post_3569</t>
  </si>
  <si>
    <t>Post_3570</t>
  </si>
  <si>
    <t>Post_3571</t>
  </si>
  <si>
    <t>Post_3572</t>
  </si>
  <si>
    <t>Post_3573</t>
  </si>
  <si>
    <t>Post_3574</t>
  </si>
  <si>
    <t>Post_3575</t>
  </si>
  <si>
    <t>Post_3576</t>
  </si>
  <si>
    <t>Post_3577</t>
  </si>
  <si>
    <t>Post_3578</t>
  </si>
  <si>
    <t>Post_3579</t>
  </si>
  <si>
    <t>Post_3580</t>
  </si>
  <si>
    <t>Post_3581</t>
  </si>
  <si>
    <t>Post_3582</t>
  </si>
  <si>
    <t>Post_3583</t>
  </si>
  <si>
    <t>Post_3584</t>
  </si>
  <si>
    <t>Post_3585</t>
  </si>
  <si>
    <t>Post_3586</t>
  </si>
  <si>
    <t>Post_3587</t>
  </si>
  <si>
    <t>Post_3588</t>
  </si>
  <si>
    <t>Post_3589</t>
  </si>
  <si>
    <t>Post_3590</t>
  </si>
  <si>
    <t>Post_3591</t>
  </si>
  <si>
    <t>Post_3592</t>
  </si>
  <si>
    <t>Post_3593</t>
  </si>
  <si>
    <t>Post_3594</t>
  </si>
  <si>
    <t>Post_3595</t>
  </si>
  <si>
    <t>Post_3596</t>
  </si>
  <si>
    <t>Post_3597</t>
  </si>
  <si>
    <t>Post_3598</t>
  </si>
  <si>
    <t>Post_3599</t>
  </si>
  <si>
    <t>Post_3600</t>
  </si>
  <si>
    <t>Post_3601</t>
  </si>
  <si>
    <t>Post_3602</t>
  </si>
  <si>
    <t>Post_3603</t>
  </si>
  <si>
    <t>Post_3604</t>
  </si>
  <si>
    <t>Post_3605</t>
  </si>
  <si>
    <t>Post_3606</t>
  </si>
  <si>
    <t>Post_3607</t>
  </si>
  <si>
    <t>Post_3608</t>
  </si>
  <si>
    <t>Post_3609</t>
  </si>
  <si>
    <t>Post_3610</t>
  </si>
  <si>
    <t>Post_3611</t>
  </si>
  <si>
    <t>Post_3612</t>
  </si>
  <si>
    <t>Post_3613</t>
  </si>
  <si>
    <t>Post_3614</t>
  </si>
  <si>
    <t>Post_3615</t>
  </si>
  <si>
    <t>Post_3616</t>
  </si>
  <si>
    <t>Post_3617</t>
  </si>
  <si>
    <t>Post_3618</t>
  </si>
  <si>
    <t>Post_3619</t>
  </si>
  <si>
    <t>Post_3620</t>
  </si>
  <si>
    <t>Post_3621</t>
  </si>
  <si>
    <t>Post_3622</t>
  </si>
  <si>
    <t>Post_3623</t>
  </si>
  <si>
    <t>Post_3624</t>
  </si>
  <si>
    <t>Post_3625</t>
  </si>
  <si>
    <t>Post_3626</t>
  </si>
  <si>
    <t>Post_3627</t>
  </si>
  <si>
    <t>Post_3628</t>
  </si>
  <si>
    <t>Post_3629</t>
  </si>
  <si>
    <t>Post_3630</t>
  </si>
  <si>
    <t>Post_3631</t>
  </si>
  <si>
    <t>Post_3632</t>
  </si>
  <si>
    <t>Post_3633</t>
  </si>
  <si>
    <t>Post_3634</t>
  </si>
  <si>
    <t>Post_3635</t>
  </si>
  <si>
    <t>Post_3636</t>
  </si>
  <si>
    <t>Post_3637</t>
  </si>
  <si>
    <t>Post_3638</t>
  </si>
  <si>
    <t>Post_3639</t>
  </si>
  <si>
    <t>Post_3640</t>
  </si>
  <si>
    <t>Post_3641</t>
  </si>
  <si>
    <t>Post_3642</t>
  </si>
  <si>
    <t>Post_3643</t>
  </si>
  <si>
    <t>Post_3644</t>
  </si>
  <si>
    <t>Post_3645</t>
  </si>
  <si>
    <t>Post_3646</t>
  </si>
  <si>
    <t>Post_3647</t>
  </si>
  <si>
    <t>Post_3648</t>
  </si>
  <si>
    <t>Post_3649</t>
  </si>
  <si>
    <t>Post_3650</t>
  </si>
  <si>
    <t>Post_3651</t>
  </si>
  <si>
    <t>Post_3652</t>
  </si>
  <si>
    <t>Post_3653</t>
  </si>
  <si>
    <t>Post_3654</t>
  </si>
  <si>
    <t>Post_3655</t>
  </si>
  <si>
    <t>Post_3656</t>
  </si>
  <si>
    <t>Post_3657</t>
  </si>
  <si>
    <t>Post_3658</t>
  </si>
  <si>
    <t>Post_3659</t>
  </si>
  <si>
    <t>Post_3660</t>
  </si>
  <si>
    <t>Post_3661</t>
  </si>
  <si>
    <t>Post_3662</t>
  </si>
  <si>
    <t>Post_3663</t>
  </si>
  <si>
    <t>Post_3664</t>
  </si>
  <si>
    <t>Post_3665</t>
  </si>
  <si>
    <t>Post_3666</t>
  </si>
  <si>
    <t>Post_3667</t>
  </si>
  <si>
    <t>Post_3668</t>
  </si>
  <si>
    <t>Post_3669</t>
  </si>
  <si>
    <t>Post_3670</t>
  </si>
  <si>
    <t>Post_3671</t>
  </si>
  <si>
    <t>Post_3672</t>
  </si>
  <si>
    <t>Post_3673</t>
  </si>
  <si>
    <t>Post_3674</t>
  </si>
  <si>
    <t>Post_3675</t>
  </si>
  <si>
    <t>Post_3676</t>
  </si>
  <si>
    <t>Post_3677</t>
  </si>
  <si>
    <t>Post_3678</t>
  </si>
  <si>
    <t>Post_3679</t>
  </si>
  <si>
    <t>Post_3680</t>
  </si>
  <si>
    <t>Post_3681</t>
  </si>
  <si>
    <t>Post_3682</t>
  </si>
  <si>
    <t>Post_3683</t>
  </si>
  <si>
    <t>Post_3684</t>
  </si>
  <si>
    <t>Post_3685</t>
  </si>
  <si>
    <t>Post_3686</t>
  </si>
  <si>
    <t>Post_3687</t>
  </si>
  <si>
    <t>Post_3688</t>
  </si>
  <si>
    <t>Post_3689</t>
  </si>
  <si>
    <t>Post_3690</t>
  </si>
  <si>
    <t>Post_3691</t>
  </si>
  <si>
    <t>Post_3692</t>
  </si>
  <si>
    <t>Post_3693</t>
  </si>
  <si>
    <t>Post_3694</t>
  </si>
  <si>
    <t>Post_3695</t>
  </si>
  <si>
    <t>Post_3696</t>
  </si>
  <si>
    <t>Post_3697</t>
  </si>
  <si>
    <t>Post_3698</t>
  </si>
  <si>
    <t>Post_3699</t>
  </si>
  <si>
    <t>Post_3700</t>
  </si>
  <si>
    <t>Post_3701</t>
  </si>
  <si>
    <t>Post_3702</t>
  </si>
  <si>
    <t>Post_3703</t>
  </si>
  <si>
    <t>Post_3704</t>
  </si>
  <si>
    <t>Post_3705</t>
  </si>
  <si>
    <t>Post_3706</t>
  </si>
  <si>
    <t>Post_3707</t>
  </si>
  <si>
    <t>Post_3708</t>
  </si>
  <si>
    <t>Post_3709</t>
  </si>
  <si>
    <t>Post_3710</t>
  </si>
  <si>
    <t>Post_3711</t>
  </si>
  <si>
    <t>Post_3712</t>
  </si>
  <si>
    <t>Post_3713</t>
  </si>
  <si>
    <t>Post_3714</t>
  </si>
  <si>
    <t>Post_3715</t>
  </si>
  <si>
    <t>Post_3716</t>
  </si>
  <si>
    <t>Post_3717</t>
  </si>
  <si>
    <t>Post_3718</t>
  </si>
  <si>
    <t>Post_3719</t>
  </si>
  <si>
    <t>Post_3720</t>
  </si>
  <si>
    <t>Post_3721</t>
  </si>
  <si>
    <t>Post_3722</t>
  </si>
  <si>
    <t>Post_3723</t>
  </si>
  <si>
    <t>Post_3724</t>
  </si>
  <si>
    <t>Post_3725</t>
  </si>
  <si>
    <t>Post_3726</t>
  </si>
  <si>
    <t>Post_3727</t>
  </si>
  <si>
    <t>Post_3728</t>
  </si>
  <si>
    <t>Post_3729</t>
  </si>
  <si>
    <t>Post_3730</t>
  </si>
  <si>
    <t>Post_3731</t>
  </si>
  <si>
    <t>Post_3732</t>
  </si>
  <si>
    <t>Post_3733</t>
  </si>
  <si>
    <t>Post_3734</t>
  </si>
  <si>
    <t>Post_3735</t>
  </si>
  <si>
    <t>Post_3736</t>
  </si>
  <si>
    <t>Post_3737</t>
  </si>
  <si>
    <t>Post_3738</t>
  </si>
  <si>
    <t>Post_3739</t>
  </si>
  <si>
    <t>Post_3740</t>
  </si>
  <si>
    <t>Post_3741</t>
  </si>
  <si>
    <t>Post_3742</t>
  </si>
  <si>
    <t>Post_3743</t>
  </si>
  <si>
    <t>Post_3744</t>
  </si>
  <si>
    <t>Post_3745</t>
  </si>
  <si>
    <t>Post_3746</t>
  </si>
  <si>
    <t>Post_3747</t>
  </si>
  <si>
    <t>Post_3748</t>
  </si>
  <si>
    <t>Post_3749</t>
  </si>
  <si>
    <t>Post_3750</t>
  </si>
  <si>
    <t>Post_3751</t>
  </si>
  <si>
    <t>Post_3752</t>
  </si>
  <si>
    <t>Post_3753</t>
  </si>
  <si>
    <t>Post_3754</t>
  </si>
  <si>
    <t>Post_3755</t>
  </si>
  <si>
    <t>Post_3756</t>
  </si>
  <si>
    <t>Post_3757</t>
  </si>
  <si>
    <t>Post_3758</t>
  </si>
  <si>
    <t>Post_3759</t>
  </si>
  <si>
    <t>Post_3760</t>
  </si>
  <si>
    <t>Post_3761</t>
  </si>
  <si>
    <t>Post_3762</t>
  </si>
  <si>
    <t>Post_3763</t>
  </si>
  <si>
    <t>Post_3764</t>
  </si>
  <si>
    <t>Post_3765</t>
  </si>
  <si>
    <t>Post_3766</t>
  </si>
  <si>
    <t>Post_3767</t>
  </si>
  <si>
    <t>Post_3768</t>
  </si>
  <si>
    <t>Post_3769</t>
  </si>
  <si>
    <t>Post_3770</t>
  </si>
  <si>
    <t>Post_3771</t>
  </si>
  <si>
    <t>Post_3772</t>
  </si>
  <si>
    <t>Post_3773</t>
  </si>
  <si>
    <t>Post_3774</t>
  </si>
  <si>
    <t>Post_3775</t>
  </si>
  <si>
    <t>Post_3776</t>
  </si>
  <si>
    <t>Post_3777</t>
  </si>
  <si>
    <t>Post_3778</t>
  </si>
  <si>
    <t>Post_3779</t>
  </si>
  <si>
    <t>Post_3780</t>
  </si>
  <si>
    <t>Post_3781</t>
  </si>
  <si>
    <t>Post_3782</t>
  </si>
  <si>
    <t>Post_3783</t>
  </si>
  <si>
    <t>Post_3784</t>
  </si>
  <si>
    <t>Post_3785</t>
  </si>
  <si>
    <t>Post_3786</t>
  </si>
  <si>
    <t>Post_3787</t>
  </si>
  <si>
    <t>Post_3788</t>
  </si>
  <si>
    <t>Post_3789</t>
  </si>
  <si>
    <t>Post_3790</t>
  </si>
  <si>
    <t>Post_3791</t>
  </si>
  <si>
    <t>Post_3792</t>
  </si>
  <si>
    <t>Post_3793</t>
  </si>
  <si>
    <t>Post_3794</t>
  </si>
  <si>
    <t>Post_3795</t>
  </si>
  <si>
    <t>Post_3796</t>
  </si>
  <si>
    <t>Post_3797</t>
  </si>
  <si>
    <t>Post_3798</t>
  </si>
  <si>
    <t>Post_3799</t>
  </si>
  <si>
    <t>Post_3800</t>
  </si>
  <si>
    <t>Post_3801</t>
  </si>
  <si>
    <t>Post_3802</t>
  </si>
  <si>
    <t>Post_3803</t>
  </si>
  <si>
    <t>Post_3804</t>
  </si>
  <si>
    <t>Post_3805</t>
  </si>
  <si>
    <t>Post_3806</t>
  </si>
  <si>
    <t>Post_3807</t>
  </si>
  <si>
    <t>Post_3808</t>
  </si>
  <si>
    <t>Post_3809</t>
  </si>
  <si>
    <t>Post_3810</t>
  </si>
  <si>
    <t>Post_3811</t>
  </si>
  <si>
    <t>Post_3812</t>
  </si>
  <si>
    <t>Post_3813</t>
  </si>
  <si>
    <t>Post_3814</t>
  </si>
  <si>
    <t>Post_3815</t>
  </si>
  <si>
    <t>Post_3816</t>
  </si>
  <si>
    <t>Post_3817</t>
  </si>
  <si>
    <t>Post_3818</t>
  </si>
  <si>
    <t>Post_3819</t>
  </si>
  <si>
    <t>Post_3820</t>
  </si>
  <si>
    <t>Post_3821</t>
  </si>
  <si>
    <t>Post_3822</t>
  </si>
  <si>
    <t>Post_3823</t>
  </si>
  <si>
    <t>Post_3824</t>
  </si>
  <si>
    <t>Post_3825</t>
  </si>
  <si>
    <t>Post_3826</t>
  </si>
  <si>
    <t>Post_3827</t>
  </si>
  <si>
    <t>Post_3828</t>
  </si>
  <si>
    <t>Post_3829</t>
  </si>
  <si>
    <t>Post_3830</t>
  </si>
  <si>
    <t>Post_3831</t>
  </si>
  <si>
    <t>Post_3832</t>
  </si>
  <si>
    <t>Post_3833</t>
  </si>
  <si>
    <t>Post_3834</t>
  </si>
  <si>
    <t>Post_3835</t>
  </si>
  <si>
    <t>Post_3836</t>
  </si>
  <si>
    <t>Post_3837</t>
  </si>
  <si>
    <t>Post_3838</t>
  </si>
  <si>
    <t>Post_3839</t>
  </si>
  <si>
    <t>Post_3840</t>
  </si>
  <si>
    <t>Post_3841</t>
  </si>
  <si>
    <t>Post_3842</t>
  </si>
  <si>
    <t>Post_3843</t>
  </si>
  <si>
    <t>Post_3844</t>
  </si>
  <si>
    <t>Post_3845</t>
  </si>
  <si>
    <t>Post_3846</t>
  </si>
  <si>
    <t>Post_3847</t>
  </si>
  <si>
    <t>Post_3848</t>
  </si>
  <si>
    <t>Post_3849</t>
  </si>
  <si>
    <t>Post_3850</t>
  </si>
  <si>
    <t>Post_3851</t>
  </si>
  <si>
    <t>Post_3852</t>
  </si>
  <si>
    <t>Post_3853</t>
  </si>
  <si>
    <t>Post_3854</t>
  </si>
  <si>
    <t>Post_3855</t>
  </si>
  <si>
    <t>Post_3856</t>
  </si>
  <si>
    <t>Post_3857</t>
  </si>
  <si>
    <t>Post_3858</t>
  </si>
  <si>
    <t>Post_3859</t>
  </si>
  <si>
    <t>Post_3860</t>
  </si>
  <si>
    <t>Post_3861</t>
  </si>
  <si>
    <t>Post_3862</t>
  </si>
  <si>
    <t>Post_3863</t>
  </si>
  <si>
    <t>Post_3864</t>
  </si>
  <si>
    <t>Post_3865</t>
  </si>
  <si>
    <t>Post_3866</t>
  </si>
  <si>
    <t>Post_3867</t>
  </si>
  <si>
    <t>Post_3868</t>
  </si>
  <si>
    <t>Post_3869</t>
  </si>
  <si>
    <t>Post_3870</t>
  </si>
  <si>
    <t>Post_3871</t>
  </si>
  <si>
    <t>Post_3872</t>
  </si>
  <si>
    <t>Post_3873</t>
  </si>
  <si>
    <t>Post_3874</t>
  </si>
  <si>
    <t>Post_3875</t>
  </si>
  <si>
    <t>Post_3876</t>
  </si>
  <si>
    <t>Post_3877</t>
  </si>
  <si>
    <t>Post_3878</t>
  </si>
  <si>
    <t>Post_3879</t>
  </si>
  <si>
    <t>Post_3880</t>
  </si>
  <si>
    <t>Post_3881</t>
  </si>
  <si>
    <t>Post_3882</t>
  </si>
  <si>
    <t>Post_3883</t>
  </si>
  <si>
    <t>Post_3884</t>
  </si>
  <si>
    <t>Post_3885</t>
  </si>
  <si>
    <t>Post_3886</t>
  </si>
  <si>
    <t>Post_3887</t>
  </si>
  <si>
    <t>Post_3888</t>
  </si>
  <si>
    <t>Post_3889</t>
  </si>
  <si>
    <t>Post_3890</t>
  </si>
  <si>
    <t>Post_3891</t>
  </si>
  <si>
    <t>Post_3892</t>
  </si>
  <si>
    <t>Post_3893</t>
  </si>
  <si>
    <t>Post_3894</t>
  </si>
  <si>
    <t>Post_3895</t>
  </si>
  <si>
    <t>Post_3896</t>
  </si>
  <si>
    <t>Post_3897</t>
  </si>
  <si>
    <t>Post_3898</t>
  </si>
  <si>
    <t>Post_3899</t>
  </si>
  <si>
    <t>Post_3900</t>
  </si>
  <si>
    <t>Post_3901</t>
  </si>
  <si>
    <t>Post_3902</t>
  </si>
  <si>
    <t>Post_3903</t>
  </si>
  <si>
    <t>Post_3904</t>
  </si>
  <si>
    <t>Post_3905</t>
  </si>
  <si>
    <t>Post_3906</t>
  </si>
  <si>
    <t>Post_3907</t>
  </si>
  <si>
    <t>Post_3908</t>
  </si>
  <si>
    <t>Post_3909</t>
  </si>
  <si>
    <t>Post_3910</t>
  </si>
  <si>
    <t>Post_3911</t>
  </si>
  <si>
    <t>Post_3912</t>
  </si>
  <si>
    <t>Post_3913</t>
  </si>
  <si>
    <t>Post_3914</t>
  </si>
  <si>
    <t>Post_3915</t>
  </si>
  <si>
    <t>Post_3916</t>
  </si>
  <si>
    <t>Post_3917</t>
  </si>
  <si>
    <t>Post_3918</t>
  </si>
  <si>
    <t>Post_3919</t>
  </si>
  <si>
    <t>Post_3920</t>
  </si>
  <si>
    <t>Post_3921</t>
  </si>
  <si>
    <t>Post_3922</t>
  </si>
  <si>
    <t>Post_3923</t>
  </si>
  <si>
    <t>Post_3924</t>
  </si>
  <si>
    <t>Post_3925</t>
  </si>
  <si>
    <t>Post_3926</t>
  </si>
  <si>
    <t>Post_3927</t>
  </si>
  <si>
    <t>Post_3928</t>
  </si>
  <si>
    <t>Post_3929</t>
  </si>
  <si>
    <t>Post_3930</t>
  </si>
  <si>
    <t>Post_3931</t>
  </si>
  <si>
    <t>Post_3932</t>
  </si>
  <si>
    <t>Post_3933</t>
  </si>
  <si>
    <t>Post_3934</t>
  </si>
  <si>
    <t>Post_3935</t>
  </si>
  <si>
    <t>Post_3936</t>
  </si>
  <si>
    <t>Post_3937</t>
  </si>
  <si>
    <t>Post_3938</t>
  </si>
  <si>
    <t>Post_3939</t>
  </si>
  <si>
    <t>Post_3940</t>
  </si>
  <si>
    <t>Post_3941</t>
  </si>
  <si>
    <t>Post_3942</t>
  </si>
  <si>
    <t>Post_3943</t>
  </si>
  <si>
    <t>Post_3944</t>
  </si>
  <si>
    <t>Post_3945</t>
  </si>
  <si>
    <t>Post_3946</t>
  </si>
  <si>
    <t>Post_3947</t>
  </si>
  <si>
    <t>Post_3948</t>
  </si>
  <si>
    <t>Post_3949</t>
  </si>
  <si>
    <t>Post_3950</t>
  </si>
  <si>
    <t>Post_3951</t>
  </si>
  <si>
    <t>Post_3952</t>
  </si>
  <si>
    <t>Post_3953</t>
  </si>
  <si>
    <t>Post_3954</t>
  </si>
  <si>
    <t>Post_3955</t>
  </si>
  <si>
    <t>Post_3956</t>
  </si>
  <si>
    <t>Post_3957</t>
  </si>
  <si>
    <t>Post_3958</t>
  </si>
  <si>
    <t>Post_3959</t>
  </si>
  <si>
    <t>Post_3960</t>
  </si>
  <si>
    <t>Post_3961</t>
  </si>
  <si>
    <t>Post_3962</t>
  </si>
  <si>
    <t>Post_3963</t>
  </si>
  <si>
    <t>Post_3964</t>
  </si>
  <si>
    <t>Post_3965</t>
  </si>
  <si>
    <t>Post_3966</t>
  </si>
  <si>
    <t>Post_3967</t>
  </si>
  <si>
    <t>Post_3968</t>
  </si>
  <si>
    <t>Post_3969</t>
  </si>
  <si>
    <t>Post_3970</t>
  </si>
  <si>
    <t>Post_3971</t>
  </si>
  <si>
    <t>Post_3972</t>
  </si>
  <si>
    <t>Post_3973</t>
  </si>
  <si>
    <t>Post_3974</t>
  </si>
  <si>
    <t>Post_3975</t>
  </si>
  <si>
    <t>Post_3976</t>
  </si>
  <si>
    <t>Post_3977</t>
  </si>
  <si>
    <t>Post_3978</t>
  </si>
  <si>
    <t>Post_3979</t>
  </si>
  <si>
    <t>Post_3980</t>
  </si>
  <si>
    <t>Post_3981</t>
  </si>
  <si>
    <t>Post_3982</t>
  </si>
  <si>
    <t>Post_3983</t>
  </si>
  <si>
    <t>Post_3984</t>
  </si>
  <si>
    <t>Post_3985</t>
  </si>
  <si>
    <t>Post_3986</t>
  </si>
  <si>
    <t>Post_3987</t>
  </si>
  <si>
    <t>Post_3988</t>
  </si>
  <si>
    <t>Post_3989</t>
  </si>
  <si>
    <t>Post_3990</t>
  </si>
  <si>
    <t>Post_3991</t>
  </si>
  <si>
    <t>Post_3992</t>
  </si>
  <si>
    <t>Post_3993</t>
  </si>
  <si>
    <t>Post_3994</t>
  </si>
  <si>
    <t>Post_3995</t>
  </si>
  <si>
    <t>Post_3996</t>
  </si>
  <si>
    <t>Post_3997</t>
  </si>
  <si>
    <t>Post_3998</t>
  </si>
  <si>
    <t>Post_3999</t>
  </si>
  <si>
    <t>Post_4000</t>
  </si>
  <si>
    <t>Post_4001</t>
  </si>
  <si>
    <t>Post_4002</t>
  </si>
  <si>
    <t>Post_4003</t>
  </si>
  <si>
    <t>Post_4004</t>
  </si>
  <si>
    <t>Post_4005</t>
  </si>
  <si>
    <t>Post_4006</t>
  </si>
  <si>
    <t>Post_4007</t>
  </si>
  <si>
    <t>Post_4008</t>
  </si>
  <si>
    <t>Post_4009</t>
  </si>
  <si>
    <t>Post_4010</t>
  </si>
  <si>
    <t>Post_4011</t>
  </si>
  <si>
    <t>Post_4012</t>
  </si>
  <si>
    <t>Post_4013</t>
  </si>
  <si>
    <t>Post_4014</t>
  </si>
  <si>
    <t>Post_4015</t>
  </si>
  <si>
    <t>Post_4016</t>
  </si>
  <si>
    <t>Post_4017</t>
  </si>
  <si>
    <t>Post_4018</t>
  </si>
  <si>
    <t>Post_4019</t>
  </si>
  <si>
    <t>Post_4020</t>
  </si>
  <si>
    <t>Post_4021</t>
  </si>
  <si>
    <t>Post_4022</t>
  </si>
  <si>
    <t>Post_4023</t>
  </si>
  <si>
    <t>Post_4024</t>
  </si>
  <si>
    <t>Post_4025</t>
  </si>
  <si>
    <t>Post_4026</t>
  </si>
  <si>
    <t>Post_4027</t>
  </si>
  <si>
    <t>Post_4028</t>
  </si>
  <si>
    <t>Post_4029</t>
  </si>
  <si>
    <t>Post_4030</t>
  </si>
  <si>
    <t>Post_4031</t>
  </si>
  <si>
    <t>Post_4032</t>
  </si>
  <si>
    <t>Post_4033</t>
  </si>
  <si>
    <t>Post_4034</t>
  </si>
  <si>
    <t>Post_4035</t>
  </si>
  <si>
    <t>Post_4036</t>
  </si>
  <si>
    <t>Post_4037</t>
  </si>
  <si>
    <t>Post_4038</t>
  </si>
  <si>
    <t>Post_4039</t>
  </si>
  <si>
    <t>Post_4040</t>
  </si>
  <si>
    <t>Post_4041</t>
  </si>
  <si>
    <t>Post_4042</t>
  </si>
  <si>
    <t>Post_4043</t>
  </si>
  <si>
    <t>Post_4044</t>
  </si>
  <si>
    <t>Post_4045</t>
  </si>
  <si>
    <t>Post_4046</t>
  </si>
  <si>
    <t>Post_4047</t>
  </si>
  <si>
    <t>Post_4048</t>
  </si>
  <si>
    <t>Post_4049</t>
  </si>
  <si>
    <t>Post_4050</t>
  </si>
  <si>
    <t>Post_4051</t>
  </si>
  <si>
    <t>Post_4052</t>
  </si>
  <si>
    <t>Post_4053</t>
  </si>
  <si>
    <t>Post_4054</t>
  </si>
  <si>
    <t>Post_4055</t>
  </si>
  <si>
    <t>Post_4056</t>
  </si>
  <si>
    <t>Post_4057</t>
  </si>
  <si>
    <t>Post_4058</t>
  </si>
  <si>
    <t>Post_4059</t>
  </si>
  <si>
    <t>Post_4060</t>
  </si>
  <si>
    <t>Post_4061</t>
  </si>
  <si>
    <t>Post_4062</t>
  </si>
  <si>
    <t>Post_4063</t>
  </si>
  <si>
    <t>Post_4064</t>
  </si>
  <si>
    <t>Post_4065</t>
  </si>
  <si>
    <t>Post_4066</t>
  </si>
  <si>
    <t>Post_4067</t>
  </si>
  <si>
    <t>Post_4068</t>
  </si>
  <si>
    <t>Post_4069</t>
  </si>
  <si>
    <t>Post_4070</t>
  </si>
  <si>
    <t>Post_4071</t>
  </si>
  <si>
    <t>Post_4072</t>
  </si>
  <si>
    <t>Post_4073</t>
  </si>
  <si>
    <t>Post_4074</t>
  </si>
  <si>
    <t>Post_4075</t>
  </si>
  <si>
    <t>Post_4076</t>
  </si>
  <si>
    <t>Post_4077</t>
  </si>
  <si>
    <t>Post_4078</t>
  </si>
  <si>
    <t>Post_4079</t>
  </si>
  <si>
    <t>Post_4080</t>
  </si>
  <si>
    <t>Post_4081</t>
  </si>
  <si>
    <t>Post_4082</t>
  </si>
  <si>
    <t>Post_4083</t>
  </si>
  <si>
    <t>Post_4084</t>
  </si>
  <si>
    <t>Post_4085</t>
  </si>
  <si>
    <t>Post_4086</t>
  </si>
  <si>
    <t>Post_4087</t>
  </si>
  <si>
    <t>Post_4088</t>
  </si>
  <si>
    <t>Post_4089</t>
  </si>
  <si>
    <t>Post_4090</t>
  </si>
  <si>
    <t>Post_4091</t>
  </si>
  <si>
    <t>Post_4092</t>
  </si>
  <si>
    <t>Post_4093</t>
  </si>
  <si>
    <t>Post_4094</t>
  </si>
  <si>
    <t>Post_4095</t>
  </si>
  <si>
    <t>Post_4096</t>
  </si>
  <si>
    <t>Post_4097</t>
  </si>
  <si>
    <t>Post_4098</t>
  </si>
  <si>
    <t>Post_4099</t>
  </si>
  <si>
    <t>Post_4100</t>
  </si>
  <si>
    <t>Post_4101</t>
  </si>
  <si>
    <t>Post_4102</t>
  </si>
  <si>
    <t>Post_4103</t>
  </si>
  <si>
    <t>Post_4104</t>
  </si>
  <si>
    <t>Post_4105</t>
  </si>
  <si>
    <t>Post_4106</t>
  </si>
  <si>
    <t>Post_4107</t>
  </si>
  <si>
    <t>Post_4108</t>
  </si>
  <si>
    <t>Post_4109</t>
  </si>
  <si>
    <t>Post_4110</t>
  </si>
  <si>
    <t>Post_4111</t>
  </si>
  <si>
    <t>Post_4112</t>
  </si>
  <si>
    <t>Post_4113</t>
  </si>
  <si>
    <t>Post_4114</t>
  </si>
  <si>
    <t>Post_4115</t>
  </si>
  <si>
    <t>Post_4116</t>
  </si>
  <si>
    <t>Post_4117</t>
  </si>
  <si>
    <t>Post_4118</t>
  </si>
  <si>
    <t>Post_4119</t>
  </si>
  <si>
    <t>Post_4120</t>
  </si>
  <si>
    <t>Post_4121</t>
  </si>
  <si>
    <t>Post_4122</t>
  </si>
  <si>
    <t>Post_4123</t>
  </si>
  <si>
    <t>Post_4124</t>
  </si>
  <si>
    <t>Post_4125</t>
  </si>
  <si>
    <t>Post_4126</t>
  </si>
  <si>
    <t>Post_4127</t>
  </si>
  <si>
    <t>Post_4128</t>
  </si>
  <si>
    <t>Post_4129</t>
  </si>
  <si>
    <t>Post_4130</t>
  </si>
  <si>
    <t>Post_4131</t>
  </si>
  <si>
    <t>Post_4132</t>
  </si>
  <si>
    <t>Post_4133</t>
  </si>
  <si>
    <t>Post_4134</t>
  </si>
  <si>
    <t>Post_4135</t>
  </si>
  <si>
    <t>Post_4136</t>
  </si>
  <si>
    <t>Post_4137</t>
  </si>
  <si>
    <t>Post_4138</t>
  </si>
  <si>
    <t>Post_4139</t>
  </si>
  <si>
    <t>Post_4140</t>
  </si>
  <si>
    <t>Post_4141</t>
  </si>
  <si>
    <t>Post_4142</t>
  </si>
  <si>
    <t>Post_4143</t>
  </si>
  <si>
    <t>Post_4144</t>
  </si>
  <si>
    <t>Post_4145</t>
  </si>
  <si>
    <t>Post_4146</t>
  </si>
  <si>
    <t>Post_4147</t>
  </si>
  <si>
    <t>Post_4148</t>
  </si>
  <si>
    <t>Post_4149</t>
  </si>
  <si>
    <t>Post_4150</t>
  </si>
  <si>
    <t>Post_4151</t>
  </si>
  <si>
    <t>Post_4152</t>
  </si>
  <si>
    <t>Post_4153</t>
  </si>
  <si>
    <t>Post_4154</t>
  </si>
  <si>
    <t>Post_4155</t>
  </si>
  <si>
    <t>Post_4156</t>
  </si>
  <si>
    <t>Post_4157</t>
  </si>
  <si>
    <t>Post_4158</t>
  </si>
  <si>
    <t>Post_4159</t>
  </si>
  <si>
    <t>Post_4160</t>
  </si>
  <si>
    <t>Post_4161</t>
  </si>
  <si>
    <t>Post_4162</t>
  </si>
  <si>
    <t>Post_4163</t>
  </si>
  <si>
    <t>Post_4164</t>
  </si>
  <si>
    <t>Post_4165</t>
  </si>
  <si>
    <t>Post_4166</t>
  </si>
  <si>
    <t>Post_4167</t>
  </si>
  <si>
    <t>Post_4168</t>
  </si>
  <si>
    <t>Post_4169</t>
  </si>
  <si>
    <t>Post_4170</t>
  </si>
  <si>
    <t>Post_4171</t>
  </si>
  <si>
    <t>Post_4172</t>
  </si>
  <si>
    <t>Post_4173</t>
  </si>
  <si>
    <t>Post_4174</t>
  </si>
  <si>
    <t>Post_4175</t>
  </si>
  <si>
    <t>Post_4176</t>
  </si>
  <si>
    <t>Post_4177</t>
  </si>
  <si>
    <t>Post_4178</t>
  </si>
  <si>
    <t>Post_4179</t>
  </si>
  <si>
    <t>Post_4180</t>
  </si>
  <si>
    <t>Post_4181</t>
  </si>
  <si>
    <t>Post_4182</t>
  </si>
  <si>
    <t>Post_4183</t>
  </si>
  <si>
    <t>Post_4184</t>
  </si>
  <si>
    <t>Post_4185</t>
  </si>
  <si>
    <t>Post_4186</t>
  </si>
  <si>
    <t>Post_4187</t>
  </si>
  <si>
    <t>Post_4188</t>
  </si>
  <si>
    <t>Post_4189</t>
  </si>
  <si>
    <t>Post_4190</t>
  </si>
  <si>
    <t>Post_4191</t>
  </si>
  <si>
    <t>Post_4192</t>
  </si>
  <si>
    <t>Post_4193</t>
  </si>
  <si>
    <t>Post_4194</t>
  </si>
  <si>
    <t>Post_4195</t>
  </si>
  <si>
    <t>Post_4196</t>
  </si>
  <si>
    <t>Post_4197</t>
  </si>
  <si>
    <t>Post_4198</t>
  </si>
  <si>
    <t>Post_4199</t>
  </si>
  <si>
    <t>Post_4200</t>
  </si>
  <si>
    <t>Post_4201</t>
  </si>
  <si>
    <t>Post_4202</t>
  </si>
  <si>
    <t>Post_4203</t>
  </si>
  <si>
    <t>Post_4204</t>
  </si>
  <si>
    <t>Post_4205</t>
  </si>
  <si>
    <t>Post_4206</t>
  </si>
  <si>
    <t>Post_4207</t>
  </si>
  <si>
    <t>Post_4208</t>
  </si>
  <si>
    <t>Post_4209</t>
  </si>
  <si>
    <t>Post_4210</t>
  </si>
  <si>
    <t>Post_4211</t>
  </si>
  <si>
    <t>Post_4212</t>
  </si>
  <si>
    <t>Post_4213</t>
  </si>
  <si>
    <t>Post_4214</t>
  </si>
  <si>
    <t>Post_4215</t>
  </si>
  <si>
    <t>Post_4216</t>
  </si>
  <si>
    <t>Post_4217</t>
  </si>
  <si>
    <t>Post_4218</t>
  </si>
  <si>
    <t>Post_4219</t>
  </si>
  <si>
    <t>Post_4220</t>
  </si>
  <si>
    <t>Post_4221</t>
  </si>
  <si>
    <t>Post_4222</t>
  </si>
  <si>
    <t>Post_4223</t>
  </si>
  <si>
    <t>Post_4224</t>
  </si>
  <si>
    <t>Post_4225</t>
  </si>
  <si>
    <t>Post_4226</t>
  </si>
  <si>
    <t>Post_4227</t>
  </si>
  <si>
    <t>Post_4228</t>
  </si>
  <si>
    <t>Post_4229</t>
  </si>
  <si>
    <t>Post_4230</t>
  </si>
  <si>
    <t>Post_4231</t>
  </si>
  <si>
    <t>Post_4232</t>
  </si>
  <si>
    <t>Post_4233</t>
  </si>
  <si>
    <t>Post_4234</t>
  </si>
  <si>
    <t>Post_4235</t>
  </si>
  <si>
    <t>Post_4236</t>
  </si>
  <si>
    <t>Post_4237</t>
  </si>
  <si>
    <t>Post_4238</t>
  </si>
  <si>
    <t>Post_4239</t>
  </si>
  <si>
    <t>Post_4240</t>
  </si>
  <si>
    <t>Post_4241</t>
  </si>
  <si>
    <t>Post_4242</t>
  </si>
  <si>
    <t>Post_4243</t>
  </si>
  <si>
    <t>Post_4244</t>
  </si>
  <si>
    <t>Post_4245</t>
  </si>
  <si>
    <t>Post_4246</t>
  </si>
  <si>
    <t>Post_4247</t>
  </si>
  <si>
    <t>Post_4248</t>
  </si>
  <si>
    <t>Post_4249</t>
  </si>
  <si>
    <t>Post_4250</t>
  </si>
  <si>
    <t>Post_4251</t>
  </si>
  <si>
    <t>Post_4252</t>
  </si>
  <si>
    <t>Post_4253</t>
  </si>
  <si>
    <t>Post_4254</t>
  </si>
  <si>
    <t>Post_4255</t>
  </si>
  <si>
    <t>Post_4256</t>
  </si>
  <si>
    <t>Post_4257</t>
  </si>
  <si>
    <t>Post_4258</t>
  </si>
  <si>
    <t>Post_4259</t>
  </si>
  <si>
    <t>Post_4260</t>
  </si>
  <si>
    <t>Post_4261</t>
  </si>
  <si>
    <t>Post_4262</t>
  </si>
  <si>
    <t>Post_4263</t>
  </si>
  <si>
    <t>Post_4264</t>
  </si>
  <si>
    <t>Post_4265</t>
  </si>
  <si>
    <t>Post_4266</t>
  </si>
  <si>
    <t>Post_4267</t>
  </si>
  <si>
    <t>Post_4268</t>
  </si>
  <si>
    <t>Post_4269</t>
  </si>
  <si>
    <t>Post_4270</t>
  </si>
  <si>
    <t>Post_4271</t>
  </si>
  <si>
    <t>Post_4272</t>
  </si>
  <si>
    <t>Post_4273</t>
  </si>
  <si>
    <t>Post_4274</t>
  </si>
  <si>
    <t>Post_4275</t>
  </si>
  <si>
    <t>Post_4276</t>
  </si>
  <si>
    <t>Post_4277</t>
  </si>
  <si>
    <t>Post_4278</t>
  </si>
  <si>
    <t>Post_4279</t>
  </si>
  <si>
    <t>Post_4280</t>
  </si>
  <si>
    <t>Post_4281</t>
  </si>
  <si>
    <t>Post_4282</t>
  </si>
  <si>
    <t>Post_4283</t>
  </si>
  <si>
    <t>Post_4284</t>
  </si>
  <si>
    <t>Post_4285</t>
  </si>
  <si>
    <t>Post_4286</t>
  </si>
  <si>
    <t>Post_4287</t>
  </si>
  <si>
    <t>Post_4288</t>
  </si>
  <si>
    <t>Post_4289</t>
  </si>
  <si>
    <t>Post_4290</t>
  </si>
  <si>
    <t>Post_4291</t>
  </si>
  <si>
    <t>Post_4292</t>
  </si>
  <si>
    <t>Post_4293</t>
  </si>
  <si>
    <t>Post_4294</t>
  </si>
  <si>
    <t>Post_4295</t>
  </si>
  <si>
    <t>Post_4296</t>
  </si>
  <si>
    <t>Post_4297</t>
  </si>
  <si>
    <t>Post_4298</t>
  </si>
  <si>
    <t>Post_4299</t>
  </si>
  <si>
    <t>Post_4300</t>
  </si>
  <si>
    <t>Post_4301</t>
  </si>
  <si>
    <t>Post_4302</t>
  </si>
  <si>
    <t>Post_4303</t>
  </si>
  <si>
    <t>Post_4304</t>
  </si>
  <si>
    <t>Post_4305</t>
  </si>
  <si>
    <t>Post_4306</t>
  </si>
  <si>
    <t>Post_4307</t>
  </si>
  <si>
    <t>Post_4308</t>
  </si>
  <si>
    <t>Post_4309</t>
  </si>
  <si>
    <t>Post_4310</t>
  </si>
  <si>
    <t>Post_4311</t>
  </si>
  <si>
    <t>Post_4312</t>
  </si>
  <si>
    <t>Post_4313</t>
  </si>
  <si>
    <t>Post_4314</t>
  </si>
  <si>
    <t>Post_4315</t>
  </si>
  <si>
    <t>Post_4316</t>
  </si>
  <si>
    <t>Post_4317</t>
  </si>
  <si>
    <t>Post_4318</t>
  </si>
  <si>
    <t>Post_4319</t>
  </si>
  <si>
    <t>Post_4320</t>
  </si>
  <si>
    <t>Post_4321</t>
  </si>
  <si>
    <t>Post_4322</t>
  </si>
  <si>
    <t>Post_4323</t>
  </si>
  <si>
    <t>Post_4324</t>
  </si>
  <si>
    <t>Post_4325</t>
  </si>
  <si>
    <t>Post_4326</t>
  </si>
  <si>
    <t>Post_4327</t>
  </si>
  <si>
    <t>Post_4328</t>
  </si>
  <si>
    <t>Post_4329</t>
  </si>
  <si>
    <t>Post_4330</t>
  </si>
  <si>
    <t>Post_4331</t>
  </si>
  <si>
    <t>Post_4332</t>
  </si>
  <si>
    <t>Post_4333</t>
  </si>
  <si>
    <t>Post_4334</t>
  </si>
  <si>
    <t>Post_4335</t>
  </si>
  <si>
    <t>Post_4336</t>
  </si>
  <si>
    <t>Post_4337</t>
  </si>
  <si>
    <t>Post_4338</t>
  </si>
  <si>
    <t>Post_4339</t>
  </si>
  <si>
    <t>Post_4340</t>
  </si>
  <si>
    <t>Post_4341</t>
  </si>
  <si>
    <t>Post_4342</t>
  </si>
  <si>
    <t>Post_4343</t>
  </si>
  <si>
    <t>Post_4344</t>
  </si>
  <si>
    <t>Post_4345</t>
  </si>
  <si>
    <t>Post_4346</t>
  </si>
  <si>
    <t>Post_4347</t>
  </si>
  <si>
    <t>Post_4348</t>
  </si>
  <si>
    <t>Post_4349</t>
  </si>
  <si>
    <t>Post_4350</t>
  </si>
  <si>
    <t>Post_4351</t>
  </si>
  <si>
    <t>Post_4352</t>
  </si>
  <si>
    <t>Post_4353</t>
  </si>
  <si>
    <t>Post_4354</t>
  </si>
  <si>
    <t>Post_4355</t>
  </si>
  <si>
    <t>Post_4356</t>
  </si>
  <si>
    <t>Post_4357</t>
  </si>
  <si>
    <t>Post_4358</t>
  </si>
  <si>
    <t>Post_4359</t>
  </si>
  <si>
    <t>Post_4360</t>
  </si>
  <si>
    <t>Post_4361</t>
  </si>
  <si>
    <t>Post_4362</t>
  </si>
  <si>
    <t>Post_4363</t>
  </si>
  <si>
    <t>Post_4364</t>
  </si>
  <si>
    <t>Post_4365</t>
  </si>
  <si>
    <t>Post_4366</t>
  </si>
  <si>
    <t>Post_4367</t>
  </si>
  <si>
    <t>Post_4368</t>
  </si>
  <si>
    <t>Post_4369</t>
  </si>
  <si>
    <t>Post_4370</t>
  </si>
  <si>
    <t>Post_4371</t>
  </si>
  <si>
    <t>Post_4372</t>
  </si>
  <si>
    <t>Post_4373</t>
  </si>
  <si>
    <t>Post_4374</t>
  </si>
  <si>
    <t>Post_4375</t>
  </si>
  <si>
    <t>Post_4376</t>
  </si>
  <si>
    <t>Post_4377</t>
  </si>
  <si>
    <t>Post_4378</t>
  </si>
  <si>
    <t>Post_4379</t>
  </si>
  <si>
    <t>Post_4380</t>
  </si>
  <si>
    <t>Post_4381</t>
  </si>
  <si>
    <t>Post_4382</t>
  </si>
  <si>
    <t>Post_4383</t>
  </si>
  <si>
    <t>Post_4384</t>
  </si>
  <si>
    <t>Post_4385</t>
  </si>
  <si>
    <t>Post_4386</t>
  </si>
  <si>
    <t>Post_4387</t>
  </si>
  <si>
    <t>Post_4388</t>
  </si>
  <si>
    <t>Post_4389</t>
  </si>
  <si>
    <t>Post_4390</t>
  </si>
  <si>
    <t>Post_4391</t>
  </si>
  <si>
    <t>Post_4392</t>
  </si>
  <si>
    <t>Post_4393</t>
  </si>
  <si>
    <t>Post_4394</t>
  </si>
  <si>
    <t>Post_4395</t>
  </si>
  <si>
    <t>Post_4396</t>
  </si>
  <si>
    <t>Post_4397</t>
  </si>
  <si>
    <t>Post_4398</t>
  </si>
  <si>
    <t>Post_4399</t>
  </si>
  <si>
    <t>Post_4400</t>
  </si>
  <si>
    <t>Post_4401</t>
  </si>
  <si>
    <t>Post_4402</t>
  </si>
  <si>
    <t>Post_4403</t>
  </si>
  <si>
    <t>Post_4404</t>
  </si>
  <si>
    <t>Post_4405</t>
  </si>
  <si>
    <t>Post_4406</t>
  </si>
  <si>
    <t>Post_4407</t>
  </si>
  <si>
    <t>Post_4408</t>
  </si>
  <si>
    <t>Post_4409</t>
  </si>
  <si>
    <t>Post_4410</t>
  </si>
  <si>
    <t>Post_4411</t>
  </si>
  <si>
    <t>Post_4412</t>
  </si>
  <si>
    <t>Post_4413</t>
  </si>
  <si>
    <t>Post_4414</t>
  </si>
  <si>
    <t>Post_4415</t>
  </si>
  <si>
    <t>Post_4416</t>
  </si>
  <si>
    <t>Post_4417</t>
  </si>
  <si>
    <t>Post_4418</t>
  </si>
  <si>
    <t>Post_4419</t>
  </si>
  <si>
    <t>Post_4420</t>
  </si>
  <si>
    <t>Post_4421</t>
  </si>
  <si>
    <t>Post_4422</t>
  </si>
  <si>
    <t>Post_4423</t>
  </si>
  <si>
    <t>Post_4424</t>
  </si>
  <si>
    <t>Post_4425</t>
  </si>
  <si>
    <t>Post_4426</t>
  </si>
  <si>
    <t>Post_4427</t>
  </si>
  <si>
    <t>Post_4428</t>
  </si>
  <si>
    <t>Post_4429</t>
  </si>
  <si>
    <t>Post_4430</t>
  </si>
  <si>
    <t>Post_4431</t>
  </si>
  <si>
    <t>Post_4432</t>
  </si>
  <si>
    <t>Post_4433</t>
  </si>
  <si>
    <t>Post_4434</t>
  </si>
  <si>
    <t>Post_4435</t>
  </si>
  <si>
    <t>Post_4436</t>
  </si>
  <si>
    <t>Post_4437</t>
  </si>
  <si>
    <t>Post_4438</t>
  </si>
  <si>
    <t>Post_4439</t>
  </si>
  <si>
    <t>Post_4440</t>
  </si>
  <si>
    <t>Post_4441</t>
  </si>
  <si>
    <t>Post_4442</t>
  </si>
  <si>
    <t>Post_4443</t>
  </si>
  <si>
    <t>Post_4444</t>
  </si>
  <si>
    <t>Post_4445</t>
  </si>
  <si>
    <t>Post_4446</t>
  </si>
  <si>
    <t>Post_4447</t>
  </si>
  <si>
    <t>Post_4448</t>
  </si>
  <si>
    <t>Post_4449</t>
  </si>
  <si>
    <t>Post_4450</t>
  </si>
  <si>
    <t>Post_4451</t>
  </si>
  <si>
    <t>Post_4452</t>
  </si>
  <si>
    <t>Post_4453</t>
  </si>
  <si>
    <t>Post_4454</t>
  </si>
  <si>
    <t>Post_4455</t>
  </si>
  <si>
    <t>Post_4456</t>
  </si>
  <si>
    <t>Post_4457</t>
  </si>
  <si>
    <t>Post_4458</t>
  </si>
  <si>
    <t>Post_4459</t>
  </si>
  <si>
    <t>Post_4460</t>
  </si>
  <si>
    <t>Post_4461</t>
  </si>
  <si>
    <t>Post_4462</t>
  </si>
  <si>
    <t>Post_4463</t>
  </si>
  <si>
    <t>Post_4464</t>
  </si>
  <si>
    <t>Post_4465</t>
  </si>
  <si>
    <t>Post_4466</t>
  </si>
  <si>
    <t>Post_4467</t>
  </si>
  <si>
    <t>Post_4468</t>
  </si>
  <si>
    <t>Post_4469</t>
  </si>
  <si>
    <t>Post_4470</t>
  </si>
  <si>
    <t>Post_4471</t>
  </si>
  <si>
    <t>Post_4472</t>
  </si>
  <si>
    <t>Post_4473</t>
  </si>
  <si>
    <t>Post_4474</t>
  </si>
  <si>
    <t>Post_4475</t>
  </si>
  <si>
    <t>Post_4476</t>
  </si>
  <si>
    <t>Post_4477</t>
  </si>
  <si>
    <t>Post_4478</t>
  </si>
  <si>
    <t>Post_4479</t>
  </si>
  <si>
    <t>Post_4480</t>
  </si>
  <si>
    <t>Post_4481</t>
  </si>
  <si>
    <t>Post_4482</t>
  </si>
  <si>
    <t>Post_4483</t>
  </si>
  <si>
    <t>Post_4484</t>
  </si>
  <si>
    <t>Post_4485</t>
  </si>
  <si>
    <t>Post_4486</t>
  </si>
  <si>
    <t>Post_4487</t>
  </si>
  <si>
    <t>Post_4488</t>
  </si>
  <si>
    <t>Post_4489</t>
  </si>
  <si>
    <t>Post_4490</t>
  </si>
  <si>
    <t>Post_4491</t>
  </si>
  <si>
    <t>Post_4492</t>
  </si>
  <si>
    <t>Post_4493</t>
  </si>
  <si>
    <t>Post_4494</t>
  </si>
  <si>
    <t>Post_4495</t>
  </si>
  <si>
    <t>Post_4496</t>
  </si>
  <si>
    <t>Post_4497</t>
  </si>
  <si>
    <t>Post_4498</t>
  </si>
  <si>
    <t>Post_4499</t>
  </si>
  <si>
    <t>Post_4500</t>
  </si>
  <si>
    <t>Post_4501</t>
  </si>
  <si>
    <t>Post_4502</t>
  </si>
  <si>
    <t>Post_4503</t>
  </si>
  <si>
    <t>Post_4504</t>
  </si>
  <si>
    <t>Post_4505</t>
  </si>
  <si>
    <t>Post_4506</t>
  </si>
  <si>
    <t>Post_4507</t>
  </si>
  <si>
    <t>Post_4508</t>
  </si>
  <si>
    <t>Post_4509</t>
  </si>
  <si>
    <t>Post_4510</t>
  </si>
  <si>
    <t>Post_4511</t>
  </si>
  <si>
    <t>Post_4512</t>
  </si>
  <si>
    <t>Post_4513</t>
  </si>
  <si>
    <t>Post_4514</t>
  </si>
  <si>
    <t>Post_4515</t>
  </si>
  <si>
    <t>Post_4516</t>
  </si>
  <si>
    <t>Post_4517</t>
  </si>
  <si>
    <t>Post_4518</t>
  </si>
  <si>
    <t>Post_4519</t>
  </si>
  <si>
    <t>Post_4520</t>
  </si>
  <si>
    <t>Post_4521</t>
  </si>
  <si>
    <t>Post_4522</t>
  </si>
  <si>
    <t>Post_4523</t>
  </si>
  <si>
    <t>Post_4524</t>
  </si>
  <si>
    <t>Post_4525</t>
  </si>
  <si>
    <t>Post_4526</t>
  </si>
  <si>
    <t>Post_4527</t>
  </si>
  <si>
    <t>Post_4528</t>
  </si>
  <si>
    <t>Post_4529</t>
  </si>
  <si>
    <t>Post_4530</t>
  </si>
  <si>
    <t>Post_4531</t>
  </si>
  <si>
    <t>Post_4532</t>
  </si>
  <si>
    <t>Post_4533</t>
  </si>
  <si>
    <t>Post_4534</t>
  </si>
  <si>
    <t>Post_4535</t>
  </si>
  <si>
    <t>Post_4536</t>
  </si>
  <si>
    <t>Post_4537</t>
  </si>
  <si>
    <t>Post_4538</t>
  </si>
  <si>
    <t>Post_4539</t>
  </si>
  <si>
    <t>Post_4540</t>
  </si>
  <si>
    <t>Post_4541</t>
  </si>
  <si>
    <t>Post_4542</t>
  </si>
  <si>
    <t>Post_4543</t>
  </si>
  <si>
    <t>Post_4544</t>
  </si>
  <si>
    <t>Post_4545</t>
  </si>
  <si>
    <t>Post_4546</t>
  </si>
  <si>
    <t>Post_4547</t>
  </si>
  <si>
    <t>Post_4548</t>
  </si>
  <si>
    <t>Post_4549</t>
  </si>
  <si>
    <t>Post_4550</t>
  </si>
  <si>
    <t>Post_4551</t>
  </si>
  <si>
    <t>Post_4552</t>
  </si>
  <si>
    <t>Post_4553</t>
  </si>
  <si>
    <t>Post_4554</t>
  </si>
  <si>
    <t>Post_4555</t>
  </si>
  <si>
    <t>Post_4556</t>
  </si>
  <si>
    <t>Post_4557</t>
  </si>
  <si>
    <t>Post_4558</t>
  </si>
  <si>
    <t>Post_4559</t>
  </si>
  <si>
    <t>Post_4560</t>
  </si>
  <si>
    <t>Post_4561</t>
  </si>
  <si>
    <t>Post_4562</t>
  </si>
  <si>
    <t>Post_4563</t>
  </si>
  <si>
    <t>Post_4564</t>
  </si>
  <si>
    <t>Post_4565</t>
  </si>
  <si>
    <t>Post_4566</t>
  </si>
  <si>
    <t>Post_4567</t>
  </si>
  <si>
    <t>Post_4568</t>
  </si>
  <si>
    <t>Post_4569</t>
  </si>
  <si>
    <t>Post_4570</t>
  </si>
  <si>
    <t>Post_4571</t>
  </si>
  <si>
    <t>Post_4572</t>
  </si>
  <si>
    <t>Post_4573</t>
  </si>
  <si>
    <t>Post_4574</t>
  </si>
  <si>
    <t>Post_4575</t>
  </si>
  <si>
    <t>Post_4576</t>
  </si>
  <si>
    <t>Post_4577</t>
  </si>
  <si>
    <t>Post_4578</t>
  </si>
  <si>
    <t>Post_4579</t>
  </si>
  <si>
    <t>Post_4580</t>
  </si>
  <si>
    <t>Post_4581</t>
  </si>
  <si>
    <t>Post_4582</t>
  </si>
  <si>
    <t>Post_4583</t>
  </si>
  <si>
    <t>Post_4584</t>
  </si>
  <si>
    <t>Post_4585</t>
  </si>
  <si>
    <t>Post_4586</t>
  </si>
  <si>
    <t>Post_4587</t>
  </si>
  <si>
    <t>Post_4588</t>
  </si>
  <si>
    <t>Post_4589</t>
  </si>
  <si>
    <t>Post_4590</t>
  </si>
  <si>
    <t>Post_4591</t>
  </si>
  <si>
    <t>Post_4592</t>
  </si>
  <si>
    <t>Post_4593</t>
  </si>
  <si>
    <t>Post_4594</t>
  </si>
  <si>
    <t>Post_4595</t>
  </si>
  <si>
    <t>Post_4596</t>
  </si>
  <si>
    <t>Post_4597</t>
  </si>
  <si>
    <t>Post_4598</t>
  </si>
  <si>
    <t>Post_4599</t>
  </si>
  <si>
    <t>Post_4600</t>
  </si>
  <si>
    <t>Post_4601</t>
  </si>
  <si>
    <t>Post_4602</t>
  </si>
  <si>
    <t>Post_4603</t>
  </si>
  <si>
    <t>Post_4604</t>
  </si>
  <si>
    <t>Post_4605</t>
  </si>
  <si>
    <t>Post_4606</t>
  </si>
  <si>
    <t>Post_4607</t>
  </si>
  <si>
    <t>Post_4608</t>
  </si>
  <si>
    <t>Post_4609</t>
  </si>
  <si>
    <t>Post_4610</t>
  </si>
  <si>
    <t>Post_4611</t>
  </si>
  <si>
    <t>Post_4612</t>
  </si>
  <si>
    <t>Post_4613</t>
  </si>
  <si>
    <t>Post_4614</t>
  </si>
  <si>
    <t>Post_4615</t>
  </si>
  <si>
    <t>Post_4616</t>
  </si>
  <si>
    <t>Post_4617</t>
  </si>
  <si>
    <t>Post_4618</t>
  </si>
  <si>
    <t>Post_4619</t>
  </si>
  <si>
    <t>Post_4620</t>
  </si>
  <si>
    <t>Post_4621</t>
  </si>
  <si>
    <t>Post_4622</t>
  </si>
  <si>
    <t>Post_4623</t>
  </si>
  <si>
    <t>Post_4624</t>
  </si>
  <si>
    <t>Post_4625</t>
  </si>
  <si>
    <t>Post_4626</t>
  </si>
  <si>
    <t>Post_4627</t>
  </si>
  <si>
    <t>Post_4628</t>
  </si>
  <si>
    <t>Post_4629</t>
  </si>
  <si>
    <t>Post_4630</t>
  </si>
  <si>
    <t>Post_4631</t>
  </si>
  <si>
    <t>Post_4632</t>
  </si>
  <si>
    <t>Post_4633</t>
  </si>
  <si>
    <t>Post_4634</t>
  </si>
  <si>
    <t>Post_4635</t>
  </si>
  <si>
    <t>Post_4636</t>
  </si>
  <si>
    <t>Post_4637</t>
  </si>
  <si>
    <t>Post_4638</t>
  </si>
  <si>
    <t>Post_4639</t>
  </si>
  <si>
    <t>Post_4640</t>
  </si>
  <si>
    <t>Post_4641</t>
  </si>
  <si>
    <t>Post_4642</t>
  </si>
  <si>
    <t>Post_4643</t>
  </si>
  <si>
    <t>Post_4644</t>
  </si>
  <si>
    <t>Post_4645</t>
  </si>
  <si>
    <t>Post_4646</t>
  </si>
  <si>
    <t>Post_4647</t>
  </si>
  <si>
    <t>Post_4648</t>
  </si>
  <si>
    <t>Post_4649</t>
  </si>
  <si>
    <t>Post_4650</t>
  </si>
  <si>
    <t>Post_4651</t>
  </si>
  <si>
    <t>Post_4652</t>
  </si>
  <si>
    <t>Post_4653</t>
  </si>
  <si>
    <t>Post_4654</t>
  </si>
  <si>
    <t>Post_4655</t>
  </si>
  <si>
    <t>Post_4656</t>
  </si>
  <si>
    <t>Post_4657</t>
  </si>
  <si>
    <t>Post_4658</t>
  </si>
  <si>
    <t>Post_4659</t>
  </si>
  <si>
    <t>Post_4660</t>
  </si>
  <si>
    <t>Post_4661</t>
  </si>
  <si>
    <t>Post_4662</t>
  </si>
  <si>
    <t>Post_4663</t>
  </si>
  <si>
    <t>Post_4664</t>
  </si>
  <si>
    <t>Post_4665</t>
  </si>
  <si>
    <t>Post_4666</t>
  </si>
  <si>
    <t>Post_4667</t>
  </si>
  <si>
    <t>Post_4668</t>
  </si>
  <si>
    <t>Post_4669</t>
  </si>
  <si>
    <t>Post_4670</t>
  </si>
  <si>
    <t>Post_4671</t>
  </si>
  <si>
    <t>Post_4672</t>
  </si>
  <si>
    <t>Post_4673</t>
  </si>
  <si>
    <t>Post_4674</t>
  </si>
  <si>
    <t>Post_4675</t>
  </si>
  <si>
    <t>Post_4676</t>
  </si>
  <si>
    <t>Post_4677</t>
  </si>
  <si>
    <t>Post_4678</t>
  </si>
  <si>
    <t>Post_4679</t>
  </si>
  <si>
    <t>Post_4680</t>
  </si>
  <si>
    <t>Post_4681</t>
  </si>
  <si>
    <t>Post_4682</t>
  </si>
  <si>
    <t>Post_4683</t>
  </si>
  <si>
    <t>Post_4684</t>
  </si>
  <si>
    <t>Post_4685</t>
  </si>
  <si>
    <t>Post_4686</t>
  </si>
  <si>
    <t>Post_4687</t>
  </si>
  <si>
    <t>Post_4688</t>
  </si>
  <si>
    <t>Post_4689</t>
  </si>
  <si>
    <t>Post_4690</t>
  </si>
  <si>
    <t>Post_4691</t>
  </si>
  <si>
    <t>Post_4692</t>
  </si>
  <si>
    <t>Post_4693</t>
  </si>
  <si>
    <t>Post_4694</t>
  </si>
  <si>
    <t>Post_4695</t>
  </si>
  <si>
    <t>Post_4696</t>
  </si>
  <si>
    <t>Post_4697</t>
  </si>
  <si>
    <t>Post_4698</t>
  </si>
  <si>
    <t>Post_4699</t>
  </si>
  <si>
    <t>Post_4700</t>
  </si>
  <si>
    <t>Post_4701</t>
  </si>
  <si>
    <t>Post_4702</t>
  </si>
  <si>
    <t>Post_4703</t>
  </si>
  <si>
    <t>Post_4704</t>
  </si>
  <si>
    <t>Post_4705</t>
  </si>
  <si>
    <t>Post_4706</t>
  </si>
  <si>
    <t>Post_4707</t>
  </si>
  <si>
    <t>Post_4708</t>
  </si>
  <si>
    <t>Post_4709</t>
  </si>
  <si>
    <t>Post_4710</t>
  </si>
  <si>
    <t>Post_4711</t>
  </si>
  <si>
    <t>Post_4712</t>
  </si>
  <si>
    <t>Post_4713</t>
  </si>
  <si>
    <t>Post_4714</t>
  </si>
  <si>
    <t>Post_4715</t>
  </si>
  <si>
    <t>Post_4716</t>
  </si>
  <si>
    <t>Post_4717</t>
  </si>
  <si>
    <t>Post_4718</t>
  </si>
  <si>
    <t>Post_4719</t>
  </si>
  <si>
    <t>Post_4720</t>
  </si>
  <si>
    <t>Post_4721</t>
  </si>
  <si>
    <t>Post_4722</t>
  </si>
  <si>
    <t>Post_4723</t>
  </si>
  <si>
    <t>Post_4724</t>
  </si>
  <si>
    <t>Post_4725</t>
  </si>
  <si>
    <t>Post_4726</t>
  </si>
  <si>
    <t>Post_4727</t>
  </si>
  <si>
    <t>Post_4728</t>
  </si>
  <si>
    <t>Post_4729</t>
  </si>
  <si>
    <t>Post_4730</t>
  </si>
  <si>
    <t>Post_4731</t>
  </si>
  <si>
    <t>Post_4732</t>
  </si>
  <si>
    <t>Post_4733</t>
  </si>
  <si>
    <t>Post_4734</t>
  </si>
  <si>
    <t>Post_4735</t>
  </si>
  <si>
    <t>Post_4736</t>
  </si>
  <si>
    <t>Post_4737</t>
  </si>
  <si>
    <t>Post_4738</t>
  </si>
  <si>
    <t>Post_4739</t>
  </si>
  <si>
    <t>Post_4740</t>
  </si>
  <si>
    <t>Post_4741</t>
  </si>
  <si>
    <t>Post_4742</t>
  </si>
  <si>
    <t>Post_4743</t>
  </si>
  <si>
    <t>Post_4744</t>
  </si>
  <si>
    <t>Post_4745</t>
  </si>
  <si>
    <t>Post_4746</t>
  </si>
  <si>
    <t>Post_4747</t>
  </si>
  <si>
    <t>Post_4748</t>
  </si>
  <si>
    <t>Post_4749</t>
  </si>
  <si>
    <t>Post_4750</t>
  </si>
  <si>
    <t>Post_4751</t>
  </si>
  <si>
    <t>Post_4752</t>
  </si>
  <si>
    <t>Post_4753</t>
  </si>
  <si>
    <t>Post_4754</t>
  </si>
  <si>
    <t>Post_4755</t>
  </si>
  <si>
    <t>Post_4756</t>
  </si>
  <si>
    <t>Post_4757</t>
  </si>
  <si>
    <t>Post_4758</t>
  </si>
  <si>
    <t>Post_4759</t>
  </si>
  <si>
    <t>Post_4760</t>
  </si>
  <si>
    <t>Post_4761</t>
  </si>
  <si>
    <t>Post_4762</t>
  </si>
  <si>
    <t>Post_4763</t>
  </si>
  <si>
    <t>Post_4764</t>
  </si>
  <si>
    <t>Post_4765</t>
  </si>
  <si>
    <t>Post_4766</t>
  </si>
  <si>
    <t>Post_4767</t>
  </si>
  <si>
    <t>Post_4768</t>
  </si>
  <si>
    <t>Post_4769</t>
  </si>
  <si>
    <t>Post_4770</t>
  </si>
  <si>
    <t>Post_4771</t>
  </si>
  <si>
    <t>Post_4772</t>
  </si>
  <si>
    <t>Post_4773</t>
  </si>
  <si>
    <t>Post_4774</t>
  </si>
  <si>
    <t>Post_4775</t>
  </si>
  <si>
    <t>Post_4776</t>
  </si>
  <si>
    <t>Post_4777</t>
  </si>
  <si>
    <t>Post_4778</t>
  </si>
  <si>
    <t>Post_4779</t>
  </si>
  <si>
    <t>Post_4780</t>
  </si>
  <si>
    <t>Post_4781</t>
  </si>
  <si>
    <t>Post_4782</t>
  </si>
  <si>
    <t>Post_4783</t>
  </si>
  <si>
    <t>Post_4784</t>
  </si>
  <si>
    <t>Post_4785</t>
  </si>
  <si>
    <t>Post_4786</t>
  </si>
  <si>
    <t>Post_4787</t>
  </si>
  <si>
    <t>Post_4788</t>
  </si>
  <si>
    <t>Post_4789</t>
  </si>
  <si>
    <t>Post_4790</t>
  </si>
  <si>
    <t>Post_4791</t>
  </si>
  <si>
    <t>Post_4792</t>
  </si>
  <si>
    <t>Post_4793</t>
  </si>
  <si>
    <t>Post_4794</t>
  </si>
  <si>
    <t>Post_4795</t>
  </si>
  <si>
    <t>Post_4796</t>
  </si>
  <si>
    <t>Post_4797</t>
  </si>
  <si>
    <t>Post_4798</t>
  </si>
  <si>
    <t>Post_4799</t>
  </si>
  <si>
    <t>Post_4800</t>
  </si>
  <si>
    <t>Post_4801</t>
  </si>
  <si>
    <t>Post_4802</t>
  </si>
  <si>
    <t>Post_4803</t>
  </si>
  <si>
    <t>Post_4804</t>
  </si>
  <si>
    <t>Post_4805</t>
  </si>
  <si>
    <t>Post_4806</t>
  </si>
  <si>
    <t>Post_4807</t>
  </si>
  <si>
    <t>Post_4808</t>
  </si>
  <si>
    <t>Post_4809</t>
  </si>
  <si>
    <t>Post_4810</t>
  </si>
  <si>
    <t>Post_4811</t>
  </si>
  <si>
    <t>Post_4812</t>
  </si>
  <si>
    <t>Post_4813</t>
  </si>
  <si>
    <t>Post_4814</t>
  </si>
  <si>
    <t>Post_4815</t>
  </si>
  <si>
    <t>Post_4816</t>
  </si>
  <si>
    <t>Post_4817</t>
  </si>
  <si>
    <t>Post_4818</t>
  </si>
  <si>
    <t>Post_4819</t>
  </si>
  <si>
    <t>Post_4820</t>
  </si>
  <si>
    <t>Post_4821</t>
  </si>
  <si>
    <t>Post_4822</t>
  </si>
  <si>
    <t>Post_4823</t>
  </si>
  <si>
    <t>Post_4824</t>
  </si>
  <si>
    <t>Post_4825</t>
  </si>
  <si>
    <t>Post_4826</t>
  </si>
  <si>
    <t>Post_4827</t>
  </si>
  <si>
    <t>Post_4828</t>
  </si>
  <si>
    <t>Post_4829</t>
  </si>
  <si>
    <t>Post_4830</t>
  </si>
  <si>
    <t>Post_4831</t>
  </si>
  <si>
    <t>Post_4832</t>
  </si>
  <si>
    <t>Post_4833</t>
  </si>
  <si>
    <t>Post_4834</t>
  </si>
  <si>
    <t>Post_4835</t>
  </si>
  <si>
    <t>Post_4836</t>
  </si>
  <si>
    <t>Post_4837</t>
  </si>
  <si>
    <t>Post_4838</t>
  </si>
  <si>
    <t>Post_4839</t>
  </si>
  <si>
    <t>Post_4840</t>
  </si>
  <si>
    <t>Post_4841</t>
  </si>
  <si>
    <t>Post_4842</t>
  </si>
  <si>
    <t>Post_4843</t>
  </si>
  <si>
    <t>Post_4844</t>
  </si>
  <si>
    <t>Post_4845</t>
  </si>
  <si>
    <t>Post_4846</t>
  </si>
  <si>
    <t>Post_4847</t>
  </si>
  <si>
    <t>Post_4848</t>
  </si>
  <si>
    <t>Post_4849</t>
  </si>
  <si>
    <t>Post_4850</t>
  </si>
  <si>
    <t>Post_4851</t>
  </si>
  <si>
    <t>Post_4852</t>
  </si>
  <si>
    <t>Post_4853</t>
  </si>
  <si>
    <t>Post_4854</t>
  </si>
  <si>
    <t>Post_4855</t>
  </si>
  <si>
    <t>Post_4856</t>
  </si>
  <si>
    <t>Post_4857</t>
  </si>
  <si>
    <t>Post_4858</t>
  </si>
  <si>
    <t>Post_4859</t>
  </si>
  <si>
    <t>Post_4860</t>
  </si>
  <si>
    <t>Post_4861</t>
  </si>
  <si>
    <t>Post_4862</t>
  </si>
  <si>
    <t>Post_4863</t>
  </si>
  <si>
    <t>Post_4864</t>
  </si>
  <si>
    <t>Post_4865</t>
  </si>
  <si>
    <t>Post_4866</t>
  </si>
  <si>
    <t>Post_4867</t>
  </si>
  <si>
    <t>Post_4868</t>
  </si>
  <si>
    <t>Post_4869</t>
  </si>
  <si>
    <t>Post_4870</t>
  </si>
  <si>
    <t>Post_4871</t>
  </si>
  <si>
    <t>Post_4872</t>
  </si>
  <si>
    <t>Post_4873</t>
  </si>
  <si>
    <t>Post_4874</t>
  </si>
  <si>
    <t>Post_4875</t>
  </si>
  <si>
    <t>Post_4876</t>
  </si>
  <si>
    <t>Post_4877</t>
  </si>
  <si>
    <t>Post_4878</t>
  </si>
  <si>
    <t>Post_4879</t>
  </si>
  <si>
    <t>Post_4880</t>
  </si>
  <si>
    <t>Post_4881</t>
  </si>
  <si>
    <t>Post_4882</t>
  </si>
  <si>
    <t>Post_4883</t>
  </si>
  <si>
    <t>Post_4884</t>
  </si>
  <si>
    <t>Post_4885</t>
  </si>
  <si>
    <t>Post_4886</t>
  </si>
  <si>
    <t>Post_4887</t>
  </si>
  <si>
    <t>Post_4888</t>
  </si>
  <si>
    <t>Post_4889</t>
  </si>
  <si>
    <t>Post_4890</t>
  </si>
  <si>
    <t>Post_4891</t>
  </si>
  <si>
    <t>Post_4892</t>
  </si>
  <si>
    <t>Post_4893</t>
  </si>
  <si>
    <t>Post_4894</t>
  </si>
  <si>
    <t>Post_4895</t>
  </si>
  <si>
    <t>Post_4896</t>
  </si>
  <si>
    <t>Post_4897</t>
  </si>
  <si>
    <t>Post_4898</t>
  </si>
  <si>
    <t>Post_4899</t>
  </si>
  <si>
    <t>Post_4900</t>
  </si>
  <si>
    <t>Post_4901</t>
  </si>
  <si>
    <t>Post_4902</t>
  </si>
  <si>
    <t>Post_4903</t>
  </si>
  <si>
    <t>Post_4904</t>
  </si>
  <si>
    <t>Post_4905</t>
  </si>
  <si>
    <t>Post_4906</t>
  </si>
  <si>
    <t>Post_4907</t>
  </si>
  <si>
    <t>Post_4908</t>
  </si>
  <si>
    <t>Post_4909</t>
  </si>
  <si>
    <t>Post_4910</t>
  </si>
  <si>
    <t>Post_4911</t>
  </si>
  <si>
    <t>Post_4912</t>
  </si>
  <si>
    <t>Post_4913</t>
  </si>
  <si>
    <t>Post_4914</t>
  </si>
  <si>
    <t>Post_4915</t>
  </si>
  <si>
    <t>Post_4916</t>
  </si>
  <si>
    <t>Post_4917</t>
  </si>
  <si>
    <t>Post_4918</t>
  </si>
  <si>
    <t>Post_4919</t>
  </si>
  <si>
    <t>Post_4920</t>
  </si>
  <si>
    <t>Post_4921</t>
  </si>
  <si>
    <t>Post_4922</t>
  </si>
  <si>
    <t>Post_4923</t>
  </si>
  <si>
    <t>Post_4924</t>
  </si>
  <si>
    <t>Post_4925</t>
  </si>
  <si>
    <t>Post_4926</t>
  </si>
  <si>
    <t>Post_4927</t>
  </si>
  <si>
    <t>Post_4928</t>
  </si>
  <si>
    <t>Post_4929</t>
  </si>
  <si>
    <t>Post_4930</t>
  </si>
  <si>
    <t>Post_4931</t>
  </si>
  <si>
    <t>Post_4932</t>
  </si>
  <si>
    <t>Post_4933</t>
  </si>
  <si>
    <t>Post_4934</t>
  </si>
  <si>
    <t>Post_4935</t>
  </si>
  <si>
    <t>Post_4936</t>
  </si>
  <si>
    <t>Post_4937</t>
  </si>
  <si>
    <t>Post_4938</t>
  </si>
  <si>
    <t>Post_4939</t>
  </si>
  <si>
    <t>Post_4940</t>
  </si>
  <si>
    <t>Post_4941</t>
  </si>
  <si>
    <t>Post_4942</t>
  </si>
  <si>
    <t>Post_4943</t>
  </si>
  <si>
    <t>Post_4944</t>
  </si>
  <si>
    <t>Post_4945</t>
  </si>
  <si>
    <t>Post_4946</t>
  </si>
  <si>
    <t>Post_4947</t>
  </si>
  <si>
    <t>Post_4948</t>
  </si>
  <si>
    <t>Post_4949</t>
  </si>
  <si>
    <t>Post_4950</t>
  </si>
  <si>
    <t>Post_4951</t>
  </si>
  <si>
    <t>Post_4952</t>
  </si>
  <si>
    <t>Post_4953</t>
  </si>
  <si>
    <t>Post_4954</t>
  </si>
  <si>
    <t>Post_4955</t>
  </si>
  <si>
    <t>Post_4956</t>
  </si>
  <si>
    <t>Post_4957</t>
  </si>
  <si>
    <t>Post_4958</t>
  </si>
  <si>
    <t>Post_4959</t>
  </si>
  <si>
    <t>Post_4960</t>
  </si>
  <si>
    <t>Post_4961</t>
  </si>
  <si>
    <t>Post_4962</t>
  </si>
  <si>
    <t>Post_4963</t>
  </si>
  <si>
    <t>Post_4964</t>
  </si>
  <si>
    <t>Post_4965</t>
  </si>
  <si>
    <t>Post_4966</t>
  </si>
  <si>
    <t>Post_4967</t>
  </si>
  <si>
    <t>Post_4968</t>
  </si>
  <si>
    <t>Post_4969</t>
  </si>
  <si>
    <t>Post_4970</t>
  </si>
  <si>
    <t>Post_4971</t>
  </si>
  <si>
    <t>Post_4972</t>
  </si>
  <si>
    <t>Post_4973</t>
  </si>
  <si>
    <t>Post_4974</t>
  </si>
  <si>
    <t>Post_4975</t>
  </si>
  <si>
    <t>Post_4976</t>
  </si>
  <si>
    <t>Post_4977</t>
  </si>
  <si>
    <t>Post_4978</t>
  </si>
  <si>
    <t>Post_4979</t>
  </si>
  <si>
    <t>Post_4980</t>
  </si>
  <si>
    <t>Post_4981</t>
  </si>
  <si>
    <t>Post_4982</t>
  </si>
  <si>
    <t>Post_4983</t>
  </si>
  <si>
    <t>Post_4984</t>
  </si>
  <si>
    <t>Post_4985</t>
  </si>
  <si>
    <t>Post_4986</t>
  </si>
  <si>
    <t>Post_4987</t>
  </si>
  <si>
    <t>Post_4988</t>
  </si>
  <si>
    <t>Post_4989</t>
  </si>
  <si>
    <t>Post_4990</t>
  </si>
  <si>
    <t>Post_4991</t>
  </si>
  <si>
    <t>Post_4992</t>
  </si>
  <si>
    <t>Post_4993</t>
  </si>
  <si>
    <t>Post_4994</t>
  </si>
  <si>
    <t>Post_4995</t>
  </si>
  <si>
    <t>Post_4996</t>
  </si>
  <si>
    <t>Post_4997</t>
  </si>
  <si>
    <t>Post_4998</t>
  </si>
  <si>
    <t>Post_4999</t>
  </si>
  <si>
    <t>Post_5000</t>
  </si>
  <si>
    <t>Total general</t>
  </si>
  <si>
    <t>Cuenta de Post_ID</t>
  </si>
  <si>
    <t>Duplicados</t>
  </si>
  <si>
    <t>Validar datos vacíos</t>
  </si>
  <si>
    <t>2022</t>
  </si>
  <si>
    <t>2023</t>
  </si>
  <si>
    <t>Año de Post_date</t>
  </si>
  <si>
    <t>Content_type</t>
  </si>
  <si>
    <t>Trends_idx</t>
  </si>
  <si>
    <t>Suma de Views</t>
  </si>
  <si>
    <t>Suma de Likes</t>
  </si>
  <si>
    <t>Engagement_Rate</t>
  </si>
  <si>
    <t>Interactions</t>
  </si>
  <si>
    <t>Year_Month</t>
  </si>
  <si>
    <t>Suma de Shares</t>
  </si>
  <si>
    <t>Suma de Comments</t>
  </si>
  <si>
    <t>Suma de Engagement_Rate_Global</t>
  </si>
  <si>
    <t>Mills</t>
  </si>
  <si>
    <t>Mil</t>
  </si>
  <si>
    <t>Etiquetas de fila</t>
  </si>
  <si>
    <t>Q1</t>
  </si>
  <si>
    <t>Q2</t>
  </si>
  <si>
    <t>Q3</t>
  </si>
  <si>
    <t>Q4</t>
  </si>
  <si>
    <t>Suma de Quarter_Engagement_Rate</t>
  </si>
  <si>
    <t>Suma de Platform_Engagement_Rate</t>
  </si>
  <si>
    <t>Suma de Content_Engagement_Rate</t>
  </si>
  <si>
    <t>Avg Likes</t>
  </si>
  <si>
    <t>Avg Shares</t>
  </si>
  <si>
    <t>Avg Comments</t>
  </si>
  <si>
    <t>PAIS</t>
  </si>
  <si>
    <t>VIEWS</t>
  </si>
  <si>
    <t>views_millions</t>
  </si>
  <si>
    <t>pais</t>
  </si>
  <si>
    <t>Suma de Views_EngagementRate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</si>
</sst>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_-* #,##0_-;\-* #,##0_-;_-* &quot;-&quot;??_-;_-@_-"/>
    <numFmt numFmtId="165" formatCode="yyyy\-mm\-dd;@"/>
    <numFmt numFmtId="166" formatCode="yyyy\-mm;@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1F3A5F"/>
        <bgColor theme="9"/>
      </patternFill>
    </fill>
    <fill>
      <patternFill patternType="solid">
        <fgColor rgb="FF1F3A5F"/>
        <bgColor theme="9" tint="-0.249977111117893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79998168889431442"/>
      </bottom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5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3" fontId="0" fillId="0" borderId="0" xfId="0" applyNumberFormat="1"/>
    <xf numFmtId="0" fontId="5" fillId="0" borderId="0" xfId="1"/>
    <xf numFmtId="0" fontId="0" fillId="2" borderId="0" xfId="0" applyFill="1"/>
    <xf numFmtId="0" fontId="1" fillId="3" borderId="3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4" borderId="4" xfId="0" applyFont="1" applyFill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2" applyNumberFormat="1" applyFont="1"/>
    <xf numFmtId="10" fontId="0" fillId="0" borderId="0" xfId="0" applyNumberFormat="1"/>
    <xf numFmtId="43" fontId="0" fillId="0" borderId="0" xfId="2" applyFont="1"/>
    <xf numFmtId="43" fontId="0" fillId="0" borderId="0" xfId="2" applyNumberFormat="1" applyFont="1"/>
    <xf numFmtId="0" fontId="0" fillId="0" borderId="0" xfId="0" pivotButton="1"/>
    <xf numFmtId="10" fontId="0" fillId="0" borderId="0" xfId="3" applyNumberFormat="1" applyFont="1"/>
    <xf numFmtId="0" fontId="0" fillId="0" borderId="0" xfId="0" applyAlignment="1">
      <alignment horizontal="left" indent="1"/>
    </xf>
    <xf numFmtId="0" fontId="7" fillId="5" borderId="5" xfId="0" applyFont="1" applyFill="1" applyBorder="1"/>
    <xf numFmtId="4" fontId="0" fillId="0" borderId="0" xfId="0" applyNumberFormat="1"/>
    <xf numFmtId="3" fontId="0" fillId="0" borderId="0" xfId="0" applyNumberFormat="1" applyAlignment="1">
      <alignment horizontal="left"/>
    </xf>
    <xf numFmtId="0" fontId="1" fillId="3" borderId="0" xfId="0" applyFont="1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4">
    <cellStyle name="Millares" xfId="2" builtinId="3"/>
    <cellStyle name="Normal" xfId="0" builtinId="0"/>
    <cellStyle name="Normal 2" xfId="1" xr:uid="{8B772924-D009-46C7-837A-4407D4F2E78A}"/>
    <cellStyle name="Porcentaje" xfId="3" builtinId="5"/>
  </cellStyles>
  <dxfs count="48">
    <dxf>
      <numFmt numFmtId="3" formatCode="#,##0"/>
      <alignment horizontal="left" vertical="bottom" textRotation="0" wrapText="0" indent="0" justifyLastLine="0" shrinkToFit="0" readingOrder="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3" formatCode="#,##0"/>
    </dxf>
    <dxf>
      <alignment horizontal="left" vertical="bottom" textRotation="0" wrapText="0" indent="0" justifyLastLine="0" shrinkToFit="0" readingOrder="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yyyy\-mm;@"/>
    </dxf>
    <dxf>
      <numFmt numFmtId="19" formatCode="dd/mm/yyyy"/>
    </dxf>
    <dxf>
      <numFmt numFmtId="0" formatCode="General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D447383B-289E-4184-8B30-02CB388D117D}">
      <tableStyleElement type="wholeTable" dxfId="47"/>
      <tableStyleElement type="headerRow" dxfId="46"/>
    </tableStyle>
  </tableStyles>
  <colors>
    <mruColors>
      <color rgb="FF1F3A5F"/>
      <color rgb="FF2E2E2E"/>
      <color rgb="FFF4F4F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07/relationships/slicerCache" Target="slicerCaches/slicerCache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[project_Social_Media_Trends.xlsx]base_pivot!PT_TR_ViewsByQuarter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base_pivot!$E$11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base_pivot!$D$12:$D$22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base_pivot!$E$12:$E$22</c:f>
              <c:numCache>
                <c:formatCode>General</c:formatCode>
                <c:ptCount val="8"/>
                <c:pt idx="0">
                  <c:v>1542608322</c:v>
                </c:pt>
                <c:pt idx="1">
                  <c:v>1517496715</c:v>
                </c:pt>
                <c:pt idx="2">
                  <c:v>1592116409</c:v>
                </c:pt>
                <c:pt idx="3">
                  <c:v>1611689057</c:v>
                </c:pt>
                <c:pt idx="4">
                  <c:v>1481248923</c:v>
                </c:pt>
                <c:pt idx="5">
                  <c:v>1651650465</c:v>
                </c:pt>
                <c:pt idx="6">
                  <c:v>1505248798</c:v>
                </c:pt>
                <c:pt idx="7">
                  <c:v>1568273531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2-4B8E-8D63-4EC4E2C3C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399392"/>
        <c:axId val="195407072"/>
      </c:lineChart>
      <c:catAx>
        <c:axId val="1953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407072"/>
        <c:crosses val="autoZero"/>
        <c:auto val="1"/>
        <c:lblAlgn val="ctr"/>
        <c:lblOffset val="100"/>
        <c:noMultiLvlLbl val="0"/>
      </c:catAx>
      <c:valAx>
        <c:axId val="195407072"/>
        <c:scaling>
          <c:orientation val="minMax"/>
          <c:max val="1675000000"/>
          <c:min val="145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399392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1.7873100983020553E-2"/>
                <c:y val="0.37888463175819498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[project_Social_Media_Trends.xlsx]base_pivot!PT_TR_EngRateByQuarter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base_pivot!$I$11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base_pivot!$H$12:$H$22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base_pivot!$I$12:$I$22</c:f>
              <c:numCache>
                <c:formatCode>0.00%</c:formatCode>
                <c:ptCount val="8"/>
                <c:pt idx="0">
                  <c:v>0.12911719142145273</c:v>
                </c:pt>
                <c:pt idx="1">
                  <c:v>0.13526260977770882</c:v>
                </c:pt>
                <c:pt idx="2">
                  <c:v>0.13078802644260668</c:v>
                </c:pt>
                <c:pt idx="3">
                  <c:v>0.12650122994537402</c:v>
                </c:pt>
                <c:pt idx="4">
                  <c:v>0.12714414037754546</c:v>
                </c:pt>
                <c:pt idx="5">
                  <c:v>0.13250446607054961</c:v>
                </c:pt>
                <c:pt idx="6">
                  <c:v>0.13818542972854111</c:v>
                </c:pt>
                <c:pt idx="7">
                  <c:v>0.12923769801226084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2-497C-98C2-7C7C50B22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945664"/>
        <c:axId val="87947584"/>
      </c:lineChart>
      <c:catAx>
        <c:axId val="8794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7947584"/>
        <c:crosses val="autoZero"/>
        <c:auto val="1"/>
        <c:lblAlgn val="ctr"/>
        <c:lblOffset val="100"/>
        <c:noMultiLvlLbl val="0"/>
      </c:catAx>
      <c:valAx>
        <c:axId val="87947584"/>
        <c:scaling>
          <c:orientation val="minMax"/>
          <c:min val="0.1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794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[project_Social_Media_Trends.xlsx]base_pivot!PT_ANL_ViewsByPlatform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base_pivot!$M$11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base_pivot!$L$12:$L$16</c:f>
              <c:strCache>
                <c:ptCount val="4"/>
                <c:pt idx="0">
                  <c:v>YouTube</c:v>
                </c:pt>
                <c:pt idx="1">
                  <c:v>TikTok</c:v>
                </c:pt>
                <c:pt idx="2">
                  <c:v>Twitter</c:v>
                </c:pt>
                <c:pt idx="3">
                  <c:v>Instagram</c:v>
                </c:pt>
              </c:strCache>
            </c:strRef>
          </c:cat>
          <c:val>
            <c:numRef>
              <c:f>base_pivot!$M$12:$M$16</c:f>
              <c:numCache>
                <c:formatCode>General</c:formatCode>
                <c:ptCount val="4"/>
                <c:pt idx="0">
                  <c:v>3370438480</c:v>
                </c:pt>
                <c:pt idx="1">
                  <c:v>3168919406</c:v>
                </c:pt>
                <c:pt idx="2">
                  <c:v>3017229522</c:v>
                </c:pt>
                <c:pt idx="3">
                  <c:v>2913744812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C3-4B08-AD42-2171A7FCC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7890351"/>
        <c:axId val="397888911"/>
      </c:barChart>
      <c:catAx>
        <c:axId val="39789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7888911"/>
        <c:crosses val="autoZero"/>
        <c:auto val="1"/>
        <c:lblAlgn val="ctr"/>
        <c:lblOffset val="100"/>
        <c:noMultiLvlLbl val="0"/>
      </c:catAx>
      <c:valAx>
        <c:axId val="397888911"/>
        <c:scaling>
          <c:orientation val="minMax"/>
          <c:max val="3550000000"/>
          <c:min val="25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7890351"/>
        <c:crosses val="autoZero"/>
        <c:crossBetween val="between"/>
        <c:majorUnit val="300000000"/>
        <c:dispUnits>
          <c:builtInUnit val="millions"/>
          <c:dispUnitsLbl>
            <c:layout>
              <c:manualLayout>
                <c:xMode val="edge"/>
                <c:yMode val="edge"/>
                <c:x val="2.7777777777777776E-2"/>
                <c:y val="0.34259259259259256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t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[project_Social_Media_Trends.xlsx]base_pivot!TablaDinámica3</c:name>
    <c:fmtId val="3"/>
  </c:pivotSource>
  <c:chart>
    <c:autoTitleDeleted val="1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base_pivot!$Q$11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base_pivot!$P$12:$P$16</c:f>
              <c:strCache>
                <c:ptCount val="4"/>
                <c:pt idx="0">
                  <c:v>Instagram</c:v>
                </c:pt>
                <c:pt idx="1">
                  <c:v>YouTube</c:v>
                </c:pt>
                <c:pt idx="2">
                  <c:v>Twitter</c:v>
                </c:pt>
                <c:pt idx="3">
                  <c:v>TikTok</c:v>
                </c:pt>
              </c:strCache>
            </c:strRef>
          </c:cat>
          <c:val>
            <c:numRef>
              <c:f>base_pivot!$Q$12:$Q$16</c:f>
              <c:numCache>
                <c:formatCode>0.00%</c:formatCode>
                <c:ptCount val="4"/>
                <c:pt idx="0">
                  <c:v>0.13825964934914142</c:v>
                </c:pt>
                <c:pt idx="1">
                  <c:v>0.1310897782652897</c:v>
                </c:pt>
                <c:pt idx="2">
                  <c:v>0.1279186512612944</c:v>
                </c:pt>
                <c:pt idx="3">
                  <c:v>0.12741618711902325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E-4AA5-8207-CE1602879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6194783"/>
        <c:axId val="236195263"/>
      </c:barChart>
      <c:catAx>
        <c:axId val="23619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5263"/>
        <c:crosses val="autoZero"/>
        <c:auto val="1"/>
        <c:lblAlgn val="ctr"/>
        <c:lblOffset val="100"/>
        <c:noMultiLvlLbl val="0"/>
      </c:catAx>
      <c:valAx>
        <c:axId val="236195263"/>
        <c:scaling>
          <c:orientation val="minMax"/>
          <c:max val="0.14000000000000001"/>
          <c:min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4783"/>
        <c:crosses val="autoZero"/>
        <c:crossBetween val="between"/>
        <c:majorUnit val="5.000000000000001E-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[project_Social_Media_Trends.xlsx]base_pivot!PT_DIST_EngLevel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base_pivot!$E$26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base_pivot!$D$27:$D$30</c:f>
              <c:strCache>
                <c:ptCount val="3"/>
                <c:pt idx="0">
                  <c:v>Low</c:v>
                </c:pt>
                <c:pt idx="1">
                  <c:v>High</c:v>
                </c:pt>
                <c:pt idx="2">
                  <c:v>Medium</c:v>
                </c:pt>
              </c:strCache>
            </c:strRef>
          </c:cat>
          <c:val>
            <c:numRef>
              <c:f>base_pivot!$E$27:$E$30</c:f>
              <c:numCache>
                <c:formatCode>0.00%</c:formatCode>
                <c:ptCount val="3"/>
                <c:pt idx="0">
                  <c:v>0.3458</c:v>
                </c:pt>
                <c:pt idx="1">
                  <c:v>0.33460000000000001</c:v>
                </c:pt>
                <c:pt idx="2">
                  <c:v>0.3196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0-4591-B962-B3F1D18FC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6191423"/>
        <c:axId val="236196703"/>
      </c:barChart>
      <c:catAx>
        <c:axId val="23619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6703"/>
        <c:crosses val="autoZero"/>
        <c:auto val="1"/>
        <c:lblAlgn val="ctr"/>
        <c:lblOffset val="100"/>
        <c:noMultiLvlLbl val="0"/>
      </c:catAx>
      <c:valAx>
        <c:axId val="2361967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6191423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[project_Social_Media_Trends.xlsx]base_pivot!PT_ANL_ViewsByHashtag</c:name>
    <c:fmtId val="1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base_pivot!$I$26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base_pivot!$H$27:$H$37</c:f>
              <c:strCache>
                <c:ptCount val="10"/>
                <c:pt idx="0">
                  <c:v>#Viral</c:v>
                </c:pt>
                <c:pt idx="1">
                  <c:v>#Fashion</c:v>
                </c:pt>
                <c:pt idx="2">
                  <c:v>#Gaming</c:v>
                </c:pt>
                <c:pt idx="3">
                  <c:v>#Dance</c:v>
                </c:pt>
                <c:pt idx="4">
                  <c:v>#Tech</c:v>
                </c:pt>
                <c:pt idx="5">
                  <c:v>#Comedy</c:v>
                </c:pt>
                <c:pt idx="6">
                  <c:v>#Challenge</c:v>
                </c:pt>
                <c:pt idx="7">
                  <c:v>#Music</c:v>
                </c:pt>
                <c:pt idx="8">
                  <c:v>#Education</c:v>
                </c:pt>
                <c:pt idx="9">
                  <c:v>#Fitness</c:v>
                </c:pt>
              </c:strCache>
            </c:strRef>
          </c:cat>
          <c:val>
            <c:numRef>
              <c:f>base_pivot!$I$27:$I$37</c:f>
              <c:numCache>
                <c:formatCode>#,##0</c:formatCode>
                <c:ptCount val="10"/>
                <c:pt idx="0">
                  <c:v>1172480925</c:v>
                </c:pt>
                <c:pt idx="1">
                  <c:v>1181866511</c:v>
                </c:pt>
                <c:pt idx="2">
                  <c:v>1197834795</c:v>
                </c:pt>
                <c:pt idx="3">
                  <c:v>1213891935</c:v>
                </c:pt>
                <c:pt idx="4">
                  <c:v>1235543295</c:v>
                </c:pt>
                <c:pt idx="5">
                  <c:v>1237321563</c:v>
                </c:pt>
                <c:pt idx="6">
                  <c:v>1242826928</c:v>
                </c:pt>
                <c:pt idx="7">
                  <c:v>1266398079</c:v>
                </c:pt>
                <c:pt idx="8">
                  <c:v>1328894615</c:v>
                </c:pt>
                <c:pt idx="9">
                  <c:v>1393273574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70-4EE6-944D-D8281C329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45733295"/>
        <c:axId val="1270579455"/>
      </c:barChart>
      <c:catAx>
        <c:axId val="2457332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0579455"/>
        <c:crosses val="autoZero"/>
        <c:auto val="1"/>
        <c:lblAlgn val="ctr"/>
        <c:lblOffset val="100"/>
        <c:noMultiLvlLbl val="0"/>
      </c:catAx>
      <c:valAx>
        <c:axId val="127057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5733295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0.47770822397200352"/>
                <c:y val="0.89256926217556143"/>
              </c:manualLayout>
            </c:layout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[project_Social_Media_Trends.xlsx]base_pivot!PT_ANL_EngRateByContent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base_pivot!$M$26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base_pivot!$L$27:$L$33</c:f>
              <c:strCache>
                <c:ptCount val="6"/>
                <c:pt idx="0">
                  <c:v>Video</c:v>
                </c:pt>
                <c:pt idx="1">
                  <c:v>Post</c:v>
                </c:pt>
                <c:pt idx="2">
                  <c:v>Reel</c:v>
                </c:pt>
                <c:pt idx="3">
                  <c:v>Live Stream</c:v>
                </c:pt>
                <c:pt idx="4">
                  <c:v>Tweet</c:v>
                </c:pt>
                <c:pt idx="5">
                  <c:v>Shorts</c:v>
                </c:pt>
              </c:strCache>
            </c:strRef>
          </c:cat>
          <c:val>
            <c:numRef>
              <c:f>base_pivot!$M$27:$M$33</c:f>
              <c:numCache>
                <c:formatCode>0.00%</c:formatCode>
                <c:ptCount val="6"/>
                <c:pt idx="0">
                  <c:v>0.1326142023025734</c:v>
                </c:pt>
                <c:pt idx="1">
                  <c:v>0.13236002179694301</c:v>
                </c:pt>
                <c:pt idx="2">
                  <c:v>0.13089505463555715</c:v>
                </c:pt>
                <c:pt idx="3">
                  <c:v>0.13055221106697232</c:v>
                </c:pt>
                <c:pt idx="4">
                  <c:v>0.13015901929754489</c:v>
                </c:pt>
                <c:pt idx="5">
                  <c:v>0.12974057346585086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3D-4E01-8737-E73169E88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9659343"/>
        <c:axId val="309643503"/>
      </c:barChart>
      <c:catAx>
        <c:axId val="309659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9643503"/>
        <c:crosses val="autoZero"/>
        <c:auto val="1"/>
        <c:lblAlgn val="ctr"/>
        <c:lblOffset val="100"/>
        <c:noMultiLvlLbl val="0"/>
      </c:catAx>
      <c:valAx>
        <c:axId val="309643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9659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[project_Social_Media_Trends.xlsx]base_pivot!PT_ANL_AvgInteractionsByContent</c:name>
    <c:fmtId val="3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60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60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180000" tIns="19050" rIns="360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base_pivot!$Q$26</c:f>
              <c:strCache>
                <c:ptCount val="1"/>
                <c:pt idx="0">
                  <c:v>Avg Likes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base_pivot!$P$27:$P$33</c:f>
              <c:strCache>
                <c:ptCount val="6"/>
                <c:pt idx="0">
                  <c:v>Live Stream</c:v>
                </c:pt>
                <c:pt idx="1">
                  <c:v>Post</c:v>
                </c:pt>
                <c:pt idx="2">
                  <c:v>Reel</c:v>
                </c:pt>
                <c:pt idx="3">
                  <c:v>Shorts</c:v>
                </c:pt>
                <c:pt idx="4">
                  <c:v>Tweet</c:v>
                </c:pt>
                <c:pt idx="5">
                  <c:v>Video</c:v>
                </c:pt>
              </c:strCache>
            </c:strRef>
          </c:cat>
          <c:val>
            <c:numRef>
              <c:f>base_pivot!$Q$27:$Q$33</c:f>
              <c:numCache>
                <c:formatCode>#,##0.00</c:formatCode>
                <c:ptCount val="6"/>
                <c:pt idx="0">
                  <c:v>248811.61637426901</c:v>
                </c:pt>
                <c:pt idx="1">
                  <c:v>252784.17467760845</c:v>
                </c:pt>
                <c:pt idx="2">
                  <c:v>255011.06896551725</c:v>
                </c:pt>
                <c:pt idx="3">
                  <c:v>247926.20203303685</c:v>
                </c:pt>
                <c:pt idx="4">
                  <c:v>249384.47009569377</c:v>
                </c:pt>
                <c:pt idx="5">
                  <c:v>254768.92391304349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A-4CA1-A72F-C689C21A5C25}"/>
            </c:ext>
          </c:extLst>
        </c:ser>
        <c:ser>
          <c:idx val="1"/>
          <c:order val="1"/>
          <c:tx>
            <c:strRef>
              <c:f>base_pivot!$R$26</c:f>
              <c:strCache>
                <c:ptCount val="1"/>
                <c:pt idx="0">
                  <c:v>Avg Shares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1800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base_pivot!$P$27:$P$33</c:f>
              <c:strCache>
                <c:ptCount val="6"/>
                <c:pt idx="0">
                  <c:v>Live Stream</c:v>
                </c:pt>
                <c:pt idx="1">
                  <c:v>Post</c:v>
                </c:pt>
                <c:pt idx="2">
                  <c:v>Reel</c:v>
                </c:pt>
                <c:pt idx="3">
                  <c:v>Shorts</c:v>
                </c:pt>
                <c:pt idx="4">
                  <c:v>Tweet</c:v>
                </c:pt>
                <c:pt idx="5">
                  <c:v>Video</c:v>
                </c:pt>
              </c:strCache>
            </c:strRef>
          </c:cat>
          <c:val>
            <c:numRef>
              <c:f>base_pivot!$R$27:$R$33</c:f>
              <c:numCache>
                <c:formatCode>#,##0.00</c:formatCode>
                <c:ptCount val="6"/>
                <c:pt idx="0">
                  <c:v>49921.960233918129</c:v>
                </c:pt>
                <c:pt idx="1">
                  <c:v>50164.198124267292</c:v>
                </c:pt>
                <c:pt idx="2">
                  <c:v>51357.86801426873</c:v>
                </c:pt>
                <c:pt idx="3">
                  <c:v>49593.954256670899</c:v>
                </c:pt>
                <c:pt idx="4">
                  <c:v>51427.454545454544</c:v>
                </c:pt>
                <c:pt idx="5">
                  <c:v>50614.38647342995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0A-4CA1-A72F-C689C21A5C25}"/>
            </c:ext>
          </c:extLst>
        </c:ser>
        <c:ser>
          <c:idx val="2"/>
          <c:order val="2"/>
          <c:tx>
            <c:strRef>
              <c:f>base_pivot!$S$26</c:f>
              <c:strCache>
                <c:ptCount val="1"/>
                <c:pt idx="0">
                  <c:v>Avg Comments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180000" tIns="19050" rIns="360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base_pivot!$P$27:$P$33</c:f>
              <c:strCache>
                <c:ptCount val="6"/>
                <c:pt idx="0">
                  <c:v>Live Stream</c:v>
                </c:pt>
                <c:pt idx="1">
                  <c:v>Post</c:v>
                </c:pt>
                <c:pt idx="2">
                  <c:v>Reel</c:v>
                </c:pt>
                <c:pt idx="3">
                  <c:v>Shorts</c:v>
                </c:pt>
                <c:pt idx="4">
                  <c:v>Tweet</c:v>
                </c:pt>
                <c:pt idx="5">
                  <c:v>Video</c:v>
                </c:pt>
              </c:strCache>
            </c:strRef>
          </c:cat>
          <c:val>
            <c:numRef>
              <c:f>base_pivot!$S$27:$S$33</c:f>
              <c:numCache>
                <c:formatCode>#,##0.00</c:formatCode>
                <c:ptCount val="6"/>
                <c:pt idx="0">
                  <c:v>25167.6350877193</c:v>
                </c:pt>
                <c:pt idx="1">
                  <c:v>24554.968347010552</c:v>
                </c:pt>
                <c:pt idx="2">
                  <c:v>25223.405469678954</c:v>
                </c:pt>
                <c:pt idx="3">
                  <c:v>25060.411689961882</c:v>
                </c:pt>
                <c:pt idx="4">
                  <c:v>24635.985645933015</c:v>
                </c:pt>
                <c:pt idx="5">
                  <c:v>24694.614734299517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0A-4CA1-A72F-C689C21A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9963199"/>
        <c:axId val="989954559"/>
      </c:barChart>
      <c:catAx>
        <c:axId val="98996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9954559"/>
        <c:crosses val="autoZero"/>
        <c:auto val="1"/>
        <c:lblAlgn val="ctr"/>
        <c:lblOffset val="100"/>
        <c:noMultiLvlLbl val="0"/>
      </c:catAx>
      <c:valAx>
        <c:axId val="98995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9963199"/>
        <c:crosses val="autoZero"/>
        <c:crossBetween val="between"/>
        <c:majorUnit val="100000"/>
        <c:dispUnits>
          <c:builtInUnit val="tenThousands"/>
          <c:dispUnitsLbl>
            <c:layout>
              <c:manualLayout>
                <c:xMode val="edge"/>
                <c:yMode val="edge"/>
                <c:x val="1.6181229773462782E-2"/>
                <c:y val="0.37037037037037035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53EF3EF-DF48-44FD-8EA2-CB63CD9F847C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116-4CA9-8FB9-270603E2298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091293E-527D-458F-AC06-E5A1602C76B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116-4CA9-8FB9-270603E2298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6F4644C-533B-4BF4-B442-18267CA4FA1F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116-4CA9-8FB9-270603E2298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CB87A67-887E-4A66-860D-C0D639952E0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116-4CA9-8FB9-270603E2298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DA21634-8D33-405A-BE8E-18C0D7973DAA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116-4CA9-8FB9-270603E2298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09224D5-AB15-44F0-BA46-0250CE939968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116-4CA9-8FB9-270603E2298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EB71610-9CC5-49EC-96B0-697C0E964DC7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116-4CA9-8FB9-270603E2298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8237E75-90B9-4CD5-8F76-C3835961159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6116-4CA9-8FB9-270603E229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Scatter_Data!$B$2:$B$9</c:f>
              <c:numCache>
                <c:formatCode>General</c:formatCode>
                <c:ptCount val="8"/>
                <c:pt idx="0">
                  <c:v>1756951739</c:v>
                </c:pt>
                <c:pt idx="1">
                  <c:v>1441300699</c:v>
                </c:pt>
                <c:pt idx="2">
                  <c:v>1639502227</c:v>
                </c:pt>
                <c:pt idx="3">
                  <c:v>1619027523</c:v>
                </c:pt>
                <c:pt idx="4">
                  <c:v>1513372283</c:v>
                </c:pt>
                <c:pt idx="5">
                  <c:v>1607786982</c:v>
                </c:pt>
                <c:pt idx="6">
                  <c:v>1462197447</c:v>
                </c:pt>
                <c:pt idx="7">
                  <c:v>1430193320</c:v>
                </c:pt>
              </c:numCache>
            </c:numRef>
          </c:xVal>
          <c:yVal>
            <c:numRef>
              <c:f>Scatter_Data!$C$2:$C$9</c:f>
              <c:numCache>
                <c:formatCode>General</c:formatCode>
                <c:ptCount val="8"/>
                <c:pt idx="0">
                  <c:v>8.0332669740735341</c:v>
                </c:pt>
                <c:pt idx="1">
                  <c:v>7.9992407745718861</c:v>
                </c:pt>
                <c:pt idx="2">
                  <c:v>7.9076429220834212</c:v>
                </c:pt>
                <c:pt idx="3">
                  <c:v>7.6153737520741842</c:v>
                </c:pt>
                <c:pt idx="4">
                  <c:v>7.5125831146851469</c:v>
                </c:pt>
                <c:pt idx="5">
                  <c:v>7.3668802460666063</c:v>
                </c:pt>
                <c:pt idx="6">
                  <c:v>7.3557940614933885</c:v>
                </c:pt>
                <c:pt idx="7">
                  <c:v>7.255352770322431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Scatter_Data!$A$2:$A$9</c15:f>
                <c15:dlblRangeCache>
                  <c:ptCount val="8"/>
                  <c:pt idx="0">
                    <c:v>USA</c:v>
                  </c:pt>
                  <c:pt idx="1">
                    <c:v>Germany</c:v>
                  </c:pt>
                  <c:pt idx="2">
                    <c:v>Brazil</c:v>
                  </c:pt>
                  <c:pt idx="3">
                    <c:v>UK</c:v>
                  </c:pt>
                  <c:pt idx="4">
                    <c:v>India</c:v>
                  </c:pt>
                  <c:pt idx="5">
                    <c:v>Canada</c:v>
                  </c:pt>
                  <c:pt idx="6">
                    <c:v>Australia</c:v>
                  </c:pt>
                  <c:pt idx="7">
                    <c:v>Japan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6116-4CA9-8FB9-270603E22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258463"/>
        <c:axId val="1024259903"/>
      </c:scatterChart>
      <c:valAx>
        <c:axId val="1024258463"/>
        <c:scaling>
          <c:orientation val="minMax"/>
          <c:min val="1250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259903"/>
        <c:crosses val="autoZero"/>
        <c:crossBetween val="midCat"/>
        <c:majorUnit val="250000000"/>
        <c:dispUnits>
          <c:builtInUnit val="millions"/>
          <c:dispUnitsLbl>
            <c:layout>
              <c:manualLayout>
                <c:xMode val="edge"/>
                <c:yMode val="edge"/>
                <c:x val="0.44301377952755905"/>
                <c:y val="0.89962150788499107"/>
              </c:manualLayout>
            </c:layout>
            <c:tx>
              <c:rich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s-ES"/>
                    <a:t>Millones views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valAx>
        <c:axId val="102425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258463"/>
        <c:crosses val="autoZero"/>
        <c:crossBetween val="midCat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  <cx:data id="1">
      <cx:strDim type="cat">
        <cx:f>_xlchart.v5.1</cx:f>
        <cx:nf>_xlchart.v5.0</cx:nf>
      </cx:strDim>
      <cx:numDim type="colorVal">
        <cx:f>_xlchart.v5.5</cx:f>
        <cx:nf>_xlchart.v5.4</cx:nf>
      </cx:numDim>
    </cx:data>
  </cx:chartData>
  <cx:chart>
    <cx:plotArea>
      <cx:plotAreaRegion>
        <cx:series layoutId="regionMap" uniqueId="{920AD70D-B093-412E-BB25-0DFE985DE6CC}" formatIdx="0">
          <cx:tx>
            <cx:txData>
              <cx:f>_xlchart.v5.2</cx:f>
              <cx:v>views_millions</cx:v>
            </cx:txData>
          </cx:tx>
          <cx:dataId val="0"/>
          <cx:layoutPr>
            <cx:regionLabelLayout val="showAll"/>
            <cx:geography cultureLanguage="es-ES" cultureRegion="ES" attribution="Con tecnología de Bing">
              <cx:geoCache provider="{E9337A44-BEBE-4D9F-B70C-5C5E7DAFC167}">
                <cx:binary>7HvLct04tuWvODxuOgGCAIiKyhtRIHkeeku27LQnDFmSCRAEQQJ8/839gB71rKf1Y71lpzPTur55
KyMyIgddmih0cEACG/ux1trQ3++Xv903j3f+xWKbNvztfvnxpRqG7m8//BDu1aO9C6+svvcuuE/D
q3tnf3CfPun7xx8e/N2s2+qHGOHkh3t154fH5eV//B2eVj26M3d/N2jXXo+Pfr15DGMzhN8Z++7Q
i3s3tsPT9Aqe9OPL7K69e/jnf7588dgOeljfrN3jjy+/+c7LFz88f9J/eeuLBhY2jA8wl8WvKCci
ZYiizz/xyxeNa6ufhyPBXjGUYpTS+JfxL+++uLMw/19Y0Ofl3D08+McQXvz8+zcTv1n9bz7XwWVf
Np+5p5Vm//i8tR++Ne5//P3ZB7DZZ5/8xv7PLfM/DT03/+1rWMSfZXoiXlFEKE8I/2Ja8sz04hXC
KWFEJOLzT/L13V9MX4Th7sGFF7ethl9fx77nEt8/gefznx3E8+Hn53H7+q8/D+nvNt383tb/WDRE
GL0in3/Qszig5NWXAODsu3EAKwm/v5LvH8LXec+M//Xj50aXN3+90f8xhsHfNfruT7R7TF/xOEVJ
SvAXXxffxAImyatEIMwJST6bH39995dQ+JeW9P0D+M3UZ2fwm5Hnx/CP27/+GG5Pv9rgeyH/x/we
vFskJCUx+dn66Tfmj6BIUERZ8rVIPEXHb6vAzaNu3ZdE9HXge4v6/gl8M/nZGXwz9vwU9vKvP4XP
9e9PjIR/1+OfodJnX3mOop7X45O77q79PY/7Y2FAAOzQBFPK4+9nIf5KcEZZTL++80v6gWX88//8
7jq+7/lf5z1z+q8fP/f3k6u/3t+P7cOfmfjj+BWhcSIw+TbjcPEKgA8H2Pml2qJnCf9/XMb3Df7z
tGf2/vnT5+Y+Xvz15t4/envXrl/d7XtJ9Y+5OMWvkMAiBRjzxcX5N5n+Cf+kKEU8Tb8Y/pnd/9EA
GWp/3wO+b/pfZz6z/q8Dzw8gL/76A/imAP1ZyP/f5fY73PhfSvjPScmfdSL/5mLDd+3/Rbb47tDz
WvyVsvxZR/JvLvat0vFZq3hu9K9Q4c8y+r8R0H9R7p6b/Nd69WcZ/f+/mvzfK3S/aJX53XBXfBY5
fyPS/f7o1zT1bOrvCXZfjvD48ONLDurbL8rp0xO+IbgFCLndP//3L0Tv64zHuzD8+DIBXpDGhAvA
sYQgQE8vX8yPTyMkfiVECppGwuJUoM/MoXV+UD++xMmrVJCUiSdFI04SDPJecOPTEHlFBE9A9eMw
QAnD5BdR+co1a+XaXwzx898v2tFeOd0O4ceXNAVM13353pd1gqwiGOeCxjhJCKwRxu/vbkC5hq/j
/1U364IGtihZGez4yWQ9vYo72keJVHHlT3w9VKNMm9YxKw0iCvF8Mlv0Pnjvg/R1EvufeuUTn7WC
VbHK+DTG/lTzpn5PZjGpE7UQpXO+eM1y1PjUFFh1LD0Ofd3oEz+6spLK1jjZ1xsv33PalVfBbcZm
sTG4yyO69pPcYmwfhq41H4w1mGfBBF/t6wZvr3Uf92uuPUIiM63pppylHR+yZpn1NenJcFVWjYok
ZRVd9oj6ymXwEKrk1s+dyeuh86exGCp6Uq8bb2RTIU/3fUs7fBt0PXfHvo70KptVND1sv62qo3eD
KPMp8VW1WyyqzAlBvUCXbbJGfm8p76udKVu1yK2K05Ax7ltRSxx5O8VyXggRl7UbNmLlnCLNslD2
69xJVrN6lvMw+FB0bEOqy1vOVV1Q5zs2S97iZMn7paadHNfRVNtrXrsqvJkMwnQ7akdVSD/GSC/L
eNou0YDG64kH1ZRZP0WqFhfjjFiYb+LItluf2aDcaI/LtNCwbVKPie23m43VsRmzCTbVNdKE1k/Z
NBE9iyyMrsIStV7wnXE2jAXDznBpWU+6047WdjjVY2M+4Kh39SgXrvr0al4VbuS2qHWUSPh2el01
EC9FUvPRSbrEuL1xfU/MOQlDMHveTPOckab2Uc7adFM57sd4kKkXJZO42hzNiY55fNyG1A0sK83c
8czNvdCHlcbjMbTjEvJxKMUm69bpKfc1jeciqfzCd2ytEvCqakLkJF4VcudunTUrFq3bN6K1AcsF
m+GqmiaYiQn4nNwMT/IQNTzsh2pLr1QIC87DnJBYMnjUGZxQfampabuDGNMBS0P08hPn9YyMdOn8
5LesnPSOoaVejlNwZZxpNuJapmno52KupzXeL3SgFVhGEyWXJqVtPlO/xB/iaOhNnuo2pNKRaexP
xRJPtVxTG7NK4rLq/DUWnt8I3M36sEwoUNlvZVmucvLI49vI18juY6VnutPg693ONJEbj1VTqvhY
imZqRlmHjdbndOVhrqXWZcJ+QhhST5URpuq4qIckVT9NZuLD5dqwodkP9dAkH4atQp2WtKFRtNOD
iLjOhsW48nJbppmcUwj+6UL1tioz1w7U3eO63ZasrxS7Qv3UioyorSzGySQqi5n1F9j0/UXU4znJ
8ITT637rx+bQLN0UycSF6FQJvk3Z7EjUSW3GLsn6RWOXUWrQdVzRBhcoUivN08oskeTI2KrgW5m+
HtOVHsQi/ChHrOetWBuqrquFmD281S4yiA0rOSZqamXS2zBINiaT2iE76iNPepdIY1LW5vU8unHP
GOs+0qpeRaHLednkhkRtsqiOxEk6YlLlLfjINVtLfqNqrVgB2VQzOeGgfJY4M1FZcWqSwlI3WMld
Wt3WblrvAiLIFKm11SZnHfCy65MSYsEb3UB3UFgvTbSmH5cN90nuUI8+sCFCOO9xmR4TRcWSzQSb
k7JEqc56HKVETislrRzWpR+zMqg0Lpwo40k2Zpo3GTOFTrbKd+A4iNhPPGqbUz/45HZqm14d0WZL
5d4Z0c+vGX3KIysW0yOjMacnmgRsZFWX3Rut1uSiw6hfCjYhRjIy43HLF1yvF2xJoRjEI7IO3J+F
dK8g0QWpJ+avN29tKVM1MC898UHvoJKp7cxAzrtqDTe0IFsLAVXF09TmSSPwexYNC+SJZFyvPe2q
qFjXqkzqrOriMb1cI4jkXjZNWfUSOjpVKjcWxOCyTqCFLjk3BI7A28C6AjU2gUqXslm86+pq6WQ5
QPKSPI6WVuIhVU7Wq6+WKetnYRuZKK8GuUaMXeta6IHsEtYYBTWTbqlsQo3e+aiJhhO21tpJFg9x
ms0itTwTbYIfYuSjtqBchfaka5ZaSRQTqH5N6/umSAYumkwxgh/agDa/j70YuTRLN4xerkaXw44s
jWeZjdrytDNb28vZpqPOW2PIeR+3yqwydImbiqhnJZG99mS8nUUyvi43ypkMTdNfQQjAXgVD6yCF
j6aj1SVsWxDs3m0x+IasFuUg1wQ7mqKOKzGesnEzcSup7qn51CrN0yP4RrdJiykxslua6WmRqzdU
CqHaNsOcNW+5CWuQ06jG6k2kaNRdID0k/cc6oBqsGztnXW5KWqOkGDZv0qwe097p3DZbjXadGqq4
CGm32CzUXYTyUEOazuyGayabmdeRRF3ph8KpAa/Zhpr1yoDxjLQu0pWMygGXGZ2EMoWJTHMH31vf
8mkQN2sdbeAjzbK+mdHEL+bQpEiKue9/oniON9kuCycn2xynTm5+Fp+iUG9VbszYXgg069diTYar
WJRdKttKbO/EUCYfYKnT+zry27k2lZsk97q7bpjyb8jUbZWsyGLGnU2gPMpRCz88uZgzso31BKtW
TjC5pHomUokgtAwEMYAyxM1LRkXlgmwWm6hitst2VoZ5GTLc2uoAFXWYs41NZsd0X9m9Yslw0sJW
QsaN8TcRXeYx0wS5M2Fi7wqVUvc2pLO/mKoyDnLcuvomrbvwMIdAb4wpbZJj1OGqWNO67CUre8B+
g4rKfZNQMWRTO7f7zc4zP1JC6Qgn0mEm9UJtu0OkcbcU6e4k8pX3eRzm7mHYFCWSqcX/BAhtjAFQ
KnIPCXaBUpxQZWS/mGGVKC39peJdqzKxTf2SgZ80VmJRRl0G3jQfhrbUNptxMGcr6WIAnGmH7lmv
TCQnPXshPRVRJdN1RbW0PWvfbKgi7eliq5rL2qaAedrWDUSOzLOwFypdI6n8xN4jbIKTK3GsPVMQ
oJ1cha8h2UejV9IOOOmKDRnc5iCyVmke+GA32SRhej/GSf1TTXAPj7VqhaS3MWMyBAAmSAgkO+ZT
hKshG/kWPfgx1UjWidVG0gQCRnq9lkNu21Alkg1revv0/rkIS6kaLRvSDyhreFsOXHYlTQVUjH4k
cq4iJSDHkR4fXDUvdme6jV0uJVFxPsQL6aSqF+OlcjY6H7nzeB8BGtR7JjbA5l2SsJBXakSHpS23
kLtg08I1vkx31kbzzVwmodqvFMBiBBk7AYvJId5Ik7X1SB8dbAm9npcw5l3TL+1bl+CtEbJMEi32
k62BR3ARb+gGw2Ua/saHROicORPOStdMUWbhOs51NGBhYXuzfyf6pm3IXou0Crt1izxkZM1dRIVk
c6eX836Ou8bJuS0BAK4GQn6QULM3ujNpL679JtLLyrfgI1qNy03JQucAUHV4kS1mGEkEMBLnUews
gcyOEl9C+reAFvrETnligxh31dStb9Oq0d1payKsCqvmtpHMsrDK2nXVHXCyFdxjbRxAk7Rs9vEy
G5abFo913llfDd90Mb/hd/euW72u1M/3hn758z/Ov15G+nzX5dfPn24e/frXZffYvh784+Nwftc9
/+YTBf/lq79emnlivr/coHlGpL8VA//I4L9GwSm01f57Cn7z2P3z/35s9P3diwxou3d3nzz80X7D
yZ8e8YWTx/xVwliMRIIxizH8/srJgXgD2U4TEaeYYAxXcF6++MrJoTsCZJyLJGZwMYcjYNI/c/L4
VRzHAvqCNKExdEdS9kc4eZzgZ6Q8hgWQmEOapIjRlDLotPyWlI+h5v3gm712APkmOcw0kOgA5DcU
UcSSQ+IB4AXS7VEnxg/JhkLez2y47FLh3mE+LZe+6mrg6xFvd1WJxVuT6I+kd77Mt24KOZs023PG
cW5LuMWWAXemj5zU6wm1mOWfn7j0esmjsfm4mhjnaxgUADGeundqsYM+rknbHdHYLW8r2g1nPVT6
m2T29Izh1QCdcR3MrqM623pfXwIaYLelUuvbZap5NozhIVkxPDHQWB0DrfmhGyZyPjNFMo1hLlqX
thBl057Drbw8lM1wqbQ1wK7Gh7oe+AVv7JKzhsTHukPoQJrwALwieqdbO1wCfuZZjbl7Fy0jv1C0
avejeoIzq+YX49CFTzrSHycbqePTzGiGJyJD6JtonB96X66nUyeasyqFJc8zvHxZIvqpjzQ/aG34
Id3qj7wCA26cmEufbhvJPm9DtZwdOgV2+rzKdJ3NJYp7wBBr9zBrmGUghVYdwbkOIyTThbJDC425
vIoG+impkXsnxsRvmYrn4XLEFh1oUOaSilIdY6yWfODwhIXTT3CqSy+xh02gKAJ+EnqM982amFuC
wMy1VWjHhmneaQvbrp4WPsSw3rX0wLL61VzOCWtj6cDjLjYWw04iWD7lHTodx4BMtgKIBUysGnSY
VLMUoD4wwL89n3MCjPEBUCA/zIYAoGQ0qqn8fHj9OiDpHTf7J+PWKmWHbbERkd1a0k81bz72bQNv
JPOD9fVHH6I4i3vqjk9mbcnADyKBLbcrGJj09iPwyjabIngp7yr2KU1X/4kmlT4SBwfSrIofahIe
yFKyi4Sa9QI0mORD7GKwYjpdmIHOV+2K5mwKcyPhq29Ria5wUzpQNXoXH3mqAQ+Mc9+89v3Ai1rN
/DLSvTnFQ6n3fJqFkkDi0rdQ2j2gUo8uKZTgogskPbMChIyKCYB0gsxuB/A2yiMI24veorFA3VKe
Mrjwd25aYXMej/69NsucsWTRR0GMArZKplxxIMsyCrx62ECHO7S8Xcqcxq488DElDwDPEgWMzXWx
9OPgClt6EEHcFs6Hquuy1KXDYz3TBjQ4UdWA1MWWJcA6JPR0w+UMDp86DnKBWHAn7UbonieGXfdo
Ju+6MZ1v6oS7woOKBzSJrOqumiAQto3507Sh+FChdb5ZK15fgNeP77yKcNEuST9lZuyn3PWouggM
dyd8m9EOWz1LFlwgssKsL1w8xxfR2pc3wnEFrjWIqxFpk/e1oRlDfXxuVrFdVN3i5VzGJE/MNGRe
I5StkDZU5v3ksmoQ00EhNPeybKt0r8lWF3yu2cXARnKJ2nJ+jVypdn06ogyYTXXSdLapZZQu7Hwe
Dflo4bW7dWnocbTufuQs3GBIlbNcAfacNJbSQrTigmkS5W1Vogz34Q1u4WyL2bS+IKgkBSm7HlbY
+h2ZICQIEjSPdZwco1iV2dja+WSKkreuF+5KjRhf1MzpW4NKfxK3UfIxABmrpInRICOGFAYcOpgT
G2JgnwAcyRE/qY+I6Xei4fTd2LETstFEbsOs3nC4dFUA3U3B4aI+37BdD3qb1xpAjxpOkjaUb2kc
qUwDYj6UgxuuRqbGg7cpcbK0FIQEYoZsrjtzOuA6OmeelzfIbCJDZTf1mUdjAorpjHsZgA3tunHT
OutS3Tx0XfnoB+ekipYDUZjnK9v06zFocRijbkVZCrE/QPmpyx1ahiBj5dm7ULfxEQ8tIHO/mINf
FC/CiPwF2B8kmCQ0ImtsfalW3e7SPu1vq7nfJMB/eqIcqq6qaokyVQ5p7mmyvF8I16cgF1GI6lEU
wVQIdMQeycXETaHifpajB96EXOw5KCvV3QYIXFKvrNRxP+Roi34yW7kRuXgXQagszpxs6WbPN9pU
eezj+Di2C8u9BjnGt20wcsaTKEAcEgUd1aFKOgjvcpjup2Q893W6SDfAftOInjbLkuQiNNMRsVUc
urIBOpY66k4ba0nhx9Wfm97BcWBdLUh2E8GnCuSo0zVWFkFaj8GhMO1vFOrUAUDJnFm0rNkqyvno
0cTe+QnZIprT+T5agWqAmP0mTK0Gbbqzt6ET21sE97tP16VCTyFBLriqYkjCyRqfDLjtqWQVGzSg
5oheax3WA90ielywbs/K1W0HuKI8FXFcNqCog841RiUv4g03FyXQSoD6od9bWEgRiRRyK3IQEHCT
8OgnfhK2npywqRSXMdDBYumrSHZPlQrqXX2MVVJfR1V104zjelHRWZzqYTMP44wBiZcUtHbXvilt
A/kZx3PWkdg+Vnhtz5kVoMytANjLOnE7P27uyjbhta1WLaRjJd9ZU86PxFdWyHRZ65BBwg8HUdr4
NG1ZdI0sq0sJnspPGLxQVmHqL0Vn0EOdMn4aQNx8G7PlfbSG5BStEzXAVcZ2J6i2101g7mytIKkx
kKtlX24zuKN2NwQaNlXmMW1l3OnycnD99ZIgvI87dY5Y0l8DR2lhQgTe7of4QOH5OxrZqxEkpVxP
IIm3c7C5qaN5Xyp72Sn61qx8uYpQCeL1MDWy7KspA8lTJlBwE2genEOsrlnVgxOHNDmZuQ+Z7Tp7
yX1/FQgUAG3jN6puc2a3j4Bg17xctNo5QT+IEoObDikpOo8iCFpNJYYeR9bx5jXRHO+8F1Xh6IJO
7BpRCTAtypAYwttyVvwUMk1bYBAWd25MtGw7M33cpsV9MPXstCxT7S83ipdjZMvkMrQRyXiyiBvd
CbEPbh6f1KDtkxfQZgKZ5TWmobzsYx1d0DadiqSPq91UkTW3PdQ5NqdkX/epK0Bo8ofYRb6YooYU
aibrrl4Z2XXzmNwTnbZFo/jaFytZqIR/vbhlUNzObb30IOOtODom8QjMrHVRPEPUxDRLoXmRr2uL
btPFsvsVL82uBeCbUeicFEGwLl/LMezHdeh3OuXLjrhl2KVTyjM0OgtNoeVECTo0coSQPiF0OFfb
TLJpbFgR4F8sTuq6tXvQtM6bRICU4dmwF1NoL6II8kSqA7slg31Xe+hQbDjui4En0ZHZodtT6I5I
EFJtkTYsyeqG+MxOtJQsmq8X6LHsiNBaQnFYMlxxk0c9pLjK0e3g2mjdbYnF2bQOSZZC0+ZUq0mf
Tj30FvpkHg8piJn7DkTJfZT06GFVhu3rIEBnCWQtYE9lXulxO6Vxs10tAApakOTvK2ZthrT/EATR
MknW+noDvLInYknO3JoAGp7Si46qy2gD7IYXNUNboUWvV4QvB6YUiFpVn7lxTfdQGAbQB3k8FZOI
wr1YtuR9A9XtvlSrOLbdBN7l0IaPbTuneIfKtYM8biJyPpgy0hKubaZxDg2R+VSkzoM235AriNju
iLeEnqedJ7Ps8aB/Qhw0IYqUuyinciizdaXLm2mI+jvdbVHexU4dxAYpZQwYZ9hN9blt5u00Te1W
St9BC7PTYXNynHB/QxPfXlsRRe8xUR5lcE+63M8kTK6AqsJNlsTtejVVfXQzQohaUFhI+ZE6Ux4A
E4a3tESmAoi0rcdIh+QW/s+HXmrBhl1Z035PGa8bOdTNsMi6S6GHJjp04BFqZqhGQ389KdFySVi5
1DK003jcLO8+Emb5AxSK7Uj1NIHEwyp1xaZ42w8OPE/hdNw3/czfzks9F1Sp2Uk0OXxeicYe21LU
V5q0nZXxFNCS6ZTU58rQc2hdqpzxsJ0o2ysFdIcTyetY5QtQpZsIDzkeAFhBkySVqrN3pu6q3IYw
naZLqwuuBp8tTMyymnQp14r+tAS9ZnOEby0jadby6cHDR0VlEWBGt0KShjp9NpbQE1kiYCd260LR
8/Ru6Oqt6P00HiqvprOkQs3ZVA13ZrQYTnqMdssEaLyKAKyX4LQP05CYrLLTDd+6fWr6Jw0fvV1X
7rN4NifVyOZiGq3IUtVHO2GhJ7lM9Hypgz5P4m3+aJg3Fw10Mz5h0eHruar0mYhrnY8tB1C26qpY
CLIHgD/XvF0/rLj2kuipOl8gXvOtHudinUt2wjGtTtp+iApDkjjXY3+2WGjTISClua8St+8itV10
fjSHlU/4bUkjLxlfWVZHLcjs8XA2mfUBcqeRW6vSg+XJznlQsZGwuyYSb0tv35hlfW0HancDCyar
9fqmdW2OfECynebbxfI0g9528r6b1XbqbM2vyFq2t9HSlzLm5O02Tu9Lu7VXIzQlgAeCVh5DKJx3
XQ3VfHzQHXWFsfjjAvKrXEYx5WPaAtzybMxmWze7mmz+FkXOnkGHPRwd4N1dv9WvQWI4cjUamZjZ
/NToOpvqZbsEBYHki/YfV40+tk9YSkfkjV+gSorS5AaQ7UltTZ8t1HyITFtnA6avyzn6tLTgg5u7
dGh572Y37dgyX0ETDXR6HtazsmTRCRvScrcxkjcgmuZbqWD7LbRFRxy9w9MMCSbazuYxraWZoJkN
TbS6EMHE56TupqLfEndiKkCTA+roSWRSECySrtmnVX0BsBRL6FK0sq6XskAKrUXHqu4IDROdqWE8
I3Ry94vjq5FmRJOsKd5yAUUuH8SyvIkqnp6m2yQ+gGYcoOsE3d+pqU56FAPbF+QeQeU6mZtUxhTt
0sadG2rppejbaV8DFgZxd/y0Dnw8zivp5RDVqyzdFu/KUoAfj+1pzcQHl0yvN59AF1PE51qLU2iH
fZrpeE8qtmt7cwKtu/9H3rktR4pz2/pV9guwA5CExC2Q50ynM32uG8IulxFCIA7i+PRrZPVeK6qr
e3XHf72j79pVhlSCNOcY35g1RB5qityy8GjgI+XwrE9Qcu5kCF0fMpBD1EFBho+pW5arqRMGPu/8
XGnn4IQKsEQ9nmg9O9c6VSL2fPMVFGrdt/4nc5ZdFgqZFB46OcuKu76vx0T2dRvPnRxW1vNeGjd8
yVHfxtZvtkPFYGThmBN9mME97/Y67eFSFSjfRyd4GHBIFnggIpSWb4WAbdWGBd1k0/g6ulVSOp6I
BrSFWTC2kaMytNa92aSUnyEVZ5EvJIuIguiurS4T4cNEaURu0dIvX3jAF/yducYZ4G7ScnquM1Ze
kMfrN05Y7YVLaggA+gm++KbUjlqVOQwRv3l2bHisez3tfbf/AX0O1nE9v+mKdjAQOvLoO+lLSZzl
Uiv3zXQttquxewUqcTHM+1HS8qUJw49xzr4UFcehROdCYJ6Q8CvT3k7UqLt97ftRVlodT1Rel96+
S9OMh3FZ8LTVpF8HuttlME5fa8exEfe84mxdQlAruumRlwYwiUN4ojNZoNDsdFLowI+ctgm3OPFg
/3XlvKFaJoCUIrfphxiO/maoy/3UkU1r6L4EPxT5TrBtsuUTFv4EkV53UdEsB7hBb1jMB1vJLZyZ
u0rIaSX1sO6JxrHa7/LsZlNKB4pA0cLLX2SzvvFF56p3Yo0+LVKj9xD+JBqaYQ2XqIKV7tZrk4dx
xutrgdo8g5UMzRNtk+b3VqcbE5Z7MQS79mauoquAW1fCtwza/STzZ73UkTPLDjZA9h4ogkPEJaj6
xg3EpvSJ21HHlLF1OvplNAy83qKOvziLc8L7sMFvuQaLOvs5oJxlYXc0VTs7tWM8C/2isu461Dgo
U3NAZsGJw6ZPjFqeYOnN0SxzJ8kKqBkdlZcS5xYwhfnZn+Te1emZ9jJOM+Ju4BUPcViEO5kVaSzy
fgucIHskFbw0N+jfgrQ7oB9uoqEqaRwYT25rbGWbyc/SqO44nl4pIQmb2k2jZdH8vW2BCBSFCmPL
HRBITuHX164eniASeptOO95eZtqNLcJ3m6LqYDOnleqeF6dq4VBJAwEjrBw0P0KFUc2xK0rHLicj
fLHrjWvXQw4PeqwanvhQkaeIQBpahT7z9kFhwx/aH+AEc4YiQHbThzVVGNm8NHsadsMJlWr1ORdU
vyxh1u46b8n3lkMZhkYw3dyuqaweeCvl97QrvTdIbHSrq96/9wPRPbUdyCLVLk7kW+WiLbfpXvNi
3meGJn3Y/bwl84zKhMfcoP3xGrR7HQrVZDb2x+I5+oDXlq0HXmGB52xep3Aa70XPq9s+0V07R95E
IxuglZNeuxbuMqw83i7nYqnT0wxub+XrUN7LBp0yrb3wtej7IM7dYAijQTawkmX1CPCqeM/motlM
wJTWUuNUIqP19247Opchd3D30unzje+BQolIrbo31co0CewkiqiFw4xS2tfrkKINc3s7bnTLhyO6
dQgOXVujo2zeqrCB6lDDTI/gOuUJy1n6wP06TGBaezEvp2bbsUavB8nZtlElvYh5+TGD0TjhI6U7
ZbphnRqQJIGboeH1MjffVflo9zhRukOlRbMxvPcLmNbEewWjNpzQdFQricN3PVNIBKPjQyYhWXGV
4Tw/SGOyHeeN/ux7C+KFda/wgf0u4b1zKtEMJlWOMh4wxrKvK/8StKmMq342SeBleLkbKBotbug9
zcX8ULMOlr8t4fOW87RBGdO/LdANDoERc1z5ZbulTevEvRUoXLnXHdrM0U9N06Ef9rBj11Ugj9Jo
99jj/Dt2gUMTGsLEz4p5p0IF5aZn3U5Udb8r2lbAUKfOWbrq23iz/+Ygf1gI2paybs5Wu9mxdoGb
WVE95tT61yFUPrTmygAYsmUmI42GYe26zCapP2YRo6ra6RLGJtiM4tjC3sQ2Z/WWl3AaBWVeCYO/
Gnb4teb7Ugz9ITVmRsfQO6s+u32xbaXafdb2A3wVrAOezFWWBt5p7OolDun4kJXErnrlNjjNpxTs
QMl2FS9VkofKrLJu1kmftVkEKnWM8rIHNTMN2T4HRPk+eegRrd+qFbA8aBY2qE8ACCVuHEK1JzK+
qrAY67TqLZxXv90LguMmmxg763l47Ot5vlqSy8hk7rQzczWgWjYq5jq92JmJNQP/EZdzseybzppE
haZcqXxEF2pmlOQ3cVVBbYtrWcp4UTK/4sm1n5X2ANcFTRZpWOc41SVPcr/11lwDXOnr4cGaoLhZ
7iTWcGCBJCkQicHE973CtwHJGhQJb+uk5VInA/GbDbQW2CaBw+68BgpTm6rm4hROcEonlq5xPyfT
FQV0xICcVEXKoy+Kb7Qd5drOVO/6dGg2tcshoKDnKpkG4wLfcI/3178fvLE/AxHlsV/bJpJsLLbW
k3rNsv6tD+ouhgcsjmlFqy14tWKTz9MH2Lw0MbMG95H7S3awzuTeWQB2n5nqKBAFQC37eQBRIanb
7o3bNidYUWqNAnUNjWs1DI1d+7T3UG9XS+Lryku80oq1kzlsVY21iQPAX5sJKsQBoqULBpfma8WK
H0NekoNVctqRCTRB5irvw50qsWoZmRKZdTQGKdLGbQB9tnalWIulmfYDUNw4GBeRWOwN66leqqh1
GuzrshcnaDD8aSBUn7K09pNRdqBZ4QXFGbT2ttZF3JRt91iMyq5C2zhxFTR4A5Vo9/NMwMnqstc7
xfQ7zEa9abQ7ngb86Zi42lkph/vbDmTVY74AsLFAutYmYEdZUpT2C+uXOCuaIhoyOkVpAFSFcqfD
hxwCCqppcmOcT8HFx4SFNtI1eIq4tnP+MBS625iSjZHmYQ5KpvS6aDF1deEFhRNFSPDkDXDNPKCB
W2cJ7XfX9vVdw5bxh9PDyfScgYdgNmGKpXAMT3O9NJtu0mjDoKncL3kFtYJzB8pvjnfAq8guMAt5
9ZabvNrp8lmwoYTuSvVzgM4n0S70Z9xmeD/ncLkmMuh9yeEWLuEwPA3N8JnnZXZXdqhloOsH4zPI
yOmuztUCsKT7DOVPFxe/pA8qJ/F77uaJCQb6uuAVv3dnnmK789pXqvPwnji09OPUZT2AB+wyKM1J
4b40Y+YnUxMMb+U4j01cm5GxuKdjhgdCmTDye9xbJsXXhKIIemuOOxdlNSWdV9v9UFXTs2ptlygU
hN8mqZyXerB2W4nM7vtADG/uFJYXz3IG1wq4yR2pxddYMeBmDrz4t1J43YmHAz1zsIR7r+izHGoy
FtMPXexvHDJHCxfyBKbCvAwuVg/m3NdPgK2d5xTtJgxOOmEFMisXWGAOXJ1lnLxPynA5FdyAO7Cb
H40Ix0tDqnFXzTPkL4e6m8af4SgTt0vAxYX3RTumuyyXOarJvO2/bpCGSsp5CIBlhyivuA8ORFdO
legFiobEo+MLuO6M94Cwaw+NdTvjf8TzgCWa5KwSF9AhfLAq2xbSNvcgNv3zENJ053HoqT325B1x
W/ra+G2xwpuHlV1IPaH1wecNB/jci9e3r1UKUzTq9e3ejO6cZBITHOIRgvBp8Uu0yTNbACsOrf4Y
7KgSeEJpRLks41oPn8zgYQHMiNsvBlPvYLPXezM6bqxon20zXpIzNtXwvmK4F5en5RD7bWs+ZlYT
+9kHZVM7F1zGHnzWYi/Pclc8ewRPn4Fp3UeELNxubqtS4bPepx32LpAw+Hk+ECi7Vs/LPR0FPDny
0SwFAAEjwrDfAOLpGIiunG6h9ZGoJE0tk2US3srcvHIAZUDeAXUsSUOm8TOFtAuuUlcztJzQq95g
s7fsmrt1Np1aXfEa5Tr9msuhD2O41bI5FtbmY5JqiYum3gz0LZxq9WOpbDmtmepqfdYMMPooDPcO
as4XulrQScqrr7l/rlOXAMsGdeslABWAWXaVZh1Ok0WjX8a+QJf1svTTcwoVJX1ogXr3iSOyq8qF
z3FuNoD5knJ0cCL5c/vpe4C7rgpv0IQWvlzau17Jwov8rmtf3TJD9wvlWz8v6HpwmnaL8wI+eOQv
VUAVGC9wCSNq3aE4aOOj2pjLOsCDGNpA4bhS4evIgPqdYNM89T5+soxOWr+XWVctd3TwmNhMRvR7
kRuL882mrvecT8bx4rmo3Gbnh142JyP4/Jjha3kCj4+WGWwvW/G6V68u69j7wAZ754yDQ7Zlnvk1
7NiioZGPPAYH5mskdIimuogsc2N4TV4KCzbDRrrleKIOGTCdxEN/miVCwPZMbpreOtR22zXOYXGD
NBo1YNi17NEXwYJUKpKZyTezLsU9xG3sEWzuSvQyo4XfjDpD7CkFj/oydulUbOhYuGUcdlKp1Qj7
Q/cbSB8VDFFjm6PfNC3EShXoJo+Lye9aOHce1YkcQOYnAtTCGJlSljlKs344SdyGRf1Lq/QIrUTY
mMkg+JEOuoN8Pxo0chrabxa7YHk/NENSJDa+33xK0Lfk7Bcmq+LAl/UXWzLv7DQuTSOOi13DOUCP
TPiywAmrVHN1USi5B1WSuTjAPa0DKD11fgapl9FVPzrhsAelDT/Mpk0RV65F4arSBUJ9aOSFDj5P
JMXjHhHDMxGXGXH0qvOxMbtR14ZuPPCFA+/JRj3uyiYsAddXxdLjd9VOGK67CVbH12RCFVct/GrO
xjzB+xeHSBokTuqVO7LMdh06bnCGItJtHGOro2d6tbaAcWKIA5tF1vYRVTLBoln1A+1J1UVTl/ar
kM8rlHaBRG2hn1GjnRboBi0B5hzlwbyj3tQiFiTC2ABqjQ2gwgtWM4eTN786ZhYJT+cLN4Mb5xoS
OkoQGzs9+Q4/EuWvsS8NTuIjhSEuZ0nXKnC+9WZh8Na9i4WAAfgSm0WNrdOGtNyAkwW4oNCZQL0+
TBBBkmEM0mMdkIeybYERUmD2AGWTgqFDYlUFXcL4UcHnWC5QPaRJJsNFhNI4kY2NZ0hpbYEmO+tu
yatmvdR9+Dbzqo61hxTTQtFd4/sjjwvDIVsG4nHJaANWBYq6AbieO9jG4E+t+DTYlZtV4kUQArK6
8dARqsn1AEsD3TQzEOm2mBc8qNgRqxwqUGuW6i7P2/ylhgUCOanu9LFuquaRDaw8yTl7KhsUh3yu
n0MotGMah2x0eEwLrG9Uq5mVdyLlQkvokUENhShFgAV+dY2gUJjFS2HYihpvuodoMOwXAysS5U++
sZatZJZOEfP0gffjhZVlUit2T5d6C8V457iuWTVU0bhznXuIYy2SHagvyrK9pCkSFKLgbhmFdjJx
3s9jrNvwWmm4uWCV15Ys4O1nfnRFmMeO9M69Cz03rAKkXOiSxRVCZDC9io9FdXwNhrt6cIeiiep6
8uMxRfIGdp8bQwk+9JNbbCoFiA4ZvWWIAovSsemyAAbBgoocLZCbZLP08R1m6r4JIXnK1m4QgFGX
UgeHrPEksgnzLvP0yoE6uDO5eqG0TEbbZFvIgFC00lrrfagEFD6vN8/wSsd3PzcQ0RBJg0KZvzi1
LA4VKb4R4cvrpP23yVRtbDvmrMLRwDYb3W4TtNmKhMO6bhZ/NwsWgJ7H6eSm19Ybp5XbFOO2o8Oy
qRXpf4Q8/fQKCUWqKuekKWEMalI/FzCQd2PHxB2oRIhwi9RHDbT1ZjjWCemynXbItAYO6yc+g8MY
ev7yiZ0phxAMuiJojHcsWeuuNeSXFiJPlDVIVIHofk1xUPUIDhypAwzWy97RR72mnVVxj5BVzOj4
xJjXQCzXGcwUhHs6RCnPNIfhbOn8LiY0zaQK0AAo+oP4pZ9h76rOwltgXCOMscbXGqzSDmDJMAEY
X4R65yXobtix8Lz8HoQOQ6YBUcwx5oI+wDb61E6LomKaBERGZRM+LyfpV2JXz/zJoXzCgQ+MEAwO
rAiXiDdT+HxDCVyMW3Ioz53YTPSbGjq5yVsH7cNXUflH5Py+ix6oSuAjT9dhl47KrGofVQ9TyfPy
beg5K6/N1r1roXo7+7kM7v0Q33rnC72bDfHvZpleSn/4UOrBIFJWOCiOmpAmkNkOrqvuKLFDgpTC
vZ/Vzra0CNX1pPzgrU7mOjt1CJa91gPyObZczXmLQnGE3d4gvNm1afp9UP06H/T82DIffuR8bYWA
rCX43mvbO+kvZlX1OnZ48Q2NcCJq+eVa5UUhh2yDcOpqbCG/iQIpr3Tcz5owFFsk3BDKUKEH5qwm
ptagU+a9VyJtKfIsXXVKvE60flWtZ5E1KCiNXODtkUun49S6uMchXAe30ELH/ayMrM9ODE1J2U/j
2Q/yc8D0k8jETiqaJ05d7hYIUmhDBvRaw0eoaui9pQxXxlF3TCNI5PP2yVi5t22RpEX9TlD8FY0D
Or2rvnfM2wyZtkh7TgP8nkqeU+vH2lfPGW82JKtBEdpL6JpD51Vnno/bRYQJ1JItye0dCO/g0Lld
QSMgJqh8hqpHQ6eTrMr3FCmMyFSw/wHLJryFhFEZ8ySF3ZCKppdWj+XKzM566eje9sUPNfh3hUGe
b6AIDYpKJcoJBoQs8dRrCf1fuOBi1PThTQWqBsjZq5QY9o0UIIcGKfM4BdOAOK7QsVKGo732g5tf
569bZxoh5/HxGvYZ2Q3IX+HNtcAdvaYENDRw5Asbnx6D3np3HcW55eMJSOOMpf04x55lDPndsZ1t
ueZgSBcYOo1nzMEv8aKFkoKFceeQrhBM3HkyPbeAbM6jLtDxABAJC9yYHuFr1ThiloFdNSueBcr9
WILV3Qp0IE5FcZSjnQuwe9KlObYNjYFU4R5bXzuxJxWgxiqFhir7HfzL4UxbQmOCVvq+73VEumqE
s1fUMe9Zc6xKIY5aNV0si/GS03SzwApHL1G0iVv0dAMJR+z7rio2YzcdLGnvco8942g7uBXjkd+i
Vsq1SwGxesG2MBYPwUjLiyUjuW+GksVY/iEWRXpUmbdq+nyL5gTWJJShIq03smnHaKo/IE7Da1DW
i10jYroIJ8lZu7N8PDq2hQqUndyF7IzVzziJwKtNCSnNU61HEL79CNXGoM6O5jQVn1Q0rIr7wPr9
CqgM+zFSkp9UWKkj3MnwlMEO3cu8ISoaUBMm6cDoZ0BQx+VN+VWEOC5BnpQIkOSo3HknLh6q43ic
izQBlxvectDiboRldiyFKeNfJ/D8/5xNQIT/n8IJu06/d//n9N528l3/z0DKW/r+51/8I5Lgce82
JwDBgv+eBvA/kYTAxQC+AMIC1GgXrhTCAP8dSaD/Nwg8ipFNgaAQrW+Dsv5fJIFidKsveAglCHjd
bTDZfxJJCP40JAD2j+ehX6EhRm7hWsz7LY8weqUuRzcvr5DOWsCwOF5d8YASGEG0qRGbX5bnb4YS
4K5/GUnwx9UIx1gCEjDMJqC3u/llJEGgsnHS2N6vPO+KdXmBIHoe8VAbYk8GowQiKEL59j++JnV9
JHSxxMwL3ds9/XLNUoFl78upuA4zP095aLaTnTY1WBSQMXyT+8UhD70/Xok/ZrP8zQf9m2WlsF0Z
CV3fF39Z1iEYwt54Wl/9BajWYDESYQpfrCMOOg+8PyZg/a8X85j7+7re9Ew/wAVv6+oTDGr89TMG
nFRCaTe4hmc2rMUtPo96GqRQ5E0Z6pTPPGBIvb322YOnzqq/E/ZMqi3MoDaNXfCwNl6891uYPk16
+SmyT2GepuZF9vfusLPDF6E7oVa9Taxca/VIu3MgD1rEDVvlQwyIpC03ontbbIZMZA3oNvYfezh/
MqFHdTESvN7nbB6BKcgK5sF54Uj0bm68jtik7ArHuvYvLr0KqIQddsUGNvhYX6zrbAqZ9EhmwA3d
OpmErMJjchXpjmz4ntS3+RKR4efweXlHU1kyG096n7/Rl+IDokTh3C/su3YAPgR1jAB7Y+7HLo9p
+UO4b7N4YOK9QY8xDz0gx4vffIBYTzoDHcX/MaTfLBgFWJtZv+5wvoLxVDlOpOY1XS5plXQIjCNG
z/oBn5jFzvx6o7o88uLkh3baBwHSgXCnQ+/g1vu6iLr7Ko/9G9wXmyyLM9RE3iqDfVEcaJrw8Q0u
eQDMASeJ2fHqX55J7++eEkwD4Yx4nHq+f/v5L29Co+AQlWMYXMe8bOIgSGlEuzlNZhclDWpHuhZd
To7V2ORQUZtHY+nwL/fwl/cCLwPcXCTtvEB4PPztZZy5tUUxB/RqAXpBm4vt2C1xUI8QmhHPSv75
1f+7q3nYIPHak9tLSP78gRlcS/T+bQAUOURECUUkD/o6rgaFqlTaf7naXzY3mONoLwSuiPcendif
r5aOfIAQMenHySduRCYQ05Y/8Trd2bE8BGH+NMPn+yMX+L+/+38OlGFLxVWFh99ICQ4YTHv581Xn
NKtcisz8YzuzN8u3shzEEyLJLnKJRbPybgVsK4MJEP245Tehoq/lY15iWsFYiahD+mRX2sJgOgaG
q0zq+s9fwW2gzp+3fEy6oQFF5g0HIQ3Zb9947gODLpAlf6jqE+83+LY5gbe6ZT4QlBi2OHW3c7H1
1tPOHVc15q6ARahXzo8CD2EYuX2E4D59sFuFbnVdntqDt292bM83CwivFppLHJ4C1McyviX8MS4B
NgzQX+BOqLAihDwBiK1vaVv0SJHz6Ry7vdliwkpw131kD3LvH9pvep+t5SZdNSufxxXAAx55Kkmv
7O2fV+PnRmx+zu65VQX4tn6uBuee62HED/n9AMxqzL6cmyJ8EE+ov8l3cLIKGS28Asjo0jj94gfz
hMbFv9cHLMRURqmb1O26CdHtRu0zAD6niZuH+jQe1A/zgc/Ba6BQ//JUhX/ZKn67z9tT98tW0Wbu
OC5gUB/Urj7SGXNsYrlr1+Zgts4WxXzzBZifvBZ3yzq9DK/euTrO+37FozS9K3yQR3F6krtwi2kg
/hUGh4nnfJ0bjE5BujhBrAUE0k3lL44QhMT0ZGVSIc7cRJONWBfjBBtEVEAFj/iWH9LdeO9dpiuC
2rcANMbqNMmEPJpMGvCuQUSWM50OyAB36Sk093P67po3a69VE5M2oq8INURmTbf1Rl3qk4EeG5uH
9qQ2zvqfv9/wVi79/v0ySgjm8QQhp7eK7td1Kzw/xPCMQTzkz/Cyzt5uOatjd1fehRHbOi/0GcbS
pW/wtALfQYorYjZauhjdMdR3hdDOt3Ja6Qphkribdu1437YbNEmVFwP+x9/T7aYXK56vF4ZGZFXV
CdIZeQ+9YCPQuGBuEHRCCgc47o7qwIqk+oZzh4uVI/dNjZdurb81D86+34kX9S148U7DXblGo+XE
oAvVRYH2EtGIzeOhR+SGPoTDTiKrwnFwbglNHLN21GYE4TisNKhUhK8hP5/+eRUJQrp/s4qoWjjW
kvGfT+cvT9+sUOOU1BcP6Sk95c/9nuzkE+y1RB8bGbvTClq2MWuJ0UtVHIKuOAW7fq0P1SHfNEl4
Mbtp5a/p2kVe4wXKkD6Z7T/fokd+33cZQS4Ymz1KdyTY2W048K/fNKZtTJi+08wXjZwa6H9vD5JK
tOsA72Omfez/h6KGeBmuymyXZfs632l+CYYLYBE33AfjoavfaPgk7B4GOs8wkwdWF6IIW4UxLt9r
gRR6ZM3efs1nIEPghMmlwlwYN4LQST8hbYbv2X395Qer3jxl86toz960ws8RIdCIqQPsHWPRY+5I
PMLMQOLDgK54WEzSIQ8x7o26I+UKqhJCkFqu82xrwUcRLLCH1y4kZ232g/vEAY/MSAUWp7rZSPC8
2I27c64wMqm6szSPex4mfvUUkLswTPBiDv0P3HxjN9xdqSvGH/QfnQeS/aHoD8pfm+IyOJtg/phR
KwbVtkLgFf511HCyKm4oDKL+GkoJxc1QiKCiRSWo4hRUDPZIqFF4RDHwBPrSsrUC9E0SdFk0ImTX
8mM5Xbm8H/pTJ/L1IJ5z/ugDXisVVmv8D0sZRtHGYA93PcIEWqjfXnVEjrpgWaR7rSgiDgDud2kw
QxHATA0Eo/m/nBy/lzLAp/wwEKADghDHyO/FhVsqiowh5nlkQnxC6KMRAf8HfR72oqz947883r+/
gbicCBmE51t7yJl7+/kvb6AF6dYx4mYPCsYvQOpmSfKq+k4CWCagdSHTwX/hkGsGcsyaBgR3hmh5
1m5DoHgtohD/sti3sXh/2hJQUqGXQqOK0gpT8wj68l9vyBkhDLpywiAJkb4A12FrFI6R5MERDK2G
N5huLMGh6pSXsHDu8oZfWGBKdCNg9qFI/4eNLG4HZQ0LCaoujmb8t8oSe9OEJIO/XNN23NCljyUd
QV83zRqDpZxkKU0aYYnZv5zLt03l1+OFwQEXHOUDR0NLSej/eRWmHEirML177XOkJdwCjsbgZV08
1Xjy/vkR+L2aZZhNAEObMu7emmb+2+PtZJrCcC37q0WeAbm9lZ14F7FFSnSW3whRmHbh0X85P1Eq
/+UTBniv8B8+Jy7782j45cGb4DSRtq59zKHZQ1Yr1U7Sz1CTuDB3C0Bete3DOzgSVTlEBDCmWrAp
uHfCPTEEYGrzxppHaq9p/Vy599OEKXkP8Lrm7qNBfktODzA+RvuRBwdqj6iWi+pQLFsxb6vmNC/b
2ok8ulLIT3kEw6poGb+WPLFgIdSON9vCN9j80OGJ89Ku8mXbKiiBF57jrb+v+hPi/qX75sJTbqhz
1wAdnU+F82XQcyxIonU+knPOmuPopa9Bdu3DKzfPDUcntOW4EXF2srVPvmvYRfPKTHddlozBFmfc
wC/a3YXs0JaJV32FXKEeOAbhWXB86DKB8+LmQwSACDv/AvvIeRHqyV/uYCyhw+ZBgokwUY5VdPY+
/ZH2Gza8ewC4ySVvHjXa28DulbeRY50MYCaxVggYu23CnSP+zSBwHGDGRJoQdprNuv8uDayZ6t3D
2D/JvnXQqIHx18FGezFAbNNdqhnNzrbNY8N2tVghOo3+OeCPQ/8o8UfzIohb8tDN8SSe+3DtkZVP
kION8hSN822v7uoV8ggj2//zU/2XUxtlmU85FQFxWejeBof8uo00eTViDltKrzLP/ou8M1mOG82y
9LvUHmmYh0VtMPjspNOdpEhtYKJIYp5nPFpt+8X6gyKzWnSGiRbrzgyTIqQIwR3AP917zndogkw6
6pjSbCnhK+BccOMshArji1H7aTetaQYKB0PFwqFy2eu9QjgHQzfmogJ68TXv7QxVSzHTusNnW+yT
6r0RAFTYEAOcLrhT2l2g7Px8LflHtXqkMs+E0mBZNVepcczGo5zdRLJoJ9qdyVFAu5uk737g0HIp
qSewaayxk3hYImp9N8UnNIaussAbpl1VrHrL7TGDHHJkNg/s6uaT7zu6dWf1mJ1DjOOuhjFTWcm+
i9q9MXczgLxS3OUi/oC3IF+pGkoer3j19TX6Cn7HuuuTI7gHux5uw/ipmPCSpjUIMuS8HdXru9Io
bKN+XOS4PTSS21RZGcB4IoJO/hcLc/prEvyddwqT5dPUYbAQEyDAYdik4nd1ZgGyWAZTrsjnSNkl
0XKi6g/pVjv5XuoM70uP4Ei3Fzmc4Upw8SY7oBM6Aenz78R5NxaVvco4ko7GsQwPqfqy/EMQ0yzI
Hn1cDT28NnsuXVzWxeiglBAu000x72LjGObH24JaG8AnmpGaqm5V1mZlels6+Iny1IESMwp+OhTj
NpNKsAK2lX63oh9TfLSo+ViOX6xRKYaRJ48b4aU8SYjiBFcK9kHv5vqjPz30eDXMBW83/QjUO6Xs
OSgd1Xkt6LelYivsA0Qpc7KBCaG+neirdgerEDkwnYUILmd3WCgOjt+eRYGaXYFoYpebsl2NbqDZ
/ezW+jpc2pn3DeYvv3uBm0inCslDfS9a03LLJs6DONdEloH6KHO4jjnD09gJnCoZsbG506N06ORj
paxl8BDijRqdiVJzA+mEB6NEJGYKR2yu9I5vNf/Gjwe0YWutflWY28Kj3I2bqO0df9AOeX1qtEcp
8DcJ5nK5vK1a74e20DS6F/Rehw5MTUhr3UTHUY4vMeph403UURxnpd3M4Uoq1jnwqblaGe1PKUIm
7zOvI7QplqOQX6+nWfb0mjkTdp6g3mflzp+2Y+KWaKebrjthTgZ7+lKmr5pyD5QDafa41pJ1F7Fn
3sSTi1RDbdjmrwrTfuBhrvPvj/KLUK7CeZ0t+nA3PgsPnehKKH1XJocXdD6DZxVYQbyabmW4Zj3o
79qbceYIvOoZ5S4LTboOtxNqbGNdiFjXMg/7FvLu8qFN9pRVVymoVW9UWXgQJG1F94BVbXAQ3uSM
+uYYdV4IAnVjuY3H/BA+Y0Mtvgd7a1XcJD+EU4XOXbL78+h122FDG6657ailYtuj7nIOvwe5DUtT
3FSXiGbT3QR0U3WibblH4WCL2GrvajS33/IvznzS5w2uAfdYpzYpGjIn6Ks6UcFePkusXD7HdDq9
PiqBPUAf4YAY2rpCV7iTLC8Wc5kBSl0rSDvXKqx9qlPYiSr9BinmQyMYB8g2X6wZn7ae1A9NQ1bI
K8EYQEjMxzXDquosEvxuPMdh2tE6lRGd5330T3eUfHWFU4Rh6KqhS+bVyqS0kV+Z8SSiGWRXUWrd
I2bDkyr2HPLnH604n4bY+mLOlMxlw/hhQ0mtkqIlOOrlztND+PjdFN0Q5DiepDPK0QitpeHCJKIQ
FUF4RAuRu9S/R8XTpU0u38TCOuQ9nR9T5liq8OXWfJMi94Xpp1z4F06H9Ec6B3HhjMKzUS0905tI
Y87YT+Fbp5+QUkvZk9HsRTSq3amKT0X8mPfvM8JzqKWxgyjImO1KwGgBK8HtNIc9p0QV3jaqFe9A
HGLdd+rJsUakACsj3kU1Pgh3HFy5c3BkMmKQBjJ06TyE6c6krLzSHHUj7ylobNiI3DUeh0mHeqFL
6WotrSan8vpV4wU35p3/vXj3H5L38gkSgYvly2VZc+karSpP9/rn5Fv2Ij1Xe2krf5/uBH7WTkio
YPmZOMQ5hRYuf6H0naVVMp97YTPlW8U4jMNdvjaVTZm99MnPKTuO8l7sV0J/FOPbdtgKDZ5lul9R
uem1S1wdxOIpc/PqwADH6hlVyKKxv3sCOp1okysrK1mPo82CnQf4ux1+7M/iffWcwP55nihzF+AY
MEszszEFgo60jefo5c8LLgfdzy+PYSoiPDMqIJ9PI1NrcoJMu/kcLiinzahv4vigqisgtr7lsank
11Udcg7MUNkWS4cXW/1uVQiIvL68z42XrrihFm/Ox5aN9WSryDYQdoZeOK80JH8c3xCNl05zTp+F
pzJzipvGYXNNhQAa36X1vUFy48yTb/3L9KSnTjKtYNdod+pT/yi9h+f8EQWncoejZ8MH2lXHcJXw
B1jfUxSnCJAP/m23Mjw+4zZ/LH9oj/26WCW4xDQnuTDdv2u1jdCPqjLotEhyO2h/fMBNeAuaCnXc
D/hlxkbfouiqpXv9Vl+Vu/B7XjipaqO63LbvVAJZOCW7edaOCR/tqBwhEDmCl62Tte42q+Cg2ywm
jriq0VPYwg+0iKguSuRQ36m1iBf/4N+LA/UOqj7iq7yFjE6NJ3aQv1XHYjfcKJt+o782zNZesZJf
5G/xHr2kdpdT+ryHlMOIwy1devEMxNQbAMFRQ5W8Od+I9Kz619K4m/rtpFzCcl5r48EKV4BV+L1I
tZdFIbeNs/iM++aoP3eAd3gkxwz7lc1fBgLR0oM9pwsbvViNgBVAleloM5yqwA7jDcPGava9sDf7
YzGIVOuemmk3UMNkfn/pN8bazJx2pmrvDUitUF/eIRqTHoZX7a0/4nKMTIQazmDaGT3KBUvLsNng
Mk0Dx0cVl6wbDUvTTZIeRXNlqPjKnAItK4z7t1C1MQMhLBtj15xcsVv52g4xRB3vAZto0sqHxCSt
zGIXDncJJdZgo3fvKmJb5aLQIu43EQ4P9Vj4jgJji6NJ7LWtyy92Bo48iB8u7FVWy5nXBew1Hix7
IU2hJELt/dXZ/3MJRNeVpdMD8EJli2td7W9VDcITuvz5nHVGZxsDI9yPxkXPT78jTIxdm5yl+qDL
3QmClKllsivwP8hCoAIEJflixf60YPNxWDbIKZBl+mvXrbxaqUc4L6F0lp4gak2eqMEpwz6ynOm+
WKdo9X2aanRiDFBPW9RcKA1cVSOw0yo9gQHzeXSzTbXrbsbD8AitfIVe7cTQiCp7lnAe77rxvkyc
WvYkSsQP8km9B5xlnqiSx/0JZHdMxRxUeM1JeIWIuskdOVqbAOB+zg+TaDvaD+AnCvQkFN0GpCKX
WmbDu32SDS9rb7E5Db1noDtv3Q5YQuHWHMtaWzzF78tAv52eu36jxPeBejP1nsL0fJpO5V5+rjfB
Nju03rwL1tHaOidrwWv300l1kzW11W/8e7dM74/5j+FQ3sirgXlJQQxoV/GNwSvpw0D2YHvBGJuQ
2ybHuT2NyREDFMRR9TTGDhVftVqmQ1+h/eUJxp3EkiM5qsGzcYaT8LDMjUfxxMcPQAbYwYN4or8m
PinvAnNkuqdOjEXbf56heLe4FmzmGP2knHUXl4cj2dpqPrC/Xak2660rrwD8pLZo2cJDjkbPwQDH
500eBsadaVdv3OhlqtnMO/0pPIPWje6Le45Cwg40Mv65tz5fVk3r1ToNgqNKDqJ7fr156Zm0aCVh
o0SD+45g8VjdRk+UTXbmTbezNvo5fkMsvR929SG9135OO/hyL5ZC4dg2ThSF+VkYd/GDotBWdtWO
I7TdSntNWYbqrB/S/q7x92ZzM1iuQNLBLu03E1LF/q5rT5F6DNRVVK86HSiCW0pQgZh0mB7cVFgj
eLcU4JmbOVoDWxoQkU6OWjr6dwrWesPEDRfF0aAG4ND+BiNgURYItu5N7ansjrK8mbqVPJ1l9Zig
YSMcgu+dH4TuCIlSgFsDjsWKHstg58PO/aKu+zdjlk4FkSSKLBtLpO3H7Z7ZkWbijy0ZEHNW3goK
ktM+A43r96PqVa02/eM5Ah+HJNEiUemVMHg/Xi8uIKIPg5CcfQrKThuZzJh1tSvE5HUyBf2rIvGn
CgDFHfYcMkhNpPRMlh8vh0wUUFBoJlhrfNyCU/aiyXl3AteD2w1Dn8SEOXFKCgEsWggfDBzOTprn
LKkonJ02k6k9NbTqJ2Hd9lHoAN/A6RA0P/+8dbp+DNx5qkFLdR25tSrLV9X1auzEuI2z6FzOVkFr
p+M11fXW5bCDc418iz9fTrqu5S7XwyNAT3KRQRi/TgG/FVWT0lroOml0NgEJ7tNqOowxhOekCRs3
iuaflc6JaoqVCOL3TKMlNI0VpeHcKdS03vc1Z0a+z0LaUP2NbgkdZb3SOJRR8lWl7NOdAdEr6ago
WFW4N9rVnWkyofKTWpkv8veO60l2SmrBvXCrrsHBrM0d0to7+qXhJdgVb5Atk6UpGn3HdCqADkHT
Ga30+AQ8LmMDljObeFJ3k1FwiVZCtELvzJYE6pVM6UeKWP8vnYojamOds3gfSPscaHy1Z5dXobWt
7Xyi4bSyTKefPc3s7TAFYADyhE3EitYnDiKc5lV2zGWKt3eCfx7Y7sdeBP7i165l2vO3imBHL4U3
3VUZTS67R3kATQO1Apg5mihsl9jLsR59a5n90FgZDtScMHYBNZSaUw5f3OJfopffj3zICk1jeffo
Ixiarl7NAYkuGZRfU/Eyl/WBgKHEVYxRw2DNQlkKowzgWv/R56yfZcLuKhNvVcl/j62kgPaunv78
al6PWJ2YAI113eTV1uErX+1pOAqHOkM2v8hyJNHFSW9VdejXfvRTkvGc5Q9TX2ziYbS+mCqWP/fj
TeC6qkm9kAauSMb0x5kiV8rM0psov0AlW7USoq5yXPAd+M4ySJ8Us/TG+/NX/fxq07oCSs2BiQ7H
L4Ho76VnQZXaRoJ4e4mLuPdqYz9B9+KQx24e0s3qH19sGUgqI8ii2C1dTbwj5n0gThr3Na6eojBn
g62Y4Nq7hykFBfjni11vzvjjKSIgbWA7uCwrV6UbpVJEitvBQNhEQsktb9hry7Rs/nyVX4vF1TMD
m22giV043OYvedtvs1isKmMj4VS+mEeKbpRe7RH6oT3otjgz/Nn0OSaH3mhjpicNDrPoaex3ELTm
D4S6FJCSwrNg3ZYjQUZevGBlNEdLV6nmyViVwCuM7lDdKPU9sC58iVKzHgXXUnGju2200ny8g57B
QdHa48SbVK+eAU96lkaL2pXeOU7Stcbuys5RD9zoPruXHo0RwIunAFe9Ye/F76ePCdL/wq5CD0sM
pkC5d7oWW5I7pzeFQiDZZsxuYmMFPIFDPMYmU8BpsK2rVaV4gbGO9222Ef11Mqz7I+DrL27yp5WC
NYL/K4iP0YKh1Ps4LlRRyELE8d0FXKxj6f0tPT57tuTR6dv6qdMK0hmKL16fT7pEXdItjT4zr9Hy
sv7a/P/2YHMDtkOq6eKFniRuTTDYU2aEnqJpaLv6RnVFhfSBrh83udAGXlWUX7WXP39tg2OVgkRb
syTVsJax+9snEIM5CAcNz1gK1jeFqO3UKqTfGOec18ayjLv9nfSE9Itv/nlKYApGj4mTnUg4TVQ+
XrbppqSO+rK+THrd7GA1CmjxtFADaxIIX9QX/+Yum+wBDGYFGZ0gOrOPF1vCwvyhLrjYYF4qUdpg
Yo5pCbyHw6kQciBKEr6g2aKFlJbFFxvBv7k6ylPFABCE9s0yzKsiasF6H+bRVF8EgOj0LGa3xyCh
dFoF0CY6ToehwqkrK8EjnbmnP88cn28zmXoSSV0ayQCcV6+uLatRGfTwMS9N1uyrRuZcA07PqTsi
V6zmy3mK+/hxmuJqlMVUFPVIzq8L2dYg1kj8tOaCtKLdUMga2u0oEAGDFftRkaEryjnRS+TZmF+8
TtKnVU1GFCDziCnkokpR5I+PGMJwYwglHbAsmxC51eJ9iB467y5dK+whPzGKZVrSI9Ao22JBwORS
mZ4abXUrQIJZpuKqncWVATn+0tBn//Nj+HWfP9wZyvumqrDa09hXGG4fP15cpgJi3EA8T1VrwpeZ
3sO+alZ6UeLnSujusxkwkK7TyrQSKK1pyyG6Cr+1EdlVGsarVWt2oNHh1kMNPsta2nk1rBunjL/4
qJ/eGOSqFptzicXaZKd+9Un7fB70EW/pxSrRb89AqmyrBLbky8nPEKbAFw/u0wK6aLJ1+h5oLshE
l6/mAavpsKEFRnGBCKwgKUe3Ag8v/WIMateiTp30CSQ01G1oBKDEvZrcCZpTigZu4aVCrBbZmSU/
K9J4bsJ5i9OzOOgqarVgmmkCq1UJ1p7PYYHhPY6dfuuLgXUqfCtZwT/1acJou15PBjiwkbInQS/D
pf+kmmSr5XWs31pA4IgW6qTVLP80EfIKof9iBaGw5WNQLaUoLKfjjVVh6RJzC5tqjXFJENmotKoA
hdEvzlZG/prS8gDmWV2XhtjcgahwoYT3d7Phpb5snZEVTFpbnIyqnW7a6Ivt6eeTE7cMGSL+GJYn
FqerJ9NEqmnCbokvc5sRNgbKCBZ2VbhGSg6dOFPyi2LwZB3BZUzm90SBDnYrWm9iKx4T2feUUe2/
qTK275o6QC1bNSZbSf1i1ZavK/HLk+VYh5yGfRgY7quBTwRY0FlmHl0wc0drZeiVW6ktBC/oW9nG
3GennV+gJgC3R4Mc6WnbAVoIeaFVMtJqCgGnIH/OyjTbzVZ0yEjK2ibwEKO0afD1Qi3yJXnz5+ng
05rLK4gTwFqWXUwB+tUWXOnymmiwoV8UXdhLeSkO9Nbw0SNdx8lbYIwcO/efX5MJctlvGIiMft3H
39b5QdZQ6Jp9fZbj9uecNm9ZmH5L/WSbmT6LIH0vQQxXf76m9MtD9XHeY7/PxRYtnbXMKB/nvURR
almH9HvOI1cBc65eDAtX+PgI8hXolx1IT5jz8SG11S7T0eygzYxs7gpn1MAZqsqLyDQL8PNMgJnx
ZERm4yqc1BqCpgx/toMZKYb8Ape/y1/0cQk82tcU/PD+yP1tD7cgVTdxDifkLI83PeqeMtn4E3BF
jNFennDW5CD02KRgCMoHuK9D5TW07zptq1orK3xH9puGVAb1tU9FPVMf9GJjQiNxh/xJUfYDRhtC
DnqnOWmm1010whD80CbFId45FuyObnwXoDtSHc8qNx+3iXFUdUDmDz71O/2bmmIxTW4DPnB9nqiZ
FasS4PpIJfZmgs8NfOWZWZeGV6SBHVwZi8yUP8pLcswVLOcIIdcEX/z5yX1eBSwOoCZGGcru7NGu
5stUnIap02VmSEVBOTFS3PSjmwBZbTH0yRevJnPw9cYBgecyEixWA2v524+vSaRlmRhV6nDu1NUg
3xW67c+3DcEEqVg5WuPhe0YY/wQi2SqPPg+x8C9h+xR2u0Z5VtQ3SX0bQd775Sko31LhGPrkg3pq
8m3u1mjeumLvi/RgHiTzYcJUrsbfgl522s6yiV1dRbTJiPRpfToaiCrgP9pDsvW78xAeC3kdmE+d
hUSqfJWb2gGXx5sSOE0XORLQmRb6ujR+s/zdFNY2yH9OZZoz5dTVqaSMTbvtQ8FThtyBCY2ATh06
SicwNlsKy0nrTv2ShgiEqcDPEBdLdCXGB6LQ6P91YFEF5U3SXiMBVIl0sp5GDlNL1APcaMw8az94
qops3fPRJ+rZNb8rY2Ea4ECF+iOqGFsk4VdsWE0SGtz9s/Yd68BALb6248cesVLqyOZdXZ7j5FWl
eZzIFvWArRmmthXcW8FdVD8X+llEMRM+LUkw+r4CgTBjKELolsVnkP7wV7ZWse7KZ+RTyJhHPMuo
J3hjwcoSUYounUp0tTVle34sWPMcH0+75VBnoY/WPcjv0mVJuMSEqSLuSg4yTgXVMfjAodcRknZH
V7B/UQiyc6jPR+sid9SaPECHShRpI8Cfwe1GMjim3bJIim5ivgzyo4BpPvDoBWWh2w8uyY4LgRHa
d7c2Yqiba4uzsb8jrdAYvlsNJcmtbGwrsPv1aljceFONIOQQ//rlcbpta0To+OOa8ZsYTvTjnrsC
cMUNNHxU2C7o8dfZcGnndeYacyEN2lq+t8gnJTJO3gXtEy7/dP5u9D9m3kwT84rJdmPpVXchzGmn
5D2hK2qti85TTNcc9+jhmQr5KyeFV7gkKKOSLWeyUd4lKcKBQ9Z5cXmjIxTJm5dk6SeP0Eq2uXSn
8uGF8rWX7vr04o+XmGZjA8Bk3Jv1VmdFL5KHPDzm/o0CGDFYh9lODdZ+fEi6XZzuKng1gITnDerI
fL6V8j0wpVxdZdp5Gr5h5FP6hy5dZSBTb4Hdj+qqjO7rBGvgWepOHY1//5vM8JjHrWZ5lnlAyE7U
nJxvLFqkyKB2Og3J4otCk7qs9lfrDVQhmTOeKJPZdC2E63M87aCb+/NMAzBCW5rGoIJJrFtNkniJ
Y8A/c6UPt2oLsKnJgkM+ypHrE0K1DkWqKIQxUxdORouBgGKuggRuG73SOoaeoWPIfFooNlDwezPO
71t/6d/KhZcaIuqHRQgGAd1rs3BcV2NABaYvxVXfsEylFqlTWvjNahUJTlVWoZbt8Z2Yng44J4Ks
MmhzsU56pFl/nsk/Hz/ZE+E4XM6B0GS1X+qj3xZ+odRIEA2F9CL74nDSwx6WWO7Kqk9OdA81Qeox
s5jBy9g1jU1+bPfV6fvTM+EDLP7Axfu4nL6vqq5aJ8Fd0rT0wuFNPQTliWrABPVUfY8apINtC9Y4
rSkO1xNQToBMr5jG6TmVvOh/vhefDonLJ1FJoaP9AwT1V334t1sxzGlopXGfXeZUfA60mbV74sRV
sNVd6/KNZjGv//mKn7enyyV1hQxgJLcc/64O4DlRi80sq5Q+m6F1zSIfnDYxfiqlZZ4yNcA40clb
vc4z9LCN7/lqfUsm9r3CYrirTOI8Gj17CGSgzC3xYGyB8t4B/GFb8psxsmjhfh6/uEu/VF0fBpGC
y8Bkd8qmH03a9ZY6mn1YzqSEIYPj/eglqFb9KC4sISit0rDAxNOeMOWA45KOWje2suDUIrEIaDd2
OVBsNbCk9SSK3VruyLSoGvJcu0Aita/RV1peWGvTWDwwWYwYg2D0NTw4fTMVqK6gfvycANwfJilb
DxM8oj8/EfV6huDLYcnkkZBruBzIP241yNgZ/UKdk4uMqcIezOaetNTNn68hf9rPXF3k6qn7ARA6
OfER0jTEfJFInq0iEFboaPiBIB43NwJ5pesL4TvVI09vrKequ81HkstjQ6xXKSduaZBvRxN/0NAj
+aLr5IhIGchcgLdfovL1R7xLma5i7hPMDTEE2BJKwVhZLk9X+Wor/3kUL8V0mSoWEBPU41ejuIxM
PdTCWTjrLcImos5IqhB7igNmMGzDkkOLzr6gCw7auJR3g6DGVmvqCLQG84tH+KuEf/WC0rnQEUsu
LQxOqR+fYQtCcuKYRP5Ila61VunXVctdFGZwVJqMSUEuyYdBlacmmiNLk3JrRS2bBHwSXqCxCdMy
Oi2x8ZWQ8W8/mLQgHgA9iAqQio8fLC+HPE7rWjhX1jQ7bTCclbnasj8AYDQOmH/z9rnvfHf0eYbA
4vcidQTHmFBJwTdtHEUIL0U2Pn3xOn46I9N24WjMSOa5cZi/Om8CV47iKSiDS+qb+Q05PBtd6dZ+
ag77Ofe3um/VAJzNwBmhcTsq/5az4Pf2wKug0u7H4qDQJVXFXNgETUvQcqa/E2M8rSqyhZwRX8Sv
D7wksAZvxemvR0kEK//88/+vxFeVmeB/pf1LoOy/g2JvfmRv//1fDj/W/+d/ciJdwZm302KcXv6L
f9NU9H9Ji/4Hd5CGVJaX7D80FfNfPF8ofZS3FVYbSWFA/IemovxrqThi2BTFXxgW/rh/01Skf1Ez
wVG3vBHg3gjy+ic0leXV/n9j0li0kDIyXnJelqaiet12I9dY8pUSFDU+gA1Y/3lfUYzh9ZmnL6ai
j2fT/1yJC3E34HGqVxXKVhpi089TTk3A45yw0uIFZxcBVTHEFx0qyVet+Y+z+V8XpLq8bF6oU7KD
+TiqZ5oHoWrFLE1JtK7bEdBX3FLCnUwEt2kToQTSqS6T1lJbwuNvL8C/R8Lv3o6/u600pTBUWxYk
ZuNqRvHhLxWhTt69GImp25RqTYaF1LSE3gDdTL+4tX93NVPH1qkgswMdsSwCv22QRmIIc7VE+SWZ
ufxN8GERu8zf0KiHkizML0qMf3dfl8Y3wcQ6YpDrHlAkTYQ0oTOrjThbE0ckuGyNnvCPUOgojMwx
4fqdEpkf/nxPP24Dfz3P5WhAh5heH1P11VLW61rCbFe4PUh+/KpUGJKWGCJd+enXqNympWPx5yv+
zTdF2c78S/VNoxVwdV/l3GxqczGwsV2j1Q4dZJNUfnlMDCzAgMOkgyRyspUxS31R+f5L1PBhYKr4
NSVjsQahf6ET9PGZ0v0r1BGgOnlgaK2nsQYUzeMnMbZjOnkdDBleQSH41sbwZa1aSW2ob0O/E+/B
tQeDMxhNRZ1A0ycgBHIqujk7hDepnfsHjRK1CFqm7lnsgBnLCE86FoumCRLKYlTkhppiJGxSWT0J
ll6PoGwaKXtQ04SESJNgwNBuGo5KaEwWDJg++j1emi6fbtUh7s+oldoRTG6c33W8FqLd1amGqSko
yx055mhmkzj1JYocBlloqTpjHhzrBmTpnBhQ9ISIBovT/+K6mX9B3sZfxDf5L/ybkVnJJDnFFMf9
mvg1cOWhspzMxjEGXAa5H1wdMbnZa5vWI4w/gYTpSIqSszarjX7XWyVuXLVm31qGeqK64TAD26sI
rnApnBEP1vmG3NiEf/b1ppRTQixyM08fTaEiQUhIjfl7X2jIrQBGSVAgkHE9F30T4/D3hXTprxfJ
90DXmWhqlRfMJR0JhXCJQgk5XqNDihD0nFAqM6VJ3sg9ZphZDNobbRplOgsL/FKc9fYtbPp28lrT
il+VQppQMPsNYWPssHRO4nGP954kJfVRCYOl8DQGlBczq6HMMwtDMz3HRUTFdSA2Es2rEjY48dui
MbIb7Rc+tR4EaSq8eGzy8DHJGoJNbdYLn61OWwbl3ZwlorCfqjjVSHTpwEf6iHfVpHoSkmAwFnxu
GN70BQBRurF5B9rzJh9btbpN5J66WqYWarwK2yzS3DQyZ8Jri1EfmAvzTrTA+LRI30TaqeEuE4dJ
BVvco5JoOObQyYlI1VtMAWLMiV/KSk14ghXTUm0VR6ElNY0NjVnAjZpgxz3LQZROB9OA0UdrVmmG
NYj9vnqtiqgayCIaE5rmWAzbXsl5QDyXG0n1o+Cn2AmFdFHN0VeIs4oiZP1lJRiaq1ERGJ5mUaaw
WVpiXbmAxFX/mfFF7Z/sLDlw4QNxrMvawnjvUpVGbQwuyEI/Tz9uG1pmh06+BTxL1sDQ32c0fWZb
DJSmIo4N+rud6Or0FPbWcD+NYCpxkRKC7hjlHJpYS3PhEpjD8FQqUUWRlZXakeYmhBxg9bQgzTTx
j6lR689K0Phrchm0xdAHWhoaUkyJbcws9UYsCbZFGAzqnpTOWoCAoRfkjwQmcmgEXJN0CXVpfuDM
O/0UpBGsVp2kzwqzyM9KtkZQnXym1itiMaXpEoovdWNar8kEoXuQfa13xLRGdTiaFQCYtJtoh+SZ
LtzpVUgwaEEn8WeAsEsGtZ2rl7wLy4rCuMX9nON4ePTHZd4xZbr7tg/h852WswZ7mMrzD6NNUZQE
mlCg1O3pJnyvItCpZHdqvi7m217N42epG7CMiEg6X6cRVKZd6fBivaTwI9cKAQU7SZ5pz7NVFSGl
oiSE4avFvuDMo1g+lhRfJkdv+YlMrBBI1hCV2WMCu7shyicF/dJX8oLtynVEwkEwA08QVH+GzaMA
LbZNOeHBWZksNd4EiXE3WHnLw4Guei9oOaEUvhpiuEc4oT2VZkL91AoNjn21L1BjairLOLek7uZE
tlRgEipVzb43PREN+OWlKFupcRF0CLwIPPI0gk7AhwDLpTgeT0j5TGv24csICzy/BoN+JKFIp3gs
G8G5IdMDXxRfa2saZRnecrSLBi9rrLDgSEqkrUXGB+ECp7LuahLMJRLQdmPWybM9q6Mx7NSCgLx1
IwPhWo2MNpJByKLHqivICuz0Ko2OCrmX/r01WAQzgyAgviwhp6S/gBlOCWKtdAgftTChOc+GBmyy
Gg/4oYRKH1MvCjW19YaUSChkhVC9gjer7APrISiNIDgQXpcMqzmcrXRtGEDdic1Y+GQy2PTwVVKb
vobOaU6ZbUSmOm2lqiJlaFTIhTglZVuqNHoQDzIQi9Jkne6sbJMkQlP+tKYyOQjMa4Lnsx8klA08
uJjvJ7XM1CPfa56fIE2N2FEDP5hYTlQtas9J7HeEIRAjhVcxaqR6zU6l7vd6I4vTLhRnkgYrwYo6
wkUGpQpeCLTvJYJLTbWhKNRN2gD0tFcKt+ubjPydaIguBWlO6N6Z+vCu9vJD0EXNO+yv8DwMUbRv
jRo4elcIwmtTdc1GomXd25NUhPE6HkPVcKRJX0aeGnFG7usA/4+sc6lVomkI1Dnq1/sCdwUxzlKG
ir6ZE42EZL8am3VLsA9isEg1fvZmVWKAC9CLS1FLUssIm+6ZjHr1MdJzAEnCUJs/mykvmH+ipnoZ
QpZyL7GaivjfQAoyMtnNllbQmPuPejr5Pc76wDe71RD74xM+aDT6JN0keyXusLA3IqU9MobCsrmd
5nTesfov+Wq+7lMd0+MaP3BXNPNxiHNJwuASmo9NMFr0aErDnL0mNEgSQ/nQy546x8iRBw20/aWn
i2tuZ5rYBmmxI/q1amn370g96LNjkUuNZneVRsBtVAez/sTkTf5jIhQdIK7SR9qKfNN4DbA8PlVz
a/3QWl24+b/snUmP5MaaZf9Ko/YscCZt0RufPcJjnjJzQ0ROnI1GM5JG8tf3caEaJakenoBe90ZA
QlJ6hLuTtO9+956bW0/ySQ6xdw82F2B0X8d0VNMIh+tNg4PeF/A7gsOQd4A15nimcGetW6x2klpY
uAI8mFakgoHNSw2NSZ1C7vLNJufysZu1Wa5vK7Xw7CTj3md13035N2AXy13JNMYHO3H4wd1bON98
Fft3pvEQyfuooFZm6GpIf0EWrz/DtTWXri5aUs1yLO22DovEOcTRwBrGafNUf1gHd83BlCaIv884
HeQxcZasOWU9H85xGNcV80Nsejg/aT3XNzPAZ/DhsP6zQ1EvJj84Q0j4z2S4hm57TQn1axkVxLd1
PU/FrVuif4FJizMV7Om4o4ezKjhKbPMw58Jgzc9otPFtBQDX68vwC8IfvXHtPFAPF9TwKjgZJNLs
WbxlBBZCk99ggUsQYkShvifeuiR07/kLB1Kx3EHoTjWJLh5FnHSI5B48uyyQFYea23A1l8h3m3kM
Fip1h2yMf9q49PpuU3chq4MkCXLMwgB09dGPZ65JlzaV6oMsvarZd/H2pT9EGVfNvuEr9h5HSffd
ERHJHIDqrOJ8NyG+BfnE/aRtallvpBmSa/Cz8H9Pc1PeD9abv5pets8rVSqBfcatB9nIdygD2RpJ
I98w2CE60F22HFeir84pqUxxL8sa4FUcyA8sahqTdRiQ7xhJwrM/nvLy2zLRt4choiE2lruBup/T
NP0d4/F4Eo6n6oPotP7a+wvEsq62OBLjcAjby+pXEJr0ZBaAZBFp9WWpczpN1czlbkJigr439cu+
xCAyHCfdUYXA0Th0OEQY/5Nqi/WjiVNfgqNIyp9pX00AvGTPeonklr0r+t4kvGKffo6F6F9E2NPX
zUfvniizoP2LisT1sWyly8LYaPe0uh1iQClyC24785zvWBvR35QU83a2iPRbh/k+pyC5bj5HfF7U
skDpA7lM0U3vHHmWF+fA1JgMfI8RhSNXXwV4EXT7BsgZb4DgxEhqkuEClHcMOn8rQr99zNyZvEuV
meBLN7T2Qy29ZLWf1fecyDx54CCa32W60tQhjIJq69KjsTkYmtdYXCuUvdACwapmTTmfrwRLWMpA
82/crgK1F8FUfLHUTwDHEzq5KZ3SZ27ys/jDq0bzZOjIfB3ymockQfPhSiSZyREt4+LfRq2MioPS
HnUnRVUEryq7NuyqkHELV/AMESImd3BtzRWsw3v2JyFOhwW4l8pKFNSQJ2PrhyFI8sAf2ETmDWyT
kKPT62BHxgDBgfoeTEIrIQ/EDHEyaIYLdYay48KuqML5Y5b+/+Lgf5Bt/JOs8D/Uwedfpez+15ss
f3Z/Fgj/+L/+SyH8T6bpFAeFdxX10MaY9e0vM/zv/3DS/wQuRDoIajICtZ9eNeD/kghBMV+VfYII
cKZwFl8Ftf8LXBb8qwDFC9s+qSLUpz9E27+LuP/95z9LWb77Vx0afhcOPJRBUJCY/a4v+FcpYq1p
qfJGCH34QHA3buJOJ+nBLo2ZSOk6wjlyXYpb7eRXB40uvHev7ctD6qjw3LhZUt6vNk9/Z3WH6dzI
7oZxPD8vzZIc5jYpX1lFqP1suka/4Jubj4ns1aPrpPFtvPjhF+iuGuu7CjkdDQr6Sxct7rdyHspv
scc2YGuVE39wUcqM7kIJaMbHD8K+tKn1grs+nYBFWCd8sXU1igeQDV21G9ZqAI6SzDON8sGkprPI
29g7tDXFAP6Y0pfVDf6k9yMtUMCGslb8Ul0W29OQRwgfWeaEAZEs15uPunarhN5gfDlb7Rkr95Ju
lP6Q9+0cnRlhp/TZF4WBpVR683wOszbhds4BsL5xE0hIC1u2fmdbIryytSnkVw6bZkfXT34aRHyt
mBRz+7WgvenB9iRTKNpICRXLFN1r9VOCYSp1YHO0apnu2ijNqq1dc0ynTdvMybENQnaUPvWl2ytN
6FJ1PVZ9kLcJVpdsiiEOTCHF3KIJl5/4aUEoNCpeIgLFXaIfC25iA4QPl9ajUCZC0/iyNC8dM8GD
z1G83M+yq+98eszAQxbN7B38Xjj0lJShxFxCsONGC2Xx16xwBoxZgu/ewOz+1Ai7aFSEih84Mmbg
GIcadwAMbeVmqAv1kKxIBa9rN3fjthVA++njQeA4D2pwv7veuBzdDJv2JlqqPKD/p0osoWedfi3C
nM77Ksvtkeq5JT/BxQveVk8Dxq/abniarKIKfezi8lVwxMYw4Dvyh1WR/TkVcQ8XyLp3YQK+oI/y
5HZ06hZLfz7hb7FiSttN4cbrWTTKeeUI3D6LeaJq1y4lhuC26G8pDKjgRlHH9YJLUR8yHsTrfli6
q0XF5vV751FFA3kOHGgmrDml1YQtzOQVgGa5Ttln1Jbzj46KCKqMUrMex66jTjdINGSfahZxT79m
Av2wb6lDT51FfrZrVZ/iygnee28UaC5p1v3SWWToFKwSRLGiaxFhtE0+8yLyOY56WYdXKFJHnUaU
eHlFkjz0QE0YIGumGVxVAm7q6NKEvJdtQ//PGGTVZ+qQdgKu6MiDtrO9i70IzTcepcWCU8wVk2gp
71ITkThrFjPCDHVzFdEvGDV3DrUR7oEeSOd7vHjQXup28tQ/rPD/ujBmZ4Ijnv0JN022+DDn/7Zs
bL16cEMO63gUdp3rnmKy8n+6jf8Ljf9fvgIZMFRXAEkky/96W8Tn1uuRcNoGnVWvycnN/2kh/U+v
8Lcbr1CjDa5FafgGQXa4p2Qw/y+/A7B5QDaYPWB+/fV38Nbc8HVB+RiTnROFlPHqf3gF/yrL/7eQ
jcWXFUEKmhF5GRE9+uPf/2k5AUC4oAWCEacZULTv6FgnyGfa9KPMQwfOuMbjy2+WD1ufrpE7GZbZ
3ldJc+dFOVmLNDBVfCCA2n7MPVulrbkesr9oj0KXE11b2gPHXrrzxXXQCXdeUyv/H75Kf91c/WFS
Dq6JYJI2KZngv0f5eyxCfdwnnJlW7+IOP1PMYWHn7jv7T7bo6wf6l/eK7ym2TQwOuDjZkf/tAydx
Zwo6RenVW9Qrg2gFUnl9kkW77v79d/dfvxC1BgTugO//fT+1NjJuS1n4m5CRgnFkG9juvRT2y79/
mf/5zrF5uyKIIHJeFyh/uwhpzqYQ2VtAqcTNLphcMCMy/UpO4eTY+h9e66/roeunRHLFo5PiSmnn
TPS31yoTbPhuCZMZ1eYsq0OPK5Mi2K1vbsFL/fvf6+8G6euL8Uu5xCOD5IrGvv7if/pS17E0CMbM
XXNL0y+WzWDHM0I45OTSz2R61vlN2rJRkf+wkWLF+9ebwh+/5x+rZAjlbEWjv38bbah0rq6l6L0f
ja+JR0XKZtGiYeJCbX6QVswBq5Em+ek3DpjwQa7PrHSZuszcA8LSBVRrHvTlA6uD2N/WsZLsY7uM
Wr44GqHW2LY5TpGClufzSLzFTaTeFkEPzyYaq+E1W0rva7Ya8Y2ScmzftL1ipmUHhdzq0Xbfb5zr
0L8vA5T+XZgrDQcd38WlUutw7lJOdyi0dvre4LuIafHx7Vus0jnZagSIPT2V6XM0ohU+50NCpDvv
w3VmP0Cn5W2urPt9UKp8RPoGp+oEWT9ubeysN65KDIzZUpTPwZj/4vlA4f3sSsYjNCN2ofkyqHWX
Ynt/sSYu/dsxVX58I+a8f+lXgmbnWUX6sCjH/CyXfHiMZNGdW1JgpzbJm304tB4MiGqhQM+oydfH
aaSTOQitmXgGC4V5F9YpWYAJY/5uiJnqDnPnqe9V6TDkreMKaoGFWzs/0MRLBVHmo9+2epk+Ecm6
2z7vA+jwvfskApM+ehpuV8eGCXvoVX2bOE5t83aswCNGLkxw0U3tAVmI8GM+N0m5qRi8SQLX+PPu
jGNye5vHZnLyrUcXGatSM9Tw7P1ijDZtnSQLmMXOvihcTdC3ge9/Fau4qbjfnaJuRutJdfDEwVC8
WMk9/Ajc7tC0BYam0YF9xQTy7sRednG0wA3ZZriICNhLe8OH6R9Mn9Anm2bTzdjlKLSuvprlQ4UD
03LV7FmlxfNB+tw+LqOg4pXNE33wF+w3zXFFBXlXeDnpohhHs5/iakTEWGJdPHJ4oFLKVH1Kcp6O
ps1QdvpuHIi8G8ep6s0QIGX7Kiu653FYaLbDtyPG25a3kpRP2p9tJnh4SIlb/rXmuxMcLX9djMTv
tTVnlabHgfEKKrrZj9jlbvVAcGA2yqL30bQhgI37HbjrpQMmyAnRHszgJrhv7YQmG/WTBafdlTh7
Hix7turHdA357bM5GwBsRaKxL7EbVZ+mc0R3G8xZcm7kSqphFvjKtksrote4lrq8DIGEQiJK2tN3
COnVN/TISg0AQoygeICn+jFkJpu3AwTUAEFCJ85Zajcedx3nyw9ZCw0ZxDd2F9BteaCYUrwUIent
aAmRZ9lNDp8+4NxD6Iz25NA0+zjj4eL4HELq9iwpDLcF6FXhVau0Hj/TntKDKC8Rj+a5SXEWIsJp
oAw9pKWSKquTAZTxhoTg0zNmWzfZVDkNLR1xn+csm+ipc6xcP3QQsMtOVLN+iqLyu22UuZIg3xTd
GF+xyqc2Mr66cIcv+KTTz2XpPbhO6HhkMYcBZHbFz+FEcN983bc3Zaw95zMxBb5oacprT70joMmH
+O12yp9zZ88SvrAY7KNxOhLeM5dwXT46qYrPVrcUgspq/VERqE+Ptm1Ft2cU7iGltIVrCVb70Go0
4srbgmoMdtI4+hi1mUOJFzdxunkat/1thz5FSAuseMbUDKDSFaqJbjHXzD5BZDYGe6ShcqGbUw/r
JQIRDdDSyRcXm/Us+pNTahZL2DPnJyZM299pr2rG93aMLJup3m3CviTcrYgYyxIm/8gt+pBVhTtv
y9mfX/m55Q7Ys/10q3lS9GsgMo5tyK1DxraID8NULQ4CfCLDU+FwGNvoli267D179PGt9Cxaqu5n
DEhjIdng65u2147djvgr9kkjQFZMrnGeCzeBt+cKWb6xR4re5DhHEDmkuhHKK2DdUEW569NheU9V
EK8Xz5TunbOs8/jaa7f2tyV47sfBqYrjiIHmux29lLZooQoclvWKcux2RRq8NSnKmJxzddvoXCcn
Kl5S70zJp9Vs+BbSv2AAF2VfmP2q9aZxy7I7JPi7w8dkCE37hdZZe0Xx+WP5FLtxu3fb0b0ZmQG9
bw00KLlLy6gPAfq41aX3AO0wga3hyetZbp58S4MPqZOcZbGMn6XCfYGZXC1E971sygA50V4n9/0y
x7ROaj7X+yQc2VEjHNDlWI2rl59m2y/+O50likGLVsFbdkb5qTNK5HfL5AVY+LJJnxff6V5ahT2B
K2com9s8GqNpR92eeGxy64v97NOcfLPMLTAxJHEAGN6Qj+12zLTpDaxmQfYgX2KsBaZxNdd3uta3
TrQ2aPDoF8+T4Go5TTXdTCeeDfoUIby091p05li6eURts8+CokJ0sIfMm8gD07j1kTt2/bJyA0gO
eVgijDopReHcbadz38TsT6E1Ygqp/cKjdVSP+IrLCbq9KgCshdOCibg2s+433SKC53AA5eYzNx4V
VoXPfChZEWZLVr4EAMIZCTIAjhVhxHVM24VVV8z6r61gxHnVzHEE5D4LBGLn3MGSFXBqsa7lTHNR
Epw17lbvUovYIv57HcGGsAshvtXj5L60ReTIoxF87myftEjuo2DJnx2GFHmwaqU5mq0bt2m6VAp3
GvtTn830R9d1Lux965BnSozs73vlhOmlzI2LTKTZft9igQDPRnQCkWCQ6NIMvHrhYeqmMbJM5YDv
rWbqCeoGkjJHq7kemvabMzcN192UQqBajK2bvQxKhRW2Bm8U9KMcvjtO7+1bS8M0QpVyTyEh4vrC
Rr6KTmUaODUJnMrDyNvngriRI/oFycaLjKXa5JNJHpoiOnX1bqGG8BjTjUjv2fdXLeDqVNDcgV+P
Aizq/85V5vJX4AuKvqzCRYdIqXQ/TpjNgdA4uvYwkkoCbTnty/KGXT2Yut4OkA9aU+fPXraO0w6F
r+63YHn0rnVkfhBRvHKCUstraqSZXnAp06JTgsbKe5ZjaDM7mwen3o0KmKhrfcwsQL98INuXeXF+
yLn6AdGMpKuadZ5PM8VC+yaN9Er7cJxeaq9xze+eUnOygzRFUAYVHU3jOJJnbX0NkrARn56m1vb1
PiNbKE5jlAz3hZDu17afVc2NZKTAZ52W29aoOdykeJWbLQrrvBxszErki0U/gdXbtdiCTLd4F38w
mlNvGU4Xdxk6/45NEVHaeRTN94qHKwcDR+RnWceAldm+xLeI+/Ejxdft47wkXfpp6ynP34VLJYpv
VlHxSIuTr1me0SEeqHXfdNZymHDcr85MqJfAlzBPc+CzTmtbE9N46aWIDikLFSFs62z7qkj9Q5o5
wZYmaSI8bNLbEb6kmuVNuDrZ99bHDOG1vnS+MkaN6xbQwOK8JBJ+EpoTTfEb3vvlk9rpevnpU3LZ
f/d0B3hoTFpn3LkNK5UXqMbcQkjQwU/VouCshYxLKi71WtAISuz9oCOuZ6a52GIcC17Hpb2mtxUr
8gWR8OzgjiQ5EWZOeuGJMYHyEXnFir3vf8uw5gSNsrmZq/q81PXtOELVBJMd7qWIC7Nb8LCcazqJ
DklX5KdKVBkteW7zqsxh4ChvUIZYJk1cAO4cDO3DGg0o1R6lkytsRdabu2DNM8aNek2erF+xvrar
Se9ZZMk9U0Z0P7pYTLqwHX/DnmneuORA0mM+vDVCgXNMjfPbY/vHt9ztlrN1BcWzUVb07u06q4BT
4yLzH3GoxmO/rgqmclAHM5iiNPO3XcUe+XpGdQ/eWi6gQ7wqmt6VACdXUGKON2wGWK4jB0AmY5be
aSxFF9MQ+tyDQKFZZ+jJN2Z6ztZzua4LED6noNfEA310bK0EQmybyVZnJ8YmeNZVn8tL2rCcBsCt
1ZdSJ7IBfTsrux/WsZOEx6BsdYUfLGdui8WZoYr0W2MCt6SPyy4/eBpUcluvbVBu5sIlFtdf567S
tLyqpGIvbqbkVOXQJTtXxeakKvgkzymLKsSx2K8el6rpv/eJme4gfkTHLKnFLuvEOG/8nuj8ZXRK
+8WdBjaqiZxZUe3kGA/cNnNqHPYYBYDMdqjoQCMzVbWvA5ZMjv58nsm+Z1X7JWAorrecRSBFTyQZ
nTkz31LjUb5TzPF6mxfucDtFTfg5U9isWUa3rrxbrQVk75eDLp7jzPVjHpNhSVPU6Cy3zkR0dt+H
7nxfJ4O8tlZTnsFsQmYs76/wfzXpH0qW44PjaGkgpdf1d2rv+wFG+26IpFCHdfGy+i7qi/UrhW86
2fmDpkAyYB1IubSpPqrBg6mD6altthMafbPpp5Vl38DzZ2BBCg+QIhm9w7TV8wgwiboEMOriMwGe
+jAAP39pxcjOvKn5o6B5u6yn4bDMVfOsaFPcu26f7EfCJWRSpJsexVSwo0Rde1WLmri4sFts+6Ep
nzpt3HftMbLK1a0fIrSofTPHxt0gGmRffa0SBDqvv039kmrmteNlZ5X3ah8WdvoQsSp/N11jOZPP
Yj6KsFju42lhLh+uLtLQ45m4k3E5PCxd6B9r6BLmrWMreYNFqdytXuqvBy457JBNGIKwt/EPrDXO
XY22XgF4duUTR9IOZCXmH45eODna1XAACoMMj5QkLrFsMEowabIU8s8gtaJjPM3mUpc1DeIm8Ij8
4UnkR++fAr/zXm1I0FJyTIhQNzYg5ai8z8PGo/PW7dff3GiuRUlWhIcsLux54fwuN/Uq5YfRFNMd
+dvCewrMa7VrdQIobeqCH9inIcnqvjvbNfGIxyljvU2lmUUyjNVf0751Tt2s0KgIkIwFuFaHR0YT
ZOu8T8JCkU7GqLnruR+8Ow6eBp9J8ktcDGF39o1DEUPdx/Km9PE1iSbTYjPlcf3klCm9C5QmPsc9
LunIyefbhmXNxeqMCGzgJd59l8btaVqC+llnA6RNFkpbmTTdw8Ay+RTXAqJxyvC+Mcx77S4eYvtt
HKN2N+CJhZg883nt+BJE4JILt072ynXAIfBAcTaW8BCTSC+zN/xd6ZHQirOLdeax/Vs4f2NsuS1K
s55ylgRnPQtMa50Ihp20k7lpl3B+FaxyngoPl9MGwFEWgxJoFVbSyIHAgw7/MjY2Pq6TwTA3x1NL
fVhJHV/nZygWXUjBRDaaeNONnsUI4vDgSRacgDhnRyLw4BNGUsguDhK7CGidnan4fWXjzU+OT8QL
QUlfwnEi9adYH2Z4gI8AceDVe4uitcC//k9GtO17s1Q+JFTuH7BxoiY/BAqQruWNSMmd+tNFeoIO
NDBU0a/c0FfIk15+GyMcMGVKAhu22nRHx0C0ux6e39KlTl7akQIbjq0Ykn5Q8K0+Fu2EcLfXFO8l
bweXz6yohSW73imS8GnDP9fWefDWGGywvWqDnAPm1MWZ3yXLqawGd7nI3Is+yUtihNHoojsdMFgc
6IzX9Gzpxt/js8OPK7yenpZCZ/WhLyYeR0M//ZjIOu5FGD+GXkX5n1FMUhvPsdNlnLh0IKD424lr
6tHIKP0VLyhTS+tbzDp+sQLazcIvmVkslHiHWVJUGBhSri7s26kZU/yBNSN0Mfos41YWNntbruVL
Jij21kGZ7IUns/Kg2EvTXINdb91r9knBJk2KHhg0pvxLNLFE3aaBzp9ivUBSVWzHOf3yzdswiM0T
mDe9Ue/OhUUemQXXU+7ZdCze4SsyqJmL26hyL1rnJ931WDI18ziVM7Hj7Z2MNjHp2QKcml5vrU4w
Wg1e6hYnS13DZwLk54gDCKriiNf6tAweL43PEdu14076yXeU9zBfWTGidkfccq3duS22P0oNhuw+
7Epx5VKHPjx2adboTpXmtVPjZ5Lq6W5NAa+GE4STdQlBIxQeq7UbmvSear5+pwWowgD5i/P4MdHR
+GUtZZLcuEM7c7ft+u4OTX7heAhHb4NZqDh7KXMs81MfvzMb2huLm3/v13aeTvnYDD8Vh0oKDUXa
7ibFV2PjWXfcpahT2EW9cEA+qaf3gXPw96aL+Rx0zOi4r4egaHZF2gmO2y4z2Z0kNCtOWldgGQo1
j5TI+FQWFTbl7suRDXBotS7yTbQe0HVMdM3DjA8aTMIYcOPowbxQdiKwFN8HQdMd0mlIzLYzzBaY
DiL73R8xRx4bk4xnv2iMOGac9T/rsaIVRE0UR5CTVbvE+t5Ntlaze2B4WOyx7MUDl+UTLuB4U5DA
20TlHGVnoccQcqYpgXBKzsnikHAeulP14EMyyRSN5CrXX1Q5hTQZGZbgDcWJH5qRR2z9MbUzTudU
v8eIsAmbosoEz0HHsjibqpDkPj8/nCSnzYB5pxybgsmHOlgWmTWboQkRBgMb6zu8pulPBM1fnd8+
ZSSXIrgFqf+wRCWFeCureGiwSda8BMOVdgOV6HfQ1Bi+M5Nx8EwdMKIy6dg44+oS7WWpCGBwKRR4
33sTSfYUcUcfi0pbl4aqcX4PM/wWmyytq1tyLhOS0th4wdlflTsex9W5lrhYo9t92MbYJMdwHGqi
HK2uDpVTLDSDeC37ycF1pux1bowedkmZr9OBBTOVNSwEs7s0F9Q+mVLV5ljLJrg45eAHGwLIi6D/
FX3/vgCBQ8GNjkB5mHS54jR7+Cy105Y0bso+wkWdL8kpWBZaHfCpxJ9YHDy7UZyc4p2gXuOoOrnW
T7nXp68qvuZBRr7ZF9jj/ByJyt36LGwNX1xHiCw5vmgFehWXqJPs0OxHpH/eMgjbprefmKYtYIGg
7z8nZLr158Cg1TxOnHvPknsgaD8MA5hYle8/eXkX17uslt6rcz3tnvIw8MxJXGvlhkHKfeg47YPO
YvMyenWEbg7O7tdaBgWuP2+GbRbJFg1+DtS4pRSmujS874c50HQlwuQ9cDYp78JpyFbKNXP9ZHJ/
PFmsBIxRWqwPtOeWjxzriF8EZiKX4s1kAIyb8F+Rzvkpl9HVW6eK6mDLrjY3G4p9o/nodq0Nb4NI
OrsiNtm7JES8azOp0wu2mW5hEkaFfx59LuxtyZf4vV0lR8Z8LRyOBnh+3zUuwWVf92NT7NfJAQM5
5uinm9HJq/dSIwdwb44d0LZNtlvj0FzyIePGTCdKx3M3ZQPUzZ+8WJ3tMf3Q9bk6+q0h7sFmjSfW
r7CtqsemrdKd5F6BIREs676JY6xxbWqK9rZDLnwZlhU8S9PVgX8po1H8bgYmV/pfRm/dFZkhDxK4
K52uIsnDalOsCjxuPojmNMsa70s3J8VZtjUuRy0nmA553X9toyW6y0ZHnV0x2Bc3cCuers1EUAGf
unKeWsfoQyV+lgkQ/Uh7OxadKAczB9CGqk+3w3OJ4f+X8awAVTRXgNulzKrgFodu8UHTu6KWbWwY
zVzN95mdsnhDFXyYiuY1I87R7YK4yPqNzY3iU6SEaxjm8VrJVN22xTKcTBdDJkrMMt4uEiHk4mah
yA+hWHp9ozCWqvNYScnKgI/6HoCGpJ9lnEDHiqye/I32V2hZpP3YELZyHS5hliHw8YkTf2CbXjcP
rsSXorD/4lrPqyLjhyzAEc8LWyscJVqdXHaGz/31oZsPKd+8WCgA1ilX9zcWfR6xFulrslBiDfel
9mYOmHL1X01bScz0kpNgje7IW8X0dpjRRmti3g3PBdmnjGe21Et143lT8sWr/fLWsa1ZHnQ3jBDe
56D36df0bnJR2XLX2q6HF8Y+4nvtEeU6aL029kMpdhabXtiCLKgKeNjqkmalycksqzpUmydlp/W2
ENVcP9Ff0/ObpUPePHpDlD6VpT/IG6IyYE9bmThvq1Hug0sWpN+4LbJRVPetu5fuSp3L6sc+Bx2w
lHetWpOPwL1K4bkzxP4+kE184buUHThHuQexDKO8mQcv/M6Jk3eI6LbSJ3Zdb50ZrwbTJqA/GApk
sh79Nk2HXZXnlf9KMzqoAT/wgLplGNR4vdGhCZdLO2ZLEKfLJk4dbtdNPDnvXTb3pyrhkbppCUl9
54Pz7srEVPW3ml9747el77ywFG1Yrkx1sSLcJcGLHSCeM3FmhuJEgyAQVdqC7h/NdB7aK4BxzZXS
x9xE62sVlRPhXjtTjbwEJBuWPLgsyNVPbNGrb3Lo9ansZKvPSTsA8yq0xAU2R/4e7yAaZZstid6H
jaleJEG3a3S17tYdwoR4aV2OA9DmHds8D12W5Ns2bVZm4yn1lgMWBgV6URuBkIjP1eU0ksS/HUwv
DawtNbCsabk/4tFuzLkgUdB9VyxxljcyeF7xbLK2pvxL5EGDwzhE0o9Sbd+mCd75LptL+WbIA3BG
NuStNmzXHYcyOGTzwwqLuXgasgHmdVnWhhhW3hJoWItTWHREJUPSKu/47EN8j3P9QqwJXSnMLNkj
P4hH1LbRd8mM9eWsqcS0yr0MNvfK+zpyCve5KBa+4RXfreQ24pF9hpLplfS3pdfyXkr6uMen/viJ
g3O492rbY+gyIn6CPsnGxvZD+5jmiXkBY3VFUzmTKm+yIVZPee7N48X6vjw0dZd/jTkImc00Z2iN
lVsGDDhm+exrchbbMTcl8TXNw2Xr89yebwna0hzhhflsdt08lo9B3gTrmYhn3330a2XvmzIGayXx
Nn9IYo0E9jwzvA5RrF+XGMM92QDlIPaX3U269ppabeHgzBbBWEebZWWG2LZ97SMmqbG9IOg1T/zs
DuU8oTeEP+plBPIuI/3oxRxM/LBf31W/gP2iwXRHUFLtvLWZbmJkE6o2IjYHMQ1wzpIflzgiOLgE
Tapp8G2qhJKsamDzCb7Dp+l49H+GrhJ0MZXBdKhJYvpfS86AaJ8LvogNq8fkRHIHWS2qxgs7t+Sb
p8b0NkjDCFldu2CzJNbso9Vu2TIIlnQThpX7REpyoj8t7hsuwiV8y8Db856P3JCSoR+L08hMzNay
Nd7JH0OGrFKKod/jnRX7iOXEbx5Z/4e081qSG0nW9AstzKDFbSJ1ZWmWIG9gbBYJrTWefj/UsZ2u
ROIkjLMXY9NtnKFnBEJ4uP9CAriaFTDKtCD6WdZFcQu00HtIOyhoyIcJgLcRM2qwdBJAQq4SALP1
Uy7n8kPp1/iZx00H6FuU36Wikk56J2mbPOOvguFXO3bil1qMGDwtxEhus21fpsjcyioyNw0w/Gaj
NEJgHmn9dG9UipItmTP6l3GfVTcFFNRbQ8uMV7HWA9oMcn2XtbW1992QfmdED5r3iuRSwKcxlpCT
0vj/YC85OCuV1kNQ1FSqIocf5OrK1o0l8V7xayCUWVSZ65jj5A0TgrGjWvawPTQT2gsuTfEfxyX3
O/ktWMejC43QWztws/M9SToIWK8NxEPUOkj5SGX7Q0l8/OIojGLB7LpWoTx4vpOVe3B8yTGoVH3f
WeS5OEJ2KSsadWno04VFOzPIg9+i7Azf5VKjMyLSaSv2lCv7l3wYxTM9OoDMhRpnmL8rkDU3reUr
vxW24Q5lOKdYK1WAFFkihNGT65pUHQCySE8tNUwyKapuqxLWbLL1BNqeVlxFsu36OATHg5NqG72p
DTQOAx+QWxPH9ToOlCE5OJYrQHWpjUzYklFkOGnTI9wnkTtE33ofXbFGiNuTTF5nrfqQU26bcqXd
gPurpV00xMmDZpLk9A7qM1ReJagRfFqHvGX8cFunJKm+p85puj+aIZfZKIgF09yii7B248a9hawG
WFrpk6p51VPSLMvtS8Tw4Hx0B4iEKlVnk0IaWxy+9SAM0hpqH+0KeNDyyqOlO0RVs9H7bMd5ET44
uOX5xxBa1JNXJ7Tl+RRImhjDC912t7zzRckJqB8q7p7+p/stE7BklNs6uHMR9qMaZEguiBLy9GBr
JAJPWB717IuBCattgex53Q1C3sGp94pfRRMiSKenVfNDg6le87u9+KFMK6vDewqauk3hG28iuhLJ
U03UJ7VP4huHY+yOJ4x+X1dd8Sj5Pd6DspjQsWjicms5COg5ZgXvd6ix5CCnj9RtkJY423iyFu9r
k3PYRnxLhKPpUvjN+bvSlaupzqHnsmmOla7X923egG+M8kJxt4VmxuGqo7IAVcbRQxnkRZ0+KIEq
33aJ4Ck3YOtw61R0nxKXWYjpg1AlIc2dhq1Cp9/nrZEX926hauyNFgEo8psbyfGGn04Rts9FBZAS
BVytPRVWPZSbLHYdy9YMEqwt/GfThB0XNQcq1/KrTub9BuS8p0KvKbQd1Fz6WacORDW2nZM+dFkX
blQtbExStF49tqFfWG9RJ2LhoA0dtBY+i7It1DhH2LoS4AQbNdT2SIzC+6BhgrakCZJJbSnBniul
6p480oXw+meQBFHxTtpTlEDNcm+vFV74pxRFU9hB22q8B57yZrOryWfWShlhmSs2qmXAxU/NeDO2
cbVVrpuwERtgOE8cAyHIJTHl/uizeFcMlfxiSHVHt7BNN8y4+B1oX8YpCAe0k9e8ZEj4ublbHrGD
RjmCnmnEsRw3gUN/qKSni5OpuYHwiGdMXpEAhBT6ToEvqyfYAjmqegDjXpTMVV9V5K7WoSF7H6bM
T9kXapdh01mnZsBrUaIyxS/uvJveRMHQGkIf6UsLUu2GE9cCiMVl6L5ZZmF+oIQsh4ekTSkjgU4s
kg0JfIeCXZZKt71VkNpIZtu/oxYS/ON3ifIzN5tSAAyWmD88kE0V2nZZXNDNd80Pj/aFxRFP/4US
amvktgCmmqNLKGgTeUF8H1Q9VAgJXAYsU6PPhj3sCeuREiYwENk1/ecmLsTsLkTCDpXhPtBIWNQ2
a+5jGNFHT2q6XyL36m8lzb3ebtAfxrjbksd1Hpjdu4xgwnOfC1JEl933nf2Ynhl0CyktbalnQ3Nu
5UQKTmDREnnlxKYkrn3Zqt7RX3BuIMeGxSEtG8dY1xzU/SpoaCZDtJDHk9ptqB7ElWuJa3hVUNDR
1dDCzTA41L4xcS1flbpT//Ew7u5tJfIcLhOu1uroO1WqH+idd49VKNTp7v9U3ZCgDtxwhPvwz9ZC
ozZ/zLpUqpVHBfoprBNzJ+l1cOo7t/2Jlm9ODVYUv1+HpV6ieg2UhsB9jIp9YIgnglFpKzWlV/d4
85RPvS/fxmxcyxgO16PMAG3pRSIIiAEBktzqRIdFzKDb9VVANx4dH1F48iHkWukdvdxsyWxlButq
Qf4cNe2QwMKY6RxmCz4ri8qYiu7g8WITnW9w+h+vj2ZmzhC916nyKIznwmRAUzKhq0NCKNljZnxL
hg1F/OshLlHQpohSkwK+TIOTJU+QySE06YZqNa6vVrvOBQUz8Z0ITHbAvfh6JPMCP26KmipxmyPo
L2lTNackR+AM+h9YksxZBZT1Wpw+e3Ovd79i8+jDdbweT7oA9+tMmSxjcGKCItenEmVpNoQFOFs4
5XCbG4qHonRMip1v3Qb+retuGtq9+gL4+vKLjbBnMGwyZjho0I9//gV7Lbs0NS2wcau0eZLTet8k
1VapN9dHdrnyLBHSiiaBsjZGkePzIBkuoX6hk0JL1n1Xv1bmgq/Zp2jlGdR/ND2AEaFIIJF1tux5
gJL6qdEVuo4lc23nkmg36VugYTLfw6xGlcoWMmGlND/l8rXkYUxt8eBj3H19lBfrBZYBlAwOC4id
qARO6R8pivqeNVC8UrT71MvWtVg99YGOZ6AgPch5sKaVsOBU8ImNn4ycjydCLxM1ky+ItNnX76dH
FthLT6JIHlh3Rf6WtWQDpdo+lkJ66hN5U7f6HQ05apTIraxh8Tx0pmKXSnhK8mFfuu5t5nZP12di
7nvwqxSNw4DJgD9w/quKsqdrBY1n5VT/pAhHiORgWqCiK53emmiCux2S3kn9YsnRPaoe9AiUf5Dh
WSAxzH4QdNgQfuV8RX31/FcYMt06twMzm8dALjXcfCxEinN3TaVjH1KCAf3z6/rIL47zcQ18CTn+
pK/bqehp4CeELJwt1gjoMKOvSbOtLtp9uiQtf7GtJsEm377TXBDOLcEa0DFc2DQyDZ4T10d0cUAQ
hJ1laDj4KYh3TfYugMgeCSjFWIk9ysluv8tCQLbkgtfDXBzrBtRarBY0DgjLhBt7PnGuIVSVUCkO
Wbv50CfiH93UqI3E5cswGOnr9WCXY7KQA0MTkEBYmKqTMWWxkguVZjgrwRd3EsmSqzSvrOKH62Eu
1x9hUKwTZUXRYe2MY/6yGNLKlZtqsJyVIb1WwTamV56AEACdXL8bmLtdj3a59EgkJEg0I2UH9s5k
UK3QeJWVI0CASAqS4H59aJxmE3bxY2gNGzxNFuLNfDEuR+wLOXr47+nu8n2TUp+ETIGa/oOK3F3U
VU9Jj7h74i74v15EgqfDmmBQFpNo6ZNNJYxdqiTQ8SIujUf+l+nebQo6cAEC4V61JI477pqzE5Ur
WFaMMcGACw5F7fyriUVX1CDx2MK1XarPkvanhQeSiHT/8IBt3pOm3Vz/chfLcYyoGiwRlPFUbbrF
6jyOQxex5lWKtoTmQ5PWfo/iqH8dhfQSArrCVoarNhkXZaZethKdJnN312XfNVybw780BZaBFBHD
5FshxkmeNjn3aWRlJlRhkjLhZPKIV4ujEb319cL+leTLb8RA6BCNuomjddb5N2oqpTelSCbPLAXp
BBe5WudGjnNVp+B+XWt/HAXZmNyl1pQ1yT7soVsVdG82Mto5C6vzYt+h6y3p1ErxVWU76OMp/WWX
t2UeWZ0habjVqi3AAfrtZqwq3xS1iQ48filEqHWykPFcbgkEDdEk0LBe55ky5QKqNdUcOh003ZGj
CItfsoidfXhy9G/XF83l4JRR9FPR4OiBJJxyKN1ey4eiAsiHeuGqyRroQdpNDN4iw9TO+nM92Nyg
WJuqqKuGStzJ6omVpvUli2JAGGUPcDcPUB7B/bWnRhb210NdHM08gkat2FELXodMO477y0cLXSVo
BjcxVnEUrlPnFbuTNW92G0TyJql+0RS8Hu9yiysaNxbUadyXOKHHoX+J5yGkkimBZ6yGRi1uRLTC
1nQNU9SA4mbhNLk8vwiF166I4xoqm9Zkb/il7qpaGcIUaszwIFH/W/lNH6+7Xk+9FQ0J/YioVYPs
svdq0BhfOGYukhLSPlbKeAoYsnqxYrqmDwEp1AbptkWXBKpafrw+l5fvpEmIyWRmklkbUgFCPfal
ZJ82Qr/W+rQ+FIC+7BzL0I0iJR+h0OQ2zoL3Si3mf3v3jb/AguXNe43LT578gjhyHE9t+AUSZWIb
wv0p1dGJSfr3CG+a68Od2RUQ5DQMwqgR8KqYZEaghHtKeWR5UYU/iHAUrdsYsV/sUv7/4oxn7pcl
WggNPEW8WjlTAd5Jtw5dbR+1hHzJiGxuhVjogisWifJY+zgPlDtR6NYSndg8lR7zzP0VGMLCWGa2
G2Q7rjmJ1yASyeOffxlL64Xg3CJeRQVgtFWpNLYmd0iQavnCar/kLpt8mC+RJiuhg9ZqeimzVquw
bvyHgYXn/a4EFRQjEmEFdYr6Zwn2VBeWQs+cYYTWuAAoTvEPk0EGNRxcYDW8N6VvvntP+08V93n5
0Mo7keaa6p/S5ih2uwyeWvHkFSea/bW11cLVkP68vnY+ayHnSdM4Df/+lsk0qEHlI8fCNPBb+nSH
+Goq/nDQKVC0EyREXdv5HcrrqCw2NEk3erjt+4UrcWZZkRHo8mivy+KaXolSoyupXjAdWYHTt1Jn
XFhgKK4PdGYzYqDMjYFYENWG6Ru/BiQKH5oaLvyXP3KKzpiq/YY4t8l17+9DjZJDaJ1REkI1SD5f
w7nb5moWKvqKJtFb4/ePWandgPf65YRZvRDrcr+QGSIyRgFSo/Q0rXUKrZzn6HqwihVhl+fmLyWU
YRpb3/929gjDQ0gWqUNKwMrOh9Q3AIV6HEJWRtWcvC6mAw0iOe03vD4XCiOfN/j5ihyPFhRFRNrU
xv8w/78cAZYqlHnWIPwqBK1hPmZU/Q+urAjtW1RlOepjAT2UDdVx801Vqg5h3XjgthL8sO1tqnD+
AaKm/hpBzDZQLcva36gvWcMJ6gF4eIPmXLxOY40ktxpoKGzppkV/egdq01offO1Vhij5IBaRdWTJ
dBV5aNt8y7wCGkun6AmlqiyJdqoSdABTPL94MfTB/Vb6VfCdZkZ1CJKu/u0YQXWAs9AFCwfk5dnx
WdhE0oXUjlt6sl+1LOqV3AcYEuf/+FZgB+ZH7iN/lN8FwcGQFypjl1nk+FJEVB23W9by54X+5VuQ
wCpgJiq+hTkgHeQ80rtbSXVzq3KTKcOSne/lJlWRrpApOJpIPiAzcr7MRB06sFRaJu9FVGhrZF7b
rTHA208W0oDLI4e/XbHorRsGhDFxsp5lrWhKtAsRhEtxYLsJ9IWvNPf38+qljMYGIJubJMSZBdfQ
TSEx9UP6T0WPe2iN17/ekqix/BtiMldCIKBxChxwJcKxoTe5YrfYRr2uQM5fjzQzGCBU1OGU8UJW
phrsA4j1wChTkzOmpG+LSoqyFGLmw5+FmKxq5NjbFsqWCdNSiNZx2Ll2kIrtfoCov0GPu/t2fUgz
1x79RBaazheSDfoR5ystTYDI1maCujv4Z13JjlkYrqjJoS8BdgRBHhAs35AzeFKDzjY9WCD4kKeQ
oA34BZIcPF7/PZf7TKe1A2Ubi11qQNokVbSQtY98Q3BWUqI+qaoLH7SA+V3uUXB+Nwdp4VFz+UUZ
N3QK2geGBuZhkoC4YaYLco0SZq77zikojT/tUA0LB/nl1TRKw/D0pJow1rknLzX6EU7qAg1bqc1P
PxWBmhtbQUkXvuTlzBFFB4lPKQZ7kc+C9pcTKsxgCne+59pZKf2qsmTnwLBF5RImUIFtoVSau+uf
am5YGIVghmWJ4phOnK+cAXn/RkCuyzbSb0kGf9ZHeVhfOqAuNwS2Evir0k3ijFUvujumF7qFa9H/
MJrA9uvE3yVShhiDGz4ZWistpGCXT88xnMlBpSP8cvGqjhzBqFDdRgDHRFrNeQd0uQlL9l/d7RWO
SV2LpJXuaevrc3n58c7DTnYhuCu0NYBe2EHdHYGibaHoHU3kHrqu2nIgLBR8Lj8dJ76CwzZPXJ7z
n8ZXX9YKogUJJEXPt0G6HstchMDWtzeZLCyUj2ficFWS/41WNxg8TZaIitJcLmFEz+WMWOMoryee
wuj9+txdJgLjffxvkMkVBhms7yOSV7vz29CWXADOZWSjwoPJp7CLnD9eVzxfDznzZrJorHNmsDJV
6SJTb/ysBXTY+TzK/EevlbcqRKmuEH9JkvuIwjSoYPENMC4FvHztq+HCrX2xXCye7OKna44m0aUa
V/GX71dDKo+akeLbik2+qlrjl5UY2s9cqfEboxu1xruif7k+5otvOcYERMAbSeW+NSc3eddC9Aj0
1LeLAGFArLXDPeeyv3FbtsX1UPJY4DnLfIlFSkc0U+dcVsbf8mV8XmBqQBck3+7dLXoZSO0Dph5e
nQg1mfC1jjpgzydYXjdeNE61HYNt63b40G2zUDwI9V3h/DaMg9YuXBd4Kc38MORP6bmIOCRND9mh
6NswV3XfHrBPkSmABWRkVlKC7QVtFt+GferrNjhT4O6+oNfVPk1l7cGLZGEj+kXt7GPfdL1jwSHU
r8gjcSoPc/mxBQfZrIumx2lSEjrhxkS6TLWlEJCzDe+ffD2Pc+W9NlBF3tKGDOqFE+jinLVwOmPC
UYilh3XRacSKvOkEsQjsjHLNiQfUsM5aJ8MivBH3uDjr++vfeDYeJTY2LlU+2iLnnzgshkZC2Byj
BC86ytV315dRdtiK6kLiPrNsaanTmSDFZcNMn7t+BKkBdSLG1ed37Mxf6L/sXMFcuH3nhjMW0bkN
MUQBcnM+HL43Yt4tzIYo+IHRb9NsdeUj8xaOuvkomgRGgGe1Oe36+b4oebU/isGLh2r4GFBCcLsH
v/m4/m3m5kzlRUDnj5yFw/t8MEFUcQ06lm8H3BI7wddiRH9U30d4KkgXkqOptSZ9MYqCJJ/cRDx3
LvZ6QH0+NZA2t2WvFV9RjrBQEfYC6bHrRWCaPShR9AIFWfynTLCYwQS2fokglJ1ikLzGAxTqLLab
gcxnR4cP9Lwhls5HiRzCt8Fzo1+GUWp7ZBIAsiIMb3zHPUP6+ffzNTqDciQj1G/ok3p1XrMfW9Hx
7Vrt144HnN1K95bz17ghZuprmMmWSWQnpKZLGABv0Pn3Lq5NWjj6drxeH8/cMtNVSt863XY6suP1
8+X4tdQcxS1VYDx4sUFQ6lT1TTLDHBtER/k16Mj1//2FRhxSLmo4rO2ph1hpBQofsgtwbwjhI4mN
cMvH+6dDOx++g5hsWmpJC6nezCj/59HL44e3z+cd/2WUgoN7E09+oJctWoR5a8e8A3oz3jttvJAH
LYWapCjmQI0kDylShOlrBuULtC0Y43dPXTjEZzbu2ZAmdzSasJWmJMQBuLp2y3JjVP6+Hv5alpSq
N8qnJOWWJZN/TNYHHnaFWoC6ZubMdS0Vdw7kc+THtteXocoym2QB2OXR5wVViGaaMQmj4DQQIIwP
Fy94a3Vc2ZXn6wFmpmvsMZkkptTZaPmcr/PMwdFBT+vQRsjhj1/F2xQhDhC7C1fQTLY2tnpRduJ0
41U72bciApaeoAMoRVThRGGNngSCY8kHLS5oQv3CVrrMTYHDjW0DSUQnfsyMz0dVIJwX9kmI2DXM
MfQtEGof9AN27c2wNWRE42pEFIuNl/z94iOuSsGTDEJFDvU87pB7GJtkUCwg1dtKqK3TUkAFVdpc
/2hzFwbgT4kaDHULidLFeRy97CwtLpLQbiKyLqzNBP/RMl+wkg8RA6A3UPmb3Dkq7q5JXxEC6Mzn
AinO5meW3agjdH/T1fdUbq//rJnFSrFOBIlDdgxWZjLrsOBzzGYyDPPSHYxLePLlwoedW0asIj4p
hEFEIyaHiDXkXR6lRDC59nvoWuV9RUsbVZByCQQxtzFMLv/xbh6v5Uk24xq67qJDgHyOm+0hGa/d
UDsgZbowovkwY8FnfFpo09xscNVSMTkY8bYZbJ0+rhbqK1O5v/5l5qJwTnG5gBzm3TIZjOxgLdZW
wN7b8qSNGl1DiE7EwlBmPj9dFfJmiT4W4t+TxZ+HeSYqCe9Po673GoxAvt9CxjwzDoaA4/VYSdI5
TM7XfT24tYJ94ahp1LyitLItgSyJkfG3tQGAriNagu9P+1ufVuDyrkrqQDEAt1dYUNfHAYdvw+wX
tsvMjXgWZbKYe6SzhyYgStOjQUKFoEaztBeA/4kLj8m5aUMYGXwLLSiAnJPPj2yx1JuZH0G9Cw8C
NB6sobZOtWQafVGFGKeNjc8GJXO6yGCUQnbUqvIi/HcK+JKIQNAJP/ajG4vGRGZ5ta7rP9dX9nxM
AKoAraniTE/cyimc3jWIiSDsxm/IiA+Z9FikVK7iB2TTrkebOX8Qtx8rLfTyxwbl+fqj8j36WaFX
qODEgRvAIcbkU6+5OAHFGs3C5T/32aj3UfAzKdHihXIeLceFLYYZFdnuYB5HBwrJ1DZyufD6mFuG
YwEHeXVpLFBNxlRr6D9YAooEYqrvxtpbEGerFq0HBDcXsoDZAX0JNf6UL+mmr8KktTD5tJXC+hbB
OY9WmTb060Lvix/Xv9TcYUQflLOOZIMvNhkVjlC430mEQi3wYPbGPSJVC4thKcRkNL3mNW6GfbNd
ZJ31NLhFQAnRdZ+uD2T+8/w7kEkG6PWg1AeLKGYrrAbeBCpdsCdF+C+uVtrTI0YTeBPN8ckZgYqP
OCRwS1CqUp9HUExjOftB9pBxDW8VwVyq381t3C/xjMmDsTdRx3GdlI2bQY0sCy+1cXczVq6cf3cc
lKR9d4cj4/b6bM5GHX2DqG1T6JmmKG3kaqXr55GNI9iR3mIW/ZalDhOph1iR7NpcCHcJcuJIpC3w
n3jjGvqy4uU2MVAmIx56uXaPeJaAPJukigjSPrfafUyFHaNfK9hcH+YltHISd7L8VQlpF0wmItql
ww5JFTV/7BV03XYVowXakZa9jTDSti4PqHBfDz57SH4Z82Rf6M6odR8Tm64JKwdNQJzGHvrIxb4C
Vz8t/vvk5myOJztE7VD69NJxrPLJlZBFLdFehI58fVSz+/DLqMaV9eVLolPvYgdKlN5Cc1irfrRl
Dd3GDQBRLllRfAIJJ88+3aSyDpOHjBqM6HmwqIrcpsT0z640xGe9Gqmu3PiF2Qz8ZedbsE/rlYqE
GeoYingQ0b4Kfjq6bjfue5MunD/jSrn4KaaljgADMI/TB2Ijg/Gqs4o3hF/+jk2kFmp44hEmcP/F
/H6JM1k1CvJ61PQZsiCjR4j3tFChYTL8QBPyv8hTWXpUQynygrGcJJFuTskD9S3Wp9BbKyVFbAyJ
8IUgc9NGBgQWHIjqDI5JEbsYaXU0RZEyMt3spEXOqa7M17+fNRIfi9YPIAZzyqMzskbwgGBEdhjo
yTdd7KNDgerjyZMt5VWLw7fr4eYe1rrFywvYDxkQPibnC9NrRuFBv0cIFZHlpjpQh02b7zopX3+s
BWQ6jduoXZfO9nrc8a+dLkLeYmPuxTeDmHgeNsUUo6ldkctJ8E/oL6m7sOzFlZhq5YNZHb3otatT
VFIXEXHjX3weGHCoRBFBpqZJ3jcJnFtDX/kK5hAuMrdImFXGSfC6d6FUEGmhpbGKa/MNye/hrWqz
fl0FvWqXof/kKsqPVnJfFbMI7wS9H3Zhg+yGC0Nm4a1ymYXw+5gZIAxcp+L0ARkJYimMXKZVrnyr
src2eb8+9Zc35vnfPzn3krjEG8GTeGRLu1B4NWQEzR6jeKeZ68yt/3rXnAebLC81SFQ01hiME61F
10P8E9kmpIOuD2nmdmQBc5rxEsJjUJ2iEeSyaugsUjgAxr5SjVct/KEoL0LSrXLtFMoveXtTNltE
2uRwqZcvzXyvsckEPA9Tw7Efc76UE6NJMbivtJUsfZfCdeSM2rbom/4xNOzkN0WJrKbWbqz2xQnL
rWPdLhYD1MvdNO4jcAsjx4NG/2RRC6jm4qnLooafvkEYJkRMK/ePlQqgB0KAcF8jtdsEbGPdxmDK
TtJtJ2+GGjnwdas+yJldevuclLd3kLdvMdrYNdCEu+cWQQ9xJECHNia829ZU7d5BzTR4Vot9jyVd
ZxarpPwJuWgdCrdV9iNWf5fFs2Xeq9Yu6MWdC5SCDkcUP9fGMUmWqp0z+dj50Cer2fcNZ0gihg65
HXk3FLWpRWKK46lQWtfATdd98KSh+3J9xc1sorMZn3z0oOsEIWoJ2/TbuqVLzjw+81JnsbknHuIL
ucrCB1YmuTUCzvi+uoRL0fqsIPmL0THsEIdpbFnC0qj/ENGBvD7EywvvbGanOAc/qxoU7RoNaQvd
djPkjsFh+piWXA8jy5cn8ngJ8EKh/DOSPs73j9P3CH3UxOmHzkZvEo7mcxL9trSjVD8ahrBCRHsI
0dp6a4sQEZmtrHxQv1+1mo6oV4tNvbXKlNu225XIqAlCtpD9fl65kyvj7AdOUn4nhriBtigTgapO
ZR4DhFYTNSYcex5ll/p31GNrjcKs4T4M/o80Aw+MBS++CUln2b2PNJT1CLwOzsU9psarwriTS/3n
9Xm8BL2hIMBDQwMurGDUPrW5o1oh9n3JPLqDvBYM2wpffO+AdaIMxihAN0w1nvCQ9mjlWfkb9fK6
+0ArZGG2ZlfNl18x2Y8yXhJG6PArRJgEqvORg/VM0K5eGOzsovkSZrL/RBOtoshpMcMuLOUpGSRx
RPtoN502FDCgUGitMRK1Q0emeons5KaunXoVjH46peKbCw+WmfSeucc41jIBNsOSmhzAjWgNGRqX
2irKH3ES8oqDokboiccrw1rX1ruRfhf5/ryM+c9PrUMn2freFuCGvl2fmM+j/mKxfvklk/mH76Io
SskvKZsBzbV9DaQ3CUcx86OFMD8yxBIScIJ8L5ZPorh1h7sOi3EBg9hgX1O1DoJ+JdfHgnZHaW5i
rbIDpNI6tYKS9Y7QF2/NbHf9N8/koOPsjYxfXUMzdIo/RyuqNTBJ1QAGvzsy3jzfBcVbFaW668CL
OM1gV+BIQMFL1cLhM7ta+WSjOAZaEtOLE4EqPW38QcPIBnORusLbNxaaD5Rqo4UVe/naHMf4b6TJ
d3FNBzXggkggIHinwEHxthXiUXqtL4xpKdJka8gxH80JieQq4trh5h4SaqfRg1ov5PCfiLrLtfaf
MU1vJQRrTaP3OAX9fHQlRhSSf4yOWY22ov9YC8FG5qh0JXsQ7iRxJytH179RLbKi18h6V7JXwxz4
lx9tf0s7HGLvfWLFdpBvUnyEsrfeelxYaLOfe6wgQoSjBfu5jb88+XUlckBO8IN1wbnrPER8CwMp
XRyCq07ZhrK67cSBSo6xRtryR+j8KvB7tvHD2g1Wg1fyEidwfuV/+UGTc2Pw1LyDzaatEn3Ypn1m
SyJqOtap9GQboxsqOjel+NBW+srw//56p0U18kqYDyTxJ8sklmOh9fFuXuFsQb1KuHWaaFNF2QIg
YW6IxDHoU4xtpAsIr1CGIJUNLoROEwJbwDFjhbsgPgI92rbIbgpb/r/OzoF7iQAjN2wc9oBlGjNa
GPBcoj5qnYzVF+rv5pTHiu9AH3gxx0yApnnnKuvUkl6VSl/LXWpbqfaMj/IBKdaThaoy4k2Peivd
+6q61ZpwoUQ/Pytffsskp6hDC909jdmvx6KItsMYS9RvU6Q50MVVWrsQ4yM+gXW8sAVmdsDZHIx/
/mUHODkswgR4ErYSwSEy2q0/JJu0+vvGsalBjWCAHHm0jifrOgKCIPnj8MLgiICybVUL3YD5CfwS
YXKeSg3mnmLCQGLrzjXeOuVQxvuwfVO6xzg9glpU5VObLi2hMc+enHhn45psGrBKrocnKqmg8SIN
b47g7CLxKCQPBZ4gFagysH5L1a3ZT6aMMCwdTjl9o/NPplU8ovWekao6+8JR9zGK3GliLbyhxwm7
GNqXMJMJLbDE6Y0xDEZUdtbuPHykEsTdnlK4bggvLxzFY1Z/LdxkJkn6ZfTwuKXC9EGKt0JwC0Dc
d3/jkkThA5VmbkY7TT4kFWfodiHjuD6lCBCeT2kUxJFURRy7SumhYCneo8x920Tmf7PZ/jOlhiid
h8GPjpJbxBgz7ams7gP9fXCers/jeE7879MIu+o8ROqLnlh3fLVwEFZii/y2sBBhaa4mz7MwrUQ0
KYhQe95O6Xjrdu5xtEO4PpBxFU8HAsYGHAjEwBGDfj4QN4dyb4p8krJQUGfFFcq8lfIKHMyNoC9h
NOayZHKAsT1KzUZBZGsSDdcErQz4MvjeNP0fzZP3SbXP087WA3TTrXtxQLCqIycxIoieO9Eod2b3
bNW4qn1Y6p2ofKTGh6DgQvlgVcm6TNO12t4Ixk9TL+ywkhdyurnj7uwHj0nfl3N79NOKsBHl7grl
8l4OegoyafVLseCc8gchoPzYf0U2O7nx+sG3hVa8N706WvgdM1/p7GdMvhKFLl6ZKC+uvJxChKxX
Im+MujmEKH2hxYKTrVsFSwz48SiYLI2zoJOTyY1lE/9JgsbDJqGQ1Sb9qvCTDTBRu0aiT1ReTGNR
9W3cnBdRSRE/a2oy2j3nM66mnZLoHQtSa4tVeQwiVDoFgN1r8y4y7pO++KPq8VOhC4frG2Gulskx
/5/A5uRwchslipjl8S35rW6/S/KfT/VG81taHKoAmM+Aht9NjqlYrS3cAZ9Q/8tBkxaOtRjxooZg
1Knk4L+iraouizeeaeVrPGvEk+SgUdEgbLWKkra1VSt49qIYTdl28Gz8O2QyOQBckrF0vs2cPkzG
vz9o8u09uS4pbDIZOrT9uPnegnNqkoUjbgZ9Z55FmX5rXc8bpydKwF3X4N/h96+wx7n21or5s0AT
1ktW1E6NFGlj0R5CxLwTHA/75yyo1igIp9W7bFFBjVbD8L6wHuYX4thZH2nT1rQOVyZJFmc93ySt
X7r+JlIOSrRt4B11OEz1gMJvYtVGOe962LmyHHPyb1j5fP2HA0QjC+fqVWtRZBztIz0ed/6mAgdW
lGsT1drU+dkECHUVcCvpEhk2sPYV+uOR8IRwsmzYaLkFlCcr86Zc+n3jh79YqfC8yInE8d6YnkSg
uXJPYFZ0tV2Prqlh1WCj/YDNdBl+74eFJSItxZssRCF1I8wimI7A7/YUUyS/XXnSNsvwJTz62Utj
PmvaLSLrXldTkrzF+gNP6N9Bt/alRz1bFLgYp//a+CdLVh/0WGqC8fNo70k9HIpo2OKRuqr9F1mw
w/q1V2WqGt/ynl+0cFfPFd1HasP/m/wp1APxMa2ToBJTba1Ibk6Rk21159ahIRbzXMo+LA/1kIVy
w/8S1RIpso3Yqc878ssdKHA9F0alaKsh+m5F4kpL3hHTXhn5i24e8q60DeNZUIWFwU4/PIRC5Hrg
DZAqyCQnk/ynEVsoi4IJjkU8ILJvt2AStJMivRbNU5ouHMDT2g0BPtU6wG/LIjpnk7xEKbD2bvAd
tJsaCGGN9q9s1Ssr1DZKtIRDmt7l42DGMLRhwfheCMVpaIIn1AWQBE5Ep7DTPkwR4sceqSTzQSlo
NxiDf3CLJFpIi2cGqUMvRNUCsg/igpNB4t2ajz42od2hEbBildVrirXv2NAERwzhpdX1k2w2HKJS
aGgAEFM/D/8vy6aoU4yoEePm+v6h5iCr8W5F/E9aqnx/Vo++bkkmFG4JXdvx4rQoJ56fmC46tKO1
IXTNAkiQjjETLoGJtxroCCko3r+7zkuZIFD+Jhs7eiq9/Iz1pKnvro/3os4x/R3jhHwZcBV2llg7
/A49cFam7GwjfL7iB85JNbtFW8JJToZvx9IGm5yV6Z8sYaG6cbFlJhMxOZvLAcR8L/MDVEzS7dZ0
V2Cl8WnAcjQRww2K65tC1hb26cxyPpv9yQHt4CqlBaisUsrzNkF2LBDwiLyt0OyF7vv1GZ4Nxd1I
Mxlu14XCT+lYtZxb7BwE06lo/V/SzmxHbiTJol9EgPvyGowt90xJKVXmCyGpJO77zq+fQw2mFeHB
CULqRnc9VANp4U5zc3Oza/ceCnWXVOFW7baetxIQZp+58CmGsMC2AYU1Ree149zS/YomxuA8TQ3o
1C/TWill2QRwW5gVAR6Ir9RI1rusnPHjAVq/v6R6fyb+P9d37CKp/eWTIIn/z4iQTQRVgDyhyatF
rhllozEk1ztJ89t/0s5JdqYd6Uc/nuSP2ZBE+6Qo+vsGgFTHVIMU3sSopa7VH8SHs/iDhLBeBmi/
hbrMqtWtJbtVAETB3hrenYWSYvDihDclvPCts0V5KjTcSln7AWIB5H9/gMU1SbcOAL9QHFCbWJ+s
lB9gRYhlKm4q7TQ09OQHtDNzNApQYXIqeuc07L/rxkp2d3GXitaF7yGN+mgg+soYknwImscJ0lU1
/AYivu+/yPY+qfZ1tbLiZT/7vWBhx1GlK7usYsGa957EH8biIdV/XnezxYPp/DYhVFXzUp6QlsIE
XVi5+g62LbWfugkwwxpufG0x8/9/EmP1FOWDJGf/tGh8zNt3yZH36ur00WIgPVmPEMmdWNNiCPex
0vDyRAVVP/TorvIUgi3bclbC9pwyXsaa37snhO3cyWLDmHdvmJ6RMtCdR9O8H7JDCKCkuaWNc/1j
LW0ho7iMO8GjNzPynm+hqZUJer1O7BbFS9h/9SO6EGt1kxUbv47ByWdCGlFJ+w4byG/TkUYEG61A
Kt7XV7KUYZysRExMVfp4vVliJU20T2qv7dpmK3d9vFG0lTO05BAUFEH46IjwMjF1vmcAIHTE6Onp
gTHwq31Kf2L8p0V9tDXueu9wfVmLm3diTDhNSmKYQ6dgrPf6nem/RAwCV92360YW9+7EyPwjTr6Q
RyAiOcOIxe2jdg+puUcVG0nDtYi3uBqay/BaGPMgn+BudpP5KJFzkxbgRvLvQ9dvRvSeDWVXlerO
Dj4mtEsV9FinzG2r7ag9BcPXao1wdHG5v3/FL5KIk+UCoupCqeBXZBGTLV8H41ZDmXuNZ3HJCkzJ
pPVQLvCAEdzEcbhKzRgoPrQ/erx17Edp2NprVdSlHSXLnV/f9O0NR9hRExq3GpHCxK19FJictxq4
aB+tQCt+lWLFqAT7D+wDPBpmNYFzBxnhH5Cd2Yoi0z9sk3KWsUhy+xhD5Yb2JXp1tEOmpNr5sd0+
2PZU7OSoH/OHwbRq6KzsxC5/9BLTekDgct9R3SkKkPv1E/WHXCdoigGwBQ6XG5lc7qHIz1F6t9Om
ue86bZAPSWoMJAiVXuhbXcv8NWLrxW2EIJFhwRnwKQ6mlwEi1mMNHlsqncc+VF2F0e3Gj3d/ftAo
IP3HjJAfJzVCSo3JPo6e1m20HiFFK9/AvPEUtcnxv7MleIYeU3KXOmx12Zud3GXxQ1I8tmtA1sUk
hswJfiiKY9pFidZHYq7W+ISuaUQ/WugwSrndIKnJw1lH+LZ6hpZxm8OkV62BPpcOGGRpMxW5hfeL
nBVJpipSG/LNSkXdZt4uVYDIQKH2p+SZc5pGnYVFMrzII0m4kotCgRLfYoVl5bf7IrJ+JoWhrzyQ
l1JhWMFtSipYAkR/fsK8Vg8ksOi8F/P6LgSk62fByr21uF+oPcycYbAviDVMswvacpqYV0QSOd4O
w3ulVBtzYKB/KNemMJeWg1AXIA8m+qjXCHuGDFNejiM3SoyImJ2/dMnzde9eNDCzRevQTcHrIGTu
ttMZUpKwGGMG/bY3UfP9bwzQP0elkPgtjkA6fjT4js4IJLyC/1LpQugsWNOPuOgoza6FKAGFfr49
5PbCV88rNS2rCO23ofYOSrhzVIoB6RYxVM347EeziM/9rIkLxdvfrO63YSGt6Aqf8diEkUurzL4y
l+bqvroCOllyt9O1CXeGUicofweszVff4OnZasNOso39aKxkSHMcE+8m0Oa0EaEz5o0ueAKtEsuO
JoArlaV4CGd9HyrqHf2XqouencE3oZ5O7mVYA67v4OLyADBBjQehlCNOM6emozdeh9mxgyFMKbVt
HFlI1WufM+nf66aW3YS7nUlUkwk7sS8LJXqamfMsVldorundW/nTaEKLd6NqP/LyaBgvkvrJ6lYu
kPmMXmzszCxB2RUyahGXp0M+SyLHCk2EP1XQOdm/JfheOz7o/f76ChdPM1JihAqKg6BVzqNfrneB
VaqYKhteWbVSHT0/WuubrhkRnttw+mRc8hiBze1z78mfLJigr69jccuIe0hvzfmlKCMmjZaD5CNR
aZTaH6Uf3hQQ5oKNPtr9e1mtTTIvPUSgSPyPNWFBmsxbu885YSiPk0jL7Y7K5wbZN1hBvnid86gY
X66vb7GsyZAXQHFgMEyVzBtwkjoj0SiloYRJNJxe+il1UQ18RSX4cyYjkcd8iZGhHJsVSO5o/2jO
uFVbfdvaxc5CIv36b1ne698/RcilvC4ak6QkhDlG75YSWdQjIrat0eySYcXUwkYDHGFUbwYr8FIW
3LNGuhzdWjwHbaZtUSMZvg2Mo2mlW99+RwD5+sLWrAmfNWztpkMulXPHe9mcXkv/n8FXaUDwZHJu
zex43dxCIGMi0mRhkBVxCQl5Yl1UxqT2DO6BBzlQfmulf43mA2rJKwFzIU4jysFwAfkvA/Eie4w+
VFJYpfNQHc2y6pPZw2Zxm+lHJUF/S+X1XKyUbZf2UaFkq86zSBDQCguz0xZEuEfUTKbnoXSDbLhT
d2jU77qmXhmzXPBFiFEpRKMtBCGIyN4nS2bly/M4Z41A88AdtUHqDx9J/Y0XW8/mH+PRSBwwOGsZ
QdxFM05Y2+Tngxcj/+lGMNq3kr1p6Cz0nLM/940TM6JeRlWrhdHMZjxS7Kh+KGrXK1Tmllbi/9IN
hwyMQzeM+XHgZMIJKx2jbYqJwc6pqEDdQlEM206mlndjor9IQx2+2OGoffdKs9mPGQPsQWS2wUYP
EKFeOX5LfsrO0pTjU3ImhJ+CELOCCKnKNTG8h/I7FJzJNOOibw3my516E67V4Bb99MSgcN6n2ivD
3MRgDk1JmyBs/or+8EbNI7dP35Vg5bwvvdjAGv9eoJB0SoGtpg0SQTzB7wu7BlvTwPwy57nwRu4l
mYBN28Ypv173pbVlztfzydUBDioduoBlMrb1UuYEmsD8nAf2QXKm5xIduD5bhYrOSxFSmLOlCjmo
4Q2eVmda4hbqj6HYDeg36ze+c285N5b+5DSvbbovjQTh9pveW3luLcYEG+oWICOzrqhwVbZ9M+V+
zjY3sg9BwbGxtH1nuzKzR/0a28gFZuhXPOB9ijoQE+4M155vbuwPXieFbK5mFjIl6rDe9f0IUCTV
U0Y2vO+6HxXM1vbqLUyDHyVEuLe9hTI0BWCHSzxIb65/7aXV0z1HIIneMs80IUA5PToCRqaz856N
hAEEWdEhqve2FB/KdDpcN3aBk5mXf2JNrOjlkeY3RWhQn8qeWgXZ9bIqQXW/ELzcINe3fRpts0p9
KIN9oWxV17oxw09FdE+QRncd0YXoedhKWyVa+WELKSe/a25HzwISkFCefxYJCS5KauzCQHsyLosn
roaVjV66vsFqMlfLW9WGZeTchBN7QSU182mOQyvejl0MFGi0+hs0JssQVWWn+Xh9txcDyKnJ+Sed
nGS9bWKV1JO8cyYELL927as57XqF9vqXATFgRAOlt+s2FzeSM8Rm4U+6SBwKgaIfRxWrTHoHNcf6
vvfWcHeLG4n+KvUkXuOOCGZSPCWegGKgw17fy8mdNXyQ1IPTv1xfyOK54M1v0EZWkOwTPpeda1Vp
5vO58LPnWJNuy6D8ONqwHbftY4Bk/HVzi/uGwocJP5DGy0owJzd+36Tgn12tLeu72syde3Nao0uY
/4gYZfHA/xgR/KGIKAwGHUYMY9g6cYmsSLwt1ZX7Y9ntYIakO85pxxHO3S4h78qiGFaETk9fql5h
nrK4CfvgKMEmPMX6sS2cu974YTlrKcH/Y5p3DwkKBSdxPNZEyQi5Y4ccudW2TfimSKjLVeq+Czx3
aNNDarz3+XDwlbX2z5JTzsxYQCPhqjLEBnVX0iS2MyB8U1hFT61fU9+Up/ih7BQEVP2mXnnpLH1K
irjgn4AFMQsoBCxqtoYE0opiChSLXnszcTsEP6775GKyd2pkdtrT+DFMtdwHGOkkx9kMBQTnvrRL
DLY2msWWh8NEBSyLnJfBchD2CP/9L3+AcCpyuntSkvIDfCnd69nBmt5871EfD03t79rqRZU/2dpP
usnX7S4dxtN1C+ekrhrNTjU+phHl6DQcbHPYXrewlGPNVB6ESCCZvHzOd7byFV+r65HjDg+spuyU
7jWSDrp0bKFBTpghvW5uyTspDiFKO2MBqd2cmzMmD5rbgJCpKPeK07tRA09H9J5L4e66oaWdOzUk
pMh1YWQ+mBXI94vsYztln7RsWlnLkufTkZwxyNzVFzR7oe4lmt2RQQXNPzb15PI5+5uH/amJeZUn
fm/ITVKmv14W/Su3pcVMOm9Kt/Xdpnwu17ijFz/OyYIEJ3diRy5Dj48zxrdK1SFzAQGdHW2GtSRn
zZDg1oMUqW0Xs3ORd6vYr13yUNUfrGAlz1n6PpSJ6YEwmHJJ3jREkz2Zns2ZTex800lvRVEeez9b
uZ+XPM0EjomYrsr/xIeoF8jGpFuEBjuO0Ob2lJZpCiV6ve7PS3W0XwLVM9c6BKJiQ1VuIitrEWBE
d0R6b0vtoEoaYzayO0Iz2w8BHKzfNDiQy7HaO62/8zlSduG7SWuv+P1iNEZ4ALZ8WOYN9JjPvVIr
zJ7mXkrInxrG1MNu2MQD/Vg9B1ufo8/uuHlYMjIfbpjWcfNpbVZ6Dkpi+nD6A4RjYTplklrZXO8i
bcjafWzdZSjhgRDwU3nX5jnvJff6/i+57KlJ4WwYXh/5hU9v3qmGfdh8q8ND3mvbqfl23c4S5I7v
/HtzhbNhZM4YWjNh4mgMIXzn2abo4ba0qlu/geSM0ait1XzTpvjQ99kuUkPIef54imZ+HZ3+CCFx
0hEqsPt5g+vU2yQq5Xs0Mu0fk/G9NL+NwQNaLW6sH+r2LwpwyPT90gOdm7TCLtvaGMQ06wmpSnT0
LZSgcu9ejT429jYyv0Xd9vpmL6XWp+aEvS5zsjKJZo/rB9OXbCx3nW4yB091ca7DKX+qyPtrV2dF
QMIEmmri2y5swsixa6gdUbnajuU2Lx4nGbqdNQqYxWXxsNPoPc8KKcL5DMIpb/UQO2X6cT4UXXkY
FH9rlw/2Whlh0RSkdDPZNJgw8T4vqjQwq6gkFMgKOn9HTdqmCAJ4X8M/lX+fN29uZzHIa1J9FvvD
4WgPDeh6Modm1xgQyrx08ZNs9q6l3NfNymlfujpOjc1Z08m9q4Rx4QcWxrKuzg5dpMiI7enQrLVo
Y1/3wTVTQgIWx1OppwqmtP7RGr8n0jPZ+oqNpeAFcxoZngoxNGAVYTk1fdU8wiGKttzEbe6CN9kg
sbRx/mo1J5aEtIspG2dyciz5DUOgGrNl3mPXvV3fsqXwf7ocwb+jstPlPMOIoYdMHX+oy3CjGAdF
+ZSO5aYenspyd93i4gYifojaDrXmC6YuLhsfiTGq9UPwqOf7Qr4Jk09w7v13VgSvGwFVt0OJlSJD
BE/xpfcpmW5DRX1KAm/tEp+/hHCHzqT1vNhYDwFJCLUBGAklsqmfQxK6qxiL6yHWM8tk00KBlkg3
OqKlXD/Grc+gqKcqrmFXK79h4e3BT4BlAj4LyljikR4KAB/F/BNgXVOtXVdtC+Omgz9Qtr53q+i6
hVA1tx+B/lNYg95YOGhqPeT1NL8IUqOD3UnaI1/3STeHI+MAd6lvrg2wzEmIuMFsLNMyc8cV5Of5
oZuUamg1ja8JqG/Xm/aOCv11f1kIHTPEbhYohxofFt1zC1ldJ2Ol0R8LpPfCf0zHYRMlKzXpNRuC
T+pJKFtpiY2phz7Lfo8t6V6xh/31lSycr7OVCN+mD2ND8ws8oYpypvvdpLwJtY8KXFT/jR246893
bIL9V4HsHY5tvdvk8hOAiDYq3HWQ9NK2UROgus4/Zqb/c0MqXcZSq3hWTxXAqk1bjUUMuZ3ibD0F
ZUSwnXmQ79K2dHYeNfGboB/6mwEYA1w7WnbUGWEACGVac/kyQFbHLvvDFATRHmvtD8Zx5HBTBWUG
66bjIQtYRRQgw2GCuDkdY4C/DafOOrZ0MsAh5bW2i5NC3RjSNHzx+kl+i/zav3fCYnwf/MTyXuJW
1d70Fg6dPJCoB/ey5R/sRDH/9cJ4erYSldlQye6yQ1EUWQ8KzO8jdxrQETtUXmN1904VS+Veq2Ml
OCi+H3ypjK7/IlWlpsFcmAdvxWgr4UbyPVTS7EbtjjQGs30fVZGzct8tBRagUUD9eJmD9xLuu6ng
GkwVSqZe1mwb41CRvhb6cSjvC32X2h+uO9XStz61pp5/az9qwzFSsWaVPT1pRtWaYGNT3LhuZumM
nJoRXKqOJ9xnxIwCkV76EnsfuvZ7udoAm/dGDFtQ+4CQI0eFlnNe7UnqU3lG4GgwMrp1+b3Qtmp6
0PSnOEBGpbiTogNAIqd8Ns2VR/TSm5KB8d9m59WfmO0b9LF4D1Dh0/7toB3K0w8JmjRmtzOMbiPr
T7W0ayBIWEN2X/DvkVfOxL0q4ZPWE7DNc8N2OTUSwKzURc/uu56/T92wBx7ld69tXN+a/rizeRDM
oiMDAzex8cJVejMF+e2oWYfrX3jhhjr7KcIeNJWd0Jfhp+i9YkKIbGwlowC83Phum8c3ar7G97OQ
SLFwbqgZQipbIlmCZ3pZqKd96ia5+TFPEKSxi9g1Uu+xlfKf9BeO9Vh/LHT73+sLXUKHnxoWyRKM
VIl7SekQS8unG09OSHbs1HIbSW8eZLODrqTI4ugummorv40DybuTrSRkvraog5/eqMmS28SmQnE9
7Z5ldYyOUWojcalDSqcy/+81b0FsDJ87n778JtKD8jboO+N2lOXkWY64kDM/X8GXLrkwWSkNH4Bc
BnLBgidF/lQ3QTeAcJK6zvVAtct2bRAV9DdUWuJdVcWfqMg8G8lhKmNtowxrIhwLkQgsCei7GXsE
xkMIEeAaJ0kL5ZSEIP2iacHBqa3PprKGWVuIRMiozsUfqg2kxGJ47aPBNEq+3thPG5OeBrNvbXBI
gVdc95OL8f35cNLMUFTwOPIMIjs/nLXS0xGzx9Qt1beBB6YOr/q2UrbpdNvJr1DjwQ4ZBEetHDYJ
0wyy9pSEN4F/lDVX5d9d/zWXuzsXrHm9Q8XF3WIKqZCcRJOE/8y49RQ027EdMzcZ/jjKQ0psIHYE
ahxvEilu2qCztAGAAVoj1HrD7WC8q+rnYW169DI5PTcjhBqSFq2sc8yk8B70+uPoxCu7dRnMZgtk
2yZUPRAcC8mpkYyhkhpYyLV2N8qv2bQF139IJvipbq5/mKXFaLNyuA6nBJLoQvZompPHl4GtFFm7
5rnJQpq9TZquLGjBGemIaiDSMALuTRQ9snzDQu8LM+b4aiCOGijpZ6fPGE9JPjo1+HtGdRKpQ966
gnlk1sL0N40RfmzUj3obPXjKp8EqXElbnQq9vLLn8SiTNg5iP/DPC4GHbp+mV3KZun7mIM6qwU0X
WtMThdsNBDC7YoLuZ/w2dOk+qQFEGR+vb/9Cr/PcvuBMkS8ZndlUKU0JZ9+V3aYcJRRlleBx8n5W
dbgfJZ0BLdL7Ya2ktuRltJO4vWZtSM7NeYDIc2ApU1bzTXjBht2Dmm7nXMUb7qZ4rd9zGfZY5m9b
ImQk7JkIDkJsaVMDgBYileFOC+/sNXTX4poYd6N3MROTi2VCSPgoNZukAQwzbRQ5ZzZm346PSfOe
SYeVT7foOie25qN1knYNnV63sYUt3pKkyD9khRT5aHq5q1vfJurNob7PQSENn64bXlgjLyMQZcQH
aEfEbobq2GFt6XkGXu2nn0kbNeOiZH4wurVWRVgWbfHqxz2oIPKf8zVKfZVmUVsgjqzWtM8OqnqQ
C0je63bT/Hl/E5wzmE6sGKBIxWyyaMZS9ccSW/XBVB4m9KjrQdlM7cr+LbSDzg0JZ67QxspMBgy1
6V0cPEzFYdD+Ve3dQM3SajdddkcLRFY/5/mNXe/a+OX697vMHDGv01rjdobgUCzdZIaT+OSGmesZ
PYAoRuHRmu7n9qT1MasLF7LveG1sY+H8ndkU7l+NMK+mOjYnPdk70V5JvaOl3RrNWoNrbXFCUEEf
zYiKgekzDQ1OqB1Z1Lhp4++K4W0bvXNDeR/ab9c39PLJerahulCZIOcYkRVhcZlFCey2qbeT/j7V
Om9ud4iqmz+3xkWGfhppDHPc85E5OfbjIHcMuyi8w/NwpzHCG1f3EoW3uBz2ZduDsGhXbs+lQ3hq
Ufh4htGGSCaj/CkpxaEevkopA8q2uQ+DdCOtZlGL1lQelHQ/Zko24ciDeouCuGJ9zZBvx8yCrga4
/5hvVZ9hm7U388W3gwZCM2wNhBHJMMnh+W56vdp3batIdD9d9MBm1rHAVN1IfrCjFx5Q17/dRbYz
W0MaDLwNaejF9RCERlYnHtYk52udMrikv183cOH+GADEDKcI8o6kVer5crq8ttBXgsE/A4ZK/bJr
Huv8czQiq4Z2QVofi36Nl2HNpLCDSdrzPFP5Rv74ntD5g1Y6h5kwAXv5tbMN11mbK7/I5YU1Cvee
2k5Nl1HL3AzDo63uNTUn2T5c38eLeCXYENIyb/Kn1AqwERAXPX/v9FCMDdtSXznMSw7BS4zqBcU/
XEI4zKBc4Z0OsVMVnxItdatixSGWN+u3AeHsmnEzTmk+Gxg+8kpXlJdVbrK1NcwOchKQGmPUorjB
hB34e3Q/NpO+5mMrJsTJhFyJqHTM21QH5kb3P8vOyndY3ibQ1Or8BmG48HwN3qCaHSrIrCGqN3A0
V9UH1fxw3acu4QGzU9k08UCIM0cofmy9gcUQPNKsZRVv/RKKm2o7OXdd60a6tTGtp0CqNmULsV69
lcsVj17cQoa4wG5BxgCf2/kKFT82Y7jXpY3lPZTpk12vNBsWT8zJ3xccze+6LkLnndA2MoSpdbvR
3sjTQ7I2ibm2DsHbSlPzjXE+/XmVbFLl6MlrDeTLNxHfaQZFWvP8Jehg4fAzXzpM/cB3GiB5NQ1m
wDZ+9FhprjbeFMY28h7LP25uzCZp2+mAkAgGmuB/Zl02ZSezqpi5NnkzKp90oEGlcbzugkubd2pG
cII0hHg/VDEjq28WbClm9+O6gQUvAE9NhwSZdV4Iota6OhQBciBMtpT1q0JNstyO+s3gfL5uZeG0
YgUvnluCMGEIKYIWzSDnapI2ib7LKBIGVUybJnCvW1nYLF4DJizg1EHotgqeBkOfpbUZ0nOR8+pY
L3KwQv5zsQpKHrDigw03YLylGnd+IoOZYhdQWODq0mPc38XmTvP+9Htjgv2Z2X4YbHd+qVidhObO
B5Ve9VngMv0gJx90beXvz/5y1nCY/z6lCzSEDNOilXm+BKmT/TDt88BttJ9K9bFvbvtgn/XbIFwx
dOFXgiFhr3zHw+cQaXfVfGLy9Da03vVkJ1d/+skRKoAfCfANmBhST+F8aGkmIwnfM+Gt/mzCbdut
NZYX1nFmwD7fsLSJFHMExe4a1tPk7RnEKQASrbWbFj4LVWQ+t0FdjTEAwXNjL1U8o5mtlA+Jhwix
emy63EXfYVgLxwtOfGrKFN8+g5NryoApGKz0/NDWt529crMsrYasWePBOo+SiuE4yQO9bxuNj6J/
14uNnd15NVMHFOviFS+7OPF8/lNL89c7OS6Zak60hbGUozIWZTQf1og/FraLZzcfBcQEjSuxRNz0
fRfrtRG4Kc+N+FU3d1G10stYcDFMAGqGJ3GmCBJ8GLizZzceLAWJ9sPWN34B5Xr0IUdw9Hp4XLTD
AOzcguPWsoSzb9u9k1uFE7iStI00N/K3pv00rY0oLHwS6s/gdpAaVDWw7uefpA01NTSnNnSRRVKk
T2H6en0Va39f+OSd2mZBqvD3i3hfp89N8fP637/cpVk5mxLnr/fYRQQOg97R6soHTBCpzdHxmkdb
n+qbJgcfUQ7BWldw0dzcNQcmw5i3+PEJ1cPkRFASlOPOrHNI6/Yhp96XVgLl5Zmkns5YDkvjQKpi
KlsnE+JerRczNvukBDUN531fPLdqvS/6r9d3cA5W53cMppAOMumOgQsQS/dxadAD1DGFAJnzEmfy
8NIn9d00xtUx7+rQVcf+m1aPw10cDt+v2770DjTdIW1hUt6CCFwEWvW+NkiVzXZCP+N6Vrar13D7
c8AXV6dzd5EKAKaiR3Hu335UmklmzhQLRruzJGPjWM1dXIRfGmt0O4rVFpKPf7Eo3pqUpwkQLO3c
ZKS1YcD0Omj08jmyi02z1gtf+mLcnrM2ODPesmigs9Q0+gWDNkokVCIUBLaD80w3Xo5QdOo33hpm
5DKqUsOZgQBEIUb5dCEf7NKocuwSUKGXPU/0qsqXdu0Fevl4m6v5xDrGe3W4EcT3U6HmbWGPPjyA
4RfLc2XYSrvj4KPh6kMc+twxXFpCVW+iilcfrn+wy0N9blpIGopmUBDQxbRqDTeDwuylyXDzh+mP
AaDnS7SE4pGSNP3QKAFcnnayMeMvQVbsm7W2xaVznC1GvDYqL+yjumcxkwJGEXgGrAMfamfYoHry
2VcQvav6Td07KwHr0kUwO6dE8C8B6RPvkaKvY3nSWZuXMGwfHar8s/fHRe55/6gecOdCbXOJUiz9
TupmG6VjdsfecH4wY/rUSGNxJO/YX3eKxQX9NiYSwneOFpOrYCzQfhjybiJM+PqK412+hM9XJPbw
rcDgiaxhRJfuPX3bmfcRDMFZqu0r9bZWdlPxXZX+ub6wRW8/WZjghUE0OaPiYdMJ1WxbJdGD0Y06
D+Nc2jHLtzZHsLaPQgBOZS8brByRD1l7CbznsgOvszIZsWZivmVO0srAiYLJ8kM+lf2NjIym58by
V1LXSyr0+VPNdNIgLWaI4vwjTowwx2TovcE6DOdBQv+vfMj1TdNuBu3oJTdG+MlCV8+XN6hBl8aT
njCUsVGblSftJY5G+BXzxz35FU6mFUyj8ysG1NW0jRoMGxXe3PhrMDyl6Ln23tZE+65bC8+LTnOy
eiHpDSrkXYoau2P0UTURzzjCNb1l7P+6by4eCMwg206vngEqYZfrqYXnwMOOpFOn01mHYkJf5dGd
8IDwBjPcRVa2aJvfQoZ43fhlzgU4HzQGKBbb5hoSXnWM9xmjomI7Lu1bpta2CaWvftDezdy68ds1
h5ovzfPM5NScLuJtB8su81FF8Cchv7N+FIOy9b2NXn8oGCussmob5Ps062/6YHt9nUvf8vc62e1z
HzJDuR5VH8MZukalZt74YbW3VDCTECVeN7V4q+uITPC6JL+8uNWTth7aLMSWTTtm02nTxm4nePOT
7Yj0m1EMu/nfV7X2GCvJkd8KnHeFTWjxzJz+BuF6p2fXZEnPb5CsyPtEiba/S82MR9WUd24mQ2HR
S/50gI1qvC1CtXpKh+rQ8P5aofD7fzYDRPr/NqnEx6mCvhCFEX6IbALDaLZde4ys71Kzj429j3g9
A8w9m0SxbVgLX5eJNs6mUXGFW2/G6QjfvNSiEOajnBDpj4+aVAJ5XtMPX3QrYOMG70l9JmA8dyt1
dJwUzmi2OXyH1S7W/nXmMfS/yDOYiEDhA1A8LUzhOomkQZPyoprzDOO2NfNj0DKeMX5b8dul/WLs
giBk0cC/UBCwkiJU7GhOCTtC7ODZnzMLrXCjgQ/GaxP11YPcJ2pSDyxj/20o8n/q2nopdQ/6l1R7
9RpdW4lOi6ERGkRmQaibUX0QQnCXSFxMFa3huE53nuZ9AMd0bKYSYTQEm7zwRW/TnTGkOz9ZyRh+
leXEUMUjjYLwLFIDdE34tDGM4xokUm5cPFfmcAgr/Vsyxpu0+TApzVbxgx/IOsx13I4+Xle8NRG3
UF+pN7URk6ipG9N5u/6F5kMr/iS+i01d1+S/Iox9tOqybEYcOhyQWOleUm08wHmw8bzhMWfg1YvX
aCuW/PvUopA3Fag6jOOExSKaSsTB9G0tJ28hdRNjtWs+b+i11QlerkjNNKg9tmKyaacPN1bxuehX
bqCl++50QfMZOMklKkMKasXByEgIjqJyE/qwR916AY+f3fWvtfQoOTUlOFCeNG0Ax2Hs1uDv6myH
qpgVvnuxv1URlRr9dlO0K2F/2SSc8qBkiUaacJtHfRHGSGETbL0SS5FbxerN6Mib1nQePROirvQp
lqYVbu+luDEr1TOICVkDFHbneyqllTEGCkFQ04HcWvZj6K/lSEufbV4PIwhzDUpEVOSFHMJq3HB9
m9ZYPKdj1wPsI2AY2zApoI3wG7Q5aySCVi7zJadEIAYKdir4vNSFAFQVKTep3KEJMD7F2r5BB6j/
m0sEdi+uEEfXaQ0JX01uhj4LjR4VxParND36wWvovJr2/ro7Lq4E3hmVrqDNtSjchpM1jAk3Cb5h
hx/btvscVUyl9NOK1y9e+CBRLPhfqEVfQLQZP/J8eRhJ8ZwHI9iZ8V2f7cfqULXPsrHLlZ3GG8G8
V7pPf7G+E7tCqAoGpQ36YJrDR7Z34uhGKz/kqbSyi0sh+HR1gq9Hfjj56SxPFFh64Vaa9WM2enRC
PXPVIrP2YdEq2zLLViAXy3YB+dDcg1JCPNlGn5VaTa8fFp/UDVP7rrPM7ThJT56UbTJF2pvmz+v7
uXSqOcz/Z1EEoHlNGnYag2WulvuuHT067Ro2cvF2PzUhuCSPG700fUzYtscoMidrF/jPfv+lMF3a
SyoSZl6zcqCXQuQvML1CO5kxdeGweUZh1FNk4CYdrWTjDcpAd4j7rQaqKayG20ZP7+V+vLm+mStW
xc0EpTHETDGx0uFpKqDqf1aDz5X0XOvHqnTLNcTW0lk/WaRYu3Q0p43BlYOoixjjuQs0Jg6DvzgJ
pzaE84aIX276Kjb0uEYpcWPowUalol2N27FBgG7F3NqShIM3pnY8ljLmrOBrArY7G3arqh6/rhEh
BTFx+Ln7P+N1xLaAFvtNWXOHui3EwOFeUTv/Dak/83sIcHfv5Er2ccjt+NEammpyx8qXnuju0hbr
Y7+/D8okuWsMG8Lm696zsPaZ8FZF3Q92U6rF5xesnTGX2fB6pQBz4/m3tTVs7G51AHzuqoqLn1/n
PFi5yR0ROo/yZJVrHTWyvi+Ne8ku1Wc/Ne6SoefJVjmHsVP7LenLwwBv8iaI8mllmQsRZ6aoYBCM
UXOmYIVwYOY8fWBEZpkaM1vQT3FZXN/IpYiDCQTMGDM3AMcJ17k/lV5j+ORkuXnnNMeh3tm5m1hv
eiAzxXMYeh7DK53mpY9HjxHewZlG+II/LzG1tNHzOeOU7hPzIJF3MoR6fV0L4cU8tWGeO0ilyCCW
moxYXW6hphj87ZQ+eOErtJQM7bd/kUpA6k4LktGSOdMUdrGuR99sNd6joXKrB7fF8G6HKznl4q6B
auXph+czVna+orTUwyCYMGEruPz3Pn0Ym5XHJYRMCx4/58kzCTJ9YJEGo4mGaozhImdKJyxfZ0HI
b4Ycd5+RjSmgAvTU96TOnBsvjKRHK4ua2yhV0l3EUMjRy+Xgxo+q5k0fPPlrGeXeUVb8aR9Jhs+r
wsy1Q9753h7e7fZWNqdO30xWNr3FIwxnpj8k4aYbdLmAaNSutukYtQ/N/5B2ZU1y6szyFxEBSAj0
Su89+z72CzE+PgbELnZ+/U0c8R13a4hWeO7zxHShrVSqqsyMU3M91qxcxXVr39Sja9zJKhgaqOOM
066yqvDDFlZ6w7K2fAjKerimIm7uU0O2eG1GJZjukoyDjqitw3Vo2j+8KQFZdU7rwIYuXNk8t20c
b2jTxbeOK516HTsxCJlKVEgB5o9ccANOELF5bRjIfDBx/WNXTuHBciprwwMEOn7benQflUNRIuVc
yeuYkPnLAnHooOOxtqs2h3YwjUCWyot+WzFHbs2859muDat2jyxjf2BBFocrc4rIS5hO3rFn9QCO
hyEn8Sag6Vj6NDPptV2awT7sOZikytqsa7/FJG57iHOtHfRpAf/HMmPftWkMqK7T8a1gXbzLJs7e
sybKjsg+Gs8iybrvU+AFd3XZ041hRaRFvz4lqR+jGkrXEGSl6Cs0E+uNTDZHWXtgV2nWWh9tKu1/
aRGb972bik0hrRgBMyAH6drIi/QtS1hfgc+5SH/mgTMcBYjtX4XVdYcit6aV7MfsBv/e3kSeh8bz
1CU3gTFaKKyQ6OANtrixY6day2KKS79CuveNVzZ76POQC0ggS1ICgOOl/TbIwjDdAUhuHwq7bh4S
QaotUGm8WQlCxiMavvrvbheZqPVKJIs9qBzveoDjpE/BaHvvAZpxmwaVKMH+PvtwaFo8hUmWPxb5
xIq1KKPy0BZV9S2kLOJ+Zcn+g3YCjaOpNU7O0Y7S5l2gP3IrprQ8Bq1JnvO2JMEB8q8xmAHt6QFq
R/k2S0ZnZQSG++C4VXBorNoxdx0NSLip2iqwfJYj77qiIhm7XVrXw0NadmPnDykPrnvHyIA0Mtp9
EJeG5btDVfwAUCd6JpiXyK/AUvsUWk6dr3O3S58LQYcnG9Rq33kJFtkw5Wbji1Lkzznpqg8nRUYB
OCIGOEiURNVb0af8IeBhzfy8JASc5zS78voh3EwtMN5pUffPdjXa0g8NWfwaun7YWCgoPtssBqAl
9VAs8jO7AAt0FvPoiSQBxL9iJ+r9EMH5sz3axrYIWhL5ZmGm6PkPhv6VyLA/BGkmuZ/3jF31pR3c
hqTBAS5MZ8ApQjNjlJXdVd8n5rcRnU++nVQUn+54QQY23sK9zSQe2KDOcYZDFcQGXAeTyQhFv0ke
qTSS+1FMbeFDbKY6VB5LtrnTIF/mTJFE9sEZgOUQyU/0dfUvpcvbQ+alHIVtJAHvcrzRciCUonUp
C/kRekF0C2/Yrg2ZjT/czK62EwWLE+nyIfJrtwQhxzSO4VXcxQhd+ciCXUVF9jTAXW9NUdudD0Ph
oeBltUWjR3JDy0I8GsEY7VlEHByHBJwIHouaTUjAqJ+OU7cFJ1zyLeO14dMxajfgrHD3oJwAkxwL
nW4t5egi6WfZ6AkBgWq4paMLSUha9ZtY5HRTdInT70rGJF95GXUmHzDimvs9eOeatR3VaYRHmUR1
2ClB0ep3IBXbAODfkJUbusmGWUn67EE2Hn1t9WBAMp46clwBbzOVK27WyS/QxANLORRV81oVPNiM
RJbfXBo0+y5Kky14GOpvJDSafQWt5JU02mYjXVmuyTzpUW5Mb9RqzV89TTzfdZPiAY0B7nXY8PoK
MhnTwcJGBJe4EelELpZKAeAI/HPLKdFjFBsjhLwCASaFxynemqhFWO43m7+ZqCdPbGWUfjJuqU5a
ZDGam9sFZyoBJJMVsxI9UIU115KNeleBDT6VusbKxajnxML8BSe5vLAt7RDUFCjqtuP30vo5k+xz
E4IXBAmh+B+epve00YG+F0NIagKIzZErRwPZ/FI/sVrVrmgHA0FDMrc+xgen27ZZ7EOXKI72Q/wW
0J+i0rzFlwIVZPVcdCoip4KQ69xmXEegLp7L10VwG8d+z7ZNuevrm0D3qFsKu04NKVMKRaeRd3NV
2ZDPrXwn4aHVyQ0u7YtTE/MnnMyfqAIZxfOqTe5hyBwwHpO/L40zJLjwkkOP10x7fG6hQCMbtef6
G++v+nHn8g13NDXpOaBW30rgyAeIFKQH7FMbt1VntWl1c8l28q57Lz02cQLVyRg6svb6cmy/tCQn
ptSeDOm6dZmlGE3gPXn0HoqJlq619zOSHQyipzaUlxdBlJfzCDbASLgCAx1CRFBmTubaDSRYVoxr
G52FUcegXAFoIAEVUQYOltzyEzHsR6jzDXixNeZ3F00Cl0evmWi1fchzkyqo504KGW44ee1bZBaO
oa4ZamlPQmIAcD20AluflMBZl9YgesDL05a/EvkcyZcvjGLOvIIkABT0qg4WoqA6GGu8ZjK+qSq/
AcoEdI9eruugXNwrcBHo/vcAOFYFcnpbIHmR4HlLgqNt/Ft1YGzSlBh0JhQPYUJuGvLsMNF6T7yL
AZFYmzq5RJ2N+e8nLqJIZOdRD09mr/hVJZukuBvKx6+syJ+Z+vRiBolP2WMYJcK1ynnziu9Btuql
rn6wuLNOVkR5KseWHYXMgZ0c6i/kRXSavLBuqpTbyKjwQAoopqrKNhWkBmvn1fprcv7ZO5yMQfGn
IrHBKVdiDE19FO2b5E9J8HB5OTTT9PvSPVlxHuToBpcwYdP3KIXwhvzCnTCLPqAzFfk6hGDnW2o0
22Q0M9SoMusYQ0YQN7b513It8zwhbAMMD3yuXC3Tm55hV7zBKR8zNLP0957x0Do3IRrYmcYrLsUD
p5aUQ1ghbo5yAJRWo7mj0T6Unk/ZAyiAi7/vgp3HxKDdN3O6IuVzPm+2VQZVLmCps9YevZ3otuu/
svbARKEPH7lX9Jmfm5ADhIusAIX2prxxeOE32VfO+h8DjjKGNG8K5kWzd+9e8n7Loqsi2DEdbGnx
JKKDCgBp9F5jus6H4ZpxXtXtnINzd324NarEF7qLeuk2BOMocBgoA4FlV4kDi3ICHLZHbS0CpDwL
twkbfbB0WWJz+TguFfHYqSFlg0GiWdKsmQ3VTXmNpFJyzJHU2LhNXd8D8RmsZAfq2I6x74Np1Ws2
OduUxWQFnmFdxL202XEv/96HqB7bSnCSNmQqJhtH1022pj0ATv8YmlcNJMUGS5N1XHJDp6aUmkZe
2hXyKjA1N/TG5KGHOMflmV22APKqGQ0GhJvih0gKonIxp06belcWt6TTHKbFHYIM/v9+X7kPeA6W
Ljng96v8p2jFOsyRLeHuhsQ6Uunf9DZqDIynHUBHCB3R869sRmxE1LTAYbbyOgahOgePH2PrhGBW
RM6qmVy0erm+HUKXJimu0bB8OyL3N9UtMmOdL0AFTMBDFPd831q3bcCR+NLMxdL78PQDlU0MdFo7
tfNctMabx+4jdsyiTVRAIfRYlXuia75YnPqT+VAcAHKODgcdECqLKIjVceOzcgS0cB8iQXR5Ey25
mtOBKcFLzgWgIyMGJtAwSV4a49Y0NR5gcZ/OtOvoS0DdQt2nvZE7YIRAw4Wwr6PEQvitq/4uHus/
FlT4fZynvEBPB/oEoFmQ1s+1u83T97S+NjJdO7ZmMFw51gFnsq9sDCaKy30h4mvoae2/siT/zZf6
Qq+JPQ4iwGg4a3cF6ZFXy/3UTTXLops0ZUtXXSKpFWDlR0CIQYrh5iDXSta0e+pFuv7/DUnZz2MJ
HkXQeOHabOiaFS8ZA7bb08zb8hn9M2+KPwxMK3Z5jXkLxd5EE6isb8b+pmIIoKDfY+042V4e1fLV
xgEmB/052BfUbutSjElPaYvrJL6Os2Mw3KXoPbatN8iJtiDyoT61VqgE+3gpfuXczp1ZyL0TwPeU
Gc2HKUF+Gqaj+pi30cpEoj/SaanMP/LJLZ8YUWa0o/losPnkcm8n3J3MarTka0pniwfqxIZyy1R5
PDmTAxsD+GbymdSg1Ww+nQUlKAz7sowNAxYwl35gFKtO11S7uPNQ+AO8y/0tv3AerxVQiGFFhq6r
3BPPAi7VzzLotoHJla1cUCCB6WZ8ROXkA91fhy/swVlVEmhayLcDT3tuu0r6WnjNgAKqEz5kHgG4
57mvK+Syy+uudlf5YD7I4cfUvKIvfkONvybsxEsF1LoIVGfUsPspT2BAQ0haGHsmrAQc0u5o7mln
OFCpL5Nrzyusl8sjXtqUmGqI6ALgYKIf+3zAQ9xbMxUqNmXkWwl45fO7KRw1x2vJOZ4aUa5F2B7i
ksJIRP6JXRR09qlT4in5XLevl4cz/5J6xk4tKWdsGKox7FqEx+UA5j9QPgJgtLJRJCLNt8uWdBOn
nDTcJCxFIQbxIv8Iw72bPLnu5rKJpYMwI+DBFQmOELxgztfGtquqjnu0luXBhxtDOwf15xIVSdPv
+QcxtlX447LB5TH9Z1BthvLSFt3ENQzaBdmwAf0KkOTNUAS9bGZ5kf6Ysc/HVRaOJe18XqRky/IN
pes8fSL0C47qZPbUR78DQXiwtsMKke+Z2HWlJtO85AhPf3/++0lmxAVQfYCIEZ4kA8TRIPwqdLfS
4vrPtyG4KQB5VZ/HnahTUMJZ6FN2n2QzrsTwKk2KYiLqoId4RJlIBxZePKjodwWkARB8IGzPxxQ2
hYucFSxy6zoOgEcR2zzs/b61EDdvL++Cxfk7saXsAhsU2o4jMX8RIKAGQ8+8xhd8Zl6cnemJBeUd
lHtjTuUACxU6MsWxlE9F+CjpKq92LQrEiJ3F0Qq34LcGrmuV55oX5WJA4zq/qdLRw/IpoAn6jFlt
gB1oRFYv/MztxhcaGyg4S+EVAEcHOUp/Q/WYuiy7YwBBFau5B+HGAr4PzLQ0lJo5XzzggGsAqQCi
m0/E164d9lUdEHxR9yTsTd0fG65xWjoT8+E/ORYk42MVpxTdzMK9TVrwqeXiNpc6jt/Fs3EyEsXR
w/t2XjzBTN2lzZXj9gWCEesohpita0ccPZ5CQlyEV7QqdK+8xVNyYlvxy33Txk5XzrZJAW6lrUye
imgHXhzAX75wRv5YUolshag7L5SwFDWOL6npNzp1ds1yqSfeJYXrygIWUopwtNzaaPihmaY0sXjU
T4ahHHU+WCXaV7DtOuvV9WDj6fI0LS6IR8DaBHwUugfnQZ7suVwIyN9UqEXFyA6ZDqiy1yK9MYJ7
FMEuW/pdHFcDDES2eCfAsQB2oAwlSS2RkhnIAXoAPyBXXfcrDUCBeGtAGKopNj3Zu9m3MbgpnXuU
5C5bXxonYkMgnyhkcQC3OB9nwIxcQBAX8yjqDxmht3z4juayu8F5JkmtOchLJwzoU2CagE2gnxTe
igLPJG9u9LOpCb6fq0z8GIjnO8Uqyq+6ZF03/14e3aJBUL8A0AF+Tkdl/jEgBGqXQYM0jVdcjfW3
GmwV3nAbeT0k7MPnKRvXEIrWTOnS/scl6kFWfVagVkvSLp59bm4BRpJQMNhBuqG7GrU8UItGQP2F
dgv0MIN2+HzduDe0SC3iLS1pva2D6VBF5q4OmWbFFhtKQJ4MOSSA8pDHVK5v2dsz7d/8eojTm1He
TeCLjWR9C1a1DXpdt1EV3UPE9HEU9YqnH5eXb+mQA64M/imAgTwkhc8HyfiUs4ojyK+ghGgM113x
87KBxVkEAy6KEagEI496biCxaTWYBNepG0y7uXJXGuY2DD3NjpgvqE8n/MSMcoGZBBqk7hyXQIXX
b2106WbbVjzRLwCfZy3y/4ajHGarsMBFiz7QVYCYLkYfTpJ9VBbwe7qa1OK5OjGkvFRiL2BtCQKd
VWGDXp5/ULRxpk8NvWvddV7E+9r7QknPQxsXg/NAWV2l0iv7lpuyQrI+TI7j9G6yvSW/UF2FKjFK
9giwHFu9tgwCJh1hIGHDhVi5A0gqcEXqEqFLO/rUiOLrWTKBiyiHkYx59yZrH3j+eHlL6ywojoGQ
PCsgJoczA+kca7hzUs1SLMagqN05M4INwvRqDS8xxzjsJU5l7b2ZBbBCV6P9ZLQvInoA6XJ0Y9wg
mTZ95YV3YlV9uUSIPVNnfvD3yYT2mNdGun7prbWs+PPWVc/qqR3F4YXS7AdQRCUrq2L5LrbHh254
kxO/Z9M/GfB8vpv8uLxiS07o1KK6J/KEFEmBw5Q4ACbMEgPtY/LXIoZ4uJwaUbZFZtd2KAMMq+M7
sMj6kOUFBynRUVIuebpTM/PuPAmbCrfuyeDCTIkXWDqMfsZ+NP2+NDVAi8XOvFNDiuemo5W69ozN
g1jrKhw/pgALdhOUjxDeg2ATSOgdGwHVF0p6gPmCgA9JZSDF1QwAF6Go7fk6TDvz2OTubacl95+X
W9mAMMFnwk1QUX3STgmcoh/Qfw8TbnVbzc/kcvLjqPUzQYCUqZCsObokX/fO+xC+26WOSWFhCVFR
ZB4DggUQVZXEgXWtlcU2LhETjEB9sRPo0jC/OzqC7IVdf2ZGuRMB/g1p4sJM06AJvBnuGlr9anJz
fflwLRznMzPKldi0U9XFM5YyrcUNlFgAy/aTh8HlN7IIfPSiaK76hZvRxTsYVTQgbz/X0oRlmJWo
cdULVr1Su9hE7a8oAO68f8KWQk/xDx73uy+M8cSmchsb1OidqrFnl7WW05NMHnyfQH9bNJqS+eKa
4Z2AuJaBlVAlByxrmYXxbKgfwdTpRdtuyo7VFGp4RHRmlPGQQYZub8LM0Owqdi/qbRrtL0/ZvOyf
Dhn07fD0gegjIqZzP9UEFTTG0Dy/6nr06scbLpHFAUgn85sv1GggX4UeEdAyz0yUyoXCQQ6MoAym
hqhft2xPIJ+d6vIHi1OGRhH8GoR+QeF0Pp46I4BJOB6yMIDSgb1jRI+mE2pu/qWzZJlotUUojmlT
oYlhONhG2BpAgQprF0RIhQsK0jo6rnnHAXoZkEiMC81KLY3MAkQQ5IkI/T5B6kTPImBmwH8ZNZBY
4jKr1i7v+m1MJs3wlhzfqSXFI02TywBMwPAiToFQptd5xw8huAdx0xwub7+lQdmot6NxE2wjnx7C
oDoJUp4gKVoOkIc1wSYn2GaUXJNPXtrlNsM7dNatwitO2eWV2/K0iJGJ4UkOBYwd9CMj74q5/ii2
lwe0NHenlpR7H5JzExDeGFBubMHs4TP3R8c3HXm6bGYhuAVn6J8BzfN6El5Yhm2G+CvMONOd2/Nd
UZQaB748kpmsc5Y1/8Sxn2Yp5L8IEktZ/msERJy/ue2m18l2LW4A0EX9z4ri4uLEIlU0Z03b8r5o
DyMoSQbNrbBkAkw2SOwA3TzTnJ/PVZxlvO1n8Hsz3g7OqwGKWrPWTJbOhuJ25NBL3HWw4dEtDd97
CwxmOi25Ja+D2ikHoT40toDjPx/HkNoJqMRwGwC9+KPMouuOQPWIiG0KBlKn8nwP/LH+5X22dIvP
eII5L4ZmcDUGcgop+ibEuOKuBMj2VsBhV1nhg4h3xcoNEJjQv71scumsnppUlqsr7TQsTZzVKnNv
0fexsvvsn660Nhn3tp2badyqboTKylGJzrSAYVbHoixWDR0+gtKoD2lXvxed+c3kYbEJYn6boR9M
M7nLC/pncpW9D7G+ZEhLTO7kWgPUuJC4AiVLt4b2w8dQBN/MwrqBCICmjWHpXCPnCFpj5AFxUyrX
MORY7LE0Zl/YX+HZQIbEn+KVDH5dXsalhBn6qCChA1gKgOBq3wcFkHEAuh3+w2Y3ZsJWY8rWUNTc
VYa4ypJvjZcdHOAQnXDch077z2Xzi7toTmQhgwpKA5UNmHVdJ0GFjOC9+KdJMmyceGuHHa60j8wQ
moVcnNITY4rTJ44ZB2AFQ1IG3Hole02m5MBrSLgYX4mq8XP/DUvxAQ6QeIJJDGuMAKg2vSs3dxEX
QuN6KO5EY65l1PjepG2N1Y1w/vvJfZPjk0CTB7uRKPd2KlfCaX0HqA5wZd0M47hCu9x92IEORpj7
oG2espLduXHfQAY63VVJ61tapsrFJWYmyINmFDuomM6/CWjaVPbtfHyQuU6jLQdvOl2D6sDXkcQt
HtQTS8roe1eCBSPC6OnwnRI/S/cpiiGWWAdhDuUPzdZdvEtOrCkeqRjBQEDmccVgMDHH9wB5Ugsi
hJcPiM6K4nyiPnEMJ513koN+1A2Qnz6iMY2RRed6MpT57yfbhjROG1njvERt8054cx21bN0Fr0DD
bSiLN3H0kaNX9/LIlmrTs9rI/zaGqqQgukhU5Wx1cNItieMDGCtXVpdvOrfZI3pGeUWsQYrx2HVk
Gxnlxgs/TCO8T6PD5S/RzLEqEdxUBguA9pvT0PaaRja4MeNdaehkdpaCQag64GEAwkAwJise3U3r
0uEJ3jyh60BJnu0BWN99ZSR/TNjnC4mO5xjU9/BwdRcehRuhmTR6DaZJY2bRzZyMhJybKUhTeM2I
kdAxPMi6vLG6Ryv30AbCNDtzqdiIHjjIb1JAMNAFpEwa5U1tkIgjKgQnHRTdJgdS675DXl36Pkzb
Nrhzej+nHcgfNrUOcaq1rsxnhFC1phIDtZFbKugDi46Rt+rLK3D8pu0PILJxHkHD3tlos+o3lxdz
0Z2dDF2Z5drtq1bOb+QiBkOZWE1sF8btOsxecg7x8NVla0sZyrOZVm7HMIzKKMMrbxVNt063KdHm
6nS7KZaIqx6J8Zja60FoquKLG2nucJwPBPmEbTR42pu8gM0yiA657EDCXm9yz9i1GOLl8S1eQzOh
FwD+FNlKZSN1o5ONgY3XshNBFBNxqtHSXYoXxkTfcW1pXMrSwOb+dA55HfD5qGXIsQipY9ACAT9x
a18m6c+m4t3KDlnsT7bzcnlsSyUO1DxNQCug5W5DVuH8QIYF92rTgTl0qtFdnZTXTV0Va6cJhwMI
kdiuZeSfJq5qf/DaYk0GcPiXwfSUsVLHCb/kTOHU0R5A8TWf+GDtrCEDoqx0JVJ+pG21opV7k2pf
WQvbFZWv+TkKaYJZT1u5sxoRdrZHOiQR40cv/yi7hwJsvSNEchiq85vagCSXq9lDn1cVNpEaQ3ss
gUSLWn41PDuKiwA2Rbay6qfYk+AIPhS9ju5KZ2f++8l97NqtgKokUuqju2rapzHfQiFb0rfLu0Zn
ZT4xJ1ZK0YNO38NonLTzIw+gLeuJmqiMP1+283lHzLOG7YkmV5O76uas4ghKB808mvSp7x5y867S
8fZ/PtznJhTfFTnlxPlsYnB/hO7BkuuwQDvDr0lXBfh8hwNzYtrQevutZKa2nzQgLDHGuVd4KB9C
yR9Nr9XkrBctQGGGIs8266Mo+5pYIgriAAn5Vq4a8UbJX7vcmc0Tcojgx5vFUJRVb6NyrIffyXf3
pSZbEhR+EtzlgARdXvWl3XVqRwlc7SFHD16P1BfL1mGa+qELQiUUg6hmPEvzhdITij9IHIE1TfHr
bYPArWTITEl+Zxf/pr2tuxgXNpcDv4pw3kVmxVXlvyWQEPmYIzxsnRIC2c8mFD8jN5vJX3xZ3HD+
izLx0JB2m4gHs6v3KHA8tzZZm5YEm1YBH1HpngWL38RAlErg82eRsPOzK1uonAHKj5CVpVfB1F7J
2NqRytmO2PvjpKteLpmDlgi2PnKA2DbzET9xFUUBjofexWLKeiq/jW4AophsgrjoqkhTiLGL0aLg
NWmh35hDLDn0Ke1cfxrc/hhCJGTD2yn1fCBCixwSDd7MqCW6+iVAEuneKTqqE2lb+l7USRhEZila
I9RuuGDqAuSRMT0j3hN+kJhrYxqOXlxcD0bzM49b3R6ZYbrn9RkC6TkoENsUWxEF1/MJGiGdO4Te
HCgaEjIJtbnuSXsNbNfanca1rDjSOBlwt/0OrYy61Zl//JNx7AUKzo+ZoVAxDuRObbQTQpuh42vZ
m3vD5FvXRCet42yNlrxMcY+QB+209nNXhppE1cIBnNXjIVY2K3qiLel86Dl8zZQFiOGc8Ecfeb4N
Dqu/diVo5PpdeAANBkCi5xbSLhwq0gXI2gYbGh0q62oAQVL+ftnKwjV1ZkU5UkMeWaBfxCx27kEO
gNhWd9zbXLax8KAgMDJT5eAcId2lTFYtp3iSNapDuTNsE4AN/DDk1sptrHHX8CSBEkOfrNMCRNyD
aIZbdJoheWP1zrHO2oeumUbNFy2dFGxdB7yAc8JarZGROOgpGgBBjWr/QiXBz7zbwDTuW96jVjGs
NcNf2qnYouDxxIvOxpY5X0nS1Shrz0+a0goglpLV1xxEX5uoKqpvXczEFpHCXRNO7i0Ir2+EZ7gQ
hUg0G/b3JKvnBQsAmVML5xU9WudfETheNHQBCCmGkvUNIMIZMVchy+izwUGR0yStBMn7kOTRFXq4
sOlikaBMaQFkfnBdIZ8HkoCoqjFc+uF1IVmDz3ZqcbVlydGsxjzaJBN+ya8bVj8XPLbWZVDObGd5
M27CiWUvNmucmcfGejYbavyq8rracWHYr04QVPu0GbO1iOh0HcU0QyUkCCI/BC/afRvKQdeo9PmZ
ibVHYIZwHXENU2UMkgEPb7vL05VnA+9lu/e580+DMkJiSbBzku2ga2JcSDnDIggC5stkrssr8y86
RvvWxWulHTfceyDhOm/fcvc56j4geBcjB8NuqFa+cel84zJAZRYU7aDLVI5en9qjAxmJdNVHIFe1
ZmWX5I5JqmkGWIh7cOdADgv5bBx0tZu2T8GXFw/ohE5bDiq3Q1x+F947c7eXj9LSuUWzC3St2exR
1JxVX0jSAtuTrqjXb+whPTCerKOa+in5Fg5Uc78tzt2JNfv8xEyd3QkhYa2ZQCBu25vUva8Gzcwt
GwEtPpqR534UZYHsKBlCl0N7cMj6f/qBDfee270Uoik0ZeblDQjpDJTnUJ0FtOh8OAItPLKfX+dF
0KPn9Ec9orPmauJ+OKAyuLHdYwdkaqmjiZ5Dd9XvUE5w2KBlBASnEtp7tHEDlmEWWfMytU9DeQwF
yAf8xHgx5d7SvVUWsgJAAqBNf5Y+APhGxcm3EPDL0EWHPdK8ALc+kJWZrIN40yS+K95Jugphld16
5e7y3lyKCE7tKqG/sEEp2HsYp1c3u9gd9v2ow4Utbf/5jYTJRN3qUy5VNn1jpyA6naHZZX2o+v1Y
ZXPfcMEmTfSxtC1PTSl7PylCdL0hAl55IdSnQrb3nNQ3s/QLB/rUjHI1hmKsJhnBTABQcTncD8k7
z4pVMP6MwJ55eYGWXD56iSDaw+HzqdqnPmf767xvcNIA1eCPXHCfOw8yeGohMM10iX57aT8wOHuo
HRHQmKn+3qqMrpJkDnrQx9lYPi+f7AkrtzGqhzp4BRbcoDdt+DEWq8zbk+RXXd5GbonKzc7rrkz6
UxqVn5VP6bTP2TrOdRw8S5vp9PuU/cqqmiROiHgAlNHC9LtxK90HUv9oYk3k8bsnW/UAuPHAXoPX
Km4hxfEQ6dVW5GAmpB2hjWuXjqhmzOSxfpM8VGxcRxbxkybfpAUu3/R7SUAHtEqrfxxyTIbX3APl
6LAy2cMQajz8YmR6+mnKNm/tkqDMi0mosiuwUWHyN0gNSbEm/FlkWybWXbIvoMEWZuv87yFYBHhL
mEe/FLiW1DdEVSHpgUwURIPBdY7cqR/QVa+TzFtyv6dG5pv75BGb1CXPATBEAGB9axrfaXZutiXR
c+/ss+DO1jVILAUCp+bmXXdirqpGJ4xHmGOOWHnMp+R2AFiO615HS7sXT30TygDI/KLCe26nHQ2H
WQW8LUk6IA4PcnqMQExHrY9Ux7qx4DdwXf7uI0Z3G3J656YAjBVZTGEqFk8slIBzgo+4uAvBtUhW
AIRd9lIL63VmTVmvXthhagywBr2UqQLnI/D5cUR9ZvsZ/Q6eXbS8aBzjgq8/M6msmQAQOXc6mLQl
2ZhNu+6LG1O3MRYW7MyI4m6mXohAzsFU2Gd+lR5RcMS0+mBa7ypNSGUvrhjOEzCzSPWhyHK+Ylku
aErHeQ7Tp3g49PFtkxOA9NZOuKH5cyzoKup+1vnPmF0H094lct1T5hNz64GKPD404VYG6dpqN0BW
rYa0BdPmFhFFAnW86K7nf38Jolry53OVqYF/bHM7xu9L9ChwNC9ZcudWP3rD27g/L++uBV7RWWnh
jy0lGpMeMDrTHKUE1Y/CWdfGW4x0KG/8JDqY40bG25Jcc2tjF/cN2JnGfFXZj9x5T7NoV+quoCX3
e/I1EJE+XygolwW9aeJrOKYZhdUQIrArJzH9ujuAmNwP+vdWDjvHuc+zdT98oeIA84DNMYKXGXDv
5+ZBXk3qYQ5Ng+p+4M/2hBaR4jhEmgtw8Xz9MaOCeY0pMHgdw0xev8eyX4flPq/yrxziEyOKQ3So
EQ1oa8JUGt9r8GK38YbpiIKXfNPclzXjKlwwUCnnymqHPk3msnTEfqTBYUohFHmQLshmk6uieBte
L2/WpXkDrhdyf0gaoZVZWR6zMdHfG444d+PG8PaO9zR94QqeocP/M6EuTWn3kGsvYUJWN2n4rWIb
I9ec7uVRQLUc+FYkm9RcE+jjp4YYPa6PaT/SN1NcSx2abNEEKifMRJoQSFNlXaLOtuTkYhTd8IQu
6DG5RtX18losVR7Bw/fHhuKkRgdaF5AZwf6S79N3ipx7vTKcf+34e9s9pLgWnTbT2FweFt45wETh
BammDauyaWmBRqqVIw9h+CtG8oh8XB7W0k2BctN/JpTbNrBML0MqHiytwaY39gjCnbXIbye+sWvN
+1s3GmWR+BimEW1hikN2PbT2ffwd7dGXhzP/hhJpY5H+DEdZpKQd+9oyYaOKRz9Ofeq+jl7mc+uK
6ApE88xcMqUcTsutZGCVMNUX/1jGMa1/lQMeirvLA1p6zSNfZtlzfzSCZPXRNokeSijQflqNiO7Q
MwnJFssP2u7KrdgqsCVecuWt65Hd6AQ3kRs+RJUGcbrk9E6/QNkiJbpgQcaALyDeoRv/Zd2zTVCi
PoKEp/C2sakb8eyolYkFssyxQUoGODfYS88vpY5P0dBbDvKEEjIqkZ/GL26xSYPjQCd/4G8EKeQG
b8e/vz+AP0DXPDD4UPhRgbWJbKoANKK/3ZTnrbNm1w2by4u5MJMA1sw6UlC04iBROB9ZmbnlUMUQ
JGNVvGq8LTN3EfFRffOdeI1AS+hSXgt79NTgb5928hhhNvQlyiHA0lHhp6JEL/Fhaq8F0dSiFo72
mR3l7u1MgNFpxpEsgfi65yKBPfj1Fy74MyPKU9UtWyfPEZauIoCheLAi/K3XcTIv+A/QByANObeX
YCfMfz+ZsIQZU0YSlq5QFr2uixbqVeKq6eNNMeM3O6GZtwXve2ZOcVdgxIE+h4k9l9o/kyr2Y9vy
U2MD3XMPc6lDheqsKdtPOi0igRzW7P/j7Mp25MaV5RcJ0C7qVaVaet/b3X4RPPa0qH0ltXz9DfbF
GVexiSJsYHBwAAOdlVQySWZGRvhxn/8AEjNy+8NcxJ79ULCP87H+NSRcNO+QeHC1xCPEl1wzzcSv
WQBNimDoUL2AiCGP6mZ33sjX+IYR9MEhQo2eOLgfTj+Xt1bogM4p+q/oRrss7owMr9PHwLg4b+fr
xoUdBzAyNHtxXZLfU/maNmabwY5lfRRgroWYWffNhuQfB3tTMG2op7kxf43DU4PSpyrNqbEgBwzH
km1fH3h4OYzvELPSyrQprjXHlsAUfrqEwIu0Uz3C0ur6Dm7NSZLtgjFJbywnz3dZCDmMtuqbXy71
00dqEbr3WVg8n19fpbvQ0RXSFahoyE2apA97pzIzwD27mwGQ49J+IMH77MVdr9lxyi95ZElE1NEG
r7zc7OsAloqpjUPc4DofMl8zUJ4HOn3j7oM7aq49yhg9siilFOImmAJ3YBEk3M20Xe0AgNa7pP2L
Liu+JPpr6G3iNYeD89Q1d6Y19HRhyAw2mb/xrCHiHOxsZtSzj8R9NLPnObwFLv5vvt1/Zl0pgKCs
m6d+LfyzwD0Ehi/j3g+3dbg1J01ZQ5lSfjsoAx6stAftQANLhrv1yptpvbeWt/POqLfDkQ3pkLEM
ow0YpYBSC16KZluhIzSuA6TmMuBiX3geGcsF1/EE6DyTrjxmFph8seAZt9fYALBwnr8nq47jTmdF
FOyPYj8J68prRYBkzhXNnxj0zAudLqgy2pEmQdJEUJd0pWhv+6pJ1hA2Oi+q1zwigJyCHICi2nX+
SylTxpEh6XwpwnpMLLGRZ9TUXeNn2t2Eznbto06nGqVIGb4FqhUnsC0AW2XQlZGwMlyDFBfDaevV
dzyLx+CJN7fALRRNHFR/HuVQ7wGE1kPHAA0DaQVz6qScFBmKJfl1YN2X3lv157cctGOOTEhrl4Fz
M58WFP2L+n6073v+0jWbdbmz2Z8fY+j7ICHhhEbbWh7u7Bj6HgEHzIQk96X5lHcbQjYujpl8OZwP
B9XGPTElLRuAZyRofSwbKT9G482HCPamaZdoYDdW92rlN2nCNC8GRayfmJSWsTRcF0S98A4V6sl6
W819H17Xuvax+CunzyHRO/u9hlJa50sxrAuBY6H1a+E/oHuXhI8dfSyzQ2JrYk/pEajPRKlGtGXk
PMSmgULzD61j1B45sBjZABHDa4dpvpYiE0Fo4LcdKRMVE7edYoSddL2zvThpn7kOcyX+hLxsWDTs
IfRBAD6S4qEeCW3sBID0xAYU0/xwdJUztQEQm4G3DfU5+THnELyLgxXDvVALg6S8/bR6jWbUX2kC
BTPR7AakUYYXFtTyJjgt9umvpn30MQtzfteovreoyP3PgHTa0dGy57WuUGCqHkxkaru4C8pHqtMC
Vn3uYzNSWPV5x3Fuww86XKz1a9BFeaKJKMVxIBSm/vNEiiiaDimdC3hCmlcjew8hpA6pzWIpolLH
Raj8KpDjJsQR0h+yIjcp3MkaTLTsvezaHdvNUHWaz6KzIDlT4OrWNAKoAnUjBxWQVqcVp/wgRy6I
fz+6CfRji7ZACPCXQV8y99lZQOQ7ab6I0gYwPWKEC30EuXCVJmvdFTOAV818Zxgxaa6d6uN8+KpO
ZrSO/zMhwvvIjbJPh8JtYaJdbiGpysLYBWyyvekMSCV3kGTVTROpcrFNgLVFOxR1cbkgC0wbtIIc
9Bjosuv8IbahOVwuseFfIz93YLo9758yqI/MSf6NEO8AwwzMkf56sg5Z8Bo48dIfWh2WWP2tfvsl
JcuJE9APrTDE5u9+vu9QmXU1zyClL+j1i0EsAT6RjjHShRVGRdDjc9rnqX3J6IWbAvH6lOd/ceew
fxuSxQk7NrGq6pD4zeXAq2fc4ct2w4HA9DUjCMpFOzIkFR9SmwC/C2jrxqffjLKJMIUJPUBNCCgz
dIjyPzhYMHsiR5wJqHwOdgeEuBO56Gr1JDYZJnQ1t2llxjkyI0WaNea5RVOYsc0Hw3jrjPh8JCuv
ZwA+4xML9nNcbU+3apP7eZ0I7FG3QhXOoFckL2Insw8Wna7M6Xaua8DT7LqL6nDQNAVUa+jgEiAY
SMV/ku0RzMzOWiP0ZnLXFGXk5YfJAO714ryPqngA0EmcQagOEplwkI7cWQeCeGisvZ38y5e7JdDV
QBUYRpRhfhuR+QXBu8/AvAEjrN0Aoxbb5CYJ3t1gH3obC4CJ+jEP94NOYVEVHsdW5VBfHKAihNWh
vsqgw9n++VAa3AoQFoh0EMrJtYve5mu7tgiPcTZ8tnGDfNg7GNzsNl1Q+KAGZWZYaWJS+b1+25QL
FwBIDAURNrvmRxVApPqdsd35kFCH/ZENaeG6iYPCa4UNy7+ggxVNvQdw1X053q+oWA5J3Bhb096e
t6o6Fh28vkH8hykMIIVP99rsrBb6DzCajFBeiQAVzjno+YwO+jIj2XuTbcft0GY3xpigsLhU1v78
D1DleqHeICh98JSQseVlaRCHlfgBLi4WpbPtsOmSsIyM8tWuNdcM5eYWnSKUmVFqNsVXProDmJXD
eBgyvM77LF7zegvB6y6CODFuTZ5uElQZMkfGpDS5NnWZzB16fmZ7v7jxOL0URBMyyrULhe4gAMOC
T+zUHyOlQVmXEyKmq0HNYUQB+YFnJkCumNijnuZ4UYbKb2uy4lXndyNAZnBoydwnSt7X/i0N14eq
Nq/MmuDkxGiKq0PxKrPJkVH71MUy7Qw7teBiBWSouELxv6hJYkoOQ9EYbcFdTa4UVlUL3XQKt9z8
w1mNaJ0ix4vC+sXTjVGoP9dvS5IvaN/MdBARwUzM6gyRH26c7IFz9Pfe/2JTYYAdjQ4Ph6j83oSU
W+qM/ow6AOBBwXgLpXtOnoEg54lOIVYV5p/4cbTSLcHIdvqB/IIsmVPhA61gBCjaadsxvA3t1/MO
qXYu6H+E/jDGMlBeO7XSmF4Nes0F76jgR+58zMABd8nd4Gse0aovhDE1DBhg0AmkgFIKZgOb0p5i
3VLjmqUXpn1bTld288B8TZ9ceTYfW5JiwQSQgtFRfCGr3a99eJWPwJU5tQNipZbFFseYRtPtbYxs
zMPwq/Xe/mJB4SFQNqhKfJF0Zj1Z1zEUCwpW29Bw47Tbjsgc6cd5O8rwOLIjXklHKZcYRol+sokV
JVe5d+XmO2PQnM2qvOT+NuFITYVi9iGCnMGVmX9bQhR150MOmt7U+VjQn7KXW1OnlaqMRkBsPOCH
fLT5pDAJyGJPVgKnKvS63GXjWx8UtPt2prlpK8MRhV0CYCZQDp5kp1oyZucegqRYD2jCttmzMW2H
9s7T1Q2VDolHKvzBpUrOgSVLhybNbURjaVz4/QcJ+c+wBLte32l2mM6SFPd9mWRL0sPSZD+ABc6t
vjlCMCwttufj7hPvJtf0oPn7n0vSxQYvYSBeEwsudeRm5U3k+P2G1/lLO7iPfcGuM7MFf+mz3b7W
Gb3H/FtkZOt2Iu8u3mdL229XP9sEXX7hch2bkG4RxKF3tClY6XW+2+G3gd12CLete2PSuDcezy+B
qgCBcjCk+nCzw0kgRU/ahZNtcWBjyPy9ZB+cb9b8wuwul3Yz/TpvSnVKgyAONPC4WnlEbnu4S25N
BBR4m2K+a6w7UCBE5w0oV+zIgLRihWO0S9HBQOeXce5cL2Ncds6O/0318dgR6TQL7IZXPoMdL/ue
VWvkWQ9W8c95X5S7+sgX4evR18foP2CawsbCqigv3uY23RQWxWz8I9G1sJXrhmFGF6oaBCLY0rk5
pRwvwAW2+hY0lm/zEJmQKdG1JJWRdmRFSvIQz5hQ9EYGptg6fr4dkwgoLGbek2Tnkufzy6dM90fG
xL8fLZ+ZlpNjCZBbZt4kAH0PwJ3vQuuZppuhP3SZ5iqlWUH5EV0HBkDRy+dB+caa/dwChvWc6ji9
lcck7msCtPdJi3PqlNU2EIFqVjyaDbJfLVAQ++NNMgYX59dOuU+PzEgpwcvQh0jAKbahUL/OIMJt
fztvQPmIBY38f45I+b1znKpwQeWwWe0Pl5lR1x+m8NV1H+3uGwViCepTpNHleuWOOjIq5fqZcmja
FzDqtcjtqAvhfhgXGY1wOY6d4BeUqHa0fmQ+bqjh+5zRjcG+NWb9zDEq3eUNSJ+nl/MLoQybo58k
JSyDmanXpvhJPJ/wLHtqW8xEPPbG/rwZ1QfFxBzwZ4L9AMwSp3FTtWPFm9FHLcSOMzAbVeuquYOo
HDmy4EkfNEwLv68yAgv822zGc/BgBW8gVDvvh86K9AWTHIvldAFyYvnvDIKItIjG+fsYfpw3o9pm
6I15YqgDw71yYdmfmiGfOzhTob6BVozn7lZIEJw3ItZcvnkcGZGLysRuTWr3MNJhZKdKn8IuDvMH
EEEN+dXQ5HHLdZzFqvx7bFHa1qadhphdh0W/A2fxhtnYAXa01NfTr6LWtbQ0axhIAUFCxu1lgjGj
eS5YPPMXR5NyLWU0hALehYYGcJxSNIyj4fYLQ03I64fnAMOXh3mxd0G3voG9s4iKiUz7eeiXOAPD
1yXxy7ep6VD+y7dh9hPcEtdeNe2ceR01gDBVnhEaEtCSEFoZgbTOoc1cagoAPOEGah0ZGCESFKp+
5H406mRNVct8bEta5h4oQqOCbN+m7aYIPf/N2v90dSgp1UIfG5EWGsd2ShYBs68XwBJSK25KflsZ
4BH+qxY4qtE2GmF4XIP84DRT4WpC6JDOOBis2ANTMa1/nN92yo9zZED4enwvyEkaBhUMpBYGAQE7
d1gWJfy1cbdWrRNWVOVdEJQEUD8Ax5sj07wx4i5mNruiYfm9nX520+68M6qvf/z3JWc6ytwgTRy8
Xla6SZ0hpsHzOOtmRlRLdmxF/PvRktVowiQVxv82TX7BvX1iYiSUb0qC19DTX/gDOg8MHeCsQtn+
1FI5VQ1kmXFOLW6+6Yadw5KdHWjyhvKj/DbyeTc5dsdLuD2YMJJgYIwEe8p1c5mq/RIAc+rYCGXg
/yU3aigpNXOOY8rpDivU4eqonh/zv0GLHFkhUkGjDjxUPG34Yae7yvqYQe1y/msoeHXxyBESdATv
Q6DKJT8Y85BfFljw0Vmo3Qu8Q312l8170GCR5KLtv2GHFuO+TaGXg/2Kl9D5X6BeyP9+wBdiX8PI
e0CoRfmLbnoSJf5LM7zN/OK8GeU2+u2nTIGSmhkE5Ab4aVk0IjgbyqdQd3VRbqJQ0LALLk8IsJyG
drI4A6hP8Jivwc3TP3nZhVlfNMM216GUVKc82Nf/MyTnBLtZ0pyidIKKkz3dTNPLYhzc8a2vDq6u
U6LcSke2pBfd1OR1uQSwlaMVs4Jkos00Z6nGG/nTNPbsDgvBstkVjYYC7Ytrwq67MXaL76Wv6fOr
jEF0EXIrqHWiKiSdc2sauiUTmWEuml1m2xsWeBds7Q+DFYLSYY7GvtU0kpV7TKitAgAiRrLkUUZn
TLIsKXFParJN4pgR2iOOk4ES6i7pLjwSZcm/uLhFeXdb2NdBEY86tQzlW+z4F4iPfJQPDdJzK+P4
BWlza8/xmsbetGvLG5re9N0+zR8TvE3Obzi1TRQaRPUcWgFyJQgolHHMoNGyqTCMMLlo29xn7b3R
X1F/ABMhptmbIsLUtsas+IDynfuTPRTgB0ETIZ1kJSF1VfswG9aO8ast1gE1YMgisNmoLupBgEmB
v9t3GKraBHnu4HZsT+uHSVYTvwyNTs6mvwHKgHEP5TCQ0GCsRUqyHWoUdbiKCS6zierxrSMfrZbl
UbVRj4zIZ96Murc7hRh0IgODcKqJLpZmbVX5TTREwM2POadQfmJ6BQh20jGr8DSjUZP+ZGBaKcJf
dXuvHbhQpesjU3KtxXIXMmVZWm3mtIyhjXKdzTS250lTg9aZka7xLF+bordhJukfB+db2TvYjDoC
HdUJd+yLdH+363UZq4RWG9fYEnrpkztcqvJJ83GUn//3x5HhKuWyBtww4QpeI1HQOVGgA0vq/JCS
SGJalVlbsOAVD1OF+hdsuGFE/6YNG4LyD+TUImPKV5KCmE3X9mBNNtL+NQ/C+94yIMk7X2GidT/Y
4+F8xlAu3G9z8gWkqLLcWxNENffYfrbmhxUnwnkTyjATTAlCjQ0sSlKY+Vbi8bSCiaH96WAEtaDb
KX3/YxuBkDWE7gFwk3iPnKZ45g+p1xltBR2kJXGjJTHNewxa5EHs1nWZbc9bUwwYA1vmCV1tFPgE
o+epOaj+Jg53QaPlVnmUG8il3nWCxjwL0PrdtGsREUYPVnnv9OMOIiaa00VxjJ+Yl/aUye0c0s09
VtTdGSgtg4qNxyFAu455ZxqaC4rqKDuxJs6co+NzwPxQUWSw5jiPI55i67gFL2cU0Ffm4JxBceI6
Gf9iQ58Ylbabt4Bid7SxwrS9a9MJdy/d1dsWqySdlScmRNwe+ZU6pKmMEn4ZxkPi7QaydWgau+aN
l7wVxjarjaj/5VTGLqdbmn2jOROQSLx4NwHwcNnV5P800/eleyY80QWYeNp8+W2+BxWYT61QmZwB
o29VB2rECpC11woEA/yHt+6mluyr/tldYwQfwMG6aTjFRsVbA3hDMLajMCiXdczFTTpLqNQmc5Q7
r35zk4+78ztHcYh+DuUDCozyRyDPqZeG6cxOANKHwXb2wfzTLndLOmzmej/rxBkVCfvElBRBHeBM
xG9gilpxaQABegjr/aIjl1TkzxMrUhBhNn0MuwFWSLGf7bsB3PDnV0z5UXBX/9+KCTePohQyb43d
ZjCQ22DIfsn4jmYamLEKhAEMITreAJvaX+c+KO1BxcwxaxBk5hbDM9Bd21bFP0USZ9a1g5mgYldm
EEYzdSViVW45sSzlbcMpwaXmiCmH7gEKrk0Vm/k/KCSACTprY3DLap/CSpOYTQPTI7rBKMRIV2Qr
zJPS4SiqjiwqQTqLqV0GYskxGhcW5RXDsCJuEfEff0Wgnn8blf00Sb4UAjdZr/eNf29aH/7887yJ
zzl7KWcc25Dr7QMfvckyYcNpp2ePdZd5skQ5APYDRrqK0YlH56Mv33zrCffwzr+uZrq1CNq7JDIL
TB169CLj/m6pIAngv9iJCZ2znxlGb4FbibhX38+Td5djWvz871bs05OfLZ+lGaeWN+Bnc7wC7WY3
Wa9hFhu1JqUqzkyc1YAvmriDoKIubdTUpUk7LIDjLv7qvmZhWH1PER1gZnMdeoVdgcvDWPt9g8Wg
YCQ+7+TXNAFefNDP4oICZvgvpFFT2VUYGM8ADCifGvOqLjXefc0S/8+7L0x4GEWTvKt4m/VJjr8/
oNcSdukmN4tdaL6d90IBJoEZYKVQKkOpHbZOk5HoaHoQwAP3QvbYg+Kz2JnOfoZKWZoCmHvnrXHH
oyC8Hjfds+dG42YDrdp2t+oylspd6NQCMw5NLDBPSDEz0tbKFxvuds2/TeFfj4uxX5itAad9ju6d
7ihQE0NjGkwMQB+hBXPq7mqazGhNZKfJ91caGUCXfFi08q+WxuZFZJYjIIVjt0Ilp3EGqKqUGAFc
K6t3YivLmnsLz+o7NOqHDGOV4eDHzpTY22no+Qz1dFbVkQFpyCYau4I+JwEbnqe1wQo6ZkEOdpLr
Divxeb74A5Ab+BhQiwnk1NexqvTdvEfLyk3xfGkhf1qGJTjVDUKizq6ul77Efa7EpFlu/AV2BauJ
uzLYVAExBWbsdDUNaw4hEIEd2JQfqX+VZHuefPOq/fkYVYbGkRUpNKBwwXNPTJiQ4bEoYqsHyYX1
ct7G11sMAFWYYnN9qIgKyPapJ2wA1L51uADjtvc2825o6Oz9ZMXx0UTESDSHhyp5iPFSKFpDmZnI
bcChc4zUYnCpB6Y57O3Ipj/OO6S0gFIVbgBCCOJL+kgaMI1ScTwF/i50E3BIaAZ/lEt2ZEG6xiwd
OqVtAQtz88BBID09mflVWAxRqBMS/pro8XFCQWwCXmwL/yN9nIRDTdIGEDdfbwGBNLtDQrf1FHkE
ko7b8+um4CI8MfYFC94naV8LWHbfxZV9My37qtuSYmulB9/dzU7cDHdVFjfJgTg69VxVpB85Gor3
zdHNENojgAoIR83uukcpPDykOlU3VcI4NiE9/VoaJom1wgQrYzZfgDUAKR46AHm4M8hm0AmCK2rF
YjlxsuAxj68nv6vnuijcGuCcTdruhvHeXN/s/ECGu4VC9+Ff4lyU7vfWmNDSh9Sb+WPwNBUx1T5A
dsIRCvgebodiyY+WNOn8NGcO/K1Ac4LZnYjbmvSktBAIeJMNUhyAWU8tmGvbFrYvkEfOEFnVjZnp
OLkUxQmkCqwiCLkEf7q8AfrOMDvouODU8tBPuqqWRys8GMVNOm4bP07DIuoGICTwn6bUr9p5R4bl
zVAEPB05h2Gg0kNjbzn/5OOttbwM7aX15wDFEydljbp8wd5vhZNt2uyG5Ue72pcGzeLz+1vnkbzF
urr0F4HapiBQ89e7sr7C/Tfx/zHHA/BjGmuqDX28ftJuY8B7DIUpfELTPvg+jJf59H7eIVUaxqiY
KeawA0DspOTYth7odEdM/pDERa+zz/7NuG1EUwO1FDqn6xZ0MTrWEdUiok4mGNuB6SNECvnZoE4W
CgRHVTyNI3jLN4b50ljREl5OOlIkxRJagqf9c/QTA8eSf6BKtBrDh60xRFXMdv3ndvTXXRmA2vD8
SipSowV+AZS2hZggRphPN3JqQpZ3Ap/BJoPepbVkt2lzD8T0rWG1l61zS01nRzxcB89bVVDx4uL0
2+yX1sDMcEXwkD+yOTxgtAriK0GcZq/OYh8Mw78c2uc+pVecDjHOcRA5uOFmgdZFvkJOKnhxc3pw
mbtxLc3r01F8ZfwwhBVm/HGDkJEgfZrzJqgRvKTBZIPB0uKSeo1pb8owy1/xmlzfSViGF5nDpkPu
LkXcs3GaotYeIfM6rknUrQX9VveteV8ndp7E5jR65SEZCgYG5WkeL+vZmaEtuvhOHNi0/cVynk6x
bVTzrxLszf/SBEzEgzsvczRlvv1PwHvvop6W4mpJCZs3OKvXRxb2FoLCLN6TocsuMOYy7ABQG6pr
o2bhTWHyRtN0/frAxSfDUBpwEngyQRjtNFLKfLRc2qLHbw2XeCoYzq+luSkT3VTVpzaAdLvHpDj6
a2LYCYPU0s0XD18+dtRF74/3tbmhlPIbrOn0kTFjOJguA1mFX7TzP6R22W09T2hhmLxot8VcDJdT
MPePZdGgsjuC0O+lz9zivisN9k8bGqtmSVTBAl4gD0h5wQksB0vKTBeyIehDB4uR7Q1/tbd+F160
bd9fOA6qQAshSbQ0Lv/zAx7iWMCjivMRsrzSt8DjFdX8z/7o8ACawijwt+c3qOpjHxuQcvjopiMx
EOgbEJygbNIYbZRk5ib/84ISBn9xWReki/g/ciI3Ot6xTLSjiN9tGStua4dFjPeaI11xXQFBA7Ic
XouCwEF66dQV7/KpmFCHJlOcGdi08+b8gilOJDwIQRGIiTYXUlPS6TBRyOHxHo7Yy6YHhTg0rZkN
Ikwe9ZajsaX4OOhCez6gPkLRRu4SctNtS56gE02biNff+/lubLa5TjRLsWawgsoEFk0o9EgxVnhh
ZpNFWKnffXKT6xoXur8vPaXowldeiu4wmevINLbpXGvWSWdB+uq5mftjZcOD2i4ufJ4fmvZw/qur
v8TvNRIJ4uii3bW07NYFPnR1ugsdEMLM33yUYP98oAviLQRlNyFmLLhuTu143Gopr2Cnsh5Wb45S
8mN0bsOcalZMce84sSNW9MgfKEoNCyBcFQYm7xd+M0zfDPZ+fskUVfpTX6SdUviJPcwcNtb0MU8A
DK+2dZBH6XQY1xu7f8jqCzP8sfxFRjtxTQo3HzSiRkZEOLuQ9Rw2rDM3bXPl6D6VbgnloKPNMoYM
7iXkyWvv+nSOnCI+v4Y6G1LYLc2aVPYIG336uJJDM22AZNZd0ZS7B8VCTCviEQuundNYYMTOUnfA
gnUhMOheHIJ0bIlEZS0wXxZwC2Svffk0JFDbBEKXlc+YOj3vpqLHgVARd26owKOgI3OSNUMHyHSD
sGfdzgkeeLUDdGE3d5ukCiMT0D9zvi7/nFjWg6SmuH1jw6HULt2IA79Yl94KcDWtDhjlA98KGeKe
b8/7prg6HFuRAQt9WBFQcMGK17/VbeyuN4S3UTEgg+yS6u28MVW8COS9GBsTFLZSTK6tVTTEBKqo
7OO+h/RQgFrp41/YAAmDhZPJFa/203CZcMsJuxDhktUfdXo9gmhFd4or3XBw4EG4ErdzGa7bTH0+
ZTPCQcAVqED/oVyvI/tXhX3424iM1p0JDfJ1hZGxfU7QO8/+puDlHVuQVwpXlCWvsHuNro3QmfTZ
ZaLje1ZdRwAtALAZDPKiVXP6NaolwJ6eAL8ZrWtzjhl/58HOKS6W6fUvPruLRzhKQYCUfSqBHZ0Y
oLStwEmLz+6bhzWJ0/4isV/Om1CdGIJLBKjLT81veUeyZuTmuAJ5Y5XvrXGJ90/c8O3iPybBjoT7
wv4IzF0TaEq9irMdVqFShVW0oAEvLaFHWeKjpYtEDkEJG2rZWXLo8BBrdMAU8b2lBw8MYSIcvGto
rsk7xypZOdhVATCBz7aN00UJwTQbZmBmwL+sLWAZQNQaQE1N0NVei3/Or64i3k+sS9c8XhSmQYDT
AK51jmpya3Ua/5TriAEbzHKgbeLLTa4y4MOIqjncQ8IujI95fjToDdUdForkAAO/zUh+jNQZsz6E
GSe9hsgipwcv2f3FUh2ZkG5hq22QLi0q4BlB1TsNwACnz+ct6JwQH+toNxk9eI4dsVYoQURN+EE5
VMtaTT9QVe3H4A4eXHhyoUwsP1vBVFUYIBcDFgO6a22Gpx3F2IAT1fUtHtywB/Zt8B63zcvMXhId
6ktRcTqxLuLlyEco5/LcMBFwFc/3Qxg8mby7EnRZqeMDkYV58LlCIA7780uryIgnZqUzMCvzFI8p
OL06j0NyXXo3s/Xu9N8d3YTl12+Id2AADhUXwuDorUn3h2qYQA9oBjmaqSaNCtbdVr4RlSbV5Kev
6yiaC6DUg1gB3oBf3gQj68Z68Qt074bIZTft/DR1y2ZyLkzoV0DU989xtgJpAltQDsYukAvyc1v5
ZdsGxQadZMN6KeijMbyf/0iqtTsyIZfePebXYdLARAsYZ+++OcyPhyU+b+RrxvtEzOCwIjiGIflx
GoALaL6naYYkdRdMWz8f4kl3h/ia8mCBYKQQb2f0OeVSWeUafm1mkC8PeNQaF5695Q5ouPjreUcU
ZiC/LsomGAsQwX3qCKKs4iEDfKBiL1545cyQgH9mluZNqLICzDu47dDIQn1DfLOj/eoZi28VSQor
ZYLhkS55LE12O63GcGGZiXE479PXbUrw4vhtTfyaI2tF4OWr4UCTvc66InLbH3NdPtvpO1ntwzJ+
nDemCDewuIJIAfsIrNuOlNDzvKVJ1yGcwyYFjcKPGdApv306b0QRbkR8IgyZAtULuqhTjwBGHptA
sJTNwF14Ea4ywQNOSvLrvBlFOvjk2SZCZBuwRCntLDSsrE7gwYJkV6xvFDxAeYbRr7ixdgD/olCk
G5pEEw4//fTmQhDlqHgBWGKDrly6ydLVqEKagkvWacmwRqabLBgUMZN7gCPx9QKKJ3dEMcW/CQhn
cTjRKeosgls13siYOzBQnRk27mRMoJteh+limgz3tUoGXEUyk7eHvHWKNeYOsqlZ+SPds6mE1gBH
Zr0e+oldo4Lc33bWkrKrNsjce3/1sd/WZd3Z40KvfLsyv9tLQ67mjAwXDOGVYXisQmJ2V9dC87Ao
DFAMpaH/UZnNvFtdsvyTGYv30AxJ9UTRyfrWFoRduWEx7zzYeGgJUB9tXds0ruaQX7ql77/xjoLd
qVioFc1sGpfYSo36tskAaF7Nckg3S2/yH4LRc9iBAK25YP6KtN1PQXU/1f24XqHLOiX3IZCldxh1
IXwzgSpxjOaaNheBR5fXlvV0F2QcTKCNBX4AFDT9Pc0caAUkBHTnccoWDACtNjXuSrs234puTR6a
ccjQPwm87qLiRh5D8A3KOdythw3qVrS+qtuiucRndNKtExbLv3ZnNxVY04rqGXRFLd7ZIAzf1cOQ
fQxjV9o7I+hrvImDgBV4l6fszXan8b1ZU2jKcEryfyDW4Gz7lLmQ1qhL59qlA8pvo58Y0fmQ//qG
Rk3MFEx5AWASAHyc7qwMBxU1OnAl29W6ccH9YBvjfs3NfQZq5oRX/+aGrnGl2swoSQit6xCEbHJR
xEvSwK0r7DKn2PkAH7H5zyF2cOrIgpTU27oMmlGwpaaQjjXKJZrqi/PLpvNBLOtRih0Xi7nLZ6ZA
fA3Z7Ww/nDeguGCCosjBaQG9K7Qo5Fw0Aq/a1OOC4kZjG98DHgTvNU2nftORGuXREASYuyoJU+zC
yudrNNIks+OxsKtfferk+H7ZcNVmE+/i879M5TrIRnE/A70dSvVSwi/TZJ5SF8CIib0YFo98qmk0
KA5LeP7bgPgBR2tL+rFo7E9io8l+LWzQOAKB4S3tZW1rLOlckYLfy0iVB0JasUc7A+iLVqsZpTod
A7xJ8fAGhTe6AKe+ZGGG/CywCchUsR28huA4pJ7miyiNoLGI+yRsod99asQNyqydoK++McgDH3Yl
iz1HY0L1TcDD+p8J6WUYArLqJzm6dMP8vfD8OGeAZNcTOpg6dkudM1J4mQ1r2smAM8NysPrLATdy
HQpBcT8iqOjghgTcAxA+0nplfLE58p5AIdQ7sA7uqr3/REGs7CZ/TuUKOoQjU9K6zY1ZFYuBEmXS
ZgeIndZluvPGeDRvKP3zW9+JKWnhZitIeZFgtLWZk3j0sxgMq2Xz6ppgcjf8zfkkoDo2wKIJUmMI
1QDNLhnr0oazIcQSTu0mG7KopdDIO0CGKvKgl5zrgkIZfkfmpJQwWIW71AbMLVUSZTxezI+ER7x8
Pe+VKvZwz0SBxXbtr51UsJwxr/QAGaEQPwAggQC0Ya06biaNFVkzdqlT088WXGZzsE0Reu+7j76O
OVm1YEeeyIN21dqvXfEpfdp6/n5yih5lf+tmBSUemkVJ/nR+4XTmpDDPFsibDyUWznF+lsFPzNlt
WkwO0fzbeTuKbgaY+3BnQM8e/WFA+E9TXY/t1CcMI/Ic527lbULvkdlP1oLKRxbTZjcu+sahKtYF
ZAM4dyjYgQn11GZIwbGeNgBTOE0tJvqcq4axJza11dbqbzl6OEaoAUWoMlQIFn64aIYBmtSnJnF/
nJxgAteAMblsazj3XsESsDXU5kVLujfwcOhaVUqLn1wA4AUTgtanFn02ukNXIO02Sxmg3WZBbbiY
Muu7XSQG3XRul5T7amaVppCmOIIBmnL8gKAYAs5h6cmFT1z/H2nn1Ru3smzhX0SAObySExStYFsO
L4Tt7c2cM3/9/drnHnuGIoaQzw7wgwEtVbO7urpq1arEHCir5KFxXXT3ll8dL++ZleP2HxFGE2YW
FamFZVLKHHS9I/MtJ0m2N2Z0Jc26GeFiWD//Aol3ML0IjmgFXdgyl45JIhgvFRckRNSnzjqWarW/
DLK2YHSeC80YelJepdSV2Q7rpBbCbubkjrRhaVuTR1a2gnOKsNh81swoGFmbiIqoycePsXxQtKss
uyumv4jTBbOX+ijUCEStxKc7ifSSfMwnexKcSoUm0s7xyvDH5dVacUzUHylFQVqHXrRkESdDbJVa
qSEQotyow02u7yf738LYesavNFyJ8ircG1TjLf5dfHojzbopEiFFG0fFwemC/irvnXp2rdwwg53l
hPZ9JGfhu8AJu2JXF1n1bhjS9H00a9FNmqlZcfRp747dqur0vWr66XuRKr9T4xHhXpXJ7LDIDSQ4
m2FofDcu6L7am1E0qSQOIuN96iAf41EEMa/jpqlqnj2KlG9EgcKK81wF9sGHRiOZpLe9rCX7UxL4
NQUCXm6GvJ+G3Pf0ppGuh1YAVu20V9VBPxpTNxzrvrK9yx/z9UkGnp4VlI0pkr4aI8qk0CFKSsqK
yJVUh9ZKgs/2BGEk9+u3D10HSrA5Ie9AQF+6w9GJlTiPqS+mXT+5lpJH12Fp2i7tOlv6IGtW8eWE
2pejqbyIzw8B6RmpGFJabcOpbG4L2yyf1Li1v9ulRgrn8gq+Pg6iSwqnatjQbxHIP8citnHMpqeD
tCwfKo1SEnON++mol9LGp1oFsmBzMe/P1NSl0EegmpWVJz1lZsiNU6TwXo3eMY1n3+jV82WbXjtE
bPoDtewl8ku9kOcWqMlE46/JH6au/HIZYvUTod1CIdPWnFeOvdIzzlwJxNAHu8zXHhNm8IXJtHFT
rbz5MQVKNnU+eLNYdf55usghi5dO1FeGQzc/R+mtFL8E6rVBi3fE6MzqdmZGevyuTKFjfrhs49oy
omIgJmtztZBkPceWJcnqo8SgQMyo5qzLvSw6XEZYW0VbEL8JoSArvsr7dEbhm/heLypfmPU2q09/
c5aEl7cRNhJihMt6zhQkRT3XtG8OyZWcMbhgvoqIoi7bsbJShIEUcPhKOleKdr5StlFUUWkryH9M
itcle/pHNhBWTg8cebIFgmEg8985QlbRNhj6Ye7l+b0fvouqe8v5d1A3HowrdogOL4YE0AFID+fC
GTAkM2+TPMm9gQGP+mdza+rNyvfGcTJgmtudosfSh+ZN10708OReibLukOzU/EHrNiYurtxIJuQC
PoXIRrF3z1dKTX3dJMWVe5VyVLIPg30srE+6eS0bz77BxBSaei9//FWjYGmIAQGQ3FXxWDgJWZQE
pnowANjHd4bxElpfEhrK/jeMhVFTIgddYYMx5w9+90DKOo7eX4ZY/fZ/zFgOCKjHuYHaDYQ+TwdF
Sa8mugTeDkFLBCeE/+nlWjgUa9DzChWJ3JNoXo1Mixx98hdWnEIs/GUTWSHpHSDSuXYd2p37jdfJ
66cfITapAPaYQ1i3dFmm0SPdVdW5ZxaRq+cf4s8UVklx7EwqNeP3ywu2tpcJVhEJExQwpomdby22
nJN2dZszAOth6hmfTDe1TE3NRH/wOPnmUd4aW7a2mTGQUUP0CCBRv/BkXRwWTln0+Bkzwp6bLP7W
bQnxrvmyUwyxE08OTK3VEq8yMKTcjf7tm09ysIvDjY2wsnQW2U8x/5xsFPX8c5BwUP2xlgYuLeNW
MmM3C9+b9EGGjquYt8yMquYNvyN21iIShtJJJIA2EyVqdXFEh0ZlwOQ08a2c97N0qzM/wPS0FtLF
tCU2tvKR6NfgiezoXAevhvHYep8Ti8u5V3cTEuK8LvUP1bhVlHmFIkQDTHplhZYiV+fiKMkyXTnE
aFAP24Qepl2p5K4VHS/v8C2QhfOsSsVp/REQw4fgjb6Ylv/FsDWhSyAUaNnQ0EeWMa6sDKM5jggT
xCq5dm03BKV32YxXW/oXAhjUbEXr9+LibLuypFWOkvdYObu82tnOs5I6nrzhD1ZWiwCDVm/GdIu8
vvj7k5PjF3VJGF2SCa9axrDSyTR9Ct4clNGIz5hfMiR8dcK/hS1SU4RGLSZY5aH2pHX9zsgZvxds
+NE1U05R1HNTpnTwu9gXKPAnTVk+KlH3oFlb/KRVGI314smv80pcnMp+5M1ozjTi9alx147avQV5
RM26t29jpiIToQnmkOjAW1gzS6pZG6JEQb7bgmhWaS4FpMub7NXVw4dBl4aYhpSVQvx0DqIWVc6D
04QUahiHwYn29GUehwAuTxo/j9KwC8MtCZ5XXnQBufABsV1W1thSrMginZ7qfVR+C/x2l9Bpp6cH
vT6idHXZSPETz9wocQHva5H6g9WBEsS5kdZcmKXRUqi17YaY3UKjptyj23A0Z/u597Ory3CvWbAC
T9QRFNSKSTwtdnvoI7LciclcA2nGLt2XJmX7YxF7hfUxSV4U5SkMPzvBzWXYNStphdSZIkQIAWPw
3Epi5CHKapLWWn0ThNRnRMn4thkdt+g39JtWXBPJJwqNFDDopHKWuyZP0rkqgDJV+TrT/LsuTZAx
qv7tnPbpslVrUKJIIsPO4spYPlb1vGgGo2e3GGYvu41Sdvd2OLV3ZVNJbhtMf+GpaJp0yD1RcRKZ
mfNVHFS7UXwhAV2r5p56K3LWZMveTPpmh8CTFtx4QtZXL0gH+ga7hxQXqvrWLrECy53T/ClSUjpP
8+Iw5fnny+u4tjvgSAvbxO2+fCZVVt2ntRjAYPfGz3QajypTmOegbtzYTg6NuaUitoW3iJWasYFL
FYJXZtG/ctgylHS8GcnAN1L1ZNZvDl9+Legf8xZHfMoLq0oTFtTOUdqVPjCm91BsqTCuOH4L4jLB
PlUT4uRFIJsXk4MGHjaMiXpdaU9tb+xh3L393j9DWaxckHV1Eov8/hiqB7n2P3dtda/NP4Ko3qj/
rNlDLlDQBQlmSA2e73VtnuJ4jic8cf+cDg6tZJIbbjnflRuG5Bxpd/4hobu8+nU6r2sf1SEEopRd
KH+So09+E7u53zxVESNdN/zFKpzFJofqBlN/Oa9wGkPYBaL3uZnLGyu5S7V/6qHamz9L6uL9lvSL
+BbLmwVdA4IAAhtWceFzUaXv5KYn4kgc54eUIuiYRxvk4TUHSHim8XgiTEMH6/wjcYiY3d7ga8kS
XctdvuuG6SsvEbqqjI17cm0/ED9ZPNJERnr5NIwU6Hm5RaEktq7gEsKEvmrUdCPt8FpyhaN6irK4
PEw9ynJHzGBrUz37R5oN88YftfoRhavpoyLNFp3jZnmkqJKSm7Sa27gkG+Lmdew8qM7QvzezvTps
Cda/rvkufq3FYXCiyfBDE+Ml9HvS4UiHhzl7gREyV2tXVJqnh8dm6x5Y260UjbhqUPvS1V+RxEnw
rSC5a83IEXpl3V5HpnY9R92dn45XE0fRr7ubRK/fHvGJOtVvyEWQ3Bfm5OcBkOhyuK1uuqP9o/V3
EK72VBLzaOM8rp0QwdolSa+jFLDszenScs5ToRGgOP6jhiL5WH28fLOtHhDanplPKt6uS5KIGhi5
M9UCAR5ydNPLmRIfR02pQjcuDf9bG/bl36wh6SZkP3j5kWk+P5P9NPV6INhDbR4dO0v+nMvlTVGS
crDU+3ZCTDDbmkqzaqXIc6LHhXLm0tOE1TwaMV0RnkVRQJ9lVBPzW71w6L8wNrIOq/ErH0s4NQBf
ce9UK04Yksrd7bcpLbGDq3PnWcEhTn6Mlitp7yr/vaUedGvDNaz6H44BB0EXnM3FsobUtedEF2XU
xnIZHfMIR+/gM0zm8oZZC03IF/4XZsmMaewpUDtx6OQ62Afti0SxoCoO4TQz43jDpa59NtK3fC/S
Rii3LEwKDElhuqcI9EaoRI1v/+NUg+VJ7RgiR5McL1u26sRohNN55FA24O1xvjEDp7cp8vG1zE57
F9XPhW0xkLoYjqkRHNQ5/TLOBmMrHmJzq8dl1dAT5IVb8Vsm2jQGeyZKs8+D/GlOtKeS5KxHQetw
2cq1bUIukYIHgTP5sUUYZlV97gcxUEllJG5p6P86bXZDYW1r4Naa76JkikuxyMErS/XCqNWYDDjS
MUnZ/UtROaGrbcr5rq4bAhE8orhy+XbnXyzuxmzIWzByCwIxA9GLGAa9riLXuPE+XN0cvPVJ8eCx
RBfoORQyOdM8zFSbzba1lZvW0YL0nmCzHF2dUQZQ1Pu4sV1zUJN3emuEz2qodrc2ZPa352nINCKV
x6ucJufloTCisrMdiV8kqduPxNO0tanxLkdFdsNPr5oMnUpk0ETRcVkdiA0lTO0Kr0kYfKPZceAm
jFv2m/Cr3w//zI76Emaapxb5o8Jz6PI2ff1lebTiqllvEkWvJGcMbTCGkljHo/q2H0wk4otdgMZl
nj9fBnrtzwCCr0bVU7wmlxGi1g9GpznUJ/zmLje/jlngpvkVD3IqIxs2vT5651DC5pN4BXmvUht1
oJSJqXrO3ikIFrcu9C2QRSTWG0ZTKaKkwySToPnuSL2bvHlEACxjah9cM2SF6JVb+BC6PWp5DEjl
J/TdmGl/lVnpQZO2UkErpsA3IkSgJwuHtSwcTgpBZamQVc8b6xtV+aPl45CDMti4ZjZwlkrMDOkt
GM46s9eyyQ1L6dBI4943tnjGqzCoPYnbmThkSQGXnH6Smspk1Sa/92S7sF3HLND56vy3OyuFKgtd
1qSQEBFYvuOCqsZTpYj9R2bpZvbetrwkvreLaGfXX80yPNj0BM1v7lMRTgkGBrkXBdabvdh6ZtSE
sR+BaqfpB7ShXtSSsEeWmNBGD5BBs1sWOPvLx3fFT4iWM1OoUCKvtNwjvRbEaTdHBa0/8qHXvqfT
cJyJyCdmBl1Gep15ZSP+QVruEj8qgmYcQWrtjzS2EJPsJd/Yz+NXQyXW21dbtfktwEU4kraFD5UL
wLCpXGsgYnwXD/S4fYose99In60twvjqWqJ5Rn+e4IAsb5bO0jtjbJLCU6AtTuHTqE472Xd7ayNE
fv1uYyV/41BKOPeDdVHKpW9iWKxoZK4/6c7s+bEnGZ8z55MtbY20eR2IKJiEqBCbEru0xTpacziE
QY0bqcxbdSpdDfXry1tj5WQjISUkbKkCiLDq3KCxSkk00NPrlbYqu5M8xPukRbqFuU1buuhrxpA7
NqEci3O2fBFSUUulVLUopwelaxiPmyHVrwD+PCvDYD3R94wHgUG4DHS6Gg5u7XOKR6PJ3dI3bq3M
aA/SFD+EsvSQNbpx46vDnSJJN7ZdX0tq8bGq5vtSDQJ04DmFTfhIDUknbO5vCkbg+BIRWSBr/caJ
fC2dynUN6VvU/4lTWJPzdR/qHgpTEhb0BpmHUsmu5FAIxsu7smc+2gglOvY9efwRzMYuVgKhtLeR
blz58ogL0GFNroyE2bJs0JQ+FchJEnyAm6C33KB+Rtjq+ObtBQhNs4zKgUCzPJdZmlVZOQU4AuIw
v5GPJtL7m7PzVsI9yh48jnnaWdBmlsF0F1e5oiXAFGOyz7uP1iS4se14NVdCTqfbTQyeUkrGHhrN
Vqy5uo48KwU6McWyxZEwsNIiA2w9RhNrbL2xVG7TcIsSsHJ6BMP8N4zwgKcRWF6jwtQBExXUd1Lz
XRtuDV5f8dqiJKjDqCR2Re/kHMKuGCeUSTg3s37W/Xd9/hlhnXZ8tpvPun7V+Ruxy0q6gSFKJ3jC
2Z6Y1E6t7U9RXHhztSvqd8nkRiS/ld0w3+jSV0dz2+Gj1F+9fUeSxNd4hkCxIpw5B6UXt8hKiHzU
J+SHSStuxsB4iKTPb0ehdkXzl8zeV5dZGyQmIVumTHE00mlft9N1VTc7aL4b19HaptCYKQrVCo7d
qzT0ENthRTzEpqBFRWt+Evu/3Q4dB6Gq8IOoxC3CZTWmIaA3Gza3/EExbjRmCqQbNqydHyh2otUL
ihCb7/yD+HRkFxRO2XWMA8lrU4iMuJt3w9repmYPUxDyKbfd4iYNTLtwyIewUuZtR6sJIibK8JSE
u9z/WQ+7rNiIY8U2WlxF8ENE7xrqD+TMhdUnezvt65p+dJqcNTQ5rW501eGpLR4jO3LTOHKrrdlZ
K6tIw6EoyspQ1gigz/GkqTcqXjaFl+SiW9f+0QdcLpq6RR5c2XGibglrRFzk5OrOcXJNKf0wkkUo
WUs386Ais9wbW1KdaygUYclBsn5ckYvVs5OK1UungiEjtyMDpbdaNFd2Aw3APDGQy4U+vkyXqZ2F
2lrIz5fqfSmTSk2ohn5Qmjt0+9XgOG2x1FbxRJGS+BQlh2XBDX6KMbQyq2YV403njEcy8a7p/KtZ
34lZUOezjtSN39p+jIczGeyHEpsjc78vFnHo82pICHG4mNorKxgYM76l6PTrZyy3OWYpQjmK5O0y
iNA7LSyQui28gOQDwhBpdB3J9y0RMbMx+4/q5NrzI4N9guhb2h37+SHc8udrW+X0N1DPN2RijP1Y
5Xrhqf4s3TDxS33QK+PHm92gkFT+bebCR9VaorCQmBkn8l7iT0YgXVsIjl2GWXnF/CrBQc6HtEID
1rktkyNPiG2Lw0UY0Za2p4zMFYkeqmJLQXHNXYhi3/8j/QqoTtyTUc9RFGZK4aXafJXp6JE48X4e
zOe3G0SvGmUnKibkORfrliZKFXfkv7yA3LPlBN/HOrqXiXhRS9qKJlYWj0IpsipCb559v1g8uI1Z
qgVgqXF523XB4zyZR6vOGMdhH5KkvZK1RwV6bVqpSJm/U5X3plnfBY3hVtr3Okk2TF+Lbk5/n+US
txXP7qbj95kN/1PRK3u9Vm6MMr+Jk/CxIbORwoO0iFepNoWIiGxs2ZULCE1BRhehrwLDa+lyhl6d
kqGFnJg3jpsp16PiMVYwVSMvk4jqvlz+0Cv7ycZfCwIcBCFaaM937mwG9ZShU8bUMUY7G8cp/Tb3
G/5sC2Nx0g2/SFLHD0uvjnJ39o/5FOyqzabB1W10YsliywZVOcpKgyV6crTbLxJ9RekujPeX12sL
RXi1k/MXlg4dsR22mIyACyArXPPsU+0Pl1HWV8wUQhoMRUaA/xzFVubYYhuWXsowdoUG+jSi+HS4
DLJuym+Q5ZyAEDEdea7Fp5fuc/0hs67iyRu7DTbE6nYmb0DjEt15r+ZwVbnlx6PFgkmNRtjRXpda
ddehsk2bvuoNin9Uh61kz9ryicQLLSbEOhCxz5cvja0EEViasm07JvPp3MlZfnRa5ePlBVy5wVBh
IQOIywdoyRqskipWprJiL5jqPeOFj4X//TKCeLgtbmmE88RgMZSphQrUuSHh0HRqrREcWnaUoaWG
MEASDvSXN/nXYYo7/GKQbfi/15gI9NLniwg+Q/C0ZaJ9ziSjdXRCrDba9c4XXdv73c2gf+1k763G
AYQ0tOjRweEt/X7kK1rXFIQ5Zfd5NL/49XXQvdTqzbzVtPn6O50BLR16UyBNlQ7cmUr92Upw2Vvj
48VxPP9MjPw2KRfzlkMRdpkga/R+LtrWJMoYb+f20cyPUvipDq6q4bZUb4Nmg8y59oVO4cTBPvFB
RZDHXd0Bl5aTN8nXaCof/eirNF618Rb5ZxWLzj9YiFCZqFWdY/UzM+Q5aVyG8ktrx1e6MT8VWr2X
6s6lsrQRC7w+uKKDXRD1UI3jz8V+N6Q2DgpxUwxD5lrWYbA/+uX+8rZ77fYEBsKzqBkwnG2pLFDE
vT0VAzOYu+KnMT1X8V04QQPZeByv7TkY2vS5EhhSFFmsm6IwzVGzBIryZPoRGZGny2a89qsMAMep
8jz45RkWS9XJVZmXVVx6Rb4zS2Zx/gj0By2+zpjNmmyRNdd2wSmY+GVOdlxWFWHXoSbk2bPuRsm1
YT0ZRula8nWz9eJa2wKwKeG0wc+D4bW4+pCzHXIjZOEqZm+k9VEMgDPCLYWBVRQxToI7SegHLlYv
rAuDtHFaMoTqaXJQN3OeJWtLjXVtp3GF/wZZrJpdDRKeFpCZw1lcN9GPWbmRla0hb6sfhxoD8SK5
GKbznn+cvCwbK4mAsRPjNqNh94qnKbKlwfjV6sx7NfCzjSO0isjwZ8qkVFLgXp8jhkaYG7LP/epn
/4grtrG8SrqWhnLXFsfL23x1DX9DQQk4h0JMr23iomA7TFdI3VVD6ToGYd0GzOp+OIFZHFfTN6qu
G4Dx073Zf+nC5zJ6uWzJ6qKZjC8hvch01CUFjYESeg3VpvRU9amPD61xIzs+5BHP3GLwrRqD85Gh
POMdlkmYkN76QcswZmiiQzlpXgzDZ2Qo+WWDVj/NCYz4+xOnkGaDbTLNsvSSLiM35o3RflJMty3+
wpWKbpf/miMW9gSHFtFURWSf5wPjh7XOfsnn4G8+/wnE4qSSGwsYjgNEHzwb0UPkPMzjRl5x/fP/
sWJxZhrd6SpDbGREqw5hcNslxwrJilBnzszmk1ps12VAcrJky9AeKY6hqXTAujykL3UQPQPzUTK+
mp29a61s38/6rjK7GEma/iqZnf9tPZdRg2nR1IUW2C/32qkfev3oN1sJzY1dvpyho6bIEtglGGnt
7KzwQW4d19qiz2zs8SVVtTKLgWFygCjBzmn3vX0w1BtrK6mzujdoQIL3RBaE0bvnO1yTpzBURlCG
8gczP6pp36dPqR94VrIVz62uGnRiRD5oUyOsO4cKdatBuLnE0ckftGqfZj+tLV+6GpmcQIjQ6OS8
xkHaaraPNWb+YuffR+Vb4ni9/d4eVBdCzWUntL50f+xZOCGrl9Ji0HmD1RKSR1G3C8eRjlh3ML4X
xstlrC3DFl6iCYJergrWLqyNK2o3/fjJgPqhaF/U8r5X/yIWplHh95daOAwq5Ukd6KCpuf49tabI
pWJ5YHzK9WWrVvJdRJJ/gJY9/9CTS2rvLGEb7Gv/g5HvLMqHc3w1drvCvCoivHt45ctb5GFhwCsn
dYK7uHNnZUS+mEZWz6+Tl96Jr53xg+ELTDrTnNhTyEZX9d+EzSegi1xU4c9NGCSAdkN9yNSnshqY
5HpUmy8Dg5mz4cflxd04bssyHOzoKpHFccs76MP0hNZt+ZxK1oZVW0u5OHJo8xpznwEjFz+M2Cvb
GwtduMm5CgdvctxmK7LdMkv8/ckRD9IylEYNPH+6t9p3RfFBrd5fXrm1B9Tprlwc7L5Ky8oREPPw
fpy+a9PGfbxCPTjf9gunO9p+YMY9APbYvsyT9Kw4sVsq4RNKOwxAMW6j/KFM6RDIzK0TJ4LWSzt/
4UhqW63kOALa1IsXLevu4jS4tazpJtWjm9qRvbnMEaI298Yob/jLdR9G/MlMFBqufjmDky+X0+ba
aS3OOZZ0L5V/yHF4DLP5oDBgJqvjezpvN7IVq3uFqw2+K8+5Vwx3jQaBMY3FiTMYCVAN+1zRkX3Z
Iu+uXgQnMIuDzejK2okn1rSN+kNm2149RA890seZ9jN0tjrKV5eRXlBSszAuKEWeHwCzbrWeHkni
glYIZyae0x1b9Nvk2VWLT0nvXj4M68b9gVvc2jrC/Q1y7py34kWCC2N/aord3By0rXfxll0LR0Lu
zw/GBqAueS/nNFLdtONtqz9I8o2u//zfjFo4EdrFpCITlfap+2bpxxz1uvFOie6deHcZaMuohSsR
vNROLwBqUemy38X+R8dHLuu5yO9G9W/cCvUbwYElkDJ08cucHDBH9vUsoUffCyP7ugg/yZrhxdnk
mVaI0hEFlvGHHKTvfWerpCusWDoVkYem5RB9ULRTzoENszG6eQA4iuTrUXJucZ9PcW3e92G4ddjW
7ptTrIWRKAjmhZzjRUY1OYbBbiieuvmKjM3ekdwg1NFbs//iCJxCil/pZF31LCirNMK8Jv03s2+l
7t+xZU6Kjybvlqj12n4RD2cEKOEAURc7h6q7vh1TxDy8OTlYPg22X1X7zp+Kg6ru7GBLpXv1IjqF
W/iSrLC0smuAq4gpLf06DVUXxW47oFjm3NnFvsx+dqa5cShWt8uJkUuXEqatVWriE0r39njsC9KG
MBrMLTWxNfd/at3Co2gFvWktOSqvGL4msieHj8m0ESmLH/Fq55N7Z44ixTJUxc6/F6WRLjArbpjC
Lt71pf9MxLVxZW9BLFxIzpBeu2hrAqzSv+P076tm6xG4ulCiIYShD6JhfbHBSRhVEaOZIB7RI6WE
Xxp5dOMtBbnVg/sb5BUNmiQXszpGXKE1TV/n9kPkhNcRydzxeyO9jyPlyUb37bL3XV06WGKUMoU6
85Lbm0MksJmjTZpo+lo7j/pWa+fqRj75+YtPM8r51EsixI5M88p2oocwoU4eFNLen/4mr4GCoE1l
HhqVpi2+kRn2EdrH2EK9M3UDS8rcqGtvqnCrNra+GX4D6Yu0Z2eNqZoYAMklj7Ly03/adjZc6vrK
/QFZ+DmZyNOKUkCMlE7H1LVp8u8+RuHG8Vx1pwZ5cIYBWXSpLvxbLjXtZGvATILHG6ShF2YMRjPG
yJud0S2T9GrgyXd5161ETKgX0SeEoikEy1cEltyIQ/jsBX0he4Th9R6pDrcudpLzchlo7fkslMXo
HENti9bbhfdJUP4wM9OBrWV0e33KjlI6H3zGZ6b1fNXqP6lGvzPIT8WTeRcbW+X1NTvh6cBUFB2r
/Hnu+8xZHvIhhqyid1W30xhOs1eGxHG7pGgZJKPmOzlEIuqyzStHGgI69FJK33QfLAlqat7lk69Q
e0r9LkXC9fsw0Wp5GWNFdUCFtiqSvr+0dpdZ7H42GjPrKASZk/6Y9fCBQGtvbWYc3UgT06SkUXok
2WTdKoQAnjrH32jchTlk9okbBWg5x28X7BG/EpxXutZpE1zWectJlbNRw+7e+GFU75Mg2aE7zKpP
rm86G35zxQWcgS38WkeVVS5NwMZghDMjGZOnIi/lSuH0/fJSr1wKIFGo5HnGC2p5VvKKjIvTEFrV
U88EujDo3TSKpJ0ySdfVFBmHOnUUF4GYn+1YfLiMveKDzrDFVjsJ65iy16F7RPFKmk2PfhlL3ZWt
tte3hiusnZNTGxendIrJDzYl1Zdgat5ZBDtVftTKmtEoiMIWV5eNWltQZhDQy4KIGkSKBVjYzrWa
jhjVNczQrTQVoSzZHF8Y3GOQAs3/iVJEgou6jz/KdZdtPLjXlhTqmY1kJI1HKBEulnREwLUbJbh7
c1m78Vy3j0bbVLvIYDDVPI/dBt7a0tIWZAg5B03oBJ/j0fnWB3qCtRWtjH334jQ3nX+lBPdRu3Ek
1kJl+kV+Qy374eYi041Ixyfoo+G7itF7UxF+NlrTS1T/U9LV13AUf0ylej3Jf/E0PsNe3JZ5Y5D+
JfPFay5+7BnLHRjKg1TUXtKnbjlbltsb0uPljbT2KYXyJwoSChmU5UvEjiu7HESZuuM/U/Yk/6MS
Jbsp2PAAK1c09OY/OOr5J6T62fSxBo7tD7v7fFfkNC5Vj1JysNX9ZZNWoTRN8EqRPoOaew5lSV3S
aQbOpkDBMIiyI0paFZNvauXK0G/trSaFVTghjcEa4uKWJCPfKDPjV2mlk4PoqppNBbkYWDJTVkzv
nMxRdmnk35cpU/Iu2ylO2eJRgmQVmSFUs9GTWDIMtEqlj3Ii6imzByHNg5auvDXCYtW4Ewzx9yfO
M05yzZcHMMbY+t72ya0fRR7R9nsio2srrF1NsnaXzVqDtJCiFYOrmN++ZIf12VDZs+A/DsoHSfKc
4Is1XzfDh4zizuZDfM2PnoItLoeiU30mhkM7sWC0hP0/eoyEK4xIWfuWSqHrD7eR8WauKkMreYFR
pSfdRiPD+ZKWYdTLsYCUlPkwKu3N3EaHbjAPl5dxpY0QHFX0e8gsJJqh5zhzV01NJW53dWAupvY+
iCiRoWgCwXqnBj8owPDql+ydkW21aKwtKmqugnDHcTCWenmxHEMuLznrMpUyxlPvs+ijbL105k1g
PedaBCXhL+74X1IqNIQIGfbFBUHzWxA3EmuqhOr7jq7FLlP3Ib0nNdMqN9Z1JbXOUef1/B+sZeXb
HkMoIwnrqif/hOjwZr6fe7CoPtZBtI/y4lptx8qVS+fBloOXy+BrF6FQPIRahi7nq9oqJZ6+6WRu
Jyft8aTPDvc+JCPXkQIvLzdYEVtgi7MxzzTvxApgvfbDCY5qm+7S+FNV7UemnF+2S/yopSs7tWsR
UNRzQ3eu4LL1youafkOP4y9+PoVOGJRk0+k2OD8LgdwGdunw8xsne6+E/Xc1k3Z/A+FAv2CWAWqK
C4hSrjWnoKSEmOguRTpRZjDZZYQ1fy+4kGJqjUUf8/JA+20/xCS6PEtuPSN3pwYN4K2emTXvewqy
uKdRhNTsWuR4NedjZV1n6U6dbZrFNC8bH7Ifly1a/ewnFmnnnwX9o6kycsDUUXIVdEN0ZePDr66Z
RXcx0jZwnJc8bbLIkaXWpG6mAOIQjdORF6Qflbj5Kxx6ITmVCPMtvw1TOjgtgt5j2+FwlImD9wlc
6p2iNFt5h9Uv5CBdi6cjalsGw5IcJ2lj4H8cud635k0c7Yz2p1Emrpx/0Pznt38iIZwATxs+wKsu
bWdG7De3eNWU06eWDI60lV5Y+0J/AOhsOt8DUzXbWWoDYA7fLIyorJtwy2dvYSxOTkgRtMljMCbz
4MRPmvGOSPfyOq3F0admLM5NKXcyKXYghv4ujFEruy67nd5s+MktQxYHxkCPXe00UGqtOWRVcmAS
s5u19cZuXvP8iDAQQ8P35Jkpfo2TqM+SVKcdhBMQw45sN3Q+JrAiE/NH7vx7edlWDTpBEst6ghQ7
3URsC1KJLruJpm5mHtNmI+JaTfSc2iPsPUGp6HeayoFl66P5ybAld6i4N0NlZ+rJx15pd6HT8uEm
ClvmTp/b3s2L6JCm8bu6Grd+mbX44fSXWVwUk2406hRj8mg7LwPNb9FcHFKkjawivBl13cWFHOme
3YXZX/CmhLjGf7+rvThrIU+9ThdcsyC6H8fvFRpYwx5BiYk518r7/+nLLruq89C3W/qMSf1a4XUe
IGGZQ53qtmRQNjaQvTh3ppJPc2GxmjSy1mrm6l3gMqr4si1rLvd03RaRUN6blRkJsqMxPSqqp/ZP
bfOsJnfZdJVt3VhbWIuzl/aVMo+N+EbjcJd3plvHDFnvm30fh49x7zDYr98wbzXpIZSNkETjDYuX
Pz8fddUWUyX4dPTq+NfppGUH1vGzlQXXMeOQXaaDGF5ixO8Lx7mRq6k8vHl9ee7x3iOooaq9fEL3
th9qBbwlLyhC3NmPobA5jp4xHPX+Jt66DdbMBU43KWKTXSatfm5uWg2xYzJH2LND6Z2uEMkbLamk
yGuZFJIgAjeF5n6SG1ee0qvLlq5s1zPohb9L9bpt6hRLM+U+Lvdp9ZL7GxArzhsI2Jfar1lry6x2
bpZ+NAomR1w9xd1O0vexc/D721bbICKs2sK4LrooSAIy8/V8GfspUYzIYhl780qdbsLiJR4+XF6u
VVtOIBYHL5XMIPEjIPJoH3f3FYJ8iJjN45WzpfUrFn7xAqGF648xiz0x14MzJiUfBnnRLLqZyq9j
AIn++2V7VgJe8vsUi8QEFygUi4NmJXkdzhY7zjEYf0cFp90aobn2Uf4gvCq/JmrkjEoHgiw99uOd
3Vxn/u7tRqBbgqIEh0hoMJx/d7RT1H4W1bYgk0fIayiZEv9mG6HO2gc5QVkmYq2y0+RyIHLv9M+t
7mXqbR5/aufjZVtWvC3zOX/bskx/6n7WSWGELbGDQCJC++NtGh+k+JOjvcvnp8tga99GdLyTXxbC
r/9H2pXtSKoD2S9CYge/Qi6Vte9Lv6DeLhgwOxj4+jnu0dzOdFlp3Rp190uXVEHY4XA4lnPk+Yxw
xMg54CvQuLN0NrJNfh/xtcm2AUbgNKunMjT4clT6IQmNeFLEa4x46sCti9IO3/TrcLWYukq1aulQ
0MGLOgD2H2z61Ay8MJuYDaDOOAMQNjiXwd9b720kk/KaPLjZj9Bhh/Prp/IGgCMTLewYuQV85qnE
AaEvBz8ZygAz8AWnNrKNR69MI28xIupppop1wqTAonXQyVBaIgautmBdjpf5sl/z3WIBEltz/YmV
kn3PsV6SIxWdH2Ehhp2m+dYElBsonqIk3zK26ZMBreD3BoLw80upMsVjkZJj7XgxLdOAiBhtVpdF
Rd4HDBg7bqarsaqMBDaCvDiQ8NELKhnJtOJxkho4xTO6GO3itQ1eCXozg4NFL5JME1qr1/FfYTKI
cz2wpQ5sCGvS7IKXFcYuxwvwPh2oW0VGsP62/XmMQsPUDYqofNWRlvKYdmbm3M9Fy3fthdHYvsyp
Ha30BpDEmm2zNOtpS1Y5Jpi/nYSK3G6+Z5bbRWbvxXWxXAfNvGWms8nN7G4OP0w/2dThi2E2+7y3
o8Hnd3bznM4uqjxgXAPd0hcMSkBJAjwLmYlPPTiOUTpNgLM5++lF38Nh0+Gfdu00/lp5KpH6/AOi
K8ijTl2A1aMl1jHgQn3zuU+eBueuq/brr3R5+4I6NkDtLAEZ+Wm4lpN2MtoV/rPI3XjBg5AEGELU
lcWV2iAKAG2zACaUSwFgrmdZ60KK6RcP+Ja4AMNSAmAXVtaXg6W7FFSNJOhg+ytPsp61Xle4MoRT
eNbaUWf+WrNv9Qx+8tHdoRBzs1rLc2K+BH0X+6UOOVt5SI6ES16umI2pLNIJDtUsr0LviZnJU5Gt
uwAr+4XNO5IkObfGsVYQB2FZ6+IC7RpL/m3UjUMolSFiyBKwDA7m00/tsJn55PYVlKHZr87ZhNWO
9hjJ16H+KN30XzFyeNIUlHldATFmj3mZpo5nMUvylaN7JESyCjKQyaadCLL5U8svyv4xTw9f2JEj
EdLeG3WZgkYYelgeFACXkZ2hXVnjHFWLBbxkvOngi0ETLu1JyooxcWoIqdtrcC107XWmY1xQPh1R
+IEDEhB+wNc73XfamGURzCaCnvDnuDynWRCBgwEzlrcj/MScR3b+FLIvlEeAzv5XqvAjR/krPFwW
As4XXGwgDRjM2EcP9PkNUtgzFMLTH02goGOU+0laFNJxNuFX3dl+KRy8TqiT/hhnD90dgy5no3B7
6OlyLWTlLcTechzHF3/1hx7n07B+YZJ54y/FwaiWTej1kZP/PK+ZwipOhEnWHcypZWccwlh5Oc4d
Yo+Ic02lTLl6RwpJ5g0+k9WxJjy5V/TErPaLXT4WmEbNjF/ndVEEOCe6SI6N94bZN/gLGvr5BcO+
u2BABoq0my4kN8vovAC9fOvnOvPTLaH4+ZH5+atNJs7EfqHc6KO1gdWAx9S4CPHtUhB8opt0ssJw
TIHCCt1SABmwELzNg66NSKeHdIxGpPDmMoUe+excoQMfMwQEiuhYuhUx2okm4udHy5WBeqYGmyGs
Idj7w3U47ObOFucp8gYW1xqbUK8bIAuBX4lnkXwTDcxiHunhvZul3jj9VUt1hESqsAEK/StCvoW8
vgtFjzWyFlk08ohY17MXA7AlAJDyXESjFaM86OvEqr3EX6nSwc3IZAxWDall60W988DYRzNfT9kc
pbPm/GrWMJDOrzPTom9FJssHsDxf9qGhu8jVJ/evMuILjmyiNqa66YmQgLddyKM53fJ8zwoB/A8Q
5z2vLs67Ct3qSWeWopQ2rwwCAaCLwbt1vae8iEe64c6385LUp+qvatLB5RVhHTMhCRDOy4iMkxVV
lqbBW3XvnpigdHRbt+qHkYpAaEEf58anb131bcCY32R+q/LNYkeTDnJJZxTSMcYcFPqTXejlWK9j
8k2bRtOtmxSuWO0ElPIZv38g2Xdj4ReAEHsbGm93fnt0SycXfQYQI0yrMO4mdTH1swPEUp8C3BHY
ptmNX20q+9LT4WEpL0QgqALh1kN76Oc8Jy7/xIYLDHm6ocw8OEjRBMbPAK3559VT7tK/kj7lOzuL
mmwcIWnpMFrU1VHTf8W+jyRIT846CMbRFO68AxRsMP0Ea1KqgyRSXhlHMmRfF7Z93jnYI6/88MHr
nd6iTD2XA+bk0XOqWTKlaxCA5AH6ooE0L7kGy+BBiylZnCX7wbHKyAo3c3890rvG2J/fHKWJH0mS
XINJ8nEsXHFq+0fT23jmljQ6z6A2gL/aSJ7BSW1arxzacAMxw7Q1nGFb2VurGaLWiuuOgykEuNHo
fXst2Ec9xXzUnDDdF0iOAvh8CC8HaNnXv3znJ8qc51dReXccraLkKNaSrAmbhYbVa8ofiQWajPtk
fJ69DevBydDomqA1BkKkMrG3VolbgSEvToHGFphxssY8BfhXFk+6coVOlHS4fN7Z62gJW0TKzBD7
9U6X96m49HQwpDpJ0hFzMK3Cg15I4ga6Vq+okcVWH/nzzznUHDCl9wMiMJpXARCJ1OfpZd+uCxBe
Md4Zm+GbMYAkwv8xePe9rjdXebqOxMiny6Zln4oc1Rp8x2zIxK/9RJNRVZr2kQjpcA3hZI2BeDzx
8Ckb/lncw3nT1qkgHR0vb33g8mKl7CqPzCLdmOPeSf75/wmRzs/itiGfxDrZkw9GMYb5/b2Tvv+/
hMi3LOu6fMBTGU8z3EO5vV0NLwqoDohNs17yy7mbnNztRQLPCl4y9xtN9+UXUKSw4f8abyjFwm2I
TsxQhD0Y8I696ZVObdzV1wW9tjBKd37RlJ7tSJYwv6Oo2KB2VgQtZKXN9wS0PGtbvpq5AzpbczsQ
smlbtvN89nFeqvKyPZIqnZthsPxyFS+mlH9zmxcDMNdT5+9Ky0JVyQ+jqih09JIajyCjTtbZlPBQ
3O9DA3z/LCLJFthSkaHr5NDZh3SeAr/qrFmoZi+HcN4w/qbFddeJkE7T0K2uiesO9kF2wfxYlT+0
LdYaEXKSv61CYxnTP6v1XI73pH90qcaxqUWgVVwUExGnyo6tdHhrioO0rGOU5RdF8oLmofN2prxx
nL8ypM0YfTuZrRAyaLm8UDZEdHZ3xZxETVN/VK6uAVlp1qjHA3ULiMFIB5weprbz0P/k4IILML8A
WLGIjLupo5u2uczyg6nLGitNGtVlF12hGPZwpfu0S9aCLAHEUfPDXS7D9pDVMQsP59dQuU9HUiQP
4RUlEvDVgoPjXKNfxpzfMkMjQhjsp8QT5mjAxgo90FF7um68K22fpUiulpgqMy+sYtsDbdCeN326
d4M5Wou3L+h0JFDyP91oG4VjQKcyXOxrH3FJnIwe6hTmokN1US7fkSjJzNewKfJ5XdFEQYqHtcpi
mgZX5awZz1OawpEUydBt2HSfjpDil/vQAZLzPTNvPV1nuoJQQjSI/d0o2fP4QHmfCcTwNd1g0LA0
u8jPbttmO9evE+aw6RUGTWhyNfWPSw6Qgx350oMmEFNJQEARKJuSrbiA2OS+SMQjQ+7M197yzde5
DaU9HsmQVtNBpdz1kAsVj6bM2TD2Ixi+D+vWSn617rbVTZIqN+9InLSqvZEOZpdAJdd995aflv3s
kyttFkIZSAZAMAcEJlL/Mv5guJReXYm965c5ntofWaKxQaWlHwmQVo27mUubAAK6YV+wS0AyAdzk
/LlVOVi80YGeKHw6CsOnm4+hUSMLU3g8Z6mrxyYbLomHdpB1zL3LAYMlt6kJYgDb7XWMoaotQttY
iN4h9O5+InO152r2SDXDYfiPQfCA7qTZvip0z1jVCjpAGXcweW5jvkgyBND1GE2bOeJ42ZsECD+p
t4L5ztmfX0WFJQiGP2AmYI43RKnpdBV7YAwbNARPuol5UIC1JGYEHDYdVJE4iJJTP5Ei3RsTaYN5
9CEFQ+33TQMU1LbcAeL+qUfe2kfi+rxSirUDx40D9AmBEQNg6VOlsqEs3XAWTOxjtq27/qczzLFv
mJo8tVKMg6wjeK5BximH/wHgkgEPAJbrKW/eqwl97FZ3T3RoGqp2eeQ2Baw4jA02Jz7jKCwPqM88
NwP/dBJW3jZsi/zR9LP3tUjzLXXGa5Y0t0Xuv9VoAoym1b9JUuZE5rC20Zy05FD0ng5VRrWfNoiT
ReMXKERkAIFpsjE/3IIeWjROclKvUTX4VhQg3o1BoJRFua8DYFOKFHg/GLHHess4dtkcpKAOZCye
5x0ZLxOvw79vC2hRG11fvipHC7q7v7KkYMql/pT7LmQtgGRl2UU15VFPY3O9HdaN4zwsgBPojO15
o7UVfuVEqmS1PhjT634uAU/ACoHPMgf5jW3V/bckCZebcKDOnZX43u+Ez2GzS4cRzJmlbyaH1LSm
B76UFeoKttWi0DmbB2JN3RT3XY/aXeOMFsg8DWL9zPrU33KawrEM6Lueo9J2moukoOlLVrlLuWmN
IdvRZPI0eVuFu8YsFk4kWgUxZis3kDpWzQ1DACCvHkjVnKeRHABImLl7HtxUk6ZbUHUyj4VJwTdP
YbnGCGGYiLXtiBud+dvCIPPjaNDy4/y+6WRJ27ZQo6jbArKc9HFwD421T4r4KyJEnyo6ld1Atn27
cTAOMeK4ld4/c3UPynctoZVSC4RzgocdE9jy9PpI6pzyDk7G9JZ9wc0IpQTkMnVdR6oxaDRWgdMb
bKZoT5PzGXY5Fvb4Z7VoHS2L+yOtfrKxvLYxmDcu5a/OCmLLzWOPFRcrOGPSgt6fX0xLbIh8GTmC
4xQ3g+d7sj8tSnOwOkdsGLgHtmCOeTOJwXcewYxDW+ZgkvbcJ7MLy8g06dXsUeMjyMtHZo3+Fggp
hmZzVY7t+HOEWzhy78xrLLoKXzo5WcRBfFCst94QW8UlI8/nVVd5GOhtYY4MlxOoCE5FVRhzz/oi
ZzEGjzDwMKZJnFR471hLkeDV0xuDrtCqlAiQIrChok0Q1/GpRDOseOEIibnze7C2HFX3dr3wdTUU
nRjJYSegleVWAzFFfZvkmya5GXOYlw4rQG29oHxDKdDHLUTEXh7t1cjLgvZtweK0CPLd1NRRTvLr
fFmeyfiWVeVNV45xa9K30Td2VbkePPv9/BYqrQWduwJNIxDNbqdfMKU9m1wPV9PggonhFbYczfW+
o7+YrotG6bCPJEkxGwgpwa0lLsFu8DakeM+yMSpmM8rw5qEjPzQJ12SBVLEorBN8OoD+xw0h6Wak
y9Q54gJEQDxHrJiXTTe6ukYGladzRdiCdjFgH30yyYW6IHissILtJi9eZkzRmuvm/C4pIwjXNcXk
D5hFTbn/Fr2qgdsaCHTNFGhDl/PyOoa7br0OgfEHBggr2AS60WBVMzLobf7KlBxJShNwnBDItEF5
VIOOEJ6s+T45t06ya+3N6t9lbbzA0RnvrR2XgKGozc3ADn59ILUuBFcwfGNYFeUoDEULGCb5qJCq
F492fA2vr1ISee7vZH5o8shIIm4/+Um0plsLTDbdnVdcOfUmwWBrezmO24Z/lHRb57vzW6IyLnT1
/i9tCkj2pPeUlTCjc6yexeM0T5EpAtShqXvNEJbKEbnoeAQVPGwL2Fqnx5PMNYL0cmSxZ/5e+/fG
DwCCF2KQ/gvdlbisATpLXOQWkfQ7FTQWfT97LmfovD4Q7PdK70PdELXqpMDZoS0QpKGA7pGcd0/D
esQwDourxbsIvPYmqK0Lw+o1wZpYefk+BuoqXksARhEQLKeq8KKs05KgF4v3FaHRyi3zbgLG3WVn
tmzjdIP5MI32eMmWwfTjhWXV23nTUOrpiN1CedDBn9MPAG8TXf0RH2C0h3T6MJM9022XypliMu9f
EeLnRxdH2zgLXnYQ0bIMR+B69bd03aSTiea3EDCF2y9oBFgSPOuxqvhzKs5pC6cPOyFusmOXkZts
9rYLXR/Pi1FqdSRGunbHFo0LQwtrBxQf8KmDrosq483vn4lxaLTNvuK3fbKTI2mSndgptVeXQxoe
9kP5vgJHKmMvuHuz5m0It3VtRuFvsz0AfzE6r+ef6PecaOkuNNc+6eoF69lke9u8nLptRm4qI2bt
Pi03YVvuO/PSb7qod38m4TZzP7LukIz3VIfDr/IveHcLNPfAw2yutLFei85WL8QaGLno3r5o6g1N
X8mqeaypTgQCNsBFglwe7w7pRBBetosFHggwfVv7brZ2YZ9tl8TRmKnymgT9G6aMbTBLoUpyaqep
508978QlsQBCZ8t45v1jTN1YREti58mO0DHZAkt2eCwRsgbxVKFWijcBywbNja3SGOxtwMgXAAvI
7Z1+iZUPY5AUE0yZ74jzrWKRaegarVXH5ViGZMAFuvLabBWXQ7pZg6iwL+wSoJX1DmgD/hcaeDFQ
jewXONXEJkpLOwIiFJchFOpWXA+jnUf5mH/BcR7LkCMOZswIRiEjCTFaBO5H62D32Y+A9V/J/hxL
kgwSpYbASCtcd+VzX9/6w9283pj5HX06f9CVO3S0aJKbZiFv0dGNHUqKp7R3oxL80e4GBGuru0fU
rXErSpvDix4PMsTzn/gwO2/wh9ISAz/eVZjvS/vB10ElqPwF0FT/T8SfA3h079iL07W8FevG31b+
y+43Vhcz3RiYKrY6liJ5JZvahTNyKDKAEdse+wgIFuc3RrVU6PDEkDPYV02ACZ4eT69okHL0LIQi
zrWHcVOGplNdKlwVh/zJhJvwrkhSSceTzJg+61F8RFEEecX9inFMhjeP3aTR3OyHqtjkfHteLaUD
PJYpXSx+VVg+vCD8ebpGbnU9pB1Gaa9MtuNL3Ke3wM5Ay9x5oWKtpMssFCS5pueYoPOT7xBjSPMO
XfF4J6D5eRJwZex3vqCy2v1wdOgHf1IKp8I8YOeKfB+quZgTlNyQl5ZjFUyYxRw91KYxBemHU7QU
2ynwwYj3KwTAH/feG2uJSJohTt4VC4sK8o+TrzcMKaKxv3DnaxI8DebBDx/TsQITabkJgLej6/r8
vC7iUwnYsbH/HojQT23MpGRpVoZPLfst5Y8W+8DjbTLxRpl/n9+BT+cFwLuCkRR+2QTshfwE7Qmw
b/vML8FICr74dnWHqChXHe/ppzMjpBBPpFzhYT7tMwbeG7+iKE9gzn297Ov+ZSY2SOEq/+W/qwMq
ShtI9g4qSHJOb3KGpCArogUzS78zpMtWO43Pi/jkmKGLwPFC3h9VKktuEKkGwymR9UBCt/lYnKdh
BdT1HFlpGlX01fO356WpVg4ZVTzjMMVhBzIygFM1S7F6HcpUtHv1rPQ6zLpXkuoQ/RRmgABdTOea
mL0ichXWArMYZWmN6Md03oKlf+gR2Z7XRCXC9izM4Qmn+emZaM58nAmOVJw1ox8Do3SAp9HBYH06
OBjwc3G08R4FSP6n9HRHMWgMjAAWWyVCcP7sVEOceo+G68Sroyksf7rQIMuDKQAbxBX0p9IhpQmb
yFK6WLMQSYR/DGvD1vtxfj2/bCopPtBvAJ7hIXVJhIEcXZuLx5H8qj2RvpkfcucHJpVumioEg+Kq
ccafs9FQCMjiyEeJI4r0xKmo1k19VgUQ1QGxeR4vJwfVmAtSXxjuleXF87r1kSzJ+UceXKFp6b/r
iYc9SngeijIAjTkVTkbglDYTqwDEXcdZsA/CA96TEUoaGkEqOwR7EgwQndOYXZYihNABXS1ZIAgN
XjF4zG/n1H04r4taBMJd1CNtoJxKuti12WUu4AtBHJsemp5jZnJqfp6XobIL0UWMtxfeCZigPV2v
NAObBshWKxSxfoRIZwUfHUiLzf9MIgebwJaYsDxYOh57kpgxLzjxO6yWe1W35Ia5wQaz9po9UXi5
EylSsItyB3csCildg6F92oGswP3FKqaptyjXDO8QgeuPXKg8fDJQLyf1BDGp/07BDlkmUdtvtMP7
n8fixKL9KweX0emiNf5QezmHnLLqN0a7X+dvTn25ZnaU+aBEJbc1shNtXOqgihRX04lcybTtlpTp
lAi57rDFqFpcTSTKy3A7zW7kOo8m8gT/2QoBImx56HEAuA+yZqeaVnNCh3kAbwt8F3DJ6ogOPEqc
10Q3iKfYuhNB4sgduUEfTfmWs0BQ75TsKaCOfUB5t75auuZbAbhpjV6KlSQoS6GVwgswOC53FYwG
RsYtB06ib4pX4JpthnQcI8xhRblZ3ThIyiWurZGpUhGkSHgfI7YIPyVUisACInI+VrEz+wA5m6Ip
25AK9A6tJjOsOG3w8H+wn8W1Imc56cS7NgzgOpCjvwxZlUW+hVqAE+gwXlQaIXgNQHoPtjrkbk83
jSxmM/ECGi1491Nw8ZIHB5QonaNZOaVCR3Ik48hMw/UnOsEXJsGeWmlsB2xT9OvuvLGrLkhyrI90
F89JhkwVgz7JWm2KYgVI4q4Ptv4SN/4luNVnIPu2xqbH8Oa4XlHnvzb5iLcShh1hIQikPbluUAFF
WEyTVzHBGIFlFFt7cbeWXT+eV1MRQx2LkQcWEne0SqOEmDTDMyj5xp32yTXrzWBbF3WjM0alNHER
ixQiiohSMYTO7WzwcIVSMAuzqa9M9welv9Op32R4/ZxXTXExA+UZVSDUgzzXlQ3SMnoT3UJQzaHV
vcGc66D9fl6C0hSPJEim2JpLlzICCUE+xVU6Ras1PIKhQmOKSkU8DxgJYN9B4C6t2kCrhU2g34n7
MH0wg/nJobrxOXE4T57Lf17mYGjy8QIloAk4Pbw1xX+z2oOxz8ljIvqq6ucAyQ63icKnqtoC6zJw
b4LfJgD5Kzbsz6+jynWAgQewwiLEsWWM+srt28RbAKKeh3c5clEV/0nHbWKuGtehcvSOYG6DmiFg
8aUj3XmMWzZFS1LuBDfoit7MtR8lSxERUu6n0Ioo011lllI3JCAINpAEoBk6XdkSTIkVd90K6JLO
m5vOBx8sct+C0rlqBu+mGns/Xt3s2e+CR8pnHnlFZh06l5uXCWsPnts5u2ZoWZRazsv5Vf9cXcCm
oxsFYbGoQAGu/PTTUP9C3hEUGXHb9pGXORH33cifUE3hc36w62TncUBLGe0YeXkRW+iY8aqbAhMf
E9rWp5ZHrfeP1+oG2j7lw/BZuM7x/PVwaG05dQP7T3ieIaCuhmCDWilU/6do+n1tvVRrbNQ3Dduc
XwnVOQ489G3i8ifgRpesvwmMAZXzsoqtluUXrVm6ceFk803tlP5XREFBRE8EuInyWXZD2icVgXJ1
t96QBUXp2Xz2A/50XqPPzZuQEUAKOnlR4fjUbISCp89MEZWuoAINiuxlGuhNP/1ekl8O54cwG7LI
G80Ytdwni85bD/DoG8M2wS0zWpqAX7WhQCjHuqIO7nlyx3TXeBanS4KnJrcip48BeJi2O9BOJGjJ
W8jzmGkcpurMAYEdrKi4OgHGLr9jgFNL/S6FBdlplIw/gmBXNWtMdf1xSsWO5EgvmbANMiOsDaTt
p5dhvp+qg+lh3ArlMXJjNbuGfyGWA5AjkLuEm0Z95fTAUnhJI+EZDmwIbHFk1w2DR31nadyk6jgc
ixHLexR+u8OQ9xZYQQEwdM+DOhowaBHqesJUvhiuB9skHKMtF79xDhgjI8WZm2+T7IZ1QLwOLoi5
G6ptpuPgVmp0JEzaqMzs6p6VOa4314za9sqm+x6QlefPnCq4OdZI8vRFn/boZINGS7czgjGuMEiY
1dcDfbGnrxj4X31k1sYJw3e8TCEqtT6a8GIuHjr7udVxkSqP0ZEU6X7wCS/m3oMUEh5I87Y0d+g1
n7jm8lceIqQ0YAd4g2H0SrK2tJxyyvDYS510Q8bfpk2RbX0LeoA4GHRnOWYcLrpAVGUQAkqLgJgG
zyLZ49O8tlkXwCAQxW9J2UZ5l25DHTzcnxF5Oaw6FiMFiIMFvByDQIyBdPnLWHgTep57OuTbyQuW
JxeTgckO4NSVF6FFZGSbxiLTd1zJfLMQK8UQXziVRoyQwKofQ9sYXufRoqKZqScBWqY7mNqSodOJ
dHXwgy0reZz8rmyQcLDCpzzJycPsA5VnYkn/0eK3oBqLzo33sgUT75DVabFLDXcaUGwCfkaUDah3
PXQcCbUN7qYeIK55CxBu2zGLHc9mp9pyzt1+F/SlD9Da1dn0XdDcN0m7gqA0L7syGpshiIPZa3Yt
+hZYOmDOtXfrqozmbGxItKAueEu6wVoj35+rXwaoQd8XsxhoRAO0MEbAJ8GranZXhNR9m46xmze2
f1lMgbOxg9R84u005zeju/j3VsbIvAXoAk+3wWyXdwA+HjfoW079KHMxh+aW6GHCrK2ZvGYNmYOb
jOG5GOfcCe6sjnWHLO2C3ZxPcNqL2+Tm3q0IWN7IkgcvPG/TIRrHqdxb3VDvmBs21S4nQ49qI3X5
Fboi5++JmeVjzGejAdWQ3ZSagEF1CI9NSPL53cpX0PfheDBUzfrkdkweA+SWwuL5vPf6XBJExIAi
lAAlRpoA1FSn57DPTTezRB5zme+q+gKgebm5W9oXgNJGTX6VBAfHuDgvU3kKj0RKF80cTn1QGUi8
dGhDbuw2QxakeUib9eO8HOUaou6IejTa1nDmT1UjfbtOVQk5w9xdcPT+123+kjv+YzNyzXapl/Gv
LLnyPS8ViHtFxnn1L6zwh7k8DC6Nl/C722zXddsXoErXccEoHhmirRp1Ix/5dMyPSJ4aHR5phwZh
5ALJTdre1/ymm3+m2feljnNvt+DA0mec8whTrXYzRLW9ocX7UP44v8yfPfnpV9iny4wppDAZMnzF
VKDTMXnqlmJTmXOcZBvevGU0pr3m3frZgCDR8URXsgAWlvWuPMy10myowErgxU1r7FwaHniiE6PI
8UIOHiSoJvuoasqFuYRPflOuNW5C7j+5BBy/U9ZdDBm59B0Ui5ld8Dhz8MgbaHegNcixgMkd/nfT
El/hCwRlPNYwgni6vomFHmWrQEzP2ldKfhfZEjkdVtX4MNj3abnFGPGy6ko1yiU+EuqeCjVZUqad
i02dvfUit/z3IRt3dedqogDFuYFyouqAdDpmzuQMhIkaYVIDTBUQ7EAWZLcdeWa4+dldCN6Lbsv6
G5bomoU/+wUhE5VDsaS4B6VjA+ackYwdzKdnv7u+AGT5bZIs6CX8ff5gKNfwSI50MBJC6qUMoFvX
X9blj4FtLf5wXoTYhtNI41QVyTY6UOigTQWqDN3DatbRDADx8xJ0iyUZQmj3gZdVUKJANzW89qGg
4UMADF/M1WhEKR3J0XqJ9Tx6gLAmzFFVgTJVeGcEv4zej9YZ4GFJlFjX3EqiHnA6/107nCjRnQ8q
EPAynIokTjvOPES21x5cUO7cLfS2mujO0eGqqEzhSI48jsaz3lnMDHIyq7oCbc128MvNWqYaX6ET
I1v2XE7uaELMCHARgnGjjHWbhunazj8PpoBgBJ4o8MEZKwB3JTlo8WqoGSID2lC+om7CE3dnA6Jv
ieZicNgNhq6Qvwpb45aadNo63VJ9CzmbruxeMEDyDv0/5zdSqfnRF9mnGxk4nYtAGl8UJtNTnVi/
+sDdBPXTeSkqCz3WWzpuVtWvzZJgfQP+RoYGrHUYQG0f0HaQmSuCs3fUz89LVOoV4qWMlJgILySJ
aUOLJrORBKY0THZ5a3qXtTMVKDKWOoBwlS/B1JToqUHvJMLB0yUEv9uQ1kLUODrXXVLf08qPz2uj
dPcoSwnrAckrqM5PZWRJkQ+riUpACyz+tMMw/YVtXgzTDrhtFrm3/SwaRs2cj8qDYfnQDI+8J4Ik
SaZhENAqzEj/enMaBdYQl+tyYK679atBs1ufsxsAYEEiW7S6QZrc0xUUpO1Walco7bFoNTbrlEaW
/9HZNxW/rLqX86upVOxImpTeCBgfVsYgLUO+KwTfuDkg89BHtQ4vR3necU8i1kSKFqdecpPG2pV9
JfRaPBNAzcPOIWxD0Xk59EacB9aGL2/o4o6Xdr5JymCX5IvGclS64gOQ/0JblrCeU8NhrG5AiYVr
KMM7NGE/xzDbMHTfm4Rq9vBzPgeOGvlTlDNBoPupL28NC9JQUWCnfX+DFHm2T1g4boYFsLBkXVBk
9zL7+fxOqk45mgAt3EOQiKj2VLtmIg2hJtp/Ux+EWx0r+zhtebIdG+v3eUkqDyba84BUIAgxZXQ6
owITATFYjfqiM72by8o78BxbAeiuejf8XvtLf+fRlKNxC+VJPAcRl2oWWBlWBz4W2ASSiuDOPtXW
o5OfzkWAZHiVRI7DUc59akk0V9+85Y4Wd4175/v7tR1253VXrrKPrA+IYJE/knvUrTAY3ZT7CJaM
74YLSiG84qtU8zZRpOAtRBJoHUbuO8DQpuRu/C5htode0jiws6hb9nV9P+cPPkPuZ5/5F2Z/bdu7
lboxR5xhfTBTEwOodjhEd4ELe0KLnOzuMFsUVuiKFI1Jd1PId6Ljdrj3wmsnP/CZRkHQae5elddD
dQ1oUC6ODvQ+3c8Qu2n1JTSew++rhYfJPUMzew8gqmDepL0O9FVxQOEI8OwTDgnVUckV2G3dYDar
Fa3fYXvVLm4IlrguA6yym9OtgyTTfhjCPtFoqegMwNWP2g0614Bqi36sUzXr3B5LxiC3Wnaze8e9
aCIj5osnPHzBqXJDvHgM/wlRR0OBYmN5/xmIXYxXoUcU86qYLMTxPZWfAI3F4AOgjph9yelPt33I
0l/nT4jK0R/JcOSupiXwEs/vIKMn7oNtjxEDs8Fs/sy94hodCReoqX8b0uUD+c3IHq1DU+jgRxXG
dPIFknNAGgehcYgvqMEITICX1ve3QNu58od546HLbqG5zh+JEyk9olAs+0MegYHATw1ObekU42q5
dWw06ervDY937+OaJoICkA+PGdK3D61peGxne6B5jRIvSNNrK3WLi6CpJ2c3lq55mZOQ68aEFCEZ
UHodFEU99G/jeXy65f481XMtEgxe7u2NNdw1VNcFpRSBs4QBBMBlfKLumXxWLMECZwxcrUNrI+uL
rozzVqW4uy0MWguCSfFi+PTGH5eWrKOH1wJjF3abgsXvuqN2RLJEs5UqScj0CUw6+IZPDaZ+nZeF
ncLD05wj25tuanLp1Q+p/RU5iPEAXeFYouR6ui9hGbo97gDsCzOvLPOn2bYX/QxPm3s6nBblkXRR
E0fBEXCCyJKcyrINp3GzoBDwercJf0E+JjKzC6ssQKVyZ9Qv/ng1epdsesl8TfOz6igeS5biy6my
u/8h7Tya44aVdv2LWMUctiQnKCdblr1h2ZbNnDN//X2o+53jEcUaln0W9kaLHoBAA+h+QxhU3ErE
8cYob6TsQpYER1NujeCzNB3PL5K1WwFA+xklZPDU+WC6FKmBn45injuFpV6rufw4dp+srtj5fr4v
osZulP5GFONrUzAva8n7ej782lhB8WKhYMzl4revcFJ7CNtGazGWm09t63nUAlvOFdyiTQzYxBcW
61Xjb6lUrY+Ym4g+191hGy12tzCMSuD5jHiItU8DRE9hlNxBamIn1v1rXephruC4WiiO5r2m6hbt
YO2mgu0Uz0p65SBwlgeK4gWS0TXslry+Ngvu8hdmX9NkHsF/H01rZ1oHy9snqNBFlAH38Zb43Npr
UNJxYp3VOrj4LqlBlRV6dYtdutNHFxKNqAZggCr8DsgNunBMxgvVu8Hz6O+/NMBd5BjegAlLSD/I
Y78M5gMGDnp0HTdViolPU9xYKdLrbXhrRN73LraajSb+WmqCHYNGAdQFqvbLc02psiSUm9xRSwWf
4sw2dC67IH9ECB/nR7hyQUIJgtYqOr7goJc0V69QK9HI4cZ12k/MQQ5o2rkN70KrqS4MRPLPR1v7
irwnALYQihLuW5fiZOu0iYfOu8WTgqvP05uFtYzRiRjvJLM89PV9Z4lO13p7nzbk+dArc/ou8iI1
CjluN/38mKm9+96LnCYDtpT4e8XY0jtdy8KE4vCa3S5Zros7rjBO0F5S8kMzKZcqvVhO/utA8F2l
qHZxqtppEexz83HSg6up1w+1uFUdXR2sIZOeKFayaRfZIpvCUg4yBjsJ34CQ1UJtF81jTZf5/KSu
ZEKoIfQaUAFUaD8vRtqaNI3Zk1xzpfayMrsdqdrRS+mnkDVHIR0uEm/LbGMFkjZbQXGg0svi8bR8
s6iFYSD7S8w4vNDQe9EuJf9QJUfenpl5DCY3Nb5ownVm7eXoM2ZRNs65mnHX/rWKLvdqHhSIqHB6
qzibvj9rW8UaAmHkd0RUF+KDqnwytBuz8mjFX1nJljnH6hf9E01bUAi6YSxDGu3MNMYEjfiFWoM7
DKpdbKW8tYRAMYP5peI2a0i+H5aXyGPfthOPfrFxQFfQbGkfM6m4CpT4cbCqh/MraHWzkHxkqGDw
6Gi0vI9Xi4MY8lbMHckagfEV2HLs41a01eIGIRyUfL3w0cueQxORu/DT+eAr91kqVX9iy+9jY+At
iRVNc3CLPljx6FoKtnCr8w5YvBeATYIZpPaBmumyfoHVVxGYHlKSiWDuTFAAmjhyCwwvzo9k7XwG
7TVj+aCyzpiV90PRWsjuakMzt66s/BD6gWpPauo/pKZvuZ02JIegzW8iQyc4IJp6VCM78Ecuhr72
GXn15qLL03HjMv92UC1HD270zdwFnt8SMJCOXBqilo9bUcnvEsnucbIutVd4mVeqOHPZScDqdyvU
7UKrDmpbOWirH8P0vjL1Y6w1tkfvNNLDK8/UD4EsAKnf6vCtT52mGOh3UKFSl5yVrm4jf7RYBVmH
mXx02cYvkWcDJUGr+HOkFhdq+CLVii3r/Sc5TfZRVNmVuMX2WFsoLA9UsnmOcLldpFI+iBTGtOWc
UIGoE6rScASMDDK9rjau6uuRePeYb3TFt6vmyRlM/a5M2vkJG6ny0ZSCY90lOz0xDueX5FrGolNL
512jEgxt/f2KHERFiCCq4uwDFqWoj2H8GkIpVrekClYzyAye5jmAdtKHMmU2QuNqIsjReel58i7A
52eviVXDRULoPnfmaHyRWkk6poFRXNdGLV2beiVdqVmBqJ5k+VsZbU7Fy0VvzeUXgKwwQZcFWkya
ZUWbrSrqyu7Cay9/bYXfcrMzkE2WD2V2SLb22dpUn0Zc3G3GoKhqazbNjLKvpegkMnXh8a5Xthr9
a2fDaZzFI89LPTGvW+IIcrIXSlBn1uAIQ32B1TZOKcFG+li7XZyGW6ygXgnCIeyZyKR5mSpUAIqn
PnwUBTf3cju39ufXq6TN6f7Dh6NpQJ9/Vq5a3iymKI2MTOGMpQQCODOthqE61GVt1ju2jH5ZNXKp
7HxA1fsRt+pnsajke0GzRuWyMdKOXmUhDXs9VjD2aCmU+Ht1GscHecxFw1EmRUnuyT7loegz1TiG
Xjx8jyX4BY42+soumHzSoG/68VVdWk3vypBGK/T5uzzYDZpQXSZiLuzCedkqmewh8dOK0qvViPVR
rvt4dMXUEkK3C6LMcOrBM281oYyADUpmca/4qviplKXkRRNT5LgEyZy45deiLzpqKHlQEfMmumjT
XuHeOlpotMGi4zeY7W1neIpmJ6Lgf5eqsHCpelZPSqn0hTu2Zb9ro0b8BneBva6KoQ4zKPUDfa8F
pXzp99gG203RN4mT1r0WHOoUYAAgxllVQkrUmZclHq1SRtizSVp5sq1iAN8RDVlJakLp/rKPAwvt
Qj8yX3McOZyxNazfsV9IF6lihQeqBKNrJZCxLgHVo/XUINZnlzmTbPt1NEYujn2tA34Q58FWVNNf
ZTG2N/pk5TValpHXIirbIqeBM4v2O7W85rsUNqPpxH5d/WxrKXvKcY7ybK0cTbcxBet3ojG9j0Zu
+LfYaIiR449JDjlCna5VxI13XRVjpCBx7Ge9ZR66zJMHeO7NRdq00eXU99kFhS75Qmwog5dD0Ye2
nAXY3VY1K0yogFFeatpIdzzTcnMnC13ouwg4ZsjRdd6NKBdCdRwzyfDdWBaFm7Rl7dpjLucvcjUC
gvHAC6pONU5l6fbYruUPxRAFV3o1KqpTFlMJfWcoy9mmLK+13RAH/j4K+vpW0CbpSa2GcAIEjSm7
LSu5LN0XWpcVu7aXWv9GaCrleujleqdwCf4B6b08ILABQLVgZaQbT4zV9D4zPeizkVGVJeO4qhpW
T4qjcYTEmicfgvJG7r/G4a0S21l0VPLf1eSOyrVubhLgVxICrxpqPNA+Zx33RV7Nu8Yq65ibAUzh
a3hit5r/GuP+gebLQSbc2Hd7uuBXZRradQIKXs03ktJKCkQ1Cyw/iDLUvJd9hEwQpzTQ2xyQhmTL
zkG7bnuVXSmi/7BlxbeS3bkK08/kP67iy/SXFLWajgb3gjyuUWSgZO2hLhFDbbTkhEqsUSnxFeyC
qNjI82uBYT3BYoTApn0Q6ZCERKulRqC21QL4vS1SnX7qcfQ+eUq4sZrW5pOqCuqEMv4dZPn3l5Ji
7MnXJahpr1apo5VqfimJQ5vY6NwiokT6at3Jl+LMnlq935K3Wbl50ck0AcJQ20GdfRG9UcY6nHqi
qzhB12LLQeZdJOGWB+bKdQCpQFj6Kk8CwAzLMJQizSIouA5Iza7SjlhRcGJ/MraeimvXe6AS3FeZ
SSoAy9U56kOhFH4I34+5einp01KMG6ETOQ2YdAxSdZ9fEUTxCJK7Vz3dHjnkvnld25V24vvxdeZL
xlVQd9Yx8PVg53mFfxWEvbCT1KSjaFHrsefGTU9fNNGRC5erLtii6KwVpZgtYP7yDP0F//t+UVhd
mGlii6V1oVMtCCY7SLJdMn0LlMyWgm+QaOTETVVpY9mvrYbTsIvPFNdZKlcRYVut3xXpJ2UcD8mW
JeD82xd3GvRVVB3g1QylWV5Gm0Spx07kctxRp/aV4C722w0Vha0Q83I8fU/kFRvbJ0SaxnxhL3iQ
m/Dv3yxzj5qmEPqlcwX6fYyqFI0uqfGSMsXiMauF776X7HEX2Li7zzfKD7N1EmZREGjDpNIbkzDY
pxfJXQ49IQhvIstOrJ3SfUn1w/k750rmY1gMCVarjt7vYgmkJdXDVKsRvB8DN8+bu2gyds2gXsqN
5xrpuHGarIZD6GImt87dtUW4aNJLvZW4v3tUW6Up2WmlDhUCXS8luCm27JJWcq1KD/q/0RbrAgrG
IEQj0SrhbuprW5Zf6/im0fYBHZpsKxmtfTqIGlAI2cEoPS1WiBojwRn0s62L/ks1dpZxGPrfSfTJ
6j23bF8HdavFvjaZiEEAcLJAwlGier8kVWWgbu7HJWg7uJG5V9hTog52G0fOGBij0+rtj/OrZSVh
UB3gDgs5fr4PLT5fGgy5lc86DXkOVGzQ73xfO8jcju3zcdZGxvVQ4d2ODvIHiSFzHI2QvQa2tt51
0xUCozYUmqDicrjF+1wPRS+N7IsoxBJTq3ioG0wJACqjeslFETja5xFcX+Edx6167doC0SGR/V+o
JaxWD2PuURIodWhccnXb66UrT7pjsPsS83tau82W/Mra1ZUP9ifkYomEbYaSzUBIA4u9svhscW8T
h3SnCvE9KFQ7nym2dLtmqwvxkFiW03vyBsZo5TIww6bQ1be4dNBSer9MaVV2VTQxwwl2qSHy1ZZQ
3TSCeGECmT6/brZCzQnh5CBIhE5WhFkbqBzKo1lqrsDFtRliaHsbR85aagGSD9kCJza+6GInKMNo
VeYI/DTqsp2HT4ErC/mTMPS7yEh3ZiLshiHfOILWjrnTmIt0ZviRHnQRMROc7bNKoUL4dH7+1va3
geaASh0SdMVyM3jg+tR6BLdYaB6Kiwma9gDuzA0B3dW5+xNluQ8yqGjd1INLnlqLYoXwHMbW7Qzf
FQyMj3z10PlbZmhrW+9kYMsaf94Ukj7FAK714Iue3Jveb3m4COvdlNwH6ZPe/To/j6vr8GSEi1M8
akJZDOdwgXdjDgiW7abqeVOsf3U9nERR3q/2UKObqMzzWBl0LvqIgnocKBu7dy0/ns7c/CNOtlRO
30fqLYLAuLbl4Si1r5X6oIU/dW33D5M2a9cBljPJ+4vhtFHbGFLOpHU0BSKxcZXwiG+S5T2fj7O6
/E7iLEYU1VZLM5oRKfNya+OfZiE6vRTt48T6qnnqZRHH/5ItTkIusoWR9Vo0TYRMGwqjnhsEj/WI
fiYtRO1n0G01uVeXH1RlqHYANehqvf9mo1+biWzMyckX7KS7LUCideGDFm+1DFYXB1CImdKHeNly
W01eN8piSqA6+aKlN0Kyh6/sZNaupJ70D1/tJNRiS2WU5IxBIdQoXIuxbMtpu0uSS5/aSBxfa1t9
5dW9dRJusRiVUAlEq5qnUCz3ceBd+f2Wn/hHTwqUJig4/Hf2FgsxDa00VNt59sZvmf44YikeDLY5
XjbI+0976HqIGybFsYmOWMM5evi5tx715n5Esq0WPp2f39WrwumvWaxR8KKIxKv8Gpyx2uqKbp5t
gBjtat8u9CuLK5gs7sv6Ksh2m1oYbx2f5bMHCAi+gehhwF9c3FMEHZMosx7RPjDlrzEy5nLZ3wot
dxMpPoxWbk9Z5Q7Vt8xKIF97W66F6/EpyqD7wT0FYPv7HdPRE+1DAaZHK+kXitLhYJbYWftZ1Dtb
TRX0JqH9pt53Va9eVHEjO6z1/8DIQvGnjz+L1i1GnyttB4qU0Xf9lz7TXU+u3NGcpdDLZ8+SLyjz
7oohZmkMO1+LX6je7jy9ua7STWuStdRx+lMW2wxALSYzDRORWZDcg51o/eJlJpb+cWO5zWNafvHT
QIsZb8xUnOlYXNUMrr/xs2JiHlDYdf5J71q8HA8l1ZeItkGw1UNaq7bMZiczQRV2BkqV7z82sIK4
Ky2m21dyWymAjLwq4kMq7SKMIOLoLhhv03/AYL6LOR9KJ8fopLKz2pKYJYX8cieHo5K4epT2AEfC
4SuUiv7x/AyvHXOno5yvRCcRgyks0k4iIsKVkXAVFwgy5HYwOIp4EyVbleo5O3z8nP+ZU8gS76N5
UjlGcsHnNLL8MszrYwGk3bB+nR/T2nnzZ0wfsQxTBXh5HtM4tE7uldxGMMgLn1KLYU5bTc3VlIgN
G0Q2ClimtQTYJLKk5y12SI4WYMAzOaL4oKmJXRifTP0HmN0kH+1Qfcm9uzbb2B/r+/C/oZdom3oQ
tNgcCd2Uw76X92nbuikGYeE/SCrMplJvWCayz4fuhlENEKZkIqX5c+Dtq9GR/RtZ7G1JuUwi15ic
adMeeXXzn8Rc7AZjmpJMyompUzqIjX0iUh+m1h/tBe1KR57U2+mCG0rfzy+fNVLEu7Eu9kTYmUKb
SMTN0s6prIuqudV0kjt2j9cgOkWhcanqBfm+lW1P39ojq98UQDmYptn0SVmcsBKdQJCH4OOTvPrc
9tFD2PdOHzwnwpa21OpuPIk0/5KTvd8MXYK6NZFyL3GLIHAVaMKFkO3Oz+fagKgfs3oU4Keo2L4P
k0vdAHAHrmIiQH8woghin08ezVT1Wyy1G8/f1WggN/GC4J+6bMOZZZVKgghVSJAh+nsKCNHASYXy
AX1I5/zA1uYP7uB/Qy3Wp1LICUI/hAoEKMmx0tB8hu7tFrp2OB/prcC6TJynoRZzaGhZ0HUpofLs
qpa/yda9Xty25XVQ/IzxU52+idKz5B3l7ksePyJDZW0Zuq7l1JMf8OZVdrJWaMLqNS1lrj75a5pe
iub1bDFpyvdpuNV9WjuSTkMt7jld6am1BULeqSfjdxw8x1lo53rnFgILB0RqpyYb07v6ISlUAo8E
+/VBfV2IdCGuO48PmWkXoIs/t0Xglt0/MDlA2v4Js7g1KWZAD00lDLfIqyZX9xMhwkE7gu3bMARb
mUN41Wgh6gCh4UUu5hCL1v/7XIbV17vEUy23F1OcMHzjPqKq5mrVAJWtq6uN+8TKiwgxN2iCJh1a
iorzVJ+uEzTygzQNckfLQ+FRaVPDSVF+2vhg83JfbAeahnRiZ188RKUW22EqFS9PFR7GyIforSuG
qIWgKPTNpMKRYAgkVRt8a3ltXCjzU7nHthLb08W4yryjYljOsDdYBQoU6KTtEMvFm67VUCXQjvhC
7EJZtWNNuFDQHTQMf6c14aGZIrvyeypXvevp/W7SjU9iLtmmmVBJjdFgit0is5xYjt3zSWMlE2oY
ppEEZ0EZKibvP8U4YEE1FIAas7rGz5PbSGQn0WvaPJyPs7bWNKiv/IPr8sGm0OgygSoW/fihOWi4
TnrBhQ8CEeEctTka7OP/Ldwi6+ZSNYnGNIfzP+dWYEvWbdTdBd7nrO/sTXn/tWcA0tbAArG7BTu+
JNimRRkOtahDY+7dBJ85q7GjWHJrGaivXWsXU36Tb9Ey177cLN8NqIOU9KGL6MutNgRJD9mhchsl
cbLkVzZ+6sUtntxKUn+TCf9PnEVCQvCX7oLENtLMY4cAkG5rgmpLk5MUm+jH+aW23LJk1tlEQ5F5
ASxXoz9UlRoSy5DuB/VeGJBi62wE8tqmQ1p+D+E+L/bILqFoezC3Sq2rn9EAtTYTXec25jwVJ3kp
1Y1IT8fhbZE24s+4/GZoe7lD3hLrKHQN2kMybOyLtZRxGnKxUIPGG7Ja5yvqdeVMk/WUKsJGtl39
gCejWuTBQFfGXusIIZTBdakh1ogaaVeFN1qcfOk2tSfXCiBs8f/O4ptI4MksynpSF2bDLBpl/1oF
dwZuJUng31EDuyyU9knwzb1FobJRX+p/gjm9i7441KzcasbCYrRBfRGXuzIaQDI+Cu2r5z+bwXVe
PEnmrlI+FerGnXLtRfAu8mKjhIIsZ6NJZLwqXKFCw6cJrjU9uqv0/HNdJPuxf4T4dhD8zo2jp1F5
lrot9bzNyV/UQmJFH/O+YPLj8jXxHkA0uo3lpNFd92bJkE28xb7UW16/q7kIDWMsTgDGS8ujdhx9
cchUogaSmzVPRn3v9fso21jIa2cIArf/ibJUAZ3BjbmgEUVTOdNbTtf9JB1l7Ztc21X/6fwJsnJ7
oCggQg+GkokBzmLXhMaYQfonFVkmxJv4oBfPoyU8VWJmQ7/Cw0O2Ey3Y6JBsBF0+1VUYR/+f6d7l
bt591ryriAdloFEvvTb80NazjeN/TqiLhDvD8aA1IPnBTXCxW1CYs3wAeNyRpIcCkSm5uhi7rRb8
yup4F2SxMbRUT71GIcg03De80hMLiQbuYNrGob81mMXaDwVTAlEwxzF/BFVPLdyzzb83YQLACMBv
fqO+sSnfnxFZiYMmbhYswsRRk2f6cea0GzWERoutj7M6bxCXON4ppnwQtLBkUNW5SKjCu5u6X2X/
ZPhPWvP3rwAG9CfKfEKdpOsppqOUCEQRDAqliV2aO93ble1XXylp4W8suLUzFjFnCVq/zhkhLvcV
nW6/ludwRnpX+T96pcSn+lnXHozpKPW7vkWGYGNdrByAFGgNA3I8eBoqJu9HCOjYVJP5MphoDTau
qNkYuxyws3ldquHG+NZ2sEEWBGDLlQwo4ftY+LfmsmfOuFMMiPP4wpI+B/mLOQy21vyclF1FBj6f
qNZWCcsD2SouTMB3FolqLPXEj3oiagAWhcZzBBWNhslzZShK/1Oo5fuenkOslfEcSuideIiPgvxF
gZY/5eZWH2N9VDyhLDzq6QkurmK1L3vF4Gu5MzZV8prBFv9hFpLwAlK7eKoN2cNnOU/8K0D4yXUy
Tca1PsoYNUiSFVzErZHntjngQI9IeSq1mEAHZeeKStpt3N9WziTgDbJkzVBf2k2L2S+0YaihR4Bp
ph1LcVWv77W8sxOoYUoeIPj29fwnWFvLs/cWTFju/Kq1yKW+3hZdURMvaEo7zlF9+TpwHdfFezP8
B8oKiCn4I3jcoDq6bG4IapW3yjy2qaykL4McjDvZKG4qBGtdwGm3GCqERwa/gelYe0Yb6GbMyhw8
FT/s1yBRoIdGIIu1SveezUwcH4FySE9TOMiSo3RJ87XXlfgoq6n2u9Ra6zvs1W5Xd60S2QM9nws1
q7UXdrw/2nqTmo9mFGvxQcjVvnf1sguCXdXp8RctEJCv15XaRUdH+u1PCvUOSfKlrYfNysmE/wv1
YvqR1CSWfmadH2BXP2IljVrsbe7n10mmAIYx/j7RoTYC+JK+HxpBS9A7pEUTnem4oBZuJ3A8RPmJ
2rcV/1D6jWW/kubIpuRvYxaskD/QDLMsyNVw5sOVNoTWYsSdrb6sBoqowyHNgwu+x/mFv3azJSSU
OOj28NiXgCJTqKqixMsR0ulvMT6QaW2pDe0kdboh3sfW1zx/9pXnKNsQFVjjaJ8GXmKMhqKNxUYh
sIq2ZAmkvhbcyLrXvO9y0tllD+Hm0ioPyMWGFjbG95XxEvpfp/y23uIWrHV33/2UxekyNBjjtDo/
RRAqR0Nmq5fob6euJn6PjNpRqqOcXvuTC1HcR7AEbGz2D3qTyGVjpgnkH1TXklJtKB7sKwWAtIdQ
RqTdBYFui/lGllu7JXCKsmWgsc5Sm4u0KhuNnHr6jPSmSNbvE/m7lx7MeSFX+2i8rPAf0o1NWem5
s7i4Dc8SkHhRQiMDlzpv45OrkFfwU/p4RkznX2X1RrYSV9MfCvlBlgc3GC5rdQdw4Py6XjlA3sWc
D8KTmKqB3LlqgtsU4NxMCYz/8fvcKdCSBAoZEH5AN+cjrq6i02EuztZh7P3BUOeQ1U7M97l6SKfD
jJSQjGMhNXZYXFj+DdXgpsRH5KGwns//gPUhzyILrCCezIuPywOjSLoEKqQo3hS5WzePZkP3fNqB
GMlI2eejrb3LmeH/hls+quKwjAtP4qtGYuAo8jG3bsfuoi0dIcUZGEKfpz8X4pGGc6q/DpW6FX99
Vf2Jv9i0OboLENcZrj9dYCukhl8KOHaiM4afA+U44MrsRxsx186b0yEvbgl9yNkgzzMsyw9B90uc
btX29/lpXTsBTkMsLtVF1yXTIDKrAez8HBSVKO01QBBWesRHq5q/7MYJsHL1wZIYcjQkIJQclwgx
oZesflIAxU/WJdxFsTNtq/oRegdj85uthaK2ikIRIGPlgwOZVaWqN/p94QzCtzxztQksVbxTYMsN
0xbwbeWmC319VrOGt4MCx2J5qI1mojU9QJtI6ctn17zHd1H0syuP5z/YWk5FaZz6CbmNx8nyEiJ1
ou4hW8A51moYIGeGClVMTVTU6usGC7SxFjlRBkvMrnXBhLObRm2fuKU/pBuNktXpPfklc4I4yXno
7apip4gYlQfDQz39zMOXBmTAGNMbnbYOzdX5tVAQQ4dNRdR+Mb+mpvgVsg0ggyYsVjxDUF10qF9y
y3gREgBD52d5JRrXIpQ/oOQhC7SUthJDhGzMPCqRhEy/mEXTHeXQrOBDF/FD543VxflwKxsdJLwB
BZBkqn1wfgr8LjRLC96GGE2m3ZYxaC5JxqyxUbfUJ9dGRrMOj3kNGQSsQ99/tBD3VQtjodKRlOIQ
VNku67qLITSOTVtvXLnmksPiHAbSANmAVzs+ect2Stv3NB1rQplRc0yN4RAYW9J8axMHJYTGJxtP
+qDU4gWCWOoKPrVRwzMZY5NXvK2wUpmMX+e/0Nq2QzEC31MSCtSF5VWmpOhWFFVfgn0B+Sy2VwAq
dlbnXRSicRCb6jaWS/w1i73kma8bsee1vZxIA6lZLv6YHFN3ef/N6Nq0UWBMpSN7467xpl3eJAiO
dXu9rG56PeCcr+1UQOgs1Q7ZGEQb1ZCVjT5/RIpXwEFR8Vuc9FWbNVDrxdIpeh1eyDAiHdB3t7R5
gp0aCaktGq20Oz/otS97EnN53COTwaLspJKDCXsl45vIYyhLEIo+H2ZtO8wqt/Ks1gG7aJHDUih8
guHJM2PKOoj98LOUtKM2VUddkfbnQ609fXCq4TAyyV/cZJZbr7ISddIox+W97GTAKdVOdX3QnVD7
3VgE2tqWbto9x9wqus4//I/hF0M1B9Bifkn4uh2MHYrUEDrCft8XKtiSUBgdkvnd4AujXUb+D0OL
rj2z+rHxI1ZuUfAKFWwlQUdQmV+kcciMEzAFrXTgfNzrOFBTWxn2lld+l0b5MvKUQwt4uw0s3yZ9
bFzS1z42RIJZAAUMH+za9/soM6vRrCyjdHgX3fT18Ihe6qPgiy/lZH09P9C15XsS6i2dnJyN41iY
YFlMQjUFnOoxS++iTg8cvVK3arFradakzQkAgHlF++z9qOSxMRXw/RweFER50n3tVe3n+dG8FQKW
GcgCD2EAWZ1tfRefLUXZcBpjuZg91UrVFcuraXxt42OSKHZWvwSNfqX7n8fiwhueSuk1sgqnTG6E
Yp9ORyM7qCNgzF3hH/DX6pWNw/PjV8XYmycdJRMT9fGlDGQ9aL6adzC+Jdhz+HO1qe+M8s/Iejw/
Catx8KTEBX4WnVzargxWp3T0BNH0wZNdoykR9TSvUNPbtBlYjcSQ4JK9OQAv8n0gFJXXhzj9wVvH
xvARlZ7RuxvS7+cH9HHhQBV6q3DPwAMEgN4vHGvARdP0qDM1faJjCo2BmOd5W1T2tcGwEyimv4na
Lu+rdStodRXwwuiKIbniWirc5JUMxxecoz/29UYf5OPGm6u4tNggic7V1cVKlTz0SyaPkkNleNyf
2oPWGo6ebylJrc0dKtqz7qcCL3VJW0Y3RYmTjMf3YBxT71VOXs5/mzkZv99wDANiOWOBrcPt9v23
wfq0G/UUonKqIdFoeylCEMEVsmZ2pF6o7a/z0dZH8yfa/PeTbCVJXqgkMdHCXttNIuKtieGeDzHn
1g8DQt7CklSNvspyl5aWMvpTzvtIbJVbITF3Uv7VGh4N+VmeWuRLWp6A5ZaO2vmgHzDoSmKWutbw
AOyFY93uA+0wIjM0pIdQB4xC2bHYYgmtLL/ZIpezDcVo6u3zLzqZSXMIIqsbFGpPdYndwl6YRDfe
dJ1aiQLYC3qIrs6sBWuxyL2hz0e/5dqbaKmr5wNkXoG6ROTIY/RljPRPXf6sCYkbew8wXH7icX8F
WaSyFLdEh+v8h5Xkj1/23Y+Z/34y5LqnKu7Nd3DLehDwiisaNI9DN+YItBvzS9bmVx0QDmsSdkl/
MwzjRhpbmQwehNSTOfxgCi6ZOvKA9HKUDyWygeYn3m0+wvpd7cR1snWD+3gPllV6nbRxEc5Gnnsx
7XkhhSFtucrJR8zxOlxT7WIS70vD/6np7V1cxsYGkmBlYwKxRDkAiDP9m2UrQGsw1ZSrpmIBT9cg
166arNyd/34r04c+AWBteFbsy+XDpg+10IxkGZXD/FMxPibZYfx7XMkst8iuQLIIZdbl3p80My69
WKscxAjcAQETBHaRRvb/3l+WOHTBZ4wbmpPL2QrbpPP7hDglauKomXvKsQwvTGF/fsZWTrT5Gahz
vMxSgsuuSZXxIIXmWDm+cK1nj3J5nLBK3OJ7rH0Xdja+iCKXLhRz328rCwW9oTTUir3dQvAzj21j
7cNe/etKB3PGUp7BctBDjcVBE/tqSkeQOUsn7DUeDK+04fGa1Mj+YdJO4iyOmDFFlzsPiOOlyj6Y
XQgM/TMSYZmdjxt1h5Ws/25I88yeJKQw1pTIbAk1IiugY1Xba5ablyhmS91zpf9MKkyutwSOVurT
7ydyXjUnUYUmU6auIuoE6ge1PUv+NUoIlpGIcttQL1DM45HcNDJI+guEys5P70qiADiACRwgz7m9
tkhNlVVXWZR5Ff2UyAGnA0L67z8gREyDfiRnjvTB8DilrqEPc8MqwxhlBBZnfI2Sp3DauCesDYQr
D3wYxeSxvNSG6OS4LfIsrJ2wbCACOT3XuPNTtbKxuLj9ibB4B+MPMSEGSITCutDqxBZqwG7/MgpS
KqlodjgVF4uhVAqlRym1dpIOs2HaXNKWrebKWUS+/hNhkR6EoRWHsiBCb92HyU7IUMUDrezZmbLR
aFqLBPOFAiXy7yDo5i92srCVYWBZI7LpjOlV1VB/4hLxmodu4x3Pf5itQIsP07RpEFY5gSxWWC9h
p8lzlr4SKIWt9ucKyQaWtWxQglDns09bxKKBjyhxX9b47fUYub2U+a0uoFb4UxtdNJ6b/qeq/pzq
W17rilbZQMBbc2Mdrq30k5+gz6WSk3kt06oVx5GfMIEz7/QHNd+oz6+cU2gm0NvXuTrMaOj3AQQx
z2LMomunkWS759pSebYsVTZs/PMfbiXhngZattZNYazb2GQk4gjkGzX7KzW8nF/HvIw1da8EG+WI
rXjy+4HluSB1vk68NjpmhVupXMH2qeZIgl2kv42txbKWME7mcXlEmhp4Ka1hHicsHkRI5z/85v78
DG6FmP9+shbqRqlVbNf5VKhxD8+pdJtsIS/WV8MM6Ka6JfEGex+iL6M4zEJGMWMNyuvW3wXKYdgy
I1pd1Cp9MIg6QKmWZgp0oAxhahnIEIkgp1Pb2mrErkRAKwwNC27FIFeW6LU4rryklMfS0bmA24B0
XKTE641b0bz9F69VWmuQbdHz4dBbvilUI56ayFJLbOwqV9APVfxCW2HCFbFo74IthOjakKgq8agw
6S58wBWViapPVUAFT0/E6Ulvys9jYFV/XxihDPMnyCLjQb3IsKSi+NmHlY17wmWjqxwY+vH8Sl6Z
uRlyIc0dmblVskg6ZeRJUYbNtAPRLdiXnQHYBkdCO8vyu7KyzEdPLctPYVJqG4FXkgJFOfxveJzx
QtMWW6jpAq81gVw44f8j7cuW5dSZZp+ICDHDLU1Py73myfYN4VGAQIhJAp7+JD7xf+6WiSbsvS/2
zXJ0IakklaqyMsmRBts+fGi8vZnf1uxz24ER5PH6OBcuqwtz2g3vUAzfd+Y2u9Hb9mTLDLHN6wbR
XgzdkBV3XHAQqHagGc0D/BWJBW1s1AlFX4YSsWV9lCXbFECVXB/OwulwYUEbjl8ULlTKBgxHAEDC
2abNn5zytmqH+LqhpXk7H8r897OTLlUgQIX8OQJV8tiqKuIUAvP1B7MCIzO6+a4bWxuV5vPCg1Bv
RVSz6Sejvi9TNmx7o6aPYgofCe+slbEtnOLYYHMVCYJn8wl4ObYRYnNidGFOho+8PDbZ91CueMLS
9M2Eew7KxSAh0MGcsmZDOVpTs2mhb+tGqj8oBqzRs/z7Lg10aJwZ0saSWAlAnQyGgvwAeZicPPgy
dvp4TJ9SuRKoLLn3b1uImC/nLehlDiAibHXDc6Zugn9IcaDgBBop3Hpzd58WL4w0HQavt3E00Aa1
yvccPfDEWEnVLJT30GMChR1sUeRq/qBKU11aTwjZsYVonAxx0ZYx9aKWvFndx67YBsMJKKwp/Hnd
xZd87syqHnuV4DCz2nlsQfVdFO671VjboOUf/5sV7XmpqiIUpcLYEEbuGVokyqK6sYM1PsSlywPt
xHOhCWUmVNsvHSEJOciFHAzGJz+r4qDKp6likWyiSWEiv14f069YRLvkAXv9bU0786zUgVZZBmso
D3ufg3xgRy+cHBM592QCDt+2QUI+NQ+dSd2Ny9vq5AO6eQQAoN0So8g2kCtvj2leerFqumDbMfH9
+icuLi5gk7/SybMSzeV82FnhdCr08IXlg2J3BdqJydM/mAC9EfQ9XCSZdBMyKGjASkyCO0GYWDL0
37ciKpNkJfz4FZfpsz3TuEH8E/EBsnOXY8kqm4+lN+IOY9ZWdu893gd9asV5Hu5U/c3yw6iW/WYQ
gKYQedvZoxOpetq1/acpeCjS5miYzg2SD/cuSWIRrqnALh1C599nX36fSn2rTnL03VbsvXNuyzXg
1pJvn//+bP/s4quc3GGOg0POwiFkl8epk7Gf3uT5QyIBt1vJgS15zrk1bSdBkMHILeAY0KL1eWzm
5MCbuwYAXbpdz21o+8frg0nVAjMGlrecvdh46bHYGlccdAF5Y6EQCnj6TD+JArS2MBRM+0NZYCiT
9aaoj77MYwN4a+Ufwb3htTcOcqL12oNsaWznRrXVakO7DhIX3qrka8Fe3AKvpdt/6NvD0BCyzjzS
CPt1UFvm97IEaT+sCLbN6hJ9bvJt4n8vhHlpRrv/gjJICKuxUJCSmqo4HCECM03g2RojKFJGjr1y
ny8v2dm4tCVD12yryC/PGDuoQwLpAjQJXgWn0s5jNUuPFKD9rgCVDus1voglzz+fU23lrBTIdptg
ThPymPWfWL9vhpvrZ+ZSEHZuQttchuVXE2Em4omheJKBFY1Qr2/95qVBvwQqAysJuKWTCdDnudoH
go8/cHT1ZLhZm8CcVxg/xlx95ZAouT6ixUmz8V4DwQa6f3Vsg6KJhMoK7vesDt4zsOmZlXcbpO6K
maUkOVr3ftvRPNFEE1/dFLCTltlrW79mfXj0xgIUC+PGHt+Hydhbsn9uM7WlahYIzDbBWLxeH+zS
S/H8IzTvdPzSzBSZr7zRvu+TFMpW7TYvnJPh0RsUSbYu9CwqmL9udm2ONceUzHLB+A2zrLEjZHwi
YQKG5R2vW1kbnOabdlZ1QHjCSlNsAgxjeLWh024DQPKlYB8SlIGv21s8KM9WVLsESOWxOvVne842
TWJAnHj4jlavf7CCliu45kw1o0sw8yIl0EzHq5HbJzLsXRqr/tY2V6LcxRAe/aXAWaKsh6ypFm9l
1EdP4jyYrHprHCvKbpqfvhf71j2IDvwiHuSXcU1FdvEwObM5xw1ncQHtWtsfBWxCp4nlPwe3j9T4
HuZ33SrP4VIIArVnoIzRcwgshjY8UHv7SAdj97nBbcNv+/S2ce478WZPj0Ai/v2KndvShtVbxjT2
FWw5RRql3lYksQNFLkOt+PvamOb9cDZ9IFnKKg+iVJu0L7bVEEBk6XvmWaAt6NBnb28QpWz/08h0
ZCrEUvq6ofMsivuK/vDlawben5CsTOCSX8x1f+DAQKuPy/RyYJDbJcrwUU90ffB8FneeupnAwJp0
Hyyxvz6ipZPp3JS2VoNTDFXvwRQUopLqC/GPLv3x30xoy8QroEzxekakY4INJnswxLd6+Hsw7wzK
+N+U6W/hsHVYmZizz2W9s80JGGLNFvoAGUqX92aYkM31QS36HoAGyJyhmRcZjMsl8joRAMk2P88G
621Cr+tm8oa4UeMHUnA0Ytjv6PFcsbl03oKdA+EiSnFzhv3SZuikJm0UCr1lBR66+UTvoO0QF87z
9bEt2wF830btD1g0bWwU3EsOGiSaTcjVEWLtOXQ8Q4NuxLjifPMP6e9CgDcRAaNRZ0aHXQ4IiIa8
bSdMYi2/tAIAQRst1/uBbUGIZPOtuSbWu7ivzuxpF1YpOFXWAHvWdKhUZFsx7T755i0Xf402RnXC
BOHDLF3rQ2/mcmBWaZhFl+XtpjIRHG5Vd5tAFMw6/u06wQp4AyyEhsgO65ik0mGuNU4FdM9zNKGd
gMJththYe+r9OWnAPSGlP4vbI62vy3xYTpij/95BPbuJIWcM4a9SgBXzQaz1Uf55FF0a0lZHBTQF
IsZG/cj+BqryEm/k9uv1GVsyAZi0gwwt8pt/9C2aAaD2hgxauPSpNX968lu1xt+zYkLvrh3CnnXW
BBPWeMzdo032UNq9Poo5WrzcNvNCzCh6JFOAyJ5X7OzeE0Y9ks4MkCrLINPRoTRPq5WUzdIozk1o
1wK1czJMQMwDfAbyLEEPoGbZ1j3/69cURmITgsQQCDDMP6CudtF1VYcTrVLuF5aWCI7RLHQLsNCT
Ul2w46614gF/Hjmw6NgAPaOQ6KCV7nLunBGc4mCeRMwAoEFB76bQ20uJ7q5jmtpR10TlWrXoz9P0
wqKtZbiTGnTivZxvWHS3V/V2qLPPUGA8TZ5ca/D681KCKbAAgm4DiUMk6S8HZ/UBy5L5UgJ5ywdG
uyevRFLPqL2XQSVPPZFx5Y2v151xobn+0qjmKi2pwcVKcFv4dHqQAvQMZfAtyKdN6H8efR+yldlu
bIICYC/j0avaOwio7In/SookDh15w11/JxhdeTUsOvDZVGjrXANGlCQlvsrspl3SN3cDoMBVWq+M
fnHGcTYilWzjVtZb6pwg6/tgwD4ph89e50QOhBygvwkyj2k4tL4RXZ/spbMYj5Q5PY4O9z8orzsC
UsQ8wKiK8lNn811g1o/l9JNL+wM631fCjcWxnRmzLr2pDj3qo4iLbEoLERvODqw9khCiKR/a7mgG
a1wliyt2Zs6+NNfQJnObBlM5JUmkJLRzXLIZsrVazdqotKd4b3jEkAn2yNCFkWF/SbPYIF/M/F0G
H3zj+/X1Wtz7Z2Oax3x2UksI1IcZskPoG7GiIbPiuvtOB34skO/7b5a0y7M1eJOROZTy+M+KodRp
Rax94cHfA2Kw23GyAJyKThiocl2OCM2Rjp+bIUI224mQu73rhiJKW3a4PpzFK+7MjLZKaOxEVCVw
MYiOkTipMvMAzgN7e93Ksi/8Hoy2PDxzSBv0GIzXntC4t7P9j1IdRbf3jE0dfLpubNkXQFgP0BAU
m4kWvbsDn8LEgH+DX3lj9IhuvDayaz9K+d/TAmORwF0VzAWXOTa8XKTaG0w78TB7VgZWWu/Jrt/9
wQDJ0xPj5sYUK763dCrhvY/ORvTcAFanT6M9oaqXItrljRux5q6BVEclHkf5sVmjaFyaRCCibbTw
oa3oDxV37vRjkHOEvBVFs6ZsqHVvWXm258J9AIlW93J9zZbccC5IgsQKvP/Ar19O5AybccqOzrws
+ba06N1Ih911EwuTBzwTBgMIMaS29LWqXNoEUw5Iamg8ZvI2t8HhIWIP2YsgW3H3hRzX3GOORwN6
R1Cr1t9bTYWbrBJYqDQH/+r0LRRGDP3FSGTjLkMWw7fBWEzUiBzY9MTdNYAYHo+YLy1yResl2rPQ
tQEmYb3okVdBObqMAXppodjv5nn6yacj25qdIhNU5xh74YmhtsSm1dHI7PJbVwXeRoIH+lmKIH1J
OgQRdEQVlnGj2wV55uLpExgnZTfyru9MhRYDt4JHCJvV39DC335kxWBv3NYUH4HpD9LNYAoD3DfV
8JUYhvvU1oF/1xRhAkbKMj0AXjj8yHqvtO+GxAHHsT/HacVEvJ/e0FVtbBepdRTTYGwVnYrjRFK/
BEMnA9Wjw9L85ArkpCLUrVwSubKzxngcRs8H6sDhKmJeFVp78KI76OyaSifd5qaAsGtL/BYwW5Wq
bQGdma2fJPKn7IewjVI/T7NNmPehvUkgknIcTXv4kJtGeWqLUr0EbBJvrVG/on/7AabkYai4D6A2
mSYZdX4IbsjUKmetKcveZVIVn3u/CzaTKYqnHsnuA21DE20MFngj+YD0PwAFWSO2jseUBPSXeHvH
Leytl5P8aBbc2hYmXrUeJCdvsGkM8Ag07dFoZH3jShkcR8AwJPJWQ7rtpNF331jSm/QGDH4FcJql
CCBd72XVtnYa375R6WChAwFTHmEngPyu5wQNPUUDkRJUgsWz02Q5gleGixqi6m+laMCpY4ThbpAJ
IAK17/VR4LTk8zDmYBTqIcThxU5IgQw08yTfoQccnZu1kPS5n9oueC6KoR83Eu0171x15UE44M/e
eFPJdmBjGr8TnwJY06Dpf1saTL5Ccii0YpMnXrWfagc2rcZN3yGbWAc3Dq3DF0Te5WEEjYKVRGWd
2LcTWMTCCGxiaN7gZt+dBkv4/AalHMeBmo9FtrwmaRVVIUqNkc2hER9VPPTRwpoJgY2oKrnrOXfe
spKyBJJanN8YJSEHkbDmMKBVfRM0k8DxXggHzyZm+TxiNHlxpW3GErwut73dDTuUtq2bNuX1ITG6
8GSrIrNgmzKIeZCOHrpC5U+gY56OQK0j7T0NmbmtEjCaO8NEo0aEEkxUrqtoLApfHiElD3WAIRvM
uJ5s86edSXDftDJDJCWtIYk8OiQn2zCKZ+JX6kc49dl2DCf2OKqqOwCNbf4AZ5tQ0ZAH0wfG8yQu
qWs/1q1pbLISrBKRjTHv3FoywEgN2nwGgXVmRX4p6Ccrz5EPFZkI1EPCeXkDRKiBHCnpikdHteFz
Z9X0oQTe4JMa29HfEWaH+0lZCT9MvtGeUrPwcde7Gd2WHfMepSggfK0CozBPHSnEk4tujg+W4eU/
KxdxYqSmEKlkx2nVNqC8DyOPBVI9d4oXmzyvuxtv8sfYLct8y9AxNK6d2Qs3HsSgwMAwE6ZBNFkL
uFTol27QljgbsC9iYwK19VBuRj+MAeiAdFD+6tY/HGiWRilOzz5iN19HWsW8unXJ8PX6XbXQ74dX
+tnHaGFZS4hoKZuv34KCwuCl5GWc+5+HwY6nnv6s6m81dU9pgsizAwtVu/bAXbzBzj9ACzUKiLMH
fJhTXiq/yXkf9zWPeWsBcupA0sg8OE639Yo0LlESAF3P+8oEzBe+foFh/MhWzBzGYFS8DAgMo86B
VsEF5jVfWerEaZvubN5+7ov3CiIrUSOrbedVNC5EGoViWIlHFp0BSQsf0S+egHouDtAzCHL5gFgD
KHzvJv1XbJUbyW84qh4rI53TEn+M9MzU/ClnT5fKgOpB1wMzbog6zsItyetthYYcaMaO8s3L9kN6
01srYf9CQI7O2fkhDQYeKD9o08tI4SRICSOSxD3oTuoNgnmHaSLgieL+RjTsyVhrIV2Kv9DeAoIV
tHKDEk8L8VJqGFPRw2TWZhsFWWZqpSDnOybFpltTV1kIJ01oRyEDaeIBY+vs9JKnrSPsEfGX/a2j
KvLXeo+W/OPcwDy/Z4uGY9CqqwAG+q7O0KPolHdcJR8LSN7jYVjU8XUnmXeb7iM2+u1AIPkry60t
F5AduMIBHttw+dyotzR/p95KhnBxyn6b0Dtl0tEYhaFgYrCH2BvauG32/2kQeozPk8lRngULffM1
kIfef/2HOgc0JWaRDtQEUOrQ2V9soDhGxkw8I7IUQB9IilR1Gxmm+ZFb4iTT7nFKoTJdq7Wq2NJ+
smf2MWgJooNLb/BldoH+b2K1G9maIBL4SsotYjYjnbZt8TKQFRjskveh3y2EbBgIyuDhl94HSbu+
teeripkvdbUtpq+G/2FYO5mWrED0xgQ7F/Yr0g2XVvoUb01iY71yft+i0TMZotrGlf736AYbsOHf
drS95IqwUxkjGA14oEnlH9qpOFUIHAtOVspFS04OpfgA0c+8k/Ri4mA0kIRNsUy4/k9FMJ3At3L4
ey8HUyPujfmljrfs5ayNkji4ulHFMXqfouWM+3E9ZMmGWyge/YOp2dWRigbbjn6Iq7BhReGHc5DQ
Rtlww/kPiFddt7E4Y2hYn3X40MLuzn8/O+hGs+jrMDcwnOGBETdKrBUc29LR5p0Z0OaLpjST3Zi0
G4pKMnqqIqdWUbEmUbBA5InNglZRwIzxP5SvL8fhZVmdVsyb29lIfWg5Q9LG7cYxNtLcOKaV6k75
VCMhKmy3NDc0cPLnqSbta6WgpJKU5nCo7Infigas+Suh59Icn3+btgG6KWjAMAiXabgEcnU4Voba
XV/GBbTgPH4oLc3kRajgazdITfLMVgGIb9nk4IFoP5v1J2WlBwZJPsFReip/CEEepZuuhLLLg/uf
YV3iBHDooM1GTHySmzvlpztursmNzd+u345nY9OJvrupSk3huegd5OStE9aBJu1+8tON8B0asZqC
etl7aIXz6fqkLrnuuV3txVDYDZTVCIZWGg918bU2bnzxet3E0hkM5OqsTgvZVqhzXbotJBSGwE+w
bGiC8vHIdO89AEfIx+tWFtfozIrmgD0IN1g1worKvgfi2K9hXxZ/H7cyjt4ZX/nrsXF2iEwex0lZ
YY9L681QJ0ZWvHtxITywgqJqjtYmPVfeAMLjDxZKwX0DlTtjiMb6UU5kJfu6bMX3QUKLaxevj8u1
UCrF+aAwirF9qtS2Hh8atnKxL5pAuhBXB4I9cHdfmqBm0MlO4bStx1/hyx3A8qDAav/Fq87MaOsd
TCV+18dI6vzoOgydCAfHeyPlSm170XnPzGgTFhYE2YySAjszHkpxYv6xNyDns7nuvPPH/rH7f1tx
tLKvCjM+FRRWLH8z5SfSfAavUmgeg2FrrhEkL44IsD78B0UbQGku1weUlN5gt1m3yc1TNqFhJWfH
vPmOvsQVOPJiAgBKfP9nSR+Vi0RRgEMboxo3vdgF3gdXvJvje8qPjFcIk45d/lhCuZmulQcX5/PM
8pxaPtusEqkG2nGGds4UaIGnsjvZ/dvQ35X5aaj/HoCHawn0WzPtJwB4+s4t0ODpcWAmAWi9byCX
TB4aFRnQ4l67Yxd31hzHznwESCfMfz8bFYKKvMwTrFwGpvLWMSMVfpXp8borLp5zZ0Zm9zkzwrym
68Mci2a4SWQOT8gZXTcw73/d1+dyE5hkyAyG097QTMgS/NhYmwlv525MNxMtbqsh3FDR7rnfrLwJ
l9z93JzmCrSzAb4TMNfnSVQ4dNc3v/gG15DHa8PSFocETQdlS9gJgy9leoMWrLFAUvbQ57vr87fk
BecD0hYo7JWrug6GXFSIwYRWpXtLrTGKL/Be2CAVmhvB57zznwjntuzBCT0fr3xLDairFB9o8d44
R3Aa9vkHkj4ZTgSWtsw55dYL45skXQmqlyb0/Au0A54k6LRSHb6gK++L8RmZzQg5diSDojDP/uFa
RJ0BGwstmci5aFGQT1g5BQPO32y8t4zvdbmz19I5S8t2bmLed2f7ymhaaRmzibEyH3kOgV4v2XWg
0rvuHYtJz3M7mh8yCOCInsNOF+7D4ktvbNHoSauftotWOR6n46YM74c1Xe6FAxduYlsQFwPJ5h8y
ERN0RREQwKrZ1JFpfpU9iIZBRWg+DwkqhP3KHljY1BfmtE0tq6woUNNCjoQ2DzXnsdPlOwkgKCKo
lQldOA8vTGmuMSEkC5Q3hzOy3DYdu6Gtt72+Zmuj0VyjkYZvjx1MyPJ+Mt9H8zmYnvk/xGUYCPi8
A8h4YKm0e79WTuhVE66pQT2jOOBmR96tLMvSC+3chg5fM6FHxTuBG2oMihgo4DikZQSG+k+dX0UW
rbcdeKCg6wO6tfHx+iQuvY4vbGv3ygjRjtBVsE2cj7nYKnZTiEOVvU31tk1fqXvo7OexPioRO+TR
9lZOkIXT6sK65pHMTh2nHjC7JXU2KfneQIWWpTRKKvJWiTWOljVrulOGRVqwOYYDe4Vp/3AkZLe5
jEj5AZXmlXmdv1y7r/HcRhAzt1U6gA5fHlx2LiwZJBiZO9Z3bm2cCFJcqqMPdZ4i3ZV8qjgK4Z35
pFhyHzgZpBM+Xv+EhaPz4gu0m6AqAyM0GUabD6iYBIEyUXhrTFAI1WuNZ4sTezZYbZOA3afsCcdg
+8z9kBp0Jxz3xg5lxKwCvWjf/2VgSIrjhgXxvR45EjqlBQep98atj2A8nCoUU/fXTSwP6LcJ7Wwp
MkinGwNMmKhXD34k2IQUw4nJfc7erptavANmuAZ6tmdGds0pCcrhWePC1FgcIMdI7A9Qp3Osbcaf
hFev7Lfl7Q7iN0BhZpk/ndoUTlArixQ4ziBR3AIBWHlz3X6K8lHeFm4buUCPWh7dehndFKYVVRDT
7t1vANasRMyLU3z2JdrWT1NzaCc5R5iAdSoI6XA01KGpqIlVunLArpnSVpNYKuy8FIM2fMgaeoBn
dSxumj7K5Q8wpqzN8UJZz4KUwP/mWIslRA5mclfA3Gi8D5Al7dFRPdMYU/ACvYTeA5oWomyNhGPx
NgxA2gRVdeRZdNyRMVleXzUwmvQsGpGnCDzxiBYCs1pj/V08V84szV9yFpK5bo0eNweWKPJfGfoU
pBERf+X9sWwEPC+Q7g6AYtJOlCxoO+aSstuoDuFJIHZ5G+xSsiZwsTxr/zOj37ysHYyJ+TAzoMfe
iHnyAIIhFa7kdtasaHdsgMbUdCg4Zowd3PFnFz7kPKbh32tcIpKcuXH+/5z9QoadLUwA9Mtooilm
g6unO5I2+2ZIXr9zlv8wpZ1ur59ba4PSzq2y6IKQJZi6hP30xm2YvYAsoKC761bmrfnHNRqi4DW3
8AMToO0l12+DMB3xri5oam8d4dHYGbN/CiXPrMxjPZu5bAhTgFRwFmWQTMITbm9B5iqBNhzgStfH
s3jahw5e8XMlHI0ll5aqosxscz71PB8SQxZKRWBs/dLBNcJ7Azjp/2ZNCwEmp0+RaYJHDE33wU5k
G9WiBauyNIHrswl0H5WXRWUYVitn4KJznA1T2749c4DumLMVzfgsSrQIAtTDp31h2ZvrI5x/SPcP
MBpBnwE3J/oxtPl0fNl3PMPW4gFwUR0ka6ssGi1jy5ABJFMbl0G4UXZxuG52aRlBwodufqAsQYas
OX+dORQEBXD+brgLy03aPFPzSMuvqRijJl9TrFx8IJyb0y6wClxakkiY81NQobl3Ps+jihwS+8FV
r1m2K/sNZ//gO+c2tZ0nBXgviwI2aQcZYufImyIa3DuEBsR/DNYQAksPcGum4vdn4kEPh9jlxhgG
tKUHboVEUPaKpgS727cG8p00yu3TTGgNosMhiH26Vr7/pT37pwf9NqzvfVUnniFgWCZ8TiHnwZdK
vNZ4VxrQGQxq7A/bOI4di3pPAFXaxJXb72Vp76FiHIVhv0tEHhNu7zxjjT16HvS1b9O8u6tbym0D
3j0hN2olT9z7mA8rO2gpOAJkAgJSgE+gzqvZaBrIxzYjbBgpWrPGkBtRmyqJ+nXRbwGIu4MArVqh
zzEX98+ZUe1gkqU/kYEKhEh+9ZoPau+nfSyA3c2yaocOxY10gJ6uPwmSfcjdnzabbh3ztSBGZIMn
jYNF1rGnU5Pw/fV9veyGZx+mHVzEo/0gwV23sQfQ0hrvVn+Qcl+M3xw3izhoM8StDzhYf7xud3Gh
oeM184dChU0HXPAcj2CAlDEfAz+4fnewAopS9Vo1bvkgQT0RZxZgF39k7IAULYG8w6aWzbiBzt0G
Pe/bDh1kLjp1wFr54qRVLH0gSad0ZWqXbvK5lPl/prUzzFHIf4XzGdZ78iar6yOkP1ZceXkWf5vQ
zhCuZnZrhsULgcqFRiWOEBYJZPz/ZbF+m9F2jODAlRXI2GwyNsRtmG8Lr90q0DdfN7N4tZ1NmLZH
UKTr/Xa+2oLs6E67oHoKcfizU95DOPLQr/VQrk2e7vkdWE2qEetTmHGrbj3v5A3fr49oxQV0oFme
JyoUc4BqVC+Dfb8axi3+PqghXXRQA4ylc5SC5Bfh4jQPgd93zXMdHq5//+KpBe0bsAShPQZEhJd3
FARjKr9osUs7wk6KeZFt5s+uePEccWi84oMc1pqp51/84wI4s6j5QF16pA4tWPTGoweZd6ANjINb
fQdNxfWhLa7+mSFt9VVIKHAAMJQG933rQv0SsKI1ip7F0QBRi9aiuVavXzVMTUYOVWQcAQoXTFkM
RzKCpColHwkIh7uJrKzXUhRqBsD8QI4MGAG9acrpqySpymYe1KF13gMz9kIUD1bO7kWvAM0hgk+o
pACVd+kVRpVAGcXD1FGviJtORXlR4/ZEZwQ98LSJjGrlDbE4jb8N6riatKtEVioYrKt9YN01zbar
fpDgxVwjO1ozpL1bqRFA1rSeR2ZAtqKLQWzG2FfL3ITTStVqaefaPqizod83k0fMfz97gNG2CGs/
kIAKWWjwlVsrXKvfL1lA4R6Y55lvGvv30oIAoWQYcvSroASymQQaC/4BNAkICr4fLU5Qw/W0QNJp
TXsyE1gImdxQBVRbnCKSNdTK9bN4iQPWAsZ5UIQEf7Sz5Z3Mk1qBxCE03/wCieMfnn+S7IVZb7kb
p+xGrqW0ZhfWjiEXwQJ4m/BoxQWuOULStGU61BCyH7zXCkQl5b1w9nhkBUGK7NZ9sHZQLJxGeOqj
fgp6cEjP6VlKywLjm2eC7pnUpdwPIZiLAVqXuJeKtbrwgl+ApsBGqhcvD+CH5z1w5nlFJjKJFlX0
cYZkF4jxy+SQFedeHM2ZCe0Q55nEyefChNnWETSE407dyzWel4WzLgCTERREcNihRVhbIq/uczsT
MDLZeBtStCdjOGyHQsP1i2LJ+2AILwXwZCOPoV+y1CztFg1nM9XQzQBdDFRspLO3kwh8IhzYm+JW
pM/XbS6tERKOcHe05QP0rI0NTBkiZ7IHK3NQ7ngijoXfrJypS4E/hvXbhnXpB5ObArzPYIMJMA1A
e9ZGRzmf2+N2TRdPaNCa4rTbpfTvE51AFIHBJgSqCPeHfi6FXGRhoBrw890lyY9seK7WRMgXXQPI
MkCtsan+SFaQAfqYI8q8m0681KEZUfubX+Q4Zt+uL9OSn0N77n92tEM85RlatDrYqcSG2RBTvzO7
lQh/CRwFCLflIU8ANC9QyZfLZPhZMUCDEN5XVo9TnohDAs6PZrIh7EAceoAK3rRviOCnykyPkGT7
FCoQIPKJlk/XR/sro64divgUEKeihwaFGz0HZDrcTkw2gI68GGgRtaHfvqkqpQ9+MYhvo8PRc5kr
4UOkwXNZLFse3KUs9TZ2j65GKHTl/IAfr/ac+Wjwr3E5nYagVT6U5DxaRdk0PdBZejgzxLAH8WB9
EintXl1wWDbASQtFIkLd7IEPjvsdNMPhezdaSPxCQPgtC5Up4hRMXY9Zwkw4cBMN0HIDR6mV31f9
/IJIxBhAq0Jmu4qN1U+VGiON0OhAthTcWA8mrxHI1GZv3Vhg4PgH8AimD6Rksw5nCKWdy5UEg1BF
SQBvQfX9VJjNnhj8lFD6D4cvSvegb4JIJj5bO9/dgZaeyKeZwM6/F6BnGVEFjlyoPV53h6VzEbpQ
SFyhDhqA/kYbz1SbSvrlvMtCSBaEfYEk0ejVce3L+rmh7RhNtLI2VmGqyAOF+NYC3uTl+kcsBGwh
0uSzfjZuT5QTL+c0TQZRgFUIbJEV4mv7ORcsAv+zVK8DHVdOzIVT5cKWdmA6SSqdcYQtI7wJm72b
drdQtix8YyW8XrSDlAhCHcTXfyiO5hJ7cKKY1yy1gsfRQo3QNUAsFXqgQJg8l79en8OFywY0aciH
wdOxlXQxCD6wDF3KGFcIoVtlAwap1l72CwflhYl5yGcxh+xA1jeCJnijoJqWQwk7NMe4k2sC8ctm
kFRCHIW7Uw8JaBaY1Ti7vtN8bUp0FCfPufHj+mwtUM7OrHK/jWhuUNLUbfPZDWr/V6ICPUID+8jJ
0TRf7WLvgh1FSFTx7noAq9Z8Y+HpBeOISsGXAhSa3lg4pUbB2S/uaq+FCNxBtSUo9O+Yd+OlcYtW
++uDXQiDQ/C4E3REQmAcs3q5bqWEiO/YzC4v1DHJnb05DJ9RBvhQUXlyHL4hk3N0bfV23ewvygbt
poHdGZiLkB99HJpdZXQzTxj8hYM0JahecRmBi7PcTeF0aAMzske0+OfZV+r+JHX3HIxWlFr5O47e
uHRBHQPkCW8+M6i7O606CBDmFZZcSekuORsS+Ag9Z8I8tCpezk0BnC+pXcyN1WUfFIrqVTXcDP77
9alYWoFzK9rOyaaA9+i5xuZshbpzQEwK9tOA2W1EvGw6Et6yJ0bCPfWTciMG9XDd/NLZAJVQB32z
ICrBIX85SJFQA41E2FH50O47q7qz3X94LKCv67cJLYgqZF7a3rxpXZI9SlI+5anazPiv6yNZWi7s
m7mvFLGLqzPlOGPLJr/neJM0IRA0084S0zEsxxUz/tIOnUWc8Y5D26Ktz1jtJ7KxnAoSMalZV1ER
YuuAJMNVMSlZ4+5k6nq7QNbDc9ALeSeKgsUF2OPwjwx8ZJSRrBsjn6StFeVDByof0BRXMXEbY9w0
ac4eIMRr34JCokUzJKhbRasoaD8IGU6J9KcbJ09KEF9bOY3qMKnfuyQE01Zqll3UeV12Um0zPYaO
Ei9tHk43EoXyWHZiCqKs9MDwUUGpika2EHm+QWgNOC0ocOQ32y2o3FZWVR0MboYxHdLkIVBWjRve
8tUOUqwcDLaO3Nv1EOaR1QYNskHpQyNBGE3MOjkaPDmyyrCOvuFuzf9H2ndtt7EkW35RrVXevGaW
gSdBL77UEkmxvPf19bOTZ24LSOCips9IJCT1USvShsuIvctZcfPSmNx5KC28cVvTHZCGZ0/VBHWn
VYhMSJh2BTj78gSFeCNq5wGIpiqraW7ml6nWpYwMRlzeKzOS6wTAIK1PJuD4OOjl7J/GdJS8rsqS
X0IQSQA6iHQ8WAqgFl7QkVf9IBM81BJMDvhu+WBNtoQmTw0EUSiNM3ZgnS4PHfg71irSPy94F/eB
p5F3o10Ko3mQzC7OAVMx/fecNwqehP+OgjNLKfKP5aBhFIM178bEACpT592+Qtd0kakDGBS9haCs
5znKB7jTjdrX0MqmBO66EGF3GUAbla6QFh+FWKDvzVyX+lJW85qTZwKnFZy/MiqH+bciywJepNIg
OZJLOzmihRCgRjRH1nFViku5pmvO16ksLnWRdfGYGT2WsTQqwL50aeYC3O2pTav6obGEf8FsgG07
mRtn6SLcc6ErIC+c05FEaYuayUnYmVH0JwnT/WSEpQ0Ej9wRc6ClVMZQf9/e1Gt6Ef8AkGNQV6gh
LXSu4YsJIDJpiwFIVY9gSLEKx5+GD19olopRr2lG4Hkhq4akMevkPZekjlURwxGEKVP91zzte2pV
KMBtFTx0a2CNEFESXmvAPbk9wWun51Qst6NxURa+wlJrVW2wTGtk2GoCHyFHAmeJMJrZKt5vOZXF
7WZe140WC1hM4PORNMeGlqvbs7m+Xf9ZRJ6tEC25QhNDDo3Mgw5A92HY1snHbRnX7sDJLHhALbMT
rdlvsWJB/h3VAkEcguKL4K6t+oXWryVJnNICqgFAtdl6tej9K6aeqsOjYjpTs+DGLJwBnmEbWl+Z
xgwzMuvAMWa3sBJ7nu1qeAS01II9WJoTOyMnsU6Ouqq+TbBDYhaRzhpJWAJZ06mahfj7qhwAn6Ha
Gr2mKh8KdIHVKjLTikob2kVu19q+VE1iSAsn7roc5MCRYkUYwJ+Gqp8ASFSyBBQS4X33XQOqStWc
0f/+F6eOPZb/XzncWagLNKQoBtZNklPX0qudqPkvcWpuYNCWIH+W5sS5tUFWTU1qIHesWf6HjuQP
CVAK0tSpSYbCePj/mxh3ICY0UFXNgIkJOHVZQGo9cUr5yQ+XbNc1+wy+wP+sIK/K5SlJOxWCkjEn
Rjc6wFklovUyKxNtouQ+q0uAyFcL+dwlqWytT847wpBQQ2849Gu8GVLRLvUdqGHJJAFdJYMf6YZt
5t5e0avX+WSinCURw8EQQZWGOL+XbUR3JJK6xySv4CULtC2Weu6XTgtnQaKu7tEAB3GpNhHFX+s9
gMXAL7NEkXhVDuDdwUmFCuALOo1hKnJpmpCR161iG/qoUUErkYCMlp4vEYBeXcETUdyUMj2xeuAI
shcaeHO/9XGF0g7QDuS01v9FMbqFTCReOQH4Drgazih2sjmUWQ5FpSngvJ6K30aYbipZBp4WzGOt
jgsK69rLxqlAvsZZM4D214uwKgis12KpbvSo2TaBuM67N5Aq3umaTqQQxzQTcU3S9e3DedVCIwyW
wPcrWXjiOL8P1ZgWIBTGLqZCaceVAkTGD1/zF7yaq2flRAq3gUUmF10bQ4rIsIa7fi2GsdslCDi1
YuGCXw1wUP4BPCsEtcg5cXrFROahDjLIElpH7lM7kSM437YM9L5aJWZgj4FC1H/RxWwhWY4QGriV
LJN9vo5yp1dZOuCdqJp8d9SHkkgg+9KFdiGPc1V//ZXD069MoTD4mcAecRILNGLvSFQPeUd604v9
nmr1p2apzu0jwjbnwk08EcllrUdTzjVBgcgUG2aFNrzfPqNN9R5LOfI6C/u3JI0zrLNZMthbLKTK
SiofA+FBt/ah+hiiY1ddgEFYWkzOsA56rqu5CFl6XzmzYE+5285w7V+A9lIB3jFZ7EBekshZ16QU
WEUZJEpT7LZab8dW4AyzZAe42f6YPafReKd3S0ya7J+9tYXcnZDQjtWbBcQG4MXKqhQvT9qCI3mt
ZtSCbwdQQLS/432FW0w5N6BdImRBI2EX9i919dY2WyWwJXkVF8gpgEfXneeU+PHRFEOiA9lc2xrd
WilBGRvR22f2qlo7GQy3znWUNf2UYsK9/pB1k1MmW+SoF4RcXdUTIdyqpsoQa0OFGSfJRqlH4I78
CzA7PF7K6BdSUa1/wX1nYKvStke2UcASSv1Xo/pEzAlAcxZ27+p6nQhiCvzELUpUBVXSFQShbokU
aLwMlBdJX9Bdl0JUoHeKSEDLSJaDHeZcSI1+NYBiMUWiDlToI6/oVAQ30n+9LediOA2CN+hASRTs
vSnLvZObou9MUZvat0/YpUk7l8IddwEFQECEwWTMWbaz+KVOI1L5H4P2/m/kAH+b1R7jHYeTY46l
Fqc6fB+1BaG7qa5qyyiJMrQeIPuW+LUv1RMmBawPVI4AnxH8Cuc7JDMc5VFF/r7DMQinRwUduIYd
AhQBSNiI5HFrFw7e5R06l8htVhYqehKkIuyZPh8Q45DWCo63V/DqsfsB49NBe6NZ3NnujbEwwISO
S6SkH3k+qK9of/E9P7GWAG8u/VRQU6moZ2S123gK4pyptBTmUZpUvD8kxQYQXn2LMgtkxqtfeNu5
PalLMwlRII0yNWBP6bLMKbhZrJquGzVoW2lT16+S/iTFa/AkTwq00cICXnGpzoVxii4S5aAQZgiT
U1tS94oG8IyIiKbb1+iueKx9Z16ij7q6lCfz4zZtGkCKHkU63PC0J0oXkRlo2/A/en+1CBl6bS0V
Hd0tFh5CdJ3nK0KZg98XgoFtK8goKGS0kJrvK0C49HZXb7PX21t3xeNndZR/5XFnPo8MtYwNyMuT
51YlqXjIyndEGNQq9sJExtE1O9pYCwrr2t1G9haFe/BO8VLJHc6xHIUwSQGuBw/DjwEtb4H8x5FC
iyTlShafTXV9e57X7h2gywCXDAwS1L2xAZ3YFLB+zMlUQWCLJu363SheRv/rtogrz9uqeCKDTzBW
mlzKbS2wN/T6cc5nu+t+g8X7XWWZi0m6l0p1W2rguzcHr0JvVDK/os5wweBcqXo6HwWnNuM0CjEM
zHQYSlpqH5WfH7OxcCU/pxG48YYA7vJOECKv7jvgi6cLRTTXLsvpKnAHKikkLUNjEPNjLacqSzKr
r7O00+J7Y1zITV47RaeiOHNUIGFYGQ2mKiI/XZc1CQxb6b6UxoVDlzQro/83yudUIqfpCk2JjWaG
xGR6iisPyN9BkREBDBFt/9wYgROKtBb/+9z4+ZZyKm+sYfRmJnU0ngtk3NQlu760kJyCMzNJaxpG
79Lkc0gASwpy0J40ebTrlcJRFP8lR/XmnGsPt6/MNWV3upycGhAavyxR0gs1oPREGx/VpCVGC2Tp
8E8cr6P/PvJn64g43JBQLIwyoXMlMLdV3KAvDJFH9j20PQJ+klt2Jj3fntV1XfNXDHdI8CLdSwa7
Ae0cr/xm2qut6ohyteDBXnP6TmfDnQrAQARio0CM2DzkAzNK7FWYGrG+uj2f/0Wl/J0QdzyUyp9i
4HKjVAwJ+TFtHS161WdbNjxlQFeYy8JEjc6hjUfeBdfiqn0CFjhaM1CixnhmzvfMHBupmNUAoJOp
NvzJEnX09GSO13j/NvHKmPn9g1Cqzevcq5Xd112xUfGa69RxJri3l+GqYsOjM0C7AIEF5t7zkQhh
mSRmgpEI4h9wRg21WwrbAokwccmfWpLEHSBWoBWHGSSZVkALw8nLp0J8C6rQKcpkwV5cvfons+JO
UYAkgNqVIXKZqYs+KPSYV+qE4qGSZFqElvNXKXq5vY5XPTjUHf5nIbnjBOssGLOO46QZHigZhc4R
QRYQ69Sv7b47WhNi9G7pHLHdOc864O6fCOVUjVX5UdcaWFOlPBqoBhS1bdq8prPkNFLg5nWL5gSk
XY4oc62tTbJUAbm0pUwTnvgfSqp3kVFjmTPQO4fxEwOJQRijqo4RLbwM/rQ/35oq5+v4o9ZHSYOp
GnVnR8MMmRA2x89VotPa+pUpIMgoh22rJV4l678McCOIANbux2En9t8CCuehO9ep+GlJIcUbjKeM
ghdH/kNVx9u2KWhqLXGn/mRCLwfN8ArhnIH3hzuHlTIBv7YF75Im7WDw6AAWGTVczfEB1xzcpiaK
m/vxAZTF+vA0WBtdfDW6JSiCq/YIPH7/MwjukEjV3NfYKKDbCzpYZYZ3BKcR6GAmuxMrYKA29thp
xsLRvGouToRy2xXJWVKkIYQmNVEqzBxvkuUSTxxgy69egP/MjQ+nO9Dcm70GMcEoocioBhSy6yeh
BOquenwGC6v0IIVDPlBjCNtN00VhQ+Is6v6oUqyqJPEn60ME+ewW2PXWXmwzsyVBbqnTcR799lfR
J9VO6hsf/WyG1jwAU6hzJ7CQha48JJZdWAia2mgUOtKWpdWREDi5IH0x02oTxFq7Qu2Isi2MCkml
SpCOI0BUH4u6i5BrAnXWyg9L8zVrBn+T1AFqz4vB7+ypK5GwU4b5kBtW6sXCaHlN3oDKSADh3mB2
+S6LG8NGbqy2J3T3PYOMaNj4ugXaKVAzIAFomfk+RXXQHQjSjd+A/TP3WTeXHWkMU0avftEbuutr
ar5RwjFxNd8Q7RzlnqAPRAv/UDbKr6hNuvuikaLMttCojme0ObfnNgufhLjXSRpm5n2b9pNBFLUG
ap8+z9IKhNVajgLISf8UsYDbsApY+67RiagktkpQL1dWOK5MC69mKFszgHfK2G06y6pfzLmfnkAz
UN2b4xjeNejH3Jh9Iq0rNOI46dCL31El98eiqMVfoLyy1qC6wL/om3XmlpNRTXSepHZdI5e+CRKA
tQEKMlBsJNfNZ4BHtPuwmvQS2Jdi/uWDp8cF0VPn0wDFFSvJzMoMNi+t1U0XT5JO5LC1cjcxJzSC
1r6vAY/OT7qRIJstT8SMZelhGpvgqPpyyBo+Uv/QgHHrHjEgOF71yszejTrwG1LEQRlh4WvBBB63
Ya1ENVfvRT9pN+CiFfaW3jLEGtGMHQARTN96o6u0mMEv7902UVeNIgg9VR0o0ejW4Ez9lOJcA7UD
pMFtoZJ2qva6OpuO3w2/s9j8TOpuZ+QYtVZM69uSr/s7FjIpPxVpgLE4NxRRpYBYaczQeyg1rq80
CS1MC1y8lerWSh+gcVSATsZ7OBFT4E0IEoL0osgXgjhmgi+08ckoeBPd1oUpIm9NkVM+AN3MU4X1
nHlVPNi353tVK50I4jRuD8BfAclxYHJXXUfyLulJGfs7TRR+dZFJ+nmJHPGq94GybIUVbZkmUovn
CyykiQWMpRigp8NWkX5QfGrjUYJyagO4jXY/7mPD+e9nyfgkGNEfvvleCxW9Nl06QaZYfzAquEF7
1cHNaHav2tJL+PX5IcsBrngTwEF8kBOE4BFDOQY4icSnYAQ2xVZL91C7tonSLUN1I9AHSdLCBK/Z
MMAzoxYZtAnSBQV2b0VB2bc5OCbmnGhArw3byCkR+txex6tiUDkLdAkRgvhipKCbsqr34dkU86pO
wP0l7OX2+7YM5lzzR187kcE534grFEuRISMwysqVavSAVyByW1iwaxfsVAqb6Yk/6E+T0lUSpPRD
DcTACgy7CR1kux6DBQf/+oFQEPDiyQupe74NLtLzMhYEiNKG2pkHjQxQomY106op1lrV6iRHDiOs
TRtkSEvX7WdL/i4nXt9MPBQAMQdpN7TVyyIDwDuZKDDkC7AyZxl148dsX5IDXW2PW/vbsldLRTw/
avmvLFOWAP0FIai4h1MKvm3OkxoNoRiqCKaytAfaOGASt0dbIAJBmYtT0NAGwzXV8Y1IkbbOSAdb
oj6JiUhKKtgD8R3D1uxuYQcuaDZ/xiVreOJBx7908ZIhpIE4CKY1kMph4+rt3kbpN20wrpn8HZdB
IwoPk07uYP8zqsTOaWD71LBNWi5o3gswI8TTInql0NEMGKXLmhlpgCFG5mck5rSOUiIFdm0R6Cj9
sXGlg78Ssq1OOqzQc0gev5YWReZvAC+ei4h6Me4LkH2MRAgJOIPko2nQfP1+V1D4lQrAVkm09t1y
9dnTlOQEJ2ci3wBMoEsPJYCG4648ALhZcbYM9wUJV0TX52e0yuamV6pYJ7Ztb217b2/3+J3LvlyX
uOs1Ifhl77oufkfWxGvJ2vPIg4eP//mBgDn/IA/Ew39e49cH/D38XYf9d3xQ9kXxw2YflBKbHo/2
Cl/bFWTZ7APfFF/sr7C/yv5gf21fji/br21pl/jTdouvry37v2Cc24UTcREiMMJbUUSxEU6DIksW
vyVamItjmplEIwV5/+dwKnetbZDJiUjk9S5q1u2M/hncipqK4z/Om9QbtgPpyEtpi+T7y6SBa9jT
RlgYm3RxXHBzGMUJaP5EAMLpnMJM5bHOCiEN6fYtIwkJ2FJ/vlKHHheKQy9gT3FHgZOg4jjo6PKG
rPPTEAKwwddyRAiyV9vYdM/bNXZKsB+3Dc0PDP+ZuuIEcZZmUOQxmSIfEL8k+1FZgDPF6dYdBX9S
MEn2neHn9u3N3lvO/s4l65FN3Lv/VMlOJZWtOaWjOZ/kHm4qwfMNefWcR7o6fn1tlwi4LgwJi8sB
Ma6gmgmUz1ii84XpRjSEyw0yUOVnrFK0sCE26zfT2/Ax/koXLP3FLuD44SxaqOLApmMjuP0G/IzU
z0IR0jf3w13/uf90Do/Bomq+LBRhBTxg+cITFLiYjYvnNqFUunDOIvqiEew1ITusLqHOauFU/Tzs
nm42mw/8I3B+gWaZQfieL57sy2khI7yhUC97923/zw8XWmUP5cK+/lEUTFkwjeEx/bHG/86+f344
DnFysttRqI3j6vu4srdHKIevl9Xtc3lhGDBU0KHrjLOINdKKnBnNqlZT/aID/SJtKJRe9KOx6Gqp
RfLnQYxbE0CLoScUIElITPD2WhyKLMkmLD7TZtC1mLRDFm7ZtR0GXp2E7B+YheATcBFGrVhZVkWg
X0zIdvuytffvrveK6/PqLGyxxCKHi+mcSOLUp5gHkm+FkLTd77Ft0E3/YmPQbCzBswdJMojQz89Q
VFhF3EQzE2Dbb3v3D/FwHOhqQddeohXgAJzK4SYi9VkRJgXk7N/fP56engK4KU9QPMxZmfF7/Ami
nZ1DV4/fJX38fhwI+/k9kYmE7JeFd7efQld+aVFbgIIJEwpZ5hEfa/QmgqxTwklh12V9B5MMGwlD
uVrBUN5e5sv86c/0/wpjpujEZR0MWEGtYsJg/mH4H2DlMdUVM9C3RV2YAHbVgONtAvP9x9hwwaiI
tMjUWmA6ZV4H8zbW7Nqz+89cgB93YEnm9bU8kSmfTy+wkrFrqhYyUWNO8AHcO3y+YLYJPNA/3qt3
v7vf7ZyFTbxM8XKT5QxrV/VyKCYQDA1YENd98n7Rw5JSuXrfT5eUU7RGIMllHbHp2XuDWNCe9x5O
6vPSMbl8FeOmw1koPUprCR2nEPRmu2sPkc3C6biIZ35Ohw4XHQUaKOLhu/eUuMiFZPpnp7YGeQMF
uWO7MP6l8/mjKumK3YGFotfr1/9ELHf9E8XPslmCWHY+EvLW0bcXgBbCHEy0tVn8Ao/QfSCwlMzr
aOF1EO8ViK8/MVVKEFDiJ9Z/wTD9gJVdaIGTgXGGyQQL8QxMh39uCw6Rvf/5wMVhl4dZVJhKdlnZ
Bz7xY4dffy7Tj/ON1cI1XrjD7L7cGBVfBS1UftWJZ6NiI8OA/rHebBRsLCwIcH4s6dIIFHak+REA
ZAAlWIC8gB/DrUtRWKmm1ujvZIJ/4hQWqrAo5BWzP9ANU5P20V1yan7yVmeC0VOqAWfDQmyLWkqF
05RtnAtxaCowSAW5C0hAMprRnvzB72Yy4jNg3pSDMRAMxdvd04f1g7d2HAzp+/v4BY9r7UL3IMjZ
IhY6vrxsj6uOfAeIxb8W/deLXKMMPwDwOwChhXuP8qNzxVcJuhZ3gpiARYzMb/53Q5TV/JF+BOti
HT+UpPaSp8kePpYYLy4NCrolLBCEo+wAffRIAJ4LFlI0y4/oUmXW6w729OmJmRSsweNE4FWtlvbl
0rGCTwVXE+IATgJoEk6gH6otOkZlgeje/Bmt0rU7r/4onrApXyL6AaoNqhM8Y1BgVC357UyJnx0J
5s7BSMPbApAinJTzuQ56qAt6b0D0s+y99Xbykq6HwZO8ZJ17zapa0AkXcaHMyeOOYJVrnSiXkNe7
0qP01r/J9CGhfmPL97thJ+8MW/SMhSv/vwhFcTzaLFgGhUtq1WonxEMAoWlKjcB+j47zrl99NiAw
+c630IAu3lmeqyUHk4+B/5nrX7GctxD5VgQaKIi1ZDo9HLNvkQJxmkbidvj1OtnZ+hnVLIu19Ex7
XOwoNhWJKwB2oPv4fEc7EXdmZpOdLVJttE/ZmzxzX3239tN9nJLpLsQaI3lE4mdxqzu3tetF0Pkz
5xPpnLdSWc1cqUDdJpNGZhRAvMDgAJ7KdwRPfl3CHf7pMLqcK54HEOvKyGNzp7fIIlSbAJeIxLvq
u3qRoc7Srb6WvPGheBs3gNKiFegHyZKKuCoYji0uDgIIZJ85wU3i910pQHCWOaiHcNBGU3n5VntI
ybCbXNO1jsNq9GJnMfvFzio/5VPJnFYUDN+XfZVtL+ZG5E3pqvctIcGuCWydmOS5WeXeUVlr90t7
+9NneyYaMB+g2NbA6YikEwC3zk9WD3Ih4KJnyOmMSHAGK+tOIegdsn0X2IdutE2cdpsdVRogVQtc
85f7wQOoPLRXTrL75g5nYOs76uEwezkt1jIJ7Od0IeaS2fT5Mf7ccsSpKHu/KKOemyZVig48irb+
MhLDAUOpoxzeS/hAqP7z2l206Wm2Dkl80I7pg7XObKgBT3gqHG29cBkuXA0wCECxo6Kbld8jCjxf
MAv9A2JRqni8dg2ZRA2RHd8unSbwJpkIWMP5a0HihTrnJHKnI7BQf5WCkoTWghu9CKg9pBXNt8Gu
wnVQP7X/h7w0M07cip9NkvNmWtDToBYbIrtNLuzLDAL/WHSk4luUgSGLSJmN7ijv9kQvoyIVxMAw
zpaCpdWw4+dLqwj63OejHtLerg4BMYi5Me6yB+AQ0MGNv3UbJQfITCe7/PCtOAM5pFQk5iEjvwcS
fNwezGUGhhsMZ9TwTN9obQFq6gn5QI31uakTAbLkDsRnH63ju8BBqWiBlwGZ6AXx/+sKIk4+t+vo
GJCrZsZiTMhFZqQ51K7spE9AkXloV9Jq9p6BN+CmBCwrdnsAWNemW+XUWihwvFSKGIYJyCG8hiPn
cdFXUAdwOqMWiaj2s9FIjxrxdbQNHHMdfswH8U7zApqFjmOtpaWLxnabO4Nnki9OA+onqh6SGwdF
Iv2b+t15811DUC6j7YX3atdEuOVLCvHSb4O7JkmAokGSG5S2/CEUp16PBTCW0Xin2PE6cwbHcrD1
AhxpxYu/gydj35sUIEf2+NnRriW3D96VW3A+AO7gRZaeKT6ajFno5wqrOSLSzvxud29fpjttRjvY
jlv1W3ZUgtqrfJs8qYBaouLm0OI50SdA614a0YV5wpIwJxadfLiXhsiNKE3nMul6+FmhQgcHbfFC
ClU8/J6JabegiySTG5OX5AmeSEC/RBCmLozgwv1hA2BYuQCuwxH8iZZPskGqOQqJoWEAfYQryHSA
ehfcD2TR97jUe+eCuJlWapymMlg3qfaY7gzQLZAqJeU2Wmf0Vf6UXdMi/oJ1u0zJcJPjDEqS5QAb
1iETDxBP4kak6q8O6/nHvItojYxe9pEviby2ngCyQWsLvBzmZJ0rWqOthLIX4Srr7+MdmlwqPCvB
3verwDMsvH/OjjPYE05VZi8dpit6VVI0RCdoimKbqXOmxdTrUYrMNqXJKu7I+Ji7FkXBndMA6pQK
eBa2/sw6nfeBO86k2S69eV5d7hP5fNwgxlGpqCPkg8npaKz1GubUtGdaeIOznlnln0Qfb1/pK0r0
bM587Uk09nEXqiw0KQhq6kmyMd7ANvyR0OpzxOTt0Bkd/7XcL3mWl/0wuLNALIKzgvYzDersfKfb
SEbPyRzgvWinfNXu/JZt1LWyr2HSHNSh5KRb3Z7rFf15JpFf37htcIlQDUfFiarvxWq047tpHzz0
q5Rk+5FCe9P8KLrRMxifjM0iZcpFhuF8xvxa57Hki5EO+eFauLMeA8S+1UtsJzvzaQqceWUkJKfV
k3yYhQUtdRmScqKZdjlRU6MUJomvsKl7/U6MV4jVaPRnskiH1vW7wR438hZRhK083V7zH0iIc1MJ
GFsEhgaez0F3wd/n1O90QU7rhKpe9KrCNmGOu2KvIFTaCg6YY9bWbrRVKG2Uf9gz8Z/eAGi8HjfR
k/9WfakLZ+DKHcN4GEwwI5uGz86pNGDhzJqWom7OP6oPkltsAqe3UFUhu/AX3MQuB0KXooTL10pV
hleOR1Hkw/BI8ZOUPln9GsiEUm/lCVUeAZo9eRpKO9RfhWcdgAYevzQ7wPQtOGmXiW4mUwaIERIC
KOX4uX4nMmM/NKRmrBIok94Wn8eI9ERFYYtJcMB35p0ILSpsWxcv9EuH7TIqgGgg2TFqDkZvwvmH
RZ6oACTGGiO3QqJV4Mi//F3nWh5a6R/QZX9/+4xd1Irg1R+MXkBuxSstdtWUzw+3oqZjPSQC84Wh
S9z6rV3fgV/JpLoX3+u2QUOEyW/tRieWV37ntKTWM6h8UGEULVW6XSYkMBa03SDvyQB/L7DYmrhR
Gin+GYtM0Q+qBSRfoUYdzBd30cftiV++MXDCOBVa1MCyLzIIC1GGvqq/sk1CDap+inbsjN4SnPHV
IwWfG44nUh94YeTujipWVeALUCLysYYHmq4/Ihrs0ZOVIQyS7323WQNK0jwEd0vNNZdeAVvVv5K5
E2XVcxj4epjQOnWB2f8d7MTP+iX2jIWY4qevn1NXZ4K4Fc2tJPLrEIIAOmE9Fi/u7CGHBv9aJfpX
ttceEFvQ+gCQRP1QPy9RnV+xxpgnSsFY+xmoN3nEy8YQalktsaH74qG9M+/VEhmPiio+tWhA4/fi
ftoOax15vNeFo8RW8GLiJ5K5O6RZYWGF7Ci1b6ZG7oSZSJ5uKwYpPsHMMbk1iexmG33EXp/TxYCK
/eu3pDONcqKsIgHUdCFeC2j1goLHYHUnAeXvZbDLjeBF7qKjdU1BoZ4A8QJcTCTeuePUKylwrlro
Rv2Y/UY8f5hXAir/OhdtjR0tfy/hbF41AKcCuWOVpJoZyBkEDlQCfeX9vLrvt+iauFc8JGXF3aIK
voyLMC8At6uIivDyInIC4zTT9D6D2fWP8R2q/qGG+g1oxmRH+fIfFs4OCz343dMBzcuqDkBhwOv7
SS/UUY6h7zsKNoIwo90hdwEH6FS2ftetQYb7HT11j+aSibsMiWSYt79yuUn2sxEKZQS5OcrPDu09
XjTGTUy+xJ2MHJAEPb/4SHTtmpyI5Ntk/MFvk9DCuqbreadsFbui1sGipROtm0/xUybGblppuLUP
84KVu+a5nM6Wx4aIm0FtQNeQ0OTF2qnH0bZcH/7y8Kvd+m666R8msiSTLeDlxoKFwGIFVTKv8KVO
j0Yt7RI6vw2Hiia75H7eKDRaUj7McFzIYY4C6nAYoxcX2/axkWhhDDkNstvzI1L5brQpX/PSCdCS
tp3W1WP8DPYjeGzr22eXK0DGcYUJ/anuMhQUWVxAcGW+Jc95O8JXoYMXPaS25gJNYaW/uCAnov1e
f4vcEIfKdJvd80SaFb09gGue+dkAuLmPWmQWeoABjPYeBcif0bZe/0l2+jo+KEja6jnZLAGALcrk
9J8iR2OrVwP03z7sCZ6orLvY1b3omL9qe+QVBQ9t5JIToVZzYbbsNYjfaYPhDYMUgRHtcldW1QOt
EdhsK4PlKx3dznbCH20zPHXbxZTJNauCNDgUL/DCEddzT1PJiBBzqmb4K5u6p0DltuWv2qQ9PN6g
JVJs1+7C9K5pQsMAvxO8UXB38Y7+UJfSJBtKQh9Si2h3yL//akibr8Stcszs2pEfIHy1dE2vug2o
b0fpF/BwQEHFrWquJuEcFcy8HC1X9YqHecWwRNets5tsA14x2QEnB63JS+7SlfkaCkrz2IuuDp+Q
y9aUY58lYqwlSBB1NP0qd9HDtHkS8Co2rjS3RnbK2CC8vZNJfghcYXtkUceS7/Ij5fxQIVWEB2WQ
88FnQs8bDt2J96ADYEEce51lEnCM1+8yEvR25fjvjTc5aEYjL3t5o7iaA305k9cMx6DfBHaL5ysh
JgBO++07AQ33k7cEcHklHAD0Mzvt4DrTgWXCuVVgFhGAKCBAvbyUshM8Kx/ir8mW9b0aIA5cOH2X
6hoF6iYeKkDIilQk/7huZMJU+4XO0nXNS/cbAO8fih1+FehDRLV8jbLoL6DQv7Z7c7vEiXflIQyU
Wgw5FLCCGIXOVPzJHiAFalVokUroFpuAnB2eA7xpU68b5OMtKjxHFHnRHbDFD8J7TQqn9OIdcuRo
pHSCBSVz0VCBuaNAEbCKaKgAhx5fySE1LNPiYyzK3XtElbfGeURqy+ucp09W2hE9fGaNg+Q9y9kC
PEq1o11J0k3xGLizozjGfe6ZzsLeXN6U0zGhSvN8fcRJCoaB5X4GMOqQwQGCjtN+pCK5n+wSldoR
VmIrrJYUrnzpIyGdyTBPAb6EsmKeUnKs0ONWWFFK67fkt0rrHOVY/QuaSN1gpxxINVCVhL83Hdaq
2YDv7ftbfF/MfzA1cH5BMQgDbEI4ngCd5NXEBAQqc+zilEpgGEHjtmduxN9IXycvhZdu85DOm/F7
bFyZLKz6paOP9kz2egyljFw2XxIb50pkmC2erouDtM08sGjZooCSNA0962jnmWMyLrRGXkkynovk
batkdMARgUjZy9fRw1O+Rmu69Mq6ispv7LUXHqSj9K6go6hG89HX7RlfF2+xDieGi3bBd1jnZqWm
84D3gTsxpMEDg4fEQh8sZz5ENFoHT5YHMKzBZpld/1Cs/0UWHQtwMgJOGxuCmAljDELo0ZVc7TF8
CkGDYaubyiu3VYwqDWpsaPBLfKuJtWyBL20+EB0R1MHKKqg0Mtg9PNFDUQj4QbnG/IWVvy9+Cw0Z
H9TaAcmuraEfmmSLeexL5xUSUUslgskHB+3n0exEYiZN89BI2HDxqB+lNRwq+dj8yVCjsNIfW8MW
nn3Uu1GAydqLWuXaxcLVgtPMCH1QunY+2zBjK6BqKRzn/8PZdfVGrjPLXyRAObwqjyZ7nF8Eh7Vy
zvr1t2jgw3o4gnXP4gD7cgD3kGo2m93VVfkzHO4Y9jZ4QcygNfGhTTaGcIRRvK8+oBfXrEGIB69M
wiJHJRxiOQlzKJA1Z1vF7p+h86azUK2I9emU681JcuRLZ75hvHstXV76vpiMlMkdh/XScMpcigK1
CNH/gjaTNepCoPuo189OZyefqEwkq593zSAVuGVIywVsDoPxrvvKN77Xb9tAh6T7/MVCLUNfK3Xx
SwYVTJmhaI7E9QbGLxZaV2sVjz4m+Lds5aLpEdRXdDnUTzv96Wk2dEDrLVl316cxly6Ln6apzxpn
AzheR5gWjl1mNneMwRzQ93KCPXnLV5vSsPTRCi6DmT+IuwCIkt+j10IiizTy79ppWe9cBUn2zHCp
ob5yl+BQPHImLuj48od5bU7c2YNeuV7v1xrrC4VNuDAROxWAZyHN3OtjVASDH+Q+Wseoo1YYqfpi
jhFa2aWdb3k8d3eKNcD6bMmH0FtF7ZA/Tl+OYGGGzh7oQvAEpjadG4pGrZogMzDN1Gs61rxL9hBQ
SDaJGTtdoP++x0s3BHJRTBvJoCmH1BmVqWVyWveo5ELezJhtVBKMwAv+1G74FJzLd7i2cKeWOv/J
I3YgbgE6lW+Sp99/w0ItA08GEdOUmHWCzCfNoCBEEjhNVPyGyWP/iC8VafBiWs1I7iWj24KpwoIi
5dpQ9ZJ3ISlEeQESb2SWkXqthDHT5gwPyNBoTxb/5r/y1oyMMCvs4E9+ACrzqKHWuonPa0Hktmok
amh94VZClIawBPWJaz+YhYo0dtGTYCe9VnR5E+xA2a6ufNyFJUroncsyEi10nFC0ufbkNs25Km0r
JDyTLt2j2Weyj5nn75Q9KDFRqd9nn7mRbVNvNdG8dWNYRtJBEHt4c9MVR86HIJdYo5Ecb/hX/w1D
ijvgJC8amnm+WTz3OLjuMAD572VH8RD+WY2bt5sMUVoUkcAPr6HAcFOaYzK8wETc/NWhObMYHH7Q
AFAanM90L5l7yP+EpuI8ca4ebMB4jmHIEt3I3FDR4Md8+2ql8PZqRt6poMiB1BOJJ80gXEKUVRML
XM1xBwsIJW6xA0dtufXdgEcjCkXC3EGQWztatykvMn201TXS5URbjPKAKCuBlAHdjcGfu0c4tyVA
ws9kN7NX2JDyZO8bd+Uw3yYDRFkbApcAsAMEScPJ+2GoILvlp8bkoKmd6rxR3Cnb9OifAM36ygM9
iXQesBHGXIM8L9yVxDTh6sBgA1ihqMWKQtL6SYLAzV2ki+iJFmPF7+L5XTr0KHgbyQZz4p07ZToy
X8EAc5gzrMXTb4Dzdfy+/g1UvhuzEXiTNPwG6UMABsjHdU06rRGvs6HVvctrVe8FP79aM7nEf+Sb
YZSGfRzivgg33b7ANI3p7yDuhmTBy3XuzDjTUwd8zKNw376sfOnb/OB6qVQAZaCPl4o8llo/g2Jv
E6lm/4QxY3AwkQ9ttHeJveZcC8cIwHKWSHegpYre/fVqW4hp11MEd65B1uBvyvcZE2mVDkEBPThK
Rrln70YGE2orK104RVdmyUf4sckxI8SYgVUBQ3KQ37qjHeh6vR2N7rm6VNvVtuNtzgdYwN9V0mGb
Y6pxrngkmY0eOMDRYX1o2xxwbmI9c3zcx8/QhDDDu4vg1UYam4QuPl67PJY86+evIL/yx6KLsStb
P8Rez6ib6MkekqBGeNGsP/wGZEMYgCkrvdtuxzW3Wt5sQOhk8ojS6HYcNAXUpIaYMgZOelNyu0Nm
MG8ZXmy+TsqlqynQ4pEl+r//M0jdxx0GRvmGIzHS4VLbd8b74AwA/2xwGHz5Fxgdvi5oTshricWI
BOXDHVhhg8lHgOyM8aPFd8x0xYYT6/wlAq6rPI/GmobVQsfx2iblwGoOync5wFEdbfEr2Q4WgGRO
sUsP1QZQBFvarF14ZM/oMPhzkdSeplJby0oPg6wT3GUP0S7ZjFZpsHe/n8xFH/27l9/Z7Q8flcoo
lIcaZnpbsbtYb2wJy+lXXHLNCnWvxHk4cUJFdu9jNoOzv+MLXF/C5ve1rGzZ9+32Yy1oCfttOsBK
vPMdEL08NSZU9Oy16LJQhL7yhe8e2A87HSe2QTzCjnjmEMzabW2BNfwZyJ/z7wta8LrvBBdgbFTh
AaGkLgif09oy7FU0DDm8otTSyL40gFQbgUzlKK/MXr4kZuH+bnUhC4BVQoiGNEBFUYD6WqTuHEaV
j6aSld+j9Gxkdozim7ZLN40MXH7uCvmj4pTGedA1VKe13eoj7vZTYuYeS9YkqM0rGMe9Dp1sw2sQ
1cmQBOjZXfLI9XpgxZyBRECPvMjxwRAiAMCx763Azi4gWPx9CxYeVNf2ye/78YkrCNY2mgCkbufN
NmemtvjCHSab19MHdf+pOG+fKwZvY/aVQfocduxcg+sOBv1XidMHEGo/9ltO1yxp36Hw94W+ytoa
b/NMItuOpzKLRgNBx1yvMWYnppZGfObaZC7xqTr0l1gx5R24dXp9drRXzkjMyjcEaTXqLJTRwTGC
zwsFdJQ2UU+/tt1nVRUGbYey4qVH4r57LgxlBmhUBP3Bod9GoEWSUJCqzO6UvYeWChdEbUhY24Lb
LgJ+BnnegPMYWp8qVd0UBn8s1BYPSc23pU7n95Pxnhl4T/InLTeFc7WJdiirbtai7kKFBBVGXF9I
wTTQHtLtnV6T6nAoUdTt0KFXXO3yB4M3H9iCGukYwGcO6w5bzS2fB81cu1mWnBtUO2BaBFkYBMHp
+BVXmcoxGjY/etPuoUAg6/NONvHUDFCZQZbUY9JGtdfQdbdzuaQmg6Fg1BrJm502K3djAF5JFDnV
3pwscR+a/EYw8+1kpyaBZatmCOCoXuQQcDRzx3zzDNVambZfwKRf/wgq24+UUqpFdiKPKzwkcbLe
ta1vNvsIU8naXtWrz+TPjteTY2mqK1ft9wKvr/Rr27S3VbUK3lfYhsOBHVB8fUV79eVD8tQjUkNd
PmO67TU7F/ftYX6XIzDDG5zlv61EmttHx/WvoEIrFFdyqIrgVwAS9lJBs2/Uy/fsYdc/Ml+qK961
CTp2v9vkF0INRncxL4/jhjzxG0DxI5wKUQT11JlFGQUqIscKAt5OC6o45XgfK/oHq4df8v1TrTOa
UVvgvTTRYAVKroMPyoduG6/BtxdgiagEw/OBV+OAvFSo8C63kpKEvpjhUT+A0FMfd+rGSpzEwcwR
WFUw/snAHwZ97vQHxlmdA7n9BDCPEikOBJSdEH6uo58Y9ZOccTKOvLRNBhMINrvXx3O0n89tqleM
/cavjm4voHpJ9RutDRRFF7CQcykVrVRJ4AzQG73z0MVtYx3KRXjodoBkHsGSBwB16Qogo6sntJkz
A+hXiKojH1ydI79NCK9/DH+9A8kMic+0wY9B1AWCL+7xSggQ6dpTbOP7s8/KHbCwoOWLjMPKVbuQ
3lzbpu69Ts0jLslhu39OvibP5AKr0sVT9/Khfs7OiEda6w47WdHjs+IU5DG++hy+fYVf/wQqCnWY
Pipr8i0KS7sIzz2mB4S95GC43BgtZn/mz+UaU8AtghE1LCAmoNOGMjUqe9c73gFANAR1gdJO60xk
1LDZI/Qem8ZKTuOasYX1AaYB5Rd4OO55+nr3fdAH5YUCqcBD44RPIrged3yns5dT8hxaQewid27W
LvMFn7oySoVXngmzXM1gFERaTuByugqRULd5KZ+UPe/yRwk03GBgyLYcKdn+HuEW7hX0GxBPVDLv
xAOMdb29ijaPpZ+pGQYvfKfaxxvVCyAX/s6fAmM854+RKW2il+QpusTOWh1pyaMx4AV1NbRLOYDl
qQfxiKnNoSkrXJxGfg9ubUziSJzZpSidNTGGaMkMa7ILHBUEdqmFMP+UO6u51G0Gi0sdLRdgGwEF
xjzl9Q70bZ3mLYMfUVlpaMWn7EHdsRseOkMemVTgIE3zDynstU36LkNvomAk2Kx3ygUUgmTCS7oT
MUmfgdUTzz9DPSpebrD/vWh4bZj63GAIj7QxrFHuPqen3iQdthdpy6NCq24UC+NPtvbIPfZ735DM
FU9bOMgKixiuol4GECk9iIJRZUJBAgFc/4H1yotMzPF2pWICaFrz6kVbuKdAZ4sGF5D01980yvoJ
9CITSpHQnENPmnnTehOgI9T5V9e1EDNQYP9ri/IfZk5iEJbDFtDH2SHbq5+hTTDkvM0fDXQb9uw7
uyKwt/C+JkX9vzapg8MV1cQPHGwWVojuToGbMTQJLZewDw+t7qmr1e21VVIey7AcmRBEG1DBvfvB
PiYB2kjTBkhYUwPDJ2ekXrdZayYtzAZerZMWGi6yXpLbEeuErlBjoWUGtQpDvOTb2Dwp5wZUj787
6e2YmgQGEzJ5gRF/xCT6fdOk4hzzWlQgw5Zs5vA+mtlbo9focFeN7kwf9dMdOZv5dpccQfPxeGHu
Q698BZep8/svuf3E+CUAkILNDogp0lC5duGkL7WqrFOgj12mddQzC2pi/qWVdNkUweHSO8nHSoJx
O0YEk6iaYPWEtxN4zmuTrTYkozpChH4+hrvR7jcQmzC412InfoD8eC0UkVTp6lVBWaPODQhmfXgw
rLU2cmoXsGOH29bb+YBx5hHZ3cp+3jgwMafJJJMETRqgQdeLU/CA6tisKgyBA0FACwKgWf/GgMkQ
zd313my84WG51vG9fTDDLMpRuN7wUsftQn1GX6p5vx4HFJ828VHd38uf/Abjfh6LAhhm8BrTwJli
ohU/vkV2f5sFIAndOPJiFq9XO+WBEtZlD+85ogPcmwHhpVDvkcskjrIvdvWj7FZbbbPGBHJLDUAZ
pnxIKpkhL7MOvuq8jjA8H/PdAPe1hUuhJ3/KXYVIhaZci8Qm1qsnxrM6QIbfJgCCpc1qvk7uM9rJ
iDbD//aBcjIZekEBK+PntI0lucoFWM+tDC4U/lIWZmOPFiYu3WoXHZMnA6piKz63YB202WjAowUP
7liRytjjUAnkDKrzhvygvio7QpHcGP5Ji3TcEGgimbPHczqzV20Mkq3YXvD3K9uUB1RxPVVdBdtg
EP/KHutdehK2QKOpWLZWGrMhVHr5wD6tmCV/ltpwcBPJwJTA8VADpY4ZxK9Q+i1hltnKYL3hdsp2
3moW86cxJygK6Ox2te98u1JAdQiiFIRMgBzI1NUUckM0Kn1Rki6O3XnRoTgUD/i2LspSSGUTjFd1
rnK/slDy1r1eKLEKnmmO5VETolMMP2xTLoVwoVHipYUG3Uu+RWl7jzk1E0pIn79bu334owD10xoV
RpJ2bECCVKGPMrmZBUKvR8J3pBx6r3aTjfYAsi+rt1qMyQlOfReZ5WplmZyUm/WScQYiFY8RL+rt
L8dFEYlZW6LQCyp2Uu+RN9W+dgPgHDcw68Wjzr3Em9XPe3uI8CxBlRcfGN1fKHLjh/2owfQpmgw9
gpkxnSVwwJ/BaVJ4cgy8X7bJn9Am9XJnMpOND+j2Wvy4BUkR7DjSSAydotwMrNC18bxkMzZNMujl
HYsIcwXjJnGmU/Us2vJF1t/KLxS6rMICut3BXNJaY+i7I0htOlqQWDxYKKADTHdEUzZtclGAa3ce
YQqYzkjZ9USE1hGQI+zGdyczt+IH9em/I/Cw8B+WVSp0zYk2BwGxLB2zQ3psbcAPrVNuj60+Y6yC
HKrmvd/XlS6tvcgWPjgepDzQwxhbB4iF+uBpxvQND1VnaPlBQBwt8PxNsDoUN1frWSQYUduLdEfF
4ArQfmACIL/kh2slkSynRciVhrifvOBuOkRI8ZhNsMlgrVt7lNyGRig7/LVGJ7NKAb2mkGFLI92F
mHood6Ed7fHWtANndiSnXn1fLyR0sAjmYMw9oSWLQfTr9anMrAxQmSRHZzanQ4pp5c/ammz/KXxl
7FXyffLn6O1UQaWARUIsAtiza3NBG6f8kHYl1HIsDoOfeMNHD+xJ8snjfVeuccTc1qUl4NuBHMTl
ClAIT9uDdnWTQ7IGPmoLLmhnLdGAnNSWeQDr0/CCuQaDv4dY2r50fCup9eQ9+0pWfWjhq/78ETc4
q1oes05GXBwD1B4jiwWozM0x8QRGDZE3qiNzP4JOpDVXboQF3yV5BbQyWZUUqKmLFiM4VZrMsKug
2+YOGcbMXvkTcswTd6jM+IndQI6ADLVgXhFTbnmlV9tVrN3aj6CyvdAvci7u8AVam9txEIoDUpm3
hq/MgASUvCFIAx9d5vyRtc/Be+M9rmwCufYoj/u5Cd9UwD8O8CQoJRTjYD/eQe3H4e4ijNSMJzXR
a/TrUZnMUQR94m3/Ln6Sn1h9cPlDZ2jmg+BkZrbqCwsHAJkeytSA2wMUTw8aZnLeZGM2od191zw2
0COBcNSuOjFoBp/EQ7P6KF+4k6/sUUEat2auDgXsMa56nix2H3lCYaZPJUaruE3sxF5ykow1/Kyw
kHChFwbhC9DggXGDhrHOU9xLQgfkGci/RDC3cOC7QqJlfXAmqmZ2dw4swVNAK4ICj6rHXrxBpm9l
LqR0N+N2snIHkqzWhd9VlxyTX7/7xMLDGb/p769TqINRZrMiZxV+nXyuQ4vb8oC89Abk2At7svOD
b7Hm1+8ml7KEK5MkRvxwQ1Eq5LIZYFK5PEfWvAGf7StvhMcdZ5ARf1/PQl3cRbaArv/vpldXS51A
adbqpuJhuvtS7ufn/viONMyBNot3ypzRSNZ4zhYetNheqJQRZi7M+N0M1XEEcygmWGtghveAiMeh
nn5NVmUdMXf/NJjBhUOdZgM1QcjwrBTovyfAqQOP8Um0/XGpof1OR1tF84OwljsU6K0UABKQCVnf
OIddzwM6LtnPg87ZyjHStQOjN07XA2hcGC+hJYCjVdXHLWeBYfigmkOhu+3zhI/SP86Or59L09+H
1kqAui2vA+xNVHJUjkzlorRy7RlJHESA3OD3Jo8oI81m/Y75CTy+/nROAi7OTbiTToAJWJ0rH/57
FRTGgXEHXSyZBkX+eG1cSGKmziTg3DED9QpFzfF9lE2ptnH157pw+t0Tb4v5sIbpXxB8E1oYtOiv
rSmynIdx0KMXVOO0KwSdqej9y3PhEN4U+bNwFAUzaGBVYnaz4Umfk7s2xb+QOcoKpGdI5gikHU2N
IPZjzgc95Nbr5wzljhCvstjz7yYMB1krqyV7RzmiCjQASAdBaAWOFip1jNIk6KLax+SCIRr9ZRBB
yatPEGh7jLbtRrAzFJTyOw1092iMnrSN5nQ55txkHWq+DQBAv/+cpTDw8+fQAzNy4Sd5zWiZke9U
R0Y3JbCSve+ithBuBS+6rAJBFtKeK4NUahkMU1UWMdYfgf0XfHGYNTu3rgJT46MPVozS+VxZ4k2f
RkLu/HfHZSquz0PmC30Ci4PRQtFSB1OCF9snTOqiUcI7ifm7vaWgfmWPulzDbhjUrIK91mx3wm7u
DU1P0HPPj6LBvhVgf4U6o3nAJw5R1oGv/UNov/oB1IHKw7qQm+L7BzT7hrfhY7L9EXhPuFR9RWeh
RQ3mrv+6aiSTGoIVCRd4FtEUHFHcQco2QUY1GZxZP6F1cveOk4zhfTyIQkTTk4eZjVMHsbm1XuRt
BCEigDhLCmaCNMQsKl5xGqZWB6Wt4cT8K2HujKyPlxjz+ZEFrjwbtAl6jkj5MEB57PzfFUFgHZSq
GF1B2R//UCUWUWVCiR+62mhwfYF86AB6HphF6zHY94bwKOAsY2g3u3eT1WG/25cael+oI2EKCoNY
ZGTnOngGgzwyQtHUBr8HdRlYhdVNYjwVz8Umsddi17IxgiIBDR1GsWlA0yj4nRi12GcG9dDZ1QyS
KWSb2UI/yV0NTTdvBLK0H9YoNw5TJZhlDUurLNkLPEYPj6kZRbp8fBG3ebxybG9BrpQ5yokw8VJx
HJq6ePPWZgmEAhQmlBQjP6gYGb8fltv2FGVLvv5qMhcDqNjB1uB11vu4TRzMBTwT7Dhjj8fVatDN
nUOZozyUEztwWJGltc+dNb0p2x5kToCdiSD2CC6tUz+cV8/kTSeVskkVV1F9UgeugE31nLmhSXph
kxHuIJgjZKAraEHROTrIr1g7d9aSp5uIT2yLoDgm/S+IcVAReMAkWTPVsM19aJ/Jm+3veTQdO3tE
+dorNquf8+Y1SdmjPFWKOjYpyecU9wyARQNSFcKDVoG/HTUvQo/ZGuleNXLndz+6SVsou5TLtsOk
ZUwFu+Acs9VYf7+THPb/MX+wvD6SvGNKCgoNlP+kkDwKOa1HhPN4p/uT7cEKAjRbBoKj2urfos1b
6HVbTEn9vrzb5OR7fX/tUj6k5YIQizFGVQj3hExUGf1d/V5bHEBDeao/nNfm0oXFmINeACeDsgru
Q33JfgaGNY8Qy0l2pu0a68htJuN49+xDNYDM1SgHfrOPHv7I+vQCBgQ9sJ1wG4F9U7t/WK2lkjBw
lSti/ZBaJngiIIskWpSSKWKuSHKxBg05Bl0jd0ZeKurSGaPcxYAWYLVjQVQznzp2LUAtnV5Mt2BO
DMwAKARSnhWKaAE1E1ujnd2rbnlCVmhY8hFNCnYlW1lc4w9L5P//eAJHLDQxshGWKquH2jreWrm2
sprbjIzsI1IiAOsJ4ds3UvCHjUTNxMZXZMS/jxEamHhiOArAHfJG3YHZc0b7I9QPg16A8UHZ8Csp
9rJ1JAgSYhKms+nyLbSusqob8RUnj8/MXjBKPOAMzoEH3w0OeDUkPWQsmLdCwnauYbTYXJ3Num0E
kT0A9BoATB6DYjTHUZdHIZcUGOKV982behdkAL5HqHBMH4qN4e03YdaF19oK7llg1cqPyNb6lc+w
dOtBARPa6MSpiM7n9acu+QB1yS5qjAz1ebs8YrDXlvbsZ4sOVAn6JF77hzv9yiLlXAo/dVqTw+L3
qx8Uo8NJAxa0BQ1bvdZ9uB0KIwq/P5ZHveyycpRBvBBChd2Rz6HZWbHJpCAbv0yO8rkSGRfOJ9iy
OGB5UcnGjlI33Jw1KVtDrRE3HNYDcZVMhy+PGLGT9/PLirGFoIinKuDDMIU2Hg3vGCO5KgNwHuOx
pB1ZawZdIBgLIcjzFuuxg6O7Yo+EdSrsXdmjrpvEF/NZ4DNAdgCMPosOYRa3MaOA8pTZaXprCWdy
8ZR6sYu+pPsV6yTE/2adunTGYKjkOYf1zijIA+Lw3tssmu+qyV6Kz9oI/6wYXLjFUREF4w34pgA4
oFUZeIavZoYvoIy9B/B78GRHso6nI/oBpQuRMyfVPYwCdyhF/MMgI5Eh/mGbOiBzXSt8q8F2ce51
9AMM/5g4vfXVKfpaS3Tpq/40RX1ViNzz6RCWDZjT8114bF1mz5zXmr5LYQ4LgrAsiwojRn4pK63S
8gA7V8TKDCabFrQy6OWD6WVTuy+hXTxre/4+vJu2MZKZ5D2ZVpz3lsfse0f//gAqCtTZ3I0aS34A
MLHTWQY2SXVGiDyxnwBf6bUV2oC+A5/KeaDEtRVoC4XOeNT0RxD2WyuuRVZL+zIKzApaCiARQJnt
OuImdVTNEVsDvILkBXEXFbXuECLwBoTLQHQjswOZIOusfeullyJoBP8apg5RzkD8qhlhGNMv84bF
5c4CNkU4rHCAo/If1C3Itv81SDOw9EETQ/AdBl8Dr6n0P7nO47vPwFFOJot6B5ibVvZ2KQT/tEji
yI+kQhqrrJM4WIx3rNH98e/TLfMKmp2DsNavvAVlUYujTmkqY/5Saslu2uEGqF8vNzNHAxYKi0sw
Wg0pDZd/Eu9+X+H3c/7WezAxBT489ErpVr6EPmErK3Bl7SJ7ylZ4AhsEBsxPmEHE3rJ2aTzBlY0U
+Tjrsib3stYmXMwY4Loob6BeCpQOdc2F2piynYqFyw6KAEb8GQJXfYhOjJlamD7drME4F+/wnwap
j9rFKnjv0RkhY5goyw760wuvN5fJLUD2/i/b+2NxVDrUVEhZax+2Cov1LRlzcYnOohEN2s0nwtdE
mj8n//RR3gVWi5d6gr40+99bgQCsIisE4AoiGsAaUid19EMOGjgzslPHd7Kv2W637zPyU8UCrvwS
nEpHDJBW/L7224k8WJUk8knB/AkEBV22ypXZ5xKhBmK0AKWNle0HZ4RDS3oOATZM7rOoeePMrhF+
3AJjiGGwqqAJBL7eG8yXUCVj0+d4Cii8MW4rj7tjjMiSNyDxnM/dpvcyCBqML9znmujV0iEGilTV
wKvJsmiBkSzrR7wY64LQn0wkAR/tGFpzgZviGIut4bviBZAkLxSRTnWrr2jiR9QxBhhaA78KAKXY
b8rPRLyvomnm8Io2FdBXmsfGiRRL5wWr3PuWirBMiJFX0+GFPApIaFREQWOL2iT96FLlsVX9FGaF
C8j7Ult5FjTTvzT2bEwbZG52M5krXrVw3UHBAayFEAYlmu9UnCxmjk00Bgkp6zR3hJcHE8W4eXNd
dP0dWrkma7JbvPBWAuWiNyNjBZ4MrHKAH1FRY5rR1c/akdR/5mfg3IX3GJW8Q+S1T/KmPZd3cqBz
f1ZhMwuJI8abgJlUeIlMolC3OxR5B2UqFVQR99phAKv+U+KWbrSvvfSBMxqoem2Ck2/5f7TOTd5X
g/MNaAFH6ad5KnIITdiwGjHf28UBszfgZszfcQkCyNi4YbGWWJFYf+3GAvRAkNbhBU3Yx6jEahq4
ecx6ocEzmkFezuPfBsmVcOA9zUaeVziNgEspBk7YUzYoyTQGCjNrAeS78XrzMwBT0gBTZVEDpzZd
7lm1ZRL8cRbTq5WBGoItOD1+CriK3A6QrBBk7omTI2AzUNGQNiy4YMX9P/gccPbAyRI6MvwWWrxb
nGZ/YEe1MYLH+kO2OExXHGUHbZc/ipW7MXi4OW9aoWteuI+vjVKfPJI0UGITo+3HhCFBRZ/dehfh
xmpssPIeJnflQN+Grit7NFljV/JEKBD2HsuNCrn17MzoHAqcuycNDcN2z+3Pv1u8PVLXBqkgPWUF
9EpTGFQuwlOLkQkQH9/n6zIht8njtR0qsRnZuY27CXbiTQ0Y8K7HvIQN0oV7eJFVbCYb3SrVyr9f
f35kr1UWF14p1/apiBXIgS825EMOlo+qvHho7fglsxCxtiPkrEi6ocCL2U20OXyNJ/7IQzgtevfx
iddqrgv1sevfQt1PBZvHgt/itwSPnYXKMji4MREF7TSQrsbvzXP5yDjx4RLuByN21rg/FhKCa+vU
naFJkyQl5EtMnmz5jprqGpBGHKYpyVi8+pG8MGfVXa1MEUeiwgjGRZEM4N2PgqRGRTMmGyeGbxFG
5NfcbEGzcayfuENpZZvis0Jev9aevQ3WYLNFnsXhnkKTkk7zJo2vGCnTSLI5PivQUcqsbYukWjRm
0FQS+gnfBhfCA8KpPhV67eUrZdCljf7xC9BDvM5/tKESxmTGL2BcgMwra59Z7TumGpwUlOvFh3/f
nIan+nV1kGbh3oBdNKUFIJNRhKUCtqSIXZ0z+MDozb5CIw1aQ6/Q2Qw2lwr8q26WGKs3420eQjb7
r0kqTArBPA+Jj6WyRr/h3KAz5VPfAmnPGcyLDMqB2OMPzIl1V/l8ibfSbgUqG/xHRlIxoXu9ybxU
TqHQ+qg+OOOOfwCOMDbBHuPiOnJQXAYRwaV2hu3jf46aWO9fq9QJntV+nOKAaTCVmod6v42/MP+L
YRGd+/zd0EJdgezsX0vUac1zuUkiEevLAMs9tM85atiMVWDoDiKxrbPKM0ri4G/7SX3JWvVLheth
D/JyBwnPs8p67qEIsPEvrP3WuKtKJgsXw9UCqbggymPU9woMCh9gCsj2M2vwg949N/fBvCqut9Dz
Bu8hnl+YU0AaedPQB/4QnegKH25Kzfa5cfgXpA979SgBZbXy5ZY8U8GMJBJVglWge1nQNau0OQta
sA4Gd8KlNwEqb3fxM9R270TR6qAe2L6BWmkthVizS3lMlMtCEiSwy30kVviYmxE0l3mQeiuAtBn8
QXxF0ZV1yJj8v6wYaHYwgBBWOo1644Yy36lTquCO9cod99lAGhMhiH0AvCz4s2P281sKBmhhjetj
KUkDzhGfFdOD6LPQKNs8rgYWJNdwoeNoh0YFON2BPUFK6aOytU3nrkrYLvRp4UbAz2FAG/rWIG+9
jjpMKvXiUEHjtHtTO6vqrdEDb6bgpF4EynL0skCAA25t4WVlh5dC+0+71Lfl8jrm5JrY9QZHOTJ3
uN72RWe0+9ZqjfZlTQB04Q2PhRI+EUC1gcukcdpCzQ0K20WtoX1Moq49hRfuLtsnRKJvNAbwhTJo
Y7HbwmQVfWWtC6kwYePHMAY4ZTCNSu0xG4fNUFcw3Shg72E9PweMbbamE3jJXPWS7oVSz46rz4yl
vAGkZAClo6yOsQkqHglFXiXSjC1uQdWJOrLuX4LNS7jX1kVoSCylY+0PUyKVIMSDqgX+jBWWQKmg
4HeQ3pM/xX46git9skVbOiU2+xq8hOsoqkVH+rvKm+86DULRkVWSMSlUOSEqoRxy9+XBN4rt+rdc
jEk/zFGvDK6f2xSKhNhUTEdxkHIzoj1klAzhjqhMK7t0n/0D5T7Rn0cVFy1wjDuiSnF9SPl6BKaY
j1u09EFRDWFkV9JHc9wOHIhJ8YqXXjvoh4Bg+TyeVnx3KR/6aZp6bZSjluYQtWiRlUgfvJUXqEIl
RHr8iOk87QypdycAisy38tVguHCBI/oSCQ8Uv1BAoI4Nx4cDP3IwPXlIGfw9ZzcgWsBNd0L7XfJE
Nz3Hzu/L/QYsU44Mm5icglwtcBs0Jk/jxoTrI9hs70kTuMDMconML4DIJfJPi4yQjFZmowviyQf8
j12oD1vhtD7mQQ7nbz+E8rMqAQRrSPFDpGNqPCbbNNQz2eBbU4VeDZCa7hv0aiuduc8fhE24xjy2
ELGutoH66sVYJ9pQkG2wIcwLooPnZjR6Nza1O+6utUJdQcnZ+H3vb3HzKuCJABcA7QCidNB5X3t5
pJYJJLRSuJqX7/a4b/tTfIKQxj18HNRfOtj47e6TMc8xnnv/YJvDGYOIEYjpVYm6jgY5Z/l4ylqj
qiHlnrgYI/iKIAyZ7Wo3d3PVOPEXlVRbwYLnTne/W/9u+dMfm3RJvhM5zNlSkTpTpiCYwhbvq1wP
DdaTPRlHXZ4goEsIpZONtB/sQ+y9nKASBx7iCwTIzXQrOZWdg2sRzOKrJEELwFzgE/7+Jjqkl+xQ
14LcoHF1fGaswBPAHVqc0yeM1oGvIX4Ce611TlhdOlXbwATcHhNvv2/LUm7yzbdI5NswSE8fxqQu
cyHToF0GDijRE0COHBK2tR51FjAFnQSdR+73u82lisaVTercTanf17IKm+8BKIF34xN7mk7sc2W+
gAYFMEhEXDP0xC123V1lEl24XK6MUydg0IRY0/KeFDTInEth+ZOROAwEmwbIqnB6BA5fdbWitHjw
CK/l//aZOu0BWCz8MoFZxp2hnSbphZck6Pg2H7vqXjxCKc2U9woq8Pxqt3kx4P60TQX5dkLGOwnY
b+HI2TM66Uh83+9kID5lk/PYE3vUDMERwRSRPF0g0qr/A10H4s7Pn0Cd/T5v60H28RP4vcDBxVrr
btZHmzG+j15uZ8+lo3gCaCN+97XlfYc4FYQvZch00y/+sRenJuix76Bvg2s1iKud3j8L4EZRUNcp
tzFECvDyB6Gob/zbFQNhLLQgYJogBq/jLZenQxyx43d1hTMrd0Loe8eubz/yx1L/gw7E/aSDaN5I
H9XV3uXS/QZNMAwdQLBJA0Dp2rjc13VSzTAuEG4hTUfb9pi9QS/AkM643WvwGvVG8VJDvZuIpm9W
tn7pgvtpnnL5oYqiTB7J2kFB8jE+J/sYU8OlEUAlAcJFyRsRqc+On7+bXQyqCgQhCC8IATNSNQkl
EgYQ+KMRUoNj/dyjUqkcc9CKlpvEHUDzI6BFLiWIcJiixlBNbIEjJHwQV0lKbgMNmA3AJAvVBAEE
mnQPt2sKHshKtFJ5RLRnm72MEK4q4HGyqSWAeA/PgdG9/x9p17Fctw4lv4hVJBhAbhluUM6yvGFZ
ss0AMGd+/TQ18555Ic5FlV95IZe0aAI4OABO6AYN2vnxfx5kpwfdKa7gXbUmYfZkYXWp+2Rf8Kv5
rgnm2353Dy4p/K6DLEaHX1OQ4LtPZoA7x2uzV1DqaAZ10B7SF81DpT3OwOKqwD4dXqWkG8sXnPtC
wS7toqi7Ul++8Dbex0/g44Ncnw2+K3zBZYmSQHAhXNgueYCYSQxiul526n1mocQvQEgHF30ImSwk
fac7w2BTVw4EhY/09tZ6Q+H9vvZBseHWqIby2svSdJFiPxbeBy6h7m/oyKk75is7Dv8kKx/csFcD
ibs/3yLYK48iFEVq+BbknxHWRwnHr+8OpAnCn3CT8E24/eKn5dYL8aZ5VOQBio2y7pNPENu9C6uv
Um7iE5AYztAJRCDKbh3faz97N1395wRKlPI1VJbOIeThwYeCspbhTX/4QB/2rjhyb/CZL2s4/twg
ZxbJEQzZmLGxmIqvItfJAzqbv4OcjF2E/kfuJntyWyCJ+TogXz3t8OSVbaONS8rpnAhGmsVN4fTL
stj79w42eIgfkUOe71E59TajszS9R8iGXtHb8IYuiyRjZf7qvFEZoINoD/l6itCGYKKz5rCuGmJQ
hSlXRjv5+sS+oR/oOVX4dy3ExHO0p7TSdMDXACtg8TJbKDUW1yVck03WqVVpoXK2rA+h7jJt30Py
FqRexLNmFJzAm6Ly57zL+npQAHNJ0atI1sJVCikIo5uUnCyVwY7+YBK/ziZ4aclptImxsGcgjIt/
qrCcY1bNTlFiXNyKLiuyJ315KMtf5weyUR+FkaxQhCMvbe2atwNQkoVYdUIfQsEeqnC8bQzb08K6
R2C+9o1FHrI2n9CXJyt6+BpKOP2AZRpWVTRhiRBzkcFqWzZ9s9DQM87Jh6KXB7Wr3LotJCu3dcat
xysYqZlp/dCHGG8e79v+JRlf2+Sll8YVv4a+llEt0lMO+heRFxRGlcWZVnQM76SO/ZxV+2dGpgCU
za7eRFe98dHjRZl0qFHq9OTCICj2zkCanlcN9AisOAXv3c/S1q4TdMcZbS5RJJV8nC3E5XJqtUkU
YsqH2a2Sy9negxbNMZG7VqGALSt23LZjVKvCI1CITwp2TJy2CaNlKnJ7csscvaRKcTTyXFLKsOl9
cGv9B0Yw5NHQBpRKASbtX9vytptxeTZ2Nre9Ca2Ms0fTJji/d2QDEyx3arWwinsgqtnstTZ0ruxJ
84p2rCQ2KwMSbDaKrdLQmmUG6TMzb1DQ7paprLxrc/6QNcKzTluiiYLFGpSVidagSj4Eo3bDXof0
JppSvwl/zMneRAa7sWQk0pt7EV08NmQLwGslkhLxsuuscKmTT8ydXdn7oYHK/PXUabu/WCgbaRu0
gYHXmAoLxdqJzAUDjtlM3mwc41kLOoUF51E2HdkKRVilzDZqmqKPA5To5VXeTHwXtcobbVGPR0h3
X0SpLD4lQxROoUIPST+WOUoOunBXdG+ViRp4FReeLrogKTueH9+m11iNT7j1oWc6tboKaH11VLTn
tL4wh/h+rge/gMqrbif783iy0QkGmWdznyY18Hgz7jKq35VW4xo2D5I2vRkLwiW7bNsa/7US0Sva
LeGUJrCSXkMF5/hUN78r+nNUHs4Pa/vE/TOPInEJaiiTtMyB0zrke8NAmlKnuXIJNfArkmVo2hhH
K8jBvuqpZYaSCtL/VtpSRmogGy05PaCaBL5KW0ZbKzti+yWqZzsOGQEqi2dsLiOa5bDvUBkMjqZT
IIdYGXEmLGNcXmfVbmT3Wom4bf0ah4fzM7tpoCsk4QQYFOrk8wgkh7y0KuZxlyOKkNdux2wXNBV/
Yy9LT+nCcYJ2TsGrGMrA26Rf1rECUqL5GYQN25lcW3yQZJ43F2sFJbiWtGalWoIUwEPtwqNNhrfU
nLx8sI616UhGtXnWrKAEn9KkSg6hMEyiESGP41homu/eDVuqRvY1DYkL0gpH8CapAXndz+ahHBRR
s5/jpULi0s9hGxV/aiGX097Ntme2/nkjkU2l4FUYjceuqDGVlW64LXEKl9egwoVey5CbMpeyUUe8
jBLNx0ub9fLfU+OvsqKEMCfQzHT8xZEzUkl0a4/Rsc2Sb2GeoZe86X6n0EtiDnqobOiIpI2fVqEP
Ud5XA6GY86Nf8MQH6up7RHKYXqF5OXRo2coRQtJQV20boOKKrcAsdorlcycAe9VfzDgIB03QAaLM
19AFi1IKbupjXgNTRY8zhLMDo5j8uQSVNjEkgfqN+hdDXYMJZsV7pUDtEjpcsupS7y9VyzOSqyHz
C/oMehqOBH8iu8VsBGxPMYVFxjuthcT90iCmXeTJbdZiIku/TR+Z7lqdbxTXkXpgaYDcVdheT/ZB
Gy7i9oEmQW1dJpEsDrC1g1dTIKZoFGXSY53jcxoz+j6w5qdF2L4cQ0k2cPGmoikhBAQ+D2g0gqFF
cH9aGRV6UgAmpd1+tPI3zZ7vz1vr1tGxhhDcnhPpCMCjXtgz0sZtjMsGh/+s3GnsJVR//DcowUgt
p7Vpq2Fj1I3mxtl9o1S7kl6aSu41hWTmthfoz8wJNto2cZhxCHx7cESeCg4CBRWahuQ5tA2ySPRA
fBktBcKA2OjYSaNg17EG3ZJp7GVReFnquWSJts5cCxRB/8AIY6kTXoTVvOQD8+uxfrKU5luT3xS8
3VkQXI5B7iM5nzavT2tEYbfNupGraQvELh+9uDg4vzA4/WYq3YtE8ebJ6/p89xfGgY4MVGD+b3P2
qRdvcQ9tu6X3UY1Q4IaeXYUOAW9vHO2p1WVk+Jv7agW2/H0VDyl5lEcIbOJRVOrBOCSwRsUD/78X
lrs+0lytDwztpXDuqxohkpcOHPay99L2HK++QdjbUT7z0akxYMtynfD7aDzEDAdyYCg4wcogHGrX
Nm4b+nZ+nqW4woYvKY3p0AC3npkLJUG1vy9AIUd2JVS+FJ65pYVEr+FruBmch97cLqsRC9slz3ol
zScgl13AVWgAWOO+l71otpd20U3CxQm65MudaLW0yjCrhRItKcVZ9ZsWaj562307P5CNYkGcRpCL
+AdEuNgPTt1SZ0TVgObcQia4Ja+Os6+Vq8y46RNI27w6ZN+0N3bx0cpoOTadwQpauOorFTOUHuEe
T0e5Rmeq7pw8KTHK2GrVsyAFqFBT4g227jMIHaAOHOWR9EuJhFnmqRrNS4lE+TT1163j0mQXlijI
0CFM3B7sIpBM71a0eYUonq69TXgz5UDs6b4lgVXcTWx2wx56f3Hr6nhtNKWrclkd+KZ9guEXxe1L
66742NA1B/l4E7CO+pIndZCoqHyJ+oNkdJsWuoIRNuDYOmywCuSebeWj7dyKXsGFu3ZYeQr4t8Hv
XdNHUN2paUDi71E1umZBJafjAvHlXrH6BGEnjnrMeRov6e8q89XY3DHjYTLGu7qTHF3bU+pAo9UA
sfuXgFda25BQG5HTK5SrZrxn4XUeHc/P5/Z0/gsh0lJHXV4VXQeIKkfOnJb+wP8mNgg1k39GIbbJ
Z1oIueBlFCY6FGtW+NF0GUsZLTatHgoHYJkBObptCDtbjTSeKDZQOIvf8P+9VtuHmpZBGs7Xuanv
B+s+h4gO3hKF5EDcdCoraOE8hKhsNic9XkJceynH2HV47w5Jd+zCN3343lSzZA9supQV3mI2Kydd
xZqZDv0yoc681+dxTwY1KAviZk5/G1XWfslLJFzzz5uKbJjCzsvGftTVBZY4yosSvve8it1Wn3aF
/l3rs2AgpSSosPk4hRwKaGmRY0JWWVjULjYyp50xswmBLjAZn7W5vE60cm/bKOXSnhNtOowRPoNO
IHgIoansOsorGnJdu4E6tTXszk/B5m6BwoKK6gMo5IgdVMaYTF1q2mghr8Y9J93DGMtyaovz+OJc
/oUAQ+3p4vYl3vhzDAjUlwzmDd6DKdvbxk4f/8aLrYDEo74zaeaMKMINrdBLQqgYtbFbsvmQx7K4
86YfW0EJBz6xeZGoyzL27aG37u3htdVk5+z2u3oFIthKbrWzOrUYD80iBEh1d0DlEUM7QNh6aR60
NCBLRKGRpeukwML2z0Ow+sfa0pOsQgMwjNwZXe7GoUf9Uz26k3XQq5uK/s3RsBqt4APsvmB2qgA0
Jz5VDDeM9rTpJXeXzXX7lHtEUBRl8gKInvNstJd1y5l9GBPQMkxWQDXdO7+rNk1+BSM4lopYk51a
gIE0hNuV73UB2r2FoiHdheEoAds8vFdgwuENsXda1BPAqil3J35TggFuin40xSxxlzKgxZ2uvLQV
aTWenQBK8rt02INVz6XI9CWSTKlsjZbDYgVjljgAWApDUNH1k0XZY6xOu6xqHs+v0TYMKDtBD44E
qVjSCv7kOENXNOgtdcgW6BNSA48j0f7K4P6gCI4iZ2UdIS8BCsDWPGhO/DRVyT7NHUnkYfMkA7Xh
P4MRXEWXUB51tgMfi1DKHO+NMA/M5NDihV5F/iwLCMjmTnAQdh0ORlcALipuYgIqvh6Su7LSFtmY
hL2K+FfsWCOmLkOw169R+oFSvDn7kXAbZIMqQ3yqygY90PncPZ23je1HMY4qdPVBkBCUIqc2aHRK
3A5DCLaPNjChitcFbYwap+KmLC6c1of8dIdigmiUjXmZuC9n5R/cz3Kjle3n0VxNPcOYZw3dzChV
CEfZDWTzWrmCEE7JqVdazjVAQNDYVzCKkh4sOFqSemxk3oRyX0irRzIFK9nIhI1Ac4g58R4mYyr0
OJbdy1zz/flV27TK1ciETWBaSdeoDRbNKa7rLEd1zROFdZ4H2byqrkAE0wedha1ME8aBqL5rKMcG
XrAmuttgwawRMugXs3I4DymbOmEj8EHN8o4AMg9DBNX5BXRfvp+H2HTtq1EJB5alh0jD2vC5Fcp8
8/o6D4t9Z10n0O34GyAdNONEN3V0V55urNSKh9DQFZC80OFOy9LIIzmaG0foRNjG63mszVMYPDL/
YAlLVVcNby0H9pCZlwgbjFrt662vo60DfDrnobat4g+UsEQNRxlMXgJK07srPZq81HgYMxAwqF30
3tf8iG72YChDIpnObZP/gyusm6Ey6MIyTCeBj+9A0GdFz9E4SDI8m554NZHCDUNHB1KoL6OzDb/l
D6WRoGoNoo7mrqydIIp35ydz2xj/DGr5nJUTnLu+c7QMg+JR0CND1pd7vfluWLLSURmO4OQ1PvR2
pWJYBJU24/L2qxJk5dhjV6Qyr7t41a+O/Z8xgQH0dEy5rWRhYgPLiZ+T4QgyTp2Bs7Dz5gHKeexx
dn6P6lNhtBLfsUEYgdDkv2uHdttT4FGxuDVnAE4acG+mv5vQiXb2qLotLiQVU/ZZ+dj3k+v0UGXB
k7Pswx3poaioQ1Ohpw+jUd1NmSpLeZ83KbDpnn5W3lKj6TnWuE2f2/7StO/bIr5I+YtlfWe1Jdkm
29sTvGEahOagPit4HV2bSoj54syruQriRK8v0L6uN1CIOo75jwnFV04s8QibxkXRwUY1RHDw1Dgd
4MhCQpIaThuRS5fGQdO+NfqvypK8ebdDzyuc5TtWm0XppjRtQgyNVscyP2YJKKs+eH3I+vtJ22sE
Z+3Punuu+P1khP75jbq5iCtswS8YdkVaaznT9erALdSiQ2YHSf3O3nWRr3bDf5xSwS9A5ElLtRZw
UfarSm6M0qugBW1KBrV52q4GJXiFxkktXupA6dl8NM3up9YRyW39vG0gk3u6ZlxNnTJPAJFUaGGD
X1MQ5FXueLU7vz6bpwO4C8BZrULTgwg2aDs9adMsQu5jLK4VQ7+2MvXFqunDeZjt2/IKR7DBNi5Z
F+rwMfrwiuygpgcp1LY0EBFGgVr7CuSVQjfuVMmu3rb9Fa5gf2RSmqabgVujSq3uq4tw1l08Hv0w
hxIhA0us86PJ448yBRVThbaJrrmiFPXW58e/uZyrzxDsUg/nXB/axZfx7qI0yssGdXLZiEYeZZZA
bV5pVlCCcWaOWQ54fUGrIPtpwnDqFI+7ctcMr6BrPPynYYmM66xhYa4vb8qo3kVx4gHLmTzVkFw9
N50INLIsSBaj/c8WFtEwRiulA4y0mvZG8wvFT2WR+Ynqm+1zrTaS3b15EqzQhLVyOspaOmKt1OE7
qZ+t/pI4L0MYo8z3Mi93U9tJ9qAMUFgx1oSKURTL8PLUjaANpVxrNXHr4ibTA9MKdFk4aNN//Rmh
2KVjxjGKjQnaJJBScCdEGua0fTpvGdvVNysM4VIRNqigykcMSuXqvZMMaBrkRe8WGQH1Ax9vqiG9
Vdvmo9YHFIEb83MTzkdlSWnVyW1Sa7FX1zwNCq6HXt4j2wWV7sxNnVCRHBnbHvBf4xKbg0Iwtppx
hQ9N1flCQRaDl8ZNVEFS6fyMyHCECwZYXdIypTArxBQPelgEFW1cCEJIYLb3Cl2ipEi/gj5RODgs
o0DdGoZDrefemt0m87sWnBegWhvvVUuqYr55awUDADgfwAQAzshTvGigY8gM2BJnHqeTW3RXGZK8
Y/w0gkguPzgoQlbQLpLLWu82jXgFvPx9dauJEkfhxdJqNtFqr4zDfpC1wGw67RWCcDbyODNxsGMq
R5DV5fOutEKf0UNhyDhnNl32Z5MpJtDGo/d0KDRNnbEYYBp5/GBWQYKKChV3JCNIetlBtGmFKyhh
1sKR9GqeL1DVPVozXKtR3SxKJR5NhiLMXBbF4AhY3pxKcuUg85+gnDOXNXttuk1UL4OpFCzwXwp9
4wHFYGjbQUWFhtB5cjWlXgHaZr25dXiQMvCk6pJzaIOWyAAVKfrZFokTsO0Km6vkPcsYBWSbu+za
fJjurKfmhtyFOxDefgN7Dq4Yx+g3rhjnfcfWpl7hiucsqVmeap8hkflogzAalbHpHYkuO82f0vvz
WJvdkmswwXODyIv1uJYtPZyOCwn7CHJAYC90rbvsItuXl87sQqiXP1e7yGfQLw5BrHL+E7b2w/oL
yOl+QEpTTywD5jOPuy69nCbESJ7s2re0H+eBNtNYayRh54GoMSdDBCSSXsIld1Pn6+qlaaJ0RD/U
1q4CjUslC158VWjFubhGFTahbfcR6RXMcOMW1zMunY9q6o6Ri1B8/No+hw+X7dLRnvg/wiCS5Vp1
mTEJm5PMLFF7sFxBLTHehU/WXfra+DRIQFE57SMs6H3q277h1UfzofKV72gZPu7BDgrrLr3mgEMc
jOHgUz3ob/VOvVcuE9mtfcu1U3RwgtoH6uiGSLnLrWlmaYZmQDrehMnoTdJja8tBUahsLf0Ppgbl
pVMLq/Os5eqEwyMPXXNCEVu2D6WdCJuPjzWKsM41OqHRewwUNLqqIFmn/Bpar0b8U++Q2efKztGC
Sn2e1f3g7MxJDSTWvewTMaK0xhdWmodKq2YU+FxHDWgT7VUUgJm8KA8kVVGKzS7ivt0bJfNKvDKV
dDii0uhv0lvrj1hO2dU5bSDTifpIfIRW3A8KiJxRpZjlssTj5gNzDSO+EdpM0TMGq8aTvLZ3TXM1
Dy+WYqG9+VuTPqvFwayO1fxwfoq3rghrVOGtoJQjysqXLlmjUi7YTC8H/lvR+GszKT/PI8ksVjh6
6l4t8tzG+Oh0Z2rPU//Yhr//E4T4LEg73uU0wmAImz2SEC/U593Mc/88jGypRL7G2XZisxuWSTN2
Cl7kuO509rEmt70ZDNrPVLssNF+1suN5XMkMihf9KB57TY0BG5nfauTNeu3eJK/nMbZ9679+RbwN
m3balFmJVUoG1Kz2FcIdyjfbHi5rk7yn9mNjJ4fziNu+8g+i4GMmh9XcCIFYV9ehios2iEJkN61N
DBQ3go8RFOhfKpLyxm7QxbsYRhffFM6A8IhjFN3H+ZFszp32qSaEOi9TnDsVFUADX6g0SGX5k+JO
6nXIJ58oul9ZtxGydf8NT5i5LJonli4t9qx6qI3bkO3YdJXab1l4P1q15Aa3aXyrwQmumKpJytSF
DWHqZ9TfH2vWuDGT1ORteqMViOBqWdQPSHkDJByqAF3fnpo4eH/btyj0kJidbLEEd2tFeUqYCqgC
Vf4OSlaCdn6fxkedXCqtJLe0OXdk4XmjoFj5EpqnbTOVPMR1CYL25jRcaGAPqWT85NvX3hWKYA65
QUoFZZSosb2Ob+vDfED26phdl6DpSF0kbqFR5uvH3FOus52auZAZDYhk/TaEgHAxXH2DYCVtZyhG
zbAF+o9bHffuF9T0/fz2REyQ2lR+75l7Cmn66RVy9J5+MZtg/DMk37BZfrj+BsGIEBsdsybCPHTg
s/KzwTMfxstmDz7B9+ojvtcDVoL6qtKC87tx+1K8GrtgUTwnk9VUwAVlpq1Axnu8bA/kZ/gTnCnI
Lak74lbvyJLegtRcp8FfsAifzv1i8at7SmgYjDkJ8M3HayfDRTy8GlBPnQJ5cu2H7jJ8IDfh7Ebv
5we+uWlX4xYO9tRqStNapBNT0KUhSgNpEyVoZEkgCcrnQ2g1OsrQ9oAabhxM9XsaXprcY2nvzpXk
hbx87Jcb55/BfB79KxhiNiFY8ZZJjDKPx/SXjpeMo8Wuqv+eYxWPKxVxW1nJ7KYzWqEu9+AVKlQM
67ifgNqVP5XQ8Dk7hNAbnewnC3HDpNmdX7FNoqXVFvm896/wojJzlG6Jn05e5VGK1zH9hh/ok6U3
ZgPdxDf1vfXUB+Uq37fPRurxe+Vq2p//ColX/ORjXH1EC5o8eCzYTaVhrwzarjA8SDH9zbm1mlrB
IxUgvu7jxW6qOndDq/JMyHUw2ZVQtoCCz+F1vpQpAEVNPxotaDq/ij9MFkysclOpAPlWyHK9fIKn
MZWxzujiZZW+cSeKZuY7lfpJ3/ld48cIvJnljrYvaAGV+DjZkgkuhnSVCm0IDLPt9gg4jPwXSqkl
CyabSsGdoDS9gAwuMBziDvO3ITtm895GrR8EKHezJYnUSPa7WIxmTnXS9cvCZXagdEEC5accWzA9
zqT3JudyVCRWLzumP/++MvvShs0nNRaPH1G+TS4gcVtetZdOwN3kutmlbqN7D9Pume/7i8E1Idt8
fttt3oX/bIhP37DCR/dBiFwmRqywNogoRShQ4l4W8/vqQ03igLwfxIMiMU/fKaZuEFyt7OKli4/U
uWyrl5gHVJcMRQYk3HjMUamKbOFcKqddFYMO6QKtm3zwu78qowEhw79DEryI1Q9ZPKJb2FOLDzSb
42bKkWstZB2822tjU2QIwUuMxrPTc2BKdVXj1sI1hBLXzGYoRjqeX/3t3fUHQdjBkxqT2bZgfbOW
ulNS4XQpvJAaV32huDwy/WagkiP1M/r/1R7+YAo72l7SddXCXpfk1SsjFE88nkPn0+HZgTalgQM2
yogJrlU2vSWdkaG3GG32FqcKSMYTRX8n3dx8dCMaqmrDHq/UYSy/G23MH9BdaYDMCvRDLioBkkM2
N6hcLdFKVnWt/RtlheFLN6nTO7QrIbdVjaB2ZbrieFOLegRmRdEhamm4y1pTx62tdNg17aP+mk5T
dEQvHEgx2/a6aRNzEbsxRr9y9OSjtyeoTDHHPMy0MX7FapVCe4NliA0pZpDq46Na0mzPKvNRHxXn
YBQEfI5Kclc4iSJZ0O1gBAzm/2xGpJeZwpmiNACzC8ILBcX+4+xmaYdj7lsFaUTlai6ekTtzehmB
9vZZ8AdXiLLnU6wRFJEtEcgZnCiKG3LLY393fP9BEW5GCuU5KJawIyrQnJmdF/a7OPx1fk9sT6EO
9jYVcgkLg87ptosqx2D5BJAufYzmvTo8z+ae4dKH/ows2SnNe71UtP3NQbdCFe4MxqLkXI9ADZsf
SfWSaCno8C6V/qizR2bKQiCby7VCE1wLp4kJzmugKcpbon8Y6LaaafAfJ1L0LmORRqEDkLS8D7tb
4tyMauF2xcUU+w0i83nhDci5lLIU+OZBoDsLpyHoQEAzdrqAZexwPregyKJ1uJ/H0cuS+KYbopua
Tj9ok/3NAbeCE1YOFI207gi4bCLtzajcSUlcqrsGuxqlM7pVyY72439HJiybVQ+OrSgYmZOSo6Wk
bmwfSudNwZ1co5csRk+wEWDjnV/IrVsRAliLACrootVPUbjVHaECgaCSL5x305i5dcN3U868oejA
C5Tv4yg9TFmDRnP19Tzs1jLaiyY3CgpB6iSWMObQM4LUHeTjwwYHLL3vzZTBKTd48DnXKpKk5+G2
tsQaTrg+hDE1FXUEHFPvB94Ejf2ctjI3uXXgrkEE06S17cxFD5Co+AU5i4T5PQfFAtgViksSWpIb
kbb4Q/GsRasPkruWtigLCHAJn4dydMA3YrHY5eGPwXZRv+zrIaiInjqceQ3UxdA07EytG2rvfzGh
INde0METIAZAuWKUqV2gmZySn/CzXjK/trIH+uZ8rjCERasyU6/ZwpnBYoJWmf0QoZUuxa39jXQ/
DRmd1KaJ2KCXRE2DYaHE9dSx2DorInPATs91BHFiUAy9j2YheYNs3foQmP4HRDzB2QD6XWWhEayK
5iXOzV2OivO/WZk/EMJhbZWzkncKxtGUSRAjOlVNrWf1P8+jbO5fRyUaFOVAiigan6O3TpKkWJte
e2mZR6wUJoBcLEikac8lpr5pCCswwQkjLjOTggHM6R9D606z0QVvvqNp1TfpMW7/omEPXthBlTkk
QyCQc2oIYZeXNNQW4QBS7iNau+loBjmTbKDlm8Xdu0ZZdvfK74Im1SzMBhuocG5ClCZYdM/IXcol
MFvufQ0jJI+7YZwnY2G3iOb8wFtj3/Qos9TtXcmI24HDOR9vVU3GkLa1l9aows51WBg5Q7egkjen
+03aC+I8nTdA2fyJ3g8qLw3RANG1I8JnDvI8pU3exhwcT9rDeazN4SzttYa98BeowsmcU561vQE+
iQGWoGr2xWCYbzV4dc/DbA4JqY5P9wOeQwGmbIt00jrAmHi6oZDLuetK47ceFXtU3+7PY23sX/CY
ksXGcReETvSp+dVpYlQoKUb/mn24JVBcGvobPZGR1y3rLBj5CYqwcfPJKMCF0KD1pT6Uc+vWsiNi
w7wBAPkzFYThBAo7p8OYrCmZWAgAkzV+hj7GWTNAY/o019BlDJWPuMncxg4lSZ4NfwSOW+KgMAyE
TqpIjOWEsaVHdYv2MgoProbuaBn3tIzdNL9qr0pTVua0YRgneMv3rHzFFKEsBPURKFHrd2AdSJvi
wLPj3DDJuD7jsF/WazUw4QzMY8viTQwgDd0XxtEkXmvtWRMw54UOO1Ll6O05jOnenDu37WxcSGUV
4RtbbT1Uke4ElzRzKAm+YJquOYqpiH1g+eG87W9VUp2ACB4+W3qL52X9mDIF4Ygyl9Rxk7G5ahwE
JGiK2qrYjbXhscD1S7LJ/x9w9PiCUo2YKH4/XUwUXszTQDp0F+AxbaLdUrF3PHnNjcdGKdyQHqEl
5UJ+8vyYNzcKCjb/QRV8i1JyMqi0R19Nt9MiPyceLqo7tdpHhVtmSCfLOPW3F/IPoGCz6LDLM2XG
MOvmGn0tzuhVo+QytTmVqLkCMaYFXdsvtVeTQcMyKgeYq5q0N6MTj75aTRC313SoqTnoaAXvfodm
KGTGTGO2wPtVyLgRtsapLRL0JkgxLVyHTpczs9pJYcOMtgJctcOIoHXxJi5+nF+9LW+9BhFsRuEo
D5v7aamEjbyRfeNkr0Kwi3pDLTkXthrstDWUYCitCtK2kGM81higvn8s7xPzNS4fx3bvoD98KAPO
rmP+rqv7uTsM3EMBaZL4REbktuXz1t8h2E+b2KoNPUT4PLCFlPpLrk4+Yg6oqh8lW2NzBaGqsWhB
o15WfMowpI1QVE8wYt0E0ftuIopXFrvzK7hVjouqlD8owpUodsqYGxwoqZn5WuOP07utXvTqZVzt
Q/Oyp5BiIlcJu9aoN3ZvJvsdzu+NrJxzmTXRwa+/QrDWqVTVoe3QL6wnAUUt4VB4XWW6bUxBp4y4
ZSuJLmzOLfR9wToAtRe015zuDsumIVco8ObZKX3emMjvUPLDbE1Z9FDfumtAa9ZctGYXlVsBiqdV
zMoYE2xCSLIKRt90kTHzGCShmYskD9TFB2jZd6nLf9eHaZdcpa+/oK1+S24SX9vjMHvlUL1XDzJy
1+05+PfDxIJoxHWqbhzwYZX9yMLY1ecj0yVvli0HgV5QKCirdHmNCes668PEea6jN7x+qVT4iBRk
GRfmHGhE1huyNc9rKMEXJROkLGcdw2mbQEXegoEt4PxekSEILiirWj6wGQgFNFEarXKZLJu0eXKs
ByF4l3Qcs8ToAZGkRxBixEYwZD9i9ZBCdFq5CJsrTcbmtGUF0Cf4FH22bERtTncC5OazKdUWKzB2
qh1UaDaQQXxmMMXdTUBEsAgU4EosNkiGRoyXQworgJDrRbNr9o7jNx/J/nXyux2UgP3QC0HB4WbU
RW10ICuF33LZa3jBMpQiM/m0DDEB1agKP42bMTUuklly7m/i4K4P2QfN1mHvp1NpWwOKuRIMcxpv
E8s30neruDXJ43kr3FywFYrgsFWiDAuXKxw2WPEs5WBFqCiXtdNtlV3jSgbqCAr1IROieadjGQjv
aF8gZujY2Y2i7mv0WdovYfTSza5uFpfMucuAb9g7NIo4sp22BU8gLWMjjocnFJhpT+H5ZEWxVkyo
Y1zUegZ/pPc0fjXHD5I/KZUbzz6qe2xsCv2WyHi5Nrb5Ej6yUdWOWL5mCjuioXh/Qp0T1aCq8tMu
Kz9qTBlB1hbGQpoOZTy8dfFgOx1fx/qmnRwL8bayL11tMncQ0Lk/bygbZyohS0QPVwdEQh1hHOqg
WazuIdxsxjboSoMZ3BW1/btLggYi1Ym9Ow+3Yf0ncILrsmLQFySLTrQygH5Lsa91ZUQrD+705ng4
D/V5NAkOBQKWuFxaOrSSEfo4nb4Y1O516KAQf7go0IAxeCBscU3IfvndRbHvU3TaFME76v1c86H3
wPIHecHI/8h8dqV7qkvRdHH+i7bmevVB4lmqONwYZgMfNHeo+v410diHy47B8tJH12U9/cWDGBNg
oBwA7aXQBRO2Zx+Z6KDLgactEuBQ7TV8jPqj+RYfHOa+DZlbUJdN3vlRfmpUfp33P7CC7yF1j/Ak
6F68lywAt0UEIto95JXc8GjcJVfzwdn1l9wdXSdwvv8Pade1I7cOZL9IgEQl6lWhw0xPzn4R7LFN
5Zy/fo+M3TsaDreJ6wu/eYAuFVksFiucg9Jl7n53jt/bA6DtdJft2h/XAEvrdrMXBuc/TBTFYj1s
QE/g6aqDN/yzQbAuBnB2iA8Ln5RddWJ+9w4oS+qHJxZowF5ap8q8/PgXaEufxJLPYkOWKdqyIgKz
FkSW+uDSl/OKibpZP0ngNlpXR3OobUiY3gdfP2Cc8bq8Tl7bp9gLH0zkgF32YLxWCCfRjuBfREHq
/v6Pn8Btel6lJssYmKJB2OoCoeuHdjL88uk2v3p/q67M/fgSethpxaeu6c+XMvhqUbfSpyXgYkiH
MIY6D5ZAOVxNN/lv6mEOxTrQ4/trucfQV1i4yjfjgT44e/tudn+eV1/08PwkfvV7myTX1KCPyIih
vnlzQz1rP/zQ/AmttewOhIsVmJl1D2iNMiAbwS0Pui/MVqErBLcR7+EcMFZV+ZICazoM2mpnkhjZ
8cybLB9FGrW7UtgFWirUxKNokvwWR8EkKwQI72DdNlBHI+CdQCH2s+JzZVeWDSIYb+nwuNY7N1UN
F04Zczp7XT+Wzg1tXQaQ9ry4Xuh1JXv/ii4UdNQa0N/UMcrGnWllArOV0UP+aF7SxGfJsXAY8sHP
5zdYJoY7w6OFoexWxf6GGLRd6vKEifB3pYnutU7GKyFiOiU6NagFhBwbXficShFwtDVztSXgl3ud
H+3DOxpkx+mRPmp7/TBcTvfKVfH7wfyJqGOHq2TXggd68toX2akSe8zNp3BqN0kLNAgFq5uCD9gf
8AbG0zTZ5V6NMUpvwjSnO+zV3XJhH8+vt+iNs8Y8GhrJABKE5MVnu5pmTBBpRoJF6EBZZk97hThe
B0LVccox1xHPN0iwfsf8akBaGbaNKO5CatyAXeEl/qWUASQkva5nHCvCMOnzawjvzysnOrYWyBGB
PGWpeEzxMddsOsDYwKqSaJ4nl1WlzXaTxjKwl+WsDs5LW3+Nv4630riQK2F1O9cTpGVddywwatu1
ejDTwUtjYFJEb+elCdcOqqErUAWCCF9tam3QePVj2cHlxGhha0+TmkleUKJEPziiARmLDqg/GdTP
tsGScgZbaNV5ZTm7YKByF9CeOg0N0rC8HIriIhxBUWHEB7sx3KXtvVID322je8Q0L86rS0SOAT2Q
gN6HCwLgIHf1kiFn+tA3HbBEaFBNnWc44WU+Z/spnA5aRnZFke3s8UErLS9X9X3Wz0cAhbs1BSuA
mZxA2edF4IPsgdDUh9+S4nuKopbZV0DFza7mmI4AdchQYLUlYZrwhAG9AvGxbhq4QbgTlhokUpiK
L9fqV3s8aY5LurcKVJjRrVm5U3FpqVKC7dVf8La4lbmu5uaatEKzUdUWMlmbujGq04WueGwMcl3Z
qeXN5FxpWeY6PTpqdv1fpA/JVjh37KIsJFMyQ3g/Kk9dm1xY9LHVuiDBWOQU1q4x/zhvHMKoYCuR
P3oFNdupW9UFqxdFLigq3lIkLi3Dt5jljrWvg8ME8J468LPazs3UPShciuzXOF/azi/J16ymeG7x
ufcQ6icZUyd8DZhAfWc6/eksNX0yBUuYBnZ4WxevqpIDrOmlzn4p9EEiX9AiRmwk+Sw4dANFW+6o
mKnW1BHpsf7ksUE0ZETPeKUTcjTBlG3vnBT9MbIarujJtZXJhaVGrGnVZAyd12YP0bCj8cWsgNJF
34E30i2ZxDMJXK1DbTylUaDTUF3jjpRpq1Fhq2hHy9vM7RTnoW4ouD3Bixp/GypZwXPdL24/P0nj
DlMTao3F4rXlrmAwmqscYOuh7ZfWfTq2btpeGbrkVhZLRI4bRGZrFyqnH1q1jCJtEVvacQY2L6Tk
jJcEI/d9rj+M/W+MDgKoTda/IHL3Dp5seMajrwVtfpzdJEYydJaJniDQUrbmNQHwOiGFazSBOh5J
FihL5hkK+ja/m30JCohjrR/Om67gUvv0BZwVRfOoK8zBSut2+Vq0VXV0OtJIrhKh8WzU5BbXiEeF
lWsLVzywI2OxZ5l3jRV7qCTtOuMvmnqhEsp+GDPGxWXwziDp7HxasJVOrAY2WTwav2hx/NiVdDcn
sFqtkhjP+v1fzPVDoskB7SFs05KhX7vH0FtYkewQtsxLpXwg4r1C/w7mm/E0+uOTN1eMYhl0LBM0
Fip4krmVsnxTZVxpAqeCtfsQwbn1kOjVSNY+ODUpDkiMAmt4t7YdFMyfgM1GlNfz5ie0DIeA4ccB
zBRc5+dbU59iNJCtTHNK4Q6KvmvDmybe08zTi9k/L0p82DayOFMfCgckUCNk2Uup3s5ddeXE1l2/
OPtqQKemTpQHYsTA00JG2Z3abL4FRboe1GZ00Wd5ctPRPH+SfNOq3xfL2XwTdzKcoRoHJ8Y3hXny
DBbQb7laXWdZ+h6OzzkKgCmgmEcl3Jtp4i4GoN1C9k4s0FGf/w5BqOfQzWdw/rYszT6ha8sqCN4G
x7zQQCwXTs+2jDtdLMdEaw6YeWzKjyUtbVGiTgU5MfOourdZeiwxdyXtDheFJ1DoQxC314Y5TLHe
Y10H+q5G/d6aO6REQ/uJRcVBz94sB1SNQFPR587P25eWDLe96byAc8rVivQ6mTFi6sjAI4SHa/NR
3GaXKOBPaoSPUk2X2CcDcWJL97mNuQNMqkyzZFOFXmkjjttURVF6pSFY7H5G7rvzp8Ev0U/zN5aD
3Vy5wUABykWeowr6zylBu19deWBB2gEz3DXRfJVqkjtEvHgfgjjPVCZWOMwJuPPS4qdhLrd2fAcA
WLPw+/ldD0eJRxcb6oc07g5pxqiN0WqKA6HreLm6qtPuFa25dlSJV1p/6KsD+EcQf3WUOSD4zBwt
tFH81iJrnql+3uXAvH6pI9+m6SVA6c7vmGg4H1cj4lWK0AOEY9yWpSE6F/80Ii/5dJhA9KWhnaEA
JnNmlNcpgCIVq9pR82ff/zaLXwTjs3gJgtzV8a0+l3yMyEa338Lt6mKSOi1y3DftmBRug/4Bf6z1
yDfiKD2c11u0pVtR3JZWZpnRxICodGTHbNAA99YfQeoOgDAZeL9EK36ide6riUwYLfJMTbkqa2T8
dXKwbEl9S3ihbTTix1hhNVlphxATKtm+j40XpUTHt9kFCgP0V0e8VEMn22jtV7KieUgCO0bd0DDc
eJRx2IlOJ7w6uPqAsIFUKZfYo+rYK7UJM27Z6GUgdrQ622sd8zR2P2JtehhBOynxPKuZ8icHwIro
rKDIpH0hVhkRpTTRSrWqz/qT04BCoC2TDEKL2q91MvuMyYi8xPv6IZJ8jlbCKsRs1Uq/a9Pa9piy
0KCJR3ChDqaswLUu2BftNAv1LRsHVeVvylwbldjWsaDAhrqK2U8HmL9E7fcqOKaS9LdtJogCQYlI
+mOpDhLvt96OX4Qj7WtZaHpek8+f9aRaoutjDeHVnOzixLxPh0WS4Bcu5UYEd/BJMiVqucDB9la6
Q1v/Qc0yv4xk0/KiVBDwRD9U4U69XmCXstWRJ9lJj57GKEJT8F1L/LS+sCKgKqivCqbi/sLV6MjZ
E3Cwrc+Qz+tX1E7utC0uRavHWycPd0XS723wzCk0kjQYCb3aRhRnkr1pYUzWgKiIWsGEGCKZR1Sd
nRtQdt+e10p4xlGT0XHPo0WdH9FMwRuLuiuWUsk8RKuYWS+AfYCYqsl/mJT91Rp+SOOil4alrZGt
gUWoXVkUJczk6ESxm8rSnEI3stGKs3VQIqp2NkOrmeX7KQJ+SvXbUduLKXoZQIl7fgnFu/WhFGf1
ZVTWJFuns5QOCK3OVWr/6MLxppWZvSiqcDZKcVZPirhLCWhqvGGOHb9mYYpidHfX2eMrI+N1P4+x
xzB/cplZiSHbOaFw9HagdOYY6zToZ+sf0IqkajmEm4ByUCp/mt6V9ujksVu2D1n1W4oUK1zVD4E8
833FdAzc1RBYavux/t53vpO+5KpsVlEER+04GzncsUYVtg7VFqBsnY8jwIL4EPo9WnFdwzX335Wr
2W9vliD32YNysoLzliP0lxvZ3DkfnCGZ7XKVDcZ3M0t2NnGOuS67VMXB4UYO9yBfTBBSFj3kpN+N
wLoggUED874K5l1xXwNaFJfdHuCmkihYVI37tLTce42NeMzRahX7XAZZ5CuHMDCuxmfjV74vDnMG
viiv+Q0qLlPi1ITr+ocp00Ab8JdGKwybxWUYQjAlV46Ggczan+1Gpt66O18u1I0UbvcU0sW6tlpO
0uzN9sYEc0+OJvGl9cFbULEyYPO+xtsMF5IzPJ63HOHp2MjmdrTI7SGuFMhmnXE5ZxCi1icAoOyb
2DqcFyX0pRtR3C4CUgL45AyiCmXcK8CMIXMC8jQ0LFgZOg7Np/PiZHu3/n2TD5uqsOqzAuI0563S
7sq1b1rmzGSrt/59I8PMkDRCkhSr18S4Gu7y7sDsC/oX4zVoUEPhT9XRz4WS12cxbad3EU1V3ELF
Zab4TfUeSUHZBEUKDJqYqIehoRH/OBl1N1Q5JYjqzO5Fo/3FOFaNPy5vi9JeYRA9GJbqtdAe06J8
OL9PwsBhI5i79eK2wG+ugUOMBJ9Te+UCR9KF7oi+KCsB0bBl/kW1YqsqdwXlJo1ni66hiorB14nY
O2AyTuFwp9Vrr5gqwbtb7frL8f5QkL+AokKNomGNVZIOIwo9+z7MGMQ6v4gyGdzlU4DJwAGcMQBP
sWt4GYSuOquylJHQ2jeKcH5qzjrT6FsI6fsKYFaq6YWEBoutIfwqZcGQqMEGBrlOXaOLD82u3Pmt
21qbyYxlq5NDuezj8jYJ39DjbbDHTkcCcn4h5rFPbqvo2MqK+SLAkU/CuYM9jl1ZxOsorJEFqXlp
kCtmvZiAVZjcDAW1+qSZLh0kt40wNAIetWYQlSCy5DRe6spuyxhCCyV/mSJMNySxPxISVKbhtq0F
ksTEU3Nld952xMpu5HLKTm1EJ2uNOxe0+MwxyrQWc0M6B1P5DGwOT5ufC5CElfTZTGUZLqlwzu/0
babbwARC6JIO6F24Kotr23wHn5Qf2xe9va9DnzWHUJYeEdryRmfO6yhsYQ6gqeEDSNAm9K7uLdcM
651mP59fXeE1tBHEORvVVMemiyAosqPjjMckVYrdCu5yXoxEnz8v3c1NlHRmMlXmKmZyQrcep5dI
X1wF1X2t7yXvFNme/fn7RliUGqjr1xCWkN9aFUy6F7JjiHJ+vQI3jTu1300t0I9lzCPiQBAT3Sbm
hi0AtXJursxzgEExxPJdM7oMiEnpxDBJoOypnrt6Ux5INuP/m6OhJoGBhVYW+yHDAFzmPM/6ryrv
j+eX/f9Zio8v4nxi1WBccm4w/T1Ud0CfGIebIcO8X3RhAmrf1vcKaiVWFzhMEkyJmrxB5fEhmAvc
WnDImAXFUiz1W8P0fWcRd5qsG2s2MIFjB5XCXC256/L5YqATKnbq0Yzyo64+6Fl04ZjhY239GOlb
0RJP7QnMJLoYbBSSRhLtu1L71WZNwFjq1qWmukOL2seKGDLWMuIuYVi4UYQLC4nlpOZsQpFsuB26
I0vea7QJGarPplmyW2IH+7FmnINtwmpwwvXtWRNwcT604bRXqzutuzHwplBslF0ez5uH+PB/COQ8
K2vUzDJGWEdlhIAfcg6tqmFEcwrOi5FaIe9EC0zIDsN6LvIbsHfUFGA2uctUNH8d09TL+94HKPSo
SasFq5V9jm1M8BObAOXCGBtyu9yKVg66+YiKALiKT20Y70PjwoLF4/nSJz9SpLWmxBuK05T7TT+4
KFtKFP+6wJCvraOKaJdUbb7ApFiD3qIojQC8BmxOi/zWLlUvjZj4YU393Jw9u7xtVFAuFt7S3ptA
+s6iG3X+94iKn7+Du04Ixvz7qMZ3RN1S7ZBcGYE/AjRao2huwjKJXSBSzbvzygt1B9k2cnWqiaCB
8wDjQlKWmjrCMec6Mw6sfkxlkNXrZ3/ZXrTBUtPAC1vladGGpUUZdMYgTmhVqBGA3sEEhQk1MJQT
Ed8JTy3mWiQ3mUgttJ/qK4s40vd8L5FCbBiUAbWm+doCJGw+79j06/zSfQ2XcYNsZHDncrIchr55
Aw+qyKMKzEbafyXTgjuR8Vxn4bRuTh55A3L083WdvZ5XYv1IfnO2SnA21yMz4CgKRNjFjWL3AJMK
LHbq2n+dQ/68VlwAM2I/tPWYeVN9pU8/Sww05HdUl5Q0xDuCJgNkWQANYHFS8tka2ZxhR3oyuh3b
pZ1ky8Wr9Y8AHqIijGc6qykEVPND06x19Sh8IEMosd6vVwxWC3TtAEijQPfie7aYDVohZ12tcGAA
rES7OxzvUoXmTyvpixdmKulPkCV2j0uYgMy9zdJQ8ooQKvpn+klTdUxdcStZJMaolgYUJSzCmPgx
V93WTt1cBlQqtHATAkCOhZSBzcVik13ncwt4TQzQfaMDhntCAPpYd+dt/GtwgOXcCOHCKyuylbpb
hRjZnsa3y/iQDc+4dNy+byU7J7TAjSjOnZYs1LLFgCganiyMbRZ97p1XRmgbGwnrF2zCZnThWpUy
QMJovObxYQIL4XytVU+tdTCS13KUFNFEzlvDRDH8N07UF4SEbmobEPU5CKzKx0IHYglGvpvoZ1S9
G/a3uDieV064fBtpvHIYOBwR/qOqNR/q7IdSSZI2wsXDNN+KogoxfH4q1VM2skGBuQ0vHTvp6nVa
IbR23mzjNQFK+vh+Xh+hea80zci4AS6Pf4wXgzrndGGdlwwGiBQ1t60StGvLAgeZGO4mauzcyccK
YjLzaDiYBNThFGRXKhFuzkYZ7jZaEovQeVWm2ZXXQK44sm8mc1sTQ39B9mx6hWddXy4/9QfbH18p
xgETrzkBMfb8kgpaEnCaHYOuKKAIGfk5RL3WF3TPxZgVyHxyMfnxN+sNI+6H0M1PKQgcA+dRqSRC
xap/yOQ8CFUGI6odDN4iQrWGR/Lvuzk+68S5jaZTEi0J8fuRfmqqg+U8OTI4ebGNfKjAHa08dkbF
oBBh0WvFPDKaulIcReGt4VBc5pa+5oC5W2Og8QLyGMjI6xUU5zsyTituS/vv56BNDMzBLQH+y1rv
yc8+UE37CRffOrk3WHDpSzo8ZCGNMANCe/JjSqPy3w+sf5bIGcBS60xhOQaqivFlqC5U5+m8VYtW
bqsRZwBLqlX5QPD7Wnuoht+jDh73eT/kshSv6CokeOZAFnBZvnRHzpqWYKoKDlCdfG2MXJMcBvVI
xxaB3+G8SiKD24riDE6JChA+1XAXlY40zpL6evRS09j/b1LWr9hch8pgdSzpIAWIOrk2eCjLWsDS
+hshwFaxVhAf9Mt8FrL0xLE6Z1UFRC+g0jAAjhbJBp2FJoBRvf8TwkXiDUMzDosgJMbE0qLHvoWB
1DTVQDf+eF4doSQb41aY81It4J1+VodUyOolGo6Pbay8mDfJdAjVYJARVwkaYxC6In5dgX5BfPon
Ob/ZmymdYxIjL+sNtuHVpv2cgJLW0JfGxYS7C8Y2b84x2xyyndXKur5X6+LfNVvZnPXRudPLEaV0
jxSL15vN7eJokteGKJgA8gPFlYhcos0DHLFoiQrYy9rWwXDf9sXgGy1wapPeQedUCXzSrglTn9AG
CG9jLykIiY4XrkAYDEBfDDjcz5s42CS0lxihkg2CHMoAuV3RU0i7v3gI6HhJrfN5wEDgoXH7THEM
hJyIyMKAYLqMDaXfAZXLqXfnjVKoz4cgHh63nssxqiwI0tUWhL9aE3YPRV6NKh5zYMGUnGixbW7E
cVcIUpHlnJcIo614csE06maJeqATItzMBplLXHidg+7Y6aavFtkjQRRTI+GC8REkXAC+zW2dXmih
NsUUzzvkmwznvqoiYDvWpyglvqH97ADTc35tRV4fvQeYAFLxnFP52THb6SejK1avb46Nq3YRA7lg
XBxIDdjZAVWi+vW/CeRPH7VSvWsg0MlKJIV/M0t1kxJBoj24pjG9nJcmOuuYwAQTK3jXACfDhR1o
zqtHvcdj1ZiAl0ot1A1k/OHCFQQOCHrSbMSe/Fm3FzXR89U6NTL5hRXMZuo2GMsHxH73cF6bP1ES
77owA4zSHeJ04ApypqnijZBlbYdg8OgculdypQP9zp1ex+vUA4YYeafHcbdcW+5TcWXdzLfzzRt6
bw/OwQYECMZ6g/PfI1rd7edwoU89LuoSVficdROnsERR+Pm8BAH8hIn20w+NuQMRl7lOwKbcefrO
vA6vADlx2/n2wb7OL/o3xR8uqivLBVMOtMxPRdDJQhXRhbiVz5lrR9oaDWWQbwCTM8tONL4OS8Uv
Uao4r6kAuH3VlILzBeXodX8/e+0kQytnO2KiEsf0VcENmM6Fb01AyrLCfZbjDd93oPHDVBmGSNET
4qtlL2sdFfo+G035QM0FMh8KLp8/Igu1pTZavKCStL8IzfiYW9RNmn7XEyAhZMwd5tskAlRh9PO8
+iIfvxXMhTgoxtd4z0HwxAq3jw8FJli76XheiGgzbThXzUL6F2UFbonVymlSy0Iordj7JQR6yZ5a
P8xF4uEEnQXrnQ+oCWToQAHNQ3ek/WgYPRBxPI3dWiCixVS9F6fZYdDa45B2h9icH6zqDWO73sIK
jIlrF6SIJBMrQl0dRKXolgWGF5/wVBRCFDQfA7+jyzx05yYlc/MmAPXg+TUV3Vj2hxw+7zkVakvR
YQOLKZJ7PU6CWqu+LaHqD4S5Vf1zjmXteqLgiuIQqAbGSNDgzPl0Y8kxPzEBpSCMdTCm6Et+aEok
B5MpvNX18moah8gjpRJ6RCMygiaRt0dD/EqKsSYO+QsadBht0syAYdDNH8l4O+S/ltGb2t307+dI
19ECHRRaNrqAdT7NirEFhaUEjseiL1V7TJK3Nn5Pq7defZfBZgjKe5BlAOvGRHMwniick03Gop9x
/WNFkVLuh92Mmta406IbzdxRbUcJmJPIC5HlK4X5mq1czrlOKZiYVGCxeaqx+zl5d8qhbXb0273y
TJsgboPmWeJlhLtnAt9inffEP869WUuGasw6KU8zDOaaJ0N1de27mjxFMtRF0fGjG0mcP8vMsaTx
KgnvHxdEdpX6fUw9Q4Y5LvQ1WzncYWCTrU90lVN06JTVDoObucWFftch/ebXt3XomY/nD7xEsz9X
yObpFo7J/65hvM7iY2K2fClTEE3l9+flCKYoYZVIRYDNBxhzhM/mLa1dApl5wtW7tzztoD3uSg9U
YfRG+8YeFi/Z17cA8xjd5e28YNFVtJXLRTXdSjpf0hFW2f5gwxEQcszZnRdB1t/gA7mtDO7EDWqm
l6kCGcMuIy55Boe4Px3psfXDh/JRG/3C0wGVZ/rse+ZdYv7A+5t0z/YLuLOXJbaiKxlWdyHkNl3U
HQCvPAsNHQu9HermKFFYtqjc1TubdjdbExS2H6x9GWjvCuiqQTvKrjFWMY++5md+vEe+qXeX2TVe
2X65wPDse/RMd7LE0P+z+mvADohNTOpzq9/FNrOWCE5c3Zu7ch/uj7lnaa69065rrwWoW2D47Un/
pR0x61zsk731ZP3FGx1AVP98Arf80xKCeNLEtdknF+h+JdaRykC7hQcVPEpw66oBGkbO2eWtodVq
uWpZ/eyb344xgC7nwRp+n99aoU/diOE8XTrVFXq6IQbN3e3wA9ARYXlVkgns59LwVCwLqKAO5reB
CsRZUbqk0xKFkMVAN5D1qHRaaLT53jHTs0Y0DVijh0QF3pXpr86KfXserhyz9ZfGuFISulOy24ml
En8ojJlhSf981LoPG4dotHkYDmqNSwWkzj14EZTcc+bjDLJt63WpD1S91mV5utU8vvgPQEHp6OXE
YvDNq2rjzKVOcHPmVL1Lc+sB5/kvAjuM6P4jglNLj1JlmmsEBaTQgybxRm2vppioYcdZuYgKmT8S
OoiNOM5a297plGhFMNKRcRkHzHNnSASCXO0vrHUjhrPW0aq0qQ+xcFaqHVi7KxPVR3bEUya/kg0y
ClVCEgdeBpGm8wfPc2MYDHFoMlQwDK0FFGptuUYX/A1BHFgOkJkHKJhBEBdzC2cVTdYhKkXtTfsd
6X6LTJxu7OLQU4CbmydeZAHV5XB+FUXm52hrOQfzeNqXPkl7mayamtisKgcGY6NfZ2MjcZAi77UV
wd3CSg1w3TqGWkqMlGl0kyVuAWgnvXo6r4rIpWzlcHdBXAOvCwxzCKDQxEDbm6INlqlwozLoZEyd
MlGcz69JqaWtAVEpKXygAlcNwRiv13SnLH4/r5WwIrtVi/OUTZFaQATG80E59LPbEZdedUcjcDxy
U12CHtHP3NTTgmV/QW+i+6fEe2K+7KG2niXeSW2/gfMgedOPvdqtltkXQV4E41Luxt5xTe1SYWiI
/HleZ9Fx24rjDkIN0I25pBAHtPVHZUXeAXIokCFGmasSmiaAQZEX0nAI+CSJNtaLrvSIuY16t+in
yrii7Psisxbh6m2kcJ7KceIsJz3yQXG+H+lwUBQQ5IaXU5sHFb1lUszx9aXwZbc28riXRFFjPCAc
oBWw/+hvG9mCV91X7/QXMJGywa2YpzzPvnog1/Wu24VX7OEvtg9pL3ttKwLGEGexgw5W82iGvgqq
FilgmmLDs2R0fkLHtRHCmSSbrUj5s6hhGfsqeYmBU3xeDWEeDwQ3lo3p07V1jXMoSwp+kilcX2TK
TV3eFgzt0+hTfY+Nn81wYwEdr7piyj5VH88LFpr/Ri7nXUKiLWm0nvh2YaASQQHXRkQke5UJrWQj
hdslpRnyYUFC1quLa6P8Zcwn0ucu+JBYVQAaLQtK69t5vYSnbSOR27KprGqnqFa7aC+c5C0erlj7
ZsruaoEUoIaiLwGtrkC85+sgg1qpS0cgpQoVL7H1XTaWbkpvBi2WPIUEQ64QsRHFbRRLQbpkF3gK
TUAPf9AGdznEV8teuTJum8bNj8ybL503TVKtE7iTlXAFc36o7a/YZJ+j1KpVep2NSEoCeYqijASG
7KWPXENbGXkDMPSe3zWBNX4SxynZ6WNmjynEVeSUK/dactCU+/MiNJlKnC2i222k9Zpnbcz7EZM2
jZ8PV33mA6kUucFAG353xq6hlyq9a4ZLs7ht45uW+T0cWyRZXdGTEvpinAzlUAw38qllrVVNZRlR
OK98dq3fgF7qofxuePfxaTh1h+i+3+UgyD6kpwLVmYvoqZUxawmCi08fwB2TIgSZl5niA6ZwF067
KvIj521wrqtIVqmQ6spdtE2txllsQpTOfAzPAU+KucbPaPcrPb0nu+Sl1Pz4yG5B3X7q3fix2n+X
JUdlynJ3I6Ul2kMd7Hyf+6PhG6x1mzyI2Tc9eT5vZDJJ3K2Y2eXcFRZ0NWZvCC/r7GLO7tv5IYxl
F8d6Irj7d7uB/BgnGgl0I2kgqSEguf/WpZKAWpTl1cDmbOCpYFLE7pwqrVGR0FhZEkCQYoY3mGaY
sl2t75bicp58KIceE28xTMmFaAiOKTDUcSiA5KuhnZcrWkasbasMVWYgTut+A/8Gem6UXpIOwLhj
kNHQTVKPOdYhry7ZcKVEl0CFms1LS78ezVdrvIuL2CUzEKrZPg39pBwC1N1H9TJddmPp2wtePro7
G8eEhpd9CORiOgUDmg9R1/ba6XkArkvXfSf9WkXzbLAHVenl3NzYnbqbItSh0boAJmGZBxRYDgF2
ugZkO4QChL9RkJApS2UxEQfAAzKw7wBwI/UclO9M2YS/aIW3ojhnW47gcs3IKio+gfqmjTx9TNwY
nADMtyqJZxcKw/SopWGGlGBE7PNFwpYReIQ6hGWD4wJ8cqcC+LXTXpXxVPbXSdXtzp9Awc28CvpH
HufY+nYuYrxB8WpSnlUbyL7kkbXWbumD83JkenFeDVyaetVaq14m+kUBCkjJe2nu9SXaVzY9UimE
lECgrmHsHhBLeLZ8QZ9USERDwHH3ngbAVVYd4+XbDGqBor6JtUDGQi5YRXSnUYqilQmkTv76zwu7
XhzmANTeDL25eprDBZmB3VhIrENw73+Sw5lipemR0ap27xXOzZReZdpjLKMMEDjKTyI4A9QX3Yn1
GuvWhYZH9NGz/mL0QEcMCPgpZE5RLOZMgSy6xYoIi2VE/UtXLP5QRfdFIokZhHpspKz2sUkPDRpV
rFiFlBT+Te9AGiMbrxJuxkYC5/ETJXJItUBCnf+q6kAHrqSGNOn5cyMRwpPvGGapMxyQ3pvQ+NKZ
x5Ea8LyS7nzJWvGMVDSvB9sooYnamzfRQHxwAPjn9RDVm7a7rpPP+9E0GDlGRa8HCsZyFVsnc069
EYCS3az7VVyc1lazIhrxGFddzIyg0F14mKL3owGgk6O6D8eHLpXVCdYt4qKCTx/Fhe3FkBSdo2B1
8/6Jlg/1fM3YZdZeoiqlpcHQ351fBKGb+LCYP3SKG5tMQnUoErLaZDzuhxjkRvELaEXDVDL0JdtP
7gz3g0PbylnPcJrc9k19mReP5zWRSeCujbJmDp1USMAwTFjsSadJ7F6U9/+0NZyXsOJsAVcZ1ioz
1UeaJIlLl5G6vTPfToMSOCndTXHpdu29gzHn89pJhXPOI2KLZtIxxIFQH/OwQSewV/c3+XILZrYp
cbxRuSwUIpEqNEZkvXD1o+bwperQNtRihhINXg6PFRZBbGCcG03PE4YDv1v36l/M1Ong7QTwOxpM
yRd2RDoZbQX+3gETqMPvvCkfJ+TCeq3wVTRjShaUCA7aVha3oGNHSV6n8eBppxbTxMxNT9V3+yp8
eCL3zXspmZ0SIA2gxWujGueaaQh4Oa2AuOFdvY6f7Yf0ev5VO251ac+eHvjm8dm8YzIXp55X0lz/
vjnelU0y8KNAKl6nwfh7yF3zyjhGmRsBYkUiTORKNhp+AeXUqlItJshCodMvktpb0NKW3FNjf37n
RPfPVs66sRudIjPJ0i6BnFx3jlZmXEaAlxtnWYJIJoZzxL0WNXrerWJM1aPjRYLsmixrL+rm2FqF
uTq1jS4YIbXnfhWiHFCM2DevyWNx0vzisnw1HhLLjSVuWHjnbReP88OYpFKHdN2ktnhm30H3+63z
W1cJYnRUdqar/KouyeOArvy77Pm/bRvnn+E3syZuIFnX30f6TPT2fyj7ruW4lSzbX+k47+iBS5iJ
OfMAlKU3IiXxBUFKFBImHRJAAvj6WUmqb5NFBev2eTgVqgKRfue2a2XKvfu8jaPDOxDR49x4jmv3
RnQeILvpwcv60+rEwjYbDEl8W06mq2YFVhZ/mxwzt48IFHIgUHBrR3RSaBtxccUy7zJEID6LLDvG
+ruLtIL4iI70h3Qqm5cGCj4UFIIA9bCyvZhRySV7D8nOsoJtf8nak6YGd9jKZ3pV1bezOufFbhi2
al456qJujpzEP3gYbAcAu4iqAwSmD/MqlgmgNy1HtnWKXPJmbFdMgjsbOVagXC7AmLqfaQROlDU7
hjjpxXY23+tJ75s+ODkiKZFuFaMuuolOyxgxSQaY3F1j9uDOdtJLJs469U0E2y6+T0k2on7GEevA
ffa8xwg2CsncqblGemiWlu46AD6mOU9UsVvGJo/lF3hJQD7ARLdKkUCp5Zj13QPwF/K+vywXUGbI
XeBTBCj3Y6g3oGCZ9ZleGgRqHpLFWTt9CLSBjefv6mUt2Z6oE+HwtTJ77myLeh/xJevZfkmAFL/t
xttmOi8C4PTxrKzLFeM/y+q0BIJlBK2CiVW6XLX1JfdRBrQB+7uUu4lf1uBXnDduD32V3wP0zi12
dbxL0nshrwHvBkqD03a+BnxN7DWrpNvF6jbpN6wJMjmekeikLq8jceaMdzT+miLgv5w13akA6Z1q
9rG4Yc2W68fCfEHchKe38bgTURbPW3BWc5wfdwSYWvVDhwCouDTLBjUo6wqQJOybq7+LuALMdQGK
hXUTnVNQ2Hl3vL51xGMwgzCnAJYFKMiiEtM1I6YWnmhnlVY/fEHysPzuzhegP3BklQ8IpPhjvWPJ
Btsvr8VdoXbAt136X73K6/TMLS7hxhr1XdI8GSD4AEdrVHZCTsF5zdMpb8ZNGa61q/cOiip64B4S
/7INTOaKZJs035AttGHVGvi5x+77j6qTLUm11C6hi7DQYbkvI2XRETrYZJzc28f7btOvhnWVtWc6
693MvQrOAWW7xg67dUsUyB4RhH9oPoIvKkxTD7S6YEJ/f7Goloihs2mC9RlKY3OTNzm/7NysyL7e
RiDs5Cc/EDj6qtfqyMD/QKGJqMOblg8OZiTmKO5wqb2kB6FQ6ERly1dQlzKorvlNvI7P5VqfzTu6
j1dyVW9BWwtontWxm+AP8uFdNw4uOjpq0ZcG3fBzII2h6WIVbSGMzUZ8uwP2e5au4rMm+5b+/Hzm
P2pB74d/cM2BnAiwEDHiZQCSouxBAg1MymwIjo3P9v9A/r0b38FN5zYMyEkE8SuWsYswD07ppsE4
1Wrc9uviVO+G/JhL6Q+BrPdjO7jhGA38tE8wp+weDFx7vlGgOF7D/7h67M8v2i3Jj0EOHBvlgdbc
BsDZecnfjdOTgGyL6SJwdp8v2J9u0TczmboHOjKdJUqUOntUovLJJbvF5XsJ7FdtHhFxWqXt9Ngb
P4sbCljjBOU1KEkz1Xht6zE/78ofOPDeTvAHJO80bX2Z2pA8lMHrFCQxG76vV81FsXpqttNqucGt
liHMkulNko252SDbf3VC6uz284582MRpgOxwJOMGqCZA8vvB4TEOnVvXL6BGzd3GT1SuIFx1fO7P
N5839GF90RAKQ5FaEQHSDgVw78VU2i6tjEDYBMcb4MojDpqhdeBvPm/k4woftHJwJv0xWNpJoxWA
qgLbe4F+lokaSL/Ivd0HOQe/LIJX7IgkPDa2gxPKpWFxqWqD+s/rvv4iycYcw7S0r3gnBA4GdnAg
4bF0tDtgYE7tuvu2Ueyr7wRRDaDFWZzHQ93+coZ6OuLH/NPuQOlSjHJ7wG0nh4ZeUyNNZlxag3Dg
1tUoAvPvTXfqB9+OLNuxdqzC/cY4WkIfUMIzJjCFXrfypk20LU/874AELM+SW34jT8l5sye5PpYJ
+dEss/PqgyMNURxiIU/et1zGS2rSqgG3xB6nbh+72dcuG9fBFnUZa1uvlB8Zqr2OPyzkmwYPFnIo
1VB1AxqMzvuzCp7hbZqT6/jBbKYtPUkujrojPjgGDkZ4IFgdMnMTUzSoyGZaiXzMfA909Xm44SDV
OCLXPgbu37f24tx6s5IDb8UIsCQUzqy8y2Q7/hBtpue1n1v7bNlGlxqKEc37R+ymeXfs3vrjQYQt
AMhXJE5+qAKbPSG4vzCDxCqktI47Y71YJDo2yD9u1wAsoKEtDQ0PgwhRn8QyxbRC2Rp+gTojj9bO
mTqRT8VVvO7gDrlgV+WmP8ax++fNCkYkhC6sqndI/zAky1BGCdpFYOlHeI3E+k2xap/8L0tOcnU5
PB3Zq/bYfdirb9qzv79ZTOL4bU+pMHnsI5OlB9lmFuTVFvWJK+NmA6y/IzP7Mf/Abp83LR4os/FQ
tBFzMMLkoZwzBT/1BkicY1ZvopU3Z/pyXsVbZ48Ckd2vKY8f5IlzVh+p8Ldq64dRAyvbA+AMZvow
B7BrpU5EYIVRexZ6v5Lh+fNp/fMg3zRwIAKQWWYARgpZ3k8RsrxFpsI6r93khg9ITx1kinwXhPI7
1L3NIVzQFJRpCHIbuitlnQN8IPOjIksXdWmk2TdJkHmmu03ICFefUx0zMD6q+XZN3nT3QICMTdIo
17e3W7SPHswj+M6iDb2VuxuZ6V3yg20Ws6pPgpMp96LVlM+r2/84A+Z9F9IDxS1wwqlrCWaMLXvl
PjjDdVLlafKVo8Lm88X54+LDwQJSSZzrD1zM9UhUVWvIrwWxLr7Ii2lyt5838dFBbEcD5AjAvKEQ
lyQHm3ziMcxTK5GB5U1QTn4xXGzIKWBo5+99Vn4hJz0g9PNq020+b/iPYutNuwf2Wl10TQD+Dmzs
yt+HcjlDlBpon/Oa0h+ft/TnWfz3CA+UPVBKkKUv0VKSfq2q+7Baf/5+e0IOjyiyXJDyguQBKK0H
eSexlhSQXgpbsiRbDadHcZVON4ZvPd5esGPpHn8azdvWDsQgi+RCdYvW5vTrUG5Efyzn6VgDBxsi
iisyebaBKLm1UBDj7vPp+pPyaJGzEN0hSNQ5hPPw/Blof2NnAMnypMlK9FtdbVDNkpb55w39Uf9+
01JycFDFhLLauEFLVeCOOacUHuemPmflT1DFbEo/QHJp26/4mH41FUcdHO/v3RHVDCQRF0Wrj+z4
jxm7OGoAOQ3BLow80w94KWAwUsHI0Z/ml5d56apHUpHOxNkFkpTgEOndI5bAn45YmiABCMxQKTJo
DtTJsAqAtqW0yctiAN/HmQwYqmvWQq9eJvq/fkz/XT6Lq9e9rv/3f/DvH0IijFIC5/v9P//3Uj7z
f1y1jz+e9f/YP/x/Dx48t30WF4/s40Pv/gYv/904LPjHd/9Y877q5+vhuZtvnvXQ9i/vRzftk/+/
P/7j+eUtX2b5/PdfP8TAe/u2shL8r98/7X/+/Zcf4mj819v3//7RDuDvv9a6f/wp9D/ueIWPD3/4
/Kj7v/9youifaYwNDREbWN5sF4tknu1PKJj7J0GA04WXjJAQOZ1//YMLYKj//Vfs/ROU7jEWDtWo
FotYA2IB33vJP9PAB7pI6tlIJWic//pX996t0r9X7R9Ad7wSFe/133+91AX9W3DZFoF38VJSj/L2
AMrje42q9eqOe6Yhz4lX9EO69mUoQfnjyrFa7gko7MGO43REb7ia9Ryuen8iFMSJonCfSt6FSHtD
/V0Tn6SUzMOqSZFTtDMpa/V5S5h05kw0E5FPSOGsJ7HCXLV1kJc4Id5zDFNxuGnpFLePgO2VxY+A
BSq6KKNKySBjXqXRlVCSjl1Sz+0NX5Ut6RqENQxh7MyLZ4Uul4x586kPPMP6l6NHgb95s6a/J+3t
JL2XVhbOBVCrKVKZUrgKMF1WWr7ROmOPVQONaPJcIEWjVruehcAobsNRd/Fu0S+a01LJtvrVukXl
F/+ZzED7AMkCgnAYJAFWCp153/5SB4kGAl31E2hZQVPlvUBOOc3S1HdUjQiAKbt+1dG+DClYB5xF
8iuADs8aNk64RCY46SPKdYOcHxV03gXQkRV++3yO3ssZsBojlmiTvQMUUSPDLD7oIyiTkWPWBc7P
CGn7rr8ql7iM1aZNwj5AAKrro+ihIW7R7z9v92BtbLshCjRB9AL5hqLHg3blMItYOEHys5yx56IM
yfWt/kbDwudlZupqqC45EA1hKsBu8P1jlpdVNd8cHzSPFHcg2CFHAYXjgIh4vzQlGSvHnWjw04kB
2BTkyM2JyCMOktPvxVLF7UXleMI7Dxo1D7eNdgFik2latZiUzyfiY08S0AyH8PzD0IT74OCiAyND
0YLMt/sZRgZHbjN70eI1G9KZQYfrCkkA0UM3YApUpsHKEz0Idx67dD1WwoXS/nlnrDr1bloIMihA
Ew7Q6whLc5jehHpYt54bXvwo0oWTbiuUZMW8dgqmgSc4J92ELfJ5kwe2KHYgOJABD2YPagBxenjT
l+kCgFjZO0+0AhKps5uAL4UDwSZBtcgHU4dLCDNczz44r1MUJ6FOsgJj8i2TEUBXOUhv+W3KKOv4
ShHR+TdsrLh++ryb7xVFIAujwBNxS2iIqOLFaTmQJYOBG9dVy/Q0dahlRDBmABdSuHYnExAnm7pg
dG4lmGjtoemNsB+VLI9SPQQHCwQ9H4nCgN2zugGMqYNuJAr1vLOOxBNviQMZXkN6LQaIO26PbOig
IJD7uhy65pHVhEOidpJ1HtklTu2M4FGgkLZW8s8Uf8WrpR1Pw6mR4ihsx+G2RtEbqsl9y5yDFYaP
4f0BmwLDZcqX4Ekjf9Vh67pHgvdwpZa+khwMDrNC55yYjfhNzIqJeZU0y+zcGimLvU67ti5hpC3u
fMqo4uBi4ihwLZDNT1ynvYlYWoIYF+6xCSLRd+rZ4yfukrZ4a1MVRh3LvD+IW0NSRcjSjoAJArMY
LkxyIDGwM7ka+SgfYiJITXKJDHpsxaIY0hT08wugEmBez6/Ssx1C/Da8iBPpFQl+Aq5BEKnNYILj
Zyg8lOLQR21VEgDhgCiEs3uwLZqpQYE5FfJBdjhFyOLUTRKe+x4N5tNADzOmIy3GdrlndJrnOBto
ZxRA4V3fRDelWgpn17GwXu47Z9DRRQIAcWyTKRxZm26bgdjlETpIsYXmESGkG9nVzXK/tFFjmgzE
qPbSqjD7WCDBU4ovA+iiy33CpglrF5B6xode3LJPVpLoQG+ieLBrB/aUCgqGemk+TUoH7KAo3ajx
CgHlAT2vHG51g14S1jxOOuJKbtKx88bbMBBLf4akTCS3tS3rgD7jlAU4o8sQl+t3nvAivB/d0cMm
i5MSegZCvQIqyuey4VBqYvbh7wXYOhjjI8BVHmyNoJh56aWyfVg8ppEVNsEbIFF9IIBZtwcyn4Gg
+LzFQ2mEagEkcXi4tz2oGR9a1J2rqWGB+R4sg92MZgit+PMBso7LOxoViR6KOliwCQ0iuro8txCb
2Kefd+OFWuPtfQFoR2Q+W84NsEVZcOD3p3wJxgF42xG7ZyFnPeDjxECcZ6GogjSijebeuitiUV2N
OkFRQCYpQWZLmaCKTmRIejctsiT8Up0Cfze6nRC6S+CbM8D6v+kTx0VlLlkmcYpN5NKsdsMCHOBh
Acw7HHbqYh+KkUK72Bd109uTP8IneIlCgVjOWdB0wTRuPx/xAcMmhogLCuoGRo3RAlnh4LpuooJy
o3R8Nw7chRJLus6HEjsudt+CyjwMd9QzE7bt1ABYUGVl/6LZgrHcbulgqI1f3BbgukJ/fVUtrNtV
0g+siFQLqFk2qh2lrrYLUotx6grDrE7tzQnD6Yw9hWP0+ZAO4POQo4lkIFybkGoYngf79v0iqoCz
RdTcv0t6GuBs9bK0HeidYLBH9+UcI+Q3o28FnewRh6y0IqWTCheNQz2o8d5E7FdCNbp5bNM6DneV
ae08qNmI6KJQE56qaGCHCCLbSG8aJ+6CjUy6ESk5M+4LDPfI0A60TAwt9eAE9nBULFPTS9nRGwug
nxovbgcx3wXlaCVV3ylsraVdKvGjdxPU2GdzL9RyH/vc3o/MER4WZIpYW87rhUUeaCBSFHKbO2ip
HabDxAhlATxpXCBNeOWk2GKhaaWVbgPE5q7yQQUDgF9oJGiw6gEi6+ewsTxMBStDTEXfx9Tpc9IO
NY4E0u9r/Ot1fqwobB4/n4QD6QR0OcRKcX+RBGanRUN7v7yeAQDKHCnny8hiAenwqt6isGRC3hIs
Swp4uc9bPIhJY0dFKOOyiNe4lhAKPjS83FpAa5VT/EUPHnZIP/c9NhTufsxPWMtQkHVhHAF+rqgN
Zkx4OxYcKguEHmbJdFPbX8WRTop6U/RhAmGAAznedK3AUxMDaMVNP3FcVL+XDQ48jqmc2oTjrOAU
2eUom8kuhFNXHj7SuU7HG1cwgZ6gBhJ3UxP11k79fOyvJTlvZCIGby8BCAmgs0ILOrRsoA5qp3Sn
+Qulc9QWWT80gcwL4xb1ReQvYTevFe0imQDyy09rmnWdqtSJ2w7BRDIJbcc57UoGGrqC0Rh+LiOm
8gfKKd0dcrnDaNXEXLQ/w7pduhsmItY9msVrzWU4eu60rJKap0TmCvqjHjbGkGS86BQtAAIaMZd5
oC3o4MDivEu9vJ76AUSNYkrUUmeUj104ATinGXEYxqUzc5tNDqnDeoNY/BDeRm0/hyXgvz3gNmxl
aqhXQH8ryn7f0xiaWR4jyrssMGuxFeUeIM7FkClgkkabMY3LYEWYMy1fTCT86n4I27JYBWHve0iR
CFOgCkRlr1NkdvlAQitJW+4AXdSvlHDNclqk3HW3ngHvz6Z0dELdtWwEC+9mMpaNc5cKd5q+TP0U
oERKo7LvBjdGPPwkXRR1d0s8llxkUgiP6ut0WtpmW1TwbmwWESZMZGkDuByax92iVfLksTrhP6kv
xTitsFVm9ZwOvQGgcNMajVrlvuCKJCvYAaSNtgVzUNeRerHTNNsxkr5u6TNNeNBjlicgpABeaAnE
iC29eB3cztdIq+0jd815KGW8H9Kiou0ZJ1OjynU9lr0ZzwwpyqraFCEzA7kpuB+oPeiwaZlssFci
JLjLcXFxrbc6qUyalU4YqX5Fi26p570ptUOrrakYbpu8SU0IATvKaiDfhDNERO+xOQwgEE0AtcW7
GCS0rtSWsoCK8bIF6CA++tcvnapq8ZtrvaRApBQ6VE/LoFJ/PKmjTpb+DliEThznc00aMCZOvPZY
C7De0d6LqHuuMJwSFYFO8DgVM5D38prQlJSXM0JPMgavplObdhMD7c+X+2aY08QCIQQE9SUqTa1P
Iu56Qpv7uCwKZzlFlarGTDkzuOHYOaS2ouTUCYoubs+8SlVee1XXwKEr1qaGICjXovIC9B0iy3Zp
Hh2kq6Cmjs6VWrmyqbtkxXvXIfybX/oohdswC7d6N5SJUnkH0xsz6ydDhRsE4SlqX4L+Q2XJlEqt
Th9SjdHnkno8iDY1NXbGghZxkhS84rR3AEgdW5Efjn2ZxEiA7QU2wMKhb2z7tGN4Tr4OlfYECJaZ
qlEXiETVVBdoraUejEzuoXQ1uvQk0l/IV6+d7DzzMK3hS3IGp8NSOLxJaPisFAwatemqCppWbhJv
jlVeJZQMDlYwHNRw39d8QNWSVzl0EVs6LKE3nSd1bLtcYaUlsMCws9BCgJ/UU+EA1KdfRZ1jV57M
Dr4D6audmnH08Ciu2EQZ9GHkGs0C6Ptl6bouCNQTHG4U35FJiui2IWGRBnloUjiAwCpKURa8/r17
igUkvIDwrR07uKKfXyZjwK7p8t86bkoWYv8VaNKcB27VOeAUfJlq5/Xxf03y63PwFPjNeeyDXzjO
PY76lKemimTVbRE8mDFo5S8T2kJgoazcWxjgILbKkCtnF0osY4+tBssb2aV77qVzQQAfRsc5ukzZ
IDBLo89aPIJULA+9gpujQOFr485W6S0Z8fFlG5euekpfZ1BInCDItdcxUZC1zSqXgkfG281DYq1z
93VpX7dHVDQt5gd5T/iLNYlbO/gpmin2ael1thka0ghfzkK5Mb1bnCoc+hOMNLDT+7qRlmEe0EsM
0r7FqzqNvwPaSoDdpXtqu/46oYApWPAPAQTCMF47LuFNvV98Ek9yW7pwIrlrUw0CZzqtQYhzK7XB
+lZj7KsnD3WR2D6aQGPF4LsRyu6lhi/bvtAf7Uc4lgk+LBk3HmELsf3nQ1RScze0ZVsiWF8meC9V
gVcGu0bPsdefBq97BWHVtI+3v6c8rccO3ZmqoMFLcAMINF7LqsE9P3pqidw7aG51Mq6kcnpe5a4u
CzROaipgMvWthG8TtEHWc4NlogMymUt7nAfcr/iumYcIsHCIXfvTfBKA92kSuz4ULmNIVw1bBkpB
XcJt6KXegOdprzQ+oDQSRBDVgP/PzMBvR1zjwVWk4MtvLwDxW8ApYLoarXu0FON9xIsJVkAxL3bv
G2TQw0k8BcqHhEk62g7JumW4Ytl6cniR6j1JcVVN391oqiFvylaIptn9difXfUu7ejPQFvbujznU
YRDsZE0xHdvg5cwoAXxTLHthmmK5D2giTH+nAkNNtOtfhz6lpcYUBXJaLHgnyI80WUeL60HK9V1o
pw8Yu3bXwF9lt/ir/zRB1Bsz4A0oR3eyvqp8fHTY4HheVfA+OhnK4uBXRi5Vw1PwQYEKm50H0uvw
RDR71oYdyaCxr16dLKhja7tiM3DVFf6+LNSCdyyvrrcCZjm8hoqA2nLeFl4D05cx2E6A4G/hmCCn
rInseepDU8EJXzZJD1EZRABX9C70DElTb2Dr2ckbqsC6CvwhaeCLr1te4s+7ucUovxuoZ4VzYgrd
ddVFGtTWSSkGXHfncVMEUX8dwo01F2twyzgz3QBrkLR6BdeFB+SbGE6g6CEsgWKuUC9pUiz+4oQL
RhVxZq8NRgq73Tq/87D5Xmey7gU80QC7q4LxxCyEgYK4WQbj3HZQpuFVWKRKowfIW+wvx6CMd97W
oWvHUEjuQPjDvLReqraCvgrNGpUBRj5E6UyV9xRObdReRJGSc7EJfaF755epvHoq1rjRgtYyw8H/
7QAI14u7e3gkgV3yxUV+YlnmBZkDikh5DN1G/UzHalT+d10kcE1su2YYGXJP/EU390s4+CEQg3E7
TDD2PU9ApwQcXjp4A3Y5q1M/H/GlE49ZbBCZmla/R/K6lkrWcBDnQL6Y7bBexE3bjlb+pXNppQm0
f3t4K83sE/zFe1/Uvv0OIDsOnpiB6YSPIoB3gqEgltvYRtUWEke5hLZYXCz9DBLhGgfVnsqU2V9+
b1nolJBEFsIPP7264K04dcq8m+YuiDPP79zkaqBxCTgg43I47MN5KVJ/bxS3p7x0kJcI9z3iRPgA
EAmkhVpc7O/QRfzhAn5L2/OmQqTx4XdDpEtxpSlsFef21WLjVb3ETVZzOYTXzavAal4djSrxrDPa
aZV1Quou6sJwxUqmRIH6hmhwboeKSIy5N4jijSeVX1o1jiIZxkGZRmu7NbwcOEc0uEeyggz2kEvf
hhlX3Ex2T8YF2D6rjFDNGVvTusVp3LxOCPzAVug1yA7Ge0PtOfUp9YM2To44vg4MevhyIB+wgwFo
CST4D25l2iOGAH+1fwuOpgi9jstywmkwAmJWOaE9Qe0IxwvNxkrZvh+x7mArv7HtbPPIEgEjKLiC
kQNx6Gfthkk4RsdwVb2Kxho+YPQCdgBO0udNHTjQcZpcwM+jLZvGBpeuNevfuC4McqWSAqrkv/aI
20wCufoS8CyXAK+2uzuNqF3UoaqxwiLsQizZb+H4eV/euxDAKov9A/gMDB7hcOxz/31fijHw4b6t
y9sX4KiHinhWH9caNHnrRUB1PjbPHxtEygMcB6hC8eFcTA98Fg3tXK9lbnGjJo6Lomxw4+/juYGY
+32yPx/gQam0HSF8ty5w5XzkayEcddDg1NZhyfs2uvktMQxdrNN+joKZINs11Mm4qWWxdNeDCeZ6
xQZu5XnQQTQ4GoA4R3nq3u909AimlM17AmcOCeGiO3A0zqnrmHgO1E37eqgM9Dqc8WloCsj1Khkr
LAENhxknMw1wOUC1cKjtSC0DNSz5qGDZbwgLBAHxBkTLnEPUKzyO81F4F9UcwJ7MzWs8S76K2c+n
9XAZsXAhQPiREA2XrJccup5w76ren5zxgurGSiYk1GIFpSZ8uJ4BWBAeqW78U3vExULa/0BudDBn
8QRtBPCnw8Xva28qqaozV0CyiqzTVfkfudaI+8KvCs8iBDeO6gdxEJgCnuixqi9eryUoyXY14qbF
ueBa2Qvj8wm1cZx/yx/4Zy0oW4gTiHyUEB7NA1etmZep6hbS7GLudA3JY8bi4CHqcGCOHcGPTWHp
EoS9bFoy4sr29zfyhxU+m5EkXO5eVZGRwDuCfeQrho/PR/U7FePNwOArRFMA2QaUMALzAL1+35rr
Ii4TV1Rvu8V3qV77ZLLZCAOKSAfxSy8cMfRc6BK+1TRjxQJrETgiZe+xU9zWSMEpc9FIeH7O/BC+
B/eKFaQsxW6GbkCQEDZVjTfNOehPNdQUpRjMoK72Q67WrB0WHzV3wo1Q1J90BK62s2DyRBBdpa/x
vCaCMRJcFpx5ajpvSjqmSJkBe2DlwSdSI1VjB0MjroCY6tQSS/FbQYkd/BnNUHdltwI09ASXRfQi
xl5Njca4EN2GMh+iG6ahVQPM6DtQaAWAetoL7g94ACpWNMQXgW6tMue86jYSwVGcdlcm3gKmN90z
b8m47lIO7jcZt/WQ/cvloXBtUlSvvigyLxoUImsG87uoxF7isRrhWYJt0UQ+CiwFmmQNrIrxxEW0
oirzFuDBsKfgz2/r9i6A2psGF9Hcp6Hc15HrWGeAHjv4WedXOyw1sw7UijYDg9sVHpgYUYYM3I6J
AOjwIErjskyBHYX4V6lKZWzWpUJ+pvpC5nRcxBfEG2xECzogeEsuRK8RRPhSSXibyxWSkJBOsKGd
Ah9hzjwonb9mmJ46OSHAj/cfPDLNfXIBt1khr3ma1o2/rrl2XFjCEBwAtEcqF2Lpa7B4YW1XZvKX
bs5cB56JMYdqBtyMfA7nwpw1qe71kiEcbSpY02nSIS5aUVdvQ7ftzVPksmamqyKEwg2e8Jiz7htg
UhNnyCxeJbSh37JIIR5eRmcJg9yuN5y2kY9yu1c9C45vqyfOvLeXzuvWAHoetEEetw1Mti5FRozM
xs6NGGoudClidMNvGj8zjTOmXyDERXIreeq0KE4lIJSjZWluCZhV6tVcmWJbhWOwq9xg2bNuGnfw
ZIibuIv8fEoJvYjBGujCZzx2Xwps6l1YEqEznD76VHey/Va6lVhNqQcKlaQN+i2MXbiUfE5OE+k+
iAbHkRsZnUWmkqs4pBSr6zrdpo6nELQy1XC51G3vrqGV92tUOwaAFtYR+0HlcIsEannahU55ykYN
hgoNFzRyX8rdKIYUCIUmuY4lVYjry+pnpRUqFahE/WvI+YoUqTpJFp9t5oIjCswlCfHqZOZ5WPN4
Y/DKfQJ77KmbxLBF3kPxU6VNu22QJ7tkc1qTDa1dcSsBz7ZkLVw0SDQNRHlnpiV5bB1OYMoP7ItJ
/Grt+r17guJ20BEIsJ6fhXDTbbpe82ddx8U1nIcV8pX6IP3pIdQDe8aT3g14OWm1kTN31p5m/Y0e
QzgcIApWep6Gk0B3c5MRZpK8iNOCJt+q0Qc0PDIQhh/aD2skfQ6yh5lTMTpngMBNnhNgELGVUzjd
CUuRjrAKvb6+nsaggZ3ExCnRvadyUJoK8JZoeTbFoXuqI8/u0ILYGGo5mpMJ6uy5GzfjHt5v56Rq
AuqvEki/n54xAc+WJfEozGbpfDdSmWflOFPuV97yqHUtfGQUSKQPLovGzqWtbDNkTHXDSgLicjqJ
UJ9UZq4nq4vZiyGIYVLlowna4CRM3FaedJNCnaAc/FPSsimDp/eemPmHOxTFRejh+Ix66FdwLbpV
Vk5sjFcEcPbrMO458CrD7vssJ+hkLsLbQHYcGuRAoAy/KlFoDhTT8BGRaVCf+y3fCjgKMt9l/fXk
8eZa07lv8qbvyztFZ/WtmyTzMzUNU154HUr3a/QPEdcEPjccvIkueTgl5ir1NW2RyT/WjzWTS4Yg
D7vnAhiPUo7edYogwl76qIcaOrc4CSsePuokms5q+PsBjQyHKxot+qwYHAWLdCjPosQRKGLymvSx
c6DUrBLoZ3VGaq2uIhM1Gwj6KEKS/RLvek/QK+TpILfD0O7OF1xux2HytrUco8cuKO7M/1F3Zkty
KumWfpXzApSBMzjcAhGR86BUSpm6wZQamMFxcKZ3Ok/RL9ZfaNexklTVpa67brNttm3bljIyIsD5
h2+tRZ/8vA8tDgGD8ohPHtr828YHciomacyBMnB7mnSEc532Bja2dT7FdjHPl0FUq9NAHerEuRwJ
D8ZO6s1dlfu+0ln/Nu/z/s1wgaez7MWtB1hwsnlSpMM6TE/UlxbWVt18Y+mx/rTbfXdyGyeDzGKc
fFdstsezbOVEwmQjZB7k18GFZDGTqLGrTrVv9DNsl8vvP4srx+7cYxW44ytzueEh6gp94WxN9NS2
er/Ox2rAHZ8jlza4Le86z56utPGWh27M9HuN6cUXt545HMSwzXfe1nLzMNO6d9zJXK9aYvWwrOQX
9SbsTlnQeintMYQlY4/ocrd0dpNlhX7cRVg8h4xOXoc9nN7zwM8vuNnk7e5YEwxTUB6bKPNv2HA7
bjK1UZOG+9a5XO+6O+651T/UjOAf8rMxcQIZYh/1Ug2vajJeTnO97zc68sw1oFLNdKDt3+fuHrWc
2e16AHsPLxx2fsmsdu8+nHOXyby2vloZWaD2zeZ7BHeSfbpS66bSMNIOb2rfneV0sHtdN6irIpXd
LMQwPDBlae4sb+s+NJP+zN8h8mcqnQ9jSwVTGVndrVEFfukrp7yKeiU+GSsziBiLxb4F9THPpZjn
4VSIxvWSqHDktZf1OjxGdttFV20RqpQ9rrfHM/vuNIz2VsbVPkXECrhZd9db7PuvN2uQfNaBvUz6
ZohmFj3Oqh2sLbyhvXdXz3qUXVSqJFg1pvpFpPS7Ki/n9sDKdyuu27LGUsLSnQ+EmGWOdZLzOO7v
trDTpjidSw87jYa1b/qaT61f8vqqpifXTeJIKpfEb0023zItqQgINU7+fpF7vyW93QQ34HqZky5E
atbXE4349MEv6f4054hWkx9QOOUdWNHFPAXyyher3VXvd3fLxBxv64A535XgsCOWxmMjcBqardP4
vY2+eYqI50I3KPIm0rG2srypE8uL1qfShZqJReE1j/3mWPtpodGsMKUfhH2zRNXaJUIzx7+VDcdp
CiC3pz2TratKTGVCNl99NVnbOlb3zWYF0e7y8Xf2SuaeLdr6TGkp4bf30+RV4ZRuQRWgb+rM2HM/
hKw3E+Nsoj14jmmKm7pgOxu3HWPeZJ9WzDDcdmPxgxa4vuhKzPsOOYvC27pkTJpWa7leuLnnhCnC
wkIyEqu0c1nnWrGONL7ccGxl+x1MYiIpPFpl0laZN8bSq11GcczsPjjK0l/niNLE1WoTp77PHPeQ
z4UwIqGEK6w+YTcPirbEsgjebZbXSwozE25lk3CSTvyB3rbKtfzCITQQXVeoRsV+PjhrdKhbomiK
gxJr7/u3DiHP5pllbovbyRB6n/N5/rTvRf6cF+pTHim08LQJ7dMC23HIwkyfbB4eNodEoFl/yR1T
FNHcabc0x7nQUaIGtatYgmmquG399kl3TZBqHWyxCUuP83We2i9Tnu1H2eMcO+RrdsuGMbQTZx2X
Id152HgP0Vi4TxKASKflzKyH64ELJoaHW746vaof1dCN4WGUMr8Z+65/MsM4YcO95nOGHUyby9hq
1+iy7ashFd3QHOsh85+62nYO0VT013XmW7eiXr1roVha9vnI8jqiLUoFQv3PnZHmtK9CNLEteQin
djQP40E5QX8HP7hMl0ovyAPHxV5xeMmrxAvGWcWR0+J/3gNEmssx4M0dNobcT3umy68Ze+/hhKnk
nGpuSoK3tlrf8ZTn4V8GNflNFfUFv0L2jqdOeTSksCWmU8WHqsydT0ze1iPQTnTq7ag9SiWrB3Tq
OpnboHixu/aZnF06KRq3oxRZ9dovYupj3+37V9fO9JURLr7lmV6rMCkZjl5lSvCmc5sJd7nOCc2u
e0/2u7maF4esvMKVn+osd15qx11uZja3qa8GFP6MjD8wfBdIwqJ9VbFb2cNtkGXu2cCeqHguQu+L
V5+b4a1rz0/tVYxv/Rxa5aEJShahDJP74LLzu7JPRl2uE7umvWdYKJfKSdyGcwSznrLyb9GJirei
KKY6FsQWdnHVSBxwan5uwviLawLDCZ+YTSNkOhWAnJpaq86vWtVPHxVdW5HUynXtTzx4cVXCC3Ih
C2Kqg3RSlXVRDr54PnMDRwevIuy2N0vd+/5avZk5VDwe6DyPvcmgofrMd29Y3elrtQGVxDqnpLlZ
R6PeCBpcy2RkzEhG1NysX6Zp417hpqRPM4op5teZrdUcs5GbD101u1cMqXOQqRLPp4szNvrNAyHN
jq0spmtvo3+LLcqRKW2ywfIP1tDC/Nr77H+YSKh5lWrGjWd0x7SxrcG+M4t0ntiuhRFUEDVcHExL
0ZwWiqorTr9uOaxDQa76sEaUnlAcVn/nFotjJSY7k3hknfjqoNWMwgAihYsIC4m2qLyz488csEpp
azJNKdL04dzGzkm2DaWgpna7bH/piOiu78lnIVaVriKrOdKioN9Voh2TN9vJQtvaefeBcbMwrp2h
dD83YKNWl8xWuFbZkYVZvdq3ddEHfZTQba8eNi970Y4mkTxw/S0t2F+FTWygub0NdduWtfhQ4wHs
2sloaMDUQzMzHXLjFcw7Mkdt1FC+5Hnt9Xm6cKuwRkGN43aYD6xDH0zHnFqtuzSFsdrv4zCus38o
4J/IWvEHdm1PmS3YvZwUoNTUpXrzcEN7qIyq+R48C1zKVJDM7ABmMHfe/rfWiqTN5zhW3YbXVbH6
Lz5bpuLpr2Gtpc4Lh6mJzqNR4WSruiaf87y6hxc470G4D3f5Nfcyew1OcNU799vgjFH5atRSWFhk
hQy6LDrbrFoCHhEcx9MHUzBQCG8mCsr1zq4iG0WzyUcz1Ked7RbfFo+8qq/e3JAo9Tb1m8ls3bVr
eHs7zt1QFqR1+6PbZk/u5KsyOASAqqV7ZRtDfDgcUjlR49A75MNRqZAcXTC9Pq2hkG4FMBelu4o4
MbeopIjCo7CcMArfFFPYmUlqmYBUmWbxcHtYvbI5qAXiJmJ20PXhzU7pFx4yqwkytmBzFikTO94Q
eQe57a53Yu/XflChaZ4t6JopFj3is9gz3DsHaJP2q93VVFnQ74WuCdAYiRefNZzKGu9iYPm4B2b7
QdlfRWU+P/jQsRfMgcub3s5c0oQCc1s520YwjNsCa80Ri2BlNU9VtC7ycqCEI/+5U5sXr91Sdyc9
2VCMa6iWDnHOXH9Vu00aX6a9NotJdvJMOrn79m4srWWlQLCaAxUoHWJWKd8/6cCb2jRrw/XN2rN1
I2YkXwbnXViXtZ8i2ey+aJsFdjxWM61Bt1sz3YiunOJAOaHxIir8ev6aW+t54kJFLbqE7JL8iE5r
zqxja5wQOEeQ+5Fkttf3B2+zxwtn7OVrMzceDncyE+TaM1AsEb5jmjjeEe5tm1TYvpleQB/AJmKt
oOwSmI5hpkByBFwRw627nM67jb2BOvx2ZeG2xotbY0RVB82VlWM5MQJeI66ArVMt6IbYzJiGnR+x
krKm4oRugS9GrrkVk705XAyqGarEMDB72wEWuDay6NFYds/73NUxcNT6sPFlp16UhdGhgq34Rhod
RUFdqfzG4hgeP9FcLsWjrFp9rrpcUV5QwQRX2pN++cYR6W4nd/aqd/3iZrdgkmhltcMnHy77Cq6W
GSYj+05gvSrt5TlcffOw6KbgLSBjYzss257TVLaIFWo/eucwPpRpVPXLpcPQokwX2JiPi+uhI/Tr
0bvovKoCT9T+05Dl/XESnf0S6JHEEgmHWOhmh9Afz1GNob/doakUZSrMOJ/9HzoA+aico/kyDzR0
2tjt4KB5tqz8ulFzRiPohhPVyU0c2RCxZyWFrhzTfHZnjl4LvUMZT8QRmdjNx4GioNvGW9coc5ML
Zw5T28+VPAJCqPfLKieo46njXUIDyE+eLkLCiyjA7wfrXPGOONliAmdtGw56dRaBo9RDWaQ80CvI
K8YlD3vLBCDeA6WCQz0D2KWujQ/cPqz8ndwHpwMbaVU6u+r7MhbdQWTjSrKyv71KTov5ep06rdJm
mMN3I7lohpfz/YGGoGQK1Ir+1m0ycR0WTS3BhHBqjLWTRdeWVYi3rSnrq9VS4wOsHtYNZSg+o4oh
M6sbZbQlpU/kcCIXr9xSs2zVGDc6nLKDKcqw4fzVbnNdOWLzj1Ow+B+srFDrHZMrrP0AOYg7aFTr
vJYRxEPcAmLc9RAm9kEu/kZTEAlUDUNm++2hdarife2vKKF5blLVUZ+nhauH8Py5BfeLuzCGdkWf
3YVEALwMUBYkgpvm1R3b/kVPfR8XZcfsEaISUCqfueQb/ZpbC5529bhaiUXlcasN8p6RucunLjfW
pa64qVNd1vJ+MlN/NfkDWg8t6xvmAvLCyuzwAxPjUnIZ5MGbwp79sHr2+G7Wm7isMXYTSTWHmI1s
nY25YtQx4pHjGF6MbtEF6R5ZFE54Y66nzhdz8w61bJlqhlup5lL3ksH1zYHyxbnutr6ADVyclyLb
1pcowzVajQZDOhYzhzZssu9gxXbq+d70HFLunxwvc956CPQXm7+CY+rKBwfy/4LmJrxdWfKfyC7i
rgvNZwDl6UEZe8vicOpth/tgf4hyq6aicbz2xPNAY+0Rjm6KJ/I1UzTrZhmE/lgx7EjDlUZlQFO8
x7iO9x+ssMETtnC9lmx6PkalOodVGKRl7bpfNsP0Xx9qxTxIv/GAqts5ZQeOiumFjrZv1Tvtjb3n
309VMXDKj2F4ZpP0gP757CWyVe3AroGFY3/vbaA022kRaDWwXu/tdSoubVO01X4JyL1Nz1m5Lv4X
v/P6+qLqw3bykszT9kQExex7i+bwqqFZ2GnBR1SRUwYEhE+Ds1M2hvZWJroOtL1eGgK2AfACsfpH
z+uW8FPQdROHyqDqZm04x/zC9lPqPDiF1NqCPAdo8WCswJEp46GqNrTQ3DRg7ESZbIR/9N/swdrk
mLLQBNTDgG/Z6oKNZZnX0EIqz84QOdfgwBoEw83dHh5nN5xoYUp3DbT+QBpwNlcpi9iQvg/JULlW
d1XVj6ZPx+XsinKwlWvG4c3U+4wFDT9FlRvu8R4lWbyrgpPhIkMmidElE+vzO/GC3I6aU5Gvsxw+
GivfxTnfLaz5f7DwMlivrWmkYb6uthHDm2S1o1DOxz+s584mGP9YzrH8Q0CNlzc1JlvpAPDh1+Vc
Z9NzVKuKvtgVKpK/b71FUPusn7Tb5tCehM91bWK3nhYylrpBiBQ37FHGZHK7VT5XPxZd//73+nXb
y68l2dMjV43Yv0KBnzX4P28oS39DmpSX8mvdq/Oipf0L/GjrqOFCtHrWZX9YVP66kz+/IjJuPo2z
dpiV79lj4OdXZGgYTjZ6iW/tX684/0XVuH6nWc2PsvAMENxsrxaSj7JiWfnXV/EfuTW871v++bdG
DbflF92P/ffp3/6p/4/sHIj7++naONtF/GLncPG5nP7Xf/9s4/DjL/zdxgFHBsTMWAGE4DQciv9j
4mBJ728I9iSEhQz4WsVZ7PV3Fwdh/83mMPMiFtLo4tFy/GzkYAuskyF02HLxZ/z/xMjhV8zH96lc
kMGfSQLmkfzrfJH/tGZnzuhaS1jIQzfPy0KfUvansg6jy347T5JyEWHKN8/Wt3Wsp3vmo/mfPNh/
vY3+5zcgQZ30KKwHfnepEtVQ93rQkralr496cIGyC4R7os7+4CT+G1Lw471ixuAC9Qj+43ekxR8Y
gbb2ElBEOGfmfvfTomPu9NNX//DXufSz68M/f6J8pj7pNaQtw0r4v8FKRdjYvTAeONxc2yTP0xYk
Q8/wCwHhZHtHSO3pYhg66y5Yjf9xXlGi/OHE/PWcOH+k4Gl4WweeEAhzfz8nItkNsoIuOGz6PFAL
xuC22bIoXZuxPa2BT3C7jeT2379v8cOg9x/n9Pll8Q5G7CbBtfg+f/eMiUSbDY2t/YPdqSpHPsue
+tLy2NcmO0KW6BCtoOKXE5N3gn2ioZMxNR3Va4SM5j6fLO+ZJm9hyVg3/k2nAhBQew6Gz3U5RTlP
nDwv40pH7jUPZXwxQYbqLV4h1M9L0n1F7lZke8CMt8vhIrip8J9CifDeDvt2PeFNxMNBy4qUy6oY
2YKFCoe2Y+Ys2XPhltULX1b1TrJpeIN+YyqD5DCaLtrK8RrYpQipMr33J9oqP3hEC9K0zx6PQhcd
xkbGXGis4DX3t8y7c5uoMM+1tzUnr6/2+Rh2tYOtRrBjM25P7fxRLlShB2f1InVHYySe8kB2yBBL
yRIt2I1zgu32vDhYiqiJe+0FuEOLzHyGyna+uLlvp3bQLu51P5crE8c1YsK6s48KksGeHZV4zixv
Q7PjWQh2Rv0sqyLzYlOBrbBibBqVtFwU2LVWlupTpWoLI95pJa1OTBNeB6C6Q4HPEGHand7D4RC0
rVslvvRb8C+pnRT4C665yYx/Fxbl+j5XOey7g2qe0K1mD2/k0paa8VSJt1pD9E5CI4bpOTtcj4rX
qU52WWcOlNu+rUnAjWJOSBm/MbVnnFuLqmSGhCQIzUXbfh+iEjI039YVR9Sunh86Pb/1VbmBF1eM
Q7GC9AtC/sJ1+JJNWZvs1uhcaGuZ5SHzpvKxQfd4E41B9KIZ9X9bNKYOsWvZ0RTLcHdfGpdFkxqb
6SQ9KwTb3uR8XVmR9zowqHgAHeiJU6Axv+pMJPdYrq64XdeIcLh9d6LHmaxVnQYlaqfYWXM0YmyN
2rQXcjwwMByCZOlsDzAOkPludQozJF67dk4a9aaEaxVW8YGpV/Gomroh3sBj2nORw22X6Kua/BBW
TPE+tDMfGqbrJbOAK4OQnv3vPnjd1epV2X4Twc20qRJt9K6U0WCSwoJxBl2q99O4amtmVBD6Q2qy
zm1I17TQyo3ngeAFKtL8zUNT4mF10FTkDWS4DFNOTB4KqL76omRft4k77TZDHKQpfSLaACypchmB
EkgE1nyo17G/q7xuWrHMyNiQ4bPyGk67+JJPfenHtAvZ49ZXBDrXlQxix1eswZnCYxG4OOM32Yfd
Q1Tanp3kzVg9biUK2AORP41ORdlWmAj71nkuaLeftFi77+yKLZSMiJY/jXuYvTm5vQ4cLk7hnLfC
AdgzbYV9AV9BniCTa6z+sTIoceySuTFJ1fREnHKWN9jR46ZBm9PX3CeOrKKHYPYLRFdz53zM2gy6
welMzjXY+hhWjGUn7uypQgUXhBMweW1+DIUHjF1SNkl8Ma7jO+JY2r3yUrEgqmcJEe2vgxUwZZyb
qfvs5z1OiaKYepic1qwBB5kl3GMPhMVstgq1SFl7FRA+Rm9OvHdjRNFr7U1+7zIBZZ1I03RehWHd
ezL0/lj5wIATeIPMwz7tCr/BeOLeATZxBlzMIqcrOAbsUnC4zOH6eWW3K9O6l8rGTuRsxTFJl5El
dcO5cam0u6TrvNjFFfJ3mD+1VG6XLnXYfQ5zr33YuXppxoZCuLGr+/0+2KzOSZpwzr5ERlXEm+az
eW1yy37PmL3JuCNCeUZC5VjFGguIKhkr5eSp8GzwBdFtLmMfXBWidBk7/z37pUledDhZ6rSDhOuv
8EjnylxrHTwbrC8rqKoubJOMVbrzh6faubf4+ZmG3wY+W5Gk6yCWkinMr/VRiPqywgv2vB0w/mMz
PvZO5l9VeEC/8+QfbUv+1au5zJFAVSnIqAp/fbW9J348GCv/UDa99bCIdk+XxQqPs9t4t0X1p+wi
cf55v7476seQlB92hezYfvz/n6o/9C47C2ztHeY9N49FWHZFXPhGromto7OpY9WxM10KlIwHVCV2
9yzwRchSeoypOkzRMDbp4AVqS9mLeLe26Uaf7BA3B7Kbu225daO8D9KhsUZSE7a8nL51PPn+aH78
z+8D3NYOeKK7VMV4k/36uaHtMOVk5SiUEKfkicdMCn0JS3AeRDtN/TW10iouh6q1x3RFrKDjbReW
fxw4rc1fBeB/1CT933VA9/M35mz623/dflbjf6Ef+vp5YhPwe9f0/6K/3dkq+P/sb/f+c9l87r6W
8Mx/2eX98MQ7/52/eiLH9v8W0DyDmIuAb+7c0v/lbBfJv6HdD7GBONfPsPc/t0QwcEEU/YCQA3nu
lgBrz952/DBYE/pih8bI4UeK/6Ql+rUhAeTFjxO2GlsotB6U8ueb9KebwmeDXLVhNV7MDIJuK+GA
Z9V74MOIsa77g17/1zv+x4tBG5/Dysi99IVPn/nzi5WdVaLkd8kIYf8KUieGC7CCPN0ndpaLZ5ny
DzOEf/WCHC00Wj5CCljuX1+wckyPGLzUFyKCl4sjr7TusEjDCsFuuocVlvgPL3g+If9xxvx4h7Di
6DfORnToCH4bWvSAY121NrxD09MV7My/r22U6Q/jnIPAZOxUjDDqa86+5Q8f7q8NHy/NSUrnTRsN
l8sX+dtxGhVW1jlYOlxYFZUrWQni2Jyj4X66tP9Fw/dP1wuvwhvj00TmxiTwt0+0RZq87j6vMqzz
dAVe639oc0vQypbtn2zJzz/rlw/z/FoYCyJBIpUVV79fv71M9X63TwtWiUt/MCQEsMsbn9j4Yp5Q
ZxjH/qln/ldvDg8JjCS883PQ/e355y7UGjtKrgsZwURmUAIXVEnWaZP+l3//MdLw/3qM833x3MMO
z2faFzHbiH67VMoSr90g6ucT9McMOdJYr3B/3Z7UxbQ/sp7HrmfOEDcwswwrlO55OlXM5lj5e/Bp
UWR96jCn+6or9OVx1NR7zpA+ktYRvo5OpC0QLyJJqQn6sRCOUISN2/xUCJaImCQ0xQ6SNDhP+TCu
dwIlALrBodxelplJe2yTNDTFe+86j/UwgrdPpeU+2ROEUhzQNRIglQ90mH3ntLRPZdMNqcRjc0bw
4nUZnJMz5hcI4CQLCaBuj5J3F4+obwW4spbsoWia4ef4vURpeYAkIGhhcUWDa7FZiPhdO2AmJ3wR
Q9YvF5Y9yPWIt+FUfxSFqFm1MZIk820kEJh1hYFem7qkGndd3A/SQumeFCQhLR/NEgw+Q1+3zpbr
uSrPxloTvG6bzl7QVqlVR1GZukM3vIayLKfD7lAFtzEYA3vfZqnZp3RVk1egl7MaxiPMGfyqqFop
bxbbG617jPzs+aZ3o2I8ulkhS9gYYb0fmsxzSRhrDche70jM+4vePICVWSz49jwHzw6nsDj4lVLF
la8q/em8+TGU3e6OK/6Z/RD7EV4cxjSI0AJeWwKF89FFzF1C4KpqOG7whOM1dCMO+sh5pznG06Xy
UtvuAnVwUDEEqDFbXCBKO9f2E9SnJIw63MI99iP06XE127V5EatTPvfRKM2HvNuFOsrCXfFUUhuY
tgZBnK+LofXDW0Own3eqcYojekpbkxVHLd1eDDaU6yMqQXujHqmHBm9shLHlFT/Ye5itnC0PpigC
e7O2nNkW18W6P0aoFPznDaRtTjtMH+dDLfK6vXb8fZMHlvTYrcRjtMjok1MswmL1gAFgdAPD4ZYE
ahcqS3bfG8xpHmQRXdlZhDNxsUZZfje2AAqxytgnkci5FmsYF00GQlMVDvOhuBCdqJLOVWXVpFEe
Ch3bQ0uylbBmVqlBUI7RIwhJaG6o6xf7Q+c7BhnIIKI7MzUb1y4LNP2uwYmWbSG1PB5rud89a1Xm
ZdKi31FH8j8W98Bq1HxENh9hid+JuUg8skqLj0xs6lu1jkBNqslkd+ExLCvezfgX7IywJpsm1DaL
d+nBmdwWCM3VwW31iCpN2gIUdg2a4T1Xe/TMTAlURdX29NyXOVwaPhNiifvIX1n0Zh0h3QxDotCR
pyayi68DgwUyn2oOxLtRS9lcZ56s+oTs8mWPsVjwu8cgUIRx5YManXRanYxgsU142HM6KMhBE2fU
NrxPieIMPrMe6R/xfT16EKAinXNvu2PtWREjJWo6Hz11CwmXNYrVCwZRtUgr1ngYK7Ztmx06vyWm
mpXrYpgpgTJTkS/tt20q1tOMd+GYODqs3jp7yKHEc6mzhAFLNkBTW+ZBQU/1x3Ispy84gmRvdmWZ
MF1DFNAJnGbOBlKi6k1HGbK92quV1LVajOYRFodoegfQ9ZvfZ4s6GbfYP6qias1V4Fs0BoWLR0ma
O1t5tdULrGrPgaTjcq/28TjVVviI814hkoxDqU4arzMPqI51G9ewcPLg2vsyYyiS40K08X4BfsfM
vWT3RyDb4lp1l+BFwBVRulm9xh7PJveWqWYxEdtcZM+2mdYnpYtMnLKeRf/RzAUD1a6sATP3OdL3
BalP1DRlFCFuAFxazqv88qOL9AchFxOoLygE9Oezx1B+tPtN6mOGJcYTYnHpxWyVBaXKVreoj3kk
qdscf4rDCtyKIxmeFtj0zNvIYCREgVT6jW1OBaYhdTpuOxim3AP3UjYZ76OfJzOwS5Xe58EOi/o8
TsDlxx3tBdRflXA4O/wDHv3oUG61gGRPZtHsN90eMCDdET08l1bVfttx83uDkGZQ4E3rKw2NOvHs
a19Qyuwv8EuQnmME5xXLpgzP39nCQ4ttvb9euj2ho6zCzCK5PR2+bWfci+NcZe58MUyL9X21x/Ce
2jsfk1Ku5SsTjvCVLCv9fgJm2OK6ZxKQ9FaZ2Xg2sL09iXKbviwtq/wEO7VcJWNbVo+l1Zxds8b+
jDqIofomnLN5pgpzwyfXj+pDmTG8jMMi9J/2ETeAzc4PoE89DN8UHvY5AwFwKle/NTBwN8iCjzW+
k0md9SMhVq0Kn1U31O+txu+u24WohqZ7VeN6FFNTAvwQylRNwn1ty8H6SBcbfJx2/yZolbm1iMiS
MS4C4w1byzaGrVhTI+qRGWW3d4bpVFHcTJZaDvhQtu+GGp+f1ttvhehN2o4gEg52iAybtdgfMOKZ
LnzSoGKZke+jskoeI99yPwqo/8Ut3qlQyYc23KLwAG3pfx82Ud1PmdNe2T12dQnYfhGD9xKyB3yf
wsD0SWvXz1wUIAuB24bv4Sllam/+Yxst5oqRLiTAaHXXVR9c8xbyK1eX5xN3l6/YN/u3vdfyM6e2
864sORUqrvoC3ZZuaEKHNRRfLKv2vkE5O4jutjnkebZ+LBf5vern+coD5H4YO4y+Wjl3Z4Bg+OZv
hb0wh6m26EzH50xvpYZdUUYXsd8FyMywLojITZycjypT9h2WsEUKkDddWSExL3G57CHU8ORYF03E
KHR3fdLlStQg791p3otTwZ34DVi2r4k3jIJHhoHFXe+L4J29Fl/ayvY5WLx8umaGnN8qIfP9QSsd
3Xi4bx5FE+4USgh9Ozw4N/du0FTjPI9yBAV2nR/Qk2XdxRIurhMPBnnKcXPAQ2I94AuRVGaqzLVn
972JjTco+zQtVUP5oXzFHRwWSbEURhyWvdsfMTfnRm0wJHKODZStQ5u2bUWCU0Nw9pYQuU7qfiJk
DUMOP0gjcBEfaKRNKLH8FyXCKMZosJ9vvG41LyDZY/hKEaQ/hn2/dE91Wztv7aR6fTHiHkdWWiNW
dVc4cGRhPev5MQ8GKzz70hKuKQf8V047viPlpeXNZn51tOt4XwtLjO7lptz1RdcwVS/9hkZgRaw4
khtmOSW5cHbRkyk27Wui5hz6PqPCPiro/icAACAWYEwATlfU8oRNIlXXAmv0EjrqjMQKKEagVLwH
02ziTSWCzOvXTLl6jxeKE/DUYZ5Yeonhezvl8y0EiAu2Vqh3LtMm5x0Dfh7upes139ccyUDMhNPt
gMalJ5Our9oHe9yiF3GGxbF/6dTHLGv7wzgEhZuY2jPPGiNzLkVvoPHB26e18N5ckX5gIsO8M8iw
fYpDLi5keI0OuNWzqvyCXd7/Zu/MettW1jX9X/qeGyzObDTOhUSJku3EdmzHSW6IxEk4z2Rx+PX9
0OvgHIs2LHg3+qKBBhY2sNdCUiqy+NU3vEN/W7eFPLg0TSOkijrEzeo8vwxaQOgM9Vg9CFI+/7yW
X1MjmZ7aAUDDpsxQ9VKVPrieEVkmAhour1o4VTBe5k5ASij6OEh+IkNTdV6M4BsmrZNIrrFcV+6t
ZgrHLUktMXGc0rq4zoDVdr4i9fAbXyzZbpN3/eNIK9uLwHz/rAOFIqFvm+AGagJxRZ3vzMguyWPj
Xl8oLIJxolK7X0pnpMmV2kH1MDl9jTlVIYs9HeweMglcAWF0FWa76TAcJqDDfoxqyhHqTH47U7Xz
SVvAuDtz9FSlqLZxbAWXVpo8pihQow+YTF9xBwaYVPXpVR+TaJbItYPKXiqxhTb8gK5zxgCH7MKG
0kIS1JNgj7iMbKQ2WF+b3L3Nuc727qAxibSb+u9YNHTlR+qfQy9IeYuxQv1DRN1jHlXRA753fuEW
9XFuyu+qCNAPNoprJ9eOSRDvzdHOieNFCnK7u0IHBcEeK70EHmP8zVL1CGiHfHYhV4HRROVHbhQn
8c1QXBe0bOEOcKXaRfiYFhmMbXT/Nincxn0UqHuXQZIZlfZnIC37AMqisTFQWoCCvp1HmAqWln8l
Uzc8qQhEqPRoHzpTuw2dYK9C+J57ApAZIjWDIHbys3ZFyhAhvzRT4170KGJFcm43omIOrBgi80Pw
yaQYSX2MNedmUonXTDhLZzM7SgE0t3C/9hKw1gI/2wRzdQ3u9pJ7AgvquB0PtYbzYEh6/6mgibaD
CQv5Y2DSmvFwtqEchy9pJzCIrKMDErjmUWnMwVf69K4m7drkBRZtiDrt3T7p4UUO2sEAKrZBuuGr
Xmh7J+HPBlmAirANpayrsnEzpfpdG/FhJwiH8jPge3937fozMGJKt2wIn/jrp53I2tKbIhi2RlP9
EWpyObZBfzO3aGhAh0qvGtvd53ontrVWjiSHrXuRuqypu2qwQXX9lzVL7WibNVgjYFf7IhsCjZca
7/QJrqlatbeA7e/CGH7vaNufJkd0n9Cb0gF9j2O7VdxSORqVBvqwSdV7RPR03UsyEws1CAvgo+Fn
ggwLe8ubGiXqNinlCN+4alR+FHfDY5zP4Dkjp40ec9SXiDBZCG0Oynk6dNm9XtjSG0iLYv6++Zcj
0j+qkQtaDW3LrBTZf7SqWm9SOmvjBEjUSINisXXqH72LWtNIWe3NsWz3vZ4iuhuY+6xz02SbKhNY
xK/IiH0jRvUbCCPuzkDPddfZE0Uc4/dt3tTXc5ErGwTUHNhZSn4VCE3zGjoMu1oZlD86l8NmQP3p
82znf/nUroBXfkn0EsXXEqHCgjRW1Ee4ZEeag3dU3/c1kLMrt8wf0j6R+L5Wcp926B6GvSkoQegK
Vspj10Y7OP3917xXS3hKsKGPmTJQRlf6Y9IHEN/08G+YFVjzwZCgxtA2/ei414FSl3di0DD6zt1y
k098J2HP1By1z3Rv4eW0SCV/sWr4bEQo4OkC5spvG6HTG5uJ1neaaY/SiILLDDTevY0bxL4Pw0Oc
tgTGupHZNgiN4nbUAPRZFKwb0w7vgFze1VGqf1Xc6MG1YsQVpdAv7Hq8NHsu60VgGaR5C7c7Morv
dIyKpyKNEPdqqs9ZDbtDEZw67EouQyX8gircj3KGP5SJEhB6F3Dl2r34IYLc/VZqiS1gbY/ZD9Y4
wrIIPQki86nF2mU/kPQOgCer6cCJbX2kX0dKJDwWuJGZaEs1GB7gQ0iU/friF3Keuf7J6vqxwYMc
GCz9gcCx4Zx35la3ZrFPaWBpm0yrxS7FSZNUKoVh2qXtLYqGQ+pVVoPeq+PkP8yEv2rsa/MAPS69
7WWSfyLvd7Zdl931wOd5CaLsfolYtT4DdbB4qElxn5Vuz7C6ajI/CJcm8UTCfw2arOjImhLw2eTC
7Gm08WagJy/2oTu0B0Qexid7mNAr7UPeNPjAi0JrmgMqQYCKMpg1DPq69mLKpDp5jHeHR1kzxd2Q
p5k3tdkVEO/7KL9BiP8upAm3GRBmu+pTEoktw59w3g+ZIuSmVfLYRx0k8qIJ3uaWzzPOgX24mr1T
G/yp6yKP9jq8jNuuHGmuWWGSP9BnM7/nous/hzn4SRQ3oumvmAYG4PNisqGFg7m1kHfnZnfNfs/N
Vhc7bicHeoyl1gzjO02Vl0ZVdz9rqoHvudpB9JeWbd7qxggOtxQzHJ4u5XxvSvhhCjCHNrpC0Q9g
HkQpQNdyqtUvcnbTAIea0pxhdBKgtogPqhD8kzy7a4vQGDY9RvE2l9vollsF1De6lXNraARssNwo
IwiYHfBSmNMrRZjt4jktjE03B5q9Nyu6+puoh6K6oRBLmG/D47+ag8LKdrMRda43pV3hXmIfBx/e
JgM6Dm1ryL3JTDbaGOhS/h07N+ELiYfWApIsKSvacAD0jfQu0mpWKa6rsTBhNZVyKBDocNtvWttE
P+pQkE+KZCoyEAT5SHOW4iukitHyL3EpS2Ti5ZDiGaGHYtx0Do2qTdKDm0OxoVaSjYLEFEyZgna7
Z6qt+73Mk8bkvA/joxJYfXYAzDHfthXHigvXzSBDgEbAVACdv+YoCwCsm0hJIgvRxMxkujCQ9e9h
T8JHs6SagQxpMrKUto/KG6DJ85OorEpupwrsFgTtylD3KkqvfmaPE0QnB9+vKYX2u+vQeP1hRskA
I6RBaPhIG3foQB010IqKulXh1EyDmm1NNEzlzlGhSvFf7erX1JrVJwMARrkNedL2FrwtMUavgrTc
ZG3VIQca0ItyUjN+mKfKcj3D6sluRhUlU54G8oJkAXRxwNsQKzZjhdq4N+TlrFF4QBTbdnUtb7E3
cjBIRVKc4S3J57y1h8y+LgV90l1Rh/iksut+0Zigb/hAK7G5HfReKJwIOtYc3bia9vacxH5AE72i
B0wDYmMJvX+sEbrEWtYFWb2kH+W8L7sGmnic14VkuKm08cFhNvBgTUVcUPykCQ6LbT5/K2vOCsgD
OI5HBB/Mp9kZo2yXNZ12XdEP+MNHZygbRcJSocGuRRdp3zQ4ZIZ4Qmyd3Ogcrxua7l5BfewCEU9x
ldutw82NvE0G+qZyHkGS25dFa5gZjXIoI5WVlz9c+n/boGofhwnhjk1a2wHjbPoiIM+0avoOF6E6
hFbHTEhaRiQ89AYyazPx5iqPhJt+UyJj9JwMrVM+O6qAdzsOS0sKIIgF0E2BJAjVq4wNkGoxmgSM
oudfOjrOn+iHBb+rtsI7qADl0aMJELpik4mOymUaJ9r7AP2n76ajy196Xw8xapZYRuzqdq55qfMy
V0jnMVa3IzSQZtNF4N24LhQAR0gvOOpeIowndpWb2U9kiBYEJtgztws9u9rSP63KDfqWwxdLLU1k
To1aAi9RLQmcwJZIYjD141AOVZJtndCFsyFCQ7VurCVm+UGaZBko4pRSGduWJNjq4xAnG+mOOU0I
UQou2tFKIQirSvLYo2aUX1j0CL8BLeu/1JZRJZ5Rm9o1WHcHkdKwknw2KjR72rozvqBZ4EbuPo7A
opCC2TFS31PXPrkYlBzLAA33DbgBphm20/MZQgqYoMThC1oeSisBIOoigg+1NbDiK650skh4dKlB
gc39gllfPv9pTbvrvUYTGfVhbJXVYZCJOM5g6f/aVWeAvBFD3//BrdUyjw1MwvEicGP4HOngzh6n
HkkKoOf9XxDlNexrOOrRdpxmwhdOTPVNA0n+G53g/hdfNvIvzpSavzu0pGkm2A3ExclCAeOasir+
lMDDCrcuFxBhKxXFvVMo5beIOCI2cZyPDWMFNf9NOxvtCjOt6CKwq/QyzRsonGGfkijRe8ktKCY2
B0T2eXldZg4wLrBCNDeCHo7ZplCr8ZcFRLHw8hh57k3HpL3ahoaYvxTkFomnZSM65PWsI8csArWO
CVpp/TfVk+5rFITNA94teUw0jkz6h1pk3ZdxwKUY85k/NsjZw30foBgDDoZPue0krbyNXVXhdzS7
ued0JaGFUI+VofmYa5jXJpJP1gbLFpQQcDbo0WYFUPjdYHD7BGusSBCQQz8f5xbaUWjikE5Bn52i
3oPE2eo+wntWvkeveaBIM8Kf+FWZzb4A3n+FFn4T+HZSOShaAnPZwAOWf/Qhq+/CdODAwUhS/pDT
SRXgW7bYVE+O85Pevntl0YrBvb0oXbRd5AgwzMWNuUDKtQtp6lchwsVO7S5mZIPw7cEh/YHNq2sk
qGXNzAUFgMd55MLzGHyY9JmX+Y+vZSbVRCFKi0mC7AFtTSWsQw/4ZK57Stfz4cbQz6DvThkTOR3K
drfp9LLIHubBaL5JxI+eOF3FtJ1E1zwi0K59KYKam2aIS8yoWsBel6Maj+g82MwUd3mYjtaFWeuk
YnkQ5tdN5xBwUrMTMz1JQExXY9hxwtwhV7MbBLyXvgri0k9VF9Xf5NAtifmoDTNMwJqiGRWMSqHF
M3aPRmKr9C0ERd9NyDR4+JlWdfiVtiAPwuqjadqNQDOeQmDPyV1rtE7CzVrSMh4aTR12Egw7w6VW
NNoe0RjZQl9BoGlvI+6q72sZQFydBVxJiGCSi7Us9FDfO01rfKc8HBWvSCdpfYpQVC/gdiO50O4a
xpvVPk9tpYI6mSHoqoGaQly+Tdhkk9VDdjlNiURFR1IdXbvQe39JEWXmHmx0+Y1xQl3ugeYglxsy
OatpPXGXHbkkJptznmlAK4F9gQ/PWJZigTuEaYc+57uO0/EDsFs1e12uLzVLGzKirLWW9CmuteGT
HZlz6JESh+D1AAJqpMumVt5MFsRg2qEYJuI9OGb38FHtb3lnD9Z+yAMqPubBTCd4mnVx6A2ne4QR
PpRXqTYgvlxopSDdQqQ790KzkQVERV2aHsJWASIM1awF3oyQo/CShfO2Q9FpLK8DZyh+dzrg/i+A
NWd339oSz9TSipXvloYJxx4tM1I1eq5JCmmrnZS9xdH6FWWl8YitiVTIIRsr/MIAgO8c5SXbvbcB
CpDlj0B0fbzQ5uscUzia2U5gRwQOXes3eReYeLSbtKQ9owsAu1pqYyBSwiQ4KRsISBqn+yKI3PlX
qGkdfLIoNR9gXSbVvoDU2gB/bGgNURyim9Z3bgG13hwyY8P0VeU6Cs3osqkiREh4vCaSBh2N4aFk
KroZHCF+5HXkpNu5AJKKRkyj/yT5VBmP5t3yqKH0tvhIyOSmHkw6hEGIlNRm7Ccos6ZjTBXQUC0g
oDBnPZIDtPMWUKmTeVBPAyRKQiRNtmRE2mWCPMDosaPqqsgUiIialaR3UOYYtiDCQGOGabFwNjWN
crHH9SLwKQ3QX4mm2PqiuxW4tTzImgepJEbg4cIDWhZXvoBqfy7276MsXsF/gFVQBsE5MTC9Q93z
FEBiCsW0+qqkWusH8zt05OkxrbvxsUFmAsyCigLC+wue0iHAdKCgirmPoKAG4MoU/HTBnIFVYytK
d4CE2P+M1K6LmF1boVIhqAMq6ko6El0H0OB5tojh06Up+ixXzuz7FY6Fn2GoNgAylXLKNFb71hcj
V4bt/UGthLznlCteBf1wRx+v+JDt+rJjHf6Dy1IgKh17TanJG92ayC66g20UFpxilGtv6f1lH0Km
/rMMDQIMgSGz2La6ggJZ8COVQajdQWrcUXWS4h5QurA44wBprjiOzggCv36COigg1QSsR6ILVuf0
RRJmOwapcXdQO4TvGL1qD0CgG7j4mJy9f2bE8ttPYE48Qo3kikcJ0klb7y01a9uO0fw9pG5q+vE8
qf4wtu0e9Piy4uAGOzpoxaU9mRNteHP2oFy3F41W2Xfv/5TX3wu/BI6f0Pk9ZL/LU3kBBswqoAJM
gftDnidH1Sz/ROXwPcjicF+p/8a5QVcVHrq+2PY4K+IQc9M5tEOnO2hhkBzGoDIPSm6KMxq1rzBx
PFqwk5YhYFKqpli9xsYgI+uSpqMZBXyKL62/tAvRnNnLW49tEVRdpkUaQMPVYwMwTOLTR91hGgM9
QJHdVdqbyaVBexnSnsPQ1xyY9r7/rtYnFNQmXvfGsjvdxCVzBfezQIErbYXNPTVN99c2LXRp6ClF
6a6alOD7+4sJfXVGl9VAnKoLf27hPi2B78XJcHqYuY7Tjj5Tv/xngT4pl7utAot2VPXowmPajbqq
PWhtaz7BjCGbyy39gNFUsitQt7vSyB+/nPlR6w/n+UeRphJssaSC47b6USp4R/oxox9OIOTbrGnu
YDXT5tfmaUslUe3QLpTXkLGRbsuYrXdFjbEBXL8zn/Ab7wKC6hJqibhMHVfxFom5BFWIdvZNhGJ8
EQfl3xwU+S0EJevm/U2vTzR7XjSeQf5qOrSzBWX88kWMk10MYNxm32HEAdOl146Zo2oX76/y1oZ4
0ciCEwBVe00eHDpGNMYMPz+2VNqRUsYOuVfuTqE/UR+cU1p+a7llMcL7wgwVq7OcajN4RIGe2xxA
m5mnECCbPn9yED7339/YG48PYhLS/5AAONBruPPo4uNqz2rna44E0KKr9AFEPu7fX+WN/aCWz0fJ
XYUdtr4Kbrkg96cc7Xyjy4a/DZYmBzdUx9+LD+EZwPFbG8L6Giw1UcC214RSfVgUmQ3mq6qhzls6
ZN/0HH2W9/fzxiK2CrxGxZEXmPgaiNuVc0EK47a4ylV/krhwd5PR9R9/NbbAZXc5cDpHbhVizE5D
BGC0W39W6HIWhhFdFEj5nUkk3tqKJiCX8+2AktaWWP4ykNEiwqXMkD7guMSbnbS4EDRHPn4AcJZx
UfHUcaFkln66Ssb9jepeNPntVGq3MYZZiHlplnKVAB6QZ47A8pNf5g+EhMUqATaqhUy1Za4enI6R
Vq/HzeiTzUv6SIAQVSTqJm28CPtJ3qV4wQxnrrw3HiPFC7cOH5Fhc9RPN8jpTqExj6OfJNb0WUT5
4CcTxm5ntvbWMiZmdygBQE4wtNXWcI7M6fwyy5Wg3utb3H1zrO1atVDPsKXf+GJpusOSNTnf3JWr
CFTmLt0LNxh82xrlD9TBut8Y101PsUSR8P2P6fVSwjQNXXAydHwHrNWe6HDTCaQj6udwlXxdn9St
LLrKR+WgPlOOvH58VCKOQ0zF1wIRqtVlUbsB4id97fruYCWL8KD7A65u+eejG9JUciuhQweA9r9W
rIghRkHBnoQf9Gri52UxXmo1UrqpkbeP/85SBAlCHj7u6iqwQtid0yowhW8oVY9xYc6QeEilZ+tw
9d5favlET78qdgUTzoGXg3b4oonwMlDQvegjFUFov0SxYNNL0Y+ei0bhzyYCiL6TZXePjlaBwKyR
noker18bRQBfs80NTyKur5YGQG8lgRYIv9GT7M6dA9SPpKp9OBKCseQidJe6jWbZ6hwy9lTNEW8R
P6cTdChmO7jStOYc5eeNvSwBHZrR8zrrVYzRAjqRRaxiBtJDRB3dXJgEH86KuP7Ivg0SwUXhYfX5
gi/ldY2qzROLA/C+gyWmrYyS6aP0Fxv5E/I8RtkmZ8JRV9cHoN6sZSyr+lHrJot+X+oZI3JZiPwV
H34/XBw0LjQLZQWuxXWIHUppF8ZkLrPf0GvQuN6rSBV9OMIa4G3h2BAg0ARbf1GM3ysI6I3pG8to
Mpw6kB2Rrp35mF6fAuhQrgURC4kGrozV+xFqDtzO7Uwfp6NhR93yO0AI3nv/i30dWOm4qBDtDGEv
BLPVpaukTMZDtzB9UKvddagXzpUO25xKJENI9f213tiQwdiZgoiwxye6ejnFGFdMZGzDVxcY6NYi
c0HBStflhw+2sfgfcaYFrQFu+dMoFMtgAKE5GD4GIRMadyZALoCmZ17P6wyCxA6MCZ0cm3Gdtbon
9DDvaYdU7Aa6/GWLOwC96kjdMtArDohLqWfWe+PpmQRVTbWWdJLK7XRXetMYEFVUw1e4JWHpOPOB
Kf45r+3XuzLpxUFSoz1FzrMuYghr3H+YY/spopDxcSgD+EEgcAJ1C9x+kjugp116pnJafvrptUG7
DQ8hzhgxgpzidGu5hsorE3jT18ZeNF/Sdu5p5Pe9nWPGDN5k44RNW/pZoMNpc2iqGzcYgsv2zPlc
3tj6Z5CgQSJnigMdcfVG+wy5e9TKTT9HI/ACvJa4NpUy2E/pON4aQo7XtV5//N6iEQHrhI/cJYdf
J4U1SjpJi5qJn0BD3Jrg0dEQGPrd+5+etlx/p3tzLJ2QSHeODh2qYaePGFUAJaljTEHiZgC42dhm
Ne6BEC8Un8JBCq8tU2eLJWdgeHHMEMkH5JA+TY2jiKNlSzA0VlFp1daMTNl4pVrWk1d1mGccp3zs
vnYdIiPoXyIItjP1hTTjhkOhbRvEVBhGm7Mlj4IGbP/hdwYjkMuLf+inUgmf7ivt2tpMpNFBCGxR
qVayyzAnox7tST1SeuN1EE7xmWT09TfCmiZKetwAEFYN7XTNKR5rvMOpVNHNmL+QyyvbQp3cnyJ3
5G+n6fUzdcMb65Ek8trok9CRe7VeOSeRNimt31Pze2jGKntZBspuUk3zwgFDeff+YXl9J3ARsEM2
R2eOAenp/uLRyNMsM1ofV9L8CGIc8UXwyeAqg3MNuddbg2bM/UNqb+O/pa2uBFJ6aKJKxrGsm+4v
dpaImndF+DkgP/LiEDf297f2OojS3CSr4qITlkE/43RrvS0ZAgdq48eYKV3AebF8Cxumc72Zt5ZB
l4u03nZVhhqrbWX08uc4RjDQ7MbscYRUs02dMDkTNl+tYmmUD0KQinB1c/xPN5MhbJxqALd9tS3D
S1IWOiaNsI7vP7JXp4FVSHlpM6CfYDAhOV0FRs4y/G2lzxQ1O0CSiw6uE4OkyaTlv7/UWxtiXEEc
oHi14D+cLpXNYWOJSJP+GJjaAyL5iEPVeel9fBXLIO81EEgjl1+fgXZRqSos6QcqGC+nl8bXsc6b
7kxkemszjHdobgoqBWLT6WZAtPR2hYWcDwwIV7wwhhcyBsUHm/UUCbpN6U2nahEJEKszIMu0HwuZ
SR87aHq1QS09pwPl8PFHZlMkGKyjGcY6IsCxNBN003pA82V4B1w/xKhzSn59fBWOMWJTxPFlFHf6
xLCzAi0JfpxmcFQD2mpa7TqMx2z/4WWWG95cMhwk5bTlxb3oZgWzQlY3xtKfcAYoL9DgxAMHtaS8
+vhCqEQQA6hI6TCtJ6llF8wCZCKC3LoTfsIJAbep0R7PZLtLhn5ys9PFZ+xGdw6IKZFg/X2qEIWw
R+p9hYw72Yd6JJJdhFlG8WkMS+0Gxyh0voZWqtZWS1FT+vhHu1T79JmeDf/WNnyFhI00QCP3+6Yq
P2sm7MSyHc91U5/b2ettAj2zBDfS8717+tbgUI+jNbFNLL+TC+xh469poYh+P0dNdBtpCI6GphN9
K1GP2DVN4O7MNHbPPOvlWa5+BL17RAieJXFe9dylTOnPWPHgm8Fc4hnZlnuAc8FRGyEiAW6ohxvE
a6CUv39i3wjBS0uKnJT+DZfk6sNg3wFfpiv9opDhVQrJCu1oqXzqoC79G0uha0J5y0sFC7KqMszc
dSAVqdKPTOZXIF2G9gndXOOqzfGGOfOBvPU46VKirW+oJtJJqxBZTCkugEJIv3ad5DBzEV8VDXr1
G60T1b7CH/dCa9Xs9/tP843AzDGiFba0iQT35+lJwqoA1TJXStqWubhNgn7YFW47fjwwL0W1Kyis
VTpTqwdpp+Gom004+F06gDuq1PYygiR95nUtb359IPkcuGLIEJeweboXvoU+TpuG8D/W04FMwUng
aWGCsDEwrwq9Qinivx9/fKB3kL5nxu/w1Z8uOepTDZdolr5aB+kDE0vNg2lgfft3ViHLZgFq67UI
DX5gBnoHXNITXOOjOxu1F2ZI3P2frbLqfsQYOGI0y2CjWnxTStKcbT9orvfRVXQVISNzCV0MHdZH
YQSSBAYz7n2mreVurnTQrKLXzqzyOkgwROUokGyYMIHX86aM20Fral36jRvuwe063lSgZJCG6Yf7
OIwBEUmlkkTPhmRp+SUvLtAqzbsas2feTRchopz13VEFF3EmVX99ry3id1yd3KEId+mr4IAOn9na
QYrUyzhbBhDPhu41hNgatnLcF9+cQL0JchlA0MjK4cMJj04KSmbl0MMhr1pt0clzQyDfT4xoYU+H
WClu+mmozhy/VygW1IBOllkF9mTSGA6aofQdqNQMIpMJUhndnT4fSy8MkXlDK7oBJ9lhvYYjFAwa
gMUz6hnfP3xExYJ/ImABTSI7On2lcRNyeOOg99MAf0F458atq5TWw/urvI73FF/QzqiLSCYZfpyu
4lSj26jp1Pv0c4b0s4ZV+eJs5QzfuV0WiXBFOrvGBLx85t5+HfJpONIn0JZiczlTpwu3TZFjXNp3
vhzC+trqAsXTccs4c2KXh3QajMEPM99jd2CSiMenqyCCh3gw1ihkQmPpJxG8HGxpCx98a3Pm5Ly1
FBMNMHp0zhggrZbCp8kYZErcR8EKvoLS5TSIwf43Ujgf7XbQN1q0glFXx1ndWH+HgdvInp6b9Lso
/BSnAO2VUfwpSTWRHtPO7OuNF0XzHqwBqQ5GV2L57y9CywBkktaN1vsjkun7LMCPEEp+1H59/yC+
EVuYV5JJLXUGbeLVdweZKwkzg9oMjb/F9nHxcx5gexpSMR6jKaQsrGx5ofRFfGZm+sYGTctxHDrG
NFcY055ukE67VbhQCnzEOqodnnjTdx0N/nMqYG+cD2pCwJs8RkZt61Iqy2ZwcCi5+XD8p/ioKSCq
dxrM69or4fX8eP9xLo9rdfCZ9YFLI3Q8f9unmzLzxkWrlMKtDXVkT5u5QV3UrnGNHZ6R8qOMg3OK
jq/XpAm+zOGIWcyD11i4QmsR3mWg6csGuCjNnsYPFOc3Vo/DhYFB25lE6/V7Ix8GAIGOG2g/oCOn
W8Q91mnqmj5jZFZ0q2a7vCjpXXnvP8g3qhxz0R+nI0Cmz6h7tUycKGOj2lQ5rpP6qJ39VMcm2SJy
8CcMrZ0xxL8MzKe9lpJvoaJ/uJRbVqeTupwcMDir1U1FCQdyFOIzHMi/DW4yV6gwTY/vb/KtR8kw
WkOrkaeJM8Lpo0TMCcqF5BNIGNhurS7BtsMA8f7xVaxlhkE+RNN7PYou2q5sG6SKfEfRw0tEJdxD
NogzsXF5IKcHn4+ZPAiZPTqYjE1OtzI0bpx0GGr7IAaibZ2U5u82ycZ9kBjJ7fv7eeO8sxRVC/kj
r2fdToo7NTPtpG98BFnjdlulY35vO5WqH3CDsb/kdVP9fH/FNzeHifOiWIjkrLk6DXGrjiUj4cYP
Kzu5c2PUOiAX9FPlQYJouzNH/43VCB/MtRy6+HRnV6sJKLwz2qut3xhmsxvVCaHspJw2QasnH76n
mdqS1TG+5R8SntO3hh2ddBCfa/yk6/FIs0TyACZ0PHZBWJ/Z1euMBzAbNzR2nst3tZ7h9njXF8pI
614yQsGHLy+65kakWh/vYRzVyXUxaurvQQ2y+QwY+41QQluQIahK3s+5wQTi5Cqta5HUoUGyJeyq
uVHVur8aEs9UvsYyDbeQoCwPraZqW7fSg4ccfrj+ZXmHB8zSS2K5XMEvbnItEhr2WqheISca7TB/
Uf04Ss5cPK8PzbKI5UAmIcKTrZ8u0jGbj1qrR3ojYkrYQajZ9YkLp7o+Nxd9HbRYib4Iyq/8L1qy
pysJZ4Cibs2IeCGXtQ9beu11BQPlo58cnQmaIZRvQGhe+SNAq9TztCL9mTSxECkXmmLSulsMK5Mz
oeuNDYEAZhZC29ihwF7++4v30+hKq9U29yfAqvRHHPfmEdfjfPe8of8bSsfVn+Kua/786ZA6/n9A
35gB1It3+8rw5dPPvomf4vKlvPHzH/lH3tjS/7WMmLmciK3EvYX08o+8sWn9CzgdB5daguYRle9/
6RsrQv3XkoPbuFHyR13O4n8JHCv4wRA8kQKgWmXMC4z2IwrHq8p00cRdoG+LJK/GQlh1nB4PVGey
Ik2R+S5SW1wooLce8JVoIq/oR+jx3dDvW9SWvKTuqE0BuyY/BxWZsBrH+uOLB3fzz3X60i5l+bT+
+5J9/ik0ApZdkehRHawCWeFOrYLG6LTVsEjhtrNmz1bg6dgVPljbHLWCW4ZrwVM9Yj/5/tKnl64D
2JUEAgzv8iKoEozV/Y51sDIglVp6Ls4LSPjPKEKOf+Dpolhfn5NBPv0inxcDjsWLw9PH0MkCTx85
0QTlxBS78gw7dPRx+p/YX6b++zt6exH6djSxOWPOapFIFk2YmVCrtDwWR6VMpDcDb7l7f5XldLx8
ZSTIFmGf24etLLPJ1VZwUETjtu+8VJa3yEHGeEbX91hi/AmRBErn6ujI/CZr3H/CzdP4P8M/5RtH
5XkUvlqY/IjainsPbpC2Kq9Ky22UsEOwPTNLJPf6Oi6mfTo49SOeZEa3D5igq1uGvz/1YJ4/jUrp
3kcG4iWbmpF67vUJ9OfArKGa6/XgPEyTgvRGlbuI4Om43W8MTUF8V8mxRN/kCNIYnmvN3RaWh37f
tQ5/W4Pr49AvxHPc4NLgCEt3/jyNpCRHrZ/RvNE0lEEwbFFQApZ96LhHF7YxdgqNgWOnm8fK1yLR
vyKcUIcHvelRCiMdtwWCt9BGUYRoC0TiLEbLZ077q7PBi2ZS5S6MgmWmtMqLSrMqlVSGCBkWbfpJ
UYN+18Tuxwo3jjkgFwbwdBP4npkZrU4gOJEWhrvovEHtas/tGm2Db+u4xWQOvYIZF9X3z+JpCva8
HtccnX6TtNIG7n96Fi0lr9AGxiKPHjpvri/0zWDVhhdWibrBWcr0BC2oM4/yVeDgBmdqTvRGnMGl
hXm6qOtGIMAtjKPttL9pMZ4/dBGeuYPu3hSLQ/z7W3zjxTnUOMwZIe9ydSy/5sVdPnM4ZCOc3rMj
tLryZoBv7sJzfn+VFZ+JJ0nvDlgdQC3iE+Fw/eZEpcWYq2K6YabFD2ZVmukVTpW6EN1j596R1ZXS
QwT25lBD0XCq7XxfxEaDsAXMz3trkuZ13GKT98/2/3+S8T/ASb54R6+SjMu4iX9hCHGSZCx/5D99
5YSp/muZDFNOkRdAruCL/ifLIDaSLkDwA3e2gFQWQP1/GssZ/1oiwJKd8KK5+hfXwv90UVCE+Bco
veVfU87QCQGh8R//6yQ6t6v///Jif267/ne0ZgmwETrTMbL3pa5dA5vMODVUPezkzWQM2g4fkHST
yum3RD/zd12n9lHUnemVFjLZKZLhXiLafEufzgAr34szd8cz1uj01yywRzABmPAtuPzlK3vxFYkx
znLcwdIbHKawXVb0CyC42Vd8VrWNohTNIRfQWnuIKfvKnTt4ciL2YuEelLn4oSeDteECyL06d9r7
Uc9oCjRGfcQuQf3UjcF4VUj32xgrjffilb9x5z3DEte/m2nMc3eATHJdp6Pny+0AM/wG3btjVqhM
ibtkm4kWAzDXSG/LRoZHZ3a6i06TxB9HhNyDKb70lTlc9ogTPCFB335FSvsz8iZY3/15/xc+Z2ir
X0g2uTjeca0A+FqFYFniUzam/EJQ7eoXI6/k3zgojG1ExrOjaDYvVQfdHCS3MFDqWwWGu43wG5Q5
BtSZx5y9vjZyY7hFJqf9jNx/6SNpShxXFjcmRNb3wDnAJjmhel13fXjl0j/YWYNjeSaS5mcqp2d/
vpfbWbBqtk4w1BhO/W/2zmtJbuRa1+9y7qEDb25RKNPVZLNZ5NDdIIbDGXjv8fT7y6Z0dgNVUYjW
9VHEKKSgxFWZSLNyrd+IJ9RyoWA3b9WJVNYf0MBEmruXaw1Rmc7QD0iq+V4QheMATnK+NIbkK499
K/+skPrj7IM1tYv6qcQXOkiPVooATiA17ZPRJmg9+QXaKDSEJCRtkfDZZabDck+lo4RWy/Nshd3f
OEirGDl0ufW5ND5pPYlA0djvqipqj/OsZ9xobS2EGRHu30llWjwiUCWjLl1q6VfTqvCMd6T+SYtn
9Sty3vpn7GJNJKhRZHFcBLPyH37hz56itn/zvSrEiIQ4DIpQtvNETQVFb6eNym/ISw97P+j97oz8
Rb2xXpbXGU1SQTaEnEpjg1cQ2dxyfpF6q5qgiYpPs4I2Sj4r5qG1S32rQCL+mlef8SrM6jrTcZlH
+CQsPiGkVB6lGKFhVIfgx4Om811MhN6XSviDFRjusCXJvuS+nH92tO5zNknf7u+QFyjQ4rfQYFEo
knAWv6BYV6mXbg1jrE1meZmzWdl3mjk+FbOBuptd2O862JY7DvEainuI6Eo/KP9MSFi+yziyHhM8
oFHSs/WzXqH/aEAqcvN46L1ostoPKfVJBC8r7deIw9FR1YdTFgzsldpsHhXUhE+mjipioNkFSqL1
fEpnvCJCuR/fB+NUfqhte3RJK4oTdW/52aGGeuGfDK2quPoSRIV9uj8Vq5enaJHL5ExUroCDQjhc
92bGydR81Ov9S4l8TDHN79EK8qiq7mZhxjCYSEj1u6CND9GAgCNkpo34V6vP5jsIWKCMlxd8ldVh
RY7Tmq2e6Bcf0MHZQGeX2R3OQEUzHMan9ES1LvoUSXm/H4SWLAaPiO5rLcALHweRQUnSd0kyDW9q
HIlp4WcBuVCBRZLHrttwUWuoncYr41Io01ezxX7AiEL94f7gjfWWEEG4iMGHk6CTMCx33oRDjB8h
+ngJsJQ7msAHsCqsH7q63dh8y/xYjIZiObx4HhpkJbTYl4FUObYbXUuKyxxnkGeKIkQuFmsLr8mn
8UtWqOPGLSn+wsUGoywCFBehBrA9iDWIr/7qcod/hsO7orWXQG/2cj99GBtl12bmrz5KcG3PcBU3
t3xebyxlzGrsl1SJHgSFw2XQuJRB92N/chkdTL/n+lMIIH2mv5KNzU8rRhzcsfZdpXl0IP9R1ex4
/2tej5k2DggNQzdFIWf90orMTG9CfRgvgxBy6HNz+piAnNhZfTt8aFr1Jz9JPdMG7U/3A7/M5qvZ
hjtPVQtPKFj98GxBwS4HjplDgx60Vn/Qh3x+kvEGyVAJPQ88O2MUl6YMRcNo3pd+URzmJPO/6mGA
OBIiY6eqw2Oe66h4jv1K3ZiRF+bc4ofB28PXirVAYivTYF7+sKSP2NlkxGAA5uljZ/fGOasGdZdl
jf9pHvCDGFMfo5tEOyDs8Wg1CHejs/4LbfXArfDCOPGUNA9hgXLRLFsD0qusowp5oC95Wc6HjXkU
C2Txcyk9CYi3A/yFVsXaQFxS01iRkln6gCL8rtFyBBC7d4rx3tEmyMrFIWjVwyCh/pzOG59wtXbA
xzu88iwhgQG4DJDBcqL8IM/jeminDxOaZgj4mye14dRPB7QeSyELgYBkfHKqceP4XZ1AL3HBLtFO
ozQq+rrLuEoaY+MWohelDVHkAbBs9pLVJDvIa+3G7IohvJ5clXq+jt28qLYBenmhzLw6EsDzKK0V
mcnzhDzTkzVIGGpI0p6F7WA6hoPJpI/fNz7ocnhQH4VcA4QfbhgQDmBRlsPLeHJFk1/PF2jFVHyy
wvY06E4Zapu1crJS5MOCPsgetKqzHqbG/AuuQnAo0F85y3OtIC0p9Qc/i+0j/qZoLd7/eS/n+/9O
ycvPI0OHw4skrwDIr05JY6SNwv01XehT/VEoybwPKHMfbSwq3iG0bOxU2DQujMrwG7a6wzs/iJqn
qOtqL4nS4RFbEfBt2Mx6aKSae9vERsZE2EpwjJrwu943yYM65zs7jqydH5nlU6bG8/s60Su3HfVv
nS3Ei7VuPGtNv+UivjqUfg8OJBfwIwozLLTVoRQ1YBjkoJ8vaZyaOwe510dtGJB+mUe0UKtQlw5p
pjTn2P7ZIeynh+W4c5wu+8gi+kOdaETuwmzu/ro/58uNxq8S71+AzcJyXGNZrDaaZlR90vmTconb
RPsF6DY/hTDDd1XW5PswksbvgLvrAzKMW5nOMtH5HVlwBmz6CNiQr89CGe4WXnGFcgGckR7qEFvM
cXKUjZv+asVzhtDjB6RKE4G0ajU+vw3MQans+sIRBzZRM75WTWV54OKkjdW73M9iPFT3mEzR83+h
8S33lmZCkNS1or6gXhTgeaN0ewMJY1WJAhdtCWR2nS7fiHm9qCiDkCgKrA0wVepjy6B2BRGM26C7
xLwlDrj2qs9mlTcu2Lb2E75Rzh79w+FLh6PwXqYsvrNDjKAaE807BKHRKEeZxsPouNk6aUTgxVZ+
+WFiDwvjVmVdzZiHMdea0u8uCJSQgESq8iNS8XwA6Do/FFPpP/oJkiHcaWgjymV+5mqJKR3gL5VT
rAh5hR1S3QiOxhyr57RpfxaB/beeS6hXY6G3cRa/QL3XPxexOazoX+r3axaDmtMZkbSyvtTqYBzm
ahgR4jTl4GhVeKOj8ndmk2ZH3ar1AxD18dL3qC67gzqHP8wQxxP+6uZBUebwna81wROvrPanUbXZ
0XAi/zHD5+pvNY+yc1D32i7B++XRKSkSQB3EfQw697tQRVlX76LyqS7kH3KSVF84GGodmXfFwlsr
5Lqbh/opHHznAunBPqC22+BLYTTnsgKfjEGJuYu6LHy4f0KskhaxsEWLG1yEOJtZYqtLIxglusJW
WF3QjvrsTIV/Qs1ZPw+FXZ+kooS2nYbSCUTNs1HMM0bUtvPdn/pviV1TgG1CTLchubmqUaMw5STT
0yQJnZjWcC5AMrfQwcvU/vevpTXJLxV4KfLe5Y5AFBPnvlAqLyl6NydnwkZei1T8v8bU8NrZmPf3
p+d62ws9PZSQ6BRyfmri97y6xmOEVc3A8MuLYOp/6xBpLRyKH3QuKMVMrfngGLQY7se8PtR4inFW
C545hdB1qy7DDi1paQFesAY33VqNVC9s9WnHlt4i6N+YTgGrE300sQiuqntS35t6Qyg7swvQAHHw
VMTYoUUhKjwprgobD6XreCi/0ZcB3M8zjUrvcjot/AhD8pDiYuMj/nkoB2cX+CEKlXLZ7/GgKzfI
rVf3H899Gto6SFZgkbxul/Gapm3rqI+ofAy1eZqVunTtKOwPuAgirWn6PhZoWfEAJWWLwP9SR1qc
OaLSAHzQfHkW8mJZhsbX2Sxjk6FGjjR8H3F6/lkq5fylzY0ntUJnhtKtfEgiWX2SqgiXMSyfHlBf
Hvalgn6zhN6qZ/d59y1RkQkezUZzdQnXQCc6mvy13jj+kBQuHh9q8inXNWlX6V39tUv74GtnQarN
HbB9UxEdtKrNsWnopwGQWts9FnOxAce5WrFirPRsBBKOZth6rCWS0dnQs4yCEAtHu8IpJ+MIJclN
p9P9zXG1IVehVim8D0F5xhiw5HCRxx3k3m9lTgc4HZyvQksY0UZlY82+FD9WX5KXCu97Sgk6VJjV
GaD3Cn5nk51eWKryedRtqdulqVN8M4tK8YYu0naaFeb7elCfq3ruPY6I4knOCpy56izcd5nNXYgb
mfygp9OelmF6RJG0Pjg4hh7KQTMvRRPVj5WGSv1kAGadpfZv8bTYm71UYFVfz2ipz8AgHit79nBS
K86YrG0NdAXqYmAA48QNwGkniNNXZQwJdV+MNZOLNPf7ltPwnYJQ/K6fZeSuM0RmnVH/FPZaiy9t
6sSuPn65/3GvjgfxAxBqABeIfBEvp+WeSYee+jxC45cRWz8q0ZKp/50N+nAgYW//mIZsC7CwKqL8
HjJYAjozEAYgHq0ioldYtXEYphcNP72z3fsHjdeuUXAz54NSn5Dp1Z/yvg68Up9NfN5AgSAov1Ua
u870GDnISzppcJN5l68Oqg6XYMolQXqp4yk6drR4j4luFbFw8Jndrvlb9f0QZc7R3vt943sRBdWm
7PlMfmJ87P3a/jOMtz7H9bamk8czVnBVKG2s4Rxdo2JQIxn5RYkM+yuYodSbUV6H+ygpH+9/+VV/
7OVDUJHnccibmRrKuhjh2DL1LN4Ml7JRE7dAjDlwJzot8C7Bfe97vKzPnabnB8Vmh1X4gB1ARHbn
aQjtc66U8c7QJY1qQh4nR0UJGldLkfBnDFTi2np+sETCh3ubYZx838Eq7P4Art47dBnR6xH3NXQi
KnPLpasrkl/isFtckFzDcWHMowO1TnvjLFp3ycUWheTF214obPKwWxX9OA0APwx9ccG962+k0E5D
ZH8tKg3J/sgITp0hPNLCyP+oSVHlSn6nIEGgTH8kFHp2KRyujWHf2kBgEAA+wBeBLrI+M3zMFeXI
yYsLXEBrh7SDs08wmjxHpfkZftL8Pp8+NHEjPVrV/FnNhu7Ubz1GlnUsliVbBiy2AH3zX5AzWk49
FkEdHsTF8FGhdrDv2rnz9ET+JwPRvMenA4gxepoHDT2qfUY5K8v6jer56jXEDwCKqsGPFrATmkpi
bbxKErU4SOjoyfWlbHtzV85Dui+aGJyN/GeA6iCuQ6HuxWZFeVZTtvSvVgvvd3DI80IGC/bwuugj
py3sebNsLsEY/cL7WH9HQTz7fH91v0BKXt2BrDlyXzHHDBJW3lq5x0TwfS4Hs7tQXrWPmo5r7Uxn
2uVzFLU7ITFFJmUWj3hQFoc2CnHxwWMZv+PQ/2yWc3JJEEn6E8x18pRje3rUlMT/NqE9/j1o5OgI
WyE8qOHYHXJt6g522xoHbC/x2c4aTHsp2pzagQdJlgcffH+gdtr1zeMYWsnRUsJvvZlmR220nL08
hfWTmUwN78wBERN8Qx/neSzehyOkfyuw4s/9aGmujOPiIVTxLkTUQHfDsEBDH9ewxx7pNfDUevUu
ONyfwxch2OUcAriEE8ynojLCbbNcJlmvJI02avOlcqK/NFRbd6ojyec0c5BYLbJZFe96O3fjSB1w
vprKH0HYfMfrHLPQNIl+lkXWvu/Luvxohy3OASHW5lKJk2Yf2+ZjmaOpa2TFgOEJZqlOjwOHofoW
Vk7FpL7Xel/1GuB5p7ma5Y2hXa1BhKqo5VIMUMF8gDpdjkzLJAu5/1C+8HZo0egfpY95FPrPb59A
2iwgl+HAUV9da0+akTw4o18r2KHh8jZG+wA7coliuRnWB1gln0LbPEkjqHuOvWTI3T7Pn5XsmAdf
guYDUgyRq03vUct1OyffB+0JB6DPSTTgZBDtJgsvWeHgoQ1fkBnYOihvfH0qs5D6YTJxXMlrpNgw
DcFs4gp96awi86wCmHxtF6T2OuoCD7PWRnzlCYMkTCkNPHVpFQqjy+K9XjW6a+pUd/oJP9gSl4Zd
1Q9njNT+6h2rPBqd4ZwrWtofe5kmgy1BaofYGR64hdCEVvvAMwKDVqeqDqcidtKNu/uln7Zc2CJf
4w0JJFPQ3lbJixLrQxqGinQZE206+Hj90R4OnrG/HJ/nuS/fY3PofGnMqfW0obPwdJyMp6Hq510x
0R2O9OhQyTL+l9WsBprLkYKnQjuaXmJHqXd/Ea1ymhdZVjCCiI+BFEFMcrUJraSwmsHp1EshSQrF
5sJ5qMs5wv1QlTaeKjdDUTOk5wkWnr2x3BUB1m5pAM7jomJfxPurSo8Ic5r7hOV1uT+qdf74e1iM
C9Ia/+ISWsYajVYZ5rbULoAvulOiYwqTTUFP2Uh+5P3rhjV6a6mdoBatOF9aZ1JP2F1WXhsFQrye
3SHHxduy+ZffBEzPpjILToxzYfmb9ALuijHX2iUKh3/IpctcPfam/zHVhi1q2+rh8DsUlzAflMIQ
ba1lqMSQQ5SeKu0yKtkfkoMmY5JH2K1JcuDiftdvaCPdWPGcQICAwRJAWqWbv4yHzSorfs6di9Np
xU9TctBVC+zEA5DY49oD8uHbOKhW40Vhfpp9W/plG709u1E+wqOFlRY+l1Ow14FzfZVky39A0Kl8
wHUVD04VovbGDl09mpkeah90loD+i0b1uv459GNGTXGOP83YTXjSrA5/aUqpncAJaTTc1A7TyMjY
yIrWqaGIapIaIoeFcAALYFUB6XF/cpQ+qz4hiW4+xAXtpyw3y8OUSRMWQSBBgPtrf3Isl15SOPWH
OQvDPS7g7e/P9f8hnP9H5Lr/9z+gyCsEp1v/2UTpa/ym+N//G76p2v+ij4HiC1cppzev7v/ANyVL
+5dDCxGFFgwGlvhN4188O3jmADwgo4UywUf9D35T0/7F/uOKQ1xJ5Ikss//8tOff18U9/Oby9BRN
dKHrijCY8KMQPOPlFtOkII+xNpjcymhTbTeHvOKOXZfrxTmYjXirX3sdjl4GGEIaVmj8Qmpehisl
y++SVh9dkrTJ+DWmiTKnbu5Hkv4p0J16/uvVl/j3cF/DU5cpkxge5V2qSYyQMiHStct4cpQnePtW
o1tJcn5pQXx/riIzPr4lCohTJk7cyJxWNLCuFFz6eUblvqNjZKtS700t4Ca6dVts2OXp++8okEaB
iItG4xrYU/i0gmwNa2hY4c7e7yTDrXPcaINxrrwI742Nrt9y7kQ8KEhUCpB6QNeHlbicu1RBddUZ
afxSNtEPkT2MhzDtFfetc8c1ysMWnpIAm6/Fa5XOjuJaxlUv1kP1qxxV2UNbjvNGPnI9d0ThkASQ
gGDclSRSXaVy2IK+c8dED60dOuQFzmm1YXR0GoBfuko1hJ/vj2y51l/mT+AE0F8FPUMThUPh9XvV
ybWqRG61dosqV8+yVBkezfP4vdyBaX1zKI4YNhRlYSoW66WhlmhWZHgHYmHfl3AO8xnlpa7kSZyl
G5fyjZmkoyAEHphG5MpWmZ1RmjnW5Vnt9lETP3RRbJ5Mzol3eqE5H4a62BLkuLEKX8dbs28naGmF
2ROvzpW5BL/tl9I+7s3oTWnky9cCSY/wh8iwOaZXlSUabvNEua/CI63CKBRTVazm2qibf2hBX20E
uzWJAkAnWOBg9NfqxvhZmzZWdhW602ridX2tPoWm6VNcsyfPHG199/b1IZIo0c4DObVmffR659tt
pGLwl3YAHZ1Y3Uct1KUggoz09lDUaKDcISgnONrLVY/zGHXLEbjyhKGb16qp+dSAVHadLKg3Npg4
vP/3QfT7k70Otdpg/WyVdYPJn2vMxQc6XsHRTqbqi6Vo+rtBp/db2923+6O7tRpfh1ydiT0+k+OQ
KExkKGc7vcbWPWraYGM734yCVieeFjz2qQMt57BxyrCepbB2y8jpnlFRiXdULLSNzPFmFBY7m1lI
aa7LCb7h61XoWJVw7+XJjlDAIeqLLT3QW0tdFO7IfnieUOdejoWKOwSYyqRKWqOZsYMLkJyB4fr/
ZGUTfoYdXbYbm+vGuYsuDFhbOiyCbLqKGEthWkemBhyJxOyY9t13EFs/1Qrb8LcvBoFvB4bIkUvB
bjk0+nRhMBgcGSEA492QNbanY/y7saFWCb5Y5nRNePLDVsBrjt7FMgzAiKhLDRzRKq3W3CbXICbM
YbwvMWM95kPB28I0UPVMkqNmtIMEDTLvIGLoW0J11wuG97XOUxoMg/hZ4s9fFWBxnZB75BNrV8nb
1PyIDXPYPIRalzUbX3BVf/89ZDBA3JloMyOtvdpmmEnZoTJS8gxpkZ/lVO0PVVVqn4u+fh+Y0niu
m7LY10mhuBrxwTwl4Y5vACXReegmqdpIha5PGiF1xY6k9ovM4bp/NUzkR1IPjrSUseN0h8Ch+6C2
Q6DBgAwARkR1b16ars3exucUM0FkFZ0L/gPMm3V6NKnamHWQG91RK+xdDWyA6jb43/sr+eb4XkVZ
LbGphwwVYMzuDqHSe12A6eVQ+dIx00V76HsRD1uiGtdriXHxgZk45LaoMi7Xkm0NuUZGWVEqtOud
RMtzB4xnC9p1ffgQxaTDzxMZ5v5ajDgvVD9prBb8b+DQ/rWnag9UMz7KXRr/bKN6C+x7ax5Zssg2
EYvm0epEwOZ9jlKDG8mMB730+sqWHlWfhhikoua92uON540BWeDGGbEVV8zDq51pdsFYVQUIzDTL
68d4KIqHMuyoRXZS/dhBEtzJSbxFtrs1uSLbfBGWoT6zGuxY2lmV1jmTGynGt1bqxm6vOn18HHJH
phaWS+3X+8tU/I3LCx8EmfDb4QnEtbjOBTsNOXr6lJXb+03umVVVe1oWo6+Rj29PO4WFFShyWk3U
wtfaCYk+Y/9t6iVG4126l5O5O4yt8fZkGiYuTDQe+UDDqA4svxtMsKLQVcRScUAfjhrCtC44wo9w
6Aw3rd/WP3g5SxbRxCp6tUqGQDWb0eS0kqPUx0k3shJz56v1PO3vfyeRn6y+0wuOU6wO5CzXzBD2
cUSlGjZg2svNObSl7IifsXwuMsPel5bZfwYDLSVuRlt5ePtWoA5GWYT8mgf5GiRjJaM9Jy23P+gO
51NaYU0PbrzblapRPcCYmmO3DH1jY8Q3VqZDV50bAp021s3qwuJNYraaMpCKKqDOSw2uSKnEoRvh
rPz2s9p5eSuLXtA1mMwuEW7Sg5KEKiz6R7OruodMa41zBA7s1PpWG7oQArc8Gm58UoEYoBvETUT3
aXX3w71R57YlqtaZKIenUWR7+JQ3Z6PQuicQBRj62k6zQ5cp2viiV1eFuHTpegl9asE+XS1bwx/y
sqo4UYLYRlZYzrUDtZh+A8N29QWJwvUKJgd8CJnqKmus/VGrh1kwWKNWKdymi2ePJ2560krrbYLv
bEQRi9SUFyCoXtgEy42Y6PRijLIt3cTJwW5WnTT/6CGKWBtL5eaYKJzzyagM0NFbxonmuLQHuStZ
lcnkNeWkP8pplz1UY9cc7m/5W6FgtkH2BCYg0IDLUO3g50WRZYSqAIVQ9sB5eZ6+h4W8BU27tRxe
xKLA8oCissRKfXWKUcsPo1EtUZDV5WhfS+S64RBW+/vjuRFFXDOCP09jCRDsMkoTWKFT0S1wU2Me
XdlscDwvsn+rHizY9K/LkzdmjYRa1POIAYZ/FWVSAoyzG79AY7EnueSg2hejHX/0q2D+fn9AN0Nx
XNA+5JAih10OyFIxSpeEjrBedf4B6GuzS7Q+3lES2eBW35o66qH/L5L481cfKC+myp+nuHQds/9i
W7mGqb2/pct/lXyg4CUUkoSNEnDItU6r0mL3UChS4SpmIb+r4rH6lOEs9OAEBtixYsCh8f78rYQO
XjYtaieIKkGsxMhw/QybKygnQ0VEPXCYwEoJvRGo/c53ejV1QwPgWD72wX6KDOeYy5X6jzRJ58bI
y0OoDcnl/s+5Ncl8SMS14cBhkLVaOUGOpTOgtcK1hJakVErxnhLB328PAiYTDplQQKEWsfySZjXM
UVMaBW7j4KN30xCbrdfITrlFY7n1NdHYo2z0gsxb4/J8PcllDSV5SM/5uItDAALyIB0Uoz/lrTRt
HIu35s5GpA0BLuBUbPPlsLqxMenUFaVrtYb/mPRT9VByinpvnzx4o1Dw0CzmTFydU1Zq1doUcCLG
TVa/K7ow24+GFm2UY2+MhWnjEUUfhw+1nrkkR+7HiUKRp1rhE/hcfQeMMHxrqUiw7KhAcGy8SNKu
8lSwgFIribWfRFr2PptG1Sv9fMtI6LrSIcLQiMI9hMLyFcotA3BtyJlVuHHnR++kydYOSpWei8Fw
XFPun+zBuJRoGu2r0PIfqXefTacsT/e/m/j6i+SVHwFlHe0QfMwUOALL1TFXcufQsSURMHtV2bdj
2OTP+mjI/TujQ0p1Nw5OGj3UPUC5jYV5YxvwGqDp9wJtvOIJSEVoyF3mFO6UxdAfQtmcvKGM3ml6
oO+6xuff74/11uoRrTjK0OhDo2+5HGunWmOGcBNnWigUrxqtPljZvLUTrq8e5TcUhBUEwnv9HKDm
HIy1xWc1wyjYpbZVPAAvtx503wn39wd0PYOEQu8dryNqz2BqlwPirDTl2mAGi8SIJG8qUmSh5DlU
/kCW0fgVDtngb+xzMUfL9UJ/FhA1lUaOL6R3lyHDpDJQ+dIKtwS87elOZXypumH+WXVW6ilKrv6k
DDI+lqFWnLJabX7cH/H1cgU2TGIgRO4EYmt1EWR5BR9y6ApXToFPp6b1K62tHwaGOG7l5Jnb6VtZ
5fWiERF5tNJNo8q6xmE2QwR0TqmwqpZA0MFy7U5slXzjS149OADGCxVlML5CIvpKezRuNUMvwMDX
sVTPOzuPom/VPGW6V5e+/lwlPXyEBIhe7lpp2mzdETfWrIFVljBRoX/Hq275VaECWElu9RAKUr86
GEEytTvHV8LPKBJr8cY2vHHw0SrhqWwJDWJOv9VdoalSog+tzMY3m2fOxeSz4juJ1+t1qngIABif
Ei3jqTz6Q9MeAKnDXpCapvojrPV8i/x1Y+bpxwIGAFECO2D9alDhCdaQ9zjsq5Dt2nftzwF/PC+X
RwcTOT9539hflCoI33yVMQm00amcAQyAobCcchnHAqMqWcnGpKfFrg1gOR6dXkEp+f6WufVteXgB
dkDBHR63+PNXCWoGLd4H4lC4QdP5f/RTrFl78Fr+YxvpnXV8ezCgYrQIBEMY3NgyWIufQSi1CcQS
KuvnUim6pyG3JK83i+Hz/VA3Dj/s3QhDQxEn+XWXT/F1Y7JyxmXFlv8rbgGk262F+UaO6RsNzfDr
/Xg35pEaPfAWIXZqAxVYDi3VpSjrpoJzvbBsTwppYNZ1QEed/8/bPxn8EXqXYmiCSLcMhQxGGTRt
XLjOpNcBlJiu82n75RqGlDm1wPsDu3GmChEVTAU4WUXBcRktHnMzDTo8rpUsi3c+wiaxK1U0/nbQ
wNRf7VT38rHirtl4Od2KS7mRkMhTASZZrZWuHZQU9jVxh5wKzthF+pM60WgENxb+MRR68c7uQ2kj
ubvxGQEovFAheegi8rUcLarWetZKAUddS5UAcVTHLZOq2FkW7L37E3tjhUIjBzgAThP3IXs1sbPA
pfZDVqAIPkOU6Gb1OJm9fepqP/aGPJDexJgTb7YXeyPRPqFezGNxObRqsIJqtJ2cFqdu4qAwq14W
GCjWgHjdWKFiBa7SAGgRYBSZQwa2LhjoZqW2weTnrhxE6ZNeUz6KdSM83J/Am1G4d5EJphsIxnk5
IOykk8w0OE2qOK32lS/bj6EUDm+uhTFtmJdT6UO4DaTnMkoT0nozYam5VWqM1g5kGwRDHWuXypvA
IVYbR+StVUGFSrxjSCqujFBkeTbrLuLcktr2U9/OH7OiGlyTfMq1UKja+FC3olHjExAqysS865aD
K/MmNhHlzd0a78BzHtXaoUkC60Eex/JxHpAHf/Mn40SmEg0anZgvnI9Xt01iqeUwgj5zh74s6cuG
stp7QaH4W1nEjX1MCKHDSI0WPYvVGTmWuhICNOa13vdW5mVgB5AuLWxIqZFff7o/qhuzyCTSmqTT
jtTkOpg/KmPeBtAoTCeEAsHPqf7Kkf33XV+ikEvlXw/ffjpyY1MtJScRKtKrzTwXdjaGowpzAysS
kOSBp6t+RKXWkPa6X4/uOCrDxk1wa05JqiENIqJNnUlMw6uPF7axVGaSTo7ZpGeVbuI+zbTARX9o
q8C+FUncDa8imSWwMFBBuVt2bdQ/8E5u0z3uen25i5KST3n/+924alAMoTEqchNhP7oMl7W1nYaN
guD+OCM7OBnS82z6jlcZTbWXRmc6W1Xkf/0vgqKE8AJB4rW0ClpnzqBENhJIzcAkRkBB/sgm84/Q
zOuDbFbaYUDraiPmjecZBz9ZtSoLIbq1CFJjz5DEtDp3eSkpbhDmZ6fEz3eC+fpXkWnZDyOTaywV
5PpBRbBi47C5zqVFV4gjlIwagdb15pf1wkJGNMrdzhqVj52awxgP6+BPya+697Mt+fvGr5r3Utls
3HzXF4VYruwU8mgKCuvrKG91J2qpT7q+CnCIlkawj7VY/Xj/g16fAkJanToksDLqaOv7tbfyLopU
uFEk1OGPYA770MOzpcgPuj8WP9rOCP68H/F6QsU7l5Ia3tbCe2l1yIVtJoVyTQaRtVE2uGiDG89O
N0NjRYEoOhhabrgWFtS965d+vIVauBX9JYtXUNMSefZy1wiaeKTopKFyWYYpEvZsTGr3RTjsnAEV
TZgH/jx4OJGgFk2xeEuF9fqQgM/GQuaWpNZAp2UZ36QjIWjWuYtZqfbAP38mpT4c1dC2D/fn+UYk
SqRUhmjlvBTYl5F4O6jOnHJL5r5j5V4+28PkOri1tgezN6Zw4zi63qXoC/GMEHZJyImvTUDwgUri
sW24TtS0+sUF4iVDnHjQF6nAtXlxDLKp+l4O8LDiSdO/3B/s9WYR6kZQO0m+XyzMV4PtTDPpGqKD
HIsfldKUXSPO1TdvSREFjgiJL7fzmlTMDrFBacOXo7TtnONJf+rtUXr4L4aCKxm7HrQnvpvLoTRg
/RAKJIg5zOUzoHR/ogkt91tYsBs7n+I25C5VkLGv2klC8DcbcrSYAkTvPKcCU+8oWfAA3m8823Yr
vTklBQqFaQt9MmFvuEaENYE6FZX4RJIUa/u0t9MnPBeHPZ6D+vP9Kby1FkFeykD6KFiCS19OYRZH
Mu+tiTvfGpoHOa70HcWEzFOnIX0om1o+V/TbPxp1XH4PrbDc2Ao3zhjSOKG/AZtAvcIGG2nSA/0g
+fbHQFLdioris26nFnXM0ao/q6pk9K6hR9VnPQqmemPw13mBYE6yE0mMkWtYI6YKaS5Vg/KLq8yF
/J2PEUGzV9mMuy4MUB0JgRleAsSM/4sDh8DgC/jIHDtrhnsbRU0V9DwCJqVC7JZf+ACVK/ymWF2y
kbuutjs7D79TUIU8ADjDyeyWH9jvwzxz9Cny4HHiHGCnzVEp+njjBF0X9f4dBl4eVUQ2/fqtlnNB
yZGmRV5Mj6J10s7rg1naF3KMiIzZyE/0E/NzoknPPtLicDMV56PftW9czlc/Y3Ui6KU8tCS3yJwj
k+KOhlUfSQyHY2Flmpc4874wEXRgN1N4A8y4v7+ZVvfIS3ThpwmmgkoqFZzlXMOHLKLY6iLPDoLu
bFTmtJeDrj8UUb/VZrj1WV+HEvv6dQY9axBesz7CN8GJ9q2W2p464u59f0Crg+9lQKgr8UnJ5nj4
iD9/FUXqw8QIozj0EApGUlgGBevvmqlM6gdtih35k1W2/huzOREUJD27ETITalVr8XVt0qvaKJzA
G3wMPA3gTZ6oXG0kqzeGZlHPg1yuwMfB3GI5NHxTUuwXSeGccbKzx05JNTwvtMxST/DCGjhAVrmp
vrc6cF6GRutSILWIzWNkGbTwLTx6Jz3yslGGv5vHZRfNO2tuBqVGttUanV1rh/1wDLqKbvv9j3m1
ZOjns/ZBKwC256xdVTDrvrV0TDb1HSpzwUlGYGlnAnzdiLI60RF2ATSskkbRptXoBa+idGkEgaVQ
FTjYkIV3E5IpH+JqdPaSOUr7ZuK2zvIyP2jqHGwc51fbj9AIkgs8HOLBIP2Xs+vEhewncabtFLkI
lWfVwLDuS9S2qqS7YFyadqMbdSse+4I7n1wOuPpqD4aznqq+VKq7KdF75KKQZoFfmO6Mbt7yTLgR
ito9WkLIgQD1X7cLShhddQKkZufz6tj7VT57I/cyR1pVb3zAVUYgPiAoCFrs/IMS5lr8I07MShkx
Fd9NjVw8hn6O1Lw/ZztVsoJL29Pj94fufzg7s+Y6kWhZ/6KKYB5egb23RmuwLEt+IWRZBooZCqji
199vn7gPx3ZH+/Z964i2hICiaq3MXJkyla12bzbX3/7yEv/4Ls+XhxqhqEO5w0r99SU6zD1TA5dO
yiLFNHZXTuIFRIrmFpHWo9dbf+nq/vwq8NKFg+YghtNEJ/Hr9YZC17nM2dacpvYu6gaX9LEq1V8e
6p939ctVfg/DrGM3FmPt5imMfpgWUXBOWkZ5Z5fxw4pP7X+DnrkNwFlQZ3BNBim4v19vyu/ATquI
YBs2MauTx8GbTFWmpd+4DZYUnWec7mBUU3nH/7rHcF0fduQMRQN8//Y0S6BGNPyOSLHnD17LGhqz
n/+jHIi7Y6wWUTSIDgwQX/yvd9f0pinP6Syp4XZeY6vvMliM4S8I3J8LgwEIi3RDNO54zf5+DMl1
zYtNxjJzHFgfP8IpWFREkP3XB8ZVzhgRlCjA1O/Q1Ey4cTlEQmaD51CZMfJ6rKz5b+vhz+3j7GRE
i8uIJozr756FQPW5ccnSyMRqepxpLI63zZYXOoes//cb+uOIw4kEzJ61Ryoq/OZvR9zUn6dsKzzq
R0bF3vd6aZ98vxiPo/R1Nke9uCoAUf+y3v/p/lBCEN4JPMv1z///f9Up084DLkaeoqzKEcoYKTtG
Y2Gihb395Uv+p0vxRXG+0K+Ai/z+aTXlSsQYy2LDX+UOq5w27dfIfvUQGP7nj+k8vYcGCUT9DOv9
ts6tfayIr8UCYtgIkInn5ufkBn+THvz5vlgP0BHo/s/H5u/77YxrksJE9rwAQ/NlwY8123FbvWHu
db61yqG5xWR8+hs39ufH9etVf9sn8sD0jGzlFbbK636xDqTB9PPqXPz7WvyzFoHUBEHj2GQEHX7z
12XhkyRej4KmRERLdd/Wy56YUHdEMA7OtV3KvE2qLXcvSGTM3/790v90gxxidLbkVYGB/HaDesek
S2hNPxQEOgsWp76plfU3JOkfrwKoDbsP2suu/9sNygW5be5XWeis69Ed+hoNGdkr/34vfy55eho2
Qvds0QAX91tT1YcWxpCqJC9k2fPl1G/D7Bx3OdXtxdg6Sv1lSzwv6/9FLnIbXI6BFJwa6KLoJn+9
qbXovHHc8WTP99E7FfW4P3Q+pj1yOmNV8bLGf1km//AJgPohwTnj5pTHv70rjHA9sYbYWkch1YZS
NpxVKAiKoVFRxxVd+c0azvP/jZr9f9VDn++T/RjRDVfFMO93fx0lzsXXiG18weFz9Du5X+akXeDb
RTP/t6H5f3ioFP8Yx563f7qq3x5q3FkmjItRZrNSRc/4GaUfET2ogdIqiOcSf5++av/ztgzQiF/7
+YDDj+J3A0ZCgrZ5XpY26yBDU7AljNs25V7sbr++//sa/YcvAeKKzxygGDr3dwWVWkJYgHJtM3T0
Ybraq582e/zj/+ciINHgHIyC/d4OW/ZQoOdTbYYAejuUnWVl3RbvfzlB//jcgE84xuD9wGzOQtdf
17+meYNclH3GbPn40AC7Z9Y8bafS2MHXf7+hPzZI1jv+TpQefN8kyZ2f6v86N7uJcFXE1WNGELz7
lKPMyi+r3TDkmvX5ZMWYfI2YsKXeNoz1N7kt8d8yZKFQ/3h19E9IJSmQz0oQhul//SNo52qGPuvx
YHyrZg5c7G7jNPdrs89FnZ4zYdo9Cap2bwgPiyaSlRIraq2A6DWou3w8xJVlt/bnvXVN+VbVaDG8
y62JBvFchh0Ixdfc1LKTF6FYZ/GjI6ssj1JRWbmQSVWvXS0P1lZYOXEJpltHK1MrdK88qVhO7tOq
h1ic/eDK7fzvy310X8ewbNVPW1nD9nV39sD9NLXh1P4YiWxdUmcxlX2Qoq9GmUhbyfZqGWR1ZYUy
kJBjcjUvuuwUBHm3FJMMj45XdUtq7Hrd4gSGLZpurebsliDdsomegXcc7zpgltL6Ec/MPn2paQhd
mfSMRdldypNpw2xtBF7m/PG9zq+GSbYqhbntts+2wfR2THol8zxrIcnrVBoVT1+0507ybup94V40
cZwDEHIvvf86NmZx98zF1T70L6ZxL3b3oFZM+BSOnw0mXBdTOYvtpFqkVslMza/Lg22qiGHaNh7j
NjE49ltZX+aueeyX3e5+NEMXONVJYUlDpALt7Jo1Uz+IT+hl+/yTquIdsfNizxWNytmQtg1QlrzY
S2Ex1OruXbd/HoIBTWtcYB1x0LM1qnQJ/UY+zGcfmjYTrljir35uwvnbsExNuaSATN3yee4loCvm
fbKZSlrZPLYvStdR+jGotKrpIop9GeErpSU8mTTOtOxfAx02xZfKj9ZRHHEQ2NbmslnWpXwg2W5Y
V2LGqNoeti3smy1RTbEZmZ5ZWWrsygS6/zoRd2DRd3VDrJ534265xrTN38VDNLtF8+5xYjtEQgsR
FTNGuJN0Ihh/y18+90Fp+R8OGXlFDSg9j6WVkjkUyjKtonWy59QsY09KbBH3W8Hl+ZDjJ4lrNpr1
ZQii/WQKv+teI7+2ZE08XFkazpZmCbdv7JWrYyVq8er9flwiZJAnMZNbjVOe7Ca/SOtCucuUVNHu
5B/z1J1zkGQezIwtCGNs6yXyzD4zs+4ROUC8mRSjeR3KeLevNgdf4y9eNy3FZzfOVffEdKtuMj/O
xZYyFrGHSWSpvMvWvjLWbUsWNgP/gPH7cyNQj6isXwIuPm1jeGOMDLxnJaNlP0YEDpJujOxuLq2M
USK7EBejaWBek270jHntvLMd/LG1DDYNSVhbOxKRThKGaV27k9MOcXqmwGML+3tRzuvBKiNgwGR3
ariA6wVz0R3ftZVEgB9+KWCxsrycUQEldm+s3jsiEeqwtZ+JUzb4k1p7t72isBSySJgqz7sbxykE
KlV8fpAlE3YYFfWbP06aSKmwsHbrMSgHzBOY2jE5fte7QiKzJGyw/vLeSoNxdCKcIp6W9KyHmOer
0G5GT32qseltpstJNeWwnCbNaPCcrjQFYZANbpD7N50rg3bBuwiDuPJSsVtLNNJ2rIbExcOGLBxP
iKEm8WGLBgd7yJbt60ve+GZZHrvaHev4QFJzuNlfpryn96G6i3xXnjlJEd5qtWt9HSEamp3DUOze
lmyxIdV0ng22QCSOb3K6b+VoyMTCz4OwH7tVPZkXse9s8Y+odeA8jkqa4Kcaqi28tq16tr6FlTP3
T23IRD6qP8RKCA8ZJO1/OC57cuKsVAvpRl7mem0FQ5g/GRrk5dlS/dScGtwQneuZEJo5Zfuyvoeq
xeCoWsxwOeU7kaE+zu7JuI2FnQTFVtwGuVPexUweHJ0mru/g1Qb4njaMZ/8pqvy2PgA3TdpJIL37
8o7svo3h3cEdPfHiuGDf79xT5b6oQM7AAosQ8Yk/C8rBLuvFpOgQGveE3NpqrmfT5X4WbJTpaS1j
Z3xxFwcvTeK425HsYb+Om0eHJKLxBj94P78fvUqbG/a74WX3bFM+F1085u/hXkXtg6xJlX9Qo7XH
L2iBxv4496IKs9IeVnOiVjUqWTXp895hFG3+0cezPd0jW63aoy4qHX9nyfasudxG7vIwBYQA/Ihz
TwYMFk48h0O/r5P7gd8g6HQi+slhVbNGLP3guy30lOiIp/hMPPi4X5VCeoz2ezpv6ue8iJTVXXjb
HMzh0fKnQtsXmkaBmOx9i+T0c43MZn2sBCd1W1Iq21vwMFbCc747k9aLywR9p4M9Y0JjnZsUJ6Si
IJggLiufWY0eX1qZTKU76jkNTDd2H+HSWlaDq/c4My1bFo6K30ZPWsNzWHltRcXQs9DLBGXYHpCY
0hvXR5liL63q2EgjPZ2iaG2YQYf3GG8r4W9uglAGy6CI5I8tQXowL6+YPQdTwgxVRSi0tGs7rdGB
oLG0yctJfN1XyIqsuvKiZ11AnD5jEdz+KLpBRqCVzVqDBg/2sy1AzFKXteim4VhM7fu87NEjAi9O
7Li1Sv0QdJu+KPi+8pu6xFMxZfcZX8i+XTcO2LV+nRH1kFHSyx9B5av2Yui1+zBsW/DA4GlBTivH
wmsR2ZNmznEOrrptLJfPVAoRkHTpx+1p3DG3OGFokqsDDpGeTl08Ev2LfbaQtSD3bZ97O+RlmV1c
TpOx7AxstLSScsDxIEWIhx2BPzaNPMrAz2/obkjGG9pmf6sE5/floJzRI2d43pBgK9UeptEmFzcy
tnf0rK440XzgGjKYerAQteVjmQ1t11vpimg8m2AvlhPu4+urixazSUmv3OfUr1deSkUui0xXVK0q
NdO21JczXuUm8dYI7RhucXGBg5D+nxhRMeurAtsLk0jZhRd1OymNZc0W2ZklOIYS+3ypdOmdGs2H
veReOtl9IDJXO9pGZFeUj2x3ztfZ7bG7dUw8f/FkWHzxC53/LGF2HuwJ+xOeiBDWsax6eCQrnCy+
B8xwtySOZopVjGOG4GbIW02mcb93M2mmsxwudc+MznFxlaO/1Eyaj5k3hqJKpD9v0EA9SzOY49Y7
5Cay+lTyM3fn9wASbmpy9VSeO05KjdKHmXdO2UWXaFoOERm2axJ0i/MWb357Xbj9rjOUzRX3YGnl
niqxj0yV75X81vNqKuJJG3F0mfwmSxUjgyPw4dAh+2trJ6XZaY/Sa/hPYFhq8KKOujJxpV08T7WU
+YVX5JuThFQqSDBkFPdpbDfDXd0EUXkMHYmnTTwvgTq6/WxB6cc70ev9PvcmLVeUvYnw7RKnbOwS
/ANpScPjFs6t/7mtC2mnWyCkSlodDnNSl6PWt35YDIxaF25cpF2xhXbW8z6HT7hPOxd9IVv/sncb
nfNDwqO6DBebzDomg9ZEhWRsJfNeeQ25E6u4c5BW9d/tvjbEaLBnJmOglyIri5Ff69ZhXB/WeKXi
C0Jc8FGKd+F13MjQO1HjRqSpNHFXf9S7q7ePAOOVl5b8xfpOllXlZt0cx9NR7YXFvdgzAXIeYx7n
+IfYvcr15D87vpkJGciZA0hLdy0e97AgNXxAeX+t15zict02irx1H2InC3qv0CnGUzG2i6Wu7s3o
ON9mLy5vqqZvvUSdY8nZDGNZpV2+sjFuu+19mRzLfBN9nccEMXqV/egsCssCH4lD+1JP4wo2Vs9q
6T7xWZods0XNyRfklSXuS+rap30RWLtYvVNd97a/kDOIxSQFf43XdFYUZeRe8Kr89bgv5TazVPGv
XRk3kYdcVyonaaFdy4tqE2NwrJHq1MnKGFN4zFUOHLyLvC2TkkyiF28TZ0EU05zyCAg5H2J3RQ2a
6zI/7c5q4UPkF0V7EtTTw9dSulsyRGFdpXOxsHfBbIR1m2yMSLYXE/Ou92BvToMvrVrtyzFUpB6N
gp6F7yuoxHrCSVNLMm5I6rqmVqFrq3ktEnu/mN9jycWfs1l7jMMzwFJ+hdZvPxx7L36UQ7/9wP6l
fNsKgnM7H20eAR9iuN/lUj91ucBI3GJBvSxuZ80nq3a7J9K3LfbM1t7dY6gDcqUCK49F5lNQEFtr
a7u+dJt2foJn94s9pd+ne9tV5z5OzNiZAxNIQ1bmMuAsEJxaKTJe/LHyxosqisGOBnVt3OAeVh5z
ip1hpviIRp+QFRFOof4iuziqL0kJphxWqxUe9mblHErmqnMJhsevrkoCIcpXWTA5nyBas9onSeLk
nOG2m7sntuL+FhFFzoivuweM3SxxkHi7xCsAIUX805oc/dNSIv45ez6d7UoaqkkXa/EhLaOZ8wyB
XVPRh7TOIfdpz9G9nA0jsVce37ZtY9KlKMkNS+Z4d98hS+iBVGzXlMhi+hLlYf+97Qwh9y7T6Sfb
CqIqBc6eRrw4QIGPTK7UQyr9HO1JWY7289oTa8Jhvhffgm7YPgW7l7/FyoiHxXWWh1jEW30aqHiQ
TyqfqeKwhXQ6VFKOx81r5+oQ2zrKCS+vzO02NtoiX27T30MsSevEF0a9SxefBJxeOjfIcu2Ep8aa
VgvgptjfZuvs2wy50+mLtZ7d79vmYVQeG9O/DWwe+yFcInnrSMf66Szt9mkV4OBHd5yDt7Vo5FPp
45LBSGMzXy1BQYnkQ6asiUHjs140iHBNNm5V+1OPlvjezVo67G/GfK56hS3L3O9NeSdJl4E2bdfu
w25m4tQ28tTqA3lqTYNys1muRauHiQbBjD+LwMu/GXcoHhaO8PugKdVrqfyIxHie2ns4qulat6NN
rd/xzhM8WLSdNrWgDmya8jy2683IFizPNJjeluXyKZ5owxOpa0VXZcpzmxD51b3ttLo7Dlblg8jb
OBod19msSyJJrQpPMJf2a6BqP8CfZBZ33uTzuTuMXYYAVfTwmWasfUq8UId0pSgJItgmYeLD5mpG
OGqt+6sdztc7bg6N/cEZFbSn8pQ6hZJnncSqVUHaL85SEOcSssjy1fPu8jEqn1FeNE+bs4AD0fgt
hL4M8WglOQ4MQdIGkX6sm8L/WPu4ud3mai6uyDh3vUMcUcQcJ91GKq2XM6Ni5XZxaY9ho45ax/ET
Z3pfZatfddeSCW91OfVN8K1fXXGrpdh9cmjK8mtBwbpchcUUP5ZxbjSzjzUzBmAsfp6achwPka3D
+mLE2lumhTd4PyJinhABdXlz7e3T/uxty6DSyZ+DDssjI7bE8GZOLVTkdlzXcn/JyUrXN+wWfnuM
ndo5tF6ktnREMkE5OxQ0dzk3z9MxsXmh6Xaf/NotPtcTg75JpUbfSQqy3fLMqY31s6lke82433kL
B70KjhMG8WHKFI26D5VZMe/F24EHsG9BujOWdYevm6vTctgDIhUiEYwHPPtbn/Qtz7okMJ7bjBmC
wAuy3cIw4Xv23mH48i/W4M1fPeT036AJzHXRLFKnqmzirxEZNj9AApv7aRna79Lf3cue25xSWHLa
Xw1LhFsGmn90cFucX7rd3ERcdzGsKJGr7ZBb7uoktpePPFn2DHAQx58fG8w9aPYdVBHsnuF4v9Kl
bglGvtK+Hozwv61m9m/DQE5vTVV7X90QCi2ZvUZ9r2ecpxLdgH+mc9sHLduebJxkWuboDYaZInkp
4+Jm90dN6gkP8RbXaIvQ2kIvN8NSUKRY9mJnhtDTnrGuUQSJoe94FUizXqMq8Pi7nYGREIQb/ckb
ZF4nZp00LRBjpTT/e9WPp7wV220enR2oA6hYRX6sExbpXJLOdaBqMl3qzbt8Qaaf3ztLsK1JS3+0
p21xrtpGb+0vugBPwmQdgrBPC5eB/atoMtObsxrvKdhjj72bAJeHvlPRV79wbXMZ10X9NCjZvysk
1rfYR/TmWAVVrJMeF4wXSwOkJg4nMMP/1Wg/NmvHEZCXWGeyxQbhg+6s8OviDrRyqIi953JdOTq2
3jD1E0y1bq6UJd3rZqZJpvZ1+yVzO1u8VFGPNR09Q05DGnmYOc1ULTft3qk5GbxmXBM+8eC7EFtT
HMpxw/xI0hGnTVHXd51LPwEOBKd8asZc3kw7RgmnXMT2ZTTX4UfRet0V+nWqmGalxLBVpJ9AlsMx
Q4acb6mORFRmkT8goG8AxLDLZG7+toJset8aFQdHpXrn6AcrFX2niG1LnWmaX61xi+8DxH1o7Tss
SZLab5spjfF/vIbKJKML4q36XLS1GtJBdWTOVPNK7RVhHOUmyi3az0sswi1tt8HdU+XZ+saLChNz
FKrqMcKJN0zaQVXh0Y0W+8g7HnYqN0adW2cWr4iLGHdn6N2ZM7/x55uG6bjtooYlegrFNpVXOEdy
OJaU1WXCXiQu4tLS68kqhjDMJj9iSt0v2GQ8wLKr3G52kjeaMT7suqyvTWcmnwbMN24SCzPfVVvA
qdaFBTRms0zdRRVCFB12lIcvpGTubyORXWPGO6xvFq0cO4u3mcXd1Hn7VYl6+B63jVekARXKOySD
uZXhpsqMnrn7pLQRzb2FFYMqHuMBEDjTvauwgM+Xanq1XdNSdlSLt3zycqcIsqiLRvO93oU1J12t
+ApEpHgLFqU6neHs1u7pLABgxLma4vfAr6buME7zvr1uJGN9jiAOL8xqlXw4+7q89O0Wv7dL35Sk
yXTdM+bp3telF3JKN1e0r1bFqZtYdNxfdiFjjJeCuD/aU8AqjYOF2CcxL3F00Es+VBcTWDdRvZ1n
7zdFE1Oz7LTFnwNvBl60tYMzgAuA3WTVUEc6wa6014coIiIJmMNtP9ca4wTs0/dOkABY6lflScpQ
J7S78NA2/DFZv45cWkcjSRPWbvQtxfNIL0vs4pi2IHrVgen8tgVTG8Y3YdYgKt6b/QwpGGscHyIp
oujgYNdDsbGNZkv3yieSfQ0XZaXC6J2kPzNMQ9rDaf90TGhh/ct7qJwLP96Gb2O+4HSah8vopmDM
tDUmdBeQHhH0w9XsOaLBptN1QYcw1wMlnoayTbt99+8XudU3qyW2LtNqoxUiHiegv9ITRvLlpIbt
6DjUGChgCmTA7dBONQSN7h7ltDgW/3ztP9mupG4zcrfa4w7q66UBuR8PbYNqINFmGUDc6jb8hC2d
GyZqCJYfDMTrJQEMsYaMtLVuyFriaQCshri4Xw3GOAlASW2dVlS7W+ZrHDrBoeNoYuk43m2T5/Mj
pEpLb2/6zj5v381bpb2FbRp/NX68opome81en5zdi++GVit9Qq4v7+eusJ3MxyPigQyWbcHTW+H6
3gWbA11llwuVgDU7tjguMZDRc1tK8ll2Wax22vddtd/WXk2r5nMMtkmkFl+TMC4w7xQNsWPX1RTZ
F9NADlkywP8/lawqhbKmiUqwCq8v2IwrPqgKrUyRaOReNKLE956WwiVZEnPiASozl6ogeLCN8jRY
cv3mdY2yTiVd6iWYqnvXh1vws3Rjb2HfKpRJZxZQmPhNQ7JUvRf1nk25sz5tvmhFYtsVcVwT23gI
CVOFbTq0A4JvgzeWjhBduPsGzIsetv604aHmp/C020i1v0W3kETTlxyJnAXhDxSCn+22g/rZCiKg
2sZdpGSnox+1K86mxvaa76KsdkBJL66fchj6gQw4EZuUsNToPtaSyonpoqlMLGvewZlNU1/mrsNc
r9LQMomPM0OXhVSuE2mBzITzJonePITa86fUl4P3OZ5s+mqboctHKB8bCGO0FwqhZakTVUdwUiZU
w/1SUfJmeHLXl21dUmOshVjHbN3K9buTG6uh3tuGG1m3jX3pqFw8TbvnPqD93dvEV3kMwmp103Ro
Yftu994HACsLX335H5Ihidd4+HCWSd+JLlfPIu/H5hBPo/zw3ZrjdFj1/n0zYrpzTVd+jD0WHjQH
bn43mC5gC8p753ltPDx7V9Cni9Dpnfd8YcvjVllj8KIk6S26m76FnQCY3/cVx60lKhtGkrFywa9N
+gfOOe8OBm1+pFXdiWMufPOCSFp862AmOMjikpTaZrGFvMWxFD6pUOP6eSDLyqD334k+GJxw+pgs
PFuo1oMPgZGjldKMRp9IrJIgvZOevwjdUlmXarFuG3neaTTZcg8dx6dKN2Wv15AjTN8iZA5Fklez
Hdxqf/cCqJm2edC2od7lkt2do0WAteHKeReFK5vVFAbW40hw5Hg956GjIZja1c+KsAGmxEY7ci6W
0cMqy8dhhZRpuzM/eULnzYpSs04H4NRneysBS2uCxbbE94A9CqxJ/AsOQRtcu80hwp297R/qs9PA
Me4cc8O253a0H5T3SRCJ/mcuWs9LO12OtMKr2z9KHc9bCl9ezcfY6zB9cXRlP0yUIFYaoPK5nyn/
J7aDqIR8YnxkYTJeWxNFdqFxgM/bYU1q9jrGk9YqNJceE4EfkS+ll7T24rUpi8S8EM4ungpbThVU
8DS9dXUOWruSWlIni16H+wB70veJk+cOpNm+x7O3d+5HtPA5kF1bE79xZoi17Ozpaw7yZ50kOX73
rWXP7XUeqH1PRj6v4MgwIvyfFGfT47Pf8KGdZ2p5N6riCjXPLKoUiW35vavBZhminGhoxVTX0ERD
Xd47TMMuh0mt06HIZyh+jZSP52scioqpsYKH2iZbnUddUCv0qEG/WzXE9KGb2YpTIzUrNuqt8Kdy
LfPomWWdr4co4MgxzNzYabj6+g0cPPTSGRHyKcD6trysPOTx52MOT8xh6F3Kv74At8OGxslTYN39
RerVfjV1E9nJ6tTimqH3/iMIN4BnjJ4xXJVQwKQzh2uYNFYLh+8X4XjZzoLf3E6Eg10Qb9X46VhH
/k94Dx+2AxXBmSxumbnqvJk2C+N46x3sBFi8Y1Nb0xr60LkxU2t9aYQ3OgdBOE6VblUTnXHkHDI+
LMF/M7zk+sd6c813jZLrlRsipYVmo+kOIdMhQeqN66xOG/7pVwA+1kaMaKE/Uy11TVa4ubBSEhyF
S36Ycl8tv6ueUamW34jeLF+x87TLEzx1+zzKyv+Y9r7UCUUPQVwe3BzRhaN3q+No3KaDv8b2O8Lx
YU+cXGICQBqFV19adbN97fZi8q+cssunTKEGYSEz2PmT71GPoIcjPHG1NoYSD+XNeAhqUQ6Heaq8
6xm3Cegm3XkfuduCBNh9lGfEaQfbMax21ITV4luCjqEXc3Fb+LLlnmEGRKpZr+bYL4vbpC3vjjjZ
3oJLZiDzox429UDCNEWtyOfcTw1wtXvwO1/LdLAa4tX2vJlIaNxH/1U4GkaoKyJHHSUN7GNIUu6Q
xr4Q5rKaSucJOSzOAJZdUhuQAyjTXtmgM8W5DkiKPB/ums4dGjb3rfssJugxTmkSP5LdHsIHaw7W
4rgJ1X4LB6qjtOoAq5NGFCQGWk4zPKlR+z+YuQCf6eqlD5NJdQxfvHg4Gdq3rjHOflNPhEUkbp2D
Nq2FH96h1R3qLOIc3qHao5FNSfgL43Ur7hDHggCX5pQ3YyivHbYPkOdyVPaBUKTqSdbE3CWOv4nq
0KNL8oDzHGDlQQV76pgF9bBd7/Uzc11Bm7T4WRT8+LRnQefsKuGIhONYOGk+Zkx0vQzGx74Ktpbk
edjR4CqoI3Knc+i2zyWP8nnYd4aMtYyrPhU1e1+6lk6J5XDXj8MRSKi4n8uzP0ezBfazsMrlK/Me
fH7dkiNAMe2g56z0opncQTEgxfDyyLmcJd/fGzoBNkgv7CC6HJfNtqbM4uPsnGlI7AqIAXMTxJH4
Js40sVUwKrKBWts9NQrfN06DMD94miYi8WoTH7tVCXnjmy0PkkhbukqKFWeitOkAVC8iE/gfgz+W
Xzu2lJKHEC6XvU1JlEVooLzHvW6WG+NZfXVDdRbcbIMVdid/7dYq9f0WUQ2VA2iNba/2lLWrIwBg
9oLFU/p+/7qahRsZ3ap4aGm6vmp6AkZ8RI/BwR4N+Zc6KgbDNOUektvL0SEPUL3T9TBQphxbMPU6
bQYzLYzPutMne9n6d9EIv7rWTuBfMH29vAdr4x8sp1zGT0D3cF6KoUjDpjQGP+O1rX4YuNWPBvT1
2RsCpBP5gKNP6tYF1ZsaKc2zah28O4XcA4UYHCw+SqvRUA6rV6fGwYYc081tegtlzya4lKDlnCQq
nFJZVzOvYgtZ+ioaOgK7y9l7jpEevZWN/X84O6/ltrVsi34RqpDDKwKTRFHJtqQXlJyQc8bX3wGf
h2tBLLLcfbr7OEja3GntFeaca/wqVobZ2Zmcj+85ItGSG4e98IA/MYNQqfjwhpl9UdWu/pqMhWjZ
2GophgMF7gTkmFrjtExBGSF5pOczsdvctHaEAAypBhTkSXOVRm3aUjeq75rUql8U0egeVIEA1W7M
vvkhi0GOP0IQVLo+Zc19xgRx6fxOuYlwSXUnjfqmALOCbjVinwrCtH0JyIKrn5Vb3sLwu6EOWou8
9DQr6DxVtDRUBc2IXJ8FlBxguQZ31eccOJGsRMCW0Qyjfl4C2KIfr0SxRWKDVbumrdRtbpLupCKX
lF8RmKJH6NjXBSj8OT3lKZ6nN/VBSVmL8m7mWnGvjpsxpqxdjXpW0R81UZmZD0vUm30eGGrj5vhW
JmLyTkAAjzvKBFo8S5MIa0Wohmc1mOJHeeolkkbSQBWO56MoHfAaVKZTsy1OfetXd5kqK1/qnEj/
gbSTojoVyKu3CWbda1BM2VOjJ7jYIMBjMGGRr3wNtamAgT9Fyp1AmTvcFXlQvYd9sSAQiUESe0DG
rd12Yp4Idt9ZvBfC1MWUkygmPus6oJY4pAW5PVR5+6uHcPGmE4IG+Bu0zXYUnAS8CWpcllfoQ9Q6
VTMHX6RWAkxUUtFZumqElCu0YmCdowz5abvrZOlhVIbxIaM5WUnqUo3fQdQRhExt/3MEWZzZYbOc
4qZRo2I3l0n+UlAQ5kBb6Rg5AokB2p13SmjZJJ1IRc16Eh7DtswNp1blmnd44Js2Vah2Ie09QpLj
qShM6U7NfIBDTTC2D0HjA7GIF6C9rapDOIFH64QXYvP0pGikuln5WDiVdRvcQ6dBPNeXcnUvSy05
4HqBKHHhNA2ByKSgobBBUu0rScXyVQwGWfMMMSUv29eRdAdmMtcdeCUkrojXdKrSsWRMDnYW8Aau
V/4wdbSIcenLyYaHLaVklysAyyMAsfcihEo5uko4ibtBoPyODQ/Gd7PU/GcNL4Z10oXuu6TMVPkh
xEe0mZG0iUBdGMKvkh9p/gFJ1uGUVyjGbLgKGDagebyVhUbTPSqwfUVHdHrTkG/KSp2nYirqW0HF
tthGG7SJ26ZqNduCPvkn+Bb9Yy+b7fdebdV6J6EZcpOnlOLx3AqfsqSqvZPHGzB/Rh3sCgWGPbnY
qNiKQwWyZ1SF8oapNkAbDDkMnQnK1a+I88MIaLhvGjHTf9MjPtU9oe7z98U8EKVR80DLG09ib/hj
hqwh9dLXyhwk+A6hEtAfGMwb6RlyFHdpDbkAeIzu381GSke/mUQcWIRwLnrX8ougxCVSo8Os5WSw
Sx+cOgkM0B+bSpiSu8QqeDyzKhtkjk+tHBKNmhOaN2KREkPpyaPYjvGPoZiNtxA8OIDMUBG/NXNF
UKSlqO6oYwjaJpBFOIZBJ/q45XqvfOMUxrdA8X+MfpNWjpKXeHtGhH9uzKaMImSeirtYLsEzjTNF
Tgx2XIVebOKy271AJGrHlOsAG1mDvAeUE5oeSnf0ZtJzgQ6hgOGwVgrPcJz34i5sKq4EiX/rvpFL
5b4kA527/qAMr5XMq8nhU4fvck67ITtOYv2mb8B+2blVRF+HiXIZOalBO8LBHjjhgCtDrwPYV6MN
VapE80ZCFUOvJfHAxtVgNZJReE6sMQDItgAQC42OQ9u+6iMMrp+/1pBIXwalKe5yMRqVXZyW4iYX
xpZO1HNaJY7RFm2ogpogJUg7IPIJaX9Icuqf0lJJBFNn2gaM0n43WlpGvSGL9AYLJJPspVEKRAe0
8ilv9wodkV02wa/BMbWaTuGjN4/JENHRrFFIjx8hlZE9yMdEN+gtU4PPJS1BtoJ3I2y9vjRSZUOn
IFLacafUL0UsD7+GnDcIRS4qzm7cTtWTYUlCegvQN7qJsRaZYwxLVEWNmQ8BXCaiqy6+1ws6pMIN
rEXK2MY8xO9qqA6/qPExap00ieWSt0rNU61mJITpcDgTD6B/S9U1N7X6Gzy4UrsJtSL6AuigbXG4
+rIDMhMJYEZGqCyJU5cgsHYBKbXmFjptc+wBmneOSbpr3tEhsYzCE7XWUX4GYTF/x/HqwcOPhuo3
X9sggQri1UhwGXuBUv47Kt/DyxgoY7elJm8WrkVUDMaiE1CHJL4muR0Ys/BqIYmGbJepW3dhl1gh
aLDQxLkuiqeGMj7AKjESvwvAI3J3jhLN9wCHWECjCE0zV23ACFHpXi6A2k2IFcq52VeOyZui42Eb
IM2o9FnPbVGZD3OnDCLFyplpwlCutiBth+PcNzPptxnL4FIY6R4DQNMd9SEpqchpmsnXCHkExe2K
okb1BxQgTmaSTeSKGw2TU0sJQb8JMEQCMta2LbgUIUwoMQgcG+q3yDgm5Wz4u4rcMq3GExxcpxBl
SoaU4HJ9g+xYiTYTUmrmhsx9wtukyJTmVGDkaMbVM+FyXvcyRSuatT7hPA69F6KgekBMRiLDIuaC
QHDccHyHUURVoYqzybeTCfNOHZGEzx5VcIJpACcG2K45lt61RE7gD+fIaKK22iejmym9+pNey9hA
IaIbjS0oGTlaKwYDbHcY68c6rdIvABOV0iOqH7/2QZiFewHHm9pGVCoPRiCjsDVKJSey1fNWomoo
SccB5+a9invzCblgC/AR3Yp8L7VmKJ2zIrd3tRnJb2EhG5obx6O4n7WgKE+1VdQPw5RrItgNEwR7
sbj2ma8ktaOKHagwPHIB5nWuN9/yMCXOjZEFxcgD4vRdMuPqA+aAGhIcMyC5Sp4KAuA3obvHTM29
o8QJGMcyRtFoqP68A2pr9XYhFu0R00idGByR/wITI91NKKuOLoAHyoPAfKrXCX5c41YA3qoDfVPE
38GYm8pWFMjxOaQJJJ4SUaeDJMZFMD1pUAg/ER5vf2aB3Aw41EnwFY3d/mEK654XptSD96qdpt+B
Acxuk9RW8t3ika49nYtFJaKKzQoJmtgAFzrhcjqceIrdaihwb2Ax4PgReic/yNHn70VpRIMtIQ3/
lSouOZqhaadjUQzWO9ovoHmoGGsVVYA5BrKsCObPNM7m7xGxFbOSUjBtXWb0qhNHsdYu5Tytd8TI
SN8itF1p3CPN0O1VMnVUPaOF09H0FmDRnO7TgE9Ekc0PKNsdmmGSW1s05EHjHqhCCMooDmrPLC1g
17wttFQyA3UOHAqy1R2dx8TJNURdvNWCnGYDkTSkxRb/MflWFVhlnDigR51cYvoBPGY/gJvG9/Ba
W3CGkZwJHohw/77FPoUObr5EmBYV3ZMMVvxLSe3mWdOpI6i8jrdZkSqPcaqo+UMVDx1SO1bUTzvZ
7MenJmwaZFDnWkEGqExbfzsVSvzYlUpD5mmYIK1M4ky2Ed8F0dRZNhPTI0oSdC9SC8LFsan02pVb
bo0XtNGIfbSGOt/n6ih30HEH1bTIrWrYB01p+esQOs+PMppLwUFrrUDRIJam+LtZAJzYIpHR+8ee
GAdAl+H3jyO4uV8qoQFbLS1iLnlArt1XQ+BkEwgY4A2tmH4f6tF/9vH0fyIKtaRZp3FQMQT4gB5U
HOUVPghIjwx60GsVjTzkdStZ2yodEqqsMISy3Qi+85FYpaSxcSw3wOc1yEGDNFeS06QwEe1EltMU
hAlJEtf3ocngRxrGPblpvE0NVsBNXAO/cyNaTJoUDzqeJ8A1yld5qqLvowmy10lTAy8X9l9dOZVo
+vd5rIIzwvPHyaXsGiabQsn0JyGTAfJ0iIbcN4LUzk5l+t1gQ38DzVQaYvGcGNH0Zna69KRT0BI9
yZ9FwQ0ti+IEvaGCyEnqDNc0FZT8QTJb85HujcWrKDQagKWiCGQHe0j6kO5w+S2UNCGH11wr7+jJ
A/gEjpvta4hXvSeh+946fB7x2YfzfJjnoQAjQgL1Z5NEwatMNg1EbTVmEZVYjpgtK/RkBynYL7hL
AG6AA4DAf/PzKVRdEEkzZXjDLLcg7PlOBWxdwbtH9Q3nGEi+3SnopHlB3Rp3bawJI6Y6lTRyf3H8
UpdJ9Gz5iXVP2ZCMy+D7s7AkuMbCNnUBassYqbj7E5btHaeBUEMGZWm3BWQHG2KV/10PSVVsGquK
VXcCC2GB82qngzrrGVoX4vLCxGKVRp7ah6RlUxAdiidlpnFa4k4No9LN+6Zogtrxu57cHvpN8m3T
z+qXIMGK2QhcRnQgIizZmHWJO4N4c/17gPB3G1VZK7t9LVIvj0xYBaw0B9LR2ipI7X6ehBcIiOzx
OCGJbkaz9KyMBlItFbhLmdQYLpo9JIUM8SbJrYc28WfNJlgPcRp8SeJCiLLwZYiU+Ysf9Z0EIHzJ
M9MdoXtX40apnHkgD+PMdKDwF13BiYIbOaP7bCoDAfgsYbU9KYZ0hC5W35lWAODYkDI8+0A1WppF
WeUwYukpz8vNRKl3HpPB3wAUVYNdKjXWg5CHqGhYFhX7G6UfqGZQDm9cH7PfQLHgrd/LsWoJdtPS
S7nNa4FYtKXs7hGs5jE0xLgoHuRJAhYAZqyBROOL1LvgyHVeNYZT6dbiKKmOOUOBdkax6957ZRAG
b+hqKd5YoZVwp0JLx9MCgDoDnwuC2JVICUY/x4DEjNfNgtQ7WQEBHsdsSoBcWJUcHdAfs7Lj0Efm
vRYlaeUq/ZxC0yrA2J2g/FDU7uApsBiVkv2UklxqNlM4+6M7jaSsNkGIY+xKrGLtzhhxfIuYKhUL
m5aCRFZI9h+jysCXqGh9IQD07HFCJu7qrzQfaagewft4LNoJhZeKNgBHGiK0L2BmVYqQRaMfK426
s6PMUwm02CxjtBhVXwJ5i+WyBQopd5IvAXkZyaSCxBuAZbsp/KGfhV9OX4pUik8qqHRxAQySOyYb
axCIFuVv0+8J/sjrkiske4jHFWsUbFojFd/w+IbWIUTJcUH72jxJpVJJW18157dAGMQjFNNevIFM
pvwcNElZkjMp8Ex6CQV7EsPhTH1UzE+QCxQJDL/ShZTZaXDgAALiRhljLD6END1InEIV2bBeFLXn
rqkpK1edTnk3ERtrPwlBO2wH9vtp5gUfdyrZjH1M9uShVXpySGicdbcAInglC9And3gHPBep2BS9
PTckMbZmVNUksGTYBE/kJFNckKKXwUvlifmgZwVgWJ6b4FSlIIntnlX+BkK9Py2BHlAcMYUPJghF
cw9P0v+RlGSQnV4ZiTDU0UyBidBS5dUKJy5zUIaTAT4rJV2RxQjreqjhqT9Skm0ow8pl+ByqeUvk
K1rVKzpDekqSLU9/BFJVg4LwE1JKsLnTEkx6Xj5LBQgAjCz4C1VD89iOGpqSu9zi6c2a9LnHj1fA
ggykajVQOLiN4KTV9FGN4DI4VKH075pZGw+8QY2yKfyAOjdHt/bENqhx8etSKZ3FOk8bOSa548Vj
SxpbM2eAkaGZnRYM6uSGYzUe8VzyRt8FVLQnL1Qls0JarhKOTc+ruUuKQtmb5ERk20RgnhC+GEvp
1EAG/Fn74nzSYYu29gCwotu1M/m3e7hnPtqmglGwNqGqFR5dvFrjdm71tPxKXCB8FSwSo5SBShF8
vh7j5bZDKb2m+ayK+ICERz+sIO4Fm/ALjKIvQZralhWo8W8GXUMtSi5WrmEkFFJj4GwDkvAAgKLp
C+jSnn4bFtSljVLC5bGLbqIX7WXG9aIl8Le4Ac0DkP5ErkFE5Iws5IrcnUqTZlUAfygIq/Kb0BW+
3SVVtzWSYbwXhBSxV8EP2Lq2c9Okk7aXh18Tvpfh6dUKHd9ExpYq2EeuNRzWugW2ktlQrwiHUqDM
3U4EJajA7ixP1Cgse9bU4KYeU2DBlwdfdxWjwRyjy6JI1VHRF/2Uj6PTJ0zXKN3lduLz5Hq15HOR
MtoCeglRRQSsiSxaADOb+nlERAVH1Ety0CY4MSS8K719ufKJ1tzz9SdaSawAeParOmM7gkLFDlPC
dOPAkh1cpa8VrjCGh1p4DRvNS9tBQ9/LnLZ5TgZAHgKg4RMpB/Ak1pWVWksA/PlYNDFcVG8l5ZOy
WDVioTuVkDjPAtKtcOcCgB0p2cikKfTCvbwKa22IZbRF4cNY1E3BxKxkUspBzWnzDhIEOLD5XY0M
BXgcdCncwlEbv9PoV76iKHLuGCK5J+nacgYlbaVbAkCyKZKGOjx0QPleB2aCmyuBxW3FcQ96ztqW
OdztQtH/rf3D0uJQB2msLyeQ8aXVCTQLGIjgXyj3IYQH5Yr0b1R+yVTegj2ZIErbl5f280Q/jrc6
X5MuQEwpS4iHuTgQ0Q7TcWLcG/AYCljxqnUrs6oeLS0NNpdH/nyyGRnxGQ1RY8OQ19obzaQVUqRy
sumQJB4CsK08vGXxj1otf9aTJoEcGxgZJHE+3miGjhSr4kYrg9QetAX6ZmbSgaL88GSAt75ybj7f
C9S3MR9UjykIspsfhzNVy7cygZNat7xmLalhh4zjN8g10u7y8n2+Eyo6GwbdyCn3oO+7LO9fyhhQ
uep6jHgb/Equ9ngwcLGgD0cOAE9YyTXp3Ctt18+OqCDEBAMeasJavVAiwq6yjjtfhsLww59IdFlt
vGQS6zC5R63RvKIzcu6E0DrBhAhhIv+0Vhcf6AihUrnFGtcd8Yo1l03plkbT5//DUaQFEZrwkqqy
a6u1jACT41GwlnNlVGCdWwvM0VhdGeXc+iFXLgGeWpqLrnULBwOcbhIySgtCQIdaaM27OJRrbyTH
SgWfXNjlI3LuMFqiBXoAtwxrttz9v46IXtRaMJnLEZF662HIEQZxxiAwBK9LcWquWJK1SNFy0yzF
EFlFFdWIdZuSwupSfGCYx7UUZO8RBT3woQnQlbm8NZt8aUkstP3Xy1M8Y754GBAhk7CVNH6TP05x
9s1Z0QCJ2mgKwOiUDH/bTORblSzeVKlvkoVQ1K2qAHi8Mt0zu4kILNVmNJkwLurKUenlqAjNipve
+J35KkO8jnmLpX5Hs7JuE8CP9i5P9cxtWBwyWrMoEk/S2rQ0g9WCsUupZQEPdTWULTedoFzrSn5m
Fw0ZRTddQqUI6efVtJCrCeJ8uXO+nEgjqPekibdK00jiRspF0MhRLE4nCfxveMWgnR2ZhwAKG80C
0Uv/uJU+uP+xpRuYHZsdcTRkGN/1G+4GSZJG+o5tB+w6QOX0rwx85pownoh3gdg1+Lblg/11TWoo
7wYMUxY2KcdDk4u9hxKs8GCRQbli0c7MEfk/hQYmXJWlXfjHoapUlOdBy2Dnw/1zhRpo2ajVEG8j
CkgPJTDll0SyrukVn5mgtWjD0z9II4MirvYUwjQazD2XJJIQ0BFr4EhQW/xtIMJS+OdDaoH5sOiy
QdsbRDA/TjCGdE4+iQn6CAK5VguOaai0a3pvn6/C0nFBpMmqhuKbvpYEFHuTLh4VfWAEBAROyZCA
5wvj/oordmaURRuPf7CeSOivzGcHXyXLNYtitAFGtJRyDbROqP/ztcaL5srJaCjKIupnH1dsFMN+
xH0HZAFoJDvViOsUblEL7bX7dWY6GGYJNXuRR46T8HEgKkpqkJM/tecBZdIok2sHwOIVxeHPVvFP
S1H0smgRj/uzmo2MwzKMOUlOppscMJ7R5EUN+I9yhPXvwbAup9d/PXKI8dKsEYi6trRWWdmNCFg3
+QM8ZkUpCdlCs9yU0zi6l0c5MzHDxC6qIo+bTpz3cfUG9FuDOqkIxa2KkmEaGrc0k2k2ptGFTjkG
15rznB+PEIBGpvh3a1X8XhY7wyCvAwRBaKj/0U6U6qofwLSJxbh46MZa+XF5imcOCFOkjRmvDJr/
n0Jv9PFhrbCQU5hHMHcLqgtFO//7eUeTh8SYpixW11rJb1uNDscd0oHdpaJ/b44Qnpo4ma50r/zs
F5CK0nhKDN5KKPGru+vrIXJTi3ymQms7kNqossCaGZ6A7FtbazDh4CbBSAmvabPt5WU8s3O4W+gF
avQqlMilfDwpfSRGVUXDErvQ1eAFCpD2AjVPbTZpgWyHrSdAijaXh/z8rNCYgqVcKjm8nutHOxzk
3Broom37Sj5vNVBZb6lARfJWkAnP730YvJJdVCH53MsDnzkyJrKeJhfQ5P6ttWbpe4kDi96g3aNW
dRdramY3ZTn8sx/L9Cx0L2UIV0h+r96vohzh8psAv6zUzLfwGn1E3oTc4CqkaaZdOaDnjg5PM9nA
ZUUBzX3cv06hJRY4VeJSc4y2aHuBrUsjAVV634iP6BFOR42k3VbBuX7+9+U0WEa6jZgcH205Wn95
IkZE7jrQNdD/gJnuJTSfvAJNxSsx6rkDasjExPiQGqHqymdG86lUUJwHmawnht0AWHhTRlQ9wd9W
O3gize5/mBWhNEK3hD2Y6o+zmpFTKaAIcjrVooxcWO6lDswLkawrp/HsxIjyF+eD/zdXsT7KVMBC
UWhAwcWHQ0BnYAomTWGN6S7JNLF5nGH+XMuEnRl0aZJC3MNi8oSvHoZZBqZczvBsJjq2UaOCwjWB
gy/QtQmyzL28lJ89OQ4HEapGnMqroKxsSzYksGyR1YES1UIucqJ5rNIXuF9GNcIQnwb5WlT3py/K
x3zw0jKFyMpkXfEeVrs3ZlYY6JQmbItrl3lR34rHYURBzIrafOeblI6kqGq2IchIegAKlKfsYDIo
CGZo5F05umfsjYXwCSZd0bHta/cyHEBm0h2qAFtTBx6NdIHwBSjFX17l83P+a5hlG/66h7Hepr3o
0/3Gn+dRt+tuEdeiVaSqOZlitSctC4W9OFBfM1MUa8uUUjTC5SZdeWLxSp+qc+eLHf+vsQKWYXVb
C8TkfENlygHYcUcFrfpLqasESJgYHPqGGO3y5M8tMclv3hJezqWp28e5q/pMbwpkGW1DUyp012AQ
GVM2XJnVuYNs0EhcQhxfYS+XWf+1wiCD1XTsiBOQ0Kte/TigjljJwTuNt6+5AmcnRMy1KJSD7RVX
C4g6MgABCYejpom469cgAinUhFccjrOjQCrB8JD7wH5/nBC8Jr+UaZtKm+AgMjfIFKmdS6QFA/ry
/pxbOdr38LSSeCf5sHLja5x7E1IrAwmtuBFAprtG0RsPJYzhp/9lKISfrcWxpgf4xzllzdi0lsAm
lWNbnky/DalwmsB4QRMN8Zf/YTC6XZGCw8WW1lE4cjYh6tA4vD0FmE3XtTS+BCHu9m2abS4PdW6v
cNF4AJFj5oVfzQsMk6o3GakbOkVkD0hZmHe62ZtXbNXyU9aGE5FkY0kP8UKstZjztNenaObc5Q24
SbsDK7rHOA5fQzJUm7KD7XN5WudOBsk+IIqglahhrZ4/pYU0numUztDTyp14hh5XxzQJw68Pr2zW
57mRLVE5FDx8ZDLWcxtUyUobMNULm7rehn71UJj1AaicvhPrqL8ysTOjmegu0z6Bni8L3OzjORw6
RaDbOOV1bRD0Q5BZwjOtnaDuSN18j0Sff8Xf/Hw+yKxLNM7Bj5Bhuq7uciTqAPaFAlI7NfbXUpon
cm7y8Hh5u86OQpdDrjGpDGqeH2clCL0+zqgzgWhDgVXtg/oOCOe1nkpn1m7xhSi0EByQdF7+/i9D
S7oedpQJrj7vp/5ekvwFMgHr96Bmg/5Nrvz09z9PiyNIkklGrZ4Kz2paip7WURASEqAwhrOeyT+j
3PjHHtUkFogHVMwSBp3HY+1SygJiE/ncE94VCiq6DdoxZJfV3AGKAUFNZM+u3ObPu4Vd12i/SUyJ
i7kuCFZ9CQOnt8DzpVV3a8yxfxS7QRn+2bpDqRANetQYWHfZXFl3MwPvAwAkQRmjLbwsyX7NC9Ss
1uNrbbA+TUhXJCJwQyRElulevrpUKP3WQidCRJSqKXrNCqH0kjb85/w8oxCa4k4szRKY0MfjBxAU
tLeB3HANDbeyk9xECmeYhkQ59l0JbC9uLEB08OS5/ChdVlfrZOfmuZgNInIsCBXHj58gJdJZCL+g
l+oUrExUK+GtGmnZv77/PCdLjy0eZl5mTOPHYUTk4Tt1SeNBCzNdSxl+5YCMd5fv1uJrf3hSyHgu
7UKWWri1/PfjIHWUN3Xb6G8dHOGyEB70aJeJxqaQZJuONzg4kL7o13DlTH7KLiyjQjYirasugkGr
PQRLiFrvqL+N3cEKzdus9+TCd1I9duf55fIE10OROxapPtAkh4wrDOiV8YjQlZiBhsIK1sfgDrUT
3+mGrL8R0Fv3RB2eGpm90Ls86PqE/BmUGj81TRkXY53ai1Ed0oZiDG30O5IH+AGpN5uT6V4eZf06
/zeKic+rKEtjvdV9owgdIAfM1EJoTgOgEmFJxaKi5MArvwaYODPY0iwEHhoVb1pkrKx+XRS0KdMW
NGLoM9ZQmo88aLyYY+v/48FnXh+GWh18Tfd9Y64YCm7iAIkh87eIq/yry7aMQuaH3hjk1bAkK7vY
dVII8h51RoyMth2oGlNsm43N5T36fBKozsKCwE6RbSI/8vF+wTiYY02HnOhHZUkU24QoLKb/anmp
/HwYZXWLCUjQBBgJHhEE9W10s17FRHq9PJPPB4B0BNKsNOdYqk3GalfGVGjlYEZKjaZF+k9pRM8h
haC76EoY11ol/Tm6f5slHAwGI0VAtYT60rpD3YBGgjr1VLGooqMig88oQNY2mttayKo7wLfFptW7
bof4q+yMUSzvUclNr9jGT3tHjEzPEwn0lrlwOFczzioU1rPQeLEiGAAVMovOqCfXvKmzg4DwYE2p
2OjiehBkX5ARDl6TqcosT6kU7ZDTq87a/tPuLYgYlUCIEgoD0f9kZSu6NB2tUB8Hm2Z4Icjl0vyC
bgoUUjUOr8R4qxn9NxReLq1aqWHTzvDjkVd8I0pynFtbzyB/N0zQ7VJBumYkxI/jUNCluMWyqQob
xCu5Li7wR5IghdLDzf60Oe3czca2NzfHzcZ1N0eH3x9d/t91HXvHr9zjzWZv7/ma45HfHlyXv9u5
B/7OO/BLvnqz35/cHX975Jv3fKnj7Plpm63Nj+THL1+yKfj+/fPmtN/z02x+nO0tf73Zb5w3voSP
YDvLn/BrfuPZtrNzdozL1/IT77cnfvyN6/Kj3viTvWd7Hj/xxT3a+/2zvfccvsfzPMdzHGf5Mo/v
5+ctP8y55RdHZsInelyG3+6cw1fvsHypd9jbnnPnuPyaWe+2BZN3+HQbb3frOJv9cbN8UD7blu98
dN75qTu+9HD3tNs9LcvEQi3f7R6Pmb0M++Twx5fP4J/E5f/f6k87ti7UZHHdqMCWHo6b09t+88yk
POfd2R2cpysj/Un2XBppZdzbpk7llrOxcR9evp8C+2R7r3eOaF8ZR1muzaVxVt5FUzUl/GXGYYte
9o+P7LPDerMlu5uje+M4V6r9qzzi5yVcReS+1FYxSuoPR/ftmdPCPl3eIxAuV6a0XLu/wjvw2fCP
UEc6PtxsbpYDvTn++Yd/n9423I0TZ/X4dty8HU+VzcU5vr2xl/btloO1f9zut9utt93e2necsINz
s+M4v97e/jmOt7Zzt2O/uXlcC9d5uHFs7qd3eHBubjh9h90VE371ICyv2l+zUUVaWsasl/viPnNv
WLFrp/qPu3/pDKzsHVI7kBgZ4mbzdgo8riXX/bRceJbtkf/s7S2/Wm51YDPDw+8dWp72b3e32/0e
7Iena0fkT0X80gdaPymtqcTZcihP++fTxvm920f2ZrtZFv24wca5T8fFTLIxbIRnYwOd5bfuafPs
Pu8fj+5LgW3b2i833zf8AKZy2trb5/ue5XOxIo/7LefOO3DOS9u7e4/twxNb7bqy7T5wIN4s+4t3
hyXZuPbO9R6wQ4fjYmAuH9U/AfKlea58q6QQRkXipGKwj/YLNre3+dyv2439+J9lZnoY0RvHvdnw
ITzs7uVPoPzxQy59hJXjNSNtOA3LUr9g3o+swnGxa8cn9+Q6N/s91nr3xm3BWGPxeSW2nldhXjcb
1pynZ7e8Au4Lm7N5c/enEwabc3N6DGz7G6dow57wSngHbuELVvtg/7Fl++3+tH/8tQ/sX4/LD/3+
fHqL7OfZ/h7Ye4wdduj0yG9//eI0YvN3zt0TNpZ/P+yevKfdbweTv3uyn3lFRtsO7C1X9dvt3d23
u8PO+7I/7H4+PfBSOA88B47nPbn2+y0P0e7hxn3iitre4XCLzT7sWHqXVf2zzMz8N8vN48qIvC27
I+/y8cbZeXdc9T9f+PWJP16MwpN78/DywkF0fl7ZkcvWC8/t432nrVIhGDwxvJI3/I+zuz26PHlc
fdtxD/89cs6Vc0CruotGk2Z2H4dNesPoC4ZlTJbjeOL+c9WWUZfXu7K5Rfb35a3HXHIv9jZfiHXY
PC6vMhvNxvOrR75hb9/hEGz41fK9+/32jn/vnlg09+A8/HFsWNbN8mpyo+64ufs/7sLucOBCLkd9
s5zB02Yxp6G94wix/FjrjYs9vlm20d29HPF03N3J5Xsub8DyOvz/hdD/OH8gcv74mHQmXwNE56JA
3TMPIUCHMsK4CNXcKuJ8DUe1ZlX8Nwygj6UnMlUEbbXNyBn2wJoE2I29Vu/isZpuEfft7rQu0LYh
dQwI96OGPga0+iGhtx36NV2w15DTc/C0r8Vfq9joz8fRQWgskRF5yk9lYjOXUTZGwauYxtRu1CS9
GVGZ2kRIDhwvL/AfuP56hWEvyPjzYCpJWX48aqqa0ZFjwr0O4/q5g3ONoqmynf1kRyeJnVbUb100
vHUSXQ1V/ynXupcRYOBEMq5qkz3tgq6VjxYzu/pA5FdM8iyWDLthDeKG+YpYiknnIlGqLeVXhix/
csgbwGf3SJrnySaJ5kx+RKo3+jFHNAm5AiI/s/i6risiCHJwrGgif1wQv57lDlX23gaxT2sFvShc
aF2lW4VxeuWinzndH4ZaeROVNMnhtBy7sNWFfcKBuCVH2F3xwc6PYhE6QTBYUhQfJ1SjNuLnKXeo
m4NwI1ujsCllJEAvH6Szo5DtlkBmgQ3RV+fIovlViiIu56iI4zfEapo7oRf0x8ujnDscIHC5EpSt
gNStnCNwsEHZZ4jdJJEUb/sMdxmirhR4gRq0t2KJ2JbcleVB6eP+y78PbcocCHDc8ueLguJNLg0Z
ig8KNdPjKGnDO+2qhD0KPNp9htgvira6fk9Ifo2y8Xlp4TOSBgdFTo4Tk/BxA4UBxI1Qx8iqmWp1
jJO82IVWcw0E83lpTYBZbJ1oiuTd1zCKUKx6XSyzyUYt4VHUtfdeNZ/9WT/0COshpd/uDLW+4lwu
ruPHu06hWEbEieq3DHNq5VpCCx+ohuQTgiBoSL1YJf1adqWkRLqD8n8ZIqXdBGBjUE6Pv17ezo8v
+/KymBLpBGCmoGJAOq+GBtMMxz9haFOHJ6eMfuwVZVh5tKCEg9rW1wpC56aqglOBMAWYlnTGx02c
pNlXAxmZwmZAhUoes/hbGgT+BvpbjOaEUe5oEXGtLfNnW7agtECOw/bh5KxBDCEtoNGrQfYanUnB
ScRCcBO1sTYlsqfu5fU8OxSlFLQ5kJjmxf44P/RzZ9poo/2HoPMg84CIiej5VpRnGymeJX13ebhP
d4JWyGBcdZUju0AoVy+2MCJpY2oQY7URSTWhRna0TOhne3mUT4dkIRAyxILM0OhUv9yZv8I9yyeC
npEGRb84MxsP3zzO3VQPtZ9Q9k0kastY3Vwe8tM6roZcr+P/MXdey5VbWbb9FYWeL9TwpqOrIi7M
sfQuyXxB0CW82/D4+jsgqaqTJ9XJq7eOeqkUeYgDYJu115prjhxfBhvQlIcDR+0revaeWkrnF00+
fHJzPzzC37sjUZ4SXSEnNE/2hXiZYxmnysSL5qbfYyFXeLRsl5+Mix+vQrkJcST6M7ZUkDofHyFm
70NqNZjHOFlrBE08LBhpmsv250/tdHYRuzCrmFeMctXGIP7jVWiYV0BxIkDuw1C+mZwBlmXU72fN
Gly4kNPNUM2fZAx/uCRPjHzy2k23NtOdpuJzxdImraW/NWmF4k9gZQzPqTrpSsHw8tKxu9VGeO6C
n9/o+vq/XzGpVZKepMnm9zlNTvLjjebT2A9yBp+z2yRu741BtdXOVf+zitNJYshk0fh4nZM9h2ix
N5uc69T+14fSB4nmvh2unn9+M7+niX92N9rHu5nMNsaQgauoW3SeLoi1QLnAfc8HS+cZAYoo9yjc
A1Qjd/7y82uf1gR+uMN14H4/t0WW62IlnUo73Rs9ehPdV+vcOvzdffX0Sa4T/rvrTHmJTVfJdfTr
cNvgdvRAn9kh/GRcnO7ep1c52V5wSUpzab2bZQOyzcPP2Su9+pO5/MM56fQq65z47l60RCh6ur6v
8yZ4yby7d2P7/HD7GdBcWV/7z4bFybJLf1k+KwmXaQK6gTxsodwHPNAvF8+6x1Z9/8lIWMfyzy53
suQ6gMRZPrjc6L3gxe++lu7hm3f78Mll/mLB+H7qntZMirZsLRza17vCmNSjhueBcvRs3/Sft0+t
f4+F42cv7JPl4rQvndRd7cTrNQefgx0TLAm+LO7r/UXsXrX+M2cCN3bTTzaWz97fac+jhneamq/v
b/Zelo28BVQatJv4ItmHbr7t3U8e7Mes+Q9rlXqyimQ61ha4Pqw3GXsF/9NdjNhJz382/k/35pPh
f6qk1iUIkTGCMndtNHSHkA7VSvSHIbM+u6fPxsrJomFbaWuX60Szjcc+3CUgLGoVBm2Z4RD3mQ7w
JO344wM8WTxSW1INfGD/eID5Jfgs39qA5vXuEz/xySrPLMSy++2zuzxJp/944ZP1ZIwKEE8NF9Zu
1UP7UF00B+0lvKIKDA2lfp7vykNyqV0Zd5+MmM8e78kCE3VTYlbriNEYMxhiMT6HHVGeF7qWVwdl
EPm2Z3vmJ4v0D8mW0wF0stLMapnl7Tox0IVtkp3i3xUeidXQrXm81UZ1P93H/2oBQKdFb+VqYkB7
3ccVu83sopTXIdsEIDCZH5rvEDnonnMsPMjK1+0VoJGt2Opnzv6Tp/xX6+r31z55ytj8zTm6FWIV
fwzMh3wTb8bN7Gebdq/uPsuZ/dUrReaBloReB7SKJweCFH5IOou6dQVQHlnBFAXXUH1+70vhp8v1
z2/tdCFYC2f0MakII+m9REv68amaXaKGca4vnqR12gbbSmAXikhA387LJ0u4frI5cSkabtBf0hpu
W9iVfrxUbqvmpA4ATUPMg46VU5a0aWn5J2vo6dNbr6IjLOI0sJqYnOZVdGWGx9TiQtlhlnKJF7h1
EEPeevKsFpdpXRT3dJgrV3/7KZLB4VhF0I42zVzHz3fRRIV/lWhrENpwwOsAu3zWVL0rrqEI5Z+N
xXUJ+36P5wY5w5G4oT/SoCv+ZB4ASRSLY0mzZ5VD6XhYkrX3ePJibSmMSsvucmXo8OEvrHp0ERy0
kotldXGVp3P4YHRlV+HrNAzDvilM9RqRbwP6USS17dYyOMufP5cfgm+kcEiW0CCgMnc0JEUfH4wO
26zsLAu2uDIMoOCkPJpZDUEJxP7UmiENLKYxTOkG8PzwLBCEvUatE9m+gmhr2aS1Zn5mPHQaX65f
SWN8oDrCgR+85MevJOGdmchKPXmQrzL4D5rqwggrntBjGBjJ1oN9mGuVbTcZpk9WzR8nm8ZLo2uA
fDAZ+t8rzN8NEwz2pXGmadcTnf21QVN73+EJeYkR+mfNO39xpbXB2UQdSVYBifXHm4zalUTsqAsu
x6mJwpUWdL+aU0zckQ+9//wl/zivSWGS88LNiRZa+VQpGVnyVFQ4jHoWDoVBJya4m030yRn1h0MO
rw2zC41OGXR9bAHrHX/37CKKE1q69IMXSnHoToDe3bSINJcBVRySfqkCKw/zQJVT/RyRZf5uFLPy
yQr249TjOyCHXpvIUf+fZtrmZRijqmF22SA2zCCqQulWz2RaNZwOi8I9VAkc9v72013XMfquUWAr
ZOo/3ndhxIVW5SH+R22FMeGsZ5uisLTd378KPWdrsQApKAYmH68SjQO1qTkdcN8Ds45BJfCHapb/
9vPTZY0bUcisrfKkk6mXzVpmdeh1vWSsy/NcbxU/kTAFHDF194t+Cjd/965WKS2NLlRAGDn6yZhR
Z7nNF7UD27Mk0SGtpGUfgsr75JDw44JiqwZWGtwUJbcfekEwY6GkN9utZ0lJ6csytoQ57JydbBtS
YBfGiGH/1A77UGr/VMr/x+v0n9F7dfXHst/+87/492uFB+eq5j/55z/Pk1fBu//W/df6sX//2scP
/fNyeBddL95/OX+u2182ffn23CVVefqZD3+CK/35Tfzn7vnDP4KyS7r5un8X88172+fd75fjO6+/
+f/7w1/ef/8rd3P9/o9fX6u+7Na/FvG1fv3zR/u3f/xK0fS7t77+/T9/ePFc8Lnbd/GSkK3542/9
+wPvz23HZ7XfKAUizXRodsIZcQ1vxvf1J4r925o1p3mHn5k0nvz6S1mJLv7Hr7r5G62XtNCykrGa
obf89Rem1u8/Un/jHbN808yERFZF6/uv+/7wrv773f1S9sVVlYCR5ZLm7xW4/97L8bQhWGEjWCMH
GivIqH+cdgmGjRiC4vxrUrQ9JHEmBUNeGQfJiqpnrVL6L6oYV/6kCYNmnr5qTiV5sdqJSxsk4lky
JvpL2GDi76SJvc/jOf4SpzThY/Otn3UATUCC6Jb1SOKw3dYY/MVH2i7KK0ft8jPi2eTbGOnytUTh
Z+8stJUbYSZupHZsLpQ0XWtTY3/FqtSdT2ZfP7TL6ptP6jgYjd7w1Ql7o6xLVodnHGbTrtH9upOj
fafAQXLHBJXjIk/NtW3M+q0u6mWrSVn6Uq3cHCtOxr2mLeVuqovuGrXIcpw6wD9Th3UuSq4lqNql
2BhmnJ1V7XiOudlVpCpBNFk3OXgOb1GVWxjNHG9oYcX1eep5DBpUdzuGgFUpwRT2Id7YM7LOWn3D
xI7vHiVBkvdenRMWFvTKGBkkrZWDrJnxQdXySzO6H+fqBqs2sQOGOF71c1hsCmeMHEpHIwgxMcxn
ZWlHfPu+e7fHWt8meV7slEVlOypqYAqIX16UNJZv9b5o9hJE5Gopx6csdDQQyrq0HZXIH2PtIiVn
v10UUV6DFFdhMNr1/VjKc2CZvbmzKmm4i5KW0M6sI7ATcj4e4gZsdpe1/UOnTSuKDccFioaNc+n0
8WvfFIGSYhxZ0OaFpWOheRKqJ8yFuvC1B3CwLRqtu8a/gxYQjEe3NYbFfg0jyZBC3cdg4Mpqu0cK
ntQ/8bAaZ9Xw5EnfYz4IgqTxRwOSe9NPD1FtOrCnAaVm/YulJTcwwZNgyrJzGQL1wZ5BCHbFEm80
Pa2CyliO3TAdGwk+BWhvDCVfYhUDjKiPsqAshnvYKLGAMdPHZxIA99rtmpov0Sqi91Vg0/Aj7D0k
2v6ht9LsqKDtP9ISnbRuNC6wXEAIUdvQNvJQF36UclZKymBs3tQGa8Ee2LirqdG0t5pDSIXJi1qt
xTq4krbCHH3swni8cRgeqj4OpnLIznEt773EsVPfbO0tvTS6ix2y/aqMkr4BNxeq2JJatj8oSn81
j7qrm9HWtAnJZ2veJjKkBGOm1JEamqsIKZD1YZNje6tR6lFwKHX7ppp2dCk2B3Vw3oVQQEjYvWel
3VExUugQ2oyXfGdN59jW1AEGY5tBNaNgGNPjoPaZv/QGE06Lh2DUsyNOr8phyBvsnCR5Ywg86jqt
1PYACrQLuEAX7WDr16BawWBYzWsL99QaxuqS4tN1qcpgw7p6ZYUXBs9ch0dqSc8ToKez1kzSGyGn
5K5nTfYtvfJUHZ4QGPPcdC2TXmxZrwShsy6el043jxjD6FtQ8JY7GBTrujC67DruqE7jJzUvQN/m
yvjQ0+az6aumv+1V47yzJZ5VLPllXR4sqJRw6r6lRbKnvJmcm9GkP2TlotIAftlh1O3bc0KvFnQm
XxvH13J1Lo4aWXswpgLqNmSFo9NIGzxxJhckxaPTJCBTBORYWcQUg4XP0bfawu7cUZTKWt+uEuss
SZL6QZ+hZqaVeIWUcw2Ir7+CseXGjg4sVtknsMYqi97/JEoZk119i0X9WzlbzxaUMgN4Ex7DMd4j
NMy7RRXu4jxJD0bd6Qx1U+ylPBseaPLBx9nWJDe2aE1R8cLbhFOevWqDI86SqJDpus+XbwJYs19q
OcWR3IThlVjtts/QfLitLFNFx3bFqxVdOnS1km9aeLfIi3LmU1OPnq5iUCJmW3bjMTU2UwzUEc/E
2J/N2NoWM8bVsHTNQC60l2XUTZB2oerVejltI8o2x1kTy9EZpPhmRsjwNal0I/MtMBwXAwL2yzZM
DnqUXYdqU5dBnjvJBpzBeZ5BaHLsEiSCYsZvppSZOyzx0kdIQvOFJVrx7uAQ8T7x2g7Z4lwrQ4pv
tz1OLwa06Oe5zhpOsuGRG1ksP49UP2qivc1WFAyNoeyFHeW3hZW8dZ1i+XrVaL4EMvUB+5zhplaL
/KGd8QhQzWUfCzlzI0wLrqVqUGhownO+ddPFfJQmA8y4UwRdDQrMKu/DQq/8MV0kzWMZuBia7HWM
5dRtE/yYG8nKfTnOI6BLVqM+1zE+S4Bz1PYhsWMTiy8ljGU30SJtM2W5lcBjwcizBDgtee2Y4zrc
zpK+BzUoPWlDXZ4RfmS2TzXFusPd2jZc4Cj9kyVJ6s5Z/Ug6qR/2VPWrM7Wi1N3qKUgTFSOptYt/
EGda2kaAW0Oh3tc4GF8NicoykBT98NLL9mgDB8G7DZRL/aASh97pSgUhPqvjBf/9vDSdXcfh5bnp
k/5mUFVxK2l2eYMDdXtLKGK76giUIDd72hQKrG1DhYbCVGbRqoDcX+LkupwPTdsf4iyvt0a4ZPeV
rjxUTcIQ64vq6NSTdkgWMT3zPFAJLGZTva+Wo24zx/23iF+a/Rwb6ntrBtPqppHKCjlEINgUoV1l
5bZSHNub2nK4UXuqrTZsZM2REz8Knds0HeAHyBeNCG+kzGInpkmuh7C26Z38HuJy+A2Ms7mZNWnX
tvM2N95su/Ql2VoZoj6yqxdZ3QwhHgVxnIBThnc6X67QkzM7A5E9pONeV4ZnewAK7HKSZsVLpPpl
DRePWtVDGohWe9hpwXPUjsmZgyl/boZQ8ucIEAvD99zAx9kBcpuOCfuX0w1b2InGPdXIEczaqJ3L
OcuxnE3RprRiF+P/JcCGo70eUsW8F0wnfIi7qbmFe6IGNu74V3FUts+J6A0v6dlmsH1rcK3PTLzE
U3sfGyYtlxrRHyQfselwKXrHEv1lBqh2TyPtyMMpxLaWe/3NmI04IPZq2UFF4fWYz163jXI0qiW/
NbLMguzbCF9M5hb9E4bUMaaAqfzgaDhRi9YoLypH6LsI5PiEr/r0lIfJTp6brcq8xPfsLLKrrRrS
H59g6LzaW8sPCe9YgI6HRcgmVL4PYM/cYhkFP66jrRwmo4Yzfhq9NW32bEm2uFQLJUjryTjT8Du/
MfCUADmnxleKJqtPDVmsYykN1X1k5trl2Hftzszn0m/NSfEgEujQPLr0lSRZGAwtMJYl07T7Mcph
VWhlY3/TilxjqhqNuVVrwlkQGD62Sl4MOyUzh8s5OsgwTv2y2BqjNbLrmbsiNJMgleL8KqpEfFhw
iNlh3YAve5tGl7I99Pi2LEUdWFDxfCUK+4D6rbEv1eS6X2briwHR4GJcoIc0nLBjPDuV6p7eMkCU
VdH2smvEM3i/NAYVGOg4eabwc4xY9SW0aHO205BwWkp46+Rnib00mhtNJrOiW5ptn9o0pJqaHe7T
fFC+IZBpd3URH/Hl7Q4iSoCK1hEe/CKZdxnm+nsh6n6/9Jb6paFv3RsIhEEZIqmjQJOYIAGKprVd
e0mSoLdEPnucjait5EZ4FvVtBjVWxiE7UJNQOQh96oA5wHmk9DBYGbNUlwjO1DlCdLWO86Sa668Y
6UpBbXTbKCmrR3DAOuODdsbCZ+BHHJ+7FdhbKqB9pFjBNKwMjyAoQkzM4MrKnDxiLRBT2Y64bo84
HTUWHgWOkOZlL1lWlBN9l7ab0hu6q9umG928hXah10v/ZRSgZ2H8JhTWTDFDGUh6+a6M4LhwoQQf
I8A2muLnoxzy4GT7QenaLIjjqglwRbfuZjOSJ69zouxmSrViK9mhtYnKpfLlWacijsWzxpsvIKnU
NoC8OaHpG3fr+S4fLdIQtB9csv5HmzQikGs7IQdLXiSXodQkG8Dm4llNIatBbciqbyr5guesAmfd
RUCGp6q5A+cpYNk4YvSWkkBD74jm1FRRgbE02oUU74xlNs8Kgz0JXFRxoYteHNKyzu9UjgEsTBzq
2EB0vHX4AmMe6V95Ov0eVCrgsCE3STNJ46auLeMsbPunWpMNH5SmlHlOv6polWHZ90XIklfKJviG
PlF3E7AUF5d8x+tESqiiScNBYXM+NEB6txTzZd8WlXQcoSd60mgum7615WPIzhcUodD2JaCsHY5m
UhCnTSl5tdUXj+1cG/u0the/t1uHHUSZMSQu5h3/iQ1VFhxati1e5V/McVjgdabpjdw4LwXj11Xn
ciXAzG7XFVEgdU3uYXiycPhqOBbFk8zS0+nzZWxDrYqrUcIrTpKOg+nX7e0Sazej0A92C8y7M5Ur
Dgxfe+dNmyIwJe126EdnnxQJMa6SuIk83lSc+FyAIw5d25qFn7ie7Bkf0NCgZDzyRZ/CAUvLtKu+
SGPiuFmTds+Ig99BhB2HEpHgghJUKZYNetFzcArwukKIR60Vf9MMZoQkg/jQe5UDgzNAyUyLL5Nd
W2c43zw4rYTbY1+D2SrCc5FbvcfxPr8Q8J1YgXJ7B/0JVjXnYuNcBnQFBCL0y8yY7rsZs3XcYEGZ
yxKDeLIQRBNdTiVN/BJRb7uk2pnel9ukVMpjQ+FWE9lmWkrjViyFtJHCatnim/40wK97ZCHMdmOS
fdVNfG0phtQ2N50o0oNczkuAVtfY8upB0qqtsetgl44DJ0SWNlgyKQ6msGZlzVWJkG4qwF7QSiDB
Zi46xHwbYUOSBo08WPAxEG4roZlu+WATLM50m6TL62xHnR9LnQ6NOe39dKjDq8YyOO801oOWgGfE
aClM97qT9i/poMieoXRGjqu3FoAK3UQOEvCB8tsFTQvOjeoMnIpEaJ83HIzsvjtPsiK/BIjZHjVQ
uZtm7s2N2emBYQDqHa2m9ieN05HWzufhbAHZNggwm+7CaZzXtLdNgh9YPUXeBpMECCdpVD8zG8ef
7ea+N6RbIVXCU1eJWay0T11njjsOlYxXg9fROA5A+MEcdo0e2dwhG9IYXUD40Q+DMS+XypR/BXwx
eJY2WLtu4ADK4UX2+qIlck4uVElE+4nzslXzN1Q72SKzXHvJRe2RXFHpDCi2ian4NfxbqEeKTQDC
1TG+ek46MJWU0L6mRgM6c0zwvNGEDzEQ6Qd5pYC3pxER57pL53MX2Ng1u1W+XCt9edsozb4B84YN
9+z4WmqwCOtKvVEi/Wy1MQyl8DZTX4DkDVtqXoCYJgEeKyJLRJrrkA/WV4zIjx3heqMo+XYUbMZV
ptyyV7SXWGHXh8KqSFOUKmesUT+GobpAOy13qhlGnqGHG7iJVw243bkTtOg7867PBhmuAYZjNMt6
dVSW+5h8n9d0xrBV5Ny4FqaebPMwnDcOeCTfTNsvo2P0l21WyhSH7EdHZ1XBa3ubhf0CLjo8z4jH
dzW4dg8crooxdns/Yo6tifSsKsRbbdtWIFcGJ1XuaztPyUI7QPOoKaW4LlrrrgvxIzTyijgWB+pt
qdvDRU6+ADSTtOv1pt1zRBeZawG6DXWws7kemZsKDzVXhqsZ9IV6DTTdYi2VlBeOby9UwDKC+ULd
17mGOK1d/KwJQzciBaMTRmN7ApYXGXjpaQMo2qQxDOB4TgNgC0+2IZL3isn/qWI5OWJweZnVSIyd
aIbMAnIuSxIYGbopnyNbCX1DS++nULuQ20je2aLXmXmkeJxBcKQ34QhS8opfExmMhyvSzniOtMSB
5l3e1ur03GnmWut2wCiXBc+I8pyb1FOD7JEshujEvjEn4daQwclQSDeq2RyiBrhZaK6UIC3aRTkZ
PTlTEx8jMl/MU7Oj6WF2I0N+Uth44BzZ5zKBNQxwQKRKg5A4O45l+aUXSrqTTDnZmIZIzhS7YNj0
wciKcqGGaLDXcVLutIlRHhehs507+5rAQw5M8M8s/b1XKNbkM9MP06yxjFQcMHsmqEsI+C0mKHu3
5/gVnK/pDtkMzC6yhcsStbD02vNl02i7xmZyEk8l26YvV3Jbd2MMguJF33pzaHQ3RTe5TpI/amra
7BcVNhkgW7w0lDNZqq/N0twKTTLhNq1IwHBLNfVJjIQTycABYyl0zVtIWLicecRWMvXHzlCjr9hV
R54FC1RT87N6iF8tNkW313huFiHZowJZvEG8Dvra8BbKuNeQr45UVTZ6nYNDAWIPfEEjZ5B4dTwB
7rLK8k7Ping76dOxjVqbjWMeN8usPTeZeYAlfaaEX62BcaVNyTuCp1UjzAjUB5KVFNAVEGmjaxhl
dzR6k24pW8uOS2xeTwOvC5pgELYxoVNRbMNuWYLYAqnYZWnEkbMM1HCTmMVdYjp7JctVliHOfXme
YjMxdTNnetWZtXsz1r4ZqFLPYErqbhMb2kbC9+Ks7ysJD/2vNBE8gnL2AQhpviGaNwTFw6Zuu9zr
OQsGKkV1Px4Rpbn6WL6wz+JJb2TeqGlil5XT07RYtR93U+mL5l3oaqCY0wVJaKwo8te+nR5V/C/c
znQi/ABioL4iSs+TMV7OlEY17hbU++DHdUaL/kXqYX2rg7ZzhvO+WPpdU0evUNSXYG7k6Wyc28nv
0ynfkP8mbEF/ag1nSiIfRwxlOEXPHjyxxl1q86IozPO4nwMnzhaeXh3D1laXDbVk+Smh1mBPULj7
Omx32lx4k/TeVkHL+G+mKzwwglERWzX7NkOAkp+GSvUT9sYly0s4qtn7bJQbu84JILsyvTKXNvd7
OF2u2eFkg5HzlxZt5z6SzIXxeGaxmt/Jkr64pSblb3Gvmn6Blc/BUsVyTTpT82GUYsApi5wUvlQe
CEfDs5GZlUjlrZWGF51kjttBbZJzAKW1V7fTPXB3rzPiYxxFrP29JPn2JIFeViCa6sWuX9I2qBYp
PupZmp/z+KcNtju7sNf5olVc3sGyZ6Wqzf4RrrnhDBt1ngLCKtOVtWIA9R2m/qwr4hYqOph0Wz1E
yrLPmIlbQpJXnHOCMIuOsgCB2A9vZVhd4I4XbjgevTnUYdSqGdw8l49SFW1zJ+KJLWlQqDUJDhMj
PjVzU6XyoVQtB3MxbC9MYCovlrylQqoc4wkQV6XU+peZQMmF5I06CECPB7lTYMcqL+f0eto7eCj1
huNUTqBdt9fqkEp7QJRG4+p5SfbW7Ni6bf29NeDIkV1RpukVS6JoYyFkecqY7BxAUtiAt3Nk0ELH
IKzcDtFjku2VNAnAJ3oGJsuJ9VRnnct2tLFwIT1EMOHPFypFm3pQgqEAGJdYyG/IqJAWV4l/Ge/9
VW9pm9lJb0WfLr4oo+Jr20GDDiVyX+NN3xmA9sKRXVm09yVRUzITNwvRgOhDHnaYBsoWpS1I9yfW
65TrpmcSSlDxlbarSv8oTHYqkmDiqM+o4MZ+ds2KBEJjMRGcRj82JGY1dr0EIynZWkyZnbGsdE8Y
5Wi45qICh+wHq1LW9F99Pi1CHDN5WMibjCwqA9k5N4zacxKk36q6FGC3GxZehcgvAF3cXnaDbAZ5
LEnurLNN0roT7Wa7gycxL3cWPIldh2fLTpKUhAqxQtyDNH/0p3jsXFNUznnbDFDx+tRhXtNIz8qa
hrnXKKl1b03s0yOoAa8inNoPVmqiv2vMOPYLqy/PQ6ViYWIPigK56extOnN0VhrsWricc5WSe3+R
5KYiurNbyZOrot5YzUiOf6nkZ73qz6QCKKhdJnun1eIvqCphVDos86A9+82gN+lenZzQCycuMSvD
Ldy98J2X2wRDaWOjZtlDBOUhlb9IeSu/xcQ2IIvDPH7HHDvhNElGzO772sOEKns18L84i3NLfhbJ
Ym5hKI+PeL5PDxm5Zw+ZGLY2WZ0fYpPkfpN4K+E50Z5UrMHPSQkZ2xQaym3PQnhJp859sXTh2ZQ5
5XXcqubLILfNyrRxJt9wpNqfey1+6NLKyNwsHZaLsimy87zrso0CvdZL4UCdz2NfP/bW4hzAxYcb
slMtUW3e+VobquflJIRfLOVz1IgrHZWVj8QmcUELS/u4Ta0LBkS/URzqCbwwubol7KuPfVIYT2o1
o+eLjWh8mJw0PfSFrpBnCvXLue4roF7OKB+catGPRqYst1NKPGLmykTcUXbI2iY1urRy4uG8isxt
l8MEhOlrfxn1SbwNYHX9IrQraH7mHIxCXjbDkuquovVsi+Piw7ZWbvTMrvaqWrePpWrMZ9hXVccq
WcI3oZI6IQdURopJHlGAzA2L8m20SGSvLDC/Xtr7TlJklhspWt76BFNFKVHCLalS7VhND2mbSc+Q
nENORma3Uwu5v27paQSJOlGTK5N8O2Vp6pmtI44t0BG2MIKLrB3XydPMmZcXkwc61a2I8Ro1vEow
mN7JyDuOStRbuJIZJRGClb/WPIDDUlJ6JcWArINOc/SZpC9vBCf84P9AMjNEYZO9XVKwtsXglMcQ
+DZ5zSUKaH60/VyKYpYYXfwhCPxbwozL+r287cT7e4fm4lRo8UGq8T9KOP4XyjFWbeN//Ev18IMa
4yl56bvkezXG+vt/iDF07TdEMsAOdaQ/v1vA/UuMoSu/YTOG4NVGkKEidUIH8acaQ1F/Q56qYeWG
6ZW8+vD+W42hyL/hJIcQY+37MiET6X9HjfFRxYYKA4HIKscg5sP+HmPXj1IMhBVRn3YWLGxljHam
DYI7tYrP3Kb+8ip0hEO1wHKKfr+PV2nSZHHGmavYmT6fRVEbP+SKUN3vnvmfSpMPypITQyFLQz68
dqPSvUgn2Wou/fE6+UD6WB3N2aWcoatuFwvEcHUd2lesuXa7nTML7jIGw5k7EdZ5Ud2lg+/oQ3dV
O2arYB/Ql3ewbRMzgHaqVOdDGKnaockoY5NBFJO1KTNLGwOOiZjQdl0I4F6U/dT6k6H2ez1ForHD
0rvfKtYCS4kUtUILnRtOlcVXGdoarVQfGjdJDEH1GDm1xhFEShfwL9BTrsOqNMqdzA7c+RbgESUw
w0l71R2orTtSzcrWCjWSEmAKUNij6kwvw0oXGiiIcTqO+GPdGFZiJ5dyNckPs6qyvNhmmt0PQ+HI
qEhKwjKV/POmizhubaS0mNpt04VFEYw9zgyuPo1V5gpMGhHChINho76WK8tbrVIpx4tY0Ru4W/h8
EWvF4UM5dhgbG2poABllga1Rmjhhuu0LwOuBEyYl5ooghOFtYh9bemU5R3uhjktHSFvoOtuu4RSo
DbqqfCiFXh9FuoAJEJU1X4WJXAhqYyPg6tyZSQla6pwYrojK5jmtQ+e5rZ3pnoio/jaQ3EUyEnX5
12hQIdfLvfE6JIP2jfS9UT5JVrg0SGAm4jP6P1R758SSADOaSj1S/kUZx6BD15LuanJG6Y1jUiXl
xnKqC1Fjt81RTicyXoUy1ZmPu1qvfu0ElrB+pU4qSiW106NAV/JJ3UKyrcdgpqefYkHUQ9M05Cmd
9sLES2mDzadseVqUdhRqs0gZH+3e7hR2R/i2HHLM9NJYouEPQ/S/tTj/j0vuh4X5p0v4/8LFeW1z
+58X5//bU1F4zj+q5daP/LE+0+n8m0JrPmssRtMGC8i/1uf/R9p57caRZOv6ifIgvbktSxaLkiiJ
akk3Ccql9z6f/nzB3ru7KpSoRGtjBoPBENOrIsOtWOs3MNv/H+A5ROtAh3JsCSWL/zmfFf4/wO0F
8VaIRgLu50j7H7gcJuj/z0FhnP9dmNyCwnT/ywkt+AH/guWwRFCB2IP+haQqUM2GdKbNAdRvx+r1
c+Jicc0Wjk4YJM/bQntTVw+Kaa2cotdo37/jgVJlL3qgm1F2vD5DOYUoo1UTxRXN3MXpVz37TpXo
GBZrLEHxw+WBQVdA/9/iKwEwvg6UYXk1Tn2gn/PGva/IGF03pFe/Ar5diCLUcoH72fwLD43rKLgs
4N6XFeY5GPvhYzv55TZVI2cHf+C/oYlfvxyhkMBGAxh1Ahkn7Yx1nAdpbZ6rAYqX46Qz0LHQXxF8
WZgfyLuIhgtxExOo+/WAKD6UpBmGec6HKsKVHXtw3p77GS7749TTvLjYKwuX6qshsTRNaFHDXnkV
r+VWlOK5gVIhYG6ebVPtdFBsTvZcDAVehGM0YgaagkXEXc6q+2jDo1w9YXtUv3Q13uo7nFHgjAcD
nssbCh7UM3qndF66eKAZqFmtEuJ5EccfC3Tdt5Ghxr/Cqh7grOV6/yWIaCa/66fBu4vLJLH2ycgf
V4YnUTX+njRb1SxWoiBryAoLXYNVWTB35tmI1HBPcfSNmfBsDRXXvFNnZzv6ytvM7L6WlNxOaUNr
t6Iut+JVoYlNJX1kz3aFeyxodGjp0ia3S2HsDFDtrBsK3d9RBbLUPmK0zONqig+8WfdgqYDuqKTt
85r88tJHgFvDFoFjg8iqzGUwC0f1W2O2zmZS0sjBQe0p1943dTPvzRbMbBSbO3hb1c6z4/tEqY23
ljPaa1wHAfu9/gh4sJIJc3QK7yCZKYU4UwzopLPOWF1Wn+0u9+8waPnS93FyF+k692mqJo/dBDJD
qUS91I+0uwYh2hWu0XW2ypLgEuDMx6uRRQ8HgQvhknNRGrz9B5fOrZ1M9nHynPHDbA3+ysH0+5wT
BiF2jiYbPVkoCNdhUCQAiwlc4qEOdqQmp9Epf3iJAlTSVrdhjK3HoLlUV+voMfhwe1MvjZAcg1uF
YwRfO3HnXLBKxkJLhjqYlQcXAAOwj8H+ejuAOBSuphKjIhDe2OWZPF44Eq8DFKmjdV7jeYBfDW2r
RdYHU6kPUa3HO6SZkrvATdeYkr+di1JIadYat66zJnG8B+dtWn3R9Gc3eQZodXtcv90mUhBpzgbc
Bfu+sL2HQP065C/g8ob06XaIhXGQh2BvwPuCj+dI9y+PQUoJZgQcWKG9FrhbT+/w1H3qjf5wO9LC
KriKJE3S0MS5ps9heEYc7FCQvnfR+NftEAvrQCRVeCmRwkDNEoO9WGiVS185q+LwPJRdeOznCkRj
0OzzwH5I/HJ6bPDoWjnRl0bFNeyiIQIjEp+X65B9OmHsUraEDOpjNQ1fatt5d3tUayGkpdbXCK5A
iArP9VSHG8MBnFJaa3nYb3kf7oU4KuN+gjkOqaQUBAhAV4NSD8+6/uQH/clVjhMXbcsyyL0Ht/qA
NsDu9riWlh6UKzJdlZoAmi/Xn64DyqanBiED/VENENIOnpThKWqCP5mif+PIS1wrvdjprSE82wm8
5UGjLjhlawyya37S6ykucj7OHtJ3yIDSlaqmfh1ZPUG0t3a+LwCeT+lb0HdHcPFKtZYmLc7WRTRp
oWeAB2eAXuGZQuNR77KTVqs/snACOWrs/FjbQJTdAqfb356x1ztROmivRillZ9pk90riE7cOgQG1
x8brAA6fSiSpdP1zX8HWDqyNptWbCLZlljyE6c8gvMsafxspX4f6MYu+D73JI7V9hA63GYo9zEmI
H8mxMazjSGkRzsdGU+6Qtf2Dk+5yhsQMXhwOrerAUUjV8FwOIdbP/h2fEIs5Y2NlL7c/09IxdBlJ
WtiDhTi8hfjTOeyearV8U83hj6D+K4hCWLC0mW9He5XH+G1SHMwd4dpSRxBvw8uB9V6nDM6MCwji
TJvZvYPG5jVftRnM59SBhHY/BrzixuqzEu/gHfjpU4wrFcWqXQH2u8tPcf9kx9PWcPyNC9IOsM7t
X7hwjTm4fPzzA6Uv78cdzUXX4+QvUu+gkvq96bAJ3ppISq2s0KWzEl067L14FPHakzZGpI62VuKt
cE6LtN5B3bA3nWlm97cHtHRyXUaRvvjU26HfWiPbIHppuvpxUL62k3nKVs0KF4eD2KZNWkiqLmfK
mF1ZCc/W8JyoH8Oy2PX6mr/10ty4/0Tg+X+9eCI1BhzcMxRI9HRF6o1bP/1JHoPfiigtC0k7XaZk
d0U7zbScwrOvPQWTcVeoQF+M8u72rCwOhVK1EEAQ4qzSUIqozI2y9TmCWfpK/6mcvw7lyqthMYZt
eFQrVJxV5JKvbhcqRB07PMe0/2aDjsoRsNbKxfj7A4nL2L2IIq1iCHuMkAbeedSBQYGh1MFb00OZ
/YB6Z6w/2kb5ucSdpAmsLxaOv/vAqMeVX7F0il3+CGmRj1Zg+KbOUOcReYMKo9EdYCqDHvFobVyF
nmcxrJVPFmNidEoDgyLAb1RNP5rUKumYwvts6oH3jCAYTDg2b6f3t9fK4g6+CCSlOxZMy7p3xJHU
dxvFeLGo2HBJzdOw8hXXAkkpfCxeLf3ohufC+9CCJBDkM8s4uWW5cvItrkwHE/nXVySPtuuNzN0G
55sSxzlXnoPY2dfTsxKtJQCLo0GD08GBhQnSpDXR6ZUx1ABJz7H+ywlmGrtvPDfdmW24cqnRVvrt
Secg2YixjHifUxa9Hs4INgsaUxSde0MgOtudmx2r4TH/loQUJuCzbkWt29up+aHxgO6uTNvC10TZ
lMq4g/0lvGEpfDKkceSMYqDec2s8h7y/1o6SpRf5VQxpaei12uajRQwbripZsHPCX3FfHtopvaNd
ewSto7j6yjJZ+K5ofHIWI4HoUg+QjpbO0QcS1SA6u/7wFFfWDne4cHN7cy1+PNJgwmD2QpHpeu7A
rbdKA7rw7HfWgaexYiT72q9WlsjiSC6iSC+vzlZiEHF5dA79dNM54E2on90eyFII6kPoA+FdwzoU
f79IGYEQ0eJGdeI8u48IAx2C/r9ZV78+G3ioUveGHS+0dKQ14PXw3dq8ic413B0dH+Lifag/Gmq6
UvJbmhKOBrRWXdrC7ODrkUQGWL60sljP9k8ze68Mz4DXV6Z94VFC3+DfGNKeKRCP0uLUjM5mOINQ
Soxq2xVmeaTYfspK56/Ya5In1a2ehjhZe36tjU/6ju2sVkqHDOq5cd95/afY+tJ6v24vBkmm7u+5
uhyftBpmNwK9BU/3rDw0mn0ErjVt6GD6QbxBd3zC/ko7mh1k6nLrZGsfd+Hkvfq44gNcLMVWN4Yu
HIzonHRIFeT7yvorgsAKquf2KBfj0B2xNBQTsMmT4ti5poTG7HCNTN6wt5rovV3rqBDXibGNRnNN
S245HPoQ1FBAl8jhnMQEnaVzHDkhyvUo2NrtKUVUNtLXPuBCakHFG01kBF9FqUY6lEbTrLra4bSt
Ud8iD9WB9tuwBgH0bLJuRah66fq6iibtN23y/QpZeE6Oeuf8lQGNrNMnDQY9HOfmoYsN1EqeB3gh
nrMPkmAzTebK2bW4G+kKqQZpNxrr0m7M6Rr7msPJMga8snWaAdtugrNaq725qzVoymllAAqckuFY
+GXz/vY6WtyQF+GlDelVuiAn8QEUkNtd5MA/eF4tXr5mAdLTl+oR2s5iX4JAkyZ1BpmtqB3YLYHO
V5S3VY8q3/gYZ58jLgWv/st51op7gfOmP7TyFFio+CApreLKQl8MpSJpp3SqTSkp7KLzpwnNujAq
NgBCYEw8OKNxMBDo/u8f9DKc2EkXBwAq+UGW1oRT8XiwnKe0/jmviZwvTdplDCm9C0xldPSRGGV/
KoqXqHuarJWvtpj1CISSRzkAjSlTGofva73hTqzLJuy2JHibIngflOou7pQfXVie1RyUfN7ft0my
4tSwHBoWLLMl7nQ5dDlAOyzEBZWVgXFvz/AfkJ8Yd5FWukcErXtoBFV9pFqlodbWDEc7y1YltsTC
/23Jos9He53mEznu9TzGyMBUqqYyfv2psHESTLoKyobxI4vqR4NvbyCgJIpgRqnuU+XYD/dRrq50
dRcn+uJHSBUqta0hqiIvca60Rw8dPbV5Wm3KLO4PE5krbFjI4+Wyq2s1SZ+2BelArSVb+CT2PYzJ
fN+ls3WflPBW6ml6UK3SXLnClk56rHGhZFHHJv+U7ml7MLMCgZ/o3JapetJ68xhr2Ce7ud3vnACE
UVSN00pFaDE54LlgkVJz2mLXeD2tXTn1cQpo9jxaymNXPSf9nW7si7Y9aMrOo7rWuZ/8xNxHGigl
YML9l9vHw1Kq+j9yeyJZlX2Jh9b1O7sXOTdGzk5r7mi2rNwoi4vmb0W/1xDSonHjyLbrgYRbLT7N
ZbWd1UdBJro9jsVV828QuYhThyGqUSFBlKz8TK4VJx9GeLBZEz310fc0XVkrS/kHixPZNxtnAKwc
r6dt9mF4wQRnTNlpniYYAydqp2G2chsuLkmbJAfjaJq9MvgEyrdb+TZLcnRhy3rh1rG+phbE0Wh9
3y0OycELB4EIUQWTVqKWxvWUjsSKR3cbRfq2LX6V+rS3hrWjfHFBgOVU0TSlFvCaBF1cSd6Qlm3Z
cJQXaQMd90c4HfTu4FoPMxaz955bbmkdRQhSwhvwyXxsuD3D9OP2gln7EeLvFz8C4UsuE42NF8cv
YR1t2+g0R99ux1hclNQ8xJMWZNSrTu9FjMwtQ1iQnM0eaZMF6wPlvrB6hz2OUx78eSXa8oj+jSbd
kIGfzFZV8+q0QtrxIOBBipbh0+0hLZ4XF0OSr/rcTJMIceFzqyOM5n8Nyj/ayRcRpIvOMYDRFA0f
LYe6Zr8PMh+OP3Lz/bj1PtVzsHI6SWLJfz/PKNX8M0nS8dSNTlyP4B3PPXo9+vg2QeImbt4W0b1o
bHTRqRxBmlrq+9hCasLodmHRbgJWJGy5/9O3lQ+VxNYGROEYeZjG29h58kHF3o6wuESQXQTOAZCH
Ksv1oof444VOOnFKRt2vBgLF/Wxbn/PRKFZypsXD5CKQtLuqobJQoOKjjsmLBtU+zUl1M9jEfbMy
pLVI0qpHZccEi0WkfLYgThcnGhE07Xd58XL72y2u/IshSSvfzfOuNNqBAwP23yayfyYRZKXbMdbm
R1r7k5kNKL0TY3aeoR3u8+ablmT7/1sQacED3nSMUGWZuUxK4v+if76axC3PiuVRC3XEO0uaf3Re
m8wcWWiZoITn80bJfk2QIdtoZaEtf7F/A0nTbwQ52l8BX8yp7IfMgMfr7rHpWZmXxXvYJfcGookN
9WsWd3GQl+0AqxsZNh7FlvOANZmzAZJbQAW0IB9G2oMbaGv2Bssj+zemtFeLtAKmaBGz619Ubdqz
4sqxXDn9Fm8oobEJhocUQz4QSjUIeXHPvCqKX0lqbBAwMKOfvbqt7cOYq/f/feUhB/GKSbbxApJW
Rd7G8OVGj8p1mKvHqlBQyPPj4dgkxaoS99KU0Q4zLZDJlEplbFeDIE1ngr0DYDPfNZ6GWgFFsHTf
hMWxKI9eexCPyCFp9gl8c2d+spzuQ9uZp0Ztt4kC5H1up+Pt8S/tCpwGDWBTOpBlS9reutvPXpHw
m6Jo3JHKafmvvFU2Y7e/HWfpqLLAElugowVuTtoUQzyV7eim8TkN3k/BL1o6t//5S6vm8p8vHYVx
6FMRUjKEE3JwKvbG0ARB4K9y6rY1FyTuEbfjLb7AwRADA4ShRN1bChgmllnNrRiQN1SHukrMA9Ja
KFLBV7kLSki5DVzdLZaOHjqQY/YZ8qq58iOW9qNAawF0ohxoy8bthpNAqrUZtBZ80gPsYsqTYn+6
PdClibORYPYExJ9jRvz94pxBQ7FrZ72Iz/Dmnhte+8h6IFJ0O8jSzuBItg2dOoIKhvU6SBVV01RM
eXyumtzcdmrYb1WwLbu+LL83Zc9l7dn/TYb57ySLBqPtknpAU5DbR9Rr60lF4/w8qY9B89xDa06K
L5qPSEL2OKH9cnuI4gqTiyVwq+i285oxVZkdALWHinvYxWc3dj6ViNZ0X2KkkPK7aPTfaeU73p8r
q2MxIoZZumkAiOSpdv1RC0ONUiW143OPfkzyUrg575ap3RZmQCnTgZozfq4s93B7nK/uX9cDRUIb
hD3IdjpztGiuwzZWiTflGIBd+O4czHRXZQ8aGgjf/J9UaFBa88ZzNR3NYQvivU9Os91sQ8AaOASu
fPGFkiq/BJqE7fJjBKD2+pdg8lYZIOGBnAw8CdpoN98ptf/Onqp71Xoexp9TjoE4asqG4r9Bm2cl
/u9HEuHpg2maR7PKkKHpVYmESTg34Zm7YBMkCJ7S/8XrYdvuWwSemrVe5e+bCO4M9zznKxYKOGdc
Dzd14BAjLx2eK6TDov5rAwmrH76n9iHM4uPtWV6KZUE9gWuputB5pGJDWipZWASADlAn2+vZh/mj
4swAbzeZ+Z/re7DYEfEnr+Azgoe9HhUaxU6YFFzQivkriUly0pOWRCs5x+9bBScTTjfa8zpHgXz+
ZFqrIMJHqaaNaCtkz9UYb72XyX5R8p/6X96w8mJdWBmEsyhtceuKLub1mOpMH/GLpNZfIKDhozhh
+H8hOqQn9y7utHb/4/ZkLW2Eq3j6dTwF/EOUI5dw1uz0UPoaanMW6t/O0dX6TwYo1WD8Nbdflfs0
wtTv20p0se6kA+EqurQuEfcdB3eirKGEyp3jIgA5w493ylMTnYQKkodeZ1O6d/7QHnS1gOtpIY6z
ehqIJfnbzxCNFTgrqsksX38EiBouUkq8MWxvvNcRSTLVr1P8aUqjY4Pfi2F8mboAZZ61u+33S5pN
6Xlgg4Gkk/dJcf0Mk14PLZOzh7GG60HHrBFtztaW8ELRANA20DoBf6f+J69hEJU4yaZgq+fph3oM
1V0ZYtFthtvQ1DYICD1b9/Zx7u9yZVM0K03CheOAY5biuANimAUtZ5F88WoKIqpKznckETZp/LFG
tzd+F8ffV1bTwjRehRJb+SIfcZ3OdJGNoN4/vMTTz8J6E6Febgfvnflo2iffPRTFXysxxf6Qls5l
TLkKYs6OVtLsYL8mCNy+Ca27qEB65Dh+a+v3oWVu+LfpUeE6rgReGiwtHqoiFCV5BEvfNfBrPvfI
1gnTs9n/VKuX5GejGkJCfeu2HzELP2TK2mNcnKjyaHFOISkSTDmS9esv7Bda3U0j79ex3ovCq++i
GkLXAVnkleH9nluCuruIJOWWbtLMeiDqXEgUbWGzKQ1q+WgTpnvDgzuJICBSM+pDWIbvdD07ht57
fxr/M5yE3yBQMfAe2Kevef7Fehobf45VMdoepZNtrQxQzh3gCGhvFtuV8S4dBbwZVLC6HP6QO66/
7OQ3c5hpUwSlstiaRnuXlm8DFNwcJPpMNLjQDzVhWSKq6JjZXnTx9DQ549Cwr3X/+faPWbjyGPe/
v0X69jb6PkZX0DfLKemVubeBEp449cZG73HuMiEou12tPq99APH3i4/tQQISz23OYC159kp3N+TO
wR1+/sHQkCKCBQRoi1fFdZSmtC0oCx7bddbuavdodN4OccSda9Y/Y3eH4uw27tS720GX1jKOOADR
eIixpqU8pcj7zlZDjdpICii/L00FzVRjzTdwaW9eRpEuEx3VCbcaKI7oSnrE+OKuq54MFC9X++eL
gTQyOxiqdLdVaTgZeued3yksDwpde8Bj5bGwnF8mG/CgNYG7kuUtfj2SZaT/YJxQj7meshbZqqEq
TDg7E8iS+Wkq1ly6FwckqHWkx1gxyYWepGvA7Smc4VnlbQ3rEZGdvRKcVqt/C4UBqL4XgaQv101K
Po8ikBZaZycLcX7Wt/HY31PF32lNj7zePB5UL/5OWeDL7UW4NkhpeYyGFdStuIft+S6eD1X6Dmum
jRZMK0+bxeniXUXJCE8c05LiuCXMNB9l6jP51BZqiIGy3O2RLKTIcAXgvYnHk82j5npBGCk+NhAT
wNnr+Y4mpk+mbGuf0zY6lLSDnXHlql06meAmCJs1/gOY7HW8STH6GEZfdJ7a93E/7pogRRR4jS+8
OD8XUaTvZlioZygFoPDhV9Giy+k8geyfy5fb3078U+QL/HIsUtZQkolCC2csIwLqSVrtq/EhGd+M
MT428co8rY1ImqfMy+mmgjA+d2Xz6MbTqQh/jtVfely/vz2oxUCoQ1CiBHCjvr5xLq6OLlF6rVVZ
2pU67czqkzYZj426G4N65ZZeXAkXgaTbA2wSziniLdhoJYmzJp5nnvXVzytr5cpYnCeoimCIPEEa
lK7gOis1L0+YJ8jb28k4JbTYPrYxPSmzCH/d/nyL++kilhj1xedDlFUbUaCkKWE289sh91UcPdy3
raP9rBsnOubZhF3BXKxsq8VZQ8vD5bCgUClvK63RMzPs6OA7aovjXgBtoMj9Dzmu3WhoYgZwe5SL
55JHrcCxIWibMpCtmYWsukU4lOGijVUk3MSwuVbW/NIKoeyLvZ4QPeG/XH/LufZLpyzTv/Fr7OHW
eFo/YteCSBsrwr62dwVEJdFOrYVQo/doI3L637+XwNBjWkZ9hazleiR+WQHTRgH43DhG9UHrkaS3
lLhYeR2+cinkA+kyjLT44qAz2ykn7UObq7jLYyxYAA99Tes4O2AEg2NSi1h7UM/dfvQ6e+/ribrD
HSPc5bZt71FrR/82tY07LUTUMcaU5IS+xyqLQSQZt36mWMwXe2QMdET+BYIGJU5UoWi5t/sxQE3A
sO5c89T5D4aXbHmKtasFqKWjgCqXjRIX5nPw465DGxZiINFMhYZk4QH4nLuvzXzvWH1GaSR8a87R
ysZcTFNEboernfpaJb2OiPJhl+DZCzSjLL192SHnng3I3Cv5kOwTHaGvqgsQnULXaVO2RfkFt9j8
D45aoaRAtoS2GZv2+jek8WB3IZ6u8Oi/wnLz4noTJt9uL/Glg49KNEQ6gK14SUpLXJg1DGh50eBy
dqp+qoxmh9Roln+lGx80K63fBbobTkcX0aSVrnmFreK/RDRdPTg+MqYTWeb0RINj37flQam/ZsZE
QtPtXb25vz3UpdOPb0n1XRgF/tbh9vuJpaVwZIx+ttNwNZijtcRPnDq/bZGLENKMKeOsTM7AAWtW
wwHh7IOuPTRTdxerHwvhpbVZTcwWd8ZFRPH3i03ZWkOs4DwDxsH8no4KxilhskPVZtdM4c9YO9z+
hIun7kU06WjPVDzmh5nVEgOcnav6rThzu6D+g6IDV6KJhCAVB5b+9aB8ze3V+BXRnrxU8TdUPddZ
AotrkfQclLCoPXIhXgfp6K2nIXK35zTuHtqi2MbZx9kGxdli3eUgvG9goGOFvIuj7jihe/kHu5vq
ES09PJ1peUnfUrMrM8IpgxNG/5UCf6Fy3xH69oQtbG/+6XxDbmOaOXKTxTAwZ84LgtQ9fRyj2ZTd
MUWBm5fyrgiLDYrAtwMu7AACOsLO1+bolC9/sAST42u0KsFFbWM/fmuq3BQ68mKT98myolOnnlpn
rZcn9pW074A/QjwGZa2jkyWdYrVi11VnV/G59igYYRP2sYmSx1apMOZQnfS/zxynCDhnUIJIM1jS
a7wwEwSSUV0VzfqUvlipPQ7u0+3vuLCvr2Lo16vTioUlph/H55au2GT6p8SZMFp5HLpPdeTubgdb
XCWiOI5UExV4uTXmD6RA2NjEZ3N+be5m7aayzPCg+2p6KNThRamCgkel/fN23IXjhO4O71iYK8yd
nP4WJPaqlw7x2RtcVLbbB2qo/fifMXroo6JczDyJ4pMqrY3G7jvVCwji6OAqfhbOGoN1afEBB4dw
h2Yq2r7SQTJqjQVBy4nPyIG4UMQxPQAzl/vvb3+spRVxGUa6Wxoj93kt0K8Wkr9FetDde/0uqrOd
GX++HWlpOVxGku4UCjGVUU8MyJkOCmYTm1RVP49WRfsHDXB3n2ISezvi2icUv+jiFstN6soYvcdn
w3uxnEc8wXqMN6FG3A6zNjBxeF2EwT+ubciB4nOg3ZsDyi1KcRYVhuQTxhobPFRXDsPF9f3vypCL
53GP2RCyqqxvLK1KB3e7Rqi/ddmv2+NausvQ/KK1BNWEAo0MnZoTy0tyxQfLkIOpcbIvuqHfq0P9
Ji7a71V/6NWf9U8rpEiEHvmasMTiV6XXDWoQOSba0Ndftfb72m+Qmj0XLrAsIURrazk04DjdlI6+
r2Y0ZL7fHvBaSOM6JEI//jxkhBw07W3ahbsxR7YtRkmgae7NtNyHQfEHB7Lo6P/vKKVjBCW/vOz1
JDkndowxhx0capzkN8WgKZs6TO+yoU9WQi4uH3IgcmbwImA8r0dZzkhJ1gL2qaf7jsZrTE2ssVdK
y4tBHBoB0FlgS8raTKPSYGirUpg3uxdQdmH3vNrIWpwtHlO834Rgiy3+frHt0jLEP0/lHRMN+jaZ
oAOp33y8K9HE3+h3ur9ymCzvhot40jZPFGwncpyAz2UUPwUVNnT4J8+PWnTo9WaPnfImM+6T9Eu5
9mpc/Jb/BpaJUJ5SqRDJDaqk2n1uwiqz3T3t4He3F/9yFMBg4spkv0mf020zv4lwKTy3FGGd4lRj
G9OZx9tBxHKWMyqk4lTBLeHqdKTljnyYg1UrQWJLOyd1+tCb/svtEEvjEBAoKnzILiBGe70sbD0c
xFOfEg6o5il/Mb1nVMH+IAYCLqDA+cW/tS9zKys6HMZIR9uTAjcrm3AJouR7O8rS9QVC9J8o2vVI
3KBHK8MOOOfrpxzj0bFF2So7WYq1cqG8krt+m5aLSNJZa4+pH2RFy0UZBsL8GIOrEWjRXduFmKpE
2DQFRus84YGLuZmZ2e9iPX1qhuGLM+CKisXAeCy0QGiCYxsX4qe4Uedu3oz4UW1TXA9cO4CwXMBR
bozAu0dgHUZWlIZHLAi6cwvYGulAXil9gLHD7Y+4uBxIPgWwmQ6wjCLAEBIpDIqe5xk7Aydt96TV
kbN2Wb3iSX77ghAioY9ASgUNdj1Xhj/zWMJd6GylBwCqJ8+Ytq6ZCeS+vZ/0+FlPP+imwKmC+6mf
Qjv+pMXVtrffGfm3Lg5381DcN8MbFFMz9wkY9EHVnwMFIe5836ZvFHSWNizqw+2Ps1QjNEQSi3wp
zVNyiuufncVw9dWwJMksH+Ihe4p68JhzcW+FMWaZ83mKw8c2A9WbV6G36UMEVovuWDV48DjRTneM
0xTpe7+a1D+ZtosfJu3ixLDjsrEA2drduB1x/ItOjenf3R7+4mkE0RPwq9AykflnVTVVTCa+b8H4
PvbiraqunEWLO/gigFicF1dU2FQ4SkcEGNIduojMva5/SIJPt4exdBHqF1GkxLrGWYAZYPfq1htH
2Y2ATFHxqxWPCu8Ppu12tKUaJrBK+M+gN1g18lfrZheB74qpIX8w9Hk7ONAExwzcyPum2cW19sCz
tcf65XZcsYN+22EXYaVviRG2VswDJYA63Ltoz5lkgZtyHrda6Gwaw9vao7bptGoNQrz0QLocrpjj
izmMhshNE/EsN3xcCrYmA9Pg/VjeviYNvT3GxVgQSQVXQWi2SSf+1AConyxmsndOaZv4m0SDfJz2
d9i4U1tc0+xcPBsvwknHfuxYUW/W1De84IUOAHzq5yJbuSoX0ybw3uiRAZFDOl06Gb06M61iBIKt
+6O91UrsmN2tNr/gYk/KsUG+5lhmyieULvM6fv6T7/lPbPnwz+cq68eB2EP6zp+au9ZstgAqNqX7
04v+pH5zMVBdmrywV+qidIC2KzwdyOXT4tiBPnzKE5ymVzbD4szBnH0ldtATk85tUwuLuhgorTyU
WMfpJTKh6rhSVl9cjBcxpCN47pAEywYtPjdqh0Ovu52yF2zndwMqzzRmbs/U2oDE3y92GdsBk9uJ
ckrmlH9pwpzNcn6onr27HWb58ILkiXQEZGrVlXaz3VUBNiswb0qj3kxW+rb0rYcyO/VFca8kM45Q
p9LbZt9Wwoq5/+3wEgY4ltD9o/F8PbyxU3Mnmwlb+c2uiJ1tVj6b1ce2/ziW6cbo8VikG3ScqzXo
0uIV55LPcwkgL/C6Oy++q8KtH8+I1iNSnjlbJxrH+8FXm+Pt8a1FkYbna9A5a11EQWRyixEbzqcJ
x9ftKIu3KT17oW1IA0vuM5sVAO5sJOs24lAXlWCcLlOVC2gKt/jjaH8UDgEcunXUEm2xPy4+XdKN
mJhP3HOYn4zYUCIw1H6MsZm/PaqlbydqsuB56Au+uipdhpls04mGgUM4bWe6sfdTaO5vR1jaW5cR
pNnR8cZMdL0hN3W+Fw1NXR8j09W0YHkcyJBReTVQGpXOeSUalVQZuCfr5gRTccRLLE52nhbtTHL/
aTumjxoeYGp9yIP3Wf4m9+uVCVs6sKDA0CdAdA8hDfELLyZsSuYetwEmzEQ7GL1mdIM6c9/Z1g7v
7t1sJc9/8F0v4klnlpl6rddmxFMy9x5u69boykelmFay1AVpEGEUZZiwGNEkof1xPa4qSCPc1iCD
dX25q51HvKk2ZXWihLPVnB7ZsBCXH14LRr5TRsR4P3ZrStuLK+jiF0hXWxSrZZ9P/AI3/9TV1mHO
vK0brylQLq4gDcgKlHSLh680f73eK1bS8hhxfeNbGNjuNiy1efcnk/ZvEGnSYhjPuS9IbzzdsfY+
udb3Fg/q/1sQ6ZZJrCY3hlkkVlF55+NgV47a3SpadHFWXkEkSJLBNRbvgov17vZVXLgqCUdhVzDq
O2Sjmj4dN7OiZIfbA1rcWhBWhcQ70FNXWoKlVpRTEBMq1Oy981mZcCQr7qwBA6k/+nbgMVhuwpNI
Fn9Mw8KiADGLVp+6zYOvAjLaZCvlyaWrRIA+/jeItKANs7U4+Ek3PD2y8a8fcAzC8e1gmBl+5Iax
Bthb/H6W8GbioS3QvddTFTlujaWLytK2FY1SURtvQb+HB0VL6l3uYcplR0O28oZeIgUasBD/iSod
yWaYlXNb0yiYm/qEq/jW1tTjpCEbU+T7uffunanf6S9m7x3GyPsBsvuNYwVnO343J/HJUJ4EWkKo
NdxeTIvrFv4alWHgaZpcaaSjWumz55LrUSdJnGNtBlt3VQ9iLYo0eCttmsmqPG4DlQcGPS3v2Z7W
6pmL64h27ashFxQ2KcgQ5GpGepWcC93doXjmq8gaYXY+9ysLdnk0/xsI45nrBeQXsAomRYlfq5pJ
b55Up91gFPUnp+M/46G7fx2Gl4saNz3jwaZupwfeHabtu3RVjFIsdzkdFl3uvz8bRNHrMGYTKwI/
APPY1w+0zt5BSfXiaNu1j4LsA1575S2z9PmQbINLDRMYGpp0tZTDEFZ4LnN+DR/C+eeEQXe0VgNc
jEG3lqozQHfaZteD0gvsBBEtJc3K47uwMO9gMMZWuDJDS58O5BY8RlJSQWu+jqIoThNgo5ico2ba
oCe6T+ikUhXWlHyrVPMmjlc+3dLRZQmfMMFycyxTDPviljHg0Rmz3yYg6zssZ7vJ/xHMeEW7FT6K
pYdEtO5rf3JeAl5BV14A3dGcvQ7qj6nn9kOWnE3zc4lbeV8dlU9WuI3q8nj7MFr8nheRpJVhDXk9
5kGdnPGvPQh2V+gfareHuM2J5FW4jOInvnIALsfkYQHHA+qrLP/QV4Ne4E+dnLsKwCMNruJYtkZ6
P3sJ3iIJrri85/ZREtsrCKjF5y+CDf9Els6rqfDHMkdY7zxhxwn9LQBvOD12nYZ50xYITLjRceSo
42/AMlduo6XtQeogylpIokAJvZ7SPIV0pmPmjFp18teYT1iNT8nnaLKDlaNycZAwWjwkBnBJtE15
kFXoFmlEHmkM5b7wrUMUbvukOFjfGsN+6MtP2eDtGvfH7YW0tE8uosrkbH3y3T4zSSwL7TFsH/IS
w+7pwxicMFxc+ZRLt85lKOmUzgYdGbiY9DKj9d6A26nqxyYKaK483x7TKwJWPqgvI0kHtcKY1ESg
XOpigyn0vooAaozZT1A8iU/RwukPiZpuTFzYM3/43GXHeDwVw8tc9G+Gta0qtuJvPwY8Auo0KDnQ
Pr5eQZ0TZE5YUM2z63KHT8mIHfrt8S6tURTj/4kgfdiIFgMyCkRAbW/XJc6eD7uati+vTxg2tFvI
BH9jIKi+Q8YXjWS4oXVM4XoWKkwAMkLf3w1zvymMETPgrntQ0jUy5OIivQgtbUK31qLCn8nj6/Sg
cX4H4/8n7bx2I1eSbv1EBOjNLVlOYklqSa12N0Rbeu/59OejDjBbRRFFdP+DPcAAg62ozIwMRkas
WMu20go648bp9U1SivlA3h/YfwtdfKtMI9VItMl6A+sFkJ6j++GhqWM0qGTxWKvHfoDKzRIfmkjY
iLCrrsIYEx0oBX28dyhILzJkX5shMv530/vj+xsXY/UGvvn7ixBThKgLxBXIInQMiqp6MLKjFuR7
eFE3FrJuaJYkmxVVSWAufT4aY2tIRoqwqpzvh2RCeEg6Tgghgwa+7vurrkF+BFfKzJO07JtrakTe
N6OYmlR06iSc9U33YW3uSwUt9i2A+OpNe2Nt4YiBUsf0rNhAwbrzTDrosDvr366vaHXvSF3oOqD/
8E4mcpKtrO5g9Tur0XMj7hTlWwT3wYYnzCf9zsf/Z4SS8uUBIR6uB4XAYwZPEyDghQNU1png/k2T
6CQokZ0MW8X/FXJwXAF5l5lLkqnN5SBg5GVB1SvgstrhY699EJRqN5PwgmI9KKhtwsYwIM9kFHst
VwwnaJw0K/cFLG+3Rfr3ih78FigWwDzDYy0tYYqeEElxU/NbQtiQmym8y18jGdRZ5r/Ust+aWoST
YuzbuI150UVicKzFyq4laSMbXL0EvElhQ+Jh+g50xhxK0OsD7x+lvpMDcweBs13qk5OEkb1J8rRq
DBwWOGpGMciJLl3HMttOaAqMVQjMo0/aqNUBffujACNJgQ7A9duweuNeCTHwScbgF59yhW91EwPj
p1r56BmxU2W3CQJE142sxl1ks4D7Ai4DuXq5pKov6hhB95jhOuGbFiGJLjKM+3DdyNq9BvIFup15
CyiaF37AvGipxUoRn8Ups6P0jiJSA3QE3HnWbphaOyLoqoARI8dM/WvxpkPxvRCivozPhrQTJ+WY
JcHOTMbbgqIUEi+H6wtbOyKDmgisIQCLeG9d7p5VJp2WtcSSQdTtNEdaNbKcLtt6fqwmIG/tLFwh
E0dfoLNMyyE5Q7FqBzDdGfXnEgQPTFwHyazsofhdx1uBa/XgeIGLIHHoXYqLr2aXJClKl8SKrLut
exioys9B+iuZot0/7CPjofBvMfYLZuByH9HsBBQb8kaG+6qIqz0zEIG1pfCz6hpvjMz//5t3cRfk
cSiXuHqc0ewCZ5E8S7Feg/697ZstvvXX19HyMwOB3/+WtHBEL836vh3nWDEeMgH1PQ3KTt+Rvhb1
Uc/l8ziZD4n4rCeT4/ePQQPSqi5vmDGbAnkX+t/S6jFtb0BqWBIf9ydGztq5gjSU2tP1vV/7HgL1
R19MgWwDXY7LbQkzydNrlb3PEscSvsm6sNeaXwgMIq9wwwPF/xc461uDi50x+1oN9RYErVh5u8Yq
djOeNRs3+tOrp/1mWQvXpcViDKGIlab9nUFCL8Qn0fqoRbuk2FL8WouhtN15FyjM4FNsvtxBBfyc
MIyEt87wflrxqauHn9fPaDXOvLGw+PBE3iA1ZkkVoC/yfVGlEVRYhRM1Wri/bmj1wjMDpUO6RY1l
OQwVpLUZ1jK1Iyv65lHfi/vb3oN0ZuvFv3o6b+wsLryYh72vCRRxqCgPXY/8gzuELuQWx6Lq0OF2
vORHIL+0beaMg2v1xZ0R+Y9wj5+ycaCTUW9s8NbvWVyCqoQ6tkEY+Qy7ZxCdes14zmcp9rI9+k24
hYxaPU4SI8pl9JBJCy8dJgYorwtdzpWzwMaXt1U32f3WnO5azWpGulKVo6zCN+rSCMqIVj8NU0wT
uf9SBuqjEtYHOoJ6vqOKdYjA9W7kEmsEaooJbzB1dRYHp8ylySme9d0YQz77puL0wqlLbz1ESA2a
u6Wr5/lOVSFkYiamdXTj6997LmmMSQuKF/q7t0PeW2MqJBm2hQ/C1N1YOVPJSetk4pbUz9od+c/S
uwcE2m21UImcnjSVt0EmHOCt7i3tA5m//X9ZE+j7y/2kZNQYuo4lK2kYqh4fwF7dCWnriGG8xfO5
5pNvV7XwSSuO0zAQ4FEKJ/TahW+V+WHIvv/Del4LqMx6geZZ2pCoBqWIqJ+b/qiqgevXd3FeOslU
b+QTq+he842lRUjWKkHwRbnjPo+mQ+nGAv66t7ydwJyUVOu//H68S4bqaKXphzGSndTIHo0k/zCT
SEmTeKpReU1e4qg7+L5E2d44xv3XoJ9Oo1hbNlN/N4HQTDZ4S55Q4lbatX6RYNnSDBQrUR9YhMc+
8xPY5Pn5WT+9RJoCmf2xGn9KZuCYmlMLsYvQ7b2Wmm7gNzYjnxvxedXFDTqRYPLn8u8iHLZ5W/Rw
0XOZUi8+SpGp33R5qnxSJqm8r4R/kLIkU5+F3HlViYyMzs75JjVD2WKIkJzA+WgC7lSx1Q9NxvQh
hKTy6boPrubSTEhBygMDlWwYCyfs9JFusYCt3PvQCcVxMszcyZPimUL4rWiOL6Zf7XWvOyhp/eG6
7bVE4a3phVc2QTMUYynF54QJeBRBOnBKnbxVdV29yaZBsWt+o7Kvl5spAx4j16Nur0Hnyk2mR7fd
EVnzEF7coFyovlp8YC6NTB6yfnXukd5mzc1kZDdBXJ3itq1t4EYbha61bQPCADsK0pSUURbZTx4r
dWlkAg9hOX42KL/KeR1thNq1TXtrY+GBciNketDP6/FhhR3uminbbeakq5s2p1YmxDnMiS6MmCV6
0VpiEZWa4ZD43wpaDkHYHiIIW//e06w3lhbHM1ocheaZWFL+oH9gi92f6wZW9+uNgYWTFaXqxQHC
JedQPFLOsmOwH5spzNZ+LfIJOG0jj0llvhfCnZJQZKnuxg7y0+zwD4sB3ABCngF5UCaXzqz1qDaJ
BYthbiendw6serOJsOrEb2ws0jEwRfGYBDgxar1djWoNqrbXV7G6W6igc+4A/Xl7Xq6iqxsmd9I4
OZdxvq/q5tgoj2Xc7H3GaK9bWiNR5a0DW/Pr4Nk7Hhamdvwys1pCTB32thyQ0AlC3O8krYOvv5X9
2O18T4QEphJ2qtd8UUbvrkWnyNW6ONzlImychtbblSnof++YFz9t4ZiGMAwR+kC8LrvK6YfbJtHt
zan89Q2Y0blz1Qxa+UVIEvwubYcWPASstTsf6EDkv/RoZiu+nXufaNXqw61gdLbqF06oU19gWEe0
g38Qc+cDTalcI9MAiKcuMsTQkDrRyKkyGJVwaIS9FcuOkr9cP+6Vu35hZPHFHDPffO01nGfZw1BB
0MKM7cbYooZc8V8mmhhdZpqCz7K6OLkkGEJyBCAEQmTsUHCE5mAn4Mqw5v39TYHwg3rHDM7kHbY4
PS/V6koXsMTv2JfwJwVtcZAMV4PE5/rWzb95UQVSLeZpwa5DNAOv8eWdRHNEaYSG9zQVZcavGvXW
yMCOT0L9lcpR7nRh4W9czrXTemtyEQasQk8bTaIaAfzTLrzxKVGjnR9Ju+srWzuteVwTYq+ZCGaZ
RsWV5GeTNHJavdzbHbqYp7I7Be2DpiVbyqYrsZNhL/LDmfiJZ9T8W96mh1mXtBpTruck0DM702TN
Gaxq6/m6snEXVhb+JyYFMo30zElpDkM72PEsYzVssXytWmHTFBQcICpZ1sLR+SrRJoySM4q0QTM9
0bA2m3Ij0ZzdauF2GuK6/zOyWIqcBGFqoh56LnOj3wNceYYEQNsFUWPaoZon+0ZozV00RRsPvPXF
USqeWYJREFokuFHQtqAUKVKL0hDuxLJGD7Hvd0b79+8T1vefncUFTgTLD3XkF89ZEZ2s7FNg9LaV
D47Rna57+cr9xRDovXnWEvDW4jL1VQmnWFUlZ/QLTh48JTtZvZcT+dQJEqyHcXBz3d7qBjJa8CpZ
ClH4wp5itVVgVBncaal84N26E1D7SowN91ibIoUDRSWczqA0/sflhWISf5KTmmX1oP7pLPg24uB7
IxbvAkZHx9a7780ffWR88RvPaabbQAc2Ao9D/BGWW5gCXsxsa+Ur8eTiJy1WrlmB5lHeSGY67Y4X
S4zkB5+ZDtqD61u8eqT/rX0J+5HyzhzHrk7OnfcyeOpJqpGFNnInGw5pm2/4z9pLHiYY1BIZ2p3T
5UXoCuS6YWuL5JyPQvOpTZPopuwl4E0ArhwhTbNHszDbpwzanf0UxdEOycrvcJJEj2WXWV+uL33V
u3SIYmfGZ9o6i2ujIxeQRxPeBQvcR0Es+T4YIqI//sa3YQ2FxFsNYiRe8yiryIvDNCe5mSyBPfam
pLepVbUEHi2rbLV4hKP7AGb16KntsYNj2hOPavwnpccZP8fJ4xBsOPvaot/8liUISZm6OBlkHCuq
eXTRdQ+GfL85NbnmVW+tLBKxGe+PMg/nLMafhdxWVRsVWkX7utUUXrsmb+0sIqyq1GmtmNxcsVD2
KfXyNKqdMn2hVbeRuqy6Lo11asdzBIR+9TJINJFu+YLIxnXlo1Hv6P4RGybtVopu5HoXCM+CsY8l
J+qer3vpWoWG1Po/w4t8s1B6Pm1hT6tz8CAeuu3b/aTY+XDQm9fWGfghuyuTDadd9ZM3Vhc7W7RV
4gdmy02NdFsASzqLOG6+HFatQOVoUNMCT68sNtWv07HuppJUBiogv4anr99mu1h1Rlq2AD1EoHdL
VmhG+4RKj7l+EEYGSnWMeRPUsJ8gWJZsAbfWxoX5NMKpNaOdJPpfl24CejsVOjVLz6ba7htZugGP
cfKnQ6M/w43g9d3eL/da+S1q/uHAgDry6mGoHXjNvAtvssKQTNc3wjo9e8V979OkQus+2TKytpWz
hXmsdoYuLIxolZTqtWGl58rQf7W9+BGdrcOQyh8LkEID+hbXfX/+8F4kbsRMcEIw/dC5gZ1i8bkY
B2qyQuQPLmR1NPcEUToEpKK15PqKevTrYWMP1+yxNOL9LM4GBeLlHpop0mxDP/Su3Fr5z8wIK4fA
7u9QE4oOXaZ9p9FjnvKIUZTrC33vNqwUTmGeDoyHwo++WKlY6t5QiX3vNi3jK6kWxE9DrH8O1ck6
ZXH8ICrlr7YR5bOSRd05QCnixlIyeSPIvTtefgWxjdnU+bq8Q+v1GaycjRAMbtoqVC6/ZZlmJ1Z5
tApXpCV+fc3vYjcvTSA2Go9O2AmRpL/c7KrT4sKPDQ53uIdHfR+r2h3QjlOY6RtutGKJ2j1VRuoC
VDXfffOEaUgrNITcEYzX2OeOZcZ7WYjtNNhCVayZ4vjgt6ddzEYuznGcarOFwG90B6DwVnmLtM5M
hJjFn65v3rw5i5vBBAXo8Fm3a4Z6XW6ekea6NEbt6MrRZ7/8AoX69b+/5pCwegG5mykrxHdxzKId
lCqxObp5FR4E41MkZQ6YJSfKs7OZwK6fkfoWhjPJX0DeHq9bX1sdQM45K6MqwUv3cnWK2E7o11uD
ywsYmgU/BQKYlFu83ytnBe8hRSsKdIwfLvO/ZpDCKm5oqNeittcb8bEKxbu8riK7otxyfUUrkQX+
CGo5uIaEZMXCL2R5gsyh9tlOveh2TYduX1f0zM7lcvojNELxDK8Djba0/mvecbjZKOSSbQPJAss8
/7I334VgMsJxTLXBLVCGCaRmdsfyr+nSZiPMfxM/KEkwmXhpRFSEXErkYHRFpubrUnMwIssbz+nV
84I/lSconwX4aS+NjDD5K3Ebjm6b/I7jxpbI2K3eMffXj2olCM5aIoqpvnbOl+WVXPbVqkUvwE30
n4Zw0OjkJMmtaoEo7ragD7MjL64xV2t+e6gGnADLTp+mCI0XNuHkUgw/poX/sZvS21H5E4myI8uO
VL20+vB4fX3vci7OStGAHtIOA8ex5KId+kwo+SmD2+iR7amPmZnsKCBsOPzaLhJuGbidh8neEehZ
4GSCPDRGtwDUEQv7olZ+J2Nx3xaG2yfZxpmtBIy5FQYL0iud3pJiLhfVqoqraXKzsK1+m2nSdjZY
MvPp+tateSDENvBNEd05tUW6Wg+JnkeqNrphUCP5q1vEDEVTHrqYaJ9LjbyBAF+LGjN1L/+lqk1Z
+9LjlUbtLc9QJlfK0pNYuEog/OwquzLiQ11OBxhWN/KQFX/kqzyXquAWYZWLMFVHrYXEaSC6k9bs
A2naZ4wzlsonvT6m8n5Qd3RUNkyu7CkmgeZAEqsTohYmmzaqBXi8EOwqg0NjpXthgK3rt1Ju7OWK
Q0LPJzEiDFEWH7X5WryJg+NkUNnRW9H1agm1rjFSv+Ww3h4KPTCPQqImD+LklcfrDrNygHPpHijs
rBZLbX1hVNfCOjPkyQ2HR7NuD17ixpJmW57GAy6wGda+bm9tkW/tyQt7Y2JWXq5ObqfdGMlj3/R7
Sz7qyV3RJBtLWwkjdNXnfgGIX4NazqWpTNOMLB/T0QWXcxRqUKppt696b2N8c8U9eGgQqWYYFdYW
V6AZyiYb1WJ0x0GK7NCrHhkvjNrObYqtXtmaqVdhA7g3TNLShYekcVyFWZrxfSmcuIlfBBVFN62W
dyZD5dfPaW3z3ppaOH1ujLLSSphKtCcplmyivjdtBKsVXwD/RVtH45RmUorLA9J45IhNNIyu3ua2
pD6oP9uO/jrsUVsFrpXoS9ilwj2TsvIpW3gd/HqoVsWERdgKbQHEojz9vr5f74sgPKxInJh95oMy
4+kuFyOgWiYNqsRi/OIxDz94/olh10K8qfr/z4ocGrex+PG61bVTYkiFuDSrL4nLNBSfhPg7kAn3
mjDaiL2eFCUObd9v//6TzLgndXXOC7Ke5V2KlEjxe4PV4Q6+V0JCx3vX2hpKXt9EDRPzEw87iytr
6n016gLnhL7XbhT+xN73/hA+ZE570wn34xbqYiX40SOY+T8p0c1E9Jdn1viUrQwhmVw65jtfBPyY
2gJ8CZF8W43jbaAI++vntXKB5/H4WWSHGRhwJZcGPTGfgqQuJldFKRdFz/wlDGjAe0xjHopJ/nnd
2nteG+aQQUyZqI2RE2Dz0pwl+4HRDvXklqXa3yoGinoDbS7HiPv+VDDCAkN9VNohWrZuHA7KCW3t
7EE3Er2yw9Fq3DidtsRRVq4irVwSFGC0EAYsp2RkCakNuWlIhNpAJH+EFbIri62pvpU0gcnvmZUL
vSRy8Tn0vPmWNqLpq2Lek5d40F94DHo8mcnPxIgh50pEgP1NfKMM+cZ1XAlo6B/P/EgUoBjwW7wK
hZa7rhsja9MH26uzXTdCxESsrqddO/3YON3VNdJ/5x/uJcHnco3eUHLsNWusjMYtZPHEENSp9PSP
Y/szSR4074XBjzuEYYxpVxZuKe5l5ozLlBzGd1LtKRUD8RQqsX39d635ODUxAzgboZaAcfmzgkmf
GApsJ1dRnlT5LuojW53uo79nfEOkG6om5sgYVobRcRHTfRPeFVnj8ur9i2o9G/Rly+Qur/5oUvMp
ClXHtB48/Vbw/v5JhOFXfVeYnKlGLXzLR9V15ufkEtc/SoSPfbI1s3N07Xf1LdDsAAKw6zv6/qAZ
l6MpxYcFqpl3IP9RhD4YovvJ1cTsnrBCk63lBItzK4N472+iQup3iTZu5L3vPy6zWaiccS6d+azF
F623IAM1GqKHnnwWlGNjPU/hRoR6H4AxAfDRgvdiLn8vtrJqE0Z8AkxAlzOO4W7sFUgTPlmoZYpd
fvD+GmqJz8ztNOa/qNmoy1ytNZJa0FQuqJjI8ilX6e6RkAffpCLc6Hi/b9m+moJ/giolUjjvXg3j
pA5E38ktfmZldkyFdteq9blqBrspgx2s84faz5hxCdyhvu+b8jGdYG5InLz1O1q6vaMm0saJrjkS
DmtyX8BB8Z/LqxlTG5FmyiJXSr8C+7fHQ0vfSz7V/rmhbraRQr6P9DzTuKIAgWdowzI+UXSvvFiV
2IH+czf9UP4+v2dYgqkFGk9MQr1j54LlXM8Q7BRdELoHGF24F0H7STDCjUrj+6iOHRYAVI+qA5nJ
5a5NJqo5ShmKrhzIdiS1B8sKd0xMuKMf7Dxr44zWbh2AGIYTeXLK9EkurVWjlmqNOe9aFu28pNgV
9EiGcZNsfw6Pl4UdVgU1Ck9a8EB8KS/tDIVW8YXk4Sfg/npo90qLBN2YwSle7vrgV2ZVz9JQPPSx
f1QESDA2+Qznfbv2CxbeiB9mHh9LwloTHYSgPs8RwPKt2zE+kMQmYvMJkpFD6O3gQY4bZxC3EGyr
e40WOPsMVERaPkC8tlb7rmEPxOLepCGba2eh2RhwXbUB9SSfRAok9Iou91kTuqRoOh68ev89m54Y
odisba5da1Jy1jGPtIFauzQhzspNTeHxQdLlOyGYHhIv/s146idFPnle9xH6MgPBgY1yxdrCeLnh
qlyOuTx9aTUSki7uxVh0i7h2oupOkB+Q39y4DatLe2NkkUxAbUEDXYtEd+isT4Xf7vOhOzBd6xSm
7JixDEW0cUjz+Hj9i7v2XSI1pU+qgvtidZdrC1ERDPK+pORTfdSNDzqssYr6wM5GCG2P1efr1tZ2
kskGqrl0Eug3LS6CnBQjrRSsWc3wpRZ8VxjqMyopN/9gZk6HaVsApFw2fsdS1eFFIo5pMoWdwEd4
5bNFgLlu5X36N4+lIwNAh47WyLIBa7VZWYO1FV0zPI3A/jvlwaAM3sUbZZe1TYM/AFYE3osWczeX
R1R5ih9VdUf0jypHDaDo8gNbin78/WreWlkcTZUpadkGvej2j239W5qJGY/yFhB87QNDAKacyXgG
vYN5qW8eKwLnUoyjIjIkdJ/x19W2dgbfsbpxv13QX/kqz6KRSINwc6lrLt6E2SDz9hyEzp2ga3Mb
eNftCIau5+v79n6cmlImMtowtRGWaCktLi6/Xayi0evcMnVL40ufHbwcyqazKX8VpE9VufOi2/G3
+gFeyDRzQ6a6k/FsPofCbXBC406Nbc9Rfyjtrk4O13/ayqv48qctvrBRbGWeGfDTGoZFp7vej2wl
3xnWPlNuAijJvvbxo6qcghcc6rrp12C/+ORd7MoiUsccidJ3mK7ym1C8UbyjllGtsWXpVqtPafRZ
hXH2iwDf/ugdvNQJP+bCh+LANH8lJLb1NOkUKPxzfJrUvWz9buRjpZ+r6c7nX85t+RC8RE+Fb2dN
eaqF28xkfm6yvWzjir9OFV9bxsKHTKPvKqWzOrdm9DC8hVXe9CRb7l8aSbdjipOGYUe8N9vgMPVO
gHjbXZ3mB194CqNjDEowym/M4YtWBDeqq/lfpPJDlu00NbObQmUoYZdMsaO1aJa9RMKfuvftkMHe
aOPb8lpQv7aMxadZDwbDKge/d9XsA7XuAc4rRPt0/zTP/0925+Qvwc/Urm4MbzcRYdrMjh+03NE5
hdJNaPkGp9C4F5zY/zyaO+g+my7YxdGnXHRK3W0ewsfhxr+V9yokNVa7Z9NsjqW6ldLn/JB/EAZH
Hh/UR9N6TKOXWLgfINK0++fhUynZYfzQ3euxncv2wOSFfBa9ByvdQThgBRsbsdJK50bQqIf+GJ0O
Zu0uA1AxmkI98ORwIf0ASzKm9V6vyukmLXOIQ4dMdqM8SW1f0R+SMe0/pnULmdYwbs36vU7eX56I
LJFMS+QxtE8h37/8IVLSlW3Xh7074S6AexxJ6z52lIiqVnamqnHN3yUSnxV9wbyU9oml7xXxxhq/
IaRmR72yHzR75I3V2AL8SgmSv9CknObySxKg/CtCxic4zbHVq5M5F8MYVTJTt6n1k7jFjbS5lsWm
ym0ul4UVAJgRbuFPN75oJ4FrkT8orh8jwGwC7toPwwk6wBBBrTSA+5Fqfn4TSw/Rg2LYqnAK92F3
zGPHk3dd/is/BLcUGAzlMW9twri9JVO0EhrZf9AU5AcUKHkeXO5/qATkyknaux7DsiVM4ql8bEww
i7kz1+gE6d7qpn0zpl9b5VwX/t2kB1vlldfxwHdOAMgZknFyWlKwyx9hRlUkpm3U08McHwRR+ACr
CXptwYc81m4zWEULuQK4RqTJqbKN8k4sHc9LjrlsPbXm9Bx040+e2HdBZSKB2NV3XemdqEU+IcHE
vjuhpOx8JjyEgwVpdDb1+0Y5KKZrtE99BhTO0B1f2Lhi77MiNhbsAcMlskUbePHNKUSlSxMz6120
wUHdRLs87agQ7j0Khde/Ma+56bvte2NqcYeKSlLLyq96Prv6U+VnjDbRJc31R2anXxQt3CWZAOYP
2WhlvOv65EsXF7vsqQl+J3VjM5N/6kzRbpXvfXWrpKoja8NRTk8bv/J9GsKGzH0z8gPK/Uv9as/v
zLwOpt6Fe904jEJ3yDKp3qW+ru8yAYGWXPDuwQsSlmMo5gX0ORu1i3ZCPVp2mWSSM9WCyt1o20NJ
C/OgMqx7DvyMEd0hy/ZhadoEspTn46Tzamj0Qy2rzdP1ZbwngGaeBlouZCfmCMpk7aWvAnplbtmq
ezeHWsqQoZZqYSMTcu1Gnbpjrd2Y5nEYv6uCYwV3cCUfTMvOJHhQpfGmINno4+9yucXA/v7RBLc7
Yz6MujGKDsLh8kfJALLmre3d3vSeMuvY5I+Srx7aOj0BhCo7N5iajaRq5TgxyTiODj/vzMF9aXIo
mcqyYhGTceVM0S0kVRtJx+qiUACfqeuRylwKshSN0QtNAvIx4xsdBMdGvjfkxKm7Y0Inpb3Nxw1M
3spXkW2k4DPPmFLPXoLyKksY+mRgTZJxivLoRHZyp9374n39s/rUJd7B3xLEmMPr4upC3TQTBAKl
okuy2MXWV2OoaqXeNQvPTsdvliccwvRJCbqbNv3WbRXQVoLShblFoB1ldSzjkQV2qKfl6C/7vwzh
DCfHhnO8f6rNInv/W9YSCpiVg5WrxthT6Dl17X09YHCr67Bqg2kzKloglRjduHRAYQgzhFRxD+By
t0mNYyBWlW1hztd9YkbBivOECMOIl2YaJitjZgdZCml4J0+n9oul5Xsjc80YRXUR9GbxFb4Ep1e9
jQvwit1Zesc8vApme0bpLZOjZGrqovE0votl8Kgmx1r/bCTdUc3Ok/igoWna+j8q1VYjJuFlVDPR
BfHdtj721cdx/nHWV9E6+Orp7wmiEChnAIqKEjhMGlGLIOiFeQc9VAKAL3wq+j/C9G3sP10PtGvH
C+qH0UVwq+9lLUUhM/xCwsQ4fK/l+yE/qsbjdRNrAeaticXRaoxd8+GJB8B7z4YV23okHKeEfoR+
rMSbujn9/bj8vG/Ueef+B0TcS3hnraS9ETUpINK0Z1aifJCGH4HQ3TPrdby+ttXto0IO1w5MLoA8
L91Wjjy1kWMsaRCZ3SeCZktFtpF4zPuzdE9QWfRVEK3DExZeEGdTEupWNrg9nHr9noadk5Yf4/bD
9aVsmHmFELwplqTikLW5jpnOPAnVczc9TOr9uPk2vL6Y11mbN1ZGP2e4uS1ZjP5FHI5BINlxNUAk
s3Gp5xD7ftNmEhUgI/SlFp/q1ICfxuPx5Q5WROfwXtLLjWOZ/8J7C/xtRHvAeC21IFJf0NVKKwbX
BNSgf0r95/ID9C32ZhVrNT4xdcQMNjh2uFoWa4E5Xi47Spj0RXlJW/5ZVHZKfRM9DIromIjdmuNj
Zt34yedA/2EFgW3FB6+/CZufsZ999rOXaOjum1E5jVs4j9Wr/eaXLZ41JQN9uVq0+Ez1WZUFW0n2
k2HLP7Pw0Z/lOMeNPX8/ijXf7P8MLr94kqeiCYZejBuVN8mHavQBHX3Wq4PffaykX2XyrZM6aOkf
m80S06pDvbG8SCEadO5DrxcH1zdzaVcKA2gqT1A2cqPVS/jGioLTvbkeoSwlSK72A0MXp0q2pW4+
zFt1K+qvfm7f7uO82jd2tDGPY7/FpUj/uxu5+5qKD62EyqtnK4U+10Zy4UFBPvx6jFkLlwAwYQgk
n9Vpu1+aTb0qiBALG9x8hFN7OHYo1vXj0z8YoZkPGojBMixdGhlQ28yiWuGTJt9aheSUzaOMLPD/
zcjiTgY5sxOaJw9uonzyW9MW9Zsm21jImstpbxayuF1RoaIqLGPD9J696IcAk+/1RbynY+Y6zfgA
MExUBHhQXW5Vb5pm3xgSxILhC2MlFKy928YonTbVdmbN6E/9mzm2bHwuyorSucgEe9Xao/9143es
xFI6zfOvINexgCde/o7K89UmMlSOLAkR++s0pfhummFwG8ljglJToumjHfYiRV0pEdNnLyhUwNCR
JA03cWVYpw5oXbIT1FKMmbdLzVtNy4YzUkmtT5m22Oo9rv1enhFzSow3v8MgmJGZCE3Pyag1yLas
TYWfeVkmR3RnRifztMA1JkU4Xt+lVaOzP0OsCchg+Wwa5EEMIb0Z3LJ7kfvvVn1TFirftl+F+nzd
0so1naGPJP3MwlFTWWQ1HfR0SZ9gKR4UdaeWgX6K5AoF2aa1NrKOlUVBMwRxDKQCwGKXJ+8rhdCq
In0g6O/EMgZPNZ3hJfWEu1FPP15f1sorkCYQlSI0akH9LEGdo1WpHjoJNFY78TNJL6VO636GxCj5
vRhNO3DZG6nvSjgHRQEr8gyURrdTvvTrjtcbiExJdLPK8g/pFFs7E37fm5bZvhqKtw0PWTU3byS5
PLC1ZXIVZGaW95lIv5NZaIX3p9Cox1g0f/tGtRUAVw5u1uei/66Aunw32R6aKbSyfSK5au5B0FA5
wTA5yMcddHX6WDVbD8S1s2MwBwYZXJLYugjqZREYekMLltGc6RCOp6aurF0YCXvTN25rI/tS6tLv
6+6ytpvzvAA7SSeUye/F4Rm+KHqpKbrxHyVV/qRNCePWT7SM//yDHY6MipIEfHPZE2/CyoAUv5Xc
LH7J1NiZ3L6R7Prv9eQppM2TifgHoxB0Iy7XI8mllsVNxwRtHnwxrOLQT9qOufYNJ1zBGs/oPeBt
wIwVMtbFUeV1XOtUGyVXForpUdPSZpeSlR6kQRr2ptUZ+3Fo6t+mFQlQEXT+TaeZW+O8K945qwzM
s1XaPKGw+HS2cjz4oSBLrkl7qIm7Q2IWB9P37xpL3gfxr+snuJZOXZhbfEclFdEsGLwk14hE9JO1
Y2GUO3X4QQi1kvio8wHSkYobMv0QwJW+8Rmf//riJYJ1qI7oMNCAXvITDKPklRmD9m4u5bbh8cmb
vGNvmbQr74rimIjqr0QoNkBoKxeS7zXjGTOuAk7CRQPfhIChZvclN82Cj5DyZ5+zTrkRxI+5lhwU
vdgAxawdqEbTAsw1BrXl/TelLPCsjoYZc0K7LKK56xXnsIwPae3D+a55G9i0teWRe4Gym3kWxSU9
gRxPspjrqez6gTOJFISo9fvlXefDzlGdI4p6111odX0wyZGPQXbz7pHfjGOr500nu/nU2jOjhXXW
kvCU0hVN5a1Zr5XIBobkf8aWT3196gezNGrZbTvQKp1UulHGeyYNw+BD021RSq+kscyUA9MCVKgz
Wb/4CAZ6IscGEsigFJheI2umYQ3h0+76Bq5bARyOV/KRX0YdMa69FmEb2a37hr5KqP/Rs3BL8fg9
3d3cjIDHZrYAn8Qr3e6bdxOgjqlt1JZjQmmtsKsmmj5kYjV+4Gle73kV8PJOtb1fIERQeBD8Cjm8
L9EAm24w8FEO/P9H2nn1Ro4kW/gXEaA3r2QZSVXqltR2+oVoS+89f/39UhcXq2LxFtGz87AYYAeK
ysxgZpgT51TaQynPpsvTssVcfM028/rrYCMUPA2Muy9uPTsa57pSB/UUhjOjgiqEhM4xMZ37AeXM
LD35Rva9i7pTUz/L9jGvLDeYP9fZEfJeBuI2gLprHs3ELhqIhJIQAy7uREmS40wyuCBodXfNdydj
uLo4+qjMmMmGqbWzp7ONJir8BSpsCpcvWxjMRlOoknIChNzdJfialyZALG972Fr/1KTOxwf6mi8t
p8TSvC6zvgtwsQziq2JW9bvBD/s7Y2R7IzuXX2bSmF1hB18Kn3M2wDcdgX/eQxH60dTN7r6zh/FQ
T5ayV9qqOozqHHj10Guezl9249oHJZPDFGm3qXqYBr/YNb6S7m0b5A5ahuZdb5SGm+eVsmsHZAW1
JLsPe8VnW+WvTTfqh6TLwv3tda9dhTa0Xq9U1WifLr7fyiqSfph19VT5cXjX2bJ/0ssy+amHzT9D
RrXQVGp7N6a1thEYrRqm7Cnwl/SmltlpmDha0QaOepol81BDbpKH+aFs0KyCK0ILpociVTYynzVP
os8G/I3QhdreIkaSmCEeQz3VTiERrxtED2MDxOD2fq5l3RCzC3VIYhPw2wsjTa6PI/Br/Ai1b4BS
MUSgw96Qv9jxHhVst3DISD7HsuSm8R8gMRvm125/hwsSdhXKiTQ+Lr+WsfB53QZfPUmSPQNB0Osv
flpZs6fDlHefFeVw6GVz3s+2QkMukKpDFVjFQxHo9s5wqg+5BE2aqbTJfojy+txsYtxW0k8YsMEn
gO2FcmZ5jUWOJJuqFGsnpbTnlwJQzF7VWuNYaMNW/X7Nxf5j6moUI5mm3NHSQDvN2t5EbNHU7x3V
BzNX3PNundUtldq1AuabtREFX27+kExmrSasrdPLh6nqH6dMPgxS9Y684hCTY5fqSdHSg2ROXjhU
aB19v338qyt+BTULdj3ECC9/AOCUHnW/SKN0YRdMTDRfS1neqdb8rTRhVojn4JhHW03EtZdJpNwI
RdMlARS/qCiYsj9KQUwuFWkPyWgffSPw9El958y/2i/Bc9VS0R4fA6s8Ic+0m/khlTUcJ1gX6i0i
o7U3HGkd3gmeSabKluV0P3BQIZvJXC2BYjA++o10qiLTi/Zp/27qZFct5Qe5fB+Yd3X2Yub+U2B/
k/1g43ZbeR95rplo4wwY9LcWWxJaQZNq+qCc/OIdJ/3Uh/5+mn1giL8T5iBun/rqAQiSTeaOxIO8
ROTn41ANpS8SIsJlQ4HiL5+Odpl8GUwDgCGIyXIXtek+VTui6ZNlBbs8C57HunmK8nYvbZaC13Im
CyIFEzoKBkRBg186Yj+ZYVZIZC21XH2e1U+h7rt+mn1w+mxvTHBPj3bgOsF432pf1HwLEbC2+1Bh
iCoXLSI84dJ6l5hm51AqPvWSdMimB6VJ9jmapDRYFedlY/NXXhWqPwRkyGyLbtHiBY05DjstE/Wk
az01/cljgNQNfz3HNTDUzB0QkjXbyZva0GOEuvKfJ8aVbv+GtZ8g+HyoidMShQnpcr2O2cWJ3jk4
fWC3Ozjefc+x0uBw28rrbMIiFQV6RLBA4xVkx7JGCXYuYkI0Itbv/aMS/FAs46NG6dis6eVr4UMx
1qfe36Hndi9XuetTzOzmQ1mWf8JJOTrcCukQeVHwq8h7b5yze6UMj30l38fBVofw+iKkcCVoe8ma
ISlZZs2pXsJUnJAEtXU3EKzvq+BT1O4b7V720Z2yft/emhVzhDCMBTFuiDr5cqpSo+ut1COxeRn0
ounhVG5t3NXkd1GPlEUrelnmsKVqtwI85IajD04Ni0oW1Z/Lc1ecMOf6UdRTGoDDNn9kyCVlzs4x
YrSTH0zYneafafVLZ2ghQy06abcqMf/PLzDISJi+ooe9ePEAhDvSwGgyukZD7DVzwVilf+5k/89k
/8iUP6EUfwgGSCuk5rcfqby9udeP/fH29l/XSMQ+MG8JUtCBKmbxvY9hmgcU89WT+SkzrH0I/G7K
Dh2KJ51j3FXJ87QVNq9ccJcmFxd8XhdBhq6yCqSlA4qaaNXBmmftRW3jYW9PVrbTYz3/1ehddqhT
LfXaLLJdqSv/fhrr8oeIgPBN0lqgWhJx0aonR4qlw5iG1dPkzOlBr3v5+fY2r1wA2KKrxGwCnz8n
fmnLlKjoFSaLrkP9EOs64Cc9+hw7u7w3PKl5HznPkFYWqL+XPoDvAsyEO39uTc/032fjwR5/WjSY
INMEiStA2tC13f6FKy/h5S9c7EYQhElbtyqVncL/pQMODtqD5qC1BebVHx/K9IOq6IdI/uLb9xl0
h4UXKO8iZ3Y7ZeunrDolqFUK6QQB8hI9Epap0yIjr55krRncYXiPpvo8nOvSdmNDuVftX1Vc3inF
cTRQiGwPtfJxiqpjG1oEbocJEFLi2cFGC/oVi3x5h2vEaVSiUHATElKLI6zUsiqkkhyo6fr0ozpF
zT4P+nEnT/Mj00HS+9mIEUwFuPkS943DdZLL+6BVnqEESF0YSf6xunbYOb5pe1URprvIsSFEd5rv
/EcnyCplFKLUr0prJTQb0/y5SNTsXdem3W6kaezpczbd912zpZC6ttsg8Q0RbInxmUXeIx5gs++l
1zx26F2KPNNzoTi1Z+uF5BW2+aQ5gZW7haw4rkVRenfb89ZeAGaqRDlaFI+WTGk6HJOqNmPf7PVd
RcMEvKVdRi4DENJkurWTbSG+V1C0sKVR8wc4xKPPeS6+Rkuy/CrMtVNmdkx99HL9YQQfvOuiNPxp
5NZ01vR+glyngWXaKOTEK2ftHCRKfaem0bSr68D5PpSt4gVRlf52Ctjx8rQKz1Llaxtfg/juFm7H
Q0zqDT2JGKBavBMU7NO4UnrtJAfzsdJVKOuqTt11Y9J5KtCLv64ZQY+DdyMYzXAYcejl1uRjr8Qd
86P0yL6qekQv8O9fHLqxdPeAbMHDs0Qg9VFQ60E66Cc/b5hOqHaVbbua+WxGvhek3V2auM2X2x52
HdRCyIE0kBDLAiy8xGoWWdFbZRvrJwSkjbtMk+PHtGM2RgttxZO7ON6XnbmlPL/S7wGTZMM9JWbf
iTAWO2lyibV6Ghmnei6+moF+X2nhRz9y7uauew8oOgjGYzNHD8ifbFxVK18UmRwNVrIoSgLLQsro
5E5l9LZ+cmqVGSF9DvdxYYx7px/NQ5RIYL56Kfpd50G9cbjiDlw4q3jkEIKlKUlQt4jofcvsbJ+c
7pT2DuMSGb76uZ42HtPrmB01CXIGgfHlu1jCGO1SoVRDMfqU1FK8D6bIch2p0jbqQWubSJ+Dujko
e7qDi+t+zKQijifDOMltfxrgIbfC76N/HwbhvmRYrmzmD3/tpYQG9DmAS8KHuaTa5YJuurLITAE6
ybODnBwjIP1TkHl5Mm7UbFe+CDqQ4PKpiRuMiIjFvwl91LEKOoryJjMo6jFC0VWpFDhgpaOGNrET
fr29srVP4TXwMXXBuQE08NJcpzQVLXcEVNBp0ucHmPTy6FgUWuiqyXPf2WdH3zFU7d02e32C8NSw
o2DpGRCGtuXSal2BlDEm3zpl/rAPcqUHQEMg7Zi1K4/DztTQNXfqcUv86No9MWsgq0YEw5DbknCo
ccK5IJGzT2qdTIdSAbGWxMH97bWtVGsurSyesEkCM1LouX3qqvCrFkC8rkQvfA873y4OWuMDxaue
hi9awNBaeALzCVnFrz6O9uW48c1f+xK/hOuV8gnEdxRwL7fZkqpYkrvAPpVMYGbRI/XZcmJejLHB
MNg40uvH8NKWiGXe+K3vNFVvcm2f8jB+mu2R/JSJvPR9ifD5xve/4rTCFrVAYhOGl5fcYIx+6JVR
1zaUTmyp1Effo6QZPTkpk10X1LR2i1p9CDJzhJTDsh7NKhm+3D7lNVfSiIgoxYDXBqBzudwxKZho
HhobzoweLF3bDsAQdX3jAFdXClMoM/q4K0yvC19i3lVHeL2zT0H8YSxLN8wgudbeZ1UOti07xn7l
zgFyMFtsPGunSTUEwhYScQOQx+XyVAvapjJgh4sqq+7pvo7PRiA/WuEoP2rmIG98M2vmdIP79ZVd
/0otNZEaJ++T2X59nCTp/VB/i0LyCGWrurB2bG8NLV5BZ9SKqaom+9RnpUcuGdtbIOs1C5yVGIKA
8YZe0OXORXY9ZFNq2qcs8VsPqFHtlQokw7fd7/o1B4NFV4/Reto+V1ydfWt2Y1031glJumKUvQkh
zHSLV3vLyOJtKBMHgrSotU4xLBFNLws25v/ayPJEtC63/bJjJWngqeU70DG7aKuzu7ISiqZkFYJI
R0X38vJQHIV0UJ3gB5qi4G5IfeZmEq/S693tU1l51ojM+WYo0b1OBV2aqdVhMCIpk08mEzdOULwv
GdDXd3WqfxHjI2YzbkBaVr4bJqTB1wOF5dtZqlJO+ZzNXD3gA62jaXy0vEKrXSfeCFrXdo/pFLiV
CH+ueYhyORi7KZvlE/FYf2dH6S5hCOcQjn8Ptkb/j2vgfxGIRJKX+2ehWSK3KvsXG8W32qy8PHSe
+nrYuFXX1kOfTvABcoNcVdaAJZlq4WNGSwo3tB7D+ENnfPp7VxCDgqJGgi/o4pp48xyGZSKXutPI
p6xq3amGt6Hf9+XvPv9it+5WT1DcxpexPTTmAmqoicIp8fWlsZxAG3QMbhC8a/3Htip2lWnCCvew
pZ+9crlBmS7oU7l2yNGFP75ZVawGsxxbrXySzB+6/2co/jrFZSFv/v7i2WkUFULngb8/T+/s4vu/
+/sEDLRpRfz5+ty++f0atLypWcEU0yGBy6XJ7GHi1He3j37NvQSOTFCrkUsvQ4PKyMK6jIHQJsXv
VKu8kZ65kv+8bWT1yN8YWdzNPloj9PlVVtJHqGP37/HjwAi/a/K3ApKM28bWrpm3K1rc0WoTBEnf
gtIFanXU1O/52LmJmeyMLcD42gXKFW3wRL8yzC78S5tM1Co5uhOkLwVD8Z/H+UXHpHnItvLhVVcW
GFZY+fhklmRcPoyvjtY43NUNPZ/ZNf8F++UrAxd+Rt+WKfzFEenGoMxmhzPnWfZdbfUXeaoekJ5J
g62p2rXzoWAj6mVCBWPZog8lY7ZCWlsnUztkumtU5FVugQ7SbTdYOx1xO9MEhT6M1sPl128Dqgkz
Ip+T0Tlu965FVIO6o4IUtiyH7qBvBIVr3xH9TgFEJ3ehbHJproySsNDIhU+WL72P6UXy3+yL5J/b
i1rBN7wi/XhtSO3p6i5u6iwGvGFYkeirVo85+j0R7NDMldiH1ngwnc5to8BV6u6lLYLzKKc7KGRv
/4S1fYWn3xGikvQ7l/xVPjMYUQ0v9WmCrUTvPhf2kxCalicofXZF+vzfWVu45WyWJnrJGdCzLHRr
vdw3gTy4VGrs4AAh7x5kQ7ERra5dVtQWkFAWJQYARJcnKedJWiutQZjiH3VmguyhP8JZJJijezDH
f78+iI7JDPEHkBuLABxpvKRneB6erpJjHJ1TRzHBDqYd9MaAs1wj2kIzry5PUD/Qqqayt7RoxoGm
jAWOqoIYVDOUD/PK1bI7KpkEmVt98ZUuHW89qBdGeYToxxJ9n81R4RgJjYmRsBwIDN+G7rX2x0FR
dpOuujryi82+j3623Yajri2UK5O8ELEglrtIennuOrUZakUUi2a4IYvg52BK3jgdiQUPt49x7esX
HLcWrBliWHXxFChhr3VTgC2z8vd+YnzOq9Jrm2zDNdfNIIJGAweSm2VEI/RApkRhlMEpnrXObTi9
IS03jKzdzxyUYN/m7iSNv/R/ql2VRJSonIag8obkGMDQXttP87gBAV950yBLAgkoSDyvOeBzs4QI
RQTqkATP7kh/5k4tGnV/+2RWViO+YVGSoC7BwMLlamZdmcYiH6H167JxH2h6s9dmxe2DESrUUtq4
rlYOiMSDEhZA1lcA+KW1YigMLRwIdPT4Q2w9zs1LOR9vL2jdBEwReDbEAsvn0yeb6fyO5zMFYePK
gfmYo/TnhVWzcT5bhhYP6Gg3SVmx2JNZ/umiUxk+T8ZGBL1qgtK7KE2hp7AsVbc0OdVIrGWac6as
H3hc3Hxrw1b9jHkZ6AMoUl+NpWVSJEXhEConTfHbx2xy9HvaZF9un8qqm4mBGF3jGpDlxWYNoNKN
RCmVU6oP7a70jcSTdMO/a2cGCCMHtOFte2v3qggFoXhh3OgaNTw3zmAUXa6c5Lnq7gdJmne6UcUe
dRiZQo4U7q0oM45KUuHofQwYWlHLXS8NWwCUtZWLqiaUyTC4Ul+8dPnWiQhIpJh4ABnwQH1sHP9z
n+9MqXu5vWTxpS7yRqi1BMaGxiI9/UXoM1Iz7q2hUk5gYVyjvPMnHmQUPqyyPOj6p9vGVqIc0dUF
z6UJxfuleG8ZDNMoN2xvkTGBc5JsgIPmt7krd7b2ubM3ro21PeQ253YCsSfQUos9bGNuyYyl9Yor
WT/K7NtgIBac/4vP7Y2ZZeiWDg4TfQNPf2N/6c3ak8PvmbOxlLVTIpyBeEhQgsLGdrmU2bGrHn4z
XkKtRN+lmfO9jtrjPeFP5+UIcb2fURzZ3z4tsT8XrgHCikgG5B29f5omC9doolhmMsx2Tuo8u6of
3A9B/7XtDqPj3Pd66UbzryEJP982enV5UcIQtwpPJIAbYLeXK5XrSO/rXpVOUla8l6p7yN9eHKPZ
oIu9LqoLMyDpRKdbJDPLcDQtM8nRfemUZtVOcT6av/TKrQDnM+8RHLqouh/zjULdysq4yeh2IYMI
UH6ZC+bJDExZl8NzAmQCBeW2n5GD23CULSOLdcHvrGoZjL5IbjauSXkGpy83nrC1zaODCyqa8Sgq
KEvFuT5KHTm3WMmQv6Pe6hpfHOufdDwE40Nb/AmyCeW5v3cLUVMFBoduH5OtYt1vqjaVqZdFm83h
WchhRk7tMpbljf3Gp3x1Y5D70e2A+FIUH3hCL60MQUiZvjXDMyGWJ8mJWyInpqBw1/+57eVX3/Ol
oWUULee2KTWqFp772Ccx+ZJFZx9iIWCO8hai49ojyNKZChEwQtZ0dcFD91GYtZGdI9yumo9tCn/q
X9+B/OG3RhbH0zc6yeuMESn0H2QHC1JzQBT89q6tLoWhTRHVINmwhEP6kxH3faxn59n+ro+Nl6cP
ebhxMtetW7GUN0YWS4GzNaGUo2VnKwAgkQ37PrN2dZl8nez+0YkzxR382lU7fR9OoI60uoM9qTqD
S/LGugSev5Varq3aFOnPq8gdtZVLp9RnVHlCJYzOo/Otlh1PfF8V47J/v7dvrSgLK0noICUaRefa
/GQ0pZspHzp1S4dnaymLqEbo9ZaRMOIEL5FcesrU7owo2LifXukXLh8uiof0Smny4/jUVC7X0qhR
VNSZnJ2bHi1HO7ybUH1JdJeOqd0lj3JX7gs0xhi1PCvFl8j8raX1oW+ygwKWLEl/c7B3cqPfq1Hp
zvWwu73T15cMqRPtOn4hdUfGdC9/nSOHQwmQoziXegOMD5m/Q6eYsDu3EO1OWhcdb9u7itTpEb61
tzhZC9ViJbHC4lyBP9DnZud3/6WFxbEmaQeF5JAU5zEJPNP8HW3FjdeRyOUSFq9aL/tTaBgsgT5Q
3wkOFexIvxXzuS7MHeWkvTluxMVbu7YMfpKEaL9Mi7NWGHBQP/aWvLFrKx/DxbksLhpnKOqi89FZ
6ZTjODtIWD4YSbQBJVo1AnWuiaIOZYHlGORkRGGQjmVxnqhFezS8vvYld4if17//3svE20z2xAdH
N/LSq5MI9RBrropzFs6CxTyK9HfMTWyhIVY+HounWUNChtoDDB6XZpoW5uyIWOCMRGtWys9VIf/R
m3uQnVvt9RUHYM8Y9YB7k6rscuAqHxho6828ODtzXpx8M1QPTtR8vr1rK8cjGjhwTlATFZyJl8uR
wVGXeqYX51gOmvtRqYMf0IzGbkvNY+vyXdu6t7YWWzegj0E9DVvR/Emu6nvD+GfkJdMhz729qJX4
UHSKKD5wx9EAXdLjtP0EZ2Zv8u2gR5zyjnpz0h3LuvY0Ld31cuYVVfA+DU14FJ9u2165KS5MLzaU
TBwBRNXB34X8Jl6p7lICuLDYt+kvJ65dBP7OaDJv1e9XDxLpRQYeCbGoOV8epK+pTDT3uL882Du/
/NTFIUwWVr9VRl/zSjJaypRMf1GvXKwPdBWKRN2Ew7Sh/qAVxbibtpXGr8NTDhAGGYFzRNN86fuq
XRuJ7gclIQdNCCk7jVb3jjLCz4gpKdfR1Y10bHX3QDPjKpBywFNwuXta0em5ZnFqdoT0VzLNxV5K
a/tQyGgs3XaQtQ1EHFMUlU1BiryMDZLOMGstKc9O5R8btWGKyjc6GvK3zaytCAwD3zXALUC+i0yC
anLGLyjKc2M/TYinh4T2DYKzt62sLIZsUuBMAGWQjYlzfJMVtVFqz1rVlmddPqqKjIV/EayQKRNH
wbPGYPny/QhbhH3Cuq/OSVQ+2UV6KsL5t66Gv41c++v3kOFpUOCEupAK0Sq6XEyXZkmuOFF2juPv
UvEFCWfder69X9encmlicfht1g1dX8TZmebF2EcuKGEl/3TbxvUNhA1QwlS54Di+4nyZw8jvUSTI
zqgX3PvmqQo/VcOjHbygeCajjST/tacB7eQ7hYmJyhB7d7ltasI/VAqzc9lAJh6YpzR61JmLvb2q
653jbTcYxGUI5NXQpRU7LgJTysfsPI76fpxeej3fbRYWrrcOIwgAo2FLZYGH99JIVXGpVSZZ5FDN
XjGieYAqw9z/icLRY4qnODbFFkPX9aN4aXJxn7aT2lpdT0oZG5KnDJ8toDoc1LBVi1zdPwcVJCip
wQQu3wfQBZE5yip2Bn2fAb13GCjdBNKtrIb2I11kgj36JcbCv6eSxyExreyslqmHDBgpRkZ2Kn/Y
PKrrm4fb842lxf02zZlctgaWnO5LND46wxbhw7UBYBkaFw5DR6h6Lqtlqi0pVC4mH8WgO0TdD1O0
hdG53iwBrhcIMCqrIMAWj06Sh5pSNoVzQqh1n0ifUfJkhi9/yNVy4xO9nt4TgAwQDIzNA68nl7l0
7GlWylrTKp927a+83TnyZ+rFh9nyXRWd5lm966UHpugke/pRkhaX7Tmo77U22iO28Lff8avWJdVV
6GDgSFwsuoydbtb6GTKUyR7OpdXDfTtQz60deUvU4RpVQRqAIzJJRAXeRA39ctVhHQOAS1qfonV7
LO3fbRjvtba4GyX1YczSJxOBk2pq3D79EZXzp0KN/zr5EbARUUxGd5P5zsWLMkDE0pAYSKdS63eq
do6CTznySrd3VPyRy2IDy2TykLCFt5jWxuUqx8LRtKGllFfp/sGBSpnbMZicwxR+QzXjtq3rWwR4
tKhYiz4lZFiLC9I26kor+yA6w+j0I7W+5cpzkhufbxtZ+fK4QHjCeLuYEVpSIKHX1iaVkQTnaKy6
3dxbKqPt+lY/fGXbHCJLADfglRi7XSxFTbtqnqiCArl5ZPj+nda8i/VnJesf9OnH7QWJW+/yhEgU
6aQhqQe1Lu3KyxNSsxCOAl+i6mT3uyyEgXQ++lpzQPXGS8s/mwKM16eEPaY1xSnxhS2JnbqQUHYO
neis+9OdHs5no5RODvPSt5e13EFRBiXXZhxQiD3yr5fLivRxtqKko2IXZQirNVK10+wsP8iFREwL
q5gXsxt/+UkxSEIVAZgx+AL+91Xm6E3EmcVBqpO4xecmf5CUT6K90P65va6l/2FC6BoIfj7aXVcd
oMaPrFxNouQcWl0AvWnwITCyrfm/681DW01QSuDo6HAu+wnRYMdOMrXJ2QcqY9PD9S11P/XDzyLy
kY7a8valS4g1MesEcwugDItlLc6q13LZgELnbDXUG2OXSlxk/XN735bR06sNtHOEsBCuvmxeWJ0d
xbUzJuccjfEJQn/Qs+b4xJCsO3Yfs9rt629/b5E5Nd4Swk6SqkVZbobjLyvtJD2XtfKz7qL5KS70
4b3Nxb6rmjq+D31zOo7V0ByTqtkiQ1l+1mK9vCoQd5DxM4q+8H+Y/+W6luP0rDsMRsetfVd2xtfW
HnbdMB61+WEz6FnbYbBI8FXydcO0tXjQxrrVIxWWl7M9q82O+TXN84f2oMuV5aZSEntGqhX7rJaR
a2HIfON7v4oiWDD5MQBFrjHKX0sIndRJnT0aKQIfnU2wGlX10UAjDblLSpRWM5RHuS2rfaKW3Z1S
OvHoBmPs3Ofj2GlububTHlrt/qVo/fQUZXXxkmZy9HTbJVY+XgY/LQHZfMWeLO7aPjD8ONOU9Dym
VrJPJb3+lhpSvVEvuKLneN0KoevCZDyYreX0Lmwxua1Udnr2PxXln/g9uKriaH6EA8t/TFSvHL3y
tybd3V7byp0hsLWAqwhn+MQWH7Gj+bY6Kxx/qfyp+9/hO1V6yD7En25bWXHrCyuLCE3vrCKjeZGe
k/wUEBwlpatYH6E9qYzUlbfYHMzF2/i/G/mfNS0+YUNrUVKJtfTcZsboDWodQIpgyHs/1aAObdpg
d3t1KxchTX3myvl0YRNYBhd9kCSAUNT0PBUQZfHeP2T6RhN37ZhYFoQeYiCfv3Z51xpp0jV8Qem5
6MrQQzPYeSQpCh9yJbWeCjVFMa7eijTXDg00AZchYTUF44VNKjtRm2T4Y+c/TXvHnV1l/hlWf+Lf
t7dv5QaC3Zx6DBmLTl1pYWeyw0q2atLwppeYLAsC/QXdguax9PNqPw2ScU+FMnw3FdIP0HlbfZ5V
64KET+TMjK4vnEVKmLWEbyE7V2NygGx9csvqH6sCB1rve9RX5ib8licbHrPmoQTX1AUdSlgE9JfH
OehDBV7OpPLgI1FPIw++c7/+YO9v7+yaY/JCo1FMMA/Dmfj/3wQ2eWQgKVZjJm0fGlgOtOCx3Oot
v+LI30ai4mtDQhosjcgXQE9eGon6QB+crMzPU/kURSg8BrIHcWbcPGuyK+fQHRWHrKOp/K32Ea0s
3xcOpPLOvjYDd4iRhPE1QJat5eVj9L4Zvirhnd+HD+W8lbGu7cbbHyq+sTe70ZX8/D5u8rMGryBd
UXfWDnOSbez59dGSZED0YYmxBfjtF94sd9U0TAlAG7X/lLxo5MKzkt5BKLr1XFwvRxDL8ypAmsZM
/fLzbKsOkFYp5+cRXVwFkg5J+VF1sSvPhScmz40BQEkbflKSD7YskX8nQOGQfO2MQyj9uu1oK8+4
4IJGYh6vJW5aJnH5wKTGZPoAMupDl+/9dymafPOvKHvg4T6E7XCXzWrCiO/JHn+VRvRcabU3mX+G
6HD7l1xfWvwQQl+2X4TyS8GEaqzjCuqz/FwlSX1ItBmXs63aU9KuO8pGrO2b0PT3ed5uhcMrB49l
kS4LUWi4Di7dS5vT2FTjOD8ns4TI77HqvDp1m/b+9gLXzMAQAY5TzAFQ+7o0k0m8EPJY5WfZSFOC
YOiF9eKxTkMv2srM1/bSJBA1gOeBvFbE1fnmg3EmWgFOyQcz1hACGQC8uv6s+SfYWsAZVP8YW4Ln
KyEQMHweUsGOBzx2iW6c7XQCGhLm57S6N+TqIA2/LRYWf0MqQkN/OT2m8MIFZ0O5GzaGQa9gstzD
b20vk3eGY/wWJFuO2PRPJzw2CrXM4J+0and+5FbFczf+LPpDsCX2tWl3cWH4cxkncYFdxzYP1uDs
suapCO+VBwc/KjRv7uCYmr4VkEjf9qS1CwTlTLpGotlCxfDyeGO1mPN+qvlUpDr2wiSPaWNSPlCa
YqsNsuZJdNDAB0LVzTYvPCnUp4EBGmT8IgNiPyQIpGPH+D8U+cN8KJw23sem1UF5lFcbn8uVZJc4
1jemlzpVQ1bNKdjT/ByYhqcl+ifH/NYOBwWh0l5v75XWdIE9zXB5fXCmHanGMD5E6pexTh99sz5O
7RM12zv1yaxIOG4fwFUxcfnbFkdv6ZFmMYfO0TsPqrVrlLsgBBktSEoOwfTkoJ3soZQ5Ot5tw2K7
L59s9oSEnRKmgDwaizukrVvTkZKBqyo/dlHhFdP7OTsUaX4M3Sp23HpuNixe+5pQoeAowKFRZ1m2
DqHXHtUOAphznM7IO9fByXdkJMPC6u720q6vx7eGqJMunLrWGlVPWoBBvX3yE+tLACNIrdteLe9v
W7rOCoUlAUJEmUe0Ji4twRo/kLrStXa68Acpfef1aRZuBIorLnJpZeEiTWd2YWv2QFAshxe+hUrg
t1NVHmG0NxWzGxr1Xukg85X20Ag3bmnoGwWR1aOj1Ch4U4Htv/7CN6+AoQ+zNIodtZxPVMdq5VFW
P93eyuvshkVCxyn6CQZ5m9jqNyamRNOruJMx0Ro43xcl/uA0nRfVDzYscLdtrTrIG1tiuW9shX5b
2WWArRYaA20/KaEXVPt/kbBdLmkRbNqBXWfZpBRnM/pjhzH1jJeUsoFkbg7JX3/Ml5YW1/jUJVle
piooja44dlb+GFtj7SJW5qog/vr84E/K+0kLNpDfW2e2uNKbARL+1GSB9aw/pr5+Z8X9zhjuSG2Q
b99AP66vkWvDQp0KEL041DeH1ihjAIbQwNj4x49+GSg7oiOHfyhZ5FlPozJseMn66v5jcHF8+Uxb
eqrYVMX4gRJfY1dec+/r782X2964/n1D9/V/K1ucntnzDIewt5zj6Nx9NiT749Tuh/jbVPfHebhz
iPGcpLsnjeiRWNkwvnqFvTG+OEP44lKFFKE8A9/M3ahsElcyEgqANQAnNzCnr5YyUeME7WTt48SB
0Umroi++acY7M4vzB7uV4LmSYJbc+GXi8rx8oXBqMeYliPnpLS5uBEPLGieauHRC+xjpX1H+1fzR
Mz80g9fK/6io3tvl8V/ZRJkaSmBdjKRcOpmTIvnaGCM3w2GSjb3vfO2rD6p9NLUXafgUzL/HauPe
W9t/WFuQ/KUKwMjB4nIvFaXx+4y7aC7zp9BxHltl2t9e1dqXQymbNq0oH12Nmw5yOnZDbuNf1l3L
pzlkp7AbvEF+yvzUDdtvlb7RTVl16bcmF9+ONkMZGWc++9h9ldvRU2qfSE+BUN6BdjqT4ZBsdroD
j2r0Yjcv4eT/LV8NFBXIwvxn0YuPygmqqI10CRSqfrDahyQxQngdGjexshPlit28xe8gHo2lu6og
OEn44cwyluGNLlNeNH2WrKd3Xe97YXZHXXUjhlp7uRh+hR8MgDWVwEXUNs55bo892NrR+IWmpo+a
C+o1gbH1HQivWy7mdSGk0YzBLjNMuQ/CmTYSgU2Q7mz1q+OlSuEpCCrDln5Uf/TFhxay3tt+ulJB
IAshdeVppu/CINPl1ydPellLs16cg8+S9EAvLnPjjzIEGXm+046TMrrVLz86VNWxmrxR3zXdxm0o
nGK5bF2UcBnmF2XWxRujdaM2ILdYnlPi7zZ9H3W6i6iul0VHVXssgy0F3TV7UIOSxFOr4FgXx5kN
jdFL/0Paee3GrSxr+IkIMIdbcpLkkSXZltMN4bW2zJwzn/58beBsz1A8Q9hnYd0ZUE03O1RX/SHQ
yrM9ti9F/aIX0UOefs3LEDyncxqb9vn2FK8tUrJ+Mq1fhf4lNkQpjbJwirA6qzgmvR/UqbtLB+s+
rSfldDvSG7Cs2ID4tognBi0TCFXXH1Op5yS3EZEFaP6tkGLPt7/G/kPsWzi6S4eyMu7jvOVG2zhP
VxfRZdzFtdHo9iwINRWIrvGgZ7s+sz3JQdz+hVlVkGiucO8JvgbpQfmA+L9ZPNZB63VbS0mccIul
RLcXeTvY5I5QLroefm/GOJ0O/IzEGXaQu2N8tRW0ZTThtVFs5EZr5y1qTJhXgP78RZK/jpZMfTY1
I9F0ikHkzVTqo2+zQZfUmu/kGG3E+UGyYf4m034y0lNbWRs/YWW8Qh8VKBC3NY3axd5N9DTP7CFr
zt3wQSxfvEKmu1B5jJH2vL2yVjYNTSr2DPAmoQqlXo810kN5xumoOQ/2+1Yad1r60Mitl8/39Xhq
w7vb0d6uY6GjBfIfjBs9UupS1+HwsgqTJivDcxp8V9N+l5xs23OQx05Vy40wbC7L976ysYrfXNki
qKKSgwC04Lm8mM1ISnLHaIfwLCdysp97NT9LE2Bvq6+ThzxTCw+WXeJ1WvPYJHO0UQd78y2pvImC
CfJrQiNxCSwJU9+ci1GQEtMsPg+wCr1Ez/y9U1n1fTAEpptMXbaR771JhMiBMPiDAkHCB7RqsWHi
sdTtNAdvVKiyV/nKt7Hpt6gCKwMDhC0Q/MC/6TWLf794Q2iJbc92CQ+S7/cx0irXnJ7oHEuV/qRs
+UWvLRygU2i+KSRePFoWB2DfyZNt5AqzGH+pO5Pn33urOqbvgmSXvsva+TSWrxtrVfzJq0NHzOFF
yMXZF6i9BEtWzGE5foCtS+Ol9aLR2JlTCx2T53TUHjp/fJZH/C0sb9ZfsyQ53v4V4kO9+RFc5II1
gKnVks3YN/FcTiqT3ISTm2azF1nPM5odt6O8PfLEWC/CLNbLlLR5TuGab9kc1aJGtrhwHWyeleg5
2j0o3S4vPtSzixDQ7cBvUrBF3MV5UKjZIKGmDxNZfQ1tjLlG3RsiN6u39LT/jxFC4gYKhYa4sRih
M8tBm8+wChMbR5CoRBedHCjynLn4qMRK5AEs/6aU079FG2WeVjjAY8L8E7pS5tOfj5nijIUwLRKT
b6h9SR2O+VQxZjAY90a0t+1+7wyzK23EWTsDEChEGUuzxOW5mNvOwfmpKezwbCRlc+wK9Ys16NXG
QfPm/uADXgZZHAJxViixNhkMpk5ezcEr/i3x+Q0U1DCicmeWXez9xexRIuSNJ5QMtcWF1TWJFo0q
o3Lkp2T65lilZ5leq368HeZtF4GB/VLigdTFTbwEDtlGYIL+GqJz0e9C60hZ24vj+17GwuPjXLmT
6klPKuyA22HXppMHrMA8wnKAoHp9pgZ6lOcGetbnRD6F44FSsvVP7Xty4Q7FnwrQ0uukr/o71mJ9
DF3oJ1FGLKUovQGZ200o1NoKvIywWByBP6rTOBHBgWYlwatKuw0Yx9rxKHrDQmMSrMGSeZLi8GBP
4ivBVfNG87thlF7e/GnB9tdE/Q6yuAhktTYkWWIYYfCid7yX5MqFD7O//enXJ+t3lMWnT30nzSd9
is5zYrhR97xZQd0KsPjevm4WMDRmRATUAMHU5wab+P/fEBbfW6vbljEwhM5ihzgwFKONJr34jcvr
UCWZ4/DkNiSxut4fkqKEiWrzKSrF8ip12uexvXea71W58TVWN6J4OeO6C9xjyTPqDdQKqkxwv239
DlOYz4722GgfONV53SgPfTKdbs/d6kq+CLgY2SBPVmzyZD0r1ksAiKKqHwZzixj4RrdA7HlyQhkP
EjCmSPVezx8a/tmoNmZ0TqfD8Dz/m+3M6p3j38/ls5Hq50n7TH89eZT+DcKSqvPu9hjF919+vcvo
iyXehCnaPnToznLzQ+ttyOwyUhYP9vCaTX9zulF0IfEGDoQ+zSKWExahkfu6WO2m4xbJkO3gx5kb
I1rbU1zhQq/FZCWYixKnAdRGMUotOmMFdXKc+H7CBPj2pK0teSguMASBqYli1fUny9umMzCWiM6R
LLs6BtNfzekzMuu3o6y8kYCbaIAWdSSeQNxfRxlsLVLbwCcKHpW5S45ywAzao32Ez4s7T72nhZsC
hWJ2luvhMuhiaNiGGaVuEjSbvlO+HHzZBa36xVRezWA60Ki787ckYlYfEqKCYILwQfpuCeFKDJwA
iiaMz9Y4kuYesWSzpghV15Dm6TOdAzdGxnPYqmC88SsSOw+KJ5x3qhi8RhdnY9E0FS7orH2NczHS
6Qx0mepZuF9Rw6iC99MXSXms/OpeFR6JnvpPdtdXh/o1Nj/RLd1YU2tfW6jyIBoGI/ANEEVtmiaS
KyZeHV4qYR2i2bQJvRoZQOS6AZQiPbsRcu1AFeRT9gr4xzdonjKIkwg0T3zG5uHexJvO6h7QKqtC
5xA8Zf/cXs2r2RvUJcFJFcNcHt+R0nVS0aXxudcQ8sxMzzDbn4Hfu5OOSXlSPYnrXHOSh8D/FjVb
bJ/VxwZ1T0VUkcBgLtGlYVMm0hg08blux5M8PEPt/DfCT6PABG94aWvP2L1sSW6vTjDzigQMRVea
Ltc7GEZmXvbxEJ8N47Mz+yeMq3PnrOs/pLu+3vRjX7uuBIIbnQWyVKpU19FQk3eQQ+zjc5Gl3hge
KgSevCo8RfbevOs/j9oReGTxubEeVCqiKAjc/sCrC/givJiMi9pDYjn+bGC6eFYf9Ak7GKiS+YNl
fSIVKE3DrbbW09pJdTncxe0cj/agJPQKznmjvcaxdczL7K61n/zC9Hzjzh/fB5qrpltZyMYs2+r1
MNW+L+e+YZhBErmy9L3vH+tqI7tdXTfcLpSphKjV0sRS1gthazrF56Q4ZvrzDI7TaT5ow4MxPQKE
3ni+rV2Ygu3+v9EWH24eKjNPbUbk61m3Twyr5hzstqqaa1EE9lmoj4n1ufhcTRnSesB984wZnCdY
9X8smCWOc7oayBHg+ixkbq+/jIHJia5HDseZ/tqlT1r5M9vKllavjMsYyytDqxGDbXy+vo0JUVd6
eJIfCj89tsF0Kv35XuqaUzS0z/jIPdpO+L4fMLVKx500T0dNqfaBYr/M3aO0leevLUvIGxrFBQQa
3yigNUkjT1IWJPD9612tHDOr8OItEuobs8ZfU/w7yq+b/GKP673fGMjrJGelvovin8oYniz75LDf
x6l/GpFdCk3HU/vSi3OwQtpwChUv8yfMRks3nbNPg2S5edceNb84zGXLu00/JZW0D+J631raoyPX
D36VfnQS3+2ban/7iFrJ2+CewO4jL+QRsdQ3KZWB1lDWIhNXzoCF0VDRQk+FXLql5reW0sAcpsfH
fU6rdJnqZu2ojyPiTWe5rU6FnT42NRZxewe5h+Sl03ZNj2FKau1uj29lEbD+YeLDNYKx9maPTWmt
mlkTnQMq2nUfHjQTREcxb1SxNsIsM+wp0JOmy1peLO192Mc7gS9qEVf/88HQl+Cdh/gNRjniQLlY
a3zITomBOZ8b1s++k183X98ry4G2x+8IYpwXESrJKVq94W2czvk7tIrvM3s81PX0ee7kw+3BrJzo
mBaiyUpNl1R3qYjt1zOsWZWHvprukz7a2ZOi7dNx3nXxfjSb9NjjvnU75MrLjpA8LQWnkHRr8Q6K
BhT3FIf5G8Z9DlKqToZ93IHNcvITxZ+NS2Qr2uJapHuCz56kRufWmsejH1jOTsocEPrZ+NoZWMji
zrv1dF7JOAQPGbweCawQM77+fk2pl2pQ8HKuavVDPoQHJfA9qZVO46zsq1KKRHlQGreEO1aXDYxQ
bhrB6VtqP6VqVvtGY1AViod/R2M+Omq4G5K08BJ6+bc/4tpWgyEMa5zFQ3Vl8QaUqTzqdsJL04jl
Y1zct3Oyz6qN1uZabgyh43eUxVYbqh6o7MxEhnp3hCl5KH6E/dG0z4r2Pc2OuYVrkBm6QTN5zZ96
eXClILIgFFfwReVqWSxTTEMk06how2nz6xw8/zn+aPH3Fzm4pflN2w/8/SD6acjfNw8RMTeLBzO7
GkAnMHNu36WUT283ljPhpX1uyupHFkJfHVVnS1B/bcldBlmkaK2RpYVRAp+LlDtKqkmos5+e7O7n
7dW2tonphqLkg8AdNPhFmAmvzDztGMsYn816OsqB5KoAqmD7SfFWxvIL3/Zm5i6iLTLCMLE6304o
r8XhgF6M4hftbgoDBQ5ji81pp/b7TE7aTwU0q9mqe4FsGN53XW7sBiVrdkM+vNgJzuK3J2H1g/7+
WUuInD3XhQVUkKpfFEjeABnykNRyvRFl7ewCGYNGMycXk71Yln2Xj23bVXzRUv9YpMlBGn03UgfX
7NBo1t1S1e/bLUXJle+L8QPsJfJEpPGWbHalDRVRguDkwvmh7ZN3TVM+dR10iFZAGsLgdHsqV06v
q3iLS8Gys7GqKuLxld2QbrcVPEzVX5zHV1EWZ2QIobEIFaKUzoM+4kH8EyWlztx4k62OhSMKNJOY
uaX+mI7KayJXFC+xvDulRnynurK9sSjecoMUxK0xA0LZWkYnzllMWIeKuJnoHMRN3MWHPIjuGikM
npq22E9xpLhRkheHwip+Jn2SnGOzolKsBV+mWpvvmrHbwhj+wgsstii/B21IpMQgASwLGGZgRHqW
cv0ETvouN6t7OfhRJv6XKEoOTmi6ZqkdEy2/g3MHvcflUeTa6QGH9aOVJEL8/5scm//cXlSri5ga
Lp7qhuBiLo4NbDPLVp4cLquyuO9T9STPvVuFxp2ClHsdF8fb4cy35zu3ktDOAqYieg/XSYYSG62P
GweZGzb08GaGXap91fqNWu/KoUMU8jRQZaAKlvbdVaPrcTdTAsW2u8P5xrA8CJZbNcaVLPQqyuJ8
B5hi57qKoErt3Fv24OmNdvTnp0aOXQMdzjbaSCzWP9XvUS0+lWY1MTl2RInGaN/FZvmSpN/L9Ek2
kYAO640M9ObgoOouEolMqXUe5lQzY02FeZ+4Ebhy+WtXPCZq6G0+8X6pBrzZG4BfuPqxnqISdb0w
et0ei7ointMG0T7OrAoLlbDwpiqR3KnP408d2iF4QiXpvooBtgd29XXUmgFb7UhH3avx0dxl6vW2
+jmNVDyDEGGKOeozj0XnePM4/DDSBhMrJf8chlOys7LYf0e5yHabUEMQKZl8Km1zNH12utL3eiUI
H+chUHaYQCdeWaVIWVY95BlnLDx9NMezEoJ51RGB3yvBILm5XptgTTVt4yBb3TSgOih6ApNBN+B6
bthMdkeZIIbA+awEZ206pXKPe9Pf7M2LMIv1bPZtbRYTYYLY39faSz1YXqA+jfHn22fA6tn/O87S
dEANtEnzVeJY+IiMEZ7PDwU1udtBVjcLNQmDgw2A4fKs1ZuhayH0UoarPzipjMFGB1PBdq1XcwtO
uRrKgjMv3tWoHS0+TwoMUIqwRzmjuaKBNMgby80sbODK+8r8m5ONpxLvUDjjoNKul4I695mvD5T9
u46stUl0C5tn/+X23K1+oIsgi4WATX1WWzJJfj6+b41Xo7gvo3DjfFmdNPyZhMWlDaF0MWkBL20S
AzJjCGrhXLtzqrhQkt1CPg9bPm9r9SNMp4AVY4JCQmAsbp2gRDNm5nSBYR/r6BvN762hko8BHiy7
YOoij0b4g25P+m7qxtIdbaX8izUvaonAeiimUk+6/m6mHZZ5UtMvqYJ2lyema+X/VNrGd1trfsN1
YjaxpKLxt2x+axWo2hDBvHM5vEtlOH+8ds9t+zR2qZupFUq8cJ8K3dOY8CR7jjv7MBitOxpPFl50
f76IOHDpPQNMFXvjesRdEZv+GPJbFKQgd6TFlVek6WPfbCljrK1WSPTgiRx45zwbrwMhXeirsMCj
cz+rr7OfO3stkrpdxL7Y3x7SyiuDy0kIQjjotb2F2RbtGJYWUmN+kbz0ZXcup8dcvgtn1Wuar0X4
JM1bpmxr1zAz+MvUWAiCLmbRGLtkrJuRh00SHLJT7eQu1MApUD1/Clx/C0S4dtNchlss0zBrC7VW
FJ4YkXWnONknDGKoTiuVW8vR3V/M5u+hLQ0AerUAV9czNLv4DOjNDQfUJxzM2pDAeNbCeSdvNRDX
mqaAa8kxKAABVF6uybytoniOZF4d48FQEizdad19sJVxbzuZm8a7EL/qxyra4gau5aMQp5ERpKEg
sHbXSzRXVLPHlYQku4qCnxQMWk9YJf3FGXMZZfEIRuFnHvqB0aFZciq1XRnGh7ndkoxbWyKXURaP
qixF5KHDDP1sqdN3tXE1db6HouFF+lZ/ZG1j0/mHosClyqtpcdc1LI5Ql8l3fXLiU5Nl/wBakj1k
cP+iSAETgfwKgAu39VJEYqzsrPdF5mPOdrvP5iTcpU21Rd5fXQW/oyxLyOoUWJKm8yqRtFfEyjzL
kDbO3NUXJi0L4L80Suw3CuJt7ieK1lLZMqq9Yx+D9lC8yNL7KkAW4p3Tvnbj3fQfkHHG9DUOci+d
vay4U5un2zt77W5HmJ1DkmYDq10soYtOgDZLXWtVJSio5C4agkNY3FXR+96cDlq4hU9aW44gPDgh
oQ4BAV6cWJJV121Z0wro/ezYN963LA28qDc3ZnZ1SChMwziHYaosNZ/qqjVTnKYB8lDrn+WzZXxN
aiowxrfaP92evbVlj50kyhcoP4rs9Xr2Mhy/wkQgrvKx/mBWxoewaE+G9PoXUahDAOEAFgV57TrK
FPJXW1Dh56xFP4KH1fDRmrZc7FcrMLAb6Tr9Ei92FtdXNyRyM6b0McZ6X1HS0JBSNZxPiWl7We64
6XRysqMZHoG+url2L8nW4fYw15YHKigokALNsREevh5mItex2k9MplXHHaAv54DdzLSDAF+7gRSE
GxT3t+GEqhWpiMDk0ZdfzOrcSX5WOmTO7Vh5fQuHqxqwoH2QjXLj9lyNxDlMo8HGcsoSq+hij82d
YwVVDV6jH6ikpB3YYzmq9yNAGP9P3UaoDslYmkCFAVUGHXB55NtSmTcGuXoy0JOOFS0+5UWGKJ8Z
Oa5tJfbxTz/adbxFRjcLTe+m72hiSIDInJ9a/pP1vwm1fbvRRBiE3OAP8DZYSqq1dRUUvQ4uhPH9
oMP+lDfpeylItyDvKw0hxOqoEnOPcYToSx6Rn9uZnQeMR0lzVw1Cz8pk1yQRroKYnBFpJCc+pQ0g
juZHV961pbW/PaEriQ+/QKgyof5sam/UdOS80TFaY7Wk0b6tS+xQSbfiXVBlbMnQ9fXQ67Gr0au9
sdm8X5tmbBl46YlJfmPSbFiMthxbKkmdtDfqk/2tBBxHVQf46i6c/h2nXWX0HiRrjZnoEngV/n2c
qV825kAkWdcVJqrAPDTBRQre4dIPVnayYvBzvkKQt0DidK9BpHpM9qIJaPr3XY9TdXcO542H7urX
p9KJYANCvqAyFy9dzNtBS0rsHl0yXLn+F/GXfRiOR9UZD11YPMRt/pRGB1XpCZ5+N/Jpy4Xj7eXF
yHkiCawg/eslIrQue7+KQ5nH5zS8Ry32oDrNP9xoX1BLfmh6/dvGTItT7s1MU56gB4pQq6YuDt1u
RkHJwefxXMvFDnzFfSQNgTuV9gfjxY69Rv5Sj3cG9EA3kf+5HXt1qKIDCmKPfb2kBVoc6b5vKWy1
cGfjYI3iCMbgrhR1XrXVRnybz4m2wu9Y4oi+OIIzc9aCydIhnnf2v62ju5Eifbg9HDFTb2YSpKOQ
SWQyl6WlKa97nrF8uZkLUmulvT0eix72hPIaSQ+21LlF8cfpB6Ni+rDKgnfCgr0elWbOkxzOJheL
wf4wvwNfV9Rud3tcq5/pIoj494upi+uinPXSIhXOnGIfO2aw7x3ZnZskdkurDd262hRGWrsx6YnL
vyCrKgjw65h1jOmdlBnxeVQ/53Lo2slna/xe0P/887FBxKXOo6G6R8Z4HSeCHlKqNat/ZCQ7GsT9
efKNHs+5PvLUIfkP0FJlI+ZKhYvyFrVh+BXipnmTDvhhP2UOqMMBq5Uv4/RkhmBUosDTcscb03u7
es6sDWrS2oTqNDjxK2KZsDqvB4r6W99rthqfkXaQJM+PKS5JT3qxZaS1tlgu4ywWy5yYyD0jlHju
x/ofufjYJOHR+QK56zBJvrOR6ItVsNxxkFBpJYtCj2kvvh6+wuqYD1lyrubvQ+Ajkju6pfSxk+7V
NvSm8fX2Ylm7HC/DLeaw5E6kMZ4DARwMtxiebWgimyy1tVPkMshiAhsHP5m0Fi3O3gGM/+QP6U4Z
n41x59j7BH9PeRMDs3bZXoZcbLZcasexzgkZFMe8PsXBZ1ihbk95R6q/tM1RMb7Gs/58ezJXF+TF
t1vcOyUMszFr04RHGqQD5YPFDa8oj3O31Vx4qxohLJMdurhCCZFMf1HQ6Ro18du5SKCsHGsTckWb
usHgVC6X++MkRcfIMPcjHr11codt40HJ5n3x0YAPMcvFO9nvNpKMtWUEMwu/dgGKe+O1MCppa0hG
nZwn+cHSX0iYN5E/a5P76zVPFRvbteWQdXyiozE1kjPvJ1fpfwqqdtCYrqpsze7acqWKTQ3bwr0U
vs71uYKouSNVs5mci9TVw7ugV961eYBFderW+b02J582JfzFn1zuekEkFv8Ja4fFi6O3tEluND05
19roxmTomw3OFXyO4G+Ku5yHIefl4mCpa8cfoop6vB08mvicxtKDQPYOO8wj5ndK2XqyRlXwBcjj
vhkOnbnRPV4dIhf7L5kGAdS8ntUqlMYyC7ghks7OD2EpveSOvwV+X1uHvC/+G2SxA/UwmgJIQOT6
fn7Q6sStrdHbpmFuhPl1G16kD0FTOa2tkcqnjXoXjM/UUU7b63A1Ck18wagHjLZMvsrSGWwl0xjM
DIgrV2wEhXLlh+R0W2SPtUuHhzUAZ1i+An95/W1Kp6PnYJOalFLqDQghhw5tKN0IeZI5yrFrAtkN
ynBDdmt1RyMVAIWQ5YhQ43XUIDKoDsvi/q7vJsnCO+V57vhc1V8NT6hoQIWTIUYs6gcan6vOxfCA
/JxizTrBqDFingaRdsiKCamLrXxo9dNdRFzsZxmoM24QJLFVMt1p1bGb0LUxNvKf1a9m8QKAICCk
uxeXgHAh8tue9ZGYX8HVNQfDv1OGz1XJ5VM/3b7aVnevKOpqVNNsjsXrb9WGaZ1RcaUlaw3tU5Cp
0mORVd3+dpTVFQH6CyMRluIb/f7eQG+1Cm3KV2rlUdj3AN4jLfVUbFmYa2tnPBRdTO4Q/RAkluvx
yCz4WSUhP9vNYH9rpcTYTT6qtXRkw3tfoIzjOeC9GsznuIpVDzJK6Op6Z74re2lPic3cyWmmn6pR
eQklxYIdpaYH3D7SO2XSoAb45bzDewWfmXY0DvBJZNeOKLUUc/qhz+rBtZIu3OmhWj72Mb8jGDsF
fZcyOo3pEHmFCTBBLsxpT085OfZFFr4L+MuuFtNydyDLbtzgYrMtbyCh/sTjC64ZKcX1hECMruzC
mIXPaPJxavWPvKHN5zTBKbYqg/BbKNVb1r7rIYWhAO8GIJqL9RtlSiJrMU455a5wmvvR+hbUr5IW
3A3Gy+11tbZ60QtwQPRScYPIcT24xADK3hQMTq/siFZi8qn2q40JXH0C0XX4RUGAkLIs51HlqJVO
mjD+sdXT2H5JnPpJprvtjMfKOWX54Mpp5XbRp9tjW6lxczZfxF3ceRF/VeodcoewkEp3kJOXGVOa
x9JAgTwbg/w5yIMYFcVh2g22Id35qvI1DxRtN05ZeUfH6c8lZ/hBKK8AcKfahrbg9WxLTaO0uG+x
pmNgqPVdmoEGz/Ydo7899LXjgnQbC2oZE2qeTNeBolCfEqexkjPaQDJlRKVtXetH+Ho7ymrmJFAi
MH+Ej9hSGi41rCTuhz4599a/9Z5CSKp336S8PeH7gIoP5Z3JfjB6BD9RSrBSt8+31IPWTnoe6tTz
OWNBWy02Z6/18F5Un9MKR84Y8lWNLkpZfZ4wsWxMksViY2bX7i9uZR7WEONJhBfHPaWFSFcyTJ2U
CK0MR47+A3r1fZZsPa1X4ijcyLgv0NbCc3YRp9F7KzedPj1n5U9gPjAGymHjllxZJLSYQMETALzv
UhsyiJLElkxhF5Rah6l/EEDXRn7dBvmIK2NxgooGIB5wGJnRxl2sRqojvRY2dLTi+MUa7rVh8ma6
+g5KsHK4y81dGnl1sR9SLGj//YvE9yq4mOiLjBRdkDku2ffndPCPtbEfZPVoz4fbO2HlwL4Ksvha
Y4e8plkSxCg/cWxn0gd5/IKot7Pxjl5rF9B8ZJ3z2DBwJlxMZejLnZVKsOdLAMqai9K7n4BvbT83
6T6o3DJ1LTN7zKwNUPjaUrkMu0gKVFNqUiOiQW7F1qEdQYMlo3pWzO6H2YdbAnIre5oxIqYp3vCC
5H39xUw+WKAZjDFRzbu4OZJrK3lwSE+OcWis459/Oe5ZUns2NeoAi76gHvm+UQoEZ4P7e4zFDS/c
fVM8R/IIJXljx62O7CLY4utlKXIAfg9uQgun94bVPATdN9Pqd1Fd4ZyVHAZ9S9ln9cMhWwlsX/QX
lkUzOyDzL3NQiXFDM3Iqq/bYmQD68lpX3Bhw1un2dK7H41mGKy448iUK0omlVHd68HyBcvf9Lo45
Isctc5a1e50qD91OUU4lJ17sNjkaA7WxCh5lyme5LPF+wGQh+qhWX0P9bujuAjV009QnkXyt9FNW
f7k9xrWj+TL8Imea8miaU79E7QBTCRfUHtYX80d6vh9ux1nJxBmm8L/h8Uniuth0JRbkAVgAsJHa
N1023mlxe6ozVKx/VMpTGmf7vv1jawcFkcqLkIutF4BvoE8DGBLAUrOD5veqt/Q9M7PaGNvagXkZ
aHEqB1omzUrGJ5zi+oiDxa7EbK218UPTzMqV0DW4PZfihy+voMt4iyUzR5IPKlOsS7hOkf6hs/9z
O8D6ovj9sRaLQh46R/FFgPKT0YVeWXzUjY1DeGs9iNPl4iarYjBSfcW6yzsEktLoWe+anSw/Qf7U
khQJmZ9auFXxWx0WjxBenCaiA8ZiQfiVnPizIspGjfXP5PeJ5yv+wzhukaBXv49GFiLYkQIcfj02
o0oNO29FK3Z8MbuTZHz8i88DfQHPR/SSUCe9/vtR2BUk+7TrBmhomUHjh0a73BeH22HWys9ABn/H
WWT4vjwlkjlQeZAUQvmHLIEeDFb/Jw+M42CpdJ0q3Utr+xuww9bNmycjAR+ijudMUDeBdd/+QWvn
MUVnUTYQzNNl11VCTFIyZn5P7Lw05T8tKZ4+POnJRl6yukwuwiy2VxaYQwuxioJLvgcT6+GZ5qXp
Vrd8K8pij1mjPuVhwWA0xPd2kWQ+d1Heu5v00NWNhqgfa4U3DcXn68XCCvXnmb2EwIzvvIsnx/a0
DPHVKsGhouiG+lg7jX1XqNVOUuqtUa4lCdxtVDWBPSLFvEgS4pAOhpbRpUzTaV9b7V1ktN7Q9Ies
/KQ2x+LPCX+iQvY73uKacUb4OpZEPAu9Il1KvIIymVl+ub0QxZwtD+DLKIuDpCgbJUdCj8vMHJlD
52FunEezbe97pzzFyZ8X5ejMw2FAtlaAexfHCdg9Z4r5/1zrs+wVWTB62qjMu9tjWitsUBeCD4HK
sYPx1CJMWRQ0tWROlcoocNk9ScWuVr3aHo6zme+mNN3Bq99BDts4ZtZ29WXcxXYr0ZiRgAOAis3e
O/2xzZqDA8GVwtrtAa5tuMs4i1NTcoa87cX41CZ1Y+mHHMh7O1Hcv4iCoKrQs0coe/mmGUpE3kdD
oovslMcB4LKZ6dut1tUFeBFlucwdxBnkGeEYQ/lsIsvTYmE4pPK+mF4b7eX2iFZjoaOK4BrEIwDS
1weIBLRSnyimnWkLGijFI/KiJZG8w702PpL2GGTiSXO8HXTtY8ESFYcWN5CyhLIHua+wELAlV/RX
qkxe2sOF+5uDXie1F3qAiPMvoVo+w8VRm674qCvve0N+H7TG+3FyNtLD1bEAiRPyRlSvlq+yYNDG
rmxLev1yJpA1KFSi9b/Rd1sNgvY8xCPk4BnS9VfSep2OpTwwFmpX1fs4y/H6iLzbX+WX1s7y4EMP
ncsX6QQEchZrQZ4avbG0KD3LNZbnaT8PXj0r35SpkBt39k2fBCGjlGw24X70O9sDoV16hQ6CSG79
e7owpadZU36M9UECImg6bsADaNdrM6ojYw9ratLmT7d/9dodBA8YnJjMNQg87Xpq2j6Og74m7QvM
d133Ah38UW161+mFqtHroNX72/HWPgUkZ1iUQq6ek/Q6XiUHRdEptEAz/AN3PQ4s7zRACq5Tx1uW
KOuhoAcLOqsMbPY61JwOnQIynesVz7oms7wQjSRnC1u5dkKjF//fKOKEuMjVa43+SKoTpVHznZ0g
tj2lntP9mM3u419MHV/KZPIIuARPNaqCcrhQw2ujHwYC7cHzZgFvdTBQBqjdoWJCr/x6MGbaVVPa
cpsa8cuEJKeFSqfpPG9mImt5FxqC/42z2JC60ySSOnOtZZ22N8rI06XKqyTEWEbbCyfZcxBgGsON
CVy9xeGxAKGAmSE8NK+HN0WB0UwDt9yEgnOYPg7IigWlN/bDycwjNNz+VQPLQ/ZnS15V/OE3RwMp
HvBT0nO8sa4Dl4Ua41PDiZ3GMU4JPzF0+YurVTjE/G8EsRkuliGoZ70OGzLZ0X+B0+/jvDN0n28v
wLXLDoQL7WqAnUAMFqNoqP9PkQRiMCntw1wM7qg/+sHR0kGz4gh/O9jqlIGjofYBBwMQ6/WAQhMS
eDBx/9iBjCN1lj8VRbpBFfilrLD8LvxpUjparZxKiyDWaNZDW8e0aYxnBx9GJCSb6P4w2j8kdd8W
n/WPse7J6Re/3seTazT0Hlku465E3SVR88PtIa/NLyRNFihy8LhqLHZfJ7XzNKbg3no53+fZs9oX
u8lJXDt7HjbdRNdOR/TcNNCBGF7QEbye38JHVAV5VpbkHT7qbuU8QKvZ+IZr21xsNmGVhHrbMjmf
FKf0R+js567FHCoG6J6l+7KW3aRXaoaV7rSMdrAhjRuB1xYP8CXhz8Y8UvW9HlxrJq1S0Vg9y0P+
MeebDWNy9xcf6yLE4ghLOtTcJJ+HsGx7CNJ+VIyHWKsPOQbSo6V5/79gi52X2ZC8JAP0hpYekqE8
14Gr1dEh0Mczqg0bwdZSgsvJWxwlUjcqTewLqAjcWiOddybiDumQ7S3/fZPm+1RV97eH92shvNmH
FOWpJf/i1C+ykKxwalAADf2Uhmecm09Z0XmNlJEfyaEqfcnNvI7d1MZWzJU7BZBfrDTtrpgK9R89
axGCj5BBLCF0hN2/EOebp2xKohgmxRQdyhmOXeHXw2vg1FnkWo0vfwpHK/IF1cF/6lLF9tncfR09
SEk6brxQVzcaXu+gnkFzm8s0BMhSknS4RZ8DDOV5UgXtaVC2SgmrQXTEumjug65eKmv7wRzI08TR
IfmJq84A1CtX1n/c/kyruwpws6jekUv/ahJf3DGZlOamkQAoVQc/ehdZ8/+Qdl5LcuNAl34iRtCb
W5ZrUy11y0s3DM1ITe89n34/6N+dqaKwxR2tdKeKUBJAIgFknjxnPpST9d8J4oDHOSpmXJpBERa6
3ruJ66Uxyp0837yPafLGiRq/izZOMulILmysgp+KyqBZxLw62jGHWLcsFL+O3XZ/e75k8Vyw3CEi
AhDgN36FaZ6j2c4AUWZxPiOA3re7zCmWe2VYykdlVM+6Raf8bZsyR7i0KX6/WCOtV4uk7UBC1MV4
XNTqKSe31DbTHw2NFm66/SkkrIvWWty2zTgCO4hMYx+4yb5OzL2uFs9eryKss0H8KBsUmRek5UGj
wiayGpQzFWGYdbys6vIZFDoJCuugJOXh9tTJlgumGcrwIKI4gFdWqtgorHxQmDqL7kSaZRAzLLzH
Qc3PVbklaCwdEog1SmcCvPzb8bvEvBcWACIBArwaOuaj4/f2n4zowsjqGFRsO+BJqnP+ltMuGZBG
iY+LQXdi4O6N/uX29MlHRPkKjKHouRBviwvPK2d6EeoIlxjURsDop7jxh+kPXvJ0sf1jRKzhhZGk
9NIRrh9IgaHTSJbgFA/W3lLjDffeGsvqPBryZW7DBqD1aCW7imYfN29P8VbzhiwKXQzmd9ZZC4Hk
msG4Vrsb+hZ2/I1CknQcgqOGzaPqbNXr6bLGwCoDR7h0At2J91eSpDCfbF3zpFZseqNoMBaImdWb
XivqDhkvxmGpr0XzFNLoxX1940q3ZWS1JFWcwa2YucD9BfbdehJiHptdGsJH1/cQcMZ06oFx0n/X
oUfKw21zQEZ59NnoXwvjhKBfvaXNvmVldfposxtH0RgRzrSnYt8kGjeb52HY2I9yKzRbAcMhA7Lu
g24GHhNoIWTn1iru9Ogh7byjkZ288vvtfS8m/vc5+9fOysdCN4YorEqzs1Bz072dWqHsMEKb5yBB
YfyVQRexeX7LGjoFqwEHjybOVnV1SehySFYRRs3OxfK8CKwhDGlKe591u18NrKrfmj+r5UMNyU5t
mIfbI5bmEXhoA2cCoAtoU/jqRRSyU1VrvYSsb2UG0G2r2cmM5zfO0B5ykE3z294KfaAY3CmLjcAk
WVRKpigTcUQBm1ln0JdIi+ZpqrNzMlp3vPPNvj5m6V2RnG4PUW7HpRAM9Qd81asR1otSJbXWZGfX
VD5OZvt9GJ37Yg4fSu65Gztbcu4ypn9trWK6XqfWXDrYGmriYB53g68byXOTpS/pBBao3iL0kcRd
EAKiH1xknSmIXS9fbhh1W5osnxp9Xpzed5Pj7dmTbIkrA6sRZW7WGlPH4b5ADt8fkJA6hfm9+wzq
4mg37cncUkGXj4gkD+1HZO7WlL1V01lapovzKrR/Krr1TAPmh9tjkpqgfxogIeI91CuvJ21q1aBW
VLZ5MeV3g2sdo2kDM7VlQfx+savQTvSCGorDs0vtmgRnF1QbniY5QwiF/45h5dVRbBs5iJ7sbOsv
NeXCrPlBxn7DiGzxyZ0CbCOLKuD118NQG3UwSeWD51QH0UCC3vfs3QnpWSEBZI4v2qy+t/To7vb6
yHbspdmVz01zl40FALBzFDyp7U/FJJ8DpVu4lcqUBT+urf+Ob3XaT6R7EltnfImgUQ0KHeLdjm7G
wYqfM+ttNmtv59j7VoymTcEjyDfeApLsxJX51T0g1Ibe1CvMN8HbJfswjKO/+P1cIZKMxG6wYU0+
qyTIeL8JKpiV18dDG2WVgTUTcqyl9XVzr2QPhbUF45Z5JgEd6SbAxjyoVqPKIqd1QhHX6a8gIKXO
Z4fki1tsBQqpHdHVJ3prGc/aOSuK2FCWZOfO/eiG7r737sdqqw1AtpGFBD3iy3SV0Jp8vQO0WWkC
pWMwhqIU+7wmW6Uk1pZsjezYgFeW+ybyJSTzV5t57gq91GAEPbeavQ/Gl0B9rrWHJh/2+ha2UjYg
AgdJNkdFjGVN0JsrY+HknZadvaps9uDb4Zcu03kj7yZbGwAaaA8DK2KHrXxNWXRriANQ2kmcTb4R
fF30eJ95tMnfjhSyiQPJb/zK5KBxuLo7zUZmR53OaHLtoWqSOwDhdnjSVGfnpVtvatnM0WwJ+IF1
4p629msjTuvFGvJzW4dHyrsiG3F7NFILvNeZM12nL2A1mkxXuIFGxHRBVKNUs19sVY9lMQBh5H8s
rK7reTVMlpHm1HXb722aPxT9q5p9DJ1sI4LL1v/Szmr9k97wxkacTmIkoobTwBew8SCUjQUEKSgx
NLVxtNVsuWk/9ymd0mc9ME5Kgyx4Gx2X7ltQbjUcSi1B9AmAnZyn+Ut45+I0r/OycXqNSGOon8r6
2eNeHhux7+XOhjvLpg2QPBD5X1zm64py5HUBGp5Tdna6hzY27lmbdDNuyrzs0sjKj8umS6ukY2+G
tsXV/qHtttjNpMMw4E/jD+LRa/aIxOyDoR+wMMLq1NH/2Vo/N9slt4yswr8Raoqt58yVGaNU2b+K
/eKN4/72ltyysrqKjOYQpi2N6ueqCMt9NrjObnLrFnaKxNuImbJYRveTJXQPBQ+M+JQLL8vUwFOK
JcnPXrPYaEo24482rFw/ilTlZS6K74Pd6xsOJ/Vs8Aswtgmq03WeEJppWt+yNCdOI5pMt26TQsFY
DHt7/Hl7ImWWILvT8QrUnX5T4oiVSKnLgt4xzUKMo4BN8gVCF+gbNrqQhfeunvBgH0UDIohcoeez
msVhnorKynPxIJrGx/R7OT6CCtn1htBM3W2mWWS7Caw79X+I6SBEWkVUmBjmwnDrHDec/cU2/X6r
VC27JVJ5JO5QVOKsW8U5vYWwNWwYUVoHfp/Wh8L+En+FdslFRWy7h0t6KaZmJqpXkGSyia9nMF+4
E1R5ib2gfW7z6KUkpROqcMQntuJP2V9h8TrGRw1u+v/uIpeGV1PZDLQy5i2G26g5Icnmz/FwDPKX
bAvnItvU0DMIZDHUCczpaoRqtUwtMEigy4wk3s39wxC+3h6M3Iao+ZDiMLBzbcOwksgFZpvTBxEu
RyEjuGsM59WatfBw25LM4wVnDh5CIgUekWtLEG9WWjFgyZ26EUyYNnBztMB9eM2kQqETdk99YNd3
S91p35ZB38rMS0cqGA1wGS6Ua3/pQiVzyaiybG61c+EoKZeduQWAkoUP2pj/MbLyDcUdiZlIlpzj
cDyF4bQfh5fY1Z83+wtlUdhGtYrWFfi9tTVsKEsh3KutgB7XCHHd5ql1oRFWFf+wcbDI7BAzRDoT
Kj17jd+xOrst3MEkTunhPio+BvWrmQ3HroUjaNi4jUmIvHUd/i1RynAASKwBkEMeDzFaGaJxtz87
gw3zRFPu3AKNkC46zGCIgDBMp9H7mbbpMRr1h663vnj6tKvTLeIQ6cBhp3A5dGh0tlYbQw2GsdeT
qDj36sMYGccepQWneOys98Fo3t/eGhJbXEPIq8KSTF1qXeWNrWl2axX+WqXy7Lf1rMJ6FuY5mrKg
Gp02L2HRKrON/ahJrYLBEcGT5nRr9Wa0cqeLjbCJzyDcdsGn0jrmtj95fq2/pZft4Bnxs5Y8ZcpA
B/m3aeTJr33Wyv7Q0QtTbOkoSzaOQWYQ5SDYHminW20ce/SU3hogz9W97lgcrTbybeUU11stxnI7
IplLBCK2rk6NwrIitdAhM5+CpD4CvWt99D6nA7jJ8Q6saL2xfyTnLtwV9PjASswLc30qKko7Lh4T
fZ57kP9LGhT7frL0DSuS2HZlZTV7dCfGDh1sSB/P70fERKP4WNjZhpdKjcBILepngHrXWbaxctrI
bEbU+Zri5OjPeUVX/xZrqHR9LowIp724XVZ5wT3fHchyAUpOPgTGT8QRjP/+JCPnI/hdgbnBarzy
fPjwlkpzGMmgGw+pevi5zDu3STcSWb/uVKs73pWZVQiJZwu1xgCq9zCNdqn2kNpvY1M5Vda8Gzvz
PZw40KK+aMXHWb33aKj32mkf1O3e1N/Azuk3B2+iJ/g7yvPoozbGHXv5rKTtfTkmgHHeWveAHQ59
pRyC9sndkveQrTZUcEKWBng1/BLXC5GXejh0JhTCSn/iUN+lKXfGzvzvjwlD9AZD3AAq7rfEyJRr
5LeFlcLYBdmDt8Cu9Rx0n03nw38PsQRycKBkVSiYCL+78CttcmDn7smeWtYCosENfzRdrO+XIFdO
FjQpe1dI6dy2KZ3CC5srX14iZczansERzHd2/n3SHuI/4K6hgRXKT8E6boH6ux6X1U2jrmd0PZNm
9Lv8iU7C0jmFx9sjkUUxkIuEZl7KpDLE3f9i9oYZ2sHYoUU9LgI/a/+KjNNtA7LqonFpYXU7VKah
zfRAdG/b6Yls6tGeOn9QP2R6fZhyg4LRQ2O9mMPecUq/GP57HQTr7q82AgBj68xJaDaDmmR0zDp1
SB9BVlT7CEKXDX+QCD+L/5w3H9ETaJq3CtN2UNScEQ0Ng8rRSr7BjHagr++u6v3UN9sYwSnHJ6da
zHtoAN6Z4x1pXDsdjiCLkXXaz5v5L9kV4PKDVt7j5VPQhiFIegcegAZk1KTtJt3ZmUhCLdPG+SEf
vuhtwYdgdrVXe9CKolyN+oI1RgO0CtL9Qi95GnyJXIQan4yn4q9Jh85kOELZfJyetHfqfAw1QcOU
IWd12+GkI7/4ltXerJNZQfWVFbftvbP8PSo08Jd3pe1X6VZ1SsbkArIXHheS5lCOrJuHMoMUtzXS
gBGoL0Xigq3r/FR7UuqHYHaOQRijaLJ3vA9VfJiqu1k03I/DRr5BFosuv2G10hFVKTMX3HFzmO8F
v61l7zZlWMUmXR94vO5AdpN/9oB0XIcJL27melpol4B9h9uOrj+0xcOY/6Ua52H4bgdbRQLx//1m
jzszMVY86tYENdZSFV5hMbHkIeuYNHGG3CUKE3Q23PYWWbIBKjyEA0R+g7ugcT2yMKkChZIv7eHp
gOzcu1pzdiKXG8TVzhtAdhGseBm82zArAsJvA4ScgLc/rwLukddmcyNNHKSNBKmud6yXbIdQadD8
GBtfO6eJ9+QtH7VieUg27kcyEgg4yiB/sMUVgKzbtV1NjSojG+HI8/S/E2SfY6M8WBbSheVjEYX7
JjKpsM5+F8JKtCy+Hbd3XKw3noPS1b34iJU3TUERJ61F64jqfKaMvBtpUAFYfJ9s8cTLTjcyYkDc
BDUK3Jur0U42hAlCuTiIrZ9l1Yy7SEmcDReSpMfInpBp1nhpCQ64ayNOUrqJGyYEAUe9n02R0van
l3DS6PgZ/KDdmDzZfofg3xHAQBxofX1z3DgR5TO24mjEu6IOnrwsew2aYCuoywIpzPKQX5ITZtev
zrTZDkMvVelf6ozmztKGfZ4/LhCh1Dsteszmc1gXfmy/0b1P8JU04zFT7bt2QPzsQ6htlfNkC4n+
CllpvohIu3LbqRzVBtIbml2NKr13nS45xGGrbdzrZVEON0G+DWZ7sFArvyzKxZiryYSdfAhOUaYc
ihhEUNTu0Un3u+KhrYeXxKn+IICDjkNKjTZQbmEr/6G1DkgW6bpzNLg7OlWcKoXp73Q74Mgm8NKI
+P3inqdppamNIIHOS/NSLZ/MaItS7BdHzTqiXVpYLVGw8PazSiYv8t6Wdr8PaDKw8vJBpSGmcBY/
D8U7IId4OsrfJumTwk0ELjCkL09V3o3gNU2fZwl8VvGDVTpvkvEQZsvRNE4txDtac9fpRyfewvrL
nPzyq1dLns6NAnhdLDlcw+UhnFw/yL7F2a5L/6C2xvMEyiSYJUD9rGEJNLhYaekReuli2Iu7gUJ2
ItOOf7DQ4IrIVXK2AMu6XuiF3o8hDX6RoLpgcuKdkm5kyWUBCE7NfyysFlpptWWaOqas1EBXjPbO
jc4l8jO3xyG3ArUwT0dxgV+Now/NLO9bdoUzOfuBrnPxHJ7mjW0hi93QXv9jZTWWPA7qyLPYFvny
pAfW3ht/kp4eEFnQ9X2hhv+dVwShPbD3FNeh33NW3laO82TmHn1OcfGG1EA+pU89BAgU48M/mT5K
tWTCYMOkxnDtBnETpEUbwAwjOAhmzjxv/LjNKCy+97c9f2FlNR6GupSOIN2I+uqQ9fOLO4h8/8PS
bsGiZaFZZCtIHQvaXVPs44v45dhp0zkBC5XBTl5Qd6qtnZV9AdVWmelBGw4kW247oDQyXFgUrnNh
MS6cUIliNlJbDvtA14+zh+yYO4R3ZRd9boKtrK3UFRGHQ3hVaHv+tmJlmtep4JxJi8bzp6ix7ia7
vS+KtPLrLIz3I/50yqZk6wos3WkXhleLGEGBMMUF57wtuhn6J938CVz0T/wRUmb4EoVczxprG1OI
D5YAIpPAM06APlJex6398gdLRicyRROi32/KNGEQtSBeiRnUNvzeSO6nz96wcKqUJy/doqiX1TTg
SSbzC7+tKcD61w5iFsHQdgpx0K2Qr9eWOzgXPO7vA+WhzEcPL3pSH3IfntLs5NgHZ4sMTLL5QJ+A
bmKkvMt+UShcOGgUGopmZagDJErG4zqsvtRRDYUWKsdBWG5cUqTGgGwBViXLhvjP9WCdvpmyVKFd
bVTnYj812bAru9zYuzRio26NMtjtpZTag7ERbK1Yz/WFL05da7TGjm6byQB2PmgP+dzu1KU46HH0
921bkg0AmArJvV9C7u6vcsrFROa1q1cqm49KGMC6MJtIF9DpsTerINl4K2yZWgWVdi6TSKHt76wF
vCvj3temxG+09HB7RML1VnEZ0RRx26C7XHBCXq+Wks1D3juAsptxmEm2ucc6Gr/etiGJyER+GqJM
j+cIOgDXNqIxLJzKAiZt1kiz0Jf1qIbpYSkPRqsdyjj/Sndop7zeNiqbPyqWkNhDLE9PyWrPzShF
I17ucl0Dqpo23zJyiYpyf9uIJBIL6RnxLielB+zqemS53ThJxzvj3IXtLvX0oxq+sx4iOIGVj8tW
glJyzICrEHuKBk3YcVfTmM+9ragLxsriUw5VZ/zNSAJ/TPIdwIPb45JOHjhSwGqCoeS3Ru6qalQa
vhhXUhp+GCjqiap+vquaed7fNiUd1YWp1ZtGWTKeAhV+HlOGU7tv4/hudt82vePX1db5JXN2IJhC
kAw6BXLZ18vVD1Wf5SPD8sJ3gw0iBWrJ26ORJYmI8IJkw0XFmx74axNJOkbOaBBqaRnwQ6/majhT
wZ53aab4cbuc4vyHRe7PU7dQ9rI4iNg0FCK4xu86SNSyItSkaHtt5+xD1k/oY5UPceId4j8oC1Gl
/deS+JKLKDggddEnNs2uYddUOy22UUYMJn3nWpm64R0yR7w0tQpPxuImU1nS41ZHr1X+ivqJaz7c
XjL5vHE6s7HIW67JKBo797LSYTSqmexKyASd8qEow2PcbwQLmffRXC2okGCKRczgetoaI+2TtIC9
eIAVC74LJclPt4fyCxe/juaQ+/Bq9Ej5cH26NuFVowJXt2hIyfzWaA/6oSx3YFzCO2d5P8avS3Gf
UE9BkmdEgKX63MEzs+zq7BsKWn7ykIT3EOJHwMY3Pky2jJDngOIGLEiVerWM86x0TevyXY4Lg4fy
c/p/YNuWTS95WVLB9E4RuFZeOdbG5AyORyApZjL4GsCerZSoLNxfmlgNIwh1NNuQyTx3eXIX6k9z
Mu5spKSK/G2QhA+BEai+BmZjqj90jevX79Nyb83OqdTSvRG9s+LHptoq/km/iXDDqlNR4oJ3veSz
UQ0pSnlAZJ3ySbffR/MPLakf9cJ40xjmPfx9WyAuMcrfnIwioLhrCczsaqIzddEHmvhp5ymfNa0+
Vs6PXmTB8kc7/3jboWVlE1NAxXBmktEc49ejm5Rcs8OU9tNAx1/N5I7rwg7JgbtYdU/p3O67isRP
/zTN5s6N45einZ7dzv0MJuh4+1NkYYLhgqimuwJaldXuNYO00ieF8NobL1Y0+vr0eajg/Hl324yM
gNwkv0f2h6croU9spYvgqjUmuioOiei+Nt97VvPDC7tHM0PNYYk/uOY+TQ9F6MdB4+y1xr67bV22
T7ndcskQ7evEkGvjba/keg1Fxzk1TsHi7OouOk5lvnFIyhzoF2M2906LV7p+bSU0ZsOCbBfoRTr4
dlIrYBsKMOpA5qrB/DtqlY1srXRYMELAu8P6EeSvDWr6GEKBYlKEJ5MoOr5r75vubjjIbSPWujzk
KWlA5LFiqomPav4w2neau5FPk4U4kML/exxM3fU4FHvpx0yACZThAfEJf1teSro0FxZW3rdEQUQ6
A++zEZMw6PiGBulH2j/Au7vhBFtjWcXSRA1Ql6EucV7cpxIK8znaiNayV8fFZP1CG1xsJHOIQHsG
DGXpfXK1ZXxsLX/YF/Or4b6P+g1rG6u/TqZOkWJOsS6WRtnXUXVEveZQ2xsQBWkiAfysgCuRSPiN
vqKJisgOE/anqpB9nnTfW3SUfJ3T4JEib2ZInb4gABhl+UvcOxS1sxM6jyfXzge/S7eK+dIlvPia
1T52Jz3qZhePd+IBafjJeWdWxlblfMvIyiPLMdW8SWXIZaEd5vrjnCuH20Fvy8LqPOtNq6tzDwte
8S0fH0t1KyMpj+kXE7XydWBFkTX2WFCMT0lvHoLkfk56uKsP5Frj8UGLhn2ZJzsX3vHbY/u/eMyv
2pwobK53QRMji+4JAe5RTzt1V/SWre/iPu3jXTXlhbZ31XK2iMLpPPowPo8viebCUVwvzgK9U2lU
d72uFfEpKCCpP3hdTCLaK4yt7jjZ8QpsgAQ0zxdaflYHva0tum0I7E+TBjuAOH4wH4Ox3g/Kz40Z
EV65vr5cWlod5OoQG244h5SU22yX2KBrvKdE+TC968DYfTQ9X7PZLPDOGdr726alY4TwGkFjkKAk
Q67Dt9V6mVIYgoZcz/04MTR/cD0EuI0Hpj/cyB/J7oX2hTHx+0X4M1DbHPoJcEsUL9/mMTTunWIS
z9BI3dUDLB4zVH9Hd2627vrSuAvvLhy5pHtMa2UYtYXGinKqzl3wl8fFNx7fzvo5HI9N+DYhOU2O
8/a0Skd6YXD15M4sTUEDGINzO56gACD9/WaiuyXSeM9Z1j5aNl6M0ljvggUhdwwca72OSw1nEZli
9tRrYhQPs9Z+sjVgQ7eHJU0lQHAsZhJwNjzb1ys4UheanRIzBSB4hGgi/e8yPs1K5mvNM4hJv6wp
mW7VHmVOSis06wYgk8zWaiMGjR7kqYeT0pXRdC9V9aCVod+PnzZGJ94l6214aWf1bkkWZNmbBDtz
8akhO/xk7qrIjzMooHbxm2KvOn/BDW9zrt02LB0fIB7xeLF4Vqxm1VtiNXEWZtVrXsBAedM32Kmd
fuOkFlv5t9GBkTbhBgXktkYlzUAQwiDvKAlZKGf2OxsiRm+/hEhcbqTqpBEeOAmAQkCgjGkVVUo6
1IrcoH5nvHfgIHCPIzVpN/40adpxcPUdrye/pyrq9CbNBLsgfbLy7zkw49vzKn2qOXTLkS8Em6C5
Iu5eBJxEze0pCRiyBpt+9SO0j3V1GPpd8SVWvzX0S9jL5HuoquTWeTEetlKxMvQo9HhUV6DmRmrk
t7dLHmeuNYm6UWXu+vRvc558kza6YrwbX/PkOEJwON5r08Pk/dgYunS1acMRkB7S2+t2a9WNEAGK
qO/o7uDjzFP5NUYUDpSAYt6VvXrs8hPAGQGnZKPvOvNF7Wp/mStfsK9sUTbJAjAYNcH+SfM0cN3r
hSg8I7OqTKBE0sL1swYJ79J7H3eQqnlpOh6SDHG8kboMfTTp142pEKfnb45/YXx1uqZd1TRKRS0U
vqt91GgfTOPrEJ6pPt8vifmm7Ws/ysND+RptcTlINzYdCUiSAien//B62NyvwrLrqZhDLdO5T7GL
PsjbaatXTja5orSMJB/pXZ6T11aKMm5s5HQIj83wGMbFg171jKz+UEc6B0/3fWm0L4qR/317XmUe
dml2FS2DdqHyv2BWP3WUDMMqPyhB4QdO/dTN/cZWlp1vlNPwZNi7BXrjeoyzbShVtzCTafUKo1wJ
t6UTb8R/2aFNcwNdqGLP6utbQmtmUaRw1cYzwl1pfOWoMctinyaHGYr2tNzSQJAJx9AUD+YYGK7o
ZFuFSVWvy/8pmldWvYvb72ENY0XdItT14t31mXKsIp689QFac7+d47ta53nVLQe3cr9XkbrxkpdO
MTVu4O5QdZBWup7iXlEzU4lYT8NsfEX7mBpg5ZwtZIz04UFjAJo/oP+Ijqur0TgnlY4GIXsipsp9
33epr6YOiKVhPyQHYO5mtYsLtLc3Dlnp8EC4i0ZjSmNr/hbUXaw86iBfzQdXkIRYk70fgw03lY4O
hDEKzvSvYWU1Ol3r9MyoegpicVw+ugUq4qkBy78XqMl9t+jdkZeX8ThX/FPpfjXGGrJ93sTvb+9N
WRMdOUrKByLBTWlORKaLk69rhsRTeFOdh/k5TPdNPKKnVyNLcec4h3I5WIrxBBFVvbT7sIi+6uZd
YD4p0PmWgiG3C+9uf49s8i8/Z+XpMO5aDaVwaLCc5K4HZr9MHwtly7dkgZCWUMClQIRBs64C/dIp
xTjWnDJ56xwc79s8NY+lA2zPplOzDd84eu3X5R80mItG1H+srsJvltnZnMIOea6c11wfdi7oguWT
Mxl+ni87IuTu9lzKDhWwSaTcoALgWFmdpXM7uV2ow73upR/pzj4iBebW0a53N25x0jWDqQXM6i8I
22rNwrgNQncmHijma6RAEASLX6dvZTqkVkgrA1yFgo3r77WjhiTcuqGj/lm22ZPV/ySVdAyXn7en
THZUIXb6jxHxERe7Ya7zuu5Fmdp02t1cv6rwQ5nPS74vxmYjAkh98MLUataKNo17NSlR4R2NzxpN
0LndH6bGvHcyhAZU894NpkOcbMZVqVdc2F0dkJCrI+oE3OoctsGPjkSsFU8/Flt5XFTi+O3plB5c
/6P36MC4BADgej4bGrKcUCjCDN3BjF7Uaafaz0V+dIe3RfjdhT3eXZ4cJ0IN+ClUv4Sk+kru+VO2
9bCXeg/PQnCWvz5kteOtytNHU1TPqzjZafpH3U79ajndHq5wwfX9kS1AIxtvGovn9fVovRRUUjjg
PVoY7ul7IJdpb3iNdPUuTKxWb16G2VYGvCZsozeNbe2dpj1GjvlDCBrfHo10yi5MrU6ooC7NcRCj
idtXtQKBGP2stjoX5DZo9YfHjM7GdXexVQHXVgX+qVGLnav8bNzS50z/k4H8a2S19pnX5VXPfju7
y4vgOleHp2Heao+QRg77XyOr4D7m82zGaJScKbMiknaqlA8a9esFnaUy/PonA4Ifi0cbGZY1gF9X
hxn0Ak7QaIDGmo+VY/pNuuFp0qVx4UIRdCgg1ISzX4TCIc7HIRIXFLjvR58upeHOncrgiPCS9/9p
SnzKhamxzDQtKJm7oPhU9Pl+rF9mMPO3J01872+bk+o6GBobINe6JWhu4qIPjBGISeN8HBf3p7LZ
LytNZ3ii0vuLb5VGjuuB5E5km3mLeEXuhPRERsMbzcwfC0Qrwq4/xnn33LFN6Q58UirS1MPBRh8c
OEW0T43wPNrBRiZHuoYX37NaQ5DQQxDZoDZaUV4ZX+CHqtJPt+dVEpGopxu819FPI9m3CnpNMTDO
Hj8p+v5uUt3kBNNjuY8yZ/ZHdYvKUdbZdWVuFQAr3SuHcGIZ82o8Fg3hYvxLW9SPrjp+FoIPUXaf
OvdKi+xKnh9gt9zH2kY8ESZWnkTHAS0stCXZIGJWq6xMgWkXM8L2ZYI6J4zvltLvGnU5IM74nEwv
0fTfz5Urg6tlTO1InSGrAtEGXzcADWc+mEHhbliRRLArK6td2CK0YhYmw5rLV9j5q6OGKCklhmoL
tinLdl1ZEi51sd+5Z/RJR3EMTol3kf1SxeO+N56Wu9R6hjNvb5aI6jx14G/7YSMI/F9Mg18SL1eI
mFdrBwmXq6YtNLux/T7ldA4rum14V55SLT64EBtAfv7kzu8mW3+T11twX8l+ZOA2vWZAIL3fmtqK
KQFWnEKuvwz5Pu0eUpBuSvbu9oaUXCwp4AMMB+ILsZSxOrfdKgNM7VI1i1/hQ2leAvMxs9C8Xs46
t73c/nnb3C+c6G/b4V975uqOBy9y2KgDTbNRfhyL++ic3kUvfbbvx7dqk/rIwTvkqfUPMw2DGr1H
4O7bH5r1Nsh2hbUPR7+aDtpb5aRt9blJIj4wAzaqKMmJRMK1m03AW9Gkm3lvma9ky0t3Y+TSDUOf
BpUGHR2V3+Rzk561jkQaaNIeo/FTDAl1tA+tV6DKG7h0Wes5Y+HqCnyHtipv5beVHpIwiHk7ahoY
tM9jvtfMT3q3+HMDkVz+Ae6WfWY6Z7cMd4N9LKa3kXWsm36vcNu27W9bCjXyD7Lokxb8TVRcVh8U
86HR5PFB0AuhMmpX+/QNrafHUP/WF++y7LF2PEqEe2gVY/Ojvq/6b4t5F8Fw7uV/oPtF7QAdDlbC
o5NTLNRFPHHUKF3mmP6cCVysZX31thJ+0i11YWB16CyNoRXehCcF7afenU9jPd0b7oNV/92Y7tfJ
+JTREXF7W0lDxYXJ1S7WEvygGjBZZB/N+CFMBupLxv62EVmZjq2B2JVD2YEiv/iKi5kjRJVakgM0
Lyq0UTISp4fU85yjriKho3pddwQXtPihOlELNZXgNGjxsHHuSCcXXkSoqqjxw2dz/Q25PdYj+VTi
VfXd+IwXHXgmFioIIWPZuc7L7SFLD2/2EaUWFGV/4x0bVCMIc9RnzrQwv02tfo/kjt+Od9ZQPKTP
k9r1GwspjUIXBlcbJVDLqDEmsiND9xQKbQFty/2lEygS+nTJkMFbJ0rTuNKs1EUpUJDAJtn3vN9p
7a74y04PQVHtEAHbGJLcoAUKndQSGMpVxE+qhHeJaOV1LJRkK/OcTMvBTLJDmCu7xNqb6iEytzAB
sowpSvM6OVlaPukEWu3yukuiPgkj9IMEdXida/HOmSp73+tZcMp7iL+6xVjg2nZOjeUld7ozN+9m
L4w3/FW6aQCpwx8LVpfzZXV9cdSspQrFfHOq2ietVA+a8TpY4zFvXpr+mxaco2zjki1zIjj6xUuM
1AKU39d7ZAy8zpwgED1D8+1H9atuf729LWQVUCga/o8F2F2uLXSz2jduSytDNfiJWXzXx8P0qPbD
16Ic7qfurU7hZvoUFh9DWh0WFRC4vbEzpXczWkbJioMAJ3uy+gSzbolFQtfX7qqf6VBUvjNrR1ph
dko3vc2cDOHNvRXR6xvetaH+oBf63cYsiFizvsuAXaU7HdU18uErH5uTbKrClpSpokWfCtQHAbcc
gkXZ5bZ+pzfqToVMwiqgOYUBZ4IE4bZ92ca6NL9aZnRPmACXWAEXCxw2Fe2fta//0KCroD6gNnvD
STaOANk5c2lSfNLFCaAliVVPlYi+/fcidvaiYBZuAialA2PnguFCuQqQ7rWVuOhKddYC0ENL5ncq
fazRoRm/GOE3tTznVn2klLTx9pVuU4MGU9GvAAv/GtWYpl5qRa3KNnVazpIv3eRRovsS5wGkv8uO
J0YwLi/5MO5uL6Jsr4p2KoGEpjdtbdeJBr2eHdo+wtQWbI+xufWMkD254QITXFbcvtR11mwYtRkx
XKJB5T0ZSuLn8ad+qv3NerHw9vVuuLSzPpkjvYuUkKRpYU77rAvinZEZ3LD0fjnMhGIunulW9U12
Pl/a1K89pVvo3nIrcltLenTrT9MPt/zWo40++tnQ/sFKcY6gnkC/E8/5VcCB7NdQx4RiU1++KkHt
21tNF7LNxQWZv6h60Ka4Gow3TY3iLKQ3l/dJ+6QgzB137UbMkGmIA8oDwQFyQUO5aRU0EhWlOy/j
UdnFnX4XB+68n+Oy+1+kndlu3MiyRb+IAOfhlaxJUkmWbKvb9gvhtmXO88yvvyt1cU6rKKII+6Ab
3Q8GHBXJzMjIiB1773KnlxDE1JQTCDpIBfLI8bQ+7XbW0EKSa1SGq9p1+S3tEc1x7F0R+L7HAJi4
Vqd6Pxa17fkIanpOGmyJk64tDJcnyQO/mk79YmGSTgvjSEZkjJFaD0ZA23bNfguEtnYQuU04IMyZ
M9a22L5R5wNyCqP0nFImVfpfebE17r22WXmLccyZ2WH/LK6LsWlKPZTRk+CB7UlkkFkTeI15TywV
qKVN0tzVZXtjb/Gp9ZxXiM07GhDmU53ph74YvM2C3ppT5G/QS1KVhyJmcSpCozdy1WrQlFBNd0o4
7wptYHncO3J96Ir4pDfF6fdD5luTiy9l9FJToDUI+3vwneLeTobe+LqF1eTirYnFjnNkplBqf0gZ
Temto1kPIInlcLhzqio45uTn8Cm387GUmaCTopIntMZ2ycJUeUKqTt6akF7bm29/zuJVkM6p1FkG
Hofk7ALlNvxBV1a0oCAhcJicfEdWBwmpn2Y9MjRGf6eqT0oHK5v0fH1V1y4iiAhAztE0RYVEePkm
eUhCo659RSxq4Xh9PrgxOA3FQet64zJfyx/A2sB2yqA3T4vF1+tqrZz6XEdPA8mReZyPuvwtNr6F
uXHrh8Wunqx9mGy9q1b3DIGVeXhuWvhMFu4BEZYkeFZRvoBdRB6MpyIfvCjVUTT7PPTzXpv+zqzE
s5AoKMJh5zvg5q4v8NoN7ABmdagZQre45CMgcPe+MvvCb6iMROGbmcc89trRvp2sfC9tqsWtnH4T
njah1mQjDWwvQsysD0WhjqgC15IYrryzyl2vf5jmxDMhDNq6IFf8gy2DAUAgu5C1LSf4/bxjYj/l
u4bqWU3+zscf9feyeJi3mhRrdiyBvFAoVplAFRYbNU8sGlomShn5ne6fE9P4MDXNs9HB/aYq369/
tLWXKlcx2CGh9feexitxItvqhbXGylR37pVyVzbITSV17NCocz6nTtbfDqnVegUoXPSq9eGYAHY8
Xv8hK8cTnhVgvECoRGKw8LoqlVpWOhQNpLry+vLH3O1s8rduayZu5XSC1qfIKjifKK0v3hAtwkb5
OJbZudapHw2t29g31Y3meMoMOfVLnvxBAgxEFJFSApzowSzCQRlH2RgJ8YnYJAmVP0lltFMcMfmw
xfe1dhxsCvVCmc0ixC2WEPWTwcp7Iz0X/l6S40MSq7lrmOFhKBwkFKuMKpm6tX9E8F/k3a+8VhQX
QKIAwr7crWouhYHtozRgKUP8gIzeV8VneNN3/NBxh7SA/r9MsoMPZvihC+byqNpj/jwmeQjl9DDv
S03hFXd9L62kHsxECP4X8KNCa+ryN+kDqm22j4JJHvTZYc7SzotCzqnVq1v9+rXDSkL1GhPo1S5h
FHWCwhR0AKjzzC9mPd32ENjveBUce2mr87wGUCG0CsUhA2CIoy/cKhUtUvooRy6lroeHPrT8vQ9A
HOxPGOwNVYlORV7Y+4iWnzcpA01dgud+HAQR1FA3e2VAxCVM5eFunPPxIDebhO+rqwFKkMlPRxCQ
iD9/c8e2Wp4h015ntFeK4pgUpXY08tA5JIWZ7mdDjx51389vrn/ttcgB0EoAZgAnvns7NxDrzy1o
KGB43UNgaY/T9KU25cKV/S1C+5VMyOSKgzUPQLKgn7j0T0kjpCZyNntZ3xrmU1psHeEVX5CuA2n5
KkNJDnFpINcCu50DPnFpfOyjjxK0I4riVfrp+pKtfCeL6pWpQ3FI120JdWojJjYTZeI7hVwz9kNq
z64xSu6ktjfV+OO6sZVFg2GPZIe2E4wE8mLbKnnmBGaocBrzD3F7n+VbAqtrBpAz4IXG/UekXSza
2ORJqsR40xSlvU80RXLbprWO191YCSqWBkngq+QOVPOLvT3x5Sf41LJz1ySuNs6eMj5TPNoIXau+
0A6lRwT5DO3Ayw3AvBhjbTkD2o5O+6mmXbinNKxuWFnbZiiYU2uiBcUY4OISbLKxK+hBFYzm+d8d
/9EPrcOQ2Kcg/QNBRlq7VH5I0KBkXU4BwVMaadWMpIlUVtZdrTeNa4V6dor0QNtf/0ArTtFWw4QA
dlJMWzxTqtoew1xy0LyR0h0DrNCYaJDeQWVy3c5aqk0HAyQuVVdBVLzYb0aWlxYkBdlZ1Eg+Svpf
nflPPZ9zQ3YH6c72Zuhz20ep3W3YFY/ZxVXL7JEQOhf4epKXy70Rjr64wDTkYYr2NIXJXu8/Ovlw
NyjMVo7BfWHUPOjvLFPasLy2skJAiz49gj4Qc1waDjrHp9zOphRvi1aHqKj4OkIwpT5f93DliJH5
waILABiB8mVYChpwd2UX5edU/VUN94yMKeHvjxRigo6aA5es8U5Vs5vJVWQry8+j9C23voU0/Tcn
xVbOMJB8QSENS+z7nkuYjXYYm8WrGwa9iGaLrWP1e7wxsAhFRSmPNXQO+bl27oHvzehXVPX9Zkl1
zQwPHpRhUTEzASVcfnYIlfraVOL8rPR3pY22b/JPH3yJii/Xv/qqGQpFlNioS4EZuDQjTapcV12X
o8WtHbN9E+CN2nrO1tzS2vgA00T/NfRahH+TnUxWktRS0fPtO8fV7HaPQdTFoyeu8qa/E9loNFRu
anyO0110mAPzbDfO7QyhWf8iO59/223auq9JC/1srsdLt41ZKac2pDCe59/0/qtvfpTMx2hLI2vl
SF1YWbwJgrIbCiWnT5U6w62zNxK0Bsot8qi19gVDeQBKuUyEkugi9IK3VyNLpzhNl7GYLHc4spaV
LAt6YcM4zpHpqlp+vr6Aq65RkzWoltIdX06lxFmpVDHMuudIPoZl5cbSo9JuxPqVvQk1JqTs3OSw
LC555+jGWFbeAZLU9WnXD4E3FcUhAefuJ+FGkBXbfBHdL0wtTptTgwqsbExN8r0Z93dR2nL/3/BA
96T8JWzyU7BF6S+22DWTwvs3B8LXcrkZWyCX9vgMgVpxZ1mm2xjzTmFi8vrH2vJusdvDepZVycJU
aez9v6aqeIzNu7z7VpuPVfLVd8qN1Vyra0A+B7yVRNdxQI1c+sah8OtJAYc4N0+xrLq1xJwoSluz
ru2mMHR1QbDvqVZAS6qyN0iF17bmW+OL88DLIVPUkm+pIiaoKq6iPZndz+srqq98vLc2FvuFF0Qw
DTk2lL7YQbi3C8xqw411E9zG5NYa4LxFwhHD9lwOOq95wSr20AR+s/cVybq57sja1hBYGgRhIBVj
/v7yS1Fs0/K6M+BSE4IkzuAFoQ3lElUS9UvT3iTdx3zaesht2RR//mbnS/JU102FzYI2AUT5NPPd
Oj40U3diereTX5ytsem1swbcmlcjPFs8vBYHQI3IKCXdATCgflWKe7QLTrB4kXuk8eMfrOcbSwvf
yDx6toTPzo9GbxhKbzTu5uYuSJ7VXAGtKholv/9s4YFHv9wg8SFJW06Z5moQ2ZJB+6qhY3FQlOFp
qOXo98+0sMKDFVIP0Shb7EdzSqtRS1GQrqsRMQzpEPdepRlHtVfcJvgxdWD/x+iu/8s3bq6v6ft7
AMvUFl5fmBSbF30msykjbhoaFLp6P6SpSLca7ZnpwutmVkD5l3YWHqZjJKezStMsreRTEXyJIarR
YSJLwFPU7d9q9ayQgiNVNn2G1LDPLdoYCjI2UrnB5PX+6PNDeB5SWkcvh2n7ywNiS7Vm1hkOm9mD
1oaeMT9fd3XDwBKJq2VOjbh9QTvGqlw//xZvAdFXkhJcEMOEAtsgqtuXLiS21mW1xVqqoX5KGuNQ
No+5fN/nj/HUIcB0m44wh05bJEQiXF1eqpgVyCfauMSzZTibDNTlegV1aDXdk5zUP1XpMYuyfSvb
u82m/eoqohsjOj/iZCz2yxgraOSMwlhouZb0SJq5cXG/v8pwRxSLgPKSbC0njGPfUMM5xEISIpQJ
2KYDmF0UW8n5lhnh6JuAzKMPfIMwk9G+FBNcTX4/Gd0fOSMgG4Jyl/fspZW4VlSj8+f/FyFnxgR8
N9T41zf2ytQH5EpsOUM8lengLC7/OKVMq8vQNmYPeuZOHNeGhOoh7o66+s1oNC/wWy+cEgYmAzBa
G+dqNYS8Nb9YyQTETeRnHCx78sheHzLzk4qesS3fS6niZv1OKpnf7L7ZsbFv1epkwUOaSTDam5sz
hu/vPEEzRfmHtx00qUv+HrspbD/TOYH6sap/BFHNfMtLzKjL9qK/r41cmlokEWOQGlJc4XWMXqZf
HcLgYYqSA/IOXhbtCjtzlcHLf1z/1Gun761/iwhT+mbbT1OWimKCpT8X/da1Kv6CZSyhjwO8j5SB
63XhVVXLhSzPdN5lmS9o7avoYxA8B/rJPI7PkrRxOtYiF9P9xHu0jBgMXbiTznKZ6xPWoqAPD0rJ
OKA/Sah1Wk1yY3YWtA0dE0OWle6ur+OG4SWY0qq13LADDGeieHYKhl2q/BiNo5F8CkFYXDe2dpW/
8XKJc4pTQBRNBg6mL2zX0J8DI3CnPIdJ4HDd0HogUOmHi0cqbIKLlM9i3NWSxz49T7x/h/ZXFrQP
ZXjf/CikW1X7IWloffp7GVWzHmayLZzKWkSlS8HLlfIrLNmLOKBWVlxqJXiHMfvGREnU3Ofhr+se
rpqg1MrFQyOBfXoZTuUZhhttUtOzZtzE7YM8HOTq03UTq1uDnoGYlKAgvkwszVgO1KDSuH5gPAjv
teFXzVRZftKqn7StvevGVv15Y2xxAOaxtmdfIDeMMXBbHzWA0Bu29HDXjTBBACuJgQ78YtF0H3I6
u8OIFT4LUhJT+qup+629J5637yIHtLb/sbLYe5AjK1GsAgexUJKLul3nnzT9PBhfe+ubZu2q1vaY
oE/Sj0Lr8voqCgfemUZ2EqIlEAyMSVzuCq1AS07y+WSR0o3HYNZ0d7JrZadkNRRMla1tddhX8OAE
fwq65KmvJ22x1WFebocot8ma9XkH8ZHSu9CbdTtDux/Q++Re8JAPcoynJKDgkFAs35LWXd2mb36B
+Ohv0heFeepA6vgFsjcYf9dJ4Mb5Mb2lRm/FW2F6fX3/9XaxgRwzHLjjfV5BM/NV4cuYfJJ85pfi
v65/x7XLhyElOFABmJPLLE+DZdAlbOPsbHwJq5vC2jXW33k0PRrBB7Vt92olHa4bfG3ULXcOFCB8
TECQYkD3chVH1WCkMg3pMzi1ftsMWua2mtCV6/uByeMkY5TUnA8k39FNNxXhHjypdHLapvswJKXm
KUVf3g6tL30uHP97bmUdJV6KCUaFUEkO1NnNGUrZCyGOo5l39m0S1jBc66NzbyuRc0dDPLi57tPa
x4LiWRRPLN7ky5ZGGhRSQzM6PUt2c7A0cJZt5LVysq/t35/Cglcf1sdXEB35pwgJb/Zgb0RDYsLb
cjaa0VVrWIcqV5I3vtHqq4oBQsGDDhsNXYFLK7KOqFwg4CxzoPrePEzBrrT7r3o+R55TDN/jpEsP
Sp16up5B9NBP++sLuv4DaPQzpgSIGH2Jyx8Q6WbZVIPE9q93zBXPd212SPX7UHuy/05yt/963d5a
DitwBf8xtwik8ZhGgA44bdQsf9bps+IjJqSWezOLd227MTopFu/dAYCRQwGmKEPxtzA2trC6ORbA
FU3y5vwg/Uib8SG2bww7/jBl/t9jscW2vuoeuGOqbLR6uMsvV3OC2Kxvwj47J1m7C6o7oRLogFPK
d1KY/MH1ClGVIGtkKkh+fbm82aB1l6iTkgDUKKr6UEnlXi6c26Lcug7WXfrXzGKDWDNPkSzuhBnQ
XUV47Bl1otGyU/35NprtLb3ClVIz3WaBb6ChaIni3uUayqEP44QFpEwt/hrbUwyNQp3XJz0AVCF7
dV4cKfOF1Ze22VJBWbt23lpeXDtqGlI4NYvs3Ae7xkh3crYzgvHYNtIt2w6Buafrh2Etd2G0V6VQ
y12rLnVVlVSK1UoH36M0T7mJ1Gl0HxVbRDxr3++tkcVymiN1Kctnm6TWKYSfLo6L3dB5TnLsst+H
J/DpiMw6OEvgMEtIlWLWhd6FBpgBM9O9Xplyb5YgYYDsccut1bUzofl7JWN4NxVtzY1idf3AttR6
8y5W5mlXyPaNmhtbyd/anQPWRqBHSf+g6bzcj4UG4/BU+uAE7NKVunHXhX/JTOYm5UYsXtt+bHp8
YS8QtRbbL07knsF+kD2RcZDmZDf0H2XdrZ5tP9/bXf/5+uZbdeuNtcW5DmHCglQOKAnZ+bifIw1w
aGd5Y2mFB90ix71ubsU51k+hygygGZGhhTkzHow81onFDVpa04zOwD9QFKjtbV49ZMnGwVrxjQoJ
bWBagLzzlzOTTtEV5dCJg1ydpuYMBj40oee2Nz7Yyh6k7MWtSZv29RRf7owE4FGQ05w6yyDADdur
ultjU7975fyCQCUakoLg0VINWZuMeXISth/VzzDQ99L4zYRLuTO/gSXY+EgrmEhRHwF8igQUBpcV
kk6qGA6qk/ycqRRztc+2XRyyTifwW8XZafSz1vySwPTK1LAD3f6VyPoxPPqUMkLlTsunrd+z8u5i
eIoWCNN0QvFwkYS1+dTmOkBL6lD7cAxd26axKtX3gts5DB711NOcXdd/CRxIRVPl5fqefZ2fWiQQ
mKdTTTseOLWhX35gXWqnMWiAOORJdCz922G4qaS7OpQo9fVPBJ5D0Ey8/hqvHjvZM/LnQa6gMbsf
TWYi7gzpxbcOXXIcuoecLveg3PbaS86TSVLvIvWYtTf21mDbykwY0xiiyQCCExLUpQ5lnclSF85N
fq6sXRpRkzGDU+roHiix0LN+ZoZbBtNeUmZ0THuXX9XLiEw8JMO9UOprZutIMvxhaLbyabFW79YS
AQgg/zribEs4tTyaPRk1sAVJLYL9SJ50LPWq3SoXr8QZ6jMiXyfI0NsSx+lNVtQpfqMbNUMMzqdw
uO3DH1b+FW1lt9BiD5mvepjvxib44HyP65c2ewmj/lOn1i7hFTXBU1/7G1naSigS9SIgzfTZwOwt
fs/AJ7IAPQjCrsRr0+5XN6vHObY+DuXWlbhmCr5H8LSUyASr56XrvR/NfiXIzrIo2dnhjWrEbjHG
npNvdTFe5eAWH5P5f5JOUF9EimXrkHKnlA8dgpKRau9S3/Gk9B/Jzj0jMB6s8WdzjA2eLFN/sLX2
U+g3u9A/tVp/CKjQsNQ0NCU0+h6vH9c1/18Rq1TnBPhpsdSxZJt1OUPwM9dfFP+AQIVZfh23cIMr
QZ+DBS6azBTc6rIeMzEkRxWZGV8KgfZcunQNXf/jdU9WbRCAoaHVbMYctMsvadagLaBqpOajfjbm
cxZkUCdvxNa11RKg2P/YWMS2SU4zv6qxQbHC1UnX4uTALnajaQtpv3LybQCIXP30DungLb4LR6Av
zZBefVQ86BGMvjBBX1+vtUP/1oL48zeH3ncAb2QZFqb5JI+07pwDs3ya7AJOQUnhD4zRvKMKQWUF
BpVLY1ZOkmh1ohH6TaJP7ppINBvyZ9n62GwF85UHLKEcokzRFqFbvvhGhZoH9pyDq8jT5oOlN5+c
QH5ITYpwdmx+VpC3BAoO8iYbf133cWVzXBgWG/TNgiK3W6ZRyVFSg3HX6CpFngaBEcPV5XojQK75
SLYBATHauwJLemkq0GdkqHt4F2au9lm5cYaf5QdIyJRnTW681FQP111boS9ilOJfg8uEildPl6Qt
N4RfVMqjYbXBATmM5CEYW0j+6y4+1Knaul2iSN6EtIun0XTwnBExzIhxS3foo/4w+U34ORvSyARZ
aeTFQWV4/QCH7LiBHFh7Dl/83MXzQ4MUAuEXiCHsTDuHznNYRY+x7+w1/y6C8psCXpwFu26cXNv4
/TQaEmHSLvCq7OklaiEBUpmoIStlJPm+VdAgU/6xZWrsprQR8FQR0RYXimCb5Ia0YYkAUHy5C/w8
r6xS5e6CCPswVns7bt3RsHeQOJy05k7L7gKohSkMe42dHxECUKxDXv3Io1PrOzu5PDqmV4wUemDZ
mVo3dsovWrcFc1qBqrN1/vsr37EGtFMTpH4B4WGT7fvmK29bd5o+9Fp3kCDvAELzdzjMX/L6pukf
tC7ZuN9WohxoIAR4QNvBQbPs66lzKVVhAiw0FfOZT6YPAzo6pugfB762A3XwP9pb7Ly0HBJpHvgm
bXT2U9XVEMMInJuyzdyeCrD0R+ZolkLxQxHh9W3yJuZEUoiug8XiQp3gSvazpDWuCSJHgiROUj93
QbMRyF8FnN9tutc5GgHF5zK83HQlwSw3JsgIjYHSf5+ApYwROtfa21oydyVDzVp+mvLnOq5P6SAf
It/y7Gp+zib/xlc+ZvMZ3TDIWuIPbXEonEOg2X9dD1ZrcVjISnF7CgKgZb/ONqvAqiOdONz3NOkk
1HFVqz2U6rQ3Z23aACiuhWKWXiw/2R0dwsv1CEurUwv4vs5JUez1VIP6lcOevWRa8FihCNM06suc
m6frPq4kO+Kbgx8RDDF8h0urbZsz3AeAgzm8z5KVozZysuYv122sriN4YwGKBLq0fNcWcgXEvyJp
s+LvbWsKwJlgaYi2KMbW7JB7MngrmoWQhF764mdB/f/kFmp8W6IBJGsB2mUHM9h6qa/FgreGFvFS
UhstD0yytyZEkK0KPo/2ExR8vd4ex9rfa01wvL6CIklbnhVmUhFjoy4APmqxN+hwFn37Cs7wn8dA
v8/1e7n3Stu6zVAF+wNbEFAwUie0jpY0OoU89EGrgJazIx3uqaHbFzA1lM5Dm0QnmF63eFRW71h6
+/81uNiCtd+mU2YCd0HlepYOaag/K/I/UI7tis5D9BcJmJ3PMYcl5bqna6AGRNXo+aOXRbFq+ZCC
vcVoYh2gVm05wamXBKCoqWYkEDudGq0tHXPTT+/ypAruTLMa97HdP4VKgDBOpRr3CvMWG1Fx7Tii
jaCLaRvocZYll8bqQ6dKB1BGDeg055eN3lSwlfStrjg1b1EO4H8geS8PStVaZt9pCh1efXgY4JYu
Rmtn9NmtEpj8vz2qkbNrJP3W6J6Sdj78ybKLNgPINQKdvniS5LOWW+NgkcMHKSS+vtrvqilK9zKS
Ka4+VL1HVGo9Pcn9XdyNNmjRMfdak4dY35XSWWgJb2yF1XUHFk41wIR7e/lKkrOxSCND9Pm71E1i
C52lb0m3RYyzdoz5soits9vhbV68KGwnb7piEKwLTbWb6Tfu5bh0XD/q4mPVZQ9NtpFDrhmkHME+
EjwWXLKXH9oxoVDpe0DGTWzeZ8NXRb6lPqbP9a0ZJTfXP6v48csY9dbWYlPNjumPs4CoNqHg+Fd9
aR9MurVxX63uXUumAw21CkTCy4HFQrfTIXA4s7FTlQfG0+J9GNr+gelfSPmnYTwZcjfttVHJ92Y6
O4qb5359nuzMPF53eO0WEGBSKMcoQfM9LxdXK+rJ7FOQXvpcQkQiNLkC6HoOfZCMXqqFLaxnzuch
avuNILF2z5GhMYcK9N7igXBpOA8qZMN8VrrXftWUPB39vuninf37CsjcNZDLCIJxRSg8X9pBBagZ
dR8H+3Ym/7D15ESltdq1U7D11l51iflTZJbgReVRdWlq6mFJbUouHUOLXKNu7xPEQsPkFy/zjeiz
dtIpnTEGJahPifqXlvRS94emY/9k9UdGQdwIBlk1m/4gnkAKqkF9ws6gKnhphWmMJq96Gi4FCfQ9
mfxzq4XWaXYCf+O6Xls50jeqjuorZGJxxNUidALDptsSi3BeuVbxMKY/jHDjJby6bG/MLE73NOc9
UnkM89POUaNfwWC4zhbaeNUVUa+lfC5UxBafZiy0pH3Fl6CyGPrlTrdvLDiLw+z79YO76su/dpZP
OdodeW3nXH9RUwtNkhC+wDLZiA5r4ZDXNM0jwQNlLIfFCUxlwkVCOFQ0xi+znc9mu+7H+nr9a0L8
+Zs32zBJudTmgGRK/5j79k5XH4Fgy38A8iNn/9fMYi/bpGa1WuNJ6t/kynPn3NT+y3VPthZrEUrH
uu6KACzuWQltV6oqL5CtjaC5/tH/9WKxufw07CS9EtxAilV4UR3ubGC6EGf9SYBxSG64clFMonF2
+VVABzqB5WOo05ODpn7XkvJGsX9dX7C1T0/Xk9F9iBWoSIgFffPpCzPMg2QAV8BxdKxvjSG54Vju
xrjd2MZiWZa3uphk5l3qgGRbhsvILCd/dpjTN8kM06eo/6449NgyL5T+rsdgr4y/nbKA0wNWAPqE
f0ldLj2rElq+1sDhTEbzxpoeZ7txZUTnKjW5Geqvv7uMzNRAa/bKHEFdZ/GtkrFiVi+n49rkkKj/
mopzOXwLmL+9bub9IkLeQ6YNghRGyneCYHJhZY5T00Ie9ENkyshnZ4e6L7l7Js8KTI/gjpbFdLpu
dSVVEpxBcB1A9IFq7nKo2NCGachCCtjwh8TR0dB+aYMfu4A3PIkZyERP3DEqvGSezvKWzt7744Zt
ynUcOPhzGEW5/IxRKlM7SWkKcO/dlBpcPcMIHn5re74/B5dmFiFQL6JWt0vmAyExduMMzVTKVspH
0z5cX0sR4y6PwaWdRQw0jUrJZyZLzvaQ7ZMKeNlwP2itN06fB3mLHX597ejrAXtBvGupZqNUcxxL
Q0gylH9I0w9K0zLa9dsD58IhlLaBWYpn4CIcTnI9l7YScHfE8ketcly7re7VYavKt+7Kf82Yi+yk
6iU/k2XMmLyr0ua+VJ5M6+f1b7O2Bwi3EJrq4E7IHi+3Wmda8hBCjHWW45P8vfnmdAGD+y//m5HF
erXNoPephpFM611z+KhkEPPpibfZr1uLFSYz+lT8aclA3XzpTYU7ZS9mCQexlZObERBB/zIoxq0l
MfaXqV6aZRt349oKgvfjQa4C9XhHOqTUpjXOgrLSimWXW760g0PUxzsYVa+v4tp2eGtocYw0c1AH
NWuoLTWpl/AYjX7SlNjwZtUI7WELmnyy4qWmtGPMDMsJI2oIS3720qrHzVR1xQaKSxRQbP4rYHeX
X6nR0HmRGxmmOD2mFXILSMjNeCRdX66V76LQUxcsgjJX8JIHs0aUmxFMUGL5ID2ZY7GzGxs439fN
+VKRLizCG4aEdA34EGa6F5vO7+0ulyywVG03CndoB23kESsBVMCaGGLlPQmJweL8wFRTx0MJvA60
ZcIcN7mXl0b3lRMcmi1yy7WP819bYukuP844mUkfy3ycPHX2Q7xvdX2bGXXdiBChEQ1CWGUujQRp
qPR+SWLUmFZ7hrQ2PUh1L1O464ONy2fVFJEasAolHGDxl6binMkAtU9zQQ7SttmODDyqtx4Ta0aA
TDPTL5pATOBeGokYV9LaHIKcIHpqK3ib29aFCu2338X0U6AdE0Q86NcsC9mtFetTIth+4FTRadal
t3b36/qhWXWEagVkVsi48AK/dCSJJVkuNUxE5exJyJlkgunT2Ihka0fTECUormdAlcueRpwrmZ9S
8uE5gUpxpAEqe0IBx4qjjRVbOzhwcwEo4vwIyqpLd6y+qfQ0UfOzE3xkwq+BIkBQ0MhML0OSu7++
dmteCZfI+PlAzjLgpBavF6t2YBWK8ptYjz22moLCdjhv4XpX3FLFdAz1VtwCBX3pFrPeUISXTD7M
KSrA3Y2Sn2Y5OmWpAQnARu1ixasLW4sdIU+mLYUStoZbfYp2rew1UJNvfag1KwQ4qqwEbOgUFx7V
aiMVUJGDR23zwK2kIHLb6sdMXr6z5Mzf+FIrSEO4y96YWzg1T3GYWAIuL39rQnQWmo9NVh906ktt
fdSrz8b4k/6hNrlZfLADppZhUmuGs0NPjBOyk6eTtLUCKyfv4ictErEsKOIsdliBsL+DAmsePoRb
7cqViwoTEMLS4eMyWXYu5rTWnNkW4wlT5ibBR6V+vn4C1n3418DiJixS9GRCYcBCvAJW7bx+HJzD
/2ZDOPnm8V4xIzw1EpMHnf2pD54H23ebbCM+rcwRiv3xryPC0TdGlE7vY+YVWSnD7DwIVdtPEIAJ
2oYx8EbGST5oZQD/k4kiyJwmBSTlsnKI9Da5aUcndeNQNbwOkcmP153f+oKLYxJkgW0lYoFt+1M+
/ZT6f/63v39xLiK5nXQfhYkzxf+9YzR3HcpFf2CCagHpEkmmvKy/9wAlAikRXHL0q9Twdmy2TtLq
Ir2xsFikXotyy58gDyy6mpl/GWWI43UfVvc5aRhgSZG/LtMXbQ66wJRmuCzj79F4K+ffIOW6bkL8
yEVSiWLSvyYWTkzaiFpnjYmuhJeq9Dr1IH+aKOdcN7O2VtRwmOuk0OG8Y3fR5aaPq04MbnTf5fZb
szmSu7ZUbwws2V0mvxsUOSILd/TyKA3dfWbK93GQ/Lrux5aZ5ZPCTIJ4QMb2rPeW21r3Sih5W0XQ
jbXS1cugMA26Jo2ziivI5Cr2Z9X+ed2JtW8Og52YQFKFCM/i9OV9Z8i9WKt8UE8Qmb2Y0kNpMTzW
zlsQ2lVf6B8DfGTA8J1chpLrVhjK+NKUf41omBTGFvW2uK+WG1hM7/7HwuKLSKXhjILg9ezP1a8c
xkWXEYSiaj5b+pcxuZ+tcMvilk+L71Nn/dxZqvApRS47fU67rWtB/Ob3PmmCzkenqu8sDmWXxUql
DZaYskv7Xa2EL45a7+ZE6PaaHqpC0LHs4tn4gm7Ujez/QR2NKQRA1WCSkZNbgkvyqZynkZFG0r5y
cP0wvK16/dbK/5oH/VjLtPmv78f1Bf3X3uIWhKOd1N3kFuyN57h86fun63//6qEVHP88mlHHW0IZ
jA4GWYoB0OdKBwNa0Um+SzfVbsSheffNxMMP/ichqLPYFVpAwl9YAXNBU/xPlc7uzMyY2ZxSVd9t
FdNWALo6nN3gTpkXozS4LBorSRcMbcRjc0h7hov0KQBvGMyn2Z56TzEk35MZvfpkt8w3hFoRH+Km
eirj+GtvS63HCACjh0EQIAsQO6cEbA+TWSWcPU43br0hVhefF7EtfjEXzSLfHNNCt+os5x4OfCQP
RA/ecMct6oBrVkAcLEd6IJzWpSDEStX9M5XPff3Q1X9wGTPjCwEzxTfgt4tAo+dFEdthnZ99239g
5iyC/koO4XrYAq6thmeHzBn0LDMxy8ckSNVqlnJy80GvD8oYuXmoACj296B3rx+MlTKmKt5BYrCd
5/HyIpDjlomElm1ktQBlg4M97Gz/pzT9GOz4REd3srY6DmtH/a3FxW5I7WmYywY2ZFuW3MT5y99U
BNjyaVnD6suhziQsSKBM6v6xgnyqNW8rW3Wb+qy3+yT+en0V13wSvRtGqmim8M/ivs4yeCtnPT+X
1osWMy0W768bWNvcPMDhQiMom86yWdl0ihlbJaEFuvHsq5VWtWdaWXiOexRarptaITsA4gfcDvml
/2d5u3TG0lq/lWYOkjEzlV88Nbl8COJoL6vnUlaeZsERa7xk9lYyveYjztGPpeYE7aH48zcvoSou
rLIJGWO0qmlfxqHnRC/xvDH6tmKEMVRmReCcIhlZindZYTyMagh61zJS81NdBuNBG7Xxtmx7f+sO
X8lLuMDB/4iSEKKOizdqGdXdEAh23SLyD1UYfdBCUEdqu5ur42jd+sVIoJYH+EaeVWYhLad/Au/n
5vc2PNRtomSu6kT0SPxug/JhJbxc/DCxnd+stDn0sIE49DkVxfkaogsT0Uo1o/gUWxvhZQW6CUzj
zRosPmo75VZodODVk246oMJQhdAhPHc2ZNjaB0U7+eXZHNOdGe3HJL6d5y2g5rqroIjg+OYALfmw
CqOXU5+X4DnJ/4+0M1uO21i29hMhAvNwC/TAJpuUOIi2dIOQZAkzCvP09OeD/jg2G8TfCOlEeF/Z
m9lVyMrKyly5Vu2OwU81YZDTOKnp39dPzapfUeP/XzuLqEYhe4SDkR5u1o/+h6bPspMRjS+MxW5R
P6xagsyCKfFZIG0JZ7ONSTL6ApJhDby0gcYXStRiMA/X17My5MyHe2NmEdK6EkRtoaKaaE4eA34R
Cq+yO+X+YVK6b0mnEwPKPTig+y7QH2TRHyynOerqULiZPO3toPXkfou1dyXBAukG+H0etQHKtzhQ
aMKJkf4IB0q2oxv4LnapMXwyq/Ixk9vXwR62SMZXDYL057KfK9RL/bbB78vQlJjwChhaEcZOnlzx
uU36XbI1S7YaK95YWpwTxKKpXpdYGscXVXmR4sRVUC41bSqB40HqXzY+78qNBaAYBitAKZQWliuL
EycOy5hGeR/LkyeXWbw3ij7cpZoceM2Q+u5QJs1OCf3BhV2nO+VdUN7oBWy+U5h884tm2IVVYW9c
PqvOzajWPN7CAPSSQM7u1aEzZt3LOr8Fm+uWU+Wq7fP1xa/EBGDbHB0UjaBHWvIjQdrVFbHCnEM8
Vs5OHx/b+ZUdFI8h1fr9dVsr+/xLkIFK6CywswQs5z7mh4K4YOTal6pqbsK23hgJWtEY4MlBr5SB
Yuo4mLkM57HoOtnKAVc0U3lCx8X1O9J9Ew7QxMtVGrjlq0hep0y44Ko+q33sBcOwsyge9orw8pGS
c7P1m1Y+5MVvWryFgN1TZLdtJswT7e8pmm5SOmF6FsGd7PbDc6Yabq50u655qKoaX5O/xqr4ohNn
Ej3auIhXTvHFb1mEjcaP1VEOADcEYaqfwAJbrpyMxa3VFr6bTlJ2GLKp33grrH54BNhmzAbBw158
lDwKi77p+SilEddeEdYku4o8na6711qyhqDSf2YWa+uj2kntgrVl/SeEolyVpEKuftrBT1+2vYoJ
tNDSbqRycyZjfX02+E+SKZkJ30unK0RYTpMOra0UGSpdtaHZp2kE8rhoFJQsOmVCFMap/ooRED4V
7SA98B5N9pJUBp4i+bFnx3Xritj3N1KOVc9T//thix0x23r0Od/ATOQcYYFyNw4//mCEiSP3xsi8
O28yqF5PtLqy2fY2CPZBYLnt+LMOwdra4e9HxAtLczB7Y6mpk54RG1jOh/a2ZL7d9E92usWStXpC
SLnRKATKxBP30kjSllRfZvhPE/ue0R44pHH9zUlvc/H1usOuus1/lpb0C2rWTHwXArxi9bdT+xRH
5saRmH/rogpDAebftSxbT0HWxXETsxYF7HOi3GaIjmbWx1h+mS+TmVuB0dfri1rfPuaBmM0G/7Es
/JgC5fZwBMkyMQF+nGo/eKwz/xg4vpu1fURa1Mafrptc9XKDZwU1M4dbbHH8hFrlfC/Ss1L/nMAi
aMYgE7ewBisDx7j5GyuLKD6Z9jhkg8lrqQ/P+uCJeNfnqTvoMoMjA1OIeu1KU/3ckjT0dhW6fVK7
aF1C+DAUt05W7yGLcnsj8PRq2Gl0qBtjl7c+j9f22VLyrdnjlSyK3zv3e8D0M4292JVu6Ob2Lr83
KkLXhHWmD79r2m0q/93cm9bW22L1G5gkEIjBzNifRRCImpiltHMOZVf3ct72x6ZVEc7rnY3G+Jah
+d+/iQGdNchNJrhM6TV5hvVoNWSHwbjhxWs4VB0MKtcVogoKC7s0g1au7cQVZsr8VilzT8lPSd56
EMBwePLI3AXN/tnKt5Ls1ZDAo//X+C64o/l0vVmdSLOiJltgfFd91K3g3uqcjSth1S3eWFg8zlKL
MTaduYhz6wh30CxXjeQvUXCHPlzq2uF50LfSn9nR3gWhNxYXAXXM/agYZ9hmGko38HowEdft4cMg
HwvcOnRuzP4UK/JuCtO/6tJ/uR4cru8o5G+XOxrraionFuutzPykNtmNKDfKKKsp9L/rQw750gLT
paQEM/dK2WtuOwUfGUL90Oimq8dbMMF1twQfCJs1dcp3ChxdJIl+SrAlytar4u7YCXMXjtMJIgyU
wbTeo3z9XDntc1iF57Ddgqmt7iZ8bNRioLOxltwbdi9ZkjIjPesxrV0V/OVTXlbDt+vfbA0oQt2L
rhGETDMD3OL0OXBIaGnMtBgVE2+iRzFkym4yyJgD1RPFHa3/BuEI/VbvX6Jm2iedjMJteNMkmkuj
+zAq5amKFXghonMfml+v/7y1TXj76xZpSNHkWRwN/DoZLZCgthnEeb1uYe3eVhApmGHoNunGIgxo
LUy1RQm4NUtPAcqxcVQeup7p8BsuQd4y3U2ux7vrNtcu7rc2F4EhMe1cME3Pngdf4073gqT1suLF
ZzuT+ud1W6t+zBwc4D1aCMyILxLTTk+r2EJK5WxprxnAh6x0TiIYPiedAfGqea93e6WC9Cs0vkSJ
2MpRVtiogIq9MT9/4Tdh1hZxmNnBCHF650LckxxpyoC/Lo9dKd83zVMghbvBBHBU3ZVUlvM+7NyK
hxNMjruwrQ6ATw4OKcbkT56eSxshevUhA18H8+WzdAPAxsuflySmVgmH94QoUy/1Q6+rnxRDeFkg
P9W24lW+v4cHzoeObeO7zPu+jNVvLS9imZLWTDarMmNm/eRGzHOH/UPe/BiKH+XwQ9MmV87pi5d3
ErmN4uv7euvo/3/WDpgcPldo6ZZkO7IawBvAGMa5lQvPKh+Fnc8wH68bJ29SQcI52W3Q3FVRd3N9
7av+z9t0ZmKgO78sqDWZ0Xdd0M/q3eo5M/KjjlRIKyrXsutjyXD5dXNrecz8FP5fcwsXTBUm1KJZ
cCUNnpiKOkrho/MnQEzaS/8ZWcTRKapMBYJVHqYaNDelc18pX5XsNnMY74LN+/qKVjcQyO8vwgfA
FIszbYu+BJSN76iV40X9vjJiL5a/FJQYpmjjhtiytdg9BpftvJpf3FG+j2seFfW3UXJbUnBTL7e0
89YueHSN/13YYheLZCDiz8bCrDtI1q2tqAdASl7KWbi+hetx8Y2pxdWiRZ0cyJLK4xO200rcJeqd
bzCUHgtvtL6RnnUxCLzyXBTdRhaz6o+MTfPonWVZl3SrkwSHnJMTEhU79BpkHqLS64sNI6v3Gk8E
QMHkD3QhLgObnTpCaVp2kpnJox3c1nG2SzpCrX9oupdWrdxGkb3re7r69d7YnF3pTay3zALJgR6b
TnXK1C/IS7gMxRyZQXv6A0NsHZ1Ci9vlV2R7YwiUuA0FRMkFmg7jUYxdR5JSTDBSBY7btGIjr179
YGjponM7N5WWlH9hE1Rl03OFpnBMMBHcRVDvbNHT/Mq03l0IQG7IOHUyziV3nSnHnWhmFZPeSXeN
Xbcn36LJYhSKl7U2bGIpZEdovU/f4zqFcSV0O+UAA9jNBBXKaG/VxFc/psPViBYcacOv8u+bPa4a
OW1bBy+t2oeyzibXFq2r69Nei7mir3/PtQ2GYpuiwsxXSS/20nECA+IuX52FQtSfOqa67lO3eeLn
QLXc37dGFt4J5UZTR4PBsFlY7NBEywA3XF/GWqh8a2GR1yl93KtNyGxvL1JPbf9RuqMZam5Dg0gF
kH/d2Nr3gQBu1ruhYQG86HLPRofXZEByRUtZeGUOp9EwnuoQbjNOw3VTq5+HqXsNwktwWap6aaqg
MUwSYDN0a8Zepe7y2t5BwPV/M7K40zILBqPQZPMM51Pe1W4U7VPG+/9vRhaXme4rvRVpFnON3a0t
KZ6Z30vV1smZP/M7RwM/N+vIkVgtmYmnNo4NZ2KgoDPLF4pwXjUln9pWvx1U+ViL4nsQOhvrWvU8
AGa/OHMQMlk4Q6d2UqLxlDtHUXk2TDra2ikqaDoAz6IUdn0TVw8S09BQTtEzI94v3EHT/bJuYK9Q
5IbLUrb6ox1rxcZlsup0MNjOnDvAqJdO12VaHkpDxrhA4uTeTMbv6WarcGH2+fH6glaPErO0M/HO
PH+0KJsMUuwYlcxkgsMEdqG/VmFwGNrEteINErf1Nf1raNkCbMBWWb4A3V4gy111w97pPyWbPEIb
y1lOH0J5zaNmYvrfsHz4R+1vlf0xTMt9Zgb76xu35gmQGYNsoYwGI8fy9TSKtNYhXjoHzQTQwdTb
5LswpS2HW/Nunbv3F6MNiNuFmbTT9LY1uR76sbsbJe7AIih+hK3ypCORxfTM8/VlrW0gIRVKA4a3
wMMtHJwh7iAoZYZnyqrycvtHjLJ9INWHvH+8bmhtDINF/WdpEY8yC+xkL9fQs9jC9tQRwljLqY3H
WrfhL5ftxCvGqjnpQdIBHnV+tKYfeK0mSx4sR+dYKk2vhgHwD87D21+1iCZSFEcobXIeCu3Vsv9R
5K/0ZMKs/YMTjlrcTFPN6CLK6ZdxRO3zDH2nhjiCXIPZ3M7hvm+CjWi1Fo0ZWZzFek2kX5aJsJna
yHCpzBmoAkJgG/HoVnyxmvK2VqV93FIYjbbExtf8hzMBHBSqMLxo8bSvjKDJ7RGctmgnzQ27j6pm
e0qbyu7QboXJLVvq5SYCFWlsY0ah06j/O4/2bRrvAl7svj/trjvr2imkSsYwHr1+FcanS0ukNkKW
RgRENHU4x4Zy9mNpD/vAMU3NQ5EmG+3ztQcMKBHI4sEe6uoyHdaVSi+yBuzhmDmZa7bmQz3AG+vc
hcasZnDk/3XrDOZGhF6hkQWrPcsaANqGlHL5tNbD1BykkOkdI6TsEzaPflR/yHnFZ7Z21AwKnlPu
ZSK+l8v+zpx8N+rrPwg/DrqUqM8wwgcF4eVGq2McjarFeI8zlrd9af2VxZpXJN2NVW61KFa9h8Iv
WEE+LWiRS1P4ZCIUAxxuDsvH4PQPFrCfbjTu7c3keMXUrN+jwxkJDwPyH5emcqiIHAf1ybOdv9rV
5FWotZS5RdP303U/XTXEUw2kJZQPQO8vDalKYUBYzBcslXt0GD7m2c98vJVM6/dfhfBKgFWkag4n
6xItbdR2Qt0KvK8uyacAwFIm18c/mcS6sLI4daU+hLXdCTC+1JVi6zFCwzMWW6yeK0HywsoiimhT
ExbhDL7tOulDB9rKlJ5VqZm7VHkT7Xyr2Yj9a+cMi8wBod8x3wGLr1SMfW9ExYw1t8zWRcsNRs1H
03gdIbuRi72ohCuCzi3lv4I+cIGSn657yUoqZuAcVMQZMOa8LzxfOLnU9ULmnOuDW2Q/eQnoYqMG
s2Vj8R6sTRoLaouNTIeG3nrUbN01fp+ubOYOop3AM507Z4kCiNKUhljBBHis/rRyagXVYwxp3fXd
WjtTKoz6BGSkJ4HtX56pdirlrhSpOE+RLo7taBaun2k/Crn8AMNCtXHTrFpDjp3hSRpwmFtYg3TV
gF8VSHYwnSr43oOyfG61cJfn7cbC1j6RyvVClYPSi7MEZpeyWhSmL+VnsxT73G9uqaveJ532dH3/
Zm9ePAmZaPrPzOJ8qXY95IYWi3PfpWh2/mzLLRKp9YXAADHzCvJqmvf0TbmmrUN4pNpEsJBXDJjO
J7n7eX0RKzfyPJb1r4mFE1hDY08RYzVnhUkjtCi6ynWaib7yPomGO2vQd1JZ3EmZ+Xrd7lqWTCET
ODuyDuC+ljihIiehaiyDeVdRaUenQButiLTWjfwmJ+rahCuSk+MwqMZrr1nMGhWWl+SxBlW9pZ/o
ts1C6yPEP9d/2JqfMnMFLyw/ah7+udzzourD3qEUeVbL8QhJPwn8dBi1ezFtFXvWwJbwUcIjMqdC
XGvz53/zeQelq0mi8VMlNk6jXR6m5KSV9t7qHc9uPJnuXR85NwzFe8FHpzEOvtXvRhF97O3BU6tn
U9+Coay5NDOCSH2yfMqDi4upGhnkDCIhznlplK5d6YEX6v7vM+/ytnxjZXFwqr5XRafhc8NQV8Sc
yvBU5Epc2x+Lw/WvuXolcScx76Kh4E5143KPNSHUSJlyQQHlp1UqXg+Ap4jmzlsvM+x/Vyg3g3o3
5uAqHesE4fNG2Fs7wrxT4G5lTJkUabGjY5+XWdOW7Ggt7aL0OFX+Lhw20uotI4sNNYaMCUurEmcB
qId8wh5LF7Lq61u5aoTHM/pD0BJRPb7cSUf2ay21BoyEj7xxvbK6z7vfVzfnupvnEbi+Z9H4RULp
9NkkuMKLcxHUwrXS+6KLf6gGgy3pn1x/wE6gn+WxCD3sHAjenL46DlqzacoCqTPkk3Lp26h+V7Lo
joN1feNmF1vcE0RvnalB4gkMh9qloTGWI6lOGvTcdES5nUI6SE1wa1ukynG/M7K/rptb+U4X5uYz
/mZdVuNn1HVqcbbb0fXFVyWhsbGpcrlmBXG8ubNhk6gsQYP+kJUIh8r4NUjIvKmPwU1kJBvDRWsj
P4im84bh++gMxMy/4s1afDnEo4eiONeSfewd/WMYfCra6N5kCmqqi50QXwEQenlcubWfHcESoAne
bDj+SlBklb9U1Jg5BVFw+SNALedp1NbF2RbFSVTVbb7FgrviIYyiyLNMPBVYml+XFiiTt2kbp8W5
QvSh9B9C/RjAf6lloeujM3PdP1aWQ/GVK5/GjIYs8GI5FtoItpWOBU99RZt2eH/5xQhDniDX7awt
ijYuglqMKoBBWgSlXm/9aRpV4oXTpEgmqPnJ7PP40CEw6PoFEyn2FG4Jma8sjtySlgargxjQXhzq
jEZT38E1cjbSYp/MnP51rP7BBCVbh9K3Pg/yMNt++bkaxTYkZ3AKENuOfWwKKbmNQke61cVQb5yA
lU2cvxIcUOTMlrHkAcsruaVISf0/4j84DEan3eplG7nmZGqHPEeQyBKNtvEIXttEDFIVgsoTfu7F
Jg6N00qZn5ew/1ZfpXAG5jr+8bp3rMQPoMbMTVJ5YkZnCa2OfEOuhlAv4cW/txl6rpyCmeE/IIxg
zhVGWSRCVAc1wMWX6ka1tvuo4jqJb+yp+pHFfzJEB7UBkws2X2pu/l/a0BrFqFqtqM5RZx4DS9op
ZbBvW//m+obNm355i7AIOL9pCJEvQ6R2aSYXVQ0pb8BrzQzOlf7FRGOxyhq3i7YIl7YsLTctLlKu
xVCA1H624s+ZzyiI+SGRPl9f0HsvY0EcID4NLxDO6+WCCmgDgpa7/iwlKFFYuzwxd9ctvPcxcljI
JLnbiXgwjl1aoD07NoWJhco/WgiWNs2rHW4c0FUbFL5mEWE+zhK9Kpc5VbbA4nKvHu3oFfI0+Liv
L2NtowCM/mti4WCGWtVBOZh8eXt0827WQr5u4P0Hh1GB0z67FtF66Vp6LodjqivinNQoQYWm3CKe
WdDiLIrYG6R+2qgTbdlbfPkgz/VBphdzNoWvebZe+qchkz7nMqg4rcqqjYrN+yfuvDwGSxlAQEJC
nff3TRKR+VKYt9qEG0hav8sRFnF17gSlr/Zq90+pNbtBEZLrj/3GkX0fvGfDM0k/Vy0aB7PvvDHc
+VNkaT4ZM5iBDOGKPEAg9h4hOy9KHq9/wrU1zrXRmQGREYIlNyHDE3Gbq1y2jlWdM+hIkGP04Sm1
s4MK/7OwLdfcuuDf++VMdj4rRZBAg2Ze7KtIhMaFJ9dnTfvR6Pf1lv7AyvZd/P3F9uVqbKFfy9/v
h4gH4oPvxsEHEbmJvbF5K/5I7GbbuI0AqiwHWGdWI0eb1JoE758+fcAXUHSB23Ur81pd0GwGvkDu
vCXPb5bVhjUNfn0OTeOmsBi1fmkl4U1ld5saGz2PeXMurws+DpVDuD3RTXmHgRXQgE+qHDVcF5Er
mJTXQzLLjRC+agTO3bk+NY+PL1LJSkhTYOsYCdgvEb927SGtX3/bs1Ei+M/GIjeWFGgqEDBtmFGX
PTuNb0uQdShH7sZI3ofFD62H0rxRo43sddW5UUaEfvNXnrJwvqrTfXMcs4aZ6ac8f+z7rdreqtPx
stH489RClkpzqS2YVhF1c5bLj+ng814fdkSkQVX31zdwZSX0vixaTnNFB+K3yyhU5aWsoZHTniMm
W/caWkunuomcjZi+8lSj1TPj7enqge5YXiKN1IS+0+rtecwnL3XSVxHa952iHPqkQdOufxrb7Emf
8lsjOprJrWK/mt2X6yt9HwSBlABdmAm8eAMsAz3XFV0bU+uY+PbzfUjX9BBLKtU7tffdSk3SfRjQ
doTG92QMY3a6bv39B8U6CBpEAxXqCsvT3RRkOk1pd2cmWrzOmdxUPnLbuoW5kZ6vYLxp7nGf0OCA
dY108PKL1pFf2bXZ9eemj8sEOsK0vJW13N7nUIB50dQ4B8fJfA9EauUWQ6AcJLkWx+vLnY1cBhh+
BAh73iTkvbQqLn9EpGRm3OBY52zyd0PA3G48uFKlb5zDlV2ldEYzCf+lT7Gs3w2+n49GD1eR3e/j
j3UwjwidwyLfMPPedebnFbxS8NOSZhvzz3hzVdeUnlMrqeSzYpTyXaG1030oMZ2gdenXxoJf0Bzl
+kZPx2fAqdpGnrCii2njOfRR55KzZi0XWUzdZA/CUs4GLAijDh/79FKk9+k/fbxL7pzpaVRjF/U/
vz0YyW3zxB86jv5L9zPXnxP/JJuRt8W28n7f7Xl8z+HDci1ysC83JFNzg0m6UD1HQ13sx0qurEcn
j7vSM0JDMEpTUBDfiFQrjg2NDrQDM4iaT73sSHWtmnZNOsGobXWuxrBI5rQMJNkudFyuXjo7kVr7
cYr3lfn7URIYJOzEDAtRq2Cu5nK9gRKnok4V5axlEsoIiWmc66gpX64fmpVdBX8AeIQke5ZaXJzc
Mq06MLEBu5pHyknuzEpyBQM0bqvxpOuZkd2IFe9PKVfLr0yARh8rnFOSN35dxtNgW8WonpmHUiHn
MSHm+JZWRpXdx4OI7A1P/lWpuowKNA+cX+QjNBXfdU9ERek5FrVyls1dVnq6haCAW2g7iEDRGHAe
MqD5w28H3kubiwxBjn2j6m2h/JrSLvqP7U4YpQeb4vVvtxIioFDDK4H/MN1uq5dbmZTk+hRjlLOV
6V3lTUajZF4qqpznRJqUwgMiCEOxXTTTLggnxlIyCZKm6z/ifQpJSqz8KrsynEwr9fJHwJ1vS4PU
8SMkRT1SzbB3AwQqByWurJMxRYe+1aONY7lmc06NYXjhpc4I96VNKD+nQaMpcB5G+zya4f1IA8UV
mlNBKiyfkcreWOTaTtMgdkgkQOy8kz5NESLWG1iLznnefw9DBpjglVIzUF0QTN3kceJJonbLpNrw
3pXDwi3A8ed2pfO+hAgqVahW0UDMA5gk7e2hb74KNXO8Jq67cSNfWokETJbPwnfKjPReskg6WUb+
By/rWZeDp6Zj8DQp960JvQQpw3WfeZ8AcqvpYJapoc9X6cJnkl4qqg76GjhN9fBraVbdQZUqeWPz
1q1QywNHxrlfQoECIxKTQgQ6A+WM3Gws2puk6LfAqWufiEc1fwi3oHczb+ubeNb3jehTK9bOdooa
tKy1P/UwaLwS8NZGVFm3NI8Pgvajer3YtYKTlsRJqqHEbXwbeuN5NJoHqduSQVs1w61P8kHmDMPL
5YLoGNLhSlGarycVZokhcI5zEeOmKOVpo1Q1X2GL2MxaZlVQsmMu9kU5bAplQ6oDUz0bXXoLFsPT
yr/KSvay7qMmSUf+ue53K0ujaULUUJhkQBRxsbTSstSwZUr53A6f8yl1HQZe1C0+g/duR6MQjwP0
RYXPshdGZB0NV9gzTegS0V5zivFzbA7JRkBaNQKahFr4TPlqL24YEVX48xBgRK9beVeWgs5Mbxd2
9CeGYM7kkBsU/JcofKdNCpEbpTkzdZWemmfkPcGUN//87pfh89PSgrSZsM4s0KXTyVOlx+jMmGjy
1Jm8rx2rK2+6kRTIbfNSiZ9+3xx+J9MuoQbPe/fSXNv4VS3C0DqnVtW6ndU966F9Y/7+cD2whf+X
fMwTZNrCzNSWPXSTkXUOpfI8W4FX57erKg7wMgpe8I7PUnwLb3PSWbRaCizkUaNPPFp8GjHWP2Vq
b03nvL8eZkNQS/6qHRK0L7dMR0Vy9O3Eou/zpU6kFwFZe4aSnLL1bl8zZNBy5GZAN85eivRUfSv7
RQhZoykcL+jh4gsYdZXhcNz6PNctvVOb6UGFya3M54HPZa82XzS72PUt3F321t36PmEhUfl3Te80
vsOmdHiQYknz7xVRPcBBUkj1gxKUPFI3+FTWV0VQQNQDYs7lW7wvOcZTyf6pcRR6eaCGh6qIPopM
5He5XW8c3JVABDZn1gMCuEdJeXFwWyha20zuyRpCmqeupASvFuDK79fP66qVuSdDnkkGtpzEjBLV
8HO1VGHkiIvSzTW1Oiokfz+um5kPy+V9hKz9L6Qo20duufDxslCaoMiggm2sNN3FDpMCqSRrXmkq
w/66qdUVgTqHLAHoOfDey+MkIlXJ+7ohs9OjzoNwsIMTwLI3Gg3rVmb9McIDAXz+92+SE0gCJ9sO
O8bf48x5gn4kPph5aO+ur+Wdd8MzSNCGyRmZWf63KLpKPQxRATQl5zYL3MrXn2oaZ7XGdW7pz5qo
N7bunYNjjgcrJL5goslS5q/4ZlGGmJph9Jv2nMCxnBJ/nNzxMlRntk7tu90DszszKTrA4X7NJV4a
8gfAcLGitgiSda9w3WYUsaQtMapf8ezC6WYrc44KOwRJ8dLpWnUsRNDW07maWQU9UxvTgEn0Tv+W
QlLa7IxYyrWHQbK79C6O4/bJ0ULbOSadmVr3whe6ASxOsyeXfCdsd7U+mP9oTWEUe9+woi825Jsv
wpcVJLqHGUg51K3+oPV90u5KSSmfsipPYOQthPMqhlD7KUZRfjcadfqQxnbykidq9Zg2o7RPAz+L
eUBrxXMHkyV1L/TGxK6Y2v4pppb6oc/iqQE97kjtvqOs+13NRfItG/3oJfbDNHeNvBCPfjLpqVdM
hnmvgewN9yA8Q84Y5Al/h4lKoPe7XqYXEfbjQZ3qzjmCo0uNQ9aJJHrRRR4KV0ud8b7SK0k/hJEq
MfNoaN9MP5YbNwR+IN8rZZQ+dhlUzw95JPEunuQRhqew9GkMpFkvvQRylPw9WZ340lu1dYrlcvwb
L09SV6ZzJTwNfeaveZwy0lZnolN2ki9SpkW7tn0OKF3Ih8HWYmWXGUoZe02T88hIw6bO3LJVzU/1
pA3tvs5j4bscf+drGCEOcdMOY+xQNpukx06Oy8xto7IRO6cOFai7yxhWtQn1n89RHojp1LJ3JtKL
vdacxiHIlI03369H3cL5aERTYDR5187jBZcuHqlxWKv90J/RMsthbB473rG6MPvwIE9On+782JKf
2gp+FTdLnei5EY0VsSFarrtdK/gUSul0taeNSvbVL9IB/EcSq2BVYzbdUPIqZlcor+1UVBC6fSrb
BuNmZpRZrpJYzT0phZwB82UGwvM10j4PxkD5nvJktofIv/wOaKcqd44yNT8kSMKTXd7ZcEHaPUCY
vZKo4V1fOP6zFWWZdMOoSdYerLqrhmPjVO2400Cu5y54FutpqHtZ3jFcFKT7bphGEbhGjTqD25aa
FXl5Ra1oIz1biVU8pShRzKjiOde83N947IowN6lJ92bBTOnR1MJDV/6Q0i1S/ffdDgClTDowJELv
hmbe4nVoS3k3wFRHWToOlCfYHwbXgbT5MMaFvM8zODSidmhit8xtlHwkIkXrW9JBWCAzeXIG+14v
4y1enpUIas/9By4HHkPgBS6XD/d4YjZ6Npx5PIxcBxLsN6b583evH4b62F40KWjKvauUD21bizbS
pzNP2gNDLJCCNrdtbWazAKsD2c7vm6OOyKOByvDMin+5pmkyO11MgXwWAAU/tHNP2ypw3gysMlnW
ZHlaNMi/fedxBTGpxWgh3RVreUmkdm319SBNcP/Fzh7O8eymrkR7a9S6oLhobHEMzHfoZVyY7fHJ
yMJ5uSwRol09CD5qKJ/DOLK8INCLe6eTup0xdtJGjvKuCMDEAm0ONC0o1XCjL3OUXqNup8byWTb8
8WSY+Ve1sfvjEDlcNgD2HnJTabxUkcrD9Q+5cmRmBCzFU254QL7L0SpZyqNAqNoE6rv0nFLdy3Z3
07fOYzuzs8DHpQ4vXZOgGH2KRD240SwZUPjx4/Xf8evjLTYb4BGJDASFTAUuPQocTO10Ta6cddIs
rxMUzl2rNzs3HvJyH9JD3bdFZXqEysEbp6jwnLirD1nUIjmNkpqb9d2PMrJ0r1Wa/C5rZelelqfp
E2wi/YF5/WpHxzdFRm5wbvIyLJ7zsWzcMR/9A8xn5YMdiOb5+qLen3yNCR6SWwZTqfSZ81d/k6TJ
RaQWNVNJZ20YHwq1/KsptK1O3IqTMs8LGFfm2wH7WJzEYkSDgIxmOE8Mbtyr6uDv8Ofom6W2zkYt
8b2pWffG4FWKpCfNxUUgQ285EqFWqGeRlLrrGM14A1lJ5ulDM2ych/lPXXoD6+EyBsDCnQfn9eXO
UbYKWbOjnSs5Ku/Uph73cmeYT3mm1Xdc1+Y8pdp4xmAGnjON3RYn7/sBBW4RQhdSzPwDQnxxk1QO
3RjN17SzMtDcg6TOd2BGTb5JKNg64762i6M+1W4h94cumCm2T9ddZ/0HOFS1OJ4sdzlkZDMD62TU
igAVojM7BPukHbxULiFNn14V+VMJGWBuaQym2x/kvgZwuPXEWPnccycb56WfPCsRXX6DssX+2CnE
JJF1nyqFmT3qH7buhb4PyvH6elc++Hx181KffZk+zqUxRomg9NUb+ZzJsMSRP0+w4HS6frCSun/t
pcjf12qXHHIrzjxtcsT+uv33OQqFo1l/Dw1hnG45nGaHg+TjTfK5qxXnzhijbm+KuCbhNNMveS6J
jdDwPuBjz5jJfhAP4c25yIl8RZKnkt4ALcfYvIEoN78NfDtFIFTtPqaJnz1Ifq9/sAVkcddX+r6d
q7K/7DMdT+ab3qUKaurbvd2x1FQNPV84j2M8vgp4/+K294zYeQxF+FLHUBbqW+ialVVjemaatufb
ZnnNRYEeDrbEqks5n29sz+8+i/ism4lbWIUX1cc/Wut/BmcffxOBtcinPNRi0Cl7Vyo/J3ZyYJD4
g11IEJnWAMSj27wsc7e3lA3bK8cHzAD4AdbJvb5Uq5poUqAsQbnGzOxspyaB4iVZRyeyM5INU++Z
RRm9BhRFYWjuwuBRl8tkuNcceDKr50HAIVq4OVTiNoSTk5/+I0f1AyItOykpT0UZPfVTuFe/9X33
V+zUe3jZ9j6KKSHCF1P8k+m6fdBvQWNWDheIFEojIClmieFFJLGphRUxaLCzocH6aAovKr/EOc21
aiuMbFma//2b702Py5RLg0pcAgGb3N03ZnPwDVrcW/qNq4ZoQBEfZ96A5V3IuLFTD36lMkDmPPTV
l7gpUNYyXOO3JZP5tFw/cOUwkIl20iIwGvEwzPgI9ZzG6S43/4ezM92NG0m69hUR4L78ZW0qiWVZ
tiwvfwiv3PedV/8+qQ/4WsUqFKEZoHumx0BHZTIyMjLinBM/i9K807RhBzx7Jae/zFawRGeIoC+6
ytoiJDm+ZfWGHmieEbf5XWBlX7iF1/Qor9xrNKtZj8W+sZxl10FJJBPV5AREByLqSIp3wxGAB3Mp
AY8wLSAy5p1pjs1dDUDiSLuy201kWKfBdtov9Gv7lULx5aKhu4o4KOaRCI3Hc4dpQ0nvwzqRvaZR
EUNr5uagVn2yvR2HLmMBw2yAmAjyC2XI5e2WAJbRND6kh3T9cTZ91Fi7Y2CuJE2X0ZXcjECjwX3h
wb1EISDqJSVyOCteojY75MT3VWkIYNbDJI8//Up90tZm116eApqWNKoEl4isckkEy3RncHqIU54O
3v5JKZt+m+S+eW+bwMGkwRzf7aI8EEh8BLZNTK9cpIUStQy7mGuSolbNH8LCbBD+ClEzvf25Lp0C
RiAAOuo99GMv3iKANgo9kkfdKzLd2LZ60hyGInj/eaO7T5JriDPn4BfnrpdKddKHDVaQlDGYN0Sx
ougye2XLLl0PKw42BNieXHZR3JqtLPfHVtM9e/Qr5Gcl5Rdn33mqmkbb3d42kROfJ+24MdaoXqFb
c0HsaDJljuI0NjypbOODUWbcJXIuM0pe1Q5T3E8vodSt3X3X1qfxgCVMUkBGN/J8F0ff8rO8aA0v
qvU+Q8c4joHBUTzVXb0pgjV9rEvXAP8GGI6YT5DkaXBursinrpyHyvDmrDI2NlNi913TSvvbO3lt
UVTuhB4WT2HAyOdWHBRo5gpRTlQZcreYH50kuFNidSUqXftePExBiXOUYH0t2lYoZbQG2vGmF9kR
2NheT49mqg13tl+Ed05LnRvc7LuhIpxa9o3Ml2YgFOzF0grdHHsAyQYCh2W/tcNwfOB9VbqT4rQr
/ngl0xW2ADqwOsFoW3wsbTKSWvcdw6ugVh6KbJIeUvhMd5C0Oq+z6uCYp2F3N0mmttEHNX7IxklZ
k724cuPRHEQ7UqFFDTtxiVCLxj6Qez8HPSDn5NTjfasHOz3/jv6iifwL2rFuYFKUh1j62VpNua+4
EoUHSqFUYAVSQvz5m4yorB058GfZQNvPipj5Eo5bPZxCl8y1XNnvq6Z4qdKaAgtHhn9uKhiR0e86
G/yCGdryg6HB5v8YT1Gquo7Uj9qKoPjlUbRJJUFPMcQOcdolcCZL07BCFcj0pML3n+vUav6Woy+v
5NaXixJWyA6ExpggiZwvqplNiegqm+g/2/VPtXe0farRyXGjpOlWDuTVFZHnwXVB/JaC5bmtwpKM
NJVSy3PacKhdSmJDsR8KCPkrl8JVQzSRhQgjbxRrcQiVyjbypudLcVnnL6lvZXeyJJcrDO1LALXA
YoiStyCLcwQX62liehkFpHDPCJziG2IiQHjjRnqsh7q/7wZDfgjGWbnPR2naxZCj90ksZ4cmy7pP
lZIe9ThOmXHspzsrrvyDLfX6D7lN2q9xOZWPVjiY275ukz8WXbOVDODKV0chCL1APoUggIvQ+ebU
WEPNwzlqfFClTDQuAiqFZmZ8NtJp5ZNfiVEcTrxLEPYNXuWLrLuzRpqLhup7LdeX4ipyGH4zuavT
HVWH6HdVCGHTsKv6rWb2Yb63k6F46RNDWVvypSiyapOgkg7jEXR7l32KIkU9UI5Dm9nHcbwtY3l8
rqXQabd2kOzBUvh3PWO9tklGWlcPUr1rJ/9DlDn1I9osySlN7Be9RrsjJfB/fO99yLgaqnDUHYVC
8lIVWla63mm7wEY8wZyezYCOW5EF5dNMqWLlaFxeirzmAGGBVRGDHJa84bYTNaK8TE6Dk23M7LeG
SmKNQGlROtDj3x1cQJnyYkd1lbydv5+72aQFTWcUVnYq7A+CFaLMiF3/eO/eiWo6tTUKxMSpZSmV
pdA4StTkNOc0HbNR+aMr/bwxg9VhUhevAfSnaL2hEMK5uZSW1hCP1cKgSE8+l+ljmkSicBlazHow
4nuOztrU8YuaIa9UmkHi+S3kcZdMx1C2sqKjcXzKM1n/PFEA2fZ6hy5/OPyd/dbYDDqgbyXUnE8q
A+1XcjQRI8+yXayTuFMmJj5QeF9cDF3lt1rd9sWpTwL9FOfzvGNi1nhowvZvIjELuAjleoOAjvL5
9ge98FBhWAikk01wVyzbUlqHCumcOcVprASfSdOCEjko3w8Ud1Jpheyzua3/xuX4btYChglQ1Gl5
6wnF1nNvjSQA17kSlqduRjEcSpy8w50i106HduVgXIZFYQskFXhLIjDk2XNbsZGjBKtl5cmoBn+b
16UDQ4E0TSkU5SOY2fCf3cf6vd+OcepaQaR+VJwxv7u906/v8uU35nKnIIIyB9yCxfkc7CCkS1+W
p1mpzc/Q2BDMM0bRmLc0NgA6UjxM+V6Wi+5zZnQI4kRpMj1NRZu6s5OY961kWPvWd36p4EX3szPt
R8glGz9py5+3f+vFjSU2TDD8aFtQbFtG7zLqDYd51OUp8WN9l6r2h5ws+1DmtvbrtqWL5AFLgtDM
xaiJgXiLYiNNk0RBeLg4zY4SbSumbaKXO2YrcfgymIjTJXjvtqGKDte5A0R241eRWWk09/w22VZ9
rlI7rc3sqW3keEBOvDXWKCuXewj0VgPhSQIryhqLtzJv8SnlVJuM3JuD+XNeJWPoIuchVY/lWMRr
xKpLc5C4QHCRuuq27SwpoEanDTMSM7bHAEgwRBYNSfskO4CQ3UgOg+bdQASBrOJE8W9wuMWWta5S
r5tKmmzLC9REi1zGh8b9HqnQMFjJzK8tjLaV4OxR770AfOAyc53kke2NoNc2CPeitQwKKvk8+CHj
rt7rjuA73xgT7vomVaOCFxqMLra9DuiKy4uqcM0xtt8d7Xm6gU+jJASwBBW2cys2SOk56yWQv1Wv
HrS5RiQaL4K7pYexOwwWyYLR6oVba2aygp+5DPikoVS8aGMIkMAS3tz4TDEejNBBaWLclr3/EI0R
je/mee6VQyU9v3s/GXRogpcEeowOyOJtELRTMcRkiF5XpZPlToacSpvWNhPnvTk203R44yA1Dr5Q
lIzOt1S3K4U3SFlASkvuIov7Wu0Uaeeoa12nC3dcGFrc1GZla35uIJ+Xmv1Wzf8Vw5NVRit3xUVU
xAgvRNjcQjIQNzlfje9PTRgJVYnCbCE4F8VzLnfZSoX3qpFXJBGFcwYCLHy9DqVU8m1kTbo+AqNn
BF30QUa4I3/vmRKLQeiNbyN0ei4ik5NSMnJspACDyD8OGUOb6co2K1aWfs2tjk+TxoBXkmlaLcJt
2GZ23fE0ejCnTakkm66LXR8WqTUdxuB426uXPoAtEGhwUV5n70ElO/88gzlZRmn4xkMqf7TbcVNt
rbbd3rZxkS68GoH7Tb+eAggIiXMjE9wNKhWO+SDHpgQ8M4xfZt3KX3qeRPfV5ATfWt6q9zPws0Og
zdHGhlL3Ve7M4Mkc6/TQSYwFQ92xuc/LFBpfpv8uCkdD7T/Wg7V5f69h421yw6+l/kzGgMgZO7N8
nZfaPNV2ltoPQMqyja/nxVFBL2tDO6Y+IDQ1bvOprnbtWNnb2I6SD2bTjAepNfOAal3n3xeqXe18
qwg/WE3jnywpKp5ruWg/pZkgEUyDdJjn0I+3KOXI27aFqAlhuzOanW6BKnZDBRzpSlBZpg0sCp6r
YIOCNKSkuTjrQHqzeZxN+wFSOG+2g6I2R6n7kVB6uP2x1wwtUsNSngAsAFZ/6OcHevYbbdDcLHpM
+pf/wQ43nMD9i0t74bizmrdtxES9B8uYmMRr7pw8+lHq1W6crf1tU1fOIy+3/0wtAvJkdoWchbb9
gNLYRx9tWavat9OpNWRXVYeVUHZt/xyuEWid5NcUd87Pipp2kQa3yXlIe1TeB8S9jw085Tt76j7o
1qSsbKPYpoWzw2AXA/jYRXKShTm510JfKTA31M7oJmbebWs1WtMreOUSnJmhYi+QxAqcbnxwiZlJ
qBTFjlWF3qBGZbVBQdwvd33Y9l+boLeYrWIN6s8GzgMRaErDcTM2U9dt5FFtp01SON1zZ8t5uK1R
4g5cqtEa0gpTkeiaqwXT/Ks3s/TJzGVF2+WJrjJm2Qg05bdc1hqQ7amrB3tLq4RHYKQG1Vov6UId
mHsNqXwe92IgtZC+Ov9oytRFvqWMgefEQCZ6+wk09J1eGyETFCWmnP3oKwZkacwwbbKvM/9XjNPq
Xb+bpDXc24Wznv8Ua/EKyagHKEU0BF4r3WdyTO5QHVL1YA22i3bv4Z0n49UYgj0GAFvnAu4KvXUy
wnYKvCj9GmnSrp/+9eEzE2Mf+vHbbVMXF5UwJTojcDNRIV72xyWGvQLlnQPUh6ut6t+PYMSnNXm0
i8OHIArPaoIkDyyRs5x/R8coehUN68irM/vU+S++khwGRhjr3UrqeoFMwWOwJHimVCrA14tf8iY7
7x3H98NsBOOjSA+GVQw7jUS2rbTi81Bp0yEZi3GXKgx7MAMl+TiGdrOfQqQXhtDuD3AZ1Cd5APJb
KORuFVfjR5+88bHLtU9F71ifAHeiWX/7E1x0bPjRgrMosl+hEbbk8kwRoNhKi2Oviv+EQcV4p2mr
zvoBwtTeQqqmmh5Qs9zmXzmMqTWvFDuvmqcnB7aYJgwNuoVrVxAK6kk2YsS/GeRawR1i5MF9a/Qu
5AdYgCNxxfhoGN+D+mvX6NswBlZ0ewuunC5oqP/9hIWDFEqSGIlhMpZx+hnEsNla15e2fStvtDWA
i3hPLEImmaxAe9JeEa+rcw8JR0tH3ZvV+tPdUP0b/dkN+h8ZY0rV4IvBuN7bK7t0fcib7KwovHL1
LBn+Q66hWax2oadEHh2QTW1H29wxdkb267ahy4NMBYEWLnVJGuLUks/XBb1ftgtdC3ndqwJY7WbS
l6xZga9cW42IF+JZSr1CFt/xzfGK0xxaVhpEXlX8laRN8JQ7D2398/0rAS1og7jgcmN04LmRpJoM
Ne6aiEPYbNJymzIqUZnWqiFXLhdApqSknDn48FCozs1IVqBZvmlEoKW/Wlr2UQ6KQ2GFn+w62Zcz
w1dRA6/1b05Qjq7d1o/zJP0TlFipW3nKXdtUPpvNk4HmIj/q/IfM41Q6AsiAYNV9qb7OKK2rzh3G
Ne2Say6CdxAaSUrIVcXRePP10qgKISkPsWdK8SYfIrczRjeIVwQGri0HPBD8RzCf0CyXB0wvpHDW
9dgL5M6ViJaQ1VyeIb2+Euwvciw6zICbQO/TyqIEuggastKrYeCD52zi9mOhZIMrIuz2tjNeW81b
I+r5ngGCV8x5rGNPSCObZftYaoWbOE9Bbf8vyxFjyh1yHqF6fm5J1avRcZIu9mIri91aih9laVir
yV0UuqFcwPgA1qQgrkTRZWFlrIqyrlN8YFL78VCHyrAbndnY1sC5KCbZvydJk6lwG+muzUdn5w9O
/O5gz2UHIEPoJgu5wMV9Qxo5olgox54VGeFWcuyHGj7cLpS1f1NTGttR56K+/RWveT7TNKnv00Eh
Ni6OGJIn9egnwidj58AjYb4jk0w2MdPQVhZ3xV+IvzSlQF9ACls2LcxS7qohDxIkxP4V7B8BUkvq
jWD0vHtJZ4YWHzIIu67UYyn2DDXdgSi89wfDg5m7u21m2fTCX0TiBtIXtRXBxTj3ygC6YJ9FScIs
c6falX4eDO40O7/MOGs2lI5DN7Z9xWUq2hBANxxWG9ZXPt3ZD1h8ulmKmNlYFYnXKPI3ZpgfOtl4
TCfpzpfNwR1t/UNsal+roLqbOqbAUZAG7RIz8j2LkQ4b00x2UdPRtre35dqv4m1H2KEpAYlo8avy
AuQENNPEC2vDtcZ4l86frNJ476OVzac4So+AMoNqLAFFVayFHYgDsfbmVFU/Q+1RUaM7h1fP+5fz
Ov4FIj5vrSUdISobM5KdlOVo9U7R4SlZv5rq3QU4sRxeNbjTq5VlwO40a/CbLPG6nUnHKsy/KM3f
ArLXl9urET55nuIxfYrwBggKqC2cg3OfHbTeiYeaYdWSynzRui8LMtlhd9vINQ9g5BkpihBNvph0
nwW11jRGSbhuvqnpS6ze1fG/2yauxRKhfwXLCpwEdb7zdShV5sM8rTARfMj8T2Ny7PytuaZYeW23
gBRxGdCigeW/+CpVh3DaaBCxtGIu/wLSbzbMOjCLlcB4wfwTkeStncVNWjdlgWpBmHjltzTJXYmp
BkoO79x3ZbSb6ko++Fl6n5aVy8C61Ao/5Iq+cp4unxn8BHITIYRFb2WZADVRETXGECdeIXlTlD2O
absxm7shCdGQXYOeX3EQ3u9k/0J4jzrwItvqaoboWLGSeNk4u635L2hyN7WMFTe84iNAlEEH0dMQ
j8eFj/RSFQ5+PbGr9i85bV0p2EMhZ1vX8DpXl0MtAvQ7HXlzqewVB3ZXNaPKxdbVrloEm3m+n/L3
QqFxEsIc51bHHdm8xXKGKo+a2LIIRLaJfwQbuan/hx3j01OTpzfJlLqFH6YDM1+Yo5swAvZ3ND/1
fcSFVrlJ/fndp1cQDyBV4WqkOovilRn7Orgnh6WQOWpDCMU/2GjpAZWNlaN17dNwdAU2hcosgy/O
4wQluXoErsR87QzpJv2rA8neeq/EjfgyorvK3wVHeYnhS/qq97O+wQhS0oG9c4JHJTxV6Vr37ErC
AXpcdKpFkwAE0WIxoGbHJsNOkzCBM0p2dR0dE7PatoDvi+A+7Ox7gJ6H2x/rsirwiuwhNeZDcZIW
hzUxZjnL+in1ZuVjMrrM+ypp/O//6OXX24aunVfiOY9n8H6X6oK5XFYSr3i2sQ/Ae/1i+oHby81m
9al+zSmEcjWwbQH7X3YmerkOO2dKM69p4z8FkM5mBiNrNu/PHLjP/zOzOLBSI4/hJDHLu2yMuzwP
j3M6/bD0eO36uLYcrsJXCBTZ0NL9aKD6Wj4zmXyAW+N2gDb3yRCIOorRrRQ5rlyIKPBRtQdxgq8v
h5LQ8KCtpoiZ4VpsbhQf+odprVW8rvgBQC4yR9AJPGCXcXsMascZZhyuaaJNaFiu1Kgb6qF0Wlei
w7VCB/wSAVlG7UZM2zg/UZZd2Wlnj6kXd/cME3RRMFTTrxXDHks6E7/l/n6KfmXBT+rNlWJspnYt
qF9dqyBW8+gU3OZFhhH7daGNg5Z6hXxnkVyWCJT60Sb4H64oxP+g6zjkSxSnxId9U99QlMJwerQA
EWvMDgXaApTApHClXCocepFcQifVhRCFWMqSKN2ZJUC71k+9REP+dD7MqbKptafWf5HWxv5cCUrc
s5AYGc1MnWoJxGgrWjtGgiPmcHXdPgti5EXi7JBN+ngsO1LODND7KQLy/v5TLcCvqDRQWSFbX4RD
3luqmvEfz9KZG/u38+L+/Q0V8L0AhBB5EvJVy3KH1vtFGQZh6HXtrxLck2yAPe/uM7gCzqp81ZXo
QVGFRgpdTYHnXRwB9BAaU5qnyJvDcpMzIDxA4m56endo57p6VdYEXUC2e+5+CAZlamLoERL7T9nc
bWXjn8m8mf+hmyKAtf/ZEYt94+aRFU7zoFO4tIxPpm9tO+lnXHwCRbMSOK54OuGPCqmIGvjgIoFB
mHKskcCKUPyNdzYZzDYyFIrySuJOWfJj7sv3Tlcnx3hjEZDG+cr0RtFKsFcRMp7pRueFoMafmJzo
mnK6srarDvH/13YhoRemZZwruU/xt/FpLQ4yCzR/jp21cpes2VHPV+R0jOxhZyMvQxp60mIG/ZHX
rjExr9xY3PG84HT4W7yxF54HYNhPDDunfVIb48FRkrteY4rEbfe+boSmNuhIGtrLj5MMjSGjBBiL
evlsBv+sZPpz28KVeMcy/rOwuCf6IEi6VMFCIje7VP+JGtimlq07STlBFNuSa25uG7y2JFJz+gyv
b44lI61zYjgXJgapyj/mUNHkqX65beLSATRmDilAtAQOgM07dwBI1v6oZMRwqbQ3RZi4bftrXCtv
Xm6cMIKSBY8z3Oki12sshtxR6vKK0t+njvEh1r5Epv4QjuNjmLXwY62728u6vNLBUnFB0GrlyBJT
z5dV+5LugMzJPFgxbs9FNH4M7Od+bcbemplF3I5Kvw3rvOQGNHdpakRu1FAeyKrUrZ2/t1d0Ge1Y
kajaUhq3IFouTqrqSKkdy0NGl+7Rj8qXFppvOTYf5hJgRLg2lOzaF4N1RXWK7E9Qys73z5c7iSoc
6V8Y04qJeEdL40ulo2Fdt/+Afq6/3y4cUZwr6tGkYAKvvdSSRa62HeW57Dw9jettA5hgi2hBcad1
4xpt+oopbnVIbDSaxIjYxZvAot9ZTKHSe0nk66dsTL+NcaDuZ8voDrc/2sUBppNBH0uwHQWqc1mU
qH1Tlaqq7z36FVvJKrdherxt4eI5em7htZ/y5rLN/NRs6pK1cI4kt+vkbofFej/nSXtHQz3eSHKt
7nWjcbZjMipfbpu/8EphnvmLYCZoNFFwPveTvvJDQOJqj1zWPmAYs6U+B9ta+8Dk9NuGLk6aMIRu
HA9vyvxoaZ8bKsoY4R+bdTbmQ4oijs8M0thC+er3bTtXfeONncWC5rZKlFBhQa38kmgnPXhJtRUe
4JqJxdkq/Eieoljnk2kf+/HXYJ8K7cftVVzzOxQrIAwIgWZc8Hy3EGiLNZRlek+ORldmNOKolSsf
ZM2EiCBvHA+dxrwJNUy08Q+1fYz7T7eXcG2X3ixhKcSWtsHURFYweGlebQul2hQ0hHNzpal5Eedw
K+ishB3wDxZ8v/NVQNcb0qZNBi//Q99hExvPTXbo+10dHfQ1HM2VFcEYJDcBQUPwXEZwu7MG8Gus
qKyf8vg5ZURF/Hx7064s58zE4j4qirK0ElRBPFX5XqR/+C5V8dgAlP+oFCvf58qBPDMl/OPN91e7
EnguMp9eljYkqD81+/uIiqSyljtct0PVkJreq87huR1IFfHQaxG7pm2cwd7kNg8w1EF1Z97e3rwr
sYwV/Wdp4dGCKqJMFr7QFvEmQbOVQc27RNtIPoOVVnbvyulBmoiphMjUipGP6vmqAnlSJ7tMBy8C
fJDrszvwarm9nKsbh37ra/oD8X8RyQzGJrcI9SMzKt9nVbBHW8DVzTt9zO5uG7q2bxQaIEgIehKX
wfla7Go0Bj3tRtDxnRuNx7T8auffxbtI6VZuu2vb5oAeetUQpAy6MKXGRTDIejN6yN1BpNTicNPV
+buTH9jmgvDKX5QOkXQ5X9BgZ1YhjSwo1JIH84+kBtto+qoGO0U5AIN4JzuIWt6ZtcWZnXh1OWPS
j1Rc421WMNLRf+rXqPRX0gSMkFlRfcfHl2CiWqGc27T16E3VA4PZGNCKWm71vUZlwf+DzprerRW7
rnwqyiaUNKDyIsS1rFgjRNBLUjSO3qCdCtrw9dqo4StLOjMg/vxNANIKO5X1bsAXknE3JPGGcqGP
LiAaP6lqubFbrg5qvhLB35pcJlvjUM1JJ2FSqQhGxikkN+a9fPs4XUJghIACEwApv1PbuBhBEKNH
Y5dkvV4SH/spcGfNJO1udn1nukm8lTllFjPfZPNlxfD1T/af4YXfA5WKIdJyuuzGS5st0h/qEIks
/EfVfdOiYiePhls4v/TEcKfedm3VHZI11YxLHsZi+Ysz7hd5rdompy9QdfBZ9klP1C3znFp+Tgwd
A1bbbG397BMy4dr4DI+0KV26sqmzkdNt1R36al/0/lFPSnqAB3vet86HRhn/p88EO4CqMRgIRDHP
/c9Wgk4HkDt6EW3iMS3dmsJ0SjEyMzbW6Pb+h7jdd8w+v/2VroR1EPX/mV24PZWNycjCiWgrf3aC
wk2/BrpPW3UlqF/IHxCW3tiBynW+vBAVC7nWsaM5P+30kH6U+sP0hdnH4iOE3/vgR7Mte82dW5X/
jjbDyjqvHm8h4UrFDbzSMv9TSyOIU5PttSMEYyNpN5T/GFW1n6Vmo0b9Xhq/SP7x9t5eYgDEot8Y
XZQN0m5AaSTFKOzaJ5uptwachLi4h01gGA9Bv7HVF91KjzIuFzK8cy5W6nGXAHHxCzjg6A9boo61
8H5ltqtBnRUOv5HlB6197rRk1/rND6Xa63K/66zpWA2VG2jbMGnRJy8fYNT3ocTs4eKYBA/1/MNy
Tl3q32fBWoAQyz/rLSx+3CKlGOqYyXIaPy4wjb3hZ9vW+eh3B23c+vUJ0aLwkzIdS38NsyZO0oVZ
VDgEIoLdWXIb8qzI/HkQZpHIm4NDq23SLDjVkvNzHo2dbUsrr4LX99Eti4uvwCyFhKHYWCxz4zjP
3V1QbTRDdQ3PjA9heGp0hT960WSkbkncAsmtk2M/y4emfjeSS+w5TThWL7p++sIlmdwjFWWg8lO6
g9qfDPW51FaWe3nUAM/RoEfXm/+BXN75UZ+nRoumUpmEvNazVG8a3vLZDJV3xwwpstPvatn/uX3S
LqMYlgQAF1k0RISWMi+OXzW5mZqTh8CbT7YDc06Jt80qpPjSdc7tLD5kAqV8rnVj8uJn2XTz+iCB
Iv1ay08dQObbS7pMDs5NiSW/yUeqxCkSJbOn1zSYob6+2TDf/H8yAgqXIMVrVVsaGftUCwaMmPoe
YdNqmtm0VeKmiO3n7i+W8p8VkfG/WYozF1VpSljR4685pJJDzigV4m6q/WBWngM9UhuNlZVdviIg
dyAPSyeHrjNC4ec2GRU09SoDVTwr2cfO7yE+WO2HkkEumbZys1z5UFCT4Y6D2xTKkIubrVXsyUma
ZPbQ9GEx3SNiGnNU7W67w8WQUUby0T1EHY+DKxAbi4u6K9t2HOZ49qzisfhUe6WfuFlJPRM1g8fR
dlsGu6T8022zlw6PVSYQ0/yllIrM2fk2mlkxD6XB4hodAnnxkEM+GzeG9hxQyG2ju9vWrlyY5+YW
i4SyRfmpxdyc7P3wpNepO9TP/XDvf0og8FrSTtd2kj7dTeHIo+PXbfOXPnNmfUnZbSvapQVSm16O
/r0uf6vMr9M3eqybYfj3v1iiSaIDZeONuzh3DNRLiSTSBLrscyx9kf0fYf1P8//yXLtt6PqOAooB
ImDwBZe9MtvpO/hV4QwawtpWccQAmMglNku8Opp+T5uu9BH2ASCoSE/ljx7Y0e1fcHkbsKlCPwhU
IAXdZYhRM7mVnYBPOqEqb7qdelDmva7TGEo3lXWvfrpt7spz59zeItioWddmtc05meSTNH9ufjJm
55smb83IhppxHCET37YovtV5dMMgj2F01cVMlCUt3ZrAISYyXtPOUFJRGGzm2qXBFq6K1l9GmnNL
6vlhVB2zVYwCS7p80KkimNm8NeZ9Ij8X6bfcfy5DY1f3B1UONmWpHCmwb6bm2HYrx0RccrcWrJ3/
jLphxNvoFLPn+N8j51cyrnzCq8fwzYYuLll71uI2DKsZ3HRWfrJ9SuaParVN9PBw+8tdUgGJqXTB
EFsQijs8Qc5XUjZ5OqXNzEzVID0x+DvbtFpj30mynKI2NUunbOgaV0PMb1OY5S61iuqY1V3MyzXQ
9rd/zLVdBQknCDaAdYnz57+llXtlqiKV8SvVbyt8zNc6O5eRHN4Q8+bQA9F5EpiLc2GHiu+Xqul7
QZZsbYm7/qMhfYwTRiS5w3sHi1Pr4qiTwqIHQWl6mWI74ZxYRRL4XphXrt4yZOrdPiJU1wAkIa+A
8PlSQdAeSmivNmFrVOF1VR+ynZY86ahcrEllLZ1RyFKKaqeJVCHo2WXnV8nMfqxKTfIk6iRB9Ccv
ezdlFDxw+E1RrTjkNWMgn8jE6O3RnlokLT5lXLOY4+DUNsf8Ix54lyHdbdOxCOcVbPjSHcS63ppa
xJJ2qmu1TJPgpPn+MRptuGuVtK8akrEgyNwYuW4Z7sttH78Izv/PKo1gIJqU2pdOaDIXLu46SQJr
OLpd8GzOh2G4C07RcSz/BbMCVu7PbZPL6+fVIqqGQlMNhzEWR3wqVN9qJLZUaQ+qsa1G2ZW/Ufd1
Lf/TdLSilQf3qzL92+D4ag+Hp8iA/3Pizo9xAR01nRP2dY7Sz+lYCGktV2kCcqaj9iXMPqvRl8CH
yPNAKyUWBOdy0/SHPg/dcHL78q86ryEilxcUP4k+P8V0jcowUU5cK2/S70LHgbtBD05Bfsi6xyZ8
Gv2P9CZWPu4ygL2aAXYpiunwDZZzyGjpRjlBBue1++9+VB8DZgfd/pivrfTF7pLLA87ixQK73lx4
bZrbVWcqHS/m+qW3f/AcRNR7206/6+929WVqtkaIeOZOqv80XgLSuHKj7Iuxqvp75fCc/YzFDWg7
EWosah+eUt93HSjVjvakS9uku9eSQ7yGd79I/dlZlEkAa+hEIk1f1q4GxuIy7GKITs74WWV2rPZh
COqNRS82vEseSWtOxppE0YXYjrBJCwaMPYQ4cMiLJSojBPbRmaJT1njWvhoL19rX1n3MON4nlAA1
Z69XW9N/TqM/wT5z0TWV/W1hr/jURfq6/BmLXEBKM2DP5hydtODnAD+aURz06h8zBFS+DeNDVz6r
5bbMd6bebSTj6213uxI7YAGIjgPAFcGjOT84I0y8pITUckrMr3Zoub7BtEHfTX4UVuxGir/LUS64
bXKZ4nH3IwnFSxJyO/pdS0LIXEKJ7aiZn/ryOWIOdllTM7y7bePioAobQmKdzo2QDV4sKw3DHh5x
P546q3QHaDpJvPZsvNg5TKBGITSCxFyNJRnErmW1H6ZgOk2HuXk2pK38e8wbt2EupnV08rW38Yq5
pYBtH5pR7AyYa+sjenGMAZ3+dX+l32a3KzI3Dzfqcd41D/pjGj1JpStv82+r7fjL2HS+5mXfsrHt
SKExOp2K8qNMhXtvuWriMu/QCdFleg7/SP5DAaarkR4Cakc8L6GFdeXKvX55cOHIgQoQg85JWS4m
Evh970zIVaanTKW6cmyaL02Rb6sfUf5VYVxhQ1NQ9gJUGabT4MM3osXRuG3j0qFxEPu87WpXfg3s
KWTIyGhR3oYgf36EyCnyRslDUNt5QYG7qIIT7p1s/RIpcUf1251qBNVBmcZ219Zz+1vPVeeYO0X2
IREDktMpD/e5rUYwi6fsMDQFc+csM9jNkSyvnIvLs8dv1WEFihSZaQ6LWDOq+mwVatycyuJ7pzXb
Pvscj2ukUHTxReg8u8REeo/0DCIIvMj5XOd7MhZqUWm1ND5rlhXqbkpBcXY7P1Kf9C5QfgZ6H/+e
wzGVN/Ac+pMvSe3fabLN9NBmOtLow5TlXj3A/t9Gdab8qJle/2GapOhfkSam4dKkd+5njdmw+7Qc
I6SWC/9xHlrrpc4H4H3JYCSq29c9g5n6WuqDO403zWGgMT0eFNRnn8NOY0BVbIaj5lZ+ShXGkJPu
MM18YhcVPkk5pkYPqaIf7HybwseCFz3o7Z8KaciXuqhC7VjmktZtlLaPGHJopfOLXDVNk2ysKium
0jPKZqwCN48UOf4XIk0R0EG2fcfq3TFuhnnP0GEk0yLGpE37KLGZH+DCAY9/TZ2E0HKioQ68jY1+
pnf4fxRdyXKlOBD8IkUgdq7AW2y322vb3X0hehsEkhASQgtfP/kuMwfHjDESUlVmVuYUCQYbRwvH
tTbCe9OgjuL51tKSYZBKbNNcfM1VreTd1izgc+k6rbwdsn33fVmIY4DuawZWzN2WJYgVxsHWZZrX
8pIe5T5d8SgAhAgSDP/aEbU7APpcia4YNgpmJAGiiKGCpWjdXNpPVQ9h7nlhp/Ihh7cO7JM3yu4Y
sm9fteAGcbyqWL8wUVrXQ1O+vQSZjJ/HLO1vaNLSBMokUzymM28sIK6jfkNURaMvM2xwkUUdc+t7
ZOgWfaG44924bvN2CWvNx27evfkXKGZee3gBGdHXdaJxHGZxns9xyjjsxTFOfrdamf7TRTOQywJR
yn0xL4SfJlWHAwlwt+UO2V4h81lIy7ptJ3a8wLlJvg9VAhY0he9W2kIsYUhvp2pDuFDGfd7ZZknk
6UaIPYqtqUdAd3x9wpCUeCssBJjtmE8ZrDUNZK4YehXmBdo1Oj8cLDf4m1ZmL5NfB9opkqTxWunG
PviQRNoFsKP/eKkmcpepQaJhMTbdzkjpxq6IKin+zgqpMq31SjSnlGQia01IsheT+WHumIMq+bqb
vYIzh94SigxHzv4oWe9/msx5GGmRzeqbPwgYULXUFsMt1M1tKA+s1zjaPenGMjUT6vbDyZNY2X70
Ze4aNIE5N984h2y41Zj0jD2R25T1pilH13qHDgMezDR2MboJydU3b+UCLD9GPU2EgfCM7M0uI5XC
r0wAzdUTVuMMew8Fe+8J5r1tdtA93nsEUZLHCsqL+nEjBYKb6DIpc7bFkcMApyrdrwDztXdENJQv
Hq/xZU9scxGLwe9eZhf+Oijg5jad0H12FNGdKGEQYw0LxWn+JuGo/W0sSja0aUAKa7u7EX+/GrDF
2irs5WcifYUVpZX+l0W2+HY22XE/zhM+fQuUk7eZBc0M4spuojsGpWyLvqOBfTTEt6B5g+cfdOcY
fw9xNL/DEsIdJTJiulIW7GGp2M1woXZj00FdXl6DasLW4i0qjyeIHBskkWm712v1nWho5RHZsguH
Pm4ejv4YJDsl2tyuOFUQSOEQU9pyLvW3dS3kDplzKvC2+ERwpDWp/Cus1xNMMXc86HSUou5sIenU
EcSKjl2ukiYCU6+Hd5h66KTNB/BmEMQWKMoqJAr9Lczgt37xrMEfXcI4rsVgMv1WQdgQe5Ts5W9T
IYqkPTbFj44hCfx9mWT4tXrNITNa52q9SnZbVHhzJF+RvLhuSFlFTvltk+FAaFJr7slgoOjiS4kD
y6aiWE5HdSTZdU4M/72HtcEk3TgkxSmjGj5FoCm2+4THYbgyFH6+9UnGaZfnEQvhfONLiI7mWPRA
/D2ML/PDrl0yyOx7Sa3KMdm1K9c28MeClUcYU4OR1K1GWO2Cimbm4363lLDdZFJX5FLti/yEKT0x
d3WzqcuRhH29yEIr2mJNCD8LJZv6kTH4/bxA8zumPdnkLYfsmP1D2EfY3MUI9r01ohSP24E4hssR
iH1DRA/5CjiZizefkm3+QpJdUWDXeXYB2T1CGYFT/zvmFpEdmiG3+/e2V0i4AVA7/QrgLN4i4iWz
NnV18bLvldVdvVTm/bCCz222BoQjNmuegXKuZOIuNaqm4ySa/cjO0xh2eZfnN0lwqMd1uZAJ1rbt
jDGxdziPZMmVljspL1sRh6dAcdN0JaTltCW5rH6HDcbWT0ehne1g/5llb0lhgHbk2aDXx7Ct9eOK
GQzwhhrenj3y7VOOoDZt9z71xRgfiPWM9Syhrmy3mC3LaRltQ+Hzj6fvKPbn2pUASPEakeAxPO8I
aXpHpeFpK3BgHA+S6YjfZ/I6Qrpkx7WjKdr/jmVm+wG6qnqFsx/7MUvvZ1zQFGbVRTMF82Xzg96v
XJLwwkEbzGc9JUDNRdGoskWYOTklyW5hF3X7Zb1hNWTZgdfFXTra1XcZEpabjwPWq6S9BW2OfbGY
3bU1scfPEU7doR3womHyTjymXdxKMsgvq+yRuVWmZ7awPMUQfDKEu0KbxnVA3qYJJeoex7d1HRve
Swx0+s4xmJTgUFCluB8jH6sXNzXYRatMKtu5NXFbO944tB7neTHchmrYAoEFNnc3NNv6UY9lskKT
ibTrMxUj4rRyu+bLKRnN+F8oeFhPci6qJ/gK3Vok+HjwXngCv4Gt9Bof6AQwuh/ACZqeeJXuAgGb
JLHdmOG3XPZRw9EtJShpgjHM3mMtkidSznF42Ogu2bXY8dNLGBpXXhxV9r2aMM/UuWHdkrMuJdcP
4zSRBzKM699lLsRrLFwMvWUCiG05rvuEiXTra3ThKt/uGjhQYRwG9uPQ3o1L1WBHBkAFKksdPY+B
uheRWze+qYxrg3zOjY3vhbXpN2lV3bSIqKfbQ2nT6HCbR7ihQRihk+ljwRSFan0+AKZC5YHjBoa1
0fc5gv1mzM4e1raJXfdP5Wny3+HEunQRPL2/gg+axhb1dEPPg9UCtR5qUADpCDqG7TvS5dx553SC
816yNCcksdYrfHWsL65jmurx9VialPX1Co+EfuE7FW9DgEVCn8Rh/mYTmB32YzKI/EvlqmPuj21f
x8vBjCru4Aq2NHfoM9ByUYghl19kbKrxbcA3JFtCIOrr/V77BBUWR/2EaqGufHxTHM6NXxc8lepd
FbJPi93xMx1Kup6HA//wzI7yRU3osaAatsn3jJLAugz0/+tGxuNPYZOanehQyxcJ5PFeuRothJsE
fxuR06HvzC6TV4jpga/eLl2UlQgT+Iv2lf3cGY/xVQ68HpGZPWqUDxhwY+eELcfasZ2yqStWNc7w
anOatQoVw2MzJuFPLlxdtx7TQk3P7TRsJ1IarKHBJZa1CJPJ8dN0lH/h0go5G3I9zH9SqOGbrhzd
ThpHo0CkfFHbNqshVQFMaMbpNMgqY62DM/uXNC5OnnGQYXZ/mqvx6zylGwqXRKfPuENK0fI6Lj9U
RJnTImocTUWcPL6jwI8jtnLEW25rP7EG/Ydw8R+11fxC+XBA52LlH4QrrMNJbw4H4zRrBg04MN3P
dClKVB0EhrLgnbP42EwbQ++SZIc8pTNug9UyhKmHSn6sgQ4XvqTisUGm1IUfSf05EozQO7K4l8Qk
w9CJfKD5KXOG/mxYApwA0T8zlsPWeZ/MRc6vdcYqLKjaS3apxkRbRIftYblP92R1p6nwQ9JisAj6
VkDoSKvecmv8V7wi1N9TbQBDicYQcd/oldyPBfrVUxG4/hjSHaARq1Hmt5ihbgo4wgQf2s2mdYAL
NG+qEzcKomqvpUtRjAz51BfwDFY9mpljQel+AM8EAAXNCfxiVtaRuWr0v+grvPNsg0VWZ+ZJzhcH
VxuLYwvXzyPaL2UuZi7kXTGaiV8xY5GnfZqYdXupNn1IfJi4swQGFAgUw5DoufNWiUx0cFifn5TL
gSUk463SSDOBGi0JMPDvKgPADOlqdZha3J3l931Zis/Mzmg41tzDZZ7Us+btYp3/SnYDX09fwvYS
mBmYLjDQLpguqrEWrRrX41TgpKZdagDYtyUiB5KOew2DKzgR7Q9jAZGcLCT+qib36ku6Y9IClRWt
7/W0h6lryk2Y9qjJerQ8aQIw6Kn6PqYT3Os2hAoGzLZFSbsiX5qnkKl8bYUeS8SM7QUvb366nHe1
mFJI8/M9/hnGSiQtjJXE3DNbOgXV3rq8IGSB/E0weQFEp3EyYjrYiKXby3ppsCnForpmmthbKEz+
siG3pT7lm6m2VpMxIOhIImoVmU8IaYg5gMUWOjvgidpOqET9Nvr/DKBOqE9zlz9o/OzoEleIJ0h0
0LbLjMt/LvX8K+VsXE71avBJzuVST51A1TR2YuJZ1Y9pVYDVnxc8U5G7+JwkbDbnJMVBgxNFV+/Y
eezNwQJWtfjZSHraCMUAm6XmKQQ1Gth7MR36AA9YtP658s9yhIPdadR8Qgvl6vk+O1KO+LByRdBw
6ffl614CRRzpjJQWFG7HiDY2uKJlyIqEBwNY+U+bifkVkWkl4B84nbwniifqgimsMm3ZmujYpvga
kJyRwwO5lenK/83S0ATTZiOOQeZqRMM35cH+wPrseLWTz2OfDYA48J/M8wPerIH1DC3VV7hkEIu3
XpG3mGK0lqpMJafEzCVUYZRnZZ/CV2FsqRsR9z7UQfZ8nDHiNmDavOxrdHY/ajHkycnPpXyS0xFg
DU4E+xHRrdZtuRe2aDXc72wrmKjhlrktEJEi0gHGqoZMzatHAIm65BNnooc4A4N0fi+mE+wAqbtK
AP4g7o0StIU16PiD5rlb7tFMKIqScAdwN9UE7eqC3NwUfZjQ6gTb7pGexgx5DqufY3XyXrA/Wjj5
rIB+smuqeaavWm56fVubUeCy3pNNdd4tIKGElnJ8V3QxE4Y3Dpv3tUJk9p2l0nwPXNW4Gbei+Ril
XI/udoVWbX4kK9rgZEXLMiLRkl4PETS/qKGw2Zky1Lv1FKhAhpvbEZYEWLvoNkLpUznOOLnDkmxP
JqUKxTUnKb57iTu2HRRJ2RdlqNkfCrOjYUSQBcDhnBUNav08H69DRNYu1Nl0v52UKTR9K8sXFLFW
ZmtbYgsC2A3zgNeV5oi6RPJiXndmQh/QAxz9wP8uXCA7AeLExmL/PGqlQme1UWjGCKD9J0kSBOo6
JPniLg/sWO+zgiL6I9fW1D28Z6G6nrAT0o4iNIC2G4fsoa2qeYO/GtpnjRNqQ05uOadD0qvEi69Z
I5u1RXOE0+5IljyD8/qYz11WjWls+Taq6jSoA1kfVi4aksgh7hRH35SdPJ05MnG8Qi257Bla35gN
RCMuoARinY8R/FKN9uRfcijy49CFpecS1bXFpXnzLx+w1yGuLHfbPMFoohkALfPqaYXVeQOYMNAF
1SVS0lESMojIlRnT+iqyQv5sqD4+UpJGCEocCf+lsPhHL5PtlPd5HuquHuLw2miCHe9TjvuvykZc
4zuIr08y1w79BWw7irYBZKXxJS/xvNY4otG877dT74Aa7ox+ep26UuRb+bhjfGS47FFUoiXphDN2
51jRk4C/IzitWO1b5+eQ1N08QLLdsVDaH9m2BHVi82hyxMlDitEyvx+/ar9nf5eYlYBvliJ9czpu
vmUbaqOuWnJ8zDC5VXB5LxXHHdpk8o/j8KmAGREqfICDRuIA38Zb5rdR+9IhSGF58KIROMf8hOZp
gEUTQd/lbiGnKVdPg4/1caqTsI69mGUGl8KAEOCO4zj4J1beJK3LE/WozJIBGpzU9pnSQmSXJTns
Y11rNfVRAadpJ7Yly2PDecmuZeU2ek6jz9LzTByIH8blgo8MjjzuDGbBQz5eZBZS7tQkY08czear
w9n+3BSzIH06lQCYACVVU6ePQk1PRSTz9OCzGZESG6UQvRuv1rTlsZ7yLurd/smYpWtfAFqBxVWq
rO9WKqf65HSe/oYfZIW1Obh23YRqJz0diNQznTOp/6xd5b7KqBxugXRVO/yktflJdtKgekXu3t67
RRQoANgscLvRtfzuixsEGSAyuFMNUf5uVQnT3QoffnUiy15cG6A5sZdQ5dB2gR33tdrRgJyaRsjp
skQp6/Y2EYmzdCT1V20JMi80Q1WlWhdwNPQVBD8QD0Zc2CQCn9lHI1615AKQsVdldZktHNIxmLmD
q3SxDvBa5rDrOTMoqxRAzbweOirHBOCydMqfG22ADGv0ZawXI9IYuS4I76GTkMD0DMsftlxX5joi
BhbW5TzgE8MQcz30BwBNBmRYGttRHSrd70safs7YZapzQnAUvSvssenaMOR5uHS+J3spCYTSJAMI
g5fI7zeOGxBlVr4+KMcB5QSApV/zJPema9C1XQ2iZLaeq5DAqJRL9cWyPcEjFDuYQwi0MVFxqOlP
zWqcgWNMPgDq8NhTFTMUTAtkiChltILVDgSAtkuRTqmBFNn6Pzo1Jeb0lduSS7oizredI0tcD/16
slxRiEjVwd8Q3xOWC1VBzFl1qTB+xr7vmRl+oSKLrGNzmGB9v+o13a4KeXYTgN1EkvuZLtqfD4d/
tSB4QELV2a4xNo9rormNKNSAheIeqz5Dq2bOiFQt37im/N6PAhmZBVI6CtHtUG1+jC7w9YUIN9Kk
9UcypUhCbWCoFji0QTqEGMEk7cPDfABV6YCvZEWbCOWO3vAhrH0FiPh7nAIqJKVm/zqWcvhesKP4
o4f5WL4jbmsPzxuukOI9xaUd744Bg93PeMrA+iPZClxtQ7OmD0kxpMNPr8yBBVv0+oWuXrpuacSo
OnxfDmNPWaV5P4Zs/GESWmMz5Ev9rn0NJdaQOIniJAnD8hZX7nGsSbkBY023ONa+E1ZJflnr7eYo
ioixXD35PGzqbkytojAZRaDp8ga/WIq1WF2JyJR5nkmPVLkSK23U9CqEmnLUeXRwf2HqamsA5CAL
0OaDz0VctckWBFwMDBZxZ6QLkKbDveeh3N8dEpHu7UyqFAf2wkhPUK36e2cP+g3ouH3UFRq4C0cV
wU6jcXPxCOse83sUtYlQCy+5/ZqJBCLzjEUJBBvdIlrvRtVVt+H/JO8kd05fbRmC6PetCu7ega3C
MU2omFC50f1RbiauH1ssxQTkQZWsvyHweV9ta34VYU/kFbGRjJC2qIMdLhAGcXrS81BTDPlWkt2v
/MBy7Y4kP1DrljMsfTmyJPNaFuCDMOd6e6Ycy+XXBOMLUnk83i7L6gGA3badUJkWyNZedijyc2qg
hiDIZE07bl25vhr0SOI01ThH+2zkgz4XMx2HC6R32be8QpWC11ZPpJ8srOMYxkZRQ+7rMLjTAc2F
vVDvxHxnmy1fHgJFJCsSCCpExpbcyunTHzgS7+YB5c0AjC/CXaDFNWGLfxlcLONDctDyzo65LeEr
dRuiBgD0XZJtjX8nO1bDHyB1oXrB9ZqhCYnLTUBjJIokRvX9kStVgbuaBKrYBUgNSntGrlueKwBd
hinEZgyAtsAKQFMTA8Axg8HpK04qk3RHs6j4n3HqkA+kYNKf2VotT9tENWQk5MhQpZnt2L+szKSi
m/S6HK8cdcgHmVHgdbEsxTvkGKByOk5UJPfN1Lj6cxXpcRH6QC1xYJZJ3MGQGXDmWidy7ccNSRuX
UnpVPDWeThjlW/n2m04ZMqIQkiR4u9I8Ka/1LuxTBTfMso2bpSeEPh2PA0JqUtg8o+Q7ZUoeD0El
pmzHoYGKJ1/M/DdlPKkendJ7AiwKQBiK1DKUHQ6cjd1nmTPmtVBpAM+hZMLO08xR7I5c5oCkQy2B
cNqaoRVJV5QFizzuUl3P7wy8GQSlpIRKCRED9lXDQ+TVobqe7sDpA15YcDeW7boqdERsSNIPvMz6
GR1GeOTWlz9dg8VqVc7cpZqOAbkspdx+HEVjkZRUwPz+zHSZjdgFlU6hB54sAFJvyhcKHFMCLyir
2A5a16EFCBBVS31J3jkgd9KOKsDkYV4G3AUeqH9omzVWEqD0lBs8DQIsugp3NL4incZThdP63cd1
+WUA3z3PzqIOg0+I6vLjKO4mAezptEZ0eh3lFs805cLoXuYu+W+RNLNtvmr6XTCifiE8kezt6oJ8
zVFg5f2OpjucttSYF4/hjaHFJPDxuQukstm1XorTwaIOnboVmOAvSv7BygNNuSwZqJ4yZcMHF1sB
AcINqLdovE8BWoQJtayefc+Cm3zvuCgbfA+5eWvAQQOjslMsuw1AytJtbG2+RwYl0p1A8f/1gIb3
bZwcOLyBauT8Dt7FJ0EMIGgamfs1DhXKfTaJJbQUyNn9tsy8PHu6zHfD5iMoNXBCGGAAlIl1RCOP
PQqHoSsooAIFzSzL5wgM4AOXQ/YHqhIwQ4gUV+DYYO3+Tmbc7uiY9vUjw4tEMpHEnd4SI0kE5D6l
v8p9q79uQq9gMKjWvCO1dTjEstR82CYZXmiOiYDaHs17rAeegNpxkbR0MgD6xS6A2IWJmhcohgt4
oXHc14DwxuJzTz2bLroK7MKQOze1BjzUl+BhVdkSHqf7LDQW7IzKZ2e6EhXgXWhy2LQeYGf+jhU4
kBbgp/yGOJoFQBhAw1cMJyz+hKGXrUFGU0wwiUjZlnWFQBGNHsINWGkWs/sKU3pzq8Pk/rBksTmM
hHYAtbTw2l9RQ7ocID2o7A5ifAnSbM3DfF63IXnWg0a2rA/AubpaBazvnidI1TWrAkRhJ8htg08R
QxCdCN+4G+b//NropRsXW4FFmm35vpBFZV82makPsP3H0jYePXC3bKJWF/zV6deR5dPRbn5qLnOG
igEcxGDPm5ymV6MPJKVpbrGp8imiBZZ6ErePPKrrqmcBaiMO/I3p7ZDIVEbY7qnYMdLWJVms/xxz
Bi31Lgf/CoEAf5Z4zKd9LDx2xHZjNdAU2++KWPUFwMD4Nzq2oXVE1fYLWUDHo+QpIJw6lveS3rSv
zjbFW8ZYkbRkEeV/SzjS5uTmvVzeQgaqDXswrne7xbYySZ5+ore4QeaugqLJjYt60DuDT8dRpxvq
oSS9YyIO1WnLigjdU8nZr0YE+8JX4AqtRbccz8Anw9DBFzP8IjkyFc+I01q/QyWBqqcei6nsUVaS
AvKAfbv3acQUNLKHnAYMOWl9x2X063lGyftWsezQPxiDEgQ67ELBYiUjEMt1siL6TOA1qh/2rQHT
XGbxtstm7Y5r6VOWX8FXpAx0Oexv7/bVIV04lCHLLsySI73OopGfMz61HEitKbLfwGIt/SYqn5kf
qC1HqCs8Zq3Af2fsnJJZ0Q4HN/0BAH4pLzZsU3ISCoFWLdqGEklWcGuCpkJWUFftO8VgCCSDtnhO
oAtAOTgNq74vDlSyfQpG+Ee5gBrvB5xRyWkRPIdkAvQ+pJfoPqYr+rLBd3XwQ3M+DovBtpwDnro0
MxUa0u2oAVJUXv2rGxBQQN5m+1GhKaux20u8SAeZHO/wQdg/oq6lhJjygBy62T2hyE9kiTlncgcI
3spZL9+WESTNnxo/rh7WKSFTZ9aswcUJBcEOOmKUWX+YaSUwlAb1UfUGdlsYpYhD3jyswzZ/Ezvw
c5wnQ/VcxDL/b9cxGU62pittxzhVP+uFbsAikj0BGwwm/lwWM/HXmUE+DN0jGlKImRL4FsQtdxyU
qVWADGrGyXYqfMAhGwjgyTOCGcrthG0HVABcdW5baIEWWEU6gg91gWHvc6b4ND1thQI2WgI9gRIi
h7rmHnVrvoM4VXBlcVMOBdGAK1d2As6WS5eZNKJy1XXxltDmcCCNI1rJYtMcvL2stEez1zBAaVnC
xRkyGJG3MYfkCKxntYCq22v6jaf0xnMITH3dheiHqlW1KynO7aawnWANmp8dFX3dkgoQqW/A8XaA
4+vf+I4DRCPrbsFIBrshcwKTF/Fbyg1u/Fp6S06QTq3zvZmSGRvzYKDFHGQU5cmV6Fo7HKjVfgbd
F7MerhwTXlCcpeq5TLPwNPqNguE14OeOE0m3+TjtKzxJn4MZy/FsNzBQz0UGPR7Deeqq/dkDTfM9
8l4Pdq9WJ/mTKROWXFwuUn/XGA+4Xm5zQp4hqQrsOpWiqdBuhuURKb+jRRFOGjd/A4DHERebrEa9
ZibCwwqMT75O73QoeHNXqwqkyy5IUeANA2b+RFY41ZeFSmD0zZH49wzt2S3l0sSbXwLbRB9i4+Ol
GVQF/G4mAn89WcNfaMUAhyXZXLlzw/RELkArM3Xm/EAc2hBBtqo8+t8uI/t+pmRYVL+oOoaOHGZg
nc8VBHoRzwWCBd3ds2RuH+E5mTS4nxY/hAcI76zsoNEDXsRgvAJgHRAUkEvpl6bbkRIBpyGew3JK
yHSCJ4s9gMjW1qzr6ygZkHpctP44UV5AZ6yn5iYsSnyJBDdd2x/ocsaXKoy3wI9qgnPyBh2DBvKB
2cyT5Yt7NOD5j7Mkehwxw4TC4vvsKuvbfFrr4YxFhhBuEWB/WwlJs+1Xv6oGqor0aAB9LING5iCb
eJvD+HQ+TYjjrvGQWYCozGgVvgtIFWHHZtLNfRz4K9XLNkCZd9oLmbFXt4M9/z7WhOcQoQ2w9iio
Eqi5YdLongwUwo+ayMl+0hQ2qr2CLA9fm8Pl2yGGHPP+I93gPrCOesKrGOI6T29SgqFBbirxAjAw
yF2AWuwYHuOictBFMM1nLXiMcrmDVjLk98tWkOMEwHoK53VvMEvi1ibQMyrUujwBxFlcy7Dkw12c
RvNEQGKpK0Kmk/ltbwBmfST1ytL7BVcP+7svVW0faMREEGzhkiJco+flF6oqyy6Ii5NHt7BIMaBf
QojyOASB8SOoKjE9uR8H0DlG6gP9NkiF6Rty7bPtSwqBWvPVNqTef+RrNmN35aNP7w/UOWUPts/A
/RN/rOwP62fQkRCM7JiQFBS3Fh+q+gtSu6rmsgfwi1chbMOBlZao5jq74fu5gAne9hamvDk9wzMM
eeoabpwNdpmtIMgotpzdI7YGu9JDZBUuWiXl8o/qBEm5x5BB6GbXppHgxDYVyLc657I4zTsZ5gtU
GoH3pHB0fcKpLJ5XSXENKlqt/lngz2uuiwli+Fh2EtxrAucXPDquq+GR+wHlbZBu/EMJRp6+3Jze
ANEDoyYPYA/hsiOA9/oe9sh0/utDmcJSaFMIZhmDysGeAocf7pBchBuMb0cAI4WDO4jTEbyg5wRn
s30noHTsjbYB34d6s4YmESD1wO72MR3/AInwSMuE6CaL/WLiAA9PcHjibgcTADa5kbA0JEtD/LlI
Chi/xHSux/uSKJteioMe7xW8c48riXPKYOcG/rvdTD784SXSoU87BroEWBJc26oFFgNgF5IXNBvo
j5E+CmB+3Xsw49B+E2dLXB8NLmuI00x6k5Jslb0StRPzgM8cQob6kDn/vQj0YwhBh0X5yTcuLfvc
Ic35XdN0LTHIG5b5oVSVe0BgClrAaAmmPm1+wCrbhZkCvJY5mc4kcghGskLleZduBRS/uCVxrSZr
RFtgBtTSGrGq9UVBexxaiaLHtImrLenlssCnZB+QOgbKn1SgMSDQylvcQJBAzosu5x9c2eTnkmun
gTkY6PCgu2hMa3xV/QBDnFeXov6ftPNYkhvX0vATMQIkCJpt+iyXWUYqqTYMlQw9CYKeTz9f9my6
Uz2quHc2He1CTBoA5/zu1PYz/ZGiuG4yl60va5v0AdKkHPdTBdVzzCp5WcudmFj7WTl50FbexDFt
XK9ZN7kx6tZahOho3HCQ3Vix5fARLApw21F5tqyYDEV/ZXpHzuhWKjs4Vijg54O11BmUbBlTkFmu
kpcKoqUXvSRkhJsqQjZBG1gE+uj0CxnZDAZqf5W1s/yKvSzztiXcyuNSe6A1YV+JZksps3xm5/BO
bkMf+ihDyNB9E7XTp9FK8M6FddU+AejrUxg0KQNkh3Z+TnFmjvu0qcyyK2juF9SEjfxZ8TWpFTAP
lU1qy9mFMmW2Mi5p5sZsojDofimrnd1D7PU2N6/8KAcdIuyRdkpZ3yBRuhTVnfae2hmmbU3Ar2HU
dNWhKDOxGO4njtr56FKh2Ad7DkPmznTzzPCPqUteRRo6X+nO9MNA7KdZ9WMo8vWA2tg+GGg3gsrc
TCMc90qzFrPK4w28K+NytJ8197U9x9M6IBqScdUQB598hID1wZ/RCL0b4O4eaSADNjbox8v0BpjC
bcgnKAex6qc6QFUW881v0Ywx9I0Ogg8uZygO6ELrTT/9oVgazC+ttnZdPKCqmJLWXhiPvYi7gdWT
b5gqOVLCXrJfV6GSFK+mTZ09MQ0h0oAqKJ1tJcHWNj2SXc4ZV84pQ7Rqwj5TN++qfVWnXbJhuWKJ
85kqD6QTJOK4yMDi3PRlMeCEZHy6EJdxvEbHRcRZwKGFwmBKmKjaZ0Q8Dg5FBwusrfS2Ew5yxMmD
wKXFuugHPYec4vVYo1uCVRjtmbgtxsExr2am4aE2EtOhLbPhIUEpXgHFUUGsnCLDZGqAlsctpXF2
sMjU1fdQ6OFLCP9fbH23t9DJt6Wn1r1VLPKYIUedbmAOWA3Wgqx6WzK9N4Z/bCp0rBmw0NpL46ak
iPenT4FHf7QG5bTj/egVcPh5G5p0a7zStddiGQQsX9k3TyYTFBrKJ4Fv9JRGUjsPkXdw+oDfbMgL
ll0e/FR1Zj0jyfHPQ2TQGmiys+UNPwb8a8qcolhrbxxQmzcBVmragPl7R9Z/9WUyWuiVX81Ou8q9
LFZnyAqZ1Ju0tEiX3xBcbzvHAo6Ozw5y2UaFj9Z4a0Srlk9JAHy7AoFKmd3dSZmsc1f3xa71FvVg
83bCda1M2txdtDTfgMRLxqQtTdquZVXHT1FmqOhLvqwbiBK+fanoKXeM5GmfEzLm3JWaIRP3XRdb
oJ2tiL6w3y/BjhJ0iTZlpIHmTMsKX/vk44r7ypfzQS5tjNZ27ipK7bQDXubOc+uL7y+GzjNP8bIM
o3Sjtw4m6HDJ/VIINfiE570SZYvG3+TTs2W5zKweAiCPt6qThn5FN/j7SRuxbAKT2ImBMvL5sYzm
Co2XZ4gM8zW+kh3DWMx0U7LFvcDDBN+NQt14LIK2f2vQUCSbRrmsLgd98XhIjV9iKfTbeXisSdmb
7pxkbpNX3x2TccezJYqaQtD6PLSN722zmH143RSdmm7GOo6Mj7bDlXcjbo4BMZaR+LtS5jyvQBGW
YefnUejthjSvL7BMHr752g7eq96ZNCrgSr5YpWm/uI0l8ChBTGXbyov6ed2nS/DY6jzjvGWnMbvC
y2wLn2WsE6pkSdYlrFEuowcEmWm76YZgIBch61XzDJviFRu/phBd+6NHmpLQGkSbkY/irXeH5Jy1
iWTUr5yBGouCdu3BCRdtNjpOJ9Qwo9WYTVh1gbO5OD0aEIzJfHbGymnW6EOil3GMYE1NkqYxRwIb
2ZbOuLwt/S7gUHNjUGjqKgwYwMnFK0Nwuh/Uz/l0X+cGzMYfhz7YWsapk2PKW/jZKZ3nb67ADgIm
xc6zGfoRtEIawxEaamuZNq2Kk27rJW2cf+MFMiQ2pUPtNxOWUaJROI3LjSfd/JvmeDyJUUxvaHBz
tQ4WhX6psQfVrpdWeN/6STZq17FzpjSGXmN9svOLTQzqmVO6qqNwfpd4GE65Rmv2bkw2WccWVbTY
oNdLm9tsYJt5XmKozHXqZaAKsLzgwVtMNGVxBE2O2h+UQa7YdYE3OTf5NFX6ZNnGsK9NyyhXBPbD
jyhjpI3SwY5yedvNqo02CASxeDIibXCflJ5c65hlbAKHhXOBvLR4TNHiaWdI9mZpx3yXuG1THFQb
l/7NwBFtHcGIIUDtuoGHZwJtZ284HROxix0FPx7TjIF5BHH3lLYh3bpQbvN5TLQ3r7QXwPjaaKae
vbBLGf5A+U18iIMNFGlFAh3alUHD5r54+kHPFlpyD+5p2CHBtvnV0YwsnuC0CYHdItk0IMOHat8Y
q3bv+Bz9eDt19PHr2AYIXxF3a7l79sGlX5d2zJDHUNio+DpUYTzeXPfrmPHcb3iNm+fCdKZ/DNtC
utt6FNG716I4SQtVRJuxipIf8eRGchV3Mk3vJ3+2AGSwZCV3Dnk57yAb4ftQ+7TA+SRU8FTQ7TNm
okLRlu9z6DIkxjCF/XOE/wkpRlK2lJ9KTazFxY/Erk27OTmOCvkv+5RIxo0wspl3DBgLojshIoeT
awwcfSbRLkk3vWGiIiSC57fBm2vRK/CRFvPryAREe2/bBsF7EOnQvhu8BfZnqpZZ3kcuApid7TsL
hYZNcLavtxUmi6ZH4VMgcAMFqyad7FU6K42gobY1eABhzP2aSnDmShYi46oMXevetoFlY1avrZjC
AxGtX0oox2pXAggs66aNHPaGsMx/pHxv6CnhTn3aH7vrmaVT5Rbn3CX6MRPZKL/5uSTENw7liHtN
ga1sQGuTBfyZWmwcB/Ou4cF+hrNbeTmHOBI1a5orxv5oKyiAMfRsXvKMNByKcMux6ttO5DlbVBHr
V4PpDfJoEPXXRU/DixFzL5/CKSaAstZ99cUxZe+uh7IbxUpVle19IQdNoxxNUfOunGQq+QCXsQFK
zCimnPU4qTnYyQDjOF4df6l309xOt45LivwKmdqSnEaQKpuWOQWh6cnjqb+7egE47oK6Y9AZ7g1Z
btsxWD7PSRicS8xKhnrZyfx7AVxZ3kRu1MV3zCXOgi0qrjS/d4Wp4seJ2VXSUD6FaYmSgfJqRkBZ
T8HjjMR5+AQxbn9tBQzRFs+7VWyTDq0L23Tic9CCL4yruOoX8HFbJS8kjeTDYbBRWUPzTFN5kpFz
8dvguRtpAMmh20aFxakRFUn2HWJdAO8hGujDs2eEJochIK9lzZfI+YK8OvjatVn5kvtwPDhpyhJY
lv7V3rV56PE1RUnHcCosqXdQv3Svbe2WD+ifL0beidm9TF2d1Vfji6U8w39SPU1EDsUb327LN3Ar
ySkGF4n2p1c1zgkb4H3wMiYLqyX18ExUF4GzSO0xuEOPANVW9D5zsTyasGId52keci5ruP9I8V9/
Af/G8dEDRap3qYdUiaoDoT27WGc3G4yfdnkf2UVib1MqXkQwQTEgiiyELMdTTMWYHkc/W/q9EJV5
y2Cv7Y23yHmg77cZwOVnSfNzUpP3lohGs01UdrbOhiA/19EYfLGxgrz5VmYQIsY25kLbD1q1qfoa
e6ix6/zNjL1l3zIuB58EUvZ02Dpx2B7zsVPBKkIrp+5kN6b9l8yoPlqxhH17hXwzMhufSaz1pnct
1L86lOSmZVUh4cKbKXilrGYshYcpIVlhhcCXhuIfPWQYzRNvyO+j6eLZYIYSj556a8g71azxP3eC
Il2ZeaPb0h6/9q0EHizKeooPgatdPKPhxXkHmURBv7agkBL8jzP+MgcR96Myg7wHreh6MNai+15N
gY/fRoGEAjdho1l+Ui9NnyfItn4Xa005uot99LMVccvFuHG8pCBAhf6O5tvNp34dpBHpfW1TV84m
Sgw2i8pNyuc69BKNdKT0zLobskZsa3uwavQaUfWIb5OPLXQGcUOhHgUbwfjLZ3LoXOt2cUrbbLKp
j+aH1ktKal+jQ3cTAvLHlGAeexWLAnGHMXb3Svpp6617H8YvItphgKELptco7ZPxdZkWwGjjeGmP
tOvymY5x7v4EruE9ZPgvo4Po+4bam2XNW5oW6awhDxVv0h3IQHRRZm38xrWC1TReAI5ouZRKTSxx
6rYhrCaC+lTczmkYlSunTN0XBhg3EXYgByGOF8cteFpsWf1mXvr+BeK3QpNT4EEA/0+jaOM7Zrzt
kCADi/IkT3Tn+cnrIixFIFF1uVZ1P/bbYMnEsOrbi0taWQJKN8Xuyeyr2nNuwUb6tyG3h3E1Ddl8
X9L0MQIgj6JpXw0XySYstHicBA/lYehgLI7QaoMmf6etviOe17TpjIp94AFmEygd2lZokFSanR3m
NTzD4NoYjJA14pGoF3NurV4Xm7io6fitkB+xVa4JvknZYzcACkWFXrpOTykek/1E8PSC55vlUDao
Ey7SztFimshaBJXAvotIcA2sGb56jK9+r0RW88+g2q9dIQSz5iiZ1zWs0+c4omReu+NSYx3oo/yx
xcRmrwJUi6C8gHMr5OTgKxxKaH41MPN3dl8i3VHSYxnklUxyN6XRZK+ULGbWexySNEa11Pv36SK6
c5xa8zlx7EpsoKjLZu+V4fSLmU9Wu8pUB39IEHr/CR5Df8KCxDEVyCJXB7tFhX9rYC6/l3mEa2HJ
5aC2iZfkTyRWDbT8jewflIamv8gBOIantimf3ckUzpZ4G5ST8TJlNxHRujjyKpEfC08rn+bfllFV
sQWnOrxnD7YQf0XKCdAS2Faq31z0SERd4PJps28pikgEi3wR5Y3tWs24MUqFGEdiEgAfhaAPP7tN
FZgb9q7hF2EAxLTTaPXJvilV9cp8F0uh78rq9iXTbm3t0qoIHlLwSc7WVPBiuRFEdYMAGlkttUSK
oDMXQo82tXNvbTyRDXanYnLHbVmBZH5eShWfxwlijxF0jXjKRVCY2yxkkNu2k1qmD6PfKnMbVfIi
zO5DO9kWE9U7RqR8+Y6NGP6IPofChjYQ4hmiOP4atNRO/B+R+iV9cF3eblL7K5vLQO12iA4PZhmD
cF0VTnQiEybtt8MUto+jNdnyqGCL7S+RieSL22Xtt8W1xwadUq8J/y80LSuChbDzEVCUOQPM+jwk
Otr3I28+GlGI5RY3TB084q+en2WVI4iYsgbb/aUw625a7ZPjyIaPzQ+3B2zaVGSBtcm0aRBQpqOM
to4oOSwQUkUHqILhU+dU8hXoJctWKKFI7EdRHARMV4zN28IoZETeg5jFCtNH+s0sYfc1pJJjAU4u
dpQJ8ekPhwoJGrEFx1kjj56G19HKe6i8nl1xB/MjXUaQT/TFeIo6JoaIAotcGLMd0cTnm3CuJ5eh
sCWS6QEgouZMWKAIe8Z54pqodOLtXEGd/xiOYxiefVxDqPz8MX6yQA2H0+SNIeEMktamAnW3ENxi
6Iy69WRViGpKTKrdWjS1kQdXJijRcnoKfzND7IXrxo3blypXA/65HpsQzK8fbQdXCvfYtLWGskl8
81Ubq233Q1ngZU36vtjYJvU8du+oalDnEwFNuSW+amKG4aMrXQO4ZrI82OC9FxubKbcgE6pl/UxL
uR4yhz6ud53kMDJCJb7BDx+hb09za/xCtVNKgICxSh9yBDTdT9q4KlxWRVSSUgRGWvic68n8oHER
fB6dDvFs1VFLrKTjjM3zTPoRer4FTSk/N1DFZ2rSPj02Oh9+5AkGpRWCpYb9Qfvyq6qs+SEXMx9h
ndY63w1Nrz9N2VQ++2mxAEmMzfzWc1j/GJCpeBejVH+uktTSG8apzA7qfoGq1w8m9ayiGQ2hMoF8
LRJ92QpmPyrXmO6qgvdBqYcOEG3lKm06cls6F1nYJuR3+quZveizImsCxZVJ489dlOTps0TPBf/P
vlo8N86UfMrLYJrRKnb9GXTYaD7FBTNNH4tgOEAIAcSruCvVTtjYdVcaAPKnP1Nnblq5ZA/dHOHQ
xXHWonjBGvdSkNkUodF1SFQhHX7GZMNIzLdu0QGGy9FCrsrR+E2wvM0GEWn15oO/E72DF3HYYOYg
x6Aahb+Goh5fSVSaXbyIWXYqqygkdzoQlth3lJj3aCOSV9RIKOqVXjLi2YjueMXiNZgd6Xtxs49Q
PcUIxdu8+bZwjlODiVw+02cGybqUFdp+kbbmEe3JlN6gW4r51944VUePzJf6binK/tAsxvCVQCml
fLuuhxAaYuB1btEPrf22Gx7ypXbfjIPodOUzsIB8OjMCdVshhh4ERR6qKaDh9sWlSf+O06Ps9mVk
7F/kdjAXdSKhl8hYOHqCzof48jZ6J0VhT37R0sPwiUVhFtEagrfRTi3Xfq7nZEf/U1kPvlnqzwBk
UD9xNFavbLrVw0RNINbgtAHVUpv2ZuW7SfqdHaC3V5jCpvBuJrUCwtjJwhvwYqkOSGHL/MklFWDg
NmvQQNN3AWVimI/3vos6iy1Pj1QZDSXVKs0LNpyhUK33abAdN/mGbSVO9pU3ZHfIp2QIvki0Dx8t
2gwNYDkdAFea5tAmPbEKKkNEufacLIJ6cYXvrBftj3gDVBX+uCis7gdYBLFf2mBUFOzNbG4vWPK3
lMCKHImCLz/lygnBzqcxCU61PbbNE2wVHrMyuEQbWGlum4dCVl2+7f1KfemyeM5WGJ2zUwTzRC2P
8OmLtmdMLYNTLZDmVjpXDFaYaZHDIR9gAOq4qECOLtoNUHg+BJYCw14KMRjqfb+Z7YeqXeKTwHpz
19sePuwVG5zJn0tse+GD54+VTZXWZTi/18IVli0eCGGhjdjVWaOiAGlvr9r3pSQ93GxAb5HLrsrA
9cdpR0T/YPWPyPHtxj4Hc4+/am8nTlri6cEPWMZP4UzCQnMbSJTBdIr0WzLeejjqlY9BBXd4eiR7
PLCYFqHswqJONUnzzdPeIugAUT1t8nTQGNMrz492aUSSbLWpjePUKdJjqu983Qyi+qXbuEGZCWs9
jvdWzTy9ZzTqS7B16nGk8hIpMQqy7vxo1Ut7/inJbqlvloiCA4rB1dXLmEalvknYCdWmL4LqLSRT
SZxb+PyLW5tNPvhhDeUYnx1/DmFuAicPSXSb0qI/5lbpL3vGQnYVMdbeAPAyxsxJXmbPlMdZj4k8
dGCe8X04OsK7KcKEPdNpl6TcjCLzp+eONc3siMr3PLwZJCJ8bnonW27bIFfRPQ4j/FYODSouLjhR
xBA2q79zVgjysGWtKlaXom7FQrIF+TDWE+AJ1p0ph8C9sYikY/gYGTCsnoWMAnKMCsQ5cRfO/LFQ
6cOKznu8AH0NWfNjWSGJY1TluZ+DHGV9P9kLVuIQmgDdRfZJDcb75mCi4bzQY/hk66ViBoUD5DlD
MGIWKsqMyoZzp6IRDyO1yv1oPruRcocTBBVnGCvS/dTKgHj7mDX+MFjDQOABrzu8sZQJv09JE7/n
PIBlmyAMFwANIDvb3njt9zIZKR9HNwUI9ZkcRiLRyJ+ZRsuIc851lq96ia3o4OTaMgdIvOnzUPnj
rvI8p913bTQND9VkiF4JUBU8DyFAH+IJnMCHKdK4Tkn/GflW/Jy0wIEv8GGpOWFvEx8BEOJJdgcC
g7JoC91tDku5dM227pr6aZ7/Ou+kPX1qJFTcxjgJXCYGmspbJ1zXXydjaE8g5SrHa9L07nSI6jx5
JXQkpWvoy/AOOyuJJ0xyqpltajPxG70FWtVUIUZfAeD29YHtXbNnuQPpP0uSPAJ22WZF2w5c1wo6
sAtwZcttixPzGSIfglo2hXWakwTg1sQl1vVoCPtf4+h1tKcsIL3NUFXQqoMX14CE+NIeYiyiEcEP
NfOjJjCU22DpkE5PTIZhOAEZPs5tL3WA2DpuUVAICNqGBVVO2TaRuuXW4qhb7hwfMBRzuomG9diC
TZMuYi80JK3r2OfCyCndB22QXGxaTSPunAF3AQSCBW6nzTRMG1HSca3pfwUKijlDkeXXLYaSeCBo
AV4uW8WtI+uNk8fjTwT09H4RstNwZSd+7+7r1o8xknBe72syBJct6WDqKWnITNiQ3DE8ijGA6O6j
iMYJlR7fWYHq7VMXNS6Ucdi2G98FcUZAJ8wjATApeBbGBXPnEzT2ea7HKXqomejwGjAYdpM7Tj98
nSXEN2j6HGbUvbD2rG/YWuyyZP+hcjRDuILcEdWaREACXuwMKHKL8gSlqyRiANkFrZmNY9OoV31p
ezaR8puYX+zp8hi6S/TJCB/XM/Steva1mDdYy4dTM5hityB3jVHTe90PTPwoePCHgMITVEezsQD+
ii1dvDgRNxNe/MqwpSsQyBzHOhZue2vhciK6AzUySkKUE5hL9QLd7pSmeM3LsYhug6KwJpTehdiU
mUdcQGgH/H2oFSlnoxqX+4am/XuN2QCrujVmT8lilIOVDnPMCh1yL2ErURjvMlL0Jd9Z2N7Wwo4c
DcpkqiftxuAolajaX5U96PcaaJhfYKqAJh3EYH4fVGn8bRA206kE2hpXaRXJ8KcnLIgkCUO/j+08
LNcojrpnQiQ8jXM8KOmKOl0xLtpr5M3kGpiUtlJJfKy9Nlg2IUSU3ga9Q6x1gPb+1r4EDW3nOhlO
bKxDvoVuQotmsx1Ye1nWvnzQZT+Pt/gBsE2MJJDYxybFIRbSVKMGFG377vl+yNivSoTeGfw6dHHH
Yuzwp5BAqcFiaG2O1zCxsoNX9ljBUtdPvuEbyNAFt+HYnZJ48tp72U8Xddpgp/cuHorklPdl6d6L
IZqgTTC0pPkONUPAhzvmGANtPMDfUzDgbww302fUQ2i+KSgGn5igEMcjf+/U9z4GB+tI1zI4uIO7
utg2cFE1iRAYaQAlUpRqq4haylqHRJjnO1PQOLGyUrjBdWqkxWyoIgqiG3Y5ciOVtC5SIsL1SKMZ
lrE/I8sn35YPXwdEmsQLur9urVK3l6e4hTNIVviJ05FDLcGhYdY2m3X5BAa04NAk2Vztxo45S4dQ
5dgTodx6uVtIgnRv5xHq7YIEO3y8HL8bWtMlWaeF3f0Y+0aeS5cc2GId9qA89zOR+0RRVZ5g/Bqx
QV1zi9SmdL/YBEpABSvLGh+BqBLzGc1kgqHaR0vgbjJEL2hiHEhCsEFyVarPqT943ws2GjQgEo7C
XwYX1mf0yGRE2OYXm9EgRkcTDv26K3XeRcdi9AZ/T1aPaffhSMHCgYiSg5lZmck1imcvJFJyMll/
U1clnuRkMPJ+mmIRh6DUiS3fl8o1d04Fuv/FR9ZlnzsEiGJtlrkLnjLdNdFdiFUS9EJbFnG+C5fZ
N9hurS+22w4141D4054LH7z/EDYGSh8PjIMID5N47pYbJ4qbx87qKufYgy0ERDA5znPmpHG4WYRD
cd3kI/oe62KIrCAjxA01b5wdp5gVe0h4K0+dsekyQ9MRNVD6QfJGgzm1e9Is+/Pg+E27TUevHxAr
d1Z8xFkci7Ue6hlPF1YE27oNAO8J7YrCJHqMcu18z7QVN0cdNAzI9mRIF4LB13tjS+nIF+qg7Ehz
ioMhB2zwZQCF1iKMab7UCwegxkVXJvlNkmSiewsE9TbYAD74bZ3OjXxQpNMlhzpDj0AwGulRKwWQ
x3yVIovzV4Jaxvii1FXiqW5aXZ8YoUJEtZFu257bsEH0tvDKxBG3UEzN7lhKNi9urz2I6r4F9BhG
Et82ZZu45RnYfJpupIf4xxqkhx/Ad+sIM1s/uFSKjHG8J112+eEGg0oR53bZ+wfpor8n2TpEGKIl
UYJR4Mq5ykvPh9IO0D9196iH+/TZKcptiRKPCyJxEqvFil/ipdj1tX0MDt16zZv6KHr2EmB6HeYZ
SIekewK/8Q9ehYZaXGMo/Li/H4tm3g6GOHODKgqKdtQHWnKgQCp5uc+npt9Znv+1wkV2FEPinGJc
A9EHgau/ZX3bDiN6MbTBYl9CTC8J83/L+lY90TZJXff3cBHbYT5k5c8w/kJm1gdP/rek+r+uw7wb
5FUE8QRXT57xWb2DXai/Dx6n7qVez9PRv1fWtlv79kta3ZuNjPcl2QjrmskNp/KjmPV/vT643mWY
uMMvuL6+n/pOLbr+Hu/0eukfFoIkqP9jsceUH3J2KI3U/hedGEjsVl+0uN1xlr+c0drpOv/gK/g9
ORZMSojLQ2dGzm8jQEyH83EgzOsewuMUNztYpfusefrzM//Xi9jkf/OV+Z59/WqhLeVUoOy/t93y
EZHbreyfMvf5v7gI3RvIOMWK415l0+ZVLDvPjYZ78l0/h579Ezv3Y5DID1KKr++Fj5NTGZ+cHwK1
qeusZM8KWxEoTbxQ+mrsJ8f/FDQfXOJ6JXAJW6C6IGBXUUbZV18IxZ7qAuqHU6Yfu/wpj3454bvp
T//Z87q+ymV7+Nt6S4nRXgpjZ6fWvDvpjyA8LR9NaviXZ/WPG7naYbQ1RcmUyuzkp58i9RC5P9z6
g+Tjj57V5Sf87S7I8prccOAuxuis4geelcie5vY//Laun9XlV/ztKskg8eoIrkIU3bqwSVsIvrje
4//vhVxtgClycxcdYXaSOBhy6ycpdPj3Pnjr1+fO/94JlYm8TJIU9tWdQDBrSwsvO13CrFYwLzei
w8/55zv515cSwOYqNnIPsdQ/HxedALJYEuhPiT4FRJJmZFba6Q8zfjR63b7eTC+34yiWo/TpxKW8
+oj9obJFMufFKe3uaI/T9i7oyQNGhrbor7MC9oEoIWZxtzinyP+SkxAtGbQ3Ae0nSPhC0qT+fOuX
BPq/H6rXP0j+89anbnFnK+IHJYuzLUjRSpUDVxhvjKVxZo2r/PXPF/y3Z/33J3C1xqyhjrwWVOE0
hHvnW0VAYRlAjH34pK8n4V3f2NVCW/wG1K2Ji1NODGaJ9BXDFvISUsPCPalsIQ6+fNr5SOj/fH9/
fZHXTzSQPmeEtFELX3+xfZDbAntBcQor64T/DmHWmYw2BOXkv1nP+ZP/Tqsx3JU33l1J6g846kcp
/f/2jAM3gNS5FCiud/WMM5mofkYCdtKbpN8mllphxSPk+6NbvWzsv92qsj0HobpiGMnVM57tIEK7
1hWnpnsCM1wRulVQ5dtfo5X/6O7IZUIRVqw/eMDXIwh8h1EZHP6eoBzxHO9qS8jRCBkQivnskAch
aIRawgXcjc6GJ298setbkKWMjr/394HzPjXF+fIuUFDMpEzpA23zTg3lB7/qt4V99aOuNsMuTeeJ
5LD53OPfm6eXFD99SEJVT/tr17s/P4LfNsXLxagHJfksocP0gX8uWk2IpCojnoAfPwEdrIz5+Z9f
wOPPv8ziIMfHvTrRwbzQqCg9n0doIClJera+/vkKv80nurzFv1/i6h6sYVIBvd181sBaXnCXuD+4
5wc3346kP8OrHkmSGJrwg/f0f1yX7sH3FeVKeLU2AA2J0KuG+ZxXD4P+Sqrexrq4v8KTFZCm8z71
pBY2H6yU3xYkN8tj9JkNxKgICr5/vrAWR0QDKbycLTKJuxKFPWsS6cO9+9Hw9n+7EqPNbDokF/hM
XO3nQRNFZowbcXZjErxJJoqyI/HTKG3u//wCP7rQ9XMMqyl340Kce0zqD8TFWuBdBLCycItjN4fB
5r+4nu8A8P5V+gdXZ/RMd0oXN4mz0+aronsOqZ8IWW/K45+v89uB6DBPV3mu44Cv+Y5z9apUjLgF
4YTAR+2fOpXvu+YlbgzJPC74vnMeavH85ys6v+8dXNKntiF5gRL9ekMrsUi37jiLs18Tz1m41nsb
ecGncoErKImNulWurG9aeJ8bt13sH8BFzcEFRtsQOdo+lBmcyGJjM11FcVbeTh1iaULA1A2BFKu+
028dxgkcvqo7DOQbrDqw87U1Wg9loLIj0ZDJV5zKyQcr7d8epLwMPrYDvnhHXX2JqDFqfAyOONvj
c/U1y9kH18uw6cyD/uBT/Jc1TSdI1CDYANuhfT0JDDzfqlsdsrwIn861vdOet02XGxlMa01Iy4TV
Y1yIB1rm7Z/f3e+v7rKNhARcs0n6FHb/XNh1mzvMfZiWs+9ZO0z0hEhYu6G8SRBAtfLtzxf7q5H6
x3nrcDVXBsz8U/zFuazJv5X1OfkyiCz95Ry3pOBgUrlNPHVws/KLXUKfEZhLyFb3Tpz/HvPNppPL
l//mF4RgVbxZR9JU/vMXTI5CUEyAw7ltLT4v8xno6xhNmzFTRxy/b/hNkTN7Qb7qqez+fPF/e9ac
+QwGVIySpLj657X7NF6yFuL0LKv2Jbhp/XVYVc/l8ivQ+//Xla6ngCUQlzgAvL/ear1yMR9Dad6U
S3G0RqwiQfX5z9f7fS+9wAxUxcBTigPi6r1WEuVImMfizB3e9F60I00Xc71+CoYPrvSvS8UDxuOr
ZWIR3c4/HyK4XbK4omRVnhqvRjv/PWtfGOSU4RqyIuZS/w9n57Ubt9J07SsiwBxOJ4/GQwVLtuUT
wpE5Z17991D4//3OcIgh9j6xAAtQsburu6urVq0Vids8NZZ26OwIL8xO/AaSNiUOC8wKRrkrmr1f
FfQAZOcocF4dRwaWu/Xc8uxmBWS7G+iSaqF98K1wm5HgLJbEEce4dLqPOG/JaBkaLFf6xJM6OW1S
iC7Fp6SN/L3VdH9RbGkPXUin9f2VnfNZ3gCaaElowWhTT4rlRAMQyLhVShjhANPtAexZ1r5ptIHe
N/Whfjsd1aWtSdA2FF2Wq1EoPrVaTeMM4hxrKngHVUjeqEvbrawI60DtPg158Uxd4BQP6uc4Qq4Y
WqA1VL3BtozBk2rwlK8MC9qjRFLoihEfXfh2vaF6dn0JIjihGDYpGSdIAshtO9Jvz9T2MgixdS47
W71pwbXK5dLRdxvyUu2CPsC0RJlsmTUZnIGeMgi+gmtZ1qCGVSq7DuuvojYE6zhKsjUQtJ9wyh7T
XP1OeeXsm95DVKQyrZjKAWjrsHC7zX6Pomk6yTXN4quu9xHBFxlTpxafKm7TVavJwRp4orpg5Xbb
mNyQGvohyB2Tg508sArakwVFceUnswAUnsmfYsMe0I0Cjioe7rvPrCkN2VpZJMSyxIkpcJeDX5Pl
w3t4tUDd5kHTSD0TxP99Q7ebjzER6HDaWeTyp3EBDCbRoPcYGuoScgg5H/YVIjp7N1XchVhu1pQu
Up+zYGfQ5TFEubgvBamPs5ow+amgzPaXzhR/7fpt8kv39V/3B3W7zxnUGDSCKJKRy52cbwrst5rl
Yimh7ktleB01D1RtYwh70mgh3SqNkdP1RscYqr8mMspIxk9fE2GkhiXqCDK12QzmUcA9xhsaNgfV
eK2M7zG1St//QrMVvI6HkHYyxVsQB711fqpzOrEqR5pJ8WPiK4lHo1Leokdg9iBmCQNiinqx/h8c
hVjfULnuJSBiEyswKUlUwFr5idBPpACvAluSk7X8cn/p5hz/0sz4+wsnUQv6fpGClJ/SiIPiQfCf
IY8EcnLfykzsxpyN1zwjwu+n1ausHDLBgfnqKVD+9ECwhPC1grcxiQ9h9AdcxEqNv1YJUNLn+4bn
9sCl3cks9hlZWsXo5SeX0pQaqyejPUhZtbtvRZJnfPLSzGQWFT1T2iGW5KckpYHadJRNiuTRtizI
EY/gM4QDquZIrFzYcAb7D/DcxefQCP1PPZ3QC18zGptsEJPjV1U5nzk7p9rHapXQXdy6xlMPQIAX
Ke8jyDxWbmEoW5hO6+39wY/hwsScZfCCszijWdmpOYdkux6qcI01wXcF8mIyKmu3e5YzPLaigcCt
T15eLuzBW6OWSF+vppo6SSBC8Wu3BbHf0C0TGk9+Lh2EZDV8jpSntpc+hcGLqT9Y+oK9mRWmMV61
CJfQNzYRbbw2qDhBB3SrtZ5kqd7mEA2U/nMeHuGLhvmqWOUN1e36TVWktUFrIYfHwix/xErX0wwW
0qTzazz5iN1GF7zYqBZIfTNQe+85rn9o1iOdcSs12Esgb8JuXYMi6CB7Y8ohUxfiZ2BSQ382aM6A
dyaHo6jWY/TvfltavpCZmJsZwyRytxT0Ckc95usPS2nQBDEgOU8hyH4QG2JJjPUA/rUBf+sh4Ej6
gJ7Gb/rOX9QgHWd9Mimsxlh004jmTWNyxTWDUgHwc93ntpa/ZMUxQ5e93pGGgmz7bNTd1oIHshDg
urGGfRqfNf9JEg6uXy5suZlLidI0gS4PGCRVeKheTwIgf3oxpNB9pjVro2hfxIG3d/E5/SVTlT6D
ExRTdw2lx6bN3g134fodRzmdhUvjk1nIEo0mdp922DAxd3kPmzK93Zb6HW7pdQa4SHLShUWfm3dK
norC/SRCbDzZDT6aCXStKO4zTDH0N/mAZ2Ctsw5wMyxl82d2+hhcsO0AMKnGNJuPTNDQG73hPutn
OOxU/5h0ttFaq0gPt2n+LphLG+0mmFGorwNsIMfAM1GcpsBA8cg6DAjB89Db7iFSj717VoO/DXMa
Bq+1SnkURuxs1+uuHbXk/tZS9yvYwMoirGVhbwmnEjpUBwbFPBPWebunR8iDyzgK/IX4+CYQuf7S
jyfRxZHQIuGIhlgbPJftu4Lebf3n/sl+c5FM/v7kyIHiySh1h7+vNrT+m/madr3c/9HU7//ejinr
pMp0rg9lGtGZTVEl/dAHz1X7VS1K28zYsbHeP/tuKyzM2dzqmiruRFzFtSVOXi5JrrWVEDqMyYiT
vdilEUSAOc+oIUsPZV83R7qvFoIQ6XahqBARqVqUiixN1SYTWZVc91UZSuc4Bjvq8dTWn7Vg434b
2mfNfSjjZ5m8mfKK8gfijsLKEPSFYc98gSyJ40foBnH69JAu/bCSrS6Xaf+o7Tgv3hAq2P/bVeTv
Ik1NFGCxc8TxEy68sUa4oa6lQj4HOoKP0I6I70b8VzeW6m5zQ5FFjn1OBAUw1OTsUeiuFmhglyFa
BnMe7kptwe0//sLVeQo879LC5EajEdk11BALAhC/EWY/cn2fRIeO33SbNHbZ7IvsZ50Ix0z7auYb
RCKNhXhjdpCc6SOS1xCVKW5FVgXDj31NPmvw2g4iqsLB5v5y3ebCxlGSU0ArVtQlECrX66VE4AtT
LVDOceDsGu8TN7bVJMjPpfR2/7Z820SbQsnihavy5jwfzXJDUn6S0Z6flmhK5NHMQYlpCorXgZ+A
4P5Dz29lHnPvkxCc8vTr/XHeXI481QAy6aS6RI4YbbLhvXYI0ZU0rTPaa+sgpDstyrZyhkI7rCk5
hBz5wgBvYwFFt0xVVanPKtQ0Pt5CFxshzIPMlCj0nzVa+YUC4RwHnjgJXui+3iQIZRjJA50mKwHC
PKmggiRAraD6q/vjHrfBtRNff8XkzOEIrV0I8p2zIf/pEVJKHnNjYccvmVCuPUiQDfqq+sg50625
C6Kj1T60MKj9h3GMtFisH3mTaXmI6L8nZdM459ItYdp8qvJPtbWA8rv1SUMaN4M2PikkgDbXA1HR
r5GiYfBsM3zQvkmPmbIVg9+l9RglSKMW/3pvX1ubvF16JDvGdKlnu8gbreuYlnmhBMF9f96kW8cf
Q2MickXRGdI0R+e1Xhxkhk9f55Ac4/SzjwK8s0Ydu897Gp+/xAit0A+/pXu2GI6tgqKSkY3NgI/0
t20Dvdk6vbnwUbcRxfU3TYaey5lQha0b2IFqPaAforTW0Y2eGzjMF0Y/+t61+5s0VTJu1eCaIHa8
XtIIemlTbcPANv1qkxtfMyTzvJXz6Hob65mAzIZSrftjaU/37SozI5QM8N2gM3hm8BS4tjtYQYVS
VRPZEXyfHixzK+Q3VjpEGEl9aqSfUpisk9+Ktg/QIoGkDkLNlRAdICGSBUjKV+F3urTM+iQI2xY+
vOBrRJHHo9uFnp1HtAyC/JE+3Oi7UlBxWpviVwv+j/tjuL17wM6MOVAFxnUybJPdEJChkPNCj+w8
Sn+bwDdUWu7um7g9Oa5NTPwAET5LrVDlsl1AMmlz7PRNXywkCpdsjB5ycQwrja/1co8NDcZH8VT6
W1legOfdprW4mcHOG3RBoUKpTg8OEeZDzSmRahCKfFcaT1LxWeVBRLM67ZubSDvSWrJqy3DvLeFB
b+PYa8uTGXTarlaGtEKB0Pz8XUkpHEUovB5KGkLuL9VMnHBtaeLRJYXYJHPr1Kb/3ZA2ronGzcqn
pGzuqzNk2t7C/Tk7Mp6VpkmYOu6j63XLlDgOLPrm7Fh9F6pi1UAqLGfvOe1pPjy290c3s11V4oN/
jE2OCbFT41H2gsHRW0E3sVL/MNI94PqlaGucpcl5hCFaB1SJzNUNbAsm06EIa9bLaxFMkI6690BH
t1EBigvOsLB1+hMaCBTw08a+P8T5BSQ3Al6KiJJGhusJRUKillIhT2244QsPvt03JEeLlMbON0N8
KpxPXbBwCs7dPSRCgERTzyUassY1vth7YumbYCqMzO7rH+qfGGlDz0GCr9yWwqchPejt1vklI4Zt
ntvHPrQgaV933bvRbHXd3d4f/sw1yEfo1Otl7nZDnIw+QAVHNJIks9OM7gGtWYe9uwb7GMgH2c1W
rtIvuNSsQV01AH4QrxjaxGDbV65HwjKzS+0bCP612J4Dx90Eul2mLVjMBXMzHgx0l1iTRy24iGlr
Sm4MAnwxcoZEngegGhF5Ul4QFQX1Enhs5l7Q8F4dkruxHjdN9ELiTZk8j3Obpmb40YJ1Wy6EB3MW
iL/IJ+GsZFvH31+4jZzVNJQrSW6XfiydOtqgthBqLB0w81ZIV3JkE1Oqkz0/KgJmCWxIdmaWBaQ4
mfRE2/ESNmbWCnCN0QVIaSiTsYDRjKMy7HMoJWDwjE8ji/p9z57b2KQ9Sbta2ljhEye7zIfzvfQs
P7eR7FkpwOoeoWgUq721T9yzxM1qoh163+bNpQrnF+VYjUQcm5t31fUKoQpeZ2WCD9Apk64LyMoO
OlIs20I1ms19U/J4QV8dmRNbk42EhDh8yG6Y23H3Gge//yBi1qyrjVCdelRBTfWxpME/e3aSDVLX
WvUYfOdn/xNK2ubNPZYwRrrywvBvUwOTbxpfEhce2kIpJeUm36Qr3zoXgrqjJ30WvHckA0h2ryA1
Cff08rtQhvT7oaVJaXd/Vm5Djqsv4FF0/QWKpXQALfmCqv3rHBzn78hwkz8OCiwuw04zvqTDFym3
Fk7Rm0t5jGY1vI34XeZkm6y7kokVOlR1bZttvM3050Z6kI1kHXWj6s7v+0O88TEKLQbnDEggai4k
QK5H6BtKnee6Xth5HH3LQneXZAhR1PWX+2ZuDs6xnmN9gI7o1iQzcG0moW1QoxZf2AgeblPls69l
+zY9t0h63jc0N55LQ5PzJiyZ2rjGEDiJV+S9aZK2zoOaLkzbzHg0Mg48OuiU4+0/iQjhdclo7/YZ
D5SxCDma3puR7VJIQP/1cHAETk4uL57l0ws1g2DbRBmjsA2KTGXw5G8HXsn3bdx6uYa30ZNijRl4
niDy9eJUAZxfmgS8U9KF/pw2uUKNTypoFOmR9QigWgpLB42hJoSGEUqZEeRInznsnrv7XzLj+CDB
qW5Rv+afKVhKjOm0zGhOtUWjWaHVsxf9X6GarB3D36jW0rP19sxj3HTgqGN/H8mj6W0eJMEoE+BS
Js7eB/dXmtOr4W0UmdTYeviktOlByJ7QUH/rsp31va3cPVq0ENd44kGTmzXZF92oV0DIo+bRQgp2
YV1uq5Af38fjcETrUnGbOFlYhHAfUwqw68I6VEjj6b88xBsU5bv0AGdi+JoZK+hbBPEhClH/Vo5Z
dy49WhEg/1DPhbXyoi/3F2i8R69uifGLII+QVCA1lBAmnlKjGlzBmslt3udf6XpZ05K9kB6a2cBA
r2m81FUQQly2185Ip4vXJW1e2Zk0oH780EHPFeoL23fG0camAJC0ik52++Yyr0sjH8KystPwQRr+
5pa1CQJrLXujwsgSiGbmrLgyNrlaI8j29EQvKhs6srVc0/n1q8n++PoCbu0mFNYU1oQLQ6Hdy+Lu
uJ44ckodlAtpbevVTwFJIJN+IwlkPnltWXzTSD7d9wV5XOyJM5g0sfGcU8jB4BDXBpXWzRRVb2vb
M/dKFWx5rsJ5U36rIP9RLLs8JhDDGNv+V/oqnsJj+mo1b1b4gKfa+qlUD/c/59Zvxso0ESbNtEB4
tNF1L4KFKEYeN1J9Ci7JU6X/MeNPAdxT/94Gb0oJl4GW96a05KlpJMAeVtsFWlC++5ik0bpqFvIc
t3tMBZ/LDiAvBMbrY9ovBuIprZqR2KrtWoEbtJK6RxlRi4WRfOC3rxdPlXmlmpz20IlSRbqeLt+w
0qJW0KiI1PjcvuotEVyF0le+9vy32Hse6uyb2MEQVToPqIj1DnJIKhoMKvDHrfvqZdsW/rronCKn
ln+GsO8T+pw7pLME5+X+pM/MB19KLY/+K06eqV9D3iURnOaN7ZilcKyiBqWFsv9z38hHTe52Pv5n
ZXLWZkWBagVUVnY8nGsIeVQU3LgF1B/ekxqjS42oGpLWVvrUicmX7K/u7VBVc+VowYtnBksXA941
JpJpB598RpPqDvKnZW8HMlK/DZRHCwOd2SaoHRFKKONVr01TpoIHOYZQyr1dIh+vQzBME1tUVpv7
03l75KETqhPzQbzI8fpx8174sA7JeDp0kBhLSXeAgHKlobacJF/lbMHQxx19vW5c3ZAFkAOgGwP3
uPbjwRwMFMdT2UaCL1wnhr9yhK8BGqbqH03cxgg1Af82nHYVvaTyl6LcwdC3C5P20XeAHvNMhNDt
0EBZ2G/lJUT27YlMZWrkDyBnQJA4rU0VXuzrgHVUe4CBb50OkroZ4JBGzzpDMUGNdagjRNAqAeR0
9+d/3jL3qEHYzbUweUEYZsobucRyQea9JTuOcs5KhA3xmJbffBR775u79VrS/gqoAiogxAfW5DAx
DTEQhiBQbb8AOCJku0rwF07FmdsGwBOQH3pNORu5664XWkKpmByXpdqVt82eAto+q+OAWuI+/hPZ
8afMhvU/lFftJxCiirqrIIeTnqSdv5HWMIzfH+/MaXH9MROvCxwrgerYVO3+WYQSWz9J6praO6Bf
vzuW6L/s4vx1+ELnTF8d5J1VHxc+4DaAGeFfwNOAHPMqmCY8UjNve8BRqg0/N2XctSI9+yfHSN6y
QF7p9UPkneX6ITQfNAl2WxNW6F2g/Qzql/bn/S9RxrBisgH5Eg5OGe062q/GA+diqwtabuQ6XPC2
8cuMKGGv1Ar570dh7T9p/iNic7Wwj/NzfpIfvAfVDp71x+Ihehn+0Ichr+SvknGgIGXR6rLO2CML
58PoedOv421DdtTiSKW2f/11YVHKaRbwdX31q4Zcv7KeY+XvX7XZFHAsp9nXhdmQ5+yNTS9wmAAL
1Sbnt0sPnYz6hmYrj+1IRryqnrph577421DbwXEW7WEsarsXapFIVrmn/Isl7eRz8z5A53oWdoO6
lavdYDxr+iGBwSxzhy3qt3tfXerhuL0Ixp7Y/33pOJKLdavCAvFoPdaoaTQrHZJmKC40dSk3PY73
Zv7Jyak6BRvqN5P0guxJnWuULQQXUBoVcI6pRDQvvoyENaoTtKSqarVCWW2nb++vxC1Scuz5JW4w
Qa2oZKMnli1EBvpYaDTbz39pJ8HZJNIGJsgGkfT+UPmPPRyztfgy+AtDnp3XC7vjWXkxr1rvSLVW
Vhrn0ZfCf01Y8ew/rZ0JAojhkVD/2JMXNoqqhYc1HTQbKSp7MMJDY1Z7CN4XnmJzhwxJ7n/MTJyZ
JCpKlF2n2Vqk7bU20tdGn/0qSHREo1gg9KLZwkUyc2+N1wd5KNZOBud6PXkSjHsRJR3NjrL3sDj5
CG2HGnJlDhSfPqhbYcFL5kao061BBoCXDIita3upHiKZ4uqaDXcx4OmvmtzuA+fzKMrewUR83yXn
bskRHMDjmZDotvfWLzpfpKfINskqoedmGds0oYvxvpWZrAYFeNIF5Kg594jyr8fk1cKoMS6rtg73
dmK2ay18iaMvKpQporrVcRSQuuKq27bwFxpI4P4Mk11uHatRzmJnKe9wva0qUVvV8dYsFlxq9hr/
AMpTbLSUmxnX0DOo5VBX7SSIHpBgXjnA9KD1b9Fh8HR5BXX8WnOEteNArj78iMDT1+U+ltaK8upa
BzBglrpyPiNn0dSf0KZZcIjbnDPHBt1PBpk9g5t12m9S9EOlwJyv2hJAc01BXnPVFuXB2UAx+MPZ
AOOotRf/qRXMTS++weN2f/VmHfLC/MQhO5WnNu5OyNjFKJR5fbv1gzxHMs+PV8xmzsu6VxYGPeeY
oGQMMLgWZ/QU2A3VmtEaPZeWI0MuT/Er2CAsFe3+/dBAKnIZ8zQYEUDXfgmev6lKBMOByECJH7wZ
/ak18l0jPUp+sDCNtyBQlvHS2OT0d2J3KM1eVW2Y+bdZ8UCtVzbe1GQn/URNXlW38ZvyYH4KspMD
heT9gY6H1PTOu7Q9uQHIbyol6qfYjt5VqFvbYlP/l7gGTjJWjXoX7GHjN1zcACHMlGhvcFC6/fe0
OzTjRYMm1vDolydR2xUQiN4f1JyPkI4DTMjxNWK1rw3mlZlDCk9dNXeQqgofXG8hfXX7ZCTfS+2Y
pBxxK4mJawMIc8ON3IwGtFNvQ5pMNP2dktTC8Ti3OBbQRDopgeje9D8PuWcmPuz4doOsWt0/NMoh
Rc3q/mTNjuXCyOQIFrSqsDy51O0OvzOpEksmTIYrI/1x387solzYmUS3pUFmBAEC3UblN4GEpgT4
lIf9wr01P2XGCO5CgJsn7fXKiIWJ6EPT6baiIdKkfoKAUFKWnlRzNz+dNqJlcXfp4DmvjSAR0biI
M+h2D4Fp+gVoT/ZmdAi58ZRLf96fttnlubA1ORxk2qTVAgEE27VOwy+RdgK6ZqRyKZiZe3vQo/mR
xB97Cid7VGpqeGu9XLezDNpQ5ViWIi2u+abrnrnkEPxeWdbL/ZHNXB+sE88Ozle6NqfVdjNLAhdR
TN22EDk9mZKXIyUn7YdMP5e8qemj9hcszrggbcOILqE1wAaeAjDQxTNiV2DbKoX0VQp4Dzfl6/1B
zSzXlYlJdsHwUzkR60i3pVBdwZgnwL6pDrs4/teNNjDnANshOIPIUAYVd+2D0YBgYChhKM9/U2vz
clpquwU86sxmurIxcYqhEg3XKLBRhd8ZS20cpG6BAWF2vkj9qPSusahT6Iil902EKiqnT6QnqFr2
r7rO00sVymgVgoa6vzpzLgd4EZCCphsiId31pMluEqfl0Oq2gPDpthmp/aUBUg6n9MS9FvveHpqq
hQ08axMQIK2twG0pJ1/bjFEISUDUs1BW9Vr5nbkOzRqpWTKMqtWvGo12yPujnFs2hviPRfnaIpzV
ugSQUrdNcLTFS4B8sb8AHZs1wc6lWwYXZDqvTbRJF8OgKem2Ojy27ucB4F9rLmylud1K3fofG6Pr
XIQNllsWgl+pHElD+6uTql+Q2Wzvz9Tc2iBaOD6qUNcChndtoimRWOxTg5nSXHUnu5G+d+P0W4bw
mlzL8aMORG5z3+Scw5PJgKmNYjzdZBOThEmh1BqRYWvGWx8difrSIFjLafjvL0JaG+iaghAHVMY0
zRn30KgXkm9w3YKTEhNI/aOGikiL1sqCv83O4j+mSKFfz2KUaEWuaQLOUBafA7X5onbyV8OXKnT1
eg2Buq7Z3Z/EOffj6qXhlVzNLXQvQd6gi9TCsC3hQdCfRfGPxc1438bsqChsjQ2G3PNTWh3BCLW+
cVPDzj3INMgnP5VpzYNKIxOkPA3B/r652SGZY4lLgUSIPMn1JFJmGWTfqWB6ixHp7JFRMn9Uw9t9
IzOVNPB5ZD/hCVKALeiTw8joPRX5m9qwC6dfee0J5fuGU73/21VPaPE25s4yQaCKTznqOBXKwPUa
gYJkKFfJwRdeuiZc5S16onAp9E57dlGOdKJNWT+JSyCcWwwbFxxgFUIfmQL7TSN321VFWVS9YTte
DGhK2XnVCQ4VZEjRfkCqUy978LKy9R/WwWARVFizIBaZZlmKVjHpC1IMW2pHXVKjehaEJN47pAgW
qgRzK06rLP0X4OVkeAuvV5yEUqJFdP/Y/qC/cvm86oWRo3Qkiwue/BFJTR55H5Rt8N+Bg7ghv5Ny
9OAy1zLsCIlptd5Y3/r0t9DutWrvJCc9tgMPfUydl64FSvCnIAGqSldFeezTrdrK62bodn5prqQc
SI9wspQjmJdNpp/68qAEJzPg4UB/NXp+Ck0y3kOM9GsdPpb1rhQg9SHOh2xgJdq+Tg41Ljet7qwg
NdGyfo2i9n0Xn7s1Rnq6/z/W8fcXt4YQdFU3dAYe3kirwKeLbKmANHeCU0KgjjFGr6QIri2UYZjh
r65pG91ThRRs5L+aSrJO64VDbuaVAbePxAFHalhX9MmDqcnlylDQNbYV94fY/xgV6NBCypMftOpv
VTPe3p+42wYVNtylvUnoGuRdrlQZ9gzzp+ieHVp6o4NetrbhgdLO8pWYr2MUM6KNdfKDFvmKnZMc
PSRIaMitZEQ3ig5S5a3So9qYnYjv1w6NAfHnMt9E0nsPzZ3jrmPkWPKXqPliNp9DB5Wc8BBC03B/
LLOHxzhvI+iNKtyUFqmr29TNtdi0o6PZvUP/t/JIJB7VQxOeBtXuFvLocykc49LeJOTyjFC3vBx7
TVWthzT+qllfxdpb648wzLrWc2bmq5Q+hcHf6uEzYjSOttSc83EhTXf55TdMbxCPnoERI0bj+aPo
odvz2ZBRC0IXToJydQ8mT1afuefWCjTKSLm03dYQf4h+8VJ4h8xzVtIibHvmVUlNA5QeRRVQ/8a4
lS42YwWpUeGHuFTL+ttKzisy/ZVlax3tLvdAc/XCso9b72YKMEe1kaiAjMm1PQQl0CNzM9OONWDP
W+1JG2x69bt3FMXjcgXVYZkuPClumzrZNmOP+v+zOX1T9DoS7KWbmrbW7apSPzVw5OhxswZ2q5d7
ry/XVQkVOHDyE/zKZboEvJ6LUy7tT1yv7tyg0lrs51b2oAjfEAAyxKOILrHmLXFUza4n8QmKB+Re
yXxdz2+geii6OwXbqpdWdBGurXITETcExknQn2QlX4dLycP5rXxhc3KgR0qmFApAE1tRtuq+NeK1
weSSZKeqhKTC1+xNcv7e96O5m5m6BqEzXW6gxSbDhP0zVwSzRU5XEzdV8k2k0pmGr/eNzK4b+RY4
2+COoYB0PZf0xEtqWpiGHQTx2pcPThttUFGt1HItuAsdb7PrRhzLUwdzNxG6JyDXlrQcT5qXIEyI
X/ThKaw3RGC7sO++hwWylMm3+wOcu79IbMuU/EYAjzZOwMXmF6W0JoOPUbNUELmOV3B772uLxtYU
7UPp7b612TW7sDa5LfOqCINcw010Nnom/1Tl3z2R6n0js/EztyQgZzRO8I6JZ/RWHCay4HGgCV/i
Gn0h/WdTHuv21XW/RdUB+ZwagIDoc8aeg8SOpUOH7lwswg5g/Ayscz+2fNQD3QjZtlCyr5Vb7Qt/
n5n7rD3c/9bZjTMW9mnUlHjhTpnrXGmo4BlpTFtyt562TdN9/ALxscb7wgNtJL2US+fv3IpfWpwc
90asukEACZrt+4Ts7iC8uwlcLAjy+MavImy/tdw590e5ZHLiZLWT1kHUY7IPwy2c/dBpvXbRYwps
343arSpoC1tpyeD4+wuvRjHRHMqmGw0+OA9x6X8Knd+5+2L4+ibxm8P94c1tXNKyRJrUTUbugGtr
Wi0rJexcAB903kDFSTIPrbDSgSCkKwle7iUSlHGFJheoyevQwhRQbvqgru1JbtNbskRCBOfZGu5P
OSsPlWGi6VsubKWZ4+/K0mQeIyFDCy7HUuR8r8RiNQaYKKRtopCHqbAwjbPDAvhjgTbmRP8I3y4W
zW0Qawsaz0CplYKQF+xUGVErHY4+cSkZMgfyM8ezgRfrSBtgjQfVha0QOWs3z0m8UO3ygyN4tsE4
6umvYdMI72G3Db1sE77Vwqr6CSuZX6IfKq/l6qE+Kt1rr+/lcClVPHcS8EnUinlsEgt/fPLFJ+Uh
IoBCDEdmjLSvOrwV0otqonn/PRPio5E+KW76RVG+3nfd2QW+MDqJS0KSaXqXYBSNXfSm/1Dq31Tp
nxq4I4nlBW8a98GN33IekwnnwiFpcz3pIqLmiV9jTPRjeR1FlNyFKF9qPJt1owsrk91RDz6SwEPG
i116gEIT4nPfbGj4aMOVjw7s/fmbNcZgRoEiSllTMYNByoMoCUpyXMG7WXGUqT/L8qssLNX/5qZO
54qmxjgC8W/iEEirlCYmz9KZr/5gm9Xv++OY84MRJEKoA/erOm3DKIzGqYDdGTbUJystf+/UaGUl
X9CQhx72x31b46ExdQMAnON0gfG86cfIlTYIAlEm0aFuB7lYpfLnaBBWzXNJLidauHo+6tZ3rE3p
EEgORjIQIANxaPOopGcxldZq8F4IRyn54Sm70FkXGmeNF52CyNtkhbSNxOGhi4otfFCoyXztynYt
lkfT+2J08cqxHp322Uu3jbNGB8Hv0OD1T2H+IInHEVU/lA80PR2hxjHhi09fQNzTNLZKBCCJySc4
Y+p+JcQvBrKCcr+5P7MzFxFIj39mdpo4hGnF8em8MmxEyF/aam/qwhpUFxDdE1jS9lhJS/nXOb80
acAfG9eoQk2zyq2Fnm1I4t6OjWAdJOLZFLLj/UHNbTFcEiT2qEMB8fX1qQFPcd3TGG/YYaoiLBjJ
1hr1RXklxjycM9c1Fq6h2+53Uor0oJB6Jd1H9nVyTHlQryit7JDk7bZKvYKcPtZPoXfQ66M4HJsu
XLd2VcJm8yBSjB/gAwMeQR2xX1VLDVtz23Jk3gbfNTbAT7WdQlUZvLYnOnfLfqV376rzQhMbitZP
BXLU9+d5DoJMDYLOjRHlSG/w9E60jD5lPXk3kjckGZMfPG8/GIeewaG7DhSeOyHchDXquqtu4D9h
JQ1etfZ14UNGQ9Mte/khkwWwTITTJTM3bSE/6JV/EPKtzsD7lxTmCmvPAzYJ/jrKuiC0/0PPXL9U
lplLF1xNxeQOyaWui5A4NW0v+p4au7Ksjw2C1YK2M7RV0z6PQMnhT4b6bZweu6W63dwDZsTaAfEn
H4PrT1bCrKNGSJvKhOWGxqdC3tXx8FmlGFpFnwPlUXbOMmrHwa8q/qspSIMf+18D9EoaSf7gXfT7
dZetJKVcFbJGJaBcSfLv6j3+3BkLh+ucy5AYB79DLlcEHjXZm7WKqqWbl6btWN94Qrmxs2lAy5tw
mGs9csJqiAbzCeVb70mxknXmHPphA9h0Iy3N2cxBBLk6QS//AC/VJ2++xpViP2sl3nxoOMLQFS0R
kc30tH7Qt4+6ReMd+bFoF/GZ5yppppeaaVfmvjY21kGoniXtPLZN5s+Zrq7y8uQvoRtntsLIGf+P
0YkjtrVf5k6imraVvGrWzzEnXym7hf02zs1kv43MuLxQQOvR9zLO7cXI8JImM1OBU0YM8o0eQykF
13K+04v0LakcY914XbDrwFpRaumCA7wLxVkMavNZh+pwJWXWf0iXcQKDqWJB0Zqbcp+Xcp7EUsVq
VsJZyvfOk6CdInKi8cv9oc+EIiR2wJlAbU2BfNq1WVZ5oOYh0xuSjxCJ+eXwBO84OWB3cCm9LZxs
c6t5aW78nIuJ7hHxdspCIdninyv5R+bDaBsuHONLQ5psSUsIs3roGVJQk05NV2a2Q3l7Jedb41Pw
H2JteqRYJnSNePlOSSNNtIjDWk0tO6YjJpRelVpfZcK3Wl5yiDnw/ZWlyZGo0sWdhklCE6icfY0A
zPbRKinUfensjBYhdWtl5D/KmmfcplpCks0ec1AUQx6N7AYlpUkxSUqV0qr93LLlvTrsw/ApMl4S
dLcU+TGULEolR61+qayHTHkVoIoJ3hR6heqFuGQmDvp41ZOIhN0SRPu186i9qvilVlp2Q1taRUfh
gCaeWbjr0lzInsxEHVTmQOCMrfM6uO9rS0kq+1UwCBbo3WSjuZ/6uF5VwVHyn832y/0NOLcj/mfq
hg4jgW6tsxrXsWMRKXV67Oh6ooZ538hMRMe5JhPR0NxAe9MUQZI6ftALAc7jR59zbZNEa63+JpU8
Pfyz2x4jiqb+sY2/GwKV8hzW6YNT7wF7VMJhiRn0dhVJb0iElvzgIpkmOSJQJVWjs2OiTHxPpfyb
ECjQTBrtLlLKpQf3TE6BJiWaZUguwqEEIPt6JcVcApvTSqykpK1pos6KMaDTeAyYfrbuo524UrPt
/dm+XVJsAuvlrYrwr6zL1zbbkDRzVwWOXREOu9Wulr11u1CVnx/YhZHJdV9Wci+ikuLYZfQ3CF6s
XZKsYGzRj8XwS1DETTIsvcBvz1V44qCrpPmRfPn/cXZeO26jUbZ+IgLM4ZakQgVJLmf7hmi3beac
+fTz0efMQKIIEW4DNhpdQG3+eae1FoT5t8MCCzaKHtn7c6DQrOV9y0P9XPnqoQt+JtkrJfS/n8V5
1cBtQ0+HHt6tuU4tAnCLkXUWATWM03M5yw9sQCdWZ/HayOJSrRWAfJUSWGdVa3eS8oqIRG1YttzI
hyx6G6wvuvdzFIqNM7/iSTGVvBd0Z6MdR+x4O7aM97iOJ85An51zOXr2rNKF78+untq5o8HY9wEU
vX4IafXGA7wCxrg1vZhWK80byxQq61xRlxriT28D8k3HAaVR24sOmWv+tOB7NLu9ke8Ebcv6feVz
tg5ujUor417eQ4YKr1oSzPMtZa2d9b8imi9OinzMJl6ziUSno/j+p3pTimdt85JVJTU9E1jfcfJE
Zap0fsbboX/SenXH4yHru448oyR/21SJXkHkoFAJdxb8fxSUcStv1xd+/jbXzYa9a8IUFxJ/hNqh
FL/2nrWvqsAxq72ncjdIplN5hJajPSgnY5iIprTaGUNXbH+K1d5ISApBolIfjC1I3bzMtx7v/IVQ
YAFFg99OnG/pK0fMlJTY14PJOme6/i4QAt+uKn/Dt7x/RbEBxT70DqCY7wiacylpaiQtrLMFX18N
NjQa3td5Z5eEkpvEVqsLTJJgLkGA4TUWHgpgtNyEzJJ9XStOLD0RgPm0jZlmbtdyZkdgjRThIsaH
ELEWQR4cUz+g10jbeLyrTWQ+zI/+uEWlt/LW0XmvWADpwXnQrHU7y2pSBaoRerw+yl7XXjwyZpL8
FNbNxl25ZWdxNbdyVU+liL8itOqpDrMjUIlnlUgp2mioXd02VwNaOEahlKeFVfPq6F38jxnEcNDC
wvj44l/bNhA2zH3IyB/fgZoSdVDnphjvbGiBneEXAPNQsi9iLdtBt9HXvfZUX9taXMSApyShSzOe
6v5gqN/L9K3UNkysbcyZHsLAFyCPtUxJhrWXeFbDcIKBThfXitAyGV485UlSnnVj/3ju5vlfHmu6
drFEozraZov10cuMluqp9s7Ii77ycDm08LpCIPzSScdWpvwq9/9W/Ya3vGF0ySbShE1Y6CgVndsx
o/mOPKH1UolEBVB3NVOS2qNhOYEcbDkkq4sH2zVM7HCtQdp/e7paNSvSSGSwfva7iD+a6s9S+C8O
wsyo/b82Fic49WpfUKPKO2uIAqTP8lO1U1EkHb9H8Qm2ktzXtlz12Tu8W8Iri4uzrCgNPDIyFnVv
uHQN0h2GLZqIgg0nP39fkAOE+UeXXoc+3VdycHy8gVYSf0QJEOTJ0JPN5fjFDspTvZjGFPMmNQpb
0ndj+qOQ/kEqxSo+SOnRahRbVOwkfo5Hxc3+w5NxZf2Pv3b1LE3TXCUvGo/GBcku6UfQBuNo9G56
Iq7ZuDRXty1IL5r3LR2SjUU/+Mjp0VqNsx/yXjtGU7tDqBlO3nmHrtsNX5tZdF06bMzv2lWtzb+a
hlq+efkk1H1pmUUqsbxh4+TpgbRZLByHyU2gd1XLr425R4sx9L+H9KXvo9wpyy+ttEmuvnaRX3/G
YpeJYk4vYM9nxK0C2yrySh+mYufvxr12GFzYLzwq99B/lMyKsLHIazciUmq0vtLzOL/Vt+e2NkN/
yENuxDE6NvE3WGjpgrMLJDVrycm1LZjl6pb+w5RqzN4OSZRbe4iRw0onstDUwZ1BTz916hPK5Kqn
O3n22jQhsr/43iJypSS3RfUp21LbXh0xUC4Z8Ab0U0tygawYI1GYuCGBXDhStLeKA23JXunK8qu5
JSq1di3OuLH/NbbwhEwEpXpNmo1Nn+ZO9OoEoe9/uaWujcy32NVBNZNp9FOBu5c32qsqN5a/Jwok
XtKX0EsdqfePKdgeu+2nPRLt2ZBsnaN50ZbXJJuH+RQNXIXlS+e1Sp0EqeGdI5JBierQzeDSpUsL
CBmM9KXp9m3ywyxOWWgd5XBvCJ8fH+S12+PK/vLRg18IxEeiezCn75KacGJI3pfOKO4LrfsgEk2F
m93Ca2eWyjRHh8YXuhoXCzuKUSR0ssW56fVDGp81+d+p+lJ5L2KeHDy15+oy3DhxpOZH6Uc76HpO
urWZClwL4UgC8N4CwCQ1vXgR5UZsCljMBK5NepXHD0H7ZJZQHkB54jfQzQydbYCKK5XonOfSh8ez
vhawmzzGpOSATBNaLOYgaPu6imVVmPednsRuEO5T9X23iy9WbKP4IG+1TM+vwGKfYRDGJ8APqNYt
I9bBM9IkTmThXBui05TCjvaAdkT8pUYm8WAUv0Wrd5TN7b0yyzdm5xvl6nxJqaQWTJ9wzpMPA/zO
6ATFBrLv8A8mcFwNDt5W7VbBFond+gTThkO1Fe2eu/ScFISBMhWth/4DyqShTSt9Ou0ak1ZMu3lp
VaiQtkg8Vp5EWHlnSXTo+eAMXdwlIXt9MCtMjgJ0cIoTBRBy+toLIMenx9tn5R428WoAAsLPp4NM
vZ3VJm97PRJ49brcfDIJBM3wJU3No6mHjqR8MSASemxwpdsdjlEQ2EBgIVJE7unWYhENdTmqMvek
QGKXVDnsE/SwD/pTaKYgDd6QhnFgWdxJOTQYBrxqdOmoBMn4nW4kf838D7L/Sdl6gleqCXwXsgEw
FTMZd+iQwNdCWcki4dwlkD8LOy3j72ukcHMQqUiZjZTYwa8PctojKP73Vf1b64t10CTfb+s2EM6G
N6V2XdOaoZ115Ms7DW6Hrcay1VUHoUm+g/4eKA9v1yBMKhnG1wJrsOYHEds6bY+jghJfS7tvUkA1
LG1mFlcua1AOcLqSK51zEovgJGtaoWU9BSrYI40uMspJF6vZ594lQ6ednmOYrEhNBBAo5S9yecnS
l3zYeKNWB67P3DjoY5H1X0wzouhJK4SZcB70g1k2e6MMXYMiGKe5Un7Cf72x21c8D+hxoL6HiQd2
XXURO9Q6pHwDQrkobeiiaxWkpENBytzOyLfAw6v3lMTkovHCOSbJcruozSB6fuzX2CLCdtjLRyEQ
h6cuiKm+J/nJtwD/xUmuPfd5MDqBpG+9hKuzS/aW2IHaKSn/2y8QxiAZ20AUzh4710qIdQOS8C8t
aOmo+RYkXzaukrWXCGso1EHKT9f/4iqZrH4cvJTVrNMXL4rd+reqO1qjXSDRNLTYJkAVt+onsyu+
fP2ubS5WNIaloFUkbKaVrU+FXexaOl+SH57zeHBrc4mwx8wqRwlMXY6tr7quETRLOFe69y0r832R
wJgDwj75Tvu32vgblAFr9ijvUfQm+OOxW8R+eSzJbRqzdq3hRE14EC71QWplRyw/Dunx8djWboJr
W4t9Eoeh6OXzPumHyQ5b+oe3rtO1B/TawuKcl8gUZ00xCufPQSPvdKR9hd0szvZ4HCserzmLw858
wDhfS1p7vdIbKbVwvfRSPw3m0R8+mt5TUUIKKZU8ILvg7bHB1WHRVwNkieQxad3bA6ahGVjPZdhz
NsElLViI88Ktq4gHcUtRY+3iokRIIzncBwrU5beWylYq5CzFySu0z73+mhlfgy2wzuqLe21jcZTK
hN1YkW48e9DXebv682QeDRSwvKfMNtxQ+WX9Ms394xncGJex2OaD2STe1GHTkn8n7W/TuhTdt8cm
Vi/iq3Etr0FdEchk6GxvhTtITF4k+M+Us+gdyXJWv/wvU7VFBrV2oEB10XRJhwywp0X+wCr7JmxN
0b8YSS+6k6KN9pRlW7p9a7uPrB80/gTs8h3Cuqy9wpMUSuYIN0GWtuusH10lQbVobWzztZKcCYyb
Zksyt/QcLMZjFkFjmqFObcpq3RjURDj9Uz4D6c962oELtBZPgbWfuPJHiSyu96pH39Lp/cY6rl31
11+xOANaHliTEBi0eKS/WnC1z83XyvpEMED37mDDTShCrYv663kIHU9+5UuE9nWKtzrq1qZ9Zr6B
SFmXaYBaHJNEhOSvlwfvDDmAXcS0mUWncrLsLm427rO1vBBpkv8ztXwEdH8y08ScKKEjoGGqNrLI
5nOmR0cQWpfe6sjOvI8zaP1M6aSp76stCbS1fQyH6gzhn4mpl6FlHRW1lmVEI7V4GoUA7O/G2VxZ
Uo7J3MUy97Dw3N1ea51u5IY5Zf6ltuDuCH2OJy9Q/D0oCbDqLZdsXpkbXwEtjZkSdpazh4limTn2
xyRSys4IUCalnOnO5U4VjXekbcLXwtiX/cYbvmHvz8V0FSKX45T1TY49KcxQZvgeyCh0jRer/gyh
v1tlz9WWLNjdfDJCg5wT47NQIlYXR6SVGj/vPdW/dHWyKzP1WPWHJH4rLfWTJ7iPz+PdOZht0R8w
KxX9aX2+Xbu0LP6/LbotKIkfSlg9GkM4bBartwwtAhVzSFs/ik3/0nrvyl6BZAhJnFS2yy0k6aoh
ghCZvTGTuS4Nkbep8KP9y9ApbgTqwFTfRZP1lMs/Hk/d/cGe585igbi2RbrH54N3tTOSSIT3rA+C
C5wRVY+KQjS6hP6umubPgxK+JAk9LMhbAg5gj4j5982xru3N6y9YjHUGmubtEAcXCr+DFz8J3XOt
h0+mmrpxHTtdkrqS/+vxsNfmF9IMQyLwIqm+rGcYSlEnipUGF5GQCziwilCf7j1t1sTW7RhQTtKY
w1mYf341u10NmFEbiuCiJkfR/zUj1kEdB3/Nu8YiErT+n5nF5RWVwOH0BjOdP+6KENr+WLP7uHbq
UtyGOd+7MbO5ua2QsjMZ1iW+qCgRHyI2wVwzOhJ32Lco7G0PkVuz22mfRuFrHEkbZ3y+L5Y3pjnL
qgN1hmLJWOzTsmi6IZD6APo1GsRffTbnyQs/CfIh2Noc86+6MzUvF3jxuRtu3rBXixYrU6h0+RBc
fD/ipdNbnWfd33oC7uV15lmkh5rWNxx33OlbM/Dc6FUMk9NF0iJbz//pkIUOYppLxn+R1JnU0JHT
4YA8LzmRsj82U+VAvuSI8cdKf5/BfdwLOfACxaWl4fD4eKzOABRJBBNoW9PeeftpujAkYSRNwSWG
SyZOQHJueFBrBgBEqSJsK3CjLzM+bR+rXZ9brGaiccRLtmwwonj7eBhrU0yn9pyfhZIYp2EZTnoh
6YjGDC4z4GgKUsgwpZ3RXMh32sbxV2F8NCVXDz8LaQIhnj2objHacfEkSr+DJOF6/w/NRFRRrz9p
MbVd02qlOTLyrkvVi1lo0pPi9d8fD3zthJJCJZHK+ABsWgsrQZd1ITl67tQ4oJsb0vEjciKR8oYw
T2zjpm5BG+9RKPO4rizOK351aIBQN3GgeMFFiV9Fc8CFAiVLAmTOU5eJTpfcSR0jN0GxymjNF0kJ
DkND89GLYP5skBfUxh+F/C3wP/YDkJVDF7mtBgtFEDrscE7Pu8cztHKd3Hzu4tGJ0r7vfF1gZ5TQ
2ohuRONMC2bZSr7kSQluL989NrjiD90YXLwEcerXYqoyP5QG3gWW59bii+UFrpBvrP3Kc4ohBIjI
VIMPXhKmKH0th0EbwzAvfiu7xlYzV5FG9rKbKjCoa9+06evjod1T5cxrz0ab2YDnJvBF6KzqVRZV
eRJelOqrZHIrSQ0Cu4F8kIXcETzrCeaNnSUMT3r4SRUEp23eTTIV/X6LIGHlWqHhHTUIiLPn7u3F
JqzDSqxzn7EPhhTAUDTCRpQWf41zn4d7ZWWxd5pMHLMGRuxLF31XD5F2aIPPTbaDKe/xvK6tJPBd
rNHRC3h/4UKHLV5bg7TupZnodz/n/rPXZXAydT+yNLAtkDcOnuFjm2vn4trm4u3zdC8UUgGb1rF/
A/6zU3d+e8oDzYEz9O9N0U8GDAsdAUBhC6dFL8cQHzqPLlLjdLP8066hqqG+85qTsBnA/sFWLx51
WsqAhIJVpJqzfNS7rpMAhzZYS8WdgPJDF801hf6jUBw8XzqFHUIqyOLob0KwL+ODWdEjboUfh4gp
7/tz2f3qBeXf9If6in57NfyDXE8ZfmkpUAw83FH9FOhHA/R/8xTJ3yN1i4Rg7f5AIJP5wgfCuVrc
H6E+tZMQldElnJoDCXQ6UPT0NZWgQdqq/K2dIogFEKeDThUExGJhvCaME8FKoosc/iQxFW2l99b2
tU6ph56aPwH94vfXZThqVsxSWDhVQjc9RdOpTF6hxrZpJuqbnp7yv5as4BQRcAM7pK6FJ7B4ECOj
hlcEfu9LptM8rXR2FD2Twtk4Paszd2Vl4dKp+KfkkntmTo8sO23Mn2T4tjQCVqfvysjikmPSMl2y
2ugi5r+H9KRZrpR9Fs1joCO6l3+LtnBoKzEMzFvinzLwLG26GJTUKyN+FFMn+W4QvyYiUuYq/A/Z
Ft3Z2ha/NrQYWDNoNfoUGJKND6JW7ySD9/8SGvU+U93Hd8+qKdLXOCxzsmfZZAReagiFqeY0NZUr
d++tlgKR4FjV50jYCDXvAQzkJEjIM3GzQBiJulvPSIwtA6EP/HzZ196lY3Y0K9Geqaq9eNzF3uQq
Gpx5jil8CsOtDsmVtcP2TJ6ITzCzX93aVhO1TwQZ253yviiOGUynXOlbcl8rs3ljZXE36f4gWOQc
g0trSrld0DKmR68K6lPDpL+P1afHa3efA55huwxnJosFN2AtzI1yqCK2GISXNpLFFy9OSldMjNFB
6bvd+WKS7LS+nw6DVBZ2VRjei1GH0SnQDW9P13tGeSTPP489UVNjtOHGzlo5nXB4k6bkjp4Dj8VF
U+u+5OEK435Z/qEG8gtPx89GTe0hBRSneK5UN9/RRvvn8aTMC7l43uQ/9Bg83tRllq2SuoA4mTrw
mPZD8TGO0w8ZtDiKsuXFrgUWCnHb3KFNKVlZJhI1ufabyIiTC/J742FMrdJupwipEv+Maq0qNz4O
X25Dyt3ieRZbgjkrw0RsgjP0/+hNlq9gh5J8WqZdcqkgKI0HR/82oXP1eCpXdjM2wN4ASoFEYRmX
R2IWeh692JeqMuMdSyeealOyaHzJgq+GVJfvfDXd4lNYGiWdQg/RzKlICZmnanFJBLropSFw3Esv
d7TDHQz/rNFKUurGIVK2GrXnG/t6s8zGaNOGrRqQ39wgdnsrKEKgT42CMV/8VrTDXpQEWy4QiwN1
b14sw+2kb23l9qloe4bkxPoGIG+5irN9DSJgJHZnMd+lKtqge9aQVV5yUbzEJvs2UOyNtf9iZEaF
s4ywhi5LsCnJWium8fJSabWta1+GqrGFTaWX1aFcWVm8Wf6U8lLHYXoZyTf3zF8+Y4phiHy8J+9C
rHnK+EsH5xwKsHy3SzaofR31jZRc4lja1ybKFAFie/FH1TtKz4Z0ELXsSUrNvSo0dmDVcP6gJ/WX
B2P+hpm8FrdtBqUua0AURvzUTFi2vAnew3pD8oqd4u2lZJeLWxX0u8T0H2vzw0l3KHW+ZXHLiOVA
VCrWL52gHS7cDreDNNFc5koI1ut4eAqtwS7x1SdYbYvgdwoJ3+NpXzuVpKnms6LAqLKMpeFy9soK
suqLyN3qmD3PjY/bsBsN4FJeUXt2kg/h8bHROwA5I0ezk4CI5CNgqGV6Fazo5PUmVjXw2oL3PZ+O
8pB/S2TH6kH/QrTau/B9KdYPUUtdJB4joCtc9tpGJuFu9HMhjGaCWcnDJPaYf36V0hHb3EsCer/e
TEUQd6InOjpCL840Tj6JGw2arDytD48HP5+Xm6sJm+gbk8mmu5Fy48LZFLRAGGLFCt/yZgzcOpAl
+lTlaffYyv3mms3AA8Q7gsr3XVlcrWbKDiTd34B2N/2vpigdZZT2WRPu9cJy+/5L2bwEYQdTFwJ+
5yZpNm6nu9QknDk3X7C48Ac6RLS+McM3PQHLnrjC+NLFr5pafCOP3naSTWEiGVLo0P8ddgLxfvbc
FtCh6HYjnwTvSL+4svVNd+/Cn3CcNw+/BeXWZZ94MQmdkbYseJ9K+VOYR/0hTiTpWfEArpV+pdhT
VEs0iaEDEPeafoqLvHGbOpT3IoI279TAnBFbTdM/T42E2mLsJY5QoGUi8oy6Rdp8DjT1h9AitoZ6
e7QLApJEj5d26fHOEHa+n8oElwaUfYtNi4ZPmYx60pyQbW53mSrqaC6awyEaIt9Nkf7Z8kZXDdJg
gQw5vfXsm9tTok1BIAhN2ZwC/6xm6XuzeS+XiIBU77tqsI3ue9VLT0LWH7wv9VMfvLTaD66vKTA2
nog/+ZLrozOPHKSwRcWW2gV3x+2H+FaH2l5eNyeYjZ986bnpv8BhjvhXGTi+H+7UEtIf78XqDLsU
oLTu3vnBznuXtD98rdsX/ilT9WNefQNME/A/fBrTu/oyftYF6dBvkY/9Och3X4tkCx+DBw/bwO3X
DiG5rCYZmhOpjucht61WhVjRsMcEHcDmox+3SCL90mniJm36rGTTrm40F7rlVH/qi+e0mmlPz0Gt
ORkMd5r1QRuHmV9to3D+JxJcfie9v39aLHB4l7TjYlU1sM8l7Skx0mKyq14r3jJp1lKSp6ClC8IX
Q9VNKj2x7NY3ghd5TELPLgd03cSQGpkJSAtiIxUp5I9lQVuirbeq+RyV3pDt2rSSzlHcAloqvSij
r0Ew03+nyKcdtPDb6N+y1HofFs2qOA042t+DuBJJaspVNLhq1pjTPlNihdrilG7Rtcw30N3IyQPx
2tPjDijodoVUNYSYQiMbV8OkVnihq3W/M+k7ooDgn1/Nv+085q3hradVAH5b4oslO4wuDXBIBrlw
8kPvlCYeG6N6NrTpJRZOatzg7nvSl7+8KzBJdUjCRTMUSEQXj00w+UpFAU046dEzpbWnvjkNRDWh
+ulv7ZBmAKKASgd3EoHh7Uy2gwUr6ohLL0xI8JrVsSqfYbLfdcW44Tss3dH5Tbm2tCh4pUWfVXWi
+2eEyR1ZmERb6JufQmNulE/mW/RmbyzsLE5vUpedTwECO2r7ip/mFpn/ovkp0LDo36T626w0w5p9
sJlNB+cIiovbCeyUXGmDlgkMEu+5f6+UO689xel3vBZexI1dcbfvF8YW0ZEg5YZKiYqxZeGzCbsz
7K92kWog3+iMqCcb6q7H+2NlNq+Ht8xG6X47QUGCRTX9EMZkw03PnQCRgpAK/N+Pbd09V7ejWwKj
Or0V1Liw/LNIATnsHbV7zfCeR30jD7KyE2/GtNghQ1gbnZpgZ8q/UYKFWVLeS8X+8WDuGkUXG2N5
gvEPBzWLsdILX0Ld/NJ56efMk1/kj8lbqbqCH76XM3AS2tQiUbKB5V76qkvji9hvygtLqSSPXWl8
svpfY/qX/vef3z+3owE+wRv7Q1R05X/ruef16ST458QCXztIWvih1eXe8aWq2HdlkZ/LdtjKGK6t
G8hPSsc0H8HWtbirulSYxj5sgnOfiL0d0W/5nBpjxjMjbplapsrm8RGczw4L8TmVjdtTjSpciKNb
B+dGLSNhB4AYDy2vU7rgCBDeJXXqV7AqlflwKKey3Xmi320x56wchzkCQKMLcIQKPvL2G9KEq8Uf
w/js9334VQktukhbr99JQyM4Y1HVG0WvuwQag0YLCglQ1CVAyi0r87mRWNNgNfF56FDvkD0Yj0hj
IbPiV/0unmL0nz2n1cOzDPfJxmmZ125xa8NsBR8RuQRE3pYkAGU9qtqkSfEZVr/kc2Tl4mFUSkQs
LCV2hqSQAPRKwq60hK+N1PduWeb+xgO1crnimpLrIkMKd/eyDtMYRSQLgxKfc6sr0/0wTdqHuqto
tjCtIC/3ga6KiaNkZRa6XhgHW13ea/Z5u2DN5jNA3yzWuzG8TNCzKTqLo4L0RFQmB62tu0+i7BdO
TMz5IgZCc0CZXt5qxV7ZanRIU7+bvUiVDXC71cpJHKW4bVPoYCX/kkOkcrCaCmH43Nx3VakeHq/2
mjkiOQ4XAFRoNxena4xauTaqMjv7UwbzCCFanrYOQroOPehbAkp3+Sm2NTgbJI1YnxlyM8/71V2V
daJZ9cGUn+XGdA2/tftEf/LC8BjLJ8SQHcgZ0Ky2W0l3Ukm4qNQV61R5aRFzfzzslQWGmlrjDzUC
/P7FLMd10ASqXhbnkqxJYQA8DfKDFZvPRTW0ThS172Uh3D22eVfiYfR/oMZA9Gdi02VmLJqj3Vpu
y3OVm8fO/0co38r0i+FdLHS3qA5rUXMMxw++vMU9u3Jb0x1qkE2VWek7x8gcc6CJUlaeJTX73Rj+
LtJ60EfRlnj2mh2q5nM+HL4Lmitul7ePvbjzTKs4xzE3pJqkuq1/9hJN31i9+fcsbigi6Bm4zRFR
gG/d2okoLiJZlZfnsQ53aQXakFyT1od7NfmoaO8eL9vK+20StYOHQ/SL4vB8gq72rB+2ngDmjvQO
CpFvkpBlBx8iqg1HaG1IpLQQxZ2rFrj/t1Zyej49wwqrc6E43M5Hc5QOZeSfuvpTL261Ya2cQ3bg
rDzHczo/4wtrbFTB6pEnPSP6h5iJAHTyeWwJnpqLdkh3evHdm14zFKRS43tkbW3H+7ESRgGUpYAx
H4VlM7Eo9vmoK1FxTjpwdv53UfHJqz3xGLhWqNh/u3y3xuY9e7V8bZwLY1zExTlrYFavaHjdYoeY
J+t2NyowkpHsVgFYEJcurtDY1Hv4lM34LInJboBwIwYTENXea2oUG8CW+wN2a2oRirbI+cwk2/G5
gJU5RMXnfZxstZBs2Vj4q0IVCRUUWwlYmQwAZFeECZSyqenqedN8frw4KzvhZuoWi0OdoE8L0YrP
qV/aU/5UJuwE80VUcmcyN1ijtmwt9jy5XC0LDZZJfMv1vTZ8bn4g3uUk6RbeZiXcuF2l+UuutpxG
PbuIUiwBfMknZwB8byUkr0Yl+BAElVsIH9LotU8Q0KUvqJe2vJfVkfK80ddHh5uiLFbQarw2IK/M
huwzJ/OrL1Hd78UxsBPfQz7g0+M1vPfPScjwrLDvCL7BEN2OtjHGSR/EODknJcpHp7Y4qLHbaEch
Pnn1myr+fGxu5RW9sacunm55qhOrigEcNP5OzF/SAAlT1KVGB+JDv4KTrm5si4RgMWwpTK7NK7kn
OoTmWQUJcTvSuBpNZVJoAq4GwQ1tXz2bJlmu7N94Cz1517wA4mdOc/2fqcVmDeLSUKscU8P0BRHa
SfJsWe72Xo4A4zGPx4NiuP7UQ7uHyjjKcqG31+vBrpFkezzdq6t79SGL1YVtvfTR8krOqv9VelGn
r/DDwJXRfkz/FbONSHnL1vzzq3PjJbgNvVkkZ8M/ZAjMkkJUhX1Z2ulPaN20bguKfVdC+zPLc189
BW7gAkvqkxkX7klGm5wnYT/ta1Q3hB8pDUvpdJSm90L7U3nuplOoo/iVulO1G9u9vpW0Wgn1OKEc
H4j5OUVsrNtRV4IQp0aTpLD3VopkExUOvp1FsOw6ftRJc0bCKBtKBG3+OyXli0CBKNLaVyIa+x+u
Y/rA8S/m2OsOh1JHw9CIZZ6cNbXei+lRZnuPyUuaX4Zk2NhYa8/Mta3FJVmKke4bvLNnMuV+/SkR
3gnWRlb+3slnZmGQpyTLq0gceTuzsaIXbVtzM1lx76K1R5zqBia8K9C8DN/MaCtTsWYP6jPmD9Zy
SKkWjoDeiOqUdWVy9qaTPysS/dL1J797GfXvvXV8fC5XHxnYkA2oMBX6VZcRTBiEZj6KAsbqz2Nk
p6jswYUSdQPMjpItCnbm645Qajt5+nfcymmtjRTKJIWCBwLj5E9vZzZXqiwMujg9C+iNpmlwEvx9
aqDr08aOYO7QuHs82jV7c1RBvZdnTVumIytfUcJBGsCeheKzJrxIleB43ntfdY0MEHsLBcBjg2tX
EVQG8zlgaqFnvh2gmnRi2aZqeo7tQo/sxnv7NQb892e//ugrWw0Ea8MzZ95i9g6BxhK1NBjtBPja
SrmHPNsH/a/7oJQzRwsJibMPeeBtxDR3dWXWjkQZqpAwToEtWsLYjcSXpKoWsvM0UVsmk9Xmynks
PyntS6N87Kz+LTG9E9jFQlN2NLI78qtPJZAmp2LqwItp7hT+K4TP7ZfH837H7vPnw0gJc4KAVIG8
u514yy/QCvaS/Gxm0VPYaS9VU/5QrOKnRkckDFU9G04DAqjW4qEUZKciYglsP8C9QlVz71W6I1bT
OyE6kAzd+LaV919FWBhqEr5uFoi//TZFr3pFH4T8bOi/Bm+8THJkm/AJ55PrC+8z0OTVmz7FbtsF
9uAdVbN1BNKUQvc0eYM9kSh9/EGzvUXgAZSVhAoh1Nx3svieKK1UT+j99OyZnqOpYL1UIzuFfSS7
hf/hsa3VsV/ZWlzXVZeJujep89vsCu2BMpZTMvF14qbGFo3k1rgWhy/1w8Qk78XToAQ7BWSb/EEQ
m33Wb0RTa08v2x8UjImzxQO8cDgikgtmbnGNVT3s5LFaUEXOkQOCFiAWnTYW3SBR9hP4GyPdwu6u
vH/YRhWKPi3yysuUMqDTMUq7MD37SHPmofEUj9Una5Ni5K6HZT5Qs2gpiXoIk7lfbjetFHeCUXt1
elbobq3qYSeG/Wvrf2iNH4lvuY1uT7rq9l549Ov+H1X9lGwqr8xndrlPoaER54ZQUHxLEaiyrZRp
8jKuN11NHNnMEYSx9F+PN+jag4gbNVM00tigU4u/HShdAnGgVQw0zH6bif+UBulOG/SfYzY8a7Tc
GaHhaH72qvXayRTduh3cx1+wtm15EHkU6YVS73jt5KLT1DIpUyA4WGtoVIB/3gdIUPvjxv29tnnY
sxD5z9A9ahK3Y5UzhcXqm7mzQZRss7UEGBMteSd5iK0/HtWqqT+vBEJ+pDcWteKalnUdpNhsKtsN
voJHWNevIUHtfzI0ryDablDWLcZEUFc2odGzfooK7+GnsKdFMt4orKyNhk5+utXAq8KrtQgeFSA9
aW7hSAgQmO06Q/7ZV7lo642+1bqytunnyhX5UFoxaaK9XSIvzQux8PAgKqEnmfGWh8PGhK34KNp8
qoGtikhFqIsNr3WdaQ1lnp2rqctRpB0aEvYeWf5DIYyN9xQICmGj4I1W5AqUmg48VGK6++vtQcqS
vDZCAHO1aPERcFKOVdB0Ge0pSItaexq6LeTrHhtZy1fCKkV9E2V3k8O1WDarMFM1Ssv8HNeVC9Es
jNgD1PJjXu+q6KmxnKGD1WTnqcci/lyFzwJEhI8/YcVF02TIxlWZNkdZXI6zyxOQBkqcnems0fdG
GHi7ilZ6yBxBSphKsa90RCYmpdhKlq5d4NBDAbKaG/Zp91ycizQccjngnzOPSPFPKTY9orKD6kA4
3D+FjTkvrhQdijFE+D0tdae3qP6GUpS+gQASnETJ6v3fTwa1MVQn0GikIWbheAzoyyQFnNrnUojN
lyq3pF2Ni/IsF6X47JeWv6v6YnQ1NRDfP7a8cn5psp11iknEsx7zz69SBGIwdrBLZsVZ0Ka9V3TH
LHLGUjw8trLi7JDpn5tXmHACucV2E61gGpopz8+ttyvLf+Tu+KXXfm9mztbM/A9n59UjubFE6V9E
gN68slimu4fV490LMdLo0tuk//X7sRfYnWIRRUiAcKWLASYrk2kiTpw4B8YyZhbceeAPqy9LpW0U
pdywjFXKV8wSorhRfhpm7bXsZ8MDD9hrSt24M8D9CTiWTINTu4p45jwa8yItK9T5tWeloM0RaZLM
8ktN8Yzs0p9lFOYfL+bW4f1zzDVDrKi0FlkGam3t8MkO/Vj+2dsfu0x+youR3fmqY3cn1PczBLm8
+NyE5bnag2Q3LuOl3LF0EqCLym18u20cJZAa+voqUpz5II0/RbkXSi733CrGQX2bhl+Kijz96+te
hgaRFvVAQTG9KMlRhh1ckb8d+/7rkH1Vps4Ns89ZetxzLdoIOqCw8iwDIHENr7uc+skcg0Ajkesy
VRxzvf2loT9+SK1YdvPKrrzHH3Nr/6DHsDShgH8SgNwupCylZZdPU0mM0821a8Zy5YZo8X1QekoF
vfNU49z61PRJjXWbJO+EPRuXMPEjIRZ8XBRA1x0pJXCrlcQShSMHkqqIDjgGpNmp0S6DVCxX8Q7V
eWPb0GlISAKzHWekdS1eC6a016qG2lH3TelaN9nzediYEMCjsnTRQjKHvHO7nEkGgaCHIXRNNL25
hBPCqaUxTu+FlqVXp1RhukhqiNJoaO1UQzYu0gU0wkPGpmh1x0cetHEQdjNXV8R+gI6c9l3fTZdk
/g/lN+6aRXeMSIjWxlXeCKu3U4YppVQ7j4coNN1QOz7ekluBP6VteH9UH5aK4uo1otk9L1WHsnpY
SM8YZn/q5/ZQW54dNG7Ylx8jSyBngf/sUNtu0GanNt+z1NzaKCqJFp6FdG/Srnz7HSdTDzHzo8Ae
pDEVl8+i++fxJPcGWC1jL+yZXpCsvoriZZS/jWWwc0tvvEW4FxEZQ4oH/l237xZRnSfxFNbXfFGE
jGTfQhJVP5Ya+nSnfz8XeimWzg2+GtH47WLlcyXbVSnqa2lhjF2KWT6EWbxTS9iaD4GCgvSQTtq7
/iKmnKqlqPT6qlfNoZtVT0YN2hSJi4zKBzLFnVh84xomtYVUq+PFxbW4ihiQxBrtqS8bvOOw2QjH
Z6vTzxrXpRvtTGzr4LJ2JBQL/MqTs1q9PJKJ9tPmmiZ2fdSd+nVIu/JSxDs7bmsBF0+Nhfaw9Ass
D94fkdaMEu8oOr0h0spOgxRdlepMQxPl2erjrlroxvZG25/QHorKYv252t5m1URpYmYCh5by6+yM
mDHXO8WArSEIeeA8IEAChryKfNJ8mAZqWZBvRE9vvxUkx77L9koAG/vAJsZgFgAuhAGri8AJuIwy
BWaK2tgvvZW40oyeiZl7fXx+fIo2RiJyxKSHHpy3IsDt95HMMss0Gmuu6Ad4evy7Lb/K6FDtapPd
rxtknkVuG64N8M2aa6NKeVXoPSxSc5bt19Gwh5+4M2fe49ncxxWMQhkOHgVgFffC7WzkWE0GJSSu
KKL+nT4UBe32geJpYes8BQntwuNoV7idCelot5NzfDz6/VoS0hAgwvDkwoDVejs6PZ9VyfNVXsVQ
odOeJcYHPbAyLyhHsKPRinZmu1HDXvhvwI5U6EH61lHbqKJ5GulVddWGED7lLLXKOyEntpspkvVu
FEXyOgveZbvJ4XmaIjC/m32FT0JBY8np8eTvDzoflxufX8RG4jPcTj428yEyA1KqWJm+IsP1TpN/
YIjQifpgWXvX8kY2y2jIeqBXuAhbvj3mf1wrrUijAfH4hSKmlrknRFX/4IYxBlfvM/XDWJZgvlJR
o1dRSLH+HU0YXX030FSJ42faIGWm9VKNJ8ZsVf/6CSSkXOS/kKhdANPVQiRNaCR9HhASCWFeprAM
zkYQK8csTQxPCuJPCKuoO2HY1s5bEDwOF6xie50b9ZNcJHpCeNQ20UmWpHxx63m26qQ61Kb49fhL
30ebC1xIjZkwhXh23fql5K1RFiqDiXJyFwTfQeBrng5TgLNw6hzBaHeexa1jTVSLCAAJClfi6lks
iTJ5nbkORfpJlX9WyjGynrXQbZ+F/jsx927f+7eRCf4x3OoLDp1wZARc6uuQtO9xCriM5g8oIXuO
HlsnBu2URfnPhhC+Rl/1JKxqqyAt4I/PQxaexDj5Y08YrWYwhpP/sC9NXmKyEG7gO+ipG6W4qya5
utqpco4jaLKz0/0za/Zf8vR3REP+412ytYjUBReknrogZM7b+yBNO0n0Qq+gs9GYKGDi0iLuTHvC
hls7H2EfpFq48FnLVXwRhUHtWN1EyIzVUCHkypuM8Mc4658k3fz6eEobRA+a82j4hE4NhZ82gts5
KcIKIilVGQz8EJeGSzSUp1E90PkUa5hek5pUJ3X6ajmf5FTHOoM4Z3iVLX+K/8NtyzGnpXFxHLrD
S4t2LLWstutrPR1V8yriF9F8tsKLIe8MtFHcYs5ApYBltK0hJHw757id04onr77OeHQpoIZIdj1l
zfAkB4abOQp1rfFLUmVf5movrd2gLwEFYwtCJrQQTNdoSJMjPpQlc33t4S0REEPTb2q/bX7klu6W
iZ8pHw31l0ynZBu8pCUqfrn0HuuHfx0rc2IWgvei5bQUum+XAK3mOYsCqb52qnVt5diN1Rcsrj4/
3l3LQt5CP7ejrA7MVNazGtOEck2y7Nk0D2i1uWTVx7bY+aQbJ/MtweSppm7I63k7nSEsY8OI6+Zq
991RtjNavdWnVht/P57P5jCWiVTf0q4Mp/V2GKkL6zGYmU8maQ6NcyqM1jprzxHQ+M5ds/E+LEHl
/xtqFfdLMtZeCPE116gfXDv1jSQ8RIn0KW6RB6ydxE1rtDKCvcrJ5heDcgVyjUgatd/bGRpBSYRV
R0tuk7iwkY8lgY6eOMe03NmBWyNRysKDg2SNQ7+s9R/hTlcLMU1J01xDistxZnpa+kzD4Klu/3n8
0baOO8bohJKQyGEFrCtbjsBbcAyH5qqUSvchLafmpFTT/FdhqO25qcrErRT9pY+t+TTL6nMbl3va
uxvP4tK2gunC4mdOpHE71wTtuYZ+oOaK8I9n5hjHjZ9D6RRL+qnuTo+nu7WulAFwGmEkWmVWr4dU
ItgUpHNzLdIvYYaE90/YY4Hy5fEoGwETbVhwPlQ69hGsXMUTpiMks015o9DCyV8jfsePXCqf5YT/
V9uxfcxafJgxc/r3bZFUVkB1qVDSskGnw+1Shr2QRnOg5yDrjpXzw4g+2GIHS906en8OsdqZTZ91
RWTI9TXNAGsLpEFkikjF9FF32qMsv8/ko1qfH6/n1g5ZQAtiawvscZ3mdwKgkD+rr2zA3ui9Hn9g
x5377qA34U637OaBQN6TGIbwk4LyajvKfRgrvW0216ZSf0mxrJx6yw4PjW7UHpx95YRh9+IXGhae
CKHMdNng7ATcW/PFgo0SMKke9bLVT3DyPkRPAgylFc9V7LwjoPwUxvFZCZXX1twBOJYPtn6GaPIB
GUKgna2zOhIJGG/Tx3GL11h25CpFDCQLlJ0Le+vc/TnI6uYMRQH1To3aa4sZ45CcZ+e9NLjV/B+u
TYwoqdgAilPjXg0j0UQUBV1FvOaMsq8q+SGfrGeROLoXlVriPd6WW5Ny4N6Zizg6xpfLZ/zjkg7a
Ago1rnJXtkFNazpyuK3SDF5m1JfAbNud4TY+FMWapZzwVjFf459yYlGCywJxbdqWvWfa9QEEO4WD
E+1ZHmyl29QWHdrt2BQYAa4DXy1Inajp2qsVVRVU6v8V2Ka6cahr3jTiVd/C3T/Zs6Rfsk7WTkLN
i9cBd9dTlEc2TLqq3/myG5MHkkXgAMYAS72WGqxjexLWmAgeCYgroe1qfeeZ2s5Fs3X4gbJpNFwy
XeLfVeLpqGPdRU3UXc2zUz8H9jGuX1pLUA94KsvypFoxJ//p8TbamBrwiEyKgeUMkffqtBdBPnIH
iP4tmOmMj5WiuUknHx6PsrFZb0ZZbVaRhbXWzE1/HWa3mr52rVcq7weqb4+H2ZoMsdHCHCNjYglv
z4Q6JkHWFvFwNcvfQ/QcKQet/fvxEBszAf2i2rBsBWL01YVFT3wpA5EO13z2k/hLBWsySNWjgzzj
44HedvnqagTVo6IPwrikAqvAWUzyiOSqGK5dArt2iqp3Tf0NfA/tKG3Iac6BUw/apjmXMlc+Nhat
zj/68NCpCOj/NZg/Z/O1LBK35oM2Ojnk+6x4NfsvZmwe4gHmSZtezKT+8PhXby0PrB7QcKxREMxe
/eg4pzN6DpThasWJVzgeevCuML7EZrxzH20PxKZFrXGBvVZRzjRlVWZa3XAVVX5GFaGvtY9hXL6f
QtxgH89p2TV3H4JEDEkt4C7UOW931TjL45im2nCdzmHyNJjGGcgpMQe32e37u4/dcCrhHBp0qVOX
WccacZ+No5zQi2r21N65zNuXxIujv2vlf5X0v8fT0u+mRSMxgsvLp6KAtu571XBjnIGwyQCN0R25
YMe9JtT744hpFpwNGxwIzGm9GZq5NkORL9Ad1pseAIc76JgrKfq/tQBir9EQg9kCKlWUbNdvYSJm
k8gsoQ6Yma0rR3jydvZZjtF8SnFXzeTr8Nqn2U6wtrGAAAX4H8PC5b5Zw6DBaGVinkjIFL32UUn6
qTjFziWwgblTIl7Mm7RlFe96+kdZ2GYaEw92yAl42axgTG/lr2YbZZ5To46Hswau2w2AuxrZmLTP
+SGgdXrnCGxN9Y0vR/8375OzOtZdlVV2KZPE45h4TKXiqAd/Pd6Ny99we8goP9HyAmLI3odZdHvI
QJmDPhJWfa2qys1jDSv6tM8PahP4la60Xmjr/wtUeGJyvfM23R9v4mzw/WVikArWwvpSbxhAP1aD
kXV2MUjpzcgPF0JMGr7T9E+Pp3l/bcHnoXcfPTWqNvT33E5T1SE80pnW4909a0+VhvqzakeJF7Xt
9GRppbzz4TYmx3JCm4I3RVxhrEIp5JFLJe9LxivbCzyUb1WA+IOEm4CrT/2znuqnxxO8v8GY4B8D
rnZKk055WKl1fy0c66LSkhHVngVjY2aHpoF6plnk/HjE1ZLy2MOrIdsk28VE5y6FUPRQG0ZMdP06
UdBYM8fiyRgy+6AryfyStcZe3W11q72NBzgI/V3h+Ye2ffsJMeqxjUAuK9+igUenBhQDvtbWz8ez
WhNE3oZBmYzWLAR7QZqXaf8R31u6sDOqLAyTQD3H0sd4RvUPTdmkqg6zNWh/t1OWfuwHxL2UabJe
AkUfPbUYhucpDvKdPG21j5ZfA+cBphYGA0Q9a1DSqSjuxKoqfEmfxEmZ4y+FlXw2DZrwnTDXn6QA
iZfHK7Cxzjy3FDcpH7DOazihyEWIWZEmfI0dTG+hFCH7Fw2EOXO0s4XWDTxv0+MFBJ9Epph3ZLXY
eplrKFCquDNESmqd0PAP4PN19Kc5aSwRgcdmWkPeappvUZn29lFSEOR2S00K/w4wpPreiV76kHZT
Y7t5NzcI4WG4p6HqmpXNsUEDZnTRvZMjlwbCagcUWRcK3n49fhna4pHFe3sXkw68G1ZtC79Rsmpw
0zCpL6E1515ZWlj/iH6QgKzD4iQ6szyn0ij/gkbVqm7U1dJJqhMkkGSpe05iTPP0ACnOvgqanc+5
zm7efuUCrS/qOMAp6++ZpnM0RYUlfIu2cvquk+aDkEI4LmM2H0I7q0+S6LKDYUYOyD82zSGORjsf
+u3U/PHM8COWDBaw4a1Jjvbv21NVTkFlhSBV/hyk+CPlamCEnjrOS/9fYI2IV5ax+Mr5DrpTBIGp
OzXwzVq3mMbwr6EPNHgyQ1sTmSl9/Wrnk3FoDCN5RhOgCEHq7akiQRyROLSjyCz+iqexbw8FYrvk
CX2ofTYQapJcWQvm+ZiNXSDQjRnlz//26Cw282gxaRjALZTH21k28TyZ6TC1fqkq5bFohELXIalD
bzi7EO4SaK9XlHeF+JgbGNx9taJdbVkJ5UbGQmHVC8JM1Q6tSHD/cQLbK8Mg+DJaZeDpUjRdGq3j
IKjzDxzqkp0Ntgy0/iHcFugHLOKoyJHcTjosm7iSDPZXaY0OMvnx58DM0gvmqeAwCV5nifh3j+vb
ZgLNpZVtMYzDLe52REvoRpPqc+ubc4XKp0XY1c46isWdGR7ZZ8MZRk/79PjbrgKl/zsodC2SA3MR
GF8FSnEfYrGVKK2PDVbzAVpIjKpGUXpW3U1HokFx7pRIP0fTFB2C2Sz+y/CE25zjpf1sXUaWUfDI
u47PbVZmc9CNfPiBkLSCMLf+O81F/mTqkjikfaMeAE73SvPrGt0ye0oFxGq8iAvDdZX2GTKlSDuQ
et+URfwpMwU2CLqMbqGNt32MstZRG+PpOHZldwiJ3k+iraUDYc5HDZbEoa3V2iuLIfxm9e1eXWgV
+rz9NjJ1yHQwj9Q7Y2y5G2n3UIbKD0OQB7uFGd7r+IqLWXFrULUPdm8F76vM0XYi2PuXkjcStJau
Odpa7hSMqJNUPUWpxu8x9BndJhT0cjmS2clnXEp1a2cL3Adc9BggMAZKBeLMp7jd9rPVRUMCN90v
KU5/yHT6SHRTTAfbqGCMp5URf3u85Ze/cHWyoW5zM75JhyMsdztgHCZRMsdO40tqMp+kZeMBTO9V
gjantYBHYC2AquveRioqg3D6UPjdGJg5Bs+91qQHYKtKeh8H2UykJwXaMO9kkRvDUuxFinbRPUG8
YbWaZjxDZVomp04/FQPODhzWXOrRd2x3UqyN/UkYZSy7E9YUeObtMlqV4jRkk8KvMYZpM+Ngme3R
xLiug9xSWeVZFHvNvhtRLEEJCAMVEhpfAE9ux6yGpkj7rut9bibnW2hk30YzK49VlhteZGAS44xa
dugJW90U75IDeBhFv1g3sJ7qgz0Jro2NhNY7PYik0tzX646sMSmrQCBH6tOtp3+MxnA+Zb3Yg8o3
bmigQTTasCeE6LXu6axA/+s4Vns/1fPXzglOqSV7k4QYyPxUNijaWNrnQY92IvSNfQRqRCMiRDVW
e30xjwre59bQ9H4Tdr0blQNOdflPWUSXWr88Po8b4TK09UU2B/cJ3tq1FlZekoWLwOh9WWnjT1og
deYll5LeOSRtkLyaSVd8TAO7ctxI45725EpAf2ubOv+thXp6GuTSclOesdewisf3VPx+1KlQLsS4
4qlJJeV9r2HL9vhXby0QvlxAqhgPLCzr260Ywt3pxioc/Bam/WA4PXyH/pc21tWharLz48E2zhpI
56L9TUy+wHm3g1XmoOVNsbxTY9Mfpma23CzLfreh+jPqW09UMNj0di/u2xp1sf6lkZevQsZ/O2rS
mZ3VVfHgN6bxSeTv5vrvPjunAXFIe1xMbR9PcmOjc2ctkNtbF9E6KbSHpJLGthx80ZuXMbSQmPta
oM9XpUdHK87F72CYdhD+dW1oeWQpVLy9d1RIgf1up2hPdBGkcjb41mwjbZFP9lOfmUi6I5p4bnW5
PyNKWF7CeEq93LC/E2e2RwWs082d6GxM9l6b58a2Wh5BrrnlnzsSsBJaQZjkYvCxtUhe0MlrzxPI
9FnlYniSsnmvEWFrPIT9ICxw/ngTlz3wBy4wd6MidTzzvqLPXgnZ1+Xk/Qq18juxaPvvzwzMM6IZ
IDlQCHm1ofLWaU0skEYfb/AfNRCOM/+vMqYvoVnvcErfdGZWjzzYG81gFKHI+Nf6XwmPUCI7cedP
pjp9Rs7tSyeSH3LdV56czPNLqGaOFzWa9Rm6fXnIBtG8YliSHi05jrGMjI0kd6eq+AdP46mGeu1U
nwQTOwUguG6UBKqblOl4RhxBPQ2gDjsnfl2vYWfyxsHrWAjSZCHr+EGUkmU3Ih38RLcSGoqlLnsi
dbA/haF2Svs+uYR523zIYju8RBZCnYoKRXcwCzLdOLdOVaSNqK2ZmtdSNTk3deKcOsdoL2VfTHjD
KC0OOGbgypn9McoTyYucjjwHgeVDzi3kpVX2HPc9zMC+3Wtz3/g6+I5Sa7GJviBDrPmVI20pTpO3
g1+n+NVAmok/Jb0IP8fU3I7D0De5GwntC+2K06GdteFUWNN4VKcm8fpumI/dFHTuKPr2GSnV4Nnm
gjo0FLjOjhGa52IyAreQY8x2NFy9k67Udzby/cvP718EXJceeu6sJYT+49Q0spp2gWEMfjBXAS1x
UoUICzZijy/E+7PJKASQPPpci6gh345i06cqpwV3gd5KrVekyvwuVMvhlFly71ljp+7M6v6+B46H
fbJghIQz6zYHxRSamOdo9M28Vw+pbQ3v0KeZXT3S+qOVlpHXtnaJ3LWxp3q2NTJiMqAoiKbCnVrF
dWmPVmZQcQuJsQrOsRp+SWYUA4feQAlUVqd3baudKzHu4dn3Tw4FF21pOgS7wbhi9R3NvDMx3G1m
v2/PRGAeAiDjB8MUz4p0nqqD2BM5WkCD21tpGQ/5gTcg0rCXP/9j31gUlaYiiWd/qIazGseupmBH
FH6oFf0wF+bO/tmcHRUQhT4pJndX1OyWBTe62adjvPMap4Zk4UgaJ91wXGWyrhLkQG+qF9TJNOed
3bSxewHSSYDo7ETaZU1PaystK4sJ7bhGaX8KJffi7Odg/hNhqvL4mGwsKgM5iP+gYQzlYPWG0xpj
KYMsZp+2hah5lZOr0X2R0+mANs/jkTbyj4VeyGRYmIW0qd5+v2gMJFPOnMkPG9IKDRLqMY68JD0I
8AH90H5r28xt1HNvGt7O0MsRWG2dxYVzaUQiwaNZ4nboICj7Vg3n2acI2h9A0NrhwPNgn/iQxosz
RrUrGTG4mRHl3mQhTRLVfbyTFWwtNb1WMCxZAqLeVRwaii6ya50f0cWzp2fuDAaiPBtZdOBG3lns
jTuBpBJQBSSQfHatdzYrozqOpS77oBTvgMvtgSjI4N8aCljtd7VqduLPe9wDFIKbYKHiEoKueUIg
1WOZ1hMGx0b2JBFjf8aaMXarQtrjHd4vIyMhzI9dG+QGlvP2W5pVVAkxBIov0FlUP9j17958RtTC
pft0ZxW3JsXVBsJGDEThYxXfqY3WWE4Wqz6OR+1L0dgRlgGSduqqVvrxeIveP4po9P/fhwNQ/s4r
sa2VxgqNSfOTvqiO1Ea6wzjbexO6v1agTIFEEx4t53BNqx+tosjlQVb9rtc/qSiWy43jxrjCNtme
LvzyGW6PHENxyjXuFZU0ePX+Eoeb5hRbqo+k0HtN9hT5HdL0p3CSz7Q6nxswDlpcdwCc+w+2sO9I
hIDgIIjaq7wS5ZUhddpeQ284QN8P6F9C1LtHFG5nZ2zkPoy0SENyNxM4rokoRTOHWZIzvcpsFd/o
2599S59QV5jVKS/D94qOv1stIZ/SW/hNpEo9u6C4kTvP9Wsdt/9SLYiIF8gfsgoVQeIAcLPbUwEw
1g9aIGt+lRZuk/+jBV8fb9ANuPetqLBEnCzxnfi8bYSNPQtFw6dJThJX6TSBrkCAmqw+cX/JQm2+
xnU8FB5ROVmAZjQZpFj4Zu1BxFI3HoeuHaVDpBpldMjkCOUVp2vznYO0UdtC55Hof3H7oHljzZh3
6jGqktHUfKsSupulmXXu0qZ/KUOn9iYo/QdjZtdrWoD1V23/1UndtLMNN44ZMj9sQYoxSwFkdUUN
Rmp1Q9PpfmL/0rpF0OZSOPkpD9SdW3fjkKFIgrsZh5qO4TX4MwWYiiSd0BFNniCC9HipZZZkYkec
lWdDrpJjVY/ZScra6NyP2q707P2tRWwNiIkSBBbuNMDe7rpQqpJG6Ufdp7HkRS/xp5eT91MrLqMc
v4QpXcvakx7/ipUY1B05WkPBne99j0vO4825ce4haREpEWFYrMY6NAyMsSNP132ua3oFlNxFCv+F
7tHPj8fZ+rCLe8sSahuwG1chjCOnbZOoleE7qME6Yj5PKLYPfYgF285ImzP6Y6TV9anGjV2Gdmn4
adNAPfsW5/GzkH89ns79U0r2RUcQ9QoqFgSbt5+vqSpKrvih+4YOMmgM43DAmOwLUhc0End0Ik0K
/ryPx9yaGLoNMHjxPr7nhepFIHhHbMMfB8DQYbIgStiZfqraes9NYuNrUamgLkcaSBfbukCVRZop
+B/dD6vqvenAPovkd0bzu0Zo9vGk7sMt3KLpk4MiQh2OJOx2IacqjpwSDz0fq4pnyXqutNiLZCSW
lb+05p9CPT0ebgMCYDwgGgTRqCoy9O14ENT6qmsnw8+NWcYdl8hBZcsr01np5rE5jHXkvIQoU363
8wJV35YS3tmSCrqCJ70uxWVQJuNaK04su73Zp/MhM7TFBoO2LXRwjDb6rat5BKXcyobSlcJZfjdZ
VmW6WmLFfz2ezUZiwGyIipkScTFQ7Wo2gWLiBqoaPj4Vah27VjC5mZSeK9o5bfmQKCjey68dfO9p
GF1mvvP11sy+5fHkrgZdY3T+Yw2t6RrR1wKD+FaIuXgZfBwyup3ENy1Kru03S37Ou8Ft21MWqXuM
t63nCvyQ70jMzA2+LpWPdQo9DW0WXx1/xbNxgGX3MxXvUamksEb/rJYcTHWsaKQ9P172jbeDRAe4
FHo28fSaO5WnC43eqE0/6CGmBGPYH6O8lS5F76Bersrl0W5sJXWlakRMmNrQ8fH4GxcB3tzQxBBI
o19+DQPVSHoSX/XEosh7euFYZp4B3fZQx9qerfXbXFbBKG8Dgmx0r9MXtSZGBNFsaFNEtJbMyREN
Ry9xftRx8JpCcAy0wxQJOvcwEwr7k9l8DvVFc/cyFZfKuFbhP9l0dqLYVdDgFUAOWUTTgXKyWtrf
tafHi7K1HcjbqFsvpGNkWlYvWWCBtWhmpvm68iOoY68Wzm/qdp6tvltggK7qT82oXUS6J8m3wVxa
6nFvjaHoY7NUt6cwmEvJTgiciGjDi6qF5wD3X934blfjAf90034n43+tp8bZ0lov6C5R3F6CYjw1
RnTJIvPj45W4f5v4OexywAKKNvcooZXORoRUoo/9Y3nAMzh+TpNGP5JWkkXAXgU2sP/1o7sIe0Im
XCx0uF1X6cOkJXYVBDFqdmLGSFcElZeoau7m/ZRcHk/v/vQtMjJE0TIqRiSXq/e9kSvTbFodb+PG
OVSZ9qGJxWHIy+s8aic77MjITN799v3jYe+fRIbVILYvcSlnbzmUf2BoVWREMLJM05eKz1PzPhr/
zkJww733cHN2fwyzutFVqcgmObRNX0vKE3j1Pwq8C63oXpOB9gdiRIS8vEHaaQ3a2DJMDkFkIj2o
9GuApY+6prZMxAjrZoE7IjN8icaqfsqyIvdsqWqPdoXm2+MVvb/GlhX9/4OuVrSNZtOKUuTVetrR
PEoRQL59+T2sg/b4eKSNu4GhaA8g2wTMuoMkizaYjCFlzxTOrxj1esu5cJ4PaiZfCvUlbZ776BJV
e99yc4JEiCijwem/k5oxKx1CSY8LNzmFm2GZrHw1gz2Jir1BVteemjWikLplw4yK11imGyTGu0r/
17EnCwhdihIa7r/2GjoKncRE9sjhTnHC8CiAqw5dXvwGbup3IrTlsrx9cBiJ542Ihi9GjnR7zsK+
GmtViiw/MeC9mUpSHypq6f9hFBS8lmIQ2S6KLLej2LXcpIsIhz8UGKnbg0J9ziZgeLzv7oNb1Aup
pxJqLiwzbbXDU3OGBxq0tl/IOXK5eS0fMiez8TpxxDMqFbM7lPVfWWTteShsDQyjjyIXGopgVsst
88dlhS78NEnyaPvBMOPkYubmiZavHN+/eD6OiZVdlFYVZyMtyp2j9mbcsvp+NP8gq8OTyFu81vvQ
tAGCsDTYvlF9nuWvmP2d8ni4zDnKX/HPEcJkqlx0Qzr2xnO/AAnUr2gVdhN9ch1RXuj/eLYRd4nl
+NkSC+dstwy4PEbrn8gWW2IEwDz0l25XJ8yzpLJiyfTNNkv+Qduh+txJckCkENSvuqSXB7vWUo+8
XT9X5gz6hkw7km/RAWEsybMjrTvVymC8UqaSD02i218SZzCh6pm11ynSX2M+px9jWRp2du3G4wBl
H5U2om3i7rU3Z9VVup1NXGPWrBySyfDkwiv7b5H8NJd/t/V7xfjxeANvHEYeWl52mIpw59c0zSme
nGoKCsRYDKk7Kpn1M2jhPD0eZKPmTPLHUV8sITknaxVJq+5LNAkD08+m2i+dY269gBy3qMi76eyG
TnSap7/M4J8iidw8eg3pAwnal9C8apRelGI4xfbwIoi/Gzcdjo39ubMvtfquFPTuHdOIeldvNjvh
wJsNyWoTsSgU+WGG0bS11rWVdLD0gFvRl2elZG/jqf1JMRvnc9yabX4YU00+q53V59jf6BxwXY2c
EOpmMf2v02Ma42pqPfMJpZ+YqnNUlz+CxolD11IDGXVXKysgoQ4IuERWqraemqOlEhl5+/c4GzMW
M0Maa56SzvrfCfX1yFO1uJAPIsqw2OnjoKefqmy77CgZ6O95VZR0OTTAZDFWKCbnp1ELy3YNKa/9
xTYyhW8Z0IGtZga6B22lzhn1ukk8EwoFHzGGUr7rURqQ8wqVhLk0UqXjLgsky+0yJU0OiO8558we
9G/hrDWD64xG86WNcjlxm14U3zJU+Vs3FGVIlGw4HXJrYZV6UOuotweqFB4kJ+ZxFPkkOm8a0HZ6
NnuLhKZpQAWPRlea8RmpF7N6Eq3ofsq9pKhHCTEN/WwaU/2zBHz9YYZ9XmBaawThweqKebhgNGdp
bjarRnVEta/4JHfUJnby4HX8BFEdTXvavXkil56oVdSGlbbTzkICmonl6lwqSOcp1Zh4TtkHL/Gg
tscgkve4ctuDQgQk/TcUw1oFwnKjxHLZx6Y/pZfuq13q3lweFXFq43+bcC7TQ4mS15L4l76H1fQa
OaKDSKuIfR3NDSLzq1N3T2T2O1Ho8tf8eaQoMXLXEF/TK7j0j64e5Tyu9ErOZRJ6iRNgeGqAos9w
1rQ9yvsdbLGMxJnlfiZnofNRvX0BsqIK5r5vDX9Kfo9CvGpJfR76d3GRu21vvI62dpaLD23q/EqH
PQmz9SXO2FBsINUte4WZrsY2ameW5oBQKpgWYZ/kRK3MLQrj2UoaV6GlTcEfttuJRNZR4jIoO5Mp
I/rGf6z2SuaYIoWYZPpdnbhRm3gN/PYQEf2dq3z9tDIOHrdQ2xDDIQ9cV6q7LgoUtVFsXykL+5wJ
m6ZVmKwHWmSUk9q1qhdmZnhAI0A8JZE9fxemqE5273xPLbV7mfJB8aeAsCBrUFucjFbzJRMXKKlN
kyf9/5B2Js1tK8kW/kWIwDxsAZAUNZCSJfva3iDsaxvzPOPXvw/qxRMBBhHudnT09cpJVGVV5XDy
nA72YE/L9L0nBVvEkEtdJibCILSh3wYdIzPf+MWlT4QTOkxqHXlPYeLbSowmcyCknztf3Iveo2ce
SvXBqgxHnKkMPOGxH6tdVowAflqnSF1NeDV6f1f5kl3RBI/Mrd+3qvVRXKMIA20YPw38xEoYu4p9
kWql9yRJvwM2MSr3Uv0S79TSdzNxgvefUoPCRS7Vj3m1tbPLSGC2DvAIoYM5+daWcGC5QdBAqRPv
KWX8xs5DQbQDT98IN65+I+RsVGbn80Gb+nIPBCkwCrggeVT78o9i0M6N5Dvvt+A5ivAUevWb5vd7
zZf2sEUi0beFPF2fEgV6dQUVFKoL8Lsu4vUglymtE7c9mWpm+2K6FxlqrcHP3z4lW2YW16mie4Fv
dqPwJIej3WgHofgloZBz28gq52XH3nHUEEuTuhFhXa5lncCMHXuW8FSZ8UHuOxuWRL2nuat9qzq4
VpPac8yicZIx2YBrrJDVs+lZKYKsB4gy85+XptOoEQDDR/7Jk+C/MlxBNe6wrunPntTAeVnZk6L9
TJTuVWibZ8Te/u0hpmxU4pHhXs50yoPPYeKY46fba7KKNN9/GDgWyqMsDh24yx8WUICM9TL1T129
gwoBdnJH0cNTme8T7Wgwd8vIgp99SpH2hHq5gQVNzj/NIgkIvrhSeieBEGyjz1G+s6xPbbWXo2xX
DHdR1FHlq5ywuDdrdUM3Z/1eEBuTUfFisZYrNgXwN5HiyQW/WdiPYEuxRGOhDaFOiwzHFFm6wmSo
g6HN26u1fo5nwzN1B08+zcHlYgWRqjFN6p+sUD71Rm+PDLaj/7SL0+D4t6beu2iwNSGGzv023z4f
8tVEMnwpQdXwVHqm6TZGtK9Vadr52XdA5/vbtt7pJy7DjNkYsC2CALAOS8A3EBtFEEgC0ZKNpsbW
Y79KbK9m8MeR5Uga7LilzarAgzfYgkAcogZW8mwI6EzbwWSND3kJdYY4mfJe6UCP21In9b+sKvG/
pGlebxym9S5ACoEmE9EC9FJUExZLQ1VBStUpQamEHjXNnjs/8+5p/MxjaxvnY+1ql7YWVVxDToqS
eRBEWcdkHv71ejcfR9diinufBebXSFCnfSDG4dEXo/ru9r5c/VCLuA8oJrX6ZQxdeng/VYXkJESP
or/X88ekCl2r3WppXAn+AEPOhSwJvPs8snS5ohRQq9RKo/RE3uS0PqyY1edC/UNRYDfR9ks6uw8O
ZSa4Wm5sRLjrV1SDNfx90mDOd5dSRoo5JJ6FmP2JX9a8JqUqPaRarLzcXsll9QdyF4vomXcU3jyo
jRcHt4SlwDQGtPW0zgvvB9o1DvDHAnTJIId8nKh8TqnxoblbVd7G6bpme2Yf5bpAjoH21OXiJhAL
ZYOAFJwHCVqPGotaxk4gQPEB208sKy+FUnz9+88F7EnJCd+Z9TwuTZZSKwtWqyDnh+5kOOGzysGI
vrLO+7humOL8ctveOu8CwED7jdkHrivInC/tmfKYZ8qgpaesY2aYkkQf+IJb5EOfPVdDHskHKzan
6g7oSWz+um37mgPNTEGI7OG9VPcubTdjnpR1PaHnlzKCNY0NrTRFzdy/tzIjEpnO4EIAbX5pRUZq
BoCKiARrk6VcxaJ0tgpp3N22ciXaA8gAypIxL/jPedouzfhpL6Zx46Unmlm2oQVO0zN10t2JwK+D
YNgLmr9DJDFIzVfBa58ScysQuxLzMzYB0pOYeqYjXXqraPgpR2lE+A6Euy3qUbMvjfQkGukPWWu9
PXw1gR3nBtfR0HhOpk4/jLK5iypx3HtQlR+yJnmDVyl1YvI6ewasOX4jtztDSdV9KP03DyVQCcrj
5PygcZfjX+WE+m8MO8mpsYQ9nDrngYCkrp4rb0sH/dp1DCBjHneELoNG8+XmMBoit6LYpSe59eIv
6Bx6LkJsw3OfWCreoMkb3nDtVJEMc65gQpFRVr20Z7SKlekpni0mvy0rtgFnpMQD/X3mb+kqvouk
LSIAywJfScZHOrwa/9Zh2QNOLLDtKBq9xB18HLIviXcaQsCPAePHbtcwnSOmQrWzUoGbE8ZOF0BQ
dIj0Kt8rSmo9kixEDohQxTH6sHMTvxJeUt9ndliqzbvRagy3rgPtwdfK+EAX7+yXhbBTo6w49JHi
34tKr9tyU3a/VRO5daHJEwdJshJKR6U6jnJNrpwb5p4qmMckWNxsvLfXbmrCIIZ1OeNEw4sN7hIA
h5TgkK8Spt/kD2+B6NmSFO/xa0etfWcUAV3ePvJXnYou4zwWADvgsp6cCqYnV0OVnRh8fqikEfmF
RzXInozm221Da2/iVuGOJF1l1g7/vfSmuGlCAcEGBEEJZBCwTaXEbTjQ8WSc0256u21tHTfx0EIr
ycgDFR1ITC6teRNpqaUX2UnR/+2Mu3ngIa3sqv+j+skDYOJPaLvetvgOAr50YUxCh0QPHBAjEgaX
Jv2hCXtRgghfC9CkAVM6NrkdC6H1q4HbZbJzpgXJ9RSryh3KFoC8e/Rxzgpqzf+Ica59luFaGW2j
K6bWNnJdae1CjJXj1GTyt7z1ilcr0MofPmCCzhXT1GeqSyu07zWiZ3sVhN3GB13bMLDbwCLeYQvL
J6fzsxLgUp+dhIaRlEK0qR8DJBrfYrN3tDbaIlm8tmUkgvTGWEL+LK6bIfDrmOwtp6euH0dGTZ/8
bNwnSPAFnnhnKTFTa1tyfOsTx6UJcA9mKZOxkeVoytjpKJ+OfnbSYUAqrH2mfy/N/J4OeB0EO4t8
/LaTXIl0MTgP0TJcMKPr5uP4Ia0yUzk0gNAiICsKDbV7xp2/piCo7/2+8D4zkGB2TqrE5msAHFgn
bkqodg5dDttVoA2AUm//nqvfDzcBB4RxGfDflz9nmhKLXKvMeFLi2FEjumpB1iFz1cUZLTcrf/FV
yIpQDLQ2LM932fK0UHIlg0Boa45NLy23dBVEMeaAmoPqdrrgxPFBCcS/ztRZZoJvGjcsHe/KpRVP
GtBt8sbs1Et3DIfbSfSpozXS55NjiD3A/XhHZWQDMb2OCGejEAHA3gIiZlmzkq24S8Rx4u7poV1Q
zyTYG9HgtcWDeW0e52JQl/Lo5WeVmW95vjWL3TLznhOPxU/JZqv82vlXZjgtDXn6sss0NzA8SSGO
yk4+MpExIPhS+DR4rx4QTH/aSHPXr9A88A0Fy4xyJ61exJ2NP5TKOCgsmZLspk4l6GwdJZt2cldv
EaDNe770PGBBkAqR0s3ncLF44Vg1QTnL5wr5g+e/isVnUbVVH0EEQpsfo/m9trZIqq65BCAlnJBp
XhjwFzaZoqyBq6GhSufP29eGNrkRXAf726f5SoGRGXa43ThSTHETR19+2tgNNSMedX6SggKZArqs
z0FWOt74lt2hl+sWpmbHWxHENWdkFo4jzHQAz+3iSuuUJjYmdMxPqvFQpG+Jdl+JWxWCa/fURxuL
t4HaStYFHRq7dTTCw3mcCmZ74S+GDUth4mzDG695/kdr86/5cEnD+lkZSuUjaaMluzaWncwobKX4
EtXNnaZsqSJc8w3gKIBrIP/lbVgcZrFvo0joyLk0DXBF1BDnQQW91WC7csIYYIIL1SJIAbm1+KZk
kMpmyuLi5OtZtqsnQynBJrfyYRzS8C6DbWdjEa98Ft9ExsoEGMMFy5mpyYqSIktaxInzItj79Ilt
yEv+UlGTFhEtLfCdc95g0vVfHKzBNMNoNLvqpA6yd+5amGfMQjDcjYN1xSPm0WBmkiH6wNLCjADq
OIYVfVZYoLDbvxVD8BiLb2rVk3QWzwmN5UYZj/N/oRTaKZA1BChNwHZv52m3pxvgeoG6Ubp6B15d
3GRU/qiwUIPjRzHZu9jTEqZNreabT53RDt+SMQ4jp4iYDnX7Uc3vmlIJRaelsxC5ShgLbhdp+kFV
mHFypTYtNRu1XONHDJbgRzN6qBD4ZSPbeGFVO2M0qi+wI1WAyCsr2Hkogxg7tQn6wSmrGmTgqJUN
CHY4UH8Jraz6e4EBXN1h7r7/HbXmMOwT3evbT3mmN/1dVVSxYpfQsdS20VtyuPONbq4mZl7MX/1R
B39QwCG6sXPzlbdaI8peVMxx+pXqjRxbRW8VgU4UWypHPS2OnphSOK978ZiBAnSMqTFGOwyCWrbr
CkqFzhJnUak+fDTzMtmgo1gHgLza87gIEBWAaJQyLu8WhFbIRUGpnNimxs4T5ZinjatYBylRYOP0
7+Hi3U9M4/hx9DL13kZAtLqs381TgCK9BHy55G0Ns0QyWyPRT33t77NSl8hTQifw8nAj0l3d2LMh
qgazlhvNu+UsdllGbdRNhX7KzQzwCBQaSUUGkdpVw6By89h7G2d0w+CShcoqLQVYVK6fgOLbLfSE
FhSndeFKmmob8W/B+rLhWXNMsvAsHnSw7SCPeWyXnavQNIKmFzl94IO7HTdV/qCE6p+pBXifBgk6
YWE+qW91CaS8y5R8X/S9fhBmlZHbv+TangIQZlO5C7GzcKk0DdQOiRvAV5XkttZBlXYU0Db287oR
kC1sKkHtMrQgQEt1OPL0UwMQsKZJSlude3/juG5ZWWQFqUXJxvcyrNT3DYVGIzuo2kYAuHYUXJ/i
NL1G6h389fIEwlfJPHyuKsgTpy7DWrJ058VHqJocBW3y0Nzwy/cuyaWfcNLA/9PZmE/DsvARiKiD
VFqkngihUgfc7ATR7qiJuzR8kePnUf0myl9EysaimjkNdauqG/foiz75KvMdydaLee3zP/ycZUrU
6P6g+DU/R1EeVQ/WQv2xsb408n6IHvpso++xjkhBIRF0gESY2ftZ7cvFxvfjyNAEA2FWUX8c4syw
/QL4oEc0twedWZ3k1Oct4El56bRidEq0aPe3z8cqEuE3oPcCLwSdOfi5FoUZWQlikJSGcUp4H+k+
uXH69e8tUJXnDQZqBqPRvOYfAkZzZuaxpto8FaKgOjGH3RWTYkvs4srOUaIAjkk9BsqZ5ZVa53Wb
I3TIldr2e0H5DWD2UQif1KMcJi5p+l9fK1RE6GqA/QDJpiwpSroQjcBOiFk2U7zXZMraGdKAaq5v
iR+uDz2dNxIX/h+kKZjTy9VDhLOQZDjaUYvsHrK6CWnxhy+SZ22cxFUIDFb+o53lwZdrmgciduJ+
sk2oKuLwC+DdXdH//SM/WwK1QkOAv723WT74Q4iLm93Mq5JxKezNtlZs0fcTuwW763qJJxy7ZvLu
4FiFqMkbhH3bZhrXT2bubjvmatCddFpFsov8QlPmIHwRuIrw5gmG76GtOAp2j8RTmn4J5F2Wqm8e
84DlwZjcshjOkZa9FsPwRs9uBogmcbnxS1bVvXlAiMdyDj24BJdDBLpfgiCtZetEjkKPV8rqY5kY
/d2oZPGOwLtjOtCT9mXjG0dvlKXj7YW4Zp5JXYhM2RGFMsOljwV6WURWhnmht2CI9Gu3MAgDs8hA
4dc6TnAn6xnqjNrGZ68SB1IT+su0JVG5pNiwuP8iXhrw/lp7UsezF37VqLKF028zO3raRjaw/kKV
ghNkGsDBoGRZgtG8UYhh+KmG02RBdym06BwMjuD9Q82w7FWKeYIDt+3Ge70+Uhid0UyIRaFou5xq
GHsl6DVfHk6S9gkMFc8pLNzPmT5uRB9XlpHkbrbFGN3M3H65fXUrIlsTGMOpZKoMfhG7NTMGg8Fm
S69SWG5ECPOFc/liqwyUMbc4A0LxmvlB+XB8C19sa6+PxhOzII89DfpCQKIl2yIdvvZRlL0YnUCo
d50KDGZUCXS1xlNdM5naPwcBMOnMbmCh/fux4DlV/Ghscfm1Jlh3JAzGkzEFOIIj5pVrif6TkqR/
MvVHVT92QvGYF3ehsLF311aT92qej5/BZ8tBRFEQ1c6Lm/EU6MfQEI5ZbOsASm6f76tr+cHI4pxN
Wc4UoliOJwp/B0MN7aQfH9pHP9hNwta+XXF6BAv4H6UU2EOW7GgDI2SWEVfTSYmAXIbflFp2RPGn
oWy8V1eCJ2bieUBg3wd8Q9f/0g8rAw/P9HY6CRXoJuNgfhUbRofcnPAQot1dlmw8+ev+P9SyHy0u
rsm4l2Pm/7FotNPeVPNP7fME0ZJDKQOFzCF/RHj+LhtsufuvLNMOoGZOHsPpu/zWKK4GXff76aSd
vSzdVcUhJT/fU7DU4x/VC/ifevqU/m2lfu5vMRAGxJgZ2dWjBDNwP5YSMj5RRKEvFHZxEf/9tcyo
DiVfxsOJMZcNH2mM4tCQcpEmurLThILgDZnVsGpqLudwV4/hSakZT1fFjRNxxUsZgOCpI3gD/73E
JUj07qRRqcST0bXPXX6Xpcfa/Bmr7bfbJ2/97rwrSzEBNXsq5MSXGwegqRqryJdOUBHWzaNVdHZa
oBHqjnLnZJKyM+pfty1eORdM8CkKPPW4KzMQyyxxUpNGinXpBAmOOqV2VEuOHP3pE6hSsge9vY+7
/gj35fOG3flTLt+FeXIQsD61pJmJbOGjitaaRL+adMoeBfNuUiXKanDCj/9C+cvcV5O9lnq2k4y/
jiFmszxFwD4osS8L7FHScmxaUzpFNRP+8UMsfG9QZQzPobCRx6wzjEtLi2e2K+RGigaDvWwiu/0h
+m+y+CUrYze49yBA21jO+fpaLycNZhiYyA7FRdYkdkYDuSrfVY+76WxxaTOa72non0USZGsejCO/
fG6822avfSPrRZuJBpBKcHzpr6EFxY2mZvLJNJhksvZB82yg5+c5bfhDEDcW9Jqr4qJ00GaacqgI
5sfxQyhRiWE8RWYun1KwrH3vhrWN9jFUTbu0tMPySehiO0Hb4/Y3rs/+POU6k0NQ3lC4TS+tFk2g
j1OUyKdSfALB1cb1Lhvf/LbfeNqvrCV25s+b0flES5d2Si9RwlKv5NNQ1I6Z/wgQSorCAgwN6nKW
dg8X/O0PW+mskMdcWFzsXpIN3aQZNbuXx3acwEee21n3lfa4oDjlUB46wVVrC9EywyZft4XAAjTu
5vy1Gf6ttfLBsw5NavclYhK4WR0ah8zXD4lsOJoC2n0LtHXVA8BqcV3M/F143eUa5VEqt3pbyqdC
2EdebMtR5WZ7oJ5SCYFcaXsGw61blIlXyszQBhA1kOlwVQJwuLQajFJBb7rD7wLtF+IpzmCFO1Fx
CxID8RcRO8TGld0a8Oam1t3tTZr/7cW55knA2ylyAx1eDo1JWtVPbdXKxEemBh9Ene8nL4n3t61c
eXfQoSFWgGoGggRr8e70VTmZaeDhCVH26g3TqZwUJw9bV9AzBoJFtlOhplVvXMbXVnbm3iSxBsjE
di72Uw+qvhKod53y7l8Y4HosjALquLYyuKNpowSs/K4F2b39tVfNzuQh78eMvv8iwA26Ui7qSqCK
CNodOfNaGN1BT21zOOrS1yIuPuvCXg4fYfX66yAJzsgPlhevbQ44OTZiXzvlQ1kx9doTuTRIo9z+
wGvbyTPAfDzSMwj2LZZVSUIli7xAO0UefbSYcdXmz1geBRib/a7b9S9lZBxum7x2NGlazyRNYA+Z
q1jE1+Kk0evhyJ782hZ3zfgqQ+9XRoc+/ywmxr6fYlvaiCHWZ4M4nmBuLqrNtH6LxRyZ/RUgmJ9O
iRwpu7YN9WMtGNXx9pdds0JHmdBo5tRancAxUCclD4rpJE8EtGOIXg10uX+rekE8wjNK9kqJEOT0
MvKrPDip47KcTrowpXszhHnFHJRw4zZZv2WXVhaOn6eWTsuaxKBDxPTRQLRlhw5dA12qKRwtT+03
1u6KPd5Nsn96vQxNLWFvgzXJiRfH0smLFP17rlnjXupMwgPNCyobbMCW4PY6PyaOfSeQ+09Eu7jI
Zl2yijyEoItmN/BlrwmYvIIuS8jLpts4ZvMxuryb4SpGBBo8lMwxWxZ1g2wA74Wg1qlKRdsYfTsY
Rp6kT5r/ezIflGjjiK0X89Lc4lQPpdCnFghPgEqRoyWjw4Fz0O2t/r7iemlovl4+xFky9WO18UUD
EEr+LxK+j0EYTXYr27IR2ILxIAjazNDZnlXvW48yzO3zNkcdq1Wdq5rMm5NqLekrDLPQrZg495Qy
SPtr9I/6tyL5HcPNddvO+lyD/5/HKma6YLhRF1+Z1GFQCgjMnabK/5mCPOeh89KNF27tjxhh5ouO
JvkqZbfLpZSQORvMPDVPVpKGDvA8vomOEaD7pv9vvueDqUU0p6eZqRfQr9AEMjPbUItsFw5Qfv4X
q/bBysIJe3+Kunzkg0wv3TfNhBbfFq/QNQf4uGaLjYFNuc46n41JDTcTisxJ6ee1xpupJ7CRRJ9v
f9C1U/XB2rKoP5Ng5LrHsklaUu+t1mtdf2peR8t/jKtx2vCH939u6d2UMEiaYJ2bC+iXDqFOdRV2
SmmexjFzZciuvKZ+qi1pJ0amO3X3VtMeEGY7qnLriPfxmNhhKx2kvP1uRd7X4lPcGb+t2LOV6aBI
JD8U/INYOqeKbo+ea0D0gxccRiD1uWp3cUdI+un2gq23Z/ZjmQIMgQUv4uINmaoQWl8wMRCSDRMI
ON522W0GV/WOmWpu3bFXqmgmusIcUyrIFP+Xc+vqkBQoV8cKwfc/kXXHKGqaoxki2EEFB2HYjo43
NH8U4TlIZbtNhb+eDGdeb+ZgJKgh1ADjeLlhtTADR4VCOXWQ+rl0uhRbjcQthMeV8AnctIktYoeZ
pHgRy/ilIDD9EuqnUinsrEaJcUfOZ3xBHK96689ZUG1cs2u/p/gPh5IJnQGste9DJB8ueStnbsP3
KoAOHQzcgln+U6QUncT4m1Ba3UbYux5KBVxLasH4Of0zVnFxbahtDI1MqIMciuVdmU305+TsAHyD
/NaSfwKBitBhNRlX7ZJj6nEumiY+aMXvwQuPilwoMCYk1b0qdeP9WGk/b7v0FVgB2F9kAIi8wMAR
T15ustlKjMZ4gXHyTemhF/THqvFeGaW2c+uLTBqEUKyr1+2dVyd76CBT9VFT7mvJ3EndWd7CgL7H
rZd3xPxr5hE8cKxzr//y1/TC0FueR7NY/jIQWJjMRH+z4Kh1GOLS2p/hv1LvWM9Ge3d7FVYHG8Iw
wBWsN68rXBGLe7fVY7mGQcc6TV22G4Ov6O06Qv5sTG+wjN42NW/3xRfOpigXwwFPR5du6uUXAk5W
0yxqLHAT+q7OX6H/tgW0WRP4kPKv6qfb1lauvrC2eIQVqfML7lPrlOl/mrG2mZxi+vfbLBZ429Dq
tccQOmiMr80zqnjS5WdJlT4KiRV4p0Qf7ZKHUQ6+W+0WG881K9SjaPKDUqQRutgnMWpRnBYij6C6
giXClbKfSrpxIlbBEQWoGYUMRxyhEbnP5ZfIYJB1sfCFk6antdtruWArvZweb6/X+taTmeGlsiG9
I9sYAL80A1C+EjJFFE5i9RjRshs1za7j7yg7dk1mq54rF4AxpI1tWjs6mYjJcSdNA1S7pFJFskUI
tULxz0wh2t30y2pqu2t/GtJXpD42bK09nSo+lUOcHFgte3b5hWXURbGQTcG5z34PofRmtk9i3Log
M6DCUt1+S/ZvxQDNU0VZj2YagBOwtcv3sq2CuppQ2DirnKm0/tE6sXhGswRAPoPv02Oj/dtD6NW2
n0DOo7cGklhoHqCuOYRzs+ErGglGAbOplTh+RS1+i+/hyuIDgaFMML/pZE2LwziNk+5ZYR+eTe8x
LnzKLBqa0r8L7ytaXBsh8Yqtj8WgTohfMeWJGy9HIUD09r0H5/Y5616j7JvXf57Gx1HrbE+vd710
mLRfpWCHRLEMJ2b/ZtVZhspM/acrFJhLJtFWYIxvZqytv4XOW58wYgr8fqYx5JZTF44hIr88jqkS
naUQ6FydUX9NBs/aeOVXBMesAC7OYaZeDtxwWTGdRo9yIUPqZ032beap3USMj3MuUsDD5AvPTV4e
20J0jX+8IbfJx+WAljKYq9SnAZT8w2ycIxCljsVujPbNO7BvgJ5Dc9Nw61zOF9flqwC2bCbcfhev
l5e4EhA8nhGMYnxuA6fOXtW82pcz+bL+s5X7Oy9Fm2HjArrijGCxSGdoX9DVW+Jcg0yWkskw43Nl
3QfVm9Q+h/59Uz8C0Ny4B9ZxLN2D+Q8TgOiz8fhdXgSBn5YQZHrZOci7PRA6O4xHu+JLe1mzC786
k4rihp4bj18kL3sqh+6vP5a1ZRCWRgYIPhDFl7+gDWOj6L1SOwmC5YTjuIP4JaFqIcnJwdxoQa8X
FsrDuWsCpn6OLhcBla+PcSWbIe9HpjX7MBUCexw0+dHLJVD9aq2e1XaTzfu6UQjWoC6nAb1SXUyC
KQ3NWDiFhQR3txr0ppNZvrSbElCg4ljXTgO0/cvtR2x9w4NqoWJHS5rjvDphUq53UiEPAnUEs5qc
rAg1HdVeCHO44fPas+vRs+jBhWIt7gBwpFsCc1dc6523mT7/TGMH+//lxlLlSFWpn/gFnh/k9pAw
oQ8ILHjMKDA7XcZB7ZI0cwWoEO0sjeFx0as7wi/5oDWQ69xej3V4YoJdQuoAaQWaWctQH51kNG5N
MTkH4iDtMkEeHGzSWC7arQ7WFVOU3hiVehfxNZf4/6ynTloFVnyuB0Vx4xmWNVSMPZTDuMU3teZS
4JtgHQF0B9cxl+rsfB/ypVwAnxW2UXouEHtqmC8wyxqywMrpHnRiFe4NefjMOX7kEulGN6uMuyZJ
D0W9N7TcrqphP6blz5oJMnnjrK3zhZnAntgCEiWQQasVl5QuCYImTc+iZ6HzyFMvHboxdb0CTPR3
qWodQ9sryAw1h8Z4SFLhr3ccEiVzHk1CroH7ZXHYuV3VRs6N9OyJ92qmcuYSN91qMKwON2BjuPfg
MzBnAc/3UPLD+vtqC30QShXENep9oMpOW79YUBS02pk+5v62D68D04W1xSdpqtC2/ujn58nsjmbZ
26J3LAb3cwR9HmQG2klWtiLFdyKXi+dvtglhB+nQfGyMhU3Csbqzhio/1zAX2IHU5btIzl6YOfpR
qWO957EKH6IuhJ23TUdXGevonmFgyDdFK3cLLxJ+BJmw1f28tu7UYmFJgZ8IiM/i3fI7ZWzGbszP
9F/wotBgYLDpDPCv0fegT8rdpG4zrMkcpuVS0DWAk4+yC0H6wmhlRnrd13p+znrUFLRalY++ytxg
2ac+BZHavzN9n9dLEARXj1PvAYHWb7lklMe+bMw/G84wL/zq1/Ar0DJGXg7IyuXRL0TYbo1Szc/D
lN+Vkm77L9VYuHVXo04d2rF+31pIgLjIvNy2fHXt50SFIX4RnYrFxW6FI9Pmk1+cxbb5XLdjtPNK
RpNlbVIPUSYaEN5N2c/bNld36gzq5+aeX2+KQ8vrWxOAQAnTlJ9DCn0g4yOEuYpWcCpg+bvbplYh
8GyKfiGoKoIwsoHLddWnsSbokYqz4X1X5M+69fn2vz97yWLfmCOYodLkYLQ05k/9cGX0EgIUiaUU
Z806G+Yx79wmdob60/gqaC5KvbetXdmsC2v6pbVQnvQ+SYzirCavGsLB2kvww0/fUG65bWcVb5BI
zhkDbPX/+e+lnRKlklgzxwJ6bneEdrD/U/LKi/4r9GZOPJTubXNXNunC3ML5TUsYCVwwNyFZFr21
W03ca5sEXgkAAWOXBA6LwqclmGYWUvQ8J3JlC/WbPt7H3h+vPEqloyNA2DFL/vdfhGoBbFqMf8B1
tbAoU6RhcIGNMrOHQPB3Kqol/5uFeU0/OF4diBDPmFhgMkHYpbEPd8lIGfG2ldmhlu5Nh0yH0JUH
kRrDpRU9SkYrDvPy7Ov7AEra5EVOM3swNrCP1xzgo5nFcnVQ2uR1PZtBxrDJ7gP57vZ3XDMADB3s
LwQJqAjODv9htYZGHwsi2PJsmrUjpU/ZdvB25T2ZaeURuCQtAISwOJsJUlcahYfqbLT38IK3qq0f
ezcmZlOMvRg+S/IdmtjDbriz6s9hoO7QIY/t3qlaV5P2VFvTrVnaK5t38YuWxyqLyrQejOo8CM2d
GIuzg9hZ8KcTt4qSV+4lwrI5eGJwdB7auFzeKG0bWBwNWKD70RG7P7r5EBI+SJEPy/rL7a2c/62F
SzIXQhZEXwFaoqU6wiDqSVmkRXNu4Zd0KO0gYVtHyV0S0fj8e1O4DJKRzPnTw1g8Hr3eUcoP6uY8
9ZKjoiYakeeNh9tGruwSU6Bz4EOrjiO2cE3sjuZkNM05hSsyThlEj+MfRj7el32x8davs7i5QGXN
jPsUByhbLcK/qK+5leCQPqMp8SDVh9HANdVXxXg1Yt1J1Wgfw4rpCepdLeiHINmiNlx/K6N9FEMZ
ogCJBb3UpZ+oMDVC013WZ34IILrfifzmCe6AmOftNV37CGkKcLp3NjQccuGPcGiHEWp49VkSIJLO
cvgp5YOQbxVc1s8kcBo+iGLLrEK55L5r4FmWs25qzpka2b30lkdHxLhHBXbnMXNK9Xj7q66Yo+CA
0gogWP4smydDoyhNHysNYZP+RWj3IGu62hHbt8qZSnGrf3IlP4ET5//NLesrEkyJcHGPzVnP/h2j
Dmnqh6r8JiE25LlhaB4jT7Wb6Nftb7yycyhvvVPYUGhgkOLSQ7w4qdIKDbRziPCW2j3MyaxXbLjH
+rqaCSg4alRUKI4u408pSYtizL3mnBTMYjK53FNB8TJApi+eUWzcV1d8fib9RvCHVij54+J8Nx2F
IjPs2/MYZb8mhvcjsBnVJCF5uRXLX1k8EGQzuIs+Nt82/5QPr5zUi1HRKGJ7btTPll/+nKz4++D/
fe+QHI2ePJUo0kgqIgszraajDx+V7bmPnrzorCn+a6XtBOFer/7oPcPSPoV9S7qLJnRKlfxT5t/d
dpL1lOT8C5gtgwqMYU14Cy4/dBI9WAfbvD1bZgL1mt2Lih34D3K+97TnaXKnJHNQqBgDaAefGzLd
wnrcwhBdOY0Xv2F2sg+LLcu5N05D13L4KYg0j62SPJqoz9bwDyLE9W0St0jBr20vPTlSVjqonP/F
7Z23ct2DrGvP8ngXjL+zIrCLfL+xtPMVfPm8srQfjCwivi6DRdSMh/ac9A+dARpGcgaN8VvxkzIc
Ev9Y6f+Er7dtzru1MglACp+ieb+KnHIZue4U5i/cNnQU9IOQH8n+8bStIuZVO9C5wdxDzg8s63LH
Jt0K0kRX2nMYWT96RF7MQPiZRv+M6tbM/pWHllXU0SCH6gYfXZarpi6SJrHAlBXlj2H81LTZrmSy
k8Kl2yfGrp9o/rS9LXUeNBPDZzGrN9SZ1xHv5S9Y7KNQD5UeIrN0TrrqOZKbz1qwtZ5X/fHDRy7W
s41Mq89oep9hft3VUmBb3aOq/4/fMf+ID8dM8YIw91uV61PO3E7aGf3WZ6zLrvNtAi8P6HuwRsxd
Xppo+1BE0MuabxP1LSmfQp9xVScMnKK5p2Rz1BL9PgsdFXgzkOdTbGqPvu7b2lAfxYLGitrZqjDa
GiIrZr+RGa1T18vftng9kpL3sDf5/HKHSDHpxIv+IsWfGYOwB/15rOSNGOOq5wLaIUVC3Avis9mv
Pqx3UMdtrQh+d26bT+JIZ9IKn7xwbpHLT9PwKaNgM03FUyrWh0oT79A73xqjvHZM/4+089iRmwm2
9BMRoDdbsmzbKrlf0oaQpfeeTz9fNjBzu1iFInQH0KKhBjqYLjIy4sQ5XC2gU4Bncp8tgkQTIobJ
VOfhVRpqFynQRh1crf6lr1EX39q+grse/mRww4g1X440b2hfThxl4ALjWVQey59zNbn3XdutSwJx
Fnpp6fIWpBqXNjSIhmvVisfXaq62sfxkqduxPY2jvynH7ZoK2K29QncP3SNEbeQ0F0c+czrJV81s
fJWS3hvCeG/QZoOTqdr8sY8tt4KyUZ4290d4K5Z6b3ThBGqJOkiaJSNR4p8w2VkWRe2vZnEkYLxv
6LrM/IbigcVfwDlALS3Wa+ihtyxMLFlF4AnF0tyuD53cfqILbuMnP/X8W966VdS8RnSwICm3N5Vv
ZfSjkPrvZmTvZxgVzDrfjkrqlZq/q1Ac6D62FczTcra//7HXaC8+Fkg6GU7BIgO0/3LhFSMMIb1m
LTL50BUb8yuSL8G4dabUy9Kf7Tb7FdHK9gcCidH/FVZuv/LUE39/cade2F+4TQjpxoaqP3shVo+V
JX20x2ItChOb98oGjbIyLooc6DLjYdWRkhpVNb7OY7hBcei7rb2YRvucFa/hbLsNsO2i+wvqbWvN
xtoEi828NA5Do6gYgPHifX45wWlndLrmD9Nr2jmDp9rTQUYRiYYwzf8kRf1PWYMOIGilfVSp1TaU
EXPrrHgzzsqwMg83zrhBmzwLTpaMmorwZ+88Zi8RELdZzJfo8req+CM73QkVMG+QALB/l501nOMN
vwXchDIJCUYegsvXC2xkhj60/fSqWqWnBONBL7e9NXhjmLpzCEtR8AC2Yip/ZPp/deW81j+6wH9I
4zXWhZt7nF5FuEZJfDP0xb1p542dBs08vbb5awyPRRe6qvZo9Xvb2k7trrecfUlXP3SAR9GaI0c7
GaIo5U9uBCu7/datRQ8IhTtqJ1C7ywvX16OjGXTyNL02xWNXevGfcuP07gzy5UXtt9bzbH+1gpVO
8ZtG6Uci2wfCDFTn4oz50jzB0JLNryUySyNKYGEHcTW06zOpPdAtNikH1U2C2S1RMvQtZ/WJfn1V
gqOkJg/+Bt4YQujLrWdGxVhbhja/VvF/kAw9NT+YoscqdiqvGip4mEtPkj0ktkC91tIh6BpXCX73
ef47TH7e93jXDgfGFDJKUBCxDnS+XH6KrU1Ivqjy/NqN4JnMaj7SIPzP9CUUCYHx0ZlJMzfX6eKy
CfvB0Oq2ll+NOPAKS3XpIP+b9p/+fSj0EjGjwKe4ScWBf3eg7RilHkOq5FckYB8H1YpcLbNXsgI3
siv0lfF+5j0CMNpZ7lipBl1C04H8GnYP/ohK70MkPbfxS+o37kxMpSF1GeprfTe3VulN1xz3Qflt
SfKpljF81j5WUXCZXJhuki1a1mtAhlvbEi4lukmBYwsWmMsJDBPLSPEZ8mvB368Tfw+y4SPSeT/K
MNr++1q9N7XYEbOTp3KbGvKros/bfnqG9dP7/7OwOGM2SmNaVelYkCdQF1XhOlq6EnVfu3Qevm8Y
QrLM7LlFyBvGkWrVRiaLKmWCDoWMiKsy//NAeNjrPEhhYaAouiyFWmHTK1hRXwP4RNt6nyLIdX+q
rofBn+ZKJi9ElQ3IzOW6O40kNXGTaq8yMppxWm8HMO0ZJez7Zq63F0EHbxNRy8HZL99rY02iq2hn
/XVCdDWRj+0cubPxECVrZdAbhjicYJRFxyQR/OKCs6RM7YdE0V/zttrFZnQqffuv1oB7bbP/7o/p
+mDCbkjJFUibANUuSw08dfIMul/rlUvFDeXvJZ7tvoXrjmSB2wK/Re6dwgkkmJer0066kc9tYb9a
mjdmT201nRtfwY0OjtvEXQ5gVfphREMDSPTZgfd65QOuZ5NqKC4BaK44scv0dQTwf5z1yHkNm+eu
k2GlfTZrNB6iFazSip1lt9U49UET9qHzKoWx50ex24NLUp1jn/68P6PXgZ8YEDoyzCa1qGUgNk6y
Wk994ryWzvOkPvCmdn14tbr8hxIoR1qwPty3d93hIraHeKsCKAXPbi1WsDCNPKGlXHo1wlZHCurQ
KA9yMZxqW6Ytqfdo/YYhgy6pZ2c+z2noNtLvctC48+mXBu4TrURANyaAqrqQe6QhlmL34qLU4KkT
lZ7wZBXSZpZ+JJ12qKVqG/kQ9A5AIVZhYFdriyG6EoTsHHUQai6Xe9g2BjSWg0qQxn50Joh4paBu
N70l/R0Q8bs/3bdtCR9DVM8Cq5e22rqrs9AezJfONqaHqGk+2w2qE3VVW7vY0NLdfXPCmVw8aERT
MWxO4OwI6QhkL83VJXpHbW3Aqthvyg5qSnPf1/1H3fS/mH2yZu0qVyB6YwSelKoECBx54dqCstTb
hj7pl876alr/9VXwiFpIi8p2joYunsTTu7UJvR4hNnWI/HmzoAy6bAdD3rsgk0DTZd3PkGJV7Yng
a1/3fuVm6WR4hgNA/f6kXh8ZMU5OjQCnkzFf+tUhyZWyS1r7parhg8PmobDMZl8EsnKgUPmodX78
FCZSu0+K/FvBa9mDCAXtynA2PxZOhbxIc6Lw7b/6JoLeVb9KUHF1aQoZRe4Wse4w6yzrv9aAajf9
3/ZLLKHunUGKEXQZjXLZx5WpEKHQ5QbDEOR/hH64DxoaLzdYJik9YjoBjI7PjPfL3O4hr+tRZmo/
A6d1o4/a3+lIOkxHT/W+6avLjSEK5g/eZnT70BN4abmpHT3suxIyxzgddkpN0wMdA/ZKEHUNbsQM
r0DiJwJrpnMRfhhOUPp1qjsvllyb36egw/croe58tdS5+Vm1GU5zGgLn60yPZOV2fpQEroSvKXfj
NNAb20WhlR7Cuej3WW0Pa3ywt6YBImak2uCcpYQjfv/+XRE0ctYJivB6DuYnONQLN1SnYWWyb00D
stgC0wh4i3z2YhrMgk7IRvX9F1AF5eNMdOy4Sp1QJEaTyDVns9gn1mRv9WQwXhQNyFpuloHXDlm3
lezY2padmiLalayxD135HDBEghVPJKYEY8jCwzXVWCZynGSvmaqmZz0KlX3gp+3ZD5TGCyP6JEAV
wyJlVxOYbnoz7+/Cq4P2Zh7VHKFXAgxsOf1hF8ldGQJhtjJnk/dytE1mPyIfV/0z8sbE29hEcgYl
LRWK4cuVnqoohYzCDk+QDA+/04yAu4+U+jA1qQz0Nux+3B/a9WsSg2JyBdJRvOsWN3Fi5kaXRkF0
Mptf+vhpQKsLiqdd9LlUIf4Pq50veZK+xoRxdUMinYXLYpMBIMXDLnZaECIIUCV2dMo1HbHGSg12
9dzq28RsSjea8jXVuat4Y2FvcSMPKBOUvGsZpfVYDR/Qt0nArRqkF70Mcv77cyqc0oW75NoXgQZx
Ha00qPhdrqGkoB7S0dV0ygwSOTn6SnFPh6xu/IRG62eC/vRKAHBjNomlYBwUnJti21waVDtdl6ou
TU9a9KTMaK7Np89Ts9ZrfmurXJhZnEKlanSoorMU+tJgD5TbyoNHJYj2RbItAt9LKeJ1mn0oFXvl
/Xl1/JnQ9+MT43/n/qB2T0crkZKTjDqgMT7G6Ws1QqJyom7hQo1poh7770v43uLi3hmkpNU5Femp
nl4kp96gBhM8S+WuRizwvqUba0cWFClA0sAWr7jFpFoSMh5qpGYnHSHkuY/2WfRFy4aXWV3Thbmx
fnh3WKVEDznBzbKz1K5jp53VpDhNhQVtheExj9HowdEeZzEU1V5etK4Rg2S/P8TrdCdwYCHQ99a1
S8CyWL+hLiJ1sGa6tZv2ezV60+w2pHqdnRpu2+yopJVby3slSg/mKpHK9fxe2l6spJO2EEHICrbH
jyEMMWl+yDr0Ff9bGeMV+uFtjEiAkY6hyrSkOMzjorXjpCpOknJq0FAtmmA/+k+x84j+Bdk62htP
hvTrvtVrtyYG9/+Mvq34u4ORiRdr2zXFSWmljZQ4HA7dy+qjIkMuPNceoizf7lu8PoqXFheOuw7H
OJBnhtk350BON8r8nDe7KtpEwwtyDoBX9/cNXt29BCNU1tmyInFLp+zl2W+zMu+5mItTLZter0ib
wFYPWb7CA32d4hAxD2uH4gU5DtBBl2b8YMx5M4bVSfJRZSJV3G8G1GFcTWu0bVvxf82YyJtiREcm
1cbsP/DNmdcEVnm8P94b+5WKEF2YNCu9RfaXH5JPfsTVaZSnSB94NAjplgewszBlrnVc3phZnqjU
3+APpM64xHwVJYUucjXlqegmN5fHE9rsbgwU9/6AxMxd3obcSmTcybkRHFNwuxyQo2eJMfdZdbLz
tN9VoQxfXzevCaLd2Jc0alDUgr6DRNHSShPOVVJHU3Wi7Lcz/OGBXstz/ChF0zdFsn9M6byvgpWz
cMuvXRgVH/Xu+IVDMHWF3VSnSSqOSfylqkmV1A+Z1Lt5PbqW0QFEPI6ll0vS56COTvdn9tYC0pwi
RFooXyEWcWm+V60xzHqlOvmtgVpy6/V9t22lYvO/MCMe+uRLKS0svbc/k1hxSr06hRIFsUqvkMu1
d1Np/r5v54YzAxT4P3YWntoOI2OgXlydDOuoVjXdXJ+UHObKpyJ9pbFsBR4j/tpyW9qC30N0qoDv
X6xd0HVZEhp1fRqbvD3rRWx+6YrE8ajtQJBeqOU2VuJ/FwUlRKPqzWmjM+Ka/8BKyb9VelafjDg8
II2bU/UzlF8k3BLtA/QSBPndnO+ldI3C58bkQntI8QuAB/WpZcVVocRrl7T1n2ajQBTC/tSjfroZ
8+Rs0N0StbblORL1qvtLen32RcZYxShNzzzkF8FNQhE3S6WmOU1WTcVZScMvjWnG5/tWbgQ2QvOF
4MbgiUw+cXFH5FUmS1GmM7hsSg5NOJkPRuVEGw0Rc3rJ5eZDUQ3jl1jq7E1ldtIu4RF2WPkIcfNd
big+giQFogVQoVIuuTyNZmK3Sao4zUmrK9VFyI3ET+38UGBVO84TyDCrFw2wvpF5RdoVWzSrHVKC
8T83rIg8BikynnQk7IG8XH5H0cDYycu9OXU8h7cU39vDHGfVyrV8a2XfW1nEAb1dU8mIyHDBxDVs
id9hDZmadnt/Uq8PqRgLF69g4afBcWHFp7WriTLmVOmqR631Y7gIzF+xGu6DIDC80OxWIBLXLhWD
HFFMAsLkvFxOnlpFmSY5GDTkCaG2UPmlKj5i5EG9JjR4fc/zODSpEIlmWlEzvrREms2iKaRuT039
ux+/aN2PKvtc+ys+9cYEXlhZPEVz0o+jVhXtifwRRM1wV7shukvQ5cBHlusJiOvcWuu4Xu4NwhEq
haLgjrgG7AqLoU01PRROZ9QncAeDV5ZVTZY21FcehVch29LMYmxqW+bzWNlgVG2EBlW6+RH5Gv74
PT2ozdkK/0xTcwREXvzjHlnaXVy781COKfnK+uSYX4Z4306fx/jL/X0vfMV7X/JmQswhkSj57qVD
C3TKhWkTNCcr+a42KOkBx0NYbgtSHEpDgOu64SJCteKtl5tFBd+M36BuSeZCJPcvt+SEAIXv+yTX
o9Q1fuVDeIxtc1OhaGnqzkrscgWdXRpbuMsyDdUwC5T25KRkNHZyrsuV2+ST/FD3kP4jTp9MD+OI
ezjo+WiZW0nNm9Bruxq2J8My/GiPPnEv2uVKNT34VWPZXppEtEeYEfJfm7Jv5PmgmilwCK00m9Sr
5n7+e3+hlqeYUYBgEwoFZLHAvYopfRcB8uwKzDad+5M29fFeogiwT6bwEYB9fPCnOl+7ZG4skThZ
3HVklqgrL/Z8VBaDlqXpcKI1RH2Oslb63EyZdTSjAeFOqW843+WcgN1pek9LSmlTlhrsZWbce5TF
VK+Y1UNclopnSJJ6jDFG7JM1a9+5fA0zL4LSB0lYgUnAl17OSyBN+oi4yHCKO99xTbV4NJy6+Ybi
Zf2EfrXmjuSstpVZREeA8MpDDVHyCrLr+gwJkIwoeoKS4ZpbeKF8yLWyKNThFA368EAO4kWid/Or
XpftNpLG4rWL/M9WoL0oZb/GC/lWkLo8wKKQgOslp8qzconeTdUpTZE/GU9xoFavdeqPO0PVJooI
4ewRJMi7RKPdpVOk/smZUToysx7tyMopt1lQDj/iNM5fklZTvXiQIHhKjYH3PcoTGrrPbjKgm4K2
IY6urK0HxDqqx7jskxcIdAavdXTf5UUCTVnhG54pTx/MaHZ2vdwHB6k3P9ZF1XvtJG8lAjR3yFrY
8PO8WHn33fDP1OQgYoOwTgTZS5xSHiR1GsrReAqdn12hboIJfZ7wC3T+BztRT6MPaEXdEYl95Avv
H8sbx+TC9MJFUyqEF3tCaClXjRcj8T/WpvJ1dJKXpn9IpCFecZxXAajY7hRgRSsfdVE4Mi+3e1PC
njLK6XhS4hh1BH0TQwsHxM9LVc0tpNbT2uIolYAJAn13f6hXRZul7cU+1/O+s2orH0+9NaFyUNFZ
MKubPt130o/MtzzV8TdTTsOw3iT7IdpZsu2B+dTSNYTYrUl/e17AZwY0fhk7ObE89wgns95x59Jh
JXMR90gPTM1f6u4rt/91jAGTEh6X1nIOOZRylzNuTU6jNf3MAYslKlC+oRyM2qn/fR9BFCSSJBoP
GMD+l1ZsLcwcO7bHk5kZ5z5EjEmn6ea37tBr/nllHW9MH6UYHewb/grfKX7/7ioprKCF7NCcTlFb
HaLQcGv7SzUddToLpkFyFWd+MBrnNUfLJKT6yFgnJ3QL69BYv3KQq3md7u9/0jIYxnfzUuTVDyaT
zNhyjqex9o2yiuZT4Os8D7uxgXctbR+iiYv4vqnr5cQURsTgubyXz1MHWSEtn7P5lAhVmIjoe+sX
Wr65b+VG0MFVhDui2R6kL6/wxRz3Ri4FUa2ckqBvt2katcdS1gu3tPVhP0ySep4o30IrGAS7oNKs
jTno1gZ+Nntj9HOPcrNvPSVOke+CMKue2yJV9pY8WF5Yd6jYhEqnnR2o4FYizjfd0svrhEwFrsUg
EwpMfNku3Jcpyud2rJ2mINuQMtC3IfK/f/XONcudYbn15MUuWid09kYbKHryr7M4d7VbrmXzbuwJ
0UNMsQkxGGjqxe/f7dK5K+TAVHLt1BKK5uUXJJBqZw3ucR1VvdENC0ggCwWY4tIIdFR92MSZdqqT
z1C07OKp2aYDEjDhWpwiDvByYumK5v0l8CUgoy4tRRpk161ZaKf0mykdrG21n+J9Xu9I/0gPc+EN
B0NxszVivxu7nZQddIJAHUEbLAmE4iFiOaPZONWG+TBVk+4ZRuJs72/2GyuFxxJ6PQLVgC7v5dA0
dYj0MantU6v09cZK2tSd6vppbqM1Rb6blnAW1JXgOyDmu7Skq32qjoFqn2JDijaGFbUbvdOzjVPQ
035/UDdmjuYyGQQw1Ch0jizcvqw1bRbGln2SKh3NaLJP6OuMa1oGNwckvB4sQyCOllYsqdHacpTs
U9Zo9bEnXovwt138XwsJ8fn+iK5sESEKNmXKxLz4ycRfTp4lBWVaRqlzalS5OCd+UGg7SbVHDjV9
OGuChlf9z2LTgfgHRSG6QEAzXJqL6HSxS8uSiIpT14Hg2vG/W9qAGNd+6DJXS+bTVO30rqfhqXKD
2t/zX9teQu4mWEFbXq0lnyIkTN/oJEBBLtZSQZ41avo0OE8Fzc9zU/9N5mCN0PXtpXFxwik8yBwD
ur6AckHwfTlgq+2KjGag8DxF/3Emj4b+Kn1FLzVvIE5J552mH43kUxm+5MHkqfVzoMqPo+nVtrMS
qF05NT4E0DETTzQM7nGx0LKSNU2MWzu3enwIoxR8e92W9JNZuZtE2spBuWGN5Av/eHxQj1z2O0i+
IqV02Mbnqp9dtjhwpn4jo5GZbu/v35uGIHom8sMVg465nF+8V5l0tR+fbVt6nOfh4GTzz9hOPCtY
a7e9guSxecGICzCOBhEIr6tLW0aW6jadafE5isPTWH7L5r3cf+zSfT/+NAhOZNONFSjPAXXPJErA
qZEXdmsUEeM/ppSe7o/8itnw7XMgCiaJR6aV4OXyc/KsU6ZG7pPzRMCxj5o411zHGUq3HMIHBxHi
D+OIwp7qkKqMlYKGPSMJj0NvDI9MZegFRrPaPXh1oeGAFZCSoqdHEKUJd/PufqZTCEGwUU/O/pB+
QtLmNbG77ST3rvqpqDVPK/Y5tUQilt6WQxgiZzddC82vX0OCjIakiEyhgXrfUjUVKtU0bGHEPxfm
I8+mlzg5V8k+1I+FdWxUtqFEoV9OVh5h146U/LDIitDUB1jxrVj3buTQfwQ2L/nkTMzmRoLftPzb
hWvAkBtOS4hsklsHNsX1sIgg+zCQawOQ1jlS7NGrcpmnTm9Lm5WtJZzBwmshjo1npKAgBNkXzqKM
Ld037CE9+2qGwt2uNsjZhu0xN/aalEPeMHlpT5t5MbpKG21q+7FPf4Pz2tQgYnTpOfOTlXN+Vexk
t5Pf4paHmoCf9MXIzdAoDb8FfpeG6UfHt499Uf8yhp2RO7+qsvcm33elCZXvP4jVtMm0uz8ltyae
gFCw/ok65LIHRZKG3OyLMDvnIwhEZZymnRHAwnbfyg1vRlO3wMeg6EHianGk41jPByVrs3PWp55W
Rcdp/jRn8Ucp+1+NB8ABnZ9A78gWXR7UnoJVH+om05kXSLwd22Bc2US3DgR5L3rUqaAwlkVYFinz
oKlRlJ1rMMteM5i//LGDpFHK17p3bp140Gd0uzB53ATLCDBJQYR0VZmfp70M+8Fg7pLpMJpnP/rQ
qSdp+lTJ/37a4eABucDwAIgsafIszZ6zDGDuOelVA6GVXnIdSTvK6uf7G+Iqi8gpRy6OKxvyZEVd
bojSKYKp0OP8rGuf2iOk0DJJLOdz2z3F9YdarVaGdePcX5hbhGd+HVtzOuX5WTYKWuInrd90Zfsn
mkbEQ3unftDsYE21+8aexyYPb/L+6EAtVbvNvlF8ZcZmrPyZu3Rn6KVnzOfon0GYeBCYvXXOFcEC
xPdLp+b7maSnTX4OIq+NnZ2Cou5nGk9yXq4yz8n7K/fGUb/woZjjH3zbFLztRYXBz+0Yku2sOMfp
HDxpkR5t/TbpT2qTjxt5tpv9EMjjpg0oHdWlqu+qWlU9SzLhRw6ScaeTMPUKA5GHWtKaHYT7Gt2p
uuONcWkeq3GUBbdtuFEH03DjMC4e5axRDo4/QCEUoFKQm223q/FXu8gZp21ZTsmxjsv4qakiw+3B
LX9OldnyfCYFANyAEw/C/EOCTvW+ztDY6zsqTFLVbgJJDR9Ip5YPKinV12auoZG2um5/f8qEC1/O
mEalVcjU8/BeSonWKrcNvyzOk55le81X8p2E3otnWKQ1xyxVdn1t1Z+dtFvb99fJYvYG8s5E4lTO
hSO5dIfh7GhNpvMC6uh11hWvV9S9PR+H6Dwa+6SON5Usrrty12fd8f6ob+1/migIk7FLtXlhupTs
2a7auDgPtk3jxpc+Ks+W8Mkrd8stV/LezuICVY1OLVAWLM5+tdOSz/mrrEuu5X+1BS9m/7Ndo8YU
371czff2Fvu/pfU0AHFRnOvou91/GKAqdR6SlGwXu+f+FN64akiigKATZLb8JC7vd7FXgWgoEBIn
P1dqpB97OyLbb6MiNqTtn/uWbk4i9G5ka+CLvNLM8PusSPOMQen9UzEank111IxDaJJ+kVr9D6hQ
s5Z9e2PiXU4kKWB6L4j54AJdLJzk9ASevYSDDDdKidx46Nr1j0j/NKida6TxNsgOtpHs7MIr/HAz
EHDHrnHgVeom0kPQeUTZarRpnadJTh/MHoUKA0yB/enfp4Z8BdE/SyGKT5eLYHWzHflGUpzz1vbK
2dw1ZbKZSfpL9rAr/WorV+EXumBWtvWtbUZHCqRxBE5k6xbbzK4yJdTisjjbgLObPvPC/G/k/DLT
T7Hz4f4Ib/mnd6aWMWBXFnldq3h0o9Zq/DPMSko6PNsmEDttVust3eOI1KXZv7KUipvrveHFtTxS
bMilpsAxjvnH2ezcSXkqq3IzRl/T5Pf9Qd7a4XRB24KbRKF/eDGfiZZ3s9nXxTn0I7esXgsaMpNX
2Y63qhO9DOmzXP9zepnhoYpLKVtAS5G9udw5PHfU0uyS8jwrVgPpT3XIjSxzFa3SvRTZ0EenN1B8
TWZpH47zeGjDsNhVTg4PgDZDuWZGv+fB6TZNpbcHW+nTQ+6X/UHlnvWVMNvcn6Bb/hryEPL3VKe5
rJaRsyP75Me4KvzR6enBybKjndIWGBRS4I5hvQYtvfXy4diLLD+soCRVFgdrTlO0bv2sPGt2s1OG
j0n2LTWOvg+XxCsF/6740dvBprSBtK8kB986N5auB60KxCqAJSO3tniPdGXuTOzz8tzO5dZPHnnf
f2w1x9Mje1up3ccu+Q3jgzk+jPWHKu1c5zSnj5ORejwpiYqHx1DeSwlaD8NDn6bwYT4EsZtJa7QN
t6dIpFvJo5NMX/bzhvrYOI488p190O/DeuSpmtJRgETA7MW1mj6EeGt3VMfq0BrG9KLGU7aPtM7Z
UDhRV7qLb0YTFqeHVgeRXV3CD/SuUrpEKsuzXgbbSjk0iK8Hx9x6yCVv/qBZE2ojL8mv+/vyurrE
MUJTRFap1dCQv3TA5HWmdrbz8ixHyg4McEGTdfA7DUvXDow/dTlmXjXa35N8l+Ro/trB8zAM3lDO
3FnS1wAGHr0KDqX0t9ES114lP7jlWGjepDrNG00BXn55ykvI80157MrzUA7fia8cT2pot9btrD2q
Ja38WmIDpOklfSt1RbO7Pztvt+RyK7MS5O7heBEMoJfmW7vLJTuvSkjoZtjhqjEjUxbbQffNIUp/
GirTF8D7GSUYdveh7yt4cZxea45tHKulO1lB+SjrTfBfmXcURNlQ/dOo6uUgqiewiGZa8m3lm4Vf
v/pmgZfF24AsX/Ydm7EcVKUus4/U6aEwEGCvfDfOCdaGYJt91MzH0PfmWvfgQ1m5Vm/uYa5UBNlh
O8Y/L+6BNhkTK3bU8mxmfy3/ObQFvfKHtPw217ZHBXbrmK5iNy/OWtx4HcyxewVBqaBcEJqTlwtV
pU2VWxnbOAJQBZeDFf7OVoHQa0YWN6o9pg7ZUHyqeg7mwu0/Nf5zMNhuX5ebOD5k6Wftm2U8JaQJ
gcJsipI30Mq1J261y8XlrQFQgQo/EHq8+2KcRuXr7TSU51FPd1rWf+rlNXaWG4kR3hVQ95JRQpmC
Q3dpA0ZRuR/rrDorU+glQOdThG9Box+j7CkM4FiyJq+SvxT+ythuTS+pH4FOA39J8/al3azQbBQr
8+rcGA4Bctj5nmRoFV1fwSoOU+yH5Twa3FF4D971aFlc2qpHqYM8sK7OOfpCUas/lygWWrTkSgHe
vSoPZSw9qj7Efk5+Wjmg4q6/so2j53rm4UEq6NJ25c9TNdL2cXbA4dG4yi1pyaEJqCl2HXqhxmoq
No0JhWHcNOk2H6Pas6ehORZNDW8j+nLu/S+6DlFZcBFNkQOnXL98x/o4B2Ma5Oqs5epHYHcfzD5n
/q1fhTGhQJwfrHHNUYi1XM6BSNtgFIZD9vTlHBhqTyv0UFTnvom3Vghzslkep+FMrlStJuQxA5ds
u5fAdZhPqNT488qYb202mkNELk50o+iLD9A6kOCUGNhsZkdYlJpumJpctOh/rI31OvajS/mdKfEp
7x6acZsVc6LAtt0X8/dxjLlZ/wZD+jcolYfZqr1aG54i0/FkfXLHJHtset0LQovrXt5PxmEs1yAl
t8ZONQARTcJ1+YoWq0sqp0qstDrTme/KqYxiJ8wI+coM3xo2bHkiRQfsiZj3ctiJnsKrzIP+bPr9
vilVt5GdP6VeHujJ3d7fwLdcFokYsDFiQXV9SbajV7IWjZ1Tn21f2lZy6cm9fU7b2h0zUjBzL30q
CgkKzSp5NsPdfeM3XDKgVqFNCwSK2G1x9ZBaLiyIuWpANJ8K89dkrVzoN+aRhzwtGigJ0yq2dBel
KuejPHf1mc5FSaUAPj+r6XOwhu+4sSlA6oDTeUuIULS8XK66mbRu7ub6nIJ/l9PtBKsqagX35+qm
EUIpcqrU+YBeXBppZCtKS/B251mvvSqEHZ5C6LDWTXJzxv7HyjL/LUd9a+odMxZn/c5KJU/W/lbq
Dzv836zMOzvLeCCQoyodsDO3R9uHXCOoXSfel8mas7pRtcUvUx5VYW7GYS6TnFLexUNcqOzvlDox
BAdaT6Y1Q2gW2IPrQAQJOWC+J7IKP/e9vb+/arfn83+sL7ZGGuXJUCEmdIYB3tO02gXxR6xPWys8
l/dNiQBxcS8Iln1avukhEHCPyw2Sj3rkF03asEFMeadVUrqX1B7STwrz6aCU8GepstAlzJ5NQDTb
+9ZvbU8Nvgxq9dxJaCZcWgdjUigFkP3zVH8ACb9L+9idp2LFyo2Hp+hCAkbyRugPMv7SjKTkTaea
ZXOuIoXuoKrfFZq6Q1bh0VC7nRNIT2V2gMbi6JjdJp61nWFIh/sjvQExEd9AVfKNHp5Kw+U3qBaU
I4pdN2foSb+V9rMB6hYpze3kpC56Nh1P7jKXUG1QXdVqcrdSqidp1g5hHex645MSrj3HhcGrlSd4
J+6DzOWKfyookO6Fs6c5S9K8nxCKt6cXrf5hBx8UmW77lTW4udLvrIkY7d2dbIexKqVAeM5SW9JY
1CXuZJ4ztVjbz7eOjniS/N9RLcOMVJZiYs3m3Pqunn9y7Nlt1a/5qoe4TmiynBQxyWdrkN4t49le
LvWwo2nwTHAO1b66DcIjxB1uo+jbyViZvNuD+h9ji70TZYWRGQHGUH93nG+B/ZnSm0by7f4eveUL
RMWNznKgc6hbX67RWBVciuPUnivifzn/1Rtfe/BOw7iXk09q8JgUX+8bvD6YAm4l3s0O732kiBZX
eaT1s2oEUkFUWnnRkG8ao3IrEMsgUx35kDzFXbU3ksg1gAv8axsfRIiiqi7aZIDAqMvmOnsKgigp
SHWkzmcClrhu3aZX/3VOgbhDWUt/CuESPGGLpQvayZBn0+Sd3H0Yj8GxM3eWv1ekRy3tURFeQctd
nbKFNbHC705ZmkhdMslGCdjorPidN+iRW6lr+MprfKAwQ4QtwMasnrPYKFbu+LHv2OUZFXrRJ2BW
XmpVD2MgSy5vDP00aDHoYx5Sh8zOi70qqdLWTjttV0/tIxdZ5ZJZGDahKBne31JX51J8GpAY8aoF
VLRMjE9pjDBHjGxsE/GaKfOdhjdLDXdo/g9nZ7Yjt7F06yciwHm4JWvoWc2WWrJ0Q0i2xHkmk8PT
n4/6D7a72EQRMmDYBgQoKpORkZERK9aSH7Vwx9j78sultXXi09dG2PQt1rKKySq4QvWk89Ct8NLS
fpRL4TaUgrokcjm7taXcXF/ru0R4ZX31GaRumLNutirfkAK4vsw58GKr2utILh56cU9gBXQIlW0C
gwGPyKVP2WQHtghYo52f5+omMW6ExEDQbU5jw9o5LZu2KKQthIgK1DqrW0KeE7OMEolyljUhIFZ7
Y/Boi4dWlm/qMvkE4nfv0bT5CZnvRwrCJEOgpnW5PK2akt4Z09o3GAhnhPIfq/lYD8qxSlFSOjSW
cmynoVt6GEfGsP3rX/D9O2rZXAQHuEUgEqS3fGm9mGBuyRs+YaTDbl7+AhJ9KPXuU2SU/phIj8JC
KXgIX8x5jy3t3Z3y2/IyMMDwHfWtVeo1l2WuGGlY+10tnzvoWaTvTeucoRm6vb7GrZgEUkBBawMB
FBj0LpeYRA28Gg0PfzlDizCsbc2L7IbeL92ZnfP4/kBwmsHKw1+00Javi9ein4Rul0rtZ3M2e6NV
m2QZ3Z5O2obLUC77TfzEu4qmz+pESFlmch9ZtR99avvELUfbHbIzzLNTpHlmcBrrk50/ZdLn6xv5
m2Xt8iRiF0cBrc+dwlTA5U6OHfq1ShvzLGhUGvQRGaQxkuDEciWdoRVQ6b6ZCfOt6XAYGJRnqAzd
AsdmqloW2StoQYiwwqZ60fRoPDaF/GmGjfNmQurKG+QhP+VSfaoDmSxGl19KPYwe08nSoPPIBjgJ
dHGKG1txJUtqdj7cu8wDig1Ge5aGHXn6u4b9PNfC1rKIJ73WHJMmOoJNP5Uwrz5Tj+pRpXPVXhyv
b+eWs9AadEyY5ehIrRNyA8xzaucV7+/ZAekqMxDbzXK902X6TXm+/mjQyQLdp/NN8r+KL1LRlJBb
lI2vGvdhlH0Zp9YDnLlw5lJmOHdVcjAlB0qd4SCjSReG81M0M6eDvIMd/62ZOV+R6ZLSq6gLptmH
amAYln5dVf91fT/eBwQNJC4TVlBRk9Wu77JUyys6mHnj5+nHebwPXwMGXpSdec/31zNGuNupc6Op
8Y53gr7pODs2tRs1eK67+SGJhddH+h21yYMT7Qz3vo88GGNgAkAq0/Ewel+elyJwmP1PGwo5luyp
aX0jJwFJyh7x9KYZ+i9MAC7V+3UZPeo4OmorN34H1cVhLu2Yir0m3zDeu8cxubl9PNYWiQLo/dcP
2UaDLGTUlcZv1bvYkaFmuUHA3M3CL2G3s3lbR5LeAIPrzE9Ssl8FuTiu6zCBkcXvY+mffCF4jtwI
EfmGDrZCTVWuvsj1HrZs0yhtAmYSAFIyiXH5xcq5DEE8U/iw+nMQwOEnYheCn9LTyDdy65z2/1x3
+q0N5Ur6/waBcF4aDAazq/JZYkOlQPpoOPX3SOkOVVPnrpUPBXPWmr3Tjtg0Cac15QjCAanVpcnG
qsMiWQoBdXqrHzMCXKcAkz6H+e4cz/JXrWMPTGzQTMKAsDjMpSnI0BWaPDzxp/FbTHLqJfpJTc2D
YtxGtnGq5Ren2SO13wqrYIt4VpEzwl2+Wp4dqZ2mlHXr092lqd8dlD9ll6NzznzmMti7lDTpu16u
Cv3OstCVsSVnekmKb2N7k4EcdqIjE4fHKCw8PdqrXrzPSzEJFcvvcWKu4OWbvnlX2VKa6FOjtX4c
GnfWX0nZn5WXDMpHqAE+8xbZuQ73zC1//sZcG2a9FQR668vt5AYwrIsa8ou0+N5oj4p6X/FAvn4M
Ng3Sk6JvAoT5HTIjC0tL6iulpZxvzKfQTm3SCzs9I6eb3zjD2B3LjoZCgNjMTpjZCp6kMksFgKYU
r7bLpdqNlkD2ZLKzbb9kTlF7Cq0kP5Rhlx2uL3LLM5eRhGUQnB7Y+nEhonqcmiDu/Gwq62M3qIVr
hQTR61a2rtG3VpZf8ebbacqspLKTdL6ZBW6cGEc9egnDVx1+m/9giDtnwZDAzLduU5idMJwu6Du/
kWtPlaKDJl5j5Uvn7Bna2DdU0ZxlnAKkKOCVyxXFldOknRUJtNmT+SinffFkBWH6p81oRrWWoRwD
7akFJriKVSILhigU0DUTcl/BNPhzhKCTEZ2v79qGv1HtWUZEoERgbnP1wsyzwmm0yup8ERcu/UiX
XdOUPWqPjRgPOI85NMRKcIb1gJWQ9WBy4rz3IxNZTKkvEq8a2l8CUNUpZ0TnoRrMdidobK6MigzJ
DHUPGLUuP1Oa5KpSSxE24x9d9EHLn6R45wWy4ds8sGiKwbTFfLm9MgGbXzvaAGv8Vqb5kQ2GepAq
UGM9ijyHFujLjotveJ5Gd5x3I10yWP9WPgEcwpnUyOj9onXq09SZM7wVMNNdd4mtj8UZghESHiUa
fiuXMILZCsx06ClwQLsSNA/lbHjai1JXJzsrXq4b23o8MkJBSPuNAmOW4vIztZWQozA2Bt9Bk/Yp
6nLj4EiN6jOrZNxIPLy8qHYgS6sl9ZTJsXonVFOcmhRulOu/ZGvZANmZ/yMPWdg4Ln9IrSf0H61k
8JXOLM66BGC1UcaD2RWfVDP9MOHeOx66Ue4FMkQZiUFIJi7gGbw06bRV2zq6JHxzjrk7QcIdGiWO
T06VdvS3qvKp7wr5QG4hPXHfVPd56PC2loFUy5a0J9C5kWxe/JrV1SNRlRjFYAp/7OTqoCHYfRSm
I3nQeRSHMdXiu77SmHLp2/5OEeEeJGPjzgWOQTIBynLhQFuZd+ouLvM8H/yCi9Zq7G9W+9jlpjd3
v+Z6vokCeU/5dHPBbyyuAjljSg66jVjMIiQqxNf6NQ2am2XOAKol62GKvlz3sI1wQcWQ2UTKS3T3
1hduCRS4CMxy9GcYDgt/cEY3mChS7GmEbkQ+nWIPQ3+MtL6fSNEsYRjQVo9+AmNsX0M5kc53hfLX
9dVsWKF9h4o00FWKTOtnng1gqcnUYfIRUXlAwnY8hHp2lLp2j5NhI+px26ILByaMcbl1ZU4eunCG
r2f2E2FKd9Bwt4e6UuudxOu9laW5jQouEUDjv6uzWJvDVMO/J3wpLgGcNa6+h8N5v2FYoEnGWw7M
OE/7y9NeR6EUhgHu1k710anBQ1tW4iF8txdWlkfa5TNnMUQORCuZ3G6t3JqSlgpl7AZfnh4lLXqo
S6iy5uRl6SCpbjV/LaKfwfA3Qsw799PWChcEvkl5k700VgdKC0WkMA82+s1Uo8fYMX1Xep3967rj
bXwpsLiU3qEGgG1yrfbQCgn1SYQwfTn8UFWJ288/rht4H4n4SkDH+dshl+cFcPmhFCGSxixC2W+s
cjhWiazz2jfHZxBLhyJf9ILQzjiOg5HvXIZbhm3qbzysQBJxJ1watlpDydI5lkH72tDTnMwR/RDJ
G2UvFvSjsz2m0I3vRc+PL8UgFzW5dXMotoN00EU0+/XYu/JwY6bCHafz9d1cDs7KGxkAoLrFGV7m
M1YHK6WYwnHNZ7+cbvL2R6TpCAB/WMrCRrlj6n2AZTKehz3VNDTP3rHXTVUxDprTzIC17dOYiZd5
MA8D+jqWNN9eX9WGE+poR1EoZQNh7lxlC1QuGzuWheyLPHM8q5ejQ9PU1c5R3vhA9GCY74PagPf2
mo4msDJI3p1R9sN88IrMn8Pas/aIWxZ3Xn0gwLbQI+Lz8NCs1RDTuJG6QNJkv86P04yaNWLsYYYa
5lnToLzLg6Mqf7++exsfCqwXbLvw0kC0saYZBN8apKkhyX4/GggptDnki8kwu6lZ33apI+98rA0X
pFEHpQ/0NLC3ryetA6XW9dqsFT9/aozCqy3rFCj3NvCSsdgbUd+yBYuEahACecavgRBlrzpVG5iK
T804jsdDO8ZenEYfKvV++Hh9F99TezCpzpQu1Mk6QrP0ri7jhTYpfdJkrepXkn4OxsdICqF8alwT
VrNK/jG1Loy/MBsoJ70oHzMRHOWoOM5DddtHylMVipMcOF+u/6iNGPb2N635z3qDgbNyrFQ/reLj
HB/G4CSZd51+zu3XXu92DshGw3CpfFH4AkXK113PNY2RPdO6S2VfMm+yMHcD7VPcZAfoeKz8KZVe
aeQx3XS6vsaNw8/1gBzIInb2XtoxLht96KxC8bt8itzBEiNjZoG2E802POnCynKI3lROrFwX1twm
ir+sqzQY3lA6KPJnL1QnV0t2oBJb1hatSAIBjxKGci6t5VSjorQWit+iJwzvuBo8Mko3doe83fGQ
jcO/PHkWDWUKzMa6sqEaaSUHoa74cWMdjUSksCsnAkpaEIVFtlf03fBHqhoq0QYFXo3L7nJdtTEU
gzEFiu8M7SEwwycGzRPjkyK+KRLqNIN/3TU23nSkdowvwExF34760KW9obHSrMjojKvUumrxaS5/
aUXnFcp0axjHsZROdgCzZ/rgpM6DCMYdp3nPekd8W/oUaCgtyez6ykisLjPtsOb85f9MSfhlgu0L
qvdbqTPvKktzJ6AnaaOdyZxOiSJ/b8fJC01xW5c+DFev8Sl6qF6Y0ry+Le/HvJafZRDvOTdLDrwK
VX2GmEVt8a4vu+agZdjUnxvbV4ZTZn9NkugYUWylpZL+7B0XCW/RgJrNXgX0n638Ezbah4RxlsDZ
+2FbAYQfBuYSOJkDs8jqe2UFdPfAhNgv3hUTWhRJOB2SuHItqz+Gve1OOswE2XRud1VaNsKIRapC
CXaRdYfM69JVlHrI9M4eVL/v0YwTkqgBCkt7iiVbx40hE9hMYClY5sgurQyDoRSAYlRfrz+PQ3Iw
2pkqg3YKij2an40Qsvz94HRBHL2PxW0SaxEq26pfzNohzcMDiAY4KkI3hjWiso/XXWrbGlmyrZIy
8w69XFcejhqD+ny4PLGtU23EzjFkGu40wkHnjlQTfklDVPx5JoEAGww0tJF+A6EvjcammUaWNak0
5j8bhXUArXrspceh689msVeQ2cCVcbvwWiR9Xt476xl6vYn6DtFX1Vek+VgiANVDfmCG2nGWpwPD
x15gVjdm/BTG350queuHfyrlZtCYnZ+GnQO85UXULJjm5WnMnNtqt0dzUOpZnVXfnm6d9ssgPiXW
x2mPqnvTik41wQLyxI2zihKKmBxr7GAUlZPsWRHjo9bk5dmwux+BY+4BHt5DkIlJy7QGXFG0DN6N
oUxmkpcpEcvPW4rSzdlJT6CAT0ab3o1y+zGMXwrxd+Ucu153Z0c+qll3yHKL/7cOVr3Hh7yxdk6o
vrwmZF7tazGeuRjGIiky3S/zszMOsFvkrjF+goDl+rl5j+UHC/TW0GqTw8DQimxMMaTfSwNYijA9
TD1qqM74oBXpx8l+gQugUW4LFemNOfuct9KOjszGu4YpTRIN7mVeN+uHZ2KJuQK8pvtzEYTHuCvF
TZA0slfqoLuvL3cjyL41tYZxoMQZy3Uy6n5eyg/SmH1Kof+6bmLryy2jAmC6AAXy7lwFBdiGqzzW
dV8uOuOlVem+5kMp3Y7InJ70/QL9lj0+IUUeXoXMzK3sFajDGAOnxxdTcWyM7mBar5WhH8Jupwe1
tXdvDS0/5E0GqvRymhAP2LsaVoUidgfbv751W47AUQcPR4QDOL78gjcW7L7JxKi2hk+fpka/0wIq
uwOx2Trm1Ob/tbHaLgQtKkvOGwMD43GqvKi9daT0Xgna0yTfVioI1bl6crJDPz47hrjrmw9V/zrI
p4YZhOvL3fpyb3/KakPlhcE2B2PADZkdS7X1lk2N4a939m79zY3lkiKRh4oaRNflxk5GO/FmZGOz
DBKbAoWtVzXZKZlu5brUmMnqaCIv4+krI45Z18waW4Yf5F2WuanSkmdWBlVHqxGHMtDCB1URL0LP
rQyEc3yrBYwhlL1VPdh6tAct39xcLmam/aDWBGF+uWTYkIKphkLLL1Xdteb7IHrOgsT7b1v7xs6q
Shf3ALVk4Rh+k1ZunnzTYeES0k6isXX06Cr+bzGrg1H2YRFGDUZYSKv/Pdh7QN+t3WKn0JeCHJTJ
xdUtEDigRmSnMf3I+btRZgB/X2et57X3649dnt7A77AIUxol1cuvEkDMImK9wE4ETUqLZMIRlafm
WKZx/ciYzd66tooiS5WR9goTa2C1Vp/HqtquSeTY9Af5q9rC4G89WcN90RZPWRR6JuyH6WQ+x+Y5
Md3csG7s7la86inEH8dij9VzY5ORzvu/yxaNvXVprdfLOSngF/IDXj15+SI1wcFqnpxpD3m/4S4X
hla+3ze9XYFZwF3M0KWZCH/rn1/ZOArFjmU2n0xwVfBM6UnLc7B8R3V0q4RydOsbwct1Z9mIWjgJ
b0TqOUBg1p0LyCo7O6h6E/qGMz1hN45eoJHdCcIbLWeDjjN5tUwPwXzHXSaqLjImXu9+nSXTw2AE
rxIkNgdRgyyyskKGztiJoELVjepWEbZ9TucU3lcAQOnpz9dLGQRsBMFzAfldHg4NpORUiszyFefV
MhDONE/1f+nKAO5grAfOhoWVY33/xcM41FZnUUS+hcREU++DdgfDt+Xnb02s19GHVaqUmHA0akaR
8r2v/uozEPvKDnx4z9DyKHyTL0RKNDICUFu+1nxNI/swi9ew90W/13Pcs7O+2aTAlO2+x057Ow/G
xzycnqo4/inknRRry+Pf7twqDBuFnYkmKC08ngG90W0jG8b+X//Bzf71gHUOHA9DFihlZfmJTF8T
oSoR3+XB4bqRZUsu2whU8+g2ktLTlMCdLz+N1XeBmU0OhTb0zY5EJNUz00k7NuXseDFY9igOo5vI
7vYqfO+3cJnxBwUJ6wvJ6LriNWtd1qMuofmo63lR8sGiyYlw4Z+vjoE8mDFJu6FsW4U/LRk1K9Ab
zbeH7xZgrIHaevyQBrfdcBTlHmjufW2Dxw93FxPI0PWTWV3updw2tbDUUfPpBjJClsRHtc/aox5b
hwoi7LkTO9Xf9/6OQeIt/yyvw7VmoDOODQ0YRfOH8Zj0fgPMvsjuQmdPUfP9PbXYoT1CC5xq1JoP
WQshVyzpdPkNaBuPJ6DtaqGyB5veXs2/VlaHqooHAyC9qsHmIVyjPS+F8zGER2baCUdbrkdfky40
5FWUNVfXbtbmdZJADOTrkuzlZe/GpeEG5o6V7eX8a2WV0YRjXRt5x3JoB52G9KnREBpQGrc2dxL6
veWsnFyKeLOXDI37eJ/bFy9R/dm2vl0/SFseYC6E4zz+ufHW+eA8zbHRaRwkpKH1+ySPxYeFqWOn
L7QVjHiJM2DOM5kUYfVhSqcfMnXudL93PtrhB4PZwxcHOpNKFR9DSavdWB3HnZR969DCZLa8PYhF
8hqnotVVnwhUBXz4Fo928xPiqTmHPlRMBwQtT9e3ccsn3hpbRQg7GNssqSR8Qn2s4q96dRuhXG7s
OMTWkuDqX16QEOVQlbuMQ5Louhm5Od1Xh+SzMR5nB/W0B8WMbjraCNdXtGXrdwEeQRlmg9afTMvq
uCcG6UyRxeKbWeZuqP2Td+KYVDt7t+GCuB44AfJMGbL45Ri8SSJUPZx0e0xMPwzm5nbIkA1JsrT5
8/UsUY6BEVBLhLrVqW0YDWv6MCXtKnpAXsLwhdJ4pQkBpBQkP4w4/Ov6Bm64BMBnCFqWbjDV/tXH
MmY9NUG9Wn7F6YOpJTc8qzbuM1rtnjHJN//BGiC23/Su1PFWDtilA9SeLdamzoA+SYR0Kg+IGIy9
N6qz/cMEErGnz7GsYJViLFSSCClBmMRBW8X1vo+1SZ+5paSa4WXNm3NXKm6Twn4qg+RDE+71eTfi
oUoUAeLLiBY8jas11oiwO3lraH6gDAez/J5HozePe0Dlze/2xsrquxVaN9d1SdxQ5xtNKG7Rh0yN
C4g/du6RveWsti+Rx9RImMDxFX3uT7lSfjeHjEZXUO8pk208wsF28KmgEiDGK/J657QhKvsk1KHV
Hc/67EtT/FyH4r6gVpJ1T47mqVPp1mlx09gC7s0PGlKNoYdW1ZxnnlHX2s6jb1nbO9dhXIWJvoX9
dD12WKh5IwdVoIG9fOyc4NeUqV78FJnnOfCrlnp3OoT/4YQAD1iaRRC6wG92GWagj2C2KK8owWmq
a8nFSaQf8+lnBJnJ9aO48V0p4EA6tTBoUmxZ4t2beIb+qyV3EqWcSXqyJZ+OgTB3Xv8bPnphYvkJ
b0wk81Qlrdbx+p/n+GwX5i2FP3EIEqgEiDblzoo2IvSCXF2wOhCMc4tfmgvFAD+KHXDvlHF471Be
d7Ui2OPB2do3VaFsb0H3QjxZnQcbzZe4E6nhh11CNp/QdIYeYpdTf+Nio9VBVr2gDxaFmcvFtCZJ
/CQKatz6MWF+Pivg85BKmnmv8ticr/vChp8vsH3GoYEF0dRa7VwOUDbTMyrMgSPODA15gzh0zY9i
em2z6CSjsZ5+/g8Wf1PALzIWkApeLq9yhlDoJRanUH3Voii963PttW06y2M6gjsoi6NbMUkSo6Bw
yF43vuWXsJZQ32eD0ZdZGa9JXgJZ6jhjCL7m6rexj9wsaL3U8a8b2vyIzPyguMWzjKnsy1WaDH2Z
+kwlT+qyYyf/7LTvVvPS9cNpGHY2dAOSYHKOqdzjMiAzzdVh62wryZSUUpstplMy1K+h2SKl9rMs
co/alddK47kNg2f67Tvnbms76aTT5kWHnJHa1bBiD34yLJ0ZJiKzQCwbLUd1CDyjcz7YSvzr+o6+
12BFcemtsdW369CUZN4e2iMTnssYDRRTlo+5kVUPllCcvxXAmzexFpvPTiruRD5Xj1Lbp98mdNVO
kWLPvRuQuoZem6p7ILbNfaAVq9IfBlK69ukkGpRhtDO0WOry76n7poY9TAH5tzzY7cYuq1xdTNQs
QEJBvYyY4npsLQnq+v8iazkhbDAfJOUQFNZN18EFqbhRUbvQCv/sxvykKt+vf4Gt+Ef0k0G7mwD4
13IwnT23E5gby7fLpzCCBly9+y/PPQ1CISB6tCopga8SgczIOiqq1LeC/L4EjNjvzWVvnhaiDhNy
iAKBHFi+5ZuraVKK3B4FujmyFJ7BGt9mDpoltuSlkL/XodeM8m3cDF4C2+X1/dvyEma/yLmhRuPT
rQI7RTVemMtpKYMj8xYHpbXcTr+DmmEnyi1Be+0jbwz93oI3S3QyIaUCxjbfjGBJEJ5iPEgKlRMJ
Jjw0kx1tpxq05RjgIQBqQQO+QEsvt7TXmslWKsf0q8pwZadkAjZw0+Y/FO6gDPufmfXkt9LN2pDM
mIkay/6Qt8pwMw7j3zAV7VyKW+kE3NnMAJLOg31YRRoJxpiaKqHld1bo5l3iDU12+nNfYOYU7DlP
ZRhs1Mstm2aNYdo55CxJYCeH1gMqk6vwVhTSn8do3I3uBSNqfJw1YG2qxkgi3TN9S/48kBjNzX2g
uHOxJwW0ceNd2Fk5QdCNc58nrChrbi37xYa1qbfyg6X6k9XvlGs2HO5fW4wTre4dZ+jR/1kcTu40
Vx1vJBtFcP3mjz8RTB4LLo0HHRMWqwXNUyQcGC9+BwpYhbQCJvVobjylASjdqNYeq/GG1wFlUnA3
+p/MP6xSMadT7MBWeSHX3d+lYgIB/Xh9QZu79sbAakFJOM9yQG8dWb2vafbUahGX1O11GxsxjkXQ
36euAMPsuqqfwn3dVlNh+UZ3qxi/qvkBXYU2dXYi3PJTVxHuwswqiOtCU6SmZymZGQdHoynTs5NT
vC1KJfbadvrel71xW5ul8zHKqp1wt9EQBEbD7CEFQ1b5Tolec/oomIvR9o2k9VQx3RTC1edXngau
rTU3UfRRzb/3BkCGPQ2gDQjFpelVaFJrqZ5jC9MaNhWtu2ua+axE6YHRsOHvQs+8MBiPoabfFA4y
PUG2U+HbXjtyX3QG4aCBSuUycA1pIqu1SG2w7OWpH8O7KYvueK0eO1qjenCvmtF9soxZJXb5UqZ/
XXevrTPCJUPuQ810mWq+tF5neooi4mT7qkAuOMvU1ItleS/J2rg/6dk4izwMdN9gbi+tMCGQlXkN
3HjhIBibr0mZnQbIMhJ4nuLT0P+6vqitzJYKMGSK5FbMCKxffEZiptIYyMCbwcCOH1P7UJZICN6A
e7+BXfXQmc1htj9JYnytardBDk04exXwrfANrgPoD48yh6v8cs2pgRxsOFHklAbzODjiJiS77sNj
ZZq34d7s9FaUAEvJAwyLNJpXkcjqazNtBzrq2VgNJ7ugo5O1mnGbq5V5Uu18727ainy894B4UAVc
ZiovFzdNUigh/8s7xQHrIBuV5lIVRXguUXfaFZsrQx2W19CCejBWN5MtMvRgBSubRHfTtRZY8KFU
3Dp8iGJz54LaAMnjnm+Mrc6i0QFsakk1/VGJjcQdpsy8qYzSTl2AI+VhlmcB9YneHrQwLo/KmB8N
NSldrUOnNihlt5iBrw4aFAtDYCnPdlvVxzGrtTvS/OJGmpIERb92JwveOsLL1tAbkmEPW5PMRbS8
5CY3QVOU06usqbfs1k6A3jZBxuPA67HM3Vx+7jSqi4luqenHmfmzUupvkzztsXpsnZeljwzMeqHK
XA8SqWHajl1nsPfG4NEuP9P+vx/twAuV5typ0U7ff8uvqAourwdaEEgdXy4JKqw8LiGB8ed8UB4N
LaPdMTnDWVej6Uc2jsK/HpM27UHvtkhBc8c5q3Dg9FNrCoesMdJM15jmU9yWbls+tk5xum5p62Nx
XpjqY2HkWisnziWonkC/kp8KKz6BsxGeadZ7jOSb6yHb1hawOKPhqwhQtcZUmtWS+xTDOVXL206o
3lzxPMqcnRRoc0FvTK3yONuIY2U0aeRAMCoOMYw5rp2bexQpWyGNLJEHkQFazli/8dSlYR1GMRCa
AGYhyUQOJLJmcbKdYO+tsmdq9YVAgwj6Uku2XZrnITdtt4+Rk8nGeSdB3XqbM7fPMCRdAKgC1mzq
QdWNqaknvIqK50T8kiywytk5G0+xlbqItR6d+DncA6JsugYVUDqW5K1oQa+OluLUiZNg1KjKu7xf
5ozKZz3S7w2zffkPvs41v/DrLnI4K9eI6mCYRAYcSdazJy2iqSKXO5fC1mp4tpKVglVj2HN1tXZZ
aDZOPlq+qLvbwWlOSRB+riL5AU26H9dXsxUC35gyVxuXDXZazzamUr29M8yfsfZF7euTw+BJku/Y
2loWzFrQTfPwY351+fM3JQ2GdZVKyYkSap8/xPGdGjKaNtaeBCLk+qo2LFEKX0ZKSP/I/1aWQoRK
Ibwnw66qufB4QfylMJlqd9CF206995Ld2EOyLipRlKT4auvSCbBabdKayPHHNj4Xs8OtDQesN0ml
N6b9z1wLsh0H2QhPKDovZFQaVUR9fXEVYIjqfiwd3zCzn3Wcx14+So53fRM3QgYjjdyNtLG4H39n
vG8+V65wOdpx7/gKWHlXTtTQbc34U6Ub5+uGtvaPQg38L2Cf4Txc+WDgRPUcaY2z6Cq3xZ3TSCcT
Y1mJyLD25bqtzUU5FKEXknf+vfIMMstqcprJ8cP+BbRLoTym/U7msuV8vAP+Z2JZ7pt9S5MoZrRf
sG+O7lH+PaFVDJlEcYiHPc66rZ0jp1/ScOp2ZIqXptQxzuuhZjXC+iES7a58bbLGnavv5Dr/4UjR
sKbRBEk9xc/VRxpQ94aEVXZ8K35o2nu1fhi/mPI/17/ORkkA7jOY4okF4CjWFTUGNqXWZojBH4Zv
bfxZ0V9z5zC0qI2EH1Q9hZFo51ttbuAbg6sUSRiDYYfq7ICfQLfTzI6y8lc6PzM2JOp259BuuR6U
YSSAAO7ek02VQlYmIzAc39T9dvgkyueh3puN3/I90rDFs2Ug6Gsp+9mEWjeHR84X6uDBN2SUKIvq
v1T1+/UPtbUWRqsXyKfDE3BN7lbEWdspreL4QdSlB6BXFTSacv5YqMX5uqXNFTGiTloJQQtzkZcu
HnbUoGc9wO+0z7KuuGX8kjtktDuOsDFDDSqcjgg1L5Xm87tol3dI5MpyAEexkZxYentrK13rNTrE
dV0dFQ9KlnyBUK85Um2YvcEapLuitIpznyvSh2RSxEGfo/mcR5p81EQKzECDjEdF49PtDMU8Xt+X
Jc1YVc9+dz8ZzWQa1lgjf2rdmsaOqQqfwZTHoAmfC+mhCD5mQpwNiveT8/W6va287q3BNcmDLLEQ
xQgCPzLUf5xAsdyFo7LhbUmj1o1TheQugNcjdRt97+W05W6AHJa+BIWjd+5mz1k6pZrt+PHwHUYn
V+p+2NXea3DL0+AqXMDMpJF0AS89zRoyW4u7JPDzycoWgv/0rKTa1w6tXpfae7UTUDdCDyyjC3Ml
7MIwdy0/5801oQzQR3QRR9UwXtT4V92jgxq/mBF8Q8mOr2yEVfLVpamJn8D6uIrdTjWDPKsyyWfo
/aCXyTnKJ08RD5NgaCTx9BRtznLvwtj4ZqSuLJEmHYPu6xBRNxLk/ZMu+cmgngXg4qBQT066s7T3
VhaoCCUvbqTfIpyXuxgqtTGOFR9NdVr0Z3RXc4Sr6jsVoff51qWV1eup0gPFoS0d+GYxeIFeHqK9
weT3zrdYoJsEEzsltXXGGsgLLGUoAgTkmOb+CyLQg9Q95uL5+ine3q5/zSxO+cbp+kHOAy0u8fFC
au5jR5/vlKC4KQvGm69beu/elJbpu/AOhHscD7+0lMctl51QnQU8nwe2J8sni8Z90iZuqu3crBsF
bQvaSmwxUsMgwpq9q9HGLleqiu/TnfL+gzwJz9AfpiH3pOxkps+Z+ikcpFPmlDuFsI1rY7G8MFn+
prpYwwVJJau2MvhuZftDSV4bzS2s2a3yU2WeVe1ljk5tDZAjtj8Ez0VzkqWjZDF0/UGO0r/0wP7U
5HtzBO8PO7+IzZChMmb71+O1USAMLaZ2CNz+WyFGNzY9Ud4RssdXtY+8cOc7bxwNuji/hfVA8nIG
L78zRYumI5sL/DAjlDQCEl5YO/a0Uzf8dkkJ4RFhpAUS7+XP3/jtIMnhPAwt24wicpAeST8QRv58
3WU3dg6AMBGZPMIAIbEs9Y2R0orTQZIIk3M9npzWy8TnCPwU9001Habp79z657rBjTsV0SXqZhat
KFiq1rUSRRv0rugaybfKdmyOtaQsarCAmJG1nrvxB/L2ieqCxM0/SRS8e68GWIVEU9s5f965XBwY
vralpI+q0WrxRitqVKcNyVdyg25cXX8f0VPfeVJu8BBgZQnVvFVolLx7RUxidKZSY8F25qpqfqtb
xYGBVVebbM/pTllxbLtHW0s/ACY99RJI+uF4fdO3XAlWSTCvIPBhTFwttGqm1AgcS/Kl6q/Wftam
AnrEP05aeV4yIWJSCkWDZf0um4deGWYlD1+SEP5w85BWj86ceH26k5RtreWtnVWQtdCRbTszC1+i
BGjIVN/VyxhCtRNeN0L5xWpWl0Y8121omCmrSWaqlHcLc4NhugVyfGJv5zY9xFpYsAnjlNfW46D1
yEgFat3hy1x+zbRjph8Sxb5Bpe/Z0G+jKjskzbOR1e7oQ7pw24/1HkJl4yY2YB4l2aTmgT7HKqAN
kqGWwayHL8vzXdJgVtOe/h9pX9ojJ8xs/YuQ2JevQK+zZeiZyfIFZTIJGAwYsxj49fcweu+bbjdP
ozxXUZKRIqXwVi5XnTrHoelutfNmyd1Angs4LKCl5xDm0t14Rek6KeFp1H4ZybEhvwd+1zJowCU/
QUcQq2St7DuHeZdPBjDs/jUoh4HlZHGTq20albYN+d3ftZJtynmAMeRq1ftKg/wSiRjNmpVQ9/qt
AsNI7kDWBi9fxNeXI50T9043wXDO2TZ3LdyHXwXqEKOJpPCDC/2g20d8aQnP7Ulvxqot4CCdJo28
TvOb8XnKYx+ysuMqanPpZODuw9MU7hs/SAOrLd0YmlKkkZ7vrfEra+5S+5dwK5879wATIOapkge9
mfuqtOnHUJ4aBcRc/Y7UKw5nyRGcf4g0YoekKtCqehrx/o4mPxr9LR1Wts+yCShmzRJdjq7P/352
O1IvG6ZUN9KIYZ+0sR6oeeW3/VrqdmmvIEEMCgu8U9BpIo1k6HQj82zw8LRpqFU/Bla/acU+i1qn
/Zm7L/++Uc6NSWcdqlA8F62bIk5zEU+Yd7n2BV3gerPGurq0I88NSZdOXWgoXTdOGhGSh2z8rYHz
zmw0vCvXmNzl+QMIHPfOjLvEe9jDcl0uk9PiNBsxKM3rcuNl6rbRQlZvAUgJ02njxStXw1XkLZuT
7oZOMzMg3XPxbMJTI+mtl6GWvk/Or8SOdFsL3fFjJFuLrJRS5YOHojMa6BEPfrYLQLX3cpQ6s4hl
xYb6PPF6SxUz801XRHxQiqBq8kNL1D+3d8qSQYTVeELPpQtAtS8NFhrnvZ0XGjBRnl+XIJ5U35w2
92OLBD1JVhzYkjVE1chBzCSwuOEvremickBMwLTnISdlYDXOe1yq25i737p+hACLuRb9yXeRg2M9
95KAQByPdcBYLg1CA6xqGMCtz5OaB+ASvy+N6U1VqiPadQNIsXwx6njT1ms6QPMynd9Iklm5+jQS
J7HHHGaRzfzjpXngqc3b7YVbMyG56Axtp3hPpPGzyPVjQdstSg2b2yZkzzjXzwAxRGIQxwjteNJq
cZakrHNIEnlJsZ0cDxy62p7wr7etXC/RpZV5z5z5X9DLkz6miCnVAezu0A0sDS8otBOl+SHF47P1
HlACON02uja02ducGaWkiPW+hVGjQ1tJAihRBRpzbeU0zxN0uQ0wtJmtEzgiYCMcKT815ubEBgtW
zLLxDQ6+40YEojvSbK2uvzgesNeDzw8pPkB3L8cjrLIbGlYmkQW6wtJD03Mdrt6UV886bAhkcebC
LQ4UUpaSlVphqmsORhKJwQGUMVH8xkFnDv3SbMs8/WwIyjWbhmiofL69Xte7HZaxvRBQIiEB/qvL
8YFK1WzKzsNMpnqBsAOqEUNmOtvbVhZmEQ9FxHOIAtCaKaf27NJMQHccI77SywMaDP1WSw65vULi
tbArLqxIxypRUj1PURyMNNeFkO4rs49py7ZKvdLndvXkmJcLmVE8OfD6x8t/Hu7ZJh8MlhlmgZDD
iH/mXbF1QTJilc9s+FPzx6L50amaP1oHMQAK2++a4l+7hj/tI/0HkA4mFa0Fl/YBYATGKSkJ7i8t
TC0SlsPreAIqci0uXlq3GXU54yFB+CBTcOtJ4TZeihg/i6dd2TsPaq/sHfPL7d2xtG7ozHCR+UWJ
Ghmoy+EMgIW4NB1IpFkEbc8OaIWfGhXQNraSfFs05Kp4VqDVDh1MknOCZAt3OnckkeXuGmofBnWT
qixwhnglbbF0qiByikQmuEBm0h5pREmd5GWvkig20h9xUuS+poJA8fa0XYVSMw279VndwOxhF0o3
FTr4SqUsWR4V3WsxPoMxLZy09kDNrZtXW5cnwQQCSjwu1oDYnymPS/87Q+zwCyq8nyf6cnx6N6pu
YhhZNAu5W2COm9ydaqP97GlQpn3tkJ3Dgo7cmU6zVds65PQbz8y18V8vJ4D687sbBbjPnXP5FaUp
mJI5CY2SAkjSg1cd8jgauu6e9PkeVJw5kBzk0cnZzk13Xjk8eem+AsctnMLKel+fk1maBySL0NLA
LpY5WLlJ0Bzej0U00l8G+/D6TS1WnI4c4WGx0V4+A0aA8YGwk+Rz0pRalc6rIooty1fqO+ZrkLmz
HjJkG2/vq6XBgPsKVXvIzKOGKr1xxixui07URSS64SDivV2BFc1c465bWLx5JAhVUagF8ku6ePjU
cpAla0WUQkLaRJJWp+9qXH8pxo/bw1m4XEH+iwmbX914IMrJBIcwNRljvYjAgh8QKN1039oSfbz5
seqaQBuzwDYRIMVrWIsrTsl5yc4NSy/TKbHdUclg2GZRKmq/r16JeWSDuaMFC/JeCRn+ygNwLRtw
3d34B2GZ3exaL7o9BfIT7/NDkCyeuZeA/TCkFQXnARBuk11Edd/5SZb4iXipxMHG4TUd8OsVKzto
0d5nbAuAJ7Bb0sCdlLoOHvw4Dtr4arLW5D5lJQ+KerAPwtAydC2WdJtVZr+/PdKlU4IHlzdTXOCS
lrF2tOqVAY3aYKUxu6NNEeU6oauGxDW/DsqwYmzJDYJqwsNVMqdzQGZw6YBqavGaQ3cIJ6XAdY+K
85OZMRJ2LA4zRbCgaEm7tQoTkl1equwq16H3cS34QauKdJ+0Yx66Q0lXoAlL048K00xYjEsVKj+X
nyXQrlGONSsj7pX3Zmy9FjY9GDQ+jCx+rMsnnilrVdXFve6gMwTd1XjaoKx2adPSmnToiF1GjvY4
fEvFrjfgfYd6h+pVnez6OvWr/ovtHHWt8ef6eP5Gj2yN8Ga+V6V7CbUIILNnFQ/gHKSNXoEs3U3i
sop4ArT/ZNTuRuuz8b/w9lCOsWfBKUgvfrbrnIV/hgUp8UmFlRRXLNE/oI1jrizh59aRRoKUxSyd
OuP1gNS6nM9GtLpAYqGMJtXzkc82lW+QWBG/zJ07QuCBhWa811PVh9wut4+U/gRBhriLwW1W/Bmr
b+UjWj6nYSPancCLwtK3ner/a8EebgUTAGERgPDQFWRKx7xVuqwcNHT82Nm4G9vmg5kgnEr5Wobv
qv/p09AneRt+Al2ItKGnwuq00uxLPCpNaAwzNySZGgAFuOmso/rOyBtDAY5ZQR6Hymp9dOGmQrkN
HTogBpmtz/9+ttzQw55EmSIjq4KswH2cxKOiHXPy87bnWrh1gX5GNO8hGzcLIV1aIbaXj4AE4dDG
CgL53G/rPMzStYj+M50nbSwkSedHJppQ0ewkBY1q6cWKkuKgJtO+YamvJE89ss6NB8byfCOyB852
2STwQqsCz41Ksm2Sn+DAgBZ44RP3mL0S8pQM23YINNb51Bt2pXsPBcijIlbC9YXTjMgfeUm0niO8
komlSCucHE63jGgFQgPLRTtHx/JhJYxcWl4AQdBaDzVd9FrMX3G2vMwbpqG3zTKqxc8E4vIEdH3V
BCLPP7cX+DodA0jLzPEEgDYYX+QefhWqXW7e0iqqnZMHiBhp/kBaKxiBQvHeBX0Wsb1yDS9chhcW
JZ+cDS3NUiTdIxdkInUZ1lkZsvyPXhdhr6zJui0eUhAUAKwIHCEQStIG1lKjMCZTVNE4BlklsFRv
lfPFaxpoXrVBQuy3vDvw3sSb3Hyuycrbf+kxhPt+JiiA9wcWVPYRFHAbpBkQaVXMB02+r5L0IXb7
be0oXwQbf5QVVI66/qUYGj+emmnlUljarDhVyL+iAogARHLY6UjiPh0pi0o1VrZNW5dfx0ZRV57K
C1ZmOjJQ3+KxgatOOr2endKM1jmLhrpxNsKdhkORcW0lsFnYqnj1I7TBy9VFCCfNZaPYtef0Jos6
8xtNHkmp7GJV22tEg+qoEzgCteP+HxFT8K1A4gDSBLwwrjxbOoa8rmzeaVUdFXnrgoG5MoK+N9c4
pxaOBAxgd6D7HsmoTzGNs8NOp7RMFKWpIzRdv6h0Q5J+7yQiIPbvol5xXwse/cKWdG8wM3PrCq/f
yBpR+JrMu7QZj5YnVnb+9WJh06tICQF6DwSPjJuyIDZImrrkkWpuu24w9qZem1s+ZMcsY4864T/a
VtW3jpuudZ1cx5mwDMazORACElYGLVAchBHSDTwai2OV4QHjPSLToWR5aHiRGq+1QV/P52wOte+5
VwhZX3mH9DrALY7No8IOm/5OqR4BM1hxmQuTiS8GPgavedRR5I4xDtuaR8s20kR9B4zNk9v8yMkd
yZBPsd0fFdkYq+HN9Zn2PkWuEDbjvYjmjMsLSHCh106TtZgyZm1Hkc3i18CA3b5+FmYPDYSzug96
++ZEwqWV3uYl1ajdRdz5pUBbwKpAS//tto2l2QOSHFT/M/ke7uxLG57Ia+Iwq4syQwtVArUQZK+P
fUODI0TM/uQMynNms7ttdCEbC+ZqSIUB6IvnPX5fWq1EaTd53raRVRhPVesBEGUcvD7xUXaoU+t+
IsTP8+xbl6ehHZOwzx4z2qw45oUsw/wVsyrxXGTE2+PyK4qJkizuqjYCLW5oDxtclH5HN8343TQe
NUX1q6oPaoB1V0a/sK4Xduc1OfNoEGKshYCSUdT9EW7omn6uRAxEAFNoPaZvzmZMNwPqIobvlYGz
9kxZuHUvRi1z1xfJZOHShXWVqD95/yHELklMf9CaDbz42OxB0IG++tDEpXt74NeefK6TQGMICFg8
N2X2pQFYHCfrOSyXH5Z10MUhZ6ildf7UNJvbpj7Td5cx86Ut/XKOQWuV53gBYIfNPA87Fj+15lsp
0IEJBmTQAo614rP374Z4KpsE+Yb7wvuF8hcXm2Flm62NWnrgmiMqyk3St5Ge9gfogUGjZ0etn4Xu
3o8mWTG28FaYx41UL9wS5lN+hIKB1wFxUtFGzKb6h2sI9Yhsjjf6U6XyP93UCR6QMW6nTY6+1M53
40zVDjnnZbU1e9Ftpjgr2Je6RQkmKSzzvSkzRn0yUOdUFaXO0FOaC2sz2Tp5NjOuNyH4SXNlp6mU
Fbu0sjr1MDR2Zty5Spk+EUOUa3Shi+4DiRJk6kCjjZSJ5LQIsMDQ+5zaqP0GtTvTT571TZHfDcOv
Sd1ndec7B16HubYSL14/OzC3sDbD1lCyl2V8XSayvEtHnFvS0YDZcex3elnsByfuvzpFnEQrm1jF
Jr3axGcG5a2TlxX3QFAQZUPtF6Te6wBgOPohd6qwRUquGN4KcwqUtbaFhesN6XnAivEn0o8y7QOO
CXWZprcRKXQjyJNc+FY/rSk4LblBYGLhf8GjieeVdAkoVstb1aFdVBd3Lfke67/1f9YIAsoQWYC/
NiQX78SJoybgkY9s65vaRzU99nwjNlV9L9C42dwBAdG82n53pzcPvP6ZELpbWcN5L8preP4FkrMv
dTElncg7BMnHNOkeeAMNPf47zdFht2nvXKO946J7afO1jtWlRUQCBNt1blMEw8KlB2Rpo3sKr7tI
mVz1VGWIHoD9jV9vj2/RCl70SFPPgsmeNDx0tydQgeZdZFmVeqA6rw8W+tJWcGn6vNPlWUTTKBq/
weQDcWZpMKnRtx0jehcJgqYtiww5mNmG7ocp7DScWNbdM65MT+h5cYLU0Mo7w46RF9FcaOYRB4K1
U9KGeOOrj+jOy1CxLNwDHUoI5aaT2DYKOrlMPa7f6tyjj5U6dXuRkDXU/nXAAajwjHhFrhuV4Cti
0hFPAbMhbh8VCks/jJqmQSm49qUSiXY/NRBPBn0VRXcniGvRS8+m9qiBse3X7SW7Onf4Cjw7kKYE
QSCY+6RHTmc4fTNmVERmbhwI2qV5mhzado344GpnzGawL5CzMiDaJJc6lXQEZEbvBI6eRb8lbmsP
AasE0NK3h3PllT/tIN0KLsI5WSM5SUMp80SMXEQ1WHRDahR/yh6sOyYdQdlPqvC2tcXJAz/N/1qb
R30Wu+mZa5UJAojI9so48GyqbCYK/k6OxMH2vzGFosjcDoeUtXTLlXnNh7huRIQEuV/r8ZEWfeiQ
aaVKubxOf81IkVINkEdmgAIjSl3rBc2R8VHvvXTlxbs4bejvBFmfPvtkyU0QtROMpD2mLeO7Uhs2
ds2PwtU2t6dscS/8NSODcjrPzN0ePVZRq/9u+6PwxqDPTrU+rNhZGY4hLY2TT8xSLCyNi5Y6B9n9
DP3LdrumfDZ7tQuvh7wKzhDSc0BzoN9HuiGZl+skjwcRqVmdfq+cGKxhKY97X6hQzTSB1g1joo8h
dBbWXtULIwTzBWpR6DQGXEV2uJSBn9Yp6BB1ShO4FA8jm2+grLzyJFgaIUjK4CnUue1cRhmlGsGs
adWA5M6GmZHejD6hgxbwFEPrXAB2i3/F/gOIDyls+AlAAlHqlSuAOmtAB6RPAyAIRuHXvKt8R81+
k7QCSn5ox/0/b8kLc9LN5XLD6DNbDJEQYus5U+O3aHT1WVwMoRW7KxflwmEGZwk2DLIFaJO7gsu0
Oi+NVB2ikhZ7U+13KPb8K5Bvnr8zE9JRNjtdgPpFHyKbfjUbETbKQ27+jOM1rvDFHfjXzudleuZp
S94BH6sbQ5TTr+CC3mg5FN688d8dE/wrIguIUwBoIDOSe13mOk3rYAOCU9toP7TmNZ5W4vilkZzb
kGaMdekgykoZoqEZg7TOg44jUxq/3d5oszOQnQU4KT9hNUiqy86iVBhAtjwdIzzu1FPagpgbIVm2
r5lWbBRO9Ec7HsVKCnjp/KLxF2lZlMCAOJuHfrZItdd2HTrBBtRVTVuEKFQVOLNpPY7biZj8l+UQ
82tVDWwrUiVuDreHvBRQAasAcBggyioC0Pk+ODevTJNSKJhZgbypO+0V496iyNv0h76ffKFnUWft
PRHcNrs00yiXIJn/mWuX80a2BbaCTGRjZHaRqUAoGn283Q9hH0X6ctvSwn2GNgmkUGc+WButbJfj
IzmqJqmXDpHjIVZ0Y76Nq9z2napQAyM216rDS6vpzO1QHsLUOTF3ac4p8lGUijFGY2I0kdeIgfhW
xu1+66XjBHkx7hqDPyYj2Ktju0rWCjJLE4sbB5wggN9jVaVr1aRTrpW9PkUT4/eiJqFbeHu0/f6m
yvAdfnTNxVzZw0PetMAcbAICgWK4NL29aqJRBwCbKIX24QhdQjBoBbx/V9JfZfnzH5dytoVUI3QP
UMlAUHw5t5oxAcukuHiJErEtAaNIB4iO9MlB11e25/WpgCkUZiB/APlPgEqkYVW56J3G4H1k293G
Fg/YrjszHrZd/EEd5icdkjgpeensNQrjeQwXLshEGn7OGQDHgnzyFWyrwG2XCzRpUJYEA3l30yOa
lgKKO/x7H1u77p/jPfSa4YpAvxvAHeDXkGJ/CkKwqSqJGnHtnoFAO07Zsz5k24quNdVfncRPS6A8
BxUmJK7koblo4uN5lamgcfgKHrd63GWJ7rPVgGhhCsFTC9S6jhc7iqPSEUg0MgxQvFXRRuc8Mr3d
2EWGRJxfO9xvwfPIhuy9KlaihqXBnRuVngBaAkAyGjLVKGkAZU8PavKB8z8a7/98BNBziQLbzIWB
Z7wUCmVlm3YgMlKj9ENVO1/P3my9DkZj5Va48mJwYAD5QCEMYqMIoKVLgYHZWGh5o0UsTb/ro+m3
VViY2qOZ9ve5HnTpGk3LdUodAAF0DUFkD29RxBHSwJJeS1RjMM0Ip3E7tWNgVNbOpV5Q6tTPFB18
k0OgduxUq8hSkl+3p/UayAXK8FlrErM600DKjyvoTCqVZU9u1Dbdrk0fS7AslxzokGJTqSeP/GHD
92x6Lne1sc9IvrHtH8oX919VV3BdoK7owr+h4wffIp1Fbywh5ULtOKIKB2G1XSp3AnkIzIW2lta7
9ttz6zXmG83XiHg+k+Bn1z5xx7kupqenQgUZyL2nPKH2NiYsiPPXlbmdv/rSpWFWsZOwYXEBXz3C
BToUCmfsyMloqHVMkvqbEER7zEcQnVilUnz1qK6Fo2rQoKHqdKg1+6mBhtYxL1skoZQ13trZd198
D0CxyAYAr4E3IeCSkm+3mIFynYbv6d2npn8RpdjkjrFdGfVV4nmG3gKPCWAggDzg+Li8rJiuxYi8
e3IawFHbTS9OcYKQO5jiNrn+p2J8o+u9Dw3Q22avHi+zVSiAfXad4PaSdpCqJ06lU4wtr5ONNZpB
a5Xh/82E5BtMS8krpWvJCcQ1fmx8kHRNhfhqb36ilnHJI0JEPVoWpCJQy7VzHRYyeO4ZbxWmDkhg
69aNIIDwo9CTlfzNlfOWDEo7gtIU8LQEswZlcb/wkmOmv3P7m836FUNLWw/3OiBoyLPhepeWpyGc
5ro1kBNBQ2jY27HiU0QYgXDVf4Zrfo7pr6l5p5wdcKCRdaWoYGqkp1FxoVUR+4hOV5IP1357NoNQ
E2nr2WXJl7pdJPkw6TEOk/o7qbSdnbbPTWE8EJRfKTsYPwXoB0AW8pg7a7XQ6xqWZFu6c2lscB3c
XuRkOsFEA+KGbKt1AY/fa+WhhrBYfkh6f7B8hMG3z8DChgGHHxqqZpwQymfSOibcIrbW43CrDtov
6jHyzMHzaak9owFwDby4sGkAzAAsFk4EyEDZGGCASi4IVpIbNAnwuogUi5a73jVWRrVw7pBcn5EM
SGXOrS6XW6YULsWHYC21J6s71eYGIkqEb4ppxc7igAAYQBcE6laYv0s71HJSoyQKOSGC2yveKwQa
MldbyUpcRYEIZkHdj5gMqBmgdKT93yUdTztOsxP066fsnkBlXtGiTAMcPfcH1obGWm/HssWZGQZP
E7xSpE3RZFYNUsMiO/Xd0fvK6DOAymhLNuuNbu2Uj9s7cM2YNLySj0qboSPvlKXehsWIoxM3cIbQ
UU6Fhx48F0FaEty2uXTYMad/Ryj5yd7iWUczjDCJgXQ0X2rVH9Cnb4AV3Bg2efw7EVuOV6+11gZ0
DbP8XM2/lqVLh9rUUIcRq6n9gnjioQc2XHmtk/GUtff9kMCVOoHbp4GXPXZNvxINz3MpBQwXw57P
zZkrNWlfqwXHXIOmrdxQ1k8bUoE3YGV2FyIGhL5wK2gIRFFJjhh4wSB4n5XZCRyKpu3rzo5WB6JD
93zDoXQ93YkV5724h84MSsvJ0tYqcgUGefwwgw6tk0Cor+FRDaqO6iXLyPb2EJfcJnBmwGCDzxVt
SZJBResrkBBg/wj2OIitVv6hP3i1YmT+T65W68yItFVqI8nGpGqyU1zrxbab7PdU5xoQGwAA3B7O
0gWEFZvlp5AumKHylxujRMdJU+NQnFoURDXnOG7jg3HfNa+WfUyyXzXfjy88hz7IoK4cxc/K1fUo
/5qWRuk0ulUarM1O7vAU09+NfWe0QVOj2SjxR/Wu0UNe/7Jfup9ZF5jNW2KmfvyLstFv6mfL+2q6
24ytiW0uL+/fb5LOSVGAqBWiE3APmRKHVp2D9BtVuVDxzJMyrRFUrU6BdI0gRwOdAKeCC2zSLTcF
/DztAc1/T6z+S9sSuEM0QwWMHYc/aaYdhLsftG2W76HwyipA+ye452fDOHQ0DW/vjEWP8XdjyP3l
FrLhll3Nn2ZxNEWPnISNiRLnbSvXCK3ZK4J9ac4XzTzy8wE/c0xK2ilt0qI8Zxcb1XuMR7qr+pfK
4P6ob2vvlR4y/grBrTv24TZ3YwcKkAPYVLTvt79jeSX+fofsudDEMXSqiSMHwo9qCqxtV0LZ9oHa
I07FU2E/2lnYssbXrRBCEv5QQQOsTzamc583z0q875Sf6MYzo5XPuspiXE6PHM9k/cQMamN6+j79
DmXEstmP6Z7WTwgSG1o9m10dTDY7crbPvV969h2qSkSLkJgaDVA+daafxns2bss6pBYBMuMhKUBa
zp07Q/jUHTcFWUv/LTqvs5mUYghqjEBxuzoKrnEybcfGHXyzjnnQOmJNvuqKkxGlhtlpzeVJuC9I
DF3uHlpw1A0duJDSSPysKgJSJAcgfAwvZOq+TSfkW16MaWu3weT2fly8jMncfmsWQYPIxmn9IlnZ
Sdd5V+mbJBcCfIqlsLZG1OYqu2b6boKphmQkrJRpa7S/cur6rP+B1Nf29l5ZdOXnkyE5E2Hok1m3
2MJpcleVJ6PKfIM8OTWEY54qskVSOz4KFjLnnqy1zS+F3eempVPMRG042QTTTFW+YimULLkvGAQu
v7n6Wvf8kmM6syVXBG3GvazFrxOHUo+pEn9Y28FLl8C5BekRYZoZmiI7rGChj3s66ocCDOETOOpV
J11pNVjeLeDxALXz3JgotyROk9PyuhfZqQGVNAUVStg77I5tYp37ebdXpm+jvSaYdd3+Om/RM6PS
EVVslCEaFKRPel/4I4ME7J7rAX+BEOx4rBLi440BzFRdPTvKW1OsbNQlB3FufV7gM5dfDg119GaY
oxu32iV4rYXeYMKzQ9to7XqZ389yjHFuSwpvUjQvl1U63+fVnT0Fhfqgqeh0LEBF5yvDfS9IkPAn
9AioK4HVvONvGZY8kzY4w5SPMJw6+8H4U+MJ5QWDn7fxjjgfzsvts790TZwPU/I5ueJZnCHyPpHy
kUPdLetEkBg/4p4FaTIhrgpv21seHfDyeMvD88qqUP2g6AqaoOF3D1Z9AHauNwMmdkUbuieDr2VJ
Fk88XtpIvaI7GDmnyw0DVHJX8NjNTmjF9nxDkMmfLDwpbo/ps4XoasnOzEj+UyclYDgEF1dGn1LD
16atUz913RHHxTcHX1i/zXhrKBu79Ksx9Q1oVqwJsV8n8eeTefYNkiMdmEcnK8M3CIgl74w7TfNV
KEMHrPnKP4wvLLTzR6q9uOzYKCVKGmsEAJ+ULf95EsBTcznXSdoThXYabi8Vyetj8tqXvuW+duh3
L3Y125r5vs2jXNy7z9VXEHR4ypFQcJWAjKHXs13hEL/Rv5D6u3CjrBh3/6c1Alzo8vNK2nV17OHz
CnVHs23fPabtrmvfp3wLZgjubqf4WcnvW7U/qMoUZlPvu/UaAnwxiQDeJfSDYlPOxAyXX0F1COeo
iU5O3l2eIWunjxuTfBTOfdn+yHiHDkot5O7G6r/fHv7SxWQAkAW2Z4CycWlc2mXtmBZ12SAhamXo
235Si1fwtQYgNVrxXksn7tyQdBQInVqAi2qkrwfhMyICy327PZQlj3VuQdrocV9bTttgKLkFRV3A
nidxn9Mnkb3X5dbq12Coi+ZApAH5PTza0SF5OXOFRkzFEiM5tVodgGEhjHPqF80Yxo6VBRX4TEIj
4ysX3dJyof9chV0QKwDLcGlUI0UpbIFkZEbjwO7vILjeJs+2t+L8F2MIc26uA4wBEshyBy0qU2Y/
GshJ2HmnItRThpDopHrlhN/roE56BhHy6Bd17d0bGm2/mLmVHW4v5zx/sts4/4R5Ks7udK9xDaXo
suzkaKHJWz/tDn05+qV7p5j/xd4EwgDVOBPpenCfX5rq1HYo1RoP08St3WPBuOXjaays3HCLD1MH
YRkWzoFQjdxC4zR9hQsBQaAznvrkKOo3bEpj+lP/LgGpMJ+1LvfJx2Rts/dYDYW3j9lGPLnvt+d1
6SCef4V0TKpRA/KyQWCdJKq9syvob5YqXcNfLuYmgRNBKRXABrAhS3M6dXYfNxlCMppuDEcJhl7f
WAo6Nb/EeL5ZblC7DxDKaT8GdS1Q+qxLy1vn3La0ddppEA735gzA8FRCKyxulWNXFYcCLPbqsVft
gOUZujS+6+wX6WkwatscghYK8vqHvnkfLfQF7i3t0FTg/+/CJP6psOyQa9neJEWQFMohQ58A6Xe3
V+Y/zBmiaKBrgMmS58y2acnbETGQKDZJ+16pD9Nk7RUQ88T+9JbmB9KDV4ttnbfbhue1uJ4vIDtN
dJHP+tOX+7+dPK9RcdeemtRsfEY99FgZab0bFcPe3ja1uPtmwYP/Z0q/NGVTgXSUmLLTAITfBuxb
055p2or7mrfwrfFIj5EeMtqO16p4jDBtj+4YPgZ2kvtpEp/i5Gcs3I2TuGux3jxJt4zOIz/zVz3w
7rpaYPFc8BkmsRVYIHZwDDxCOhImBmQ/gF6wp3t0P6rZGN6e1qUVdE20zCPQQ/1Pjp6pDXibEIhn
zWHoNnpllVslT5Uwz+zyv/DLiFBAJgQiW9x80jgV4K0rr/XmnEABCufuSPoQjJUbtbc3Sfn8X4wL
7T9wzOjoRfr/clKRWartMUvzkxGnjY8y6hgQ0YBVqZzWngSLU3hmSvKLZjmigFgU+aluqb3L8cjZ
5HlCtmrhjiv3zaKDQvHtf4clU9eqXa7EembTk8o4eOpbl7fUT7zG6bac9FP9EE+aKMajYiFpEKjC
MJkviAAVIpQBrE2OUgLZMHRKGnsji3PtUExO0t21nj7ooU4y/JwYpVEHnXCU4tlJKsL/aGpaI2Fj
68NuRK9S5Vslt8c7V+ggfEnsoan3XGUNB9eCCoWMaUyrWVYBvDHOyviXbkIEMYi1gdYCvklu2K2n
nOIEtvTE3Q/N5kdQ5G9iE6xrQ66elOp3A/nwVEHSjU733Vg+CLIx85dSxBAr/j0op9j68EjzcXuv
LQR0Bl68aBkAMMW64tMoPUHbgSXFyZxZvNGlXarl1qbjxmNbCH/4THy/bXBhx6GihWAOuE0IT8li
K1UK/Xq9J8WpBVVukLrO75SlPy2tWDuyi/N9bmn+kjPfZIk4hkgjLI1Hke+7aodUZTy+GlUVQmW8
Uh7KjYIHh7WJwevz5qpfLbHP+jBjr7dH/B8+BOhDNEtAVFi+aQq3ZA4r6uI08IdB3+RDQNVh40FU
/VX/xqO63pTPEDvM0JWqjj4lUan76QBRsuj2hywEl3Mx8f9/h3QNcaeeslqpihM6mn1vDLX6DoWP
aQiSNWKMpTLADPOae/NmpUUZn9tSE02Gdou5j7/wg+0+si4YQhW6Pp3Pv/M+0MSv9i0ZjiXa84xN
1X2pe1/bOXw7/SjXYEpLGQl8zSfN7yw7Kmv8FeXUU73G13THgbJg+h/SvmzHbR3Y9osEiJr1qsFD
uye33UknL0JGzSMpUdTX38W+uOfYsmAh+2IDwUY66BKnYrFq1VrRt0E5lA7SuKLZMeWAQlBifjOs
l7GHGtJAvUJJH8xkhdJsKbGMVjfwhQMNjpa3eRGCTfmoEH0oT5Bp/DFV6CB1Os8ewsIEE0WgQSOE
nAzlG/o/uL7mfeQFNbuoJT8fbkqQ1AFWOMtHqMnQVY0xlafGyVGKoocStGr3t9dSJIeLGH1AuLNA
PjfnCTMLQSEIpGLRpwer8UHDSpEZfEws3/zSvbvQQLDDzlxJTd46MOA6cDVLnApyv/NMhkZbOzMM
0Z0KsG3oau65yQaZ8x77rEw9EMCHK6O8rc2D3AhpZl3yo4CpbBY3mtxwSuA+2clJ9wnqHz04nR85
Nzx7bAIl36NhXpgrCBYZu1+vHmyCWEm+gCXf9yy2oyDzaOu6ZicjMw8kAw7dTX53g74ZtObv/fHd
bhSwSIFECo9gRKvapzO78JrRWBqpYzbsFFP1EdyWiD/SlZD/1g9dm5gFHU7Gq8YSLTvZ6MstaIN8
565twVFJUFFbOXQrw5nTl1cit3ozha2RGW9xkW/0aA2RsmZitiHUxspq0svhgJ/NjE0vi7/eX5Pb
PY7FR4CLnj78iQbg65ssoVHdDmaBNWlE5GmkDygItye045pFHWYt/+uq3QqKfc3m7LJAOdBA92rJ
TmWU+brV7gX6ZqvylQGo3w8oBRq7+4Ncmka0AKE9R0qwQQ74epCZntmVUWEazUlYobAz0+ss9eO+
kaWt979G0OZ0bYRw/MqY4SCZ1AiV6WS6A66DUzn4/ZoA29KZvTQ1WzSeNyjuTjhIDv3VgFqeFpt3
ZZV4edmKjZI/hChwZmeegRhtQtMUVqZRCcpmmxJ90+nZT9avkVCuWZLrd+EYXDfJxlpj7FRXbuVF
WvyWghkANb4vSluvdEXeBomyQRe4QPQQQptvjl02GRvzzBTsJNo4qBJUvsnPCRfI/c2wcGFJM1gG
8C1I6MRsy3FuTg2ZYCbpnmLILBKtCxW32jdO6tlJqNnxcxLpfh3rH2YzhWM8/nMwjA+Q7WjAw6PL
cK6FmMYl+qgqlZ2K/FvtYpjFY5ysIVAWJ/PCiDzpFwtn9SCWKxOCUbrKJuHJoVD4a6msimVJt319
SYGZD3c/WkWwD5Huu7YTxa7S20aEDVL+ifCWAVjYRylWBY66y8B3W3rF9AdCLUj/lYCWhdlQhn2N
lFSdvZh57Wup8Nv03EzJimf5dPL3vmw2Ayh8tWnf2fCfCDkDpQuitw5YqL/RFJbP9o4TAGIC+91+
NoeN9ds5ORH1TOPUr+zqW+eDCULNAREx6LqQy76eoJ4ZlRONA/C0uesn2uuokUNRPoD627RW867S
P8/HDLYz0IigLQQ57dmYFUUxBTWaXgJxptQT5b7Lf9RuaH6P2x+IiD2gKpTyDxo+V0Z568dRzkTb
46f0OZh95rd7M6KPywZqOLG/m9ahy3+unNrbAAwGZAuJgYwuOgNmN1MHJu+6MLLhxCgfwLnf5Cp5
GnJUQh7L3nHTLf7f/UkUp9cDo3Qm27Py1t5pCgqwwf1vuT1a6LCQLLIIPAHInjMkqPkU506UjCfk
KUgaoFEKjEnCUpsARLprLUG3DhjGoB8CPmv0VgPoNds+Sklira3Gk1IUe6MU1G8IfMaYjcIbq7U4
cHFoEGpFAwlqL3CT19aicap7hzbjCVU59UFYkfU8Gqq+B3lN9vofZhGNoxBSAgoJge7MVGqpOdiN
MTCB7mLAwYudZtb6QY+AYr5vanEO0ewkFb9kJD07gp2Tgog70sZTVqfUi7VdkjcmUHkjiJTFFN43
toAPka2/ePCjVCaxkLM5RPGFIzRsxEkdFffVjS0KxWozRvMxej7dyY9t0eSvSDoWoIWKu41dMrt7
SFu7+Nn0A/C+dh0VI/RxyXBmvCzKL/c/8Pao4vvwHES7J9gK8Wi7nviu7+upAtb4FAGocyhto5Lg
3zV9tds5R8uMVDHEC012LM5CFHuKbaXVFXFqgfk9oPFFPFhgYAbJME3PqsFX1Wlu/SwMWuhbRJES
rQuf9EcXF55ZZnqf64YAzuGxYIeCbsnXzPo+dtsR2ELHeBvBf8A8dd9kiY9kpMfHY5f8bo213pCF
F//1l8yO7NRYZtyMOrDpcaj3B+uH1TxpeB+3P7INZDjVyvSKrdu//Li/rguVzGu7s20OFi9lQgJO
nHr3o4H6SL6j06aMNsjJf41/rbFyLS0wENwSVgKFT/AgXW8jfYCAekmr6ZTmGqoMdSqADIpe3LSN
vEGru5UX/wJsABEhbhaEGNBRhpzDtb2UskLgDphOva4FVvonT732HO2/TWTXD44PUltnc39CFw4K
SqTotUVogw5Jd3aZCpfQVOfqhNjXoptMzZqNsNkaWkD+lusrGx2tF1Zm89gWbgJ6mmE6OV3tdyTa
1s22f8p14LUPjputPPCWTgnUWkC6iscWLrHZNVqwospI404n14nLZxXBsFcwu90ThepbatSnIcvq
/X+Yxwubs5UbSMc5PBFsqkOGYmgzbsu2dnb/xQpKDUhhAF1yg0FGQAntyxRJdc1gT4UzfXDUZFeM
LG16SXLg4rWKIGfu1cYcCgy9isy9xsb4KSb2Rov0t8J2qkCkEN69P6Tb2xhbA63sIHuSFfv5TYKE
k1JHTameJvhxjzs9+4Vprp6hztau3Vq38ZW0BRZvpG3B5DAnZowHYzJo5EynCRxg+xHyHKhQ0NqH
BLbwq1yNvwwMeWqbNyAg7grxYHPXWgkJFmcXJQnoR0EjEBHz9RGXsEpiczzQJ2S6HrLcYV6q9wJc
fyZC58n5fX96F8+3AyiOvAphbbYvp1wrQTuJ9m57GOlmKonqOV2jrDiuJSvA3dlSEhPvdX3mRcxS
0VqTJ6APtPmxyvMWhNH927+P5NLGbOJat1fstMDez0uFeOnAYn9wV3EOS54KEThIW3RQUyB0u14e
O7crRy9HWBnAPIb+BnqwHeHuo1HyeaoQZMsd6oZdbKMV0uiAo4mF5ZEoFmE78Tw0U8XdcMo7j7Ri
CnrFSs9xYxR+UkDY+f6MLB0d9BYiOwx8OzTJZnchSi9t5ZaaCpxLFAUg+0SDKkMjcZ8V+em/mAL1
Mwq3IFyZ8/dA6qiKae6qEC3uha8VyfBeUzASmwIFtvumFvcS5GZAtSS7bq1Z6DaaZpoWVMdeUvv4
eYLOeGhoTP0vu+nCyuyOYF2p2yk89klzemOT9E29t4re2N4fy+IKSf1ylEZlzme2Zx2tGIfcismJ
lNBRyUBOGTaTlj0j72KtHMGFUhBQJv9ry5TO7yI2bAzUNjPFUU8lns3I2TtdNTySUdR8F+uT2j8O
ItWFp9Bp6MDi3pZip6cuClcEZGOoYhVmjzwQmN8hr2DS2GOdidaW2shU5v2XWbFBAaOCthwM89df
2qt1rzASqYB3580DYbb5IVROj+DYdleS5HKC54EHaEABWECQDiTY7Iig9G83zM0JUBza+ziZP7tW
e0vMU0wAykT0LGuRbCWkWlp0NDHLO8YFhclctbpLjKkdKWzyToqwmG3vN0qSbFBPXKPGXYp0QEom
RXot0GnMr2qBcGAgdUNOSVZ56YFZwRiFA910fCUmWDqUl4bkzy82VxRFOSgta7mRq9cySf0iLley
KwsXI64n1DKR1AGtzZxkiRvyPSl3RUzjh4rRbYYuR8/kpW/X7/c34FKcDXIMuEz0oeo2dsf1cMTQ
Je44YDgqONd8LR4CiyUQoB+78dkxOsVnac0fWWcYfmQ6TxaUJb+Wit6szOoCmBs5AaCDEatir0Cn
9fo7mgLNOPGYEdQtLS+ui6fRQO+V9qVzCg9gTr99MBjaY2Mt4A2escJ6pkUf9sXwUtb1XqniceVo
LpyXqw+aXX9NV7sK1+R5SSCdl260oj5EmIVecC/nAnxGj8Ya2Glhb8kaIEYPd4A31swVO2NjqElK
YTMuAyN7VUGYen+9l0f1vxb062ke8eRyoUmIGnSXRJsCNRh3PPU8fe+GDi/2FPKu0WPrrrERL2VJ
rkY222YTcpdN0TFyEtVvK/+qPMcu0iSTOGeqsa2z1KsZBOBT39XbEP0gz9ASSd0V5r2FUgAmFzTv
oHtHmO3OydqqqUJMrcBHAKigR2CUVLif2yYYhQkwMFWJDFv0kFlsE5HR8qpMf9THNf4tuW1mbvjq
G2bbyqa4UVyBe7ADw/UPVVHx8quGof86DoiUJpCOPfJ80IKprOiKN150KxfDn13BFncqksrh20Bd
Ks4vRK++Yf+cin/PmMp5hko7ih46opfZNu6iFMS1EOw5WezR0E8K3RhihVllwd1fmZjt42HQikLw
Fu7C+lVEHugktPJHzB3cL/v7J2Z51v53MLOdy0pucsvCzi0nf5jKnemUXm3VL9AkuG9oAUJ0PW2z
GxpBoGhiFWezR1awzfddubGo4evGHw3VMSXhASG+kumvU15uRmfbDPwF6azOEBsxWF+NUv9jpurv
+1+16DAu1lJOz8V1R/BYIqWJiXbItyQNoN7iGdMDT79T5aUiL3pyum9vKa2FehnyehYIm9AKMDNY
9VmaIWmAi3zwushDu4Zofli/S81zNK9r3ugajmnZLVxYnF09ZT2pYpTzTpMobNrWsyd32+THVMRb
Q/lR54+817ZNrdYeHb6YbCVHs+j0L8zPPEJftiKxol7Cgtxumzgk82jcZuH9eV08MKhDIrsAmhTc
tNfryBRwcCkOtrEBmk8BwvTe0UKFfCubJGDTx31j8pfdOLkLY7M1jHvWpJOLGW3q5jvti8p3MkK8
sijy/3KfXViarR23hc3FCEuTycLSPOZO2Ok7aj2Cx7ppJh+5mhWLi/7gwuJsudySlxm3YdEeqq0T
7cTwQUtg54fN/TmUv+feHM68tdFppDA/F6wrveTEs63KoNthxF6etgEp/1l4ClT6CNP/3waZJ9Si
0chyZmJcUK+loE40IgheqyuR7crGmOOqSlKnkUixCzXuhkBj5O7kRer7/ZlbWCHUYHVNZnrw1pyH
zyV39T4Cz+Gp7jrz0QVC9C2qTfVnMnZZEHPX/Pc8liyKA/OMaN3V58gdI9MdlrSwN9hbYR5GtFor
WrURir27P7Al33hlaXaxcletOyTMCDp0Q6jdti7xquopC4z2Gy1eAKZB5vXfw2DkzGwTZLryBTdv
o4N+BRlrKKCdmmrie7VrijegDKuNi3dYyHp1egPdbYGOKcMYd/ForFFTLuwYKc2D7iVQYoG4dOZK
lKFgVo0EyYmmDfCMXVgwyEkKFq5M7ZqdmSMpXbtu9Bp2UG4OzCR+6VsniJ3podUfGkb8HPQQZmkq
HlpZXhru7p08f1CTfJvjSULEWsfMwrV7NeyZlymhyBEn3MSw4+kcGw+knp5S0HkLoh/SwvBppYZK
tqYBtXhyLiZ75nOyPEXpo4ZVXvQbZsWbCP3mOXgb2SBWJnxlvj+3+kVcMSp15tqcEDQZph43pg+b
Pk8GCBhW1lUGgjM3ejmRn+/fCzvDkHHoK2BIavm3tD+GrngAb6s3kRqkTgizCmWXwK+iXrGp0X6H
xK5v5c3KYFdW8zMCufgIk9ZDjZQ7OSll46XcfHDG7tnIrIPJBhDn9HsomIRMX5vjpcc9Bo/StJTa
RZV0dnjabLBaVBwwyYkDZhO8eFLgsAGEG6HJjkPlTxME8kzbH3XVp+4a/9NSIg6MedAxNCT26QaT
7bq5ydrBIaeq5xB9yJ44Wp9VfXieqIWUNd+iHo8HtXWg06NB85PIDG9Kd5Yyef0aA+riGlx8i9wo
F2vQjYSNJMNG0IsNVzOfgvoqsEWYgWoLvBj5f7kUJJoX5TfwJM6f8mqstAW1FDx4x2+t7vNpQwyv
6ldiR016/JvtfWFmNipKHFpxcICeqoICV1+mUL1tOpaA7CMbFDRXQ5TLzzj6YNAYGfmlOTYeZQ0P
dad2A+pM+QPoJaItqIXGcNDEt9QeoQnp0uih7EsjnLSJgVixnoKUGsNzXKJd8P4JXQh/ZTpNsn+C
UpKYM5/DkQiwDCPWTnnUvrCuPsW9s0ZSsuRsQOkm8SASTzRvzkidrB9skmGWLCF2qR7be4dC+hnl
oDUE5RIcABlUAHhB9oA85LyxqwanGiVpo53sXP+OLjU02my59qzpmWe6pzzVgkL9kbTIG+Y0NMc6
9isgtu7P6U2wD6JKZEGRz8ONKZFE13sdIPUpSm1Kz6rZeCr6QI00CiL9b2PFQay93Td2E6g6gCwh
e412B5QTIXRxbUxJFWEQZaDnIW9OSqsd07HexA3rvQbsvsrUYN+rXN3et3rrW6RZtKhL7kVJ7ztL
8setwqdSH+mZTmLjsGHbFI9dfsRBQ15/w8RHVzw26jlm4UCGLadg3tga5hq5xycb59UBxGcAqw/w
lNQbQofi9ehzmiVcOC49T+n79ALhPggAFMPW7r3I9IxQbGMltKvH/i+EmUVzSK1NScL+2DRhYj5A
OkXlXvuYkC24N/v8EZIgpAz68UAKr1de6GmNwHVhZ6BTB6UkxFJI+M4LDmU/tbELMOoZSLbRqv1e
+2pD5ozU8BXwGitrdHP5ynocBFnBRmISLNdscloqeASYLz1nQ7Ozq+5c5d/Q5oseRLZlcfxY5+gG
ICa6R/lfpvzpna+8IMHKR9y4SPkRBlAr6ERz8N9sf2YR0walseg5Bw4cMNm93mbH+GjWQWZovmAg
m4JYlDuEUcttDzjDj5UPWDggEjmDfhxUv0DiPgstoxR0+06VsrORfY0483j9B0z4e72svN5WPbt5
afJkP36h3Z43T00R77oE5H56YMYfKcn9RjNWWk1u07GYE9ScdHS74t0CxtTrXYvEttm3pc7OOvjh
Ov0R+B0l3o6Ii0DyXLvgbev/puPWyl5bdfScsglzXVt5C8p5n50cHXq2KgDt8gzNVb4tDrohENX0
57huiZe5QvfQsTn6K7Mvh3JjBn2IumSg1KF2dj1U1DeEqpKhP4PxksZ+mYe58yXVn+0WJErnqA7U
Ouj73ytWbzed+8krj2XH1oNk3Myqm/W5mqG8BomVqdyIZzH6xjh4pnmAsijuQs/yxnE3rcbVNwdc
6mQ7eCuBiBwnbt56CRYGpo3p4J6S+uxoT60COv3uW9o8FUiy3x/kzQJCMgcJXtniCXU+NAJej3Ei
yaT3ZqucbC3x2uxnuSZ6fDsWHFr0fIEkHysH2Nm1AbNFuaLrhvSss8bTTeo5zcZxXR8ezifxmvrj
kjWUYMGahH5zZEJmwbKhoDsAbwVYcwDGQsGt/qZ9NcCjuMYbtGhI7kZA6bDz5z64MMRQV0xPz5rT
SsWB8tzgqdnu2nTlmN+EvJDxhsdBIREZPzzdZ6e8x8PdtJU0O9sn0I57iVGEdcS8VvELlFdULRzb
ldO2NDQLtRzJ9AD8y+elfRFkWxngy5ZawKInkBy2fQPtzs0h7073t96NS8XIbOm/AA+E75jvDGoI
y6pylp1NPKicKvGoj7K3Z5Mj3xdrd+aiMWx0tFSC5tmx5Vm/GNTIGfZ5amTnoXe9zNmxfgpYS3bg
tpJsQuUaIOPmFY7BoUoPtDniVdDhz+xpTu6WytDm55pa+wpM53W0txT7UVl7Pdy+D2eW5P19MbKu
b3FfjrAEqJe+idtN228i+1C0WyNQELB8qGvgwLWxzY500rmNrlQNxtZPXpa89uPzkI7eWk79tpyM
2x7pOBWLhlgYHRnXI0vLvCJ1rmRnzQ66/lAW55gHCEcTPff0IQWbteaJ6TAoO77NT0i5N3+oG9zf
pLdjxTfI3iOcQLhkS75KLmZXnXhiEiXNz5bYdfZLlB6i9kkjP+9buT1ycL/YmIA9IRBFzeTaSlHE
HCIDY35OlE30ZDzTfCciKQv/r/gRSfiP+jwifVC448l5badphrQD/251VtCDOzlHvXgyxYvR+273
LhnBs5XZu3mzzezNZq9RBns0DdhTo2dtKAK9PaSr8l3yo6+CA9wvgMIAooJsB4LU2VFLrVjodqcm
Z9r9VMnXZi36WBgEWqThn6CXgLt4zr80VG49AEydnE3798helWqbRmuJ+9tgDg4XyA0HkEMg9VDA
v14ZBHOVEjV1dibxWz0WnpO9kuJJFdva/O1om/psxAfj0fzhDqWPnM/97TefQRwuBPh4/6DvHG06
Nyz4E08pdM3qcwyWodwEZmSNl3I+h//XAmiDMDxYmV+XeT22zSiy+lxPRTCyxyLB9Tx8uT+MJSPw
uaDIQJJbNkxcz2Hr5tgLllqfbTNF6eN3a+2zfPvPNsB9BHlpCKfhdT4PeONKydtaUbozWpmywvVU
VI3iNdL+hYHI0AJlHGQA0Gc72wy5XpRkgJL1OSX7DA0QebIFhtm7P5LbRcfNJOM+hNVokJ/Pllm4
XQvEJfILNohrs8JSQAtXFOH/n5XZUNReqXitwoqRAOVdezV6oO5buEkiYJowEIkWRNAMiPzMeZq1
k2Y0gomePEwG4BjuxtJ8y5q8+BXk6WLD/KH2oRCj6F5b7atqBcawOJGyjxKUHfCr82id5FZu6nFJ
z+PAXK+02xJKl4KsDXPZDIp7KOBA7WqeKwHXTiREjBRNRwLVBAGlD9puiL9p1EPaW/tQ8+/D9L2n
QTIEZI28YX4NyjlGpkaCodGwg2T09dGC3CTSwxEyJI3odqb6NbKyUGhfaLa2K2+3/rUhOQsX9y1B
GlTI0uyZVXjnGcQbmldz7RAvTaXsz5PwLDSYzftSkqk2y5I07AwajOQNbYNuME0J3d3fmDdppc9J
Q40SLBRgvUDwfj2WiZcjV6ExfYbMR81+2l9H+hDZHyzZ2F8zwycJ3Dzd5K1HybZSJrAruKEeqNVv
obdIMDyCcM+y68c0VwJoI/joNUH3aenib6e3Pt7W4x9TQBQZ2m71zl2T4V6aI3gevG8kaxfW/vrj
mx68wa2i9me1/zFAj4XwtaarpT2FhIopMSJgdbPkzy+WGhThhj1meX9OaFY8jKyu9l3ldGAwd100
LZA2WFkPGQhcBgpyPRBJShlKVJSRPbs2qHZ0Mt2+7BHLeblzyGxkit7UZOMiclY8BYnyY/k+ba3m
DJbD/qPKvRqPA4/bQQsS+sCgIXvXswP5y0C+p/10Aw3MB4+RCJK1uOnz2X3vU2dzo42DqmhR3Z95
uRX5FsWNWv2JzEfc+VJ+50jNB7c8lvylbSZP5wfINqXqzwbSCdCsRngMMIOufEyOnz/ZXeBagXDf
BtRM8tAAcsR44Nqm5L7C/zb7jnuk8oiy7fKXOg+hQuPmIQHPLPQ+oteMeryhfoSuAPzDgnrDn7zc
9o9OE07WRt+nv7I4PThAtoKla4zWnN488YMlkyBKRCXw7SDlmr9+u65Ew4eAb7X3har+Sq3+yfia
/bCVneVuqo6dnf5L9s9Epp9mDQ15C9wn8OnSS11sTb1Oi0iikc/cBNKGTu13I3M/1Cx+ctNJXdmX
N4gAaQ3SoSAzBbOXfOnPrGVdWvUWnKumF0DFnqlJg0Y1AhsRufWR6S/QOKDrpL7S/cz2GJgbZEgr
g40byTZup42hDMjdgXUy9Vxno2VxwN7R/gmmMyC2SIj45sVoViKoBceCh86nvi8kntAjfT1acBCW
RqfG/Vkxn2otBnvyWm7mpnwjJ/TSxOz0KEnraNMYsXNLtg0mManQ3phsh3iTKw+NX0MI1uM/h23M
v9x3MZ9F4Js5lcEnMrKoosz7bUDEBsY0I+nPjR7ahR9tafFc7nL1UEJ3T/OiF7UNVf57xaoMom6t
QoBINtNCXWR20TiKGlU6hWMjv8a9BehD7Bnf1dDQN2m8z/1IfSXiEQTw/ckozj31lEDzWb7ytly4
uWUR538+YuZdOYUEdWJhOzlFz8MEXWE+T/XaH6zm6/3xLu4g2f+FHKGDzuGZJTceXa1uTNQ/QFNR
P6kd8+8buGFFwwaSsY5smwJ+/0ZgO6tQ8q5A0nxm7RPu48Tqtmb23hnvXTvt2BjW9blpPbdAGg4t
/eoOkHII0HsJajH1Q1dG6L6rdnW1gWjK/S9b2tpXXyYzCReeqeedTqAZg0x4ttPag4mE//CaaN+q
PDCm50jZtN/Y0/RQZD/vG77ZYgRFOqRVJfIQ/nieFOychLO+1dsjil9uvmksXzPit168QukkJDwC
nGctNX0b2CMxKLsosQIAr2JFrseaxtQYDauhx0R5icUxcpVgNF4qZnvoZRNfQVemW491v9E5lBID
dCSp/Z/7o74pzTv4BDz5DfQ2go4OSaDrT6gbJ0lSl9FjbwPj4CnMF+r3AvrESa1uiKn4lo1L+TkV
+6Ld20nQlq+a8ncSwMQP7YsLPdrfseLpUHZTVhZkntD8/DIUfcA3hdKlfhNcmqzvUKSmR50mwWA8
tspfRs9cfDDL3enRWifFzemWE2EZUClH9hTZ/NlFDOJ9BWA9dDWBqtY3koM7pr5FX+9P9+3unlmR
EdzF7q6Byy4EuD6PvPxrs8FjzA7coQ2gFWIpEIfON5m2q6LSb/tdNb2PabpyvpYX/GKcM1eKBhrT
jIG1OILZNEuqra0w8HZVvq2IPZ3qgKS+kTdQJ/TK/Nu3sX008u+MvQN0GUZJENUPBjQz3ewV5T4S
VysvisVFkNI/qEGaIJydHYgaDESplU30OCFB08e7MaJ+saact2QEUTnqbOjKBpX7zEjvOGnH7Ige
B0f5CcL6bpfbU4FuP3cN13X7QMJyQ6cdiS95uFAHuF5uqvcJg3QAOw4q+26lURiPT1NKA2ZstRh6
UwZi2QPRd1UZUP1t6N/08cHsd+lre8gisW1K9jgVpwSi8iiMfE/9LOQovoPRYGj39bCtbY8D9Af+
+3Ytn7W4T+RlKxPDUFKdUwTVY245k2uzY66QQ87NUOGQBk7EWxpbnlEbfum8KvRvhIVK0H1Y2j8R
a3o0feUpKg5l4eXFRvvo48BlTVAYaqBgV98/TQsuWzZQQnUcKWWQIcx8FyNZbFodZ8fEH8qnHolD
ZXzTxXGwfFL94KvlUrkxrqIQrKbM2KMegfzYDcdOCmeFZ0LcH/u/jAEVA8aftzJ6E6987DxEAbvU
/MeOYfhA5LAJ+iFBiCsTZtf7Z9SRNq9MkILg9TCBVI0noRtruU/XdYtkyDgbnPS0Np4igDchfL02
pdZulxAxjUcAJIJGg0iaG/t1u+vjlQanheN3ZUj+/MIFkkGLu4ap43FgW7toPJY99GINEHwTQcmJ
uxjNLEB2KMV9RzEann+Ns59NtBIH384W0ETyaKtoiLVg6XoQhtYXuQ26pWNdp/U2MZv8wLgqAmcS
NUo5Whzc3+q3lyESFEAf4LUGHAIon6/tTSCMHnKtG49xau/YSwGAfRTRsARbGLhcOy/O1hAptzOI
FDCka9A/DhkIHLJri4MBOPWgauOxcNw4BOsDIP2g/1kZ1ycV2/W20wjBawapZqnLMPeQAl3MiZOa
mMihtfddUTobZII1n6tNHvSQH92NipLvis6iHhXV38HpRZiO9uDF5RiHwDbH3tDlwwaZ/Th08rHY
6jE6cu5PvxzszVfKTlf5mASPx2w7pYOZuq2eiKPbcM91U18tQRzHncDhm2yVDXBp6uFi/sfabOop
5ABMTSAgHNo6iKm5M2i1UnRfGhCo30ABbIM+FmzQ16sr8DLuuZGLo45iQvSemthGT5b+RSVv92fu
k+JoPnUgQAK1C5gmADCaubC8iMBBUvbimDT1Jim+q93GURovY/740r3a8bhxna+Jw4N2JH4ivqfZ
WxlvM+jwkADyAcXwy/xWpbbnSGTcuBJj3voioOE+c6ToyEYiZjYN3LZLV7RcHNs8fkxNJNPdFk2z
SVWsXFVLS4qCpIMXF2hTcYSv59uqe1vjChPHyWHPsdHttDJ5vz/TiyYAlcA0I5kEQ9cmbMXoqcEx
loQkiOUrYmIw6rQykNsEgAQQooSGG0JiXubtqaK2SNtZpjjWEaj7IviFbWwTFnRozPcT2XhtpnTY
VUrS+aUQNLRGs3xgXUf9kmXaiv9YWkA8XGwNsi4A4MwZYoqC102XEXE0qf1iYuMUffkCkPH2/twu
uHs8CQFNB0YdOOl5UawobOwNSxXHFCLEFRB6+VSFXfdDrGHwl86lZJTC5QJVKGseAEMEzdJaPZ+O
dMj+dLkbVPjDQ5Iw0Cb3DC3ItdzcbQyFx+6FwdkJYEyLdYfHMNizLSeZT5pfRnUu1H3aeJrzSx/C
+1O5uIFAV4RdZKHUDKd/vU8nNCKVJUo9xzJ7ICBG1MhDBF0Sb2BejPdmbPwWYPgQU/wCfr89reLd
/Q9YOidgREHrD7KRYKCXM3IRf/CMtDp6rqajbReT3+lxs1U0fU177obpE/BqYqNiJzmtbDw1ZsdR
dIlStqmNV72d70gTDCLoUk9jQVRaXnbS7S26mYCF3zYK+jj7NtAn7QB8LUVyO82/c2uXle1Dx/TT
/eHfJmPlhwEagZYzAtzfTeOZRllXmfiwUXmxmjfkJ/xECTUI0L7rzSY1v/O1dNbSIcVEoEwE0Jpk
Ebmecc0ACUJu6BNOTxwqkb5BVWRfFWu8BEuHVOKt0OwFagbQms7MaJU7Fuo0HcdxKIAjywjyEm0H
2nDAmHny+/48LkRkiISBqEbqBht5TgzMkiZ3RxarR1IzdVun+btTKCY4ZnX2WFZZuS07YocDBGFW
PPDCbMIwOt0MIABBijWLDkq11EmTwbALoYrWtDZQ99skwn799/Eh2yqbBCQs6PMYXxwTAVolI6pr
cezyjWv9QdHS79RjDiSb6pzpWh/pghsCgZPcIDpYzG56AeKkUXnmduJoq0VoJzEKgdBvcwKBPnZV
fasa5LOj87+PEAG8LPxKsu85rEbrJrRZQhD22EFd1zgKBe0WoVmhxWkzZCsw4iV3gOYDYCqg9Sdh
NrPNCVoQu3RaQxyFa4d2X7/UvArMMdtEmbXPi8dMCTtUovirmfJtNbEvCh6x0W/XelZNP0X29Sic
3/306/4ULByZ/0Pade04jgTJLyJAb16raES5ltRqM/NCtKUpek9+/QUbuNsWJYjYPawZLGa2i+Wy
0kRGXHzVzK+FCETHcSEe894H0E1vXTHqzA6Ie3BeL7jQt+7L7wWYHVtPx6HlG0TnvijHpEobIor+
J5LoxMCZijosfrkw5I3HdGL/RUuXhOacq1d7SH1oOY4h7E7NHz3fyT3eMgK3jd8V1bq/kLcu5dS0
I8L0wALNBaA8YWRtKWXjEUXeZtV5+mBzMgKaSBoL9/5QN7LGKO1jTtA8xLxAVXtp57JBrQJ+zMcj
g4CP+Jywr1j7qB/0yAzHfV0+x9xLmm/qxES1vdvUkXN//FtTxfOJijmAdihwzaw5r3NVB3I0rKrc
MwcEIB96OPrWWEF/8f5It4wCcmewcVPQhbz85UTFQCuMQcC70fU0OUmP2fAgbUYxBK7V9oOlA3pz
Xr9Gmx3Qsh9zn8vU8agUHanRJT3qoVU0/kLkJd66c4jg0aOJIj2SVjP/ox7gZvpgRT3KrQm2DhB6
GfnRMP6kZQ79ypCMuRUpq5YraRd9lpXpIcZnB08iEVsXlVuIEYm2PsRjxHGv9Ocw18H0o+3UJa2a
WxcW2TXobgB1iPB8ts9eX8i9rnjjEWgSnkildGjQe09bVgrUCKA6VqHRmWZ6/R9yHcAaIe+AVBso
VX8W8NfLUwxVXmnoRjlqrwwd/mJl6j7gK9Ds7s3k5f4Ru7Hp8BVAmwmPCDiZOZyecY0/IIThj2C0
MCwhSMCxU2ehVTbxEnnUT0w9i4RRxVBkWIkf+ZtpwX/NK4qMrlO1Tjjqmn9WYz4xMw/+X9wLIh2H
koc+IxCkfclF9jiqiTUqo2A3JZ+sfBiyUxn26ZapIfh3GpVtdPhwtta2nS2FoU/K2Gh2kSinph4L
5TZnmW6lZZPHZFQ94VVqoUuHBKZkoXiZHOKBD0594OuEj9vMjBs/WLBSN045IM1TWIZMHOoqs1Oe
N3URBU0qHbNmm9TlLhkOOnQnECIvRIC3zOHvkeb2CORmWQFVJemYaPZYpgCSjPBRSitIs5UQ7rUY
vSVtSFkAbjzfjv4O3qaBkKnWc3/un6UbgcXU0YjIhgcVK9L9l/vboLRTGgY+hBdSs5KRs11CFlwB
xnEnLoaYjvOvI1RzydgbKZOOTNmo2V4rM8LBl5iYX7Qe0oZ7jTcFpAbjYVur4H0sSRxNIvRedPov
c4VTD5cGj94cWymwilW1WkhHhee2EtdSjYULgcrt5fy/Ieb7KrZAPcYJhgjbhipQUAIo6f4kboRC
EoDBxlT4hUTY1SGV+jIf9ZSTj1Xv9up3Jb/URB6+Gs9OPgoQz9j3x7s2NhgOSE4k2CcjMGeJqGpx
LAMlVY44KHaYPvTJio+X+LOulw0y0rwmAZqBHCJwlJdHBPoelcrQpnbsArUmQ1qj4Rp1A/P+VKbr
e2nLgOGGLZuqBfjXnPSTqxKIGnKqcqxttahJO245Cl62Unl9EqKl1pYb64berUkaGNAP8CDMXuaY
teAyDX3lqBbJtgD0gjNTqV1oUr9RmkWjITISyHUDiHWVeil7je8krcKUvLy0K6EuQRpSo82RH9g2
7YPQUuVRtwvWCasu1xIaN1qw16Q6cwoRunWdwqKFAzNNbL7KAMMiS4E3GC/U7MUoxwj9IW2uHCtL
114hiVjIH52yUjjn/m5eG2vAXnEyVEAG0Yp11ctTjyq6zSvhOAamwksk+1B7WxmWQH/X+wg1DsSU
cJKBI0aK8vJoBlMTypCoAkKtInbQgZURsZQMC0macnV/RjfirWms6V5LqPQA2HA5loEXjVcqRTgK
40tYGS9SH1kQOWEMys6V1WohbbSKAElc6yNALk6oiismE7A0hhzgMOdSNhnQDu3n/e+6ok9DNQXo
ehzkaaXh1U5b8cuCFyo6+kMURI4dWplqj1RNd8iL16oY31sQuBRIhMUtujF9nkrRA7QhUE16KIuX
jO/OYF8laip+SqO+EAdeX2egT2QsFKwh0sdzoyG0XVeCxVs8CtxaSzLSDRlJK6qXgZ2Nzz1H8uF1
YSFuHQY4XuA4xFJMr9rlQvSdnwoRfueYnIYWmlSFZ0ZZHBGfZ5Sr8YzzkU7afWFAM0V6CDqLh6y7
12quXzYL1+wn5Xh5z6A6gQbYCQuMFtH5+deLjLXdEMjHrvQMiC2Bua4Au+KqHYrqmMk5T/KM84DN
kVvi6Zm64mQ/BTy8a78XVmWyzldfgusuKPCcAPyaxXasrBLV50L5qAlQ6Q4sjftTozGi0iEJxaw6
3teU3xSRnWvW/ZGvTwCW4NfA07Py61zyNdOkSsYSMAOylOaAVvs6QWBJE2PNsUMVLIRBN9LACppK
p9uAFBYuxHQ+fg3o6ZwAyEmpHoNtFpzBV4oOd4c7RkiocR1J6xRUsqQyJJvPF4rqN2wDhoa5A5fH
1GgwRxMyKfE4v23UIyilSZhIxJD/dl4JNkPeBLMpDWOOiHaZWxKEWT5gJrLSyuOV4eWrQd6Fkev7
sWXo/cJ3XVv76bNg7NFDpE/iOpcrAoHYOo3kTj1yiriSKjf30fM9CmaaKTZkoO7v943nDgKkYBpB
h4yMozbvi24DQe4kZdCOTUy8Yluiz3ZKu0WDHUWPQ0CSh7LbZbIbRMNGExZ8uxuOLDitcfuRyMD+
A9J5OdemS5F3N1rtWEtWh85Y1YPIwzZqHuP2My5O2nNv1STtI2ec4NkvwMkM/UJXy/TazK7axSfM
HCU+AMtCH3baEQKhAmeL7BlIP2QZd3q9idAEf3+9r83d5YRnF1vShTHluFE7IhpVaZeDHUvLB3S2
6NlS/Hxza1F1gB8ILxMZztnidmk9BnUia8c+yOmQPweo56gbYSTtRs5qF8mCCNV8zYy9HWsO9+d5
7Upgnr/Gnq0qaJuimq8l7WhoTpgfMg9Sl9tuwXj83NDZ3gEuIOGaoHUVDSgz44G6uJJWsRSdZI7H
CSliDxSjvua1aE9Kq6gwjUhAdbIuJAAFwpqxbFdUQv8S5n5egK2Tq71Vz1fhWwEuohfOMEAYhMx9
uo+SHk1WbTaAhsrAH4bmHx8D19yGQeqtahbxIG8d41EHDwqQk2brd9pX0zZhTtFtniU07IXySQcL
9qscDKDlHKfgHLdg1JxISvC6K92oqWvW+Fxjy3KOrJ0QAoFFuVSefmjNxbRjdfxWjxVop9CIl657
yQMDVlwqAmoZrH/p+MbrzDRUW3RPSEJCQQIMIbusLrSUMjXJXiOtbzwzVjIO8nqdKJIKVTeFDuA1
1A99Cd/9S6gysAdA9xQJBeBth/cy6aqU9ImnpPsRtu6lASfmSGTAnrdMiOOC5qWXmGoWdcxUGh1y
UF1Rc9uRl3xGOiS8KlPF2jATYobdu6oGFTRpkxZVr0YUM8PhRkX23xID1PWEb5SssMNMRpfzkGSt
9ASJuHg7eMAgLaTeb9y8SZUA1E0TwzswO5emBi9QFYiQLTmh6f8QIafnszdO6xccu8k4z04kkvr4
+SAZUoFenN25REnQnekb0YlTlBfOq/d6F6oLNuTG3UItZpI3QksRrvb0+7+fTElofbnnkApKItqC
X7xb60Zvlu35X99hdISBkm2y0AY6Ny7H4SSvRvN7zE51hHyUH9h6uJE9wH/Dha25uWi/Bpqckl8T
6nv4gNBnRI9S/e6lT2P5dH8iCz9fnvmYbZijSXLI2MnQ2LvBc8RQm3+NZoNk0T9TmDtsvsq1Kk4u
O/XodOOh8EPqsLF7A4Q09+dy4xhjoAkEiGzaJPp8uVZ+KMPf5Ap2auR8O4zFKk/EgrDGc++Pc+NZ
RKYd7hFCbcxrzkTjFTnqpZ6mH2H2DqPIiJcr4LlT10N9rJM/oPpZmNitTUJBcwo/4IZAmf5yYuiS
Sz0kII2j1D0K+hp82f9lAEwEpxmYQGkeaYh8C1CF36KnzNjK+sPoRwsD3FqyicwGUYw6UenMjnGj
1H1cap53zGqResIDNw4krBK7kUDZ9yQX/FKq4oanOBVekB9HRz0kx2cDCmA5lcQi4CbfLRlA9imb
Tfhcds95O7jg3O0Ls2kejczWh2ceCVE5IZ5hK0VOoyVphutjiazMlKafGpNRKJhdsSxrWYbOd+4I
yAWVyh6QRLRaRQutN9OELq0riFV/6hA6yib8j8fzy1Bo8pDKgRKHJ7VGXA6q4WJ00kP8HYSC7ad2
yC/s6I3MoAbbh9rhT1JEmptzjeOhNsXwaICchlZB4sjGi/GhID0i0EaI16MW7EaECffv3q1hwSCA
sARejQgQ0MzCR5qUZSr0Fk8V+AZMALATO4GXbHlS2Z2AB0ldzeh6eCZd4IJgWXgyWLqkMHe9o5My
CRKUAMgA2jrn4+HaBPmbagxPeTjoaLLUcJjrjHNzxVtqWL3e1okWb1KRADsIBL5mjyZ4mbw4baP0
pAkQgQVRL0H+jaT6cRzjDRjG0FJo3V/hWyNOwQ66CxB3wMZdGpvWDxM95OP0VIqoKpHRIKm09Q0z
a2grQ2FeW9jRpfGm3/91cCUlFSSmYDxZNxN+BM2QJSoW+CxhRvX4LJ7uT+9GMQQclf/M7yf0/TWe
F+djyEKMxwlUr99UyMA3mwBgtTpfJWhV82gbunWR4arKNDjWIQVr2v1vuBFeA1ykoKcMcmnI7My7
PZMq5luAo9PTlBlWtuWwb7k3z98JzTnJNk3+UeXvBtQvv3sB5XKUqTKBVmFMpD7csAyOrp+sx3Kp
3fvGTuCr8IBqypQYnycfozoWCk2NspMAfqQaSl+wVE6f431j2yLeaQvR5bWvhkWY5HFQwAT6ax7g
pk0TqSVIhE4B0HTsJOp4s5MnP1/q9L8BoIbTaSCSRZ85eEHmxIFVVdZDBNmXU1e/yTLQFN6mM3Gy
E+vPd2EZ36EH3cFzpWy1MAPWflMs+HDXyTMRdgKtDyAMmTqY53gyRe/7Akld+QRWZtJWj2EREgj0
5IKGXw4aVCLU6MEYUqK23sJRu7aX09joTQGlJ0JB5K8ur1cHfGvA+RhbFXZy/iaLa4nLiMS7SJFL
2alWbMQ3C1f66vFF4xAeu4lZBKquKLFcjskARmV+zIyTCHL41o25TSFTdM5JS4CEmwMBMQx05vTo
zReWDTGwWV5snIbg2zuilb33S4KeiaC079/Ya6sxTenXSLNnJ2lKv4IClnHKIUievYAMVFkVKmlO
Jb/tZWoMz2LwN1BkrOyqSdAHsMT9cXVbphZU/GXowExiTWdmUs1YGo4cY9CSYqT/zNrHAfxNwyLX
55WvKaPwgGoAsmsTVbskXu5d0ANa2/mse9S5IHpo0AZnigVqpvfX82rjIEQIICLqidNYSHLNRuFr
ruiCVIbyodkqlgKDt6mzwygf749z9VJP46AkPGGx4YPN24RlZYjjiGtkkPhuhRphNkdD/c/9Ma47
hX8GQRs9kCBYtZ+z8+tFSVHjB43jKD/Wds/+yn/TlsCQG9JH4h0Yc5W8JzHbdAkFcJkIR4C6SDmR
hBoKUZG43i4S7txcXSTJ/veDZocVyQUhGmJBfiyek8HKwF8RydsuFm1Igt+f+9VpQepMxb0TkIdH
8948DpZZ3aNsJKvQjwc9SP6CTNb9Aa4CBwWIONT1kIRFhyvA5ZcHBUxlqGuDQ/9coUpyLjMYybLr
wbUcaJGtg1SSomtBPrVGsCTwe3XhppFxFyCdiScK1eLLkQMp9NsRDTRnLXP1ZsUXO+PwHxrmfkbB
o4RXAZ70/Lp5HnCdUYT5KUUAmIoF0XNSo6wUOXI1uqrGzNgRat/596s6STEAy4XYCEiiy7lJSF7U
QGn4ZyRl6KiCzE6ieQrG2MARog8JOa37411dQ5CnIueJBk/UwsEtNgtgOTGsh6oG82KqbKvoMCif
3vCvg2SMgdcGdxwoQ5QGZod+MGpfgspmfFYBXemllrAljZrrs3g5wnTtft3zuImiIhLL+NzqDBzQ
+0RPKXhfuYmJ8IQi98KiXRdCMSNt0tRF3w1QEcZslyJRi5pKkdm5ko59Q2sOMZ3ldydO2sqpYClw
JryEdzNAW0rFjqqBpHJjZuWxz7dqAN6azP7324gbAWQ1vgtcpLNtLMWk6UR4UmfVgyYr7CkaLiEF
ZAHY+XZ/pCsuPOQI4BajcRDtULj3c67OnEV1XodFckYmeQC7c+bnX3LXhBxtAi770mqghc1Aq8et
pGnV6yD2gwoFR6/bqUINPQidMyLcpoqLP9Dn2BQLF+i6gDD7vtlSoAV78P2iTs4s2/TpAHUajgSj
7Pp8aIrxZybYwHCnZPDRtfAU9PC4uoWn7dr0YoVUAMKRrkED8jxno/Ah1yVjPJHOggiobyHPJi8R
f98YA+B9ZJ4APIecyNyRy9GF4kPZKznrfJ47cKJ9CiJEY+FY3dps+AHapF0pIO6ch0OG12vpUObp
2UOt/8HgSvEV0IryyOVNQ4Pp+4jAt6pOxF7LsbJ5JQRERHAPlnYV5tOp9QTqpxXEJ5FdCowqWPjC
6ycevG4A8aBahKQDsn6Tgft19WtPG/xc19ozn1MdPmZQhh0txmPhf9WR3WW2aJy61o3E8JELDFI0
gTlUZ78JKBRlfM+UOAtiRiRHFXFJbu5nEy4yP9O34fmFfyhi8eapLn7kCxD3ld2ZA/WwL9i59w49
WrBWnaA8Q71xNaSVxZQCDeh2yIWu18YO2P7SpCBcRpPX3nhFjQKuaxbbqmIFySoOvhuIuegPEBK2
8KebcgdBjxCFCAPAQciLqkNNstziNIvj4R/mr5xsV8quyCsIy32kfGYF+/AracEn9a5GrwbK1Eiw
3TcR19YYCOsJvwKMyARMnVlHmII6agWlOydFl5JUbVWLb2LelqPwu5KLSQVD/2wbji1EVD8PyWy9
ESaDj2R6OeHwzZ4BIfRUoOX17qz0L54CWBxvZ76bpachO/HhQdJI6D0b/XPISRTueW4IVv4gvauu
yK2TLf8YaWakQ8xj30PazKeK8BBUCLddeSPrtqKawm4INVPojxA1ya3wIBq2FtUkL0m/y1QHQM1C
ejK+RMO8v6DXWQm8NMhr4Rrq6DoDp/XlIU+VqtO8kuvOPANdAPhNS/nBkCHCRjXZCcZdUwBcE5ra
UaFQvPEfVW1XlD3RIkffJwEJ2FKyT5re7PlS//6iWdDTl8DPD4HXnVswJgh2V4Ap78AM8L/XNDdA
i6ZuB9+Ukb/dqq4avLXPXkBK7qDw6KR85VpTy6inr3AYd0NgjZopJrtUxuNgQjRE8lYsLnByoB2w
AetVsFDnvXJ6kCFEIxnoclDYQ2/kLPJmohbKedqxc+RxitsDBUzLsdfNDmifhbtwZaenoYBOgTMJ
2BR6Hi53rtKhj46MHoM0AtJ0eBUbKup1RO8fkB9n9GI7MAwu2tRWMYVvczcOJO95oolVBpbdnlul
vpyJNOdDjzlCoWYKzQYNufS4lktnjJumpLEchzqKtQNQ6m0B8CDhxlDPaYre3IGm3gCVAi/Qutbs
87CKnKhpWjDpcNCWJj1S5mhPkzzxscglAxsJcqmWJupQxSRvxiGlaG3vYJOASAptYDm7t9jgIs9u
xjSQKMAE7d8wi8CSzpeDxi2YgWsPYDK6KGMCigIrgF8v17wZSpZLfjA5Q/va7iobaZWuI41dtVad
Psub6hNAGeBoFvb6h6JwtguAFCP1joQE8odzOmofHhPfq8iZJQGNP0szNKvcas0ycBLLl1dNuckK
2gKbsoYGNCgBerOVKG+BK9Qn/Z8sIdokrD2Caf07WWtWsZZswAz1kiQ7fSeuAfHzvwpGStDbvJcS
0L4keu22KRRnPFBdgFRwFycGEVb8m6c7kCWQX3RGg/4NT0ZYnuvRaVMrit1aJa2/gP+5teioH08Y
PKw+mE2mi/DrHVY4NI8FRY2OfMC9lK61JelrkI8GMP0pb5ZgMixNtV11tWM0b0XeLkSjk72ZLf1k
G6eubnDmXvVd4Bj2GQ958rOkO1X1nDcHvXaUJz5+4hs7WSqx3BwNdNYwH+B4AgLpcrID8j2pkcq4
bpDlW/mgYiRe89BVK7/bL7Us/UCnLqcG44H6PwCOAPmBr/5ysJQldWj4Cpg4qXqqAPHLno7xqbZj
MMVtP7fNSqfDZis91wrVdgE0GNFiEy2e7RsbfPEZ88i0E41R68B4cS6IaxrE7U3unZFPZmW0WnHE
Le3WtAHkKIiMMtd+ZwZEcTnLDeyNO1DfRG5Fen9Q9q91Shtxc+5N0trZKrF2CuHBpm75ubUaV43z
WjkPOm9JH+pRQLjgyP7ac4ythKiJBDoJqW7268LZoQixE04BTYgPGp9D7KKgWB/Ub7DSmi4uE/4A
NLU2PYHwGimcePvyDYWo3tT3pSk8VqkZHVrPLfandJvXVvas2Rmt8bnch/6mRATyaQRC950j2cOp
r2i29dYaSRzBCezdIdOdgH7teLe2ndz+MohiZsTFKaf8urB24DyjIVv1ZtQAkEg9qrzz1rjpHwrS
Pj7oVkDN1LYMqtLAzG2ARV/dgkAVlICLFtwSkHKzkUN0bcUBAa0BUnECeC2Bfsvb1lnhZp8AULIs
DalOtjOO/iZPiU+O+jqxGPnb2TlpKRoFEZKBT9QEN4XxpW1EV0ZJIyG5sz8EZtYTVw1Rs4LHAObn
I7CZp84zPxXaEZ0UHd2+8e+Js34pNvvCVJ4fxNZqyaNv4UYn55RKLmcevXX+pJ2hgGV15LOz8X5b
3NGznI6AGxgCLPu2MyHAZLnN+imDeglVnMCkeuOGbmhr+5hQqwaUjAYAdEEvg+CMRKBqGc2Weq6V
rx47Irk8Sb8/O1N8WH0+dS+KREiwNlHSd/VTb/lrmQQrUn6pHXHWKhHJCPDnjhLouvvQxqDSB7yl
syYRu7Q9J/rSqOFGexlkj8R6RIuJVZjM3GZ2SyX60oIPkWprZn43AmTrViVx19KOjsd9aPNEOJVP
AYnJOcH+CrTd7138z3ZHQGrfEYKUA77F9ClWf6V+7hWSE6rjh2IlOPoamOn76Ngq2af4T8HaJMSG
2/PCxdbq07Oy985GNpIkRCadGeaWEVv71QuNv2TnIdvsG4qZFjHVaGw6YWVp59wxDoKwgYyVyZ6+
XBBc4eRvvS2t1/nu01mhHSQnn/wKAKrVqNlrJ15n5GR8+ikJvkNzePXsJ+3wltn5U5OZ6TqrSWTi
ovGkt3o6rIjkrF0uNSF1oNPAami624vEocrnG6MntG6dANgi68asKkpWMcHSftjAP7v7GOnvh2oT
WyUjZOVa4PgyDdPSqG+JB/RamOwhJ6uBelib76+AMAdu9ubp8zV5eIbu9jHYRW9m2tvjisdlaOLd
WsX877tMP/ZqblaneuPEmjiRIc0erAFEG0Il6e1ZQJ16MDPNEj36x3f5yjKeB8/UprN3f8yrwAgv
BfoEkBMQkTzS5iThMTpPRE8G8m2g1VPTPMML8HNTDazW+74/0k+oM5sdMIbo5EL3KRpq5jFYGrRi
Hgd+d9Z7MwxfQgmnFGrDWmdn7SpQnQaNEpIZwh1USCQ8hAMZFRqAUoKncWJ5EXYZsD1QhESBGY3r
Mj9WhcPnjwufObli88+cpA2QCgKTDRzky7etZSiWlyxDxIZOUKmyJJD5ofssySXS8m+9bqucAUUF
EMRDPiXbe/GfhFsN2lsUANaYrzP0i0lp2xIV7XKBb+r80imZPuDeB87iHDVKWwlphe4sPXIPxTqu
cIcq0O/CX/ZeVdXdjzsjpWCwa7F8tckvxdLXYGMdHQ3ovMTfqMmAvu1yhdQwZklWidDRcupPtMkF
e1Fzq8zGX4UVrOJd/6Q4ozWQbgkNe+uGoGiCjhoQneCfeWFLYirYqzREnVCJwk3WG64d0ZzIxgc1
UWTEDU1m1CYCj0FCUFqEBanjUkDX66A3quU1Yv0NBIbwcf/MSNfOF1YEnhdIcxQIWoqzLeFHxmVC
x/pzLIIWnAoNcozrWCJ9gwJyANwQhB9B1cTMqQ0h0k/R+AGu9kI6QgE2j1+h0hHjUVKK9xgVn5SI
w4sxZlZV7jLpG7A0iu7kUHxHuwpD60SPgiEFwexQuRECanXBbb1hETAXJPBQZYDXPJ9LpkS81klR
f85jGqlf7WOaBUR6Y4/S0/1Vu72Z/4w0tz2FJvilKGKkyDVkipR44L8P/ZqJlMfu/Q0DJxpp3i1Y
POnW/QECaaqxg/XjirBGR0mbwW3sUashDPwpRB2swSpB+fwYrsdtb5DWhdqzTJVXMXDjwPFy+HMK
iVER7FcIJSoqgnUfaN++2/ENuB2wySOA4a7uO9waQWar7mPdbPKVsQSNu04T4NBPjUUC+gWh9TZz
vGuO5cnQyt1Zbr0YKW2Yoj6sY8qNiGjub8+tM/17qJkd7AYPIn4NMle8I70CRlRopgYfiEtAjW2P
8sJo14kyGBXUfCapVrS/opvk0qiURVdJnISZxaCdHGsqyIEZg7MjcJoR8G4zT2Mr/uyTHRgCadOY
tdWNrxHwoR07ROlakncGqDa8mKTrsHIV3ydAWKO1yYNW0d/GOMfZxlORn/yog9cq3xnB58hWUroa
mB2wg+xDIbkjpadsO/mBr/ZRv/LiBZzhNXfbNEdUmwDrmIoiV8JAsVIWvI4M1fAkBaTmXHXNhVAW
oGiPUPnX7ABptvBP/Vx/FwN6RxAi28Z5BH39Hjz9KS2XOJqvk3g/HwT2ccguISM8f+tKVU0MkMnj
rpucYnkajyi8Jb3oCho83Mc+WKUFydcQBwAnYgEfHAI5IS3XfmRrS/WiW9EcVgd84CDRRrpinlFU
x4bX5AIf05em/tY3m/IAUFVR0tpSz9lRsaGDIYvtwsG7PexUtkX6Dfo5P+biV5YAvKxSWzGcc8ZW
lX/U6sfoM/ElR0qsFI10/FYJUOSkspK7S1WZW6Z2khP536FnOVQ9T8NSHnAeOmPPNajjkn4wDWUz
5Kaw1Cx6je2Z9hooDfh50DyC2b28YKwBFHKcErZ4uKWI9ozWD/Lg1Ml6GLZa9gT43n0DcsvOAlgP
NRA4luDoky4HHAKeee2Uj62VT/A0POV/05G2T0ZdLLhst4wimJVwYoCYgvb2bBk7oa4keWDDueZb
yWK8V5ptCBrRNu+MhTkJkws+d75UGc88WK3hJc6JHhV1QPdrnvTnJtvI49/Yw7NgDtByt3TPZPxB
BcEycycYjMnLzv0FvTU2aruoqaK4hCrn3MsoBanBHuK2BidponPES3l/hOn5mM8OVX48LQAXYDVn
z4ufsVyOeihKpB16IpuOKoi6fXUF5ouFhbyRQkKBDBq9KogCRGAIZ5smdFUpeWhTPKuOwhNvjQZQ
gEcfRxN3zSDGO0RowVBP821qICQh9Zv/kQIKUxG52LXP0VKz4A1n5PJ7ZovL1WPNxyOckYwZSovY
qzBcoVEgeMLnCForQUNdthSK4mwMrb6fetvRU9s1Ykg8GQp5pJMTMPrf348blxbNCajTod3GmJQ1
Z3dIGXggtdtyOKPs2a/TXAJkiBUyaoPoVykjtF17ehLYLZ+Ujpzn8srr2BJF5Y1X4vIjpnP5y0KC
WTVs/ULvEXBEhhunFETrrUxbu1HQE2V7f7SBotcqpvlzYkLjgNmKjtIeVZaYxoVrn+TySyZL8OtL
GgBwUCrQ4LoVJreVe5pJjpatZEZVk+/Xuwgl1GGv+W5Yb2IqOjwd3jVp6cW4NtuXXzE7utB66Aom
GFgPkcDJF4WcdK0VupVGB2RLEkbk8SAYL43xGbW2Gp6gAg34eVEfE6VZaN37ufSXVxYfAxQuImv4
YwjILpeE6wbWoGEfS4IEoYa0p7HSHrX0b22A3hWMv7YS223rcHbC0A0Pmhtb0kkpPknCmouIlLzA
zQgqG1VXftxoOdKS9a5mbl5Sf8FM31g2QL8QUQDMDM7lH+Ttr81jgjQo5dAP50Y8plxFYmMvlwJp
ahSHoI6cL3QS3TgrF8PNdqmofISCEYaTsDCcrhE5PTZTKVXIkL588YyG5uHz/ft6baHB3/HPFOdO
LECWiRGzbjgHfgmwR2CWQ7D6/w0xC75lcHsPYowhkiakafmO4sl/GADxBRxCYBGxXZcHytCyym+m
bdIZcrGIkaps4QJdv9dYpV8jzI5sLOmNBCTgcA7Fv5zITMS6JEQ69P48rt2Py1FmtqLimtzXpoVS
oFKqN4iqPbg8qUGN+EOpFq7h0pRmwZLHiX0WhcJw5kdIL0kfXaugW9ZbeJ5vHq9fCzc70lWspGoR
88MZzhDiUR/pWVV8v79sN8eYINITBg9WZbb9cpg0qGhhJh4iYl36DJqlyvDNtfo1wmz7UYYtlEjD
LIzyVSle0tRa1BC/aWrw+VMjDMRO5h4hhEMVyKGH41kUhw8xCs3G6KnfV59NwdeWwBDDe92wsDs3
5wVIDdh7wAEAxuHLiyMXIHhDt8h4Loudx/ZlfRC4JQrGpTFmJ6DJaiHMqng8R/p71rTEENfcYv/d
0iAzV0g2Yi/mjWg8x0DMSpLb5oJVoCH6/kG7uUcTSxSwBgiC5nukjxzXN3w5ntv8KPuPXVps+fzJ
U9DR0+JV8JZalW4ebNRjkfCZFJrmdBC13PlBMqQYT/zKuFMpn+/PZ+nnT6v663nzw07m8jbD1iR/
mf6kcguNIbd+PkQSEFGBO5A35lnXMhLRcV+r41lT/4ez89ptHAvW9RMRYA63pLKcLbnDDeHu6WbO
mU9/PnpjY1uUYKLPYBJmAC2uXKvqD9l3xS+/W9k/S+HCt4ReAwcEwAAg+Fm02UXtOBZoYZ7InNrW
sG+0t2xYfT1MtwJtJA14EmK5BoJoHgaIRpjIWcMB04Vwr53OQtQcS1yL/J/aqYUL1aYKXCdRxkY6
6oNloRAiGdRR+1Z1bZQB4k0RZ+MSZeL6uoDQSqmeojbwWRLMl9OHhFgdN3KKD1PjxO6P2i6HRxJd
vrJAvbyRb5gaoufUd2DRzl9xQ24FSi5mhEHJSoSdhzC1tov7u9h6VYqVel+o27QGHmZTw1oY+uuN
TdMwbRQIkbhyzSG5XRh3QsRReApjaJ446bVo+Wlbud2rlBKlQ7BS9KNbfz8L4xOqvZ25EFpck6ug
m37+gNkgjwleEsgb9ic12JsiKK3Iabby7/KtAXQCaLCw++1B/q8/jmvN/47e2sIATAv4Mli+aH+e
YuJFG2NhzEumXDXGakDF8AW0WumuW9Jcb9Z95dvNLls6ea5POlo1AIOSeUF5bL604p6nYSfHwwk3
sFhbF9la4+EQ7sP8mCw50d1axgYwQ3AZE/JUnU6RT6cQEy9kbqcOp0LZBvVWcNfDXvxm1QupzBt5
EKgOE1oNH2XUPucAeiOMvBKimnhynwfeP8lUkXX/Jisyg3723rm2N654X4DEsw6DuhDa3+ikjry1
ThZrYuvM0xRCIzSgD2k8HjaWHXcPuvsuHo1/1nDCCQkCHsrnhEGQw2djSaEgKYvYEE8lr1tpPbwE
/XMtv3sTRmxrLTEcrxH8U3PwcBhQampM4eXUFbkolx1qo6fG6XCx2uVPeeLkBchZa+Unx35ct2So
MdNbsUXlnGlVwnW2VGK7sVgRp0WvYOKcMrWzLWrUkjj0LNdT2Ry6bSBvasRqt2Z0ZxoLmPQbN4GB
qCJlVqD7HwSyyw5nQlJliTvKJ61ei+VbFG6N3vYFpwS0CvwRP8yVvMr709eHwHWOCzUwrn8giVOF
ax4HeGo6QEQvlZMlISy/zoCFdOJrsQSQvZG6AfJLIhsxXLhBlJoue4dLh+W57SieBrca1zFH3w8v
qnPfDnPRsrsxkO8y0xp2gYW7ES4g8kNVDeXCbXN94vMRRKTQs1FSIMy6/IgyxrZEEGTxhCliGE+V
6bWZfft6QKdtcHmomlxkHHDsR8Q05oITBiI4YlYV8qmPTojT2UGjLlxcN1sAFQtugLrAFdc4yuRA
S5tcxhMeFiW3pFYtgWJvDBSVWzhHZAGnysws5vVM2VObUlZOigoMod21wKsWXz43VjzxxYSLnaqP
Uw37cjpCTazHQUzUk1LuQ2vXdLoj3kWVE76AnNHvmsFpDFteirSvj0tE0HgR4gc1hdri7GCRGrUX
Y+QmTkO7Sv1VEB/7o7oPtIXkxzREs3Vw0cxsrYW1mngNvn2Uc5txbTXAJVBkfq/7CWu2sIlvpL3g
gaJDj1cNMAR1nqUQKsg6WedaJ2Wl2Ok2vUv61bgdHe8sPNb79pu2rc4husWabWj3OFDq6QaKl9c4
zX58yX/GdlnjqHfytK375+vtcH2AovKN6Cex3aROq87mWKx7L8l83z2NBYjau9pI9pkKBBatgCaO
N4a++rq9681Be+TPqehAhmETXq6pBERoNJaWe1LBSoc6T+qFM+R6XpGS4AQDtqOKIuShywZUF7Hr
thLVU2QDT0ypfDiaYaOvHemP+hJt7nqt0tik1CGiFWJSkLtsrBwU9H4AnZwi/1lO7tpmNQiOJtgL
a/WaZc+W+NzONKqf4qSkzjK5dTX1VGMHlD+af9vkjKSc3afr6jQcG/OwKIJyffFcNjm7WS1zaNOK
6PcU/P1exW+ZcGjMhSv1xlogcOBmg8YKQPfj/PnUK08scryNFO2k6mjBasjldLuvV9uN1Q1JH275
9HyB3Dc7J0X06Wtc5LQTrAGzeEjcw/jux1trtSTufCPCtLi5OC25uADEzUVEeexpsgsv7jSAyntP
8o18anei73jJuwoGT7ez0H4diq0SbL/u4g1802XLs7Vhhp2nx76mnfLfqDiWJ1Xe69ydDZ4BKaDP
H+YPy3JE94gEugWA8bVbeKZ84AAuT1LciynDWXBueYl+wI0+TWOVGWZvdZVwMjEg74FfGifzVyls
y+BJy2xXyg+d8iMbDZvyVJJtouYZm5HA6u1AzO1cBst+r4WlHTJM8aFSd1F4ByolSR9b02n7PQY3
MD5OpfDgj2u82+M/6J8tjOG0T7/ogjo7lYY8G+pcL4UTsOa/Sr2XcfVL9o11T14nfxb25Ebb5rTQ
6PSjXzU6OzxiPzH82KLRtOHAf41iceU96coL9fSsKO1ceJHTJZLBjQ3xea7mOZMCSyR8HXLhpMlO
UW1c0wEhbjV/2iNktrXypyj3zW/X/m1o9qja0arARmmh29ONctFt1gkxJjVpSD0k7WcHtCZmva67
snsq3qzANpF8aH+JTv2rSFal9SqIjb2snH811NPahMhCrIS9KeHl5fk5oPUuuA1LtIp3Wv2tF9Fr
PHavnmSDSevuhP3Xfby6FngUUWznZaJTkUBc+7K5RERF2dIFl6cCNba3PD0KJrf5g7W0hG6MpUVy
kNCCvyE5MWUQPm29zCwwE0oj4VTgyvsQWgfdXctOb+Ln/bt20ALLu39+Sk99m55+UN25IeaoIEnK
oqYtNOEUe+smf8v0o+g95rXtW5vG2pqxo/cPwQ8S2F27rZbotFc3xtQ4f4EoQ74J6NVlf9MQlRDM
FIVTJj22EkKSWbpwFFyXj/l5lBwhwEAWJH85WypS7nr90DT+WTYfuP6cJNwr0XMufNdVLBXSjeAk
ayy8Hdd7S5Uf5lEZHTo75AdNPmrhGu3MhQP+OnicOqyxdAnFCfk/ysyfJhnL+jILXMM/j8KzX+/7
4lntzn3/reJSgbKbOXLxJsNaVarvrQzWGN+x0R7fwu7dMJwWHCCCn/jL2Xn8R+icAP/SMdt0+j2l
5rbj+bqYt7oKHaYPnhxMecxhdDAX9vKM3IUc13pnvN7clbSJv6uGY9iIOo8N5tGOqWBOsi08Z+DI
wY7E+/v19vtIxs+OGEy2YJBN0BcKnLOg1qg7ZKgKzT8jB2vnT7iI1SsfIu2+e0dBrnsfa4gt1duY
30vFjzrPbaB7hN6/sgxqnY0SwkrbJKqdbszaAecNAUZdZ8L7+FKcE8sBMi3qLwTJwRqJBFFbQz4G
Aipt3TvLdCyEUvb6t3x0xodg37gIT2CmvMoOvr5x403wn8vddqrvYVfwuE5sRSBLvPLfO28Vuv99
PRDXCAQE3Bh/GQgyUtfQ6i73SyL7quENKot5vCfvFQBQfWrAzWmltytAptwHwBdjO3s14S8IO819
hfTavtS60yzBga4hNNO3ANMBvmcRJM3BoAO14HQcwuBc86zI94O0it8ZyuKPFm6GqLfz6FR6jiyB
7TtMpzLE6nDyHLdzL1jL8UZAVMZJo7XUfuuWqhU3dj1MR/5g0XJkEyvOBioPC0D0SXD298J3ZO/d
pyrciX+xNvceXLKtvIiA3wq/xz9J9DMU74HKCs8wQxYeL9fBHIM0AUqpy0/CxnNNmKzv9bLuyuAc
D0/WK+tUu0vOhJHN8CxMvPVxA1GH4G5ciea2eDXaheP9mvbAB+BxOnEJxEnIdjYQAR4zpeQL4Rkn
3L51qtHJDCf7U7nfsrUwHLsiRdWntcvmgctTKF/6bFN46860s1/eY6TduwI33qbCvOClLh3t6esF
ffW4m33d7Pwve78alenrKL9AGQjBNGWcdVAIshcXOGi9+rq96xIAzBb8CBVYLjopiblxX1GOzYCe
dnIO5bvcX+nvortuwlUhHrN7192wl4OTWO4kxfbPWeiMBQ4GCwHT1KfLw2yyuedNi3cwGfmrpann
de+GUXpOxb8WxzzPy4VOToHmdQvkjafrHFWS2ahKbhBGulem59bcN8/9UdnUR+tASO6Vu2ylHoVm
YZVNd+i8QVQ3qNkB5IV2PTufkVipBUXxs7Nb/gUm29dvbfavvABk8fDl/BB9prRuzfrkWokn122d
nbly8AyXRzsNT2q1lt6EJejGdZ5s1tYsZMjbIoy1scrOxu8OJQPoakffv4vCN6F+1L9XjYNhZpyt
v561jzfJfBAp0ZD1RrdDQi/i8sgKm0JJrcDIzz6ku5F7BsO0dN8Km7x1fOWurVZJtBaflL8FmkeE
8XWEaMdOePasO0H7GUghUDC7QGYzs3WEyUMEBJw43RkGkhlvTbUfsZ2p9m0AgfIwcIHhFjYQToRO
1ry6S95W1yuCZClH77QIibrmtng5jj5+0HXF2Q9WmvYzS+/VJZ+P67ODJuCMkfcFwnll9hanlSu4
1licvaq2+/61hOkYvIg46gz79Fl/+Xp6rusjqHewb/VJwWZS8ZstCugQyiCKVXFWXHg+Nhrv7d4v
t37zAEt1Vb5IL9o6t60oIiz5Ty+2wsIGuNVdawrA2ANU1+YbIK9aV5G6ujhr4yp37a43t1GvrGIL
V+n3oHa0aonqpV2/sugyhVrePkhskMO/XJGxpdRu0QzFuV0p/SbjdZ+iFSjJa/Nv8daQWIWJu04F
xxVXcbqWgk2DrIDqjC+xjOvxEZWjSfrpvQjtei0DLQ9hc0ZOaeLe5pSxM3pO9dT/SXOnR2uu2ef5
L5hKzXgP8L9MdvovuXJaYUcJKiece8oWcknXTBxib3CtPCQp4pETn7r/KQ6Xejkwx1aDwqrYIiyW
uPwWJo5XbMpocJQOQYatiDqKv4l+DNpLr67U7lX5Y5D30FZd6KSWXY3AGddWsgtxEKlMWy33lHJH
eSUSvctOaOwQdPeNYyOtMmvDf9TqpdvkA6l8eWxc9mJ29kpFnCOpqZdnBAYCa2WMr4pxj1S1Nd5V
f8dfZKF5hLvb9E8W296P0dyH4UYytu7gGOauCvE+P8jidlgN+iqsd126tcanWLxTBcT4NqXr+C+a
8pg9GT+DFwWJF+Wb1/kECnY4rL1H9Xftro3sLsZ14FsvHMst0uK69WwQB/8pwi1O50LwFlnbKnqM
pM0o7NxoI2tO+ZDxTMkfhjBHkatwUIMat2Q9fX7FPwgwMHUH++ryriqozW2k1hm6J/8XUkWFJfMS
5c+njhyjv6TSeZ2ZZVHAGZgu6MlEaJ7NGMpMiSrBKM8iRPC0+otrka2/pi/alm+ErLPwGLwRIF60
N2ehKamoJ6zD8iw/R2/esdVexh/qfWc6VYXi4o9x2HOuZyvcQjON94X8+vWx9lHzmS8ffYJBUfmd
sFCz1IYWy2mXJPTXOhbv+nPl9Md0VY4bWScmPKK7BIETZYU9XNnmr/gthyS0KnioP9T/iaFj/TZ2
SZLYGvIDWbvGK861wdZahQNRy8ISgzGLHpF7krbdeOc69QoNzQdPtptf4XPLgoBZ7i6pNF/XPqc5
RPIFqzUwNUj2zjZ2N8RWYgTVGRsiv+dS/KtnlmOm8a6R70SxcBBaeSiNf45laZW7gUgfP3Yi/stW
TbFNtEBzy7OkriGCNW99D4v/p3/02ld9CYt5nZ+e+mhOqo8moeyVe0ShyiQ5hbA6+7y5qj9+LW/0
+r7MvpFqVfPdGP7WWuQZgWF4B1iCabxE1rjKPM4+YMqZfTo9sQP1OzGLqrMa7WNp0qFA+iHC9/m4
qBrGL10t0U9dnS1RiiXKkKh0VYz2EsLXIcre/cL1fuPByA3Hs5pQgtrP1T7QU1109dr7WDNh9aPQ
TrG20x6TiIqocdaHY9FshXxjDDYADF7fBapi/rruf/QU84atGCxAem+8VKYPMogG+RzSc7PbqTC9
eGh1xtfgwGv8h36DlYLEHQP9IcanJXcEpKNMACglzOunGH56fEg15+vz4dYsE5RSSkQ6lbhjFpQ2
bq3nhVYzyyoV6WLj+m9j9tutDiQ8/tnCiRVFzc0Aq0RKV50/jIo8irDU9etziKT3b459gRQKj2QS
XKRWvu7XjRifxsgKUqXCLZi84OXy9Y2q7bOxqM9KdzSl7+ZfoZXBm28ksuTeVtHQNfXWRRUd5Gjh
sXQrkrxoerZzJD1P8gBV03P5W/oVKYqjDCsVRaratLHhdiq7UVfZq65t+4dKBWUfRFiWHc2lEP3m
EfJ5CGb7qlVxRBKlqj67KLR0q0i+LwTSNiEptucaB/fGQdZelByj3Rknq11YWTdvWgsZ3g+xcY7M
2QxYyuhmQt3U5wY32CQ/5upaLRy3v89rbV1aoVNJ9oDYi6ufFub+Op9J0vVTy7MJGFIoKxWVxHNY
IYI1+ZUZiZOgVyqS+v0TVauxfk+L38nwWjVH2dp7wzeQcv2Phc+Ympmfa7w0JZU8gALoY3ZN+VHQ
KEXGudZGP4f7FvGCTW9OD4uhO6Tr8V3IjpG6N3wn+C49mjjq5UsR8HQlXX0BhXveFKC/2HiXm0DW
o0CRq6Q6S99BBT51vKdrGZUscS0Gx3Cdqlu32lLoq/rNcHTtcuvGKNOEf2oCtENZ2uIq+C5s+3us
5rTeMYItNZ/2n2mqHAsTuuB/P3I6oj5dNLlbyFaoMUzYIw8wlKEGJcciJxnuOYvqEjeXBjqikyQ8
S2SuEtIYaeRrwDvOmIM5GXGn7z6k4So0FuKuW+cqUDvgzmiYT+6Fl52K07g18qatzuZBeuy8GLm9
deqEzWO8BOybTuirOf7U0iwskcYut2KfluoUvE+XCtrGq4pvC2t5WqtftTJby54SSq0KTuPMq/Qs
/NL/hsUu7Taycqentpjt/fvKXX3d5o0UAxhidC3hl2mYVs/Oj6YLPNVoNYA2tb8O2aBR/kNT/n2e
mKJJRRgx6Mng9HKerFJLuiQUqnPcfQsM9IbaZ0RG0fBTiM+7tv//6dOn5maT1QV+XIyCW52L9E+D
lWBm/sqjYOHkvTlw4Em5+3jqwIW77BMxUDjWOn1qLCcCNYsYQBz9M5ifLYvnFMeaCMaS+/yykVzq
G2EIw+bsuSj9aXZfg5Fa0qO4dZWSb7RIAU0w2avasxGNVpOqaXM2pJdAd7L4KHQHLFNWkNk9FeEs
SCpCtUmQ41W6w/hd3upOsHnTh4XkzI1NBiIYVgSWs8Ad52llVynMNhKz5tyTLh6l+xq27ter/cZl
MekSTJU4qFGgVi/HcxjVKk/GpjkriIZxSdb50W12cfWkupuvW5ofTWREkPggswZAkPfFXKO3jRsX
5165OaEeJ3fJIe/Eez+0kLGvn0MMqaIlrM188P6nQSBeU6EE263ZUtEDUQ7r0mxOgsxLuzVOrVot
7KubTUxggYl6QKF7vuTFMU4jK2iR9yA7KvvAFP5xU310AmGpSZZoSlTPgind8oU0CUrEs0Z9I1hP
hRLZqG4v9OMjy/j5nJ2aQcwAs2mSVuiUzJqRRrMauVfaE2mQYKerK7Ow0eAT1pF09MWdeCdn++ZX
dqzWixHz/NigadwvplQB9JnJ4e1yBTZiHJqlhcqQTmYkWA/3mehk4UPzEqmvWnVSm30r3+vyk4ak
5kOJ4tnXy3K+AT6ap/iJ7gFHFujVWfNW7hdhVvSnIPCdAi5DY57JFVUqxOeFyExR+K3ZKAPQg6xl
TtBw1Agu2zLhUnWe19AWtdXSxQHtWW2xpLEtfKOnAhW5KaNNVujLEztuExW1q/o/t1rrSmkP5Te/
OkT5W4fgG5gx5RhJ2yxFQszOa0eXDuAKXqX6oGdQAWVgbOrCYXQVWf/PUP3f589mSivdTigNhqo2
9vJARGmTj/NeIutvHNmWAvXZiRc4EbcWJkMGSgCtUZDS81Mj8FU38v22P0Xmqq52CJc1x/zYHmR1
nX/LpNchdhpr30YP2o+GKuzXa+N260BxiWO5CcAKXE5YWPa1IY41uhjli4r/QFkd/cFFid2wXcrL
imTL+S6ddGPzvRCukU/LujfJXHJ1vD5mcA3lvU5GBjFl0AqXnwHN0CJu7EWk1yPByWWExONoSBcO
gXmMSiWXqiEIALLWXAjzlGGRycLQayb8E7wdlPh+GDad+CSF668H9eoe+Ghm8k/Hkmp6Il92pjVa
EaCJJZ60O6+/D7p1HvxoJcXWPoAH40JrV4nQj15BzwKijfsGlerL5oZG74l9aE7KT4W0M4pdBTVX
SRz48wHaBvWY73x1dKokvw+b5j0oqndQ5U44bBfZEzdHmPowkkRTPXOeFFXGCBez6Vt6FAK8Pt6O
4T1S3ZGy2OtpEC9OGgaZOjB0d2QUOF5ngzxqhUoKOJBOWrVWh+f0pKaOKbwkL/KU/faJmMph5TWP
k7405a5VFCUL6Yhb0zx50xPf8gxRPwAEn55XuunmBgbW0inu/o7Wto6f5YYmxXitxji9LBm33Rpa
hhXdRyhNbJVZhxOlki0Pn4RT3D801Vt5LADyIMT89dq9ojlOq4ntMXHEkLviXy9XU9pR5++jSjoZ
1bo6J6BYY710FFIKIZpSMi7xMlf1czv+SIz0YD0tNH9rWg3KhZyDoJS5tS6bRyTNgw9TSifFR7YU
5ES5K/2YAtKz1f7su8TmOdtjHVhrGGRFKwVFwWRiCHz9GVMwMF9cE5RdZkNhKTcvcBlA6yJf7aWT
rG8ydF07UtPv+ZscbdruHHB/fd3cR1593h4oF/YNzCYShrPgpGw0s8ojSTrp2UMk7Sa/d+Ts3PZh
9Fd1B7hm1HYKHsTuxnJXVX4O3whEbT3a9voJgrfu3ema06eBHY5r5NPhTSTlL4pt8T7r70fsrIdk
nWcLg3R1ZpOv571vsf1IpXMAXU5V0RmlkhejyrnT5s4EJXRgi+VLN9Q047OxwYQX5jcEcGhKcxxO
WaHPMJrGeMqrwtaGb2H9OoTbQtW23/o4cMRJJTJdWgBXlRCWHjlOTjCc9finOZuRWK3zVi5a8RRq
f713RL5ac2uMm7j/b/ivdivH8JeG8yqxSnzNcpugLdx/UEFnoXaUtLGhjKzofKQoGCsba3yrfM4x
Utde6uRt+cqzuVLRyD/78sLb5UaHL1ufdTivi6YvWgnZwHY1krgpIBK7WWDn6j6vVUc3dmUkH4H1
fL30r7L1H71GfxMkNKwbcU7W7OKhMQczI+QaNnF7EIzKHrNxJ1HfVKMHf/hbWpvQA4LWHzWtoopp
vPBu3dZYBbT/1c3CTrw9CSA2p/rXBDadBbCq58lGZJXI8vxGPHYsn4txlwk/2796S8H3FRHPZtcv
HXrXNwlj/6nRaad9ukkCFQiBpBJ2CqhcmFK1Rrar7e8KA45LuBuG70INWGdvZt2vbDWEj50EhhQF
wjF9H9T7Oj0vzMk8u/kxJ5++Z7azxaLtAlZ/P1GhhvRoRJJtZWs9pXDy7ElPgy2H2WoxBrzCRf5P
sxMLi5cDIPXZ2I9xlxVS2/Un8YAHkaG+GFW/9WQoYfnP0PyhGJtCTx5CjCGEV4vcfp/d59U+GvdK
e4/6WFI89VJn1/5JGba6+mgGxcKJd305TfP0fx84m6fWB+lSibxuwk75nluCvw0a/yik8riwG6+K
avOhmM2AgSGKAPa6P3nwa91XA+8GSa6pGkf5RtBPBon/YaUQUjIEyaEsHNm9F6qXUHou41cJD0Dv
x8KakK+OYW3Sq5rShlxUpJQv16gWjLmpeFJ/snD76NdpkkPLUyP13RrMcZNqxZ+aLMxjqRXuWpT6
o4BUjA3f872LzWThnXZ980zfMqXdWSY8XmYnZWgJfRpWCOrFUcpsa6mKhKseL5wFt3bl51ZmJyL5
7DhQYnqsfQ+7bYufrGSLCo/2d6H7vjC6t1bWp7bmNUs9LJVEQCfkFAl3QvLDTP6M7k/9p5zeBYrj
Ubj0o134kPWv8vCAKr220NUbAQgjCgVFIp6FUzCPplv+p15pcn8yxR+x+ViLhZ2l7ToLd7BSuvBo
6KhCS8FjE9WrMvuh1+8D9k9juhcJPEzKLf4fNKT1ZKP2xzqnwju+jOk2qrQHU3B3ldk5ufBU1QWG
IdKhUztsJr4ewaskB5cnERs5B4CxqJTPHkH5YGmRJguIkALWUFd5VoRrE8A3SOG8DoFKDFgbjUO5
MHDyzW3xqd3p/386uvvCq3U10vtThfOB264Ccvdarjiq+2TETqSi6S98k/Kt197ziu88/J6By+MF
3GkrX/+eRBkSxXAR2L7pcUmw6zqfMY0KVDTyCqSfrqzdYpMNOLbo7pUqLhTBf3H+oMWrmKRuuMem
1OgEuzy4CO5+PRnyrQtkkg4lrQc5m0+4HJVYUDst9JgNzW83oQ4gRzePujvYuYkJAALsnhcjGImI
87GE7Cvd5/kprFYSshMjdetkVI6Gt0n1pyEji7oYUt74PDK1Kuq5U8KWfP7l57V6l4K8JW9a9g9U
Kew8eJF9p6dkHLXYUQwnD2XA4U7bfz0sN9YojoeUKwGgcGjN07WxUaSxWQntaRTfKinbjvq2yopN
nyZrpVuYgulwuoyaYRYgSkHKEVIpnNLLLlpWYnaeiiWB2iOJ7dtt90b6WZfvWvMInFB9+bprt8JH
Xi8TXpXyBfHy7O5uVSHFkFZpT8gaZq9978nrnHY3rBJUN8gcKXT/OWAyX2WvMw5xmi4F0DfOaxPF
TWRr+Qi8amddztU4lsvAak8vJpL+TaPaYrbNhP/iEY+qJSudD2fY+QDryEPgwjDRSeao0pj6CXlr
HflhfUgfRlUTXmKjRjqliDyqhTiFHvqGFa/kUx6ixrIshcGRDlazDoZRvhNGs/gj6MrgDG6TkPUE
NNgYoek0ROLHJjDPkewrK0MGDDoakb5r3Rx3AKQRV1SN6rVSmu+4TuRbofGljdDFAWmQWrUbUsAb
VRy0wq4ahfNGU4rx3w9bRGZhAiA4BbFInW3v3hcLL0ii7tTG6TdNrp9V4ZfRPbfFQ6WcFxbWjQPW
5FU8CXCT7LlaWLFZA0rzs+6kumtL3YeZu7fIQqY+jNnubxtnqypJvg1V5ySGYA9jbC98wHXehcQk
FH1CMrYRhJDLnZS3jTcaGFmfCnXjgh1u8PCVuR9zqGTdeCzHfRocEgEshPpbbF6zBrJUoaMI/T0N
vYWXwq0ljl83uSYNOUFgRZffoqWj1qpaDizQ/Vk0vwfrEW+BUreN7CFLFzp+6wShzM67TIXvQTHy
sq3BoIDrp013kuvw14iQV2TotjQGj/rvVsixYXUaeQm6dXOyP7U5G2ukieQcfj9C167wG/ut0N1m
OVeod8jiaiuMgG2bfhNgxuCm40rG63thsm/EYXSYIWZdo2bwkWv9dJ2PeV03sVTjN4lRY7gvmjst
vo+aR/FeqtcBurUYR5X5UQo5QsdVej8uUShuzvCnD5htrbJJCnWYVhvknrUWJ3avpRv3CX21bRNE
D0aqLoSeSz2ePuhTj7nC9TDUmeZwkB56qdoXiXWnNfoSn+vWnft5ZGfRtAB+IrNCRnYQqp0UIbNd
cPHq+wDkVGpAGhxG22z9TajZibb9elpvDyryCty+pKrmajqCW5pCW9FHI/lRiLs6ek0NWxheFEDq
CwHhrZALNT4SGcrUGi+Uy/EMfA90vFh2py790wX3um847uS7DQflLq7szN38zeq/X/fvVtZikgDE
9oP+TXzyy0bbrE7FumXfoEQzmN1a2WjqNsY8qnEEbDG0ndnUewR7/T9fN/yR4766BT81PLv288Iy
40zr2C/jXvJfArc/j2JkT0zSkqPJ13P8QUJbDJDN8I4xvNMOlJq5s4i3OrwrxyDfh+rJL54K8VXG
jbSXt2Dnepc8i4y7t7oz27evv/nmef7pk2dhQlV0dd9kjJXekh81YUV53a4Wlsrat4aGqsTENoWU
PjnMX86J33dZMyoVyQLrXtv4a7QNlArFtTdX20JcjLHJ8NgAyXP8qzpb5UlAUBVkn51Z7pMs3PPW
07N7uDOH8kFvnvpx2ym7npfg16NxY2vAy6eIwQGPJttckg1qmi/lwjQa22Q89O6zpuyLAFcb9bHQ
lsTjbzcGcBFYEBeYODtr3GDsIyHR2IdQkNOdp+B9hrVb9FvEwyNtl8QsFpr7iFk/HW1hr2n5WIgk
VOPKKUR9PaTv3sHbalCbY2wlvx7JW5nMSeLgf3s3DxTUXKmjtFW5MMNXF+sv2ai22KTuU8AMpVqv
qvoRIz6j3pssNrcXgddT5jTKx9ItD3JQ3+OgujC7t8Jyvgl3XerLgB7mhQwtbWW8vfkmXcyeLMPN
yajGmOO2tWw4JhrkFCY1jEA94wBQEOVgDVTnQtBy49nDC4QV9gGCEOd0Z9CyjeUrzHpePPvyi+h0
LvaTHpZ68sID69Y5eNHU7PYMiz6zSkVngRXGY5Hu6u/FpEQUVHeicAh+l9oqBH0N12KpsjwdGrNz
cHplkTaeLkxO/8vNrkSuW5YSJh2oUJi2YHWqbfXhkkjkbEGjS0VR2cR8gaKUSSg8awV9KqO2/E6+
Mx5TdpBvE5F037N8BRn868U8OySvWpodXr00UsdUWhkZrEcMZPZtvHIXQWhXjWiQASfSx0SSo4w0
uyqH0SvFSIbCLsvPyXBoywnoIGoLZdobrUwN8CjCPp2E4ezQYfWZkehr/p30Xe/fEfxXC1T9X/5x
vHjPg6GAYagQP6L+czn/Wa/qIXIy/p1i4GqwDRzJOMZLIInZRkIbFOELmMnSVAejLjXriYlhcsF6
Du7ylSrfp/K6EHbm8KeSFnIHs8VMOyp2OrztsGWZSrGzdjp/SOLcK/w7a7hrxJW0pCwyCzmn30c3
ZXI+MPkbEMfLwVJiXBgUww/uwno96PDtiMgWDr5bTUBTgMuEuZsFUuCyCalwoXcGVXAHsgjpxGGz
VCO5MUZoDsN2m2rkE+r5sgFLCnKfOlRwl7ZbeJn9v881qFkeehj1TZYu870Rx1bUlEMd3FEB7qP3
U2quiurU/6N84jQVnCYydz9AFV6Vs27UqhmPppCHd8DCVO9eNN8X1YtvTMWEWGAmuAR0nvGzkepD
S4mVLLyrqNYKbwW8VXOhHnC9MYjr1Yn1A/OQQGZ2WmVhm6UVYiV3vblP20PXH2IUvh7CevP1Lr/Z
FZKGCmBVzpT5aOly28R9mYR3hh2Rx7GaBvLDQm5lqY1ZX2pRDXW9og3FPZjduwRwJf/3/a0oGNFN
hqXSBF+5nJEsCqLeICwHNLAJDNsUF956t7rw+fdnjwKF+jWbg99vyocBlq++6oSl7MStNtQpjQr2
hjvRmrWRuFEoClEX3vniQ/8iJSueyv8+2WR7RHnCMsGpmsUSlTW6efj/SLuuHceRJftDS4DevNLK
sFRSua7qF6Kqq5vee379ntTdvSOluEr0XcxMYwYDMJSZkZFhTpxImtSXd0JgFT//kn71fPXAIo7k
IYqKeDio168ZuLJTQiPxi/yxiR/byPnr3w+uXFQrge6GW0r3aQXzqNdhEuD3z6/dJlNektf7Aug2
KLIC/GwN9olYdIAlKD2a8mgMlTrzU7PHtLfG+1211iwCWWfOz1oF4j37T/DJEHrznEMsyuEAByH9
Raz7tdCsCKN01jSUmd7l3fjAYYpx/Bq+pg/yMTlwuwbDoduv+em+1BWhoOhAohfwQSCtaZqOKm9x
mwpp2YOaMXeWwOm8hEU+cqPRKJXgIQESFJAaHBulD3nSFoA998t+3PGn+TtgqDOdmIDnA0QLEhPg
JySdmmfOgotoaGx6oCqLYdnLO+29fptiwuqE0c3oViu3rGkkt4tBAh67RXIRyFTSsNIlrHU1UTGZ
KCgPI/cHdItMzkxy0BcuN9aDMiW+TbqbIIC2Yl0PLG0axmAY4SwyhRhZb0w/OgAxoJ7unz5LEvVI
ymkfC/MASQm3+40qfChZyuxUnHdfzI1LQRYEml8Z/SV4YegSysgXHWqJxrIHG9mmYVzWWw2+/ji1
hlwW23DR8fGO26XlUxU9LCCZGJz7S7h5iMkS4JqSziKBVAauL6cYctFUxcGyL5pNALpZbg+ugQR+
/ejeF7S2HPgrKGsKoCNCF9O1oMKIurqOKn4fF44ygJpunxROkb7dl0KlwM8qhscekQMSFijxUFcy
NFIJQPeG34ebTDigYKrO7uAEnF14zL7atRUZaFZGRgcKDRjg9YowDDZDMYPn95hAPGO8I28FPeAl
jKeZTgiQJYFwEs0ihHxMlmnfm5/b1pjUYNiXn8M2s58Wb3Y/MCvz4/7O3a4GvFkkDkaPJmH+ph7P
qEKCTVLzcf9T3h6l4/2P32oZMlbwu9HQg7gOhuZ6q4oqKZSynMb9ODng60DH0qR4s+IMLCf89uIT
QWjdIEE9Gk2pEkiQ6UGOQHjcx8BBWOUvPDRblKfvr+ZWySAEHBKgrzy/AJQnU8j5UpURhGRbjCVW
Lf2xBdIe43Bbhme5cvbXkojRvngB+jZTc01fxr30nnv97+Ajt6Q/8ibWzZbFrkpl+6Fm16KIflyI
ysSlQ0AAUcmxOUq8yTm9m9uqixG0hanZ93dwRdmudpBStgV2rdImCJut/ElO7PFxZJHF0LDomwVR
bkeCsWeB1pC9e4yOQ2d2X8OP3o52vNtvQSDV/7i/pJXX+noDidZcbCB6aZu2LCCvc5vYBduiJ3m8
D/6YLVD9wcLQQbodkF4ezRMZD31nxLww7tG6VsdWvkFyCRW2ZS9ifPEOxg4wN093edPWBif6ydJM
ouPXbzlWSyJEYBbOyK7r1RpJnscchzsQ7hfJLn93pT2VEOUOo2ugR3quccsjZ8Z4ic39jb51VK4l
U+eqcSJqeSkky6mjJ16kePoys3Z3VUHxTgHXC4w3uHGul1flfZh0gwhrWGxlD6HdHpRCqpU8gsxe
7c0SU2h5tFue5Ma6v7pznoPeWECK/0VEgUQI9YIlYhx1DYbC7xNfUTd6ZLnZPjqgOr3hHqST+myO
W8m7L3PNaCJLBeccaEgCz7terIasYd0b2bQPXsFotelM4zDtIpZppgk9zxoLbAtpWwLOBci1azFi
NebFIkJM5qtOuQmdFmM0D/WDsjOsZjPspp12jL8WV/XCR2l7f4lr53kpmzpPLS90ZVmKaa96A+ix
Mc5tp77eF3EbXMGCIjEDwDsGJiCDT8nIM8D05BYyGlswl42+jb1uk3qaVXnyE6aCujrDNSCv5o2q
XAik3qGcT+WpqyBwtMBlwbgC4uqWXXyd0oqpCeZgGvB17tmtn6qX1gk/S3PZDqa+XTbxrrbTnbqt
t5OXbcT35KB9BId53x5ZD9OapUHKi7DDoFSDhPq12ujq0lYSWaXhxq/ds7zTnXQzbGK/ObTb/m9r
Qv/S0gtxlHmREjUty6Ka9u2fdmM8d9BVyY0dYV9txuP4Hh2yz+f8mUXQRqMSabHn1+Xi9ZgXwp6p
ldN+qMEyZetetVVr0yxs3VZtYdc+yyZ6DNIjhlpZ0mnYCTv9P7Cr51Y7IMKQPqE5SqIFvk7ZdtO+
Xjx9sOAzz7zDuCLkCtxoLGnn+x8Z1OaWcTUksw4Z+QkMP8WHgulcxUMxPGGQ8W+VNzEbN2YNcqSR
2f+ztf8IpR5mVQtVIetaCFVNzOX5Wvz5U/eaDWcC7PbA/8Lrof5KNjvpA68mV5kl6628v2oE9Nca
LHf9lBptgx8wPwJYuWst9RsNtu0IL9gELvyzrxiXhtzN/3ufb5FAbTPwMbhXkf1wdM6LY6ftGMZn
1d+BSgKuqGnQzZv5FEE9tkFbT/v0DRwuW0CsttUm2FRW46UuQ2/IHb9ZD54o4MeRA73ppMNYp4hX
Aa7fgyT8URrQb2JK7+Nh+WGEpupru/Fb7a3gF+GOM4uQ9SSvWqAL6cRSXtzNMEDdAF0ueJJzSwO9
4R/C/b8Nf6eiKWaW/lx/o1+LBT2lm0T/pbYXUim1LWNkTBdhwP4GDgYxCTBFtbUd9s1+TEyAkIuN
X+V2/GIwnsr1d+wfwbRn2XNGHAH3M+35U/BAaPI0x7AqZ7R1s7anXWOymKNX/Y8LgdRLA6sH9GM2
Yhah26WWcQhcfQOy4JrhoZMNo5VIIcNUwJWNuS00F/3YjEhvCSImMqWmjvlPhcNVjlpva9RrSguz
oe4r7drrjIIDsOtIESJUpLQmqVqhF0qIQxu2VTAs6doFv/w49ShOkZKg4xEfTzdgD33nGPH6qhd6
+X3KUBO/GDMH8X3xITdP0+NkA5tUn5JP4RS+dNYf/Afrjq8EoBiGqmFQAOgMgWyh3KdakSugdyVx
3xfe3Lq1F721H8ZixiCA/Va/mOezFiBeCSTX/uJadx0v9GIAgQgVzTB3hC8uNbNP9RnTuKXP8BhK
NqHAZ61zxZqARx6wVAVkdyjhUW6wXKWa0AyauB+D4wBI0WP6oPqD7GJ4iHBQPOOtPzYsLvAV1QeU
DnVbtOyBbk6kbpjUlJHeNZywF9rd/IZhBgTt8EP11W4Xt959vV9JWpDiPTBUBkqIwM5Turk0qmIs
+P/7HpMTnofZFXhrkLbjsEHbQl7ZTfL3Dyx0BqllMnMNlNw0jnzgBLXvKl3ZT6EdPoH6AJ1OFchp
QrObzTq3mp9/wCRzf5m31/tMTAJ+DpC6ERLVa+1R4njux3zW97wM3rS3mcWWemsUZaAHoCfIMyFY
otc09WMjcx2v7yduMYPv4dQ/SovXVcAJMpIxt8oBSeeUPOJ5kCxQClnkqZKDwQhdBuVHUIBHyOpD
O5sdq8AkA+WvPRPUY5BfhGEEwglN69fbhhrD0nRiC3c6fqrUHZrglITlmRB/6trQIyWBy3VmzCbQ
zmsZ4sgD4I/MA96Txl/A3yhtosz00hc+MlnjWVeOCc3UqDaeC4MyPVtbqHq1jhrIagQbLduTi4Ka
/F0jBFQZAdnKMV1Koita4TSOaTtAkmLqwFh7veYcusXqv8eMgb+5eVxAI0DKp+hvB9QABdvr/Zv7
Qhhq9DL4Mb+NYidE077+/pe3hxJBbteF7eVqgy/ScY58dVe4zdP9j9/+ftSZiUuKsBHgNXqEURR1
JQLXOPaNyK8UzVRbr14Yl4a83lc6pssoowIefc6b3CBuBAzOHrk+K/0cmGQA897HtsGQMMZtWZMC
Vg7MqIXXAkeb6MTFNglp0AppU5Z+a2IwUsabUbTRhu397SL2+HopZxCcJKE3BqkZOsBWg4D09ya5
b0xuyD/MFuY1YCA1zwJa03JQaAJxGIn8SNCAcXPXixklpR9nUED7ZKzPBp77BL7NxhyZsTR9/wFQ
Qys0kDg4HjL+grIxi1pXnMgFua9qtowpNxb32DvITILaOTrqu2ErPZVAKg9mm7lVeVhSs2YBNm4e
Qfo3UHeoktombkIu9zv7fXQiK3XM/r07sNZ61uXLw6PlUM9Q3HQcl3dG7tdO7wju4Hdb2RFeDLfc
5fgrPcW7ZT/su43mHFHkdzlP3YDJf4f+xsc/m/wZ5Oamvhk8zNBxcjd2WZl+esIeij1nmiLg0wC/
UTD8ijp1tauNutAxNvQJvNrbxxBMCW9qaf1uTMEqTN3EpG5HRPrqx0doNVZqi6ZiVWCuw0A+/Htq
G3bgBM59laetNhlICQY21CEBykS/I71rtd4WAT+W/njSul1tVRgZF1nBexoxjPatzl8LonReF+si
0WYIwvBLube5yhtUV3nhWWlj+nE4L+i8v6CbIZMMrnc56RtODvSp9GfNCpEsHlyQVGO2DfrYnOlv
mSdwpliVCroXuLAIpmg6yjw0Bi4YDRi/Q7wH/zlaM17TY/+MeboLKxJZ20FCkoRmLh7+q05dJH6R
q0DiwLs/7h4xg8Ek/4Bow3wvTVfEtIVd9Rm/s0LFm+QnWSF0A52JmIQsw6m83k8hNVS10eLaJ8LC
TbcNN+Gm2Y64YmFrYsTAttrqu3DfbdMN6D3AePMQZj5vT87oRyzI37k7/vqSozsSbSLoaMM9Qgr9
+tcYodbJnFrV/l4jO/DW+YOtYEB5uVHw3z+/kG42IzsEqe6//kqt34O1WLMtOBgPbykWIKHW5My4
Txgxzjgh+o3CVqHLThVwRsAPAFR0/eMSbRSrYVhaoAVN0UMFKgfzGOMa3dxXTLdCwQCk5YBaAAJH
qXcgt/0E8vvIj9CVoTjoV9EMN3Dl7GfIIgq+0TdKFPkpF09uKfZ5jxxCBJioGaL19T38Doad/pcU
f2RiFyabwCQCRo0EGo2xHNqu0RROiPxSs8vWRRj/oHFHjuE/EPNypTiQAgwn/Hod9Vbs3PVidJyN
mLVL7MdmYLMmRd6+cdTXqZOHlx8V6kC+3pjLD0yU2/zS3cxRzc19a003CZw3C/2kwEKRJx1X8noZ
iyjXShUCuhsdOVw5GXwiz9l+tuHbCRg/ag6sxuRzGEJvHC4aKNEIsytQi9cS06Zom7rlY188qeih
3PNgin4NHYCWnHSf/1ROspuZ6MD71HZJaG7rxGW1391YdGwuZriTIcOEXe8GLBWkghokRuxjtAEH
ExQ6i68fQZ2VWfd39yY/TlQRs9hR88DbQdK512vldCNrJyT9/NmZnuW34qSjCNc/hafxSd3KrrZZ
vMxO/eHUgJz+i0lKdVP6oOVTpxuDKcrgJMgHZQrCQVv5NR0nGzQQJyQq4p+Ct+wNh3PQcDQEB1SW
98U227Cqd2vXHroFvhTSEgJ7dr0JRjyiap0miT/v4k3y3IvYdGZVmayE1iqMZANrKono8ce1kLIK
m6BtMCN4JrMa01OZ2MVz8r505uiNxyZ040fQsn+Uz9wH9zGy/O+bjP15o1UeaSAQjN/Sf2lijyYR
BUBl9TRtY0wjecMEp/o9OAZmXbx/31erVf0l2XrsJnwFmvVba0UU7YwBkOJPbdO/plb5CDR5u2c5
mKtWiAzf+l9B1FOtij1XgsMjgaf9Z5Ktl8Du/eUwHEaWyb556Mg9AbQMmHuwfWGo6fXpFdwyBhUB
MLvTl+QBVPh1f8fosPV8PP98X6e0YxAmIJtz7Jjkpv5OZbi869fs4vPUW1AWcYJyDX7+4M5O8Nm5
MjzwbfvGvRsoN4Y7pEgQYM6/gg/tpyyYCATdTDHF2ru/ypvywnmZqGYSIDs8B3qZXBJBC8l5LXa4
+9A2s6Xsux+xBWKRU/xcOyzeh3W1vxBIKYjCNYMh6XPi24toYixnfpK9pbJrX0stpTo2zDHD5N27
ueYXAql3Ec1zCS+HWCEYDpz5ZLjhrvW/FwsRr9NuA4b9Xr1oF9KoEKOU1AG37yyt8kVLBhZg+KNY
f+4f26ryX0ihHkSpxyxWvZkSP9/oR8zw2LMi2Zt6F60XlAUG0XhRRBIk9J8oa5j9A+qlTuUktoR6
Yuf19uTNTymrK+GcDLh3WNStXvICU9MiaIfsYQRC+hOjc+3Wbs0UrnO6Mxw0ANcvsx3ZPziP30gf
IGT2yg2/hyOwASGQGVizy0oqrv4o0NCiUQINXQRkdW1q4JhUchqj00BzBw6PA3DzmDo1fGde5k/P
4b7wDfgfLWAzrV953Z/yvfXyF8npnH7b29Uh/FV5LIdk1Qu7/FFEES88YykQ4zCb8KO4x8YFWYzd
Wh3mCEefJF6X3fv6dlOdIepwIY1m/p3FuAL6MSDmSrZiK0bg96swc6QMMm82Ofu+OJoG++xiXoqj
rOMizjiLHIvrncIeN9P7t+BGUITocfyUHnmn+1p+NE6+UzxhEzxWMI7JAximRXPchF73qhN8lpcj
ImP8rjUP/vJ3UcYrzjA4JeDxu2z+gXvktrIlbSU0MWESE8A4L/EmRUFH2hSfnCPsVHAwmdopcoA5
+g1ezxZO1Ev4S7L4I+8DhHhgFSlWjfnlz6NMXbvkClemOCUJgehbTf7WrI8Fbvnud8o4I5YC0s20
elhltZxAGL8DI5cpee67YMpm4nwyPbU1c3e5LsoY9RyfyKlOtA+mIHrkzAF5ssid3dCekKOSzMR7
+3P/qFcN4KVM6tJjcntitDNkGs8pwvvZkTa9k3sYcW1x1uAAj/Ne7CrWphKvgrZ/l1KpW91jcGk0
LlAw3ouflk1vxSfZzt3a7n7eX9/aO3UhiIbmg8I9UPkeyxsdxUdPi2l4iTOa0em+mBUvilDmkzIg
wGLwPa+tlACchiaUY+zLo92pn2nwFbAu5UqsgF4PQjaDYAHsAeTOXhhCIWpajsvk2Bc6i48eQAKF
+oILruX7K1mJFlBcBGReQwwqAx9xLUYtW3GsOxXhtbAF6Iu3arCSLCi8MyfYsiRRe8bJ6iy1GMjr
Y+yiEL42oYlhNokzd/uC4f2tbt3FmihzpmOYQdkL+llSWjhtvNMLK0hfx7+cmEPsOVoMCScvWPSQ
wqOedRBrjbEqpEAJGg9p+rsR/7b56ywArb4gupKQIKBjuaat525Q69hPpcnCjrElrJh+FH5QrEcX
G9rIKRzOfV1a2XcMeQCqAmlUZOrOaPILlZVCo8szCbrEcXa8OMq+Hl5yyY5YNnrFbl7KoaM+Hv0K
ythrsQ+u2REDsgI7CHY1q/bOkkLpa6tpVT5H0KLc5IPje6q9BRLj4V0XcW7zxAHfFMXqSIvSIcOV
QLvthBkgvpE6NatHYcVWkfMAYIGwV+GWUzccbYVz1sQwiZXVVsf2Y2R1fK5LAIYdJQGks+ney0iv
06UCGTMGwI92FQ02FzJSjGvxNxaBti4wy4kSurmpRfSZlpQ8khrqLjecDENRFSuQD30P+g5uK7Hw
M6u34kIcObgLTS6XRDciDYma6Gj2jK701UO/+DZlNNAz24kBugv8Etkv+bHZLR/3ryFLAPXYFpkk
gbYbexVkO3Tf6pMXtw+8+Pr/kkK3cvZlzwu5hGUEr/1BP8YvEwMgsPJeXB45ZZn+S+OGMquRLYOz
LMQmhnHr4Sb6GjvHSN7uL2XVbv1zIgb9XmiRJC45JAmZC9BnrzswtaCI5Vlp/9WLgr5u4HlQFES3
7bVatVxYlAU4in2Z9zIdziXGKNSsHMzqviGqg3MC/vQbGJZRB0FelkjAtbmTxA6qdCUGeeXWHDkV
Kwuxek8uZFELisdhTLgesgCHAqAtYlz7tf0S0fUISB4CVLTbXe9XorSkrFGiF375TsKXiVVcWNsq
ZKMFtAxiPDUO5Pr7kaDnlcYTN+61T8G9a+rf/EeQPKasrN6KWwpqq38EUW/JNEgKGFpmvON/mg+I
SifzaeEcNbBZifa1LYM/R6q0oGy+ATjqcUu2Uoj9x+a5344MENzt1wkFO45EQZ8EcNLUeS9Am7ZV
guxh/qZmqGabkujdv4vkC9eRAummByToTH1/40NwuTiqy9ImfmK8CspDin4khwneWFsGIYmA04Mc
9c10ozKU9KAlubMC2cDMKzDHg6W6N61zcIPQjKrq59IugIhU0Kpm1Vg3bZf46dtvYPF3ja34X8FH
5FZvxq52uZ16zJ+1l9C+v38richrueTKXjxddT0LswLaEz98C9H7LFuybIJ2j99W4g5jBJDbKlis
OitBJWSSegZQd4Swiez3hUy16YYlF7DW0uRK83FQvciWj/XrxJuDanZPtY5ZJOAqN8cf89f99a7p
C6SCxwwtZejIppaLqVxLlPQi4tlHrLJ4lAqHhVS7NXJoUIJrjOI4+GRwoterq9GHm3JdnPraDwHZ
7L8vO6NqCgInMjmYlG0o26CoJWgrYny+/yOhXjOZ82hikg/ykPd3ak3pL+VQrxzfamk861Hqi84H
bzLywys5GnDsYNo03h3CR0WP62tCtVJjaSK0IiZwiUiZWMYP4UX7kf7mf+Xfgmaj37/928n0iMAg
FucP2Tgi8FJdn40+JHLNyVLqzyjX+tpXKLjir+GTN3tMomjN+zt46ydAGOYpgvQXU+xu+r7buVWK
qumhCOYX8t/WLmMYv/VdvJBAndHcNz2a4SAhf0MHe37qNotVbSTnO8JcB87WkRm6v6TbF/B6SZRu
Z2GvzBNZ0ogcuG4XW5CUgXaTsXHnKYq0Vb/cOcpAgLk2D5IWYibStqgA2wLSBC82w58wD6bb+rvR
ju0foYPZAki71tvwcXBefy9MTNbaJcDIIbS+wj9CnY1a79zkhYGXOPOF9jRVO1nfGi0jBbUiAmRs
oLQCKBjjPm8aXdsly+pyBFDHUX6grZY1CHZFC8FtgD5aEAqCQv/cVXFhbGHd+youpwzAWQ/zvYdN
PTzgboksZpjVdaB3Af4CaaWlAc5RaHB81quZPwqe0j6MiaOx6CBYIijTF+qZPjUJREyN0xY7iOBY
mbqVfK4I1w7tsgRADWQXJWNJ1Y7LejhEgafsAzdxweEPOOC8+X5lvYPSymN0JYt68+OwL7iayALt
t/FLBxRyHx4Gn39dXAUJ1mz/JWw6GxxFTuz2dv+cWNmmtsvX3itsaT+78qZxBlKGQAnveXYr5j28
zcNebwal/oXaVBh3ix/4Jti8M6HRFlNPkUxXzcYK7B/lkUcy7s0wWaRT52mVlAG42hmi1BdKO8V6
KWMQALKZdm/Wh34nuPpWtSQ8E6UVWclW2KSHyl1sba/atSUcfra7ZhshJ+1JNir6Nm/LbukCif7M
l6boZicB2LNog65K/FgJCM4Yvc+sHCzZDvpXI5GFKcQaXFLc5+tfXRnBXItyBL8GqNHNzIJ3r91k
UQCNGB4TcHfSSY25bRJOlBA9VccJ5xBa6bhJJbOrPu8b+TW1BIkfocRBhxictOtlSNxUzykmb/hV
6kfKFhAwoJF1FvJjbbMIUQMw60iIw6G5lpLOeRqEtYZqhm98YVjv/TWsfR10ySTLCugMzOr115Us
FcSy5pHFgoP0PG7uf33tJNBEB9QFIRED5cT114c8H2YxrfGyz27afGqyX4Q2UnY2syFszeRdSqJu
4DgAKMyJOAixNbdRZALUdX8pa4ctI7BBlIfqAeL/66WoGcf3fF+mftU6QeqU4U4rvGVgJGfWpKDj
10A7FHjJMKP1Wkq6lAHqykrqN5EjTw9GYBnyKRWd+2tZ26wLKTfpb6GqANSDlHHwhdrDtFBBPd4X
saZXSFYjrYjsqAhCp+uFNJiAM2GqOrIljuawKnwr3hXqy3A20A8H9BvNRhjFqjqqCa6EXng8wCec
KQmO0brJbGGW4/2FrJ0ICgToTkNfAmJaaiEJGMsbXcC5143Zj3YAPjpl1wnb+1LWtgsD2UGbi1iI
x0283q5oagskxnFRltg0rP7l/tfX/F/YQ1gPYMcAf6It4tJxwaIsRHkXFx79u/4wm0NoicumiTH5
90nZ8Hli8b2nvDIkE+tEm3pNhSXGM4Uo7wZ3xY8gpA4HLMwwheGAESv1rikcldv1qte9bwzGUtdU
G7kBAzU3wCGx1OuNBPdp2SFySf0O5PaRhzwHi053TSEQh0ElzmMr6FJoWsWk6Kqlvi7s6s8s2AuZ
wwofVmUQVkIwkyH5r1B2s+wxXqpLc/i6P5Gv6Q9ABqQyaxj12lZhmo4KSCEuO56A662SMXYyyQ2E
luhHQzK7bh60+O3+8a9cVDB6gpOQZMxQXaBel7HkpawPOZx++YEMBmgjFOTOeSvL7D/3Ja0sBsQU
kICcBdx3lezohSMU8mWdp0WX+WgJAW8COGmjgRGArBwKyShAgIZ4/AYAOqEvlptmxMRdbxXfVbcP
jU3IKumvrUMAUloHxBS5CxomoSSof4dZmfm5tq++QNDN6p5ZsTS4i/8IID/gYqPUsZplTI3OfAmA
XckcWaNc13ZJANcLOt+AS77hJFTVQIhkozjHHku/U8pdke1Qf/v74wa6mgxNllBhp3WX0+SkCRdw
oUJEMJ44iBhP90WsL+TfImgMU6oZXMjrDehWC/Lg56O11K7BGkCzJgW+KrYKdOak5/r6OKqh00sl
kzJfdlBTSpEql6xYYyxlTakIfTa66bBdYL+7FpIJZdOFaCbwFyjv8NbyyOEwMtgrlUTkYg1wgKM5
FB4K3eoThVosykWWEQ8vCHczoH8n5VUVzRkYsNluRobjSn4z9bCAt5MkmxGBor+EejHrWS6iXsea
hnf1T/ZcwPXegMevbX78B08K4QpE9g08jmj8oCRNY1MNRljkKJgFtfXV6PZ9RVs7ncvvUzeyKgZO
b/Is93lt35c+3MpwYHhjayJUNGHAzqOnUqFTrV2sKBiFhiVwvaeVO1BdDtNf15Rw7BciiKJf2pVa
SsKJz3OSAULCIYsftInhirFWQb0mahYFRqNDBFYB/xurkMv/ZBWIhwA8wZPF08mZKovVRNFqdJ/y
P7EKgFv+s1XoGsYioeKDDmQqkMgCZNHmXMmJXenE1ITt0li5srV3V5OBHMYrBeNCF0niYjG0lpPO
MjjRlGszetZfhuhhZJEVrdVFEAMjB0QKBaBHogzYKCqZDIWDqD9g2Vv8VgSh7hEsx3NgZj9VFk04
OWPq2iMAEwkgAm4LULbXagZWv7qMBOncb9Jw+3qLkSq/q4RhXM7lDVoMuuJAqIcmdBQYKVUTkqwS
wxzgjtqRvcHnNuiPwyjNbXUsrdErEnBRoX2J5J7MHH17qfPx+qOxpN3r4Cib8IiUPMClW80rrBQp
oHSb2m8oEFmJl22H3/fNx1qVCH1V//6tNGwnGNOwkHtkU8ST9q7FZr+Y7U9QOKav+uPwGbx3n9Oh
BqXkCeaRIXrtNHDyGEKpgcMDzCjXp6FWcShwAuqW5WKN4Hcy8Ui2D6EZY8zqS/fHmGzhZ2LOoTm/
tC+6dV/6yguAxwwBEwg8wHpNw2NQ5Ff0XgxT3xBtvXOXzy4zw8GKf+mQx3jeVi4U6SdDmpOMTxHo
bGebjksedkBlTIojTqeodqTPMvJ73exZtZe1Pb0URdmHRBXTKgEVPhoQyjfBz54rOJqsg1sJy67W
Q91auYyWFN0wwKiL9s9+NKscdZdkwaBaAPqYsM41FUXLCIoDCEERO9EzicYwrmZFgfdRqU+xGVul
nb6kW94MHku/sgZX2XFgRWfBEFZ28koqdYmXaUq4nIfUGalQzfyteSzE3MqLBNY9nswUQKPh7Rwi
Tk3HMEFIUElm+zHUVpc495V8VQIGvRJMLMpxNI60ryvMU60QbYJ8eSgJCU/192EN/Kh/JFB3WJeq
sEWDMuLZ2foyOjfY5yyVZi2CUulg6es+jLCIQPzAINFm+Fz+o5O4WAWl0MMyF1HeQMRSoe1RMRxj
c/8g1pQJWFGRdPwSMlKqIqpWc2TMMaLlEIjRvjKD+iENtqN++r4vh3iT1MsjkzwsCuMgH8O422uT
qgeKUWqTiAygYGugUpPe7n9/pT0F/DAEm4rQCa19OvWCVsFSlpWo47wfwN/i8xv9QbI7V9kPG9FW
TinantTn+KF7XL6Q1raBckAvOueFLkbWAFuueRghV3n3f9RaguryR9EPCYoFXdDKUELuMd9wqFnk
u8AVfgQb3hf9xOu38fN9iSsGXUYPN+DFiOnRBE+pZE7gx1yEXZiGZ7G24tLB/Uo34bbqnu5LWlMc
xA1oqCa9QDKdrERutOsmFejdaKtvFZRTrObEHCC2pjWXQsgNvPC+l2iAb6Yqse+y+rfP9GK0Ql5+
mnLs+woAh4p8enYyOzfTveQl6E75Kdudz/9uT8Vx2QvvkpugvSW3UHJBb4cwvXZAhwsMY7jS6CNi
FNc/e0ldDoNvYGwN/BYDjAn76DuylHcFtccJj2XmBDvJF9w8x6QNEDl0+8nDJO70KO/zj8kpH4Nf
+WN3SF3Mu3w14CowwrizU31vo4jKXZzBEC18EIU4aGivgzwntMoJkbhzZjB8h6a+qz6MzgQ80bDm
bbyduMP4jYol2hA22vb/p3PUHdfQEBUvROdyPKzZW2wn2+jvKxUXR3HDi8rxVRcByBb7INp7ANP8
A2M772v0DQtqrGA6g8LhqHnHYZGC3r+SSB5cn1QhB2OpkJNSFwu8owsoNlhx0Zko7//WhptJnwJo
V8NBhwwbM1lE6w84Pz8SOz2Izku4H1/j2vwNTmDRTY/ifgY1qZe+D6/ZhjVcbi0+uzonSisXgQ+b
uke/i4z4hRR0hbfOSx/6R240MdeQYcjXXvp/LihIX653dsQwRanJ0EJQoNH6R88aWM34PO0NSWrU
NiFZTPc9Hzhrek69DJ7XbIpW9TxmZrxpqsNYPsyssHPVg71Y2HmbLy63GDXlLNRYWGlWtoE/fDQj
hxvxowWL9ugZh0I1R585MI7s1x0tOjdaXoittQk8/QXENjYyBe/DJt2GlmCxcASrYjDig4B3UK2j
AbuZ1huVtKAno4FdBb9UbkoOADYY9L4PGJHUGnCEcPL8WxblqWnyPAZ8gIsRPGT2AoYK3pV83Ydd
jMHyxcoZrV71C2nEzFxsoD5Lk4pOMJgp4L4QfG81tFJo7n1zy9o+6o6VmZrwLVlS/gez6b0KhOPc
q8yjQ/++nDWnBTAD8Lwh3tXRq3O9mGhAdAU3CscE+pwJL0pTmU4oHqeRIWh111B+BvWMgOYWugpR
xqiw6hPArq6G4urkiaKTyGbIykuf0/S0eiN9jwQRUkQIbqjTifuoHGYyfU88Tf68UXeRNz6EP8cn
bTT7U37CvHIz/kL71wIG9+I0uyV80f657k0MHrMxhca8v8E31LnAPYIM8p8fRPlR3ZjoaUh+0Gxp
ruGkaMYtvWafuOmr7KaP0kdyWphZFHJs93aB8rCibJZGNBeQ1tjIS45fgd04nLdYgv8rP7Is9NrR
Xq6Q/P+LC6E1Xa413HnLC/c3GNxMFr3xClnF9SZS12FpZRCsjhBR2eXBABbjYLSWL9vpXjw2TzVY
xnsQR6SusAs+wm2z67f8D8Y5rgCyrs6R3NiLVWY5oAcqaaDItoote+muM0Fdh9eVZTnXXqSL7aTf
hTaPF3EMMmTAHKCyJYs1+PQ89/COcpzN6cVKhnBpdLXASqTHGi3FE0K1wKo+5B3Gb5QHeQtqod3k
Sc+KNbqzHXtZYcpO8ZW4y2G2p0PkAxsO4m+Q8X1Fm8JiMp2vZJIud/oc2V38vqkN1X+1xYjWaPFm
YmnoDtbtfCuaunP/VNfM3+VeU5dzKYY6zytsRe8o2+aI9x/c5jPD9LFMwNkTuFhQKHfSwJOpow/T
9zHdTmZrDs6Ao/2NAvnWeMwZTg1rVdSFHIRuruMI8jpbdQzgF8m6WM2KxITc0yLqSsp8pcfGACGL
YHKHZZdCxv3DWWGiurr1NEO7MsQCloEmLFTgEe5Ujwh7yp3oqLbyVj3ymPZhDQ/FYXorYd7670+N
ZUfXIgY0KmioDaBuDnrD6zsPKs16aqcCUHkRBU6MUi5txhJXJCjnUc2YfQtQGw3Fw4xooUv/m7Tv
6pHcWJr9RQTozWvRtBm2Gb+7L8SsGXrv+etvVOueT9PVRBckSTo4MkAny2VlZUZEagA1UZIOGm9+
DzYBml5s0br5uXoJkXrfmI9S5AoWEWsbouta5IriuQhye1uQ8DtP7X/F+dCWjBKVpAK5h70+lcIC
faKPAGsnkOcEnofjRm+VFKFd+9UAc+JCRRilqQSHQgdcNP+AJuVG+pZvDS/61Ylk81IiZ+zOvraJ
njRbUUjtpsdklyI9cMo4lbm1uPHqW5hzMi2DUABbkPoHykn4dlgaZ17cInbGc9empI3oX/cXfC0t
BZuQPKfFLSqKfr2lykZQ9DSiHBI78iaos6DFgYRQ0oshNGZB46ENSDzHHLNry4pSKuhzUCkWITJ4
bVUAbHyIUwpuiJGY94rph9pxCsL0Jxh/gJIzZIkNSCDLN2B6zRzV2igBl+nKx5pMgSMlELIvfUr/
5Sh603VhTKEvOOpTF+IkZCCvRzOWbVFHUpX7Te0gzZZCrfVd7PZATXEWa8WRUikxeCF0iAD+hElk
x5kaDE2A8nCbbIuYyJ/VOUCSKrJNNKp5CrF478tm+tRjaNRus8SZOHO64mOh1YhSABo+asBZMIcl
1dEncQjm3P9RlraVkzAhGU/ufWUyr2wwPk4vUHGrJ9gACRVVyBy4lMJGL2ORR87iGWIuDLEd5jwo
YQi1dhA6KHEXnaNKJEo555pniNnsgazXwqjC0DhvFhEdEqsf4+zoC+dMrSwObWAKgAJAMGj1xYyn
Ehp9qiUr98M6IcA6l+2+bw7cPOyaGeCDJeD2oC5iseFgFUpVkUA7z6+lQzk+KoaDfc6V/FjzhQAH
ylTFhOrKsnBRo4u0yDRR2YKHkBNH/xCgxo32SCIxwZCAEJxAimxTQ2Lz/hlbOWJXdpntN3dLEIqB
mPpthDI48lc6KATtjoftWblnr8zQPfMlBIMkYZZEoYSi197j4VTWfxsKimAmo/EEW/4orakFxnpO
fTACZZ+HFboAAxhvh0//v59n6ftlqw9SkKF8k+3mV3WT/8n3lp09Q2351Lj7UrBn19p1Ng+Uuga/
urIrX09ZbrVZk+Ww2xIwHZyJUOUhlWQujwi9cnNgxwHRC+QK0hCsNotQiJ0UpsCOB4e2cATaDjpt
HdBRzSPP1OpS/W2KLbmFciTgDADLC6ZU2m2E0b6/m9eSeoAuQMgQtwa0sFmngLa5bVAEKN8aim35
T9VDuhdc42e5ackvpQbBVtyqXuzct7pyu18ZZRyeWaD1wGDAaAPR56eOM6YVB0R72wJzi0SQjkLi
9T4IjEiSogSIWwMEqHgiP2ucUjX37o/h1gqaM8gKhRYh7sQMXltR5VjvzQIRyiBZUPJG11IlcXgV
htvlR7KY4p81KE2i7wBzn5uNXKGfXwOiXPzbzA/BzFmIW2eG30ezDOjzAHB/A0pY1LHM0ZYMSNiB
xOEOzlJ6ap3Orsc/92fr9oq7NsS4syER0DdIA3Oxmf4Mqq37aJ7d9iTDg+G/GWIWP8nnqV86jCgB
Hz6awW2NnYXnatbWHkhSkFQMSJoCony99maJnuNWDuBl6wqQ9JNs3jtudbq+GKD74ov3H5BOSCeK
Vq12koMkOwQERU4S+gLevXbTWJIvNphYTRCNbCoV2Cj3OnlVIRYJotj+bLnVFr0NMjsgPWndxv5d
wBPYtmmjwFm76N4scL7kclTufQmzOdKqbJK2xJc0vjyT9qF+SD+iX8pnO4Gt2LiVN9gaeiI9Cc8m
OI28ispKRfV6Ipgt06dmlEto7IqcigHNZGgbk3wP8ae8sqnMmwASY+nlPoKL5K1yGxJjS4FrfIo9
aVN8LG/yz/yn5ErI9vD85OrxNLDNLNqj6YY70OepkvQCkNHQcHQ0BO2+tNV3Rry9f2ZWbk7aJwcC
kbhKgIliEYX0sRW0kQHA+q/+B9535aaqQeGUnpY3Li5z7ex8scXS6ssuUeNUNi/c36Km4HhN2oka
pzS7UvPDkDAe0KTBvEEzpesTVAJVvgxSmiMBK84k86MXGaoBw88QXY9HZ+DRX29vNGoOlBtcophE
9uEjm7VahhT6m2dbPH1mCr+5v0hrFhByoGsFSjlor8z4nKrIgPVWpNyf032pkkbcxf/iRvtqgXE6
XV90qBXJuR+1hzJ1h8bOg13B09tacW14AGOPKRC8BjOG7o8vri3MtElTBLxCgP3tG3seDibqwrVf
8LpOrGw0kL2A9oYN+hph/Jssz7mQBAJeVdIG5IWk3A+m8y/YisqVFWY4RqWlUrvASi7ttYIgJSSj
zSBve61MGnrtAeKJ5adkQsZDhpPaRFaFJEyZ7cWJCMoHhXcZ555ze67MGTB8wNiBvgBjInNqQnWJ
TbVqUv9bZ23G+ljp32ZeunwlpgGGFC4A+C5K8WTcbSFWWifrCP7mTbXlhH5r8wS2JU6HDtmWm1YA
mjS0SxfgCdC1e7zaIXdrPTTmw+f9o7g2SxqSG8BMIQuKXMv1FlamJg/qIYVMwhN4VrNK5GbPK6qs
jURTwbICqBhZI1ZaT0irRp4D2JC+GebP+snoX+vQB0H9/lBWzFiQLqBkFSiiAfV/PZQis4Z26gMk
jAsHLSIUSHk5ufWPo0y0GqRMJSwNxBJ05mEmZPKyyA12lbyJ0f45hCq2ZGd/7o/k9lEGI1SGED1W
aPaJ2VZ5kE1iEkZgEQFrstDkk/CRCC5VJ3tReUkAjjGWPZw3ZmkCQJz5AcQXFrIg3TCSILOR72qA
jg85q3Tr+yHKAe473jRoggLQ4vUqqWGuo/9lXfiO0G5/Sunu/tSt/jxydqgcIIEOXY7rnx+sEWhO
NA2njGsIY4F98y9IJRgBJWPAtSDOYF9LegYAbxtKhT+XrqVSE0PxcX8Ut34FXfPwIrPA46fK/Iy/
7yWhWsJeL3yJfOdlY25P/PVv0//+5dKK9XxRo8oofJx3QT0g29jmByiL3B/ByjrIAGNCLhVN/ygc
4NrKIrSp3otJ4U/dZngWpP3j/d9fGQXQLUj4QLwP7ost67Vyv5Q6pcR48qf67Tvn19e+HiQMyBaD
BIVeecwdlevQL6q7FHM0aKT9k4g9GphydurqCJB3QZwF0tsNE93qeiUHxa7wq9Dpxk2sHpfm1fx1
f5rWB/KXEcp6Z45DAibvDL5gQat4neXF43OXcEzcGwc1wdwgop6AsZJjHAiCkFou1EMFDgDvRPAG
wrgNLREUYxypFfkRXsqS9svi3p+r2/sDWRa6FhBIu7QXud6yWZigD6aFuZpEX4KSFNhAkHr6oQYv
9+2sTRjtnYVKFCQGcY1c21HGcjGquin8xdxWySl76BcvTTlGVuYLYHOE19hY0G24KM18OeWNri+1
MSIvGg8dkXcBaCAJh2mwagJhAzoMI+MG4UZmHHPfo30I7tuWGIGjIja170/UigEEvHiAIGUEdBTL
QRXDqTL70ELyK9pYyUlvd0Xwdt/EylrABDJeqAiCdsRWs9Jebop+jHHTihs9B8n8o3sVeRLJK978
yggTM2RtGRVjmdAUy3AWPv/bCJhVEIvOigoB1/eCjqHyYdkOUIFQOFWd1ZVAfhB1P0RYKIRcL7Ue
okY/y1gJpxCP0nAueS2fVqeI8k1RzgGpmZV8jeRSGDIdec5U3Ka23m/uT9L6z9PHBsIp0ECZFeij
frJSKUSUC9dx6J//268zvqlHa+glm7CJakB3OPmMtZkHM56K90mImVhtJSnqxijXWsTOQMvFx/wl
5VG91+YG1WmUOCFuD/Y9s4GKdFaDqkESQxxt5KR4UNsVr4rnF4rTKC9AH9Jgpl7UEMvGalj6kfXa
BGTJdwlaY4xbhZdnXJkp2l+Pdj0Es/umdfaU4L0pKyn68y427lMjJ9bIwfaseAsNuAHaAADBP5Kl
18egCvNEz4umBBhlP8v7/EcLMU3OeV4ZBnomAKiJ4B+0nhuPpAVJURpJ4yuIYI3ldRheG8G9v2F5
NpjjDGa33CpJ2qDLm2JvarAnpJTjMW53FSpKaGN3KStBOoKJoNrE0LtZGUqIXEkz6XiLzft5+qj5
cr2ptR6HUY+fH93W7jmR2UrCDXGZhYwyNG7Qk5YtilXTmE867mm/GWwTT3u013kdashdQ482Lg7S
P+36DLbrJfcOKj9VbmfVWaXBLIIwMAY/BdQh88bKGzV7CQ+CzrlR6bRcZafRIQFiiLjt0CaUPsaZ
aYtaIO6hHuFnmafV2x9zugm2rWKPqhvzyn03mwylGOja4O5GGALlaOawiIVeJlO7KL6lufpot8Fm
5PmWm12AqhjkdHHcsV7YbswumOM46pW6kH1vAa3t/hm58Vv0t2m7B6oSpmMvXE9Vv4R5UIydjODD
rQQnQV/dc5Q9vN63Qifh64JgIXSNCqWaQGBTVeBrK1UiBpCkKvSH8M2oXA8djdzhMHy/b4QdCowg
myvB++HuBpCOurUvh0Uw0r6XS8N8SNGsKXQOQvO07XjKJzcjAWcd7yUk9pHcp2II10ZyRZ0WLdEE
NONq69cBnd63omQLySbg6cvepPhB4NdwkcAVX1pEsvnwqgU0x0RkSOXUO68+1qT4OTfOPj/x5Htu
SsowRSXi8QJHEI3nPrPDVOBZ8niEcEAUEEndSSEY4ztRJfnZ2kvoDPTR/g4Cxwseiz9Ser6/bOxh
/cs2UgBworQzNmNbL4KolVSQuvvcEQK7Lf3lsZSIlWymkdS8whV9CV7tRMhKwAlR7RXjIvR+vX5m
EIdyYoAED/o2+Df1ISO1Hemgx/ACjhv3iu2hwONhfMgIQpaD2Y8JkszN2IQxnPfkB3vdftJVaG4J
qETx5N4upQR2WHjWmVhEqAsgvLkelp7MbVwWLZrHbuon5ZvoJhEhjeE91j8zJJ/PPID37aLRGORv
e9RlfTlrqTa3idDCHjq7xK6Xa+j73Dxaf1ROe4wbzBCdRFyrkAGCth/2KGOoRmfMysgBATZO0kl/
M3/rDrhv4raxQ/x5fyfegKipMSSH6VWIP25p66MmhkW7UFCz+Zic9X2IuuJT/jS8SH4NSdQSeunz
tuftSRqHsIuHDAwkiCA3iWoBk70wEtrYgBJxwArVZ7BGxnMGYmi7U1wej2J1Pr/aYmKiakkmKRNg
a7Qt2si7Je94/YNm0Nm8DBx7bdHZ/GqK2ZNtI8pdR7mErauh69b9tWKvXfy4iusQ6Uk0nECKgRnH
rHUVom0RVcLMVly54EqYrzgKXOpUaI52gMeyXO/wss16dIMAcNdMSfG7Nh39j/m9QmnCiUr3H+sS
YzhU5JDyBJBuB7/92lqW9828jBKGQ/VQfKsn4qY4mcWH7PS/h5TMPGj97T12bZDxupWYNOqQUoMv
MhjSwitAya6yu79IK1cYukPQ/vH0MUF7QV0PK0nMstYHVMNNneSuWTylHjoYGm/LnzC1IbDCMUfX
hDlIV+YYZ7GUoRRpgkr11R4WI9tOP0KA1ka3Q8uT1B7Shzjx2srp633q3Td9E3tg/b4OlAmjKiil
5ZMFQIJ+qCIfgs2/AZUxf/43I8yFAlLNEocGZnNqNz+Sj/Q7kK3B030bK6EAwkDcWrgmkYxCivB6
ySLQyBb8LwdlVEEbzMX5me8n8gdMktAuXA2dCHmNMG/w6tj8VyaZXbKk4ZyqY5zj8ho8cT+6oovu
MR05Q6pyN0GNSHPuD5JO1PU+wXtHB+zagLYLVCsYg2pvZZ3Ql9DLmm2pc43+uFRHvedAyG99LR4g
SK7jlY4HLk3vMVNpllKBRhKDP/xS5UfV3kkGCXfFUzkQ6HpDbYlz3G7O9MUetiHepKirsMUIMy/1
tDalAfvDLv9ATpiUTtU7i0DuT9/tPckYYjai0quJHFgwVGZO/Zbb6i7+Y7kgq7mx/fopOqnHeT/c
HC/GIBN1h2Ec1YMIg4fl1zlypD3v6r/ZEdQAOlagmoaI4gYBLepq2I61PPjLrzKGlngpOy5n0m6u
Q8YEc6GIJV4ntaYMfhQ/Ja0TN2dVJd3WDwZSZWR4C98ntB3WfgvefzTMeMVKq8MlC2FYO8kWer+A
chfV9vvoKeJW239vPkDH5Zi8uTyZsTLrVSL0zXM6nWmEjny5Y0W2+q1Ch2One7KKTSBzdiQ9SVcH
GvYU5FNRSkRtA4fu+qS1EYB/SRiPvowegDv9gYfqunVRjAHmuowUSWhrNRr9YNpV1a6c3Do6Kh/j
C7AwR/HhNT5Bvf/x/iyuDgqZGaBV8DhX2cJDFRdynhUYVDDZMkGI0/Di3bUtCe4H4GO0NHBTm4uK
LJAHJO39Wfoh0gyGJ9kNichnBuyg+gND4lik03SzTv8zSKto1+sUDenUNQY1aFdoERzbxs/OIAvI
7QuK8hwvv+YO/290MMbcZKLep6OZlCNusvnTImT6/OB4+BULAJAhSDSAjMKzgTnSWZmMcayUEx4n
w0sL9oLkVrXdom9PznHtt5GUBRyZhTgUsSHoQmxfICHCza/Fw+R36MgKdZGg3IjCdtLJAsbEruT1
KOfaY5xGM02jNSvd5MvNUUJbOtuw7OEo5oeoJQI6A/PeQCse/mp89DB8eVCOgaSPo9ZPYCQPXmsn
p/LVONZOAKa3RFv2kt85oNr/VB6LFkGpIjY0LUWk19hszlI3adYXI2bVqQ8V+djzNvztw/zawiVJ
8GVccwjlzErFugF+6inA43Y/fW0/f+vQ6z2wy/f7LuNG9uivAV2IHEAlQHPhehq7Ru1ydcQ0jnZ0
HjfDDkca/aq1TYukm+pA2ueh3TRu6R+XCftIeNB2uVN6v+9/xsq5wLT+7ysAILn+ijkTmzQc8BXZ
rnoZ3eB771dgJdw3suIer4wwhy9AprHWgIT3X842D1S3shvx20Dv06IytEWYAAdV1GHuLOyLXty0
kwPZ1tYiHRSVedpQPEP0v3/ZHo2emE01ztge3iiQ3b7f8rB7a1fX1VjoYn0xIUzyMKbRRPe4bCfY
DpIHzoATfQwZJBPR9TvhOPnbxBfd80A/AzUE54i/u7aozJHcLL00+dqzsH0JEMaDyX+uHWsXc/b7
+uC+mGIieTmPs6ieYArMQsl7CRzwtjdHF25xkx19ngr5mle8Ghmz54o6LhLE3pMvSKDx2tLi6L7w
KeRO9VjYvE73t6cIpTeANJBEwRMa/ul6Gsu2mpSwlGb/W+Z1rg1tEU7UtGoAoCIEvqCr4MVwbSCY
RSCuQ2X2lW/gFk6Jjbz5uT8lvG4tNxpjYHpD9PZvQ8yGkMVOFecZhnB5yXb3M4Ta2nZ+U9D9K94b
0LCLd633p3ENndQIcxzrPP581v/xZU0/wtSALgYcD2qo16O1IC8/aQ2mU9bxlG1s9UFwAs7Wv5Ep
vIwUEGZaSsEPqsw1JkhZXHWiMfsTBNtMt/M6quNBxr1pz0ey2JoLEDD0Hxq3AEchheiOTvYF2Tfg
oxj4nH+xxLTEh9QiMJxg2zN7aJZyVanaGvlnKPq+BOD2PgRoMmyd7/viGwIhql8AIAOGAxgcaA9s
wwxjlBcjLdIF8owCORW7zhPd0l3gbQT3T+8pkT37EpfVt3K7XpllSyRhqgtj0eWL3/0yX0fdTsqt
YHjbzm6o8uNEYgHdQjin5jZDQseK5zwt9SNmsZjLYckWuZq7bIE0Yul2kVNG2wpxsxs8R0/WPrCf
++fiMfqT8nzd7Rv1wpsFYBY0UCQtGEdeGUpeGlW5oHQxeLp7aE4pSEb4c6eSgPxGJxSuOuCth7g2
yWwfs1eglDJWiy/a0oPqGHv0iyK8VO6N8s5l82Ai///A2J4FjRGmkCGEld4tTrL9spDIXranp58D
+R46kl1sFDvblODwKDYnUrnR/6C2USGmVWL09RJZoHPRaAE4qLA9eXijvi3biVTbbps5hncqiLKX
0A1N94q9BpH+d56HX3GM19aZ+2QM+3YQEljX90j92zWkKCMvPjRbA5mUycYH2IHdOOohOQg79QFK
1YQXeNMlvH6S4RNQnMK1hS4I0Ae5dos51CnKsK1xhDxQ406TZ7qhpzmtW+3A7JIc1LTxREP4I6Ni
TwpkHF2O71jbZMC4opgkAWCHh/z1F6SaMrdDNCx++YYeJelT81Kc5Q9jcIrj+C4/dLZiD3CXxcN4
4vJO6W/fjv5v28wzx9Ays1DFfoFiek3mjbxpINEz7YLPwW8fcb2rTgVh0ND++F7ZbxpcdG//nkni
vm6Or68mNKEt+ykjH6H9ffOCFl7oTA7yWWu7H34IrRr/2BxlT7O7zfPr+KA/8bz7mkf4OnPMbdMv
mSGXOWYuB8+se8j9jMfIoat/PT8AHYCKg1ZY9IHL+roMnVYDNdJMv1PtMwRF/GLP02xYuTtQ/KXd
dLEDEOdc+ih+CVBjuVUzY0wC33yt30Q3glxaa2feZIuevIOoAnEjMMJHjjtdOfkwC1AC0GYAVSDZ
fb3ttEgcilZuAt+rInd5z2uyG36qL3DlWWtvKjLv1Pe5I2LgQDtNOPN0N1a8HuyDGwD+A5qDQg/+
2r6Qh8rY513gP1gZOkLLb8Ix/VH8Br9/Z/2wDqNTvtTnbpNs2y1Uas7ikUeJvQj/MIsLkCO0E2nB
E/POXChSV0lWqRkBHovos3qKPyCa51kneTO6mhc/tSTz0o0OVv5CYvLypDshOR/fdfJ+lOz8PO4g
+OTI3gBp5YQsrozTwfEMt088ZFdoOx6QAiF3zD4kYrHKgm4SLF/dCJ72rd2Ur5ULjNI7MHbH8rnY
SOeIF6yuxPjXRpk4EVIsASjoYeC3T93DssHecGk/hMLmoS7WdqAFQhJW38DgQN663gFB2Y0dmO+C
n88kOETnYac8QHThUIlE3Ym7YBsdoVL0qj6Ep+Ao+DwsBOv5kRLD0wL6AdQ83gCM353msGog0RYe
mpeTmTjxQd+l2OkY7E/OOq5bQvmeFrlpa4/rgVZgMBRVJGAISHT7UD31MidxmgeEv1A/xQ0LzjAB
YfdkndstxzbrwS6jBKcUKU7sJDiya9uZNDVoAYFRQtIPwekp2PeH9BXcH3UHbp6fHLNjv6sOsUi4
OS32YqOmAa+zaDcOSs9jrlZgWgvIXFXhQSNSc0h+Ve/B9+qEXjY28DX7RfEg/ST4yuvsCTseIuSi
G/T1cLPG2cM91v1sVjBeu72bu2gze8o/UAe100PsaxFagHzMD4MrPh+F8yAQLmiNvZtgHywDAHoU
JC7xLGLWXClGKM/2anhoP4f9YnNwlzdUePrzCrLilJuGLh5s/T8C7wBhG3rDJDtzU3nmfnHyfXvQ
tgfB1X+DDYsOgXvLWQ7VY4KGDQFCx+0WbyA8yLKDhVTE/W12E8nhe2jnPnAjgW0ELIEZbpNHRh2W
U3yI0DDOht7WewesCMAcEYlVwIGRx6xc9TS5iOQ+5wfRQVvt8iFobc5+v2yqq3XHcx75aNQbIVaL
aWc2naTJdZVm9XTISYlopLUhdgPBGxmYfN1evuFf//h5/j47KT5yIe8NajIRwB+TC8F8PFB18kew
B/K+oAiGFOW2J5Yzwr/bjggn+BA6FaJSaBERrt+99L5ivxwRqAjOGRrfA/NzfVL7ThgzK4rmw2z/
ODwMztb+1jjLr94Nt4jNZRtd1t9j8gNi7uSb6pKTVzgbfaeB/X96OaFPIyG7Hy+7XwOJnPcBtcjn
x0eFOHt/sL9/5mQ/eirRyTm3O1xgmb2lGZWjtMHfNs7nYH989m5KNKgojPanfgJD1FPwj78pTmw/
2o33bJLJNkm6y8gRoaB2wnNk4yub99H5XpBXPyNub9/fVRfw6J0pYd+3wlCOvWqE8+Hh8OMg2lBT
fivJ7vD7x27zdHAOp13j4i/f3e8/Nv6fZvNty7mCL2Iy976AiZLyeEryUcIX6D86p/F1e/fj5P3x
vLProOBbkWd3IBudbIi7dY++/bb1XULOZE82H47JTWfcOHNs7i9bhKXK6LOqhsaCr0kh2vfNgIzT
/Qm/QJ7vDZeJqIshCNCWCAa8twJb6/DtVKJg+pCSg4V99oIikm1j3N8876nDkfY37nm/8Z/fobbx
8PqIffCbF+NfmKLMJwE/ALQTbetEhe+uj4UhGMmoCUt2+CaQwXG6XfgABaNjdpqcwiTaFvLsdu1I
m2Zr7vBJ3cYMSYBD4jRIB9TeZ3LoXouJkwS5udqA6LkA90X0foVQHhM71IaFgryVtAc9Baj+xQKh
FiprJtF56pU3WAPAUUEU0NBxHpRnBMvM8Gu9MKrJqroDnqQzvEDoprbpBE5+yHe4VO3Q4/nyNZMo
I8OLwqpkoFHf9Yxr1RLJhlD2h/wDGbOqQ3ZFcxGUzb+1w+gFRNxaCYkkL7I4s8pub+TpgT9AfARe
HsgXl9D0y0tIQse+Thjk5DTgTuvcpie9vm2ybddz9jnPELN8WpRmE0DfYOWpdtufFFDbZreRPb3h
pBduYlzURpH4xUsHvB6gG9lOkfkcSU0xDMu5+WVBa+H78lt6FvcWul+AS7eTd0NIxJFYH5C4e+lf
INnn3T/RN0o1lw8ALJbOp0ZRg9eLqQpLNKvmtJzHffikIo2F61g4anjNLJvq7Rifc0Rf1q7dJodc
46znZcG+nl0k6VBZBN0BxCYAxllETtVbUy6mgnQucWnV+3FTjm5yQsevpPYyLiyHhrI31lDI18Hd
ARaCTeUosxQp1RJIZ6lxRt1LHOMHXhCZJ/rD68Szxsb0tMUo0JEgPECDBq1rGU+JRtlNtBRW+FhB
tCHEnQuue+/kAC5WjsoNDtiXIFiLSNAB2YSCyIVxc72KmhUHopn2yWP5Fn0va2Ke6z/16+T2u2xv
brvXgCq9c3bOzXQiLYbyH4Dp6GKPoI6JpMQZC1or+nLo7d4dISKLZPJOgpjQKeeckpu5hCWK3KbN
0wE7Npi5zLUyN+IhFA8KmZxpJxxj2/TELQ/FwobkIKhcmWFi1NkyINgsCBjQfnLSbQoVRk70eVOP
+8uERVF1aC6G5Mb1OlmxkYuCGouHboczjoSBSVrnV3i29xCh9n/fX6H18fyfMTY6iiwlTsoF05Zu
I8eyZZ/XueDGTV4m7G8DzN2TBcmkzOJlXUYXiqy+7PCENm4q9syMsZdNLVpLO46ReDCeu5LktU0b
gjxNPqbvPTihTTxGNjrxOXqIjuMv6zEAwAmNHD0D6r73p5O909kvYS6FTgvlOh8T8dBC0Juatfax
w83p0Dm7clLMnDL+eMw0s83pXu+cETlXzTMd9ReRQWzijWf9VP29esypKsMg74cE45nt8CGBQLnx
KG8FZHDvT9utk2dGxBwrIWvVoimwguA9O4sTIY0v74qPYcPbjhfi5b25YzwS8NpjpQ2wFDxaF1X9
dCuR8DF9rR6so7xT7NqT3wMRTzYe7Yl3Epi3WVi1URzLsCyjKWH1oIDHwp1H3v5jfMcCfZ46n7Be
i2d5+bRVfgbn1C6g50ZRaY2tH62z2tpW74Tc8d1gFi6bnz7fke6mEQuTJqoLaJxpUUa3JRom7zNH
3tWOsTEhpMldRho/3izjF1uMW5HlYG4LMxUBZ+rd2U23xjZwim20VdzS4QlM396ccPpfjNGP+RJT
FlA1WNoEA9s9bR85O583EMZjNGra1kqI3x5wncRujn0/OpMLtGLocKEea9cx4g0D6VJkzKHHcD0Q
SxlyQShq8YCmQqjPQZLoIT1Xh8Dm4ld4lhgXpQoDgkYFlugt2ZLAAU5xX6CyyztV667jy5gYFyUl
uSLWdEyjO+xaAnjWoYfERLMp/02E8cUQ46OqQJSzcK6oj5oc1abXpbHv/vvUsR6q6OfS1DCgwRl2
0y5xAN/7tNGS+omz9XhrxDgkaxosCZLV2A1eSWokuqwjkm62uuUh+FZvkS8zx3ilPtOzIkgxoh63
YoaHJ2JAu3sUOQNadX5/m2E5YEEl9Oh7ifFMDr185R2eQjbP86x4cQnvIFMH/drQkT69PkKVOaDX
unXZ2JGdwMjs5+//fGGubDALsySqFvbmZUu3JHGQkSC0Ry7vtliZryszzLJUVqqhc0dDl6UFg1PE
5TduuZ6AnnTGU3+1wiKkQjGb4yVuxUNNYfN2h9qFhMpFsY3tWUYegOKkOfNH3dg9k8zl0KcNNHV6
DEw56Y/Urwp2sc0y0juis//k+YW1ew9q2BZeNyjxIlnPzKMUdGFSDga994BsB8FtwikyPmIn48Zj
t7kAEBy/2GJLMaOVpEbVXWzlx2GwwycwY50Wb0dAoXz5OThJdvkbbQ/24kPwxHW2q4v591DZTFKe
t42lhBfz1K1nTnv46zTX3nBo7AjvPM5arsS6tLymUWI15XAzZwEVPylLBhOTGxMVYRMqAEggKgCf
ZTbvDXkDS0IEQ1+rAIjjaQ4RTeZ+lKI6TmM9kXCXyHbmoLffT7ki43faP6qyTRQQgTf+KYqcQd4U
mli7zG25TJpQKCPsUviIZQG+FyPzu/jjEZeaL7/RNqKbsUcLtODUfVCYW8spBt3meOjQKX6bYvER
GjCbeJBk9FKZ0byg32unKnKil/gpfqIuznBb6ADPJYlRFngqjrTcwfMSq/v6i3nWdwttFkZdmkqH
CBSbzjk0vrrv/HjredJxM9nRh2RLnwvWncvmXdvSqK2hgI+Sk4L/v3bokjaWsji3WPNHdJfatocI
F26wpWdYJjKqNbwtfVN3u6z2F4vMVIv6MIdK3KFPRGTrcL6jbTyPGxpPFNsWbQLwqkO2RCLKw4QG
k/QVGWwh7aiT4FfwC4mv2uM/Tm6gFMxHsZL7iRBHnbBgGqytdjIfkf167PeLJwNHEjmZCN2E9tfs
DJsK5a0Br+maK49/kzNmP4Fx22MQJ32p4hMmJ3MihAnlITjLu8WG1MlBwIEQXni3+Q2/kLXJhPZ4
K7W6MPfY9i4EetKtcnnlts7saKBBPfPIEmvRKm3a9L/dxnoYo1G0UTEb6fBDeYgQFFNaUmWjmLrl
+M2Vd8WVIcaldAu6K2YiBqbgOJXH1hZQtEMD84yAKcSNitaSVlfmmCi86XMrWOi4RpTKJ6xdglry
gOHl5wD+AhDE3X8cIBOO45FjoFcbXTkcFvoGBIDdNp6K7eyg+TMvhOVuFCbus4wpUIUAmxOyF05+
tLy/Vm8EvUbY8xRlbuq47LZknNLUKbPQG3ARPS6iYZeYxPIWp3MEErqQ6NsGcALCo4b4trINbJ7Q
yZBo4s4x9URsIPV1tzKeygzlOGx0rGq/7y5JmQCFsuFEnZXqCAfJbs/UD1iOwM2k3dTsmClg40Yd
rAQrpyfTfAz29RGu0FWIfgzfO7CAKsz6CTm2E6ouW8sGT3fYZ286at1259YDMfa9kwGWEtrVv0zA
fd3tLHIir0fT0gZshtJ9ayErFTjnjfZIeyByNvla9ENJhRLUkdCziwW4VWgfkYCCJx10sHaNi8cY
9gNABcmWm0Xl2WJ2eCP0o97GAw1CBkd6njzKfRoc6v+LbXjuiAE+CL0WExxog5s+olv6dq/9PVRm
yxtL2cdxCPP93gLkAllbXHrJPxXI/2tX/W2F2dGJrgRxUWBCRxths12c4kfqFqFycPpXz5Avi8de
qfD10lRAkQLZFprUHF4CZ6C3J5ZPJuq/e2mhNxS0dKE5Bz1j5v7MlAzZnVn667QmoBEsIIeELhZv
N+A8mB5PrXs1akPICLk8aGvBJrNm+WhAznUUJCCI5s/Jkd+UbvdCC+m1L8xuXJFtdSi96FDilSds
NF7MurZjcZcCo4MKITKOTMKxnwPLyqtIPlg4GSZ2KBVYiHHZIErnJH9WL+6vtpjJrXtTzDodspnz
Bs/lg2VPQC8Ayct/hNBzxh6Er5aYkESO86lVE4wKcj1e+zG8GMAnBOhr2X02H8Wx9tCLBCOcOdmT
1fDrq13m8QM/k9T9gBE2TvBYHgfEpNoDOhJ/GpAKUP6IpANU4F/4NwiOUTauDq1Q1skHQfD/SPuu
XudtYNtfJEC9vFKS5bLdveuLsKt67/r1d9H3INemfSzkBl8SJAjgEcnhcMqaNUJUKo2Idw7IjG22
9IAMkZyxJ/xqKni9Z2AuZTEnKKhZHRRjDW2Z00pk8FstWmeqPnjvxbwUwhxeq6A9KiqwIHrnqemE
W+8ocPAeb9yUGOaslLLqXC8771uExHe77CyRuLZqPxZzN7VxuRzGiyyHXNSStBVRVW231V5aeXaG
NFHryK/BBGPm1JIYD7IWO1Eb446Kgv+P2YYYL9dD26dOaHJNjOMY4I3TFSA38KZSf9+zqVnuMfhH
WBf/P5m8y/1j3tQo4YpM8LCo0uqtbhPYPnL7/hzO239UCMYSZ+lYoa0JiwIx2hNNCFG7j0VNmUF6
CjfG6eLCMu9nBloK8HxgQc2SvmnRXP4cNjRIrVGkbhA2jZlj/Exo4Z1ENeAv/1gJluhUal2hrnwI
pfVOHomZxByXg1WiseexpHt+N3CnGA4GTgIQwenMeWnJ2PixPIio0XWbaA4kwZNkfdcowQOh6JLP
Z1w0uzgePWu/n9raO/bpSjZzhBWHWZi8Morr1Vu+E+1oBT4HAEwBvQR2CrxBoZ3MYmdqb6mlYA70
SipzoLVWSLnYY8Xo3zHFCHGGi3OsnpJdv1HhZEqnx1t8L8d2KZDN9FS13ooK+v/WGlkLlrfKZ9vF
zs431e55/jOxp3dsypUsxuSHo46ZqiEW19gyMlkBUqQhQX/4xOW75wddyWGsvtH3QS2XWNNbQfJ3
3uRQkx8Xi1+Ky39/F2eZdaYecQH/ndjNOy4Qpg6AGQxtMID5sXywARAxAnq/6H3sEaEByLjOV/WG
1q8nYQfyHVW5lMVYaKWKpFTIqSzznB9FM0AIFFGNaXOtg2qlZXDTERC1xqx+glgC7bdoiwX9OvPS
NUkTJUIoi2vZaRH+ou6GjNTiECHOE2dI0Fk83r2JTb13Ey9l0o24qPcqkZzKMAPiWti6++TQAMfK
25J1asm56/glBrl2vZHsbj4h+J6+XgpmzI+LEaJoxRVE4JTdZbT6imzP5tfU3rUEI+CszvLn/cbv
AB2Y1KSpRTPmpxUbHgPRJPHc7BBt0EiDkSLcBjxbmCja05GC6kzCYDxcnymTMCWasUGykItprVHL
97X+kizaKOU4OySae+eIlv0pI3/vzlzs8vk2XxwvKL4yOU+xy4OpOiBnK8j2I7YWaHWGsVVh6Usa
n6068vNfN/lcCLgQ7deS1gqYNoZ2lgFFN46Mi+3J2dGo+jOzFCQD91Nh6IROnRO/FyLlUtR61MKo
hQADNgnRENggezvlkd60ICKyFsEiSYGqlD5VZ2ytVnJBkaUK1Z84IyE6rLezbUB+wUlQ2qpAGzz/
Jq4LNas3tuFCJGN2pVqQwsDDbqLwhlp5tiyQNqiX5UGd5+ZkheSe+btcIGOJemGoG7/AAn0fGc7Z
+uSdr4b4xn8rS86aam27+1BeymPMrdGC+TFz/0dXZBO823ZmYjepfsYgb/1rwLj7eEfvXkQAbQ0B
U8oAombsD4eAuqg5VVynbx7GmLdW/gqEYyHZ6hTP5F2tvJDEWJuoyTpDKiBJEkiClhkFEW4AY/7d
/ARTREx3n5ALWYx54dWyLMVUF9cB2o6fDl2OZqb/tG+sg1pV3iirAVaTN2YvkiEi8o9u0Dnw+ZQJ
mdg4tp9TCbxY0XyNRi9BQqo1hnDlA5E8c5iLU4d0flxvLhhoL9C4jO52MHZfP4Rq1aVGoofSuipQ
jVQLknhmERB+puMPEoXb7nVKBe8l2jGXweB5DV1pIL9hrpnCd3EuRL607gY7mXewxzKe3eq7AEei
iBjNeJ8SeXdLZQMTSyhtIRrtrldZhUUpN2EkrY3C0mPCy1aqkOBnOIXP/dQ0gnvRJ5j10ReBLjJw
urLsUllQ6aDLyqV18+cdknk75zbSpn+JTtFM1ia8w7sL+0cW4N/XC+vaZlQ6I8VWonsyI8JJlYh3
8n4y69/Sqp6N/4UkxvhzHqj3tQ6SdN1UQD723f/lBYnF2eN7di9HdbF7AOhfryiSS1WMqByO8Ovg
A/6nijuWoCIZ7YZ5+Vx9aYsOhPLPj+VObSTjEPogF8rdGGKzkrgl4PkzDVXwXXgol9zuv4lirhwf
GGg8DKEf3DE6RMiHuSnJTuAuzuz/JohazQu/wOVABurV2XlN+ovw6nIkCAi3FzxTmEq93Sl505GR
FORLOSZBlHQtTAIAqAZ7J/qE7cEZzMQmqNRZ4cxzPFuwOLuydAvFSVI6CVx69Hs66gxEl7Nn4Uef
4DC6Y9TA1AgDgyHQ6HAF4871t8ha66lxpcUb3lG+G2cEP0Fo9+lcWo+2oZgNhmDl9jB1F+/4R7Bl
tC+JzpuERWX2W6uivNN9Nd8En+Ms3X1xZreT0R5p61ixuIJfHT9r1tQp38loXItlHtq692oZ1Mr5
hpvzpoSeoehZXAROvzLsKDbrEB7TiNyXj+5x2pIKQmnAW3Q7e5WrCWt0B2Jy/SmMnR2H3Bv4HDsQ
LkbMYsBsNrz9wDy0Jv9mrIuncP43T01up2Oq9GNdv5O9Ry8F2NTQ+4JK2g26ZZT4BEi3oNiArB01
TND4od3U24oT5aV7en4ph01ueKqEOWch5LSz+FSfRuQDBBJuObuwWpD/cDYUfu0Dr++Cm+NzIN7R
t/V5Mkud5ss7Goup1q2zd3/9goOtC+qOZmYd7dUsmZaBidBCWdSYabvApAbQUUdz3pZtZdUT0Kuo
89GOD7n53AGn/RxP0jPcsdfX4hmHUla6pGxKiBeX6Yl7C4C151AmtRzATJ8ADA9J9j6R87kDRYBM
kXa0axTHJDEWVPGUQq+jvtgYc3EZfg8Fcd9Vq7QrsGe5K/XLs5KvCfWiy7jZ5QuRzN0GbEYOsmoo
Nv5C+ZbesNwXcDN8patgMQTEWIYHWnwDymMqcr7NjFIyNkquD5JAECSwa00rX4/gwGzAkYb+9Nku
RtS8nOqfvWu7cHGoAmEQMwYGXJvMGLNyOWnAZGRU4B0gx2ecDUiQj0kjTxLKwc1K+qH8on/hVIfc
PWON0tA/ks8X++KVKpN0wJR6SFbQq1siRlcO8UrejuanYTUrbWI/b85RkUCehIuCYSMoRvGMugqB
HIVyN5Sb4UXGXGCz3BWy3RgTXsytFJQsgRIGhEBBzUtjvIk85dUqbHIwps/QriSlxENsh5qwPyHn
JpqDKbqUwygH6EqUSq4hRx9g+XlbD50wcdqR6FMtqnck4WlH3y3lOLrlAaoKzxsBL2w3qTWjGeuQ
yBOv9o0HBj7ASwnMo92ohRH6CiTAk50VoOAIFvpsP+Wn3AIxYSF5zI+kCoB5uqx33gKFyedJO+Ai
pyKR3qJDeGpewPu5q8wEPD4x8XbBTkdZb8RsEZH8TFbc7mwlAgNM1sEsb8RBbEK3q1OVr6ty3AyY
G9CDzSY/UshPD8hdag+rgQQ7JFJCZzw+tmFUGa5MGFZ+KZdRliAJmpTninHzZu0mEm63MQ/z24x5
lMUQfdIlftsgsvPVrmpkFBVzH4Hf8fEibihEQDx/tQrmAg+lxmF0FiQN5lfihEAQ6gt5kc5Hp3qr
rM9qPoAFSd3guQXDCOrcdjZ//AW3rw96a87D2dAeQFnxGFPJyWnRqUmobPrW0Zbd0wZ0huT5c3P8
sR5L0uiuXZ8YWAMU2hmtIDhH7u3aKGu5pGpRJ8mb+hT1xAYu+mCYTwePzD4MMvt2AoI08gL/qW04
y7Ttp+Wr/Us+nz6fj80KRCU/PlnOj7bz9D6f7+fzt9Pf/ghqDGtleZu3FVp1Vvth6nxutfv6mxkt
81w+z+tekzertwxEWYgE0BQwWhkRnRi0iAVB3cvuiQ40+84jYr2snqAmmqVM5rvPU4/Y7cOYRzQg
CwJYE9ncxmB4KQgjYnUzWyw4cwHGxF/Vksm3Zmvmr2v97gJQQoA4DTQF5DjXFvHbCyjiyHD4mYou
z07Yo09htLZSPX9INXxKQoZlQt7eDPK1/UI/Dimf3r5mp4Vu/SYmKCkABd59d28p2BRyAjsL9Ojs
k1LPRLP9KrOb1UszOejj3FLAfB2uFR3zIUswSWwWocldvxESXt30s4SgaqeRl9B5AUDYpl1DSA+a
W4/8arZz2O3ed7p1IMMsJU+AT1tmh0z6/G+a6eYcpN18FNhw6Vxk0BhpzJbVEl82AWiENtVyWAKD
16CLpMb3KWD4bUAUUL6tQJ2yfJNAVwRVO/1mKMrh4zE5hyAGyMzD7wKsg9FCRQQWmDJy/5rp+oCC
yaC9iRbhC+aZkdfWrGaEJ6gY7idt1a0bAD4D0FQIdGwgHdl6fX+9WFfKIki0zRtNX5dQ/5cAafkY
HWUIglHnioFuBCoGdEs6MOJvIiDhYJeYJ4r92JLINKXGbibGSoLoHwESHEpmM8uuySsulLRNY7az
Hn8UWMcBhHa4lwgagPw/pIvewphUHPgWp92TCPxbrU0ZjmKy85xfzyZPgVmJxAcac7nfN6YxMcZM
ovbs5itBY0fHrCMXyeZ+/DHO4yExNLgAGokXEZhchBmtooBfxpsLFi02tOQ7Jk/ZIkfFnuLsOvj8
iukTfM/Ent2+l2DolcAcCe57RFfsnoFVCwNVUnxNiX3JyBtyUJYG9UuIRHBgSHIYiLZUE191cJ88
+/dbJ9/flD6pwMaBi5r/pho2gOF4H1kpaH7QVDFVsr0N/zD9EPPDeIx0xBg9vEfXOgbYVe6qXqbj
7oJMGMSovtnPOYwG6slOJ68pvoC2c4A7b4Ng1JpqqLnhAkKnKbhteBmcLOg3RQvttXyVazGvuAr1
TU4n9i3CBQ/6mQpkiB644ziYtJOBzfNFbF5GRtR3vzzMc1GfdhjXSgEXz58uSRZPz6jFxSbowXEX
kYEDr9Tzz+PzFO/dRsrPiVCD13XwZFx/aVd2KV4nVdnQ4quOYjrmDM3znTRDeop8yGizV1E/QxKV
nChlcEtOlTlqFl/b6VS78R1/idL1YMQnZoEjR8USvnRSaNQJn2mb+K3mra/RI5KL0BWQzoP3En88
Xvkt0Bp3Xqc8mkhJg9ebtUN0QFvS1K62Wb8pxBphREUH5FwaeftYf4XWVwatfsM/PQJzadKbJeOP
o8Zm+zzxKdTkXV9xrBltSGjPQ/vVDWuQquR1GaSVsUGz1+HkmwIM9bdmqsgOcibl0ES63PbIx0jw
nzgFpzxYw4qyq6Wof5iRPhFB3bpY+B4AE9FxJ9LBiYz6BqWvCGHJGZuhtxVML0gc358GfN4E8SBQ
vpDCwljlcZCjMYeU0TVdzBSUHU8yo+dvDeQfzW7QJhZ1x0mGPF0DrBxiaaRzreqKFvKxMCTuJiLc
kYed8k/A7uJanhBf1zhbDWxkMKPactPCb318xreBnIHaBwh90GiHQzaYe+ZipVlUli4sAjq8cuwp
GQfTFdDRpjQTzjj9LVadMNAWf4ELDww7jCyM50sxyj10N7GPqbzWFPX0bUITBg2mFWhrZLVxgZjf
F/WuqFRe4DbhE03q9mij5ogwr1AkM9FL7eiLwOYSW+xmqVnMp4zrbXIN4rGNSFnQwbNIXFyfYxK4
olfmubFprQJ03xVsU0A0O7ffn3N4hPx86tG7LUkDzo5CDl48sGwBcMQ4CijMVV4jxf42+ZPBFslt
44W+TOxo3R9AFukePXiqqMdMln1unn7kYmhSDwkNGuqwKft0GIo6HiA3s0FjO+/2mLK78KuN5KhT
A52MG2eIytJEDI2CoiI+YNbocYqOwSWtv129fYC0295uBQJqxJ8ZcGozGEegGsjBPiCwIodDaM1+
gQPI4CX51unX3p0+QO/7WwMZ8IQXdbkx3zf2bjQ3vv3zt38xFvvVYM41uKhLOMjv8+P+B6HF3jzu
TXtpPb5pNy8asxDGeMVZjqQwXYi3kXcYLDcHh+ZUfu7GCzrLMDAqGsS0IP1gb0CRqm3Elf6WXwpW
+jmRyr0xv7g8yMJAudHVj0QZ472oGUYaCq4OdTuQHQXHPN6g8wzzK/tAfx9BBC9jMC6q3FQVLpKL
HTLIseAa/nb8xtNCTrp1+tqCLyUCxAxMgdTPbUm9fH16t3vT/tHNJfmcS73z+DNuK94AnMqwhgC4
IcMK+qrrz4hGTeNqo4m33UCKAR6kjDFYG5Bph8AEVa/iZN/GDQkOSMJFmA6sGjgoTPJgXgBBKLm2
0b1kCwSBbtUuQMmSWeNtp81sx5+fv2TbTVJRs/qIfAimRUq0xg4CY+Wc6r3YbWEcGtXT3HoNBmMX
rEUYhk0SdfF4M6nCXR4p0o8SiM7AFodhKXAlqEpdCmm8to3G0AOTBfm3SCp0DeHdAg7izLKOePj6
t4dcjjQv17xN/iSO9roH6DlxlGcdt12YeKNvbLuBkg1GXmOqHJL7qJcytp0rgzrRWj1CIsuYZUtM
jlgUv+hOpuTDcJsx/lLwl8VkkZJ1wKhYoCxxlZFYgloy2SstFrMhUaKYugaEt1Nre/jOQUyOCtVE
AHWTaj2LwgwZFeTtkMkGUL4rj42iZvEmXRS0zd3iBAROaB89pFt/K757625X2yPwGAGJkO1Ie7NI
JiyAwLpe9CPg3KEdF3qJajBzESq+DIZQTQDoBPhZQlU0eUtEkqC98gc9KN4kEyfr/UAeqnHnab4g
qgPQ6lqFkiz2dbUosk2QWK+G3dKIFamuzfOrPSA38dKgCKtOLZJ9PSEUTh5iCY36XLeImpzzpQT8
K5s0nqUtxjMY4I20smqOuQqJJYAJcGpfWcONMSSI+ej6QI2Ep5Qx3JXRgoyv4DEQFmOXvX0d7svA
LLuJautNnETFIKpFoITQUgIby/VuCugKA9OHkG/Kpyj6a0Ckj9HS0XeFscGgC3ieiE7OBuratiA8
Ak2ACtdZx6wjRlykxG7m+lqxiUqiaug6zkj8rQQk9cki64jbkKCyxqlZOTdmE42feKJQvxXBjY1I
+nqRYhBjaGYCqcmgIuEBgqgOy5OsCW+BfcmxlwKIWmU84pRinuV/CFrNRW96WG6M4UWJ58G3O1WO
uicBpgUzunFWdFzC9UJULnExq6EtN7rTYhD4Vmu//q3tp2kODM3DDHAdsz4ZAQDG5V0lCeVmrJ0s
dyTp/fHv39FqVKEwLB3qBj1g2bMqTQulrIibTUBG0PQGmzj7nDgFRgSmgyBZg7IP4HaY9Q2v53qP
eqnpA20sx3UnzgZwP/nrtvyYesfYe3OWgqyCYFDWYRFzta+lxHJT9pU2jutUtKRX9yRbCTLdoqUT
M5yaCsyoL2Qh/EKqTEX+CbeHfcgCjDVL/HhQ12FgdwjjNxtxeM1y+18dDZWCs1dAcAxuUzyZzL5p
spwmDdKta8EAiUOvrbWl7k8kIBn9/b8y4IxSohCIOrtxF65FkbdK0teyuvaBgDR4s1da4o0TLi/j
v/yPENR0AFNBKoSdd50LKud7iaKuVVjmcT754rEKJkC7eIzcwksgaLTucX30kuKpUQwamLXkf/rx
M+ebSuCbjw+DeeQwCQ+BKaZF4M05wxKYRw50nJFRoJlpE5QzVVhWwHgF3TJMndTO+InHjVUvARVu
vDGQhcwVDfKv11OVGa+EeB02zWcRAbhF3FUvk6lQ+2ZFjBRm1wI5SYAzhxR+z5vtrnluQwwrM34L
YWLrWB1jl0PV40LHhF6s5WSEICkjsuW/xL+Pj4YFKKHWJVPoKWJp7BdOinmZjd53o5yPBuQMBjt/
1wvSA3+G+FUmjUwiFTQhIKN/R4nwtXS4ZfwBKszaCWY+Znr99r/5Pl/SXPXjrzoTtF68rPSrQLqE
qjeMqqwqLIGrwiVNwIsdis9v64DM1ihmkQ9kzhF3J+caEyhhBhpjI7Hi2YsI/OX4F+LPvr4ob51A
E8r27vD6dMreMF+gtWnq2EdyXQSiMJvlmECDjAgJ0CS7xwQLDr1RR5scnKen5d9+BeDKz9/jFZ1B
Ro9WxGhMaei9Bk7aEcWKDCmD1aqdieAoCdETbMyA2l7V83Br2O6Tahkf1VPtKIoZbOu9Oe+A30GZ
fy6RCdPCRn10l9HfLcKq4HmHP8Eol1vrfOQqGY9hxBnK46jmGIBiBajgvD6jisiTjXyY2IYbc8OI
pPp+oc9JILdjZ0CkLL2rJuWcpDQ0iXlCvaQgHwGODuRSb5KTLDbmn76RFj5AiKrd0MaumRCDDJ+I
4FievXf1hNKxvj/QUgh/MRgJeCbUD8H2ff1txQjCoWaMcNfQWvXi/pXbHuG25YtOoWOu8OOduNkI
CJOg2QjvaR2Ep///YiPUzgsBQA/cjSZakWEhRZj4K30KyX53TUAD4FlHZhKlPOaIS7gVXaxBzIi6
7H6c1xhgkIA/CcWy2PSOj9fEYh3oDsLSU2AOQm4NqNbrRdVhLEfol+U27nO5E06yMNOBn/1FvWIY
Zkv1oLS2AKSKMrGXbBoS3i0dtAdGOAxQwMBBdjN5veu0KhezrXLUKGNTbtU049b/SWaPW77IMMJh
JkxFrDRfdnWlIRXpT0RwGtpGJbbzQuB8RQXFbb4VMWX0JaxNQSNlYaYYqzilmzfvDTWFoGEDDR2c
8hvC/RgeYOjGWr6N/vJFvoswB9UqwHN08icZ2qkhYlYFlxzuGR5PEOyxMVSUeW3tRVhVhdE1mOFU
mDmqg08BUX/cUzqQTF+EqAZMgYHvbCYqXCir4AxBgc9uJhos+Rjpt3yrAAB+iuWFBDbBaB6CXaOZ
PVbTmzcVOG/kMhANwu9BnMjcCY/LMDRR0CrMZQz157h7yqdyxjdOCHpsYVNBcQ9Dgqowa0l6tx/9
UKi3xZ+3r+SN5s+eW/BNPl7HjQmhUuBYYc/oW8nGT11W9QaXyPVWdiRLOzRP4fNjAbdady2ASRjD
lzPAAQIBIqrXKopvKqbzYGToxHmwcTSuL5IRCAUA0cVcXQxGZMzGwKud7InN1l8gl7Zov/llefKc
ehmB4sR9a53Hy7o1iow85hHiE5cDJbbQbDFKeOEtxZO8yG3JVhZ1N3FEd5cG4ChmRyCvBWwHs7Rm
1OLOr+Rmm88k1AutWic52HWzWQN8bGwF6HAA2OO9mj9e4nlu7fUtBpxUhU0y8MxgqBcjN2mKIYg4
bKk0Dz4qNKH/fPmoBtmY0yyjawvmf9XOYxhJ9Ma8iR6p5vlv9oWUmorXGGNZdYJZ9uFvMGXI7m+I
hoAA47HPUJfrsxbG0dAyCRsSoqUW7AKk9wF1+Rb7WdMivx0txAmX484twZCU/yeQ/v+LhzaQGiEN
VAgclvECqAezkyaen1sJyAIjl4YB1bpBQa/XEoQoVXxNGcdtXC+RZkjytYDRmq71+EhvgnRMlKW9
aAjRNA2JZ5VdSNYmTa6V/DYF7aZpoEOmwSxd0UqX9Tr9mGKcO0ev1xqEYhePPCxIL5CoP6MNL/bN
0GtRw6hSbivukZ/n3pSaLNza9E7pEsyua272eHlsEZpOeJNBEQ/Lj4E2cL6YXazq2o+rSgh2HbDJ
7dywYxDmCJaEUn8M2ioOLj5nzjro5rv4newawVRSs5t6G27jISCwkJSgPRIKgnaeiVWHIei1NMuy
XQux0XN5VL6iPYYHoVmDjqbNHNVMnrIZv0pAvTo8oXfFjp1xxx/Ew+DUM2UxlZy5ea0o7BcvCYaZ
npNN9L2+PIeqAH41G4E8ASENDuJj+k6ydh7vIA2VQRWGxDsmOjLGohgTVI3Bn78b5Fm4DZ7Fd/UU
rNul+5T+Ya7iElA5oOAwGWwRe8twstxFX8NLTUOhEF0EIMijUR+G3jDikaHQOCUJpZ26VM0UPIq7
EpS2wayYMIo3Kk0FUdIYDBlHfyJwPddbKRkdmPOkVNpJiDUSu0CJMpx9S0t3hfmcx8f6TD/6alFU
h5G9Q14TkwJQ6rqWpRch13GG7u+39sQypn5ZvP5lnjMwfhNF0D2gBeZUSMhqG7JZqAPCloGRFDgX
thBY+7rhh0aS7XPLqwDFFVWSlSYfIZzmF4BM5yRriI+OR9JMbNg9yXiukKvDEHhaqrteVquPeTxy
Sb7vZwC3TzHD3egY1oVpyOfOEbgaLDGdEHtVFvVivhfeolUMyJIObrgQy3h86qzjB0/snHREJgUq
hr+vFwHkVJcLUlLsVXU1lstecGTDCTVTmmobvt0tXBeKc0XASiMeRpAvN02uCE25L98kS941p8fr
uNUx/DzlkUFhmI5qYqxg0Xi6MDQ9ft6SycQe3ft02omlIO0IkkCWF8J3VT3rvabaBzEZUS1pY5/4
48SB3wjBY4xAXpRp4h+1X8Z1NQq9ivzWzfcYQB/9lOMJfs2/3CLk49HcAtcCZRgYZ8YuZymntHWg
FvtetNAqWxTW49+nX3hlQPD79JVH9xECsZtJWZLbGUM8euWee02eow8DpcDEUiYd1BvbDzFoqALS
j2KPgd5gNHbkM5FL1XIvYrROzFmYuijPBvTatkCXZwDVlQRD8xzpqE8Pqb/RMlrSAI0PnZMMcq2z
n37xtOVeBS0M/GqvCFb2UTxnz8NzuHWBA9WArxjeROTl2sXjbWWdNRwWAkyaDEHQpKLl93q9chCL
shtX/b7/DlBvRf6psYSptqE7QpBRU2HNaH8pYpprIQpa7DOMvVT2feOkzaqtMHG60/ePV3Kr4ig6
XQhhFBAJ3SSISghRE0fs54F/aKOJJqs760B6CqQL1KrREJNZRx3ole8V6r4UnwbtSUtWHYjPpIkj
udV0EDnhJAQK3UdrH13ohRqkQ+SB6TvDQuSZ4n5KSAnyzbxrlmE94WTemGdcU1homAOkawxwu19L
MipB0iI1UfcCidbISiHcmaK9udVpzABB7AU/A/Q3NzOU5SAd1Dxw1X0X2U7c2Y/P/PZArn+defsV
V+EENcavezSl5kRmPDrx87+XgVoQnELEj0gPM6YzGHpPE4pC25e+rbTmANSzsA6aCdW61V78uoZY
H14/BZ4yhz6obhZVQw/VUh0fvt5x8n7cOWy4lXhpVID3ADmge3mhVnnVtHJTJ8Z+7dUzl5+3palz
Vhxb/3q7gBahwQLqTnCcmLse93nrjrWu7bvM9vhVk5hGa8ec89+kMN7RKPBdCNyMthdADz8ecpBH
umaeTdyP28cArWpAcgIaQhEN7NNcJaWSdF1t7MvGFGNSLiDKrewR+YOPyRLtPWGAmFNCOrj9CACu
zycuM9VoW8HYtwEJNNMv7E24BHaqO3pT9aSb2BmNW3Tu7D+y6Ldc6MIQ6aU3lLyxF8DPuxy/hJoY
h2CBARY2F9n61CTfO8qN3BjCdaSjkWg0mNPK5RpsRnzp7ktwCyADjqqVdnqsEHe0G2Ux3BxAJ4Ch
YIFDbuh7WZtx7r7rbaOyXVibyvv0pgoId1YCrwBB+dmXwkldb5yb6oDZ5pq7r0eQCkXE57xJkqnb
pQDXBvyEivZnrOgGVA92Y9RdUnevpURBvcVSHMPp+399TzVE9fClYHYQ/50TUxcqoKSa6iFA4PYd
SADKV7dx9MpUpoLZ27cMUpDJBNiQYjZYCHbD1aVQepF38JpDEDuO1j2HmTUcM3XCwb2peWA+LNrE
gG4EoIlyTTIGVE18Dw5U7R1eAvQNgcmBqJ2V7JtVoBE/QtIeN8osXfPJTIoJ2XcOjAbQMmV1gw9y
vm0XW1mIse67besdkMBzUcOsnBr8hI3TDxNW71b7sEY0oSG1hj3Fv1xr38iJgs6pkneIy22e23rj
+N3743vEvqhAbfLIQ1KycoS9GBR9LcI1hpSLhtQ71NwSl6jn7T5zImViIfSaXDrzwB8h3UmfI9T6
EOMyb1EZuBhGFrjRIdunhylOD3aX8OO0dKIhWhB0iom/XkIgjkJrgOv9UL4VzVZYy1Nff7tHsDQw
oOhghneGLPa1gFqQExH7lB10JzSblxhdThPeAAv+RMnn3LKAoI1itZCcuRZRNQaic2WoDwpQppnT
oxgu0RGOS97OFyAiEknXOOrqmH2BeU5ZWNoElucmN0Q/QKXgcpq2uQWjuWUbunkkNYfBFGbyp448
X4bRi/kLcNCbdLLKxtoJWAlgkukEKwysov+4Xm8kJLLgD01wlNBk96dtW+sLa/4LzO49A/kQZkuR
2MYgj5D0O3cKQXjzHJ6lo8oNmDsuF5y8a+mi1Kft4EN6+9ajmA6WWMMOMtL+5SR/ntxaenZXyk/X
eiGNsVRcEKdiy9fBEZONMKqbQ/sWxo2aQmOhoUm3H99nFigNw0ulwcdHEU8F/ofRJMk1ksbr2uBY
kXwRrbw9orxlEwIDwlvluptzp9pS8olkwE3lG1IpQQi6p/C0IOxj1hhJvugNqR8es78uN330f6aW
/v4r/gjoViOiQdR5NQWqvdXZs1Bg6BEm42oqjHkU0hEtBBg/fRwlM/nLNgnaEjtnXKhmHi2S1tQn
soOsx3ZepAZDBsg+AkLWPUzgA1cGD3mqOc5DH6ARlUQpGV5/Hp/hrTWgC7sQxCyscAFLFQUICl6G
v/yorfTf5LPxSGfHWyGhLb3S8v1JRIdob6YHCu19/AH3d/biA5jYuuLlPhzqGMeJLtjD0BNQ5s34
GaZcnWpHW1gT4qh2MDfkar3MfUw7VI/aHuJA2SybH+LvTt6iIoneXOfJ2Fnh7xRB9f2TBMgFQEg8
rKz3WMmlXqK3MjzyyUpE1r1PFuAyfvZ2/FRG9H/Zyn9EsXndTDZ8Pe8gyjCeRc2Onlo0GEvIZemv
4dL/ndhJejA3OwlfAb2ZYMHAtPRry9bFchylYh8e5efsIz5G+2KdOL3dneRXfx8dualMzz1TCiwg
0glIKuOFZN9GL1AxEoHH8qrUHlFg5T41M8dQtH7drqfYMv4XYSq4AZC9gvVm1NKToirp9BZ7GT/B
H/LWwkEzlYGowG7JVnAcpkrzd54peBXwztF3gsIcz2zn6PZy24lqeBwcw7cSdPjuj/EUap/+CHtm
EvA7KtIlYJlVmEBw7CLAObshOLrRS+P/JacNp5IlXxNv+OFAJvW1n1CSG38G5oVyD8qI2mFoRCYa
DAVOyznBCI6ox39zx6y30Hu0S5CKnhdW9CNh2HJrzsfdhNg77+ClWDb1GPX5yI8FxDZmDBqKrfch
HfjZ+MG/clNtePfeIzQ9nTPfUBSEidf3wBiSOChEKYKswv4aQRb+ixFK5NszQetnRlMGjLorzBEi
hYdwB140NSeMf9upXV4NXJAcgagQSGq1nEl+pc/xuTkmPpnYx3vCKF71DO9Fpo25BWGTaAivIaxc
tMfEaQrSvsRLM9mGy2LixaOGl10XHjpk+ZGdRrafEaXmqdoBrpgc01mwz6Z4iNl+Yeqr0Hf0n59n
7L7mBcOQukVyDAZTy6ywdMLoFMZkWKW/xVeGIWa/Y4jz4l+Hefqsbzpw23sT23nvsYWbhGaZc2/Z
DcVVX7hFqet9cgSx/UG2QY80fhVOAASmtm/tZ8OpTf7LgMufzatVM7HBN/V2ugUUBokAFvkZILyu
FVWpJJAx82NyzFHu79BgFkQkngHTZLoD2i0bK9pxS8l+X9Rb5ak/Oemh3YDxfq78Iawm8iH4eqxd
LPfO+UwuP4ixRj5qVpWe4YMUIi6rz3z2RQcMhD8YVwxoEgbZKxgC2ZnubzHfZyvgV0i54g7fFcai
eo7xrKNwEizqubeOybtk1w7aqfIRHfTNKZwcQnh2Zln9vPxY5prXWVF7YouPjeHGxyTZB6oZH2uT
s8RXWzgodjN3N/xrs6jN+eN9uvUg6NRfdFcg6QgfwmDOLZeitC3KvD7qzxDcLr4RopUvyeQUuDv+
A7qrwEOh0sYx5IoZQZ1XynEhQBCA3c8juqqjJyRvyLhEo4LVT9jo2/fuWhhz+EGdZgDbp/VxMAcw
q30aH/UAZrKXx3t36+5dS2FOLTFKLNOFlH7mn/yXKTjsrdECJQ7UFMUH2vjKRED/9lOvf4uNU/lE
BF+MPBzVvfQFcqTXxz9/x6O5/n3qG1ykklTR91wuwO+Lvhl9RCv/uDAqEoEz4DkBG9NU2fyePBT/
kGZAMUulWftrecX/Ie3LehvXlW5/kQDNw6tGz0lsZ+oXIUl3NM+zfv1dzHdx2qZ8TOyzEaBfGnCJ
ZLFYLK5aq67iQAsK4SScUogmxhC0mDUzfqnOw4P8yUxHlyuN7jAUfFBPx+0Qd7Rrc1ox4s6Ud8JJ
1S3xeS3DEgFD70Rop6XIDy3+yJhQMmHXEeHKIp0Ai1w4xUPdCif+qfnI7co7+r/r1Vd8qBLLZxlb
nsTkIZW8FKE+hHIgGf7F6olBGLeED+OUvcS/q8Ycz8pheMse+R1qJqyi+o1IQKyhWRyNjwYcm7IW
VInMaREnnMr3sTVRwu/N2dr0Xv4EUv3B7N/vT+VPGng1laSGAEQHrruEP5auPqKxU2qSym/O5Vr7
zP5ETo8mk8yZoa/WbvnH2pFgvFnVbusOq25XO9lp2Lb2/MAfplXs3P+aZa5AfQ2VinCFnHB6ZDRn
EXqDldOg3TQA600MgAbha/76M4Fp4zuwGXF+AdjUgMhFeRFdwugTWnIPcfEI7GMl6iebW7nrzwh8
fJh8y1K3DEs07xBe5a8tUZslFZVWEWpYmrxyV69zezT/5AC6zyBela0WDT+ugBafFvzQ4ap3Ik+3
VZCEC05kh5sMkLzAnR9ZN2WaFnDxVZTXFYrUkVKIjkx6gkRo/Fvf5OscaiaEyVnaCiC/TQGU+GOC
UQO05QP+eCjjcJ7oah6kH8zUS9BwlDJq8Ivzl5osKuOeU4lHLQaTNVgATwAwQai7SB8Tw+0WJyJl
hzp+haYwiiL+sVO8EG4gkt6D4eTr9YMQbzU7HyCq3/eNLtMaYhSQF1wpfhqrKU8weG7IlFzRT7NL
ZFmllbKaV5ElbOLDhNbUGox4DyDCszeYV+++7RvziogNvTcUopGP0toPg9SrYR2XHFJys6iskTcD
1O9KE2Un9MbzrPc1cRGvITABUQu8tSKLIlQA1yFUT5KijJMgPregruv2n/Jmsr4hm/WQoQ0rwAs/
etd4u/VQU0DTGgutsIDCA0mMDhbCAQCYL15+yeddRHBdbvl2lNL4rD5D0QMs5OWqca2OccyLZJNc
hVLKDBW8BqGK6xiVynNm+p4C/rAJ/GmhhYupuK6RN8tmeOjACBeB7VAyCV1RAIrP+ysrLq791EdQ
U50CtaE1ET6ifAtWHPgsoKSNC0ZhoW6D5soRvDzoRIMaull6ugn3Ti3lAUL31v3v+Mkx6MkAEwEq
VFDVIZju6zmvui4qBr+Jz81H4qCk4hpguvPBsS+CC09zMwdf5ZYgdxwhqPh5bEFWC5FgK/KKnWLV
0MGEtOK7anZrcN95vIfzwPrGrR4isLjZQ+dtJLrgTBzyT/PW4rN1dKqRZ01sTOqzwzju60SU43Pv
SiCvX6PFkhAXPc1oZBRBfTBZPETBy3XlQcbh6di5gwvw6Jp3JdC7mB8ZgOrjaJ4im3tkEm8tlxa4
Lh5gOTSeAUVOlztGcSzUmk+S8+gaD9J75WTf5WNsi+gM1bx2VTtgDQE5KeO2sHiDxRv/hVlAJa9X
cgB2PigmmG13nSc/FU+QvHQNZ950KBaXG83G2j6In/f9Z9HbAavIJXnk9+RFTqVfb/gIhZEy4NPz
vGue3ghJLuJx5MTujMvo0Xvc7V69P49//vhvw0PywJVmz0qjSdC/dgWS8qEfAU9mID+gy8dZZsR4
tq3ys/8rd7kPwUmYu3WZ72CUQGuhzoPMA9NMXZKmUqj8vh7z87SRX7pfYK36FRIF4hV3nH63znDy
X+FS+wRCKKXNlAUnAWkxQlAHEHytiFZk6t5TD1KbVaGUn0sofsrOvA28VwGPcjnCARJ3VupDHOWe
OSoMC1PSpwm6CZFqZqvsaRSszOLXxqHeqmu0Iawku3pWDo3bOijHeNEpfzbOvgNCt1cNiosH7j19
ZoXLG4kfFuBiCqiYzRtRzJUG+SYbj7BgLq280FWgNibaheuDMvu+W9/wKZxApGkODkVakq/30qhk
xiirRXx+AKDZOYpmw9DkWrQ7Y99cWFjsVmUsMlGcYEH+FVTW8JL8gSjnNv0c7GBvSqspduR1hPbK
Z0ApWMLWNwIUxgW4Bspc5DJIRQo5z6VOwuXznGXmgKNvVT8xEcmLLQOdAuD2YAXVPNLkQB1weedr
bZAFxTnfDd/cF4y9VC/iR7YJT3hYtpVN4pvzN7iNHoczz3Dhxe3s/4wDa0ewXCKKQ9fr19dDXehT
DONncNS/hlZ4Unepwz3mXhSarA1Kp6XEGqhZofWHgh2QFdRhFPfGXHUyX8A5ddWtnpPMGmfUTQdG
fXKRINGGqGFVQ5tlZTUXZwlQFyvYFs/pVtiUB33FCgJMU2SHXORi6syXugg89pnb+vtynT5AG2YX
HlE2/KcvLj+DwvMYeGUQvgEcubYEThEp8QWhOA8b2QlRZv4sX43nmAgOPSoxky1jUXWBPRQIUGBG
Yo0naZmaxBqXrJIE1LP0gGLhcGye9IfkHG6l7+iBtdNueMaVLWoW25nrgpBLq3OyjTat6UNbu3tl
sfrTwYoeEBWsQlUfQagAI+E6fZRW/APw0YwNdXMcKKmgDwN5K0jJrtco8vtETMqqOs9fw4d0CD+l
2hRf/Y/7UXdR/cdI8ASBMgfoP0g9lwpMIrjd0ARcVOf0Dc/N26PnuuPWxDl38M1X62lF5JHvm7wx
dz/gAbR1gUcXzQfXA8vQhdUFfFOds2MAfv+HFghmFuZkcWtHxQ3QD9J8BT4jEAxSRjhFKNSwUJsz
4S3+BMHG+Bn8yRtLhfaDjNHx4P4ovZU2QHSgtp9EcxOananY5G5ClItPhDX+/rgXV72fb9IBByU9
4cvaozZPc6jrXItLkA4Cv+xooxs1d4UtFAY8VLLSlbpFtQAs+caaEcZEEvovEwzaNpXPdFWPNhYD
tsFI+wrylBjSTvVa3fQPjYv03C3WH4Wb2S+8rbupw+L4Xdz/aPNUwEn7UhK6IOjOswtOCA9d/sha
ea9c+6mJC4+rAPGlWQMAFuVR3I2HfMOql9yIrkhnUKskHaZ4pKQV55QhVsOo67tzUFpRuWsCR+W2
3Kp5zffGjuXjNyIe4UzT8bSFVjpAvKgBN1OipVyadTifFHMfn5T9Chrxq+/7LvVDxU0v66UZKkdD
d7mWczHMTF68EzfKSfkStq4LHXX1sV75O0/5ZXrgpe3N49pw4g+HWz89Qajp11OHytSphOrH9z+9
ZpO1vvwmauvVWdPmbZN2ZzHZNv1eKq0VrAQgjDSI/sMALpvvCRoaMQTsa88Sj/ZTyqLL/LkdUBMD
qgzcrtHFiIySvpk1RtOHs9o157dfD5+oFXFmu67M/BGE8pHZ4L5P7vy4LXEQFwnAwkP+0O30Q/HK
oZZ2OGycDW9uPtLVs+RAoQwRA9JsIWqNE64A//c3EHW69dP9Nb21VUkDNHIaoGv5RSJVSRVfi6TQ
azy8GGb5KEM38wThx2fVHlBSlBwIaZjcmrcF5HTcutnmXrUKGSnCjXMB8h64dwGWDTgbimHXUVot
Y9EAxLg7ownbrSF3jur+j5wCVArQMQV96hoeFNjQMLNZShiLezVc6Mo4dbyKcpDPXRh2Z3kvb/pT
CUUsJ9iAsxutwY74hnL/6FXupLEiNH0No+1Sd84BlIeBzvntuXFqFFFCQnqBymOyU1BrlzKcG75Z
uDn0GYyzZooMEOwCtEGZp89iI/ODvpBgntuWO+6gHYzj+KodtP3odZ/GY7hn0Zj9l1UmomNI3AGw
pla5xuOxGoxxd/ZHM3tJjuUpdOeVYRVf4LVXQxOYGO5dOp8ahw8A2fIPLLjmMsvBSpM+PARkQuND
BQtDKjst1vj2PO5AMbBSEhONs88qa2ZvLuyFGSoBFeY6B8RIgDDSt/TFvSV/8FC/k0/VQ14wqns3
7kHXI6KmdJ7yco4kmJrBWfVrxhzuU9CUoVy95Xfj3hjM9v1+xKDV+Ij0Cd5m8I9KGuiAJ7neqxo/
C1mVwW/A1FO/+2v1PdsoymawISMMvgSo4mWvQW6qLM6eRYmAMkz3OcoNzxHFxfYs4yivd6pnvBnb
ai9MJvedudEjE2dEjs2rsI6SKVoewBJA6EOQ2l2PVJ6muMqUoX2qBjsUUBgpcqjMpL4DUGF10n6j
2jYxzrPlUQ4+fwBskTWAJ89Ysjz7ghrFwTyiS9UUtFXfWeHkolAL1RLVhrJY/9Iz3JWs1/UoiaoS
2gQIgRCasKlRImXX5akJ+SfhJIIJZ/DEwZpB8/EtdAzXuWUJ+THqeHhQRTGPSgvlLJ0NYB6mJ32f
WjUowl6OhWIBeMrkZVxsdILJRG8Z0nIC5qBVvNNA1/3UECbwJQJJhBunHpritmDkuTcWS8R2wE5H
8w0SAJnaCnHd8ULbltLTZOWSnapeZhWppXn1JqmdyrfTN8beWyTW8AkUY0FagDdpwtB57ZGlMhV4
TMogzWzq+xovk/gTtqGrDijgjRCTsioZaQLD6iKeUVap9NKvlJSTuCI5qr8gmvbHf5TXya7b+a/z
P3YQMjxoHwAuIQPjSg2PdEy0KMNC9jDF4wTktcXBrEFIv8s9INMYoyLB/trvr41Ro+pDJY/nGMZK
/SH7GA7oNWsqOzWgzatsWkBqc28ybWauTpLka7MQJELJCt2oSNTxFHe9hClXaZWfx8Fx+zkd4zdF
3cyeMjrFOvqSoWhawuj9gS5uwAStDz5UNAgDu7/g3NT6aegFPs6P2iloTHeEHGzD6me5YQO7AP38
wJ0QDBB1sHZ1mkS6bORH8MZywU7Vd9m78CFZoWbyUBZGM0LtKfth3bjijqkCscwrQFGPPQiaaliX
MMzrKZ06iY9UoOiPlVPuikO6lp/UJ/TdgW1LX89Pxq/wOJwVz3dlPOYaa5Zo5uKpj1DkX9qnImhd
BvmIFZCPopWvSzfZZF67zVfg2ER1A73yXrBW3XgVPChr8Ul6TNzCFVeQHPRY77vLdIBo2hggPweP
BsIe3R5cqWU5VlGlHAEn/C4LPJ5n+2CX7YJHpJIPrNfrZfxDGz1u8hBEQygCQpzyZX7S1aYTOfX4
hvLhLxnUrOCPfyj3+mzOMbNta5l5QNASuBTcVkjog+HrdW76qqm7IjWO/QqEYq/5qdqL77477PRV
8hB7jRPu8j9M4fDFWYJohDs8bkggtCStgddW/ZKPtUka/WOnmBH4HiGAEHgH9fn+Ll1EI8oKFY2E
1C+zAZygx8x0X/9xAKd+nMSki1qv3hUcz0/48e4woUT1cB4eAWosTQDDvPvDWCZpxBToTNH0ihMY
XHTXpqo0FkdukPwjuIprk/sy3Pzkv/NrSTHjyPJfjUcm0p1sr6uIim57dF+hlY5wP0NB4tqkP/GB
3ClCcOJWwTbqbYjLG84IjM6pW/Gf9V4/FK+otbEytcWpCLPwB7BJoPGDkC9dm1WGSplDOQxPmeym
nNlYYAuT8GAOsL1TuQ0j17jhhaDNAqUUNjfkpOgSI0DTRjXkUXjK8fir4VlHwpOVD/3SX/90AUlP
BFgkIbeJSIrNfT2suvDVKmjC9BSAuMhT/9Qo4LyGrxwiyg5EzH+U3yPjqWwxNMoiNZGj6AcQWQjS
k/CV4/n4FYJczS4HaSCLfmZxSlGGKEeRh7EK+ABDi4i2jnJEUi1Kq/vzt9jHlA0qRk1iD1GfBIPp
Hw0HpYP7v77cXtTPUwctCODB9SXh58NzcQBQ3NYOibrq3oBTUlB1igFUZAUP8sVX24sySZ1uvS/5
QTPD5OB8Ds+piIZK5cnRW0j0/n7yJUYAWdwRKGtkDS9ClcH3s1aTAYIGUEet+DHuXIC9573xKLOk
6G7ZAv0Xjm60NJM+ymtbgtgZldCIWCtojQLeCFLorwlSrisO8kPM9guyca7nEWczkiMERhyW6AW6
tpZls1xVwyif3pIPDC46hm76mr+oX/1H8nrfTZbFfzQbAUZAWCgAlgW3xrUtqZy7hk8U+bQdLMj5
Biv0as7ooAzBtz1a78354wNVUTw7sDrUlnv52jB1IwJ7T560oSQDqJ+oQFPGH8E6ZGyxZZZzNTq8
cl+PjpdzaFbNIozsy1O5/vTXiWdsuDXIzxxWT9pPYF0s23+mElDBa2NoRwgjIcRU9vWKL6z+QTtK
Acrc7SbaqdBj7w+qb//zTj9kyxcrCGzltdm0mI2ZjzGRyYt0FoFIjRzhSdtze8A9nfvesjg/KVNU
WDTKKhViOO3Jrp7W/QvHuhywfp8KiZowdknrC/JJfILOUSza4eOU2d1sBZALbCAlhT6Ojfo1T44c
seLljU2H7Q3uV7zGEP0syh9LiRvGIA+VU73jTG3r71rHf4CfeM2WRR+xzIZJafGvLRp1EaNzq1IV
Xz7x3riLbfMLonG1U+xYbSMLaAl848oQ5ZJNGM0yF2nySTvVZ1cC3fiWf5cf8y0AYeANlaz6GeBN
AHQfG1b/1o0D6No25Zd9NUqTnBnyCXxNwdZ/fDRnj/uleDPYz4PQZBq8EVCuxko5ZxUaQQLeMRkN
UjNEhEHV6hHJ4Ps7YFkLp2aUctGshO5YNXIy8M3xOn+s9ngr9u0aEypZ/XO46V5ZnMnLXOR6HqnT
AEC7Gr14cEzdK8zd6DD29DJGKriLA2sBihtBAVE+tU6RkWYkVdZO5Rv/rbnoPdEcroE2eorcBwi6
kJWaLAaE2usPNSEhpAE4klqoVpLCWprEEAg6Hs8nwVpw/jk8htjAnQL3TQMUQTR9SsaNkRH1MtqY
1vJm3I3AqzU7sMg6LDjE8k2IskRNny9Vk5bISniuXW7FraB9vKn29QpMN46/Ep6iNdDhm5pZkyI/
e3XYUGapSUz4OOqGGWaHTfgYrWQrfxSe3tFOs9Zdbs1w+sUFhjJGOX0edjPHAbhwTg7nIDHl0wwy
xnhfrVj4lRvOeL1ulLNXIh/40P4Iz9xK9zQ32Pi/FUfZCMAUhkxu55uOeOEkVL46ZLoUpjmGFR0e
hNccSAPWeBZ548/EEfJ4DWBN8GNfn825ZKRKwkvhGfTejroJVuNK8vwHXFkYK7QIfjBEAKEE+oq0
kfZ31HgKNVHr6Fw4wD0DMZ/ayrbfqnayni3CKEvo8QdgZl4YhpeuQTQJgdVHizzIhOjMuCug3eWX
Yvzj/sFRQQ0r/dY8ecvCTy2BEsq1JWq15BEEVmkPS63dA+SNlgDnVXKabcEKiMSbr7fWtSHiNhcX
i3AoIn8mQwIzfnD41T9+ubqt7Cc3PAbvKAuysh7WFJK1vbBXTvHMlS3sTYhUhGO0czsbRQnhn29j
DAxvHaDnJW2YNKFBlGZyBY2qGDjMjnSsCgf9QXBCvFCx9HSWwBqyWBemKMcvIkBAUNWOz5VT71K3
slL7Vw9R4mwVOeNqKM3pUXzQH6q1YvEQFp6O49fvCs/Y1n33ZH2HSl0A4gzQ3qrFdwxg2RewM9qd
/oRyJ29NTu7i9d6L1oPbvSXr9CU+GB5Rl01cbc10qkVqez0hKpWJhXqlI3XAh0ADxsYTXWNxx/b1
6z02630N3Srf8R0WGHVZBoVRQNURfyB7DMJJasskmVj0ygDP6l21NqVdaM1baLfrNv9Q7dqPjRU/
lfvqVWDRDi0D67VdagdlIFYC+A12gw8ZiDJRQDWd1VG6DK3XNqhdM5ZhRGB2ZNdwQM18qrZ/ytx/
TP+PSi6kvkAsBPpxQJdpDvrSF8q6m9Bdwnvyxvf4DQTi8FrQuBGeKDrP9xqvXgmbGVA51S2AQB9W
LB7a5XUB34CWYJKhAZ6H77kOEMOs64U6lNm5+24OAOhZu2BdfQnP8V54vL9fluktoVD6IYsCOTVp
p7k2hZdENJ3OWX6uQXsw2wIOLH2tQoU1N40NqsIrJgSCfDwVbUHnLoMJFZVZkH5RJ34OxjHQ6eX5
uTErXF0Dx7AenQ+CgXxkHSE3AjtMgTEGtzwiYE2lMYrWV2XrF/k5sR5ZV+PlIoHGHdTkQMUS9Cge
IK9nLhmScpzFMQGy0wb54AThENs5oUsf+Jj7i7TwfGIJpXMwHCCxQGfCtaXK1/u0mufknJi2Nrm9
hYprTTgn7ptZ+gLsgF4ED/2EEw7MWtd2eLnOh8wQUjQvAaR2kOwGjRaQx3Xiw4e8SkGCwcpiFr5A
WaS8T+27fu4DMUXTYbnbR9ImGyywoVrV7BLuCP/IfAZbnL1ECglHIR7/0fYGptrrMQql7k9ClGVA
VmmmvNkDXbRunels35/LRUCkzFADS7VwytouxQ62suf30zerXr1MjigDVMRtjDJMgxIGfE/btubu
IDmxaf3zlwzKDBV0ea2fy7Ih40CfZAzX081DiOog49he1g4oO1T6oESz3xgZlqV1RxdDct3AlNe6
GVjaJga+7/7q3Nq7EMQCuJH01+KFltpRfc3rdSQRc6B6adfin8YGdw/Ek1kMcos0nYzrwhDlbuE4
x9NQRtn5rTLRuwWsaeYyXG15hSI2QPCLBy5cBuDV1y4NiAsupFMBG+4Dpm29S3anJ2YueWOrXlkR
r63EelUBQQAr4BQUTFdYAbaKOuczWmS/n+4vz61JQyELL0wI3UC0UM4wCjp6AaIgP3Oh+VaMQM3E
gbla3TdyI6gS7j6oGpDmE1A5XI+nqA2pkqUOZ4Pp/5IecvDO8a1nNYz2+Jsb9dIOmdeLZB9Ab47j
cth5m33T2JvBuU3NzYlJ9Xxr0i7tUC5dpNIoGRHs+E8ieILUB1wCHYarkah1dXTD0y5tUN4sVyHU
PtQ2P299oh6a/h5ZzXc3d+alCSqucY1W9EbXYLrStejxFudwvyTrxHgyvXXUXY2EzObFqvBzKymR
gJHE6D1w651i5vpaq49yDnT1M+u2fus0uBwU5dCCAHbxqcGgMjP5SCLTYmHdycTfWRga/5jKuaDW
IAk7t2vZjjeMZb8ZnS++n25CLXOZ4Ozx8+rGL03FUc1Dba1+T2iRr17vb0uWA9Bv51qtBn0doqV3
sjpLM7MNZ1V2thPQIcBMfm8lA5fjovamMfJ9X/Q1WRckAq4Ym4kbuZzN8DbG1qTT0HhQR66e4WxQ
2Dv1BARoRXbAWiSWD1Cbs0jHaZgSTFz1Hbvy+o+xXRvginCS07QSt+I2sF/uLxVrWFSOM8ScEpQT
DNrR8U+226xYQ2JsG5pxq/BT3pd4GHiTAX+Xv0DJsL4/BJYFKgwMZcV1M4+Nqe+3szuagL6w9j7j
nKEPs1AOZnRUY/EH4BYrr3bQ4BWajBPzZg7w15MB8rqOZ1OXcqLW9MSTJ6vfVeb0e3A3Kx1tIb/v
TxkjGKD19dpUHcxyVkvYNGhLiI2nnfMMrtbBlF+bEA0pLHAL4/yEIMS1uU5qAoHnSGhzbUXHQ3UJ
Bod0U1qsKbyV4FxOIRUMAjEQ/KD8CQYKKF10q3ZnW1nVWxl6mZaVWox5JPP032M2wDvXAwsaXS5q
iWyfxPwFrWBwCO2ekwfWJrp/Zi9EbVq/iod2wvxB3UJeN+DqWDEGcj+KAlN9PRB+4EcxquF7uC+2
J/0x3FqOpbN6YpiOQPbyxZGdl007cAIGwn+b0OaeLYvoqLOi6P2IAMWxayt9LgkQzkEaNVgo/+gW
nqMfQiuC7GD/kYMORfvudpyXO6wL3W275GUOJQWoYFGTmAT1GHBciOiNjp99QxpeXu6v0+1A9NcC
NX+ZEg08X6T5WTgVR4idbyQUsGLvvhHWMKjpEyplqHkfRuDTxnFwV9LjvzNApVK8OkYoXsBANpsp
+qD0r/j5voX/4mj/mSi6hAyp4XmYJpjYDyD2suaDI+XOBvpDjFsomYtlAPhrhwqkftgjr8qTHDUC
/gUE9A/PqcPYm4w1p7s/4Wu6XLXwqgGEWej8eR2dTblnGPkvKdvfgVCRMy57Zaq1GCEGLbUZHuM5
M/EaOz6kK9b2JNH+3pxRQTMd6kzKWlwN490WDKiuLoGQ6H3e59aKVZy6HTj/jorKp4Sq7YdYiVCn
3LxBdPzEGMrypeLnMvX396kdnxtNJNQd1kZoNpopiLagmMKBOzQ2b2ZubYIqKLSPx+RPZGmjKSK7
YgSE244Owmt0U+C5gKcpb0WlV8qwI+VRMFCNa8HUVnggQV+FxTrriAcslu3CEhUWACbt0lJBlVn8
U4H5GSWdEPxQ23GPnlxGsn37andhi4oQWpanWdRjVBMwWIE17D4sJ11tvl8kZCkiw/dvJt1/jdGo
etTGhjnnYCxchyercu+HopvR9OLXqQihV0bhI0Dk5xfSv3fMvk73f/9meEAplHQFQP2KVlirgGRQ
wDKMk3u07WwF0cPMRGZ13whZ28XaXxih1qMswc4rjMhzdA8HqfcMANK/syBRyW/NAQ8XBkixwzdQ
NMK1Wo9fMdLDmwv9dxS0Hi3aQ/9/1nv0nhgee3OVL36aynDFKcLbc4MJEl9AK7WBHPmKsc4sCxKW
6CJ1KtvSSICdRSjDe2DrnPzjvxwCFZZ9vMzpnAED6WOPZnCHeYW+HasuJomKxmicGqZQg6t2Tnb8
LKxHsFvuaosxDoav/lDPXUxUatQSLMHK9PT2aXwgw/z9rzYDHXJDMF8InQgD4Rnt3B4EvGvvvoWb
x9bFRFGhdprarFDwknNO18Ez2EWY5eab95YLA9R+1ouSq1JyT5K9l9qWtuifRMyIwOTxrwZCh1ZN
HuY4qbAtqkNgJmcoY//z/AsYaNC+yxI6WTX6uSurfFwoWqlA2oKbeWFNrpkHLI+6lRxdWaGO+RKI
dQP/FHhwktxPwVwn6xFPNRMrvb+xx6/skP+/cF2hqPKRJ6PB/X9NJmxi+e4Nz0L3MSSGwdGDKwqN
/ElkKQ9B1FbgJu6CPQkkfxVjyZeIauAEL01QkzVDwkQXOJjwf0Gj6eWhdJvnEnpJwouV/A5Nxm6/
cfxdWaOmzCgLYW5LtTi/+XuXrywZjTM9sp/6z31PZtmhtiSYhIc2bYgd4GIg4XOw/APr4sWyQe1K
nCGcovaYuclSPagk4kQH3gfN6Of7Y7lxDl7OGV1pTlpt0BJix657s+iZxYQb0QUEDLgAA/0AgABP
zZXRDoLAzZir6GUA1Ye+jtbQWIpRWWJt/1uFrCtT1JT53KDGhQhTCiDZGi4tbgi2Q3hA6Ewm/8oq
+Nxcob8j+znhLjZoE0tdEpORKabhclZvHRL3m3G83I42F0aojBGEJWPXjTCSmPF6OznzAXWSZ0Yu
xLRCZSyT0hpayMNK5cjePtlWVvAsfD9PrwxDrCmj8hbo1CRAK/xMWfchrNSTk//6vu/P4o3qFfph
CYsp8C+ghqNSl2IQhnrQZHJF9vfJoVxPm+zge2ffjvbRHoiE3fv4Mu0KG3AE577tG9kGZLPBeYau
b+B96L3U5zm69msBN0DBLrezYj5Htv3vTFD+0Gu43knGQOrCouWqu48TCzB1KzO7GgXlDBInqpPY
8vm5qM23CtzBUmDmCurBT6wOols79soU5Q9dKxe6WmM0jROvy9R6Qw93bVWpRd4etDWLleZGrLsy
R7mGEYpCH2Qwt+X/DJEpvN9fm1vb6Or3if2LiADSjbSd0bp5nh/w0q3VFvhZcnP1UqzE431TN5KD
K0vUuVrh9V4KBFiaPNHaN57+tfp3BqijVE6UOpbUmTyk8NYnOL8YA7gRCa4GQB0LI+jf8zzGVkF5
dC07dWp+rL4Z6QBrO5JvuFiOaojEoUvgyBGwsu7UOZO0YtVc7i8EWBGubdSJX6uFBhvd977wZLt8
8f8pZwtpAfpPUIHo87WFRIIGuM9jJfxnsJucB8O0CttinDOsYVB73q/UXtArDGPbo1j9PPzTtl9q
DNQ+T4VmBPkYXhQKcx+ZsX00nISl3sUaArW5O7nMg7GZUPvg8TCX2pXdM2B7N/Llq5WgtrfPQbNL
SEn4iDaGBX4Lpu4mWUuqtHJlgdrWYxI1ou/DArflN3vycoBu1dF9BhsaA7N+f29AXfTaq3jUqedG
w4pUlambVoDX+GrFjO83zuKr8VC7vCwgZp20WJM33C9Ei3c0q9ppLxtGWnE/roPC/HowkCEopFzG
YM7r1mQl4oyZotM87EzZiFP8ON/bIEKHXMu+rZgFVcZM/RwtF7GqyDK5GULEw8GS3F8ED62a0WPM
uvLdD7tgq7yeKV/WQsUv4GCK6br8yfpdOIyge9MCtAdAYA/WN3mR76s6+pp6CZtEA6KomE3lyRx+
M7IgiXznYqNcWKFWvMmlOQoMERtlpZl2k64q3MDdFiQooKMpQKbXWr3HA99aILFIDqq3atFC071+
Ox/8w4ZVS7wZev5+De0i4IOJJI7HmBOz+FXZ72jUYczqTSe8sEAdAoVYFEHlw0LbmobFPW4HbNf7
J/7N6HZhgnKNpK/LXMxh4gXLpsJK4Zv3LbAGQZ0CMR5IOLmFj6e17UamvguhL28xXIPhfz+vCRcb
Ke3CShwGGFHMsDcbp7eNBzfW7OJ8fzAsO9RhIHd6E1UtpmuyftWza1j1bDnK830jrBmjzoN61KNG
xaqct/XOBT7Prl9q674Jlu9SB0HUD2NSDDChPbj9Nl6xIhvLrcgQL9ajUbXCqBqsR1tAdqQFr87p
/gBYBqhQYOQz3nYR/8/z6U2BOAgTW3wzNP/dGD8XzosRyPEYJlmICyWYrdaG+ZYcRhNPe+kmcO+P
hLEUP9xXF4a6USpb7JD8nH8V5gN2evSbsceXRP4kEbsYC7XJG67r1E7AaldOC/pV3lLwtgKuWTy2
RugU6WtLe3Jq8/SbBQhneLJI7X1FDjswL2GVMlOwm9h83Qym8vv+/DG2JM0ZNc1VOZUVbMTrwdFf
vgQP7Nd//l18+XkFvlikUe+MEpSf5KBWCjRag7H2vT78SyPUvpf8akrRLol9X70ggB2yNVhxLRZE
5dbL6pU3UHsfjtJOPXE4ezS8rkMJa92eq7fElT+38opl7meN7xza9Otk3Pj90Ddwvrd+J6hOtNuf
J6d8TEb0DI0b6cWyxtHGOIXE+eYK63+sbFx4PxUq4i5IFTHGBwAeGqyCjXzSzZNm6//Lje2vGfr5
Uu7HIQ/JYf3Ge9vpB6gxBXbxed/bb9dpLsxQOcEcanlZ+Vi9EUcDsGC/P3wr9xh76lYF/9JHfjKx
C3+HsFc+aSHmDHjKwVFC29dtlNLwuBKKe6hpInqwej6ZI6OCReRHWjGRPWa3uVnE5gfqaJG7ArXg
v5xC+fpwCoe4muQIU4hbafYcea8fuaU9sipqjNhHv0ulPOdrmaD8wF5BBL7uHVYrJXPGqICBNrMx
U0aY2Gcr141/59BaYzGS3hwGeGoJugTaKD9UJReeAInIaoQSCzIF8Ca9FyB9UFfR/xL4LmxQO7RM
IpUTUtioRTsBfZGwkd+mLauIevOg+GtlcaJX0K3oRJXkbvG79AQsOgG8aoyx3C4HXpihNqiqD9ms
IX8725MVPhoQm4S+5aY9MA71hWwXGghBMPKfhflhiLpYGJAW6kFbwE5SelB8+AX5WbAFmJYDUpP1
5tCct/Gac/VNY0JVDTsWPUtswDLZk4vgfvER1J4tQN6ilhEZrFhsg6fOAMIKZ8hraHJeZrPOktsO
f2GO2rlz6JcjN8FRtnuxBrpX6AlQRPQYlQWmHSrNj7JiyIpGI1e7DNP31tvBZv7+vh+HGDuLJp+u
sz6NAh5G0IpVvWzFwcTNCA0Z962QGHBvhajTPhqN0AebFmApRP98AGPo/5TrXywKGeeFI055Fk5V
TxxRhewhH7GqF6wRUNEhElu0+Az4/RH9EIec+bRPst87M0Qf3KLeTlOiYIZ+nirdz8CJ1tZHzBbH
ZBmiIkM4iKiKcRgIedsXrYeZ6OLkx5qJgWd4Fn1696PqF36AEWUmmLiszgyfXjo0ynIP4SOI1Xmv
x8soWle0831fY0RYmqeT04ecPMWSW7hx4h76sw6JCTVkaQjfHB5IAgjeDUBrGsSFHqwa8dVA0Ole
2m2yfk7YOrU3r38XNshaXjr1ECXcMMDGVvXyHb8RoB48SdbH/3bP1NHDCp4ZcATQXeGiFidREEUF
1uoFEowu/wLxRQXsHv+PtCvtbRzp0X9oBeg+vpYO33YSO+cXId1JdMuSdevX71NZ7LRc0br27ZkB
ZhpowBRZLJLF4yHPeM6+MyeEGJumt1lTlSIWqsGiAcoUE3K8Vtu58RXgyfzhhYlHglwapXRMaCuO
hOh0wFbpz96GL3dCwssyz+rahBZj1/q6HwCFDLm1ib0HGgdeEBF2h/C8+bwe/GGJMW7WaI6FEYPM
y+iM2zv90GzvuSjzs4bBEoFvbUGbVZ2xcFU7Dmks5LTc33rn9+4dcSn2sg5nonoyFsTcvqXzEcof
cgbleaLbVQxUZ0EssK7NHr3hCegi5A47v18kl+Ph5v3ohBJj8Uort9pYAyURMPaH0FEBSZyBIZ4y
zOr2hA5zW/s+bwSlLtHOAixMAX5O+Iv5X8tAlwJAROmYNlvkbzq1TbrsAnUDCoxu07iDppv53dxz
3m5KiBFZ7vu9jt0b9Jom+whg0S1Wx2x/9aR05N/QiGpbnmr7bw5qSpURoCjUvjoOEKBCxpcM78oa
qH8tckI8QnOqPiXEBIy91Ar9kDXnk4G8YPqq2hV5yMnoXvbF+sjRcx4tJlpMYzHI6xJnVnuI4AZX
orfKq7CQGbbCu01szhxN+WKsqzY0UEIdx9ZSlCuslH89O8BP5JkjnnbQv59cXaNSrEIPQQZLVL/R
woBHdAB0KFS+tWsXANwBzCAX7IVHljG26BOVjNqqqIEasb0JaDaO+q666N+t3XTfv0lPOn8pxdyl
noqUMb1JihbepP6+CeOZNE+Da3iGZ71076EdoFBmmLaoudkdd9xm1o9NKTP2OGqV3tQuYPcCKWOI
yy42QDMB5lOx4AIyUCVko88/tH5A3SpZqsupShXHkyni4daTtrqdaS4ZjjztmXNmU1qMbcEzOxZq
jIpASdMP2Q3I785pVv7m/vZdmHUwUzqMNem6oqv1FHSqlPzK3ND7rN18LwPV8z9eOE9fwVNSjD2x
xqQIujNIjZ6K8n+PaTJsVUbnHze4mReeqmqAv8RWYbbcnBpRdAmrgTb+GajJYKswcQu8uHnLWObV
/h863z51csUR8WpC0HzTqd46T3LzxV/0MFrYZSfDjwF7EMsWrq2IYKpCnRo91QPM31GZCTvtnQ+g
T/WJ1W0T8B+olWNhK/ZnXtMJOkuoAgW6XeMeeTlO505bPCbeB0ff5gz9lA7DjyZVQ9gaoAP8yd8V
aUm0GjxrIaH4GzjchtM5RZhQYw+oj1Q182VQwyoS8qvf/B6f1jzEnu+qxQ3RsZ0Bo99dypCahQ4o
7BnBlrFD6+jYkIcn9uFhdDy8Hu+Claq6/Ve8XFsrHnztbJlgyiZzidNIlLNWxBeM7Vo7bx4398G+
wdrCfbdC2GPat89wzsNMqTH32B+bxBBGUNMw+Y5EQvNSv9+mMHevphSoIZ7cq14deigpjHrwjt62
NrSN1W0CP7fEwBZNKTAxgCEPYq1V4OHiyBRYZXRy9CIbRFtl5GUX3GOzGOm8OzVw+kfXeV/n9hfP
Ss09jaefwMQHjWBYY6DRkAcz7wkSqTL54mEi8mgwwYARZdiWQUOd5mlVuLX7Hjg8NmZbRKd8MJaj
rPJ6MLVvdTCweOMUkcj1nRbdHo/ixrq7fXA8hhjzEaaidM6o+VAOHiXT2wMKD7dp0N+4cZ/Z5HMd
nP1qqOGnkIiR31WSAcsemKQcD8/RcbaWLA+jHPURqHRQux4aGNr7r3/HCGMWcrWvTEGAsJwIwSZJ
7NFO0LHE6+ubtQdYgmLqQLFTNfZJbMWFdD63WF7+pnjjKrlTl7fZ+ImxSS/rHwLsI7gQklyK6CJ2
Jw9dT1/rdg8gAiwkO5MLvPo+v9hc/HhqYn4owYQmE3/FShrERgm/m8DInYmOgWEaXepOa4ueXR7+
LY/MWcnlubgkGYSI+Fm1BWyJkB9TL7H1U2u/h1jeK9Ihy3bB0cJvD/iTTzr7gTuMFe3Ug05Mbdth
PXOpYx88Mo1O/FrZoUjOp3XcE16kOeuLsQfwfykxEhVUGKNBASUNGxRJ7WE5cn92xkUjc0daeKQY
YXaGfu6lUKYeyoudZLdd08293Coo/ZlbsmMcIRZGRmam4MyqZIl0LdYOqUT9Lbl2N3o8/eDRYlwi
Atq8iFOwNHotcDzjELBmil0d7iOMSfByNLM1ZXNyVox7rDotz4DmiHEToAApbra1LniI1wv6KkDL
3ua8RLnKDheci05V4KdAKXK9geUs+nekNVHGpDBEQUwUZBwOKw8NaN1u26Of6m9qmEhH/kOG4U5U
lQKAdyrN21ikUYm0Kd70X7ybxWOG8e9JDYhUKQAz6HIrSfhCRwS3PjGegHl3W26zDmvCD+PlG7EW
xsrCM0R0M/czJVv6qOJFfbMvxanUqGueHM7FKpqgpIfjpNtd7gBJFr5XcXmKPu9N/hwO6+F9QxX0
EGTyO8frncatHsuVeOzfOxLbF6f5i77NCVdsRUlI67Nx9nGvXsacFPsC/Y45F3no24r+UGwVi7MA
TUl3GzFWVhIASRmW0DgKsCZ5L5FjPzWRnSyVZejJJ/Sqr9qH1PV5SjirGRO6jM1FQ4CqFynoXpDj
fysf78q7+9u6R0/9FmeMqS3Q1xdrFShs/B1G0mxYWs4J8XhgLJ+WX4KhFEFB8VJHehBJvrjnzYXR
G3/NhYYda5jmxc46QDOzKWNVDer0bKnNyVnxnBH9vFs/fX0Et4X9M2a8/kxG2NrYDGEwKg2wLyov
23WezSsL8gTBuLQOYL1doEIQvx7ueN2TvN9mDlLv60xvDPx2ZnNR6GdeIdeiYW16YAmNpOHHFeeh
cgCs4m4DuKjjx/Hp9hnMdLZfU2LsegHrJLRURAlZAV+2Ixtc4qPuEM8+PuSLzZuDO+A6LgbkXE7f
2ne59JYyMZbex9xfcmmhADvvrXuMHk03sz8BE7xz2sND6AiAcraX0dG1G+e43GNrux141urjtgR4
58g4AmyzicX2go/wHpDB4/iyn+b/WrqM+W9ac8AmU/x4Tz55t3wmWTz98R+zYGajaVUQaM3pKXGF
fbYofqUEoNfxoyPw8PlvX3t2KOzfCPzHGk9Z8seLJlOB33GOkveVzHUvhcr3oxK6/K9/mVKeRAvt
2CiWT00VUH55gfdtBdTZ5X2DIGZRN+CrNUIIZ+zq57Y+81pHmCvWSf5gmFS7sX3KVkiCbRreluZd
K5IvS+/lcSCLpfv1Lw+CuVODYeStIIKlnticn1Z4h8xcqb5AY2Ci47fxaEhKktyfF2v3sB3Ig+3c
N2S7fLc/js3GXjgU/2qtxE7Ji+o4n8DkYW/fhu/MyP9tBH9sro9CCe3+I/jZvDUEFdDY8Xb+6kJk
4n4CKf02Nd6XX9+Qf/dblNbkTvTKWY7bAh/uPHCi5p8x0pXSfr/nJr8cBpV0MSL8Mrp5SOJqew2Y
px3h7VqSeXQY3wf0hrNQpaDz4gGLgpDdQbDfdqfAVVHKWQKn/mnjiuT4tORB03Cu/HeKaMJgkFSl
lFFzghwMz5zwLgjbN2uYfdEJ1J48bVrPC51TjPJHTp5PK6xofyBLd6Ut1k8hsYGy+THY68DhVXm+
W4du6TRzR31VTsu6B38vjrN7+DgcliV5PZXE25xJ5qL27nkAfz3bWDjlO0DpB3RGQJwROT37a3Hf
2+7RXaubY7pbk7vIefiKyXK1/lx+7kWysJ8VstuFWMizNN3bGi3fjkh1Nn0kWG2FOT94VMk7+M5u
tXM6fOqbpy0rWBP0OGeeQrbY0nE+8BLPnJvJJlDjUaqwcQKnltkuT92+oY5unAfbsat3Yd6X1MY4
p4DsVlTSC9v9dUIlJyRo3M2x3NH5iOAiBgRZGF4jmmP/blDqhkXlPIC+EVBvfcy1DfovpdBTIZHx
MYCsdVYvD8/Bvbp6WeycVWmbdzVxlwubHPF/NFwiG667Lj7QXiyP8cLEdOWSp62cy8imaYTQMPWW
HjrAaDjR9Wwcb+GNjLXaMlq5VIZXORyCrM6MFrmZ3UXCMs3uxVxiukBwKu6+szlrNqXF2GMtRDlU
7PUWVjPCMsvfPjnSs7x9RWbyJpoypUKlOTFdgx9lSa9rAAawd8nDr8xO39EExwXPnJkcu6bD2GYr
NauzpYGOgW7rzn1Tfl2ApgygsByYjwI6uUJky93Hr4t3m0GeFJmAqaliJCbTbyli1+SbAd9zNLq/
QPW+Zo+JkMLYGsaoAHtO6hMlI/7vDEqR4gbeZmc2AER/p4J9ndb33prr89JCIzn7vdmeXnYSen7h
Dy5LAWjEIWpal2WNprgAG6iMVfpJB/NKzmWfM6hT6oz+S4VSDFFJqTcPD9Uqdz9uszf7BqKTCCJd
YagZrLMTRz8RBgsXbGdhwlxfx3g11u7o2vnjv6TE+DTBUJRGicGK4z/Fo1M568RJnGZJt9Fx9xpT
ubA2csIW64iAhJhf2ghsFY5GOqzOkYi/EtFsCiRSA4PlhMPczxIDVcd/xMh6n0TtxyCTwFz6Oi61
/cKWkTkM18HxNp2Z5oJrOkzKR/LDylcjqz0Fm+K8VB2l9QS32CAbL28y7BlIdz58vF2QNRavEn1f
GoR3wWdqRNffwOhkCBDrKqQHOaCPLXHrpbmV3GP5618LlTHIfiwIGDDCIQ6AAkcLIBDBvUdz/xfD
WNcMMSY5luXSaodvhigQSYZZuc7DkoAFlyNqlW6pJWOUI6z0HNIeHNG1RxbQD1pMGKEBek8boLGO
EOYrIRF64rmUeQrKmOVcFC7YRkzvuQf0oTvdERYBKEp3txV03vr/uQeMWY7VMBfCIOjgr5unZJEC
Ou494hakZiZTr0+MsSWNYlpAjseJqfddaGMKB6qx2CH7ViDItGzfi4AWtWh9+3Wd7oRVcKiWvJLw
DKcADtNVWUZoAvQwRqBZNxSXs4BPaL2XCugLF7SUHXneR6IKwSjMFRVGnnpjjWOA9XOnJ4uEdtKT
HlBYAakcGbWW1I284Dj84lKdsZ5XVBnxqlmqqJkKZWm976gLrznJJbbprbmwvjM3YkLqRxNl5ctR
UNIbkRERQweaKztHXm+FwiNynXT/LyygL4MA6DnomrM2+WvuRet6qbrlvfUw3qcmnQ1BIdMu4MrP
y6/LvbzcwqbmZP1YLDCYgN5+B2PBjri0uN1Tc3HalQBYi37OhjynJwxZi6Zd2hZKQr/87d1nsXku
UNol+nIgwmrwkX66fVnnLLkmocpvqeiKNLCJ7Tq2yTUxSOIYt3Ww0WTtb7fvBTeA+h4d+qHCEyKM
u8i6uEOhH0RKN9tbe/XQPAZrfVUuNDe6TzAsQT3VPneXm97ryFeDut5Xfi84+NOADjre834uAL9i
mvEqVqL1ZWXgey7eTnZFlSx6t93XqPPx5na48mUcSyYYRaNXIOX4C5pqA7jc49F65b0pZk3RRMKM
VxHRSJFqIcjsfgXrOxMq0xHets3ZKzShwZg7uSnFUh1Ao7jztxdX9e7xyuUEuzw+GGOX6FIciLUP
HxXfRe5vYXHBI+VvPOHV+TPGDf2ZcnwRwUnpVu7ZbVx018DpZvxtbXPB9ZQU26mUBlKvwR12gFHD
LO9G2QSu4e7PXv1Y7Hh8zaUFrogxRs4a0eSiCpCedJBeRBiS3cog5kJyPHRxv6nrYResU0eHPXFe
m5Wdv2vLsy3YW1dRCUybT+xytQ53ClpjZIx1+N5+vWxfb1ucudfU1UcyxiDGJ+p1LbQYK/LX2nOw
6WuiZWThihtAmi2xQROUf32UGOGMvCcO8Xkd1g0FbWnYfmsyEup1fdDOISQ02N37S7jGlHPt0Cgs
Wne71MRg0GgXI3Gjk3qAS2jwtwnpNpbDW4I6l7MGDBkawhE/mPKPJTeiLCiBgH0wiAPjFjlaiZSL
3Mk+y9Vdv4zQ/PmK3PwxJuoGfcMOrw103gSiOc9QFRXAXyJjAnPl4lthi1eE0tjJJ9YFZStoP29o
YfY6T6gw1i9ICl3KA4hbtC8fgp28IiHMQ/KaN7ETIoztSzHELpsxiMBFP+loa4zw+OlOIrm/rTwz
D3ENmMj/iIyxf41Yihe1AB2gpD3IRwUPnuVtCvPWYkKCMX/jJTOzmqonvEV7+HxNl2fni0Nj5hlw
xQZj/BQNwxCXHDQGO/2QlsWmXVcfdrzgIbfOXrU/vHwf2yTLFYQtIBu+NQza3a+EB91rkR65zc3c
a3jKzbeeT6joYWwIQgRuek/xvDOgvd+iPR02Sp06I+ZB9+iaP2tlS+46wm3nJE+49Jn4SRor5ZKq
uEdPb1JmS5vodEJoKdiNBwN6d14VqLcrdxZmaPMdx5jx7vB35nTKexbGYm6CdjmQt5MFhM7I9gk6
AHlqSW/Qj/htcpSMsRDFwADUIUz2ixO5u528VvblC2IlDSvm/x8PVWqEb5FjrYZZp6N+wZkWBXl+
lZ5ispG8Jb8plP7OTzoKVuYis6z/zCwXbSi3PnyzRTBJk4te6WiAiTzfAcchBt55ecfdEPB/GKs/
NBlRJmXcZIEJmije5CFMFXb3Rt5XxzmyuTIM7oWhqNitDOfyXeGa6EakilHeFEmHTDamhP0nK7GV
zdmu8Y4zvXRpv9JnuUwER0WySHu6LD6c2zdz/lUz+QLmFFXsxq5HJexOL31OAAoUrNuN5ZbfDfox
ETf5ztwDUQp7BPMF9/lKr93Po/3DPuMTBktRhT4B8b7BuNcqJ/7WJa3rHm8zOdf6gx4xQ9dUrPHC
EnqGySgOGyXULh18j7oG1m8EW4exWLvPsVlkFy3VdUm00amfm5hUJ+zE2RQl3LkYA/ZJf06O+O+y
4NX3Z73u5KMY5lF9M0Y9bRGoYwNBmtjq6RHQvdXzbd7nVdmUFDTmSqoisajtgWbmUQoo8NOwHlHc
e7UfubWf2RtqIjwSRR1dkuziTh/wxn3o95ST/EV/26j36UFf9Q99RnJsnnu75zUbzaWVNAzXKThO
5HJVgznQMybhNMFPu1P0lTzRLWo02R/ZW+/59x6FtYAYO+l+tLEOOVwUMe81TmNfVm0BD4Zilylj
Zzi7mmY4i+c+FrMOIcaAvtDLKXGBPrUVsYqsXxx5M08zU2IamP1Djgk3orNURGZSdhgcB8pzufd6
gPH6ZHBsYaHxgE1mI15Z1kVdMwxcF7alMsgvXZmb0JeL03vxqc7swLB1UEuXrr19fR3x+ji/ipit
4jjpmeZ18DmhzET9tT/656ituv8BuPUX8Zam0rDQ7UP2ZFIi0csJFedu4JQgExUEg+KfhQashj7Z
KduUaCkRvZoT/MzzhdyNYhj0GHXm/Cr5HCkFVVZoquEl64AEu08fs62vgS0u0/Jv8LEgSdx40dJ1
S9MNJngMI0ExhhiMacBV2j5YaCvs7b3ATVbP38M/hEwaxU78l9ldhrGmEnwCAilalV8SorqWlx8l
YGyuVSy5dfbv8qawm5zEa+uu3vFShrMP1Qmv7FtRaeU2EUt8wobibrar7rPcFc/5Zlxkq3dMW2AV
6dKN3WW88Pe8vBw9uR+GQNV1zDxIhvwDuG1MfTlNiwEZipImIUO34TbQzAxR4SwnNJizVM0Uq3jP
oLGr7/LEpqmpNdzy4hFpXoKeHcHhZZDmFfYPSbYm50tl0Q3d2KHyrW0yvL2Xyc5y7wAsGu4ER1qV
v3jbpb+D4BuSZMtyvp8Ugx/DhTh0/UZ1j+2KwMbASA60hj80PWvANQULrTRdtVSTkak4pi3QtFU4
rJUXiXbuYExfP3Tb+i1eD5xc2Wz8j9LD/xJjDarfZJgzrkDsyUDqCsVoCWsGZAzQp7w4Z16KE1KM
QbOadNC7TEa2wjPIIZZdQN2iOyK9r9GJocXcpt/Z4GLKGxX05P5neZklALemebNYQtoUVgaYHETA
W4ATxszFGLKm0+0vimnIOhMtJXgOD5ml0RgDc7dooqJham//lp1l6PK7CeY5w6gxogxM12OA/5oz
aswDw4x7dItL6IpC3Uix1zU38zyXraA7wlDQt7CMyGB8Q9wroyig0niKsLVn3Fd33BTSXIwNlVBE
RZXQRqKxOqF0YpIVuMwXJ/vatYKtrwpgE7t28dnuRC7w55xJnJJjNGLM1e4iqB1VQRob7U45xvcN
95mmuk3364h0HfcZMSfEKU3mtTb4Wl/h5dthzx4yWAdM7p+BhayvMgzabRPn7MD/LDXe+Oys85uS
ZYLQvGiyaBxB9gzcN0yKHTBcpQDqQe3g4FWHWmdx2aGLq9ycNxcn3p1dFK44D7i5GIY+a9D4ohtY
N8eYsrPW+JlZibSO+yt1DHe039MFD2N69pU4ofJ9Wyb3PI8RJgWl0uE2lOTXQSDIittYa1GT+phs
441R8lI2s05oSpK5gOdaTjHODcYGV/0cT4735rRb1Qnu2oW6TH6HLsfAzPmEKT3mnvRCLqJ9DfR2
BbDIo8L+HPcJFsMhx05DtA9e4m02i6gBtUM1gEdmoqR/bWGCWo/8UIVfcOCFqofz2neQ1X7QNzG3
d2jOeE5JMVamaQdBwoZmWj6k64uHkvgO6qrIfeWuUx2FFcqlPHnS82E9+pQmo5hiOfYRmh9pDCra
zT5wfzfOiKJxzi1czro9GiSZimyaBsR5LUmtasyzFfsIAVFNCUizD9HlLHuBHbqX+37xdVtT5tqO
qR39hxyjKbU4irleglxHB8x7stNTkqE3xFVs6UncuvLr/oJNEhdibw3bfaR5I6ypThzUSG9/yXfP
1w8ZT76EMbbn8znXukGAzpqG82Z+JveW1/vkwSg29uNX/T5s7f9HXW7WxE+oMubWSpu6zQpQdYIH
LyPVkuKJyG6Yk/aLKLEttxj1C3cGZ8Jj1tJNyDIRAFLIYVJVIAuolpwsRM9ETqbgQZWq9OtvyZS5
lhX231XtBWRaJxntfCWujYYEe6Q331uXAjpqhw61ngd6kUZi2MZbtMh28ste9Bav1jvmrReo0Nnt
l+h1zv5V9BT7ngddMxudQAeRE5B1REU6c/B+miVJLgY0OmmRogRYl9viXR5wAVe4lJjDjnyg9BYD
KI2e06PBPiXJXW0nHi++mzUXE44YZ2qo2Mjhx1F/ai7krV0VG5VUEUHn4fIvwIUgugkpRpGUoWoK
LQVLOrYYNvtmN+6tBRo44DfJ7Qs6m0wBJQT/NHVtsjbeyjEFIxtQpmK7M0fAQ1QPEgqGuztjIGfv
y1yiilqt4s1l1y05gcHsLdV1Gd2ipioiF8AYxQBxbd+CdO0169FJa1KuMufjNoM8IozlVS0fGKEX
mEJ57S+sTUpQB8g4jNDj+HEhJ4wwuj5aF0yVN6BRusWHspZsheeq5mptuET/iIrR8Xq05Etag4JG
nPIBnTzQ8t7tF4l3W1rzMc2EEKPkfqFUaqqAkLnQZPSuDzkSI/arjCbQxmmeaYTMS5XOZg/xboKN
QKEBb13GW2WAg0iAeEm9FeDl/S8tIuFr4t6l73mxyZy/e4ROCTLSDC1VSfI27E8vv4KeAL9QdVAh
7ZbVsr+7Lc/ZuH/CGiNOK0di34wtOCLtOcJuqgffrv5zUFKYigkN1lhggF2tqaUVv5LHEHuwgOrc
bAJH4Nyk2TTBlBDjd7L4ItfjALFFXy+Zm3urEui+yBNsONdp3qIbgEKWRKoPBsPRgK5gP/fPPV7S
yT5YHgz7OTthsOH22cybvgkZhp9WCdQ6NkGm0YgZ2lqKLP15oZ+ek4/azV4qgejbLXaFtgth/WWF
pNz85/sdcXSTL6DGa/JoaceLHFw0fEGMMA155MqTFiYBlNZtTudPbkKHiXTRl1fUZllQgYZ27Pl3
pqOuXtP7bvkXTbtTjlibDvCTWPErUDq7wT60H/xlgvlJXlg5G2j94YfNqI7nNI6bC6gox/CkI2VV
OqLHheafN0wTMoxhEkM/xtZikPE/lQPARxfZp+ViBYon3KdusUO2kXNO1FH8cCQTgowjOWdFFegZ
CLY0O3be1ctgoaz3aCldbXiYozwZMkZQTMROagLQspYJsFR7orlb9UXksMSjwhhALcKeZoNeZXkn
NKhpBkQ8GjsT2Foc0c35eV3VZA3YO6i6fc+XTq5Sro1tKoZZj4pXsGnvioNVODEqGMZCcrHNzic6
qjMb07fDt78K1ya0WaQXw9QwLZiCtpcewoMf3rVu8yzSF6vPTZbRY2FVZEqL0cnaN/LUqpCOO3/5
u42j290CtURgCvZuje5T654j17nYZkqPUclBxP5LNHH3tNgWuC+RK9jiSrvPN6mP9yTqQ19n3+ZN
A8+GITqtn6J4KYqITq8NY2n6UROn1DQ/7Dys8FXtB+zEbG10dB+/BJ7uzEVXU2qMv4mULJGA2Nif
UmfYF+gjXgR4Ia3Hgeeq5+73lBDjcS7nIE50Pe9PjjI6F1cm6EVZfvmuDkxNzrlRPfihJxMJMq4F
i2EuUlSBp5d8awBEXH1XMiT8WpenIDyeGN+S6FHYSVR4G8Bcts/GJlrVb0uMrjbcZP6cMZmI73u0
dnrHg0AaigGkgqegBAa64HDrhbN5xCkN5r0wVGEapR1oPHX2yybZvyloenWiR2BMF8Q+4nX9dPuk
vnM/N05KZW70GJhASW5hPTaHyk7cX79KsgIIixK6J9WJB7fZ2uLmGDhLu9/ZANi+11Yf3AQ1vVC3
PoK55n6YJYov0VPcFV4S2MGqH4i9XAbex7LlNdvNxiNTITO+51JelEszguXBfgGM8kF3dNScYpSZ
ecVXnsowhkTz01osS1BKiBPtkZzFhPsHr8g6s4UJEbhBiyPok8JbljEgZlekaXmRcK/V9/qQym7z
2v7SibzFe+lBQQP90jlWh6PdbfC09gYUGiBXXn5i9ggnH8EYl7q/SGcjxEc8ObvLNryTPK95L0m7
enjO0CLBg7qbzWlOmWYsTHJuL5URg17hPAFZv7TL33vbvufxNevYTQXoWZgt0TRWttkwVEqBBWdY
VHgy3G4FsATe0MO8u5nQYERXJHE0nFNKI3vPDAxsW67ubKXHNSbud+fY5j0LZ1N42JHyD1OM7Kza
uvRiBILi25tB5HUSoF748PAwktIO1tnisDqFThk4xbo8fi3vz7/uUUO0H23gPLdugAYp+3gP28dT
ZMrnDysw+SzGlqeJWeppqcJp6It+M6xuW7rZesKEa7ZGk4ZnzcgK/Lx8IcFCPa6xjfn+nuPNZ2/8
Hx6+bc/ESWStIZUXE0ScrLRV5wIcJmglh5M5QWHK2ZAMS1MVQEpexyfo1jPNFEssTi+bN1G3zx1R
XPvecr4KO/10uAOCsz5iSo85GF9UzlWr+GDqZcAEsoWA9glzBs7qYfVg2Hfu8yvSdbZmp8t1vRhI
lpNlcAAmx8dtvr8jWVZBDEx4YT5ZVjRDZb7jnPilnpvdcHp5QSvNCPx7wDKPSwwk9YBPIVvivseY
GWoXRyS+F18BiolAMeNIn/cVLOZhK5dNpaOsgCElRV9ExMDo/OdDZoee5ap3C8BpHMXnr8tb8tu+
YOPdV4eV2WPr8jpTZ3tjJ9LQmFihqcO2Kdse0nB22N5GDskaENUqwacIog14FGzTBZww/v1Kdx3p
W5cnCulneK6ju08GsKCh0hFSxm93sR62ql93JyEk6VZet9vMVbGiYhNta9fCg6BeyJj54+Xsfl6y
a7KMA/f1Szt2GshqxMcBmKutSVL+rrSf1wxkTF0TkZrWdeAKXF+zzIhlXzRQ8aR9hQLwh9YXkSh7
+YCmra/cfmx3R9Ssn28r+U+Hc02UEamoKK3uGxIyxovysfL8wxFhyfI2jTn5qbIqW+gfNs0fqJ1Y
yNAJemlQ+Q1u4oaOtsDMEiZHb5OZCbTQjj6hw2homtVRVRag09i1F6G77/IsYaNwgaVFvOTFd4vy
tW24psUclpQMRmydQatb59uTlZFDieqj4YSJq6xecDHWwDTE7my72Zh27ehrGUug3PPDahGETvw+
YhAQa9SjreXGvmPcd4AR0zC+Dmuyc7hPdqqgtz6WOeSmT9R0aFBvVki6Kt0dltQZrrzSybpY+Dbn
GOY0anoKzG25iKOWojmCnja1mTtsmuUy9PO9dy19JtD142a0BBXSp+fcYfw5AJqCYQs7ATgt/3n+
7ZoYE++WxlCGXfctPbqtfON7WHJUcQLaOdM2lRo1DhNHDk9zRvMTiJQ7aYGyIa9EOX8HUYzH0L1s
4Jeufz8Nurobsu9q7SH4dN+/qs3T7evHo8CIqamwpjTpQQFd2G7sFEuTQrw4vKhtJhKnx/GHE0ZS
Q6MbFwHwqifNO7ykNlyzZ762T5nHDZSpvfh5bf5QYuKewMeMQp9+c3SIFjHwLRBpYNqZ31Q6f0H/
UKKynZx+JYqxYpWgVLkx0MoQGHdEPerAI8GIWeCUG94g5UzV4UqKbBZvKLNCiy1I8am6L9FbY++z
Q+DYt1ViJga+psJY5DhUk9bSUa3RsETrV+iIrz52EKMFw3ASjiPjcsRYZGzkDUWfnhYQNFwstRg+
aIf18u8kh5cvBf4RVVlkjKkuCkGlYecEXoJvwT38c4HpIMFJRMLrsJh5qUF8E1KMKe3y3igT6ZsU
MgeY0wuffSf2hH2AMeRFVqHli3Ngsyo/ociYiUoP5KDIUfWKV73zK9n16xEtK4EHNLbblGatxYQQ
Yy0Mv8orNUGmtXRfeoNgT1Zq87qYqSX4cX8nNFhLIbSXKLaSHqXWlxS3KV1zxMVjgjEQ2lm+GH6B
DOcmpQvwSLJC9YLXuTUDwnGtBYxxkJRRa4QGospfLmjifAuPu8pGNwyiDWB/rEVbwrKdC6DzCjTA
yB/qK50PUT3Tc1/1Bn/AVs27ZLXWVl3AOUTK3w0Bs0/cRtLDc1lCW3bqesQjFztkuJCOM1iZV+yz
T1yrr5s6U0Hkqc3J7s23U8QsmKF0duadr2KQQiShu18/EAxyLkTsNvlMF9xLzznpb0M3MdAABfXT
xPo2ZBYRd8D8AvRBsXzNVvtH+7wCWOADLzKfIYkMEMDTUBI2sLOMUS4r7Stsc2wwCTgCTNOuMSx2
PnKijjkLQ0tI+EdTJFNk+TL6II182gGRoa1acgqv3cAXYJApdUPy5fNm7GYSziivYBiMIgkomKFn
HEKZ5Kow5NDlTYWNf3hM7dAb3DoISIMIm44kO3PyhfmQ1YQHVqXOmLYr0ox/EOQ80nIVxrT8ah0B
qad+a8YO/YKXcAdbjkUMRNiXgPe3Q8ewO0++U4+9/Z4c+726wYDrFivHqOYFXrow7jjR00zv4LVk
GLcia+1Fy2jpiSJQSHg6JPgaze2AueYdzb279/failcWnekKoFQ1tKMgpMLUDONhcq26lHkEC6aA
It2XnewxAx64aBs0gNVnrI8dydeCowGVbeD2FM+EPVfUGW+jZZLRX3zkq8WFvACmjLREFO/264IY
b/ni/MzDSZmLR+C4aasFomDV0pkmrMQv2sZXwa5GLivJaRZ4NxBtLQDlN/B47waZ+jDGPKq6RLcb
yxZsmMYY7kva9G1ioMyAJ5ex8TBqL2P9UXy4bAB4uhcWhesu79GaSVz7FbCSj9xQmcrvxgew7CKo
PIc1rXPUeHtKiBwA1b5Jdkjg7dd5SRSg3ey5ven0HrFEDRG9kHT/gyixeaJ+1LOwUExk7+T14AJe
ACmr/R0qjMHv2yHETCFCV6eUmBtdaYYYRzRPmCz/m7Tv7G0cWbr+RQIYxPS1GUSJCpbkIPsLMR7b
TGISk8hf/57Wc++a7uGoX+zdwQKzWIClqq6urnjqin6FM57AwSmRmpMpmkXwmKE3cjCBiGPP3mIs
8JMCApRr09UeRf5cx4Sz8ePHMA7NpZaSBtO4eAvBtIX9VjZZ0/Vtral6eKz2vKz61PMwZp5xbrL0
Mo/1TKNnm+PxfXltkQq1OBLmMcVocCKg2n/O6FlindYmJUNjAigiXm6yZby8fFBUnkKzoqW2aKyM
vCoLybL11OROiEl/Fq1x1Mg9A3RLkESFBdya+bXgK1HQY7Dx9KZv3lClNDBYsbUIfB3q71CUivvM
T0z6/aTJWOTCjzF/EIOmsFegNuKRTqbbgEx9CNGt32EOAX3lPrd9flLmiqDo6K3GwBOLj1cJKtKs
ZdRjTwsWmJnGassLbHkUGM9iKCok87uwf0zd2DLM89Y0Pu7LbsryaSMeGL0RhaY3hAvlgcjv5nXB
O5tJ5f/n+2iagA0auWN+LORS3YMDi+7ALXY1eTX99/s83N4+xpBhiQ2G6CUNqWbx5juNiJxLChag
S/1jtZIWc1sBpUOyNsxPFQ027Z5rrSeO5Qc9xoIM8xrzMDPQM440gYmEYoVmL3UZLDpsdtXQYS+g
mvvI4XLCXCu08xDNJ5jW0G8e24jLAFvrQpRze4Sz+XOzaDYpXM3f1VrGiCIvlJl4jxQs6wJeHuqb
Gqb4fh6bPouwUdjv+8cArYeh1XFObGISRP3xfUaCZxFTiUMq9o+et7nVKJBKeTz/fsxNsiS/1629
TtbkFWMAZmavjpdNBkznD6QiOJZDnpTpiE9G/WMjwjJj7F9Bf8HG6Q4RwDQCYmyvJD4eDnKFx2mN
qWFyjDKS7o5f+uHLMx4/PB7S5lRKZCQPnb0m2qxO2muKko2wDx+uy/TQ7kQ3/QiQscg5PE89xgAo
E1Erg6dD7fTPs1ViPVLTHrK/OHQR7GY3LB8z5/HqIUxaLOx1ZxVoAKrh7RyN5dfHM0eNJ1xJQIoY
wEgQFOx4vh3JSI0HrRgacciHW6bJ0xczQIPNgGeakdkiB2g3L38x5dwpoga/Getv8B6pjO/aJUNP
Fx4MMHGbFq6OQdr15VF6ft/le4eU1lq7kNfLIX24kH55zEwegNe0wEc/gFH2uXKty/RcDY/e6RqR
APMSD729eS8cJzUPkVladmMVJeDq7JUExCGg5uyQuOS16N0Sx6yVHMuBWrWR4Kv5EKhyVQ6Pz8+b
Yv1Wkfc+NwOymJkLNGcHD9iB3mLfIV2jEeMd4Jw79xiYq3YVDB8riEHeQ7mht992hvNeba5k+RmZ
CztG3HQx8+MRsJh77jWfNGffJ8CiFCpN0qSSQWl7J33xFn+8zZ8GWLYlYPlau7NeV7+Oq879WgFY
+hUwOk8x4QbwU48Gto0CVQKDUJp0670YiX+YG1UcKwPErziqKZzRWX05Pr6kEiYza7sDBMqxSYnG
eTUmUB5QoZwDYkFEIRYjC8ypR2p3yZDXFXHdZpIZoq7klJt0g70O8W72hDxQTFbGCsNXK9dt3GeX
c9snDCwQUWTM6mDaSlBZwABZj9I0wOYKdAhs5ma0Ki0Y9K89R7mmCopjMixUQKknF10ZwCUQWAkK
DenbxQ5e+en/CXfmBx0mK+Ir57BPO9CZubCcm937FTOD5rCwob3kuHd5l3bKtUH+GrllasIMAMj/
vLRyEJR9Wyrio5bBVoe75QK3BYA59sq8f1J/Zgg1aAf6lDENbQh/ACbqZ1UqoyaBo+ZUpH9dmwMX
/efP0OAnCcYQ+3qfXbvLGY/cavCIvV5tjz3ncZtQhJ80GFsblNEwKzWwQUFVSnNJ1r1lc0Q1kZz4
SYS5U1IEex7WYMSbkfnrFnnN214pntma8Ap+0mHc/5mAymlegc7zRkYjW3bgjbTwDp2xyX5f50Vz
oYde7fvTUT1Y/5NS3Rgc2TwDq0aGIcf3K7hUGcE+3eN9AhM1xh8iYnPOkdwiTdmCggLEo9iJzNB1
3Q/eSXDkxCZfg2JIy1bBQSS/jF8YS+Y1h01kd3+ywVzzMJ6l9YBWBfihwKxdQFQraFVP9rzhxglA
x5+UqHs2OhIlzhHxzUFp2G1OjXk6vYWmu8vN993GKdDtd0U79g7P8J5zUH8+BD/pMpdfKIJLpdDL
L57eHlpssbPtmDxxbuaf5pkSQdORgRgJ1pK5MFms1pF/ydGBhQwxDDM8OjK83udkAr3iJxHm0gxG
Kc0qMbtZyqfDju7Ocg+HYNPU1mG9TwbLKACBF1DYGA5lDntzJpgOgdfkXyRQDtfNAYn4dQXwDCda
YD8FRCoe1uTFzpfo339C8Vt7/QoGNGPqpsy9DxNZnh8yuKXwR1pUzCTNuAgQ9LP+9Ix9C8RZkgfN
BGz2i701eUr7F0P4z7myveiVXhlBmIFciSVh2I7deXvrX5mqbxLMDbzOVbS+0ujaAop5br4ALD2e
cw5woqjyU2zM5TNqwOJ1NQ5wYzmO8yk9LB7WNu0Djc1nHkwG94yYG3fVQk3rCwgNse3g7BwRh7S4
uJm7RlYES5KwKovXf/enn/2TP+b1bYXzpSsUCHHwGsc0Hu/r/1+s5PcZMe+u0mZy1qcVODol2w3G
Eh6RUSShW2yx2oBDi/7Un9HST1YYU5Kg4BdLOaRnba6Y2IoddGKZxD5GKHsZFu8BmOjZ/EmOMSp5
PK98YQ7N8LyUWBsc13L50JqLz9o9wLtcYQLBQNcZ72H7i7/0j0jZntVeqOZpNgObaWAqbyuooo7q
VeVyypfTD+g3GcZvzrGbQcEcB3IOORGW6s5yO24K/M+y4Q8RsnhNfdpHFyOk+m6dnMpEiR3BLbYU
YzncsVigpZsXdPCYYkyG0odd0pdl/6g+KYjmnCVWE8+tBXpOgRVq8kTIPSrGeMiqWGu5AhXJgBlm
BZvqtML4zX7POaqJ+uZPOTJ2QwzlAiuDQQdqCJuBfBjK9Qts2HMNwN1wB41476nCGI1YKwdDABjg
4zM24L3d3pLHT/IbmSjEVCaWSvOwF3jPicLYEQPgQZEagGJCsL5xUzl4U3ac94Rn6xXGgMQ+cl9N
Ae04WSisPZIlsmvo+cdwgafbvHs8kV35eWiM/aiSSupEHSx5IPcGeqFzwD5pZ2FnKFriXn/tPz4E
znbuSXMvSTryeQCwnd+C15EXgM7OCv49NEVrSH4CeMt9GyxN3ujR9xlNBJZi5istbrRMntFW9fa2
WyJjg3UmDUYGTYyB8W40vbF/GP0RQUYVrxhjEsUIBCmwIcb7aWBvOrrNWxJBr+o9OowCnhVJUNoG
glOw4Kx7uS+2iXIYdGHEBaN5hXpJtdn5JjZL/4XJg7W4AgafazwAH56neZNGcESMUbxG6yu1naWo
FJyRNkCynJeYmLZH3xRufs5Iy4ImmOVaDHYK5JB2MOuf1BwheYCZQ57tm0xRjGgx71Qr90AC9HEw
hhPvChdZf2DnfvCcC869ueXsRhzV5/8ev3yMFsri/vFPpJt/HP/N3o6+HlRC25yps/yMVbq0zP6W
uM5juVgukGldD2Zn2dttaqWOiyiPx9pEvvEndeaV0vS+riUDEvTQSTEszyKGPi6YNQE6sFm9A2fE
/XCPT4LH7VPkKOLNQo7YNrJZlgRAXHrUdvpSQTaToxvT/vRIN5hLexGHWVLnlDMLSWR4nzvEPDUy
yJ1lrnr3XySMf0qSucaXFjhVAKuiqSzAQTrO/xk/y1bMlbW/rzPTGa0Rb8wtVoxsrmU6bjEMn62Z
4uLVXO339SuHDOd6sb3MF2WuFQkVYXQlwmuNSoOPTVimpPECLY4hZ4HtOqOszw2NlD1LsBXXX+3K
01P7hp5Hnv3jPVJsPesaibmYlpRUSp5LUq8dZY3XXkOaFpPZdnJaccPhyVzK92mxSeEekEsA3sFp
IVtErAob8y5HYyO0pOL1jU57MSNSzHWuSqlJlRi3ClEJDUo+AUMAp8I23S9vzxs/mk5OjagxD76g
x4Ok+GDMQg5/46Q2CsLLQ2UtXlf2qidHF2GD93FfKaf9T2SLMDk41wH7zdh8qb2qdSEiqpQBBLIr
jo9LxA3SkmDboelihuDrq7tl4jhkpx+Bb7L0kEf2qgjlWaFLN7Kn0w7DmoD/s+Fsm9itCmfb/DI6
UqBTSHBRLplxjNlEXYEal2/qTOwSNY12li51j47reh0/vm2W5GqC/uN2yxur/8sN+abF6FAsJ3Wg
DKDlPQNqnNb7I2yZX2B99xq204ZDfF+0f1Hab4KMGpXBHKuMaFBLI0GYTeAKqdYCeam9uuXQ4moP
4zLKqVGpqkZfW2FxQgPwhjqpvvOysLe/bHiptuVyuKNf/NN5/OaOeYdavY3jK/WK8cKSFCqDGvbi
12XBxfv7y1v+TYl5gcpUqIpiBtP2XP/WiIzbsVxk7gAP/AUAnQN21WLem8PeX57Zb6LMU6SF1X+S
nJVdW16IUr2+Jgs0xjem+aEs94H18czFmaAq+HeZopPo52Ws63DeGtTHvFgWNsttNHeHDqLKui4a
Dn9/8c7/y58msOYm1NI0pTHGm7HzrSWZIxdu3iJdXquFTEV1jyvGxNRRh7mokAaFlmPtqOt8SBdO
5L0h+YjMCPhbr21XNM2jawEgwY2s/fmJl9qaztr9Y2o0dgwHJl1LL9rtLUaTzWNEkCchwwpxPVe2
VHb3GGYsTTvTsL/hQhUWY0zoys5cBL76lvNiqDwyjH3R5UDuLh3I6AkxQrSqnnpT/p1imd45wn/R
Pnm43RVZZjp+xvL3YrF+Xa0QrxxtmyxDx7d+/35BP+QJXU7GPl+bHz6C2dXKRljb5LwwejpxNDoA
xkTNVL+KfZp1toCHUSwxEjGD27DnmKVp3+5brxmzFKFl++rTZECO/nxz9iY45t7lzbZTi3PvgBmL
pIlZrgc0tB2WpeUTClJ0n43pRMpIWIz5aQOplqor2EgIknr7E3o1KOjFAX3CpMZV3dpm9ABMmOPe
48JLTXut/4iQLZfGheIbAo3cNqBamYYt/DZXQc1xjjlmXbvpy8jzSPQqia80VwREFupjwVtdtBQk
wb6YR0yQ8UorHJOuseXTvL8iIo2RCvPeSjq3AQfr8AA0fSKRrxUwPI8xJwbmqfytbDxisSmuoTDc
anTqyu+IuIcdUDrEG9Z9deESYixOHQpFX9NwN1/4r3juAdfpHrmKcd9X1NgG11i4Jrp8hWI8ewUG
Jo2t8Bodz+b+5hve52iiTWzsGWLU5OdT2M6kIFJmVDueNxsRT34KEL4Ftqe4qNkeTVfGcl+OFDnv
FNujlCh6JxoZhOiFWBWK1TfB455nnu57TYD2/clWAGjGGuscaOktwlLIyy49fZUvAHFFSMHFrbot
srpjp24e6kj/wlruMjGDxl8d681DG/5m97g8RJvPx/PugJ6hXiafn4SYFZosATtgrL1jcuxdlydZ
jiusscmzuEJ0mtGrd7G809vOeXxoU5wjUj/a8mxynGHebbhFAiO2ezkaziVle+Y6RUh8F/AzFFSK
c5icV4DNnylRHCgAY6URm4rFdBu9IMPZEjha+ZfE4z/mmE2kxY3/n0KIgz0mKHAb5oGYv1aorePu
8VxQzh24hcYj0Q3Bfw2Jt0EF2n8AusT9i81zPG8Xf0ShrZHlqVTcsn5hIaG0W8ZO7f2G1aetvrym
V47FYrNx13OhDPoVmhCtPks+5i9PAxhnQylSOShpbdtCHyt9TtBHu7DpyaAi9vw/Co4xHeH13OG1
BC8YW3p7RD4Ta+Rv5QcvfeelkziMsRmyrE1EoRVBy+u+pNfL9otzdSaGdH+YdzYz1jTROc6o75r+
2qD3NjEXS2czXzjQh0OwQG2WbG10u2NNPbqPOCrIJc4EJMUMvbGXCtzl9gm5/Mc3x/LmG7G0OnMo
bL/Z6zuzf7H27tfxvIlz2A7vfzRRbO6sbmJ10NFGANthAdIMrip6Ic74w+F1usj47UjeRiBG1+2S
ySKW69CTjH6hx0ozpRNaujhUeOrCRCIIreL8SoPJMjcLVyX5Y99zSHAMk8z4A32o6ZGQoKcDoXG0
0hYuz1RwclEauxVSzIxYCSpQOG3SrWC+kQKJIcDpLWZLzk3mWCW2P6yR53WjtqDUmcCNXQckWRwW
D9vLAWVtDinxfqRyi81Hxx8kTdJ1sOmPltWpZECDNfmFdGLI8XQ5CjBnEhfnWdnU0QCOENHlAKJC
xDDnVHk5KS4Aev10neSZUOjnHpnKzsQoqrXDvpKAfCKoJRjQ2WKhPWr0FTD4eRCL03GDDPh9A+st
Jf2mOCMZSoHoawF95w332UnsR9X6RLbERkmbpiwaDF7fP7RJH3FEj7lN/nUWVnGGM1OId3WNp+T9
/venI68RAeYu1VhzecYMFzQdMxDO2zsiL5TkzoS8blGw2nv/TgtHBJl3MpO1RG98KkGyXC58By1F
xLf7w32+Jq/ViArzQOpFml3ziPrWgwVkB57JnswsjD5PLdRIDcLgfA6Nkl4ldR8tzuSWl+dYOZ6u
sY4y8Fj/47GfPMzV087xT8TEa/NiukekZ3g8TYb63zyxnnI3yHrY0RR1uH7H0WjYguSpmM81LPG1
4pXDJk34iJj0U4CKYGSS9H/ErM3ZEX67Fo+fSXM3IsHUE85qYhjRLdU4N8XDC1LtiBJ5PvIErCCc
lxGV+U9GmnNbpZEMqZ2tN4Bhf14xsE7saIn+lqCw7ys1lxhjDcqg63tZBzHrdLqsU+J15hxtk878
VdB35dKtGodDkf78P6LGEXuseSgzCcAXoEiXxeULghQtQdXCVZY8becdF2MXAFgPf5Z2u6KSjSkW
9AstFNR916hYIDY0lh3G8J7vc8dTQsZIzNBZkeU1vcXzC5klGMzg1n148mMMhRwZRWtQJcyW0ebq
GeYVzbVf1LmL8S9H5acTJd+nxbrqzXBVS8MAtecNkusQIVCfrANwBPAH5R86vAqIy4ZgVSRHlNN1
0hFp5kVOpGQW9wYUBaspkXDGpi0kKzvTOBa7gPQPvzunXQ0reRMkcKFd9/5BTjcLjKiz5iQp8zal
zZzeW/pZOQo0dK/bz9wxa46Ssq76fOgDKR8gYJn4AKHcYqGutF65x4iXEZ3Okow4YuxKJNVGF8+p
bm5o7xywHxPchRWKWwCr5Uhv0mMb0WLMyjyVU0UI4QNcrFNjo9aEh7kmgEXFDBnqMBxqnFv3h/ee
B1grRE2/hb7A9wCO2/KAagTq91gAx7XPnJea9eQVVfFndQ9qjbkpSWCLC8BDc+7ddD1pJEDGkGhg
qClp+rpZndcAKv2SPSUlAbb1boFA/cX1oXhMMVbl2viCEGmgd5sdPVvG2+zh/inx/ELWix8SmTIF
Es4utZFpaslv9L/qZIt8696VH++T4+gE68/rOrCSZZ8yBKhmcZsR9cDzpHmHxE5sNFHXSzUVGlrQ
yOGT9unbCBPs/YXzaNLrcufNZJGGc9WoNK0AoQ32Ii2j3X1R8b7OGIYiliVZp1ljTwUCUbW8/3We
Jb1h144827NkFFkl4fON2a2sK90193tYlUvT47no01ZHRSQ1N+g2M8ZmRwralMoYMZz+2VhYow30
Vd6+Euoz/HkS3yQYF9CfqVKuZyDhiJ70cCYS17zwmGBOoxowDJv68FrQD7zZNG+xJRe29NJjayb2
GKAlCfkizglNv0HfTDHWWteT7iL3ICm9nbGcav1gv65M9z6R6dhjLggUgApQV+wQhjjoodgWDfX7
UmwE3cAfQ9NKTTAchCE5PEMc/2HSAIzoMe6D2MlpTecAH4ff2HxsyivYzfssTb+oIxKMvsmXNipb
o6VHhaF29HLtMEiwRLYR+TY8rAmvJDDtjQGRWzZkA/BoBkNQqfp5PlCUpcZMSVSRwaXgBtQrewst
PfL836sjBhgiJ9vIsbfndZFNquaIPKP8vepnbROC/C7Yw0UBxPx9gU4nYUYEGN2fhareij5Qq2QS
rjehuXNiq3lakoPwgXa86+KIyaTzEy8FM53FHJFl9B/C1oJ+UK+PV2sg6VO0QLNrVcOr5fA3qZIj
OurPyC4zrjMh1bF54vlZw6npVr8rX+6LkMsLE/TQPr9aK8GLZ/mrWYAeFNSeldcPDhl6En/YwREr
VFVGRh3bjS7hnG7tKA8R4JUPt0ZC1I2OPY8hqtP3KFGhjiihZtSdtRQMxS2Aa+rKJE7yGSwCZckL
rW71mr+TktgGKUnRw1IdoH4eOjPVz0QCQt08WlwCZM/zkABrmeLyhY6w/bD2WozBZU/hqMi0T/GP
YCW2cyqL6qrqRboOxToXhKDLLiPZ4XjkAmRzNEUSGGNSJO2QGD6WdXhF66F8lcJ2uNpy/z9pyp+Y
C3IdDllMhboRzOK1irZnYGP0GlJ0vq0VvLBx8oEeyY+5Y0an+Wo3B0Zc+hUlJHpYBbyXbNrsj0gw
VyzA5i+tinFEmDkFxkvi4SUjQF3WVr9k+2hxB3Z4LDF3LVGyQNDOVIJW9wsLqmh2uLOu9oW4Jude
SzxazG1rA6A86xFoPVsUmDS3AVZs5dvNWzOY+pHky/W6sBtH3SkXDLZj/zLnTeXQvynt6LZHFzVV
mgpKmVn1+9aGFb6vjjwG2b6gJi2LzkioDT6d/NUysmG+HGmJuhWN8K3c9dyV6rimxY30qebdsS5s
g9AV+H1RbtDlOJviY3klj81nQJzC9ecm0AJd5fE+p9N+97easu1B2AaKLpfrjV5OOjsEkGuyVp0M
WSIOpfvvmsSWMIpIwdKfBkpD3ZLexP6ideH+PhPa9bn9lWN7msVx7qabMEbMMU92nqt5MY9wzXP7
ef5Vr4ozWXHnfO77O9IteTpSxrMRVc18gL+D6ejZ77l5XaUtlordl95k9DXihLEm11Yfipjebufw
df/LXA1gLrNezvKsrfH7wxDOBlnAbqARCAkm3gQFR7XZukIjX67XhAoq+RUfh1//m01gywhypkay
0ENCG3/haE7KsXmcU2YbbXQtKaM5lRKawBIUmF+BUHX/IDhHzPbYKP1MDIocDPhLjAJUnM2WnKgA
SMI/PSSxbdpe66ianjbdirbm1usscqqzCZg19B3uj6Zpv24Pi0Lh3fzJyPFbedl2GwBYS4ZS05u/
Oul7eOxFZ33wBhanQ8cRFap+o3s4L1rMAqVgEECKovNGp9AXwE1EGh9IySa3nYzK646hvj0hI3LA
d4i6KKHyPFuXmpgSgRyRtUSBjOvu8QRIlXNES5wFGMqZwY41F4K9XumxcOPnwT+GvNiDZzHZJb3J
TK0vDbUzF6fa+Ai6Lws+WsBkGvH7pNhygSTmfiA3EF0PiO6XclO2xMSaOZ7151xZtr8nu1aS3kiI
CbrVRjX1h8RsUUfCcE9vQXKe/MBtduT55ewEnJDIwjmdg6TmInNpE7S2uyY2SfLah6bBnkYiZIJs
QxFiLMTFOXWKlWMB0/b4oXygsEPrVTzfnGOY2PYdpZOFoayhfQkKK9Fzi30OrdUChL4HENeF6PXK
Fpz7tvDmDNy5XTLzcidRkgf+GTTlBggPhzP5XQNPB/gwnFeDxxtjNPJGluazGHDcRk0in1Q8oz7d
aqigmwHooroxZ0c+yqhtM8mgINAYG8yc2SHZvJrYGLA6Ro7FBcmbTp+PyDFWvtFyvcHWO5rQpuNl
+8R71Jfz3xGWXBiWu4qJe3T3nKfxL4f1zSNzWE0hiEZKsZmHnecsnZk5HLDg74tr4alS/6kU33SY
w6r6tJXbGZWlBwTF3dK30D9MYYMuwPkH2BmXIA1u7xFkvK4aeINF6IPgBW15dBgK03oU5ZC6rHhX
8KxgttriqP50cPPNJWPsBQyoNLIOlXz2QNLZdB22tDz4R8kSyDkw96XH2znzF6v/TZJxAUuhrMNO
wAECBaQi+sOa4pEBiYnD2fST+Q8ZNmwLAXs2XGgE8Hxeb3pzcJC3yDd9RBdUcWcDOcpy43n0ZhrV
TFakGAtA5aPjvGWP819JQnznV97YHL54l46N2YJEqLM5hdHHEEngKY6DOWR3SVaoeR+fts1ShmfA
azOhun5HNdm4bVaI/lzPoSWpZvlYXBZGHK54louN1zQfS8u0lpoSbOmRyGm+QIXxudMXqoO0rsV5
ZXi6wdiQ3EiCDkUgGGIPc1/Ry33Vu73198TFmI7Wl4MsUW4myjpJK+xfw3qad4qLdMX4QWTWmDVe
p0v0mJyBkWSdF9wtyVx5MsakqOdFlFzBYbFOt++ZBRtSrdcvazwHLq+9czLW1rACFtMdWJHDOvsl
FvRIRRGjT7ECyFRmp1hpTSEU70t1solZUbHdFBiD2KrA4kljVLwM1Z6OM1uwG+17bgL3CTbZ2H6q
1gNaVwOn8QJH3X4EQIrUbU5JauoOjMkzh5oppY4aCMhjI06Orp3wk8PflA0ZE2COTPSjfihDVIe8
jfPufKrL2qXNnih7ZVCQj+eZc5/gZLZ1TJCx/aKWZmqXolYEgBdvbhdu9ODydh7Sb7BXYUyDMfbX
az03hAg0TifHugLYJy45kexkSmFEggWZTupLF8v0YLCr/hi/lL9Ruw8q84O74mrqrRwTooHTyMi3
jdjqEZ2nRwu7v/KtBzSPnMma+omuaj/fPx2OurG7bvVrc5WjK4hVNuZpbZ5FnwwesOtSkZAaRu2T
zWCIQSMCr1egJXANI7NiTXQgVl3Ay35WYCsrLz02pQhjetT7GQtPQotvF4GeHJH45UzCfQZAyfsy
myzWjYnQKzYiEoiX7tpKIHJxTh48qMZ+y14jW3qtDBItawUZ8Q68fbm+gLWRJXdy/5Z+Y9V9/APo
wzP6AV1QR6oyG2AkEuQ8Nu/lgiA0ExdksF1X5LSvcM+QecaqbqYg6w92QczeWADFVh9pQq0Hlxzr
N+l2a3MJdUdR1WRJp2H2iDNZEmdD2dHzA2Mn8T9GMN6S/oVnM24h+R9SHNFiLlqP5vPUr0Dr2cNS
x7fiQXPj3TUglXUBzpV19G00iB1N1QHAGh4abpJ1WrCjH8Aoa5JgxKkT8QOs05sPADl4/S48VI3n
h0xd8rFQGX1VgzSX0wJ0PIBzFC/B8f59mLxzIzYYbcyT2dW/XvD5M2IXYdlYtnvhguNO5VfGPDBK
2IR5DrQDEbJCJ9DbkkSL1pxb65cM445mQ8Rlx3HeJtMRY4pUqiNVHII8L/0cFGmK4OQ4M7tyyPHI
nY/hccY8yNdo3knYnUAxeDCQa4CKuZof7h/R5Os1ZoZ5hOdafxXPyCVTrwYzdVgvOCfSC8cwTrqD
YyrMM9wV4hCguAwqBTpXB6gDVvV6C/tp5QYOz1TQ2/HH9YWPhoYaXccICUNMzTPM4CgyiNV0+4At
oirowiByJEcV6w4ZNrFn+EY8F8Q5yNBel9PV0rZzgs5jFK7+lfi+OWKTe9X1rPj6oFGOnE1mXb3h
Yj6YJISb+3H9/+jZnra2I4KMAQpCKZGUQKKjPxgvOr3L1tw6oyvxi8faZEuzNqLEmKD0LGABbAIp
4iohAxA+VBg7H9Be4D0IKOvCvkZHwQPdD9XmXWSOorC5vlwvKh17vYFNbvkPw2J9XLlfylI3ecdH
34t7msKYKEB3G8nQgo7XrYzbkuBhL5p7Be1s93Vy2gEZSZMxTVEkJVVpQJrPCXLnaL5yrph1M8zF
YrHFXfvauzzoZ66qMFaqUOv8WiZQFetiKbemr6sjW9Iye5asFU+SkyZxxB9jreRQCvSwxkWwWjpo
Lm/z00yBlec2//IuN2ND5oNaZrEOGy8gEdAuZ9uzV/3efnXIJ5bc9SK8Y5szzk07E4s4vUKG5Zv8
gpmguUxqmzzZWEB5xt/QhKLPF3skv2FqSm7WdvKZ/hYq2xdcXON5JF5A/bmysUIw2DqbZiGnpIzI
sH8VXvbPvK7U6VdnRJKxLz4wGzNBpCb6lMNoHl5hNb+An//MPUjOHWf7hM8p5gjLSoFobYqLWdRk
Zs9f3I/7F2/SkUKTLZbRydjXKjD3Dh6rrg+SjnbRxbB1+fN801x8f5+5ZEktSGqr4vulbQERl8L/
N05vYXjwPh/TnueIEeaCRRjfb30DhNCZbFrJIVgFm0Ew1YZcNnuUybfK45XTa/0XC/LNHHPXtPZy
jkUZNBXACRPBxn47VGx/62QVluTjgzsKPhVHa6oM/RJEyE1nhDlPur71qUpgQ/XsPdulTwqa4Wvk
LeunAltIuxf+nBzl4Y8nQDV0HW3YSFTdoKVGPqOEXvLa8KOBTsAD0XhGFDcUTWl5vWDlR08Sx92f
TUkwOcc555Bl7ll4GVojkuIBLiSUX4zNlyfTbTxX5lpMhT7U9zhkHnK5xnYRKQYpS33LiexkFtYp
OAd0tr98ohr5YL+80vXRPnlarVZoEzzRmAO+BUpFHx9AwTK3rwhy9rAAnEdxWr9GsqdCGsk+QHY8
0XP8so3sKjA1W+z8AsYBb1Uzlw7zzDcCAKoEesZgbZNvJJkES7Mwv+SH3FNtzslOPlAjphiL081b
tZTOYAou4Ql7XBDlb0UI8GzyeoEn4eSwhOof3WXuiz+Era72lBTwQ/TFSQbKfpDY/tqlmCiuawIW
tCZqh+lszGdThw2rctCT33gIlLmJo0lTO/o1rIXSwkA5CwmkbL0Nntw4hnl7l8OneUC4YyY3H/Ce
WjPGqZ5ptSjJIEdLmoMVOsvDMtzpmYl0VRRbLoyib+qSWwBKAGp8XNEdOvtnnqs6+UZ/c80mGYVO
DsUkgm7hCDr7DXtHHX8tLzASjWIg3Uz08e/imxFJ6tWOrs1QxXp/7sG5nxCnXAkxmcE5WNgR9g+4
ymvDLb1zTpZNOQZ+iBmJGQh68wW8AjFFgWIleBF26gBk4IOX5pmO40cMMhZrHl9iaWgpPfQ2x8d+
57qAQeRYH47h1xjjkxTRNVc0EEG1MQX4Imqa3MQwx/RqjOFBDl2Kmzqgmy49x3AUwbTxkAExkwdk
wDNxGmN1mhnezlkFbp7hKGJLxJUEQBank8ocsd3yv3funcYYnbTTWvSk+rTM3pnxWsMwCawOUqni
VgDocbX82qPG4puqzXUZOY+mxlgYxW8qYXaBOBOsH7CivXygw3KYGTCzGfnfzLjGmJd4rga42JTW
hXinjZSZwkeBejSWMhLF+nfB2rfKs1nUIstqLUvoI/1WLZKnYAPouiMwdzoyW/PSMNNu1j/Phs7Y
jygL06LLYbI2sFnOe4ZQNPOADhkdXe9fesgjzhhPB4OUfTIDJArt+At3A2JdSJA37cPTf50xGder
Iel5QM2wleyvGgoW6Ca0EMjz8PS5lBi70XSSLjUX6D/mYm75P4DWrJHF97h2fjK2GEmOsR5aEiRy
PA8HVHrQaAI8IQpfDL+F12DCs7c6YzykrDjPYhm67p2qTUsytyAAkZG4Q6iTLQojh4V18P15nmVp
C9n1izAncMYie2Zrhumvs5oUvVVciEqqNbylDy+MtkZr3r/Vt863O8ZLZyzITDNyP+6hJsjCYK5P
NWVvBigCK7KBfbX0S9MHTKzToYtSiuzA1F28qAF8CRrv8OFtuLrEGJlGlNJELXHr+5XjlKbRY9sw
UGlnS5QusCfuPvPTud5vfWJ3siYDtjzLAvQJmcMNVuAsgY27ObzoBNuYjOUHhxpVGlbU+hwLBFRZ
l7AEntHespGUdtDOcAdlK9/ImO5auNEuMz/izQfCHA61qbsypsao8IDsWt4aoIZZEJJZkfnSwzvh
RqhTCcMxGebxG855ixaO9OY0zEgCJD23f+cVfybVYkyF0dIszKKsU27+D7rhIwBvAdYbZSZu5Xqy
W3lMiVHAvozFpPXBzwV1u3rAEisMI5u0KxDxwxdiFgMLFHlnNRUhjYjeftTIfz0rmd+HCj2rk9UK
dKV7SMHtECB98JSQR4p56hR9yICLAVI063qyDKQvOlKd5imoPX+cT/+bFrLt+ZqI7MWFHpy/CI/y
QNQUBVdaBoh5oAuTrURjITIP3gX40YFegbN+UWLwyXMwDqpjZwAaAwOiGFaJlnNT8Ch5bamhH9e/
ZWO5oCCT/uD4hzDvYRJKbVjTm2dtrLomoI7Fy/jnCzkDZEY/njkO6GR3ij7XDUR3CvZ2s8CxYTpT
olmB7e0yxl6hrf+Fx+GcJf3df9qvbzLM1QiMupnpbQb7hYkkTEkD4+yJ1ll43hiHDnsb5uIg1jq9
gohDgn2ARS8REOoIBHefocnHdyS320GOrp0WolIfyGAI765D4XGu7hUI2sjm0TcHaQGPl3ydnD4c
k6RWe0SyULABSD+DJLqAgT/ytpGddKVsmqWAElmEd9W6z+NkC+mYIHMr5Lad6V1HeTzvSgDQuvt+
wSHBOy/6/0c8df18ODdNAZ5Ow/9j7UuWG0eSbb+IZpiHbWDiKEokJVHawFKpEkAMxDx+/TvBe7sE
RaIY16pf16IXaSanBzxO+Hh8GxfEfIrgLdEmS/uTt39FnH9E/zZCdmYlUbRYEFrY+ssZkGVrKNWD
k2aJcXmOVtSa71j7bdx4opVqCIEmXQoaP9qCtQ+trCDlUjnp66+j/kY3Xf4fdl3ytGNe04UqaSDf
gdBx/wImfJpijux8E2/jE8gweH2Cs/TBU+NgntWgzi7XRKTWeHbbY+TbcPOw7AjF2tfPry8u5fm8
S/L97RgAEaoApWEF4iiJxNmGr7nUre7EBZBZn8SQJXBJm/C3BMYghyrttVIxkEoG5VT3pDrq2ook
N/G48fesRhNJjEvXSLESGFAKB6i+Rpg2wqTRYoXhcg5UzVWhVLSLioqO/jMDy/d+3jEpTK+1Xyu4
xop3yj/MQ/dWFujn2QQf9+1+rsD3QxLjIPSltlhcDRWSNue9+3GqXw+m89dvgkgf9N+J1RGV6xnP
3DXMzIiCaJgaLa4wH8wXwqzIAnM8acjVvCxIZhWdZYAB1Sns52O+y73/HXz85IHXnL+HGpgIuhld
VgR0+P082MswpGKsZALtEffXJ7qwl7wN9sMv7E/gErLd+MAYUPkhjYH/IL9iv3jfCLcUbYZlTrjh
v0y3Ih8BidwDyEeS27a2t1/lg+FiPi63QJqx3CDUuv+Z50IfTYLiEqgDRF27mcEE3i6tmjfXLhRQ
PdvsJKdQUKGGVy1A4vLLXNEVNhyJFEwY3X9IZD5yLQyXvsfSg1PyiIqtroMkE+lgNCMNr0/wq1/4
iZYZX/eHROZ2Du0iCkY/Emgpcifb/onSVSHdwl3XOudJ/JBEcX1ymtckHcHMGsOKWuRn9+NoS5+v
S6tZmqdPvIMSZYWz0MbJe6WUmQdDk0TJBMsJeHlgwj8Fl5kkI8xLYFAq6d0WRjxuwYHiYHm3TvBC
RhatjiIrg7b6wjPeDJTrP5JX07Oi3uo2S6wJAY+xFb7kByvdH+2Wlzac60X/8QuZj9CGaVdimRB+
YbNGYQIk/zvY21h6tQOCNxyNRSxjmypEpVsKjQ/Q6LW8hvQ5+PzxI5jvU8RKnIYCjgkcxCrBpCtq
Eq5BIq67Rc/7DyOffA/mAY+iwMxK8wptEXW3R+ktPTnPX8UHL7yfq3T90Ih5urtxhGsXQqNmbdtL
swZbNKq1/tNuoxKZhJgCzN14Z6LdHx6th6W0O2x4gEEsXvR4aXGrxnNBz4/fw7ztUoyXWGvpZ7bt
D+Vt/NDsKxFBUViTFvOBNGe08U1OAmcu5ptKZbtRFpUvVYlIpW52w8PlSSrA5Rbaj8rKC7Y90gTY
aRQ6AwHlPvrqqs1nYA+b5oMHbbNA8/3V2baUSA/C3jTwMwYUEZEFwQ573+2xnxJr2D85MEod9jsW
xtKkdUGWmFpSCHifcd39yG4PSyQmuFNh85g2UYqJHKQmVMpFcxPkIi2eyEQMkBbvrQXmLDBpYUG5
4Mrd0nQ7rHsKMpAWg0FHyNocCmZkcOJ1Zo3LgHzs3TAnKnpiHpKEZDac1Nw7rnvPegDRjtVcwGFE
EZYG9SjZG1b8+m+KVz+sjYGyvMpGM9Rw54CnZ1SvMBCFrWT8d2vGq/whhwGRLDeVVvBxAkgHCdbi
4iqfygUNlGPm8iyX834oDIxgPi65ijo9bJsuPXQCDJdvaUDVLEOPB1rzMCzLmmAaoqTqAqOY3os+
1IJJvbi2HxEkEAT0u9JP9m8uyUQQo1Yn950ZViVVi7598bpx30IA5X0xcx2h8Jy+9WFAD8m0WvV9
iGms2naHB3njg6xuS36vALpXsqx3t6A+2XHzCLMm8i2ZHdmMFCNo2waSe+xaesUW9eAzImNvJbib
3N1Os4/aRBjjIzcaOBVEkyKB5FTWBZDu4wZiI8uRW+ieCd2mJ3qzoIkjleRtiHUR0Esmu42I5mvV
eSs9XmzPOz0G2lTdV1Ulh5TFHo7HG6Zq0QqCzgTO8zSX7fmhDQtlZglGS2rvmm7Z0l++DX5gJce0
a7Na2MtP2gVy2T893bfKuca4H1IZmDKka5F0F3qGrZXsjW3jSuf6wc6fvxb2Z+hxd+LOZed/CGS8
q9RIxTLXIRDD7aJd7ZqGHL+aD4AId5exOAtYE1tkIKSqroKRqlQWNt28F8RdBSQBedeRmzqbI5T7
oRYDIsIYoXE+hajcrl26OvFSWBhQNYlmxc7ikF42o1U+fY3Py+PV+9JpVw0HnqmEP57CibIMvmBr
Smia1H5oiJZZ2u8XXnPWXPw7VfL275MLZ4DNIS1qiGis21pRBKKLESPSX0vwAVqfPMqUea8CKRkD
QacgigZzJdJYXVQd5itO2rrMSbfL/op36fPvcLmuY/vY7BEObmitj3OS85diIpe5FL3eRGJeQ264
3ZzLE3I18hoxvnVEfx3nAs5kMzRpIoq5DkLQl5dqAVExSU7iAyrhx0/OFZ9F5IkI5hbEflDmhgER
ub3bt6+6g/Gu4zLxeKm0+ehtIoi5A0YhJGqjDAjayyVydimJv1AwwawZba+TnNIg4qF0Gjs+OU6O
WWZ38dQhAibPvHbfuasgi5qgy7AZ7FphEmAXPRR8VRtpniaPLbkgNtc7oYfG3jZZkhCoiPg/haUG
r+I4qITaoLfNPfit46PftfSsr6cO/RkYW+V8Q5445mhlNYuGIYO4mNjv7yPZe2DTTcjD85LbTDMb
nU1VY4BkMSzwiFdUNYSHu/P+5IK+1/OXCpgykFfm+l+zX+v7KNm4LEFO1FCT/zlKzepTOEMIQk+B
1zvrCzimQl6a4Rb23Pl4bAiWyP4YxYGO+30h8kc8rheic8EC6LWxWTseRtL+IlufPKwJZavRtPWT
jSzXp3YAvdavACwXNufrzoHA5MTZME0yykUh0hMXUqesNp53CMFH+vvNGtAl+GXVkvuvBk+1qUzG
rVkMcqQmFc5gcz6HyJ+S14e1tPS5C8XnnLSpHAZLdVkLArSD4S6eAkJXLTlmZK08j6BfeQG33or+
AqoWXAaWubdfltA9IYo0c6kx+rUonGEzgY/wYQHuVnIGnRhm5rKe9IWFOgLvE855iVNxFIQnT2Pa
4r2oKoiDW9Nu+8iKltaTj2Go1X1bmb8s32oxx+nrWdZW1FT0wxHddJg7vP/3Z9++qSLMgyT5yQVU
SgsoYveSFR5FTzuvlQ+st14Ge+6I0KzXOxXHPE5BLWmRQS8/dl8mtp0ry8ENLGdw34rVun5fcoeQ
5zj0YPjfJ8hAaRp1Bvr5oSCqqlcbC0aw5YSSAXqPlJ3coqXcjhhOQzSHd7bzd+FbNIOsgxQHkpGE
4ull8PBAYj1c3BGNZ/ocE2F7qsvMqOQsx5HWx84GxQGq4ZyYaDaWnZyhThWdWHtRdfkwYpEEXApK
QggKZYuO5B2MLSgIsP3r1xEbWT+5326uQD39dmwrtdxehh4bs3GAduMs8OWQYvJ4jvRcpfOHFAY6
rqOklu0VFvJivycRwTrW4FEgzwJBoT+w6f4dnsNJ/+KfD9LfhsHWtHqjz+XSxHk2JRGJvxpT2liA
dDcKhF+cjzebWJHBzI8igII2EJbwJRpLrejVVDw1g2ULzyItrjxkj5bh8ojZ5lojtakoBkzaupZa
zUxE+sjYQrC6YPTOafbrQXS4fVGzCDxRi0ESQ0pqMPRfYRtnO3bKpWzZYKTiuOuzfthECAMeWtd3
UtVAiG0URPitLY/pKweA6Uvxhy1MRDAg0Sr5mMQlPk8HW1gGzqkihWWs9HfRWtcal0Dk5qnekcfe
5esVdPgyEnunTeVgUjlvcZ3pwGsTkBffQyc8uX4cDig52pGrgh1IO13OmDRarZ1ipWWkWcHh5XZu
zCLl9yGwF11Lr3mjDpF4yg0Sd8txtJB1GciXlnLeU56J6sxlNwsVNrqAiV4lOzQxfLgMn5br53WR
Ey6dGf10946acRLUpNHTy4CjpimC3W4VgT+qJd52+7Zec4nv5jq9ppePHZ+4LMYUWU1I2/UXgjV2
kaWc/VceK9dskC6ruowwHdQEmsReiSao5SbKYK9W8CDbheev5MN12R8Uuk+zRHyHqgqy7PJnTLTn
+5dl/iGaCGcuyyVqNV+5FiLcBzDG7vaatYebeaiR5imd3qI13KWtHP4VXn+LZTkS8kQsaiy6EU9q
vrwuH6w+sJQNiu90b8C/KhNODvhW15o8tr0v1rKPveeoJLzsWjcj2KxjtjZS4Rsud9WshWoK8i2g
HENrB3OeqgzuAH8oKWC7kqNZiP0O2KldrdbHL3BP3v968y/RtzT2GC+SnzfpUInIs9DSTbDuP+gg
Y5zbqDZzZM0i90QW47KYqZmPqgzNdrsosLXOUSS0Whbuc/1+jLHxweM9FbNdE5ia/s9ZsjyyUelf
1bGEdjJp3atkbddgDHV6RzJRx7A/x+N9DTmf7tZOMjGTqMz9bJQ78eR23nWpuEeBsziX+7kY+Lqk
8bhIOkgoF/bwWIOyM8ZyjNWGN1s2j8mTk2OCnGsYKXJzxcnZyFhdHJQSMSyHnmo+3zQFpz8QeSKJ
cVDqChPuatWLyKucbRoinkRyKp4za2VsvV+WFe+Xx8Q5wu3jdWPM4+ZENOuvNGoXS10NJTfvu3f3
NBQES9KIlSxDItzWlS95sMW7AwxUj3Ga+0oNbXGuqmgJBbk8Xzd0Rvw41OQYrZuP7OO+Vc7m4Ke3
gEGUUNRDOTchU/AQGqOJqXMuO7O0Fp5V5evE4ueTZh3B74Nl80mN3F31UIWZvoB7JbTQVT16xar6
MHjx3O1K3bEeNo8Ulf85TzUDdwGS/S5F55f2Db0ru6trHtTDX4cTFsY1z/1yEaKNJFtpHQo5vMCS
mum9H0KPZHL3paxWyl6ktoTZ/3KfuFcwsp1vH5WyRqLiz/mqnHvD0k/oQVlmSYQbWqO/232vVyap
kMHedPA03LX2gYIVR+JsiDT5qgz4JGVzMeW+oTdV3GN37XBrVFJOWEXOC29l3nEy+CNVoSkYI2QV
TulSnv3zdTtYBuhuM4JRK9EDB9db7zivngJGGExgYNclqiCmbW94B80zZgagVEnRtDDA9bluqY19
VJa2L3FhuaEa1emeCTFwJKJROvVN6AxucMUD6x1Is6LXHG/k1bH+W3tlgKj2RRG7vCEsSqzdxv0o
VCvPPePBRu9iZF3+DWmxNgEhhQGhjFLvaQLMdQPvEAHVhZgWXsiljzTPfTu9ubt3zpFdfpdXg6Jm
F/qivNjZOtxXEWaDVqv9FUu4FyqpPQtO4iaxwh0IE5PdJ7d38ra04N4vYDydIPUjTWsGPNPuboNF
Grt9ZX1cSLxeUZ5tJ1mucyK5b89H7mwSxwVRGRgK0t64tgFgaGeja7N65T1gc2Qc0+94+/cJzvmt
iK2MYovv2Lo7dDTJbu5mz53pmA76axC1HbuPq2W13hqNgt7v1no8PKZeg77F5xBML+Bx8EZP2D+0
DpYZJ9bype+8/vG+BcymNLFhUaPRENq9BebKXqpaXxSDQJFqscSYa7Lq7Sq21Yu7SEi3Ml/WJTYp
b554iZ3Z8uxUMHOF+zY0azG4CRaeVHK9EIwFnHfCgBH9dfMmFDsMYPPActYrnEpl7nIRJKZYgJLm
hJTceb9LD3FgiSl6rhTO1Zp1C6eSmFucXmoNfDpUkoluaMW61laLs1zLjrjT3+5/xdluwYkwtmkG
tMiNksUQtsGgSlC48Xu4105paDcrK9Px5hTOEuuOUvvBeZCt9dVZ4mJrOuG9e7RWyd7m6e9gbrMQ
IvDOSqp0GdqLQzIQK19Trpv7+s5G0lM5zN0Vg2vRp+YIfTFstN8X1gGLhDzdcsgabxud4o0sXhV1
Di+mMpncS1NnbViM0K1vrA83QhYebb3rtLbu68Yz0VtPygQ2CiX+XxPd1EfZewNj3JNh8V5q6oDc
+1CM05BGY6DhY+EAzf1uF2NiF32doUmbHz/55Tv6Oe5JY0AmarNCC31I87F9PrLW69b7la+fONY3
5+ZNPxCDKOalra91IIonKV4tDijNjqHlL3hzwXNjJNpUDAMhamNK7dWgtveCLp09unRWB/L4ihXi
GKY9bvh8wrxvxSDJ2ItRFSX0W21q21ZBD/CMLtx94YYqujS5WZU533WiH9uP0HdJgjlhiAPXjule
N2ikxwoP9Alw7HzOh9M0zMZoqiKJKut7iKMaijII6E7ZuNRpGjeyxo8utJ/XqGZH8D24GZw5T3kq
kUGnWswWYSbK8Bo3pU+CBWr3CCaRCXt6WmzvazdrixPlWIDKw7FpOmokOEXlaqk4xJf7ImbxaCKC
waNSaxcgi5fE06IhxU59BS9LY11cNC7flzP/kk0EUfucANJ1FJLo0kKXzrKTx8wqS0KnLTdc7i6e
RTCgVAeh3voXfJ9N6xN42esHLG6N909HyjHDLcHM2vlELQaUFvKijvqFgrdK/52/ieDzT0U7Fmwk
T7jsejzLY6ApDNta0W/msHHf9yMpYA4o3WIInhs98NRi4KkQMhNj8DjE3AaXzWhnnv68WAMmeJU5
elv+APXJ+TGwJIDfNzNqlWYMd+1JPKwl+5m+vPetbzbzNLm0GtMeleWX0rhcIQYJZcU7797f9ys0
62ON49ZBKfDZ2oTefZGzXQVTkQxOtPHi2goxLAM8gbsSoazkhKUbPWzyiCAY+i8PUmOwojPKRjYF
iHs5L4iyQlkfrRL3VeLAEdtfEupFX4sRRIQR6f4S0K5gtRLPIuZfRpRqdTp5q6smg0jBkHZSDMJW
RFS+h7dx5a7+erxYHh5GUPRY2PHIz5/NepwTmQw4YSmeUoeBhluMIaH3djs8LMDQzvP9bk7Xn8b+
rRoDTX3dS2FRUTF0o3rnjCR3GxkddGib4XW1UDC4J4sBprTsWiNF9HACl7p48MmaG/TNm8O3Ngwc
XaRSFcNCp9CH2OS8K5xdH4KTVd4p53Sfe19LvhczD+7fMhlcwtqYEvTj0ArpxnMpkTokupP8CnJy
RL6a8zbO4+23MAabRqnWwjqBglTY7rK6f5tm08Ta30ansQu5+6aLoliGLrr7ga7iw2F1XdJsOFrg
MqzMsjjiZt3niTgGj3JD6fxRhbgFvIlz5+THZFO+gPHD5giag3QdxVFKoaugj5GxC6ELr8mANggM
e9r+22Nqg6oF020cKXMv1FQKYwk9GurjtIEUlBJMJPUV4sgOVoxxtJltDZ3KYYwgSopOHgrIua0B
ASXFaYXWUEyF/vqFJdG8vsjZPs2JOPahiqURLOopxIGhxXYD+BMnd6+TBs0ju+EJzQo62dOufnKo
3obHXCWPzrAtsYcSg6PL6+6peAUrzv2jnk2yTH8TYzkptuwWYUU/aG/vTpjDJtiwiW4dIDIoKz/N
LefeKXPYNRXIvGVqr8cyauwSvA/JiweivMM7SL9QYeic3Z5cdofMStzT6nAAG3pvRS/I8akWCLZT
Ez2djug4V/JgoXbG43KbQ4TpD2PeplztF1KZ4Ye9lGgDMfmsdHP4NhXAPETDtcmaPqdH7e4qKxGI
7P0P/534xnuNZtMfU1nMa9Sa/bUS6D1FtyiG25ABudqrE2hRhbff0auGdeg5hrJfCp/X+8U7Rfrv
k1BAqbtebamNy9inbT4kzn17nc1GThVjAEhKk7Aabl9pc34PsU/3oDtbWGuELdr8tMT8JzNNycQ2
MQyZM9q0QlMPV8xsnDbgh3t/v9pgJHFML7UxdcoBvbkXV9e/RTGKgTY27NUrRAney+5DOcUuB+1m
G2imEhhUHdUaI8MJJOTH1kHrOyUD4HydeeD+VoIBVJOSq+sBRNj0NmMz5QptM/yW0FmXf6IK2xPa
j7kiR2ZLrcx1h90p3P9FftO+IwxVfg3LZeTxPs8/AOXfqrF9ZSP4W3phbPBWnHcu+PKAUN4jHFc6
WcbLQ8xWXab6MSDpS0ar9SL0A6nBKXsKSLBOQvSaE1ToPOyws455Qb5AWr14pM29nxxbnM0wTuUz
WEjHUKJRgvzBQx8BoAq9m/DNeS8iNQfWj52KYRBRV2vdH2uYCwYzKhLsalrF4NjkP0Dh94djoDAx
wBQQFdAFyQmsByZxA0LAiKSunXu1tf7CnNfT1wXM7py7MOeTTZVjsCOHB102GeTCXIC8xlu7FD6q
D54Y3hkyuDH0/wHEjW08nU2ya37VS6VGr1iErwbWWI/2tHB0m4upproxUJKKfZhIF+gGwvodNqhl
JPzFU4x3fgyWaJof5zl9wjKSPCqoS9wmq3jWMe+O/G0dLNWuWpZxY8gwQdi56q4+4jWa6MctnDDT
wvUODw9rq9koG2mDkQHOKXI0ZKl3tau6AOIDUjauuAnWplW4F3cDmjyOnPk3+VtHBk1QwJUaccRJ
blBf7GvSLWhrg40ME+gPP9IaNWr+krvZwYSJjbAkvKPZC4LZQDvKeIWOoBvJHBZKYTrh96O3fXNC
5zabUHHDB86VYOcshVwdUDCm59qPtrtCwx8YE46LR9ruDrZhbo2c9x0ZhIm7cdAzGeeLhgks5ZSX
WDhdWWh6f6M8+4GLfiss273/UXnvEUvTm0h6jpwDlMTwKij88Nae/vJAd7J1MDPOO9JZaYYoGKqs
iIgzNYVx68woXfgxVXE3ukjcoAeAFPar6q2hIZphCUe7uSOdyvvjSGtDSWhYAhazNVJ6FTmhYdse
ZKJaD4K7tjBJZ6I9hZdZmfPCMJ6rS6pMPT6VCYekJA/bActrYbRu866jbTznXfs565yKYG6jGhUX
Ua5EWKdt7z8698gB51nnaCqAfbxHM5DUBAKQiaKuP5olENViHMjBCAZ20XDkzSHoVBxjGousLerF
BUdmlKQN0AH+F0fAbOfpVAJjDI0a9piGgATUclFP+yAp9YBAAHff6LhymBcbVFKt37SQg3j7DNbD
0Dp5+hNcHwzYc0TRn8x6PlOVmFc7vAwJkk83lWwAY+KKHhjPcJV4ea7ZgGkqiXmqm7IIsaxzpOCE
Hj6xAr22UlPkD8karKw2n6l8zjmYSmQebkNvsxKpDnyugignOHT8F41zTdlMSlbnYax2ENHQtjn4
jvDGkUd+RefC09fL/W/FsW92J9A1L+RIv/Q4wMEJL64hcrfschCBzb1n5WBeO6oNeB0icPuslxaP
En821TX5KCyAJ9e0LGDgNCFwPmuWYp0IMGHrXE4P2DnLNbvZTP9UHnNnlSaOjZaign0Wz8JXRsrV
Ho2cqad01ojpm+U6E8lzEZKn4yfX5udfj79RnA3b1WpUxm6gwu0OC3Ao7R3vAs/5VFP92AvcF0Mi
CbhWmCyoDhVWtV9J+viwxKJMNAFzTJCHTBpzidvBH6QkpBZy3vXgt3NPhn3wSO89f3L8itkswVQx
5vZW+RU7OWWYOyiy5WX1W337vH+fZh3DiQQ2eB9b8M5jcy6U2eEBlJcXgqHV44EOZqCqj8Y279hh
leSGV/jkYC4bwV/VfhzFCId48Z64vYI8nGVHvES5jQuhwV9/sdXfm3CFdC6Kde1JUa0kAWcY8i3c
otM/uGV/Gzo77RUmvqEughu4I0GFvRBg0/wInDewe/xyrGrFeyI5WMgOdsrgb+71iLoW5ePl8cgj
5eWhFDvjFYt6maCPhdp5hoc+dtJlRXbkEhA5IEoL0u0mxmvMu83cc2Re/jyOexnkAdQkscN3XIY2
XUv8C6tUl09obPkvrzO7NUdo+1Qbc9wAOBo7V7RPBbapqtiDvAJUffKgivNYsotyfLVTi0i63TfV
3b2Hn8FT/BifshWw6v/DRWAAJNekIC16Ks6Gt3bevQje2XQj0Qoy4h9QL7pgdd99SOFdPjaK10t/
BM/mDY2RAnH3B085ec56fZtf43KCcZ4XNm4vjIs8XHVo2KHn5Lzb+ajCZs7SjJwn3hIBjmtgMMFC
kdb1qMi3b+c/ZlvE6byyx2zhegLHbJzeGhkq8jQeAeU2olbQUr+h9HNENp33tsymNaeimFAhTot8
UK64Zmh5AoUVgmTkUQNsknw0toRs37BsAitPsPCEblfhkc7wwMVgXBI024aBJEJREBW4iV0uPc9y
0ECEUII2HnCiiRv97B0Xnw3QWzVq1XiAuMZCxhg5auy/7QkmEB898rq9/oLfdRxej8lTTunNuQNZ
s+QC08NmPJQk1bVe1yE/Jlc0qCi2fyFf8MY5evIcBnaLDthQLouFTLETpefUCdGKzssTc22UwZRB
W+hYVUNtFL7+uJS9ZzRW2NxHnOeasEtxROQcL2IBOaV7Rm8FAsBTgkKtbx9WNVFsgtqj5VjLeGHx
sgI8czGZzEML1sgxliH6TNtU3I8VNknhVeiXdD2n1z/5rqeRHosnttYD5gJItVlsP5OOcFMvczWc
id2YDOSAvSwuk/ZmN0gstStM6axONNsDXoW3BxWjOtRcOQDOiRnZxqCFLOamlEFouKpt+7Iuv9Zg
/r4vhOOymwz69IamRDK9EPb76/L+n54tmEwPjcEWsdYvsU9zLu6uX+0DtGihm8l3OGJ4EGYyfkq7
kPzKVCHmZacit7PvEcT9ftyCfAgNuDbnvHiJJJNBkNofy1KnH2WDIM5933WH/eqAoc6F91BbvQdG
II4ZcO8fE+cMRqzFxS11heHVcjXaKPGiJYPkSwetuK0jW8+Yv6fsVZzvR2/XHbA2GYAZFWGIhZLa
Rmu3ryOMHDvEedrdF6KzTUG+9h/tNskWL6B7wu0GacLh8ffr4FrW4o374M56KhjZBs4byNuyjYNG
1TegR1kAVGpUEiuyP4AdyEOglRO64xdMYC+87vB5G53IZNKPzdBdfT/ypdN1JYzew7B9A22Bk9nV
nrpjxyN4Z3iNzvPx8USm8jM9fUm6XjYbyLTD1S5vrZEon+I6Ay8s3dhGORU59jKLVxOBzH33uwaH
PprUBQwUIqEC7GOXmXVfymzAOhHC3PYokMHtJEGIYgmP/uFfRSGTP89cbz3TrpGh4c9T1iM7Hp32
1H8M0ZZyKT5b5TNdTHBfoVkqImMikrnfcpcuLrUMkRg9TUgznn9b1nWnr0BRYpW5+8S1RqrDH/d6
IpC517HZlKF0CWSsu/5cfr38q4b0iUJsLkMfh1IRLjC8DdyFCmsZM8t7k2zkcpc2zxzm3edvZdgE
RhkHArbo4TbHpLOwLQRdPXskPjX00D7CL/n1C2LXdFkUrxOed6fZ5Ea4CCt5IULy5ow2Mdp2s3ok
W4O8BZhB5BFWzUfjEz0ZBMGoWtWrAj4a+EpBD4mFsthk9qidvBrTYtgGGXxwj3YWmiciGQApSxlE
dIIGBTeYed+3x8SuvNCWIiIiYgV9R0wreTb6SniPAueSsymP0sjkBAU3CSQ6L7td+LiLly5cTjTO
2N5W97YW9s9jEeSSlxbg3AydAZcgjrUsTnEVP040AVfv7l917kdk0EW51GVypU/PDp2FrgvWAO+R
0BoUdsHxPJV592vy+Rhc0Y30Elw7WMzmvXoyrewR6x55I/v/cAngJYJlzFSE21DApLVtvERiJIux
DI3eET+OMMrVI97SdYTFMU9YcMdzxefDHuVbIvONxArkFgOVuElW7+0KU0JwvNodLRPx0gDzzt5E
FvO9ykuDsfwasjBFYb8jJ+UegCy/QWyZOJitfvr8vG8gs0RdGAP4+ziZb+Yr4jUotAjQbH80B4y8
pI0dgBus6LHHYkWkFdmS3vmFPebLI+rnXyFJnmjosRwfY4I3ihPHUnF/vhTfP4d5KcwuV8S4gv52
vBw6kq7So83L5vyDnf4t5HZpJiZUF1cfHbfQOYuX+ataumSJ6c0XNCXcP1yOMjdTnsjBTmK9HjMo
o35gexpdMqBycGt25mvy+W72NBGRK2WQBmkoI9+91yI66Lq2O7JskTa6r8t8IuPbUG6lpomkNLmG
Y37FoaH4j//Q3o4YS+xsm+edzHvL319H+elFtli7HYU5BG0Wx/DoN2BBXgbHp4tAeFz///CUf4ti
/Me8T6T4ElHj3936vgcLaiElJjjv6XOyCU7ICnUYF0ge0EMS8bCZKnLH1iUGV7rGSH2hutCrd3bf
3RU4XWgkSdD5vqbMdJQylGcv8+/ct8YMvrR6UI06ldlYL9q6QkPXGu7K4nHzyZ0k+Ye351sWAy3Z
0BRRnMM2N7Rv112gSXTlgZnOQQAJtnyOarzLxiBHV3TFEJmQZoc+EZ/ql+UXzwHjAQdLLaaKRiMF
GJ4/bWhDDJprsawt3yRgM1F42MGVxWSi1EwY+16kN3vnalYZYadq4C5OvBiK956yhGJD7Wu5dvtK
2L6tebv3D3LCmPTbW2eDqor3lbhqMV6lOVzTUIup0Ytw8QzEhmgiot0J9+Fqlq9kAoy3RN8Erhoz
TK7C7SE57/LV+8eCIMaHQ4dhJg+DFSjNgbwjtwa00/JyzrM+nWpgjaCgCqAvZFRUZeCxrGQyAoTK
GdHbwXlWqCX/gRuTv88ApCb3cloNCRxzExEIKDlqInwOvLGc+YzyRAwDjgow2FepGi9whvUdEuUI
ru9/pdkJTmMig4HA1rj4VWxCFSy3cGntFB107ca4gM0/2oVebnNH6mYBcCKRAcA+DnwsC7/SjyN5
tY06lRkjoXub5eS9ZPRD3PtQDABemlqPYjOVkccubfql+m2ZYJ3kEiwtvJOkJ3VPFgN/xhiknaLg
JBvIsd3Q1lA6RZjGezM5xnezmsm9olsnRgUrYk9RblenI3pHefs/eYZ380QmItT8qnd5ChEvKKUX
zy1JBqswXC6acz7PDaomcqS46IwogJzB25w17z1dL3pyRfNIwTu0eefp2+pubtxElGmUaear+Drg
icSCSwdeRUdoty837zebEptIokpPJCX+okgbA5IK52zvb/zZtyFsBx6utXnhVWHnn4+JPAYlxsof
xTbHIcq3jbo7zJocdOuxxiaJN4wRYAsaL+k36x9OJDKYERdjX2NljHy6vGgLzKahcerJPKWvMfl3
b+NEFAMWWYItA5WMw4ypx6tjjxdaODFLgyoMJvPozmcOHs46MROBDGIUmX8ZFhoECp72vtntXRS8
xofqNzai/h96BP48SQN8HpJiYqWJJClsHNT6pq9iLBvuTBovR1cnylNY2K20rlPbeOWo9idw/BTG
+DNd2SqtGBe41aDt7m0kdrCvwXxCzQT/47yQM5non8Ko5pNbYC7aIsXmKwij7HrjtgxJaK/Q2VQ1
tCTEE/cn+P4Ux7z4RaWU7dhBXFVua3uwpHVBNwjb+m57sdA93dNNLjbnQP90M34KZW5eeL2kSQ+S
LPT2IWTpTKxFqwYXnFHYnTcuuP7on8DyUxxz7cRoYYpdU8JYQP6lkesvAR19y/s68WyEuW/Xsr0E
3bUBeHW2C5ZN5VHAXjvLui9lJqHzUxXmlg0l6P4VHapgAliw4quTBZiIGPZKYzUiPAGeedDP//Nt
/imPeZt1I6q1RQV5trzflad4QcYdElVc+OCYIRueDCPIe0rp9onSv8pnnsH9CU4/1GApo3O8/aNW
4OtgXhjjdwJuFlya36CDU5w0POgceRz7ZgOTBSZpxpye2u7l8it0u8crD2053+XGxDpBiTaIKzFv
oBDGvjfRSelsbeEmLzkifh4T2oyn+/PwmHd5oV70dDQg62VnL9BM569ajL/dln9xzm3Gf/opigEG
PQSrguHj4BYmwZax5jGEHF6aZiZx+FMKgwdhmil1ZkDKy+7cvLwPjknGfN3YpUYjuqNjaeQNazse
Fm+b3Wax321sq9hTbpGl/S9cgp+/hcEN7ZJ16A2nhn/RSOP9Fa/khIBJj1cmmEm3/RTEIEcsJEYz
Dngx6UZru4tWumXq1lUjNrcVhYOFt/XLE+NsxCio6qBF8pBs7Lwlxnb4HfOmVHgPpUJRfyJlrERF
7jpqlhj+tA3PxErD/Yl4XqShB/iFA7x/Bl8/jo+lNr6WPjaUC/hO5z5wVFJuwbkYoPHKUZ/acMcv
SNBLdQd42RVYlYQRiDDDGaLFOSzWW5Q5dcsWH00MoHFu3Uzm/qdujA8gFFIlJPQk8aj472jCAoUx
GJAOHhaUrLZo2uG+lrx3TGEwRW/8Oig6qGcDjvc7ku66lcX1STk4rDBwElSF4dcjpGCP+zodCLJR
dUrI4ln1gJSoAPBgmeNpKAyyVMNgJq0MKxn3L8ZTgRpSw83RzERkPz8XAxllmNV+11X/j7QvW25d
ybH9IkVwHl45ihptS7JlvzDs7W3OpDgPX98r3TfullJsZUV3nTqnTsWOEJiZABIJLCyQSPtsTUhF
DeBC2iah/VjlWZtHOYwpF4Km14mXBM3hOmf8OsvV0xTE2SWsuK7DKrLXQjG0VXQxa83DqObC0d/1
5eO1sKTRTIA55mLrcvW7Z53FveqO8N0KhrCs2RO8GJZLdwBiepeqiyJEkaHQqIM53LZ2ynfcZKxs
3Uxn+o0m0PzC7VhFMuj6xaOCYv5ZqcC0pBt7lJ9qwwtW3KHK7cEtYb5gW2JEhiynQVMPl7lSi+MF
94mI+sMWwzEAtIrwVMm2KgguWkDtBeNktqCuyrcMZ8y4X2TKeQh50iYZucrSxpYm87gwU82SJ+Yz
hXWSlPvgfYSkbQU5hMRgCi28i1IHyUSEWIwV8cQxPHD3MuU4+HoaMxFDrwCled3q6Bp9kXfTB7Jg
AWpizEwYKxigWZiEbsAzkzzAgFbYXr4040CkMMvPrFVRLkRTpSzjZIjpzdezuncswe5bG1WiybaX
jcx6HJGfe7SJ1GOlEooxUchb9lXmEd+vp4vBuSBtGDBdq1qa4DNYLlXmfFCWP6Z7CYNUyrpRIJsZ
dsbFN0Ehklg/aI2wHjuxeYcMzjtRAG8WR6P/kmKIqz4ZERy3hPxn8SzVJsOq/4e1/JNBpTo6nW/H
sOmJ81oPbzZyDwa79W3efv8JoVIcpZZVw+RDyJnAM2vTy0yggXaAAq1yTOFl+X5ipvdq8U8cFd6o
SS9y9YgoYL3FiMGtWVtk3C9r61hSKKekKLmoTKADO75eOMPHrLDHhz9TfSK+/t8qKGfUNYKW8BV+
P8HUI9Hid2h1A6iHIea3cvtosyhHVBbd4A/DrwLUn7ozob0I/wH6s/nWzXxXRka/MUeMZCHj8X7i
E2OV8wHUv1VSsc2oZr5UtRDv7DFl18VwZGbal3VQlFOKchBFSzJZ4RkXNBDC+yNY254CsOu9Y08P
K8yt+GHZ1ex7HbPAOFmA+Sq0j1gkUt806oQnUWjEm2SXvnN/pX3r5XaCpqZDvGQBC8WZZQLyoAk8
CPclATBPWMXV80iTAVcXykpAKIoeo9RDCvgjqMx9ioJVsNt7/PplYWIw0uZNwVyyi5EGGILQburN
zj517oG1ATNXgcxJHMdzqow5izK162kmc2rQBAgXGvM8WXFo6CC5vGCYHeZeY9pbvxxiS9n5rDth
ZuNlHruuS4KMISU09qMZujQoCx2nvS8/ujd/s1itfsTYkJ8Y3nnuTr2RRDkAtJMH0yWEpMrBiO/4
qNsJyH7Bbdgamlk5jw1lLvQDTF/Weewoeo5U6q4r0lLCZQAtTtDptC1zuxOMKcAjWARU4aUzJcDd
62m32A6K0bkn1BmYfTsz9xFgAxxIHDHWQRJl6hPGYBgqyV8gPFoJu69h2URGtEQwpnJu5oEmGtMm
p33P8ubkBqIcFBatCZwIbhiO/+3ku9Jrrk+yherz+hHZSLtbC17phYbw9swyoJnp7ZrOY+gbNpfj
4HgpV5QtYiUfShGCrBGDQctPjlRbq9fU2CvorZmMhZF9dvg3ccuH5lscIWsurjjCwaCpBv/Eclwz
2OfbD6JMKOb1vEkXgn6s7WC3TZ1oVZsfwXJhqLs0NbpdbBfohmfhtMiv3u331TZQp+z3oS8HHLYh
jQz9JdlAow+sM51xDldbrXBU1KG1el3zgawf17HX2qNudr2j7ySjPoK3MbfIxPpVXLBcw+OVKTTY
IQ8SWSovCjlgYdV/ilZfG7GTmbKCUeeiaSvnwmImklhCKS8R9ukinjIs1aq8BSYy7gin0GPfcB9e
6RxQGpqkSBIshSYvGNAf2RRl4h/PnH08hiYSimcW3vmX7uFWLW6FUNahACKlXyoIeT3v/zrOWjNJ
9x5akfnOyJaFu3XQmQzY7t5DD1iwDPdPmOmJ3r7P3W4nrrInBMnPGCVsrFaRg2kNGCTPelP9Ztkf
fSI5iitPEUQYQOHL+EQLiNSvL9LW26Fr9Nyjq/jo7lYAGUyrFW9ONjq0VwEonh6fw0zIhj2SNU3X
4KhlsFXffsAUBbJQVb6PJP3kdJ0hL6dl/34ZjXRZ7BfvrJrvzCPyRh5NNBKUYlP0ne7jBsq9qDZA
s8TZ5ao0dTPcBe8XY3itTIFhvDMRo87pYNRURRlj67HW21VG5UUb8iKXSJMXGcklmeCjAQ0syEHe
NzjtEwrArLOdAejhEsCtDvAvoEqIjG+FBnXqx3XUS0eENbwFfBSqzaXl73efvVHYra3iVjx8Pj7P
mQ7LW6FUbKzkoc+Dn1SCw4BSYx4Y5jD+9S3P2Z7XIJP6/i6WVt8tS0xeWq0wdulZyQz9Yjy/Pv6O
uXO+WTxle9qC7xZNie+QCIFpsUqt6Dl49p88YzzntvImfS2Oj0Xee63blVOmJIDXa4zLVjpihtLH
BaPpvSpwWCEiURTKXm+WRZlLEAt1WsgQYun7D+Xvy5SCnwSp5+fHa7kPW27WQkMHwjpXh0ropKPm
hvuXJ3G1+H4sgKWcNHh6jC6qz+mQMO25jwbPJ9ECQBbwWMnaDKv+nIKGomc4mxlAMJaFMe2qoOkC
p9LMGsmYFYspHbF76HwEJJcMyt4ejQXpfVm/YHCRa8rmgVuDPiHHAETRYyx6dluv5FMWuZBAX5/J
AzGOjPD1kfb80gQhdLb1EvPpjbQM7k6HcBXayDUxznSGv+F29ZRpZkGbR3GC1Xfn6FNZwTKH5WC8
wOfaT2+bwtuh7zhkFe/mXN/NnlOGiAcN/pjsOemnspy9vDx6ygJQaHAKE6721c/4RXYczI/M3O+s
tVztN2WS4lgreQs2BFLEDJBAf00PnjE923b29CltCA2Oqf9vqoi3+0zZqCSqnTqpOOXadnLrCOcH
QlnDfldZ+jxT3oMkleMlBDLIddEdY4oexXmg8ThRmM8Xv/ZcjONAXy1YPJeRNRqsmv0M4dStQPKS
vAoXiihQG36CQNCOgC7Qgw69gCRJscDnjlx27uYmnnLMHOmsa71aJxUQFijyAasKsajKbi8OL3np
Tth8q8f1c/pBMPysNOJcXHSzs5SlqlNWqBhAK6EqBhb5ZFm63XJ4K0z95S9q7qCANOzP06naJthl
3XuW96qn2akt7RgOf958rpZOGa3QhJgRkeFDEtSJt07nDRiZBD8ZbTYbEUMZV4WFejz3H1Qv5q/Q
K9GU5ZaxkvFyAtGl/QoUCGDChVuNiEc58PWw/MRMauBWtSirETAIqLhcOCx0Mrscrok7vK9q4HWe
SXqfEf6z1kZz2cghGJ18f4IibxGQa0aHVDEw4wQxjp50huedQVHerI3mstEqDN0QK/ghbVuuwCNg
GC7w6miXIKypuR1ZKuOmmanl3UqkAs4iTJIoaSBRRib0w3ETb/n4LmP5HprRpp6aTEt7SLhYjrwM
DH5HBtrigYBghJXJmb+6/qmiRjmASJQrUc5xXJ2lrWpDMK3j75X9hHGDCzddZs7CWlgsntL5eOFK
LOUFQj2LBT6BWMLATJi/EKI4nmYZxh9j01t4HGHKofO9ZMG9WVZP09qkoqqlYwHBr2cyWcBxeBh9
cVqAm/zPxsY7bHVYWLmZmrHJ0tX7ZOCt5lBWHzdp3Us9RINu+kkxeUJrCv++Ad7HBt3ZAemTZ401
JZ54sbuw9mqjqYs6G7UYiToI5QhoH2d7BIWx54KOZScAHsBQXdYSKVcTh0mqSy1czXqt9CbIkJak
pMIkupl7215fIjTRTSNXWhJqgnQM38OD8K2gGLB4x/wEJqHuL47nwf7RvDaDjhm3XCJCX8KNvE92
6N7btq/Vhre+PNCeNcbLC66szU5As+dOMRBhb2zVffeNKiK95cnX/22HaXqbOOj5qSX2Ktg8yKcM
sOyAM1k0Q1t6eSxqpsZ+o680qU2DmWQKGJqJJwc7APfpeINhGJEJdT2BuhHq+sMykfsCzK1Iyht1
AC6kXC7jGXFx0r3c7DgPhbklGKZ0q1+DDB4Vaf19sakz4/FifyE/j86ZckhxHMhV2mCxCSaYqwZn
NgvrxTmKVuuWvgGgGgB4JNkNuBfsaG2tD8uD+f7+hmhhMt8x0YVlSkTgow+iwpNQKqvwwuEWUDC9
6muBx4THux0GNix/WuP78epZQRmdbda4Sx2ONfY9AdVpayNF5YBtxYtcPjOEP++kIUbdIL+AEbuf
SBvCUT7+ANZiKS+lhEmbj7GES/XrT8Kc78gztpLySrVYiD2mekjHGGZrgAEItGn24wUw4nfMZ7+N
34epiTBfA55PDtYOpjRMYP0PTeCjF6iJLIy+dfEual4w+7rUl5yRnximQ3boTl10TlU4VN1APU72
4Or9wPltEMW6DmPNN/KX9Ae8JAwJ85HdlQjqibLofDUUJygJZyomZ7tPb288yPbInEeLGbTOPuiv
hFHqX4Vx7fOZJqE95kyoQkiP78sJE7OZdLusnaOuZW5oAqUesax1lFvTWrImzbKYcRZrPZSG55gb
mIa8SgKeM2DfA6aofQ02Wogj66df6iB8eNXMxzo5H0jqKp7piohxZ781pmudiHU4UymUAZ+30j1M
Ga70p18jDF9+M+txJO69V8D/L4zG0Fdytyj6JJYRF1tbK9WQbtIME/29TEmzl8S/ZdFw+lIDK2EQ
RPIvWglA2OLM5LqafzNdySCrvdq6sdIlEOz7v+/ijw6za1zdJezzCyt1XxnHxNo5yq6KqeG10Ycs
fbm1RFToHcEb7Ox917La6cTZaPBqWdT9ioptXnLCgrx5rS0pR3zst6198azadI4vmFmmY+j3BtMt
2s0Onb6rnx+wKDEhv/NvqKvPoC7bQffDwK+gmBi/TDrtfM9pPWHNwnPM8LEhnLiSQzmRJJLaNvYD
GMC6s0q4YiQm0cmcr5FkQEEC1Jm5+fxsschIZnoWbuVSLoXvu9QXR6zv9bw9q067nZ53J6I+JjO+
n/NepAqvaAonCQLdrt21XSn6fSof6xVKYIWhjHjgL14jTzojVEC49M0aokhuS9rQRQwUUwSUXERO
pw5PzgO/UDki0bjwBub7ffJ/OUY4NnudXguhTq5rw3ShdYX8O176o/5MduCjXmc/23MEkAFSCda4
+Q8I/OZM8VosdXCSVCj+ZSJit40VRqR1ESSvtn9sjNpyQWdhY+QSVIYRf82+wq/lUreDVLTToh8z
4tJUA/Q8hO4BrFgb+wRmHubdOhdt/ZN2F6s0tdz5gkBWeQaWS3xLNqvuBFojlqDZ7My1ICoo6bJE
DlsiiMzQATWhg8wmaAMxzMMA3EdmkySQH/yfdRPYlFu3HUtaI7VkHzH/JCUoNfPnm93eOmvf1+ui
PHalX7q0xjsFYirrrLkqCo8qEBGXdfgSxIZlsXbyt2nl0cIoxz3FQSuLAiQia3reykganhdLrjQm
3VL+mNbylZDgjSv87T6jU+h0WtmT+ZanAJWZ6Jtnfc/s/Xi9A5QTEMVy6EYR34P8v5PZhTu8YCif
2Busy3HuRCU0yMkkF49SL3WiFYhm2iHrIWiRG1v9LICnzgmQqT2wbHAuQruWRB2q1C00PW4haTog
5lykJkYHOx0cAKBN8HIkf2lAmRiX/5z/vpZKHawujJk6lIN8jHVjTKzM5RpkTCbMxXsmNBsCkn7f
rMw3+U1amSSFTMEDkpcX6G6irkX/SzXKMrh6efA4FMAOGbwROrJuXZZlZfkGRpZiFInZLjMfRGSj
+3jRs979+gOorY6rYbEYUnxAXlvlKypW3LtubjYt8n64JQ3VfTM5AH3C5ylm7ffcKasELoaV8ypP
jxzg9Bxyp1BFEg6UGfvta/ESPIepcTr1byHKLAytmqFT0RHV/5NHnW+WAZTZqpC3ji+I7ELeVKwO
jMyFeXkDTg25v9HZrHpD38jgBSvs0B2B316K/wt4OsaAioIkYSyULqj0Ez/ouYRQ46jHFOBjTjJC
9bl35FVD8srjsv96fpYmgwylYpz1jILfyKWutqxSQx8QdRUPObA+ovP1jEHF/PFrgsK9SJ50/JOD
V281faya7XLh/WC4+eMvmEGu3a6cev5jQDLIcwR8QbCU39BL9IXGlOfXs7Q6r+vVd+CMS8ahz72U
CeRTlQEOwZP8N/t9/Xq4oDk2A2rl2CdP0VGwkMwe15lDXsrP9Tp05ffHS/xtuKUs+kYgtcQxzaMg
7RbQMmAF+Qyjn/aDFS25zl6cMu9zdfB3h5VthK+/uXXUMFHBbEAHmQAc+vhT5u58SYDK6woaLATU
Dm+v4HFS+F7LysVxwVkVLkIn/l7wtryecDc5pqHtTX7LHU8cSsTPTAzSTGRzI5yytild6HgNQ7go
mLFg/n3Zkzz7xR4WNsD9oO9dMlZLrp+bjccyFVHUeGB7eSCdqbSP1mrcgqsG/xhoprMtdpeDZMeO
qhopkt872+xsVIzNbM/Y5fu0NCWX2uXqosVyKEBuzXvNW7XGiFVwbtamuMSbyjpuOWSHU8dwa8c9
5pbjBm6MoCAOvUNq6wrAQbmbmuLT4924f9f9fhWmz2Ej0DJPJxy0rvHzUBKBeVP/iGv9WTZXJ1br
132u8lbIXaKhAO2RxkEI3q7ZEh5FNc7ri9WFtvKUuEDGak+qb8ujwaFx2oF7Q/b4B412wsS6S+60
jXwJUI6Cwssij/9zq+p6OXapkCtYruijkrT/2pMZ6HFt5T7gsKtwYJz6fUKHEkiZOVfKVZh1sn8c
qmXTAFjXfbdbdTvZ1W6XHScbAzjxaBeWDLn3l9itXJomOO8uuY8d94/r5Gd9TnaFgUEJuZF8+M5b
EhFgBMpXJD7Sn54xEeLA8uCzVvZvo1VK27W0SDFzUPOPhWxwtdFwRmMvnrMnXBnwIo+V+B55TRar
SKrEg7eWV+kKYRu0esNJ4eK4llz/OX7KN749GrGNYrkprcBwCEwR+HwDdwJG+D3rSOEHwOvDz+Pv
uL9EqO+g3qI80O9FwS98NFy5SWkUqi1szMSKrMj5ie0GA5TXrBkj920blExKo7VwgQEjWrA4WmkB
Mqxh46R/jk6UYEDd1ug/JNH4VJylsF6Nb8/LZWqrn5+j9XlCCMEKG4gq045VlSVAyUSeBGuUJ9eD
Mqj9sV6gA915DfD6n47dPjxnO8lMVprbb3veWKV2jWBVWuqr5iPG7JVVyRsWC4LOE1HUp+hg+UGg
Rr4FINNbM79ofQMmc1gdGaq5g1+zB3DmInUbIo/KCh1m1q0jscLzGOApYvWUsCaK26pU4wVJo2Yv
7UeXIP+g7OWfT8FK7e60RMZKZbYl3b/ndDCl/xNLoza6RC2aKksWSEBYCdYoxcamdBQHkQOLRX3O
wHRBBvO7iH8IuDRv9zMZer2IC8jqSHHtuVs64rI/JR9HYlcGqqlg97cP0luxR7oVdc0vqFe/bk0W
5ur+UU0WffUhlI4ll5EbpgQf8rrGWLrLt+N8fGzX6/XyApKKep9D9RRzP/491qXRnuzsyJN3QvmO
OyVn5y6Ibd2pGTwP3vEo4qDH5HZbMEFECtu2h+2phr/NAWOOzCC2ekcAi9V3QVhwWaR+szugi7qk
oWakyzr9KAjr1pc5XwlPi9gM96URnwVTW4VmajkgdTNT3KE2Cr658bSXrHSZWPblZZU4n+rnUvVk
q3H0ZR8wY8j78r6O5hqRNGtxeKbytIb4eRVznZjkp9bF7B/tyX9H8UKyekzear30xAWMm/x+64k8
CVYHxLwi04ibIct5NdDz/IQO9gDTOn76r/8Aa3dXt8CqRF1TQRiG3CmgsrcHXERkxkMZFqeLd24E
g4vXynHhcutqxPuPcXmId8qkIVciAaKu4JV/1/EXx1mf8dFQngIygwf9bgHCUhS3eqPb+rWpP7XL
i2Q9FnrfFabfCqWuaXXoORQYIHQ7HIXTl/MVH9LJSte8O5mrBtVzxzZVF70XB9kz427JEE9ywrcG
BCQ+uuxUGf3JAk9PC4maWlQqTapOwir2tovzvnWz0kgbE0kVa7LT0FAigzOmvxdwgqPMYudu5WIi
KiNa+qVYoL9DQcUNCgxoOv8bTV29/spuEaKlSKtO4r7/Uf8Uu3LXeKHDA5YbHLONg0mb8Crm5CS7
wFC3shvvQNGMS/SUGm8mOiDBecaB5BBQE858BVn4aSm7ghPtY0Ye5v5lrGOsytWXUpdNeRlEsQrw
pfy+cmpEOYSiegJwWrNCx/d8h99J+xRk5S3rrGb081oyXcPrE8UvkaWoTvpSMKPAHHAFIEFwxpA9
wYgcRJKW6BXr3JTffbNeFXaxFj3yXn2sMzMOEDsAqln4P1FVgF6/tUllyqtQ1OL6xK22i318nBzu
cw/guGJmy4bUnOH7GoIQM99aALkzDwZrpGZuNvbnxSidn9Rbgm1CBtYpcJjo3Lld0kjSBk8MFXpN
fV2R9wWoZOvmBD5X7xgf5MCo31X3oOG5t1ct4eXxbtyj8qAPOtRWVGDJnPibt7vS3IQPBzlV2+Y0
QjOf0BErWUJultsxNvTT5eNH2z3LcPuRw5sn2cvWmh3brVEvZU9gcHzfp9jJp+iChiQlp/OYa3V7
MDKfgaevrurTaObHVjEwTKkwJ7e1xnNyHL3Q1q2CEXPeV2EomeQ4rpZftXEB0tlfmToQQJdNi7KF
aOFGsJGyIz0+G5GQLts5OOkfb/3vq5VyGmgqlXhe4XVZ4CUq2m/9QYuAiaxP/Wo0Jbv9WxqcbFys
dlnajZU+BWvxazBSgzc5pzMj/FM0e6+zOW9AWWrYJQdWMmX2kxCLIEeKCduCRo/5XFSKtBDluj1V
VuoNFm9Jf0P0GUwoeFRIwNuaF5mZp+0Trwf1ygsa/QBhNsU9QglbWmLqh8F4Es1Ejkiz4E7jAGRB
tzPtWfXe1/SyKNoTnxulW574Lw5DF2zdrJ0GXlM1L0aOUpbEAVVhyZs1spmqI5nrDtnWwSjXKUtL
76N1fJCoI8WLO1ZBi/mtxgz8UGldV7WndTYZEzCAXrfHCMqXcT+ivDUFuGgyo9tYlxW/rVgPVWIC
1yqjo58dmTYeDWiIGPEvt8KjjtfUVgr6U9BbzXm0udgW3eJvnQP4vEUefdwEwLFoZm8teWYenQ5m
cM9KSPMgaCT9/Sr9YJiGQpouadkdi9g7T9CG5svfo/es3xSHx6ZxB9klohAGyjhx5FI5GofYKi3f
TVHVobdHcauN5morbdW/aqtgyVu5tbBVO0Ifdunxpu4W3mXXeuFSwNQbnRXg3O04Ku0kl4/OEEGE
o6TuSxndlEmEPz4Oe/1QVEa9GrzaLE3p6G+0hVEFRrfKNpv33hvX4SriGU7izj8DVYBbU9XwREBj
ikKDtdtizJPBVzmAiFC2MUAISxAce8w37ACc3ry11gQTOITIxDBHot+lHH+FazKae3leAtaAhF9X
3rGNs6hv1Jw/biEVmCzJPQuofPKGg6FR6Ntw3QTIYu/IG4k9GcCQnEQb//0kmd7R+GHWIO/8039/
EHQDZUHgm+iBiJ3qx2mp+ByG3gGKW5jHj+0H+NwSczJbp3dLK91V7np5OOx24AxN3h6r5V1agIgn
rbWcxkk8nAAVzo9DU6hahf3QKiM8T+vIHXbSkkfd9QDOYYbq0alGCFNBXYHnA25EhLZUJICAN0kX
cg043BlPIQBS/z5eDe3I6N+nNHtSgjIXowaA6m8N9BTIr3jdWpNdRtxHbrEbl3W7DDp3q7diGXcj
lvHBr0NrtFrGoTC2iQ4rM3UMynKB3+ct39K3/PvjXbojKKK26Tc3fWUDjTxiylaH3ydQGxV/9ztp
1XlGGJkFQxb9mqFFUcGILvYX9aJDlL/9imx5GzOuD9ZWUVfXJfJlcSS/L/yEjqYbAqvzgCWA/PnV
XkVj0rYyUSnCAa6CS1rD1Fer3SBXSmaS4a9XxukwlPgX/XYlcfLDvOdULKm2a3Rhg4wOw9DxV2D8
wcvKHp1hx55tQizvkUpTgVs8qWKVZVgmOlkUc/G51F6+GesiR02JgI/BfYsYQ1QkmioiWSh1MpDm
1i23zQ+8Waw6kNPGaPJe94wYeMZAb0RRWhFH0aBKOVDn+XuyVm0QIgprFmaNJYNSDL1TNYybgQyu
BP2WEe5a1obdBScgnkDpVSW5DxEPGcp2wlTlmkXKE9XDe9LEa8kF2m80WHJm4oEbOdRuoS1EkBYK
gOUB3kvSpxd4ops8VYa/Y2XmyS/dqcDViqg9WyQXv8ojrAjQfJ/xCJ49j6vfpi72aJpkzFDHb2e1
gUxJv2FSUbD2ibIRqZCrS036HY/ZYL2gZUVyRDRk5y+s9/yMB7g5EOqaVPKcr6YQgtbBi/OVmCIG
ezGCsBl7vxFBPuHKyQQysmrxAkB/ZbUN1r7V2b3HMa7JGd9/LeM3FLuSEQMzp2AErXSMXlo3fdUt
Fm3GrADETSjVInBS6YKeGgeCz4G56ygavBUgDfbYY7F+nujD1fejgfFSSBl+vv6Jnwp3GkEC9VjC
XPSlcVcroKIvzeeFxocDINlywkH78jIYf1e6S7j1HotiLYZyJupY5N0AtpujJY9O35rF8fHvzwUV
QInIuiQh1wE0AfFmV7uVJlnYYR4vlJZQwkXG39oSmH3XM7fxjRDqSJp8LLu0h5DQutj65v+4BOo0
OLWUy7HFrxd4mAimgxKpjI5VVhR8VxhAUHSzCuosgjjqkjoHVB5ox9fn19yTHX6JWXqsaTCzfuTq
SCjH3k9iD6eF9ZDYJQPl1vHiWow9m3W7VzIol47z4IooxlpeX1XI4EzEK+B/asCEt3n+D6Zxzjqu
K3lEz6/UTFeiBtyKWFO09LbqC2ChaJhcn3fW5vTzeGksSZS7L6ZL1UcJepGE59SRvM0EDAwrN8ra
PfINV6uRwqSItQarib3aiDYrVisi0yopPz9WUwuaGxzPdh3scu94RJ+nVBjPj7dqXtF0AFaAlQIz
IyVlSrS8amSZMIfkvlH8bUPrVLBQSnNCABeQwQaFihqaBG73qitaNdYKtCOMpuaONo+XUQCgZcWI
I+Yc5bUY2mgu7QgngOYSzY2WvqO7wf7xZs3p1bUAymL8OlAXzQQByJH+lCfh/CdejSyznItVroVQ
ZuIXfTMOHIRwqRE/1Yb4XHjKnl8FVr1kkeqxdowylLhE3V0ZIEtw+Y2/LDxWOD8vABQmKvKUyJpS
Xh81eGB9B7RKTRgyERmSF0+IiR6fyl3anDhl0HyieooXCqr61CoapYuTyhfJLLqzaFVv+Vo2B/OC
GWqvzyJcTPu/eeiBWhSwOxGJKGQ+KUWYuGBsCgxnOoKvfWsEq2Jwh1W3M5dcRigIvxdOaw571mnd
tRP9LvRKLKUaY+HH/iLWQLJ7tmTOiA8YIHgBIsn6eQYm5+cnBW1AatZLDUURGTgUVnR7nwklO331
AdROg1kv7NQCH4Cdnhxcga+vjZWA8tx4enp54XeHn9AO7R8WnvWuE/x34STPjZIyqZVRlp13fp9x
l5hch5AcZ2Z2UgAivQCrvNqZNo/j9o/xTkYLfmswVz33mvvNsv8/6dRpy50QxY0A6a+YBXBeO3xi
+h5IMN33FYqmh5L0UOYuq/wxG2tci6VOGy1IfKPUEOsDoqJ95yuwl5BmuMfWM+ebr6VQRzpEF4kL
KkjhFGtPUJyYZBt4oPR8LOYO4EMfIXVfqnXTLtIOcmrMOcYAom3/0m7l1EJd5Pmb4UN/i1X0a/V6
UdStljRJs5BTCJMwGQBJstQQl/6T/vIFgM1Hb8dvvoVwnSATBqy4W2fKU8ETUPLFjC7oh20wWDf/
C9hmYB1+VqfPE/LHjItXJpfe3TeCOhZD45BPl2m6QgyxUORE6/87xDv/UhSrSFNpLsFwDktyFCBm
lp5GHrVPDLvKbOPPnwTofdD0VMuL3aAYV1uxrUH9V8tvQLt7IwDr7M/F/fn5Zvq8eeeDIogIxltJ
xk1+e4mLQpAWY4YkUG0Lz5fNgL7CY+GGTvhWeU7t1kbg+X9yVzRX0R6YOKuwgLr2GFpETO1u064+
gtKieMiKZErxEeI+3YiANqSHbJuc9G0JaYETrsunBUvm3IUs8iKH6Ag9twCN3S780muFxnUl2mPP
tZl7k9dLxlhZq0tvM3TiDg9BjORaFGXyQr8QlUwtpCOqaZMnv+VeaPKlq3/8qGALRcjkI3epOQGo
oh9v7Fxkcy2YOtxOA7xVnC6gr9tENuwCfSHxiuVqZoQASyAKwGWjgAQ9ut3IfJDGuGs67rjWZbt2
/T8+rs89g8lhxtHIEokycWLoAQCW4FZKGGmlOOXyAIpZweAnK+tsQ68M2Yu3oyFpzuvjnZu5m27l
0XeTkqsRL0vDUXLT5iBPVrccRwdGSCjTgPlfjl/4exmhzWNEf0nqWqzc3B1WQcfvqyjBaBIQdMio
UBrqN4rStqEK0FNocqbvkr8qT3TI/4bmUDmD4IYrhpOduZ8A7BIRcKEWTjI5VNrAHwQVJFFtf2xS
Z6soaNzWQ1M729PpUC8Zwoji39o9eoagMsBiEEpqGgKr8DmfFa3UH3XMnvJdRx0Z1yA5pQcCfl9j
V8+5cnHppXqEgLVsdKy7795r4etF8vTVkDPi6POph/wSj5rfH7lxqUWj09XrwhwuldG+B61btft2
rYGvA/CKEWPY8k8mmfe95d1+AOVXmgsfV6kcDkfgKJzu2CbI8iR269Zm87SXHdH5wGRDi0y4Ha1d
ly4bc3BJY5ZSsOhH71oIoKsIoyRJ+aUJQQLt1jwDf8zaUU2gq0CNNGZaI34djQUgHtU5jl0ljo1a
einPTd0Y4mT6005vXxqz9d8Zdjt74lcfQj1NyqQopiwqhqO871BPxv7zLzVAV2hn4N0MyeEUJ/Ki
xmYXgIOm30zJC185zWTWSWs1pTMhvt6HfGACtvn402bVBRatSqSLiVcoc67jGPAoFEKOYleg3bz8
Hpt1mH0+FkI8+p3Cy4jmYbkEeUqphCY2o8zHOId84BdGkUem5nORpaA3rfCbjR6zmkdm9xsQFQ1Q
MoD4OfLnVxaWD0nXZ208YERoHq/Eeko+xzDOGe5/du+upFB7N+iin6p8ib1LWmnj91Kwvohh6BRy
ox8e76B0H8FBlVVZ1DlEBcCtUbK0lsurqMEWKp3VORiDvhJcweVc/7RwMAL9DG1xhj9W7HErYBvH
feEGm7fEGx39o3UC72K3Du/2Tv4TfsqqWbce/tnZh8gh5G+Pv3Umm3T7rdRxi9IgSsoFHiAWQqMA
RwOvGIO/DS7PiSAYWrn0g5dmy6LwumvI+rX2qy2i4gq/jMVIATPRcXHZRtxH4R860dPyvQzG/uzp
wsPLPF7o7PlfCaRijCLReBCzpcNR7aIR7/Khsou2qzxFi2TGlfFrIncmpAK6Di4KBXZKLa4S8iYL
/ouz69ptXFuyX0SAObzuTVJUsixbdOgXwm67SW7mHL5+FhuYeyyKI865wMHpRj+ouFPFVavCsr9k
VrerbXGTPgom91t9nk43/ZMdVDvdVM79BS6+2x9CZwtsuV5Fu28K/cl13p55UkjzMpMPZRUoJMgk
n0QRmsbvC12y9bjq/yx1FlAlWVrpaYClil1m9Y5SY/5DfyqdLrPLFGGcJXqk7SwuWdMay+f5H8Hz
QpHQ9IriSdDSvFKfRExpGTJL57oVZfh/PI9/xMyNAbAtcVPn/UU3HofsMTJ02vK70COi9uW/t2lA
NOGZW3MMxOlnb24QhtOo6FgE8t+YvcrEEyOh8SE25B0/MahWy6QON2IRmlDGW6Ufae3ZDQ8nIfVN
4IdNWXis0nej+ii0Lffhc3/Efi9nHFXlNW99yasE/vWfj5tdb6Hk2jSS8JQSz/LZpmrONbvosjl0
28TSGqpHdmYq0Z41Oqkxx8b411AAqKwf8mc3nQuNtKs5HH2e+uhBSrJDpFl1XlItX2Nom/b59hwA
8wWqDYXPv5r+h23ipLRt5RJWw5PfxMFRm3eVi0mwuf+K/o/j/kfMzAR6qp+Coa2CEuZsWX5Fvw0C
kuc6OVUKJhUwU4HLA/R5r5sx7pqCC6HLgH7D/0g0h89OPYdBReFeiFoqhsLKG1/bg5k1Czm50MW2
7i8togg5Cmjq2QqXnZt+LaG2rDgxzeV/t3t27Xvw97QC38AqRJnNwkNkPBQFe8+NR4M5qZ/vR/5d
Gp8Sfsdqx2sak3HVjtMPhcH9F4uWQdutAFTIq9p8hGSoB3WvZAPUi1b0H3LYTnLk3uxzVTi0SYJJ
evfvwHRp5zftp8DJp/hx06rakFlQIDr1Hyr1UeJrEmF2eWiH2S4R4xVhS7YCIFn0MCHqFm56+XQM
iRT7zMML/vCzzyrY8p1OmkLbdJ/3V7UkCOHnFNwDHK3JswP1OKXTxbwbLn1RmEgjkJprXBThnDEL
T7q8pq1vE7KYR6Rj4gYK8DKgqDPNMERxLXutNFzGTNtEjdv1iZ2MLdWbnWTsjVzYSeEfI62s+6tc
skU/xc6MoC/UEviEtOESimet2oXFWxTZ90UsXY8fIuaDWkelR7WfU4dLW7117aksAXsP7DCWiR5d
ymjNui6dGyCkAtADU/1Emb15LvQKcHNzw6UOACOOEPZpZ7Fx9K5xgnKtsnUrTAVqGb6yAGdZ1ObY
RbT59CwIeCRKkAkp7Vb8kH5lItGiFbtxq8iu5cyfmA6mw9CHHA5tudqvUXvLMzo83T+o22jmWshM
lddtrMQDE+H7y2JBRdnjd1w28CvXYQFwDTGYdMZrwNxODBvX6sKIhIFvmYQgtUeRQ/+E99MDWd5b
I2f6FeHGdpu9ieEXN7wkyl4bvgZkEPKAMxUf3UEyc4L6dxB+y97U5JfquSPKWzEzfViarulosbYt
t/f3+ntne591Yaho3QiNkz0O47l2KrNVSSaaqv+vM5bXkmYHkPhKV3UFJJXaNtC3kVJYkf+KEiTl
GW+n6grCZCHNB3kwEEjXa7jB8+5YLIoLot7AyqL4KLWBU+VW2T73Evo6uuY55TepbncVTzpQrxro
15d56vtItHibmt82LRXSD5Z+BFJHErQrBSul6VvdhJ5dpAHRw4OJS8ZfB/6HXelaXVf7ShwuzSB4
ll4WYPHJ0VTbRuz7/s1fKAJO2gJj4aYuIbSIz9SglAl6pYEK8CKXMNE9FXrbzyxteDaUp1G18uLU
qgGJuOfSVygm5ijZOefOaDhVwz9M2bOA/U70L008y+m72rypEuUa387qlQuyoAZ+fua8QcQXMGJ7
8GTx0sqRaAvqaNVaEe4MRY8eg6EOzfvb8hfTeW3ZYf8AxEfHJQ+jNJ8EUMIqJZEmg9QOPREcCNlA
/fL5+SnTz8fD6+vr+/v7w8PHzp0m5KFWE9Ov+/IXjgXykccRpncBpT7tx48bkAeq2hnCqFyCQwLQ
kLrpbcWuaHL0N+Gm3kugXJeeks3oqFvByk6qxW9QVIh3zG2c+5+yEPXrmMA2lfyhsngAYK8/JTR8
XY2NWAWHQA6aq7qwPN9KLe69clZz37e+gC6hZQ0xuIg2IAANrmUJAdPCstHUC78L3jGx1UFJ/AFj
oJxyJbOwADOAJLSjoRdQk9G1OTOWAy8xCWPfVGDM0D3bgE3qDQXTbxmTtzDrC3QMq4DyhTomRErY
QDxo+G/zrgut0bo8BxYT/KHH8vFywmQjUNvSgRoh+bS3U4s+udgEauWpenQchzo7y9oQhsVj5M6K
XV0ICK+/Zvbwg7FLOT7L1YtGQitrzcoFS0N4YQ6lBXjnY2STdqstwreK7UroHJyIGy0YfY8tQMD5
Qn8Nn0VsSa/SYXxIUbl9qYGwfvaf71/ghczetdBZOoAPGULwoMC+g0r41/Fkn04gMToFlJumyn1O
mw6knC6RbFs+mNj3Z5AsfYioZjln5bEh/3rgmyFMH4TmG0QpBsYazu5emcaqP/SVimaM5ulol4c4
tA+vom1YmxEIY+EbyIDoz7DT8pUQYjrTuVb7KXimVQJgkQROhOBRMEWaHY3nst0UEeJ/u5be7m/7
QpYJqwSNLGgxwArIz8OI3miKLORrvLAE7Rqt4XYj8dTH3j96r1pI2VOwj4aX+0JvvVJUzcDZNUGu
8N+8pVPrGdeFva9f8mn2peXmmzXYztK7uRIxOU0/NHMaGn3aeZ6GERjyzsDbYXZocbQlr68+lR3Q
x6zYolWJs5c68lEjxT7o2HqQnnYUU1Ifyn3kCk+imdm4oE56XGsg/qv+ZjdFNoALQC0QSRTUBK9X
qQrFAIhAhVUCSNruA2pYBf0MzMCceDxyktgZmAee0Da7KzbVscO0p2kPko1PePsJQ/wcZoLWSNmU
YEZgIJ9kQPJMX9/gb/kGbc+Y5vY6mD7t9so2PnLbGi3vHg22hQViNW6VR2HxZvxY0Ozqq0mZhJxW
atMsCP/sZqc1YPcN2xFe9cTQB/QlCNLR+z3zljVUNWswE2qX2pSptPceuafcBkcjWkpHJ/oVmKPj
76qN8FrZJdH3GfANAak39SbCIXpPIvaBBzWC99Ct29VJ9uw4JzA42iyRD5uoKq+Pk+ltmOpxqAOh
P6CX6Ve51ezxIFrExyhc6r3ef4ULqTFsxQ9xszcCcUk8pky/NFZ7qFC1tjULeSBiWB8Z+v3ZJpg4
sFbHni3A+K/lzl6K71WBXEpYpoqu3nqbPYSABbWktF6LbbtpHzzr/kIX9OmEoEEIgVgCCYyZazSW
oV6xuNcv3oaZklPvcbA27xQrLtiamJkBk/RCQNYUYuAGOv3WPxvg38up9n5/NQvVXGCXfixnFp/G
OuKEouv0y1uKFuDAjs7e1njyj+phokpIiQYTiaTm+2oj5PTD8+spGai7gCrCMJBLvL6eKlz5LFYG
/VIfip2KmYexWVqyqW2G5+i38nh/mdPlmwsD0ziyFzIgn9q80Z1nXgFK9cC4SIUVygQaCkU0PyXj
Km3Ogjc7cZr/R9JsP/1aCrLRZ8bFwJxIqgQ+xUx6yYyaZ9XqBCquuHSTCrtdmArqJWmib9dnt78C
31g9JqlxSQ/sWX0WzfG/2rn/CJhX++tsEAZvEqAeOUewuSf/wNvyymVfijcUGYEGEEyKASUy06Oq
7xtaqxYG4H78R7ETv8o/7Cm1xKfVntKl84GXACyKpiPIm7P3NoknN1rdYWg2Zv0+sd9aTZAlj0kX
kPFDW9m8ReX0U9osx1FHahsqXmMgPUcEnogFyTDpFkwOe+2Bj2j5S2JETMhahL9g+CZX6D+LnFly
1nC6JwoQa5zqE3uWv4TvZo1gf0lB/ZQxM65GlmtCGLUGHNqgJd2H8qCfyj+ZXa8xZCxdcQyh/gtA
B2XBHHYghB46NJMUHJlRhZE4nbsVHwcTw2Crg2ABqhi793XFQqII+ETUvcEaBiooxOLXminm25TT
awjkd6BlB0BydJR9A/sZoCoMeDSI5xNgACSQsua02Xefa71DS4Hq1RfM9jata78fwJgJvoqM+Gei
WYEtfVYbdfv6IJoJBljFLtsU/1qXAAcxFc+AKQFfy7xncNDLRBg1sBRq/Gh74rYohd34h6s7+/4G
3x6oMQ36xd7qoDBDzeZ6f0u1qKomBzEjb+Q7+KG/i9HXnCQFzi8Xe37FlZ5+7UpDgvnDEJDFQIQg
4BbN3KBBitSQzyPxEnNQwlFXpmbmKaUlSo1E7y9MvnkTSMOrUGQSAn140fNiFAYIN2wYJeXCjQ9C
sePzvc62uUE0jCz2uFfP+wpDx2BHHjAT/3nsHxWwWYsuvDSqSZv+i/c/GkfznvOYjq6ACjb+/C4/
sswx9OeupHxxDv390Iek8WzPN5vKrDH7BEj6srLihDSvUUzq1lILOOYJamBuH+0lfwWhc2NMsUqY
UPiV4O+XbmyO3JR1kk4RZRronlVUAyajaEgjsrzhrDhkhROIuW8VzeCt3JwlyWDrAIAQ7SITtd/1
zZGVXlI8sApd0PIibMQ+AomQJObbqscmg1Yl2WhVlJ4VY1gr9C8drTIBAOH2GaBpnoNSO64sfIas
GOA3wEkIhPM8wkc7JXUl0EMfk8Busp0PdDc7jv6O6afUiGgBouqO8oITcHQMiPJpDPtxtKuS+Oqj
0ARUzX+JvhPpltSGmErAZS/xn7A4JrVHkXZu4nc/oa1Cmojqe/Et3SnymdfHiaPX6+xSP0j42/07
fOvH/73B4JzDdHpZAanZ9R6rcqjApUA6jvHiI+KnElDNGEPsitx38qoezBKUxWZUSqBMUapzHau8
GQ3Fs68mjSkKnk4VwzO7JP2TTCuU/SyjtZRo4AGQEokUhiKTFiPMt/e/+xYAMmHtDCDT4M9OKO+Z
PykFYqeOvh67oPmNt4YoJA8ip26DOC4wMbyhbQ/KfMnrbSPHW4NLnNtKwqqV7bv1ZIDjVUA5i2Bw
yiTPlVubSVXOytG75CzJSC1kZ4YnK5cdwQRdUuAkI7V+DLSXVW6f2+QLROuI3DFuWgbL0dwXlD1V
KviS990k23gdiLw7wW75TVebodvVO8AxFe9bFlfqFrdw7Uks1iyAbQ343jmHtRplEo+WWt9ljaFb
PIdyUefxYDzO2mBThSCbKdqqckaQ+O/EgGttNdBIw8bc1KXAs4yuqNfcyZvYQkbfNjDqYNQWZWTT
Z3dYbus0VFnlu2UkI9PGKooJnApVNEOxSykb7AaQQjOqC31j+PxIGatSG8S5bKsPGA9y/2beJgnw
NQbuJGwPSL4wiOT6RfmMD/MG8B9XeNYDmkTH4Q9fYb4f5bMNQ5wFWtLOSkNL8k6CbFW+DWhOJheE
T05x9ls8iBKVcydhVox+QlTHvoZ2o7BdpliasFck0zBeNNeXqcat7ePknl7bTnw5Zndj1gPyG8hz
XH95oiitnyUdbtSLp5LAR7wrHZJzoz0UskGq+i3rvoc9GzeJukaN/pdo50Y2ok9UqPB/sOxeyx6k
Tmz9MfddUX+A8vBM/2ngAI0jQb5r0EnROpH8WCs275kgivuIz/xT9yJbQ28qbC9QMI+IRHpULolu
duBY4CbS+jVY9q2jNh3tj4+cG6SmULSgyHy3h145cdWmlyxJ2/lHBXXD+iRY8j55Hd8k39HOHLR+
aYJ9T1k5pr+FodlWoWkAr3ACsU74jeutklLMdG0U3XerLrKy81C8pIXV+xsvo6r3XXOHNt8UzXuK
WSiSfAiG3yVvqsJGAy6oV4iQbpBjAAkFOxQIR/jciltT5jbjsFPYQxxbzHvMQLhRWlzkNAYRYks5
S1+okHrPxlPNtmUVAfNGGfctq2d0VZNGODa7sX7XDNL71A+34XM0NIRPd2hUXnld6sIdvVr8TO/L
XNLKSSj7rnqsVHvgClL1T6F/NFrQfIfstShI6iTRa5c1MNokD9/TR5Y5kWKOwcGvbVV5FXtz+FL9
rc89yUCGZzsNvFLQ2EZ1Uj10npVP0DYk7V1ftNDMVcg07B411ZZkov3y5K3WunG0LdITUIYB1N1w
UEEaOB7TfB8DVxqSlttiukOOwnH2kpZmrllFvwdzrHbO3/xixeFdsOAoNKkA6MNFQ25FmXu86NTz
eU713Tqy1YICG1/4W/BvtibAWjERw41e0+GY1RshsjpwttDUjP2dqlN1OMrVyucsmaWrz5mcuh/J
8zg1Mr+rPN8djolMIs2uIrNDET3gSRa81OCqlC2Zj0xdLFdE37rj1xsxU19NLPZjInO+i8FPSYLO
yzKnRqURRbWrlJQpiBXjdEXmbcgP3xjeP5Q9mlwmFurr5Tb+KMll6QduzT9wsDxs7I+Br5MqB54i
Jb2UW1E1ENDC7QQ4za2O5xgMW0Nfo6S+BenhS6S/+G1xyq/NB7omLBcLuZECN9OVjoioYjwojdhv
ilYTaDdU6aHSYv2SCd2jX/P1PjX83sySoSdqIIhvmdoYdODjyBQLIfvKOW8N6r34heicBHO2yIMs
Rptdjc4LtDCpgtBtPMkpQ2YaWkkBZa+0TV7ZQdNaFbdNWWsG2RPjXuLyYJR2pAGu/HnfRt/WW1Ds
ntqTp24KwLfUmSJXc1kaVLQmuuomAqRJeNXs4QhlFclU9Lai4iBj+B6d0IPm3pd8CxCaJBsQDgsL
CKMy81VaYDHEyghiVy0eUsMu/b2mOlmECSSupP5m2hGcSh7aLfiHWrUqfRoNwr/l4qXPMzNIBQp/
BkDTtw6U5kPsUT0PdxCVEq6mkvIV6Bu/DVYCwJv00uyT5esrLsixzMHvilxRTSS3hxqyWVdVQPHE
opWULKVynwUrDv50AjMjhzofPBE0riKJO89OcCkwviFfxm4JSMShylbe7XTV7v38zIyEYlcCp46f
F4YHbXjpvjRplz+0Ol1L7C/4y8hCoF8HYKSJi23edaeViZdJGHPvDvG489lRHnZCqR295lC4xShb
XfaeD05L4VuYnOxd7t+3hQAFsTPAD5i/OeX29ZlflWB2a+MFXuCWwtRfyTCUfCBxZ7fxEaT5JCk3
/Frvyu19uRY5e1zxoHOe0BqBOwY5jcSGxJKABqx30IZ9c0gy3V/htIDrkwTkHFSXssajXQ8TN65v
JxqMe1SntdCVgi42g2asCJ/xlOu0iN6X9PeobkQh0vvLWYFU4Wwvs6Lye0FjzM3S/aCe/XakvYxe
M/EbGR3lo22tOMVIHXDndgdVPxm1PR57mJ2mIqm4j9YquAvu6ETSgcQv1D3YfOeDVbU6Z0zkYubW
3LHraZaLNOGelLNncyPJ021y0lGSHEj1KLmG+liiST1Hmq8nWrqyNbd1JWQRQV6H1CyQvsibzN5T
zvdJmeU1c0v5K88vbXmuuEcpUegQWH5IVK/eNsxVelNCrVjeeQa8s8gRG5GImXX/mJau36QwgL9E
7QfG5vpCRFnRdwLfASaFoZO0NRqw9kusBi43Gx2mFbEJJ2EtflkSCqJfsCpPMHlQ/V4LVaIqAAF5
GLlxoOuO3Fb8tmvehbrdA4U0IsRjxoonvJABAWhsAkIAyM1jqbNnNhReiIE32NVR/i0P20EDd2WC
eEOuSPLcwxmvQktoLH0NFrz04BQFoyJQDJ2yYzM3S+yanCEIZ66mtuNRiI9RlKDXpS7HFd012ZX5
c9OEyaWBi4U/ZwuUmo4fND2IkOAICC+FUF4rRmZJOYs/RUzH+sNZ9aCbuURhkRtUAhF0TH4FH3L3
BWZy7oVP3weJYDprFR0YWuxX4I5LN+an6JkzpPqSAXeoiFw9V7QHLe05ymIBkKRcQ7gL0hYasyTZ
/Pu3gTlVU+8SKIFhDq7XOwaBMPJGFbn1wNAwe/Gkwgwkn7I+x3tM1q7orZVFyh8tOij8Aid0Q0Hh
ZW0UjBnWiHZVwc7Qc0BqjPvYjcL4xIUlR5pGi0wfvqojNDmQYQytuhhqE5o1V6JzXB9TKwLG3m4q
9Utjg7RvQi4Edboort2ESUHdXDaUm5DoRgcVWuSvd6YGEUKejAKOI9k3CtKuaNUjuvRQZehq3qE1
la820Ron2eL9wxaBq2IaQ4J02rVUPlMGSR6UyDWSyvSHyjGKZ26kSXpBrlsq7QYReq/vK95Ezy/v
r3lB01OdLxo9dFNt1OAxSUC8Fl/znpiPYo4BOVkbHrlMRwu1HsePTA7cyAv5Uzpm40bRvYQOeff+
r+8i8heouwGhCYKSvz76j7enSH6U93kdu00Yodt2LylmV1gyxmfkv+5L+ks3NFvnlaiZJuH61PAi
qYpd8Yiey+2bFtu1Z702byGVgViJbTRh7vKIaiDCT04sIoPjn9TVavQkZv4Z01gEWMq/kxtmr6/1
EmmMwjhxkZ6uzEwUyDBGJNb+vQEEnPkfMdOp/9jYQs/ihHVR4iYjQ5fyTh7NQNyPmAa1lutciKOA
Yf5H1Ny5FQs/4BsdoqRncTOC4fpVf8fMEd3kNAw8QQostHuw3DyPzysnOt3Mm62E14NGbg3EBH+T
Ij/WGEgca8swT1zAzSwk3D8Gtzoy+5udMDCcmTrAJZ1ZPap7H7mPPezHmvO1YJwAlv7nA2ZPRxnU
EBjCNHFLPsUgZtWILT8aUvv+OheyKdjgH2JmfoUvZ0Du51mCgS6q99h0ZkFy0dJTkus2JzrVRSx3
auqsSF2wTVdSZ8pQ1atSkQ0sTjt9lb9BH79pIlN+6ykywduSSjtqDZ/n+0IXbAVkYg6nAFQ+5qPO
ZPK+6IPDoE5cLkJE2Rf+J4xGuvGaaaBdG3KbphN7KqfZGqB0IfU8hePA1ADQhpyqMXuWqOD4KBQ1
sRs3RXBidZ8LMMW+3FA/5wSAsZRi1J+n3NuLz0dDTfo4K5VDnmV1RsFanrwEPmu/Is6o2i/Ee9WA
VHTbcKDkMPQyQPtIAVrsUpDz0uSZqo1HXxnBIxKWVa6iGNEZvzkJvrLdRxkII4MEbDtC3AefUh/6
odn0rIyObRX3Kc1SFRZBVuq0M+9v/+JTBlRqYsGeZuzNgW5i1ipKkRexi0xCzbWmXhHBBz2Cd9YM
2h0UFKx1itmdcdBR9Peis/X+B9zMakH0Jv38gFkIAbxQymLQnrgDcxqFB4S0CVWSRLvKJ5JEo4Jo
v3XR7m3MG8hRGrGDiih7rgF1T/2n5N6CF+xyXD+BDzVRQmIkz4V6RLXlv/hMQJ0VFB3h6IP/6Vq7
dmh8HXI2xu7If4cfvMMOXCCTUCztsDHbzlZL0uoEQRIt/IaWyhvnPSRAYrfUKGPawzmPtp5noUwZ
ibSMtm2/LTEWB/NpNEx4u6x87dJLllE+B8YXaE1EZtdf2yBBzo29ELvZ4BTqvikwVA1z2ztUBgDY
lb6bLrRq5PZbJpA2ehswo9XbhWKPjyMqCpjFVpdejIGqHbrZXgf2NADekJhlwZFurei+pAEQQyGQ
Rzw/hW7X38oFZdgNzIhdVPVb02/U3CySwSMGttxCOVUlcZxkTllya2RCCyHNhBQETmVqyAHdzbXk
uMy8IlJl7JLK+07VSyBHk4bxQUmKfMU4L/kAKDxqqBeDtR6m81pUrhW+Uo4hFLokyKB6agaLGdkL
yjw7PirWyiWL9gNOrQhEH1JAIKe5FsfBvwwb8Li4fII2J8GwWUPqinr1RR3Ai2iFr9FoDsGa2bqB
3eEt/xQ7s46eHoQeK5rELVSiFo+acmz4vW7jgXLRPu83wxqB+C2Ka5I42Q4Ax1SAwGdH2CtFJQTB
mLhDixwEkEXEqz5FgNUr0oivKIbojwG8IWZxg9lWVLN5WFKA+g22Fcc/wrDz5JVYa8G5xhehWq5q
gM6gQn299XwhcGHDcfCNAqPddQOgCkKtPItcpRxBvRrshazwKc8lIW2A2F0JL5fSA5gIC5YbFekq
JCZmhYlI84JIETESk6sKorI3bUB1T3Y4bSdJm7SvN7F/LvXKCus1RT4tbO6bQShIo6YJTJh0fr1w
WUiAImohuVNIX5wrPjWNESABZkVtQks+o5X62tYH9PITP7EVFeMlp1gwt9BmPwoo5AV2bJyK9KEP
X/TY5D2q/WsCCUzHwHWZsjWIvpBguP5GbqgVJiRC6tZeTDlp61ctODGOxhq+ZqE+BEGIuI0pPakC
JHItqCgaVc8jKXXjQ/nMbTEmlk6UnSBfffpdErGi9xX+Uk7wSt7s1nVj2taYUJi6YOwMbPnP1LTx
9D0+PEYHlbzmRKJuxf4f1nvhxV/JnRkazFGo9JGJqdv+RhwQyfs0+Ei1jZLloMwIN3KpE085gqOL
758rbu/hc3IzjqwerUPNPsutbG3W2sL7u/qiSRP/CBG4UVY9hJ2piyL51CWAie98glvfEyH4rvpV
spBFeYCq8Qpmbk1Tt67lDUMcalUOeUOP9klnYgTdgm/zuceZA1lPeUJzTB9nxGoLSp2OmF/J3qvI
y/0bcMv7OV3tH98xe35Ji5bjwMAN2IOGBOz6EgrCpMJASvQ+Nu+byjykgLRivIn73H2ez2vp16VU
8JX8mRmv0lYqhGLadwI4qxfQ8oCoJWNgXM48LB/su3Zonv3P++teqnT8lDtnHgqHBiwTIdbd0EEh
aLJHkE1jzwrGDUaD3hc2neVMxV3JmptVuQtjPcAadW3fChFh9aM3vPT+9yowZilFdCVqZkoTPZKz
QcKypBNGBhrIxKAzuN1XHUJbUsoP7FcHiOLRW8toL2uuf+7RvLCi+D6cigAvehCcDPOsM8of+Rd+
3EXfQOaMkcmBdiWzimdRXcnXLPhIV0ue6TBcn66LR+wuL51VAVA6Zvc9FVed40WdNaWyQVIJ4MSc
TaPsVE5WfWA6FW4/YR4VOxHQ7CBiBAGHYX3aVNuJ7PJDfOWVhvK6bbAH5CcTFAmNcg1XN12Z2yv1
z8fM1FXaCHHQCzhnlh/bwOoR13A04my0wcfA7ewTk1vLiy3f4n9EzjTWFPSCXAb7LCkHgdn1EBH5
DbhiYZVKZMG1x4n+I2mmk0RxLJmR4i7ZqYm2RnCenujoOfcf5VJ9DjSVqIhMnPKAks22sOPjXIhy
OXVf7IywU2BWx7AndULoblI7E59r5zzTDhioFbO7AMKB0v0heraVBqf5fqxNSte0m29U3dA1mtoj
0dtt6qQjpX/iY/bZ5eA8jipq3l/4stH/IX22vWrTdVFaY+Hl78rKMVtVgVG9UOmFN3dGY5X2uSNn
JNrNNZrXZSWBGj1woMjeoN3+2uiFEhdgyiPCmRjkzshVS5mpgl+dYXZA+KTrLxV4FesYjVFbaKky
BoMqW3k4C4gKHSEj+AuAgkWBfQ6H0+S4G1K+TNy+JUzfAGxTV0ffAnYLz5cO30lkD8zko80ob41N
dCxPZQGeX9lW9W16EL7HxEIird6z0EnXGtGWNBnYB5BXgiJFUWF2LTrmt2IX8YlrCDW6RDPkL4oh
hWiWg+mjXgMoLsSxMnh98c5kMLHxc1jLgBxToRoKMr/94IxJnBJgk85oUt/cv3B/JzTMlRV2HU8a
sgCjnb00aUCmqlXr1FXRo/jZ5iTjHhOfGCg/vgjvXkH47yrvadWRPN9F2zKwASwfQ1r/7vsNn5sa
M2GZx8SM5Z2P4o+4i17FA2hkxUfQ6XlQ9n/8xIKNCbrz/U9ftKc/P312JF4nRXUTNDDdqgkeKlp0
VM2AiDjyJbp7OLZNC5I53WltWPQt3wf8Mn26DBqmNkNXzKxaGA2a52vQgZ5KtYMhENR4zLA1HzMq
UwUcn5uaIKVVfIWbyvUYGVpLBIab/o4rUh1CedsoK8e4FDRffdLMaYcPGwRtj0+qbXOwgKb9trfq
4yZFQ+3v/I/soAM1sTGOddNQ8en+OUjTcm+u0I/tmF0hzEoAlFYYYe+26jn6eJP/nMInba9uk0NI
yz0IDGvrD61MukvAsKpsHwTqn6hE8e+2aIYrWmQpXJahv4xpdjD6IP5mJ39ECzzIoOqhSDJXDoao
2DKtAaNf7UnJWwvqu5c6nPpepHAoSuqJYfrcjAn/MtR68pZJRuyv2JMlvQHyCAWU6ArgO38P7sfX
DAARKIinMrepA0yYr7KURnLyu6p55bkt+Z7cP4zpzs/OAsV81AFl5CvQzjpz2Y1eY41SaZmrSZq8
1UMB8QHyF6bGGQqVCj0hcRmv5UduyfMB1wFJ/zQxHLgoaKFr2yEOQiTkTZ25YmyqCikxGkE1y8yR
nkp0aW6E4Uk2i2Op7iXB0XISlfDN9JWNXopWMNEOsHdAEkFxNm8VloZgEJW8yVzOUYWjWJIO/DCH
Ag37A0iWaWPy20q2Ut0SG3vMSf5bWwkllm4elKioAfOOchag99fbIAe+qAVKkbmfnxEYGJJf2aWm
hR1+3j/jBfSlDjkGhiIg86HdGIc8FaWRD7BSwN4IFlqNlyIoSI3bVCAVLRck+R/Srqu3daTJ/iIC
zOG1mZRlBVqyXwhH5pz56/fQi90rUVwR+BZ3BgbmYlzsVF1ddeocER0sgho4SMbkjtr3uvAaKJWa
Cd7ctE/cVKDmQvoc1EuSwDwMWpRqVFhirD1Il5OVtTpR2gpgdYIg5ft1ptNxyueDKAQgGXAbiRJu
x/spzmsXjCFCl+BJisAEIcA6j4gYq8IusyFAI8WItclcUDbxukBPFfpyEImiv3L8ukAGjGIqmk6s
hk4hOJd1EmErhl+kgg3+9CTuiFRzjg7A0LlRHNvs61kk3h8Zyuhg43BhsRF6yBC9Hl12NZP5Nk4+
vsG26QvKSdR33AK9pMWsjUISkyeuQhBAgae/abyUKAmownZ2ICiumdl1EGgAcMTAarWh04N9rqr8
jcJ5gHTTXcBe4pTjL1ILjXGVdoumIDykFXBnSAmzcZqQVojCNu6rnbLCax4XdWFEEsVbXB2nsv58
e0/dZQBQDPpOLANo7ZhjMoTISG4raWolruqLOpNienstQa9CGqtU9sm+4XOoFQuCg5cGuvMVo4qf
zTUzRKBoAZD2QcEFds/nXzUVH6NNCt+DkgbCQH7kWQdEeg5dIMdS+NSUdEidg9psJ0pm66rlylk2
WiPZ4K3Xe24mAfyXb7pfe4g8oGkSwTmY6VFuuN/0WeXwctDGnqVd3zs9Xm57rVyCDwlsZ5gIsh90
6AcVdFeTQQXxRYh6gi7VQV3ZpNE2m4EmqwYRzBtyVVAXPEBs53SK1VMKmYEYYl2r1Uo9zb0nHu89
HJhBNgrFGHz7+N4Do3OUcYptn5nsLW4c9BwtA/fFbWcCn8f77t4Mdz81rp0IMkpj9rmiBd0JdwWQ
sGAvVaN+zUVzKncTCbl7ayPv4yQZLp4A1pxG69R0KYElp/hNN9vtFoo86vLnC0W1dtWqZNP/Bi/C
DEB24mTc2x9FeQwSwg092NdEs/TI1vgcctDITvIvLxcamUARARUaXtSKVDN+/tHN35seBXkyG8hS
MJiWbINPf5lgHwjijI3HQPLexmifO07qRHAr9hmg+qxC9+ccMeHEzQkLaAdGdXooFwijBaSa1obA
Z0KdI4hS/SCPWa92aBf63kKsTtDmipGPuZLBGiLjoRiO/oTRnNGZ6NRcXlFn8D2QtlyCFZR01E7K
Pkvx0ggzge/kCg2dirimho7aUfRhsznfU10NawLoFgozkl65Lplzg4/JLYUeGuSHDhX8HJPCdX0D
DFpMUWDeD/TIlDcyWUGrC4CCGUtTDgTzwgvSwDWAh9b9yRazRpaK1qbOLSpLLejtCo4UxTZD3/xz
zz7lQm4NjeaNKyD36qUwBNJzvN04UvM04Vow7dFfYTibjJ0zN/JYRVHxhZ0r1CB3ExwbKHpROMF4
X38xKpga1ZW4nnkoTx0rhKQAxCBeAjhxNJM5l3Fhz2OAoQKGAQrt7Hi3P5/Dib2HAJAZ6hXQQEA5
7n6x0rAoK9aLHCsU80vu5ZsMzQrE9SL9uZ2JE4V2KGCVMRw8Of6K5DevKVnyG7/u0R8cF8mKdZi9
LQRXJfY+ObCuZlFtgM935lhNZKWGFqx/NkcL1vKt63IyWkW3Bkgnfc0h+AHF6Z8lMZcEly004Oxd
iDftaSba/WuNGV38d6ZH7orJUVEtG5i+Xmn1VdRfG7UDSZ5ANMNYKjo+4fM8+H/kG3KHxGteE0ml
qaWJLGGxWKea9juTmZ3YvXdfNGyEmwWQKE7xhTJzLM9TFmJv67VAb7KW0aK8VItirkd90hyczPCq
AtJyDHrwmRR8OJHjWAGS+KzuVYIqyougXANIN+MGpi5XEI0wwK0AvYSi92hoLOSly5ZHM261ymS1
cDChHIll0i79ffkSa4KtFjYpQ1ywDgpxENqzwUfKfzRZTpI3lP+eb/UJwAfQgjffM7o9gMJnsoxi
HUurdOa69XnVN7ht+wvqA0e1Z2LMIXod77RbY8NC3Kxr6+RCUBcKOpF7MzvWG5pZfwhIJAnbLp2J
YibwaRgYix4mAS3Yg7DnvS2qLekoC0J3KGtue8Iwevf9vX4NkZv6bhbcHLR1Kmq7szfKqfu2K9S0
B3uNv6zLNSNZwdqtDfSmQ3XLsxfID3g9AOyhFrqcxvHr2tsz9DVSlmy5bnQaADZqJcW6JFBaG28C
W5qJe/4ekA+zfzMjo7dF54a9DbJx1wIZYUYUA0UP8MsQhJffzkrdMe+sr5Wk1H/O+71x3FBmuFNP
B+26XS9O/Ke3hwiqurD1b0kbpCgX2eX5Vpw+Gv++b8yNH3NS2kN227VYkEgD+X8p0PEJ7W1gHqWV
LyyTFfSkkIlYslp46MRtdkYTRvtRHqlY7dAr7b48/6CJhNPdFhJG9w1yI57XFFhSQd6W9htDQfBS
WXB2qjWlYgmJkRSk4ZB7onMtB+4w1ThNUn5yeSvXDgnt2ZbdiTsWiBAk7PFGRwflmKOc7sQ2i+nI
hVyovAIXhNlf2BdPpa8NWJ9sG9rA9MyJnboKby2OrqUuZpWodBPXkvIFmsW7wgi1uHtHah7Udf/J
dKMQwQ005xLSmfcntkKGtxY6THfGG1ykspHGn/KdC7Cjoje7kMSa5O7R2iD5Zq+DdTDsVeU88w1D
GPZwRqDVCrz9APX5S8rfeKiqE/NISSoseWn2IjgNaG7lOx+No2Ys8ruxv0SB3WRtiYR0oQpzJcmJ
5N4feBuaY4hvcBWNvJZQi3UcxrDfmQLJfhMgsUgCIJ6qBsbMvT/pITHZyPWgBW1QOLuf77p3HWyn
zrUiKjKc4jXo9ch2gXo5sN7aF3nc9qrHgYHqLUuJQ2m0BIqU15kJn4rpbj9iFBf3qUK7bdS7ViWd
wNuhyAvG38gtkROtOwTuoesKjUk8jUdVbsniiS+iK/X5N0wUY0FHPHDTiLguBj2k+4kI0p4J+xLf
gFKoEYUaU5I3To138c6yrMgIwKnrDpzus1qJk4MfMsloxwOYfNy03BaCDC4GER5PheIS+hAo1V6Y
ta5/COp38jmnrjt5RyHI+V97oxX3QOuftQLsVSut3eTn+CXQy420SLai5n7kC27XryhzB/aDVA1B
eF59OmAjn1vyqTOGDiIIFuC9ikav0TnPnbxio7DwLKo+hbTmHaRcZxLCOitJ2UXBxvmmVtwcXHwy
yr21Orr9PFfw27yGVZdTjev71v0a5DHR/THcg1e8zONlp0rgwhU9/QUoVNJB2UDdWTsZzf05sU7d
ZT0nwTXlXYG1FgQeQecgm3u/8ZQ0KJUIwEvLS023POfVOmbfJG7ttskczGsipz3Q3CGTD9VJkGCN
m38DyC71IUcjvdfoHiTtu61HQPSh7qDQIqjMf3J3wrGA83iAdYK9YTS0PMpyLqA8K6kcXeC/HIlw
rJ4Cz64oRiW+ANXpFTqV/JbZT7aJfM2FmIXIq2gwD5W5x/dgbOTVMbsCcr3owsZLfzTPKINlmeeg
BVUpTTFcMPShAT2vMHOBDb75wQqHTAwMMALY7+6H3EI+gAs7zrfqckVxaglaV71zX+T++7m/Gn7P
yA7gKuiTBGQaWrnjYjrLA/5bClRoBVWqtWD7Q8KHr5beNucWHovmB97XnlucmD9QWEP8AoTWgArS
Y7/BQPAjaIG0Z9V9ueqMOVWZqc15Z2DkgfPC7+y4goFk169jjf0BNU5OEO8RRVPO8xSa0wMaeMmg
poFk+2ipshghQMnDHo9WhuKChtq4X0G95fm0TZRTkJgGiwN8O0iI0N91vyOYKMrZIvMj67XQARAr
NYn4IDSuNxlhNnhT9+RYA1X+EkNnII718hVK76vT4vlXDEbG2+X2I0YvThcAJ6eu8BEge9H5voXe
3OdzCxOzOdAJYWMgNh16cu6H2bCVxDQF2naZFhd3v/Q8EOZmB2dmF04MZKCvQ6wCcgxoJAyfcROb
5bEdpl2CgeR19CrRpWwweT7XbzEVgd1ZGQ2mVhje5csBoaTs63rFbWwPcq3RNWS2XXLlehNQYFLM
xWKPxT+0M92MbXQnVjmfu33qou9CDSSIjP8W/cEH44tzZgq8h5azrewTTgQRLuSRkfZAHmIceuSJ
p0D9EZ2YAN1XENnwg2PXvuUQtGUrkrqHuff4wx6BQ4QhdLAMNIzgw79fvFpiwywRk9jyOh+KQiGY
PhwTPTaeGgbszEZ5cMQjW6Ml5MFU20L6OLaYQtL8WgGXlBEVtenZrVbRX883/8OuhDEE0UNaUkHT
hjJyJUksdYXkAR9Uw1k59WedF9/PLTwWBQcTA/ABLfjI9Y9LlSkT+jXD1MApAljhoiZUX6+MrfqC
4byw6zU1txkfwlIgHHC8ALEArzLg6aO14tLM94KQT1H+hsNa1hoFPDjQ4CKRzF5tNATDz0f4+PQf
WRytGOrwYhtQXGqh2Wf96RDPrFVP/fGNmvSdrh4q8r1Qgy9tFnw+sXpD0g+XGlhRBl7M+22ZeLYX
+I6XWXjdaO/K2qbA900cVvsoTcXXvufqDQ/HDgMFmEJGYhlgODw27u05XiLKdttkFm8mKHaDuFlw
VTR1pz/tTEb5IbYcWRq93P1IQZpRgqXK+w5F7VTR5NTNcXvMDWeY3huXLPgUG9eDkYjwnRrzC1Eh
lmxrh+f7Y87M+AoTqYDNbQYESDq0Uh0fiWhFD8CZ/iacPc94buwxGBlmDv12KDLIcFh/t/rNoBAn
CgGOR4btL77L70b0rhS7avlRmyfoetX6f2BuoJqnIRHCg5x2NDgR0oxlCtylBdyrRNbeR5YYBa9d
QNJ1cjQR9O8zcepjXgsDhCX4ExaBJBzL/arRNp8WntPkFqprHQHrXBoaNAg89xKyVmiU5c/QdUs0
yQbD9KmkjuFPPxdRPuadR98w2jm1F/V4Apa5BYaFytlCAzaNSOmqagqgQCtozyd5yqPdjng0x6kk
1XamtLmVG84iXIdzazjlRm5//8hj0oUrc4lY5FbmLXGuibY15IzQxVsbaAvuRTrnc5t0CLnvorrR
/I08plAEAZs4VW7FylYQzfpKsdg9fnTI7JVSADZL5lKBs9tmFKP4UioEJYdtwyVbhtL6CPDTC1on
I8P/SlnC1/skqkgEucwYwEDCUIHKvQEqI8wemYdoCYMHmBg9GEjaILIe3bllEwCBSEWFxTjHqNVC
8BtIIKO31bJZ+M2h1+dq7I+IedyC9EAcAVA2zv5fLu3GJyCG70A7YhdWm19Bos5a4UVASjIaYOr+
TibSNl43DelXssEhUfR8907EM2iOhT8CTxaP7tDRWaHpmvNDRSmstLr64ALRxPoUpUTmZ+xMXBki
DUJQKNEhonlg+wHYL5KZJCot3z/23AKswfkWGwlcnO1MdeaPbGq0ff949wEwRHVGHt+7yIlkFYXc
uUXrYDszPoEzkgxn5VnnrQ/FHPKxYpF9UcE3S2LT2ceqqh9P+c/6mhEtIM3MwKfiD3wOclE08JTw
+KPz22edItiNWILSQXUjgzKiTI833lpqf7Gyi5BUZq+sg3Ip9AsWQoDIt1Mav5N/w2sezDiTx3Qk
9trtx4yOttN7ft3kcolLFSwR689GrwFzJb0Bii6CigeB9iaosnWJoKdLW8+lbiZ8GbQWsQcQaKLX
lR6FKEyRijWVdpWVixTUAxQO/EIpPzvK4ZIZ7wAgHfEqHpCGCPDuL6G8iTi7ogYzfU6YBcWCv3Pp
mUpNikj3wdC8gG6IJBGn1/nGzACmBn0DWkbqD7m5uKBb4tcViLDdt+dn7ZHdAzQN6O9iB63P4efo
qsBj3q+kiG1BgEjEo03pnVnnOvcVaNIiRB+bY4K+oUvVJtv0rNYkOsPtQxAj0gsp1ppgDTB4ZXaM
lhbfNliYdDBh+4lu998B289c5H9E5fdzeP+tozmMwiAJGIdurQLNuzinpfaOqsGAHOjRv+np53id
7gT1FKqIJL6fT9Qj/8ZookbbFFlGT06yvsWT9T1Ut52OnCUYo7XPIXl63irk/eKRtw/BZFRL3V0+
Zuw/IrFhH+3iyOqhkI7n1ygpRSl8G8uZ0CJMa0ISQFEtAvwwyNE76xiOJkC/08afGbPDlI6n/Nbq
6HREnFLKvKC0VtnuOgHxWQhmJmURoanz+fxyj+fwfnyjKI0Vep73CozPiIix1947Fbxmeo9WsRLw
C13dIEv9ySKDHZmKmhOwnKNneK3CW5O5PPVjL8porodvvbn+QO3Tihljt2B6jzfchQffer84hjDl
wh9laokN53yjG147oGyg6bOsqI83/v1kjE4lNEI5KBbhA5zsmwEXMWTy+E1Q8eAtfgv8dAB+hs7c
rT95vtDzD0cI7DkYUYevuhk25TkJSzMUhk2YL8M9vbwvqa9y6RsiST8+OAloWHtv7zgSmuDXpYBP
e74HHlFBw7yDzwnpyEGyYLzHBcdT2F52Ogvmu5BsIQh7DlYOOf7w3+ZxGZ5M9AoKKvvJ774Xv2qu
zhXlHzu3hi8ANAmMFAOJzZgngwJdKG9HUWe9rq/7rbf+5Ixst0epyiPHdG2a5k4/dWS1+iiWO2sV
Qv4IoN/DnD7qsLwPp+7mK0bLz4Qlm9hsiHlg1Tq/gPCFJJU3c+KmDhyWEywPgwowcOH3qw3oQSqB
YqmzvF63C0kPGUV/vp6PAdZQS/9nYXSk88JORDfPwD0WgR8HsmIch4MbmA4jaQK0C8RuTnBOeIwd
702OTi7T+a0CdsgOhGCv2y2KBQlZd4frdfvuqvtztj3jitfAE31sybInS3vpkDO3XkaqSYiuWwlD
LHeF244oL4uTT1Z6vENzrPUbq9/a88mZ8qwchx4PtGSiPXScIeSpoUAb4bA1oLRuhIPfv6e87kXy
zDJP2gF/Id4OgMtC3/x+mX277/1oOFMpcuFD6lNGcEWLAFCUv89HNLVrh8I6WmgA9AJX2L2l1ObS
ulOCDv3SSkMEAQ2DItuQGhnQ/5ehMal80WDuwuGQKtGbza5LGtQx1+cmJmft31jGhL3I8RRpxfud
JQXQgXQ2ER4GTHBx0rla3cykjQHGdSU4Cm7Tzqr4Fg+sGOcwTnq0HLnL5yOaOu43q/NAwQvtQqqT
YMhu8KZSUOdP5hjsp8YCTTqEuHCdQ0fR/QaoZJZP6DDvrBo8pUwI8Kizg/zI83H8gaHHzvHWyigQ
aqS2YbMYVpAqgjQ8HifX7Z7W98ZLuqjJsV0fj7X6VutvHzxLPmiioT/j+SdMxoK3nzByncBO1Daf
YwOm2hW8USATBp2MYeyPuKpMkMlwh5hsPvREOy2AowjVGdcxtZRIvyto42Fl4BtGR7pj0Tn4t/+r
FiDxJCZyMEMxMb2S/ywMnv0mEoBok+j4LQZYBMAsuJrovKbMHELv/1jJf1bGDkOIWKkIYcXzFxF5
3SYDOmG/PIIi07OOzcsXT0AYRyDGou0Q7Q1ziR6MGf84M9Q/3pSboUqNr9C0jI8oB/+o/AhW6BjP
98uUCRTx8Pb7bzbl0blg6jarJKfDuUD3dhELhp3Jy0yZw4tPvKRRLASmB+TeSGugUeh+1cLA57mK
rXvgXUpwyyRA2aL5XFsGW6JvWChN5yvpI1UXc81lE9nNO8Pj6tpApyMKJQxzJHdN8cML1sU7/ZLV
4LcxMwiCvySfz6d0KrRAkEgP3Zq41P4iyZtVo5ncL7mk6K0IIKYu1nmAAvzqiHfye+DPZG+GaRs7
HNhBLz9aUGk8ku+nNe6yOCsatrdk8P9V4aliUi3lCH2l/IPCpasom+vZmXzs3ZocraRfxkkSFVyP
x966A4Ur4EJQPX/ntLPhWCSqQDFJuDnM0N9WfxgoakMiMhToaRjnAho2DiBcLfdWHxhKaGQtTcC5
qUXcxQOfIb2pKsg5zaG0JuoPDEKGf1aHq/hmKZ0KcvJKZvdWDWYikcS1DhCxxKt19cuoSvTivTCg
AIiuNrt4vocm1/XG8MiN5mGd0WwKw6zy4q0YloTBG528uZyZr0A4+dzYVGB6O8rRJkokG7SH8WDM
OTSUQ4SfNDHD9jCHLeGGoPpxEQdl2EFCRhhXOwI01joRJ/TWdluoawNZpEV9zixKN9HFqHoGrVmM
+tUZ+schgouoFqn56+vV+jBzSU0OGGwbg/4eDuq4t5bJbM5rFKW3kKnnZKNccK4aq7OVlclFvDEz
ntciqXilg5kYvED7LiMNHEFMFFVWXkt27ohMPpHBE0kPUvfIxUjD1XyzWYuK8YAsc2mLIcslpR8d
/bz/fIdw6fv+c7k8LkGuYjjULC758caXAGZDyQw5OpRR5dFLKququKpAO2vRPWtRQqoK3JyXexTm
wwZEuh3Fd9QDBxWi+6ElUGnK8spvLEQ0uIlFVflk1riJSbxf/sSLrwsEwoGfG5QTTwvLJu7iYwWa
toOkOZfnZ2Ui/3L/KaNZBsIglUInaKxXjnB7kH8QxsADDhCiyARSekkvzcsbeuR2xf50yOZwqo84
ptFMDPf5zSLLlBTFXQDzsnXtftH7r+4ZAhJ00GWSo7j5uvB7kbztduDOJu77L6r1z8c/vdr/VmLk
EfuAL8SgxEqk3SUq95k0Uyuf2MX38zvyfCX4wySHxwBTLddq42rwaj90X5UOedGhDrbcrNTF4lvW
lRmXO+Hs7y2Pjqtc0Y2UJ2GDwLIA9RSNF6mmOFoEedgQRC4SKP5D02X2ufASxusone02fnSP9x8w
uln7Uqb7JsDccuQa7N5RjHG1M7dYLgmvmTptrNLVCR5xLsqciM3u7D6EmW7fBsxgd10jNAPPV2ic
f47+RbfJSnX1BfWyQLPs8300kdy/Nzp6KkWU5EdsAqONKlREa7X37Wd9OgeHc7JaLk1Bv4RIXseE
Nt4QHJKKGUrwYF6ci0wnLqX7Dxk9mDqhiRPvz7dk+nCcG/39vTwrBDq/eDmJ6tnXjma8JtFm8wYl
zx18OAH6AG8n83tmC86d7r8tenO6WaXKkiTG5qcWr1fwXWSIrUTVWNpauXa144+kb3QJXf7QPbNW
B0U7zJzu2Q8Yjv/NB1Rt3UWRi1Vht6UGJjJEd7g/MAkeWbbETBcvkAe46PoKMxBuD64584J+vJnv
F2Pk3rpOFqKagn0X7YV2s5ZTiwG1iR2rfjbzjnzknLt3pX+94zdj9WWlapXBlWZ6hJLeltf3S51d
vujMaqeyuEi0uU0/O70j5wa++rSCWkpjAZUgGIy2dE8OqYe4AO/KI+BOm02kwXGv0NF/+YZ2p3ic
6+ufSCPfT/HIzUmBTXkeO5x2kBqsB6AC0Ar0Kt9goYM1fO16UNN4uVwqTQaFhM51ZNCzhS76PiWA
qGPpF4uZZf9j0LqPDO8/auT6gjjKnLwePmrb6HvkGnG3I/15NL8IHJ/3Ap/vYLfPkYH+PRue2P3b
Izd7oFdcKgoGu+BP3EZEKzdbQ0Kvra0dj+1xQ6gDtgJQdniXzhy1mZ3+55RvLNtg1rEDGpY5MLUj
X2V0abL2Sgj6BL2R1Kz+3N9OwCbuZngMd8vzInGjFPZy7Zp9bLkN4kFiNgZKdC8Y4skxtJlFnXiz
3ZscR22gIKWCECZTzd7apmB4K3vB7+11N+c3H7MY95ZGbiuM/ucGG3q1ttt6AyLj/T7WItUh9sZ8
QcotFsmO00/YRus5LaC5pRw5rVJpi0QZTpQYmWVh2ui4j3I17JdUMHdbTZSh7kc6ir8C2U7TXIGt
ztR8j1xxRWXEQPkJA10eXyT1Sz69JfBjmvV7AL3BembbcoN7eDgxYMTmIDskCqAcu78h5C4sfD9G
lMRv19cKqc1MNY7B9iifvUY1XWR0DkvXKNfcEVULCF+CMliND8NltZD7AbM3C+ScgIxgTm4+abT6
mePJeenjk7oDDx0wdQtXTpZSD/yobXyRHVJ0JxVvgZmpmFz2G7OjZUdrYJRFHJYC9FSaqKbyW+Sl
qp2ZkHJ7fnj/UFTPJn206glk+8Jawb0hkO5QQ9YFZRIE/6z6GaMLFEuPf5n1OccuWOJU73ashuIv
tHNQJ2KN/HVz4QDjpUEWVJOfvCRHdnmpjDd/J6x0kARpB7QJsFtqI3ZzkzTM/bMvH914bOiyLc9H
DYRj2V0V0BbFcHP1+ek3GbbiAGiHCs24IpLZceYp8hA2ISMlDRELslE2Tr+k9zsg0tDVoaOHZRGj
eLZ2PhfZbPvY416AkB+tiBIEBNFnNa4v9Rlb1BB1RKmEDjW/LJeVTeUqbUc7aDCRmJZC7fmWYIb4
+H5i7yyOC01ZXDON78adpVEsCX58X/WhYX6gNGzGGVOP3vXe1ChU78BTFUAQtEOoTpvCfr2W1fUW
XFiIWVwtmzlVw1Z+GBfqsvAwQ/5rjLBj6qTM6xbjAv24lxH0u2ozp2kCPYnxwHkNMFEFNIajnLdX
oNuv61GIBb3G0HT//u4sQEvQk0u3lyuyUw/9nBrUhI8Ccn7QagO3K2R2x/UnBTW71i+dHnNY6Q0A
Y5/7Y78QtcIAzjdZEtXy9Yb8+upcvDdxCwNNz6MxAjRBaFsY9zHbAV4UVCV0ll+tukZPJRHURLui
BKQLvK9S+QXCBhKnc0nFx3vi3uwozKxZ1mW9DGaROdXx2ykEmRsf6kPL57vzkUtBuDc0Ch39LJdq
F93q1iuSbLG2Rz4kWJ/Bk4eeP2VdqJ+Fuff0QmWQbQzBK71fbnR2vfI0C3TDppUY4qI2V6va3GXG
qVTxzyoxTjShSYfe2zkgy9T2BsUR0mVDlzHIR+6vT7GE/lAquD3Ui0/xOsssxTOCxp3Z4hMPDUzK
jZnBLd9ElwxfZEreYLuxq+qQQeTI/AqJqeu7oVD1ewp1dVEai9PiI9BC8/mCTLlC5APhinlIgWG/
35tmszRKIy7uLcd21FLZ2xzwaP6a4iK0Q8ozxiYeDlBtYKEGDhEwkCQKo9e7YvuoQiaoC8Qbap2C
JA9bgMLj4Sipn6jRXWSsok2oLbInuTmHhRq21thX3RofLSZrF3lehUjwOuFCfE1FBDsSsrzsbwG3
lWcIQMpZ4okpv39rc7SyEGdWaifCgJlNixbedCFJqkeB/zjnSIdq6CWTDs8XdMqDoAEJWjQDqRme
IqNAh2nisOZCprakC1w+KI0TI+M1XtnWlh0tcac/tzcxq3fmRsFOlUdU5rR0bfErX0NPHDg3mUil
ihfHNe1yhlVjYrfeGRv+/uag8GEvlGGBsfGqRBldrGX5NduXzkydbnIOERkMSF6UbNGYfG9HqUvR
l5OysVoaKp2iEGzlBtIMrt0JepXl1LLxI4bwYLCOKlcxBb6j5q7xYWeMdisOChQTwK82IGpH1zgQ
qiKUmJTa8lqI2ZlCOjBZUqvowh6Tz+yTa0j0+XwlxYnI4c7kaNSRJzJpbcMkT5tp/lZ9Uswn76mp
t6ZjwmSaFxCPWbrtG41lbjUh3WbxIQWPbWy2yja0X6NuXwJOKYDz9idQSvC9ruRWbbttYh95/N/Q
boS+GY3FEw7dO6gLxNZwey2CUFGmerIZxmaVkubUrzhUJctvH6y5q5hWs/Lihl+i8BU3R7FSuWYp
FFCrtyFto7fS0ltlfg2Ok1IFsavYbZ5PyyMroQCqARbOCk1N6O0TRn6jbivUSHKUTPh03Z8KRqWM
it8H3dBSlbirqgWRs87J4GZ/idGCfYEQ5/MvmLic7z5g5ESQeOhCLvaQ9mg0viPRb+f+okQd1WYl
zuz8if4CDJZHJz6aQxB0/e2RmxPG0WnJlriMLDYzBJJuai3dcJrh72sjN2IzXK5lV3WNfh1ZttFD
xnbLqbYR4Ql7kt5bNYegs7mjZu6NqRjw7qtGTiZMW6pmOnwV6C2vgk22gM0O8FlKv1Ig6iu8deWa
amrN+NIJdwNOHej5ga4cOs5/WZqbyYjEVASdcNhacS9ii9JqXCE4Qko5Q9uef32+yhMHnoO4PCCz
MnrfIWNw73NQgJXDpMlaSyop77XG65TwYmvP7OaJ8oHMMVCkBmctwN8Ad9ybEZTEZW0ZMH0pTAat
TCO0NaV1NVA1pTXJJatHeRVVeqiINZHmQQ28a9SwkVS+O4n5qijAXZdTi9TVGc54PgNTJw19dQrA
SDhr6HAZOSBfdpgu6KXW8tEF1Rp5tOGFlBwy94cFFwaKlWAUxlu60GxKzTLToWcO2sTTFHKINx8w
PuqR78EhAzoevYLhy3hv9KvmfAbk8LtAZWUBXlcoybFvNU2ibo3/MpeDmzjpYAEYANPAYoHJaXS/
sVkNffYcz6kc2HVki+xG2wYLY98Tei/um433Uiz91eL5tE+A0DDqG6ujLVE2PficWACX1qURAjFB
gl1GOGNvnI+R+VOSTWNsviQVsNZmuWq3ljrzAVOv47sPGD0KMBcIT/nhdYx7gDFA6VNr7QfrAKJ1
mrlXp2YYhW9opQP2BrG+0bXaJTQlOh2NCBT9ZwIKFe1r3J/7aNEpS0meO2wTNyok2aHYgtcD+qPG
z2MRoUJctExvuZHKXauPADAKJN9eiKh9XS67Wkd7LKgTf055gJHOTeuc9eHvb9yX5FKZ3EiwXmZb
cHDCb3Jo/CEKJKw6DmTzegVil2AhuSp7drOdqz/fVxMlWjAzAbYNyRppEGgc3VthEIhBWnaAVklG
tnUZIju/AAKsXbxkQ3vjCPu+Xjgl6egZyxOLfGd4PPC8kcDX1OI95S9YZuWIhJU3El+ThFXdZOb1
NvFGRCcNtEYAShWgAzm6m5QsrSg5x7Oi5Db1J6/85u1ZmZMan4Cj42U0pAVkCYq4EL+7X8sML0Sm
VHA7cOS1UxtduPrf4m+7YQyw3auCkZH33qg1Wu03stl8MMb2bALa0KvpB27pbFPrmze0Oax0c7PR
P7olo/OQbVpeenXztlr9HmY82dQK8BLI+CH3DOagsaaZFNd04ydsZ4XpAXSVSqYpATptSgjOIGh+
vs8mykKQErkxNtpnOZpaacmDsfV2L36EGujWLSIdy8WXaeroigaBJAXOdfbSzDrsidfPnenRTqsV
rgIEk+ks1swQFnnk01h/v24HFcDwVTFXH9RSmPFgU97yzuZowzVFGtulAJsRyV4lcvWXW2aXvvoz
7mPqsc4DgQ3Zd1AmAag0shPyZUH1NaY1QQIs1hJVxJsDlNL0Eg/YAvGXbZS6fI20bE8tpZdv4Qza
i/OcnM9EKQyre/MZozuxtn27cxt8BgjjGfD47kpMLrvqrzq/p6z6E72WLZr3wPm6PDHoJxRmttew
e0YPMUDQ8UdEiwXoBkZLzNtFglnAyeuSn8LfFfLx+fb9A9M+GsDjgkV39iMCtfd7FFPborUA53iv
l5zWb/hXeQXsvgg4QaihXGDm/0XadfXGrXTJX0SAObw200RJoxGVXghJtphzavav36IX+3mG4g6x
3mvgQrABHXY+oU6VnWyr2tJc74zSiGF9TyIBIFfjHno0MLZQDxqROlk7xctD//tls3cZIXDFZ7Sl
XqTxzT4JFP1O0dPz7fFP83dj+H+w3RevVDsYrSSUNYz44psoBt1zlcO7RNdSfrxtaXE4aHcD1H2S
hJ7nVoMRjQtdhYkO4/Bc6ei1l9Ye/DUT0714MRhJaZQ+9jvqPXejmUEAAkt6Xzp/MEGHbIv2Q1Uy
33Zn1Khvj23xtCoXg5uvlUg5Jvyx/Crujo6EPrPCfYxcOO5WZdlvIvbH5tvYpqiqrGXWFpfwr+15
ulzNJb2vup56vapsBmhXGp+8yuzbI1x6Zy8GqM08N77lKPiJsBmD4nfrWxp9ESInDjPrH8yg5QRJ
eOyUH0pytAGBTy9R6pVlYOrtZyA5fXluEHrftrMU7MBf+GtotlUyloBHRRyppwuNneXo1lb8mmAH
FSRH43YI4HASIZkWi99SrJklmPf6HuUpX5GdSqPbQJSfDZqt7ODJ6o/TePFVs20kKQDDGzyWkqGI
+SQ2euKEaQ2gZAv8SRhWyWns5c+a06UVKOFCrI3pQNUDPYTo21Smk3VxcjJIg/gKh67opmxPgxjZ
VXUa2bOSi3toeK/4bAuweFR30GogIgJGe+g8EU1zDlF/hbys3wAsE1lqTXIDiHHSQESP/ZJbtPbt
0pcWTC6g66DfamYyCcyHK/nMxbd8IsaY6md4Y+cnR1F6A8I1QAFX31nw6guylUp20R9j6UOTnZhC
RAeqOsx4Xdl8k7s4X+aJxGwqquky6nfXsx2GYs/7fcAD7MGbBdLER+6uJNmD/xKu5FCWcqmgsUTe
DCq2KBLOKSLykfZBLmbMs4QXAaQmn26HYndOmpdu5Q5ccMbwgkKIB0VCBX7yzGGREpXVfo5aRrxt
O5NaDRBwdCTp41pkA+Lon/MH9DQ6XhWwMMhItF/PX5c0cpuUcPoNKJYcDcp81W5aJIMd0BsLOkmr
VgzNivkydVJR4z4rKvuvY0F7zuX1nKokmAJDkoQ4EmYhhQpoZHuVK35TKWyTpy6HsCF6JHQ5IHwA
8LtZyNCYf9TUoAHoqK6Qh4jSokwPeqtFqq2WslHYRYbs7a8kTXzegZocpyPBqheRqcsKP1q13PP5
PQ0zZZIcQ8eyPbWU5k7eAclKRKkF6YIBUQiJBMk4RhYdgljdDmwwTlLWp9J9oRU03ctjIQbHOoxq
zlJDzpdIJogl77ICdZQ9iBXE+D7LW6V+1QqtLx76OKqNLW2BlnTrJpVKPO1qBIwoG1LZMWgqCZAl
H8d6J2aqP9UQRF89igJfoTll8CXBydMmeMIdGNJzNkZpcwwVJdTMemKEJrVSgXC2qKMYUZ4hg/Tc
UOWofUiyoYwdBsRY52aFodeWzMoRrRljBvW7yOcSMPGIKd/Zii9K4UaodRqB1qniE6+Q0z7/UpQM
SHYSMmTJPjOxFKFllvgFF96hPiCXJzUbDHmjURDzn7SqC9FTNtYSR8RWrAo7bbR0xNTXNGKmPmRF
9p6DsUq1IyQMmq9WF4P6S266LAB7FWu4fNMVsjHsAo5T4mcw2oSxHaILNn0qklhMKlI36KSDokEW
q3d9rymRB/mFAG1sqAGhid5IaIl6T90bSMoHQadNstxqLjwGxdAxK8XPVUsqpcP/SyOHargBDV97
KIM+2Dc1EiPfaSBE6bBr+lQJ77iuU5U3/JoS8IhMG/r3VmrbFvJ1ufGUsnQcCYWYoWhXXZYWll+B
kNkWMdP4IiPW6F1bc2Fod2Msqm5QpFF86EQjhE6YKPuJckCChov2fu3z+ZFLkRBzcYHo+KXoMN9L
TO44kvV9Qe0xKvLA5gu/qTKzqQslMfUK/cCgv2rysX4KoG4oxVBOMYb8XJalxg65VkFwJBVpypky
h/aojZQnomSrGiZJICWSFYOFb2mDbQt91Rxs3Xku2B1XS9m+KvgckxcOrQK1VHg1Alrf2kSnBM2S
Bkf6ZsiqbZYNQvUABoJUA7x3rMZx40dcw58VnQIywwy11t+DQdPiT1bUpeIGI6c2KHyoUW/3fmqM
pihGfegIapBIWCqJyndMBUsSzkZX7YRwVEFaUYod76ZNneZgbKkE44vLMwgi8EEXKBaD3ttvAyme
0IGKZRDeh3UZcndCnQuJnWZB1dqcHtHCESKRL2vS81zKrADNKPr3kOecDboW9kJB7RNA9Wigv28/
MgtdmVDjnWhG0MYr4j6ZZVPTKsoK2qJTCYmejvi+re+A9EvP6aHfsFeucptnfatawj7TTfXYQEPD
pdTSUFwKXL3ZtegwL+3n0EFIF5/WHosFRweAFZD1QDRO0wVl+vcLfyMoKGA+Uc97fqXW5tBXyC4L
CfgpMIVEpD50MBmo/yLKVSuO7FI1AwKR4HtVwBUJWnHx2rTBqiQfhIFHHELEE9MfaYP+4vFT29WJ
awhOJJv0m7pDaSIV395FT2G04ncsPV+TUB6SVmCY/sEhJItVnSQI6rxUSQeL9dlIxAptuaXfr3WL
CwshESRiUNGAB6CIaAm6Hi2v4GoE5JL/E94iTQUY4nvzWpJd6d7ebwtoy0nI9a+ladQXS9p0YAGV
+IxHYqQHjQ2oLsj0U2dTK9ioLgQYTdQSCcpZUU92AJopLrgwuqfR+r79JYsrfPklM08kSrVcbRV8
CXL400cc0eTlPqDrqbEOuxjdayvptqUkydXQZ0mSssVhz6X/NjixJVt9T5AHm8bX24FpmtA/XMmL
/JRBwIpeDnJ2guImEKWgw8ICXvb5ady5u8AyQZa5mmSb7omZs3plaBaTRIPWdRTXMjpeHIvtS0fe
mpnVH601V3Vpq6LOZ4g4l+C5mHc8KnFW6j2wq15Bgsh8D2u7fmGPCerUPpk6tDrrV7xySS5dQ6oA
oIaMEgvKHLOFS2O/EOuG8p6jcKbwyDFzdxLXVM3WjMxWSoWzr1QpjKRbCCAeDJwKEyV9w1rZ9gsx
HAh3/g5mtlCpxjVUFHCnQoikeEnfIHH8HBun8B7IQNBR7CHIgZc1je1Wt0ONyGunYGmjqBpeG6Tj
DdRtZxfAUBh4wMdB8NAM0/okgbQmKMdSR3+988xkrR1habfoSI6CDBQBgDInKVerStcHXx49rhC2
RbMXMt65PaFLmW204f81MRtQpamZwjhp9NjZT8AS9vHuoH9wW+9B7/sIIRdiHCHklpM7FCdPcAJ/
rdifXqL5ybu0P7vHioTTIeqGIeqeUqPvxnp/iuzC1a3ITYbd1PCFy2XD4W7xbeXXWqvb2gTPzgYv
0CFLdWAFy5Te6Wqx6ThE67eHOI3g1ghnR6MpcSyHWkMCP3DAJws5qa1eVk7jV0//YAglIhUUhWhi
ngvUKnWoyEyKgQQLp/K20X4XzJHl7W0r0tKKIbBHphoIjqkd/voNjNKIZoXuA18pEbwDwutovtav
1itwlmAsykwBnUvDW2TadkkgMDvuz17zYK5d2dO+nM/q5VfMVq5KtCyuYw6kN+UpVI6cuh/WqHuW
Fu7SxGzh0kgAnh8c4gArFSTRRqCCRlJ34BaU1pJFU2bxx2hQdQMKGYTXAINcz2kbSWIBfd8pr6C8
ZhthD0x+/JltQSWaAqz5ubKEC7kZqIz8x9yPnFA16CG0XEHygVAK2G2AM6iFPs9tYSKbewCHie29
+fcvX3DYoHhzPnVkVc5p7RtmydYhi4JMZiEqqOOx0kBcVJ543QpQkxjQ26k0H1Fnc8mqWvnSA4Lw
l0eWCIIIgKdcz7TM+gR5u4J5UYt7Jjb2fezhRGqRB1QjMZQjzd97/alKPoHgJ1UYfVNaWob/O8qg
DGF8316JxdTVH65cCZzPgMjODlOdsRzQ9AkcGzhcSyBzLbgAoOhEUCy9cm9bW9jQwOHi3QLKDKOf
0yrlhuBzUGrgvVzVM0fi9GdFj5yc72Ir5sfMuW1t4W5FkgzCt/CX4RXPJdqkekrZ96A9GWOlsvI2
Cmwg7d9uG1ny/ZHUBOAIEHqQO/5pT7rwyKW202M+BOFJyoGSCgW8rrwTOkxfCziP8qQwtG63BKWa
1k4DkPAZtVXouqWuMtosZdtRwoRjh4ca4rvzLgIAZYMkEZDwze7U52BCmXQ7rd4XTsy2YCBAnzA3
mMYhqcm4BgJeKs1MVDq4PVDBV1Hiu97VWpqmalx1vNcHH1Q8F+lL1Mp4AYjMPrIIemnDQ9gkuzCR
z23Ub2POd6uJmfm1A7Qta0092lToj2k/qrCwlOBbYcADrfXXLjwccECBCZMEpE7R0HH9kYypqZjI
wEzIx+MroJnve3gc9Is6iIRTeMEF+EHvAH6Cejl6O59XNsrCfXNpfZ5PHQPI9yGbwzza7LrHQSOZ
9sJzDpVOUYMW23pNdXKBaAjSLlgSBblp5Cd+ZKULve97QUUBgJJRi00aGLYf+faY3PHI8cjhEajA
Hf+UibYILPzKcBfeRzBwACuCWGMic5pdLLHKR13YchO/UmO/UscqRjflbNA2A6fQoxHQvm1wqaHl
yuDsQWZjzqiuBLxHK6A6ga5tB7PocZUlFv3sEkb01KyBbCz7ryBwy/KOE+45yVIROavuILt1ZCOx
J1PDDNZqMQt3vorOHqSgwdQ9qX5fbzxIm3Atl4F6D+nwdx00Ah9NslLUWjQBDAF8aSCRIBt2baJu
/dioexzAjHAGYRvDo8+ptzLFC0EW8oZ/jczWFIqpXasiXYeuv9oSwXAa7TIXT7ZqWg5zykO+VQ7O
oJrQyMCGal1cAdU53PH7/Bg5a9mt5f0NLXB02EGrAGxh10NGRb0XA63kvUCTv+IussVmWw+JzaXf
EMZVByfmfneRA/0hkq8iVBbiMBX3nQgWaJTWfkAmtCKnscQq3hsoR2j3GhG+401eJUkKuDQjSDqR
MBecImSEK5/T+OH2WiyV91QZdKTo3kIRFc/c9ei7lGV6HmIt/Pjcqa8lkvVu96wHZhhCpEE+SygL
yQ0PWU63CSHkYLXdvQQupdufMV2ZM78RSE4Eo9BJ4dFBNF25F68fHJ1SjVKV90SVSPxD9VwbVrRt
QkuG7Om4gtye9vBPY8hkSvJE5jfnMdP0hskDMvieoAOmj3MkyUiQr0TY0x6+ZWT2SIxVJdK4hxGj
can6DMZ5Ae96/3p73pb8Lkzcf8YyfzCTvmpEmeOwf0bN1Iy3tn/O4n0YnnTlmFK7hw8mbG/bXJy+
yceToB6K0v9sZAXVBCTHQ8GD2J5x1wcrv/6PGMmPmfv7++dDapMKfQR8IXpSEKgjaXg5OvG8VopO
wKtpTqKA5SPJ45x9CEOdnTlIKcgEtZm8smJkCFB9MJC/J3IAaW9nGMvUjhUfRJ+DgcyOnXeJcaDg
scMLFgvwjf22Q6zMoNSqEF6voJVd+mCbtLOBS37RLO3eQ9TiB0JrhhcByUoWEJ1m+kc7jgxwr2BM
YhI1g5C7gtIPrVkifAWXPocUi5mXmXLP9/BN7ExK5edCyHXZGkEaC1JtJWoLtxxZ6MQqA1Wvr1Tc
az3UlDq3l2x5m1zM6eyOa/oiM1ByRbqnbZDY0jbgdEK+k5ljCPGD28aWUjFIX/9ng/wJvC8OMz9I
Y8X1seDVB8FyGohJpFvmRBv9tyOa7T17hPDy3XjQQYsW7runGJ0RK1+w5CNdfsF06158QcfL6O2t
pi3KP+gcFHZRirpXpEOV2iV7QPWNlhs91620dvjqVVYNq1dzS/ZPY+gkLTgV9AcjXevmXnr1Lj9q
ijMuPiosFBQ7VdwIaWPj4uGZmfov4irCaOkFvzQze8HHpkXxtoQZcJXH0kEL7d5wJeQws2blpC56
64CtylPLDejg5nGYwSYlYQELrRAFYlqoF+zRjgFtggwXagwoLX+QNyERN+kuPg2fEHytplrGanp9
IeuADff3O2Yzm5RhXqAlXfCy3mofWihW7vVDzoiNmvLL7a21lMqf0I0onUzElD/0Fvkwpd1Y5ILH
Q8bVRX+k0KMaZhmn4HXnfzX3JaQszpsVo0sRx6XR2Zr6rMrGUS0EL9zCK2tIrk5TXAOMYun3vVeX
TromnrH4fklQ59AmIPUPrLYYhD6Ug0sB+VRxV+RW19hiuPLqL56ICxsz3yMIyiYrBdiAlCl/UnOb
z70CYS0Z1zrTFt8syPngtUK8hkal67OHNcuVBl2gnp66fvqpqHu+WPEqpmfvx7OlS5MALJznHxjg
tmCDRBEuekVhV5AtQO9TcChVwj8odButMXiuWZtN3RgGXSoVsFb7LgWu/d6fEmwJ2rzLlZze4n1y
Ma5pES+uLZ61SSD2sKSnVgsXOHyoYrvvP9FxeHuXL+0GwPg0uMMTUGiOORXrMQhbuE1e9J0E4EJs
IyD63goeJODqv7yHl7ZmgyqQcx3yrhY9ds/DmTAiwglfElq3jMIs7utduZavW9qAlwan9byYRbWL
FG00YDBBb0WcbyTlNf19e/6WtsSFiXkyVGegmJB8mOjA3Gqzw3u/z591wQpX8h+LAdOloZkzUQ4g
U1MCGFIqUAEFuhmyZx+k8/UHw5qBf5zK5+5chR2hkbq9PchFT+bS+CxS0GkR9GmRi15oQI3LwuJB
SlxAfeUEbMqaoujqUGeOhA8GpKYXMdSmdtLWLNJtUD5wza48RMUj46mZtk7UbZpVidjl/TIxW4BU
AzoR079f7Be5katMTBvRy6DdOGV3LB2cn/KmLu/pU+ooOWBiga2XFlBIqsNWIbdLSU9NAp0ItNP/
CABd2xebgvNxRpGIa826PecgjLCoqdhSsRNil1cPjbylsmU8GNFK4LRUlwHdzF/Ts6PCiWPdtghY
PeXLSTaKw7Y4nvUBukjgb3QgX5+blZmAkGirneQNuIDSnbgXeSLiD+dyrnxgJnCTrXt75y09iH8/
CzjU6xmJFQhqoOwB3QOI7yGxj+aC2waWzi86SICjBtZ0ApxcGwi4qqT+UAvegMyqW4bWUBI0sgdP
SLquOMhL/WZoNUOz4JSFQZvU7P4bC5ADBDKFL2oJn74FVtUdapOnSczo/z4oPB6o+4I1Q9XmxI90
rNMkGATBA6ZpSPqNbxQWFRt76BOrrisC+CFoQ1aMLibT0QqjSKi58sIPnY/S1/h+LHUE3+C4Z0Ah
jnbzoDz7gO3ayXlf7Nd8+yV0soryAGTvUU9HLXHaPRfntZekno3ACU7k4fXhOLipRirHDCz58faE
LjqgKDSDLBixLI/c/7WlitYJwOW+AJXj94H7zWnbIfilNtvcLt06NsXQ4nm7rs3oLR72lbDySC9t
0kvrs3FycjMafjFZV/dd4cofVfCS6Ns6uFeQFV7tMl64htAZh7QQuryR/Z2T3NOowT+NkQhWuISZ
IjTRDFKxVym30cABBDryRHZ9zJNN9tVU9llObfDcAgi+UbaQj6TBdx5MBNhvt9dg4asm0WI0xqAY
AuTv7AFsGGieiqmVzUAUz6oIxO1rBf2lE3plY/bOdWPWq2IOG1wjOwOXOTInH9TGG7oNrY9xcKSc
Fda6WRaDU1T3Qv3//oLZ2we1D7FjCRAVxYiCV+/WDJF6I9sU3pnA7Vs/2PcVUPd+S5qBOrKRbatm
BX23ONOgWACrgCYjFpltN/DwNLSj/OiNUv9Ofc3k4nhlMReImSFBfWFj5krrWlFqFcNMj+7oxodw
G24b+x0Cd/jjtoQ+Irm0/cM+vTt3ZC0DvFRvgHmUMQGL+XOyrs8zgMGQKqeAbkAv6TNAwx5ngm1x
k5guICPeRNQEGoFN6J7WlL8WHrRLw/M639gCAaQaQKx0EJxX77TuY8hfU3WloLBmZXZW9IIVQ19j
F7VZlJlG1T00mb5hMVJufMc5tw/m/zKZgK0LBrBGEGy7nswy/J/J7MzWOh7vc6dxI5uRR4LZBHt5
twUX1unXGnvl0jZF4Ae8G7rvJ0Xna7Mx5ZURTF1ArKi7JHgUoat8e2B/LrpZdImY6D8W5s69ING4
RlYLRVkyjKZ+hBwveiDvn7A5Iaf8bByNIzVb8pWZFPsW/PGWaNMt6NtRVvn9Qrhd6yqmYCK7bnIS
Gdby90vECFffN1tmLm2VII/wfYBxIr+IrF/qxE7hFkf/wZ+kvuw7EMElTu1mTmojfYveOs7JTTgd
t2dq6SW++pLZFsj0wQCghqGJJtjIJkg53tGQe2R3Y/wvm+1yTWYXpKrVAnrNUQfOMORmmnQMWd+G
Vk8A9wK7N/i04SUOe5DBrHg4f5zBW/th2pEX/kaC2yQz1D+2358YbINfiYTbjMDtIFh0Sh6+Oqe0
e9Jufh9ewNpF0EmZm+kxsJr9Kv5s8blCAUcQpsI9yAdn3yPLjST5IZs6rWu0YWyKk24N9Z0snTNB
sADO6HSSgMNyu7LaC5leaKz9tTvzhiCB0+ltCruiCwHF1+a3bxC0+G6s/6ed6Zq7mO8+GqQhSGAn
Ia3D7yyFgdlwIL9WzCzdlho4C0BoqKGOP2ck66HfIVbqwMOM8nUP8TwXYnl8bLFntIFB9Nm/W4m2
Fo/LpcXZwBg6piRhgMWqfMgVtL3I5pAinYhm/P4QHg3lzl/Doy3F8Do8OjQ6iOhXR9nxejI5XlYr
mQJke+wtpP7eI8gTbg2VdOhXsVdmdGmDXNqaRToR8sK6mIwI2zpyfB10NOdr7GjZq4rhC8T/iDYw
IlHHKRDgrVyPSg9H36gGAeh9Xjc7t9IOBk6hsMu2Lnmc5HKdxjG/86MOSg/3tJeenuW7Z8MqGlyF
a6s6Hbf59QAhGtCogJMNoKB5sNowlgsyRn2MX4OTZgo7s3Un+d5vHP6VTSstZAgx8L/GZnf/oKX+
ENTTcu6Z8/nuvHfu4Oo7B1v38dEwe5LuH55+2y/2R2W+1C71UnOT2oYVnNfjzSV4v45v4Sd1a11R
5hiJgepJanCoBbS9nO/HJLNqI9Wx5gxth+jZ2CliF1oGo8U9zwUTxcuo7ZNcLZ4jNee3Ckpzbswz
7a4voqndrBxctFhp9w3+I1EXGCs32KLLousg7kGPrQK/ZXaDcSwKS8b5U17B8l2NJzJEhXkr3lh4
G43tqfj85izoVGw7optraJelpdMNwB5QwQHaYw7jB32AHg4FMvANs5nwKQlPI+eEpFTGlQdrzdC0
YS/uTz3OpNBHst/rNe9d7koz6k8lJrRco5RedOcvhzSbz1iVCgwJaRQtJ1AKhD/SofRr12+hThQ0
8UEkkyQP+r40OY782jyv3DdLJ2/i3p1qJuBBnS9nhq7CIM1gvqwDM9WOivRbjkHeHUXor/v+Q56M
Tru+QsWRNOVOCOxEZk+3P2JxTyE/MLXdAnOPNvHr2W7z0k/1pBW8PHAn6QPj46Vx3BZKM6BKDd7u
druT9oZbR1jTahIWHjDwp4M2CphUXIdzT1jPOEljNcCD3S4hEOxuBpuNmG/w6WxO0kNHVty9peWG
LpSGtMs06WjPvR4qTfRUjqb53kvolabkpf6eNJOg6EBQCslNw6r2uSltnzeb25M8+fSzK9ZAkg6B
xkR6h3ata8MVxf0j1SJAqINj5O9V8NUOhxTiOujckGILPCgrMcA0klsGZ0dIEXM0TCLR5sVfQnHU
hNpS9TWw38IxRaAt8CDMREMzLqTrQWUiOL+KCjay/jj2NjMjBsTrCn/BEuboyspse8pq0ZRhBCus
MYPdfXRKNrwNHrsv0QggCaRu8CZusuGZL+2V7bKUGZwyCUjRATct4pm4HmCkhnJk9Lht9RxCHPrZ
EA5FZmdoAs1JRTur5ipCf4NKeuTMtPHWJBQXho7LAVxPU+cUvNY5d0NUykLWs1YEdlQ8aV8TFCOx
XUG741/9iGyAQmhs32YPt/fqgiTMtdnZujI55HKwtIpeXp/UMbDEHKC6o+How6buiQ6W/FJzDAuf
kIUfyiOPPIdiyYf+2UhAHLvinfy8I/AxItrSMX4U0ufCan0wNAliWRHu3zYi4X6lELsQi1z//tlB
QQpdGtIOom2ASxJV28pRaCK1aCpsn9dnWYVUXHM0YqsatwU7tv3aHvt5UK/tzyYbSQjaZ9P4xJEU
L/ShUZ78xPKzx8T/YB+Jeq8NpvarAMsM8Ku3F3rBtb62PTtapTb2UqVg7GmKDnCnb0rCFQ/0pWo2
NXDSttyslRImB/r6WoJFGQg9VC6AYZy35XViOyYKiL08KWlToDX5PtOI1qVozdUGVT4nvsifuybq
rapnTDGHPFSgZl+D04XIFQ9oYZ8p0ujQSo/2LEvKEnTPA/1M2DB+FHzGfhVaUGX27Yn6edFdf/Us
LGAgRxANFQihWg5Bk6luJOC2k3Cv0MaM9XTF2sKOQDvMhNudsJ4/OEQEoS31Am14XqS8yNVWj5+y
zrk9oJ/PEYQEoY4IrPTEHDJvsetSfZDysZ8wMJC3alJzrJotFyaWVj5LqTWkmVkUaymQn84O0l0A
r04k5Wj4mau0akZndJ0sAySS1DF4eNIP2ofciuu44FPAioiaCphRQOf3J/648B3zQc4CPwpFT20A
7093TU0i+diFkIdIfafvq5g0NbP0zomy1zp1u+yUgTpPib/W2JsWii/4FElSQNGIjDTaQa6fj6BJ
OjXpM9Hzj+UTyPMsxQancrlvLFsnzM5lIq34cgslaJicEN/oh8OjMU8JcKE+dryCUt14KgionCHG
KFvCHTXvEkv5B/8NWWi0+k8c+wJ4f2bnAkGTpkVDChABJAVswBjLX/yHaGYm+DkEKAuT7lXFXz4O
L7F7ewMvRG6oRmJmgTgCvRsa0K/nNhpVzufgfHhhQVDHAhXhxt+2ew0sdpCpa+3d72oL2L2H0HF7
2/TCFXZpeS6WhYbfLA3EUvKEPjG50uXB3jcAumkzUMqtMeKsjVOcuSCcyIaC4zBO/ru0qjvJ2ga7
zESfsX9f2zIaD30kEFs3CUm1Vk9bPEoXc/wncLg4Sq3O5MxPYLt8oC3p3NwK9hK6OU0+tE0OtCx7
zK+ZvfxDyudqcefecgsPvks0GNZKK/mQzfReoQfF5J/gYKRrcvVLryDySpDNQWoQbYjabCvlLZJr
ukGBUKF72pu9QX4FilMaFrDRQ/jBmjVIzNIFf2FwzjkqMsGAPn2PZxcAfjCziKBusdQDyBOU3XD4
8F92KWKQteh9zepsJyHRTduKwiq4zfjcbDqwnP/TyEBIoiKcg8D5/IrnBrFrk1gC3kZ8bjl5KwnM
akEeqYheJRGd22a8/i7k340P9iZHjDecvxmalSdgWq+Zj6GgxREQT7yiAhi5r6+GNEyKko9yyRtM
uk0/u23gYD7XfKepMnDDynwRS1A2odUUVibFPPmdWp0rvFevxRZl/LUE/kLcivcegetEoAB+5XmI
PrZ4ZlLQAWJIVrYBi5qYmxRiY1/Dl/7licQQiLoXj+wereShI4Hh/DFfi/YW7r2rb5icpIvbgDZM
SQoF35Cg/cYwo+hB2vkQCv1cZf5diLuuhzt7V6KUj7VuGi4IutVfbuCSFyLtvguo3TZrxaiFYzGx
gst/pnZKx14Pi6tHP6aTraNi/1rdJcu/HTGcqk5AxT+g6ItJ60Q1KAypkEA8nj+JppNtQB3ZWLxj
F2/YJtbtp2kpmMFg/pqbPufCXJ1oOoC40xqR2mm+BxfAajyH/H13OHebPv6nQyBPeG7gZ3gAZq/t
KbpQlUneSVBAicmw6yVb1I/xZ3QCORCRH/r6kWeHJl/V4lrci1CRQlslmppBO3ptt4PcjTAkg+hZ
IOVkCFVi8y4k1BvOSByd1vA6CyCzKUeFVwBS6aA2l2cxYqsn3Ri2JYAlmV3yVmKYfhdZKZ+ihzGx
g1S30GCMOTiUZUSGsiChdBI0OGDhYPejJ6T7kO1SkGQ3xaYFCKQ8JCJ0Nc6DYMq1qb5LEBAbLb7/
laKOsqZEtECag69HlcGYytzIcs8mKyyBmh6UTvSeQcxG+s02MfsNj8sRER64b/NHcW81GvLFoGq6
vR8XmIOuTc8OcjxUSpIFeHPGkwgx+9pqLf/UWwZRIiK98LVtvyH3ZsoReXtz7/ojtOnWKBOWXOIp
EBBRIUPfHEKD671CAzR1GSKed4lAKjIoTF8AsS/6QU/DP8TyV6ZmM636EXDCDKaeLetV3lUBSTgi
HHk4aJuNvIJ2WdCgxOQiq2hMSmqIp2bWkH3TgjrB06q8Nh/8s7anVv8k3SX2k2a6BwHkRCDZO9Xe
+Sx5Xg0dypd8c4Aq+u58gszp7ZVeyNJcfctsoTU6Sjla6wHHRqMpyL4cRcZyy2sZi6VzDxpTkDgA
Owf1sFmlqlcqLRl1Jnmt8hgbJMvdwKZwDXM7SrzbI1ryvEF4+dfW7GEYOSr6YO/D1W2hOcY4Q4H9
M/I4e3QO+Qek7Xeb0vw2V6wu5d6urM5u1B7VjiYeRMmbSgBgqT34O3XXP0HY4ME+HGroWH4wZoYb
xWx+3R7w0lMFpiRkBVSQJQBSe31OIr/NWZeoiDR0s+8DMpzj4e22iaVdAsIHJDRFQF+UPwHz5fPE
IjDmNRhcOgKUa4CVtzvE2S5cSRku9JRNYQtoWpCXnrJMs90otoGuZRyGMqCdbHwOXtA6/NCA6qPf
ECiYf2GDIiT+ggooZ39KDQlHV1iZTXVpOi+/YeaFNoocgvZRl7xCAbUlEZMmVdxcYsaLUYWV1ybF
CIpFRfut+obaWUXno1tc5kLtSAOGXkCj6tvMbocRBIpVWo0SURK4GEQtE/5TzGQAc4oeRSVSVVyj
mFIAVkj0kfg5+m6FOEWeKlDyr1SVs9RR/Uyza677ZGg5uRvDroTads26N+Dxuy0TaFdZmcEpniY2
6hOYcdMHsah7pCxasaxMUM1WhSnlqhTYDRBNAX4Ox7e40GrkSoWy3HD/xdmXNUeqo2n/lRPnnh6B
EMvEnI742HJ3et9uCNtlAwKBQGzi139PVndPV2U5yjMTdeWyM8Wi5V2exRYIzHrXB+A8596hZLRa
y8pd1rl0sm8WQ883HGwG9f66r81gEWO/9WrL2FQSopBBZUp3DKVVDTXo8hWZ4roDDTOAlACg03Xe
vZBq6kjgTNOQhiDqlq8Cj0oFJ6+28f8S1fz71cHM5OeVMBUjiJ1w3rjjt60HkDO78aHKaTWBscl3
aexnSZZ/UZD7NOT9cczz3cZzlK7Rcr3L906Y3xx5lF2ZKxO6EFVcrdgXC/GTnh9WCDrIIFBjtf/C
GPCmqvZ5nWJ2xvk+GpMD7HBaAJOa4JEdoa330kgokkZOFYZGs4q+OC0+v1sHtU30VE7yHWeLg9lF
qp1Z2Hf2GI3G1dJclfc2iEJdQDaYUy6FFJY6DPOF/gobd/rm87SN/nvk8xMkaywhF1bYd/6jJcMy
oN3KavbNuFLj5RfhwKc7AGILKEFjT2XnEA9wQqFzO9c2Eu5HXx+GEaCBL7oXn+90P4xh/zxVhdRW
wQjG6JLDDuIiUKPKo+v3NMn2I4yFtuubj7W7ufe+zH8/vTlAJm0TmGrkTqff/7CVG3QxtJkt9t2u
wDC/PyZOgcsv7+iH7z6L2AaUjl16+m59F2/vcgAAf//9n4aEJ7znvy7+LHJy2cwhhYMBPL5OVzmA
hY/NiJaejXaeK4OFXjWDE/jNfuq/CNq+R5u/u7ezo6mFNKyQLYZu4sPh+ZgArRVMLfA+0LHc79vN
xcXWCqIblwewaP/9bX8ajf9422erbs645FlO7BPt4KA/npGPBHYMgtDmutqt5MfDk7i92N4BQXK1
Rg3h/7To//3Uz1GphikJnThufXw098dTApBGMCjVx5se6McV/2IWfbrJIGFD3I/0FCD7s0c9Qzjb
NAtsqSXQjgfYRrCoj/XtFjo739KvlEI/i0x/HOzs2frzxLNFM5QR7LjcumF1vTaffv/+PkHfIRoF
RgOyUtBbhY7mz2uuHsusT4fKRqkikTuShOurb+uvnJI/rTUhpUe9AnZezCLnESjWhcdc7JBFF6Yf
yWsb1CnOhVd/d9w8jXF+DcnvixBazHfjXRnd/P4eP4sQAfQ7CWjByRZX8PMtVu4gKMza7DvuvLb6
RTe3wnjRVvz7UT4BxOJJ/jDM2T0alNaVoyh2r8fTrpmH4yUHYqoNXm/h5o31YAfB3rjygmkf9qFT
Qha1gBOMAYcYqMIN6Dj8/oI+nT3AhgCdagJRcX4eytxqiaVd+448G8dqWjnDprEiMCicL3r7nw/k
wDjNR9qI1/vz83UtaF03Xs7u+shzEvpK0nVdx2O5ll+JvFH6yS4OWQcob5989+AJ9/NQRpYZUggM
1cQKRkfGzZIsNKw2zwfYOckbkHbfs1NxqgrMq+ojhivHLURaxSVYyUUE0ci73z/iz7oZ6DdDB8ml
KA1Dm+3n60mF4ZtZjqkVHabw0O2bAG39sHuodmLPtrkDz/GvVuwnBtSYxT+MeXY8eyzNjb7CmAg0
UP2A/FbwjDPmJsE0C1ZvwT7u2zBen8R9r6L7L274sxcA0hHgK0A7AT57tl2o3j4pHWC/NW5k5Se0
evTyawqZoLmOoXvGZwnB9xXCLwOz+6si/Kdn7I+jn52xdjEuje3p060fou7Sf3AJqL+Bx8MP6Cqu
v7jX02Q6P1YRFTgnnDDq4+cVusVLZ9MoHPtOgA7Tb+Bh2YV17kYlH8EL96KZR33+9vtBPz3Lfxz0
LAYaCl0rifAWMfv9Y3oAlCs4HFWweZ8uLy8fmv2ehhfheh3ef7VdfBIgQTMA+ADE79BZc85Wcdny
lDtKsDvrAyIlE8q8EbRq5q/sYU/Xf/ZQfxrmbMU0dlaVPdwPUG1Z5GrhHp6pUfBQp+hA/P5ZflZt
AbQbkSxkBKF0fJ6yZ3A0ZMvYsjvUIoOTFu/16nIVdkF+8m/cfbE0TsvupxvD4YbRsC5goIJD5uyU
KRfSThXLprvaq7IoH3Bjw5QPX5wyvxZeT8PAIg+mEqfj9JyPNqESz7rMG+/mY3lhRnQtDiiLv0Ou
a1WE7PDQx3akIn+8+uL2/F9Ww9nAZ2uPFYzXULSZ7jLnIu12xk2/oWJT5AlQrWP/4lrfhA7z0NmD
dNMkZZ68+i+VHcMvuvKfLAXxyEhcw5f60N7pYVMWD9CnqKyw2uerLg3UCHaGihTC5ji7bY5NFY57
/87kD54I8wgmlF11nOWKtaEqIAe2ljdOe9mZfdCBoGYEfF2/wLfwSvlJZiHPtdcSNN9tARAo3wsz
mqxIhCV6lLAOygLmxRMFHMXqYZ86n9j7h5aJAMQgNNt74wFqJqgL2HF+sF+5+pLaflpKv0yVH97h
6UD9Ic/x0wLNaM8d7xgI/fewUaU9hLb3JsT8cDHuFTNilcdfedf9ckx/f4HoSZlohEPe8/zcKHM9
uqcXaCb50UWtKoVn6xd75ldjnO1eY4PmPnwtprudvQL7Te6sr9b059Pw33dxdgBBQlZ7bYZlBhuE
qD7CXGy8LzFFgnaXvnyxf/yyV509sbMpP+m2ZqN5GisAWZA1a1rF7OoiDWRghm0y7czwxv9fm3qd
BgUEBjkwgjdo6f88OYR2WtWTEoP2akiGtKoCbZZz3EybTgBxNPdwwc3JV4pVv+JCv4+L+BUcV0BT
7bMHKxou4ASKV8f5M1nAV7PAhrmoC/OEJ1YkoFCcnFfOt8Lay3dy7LwIhhWBPVz+/qH/Uks5u4yz
Zw7cpK5JzadTt79ODLTBO9xyGhfo57RH4X7lY/29W/rLYkQT51/3fbYYOWsWe+7xvO026fOA+fCi
KPims6P+rWGBu8CaooHkW+hcwjpebEp33byZ7yMc1pBix+SbCRRh8/D7p/Dl2zhL/VReDI0Lgx9M
vaZal8M1M8P8NZO3fijgK7QZHqdiX+KRwJvLiUpjV+jr31/Cr5k93oQLdQaEerCEQXP154kIGzAY
Hkk23SlnVzioEV/Wlz4NeziRyyeW1sG8ZnVQbVoG1w5QRnjgX5vFw0wTDU8tkD9BfmGo5U4B5Ss6
HRx7w77E2Xy2lZ7OwZOAJYLw8+q/RnfMtmoHF9kFzpbPeIHOVW1vnH6Vzauq2JbsWfmXjN78/un8
WgjAoJBAOCllUBeWcGcviCKrVIYDh8McG3dxrZY5XGYIm7fFJafPs0Mg6bPtrMSEN7sBBy3Hf+6G
L5Cv56kASI5wvvDA1YPXKUF6ezZ3SyN1FRtAsnq0V4+YIR4PvCcklqtmJVbFEAKpptdlAhrIIb0G
sipyDjWgJOz7v98/kNP28MMy+uVSzp6HAUgZ0PwLuSOAtdNyCkpyATB3Kr645/Mc4Hwg82x/pJBg
GEsDA3VQOCzMb3N66bUygLZdzDqW9CIUOzrAHL1/1kOd/P4uz3anXwY/C/KyYhntRhFy1ze3zUsq
bhayLcZ1YUZmnzjGF8W1s9P0l9HOQnKTGF5vaLzeEs0c57aYJhgyDZHojgIeY7+/sy+f69lyh8sV
mRsGGma9IXGmkpasaxjzQXCHhz12/zWL5y/lNb6/rfNpA7wFhBVMB1op3xP+H0Ihs+i0u1h4m2iH
jt4Kxj8Jh5w2fEiAvjRfv1K4+fQuT5JG2Cpg6QSY58+b2sAJRFEBxb/jdsyqkPVrvvHputWXCCLz
6kP5qw4nrpm+ffF4P3uXqDETlA2hRgP87s8DL2XrwhsZ9DM65Om9M+hpNVvoqMEvzQqoyPWzLkZx
D69OvjGJq9fC0KDhVc2TWLqP0hTTSrl2c1UBC3dcGgu4JcJepObN+vdX+tlCRiMcTCZqObZ/jnWe
BcmbKsWFFioZcBrm5qqJqFeHvx/mvFz2fXKfIg0gSJwTVuosHB3HVE1oZ0AQtIvQJwr5JVQ6L8WV
E/Nv06qHgYIRs3jvJsWGraZIbEjSolUGcdOrMvI3sMNAvF4kxlcB5mkJn8/IH6/rfIY0ppVSiuty
rXdHVOsx6VURzyjrZNmzOyGNoXXI/jHqf7zN/5m9N5f/+H719//Cz2/wR+wKCMmd/fj3/zeovnup
ipf6j2Do3l+GP5qPP276l75QffGm/uv0Zf/94Z+/6u+rdxCW8Jcv1R/RS//yR/yt6M8/8NPnMfg/
L+709z/9EMNAoNdXw3unr9/VUPXfx8JtnP7yf/rLP96/f8utlu9//fnWDHV/+rYM9n9//vNXm29/
/Wmdgor/+PH7//nLixeBzz2/iNcCQfs/vuu/P/D+ovq//qT0bzjwQLS1AV4EleI0wab3028s62/I
wcH+w3+jcwznuD//qJuuz//60/D+Bnm/U6H79AfMdE9WcqoZvv/O9P6GvBqsIOTvPjA9qIX/69J+
eoP/fqN/1IO4bIq6V3/9CXfRn3MVWCCeuqEMRC+0CiDVf96c6CUsrA17AG6uTHs/yoWoi61vwf6i
slQBkwwz905avmbnZB+qM0GS6VPh28FUIOswIphpTd9mynW/wqaYtVtfEDKbYT8W3jurBxhoBp3I
RH5R5aIkoeG4DVjEfuqpKiozf94snDvms+XPJZYWM/ougViqQeBSoMnVkpYUrHejLiFBnC55fcgK
g8J7s4WbXiyG6dGWda2TxRi0l3gglbZLoEWJPL+zuAnaVt3P1Iky6ZNuZ1XCsSNpTmpGJg0HxfYq
FaqGVE9hGIaISetkXjw06IKt3dyty5WzEBaYtM2em8WCLSiAM4eiH/PbxTDHXc6Iupk7Dy6Wspgf
W1XJrfZrDxemhptOLTIp0ubJlqIPxFB/q9yqjCxtTrsJDzfoNepJg+G2Ly7BIwa/Ad4RPtZz0U7d
is0NPxAyHI3CRgxrDTpwhZCh6ecqLvPZXtfjNOyUKuuoIPRJw+shTCXxdrVQ7qUlSBpzm7zWTjVE
KdxP1zWUN2Od0wffXcYdZc64zW1Sf+Qz67dpK+mq7EYSSn+iUasA54OBqBXkrds/MuEhpew1nBOb
dGrbsLJ7SQHcnhq7P/aVUwKZy3vZ9pDE9zgt72ZHjjopXYUXhWicNN2VAcK9/zTlXql2fqnwkaCu
uXVyGR1cf/YD3Hxnu6HVI5EbQtpl45GPBchZPNtBZ88CD68UbXXBdHNZtySFtp8zyDSunbILx2aA
QReccEoYaAKFAwvaurWcO0uCkKHm/hZcKok6LHATxOuMcDZs6Dq73RJzARpB2rVx7Y8trHgyG5+w
a3s0Yq8bPf+6KKzKQezkDwfFjTGaIeR4tdh1jS4eMBP0Js87C7o5bBifxi714A8q+yLdLjyn/KCy
tim2eOGlu4e952tO0IvcGDQdyi2TJJfBRLtnVWHKNE7N3CTTsMpdVZlnyXUqFrmuvBombh08W3PZ
vy+sZ5sSVKN7kKJVwKU2IUpB02DQ9RqcTgn9r9oUcME0vNAinasi1lDofldToZMhM1z4idK5Vm8K
6nenSDhXPKzmdGVOLl9CY3SXNkCS25WRnkvH38D/SVqXTi69HhGPNZ7WwbK3x+yaWvKiHZZqZfP+
ncL9KhyJR4EZaemDga9rHpW3tM1OqpK7kWGScotoMa1fs5bnsG+pbDlFrrYrJ5pL1O52leuoLirc
ypihOc4m/jZWJYCnZHAvjKYxyrCbRgZMyjBMdWijGtCGgMM/w3YmL2B74b4VjbUpQenbY4My0XlY
FN5p7rWOH8qsLdQGwrcgmM1ia+M+62QqB/I66po6QwARpsLAuqTzN+wF0g26xQXK1cPJkQW8Qq8h
ycRcCAipW5OIjYWOalv4RcsxJ9QS5eDtda9jNZ7SClrD6hMxBLci31hKqKLbhDURTozUXxvtCEPe
7sSkHeUA8Sw0k/aACJlXWLxzzLQAe9lxh5XMCr6qs2p50nani1XvTEbojopEhGbfbF754UCHIVSt
TTa5Af9fECZhw0Oqo9F0EA+gUq2s0lwSPVTvNbiPJ3dkI7FSw915vKe7XuT21m4L482DACs2zqwp
AsWclmxMe9Bt0pmLTRO3VSwBme29zEo/MuEl/wyPyAdljAyUMldvqxZF1Vb57s6sIc6IADDyS5QP
a8q+wbihOIx9Bf7XVLcxpob9MBH4XtW6WLZOAWvESYwzPGWbOavhNTCWewRmS8TSQa2rmrz7RZNf
Y79N9763yLBF46MJMg0j9Q5Q6RWc7ZwNE00f9NJZnnmfNYlB3OUZkMqiinia8j2v6mpjM6e88jq7
RiYujqBTfMytKPsACHJv63hpsxd9u2ynGflZkzLruly84bF1GgS3Ze1tinLMtt4o0zs6V1nMsA3C
jTC3p42p1XQscMR0sZxMDVl7i72UI/OfqK792LeK6RI0PH6l7XZle6lIXLOl67kq6nVJWmMvjbIM
INPtB3Ry8BBhqqhwJa6zn8d+V8AF9MKd1G2Nlh6LaOtDZs5e2IeXz9eMoaDAJYEAHU/3qKJGQzri
WTTNupHWizTR5HPUJcyrnYDhvBRtTW6sro7Tml+Jud1lHg1dV83J4utpZxV0SbiUTZhTpB/d0CZM
QxmhruY+JAVSWAsm7wNeW9LZ+trS2ON16cASHCbbOQGb2FwUFOVd+963J3zV1KMEPtn+Ki9cqPKl
HoGav4ndIq8A9JxhSpTZRvZqm8OwXZYF5s26LKN8dJuDWZlrtxEsFP4ExBzTb3AxmK68adl0RX7b
KW0HtWEdmczWGkJ/t0MxWhVOdAcaYFm+rFI6fMCb5upEmk0VGYKePqsO6Faeb1UDX958mAM+o1m2
5A9ZO0XjQI5FZ25dC8Dp3vESWhTZgcNYPGg7fp277d7n0zb3Fh6TLjMB52zurYmtc6cJmTJsOJK0
fAt36B1vfb2ZS2lZMD+oNTBXcH2DnkfgNbDgAr3w0pk83Muc+A0lEdMOTt6ue3KoErim0YlYrycd
AGKRx+Dll9iXbHKdl6l/W/otC5ex0I+V0Wb3wO4VRkihPbkkpswsP6hHbqtIzm5HE18Wfb5ZitGA
7HaVU9jzKKd6sehylDWTsZOLOaJOBwndUXVhPyxYhjXv8jdrylBA682G9AezpEPQDoMEnp6CPJ0L
XSYFGlvYrEsCtH8qHrzJ05FPljTQ3SIGSD+6onBWWEEyMbWgG0/DqsbggziqZcgVogw5bC24tD11
tUUS1sGkPOogapnYjY8ubY3dJVDmtJiB3XPhrDzizS+j1tDRCCYLHo7Rwk0L6ZmuAT1fyoIeMmqN
7sOYOa0fm/3IAZQeVXZJrB7WCspy1n1W0OPQMY6qfAZEV4BKOtyacznyDWzY8d925TYbBSbXpc+1
fSHzFjjzEryHZS7bcMxKKDcPeOmWMP0gqx0dqRTNpH4qyFFmPTlYuQ0KN0S0o8keh3vE6NXVpMur
TlrGscxgbaAp5u6CaH81WlLv2Mi6g2bDdWHMTy2KalceQvDQbsojQsB5bw8tbJVoVrJorvo6qaS4
yRTHhO5N9LR5d09g+B1R399bZMlXs52LWDU2ierJzY6IWlAid+uLSZHpmGFBg+xM1qSgePrp8p45
xkvlmvk2d8cMfqrFWnfGRjl8emEeB4tXlX48Qep8MzegbaQWDs5gmqf6Fq91fBL5oPZG5r/N9tIm
IwgyUKhgD9JQUDiDp9tmGhigpE59YxJMVFe7Oo9LqUDnbLC7glLagxe4QKckxqrN9x7DeRKOTPJ1
NY/0smur5WZiS7mlOaWRBuOmMjVbMWfONiPFWcIKrW/FnNcPZirT1eS4YAFzU0ajhMfJzDWL/dHA
4er336YBVmDNLB8FKaFgJMgz7U3Yhk9EXKWpIWNTzNmbzy1/33gLeWQ5pKGyBrGf0zaPxbKQMKsz
73qZ6xuQ7sRjXwzfjJlsKo+joNxx/UTUmPBxKtZVJuzXplTNlhlyuO4HswPON81eZe+6rw1lw7HL
bUAzy07BCzAFq0dmKbupJyyxzGn6m4Es1c6Y54IH9ugPH0wbGga/YlyVJlEro3dxplnKWDlW6z4D
Gzkcq3aqg8wh8LZpitaIqV3dahQ/Q69q5hsyTpuqGKwVgdbGW0W8MQRdxHiyKzgiqrLN40Z7ZlzO
Az+OkvihsmxxrDxNngohrAQeMzCl8uqHkc7maqawhzY8CBlOsOEdi0zHvHK6zWD7QyhdqwqLdEnD
BvpS24q4zWpRZrFqx2I+OTlZLnYkv0t3c2qOK9mDme4PwOl03hBaVQeXPwdwjsvSaXSg7aHYGoVR
gkyfw00jc9gKC/U6l6XaasJUoGWKwhyhUZP3JvAPaIzA0J6B4epBRmxc4rEw2g1xy5gPXD4WHTGv
+q65hdF3u5tpdsiEg8qwA3FsD7nmmoIFdWwMymLZyRm6kJn/wlSO9eYNT54955fCzJydXEzrxlQ0
39s4OsISlkCRU2Rd3MA7NW38bTlV05o3Ob3mCJGSzCB+wCFqGjl1BwnrqgOAPWN+Eek61bfjyHMA
6oaT9c5QazsxbSR8GgfNN143ZYzQtrhsRJtfI01Hdpm6vrpwyvaNl7MVDpxKiJN4ebZrG8Pf16mB
GnCLBjdSGOgwLjZyDm2ghSzt5bIY9bgzGJo1g9lejwDVhP1kIvfJGMoAhmAXZVtlB4/DrTNDkoXz
0czD1G4hzkELH4VJhacxdVlUWL1KOBAN19DkpWExzegDWfKNuClWaAuJw9KnQZsSkwYpludmmnCm
AmpPEtqpez63OnDyDHloP0nk3rJZawgX4SAq4BTHZvu9zerHkwPk3ZJDy7du7SEoTQ0dDGdgW6P/
nigXjwpJ/yOm8yZt4LvtLhW8g4TtrIxxlEB7L47Y2JJXsUChoIu4r7MZ6WDKYXXjkyKkRDUBy2dw
6NOZbu2SM4TRmRcQh++z0fNWKUsP6P9eWxYHhJMYxcWQe3cN5DtM0vgb6XsHqkeUpltPh1MJx29E
gFd+yvzQHEZI17TFC+okAqd+1a8cXdo7c8zXQ82XgMMvgGTVM9RRJtjD9EodR+LfG1VhhYuZu0eN
MHaX+qnUobl41VS95VadrXPWDwdPuc7aQrHgOXWXKSwqAxADsawM7e/k0En4QPHidTydzj2d48GQ
5Y3K9L5yXLlPTQONGNsVt6Ab3aJwpO7V4E/HAedApIeRfkN+8OJJ4wIGTW+1yuuXaVbdvtJlA38w
PpF1k0knNEnNAsMAVoJai7d1pYwNxzcectIVK2BhnBduOuxxnmyyMqx2X435HGKTsavAWmiG2J52
66kfzTWS8GfawOFzsPtHx56/YYqkWBa0OUplGStIwZN9UTd7WHhncUOh3QHNdhuWdPZ066CoE/h8
hM6gP7pBo7MuWIZUwYu9nNe9Qd9GUbVz4AlVRAAisqg2R3E3j2WPfTvvLrmS/QYpmxPh4DUiOfAu
kNJioW1m3rZCFSU2fN2EPoPBgSPQ3CINMSJmtwznmIYMg2+2d4B1AjEyL9CgraflChiuaitLCxkw
+VhmN09gxpIlDcF6iCQ31A28rr7x1OoCT4PmomoC7W5D4Kz0WhHMjVWD0sJAYqRUrRoCJqOnx3ln
LT5ZZe1yYTreftLuA8IjBOUgqFzIRopNX3X2vvIorDvqSk+B26fuc10gAfZl/jFDPiOoPLeNFEye
9j1AcrGb+u4egixV6Ekdk5zdV3naoi68QPtOQOcawiYuDl0qVqWq55eqN+cL1aIXzBpTRK1YHoel
XRKqB3dfLBwwm8ay340shbaQMOyramhnrB6aRmbWi0OTo01Mkf5uUbe1boqaNImySI+Swimvo8s0
h4OHnLCVRrdqC1iE+Qb2eBd5Rgy9jqtWTnnUdMQKXMsTaw1HoA08nY2N2ftm2BXWBypQ6PsyfqMs
sI6qidkBaa00cPN6vhrLzoxQ3fywRjgF1yN11sJy+7VlcoLAv81i4XeXjsVdVFosEk5OwXAGKrGd
ED9d+F5vTYFW3AqEg3LHZkKhMbJR0QzJBLgj1g/Ia3M9XBlO2SSV8GuU6zof5dFKAcfmITpKJz+N
FqrdaFSQZHBZdYcDGm0GQ0M3Je3hcZ9KFfoQYQy73HjGiWfElpzIznOzZpNZE00EZ0ddi43MPb4z
MwCSugadqjR1ETtif0Bu33s80vZUw2ELXrB8RmUJEpnmirZqjkpLmnGftioWTN012XyvM1QWUV60
nrOqe60a52gBQhOJhU33fe+r09xSG8sshhWK4Md56cAVdux3+NGV6MXnZTx1TplIw4WaRqXnsHOm
dmulfbFPqYODtebuZVlxVF4zEFKyedosGRrVI7zjktLOoZeTpnSLnL1PdxZcfeYAjn55syodUY57
q3dmGKnUjCXlUA7LZZqhEh8InpI6cmFbSQMFNJw+KrrwPRTV8GSdlBIdlrxVKepm/pjft9CjC8o0
zbNA+5zXj7MqHWTQZKZzIB3hPU6LatoQ7K7qoTIneVuMmG9AN0hj3gxWirXTZbIBSNqfkRN6uUlm
FSiqRhyWlZEhr/QmPSYueBD7SpEKWcqk+Y0kKjPfjR7luisXRC9jy7vGMnDoUSoAWqVzb131I0HC
zVs6wDPaTwd5oFNnWdvWbH2kjX5v5jsJGP4YM7Mr0QxrTHPZGtyxxmjKdNVt7QlrCTYPjpj3wiED
hfdeah177uqPESx+yD+OpK2jWfWofhYoLV+i8u+vXVVoKK5lt2IZeDJqB2GaOKSDe1eZ6RKqCgW4
bKq66zpj29aGUYYFu5myMvt4FKUKyOx+G3tzucdEmO5Qv+Urh8zaQlBX6QdT6SooOUodgCnPiZoX
y46tUsBUtvYkgMqKZHXYFEt9Csu9to+MauT3c9p2/ZWlhhrzoZvdtS9QSA5JOtbXBQpIPM5guiZu
6m4CYQAFobBUKFuqLhMP5eBlJ+kaORwmuaAtkZtryzAB2svLMaysxYhxdDb38zg+VI24Fa2bvnRe
aV8PhcGupalr+Efo/QyJ1MBpnfqptzlii57dzJlEWoBNMsemZIlVO8j6UvS53JS+4Z7cqul4v6jU
3VDpsaTlRfdoLbn+oGndrlyr4Dqg0kHvrkkfK97rOOsBF6FwyNygAMA2E6AaH343GIAxYsfw0DMA
2ePgzZ1UAZsnQA0gdIktZJFMvwhHC2stihFIF4TiLVvTAezMFSa9z+8L+HMLWIs0swJEUpgdDTLZ
dnQ3W5wVscPMtAVDvQWGobHQ+EGK7DQo4tYA4gBZM/o89gtsCEE9jwpoysaFFkIzoM92W9qsm1FT
KwucqhoeyGKYddS3elnadZaLWiEsytxp2nvt9IJWUCoCC+8m6Rc/h5piCp3VYXmY8wZG1nybaajF
WDmFYppuurW5oFIrCPc2NVpKSNlrUJcmTbboURR2kBceok5Wg00A4euEgiuOugoo2dYEd4wh8w4w
vuQX/5+6M1uOG7u27RfBgb55RZMtM9mIkki9IEiK2ui7DWw0v3U/4f7YHVl23FOlc8IVfjwV4Xoo
25VKJIC91lxjzsW8I5xpV17FMNxXnmNHbNSs9+Zsi11ZkXWmt4t2PzhTG3eIkpEqfJ05QsGbJHIN
1R/TrvNl2MnaPDf61v3Y6sx7ESr17nrDzhNjs+YfWe9npwWJtEUiRJVluwEqb721OzEF/sHvF3Ga
Moucs7kbh47fJ5dbOJmc9l0mSi2uuGWicrCtOvEy3STxqdFZq5OWT54f/NhEanxhMAA9ahznNeum
nbNk869tGJa9MVCW62lVRpTgeB1MNyWscZReVOerGXF+dvcKGJitnr5mhx1K1c5To4Ueb685Gj6S
z/dNBsRnCQ0Zd6G8fQX8+5QtGnM1jO5dZ3VlxN1UAMVSwxSd2V7GZRvfVeffjzMNF5uCxx0VenAs
9GU5+cT4VqGozcesta5uMGj7YVz3vsqvfUn4XucGZ8NNp4HzqOjvA1+Ji810IJplMEcD1mkjrARx
uK1iM2kzrqwk44h+1rz0yrSDQ5Fm+rH3uCt1RMAnyy4uLqtH1OaccsZ5hB5yzxtZ89oTooX47L05
HTq1bTNlyoJCPBlr5h5QAbLHyisAGJRt7t2FHa5mxh86CNpkNYPyvduKowzUW9OJ23mBQgmcNoeo
AekoHutOXz5439bf1eDNPI19unP19d7GsRwLb4QX1lAI4sEqUZFYKz4fpm5wvlhuYBshYdzF0ZwN
62AVyxyvW2k+o8p+zq74Wjs64y+euzunXpeDJ+YtJhiAnfd1cHVTTzyIjt8wxNXuUehMw1FltX8k
tLM8DZJDu+rHLUwVZGo7Wtp1MpwhNoyuPi9aPyeZzfuZB9rXvlR+239RqnzKa4rYtLXVzme2CWtR
GrHWmdtRVA77er26PTaT970pLJ1UJ5/E4HmuL7Vm0gSmwx4XiHwXw0jPOomrd7uogzF4CQ1cEeu1
tcY51VxXs9MV++pBpRPlW9F+y8paRqVPiFJhzG9zYWyRr1G5xytG69DlFXJurKa+iLFzY1u4H43n
MKQhAfe58TkLrFJdXCej1zLq7WiJdMcXRI52iz+ksmujl2jHDfspl1n74dnkBnW8tE6LcurYmLa6
iXt2CD0rm1PsXM5KDddVUiaBZsvUPdeo/emPYVCpk4zVskznPq0AhJRhc+5aMkrnGbxPW6yzPne0
HkFHtdvbs3vClm7mXxl8ZAVpADTCh3KdW9hzXc/6d9YyuechdVMXpdUk/fgPPOE/wjgu+cfQyvbX
f+Mv/oJv3HefzZdx+PwcL2/d/wJSg3UA/47UOL11//f//AXt+OP/8E9Sw3CsfxAaYHmgNP8kNPgv
/xGwk0uHiyDG6EZh/QvQsJ1/OCQIE2sEC0YNe4tO+hefYer/sFlKwGoH4qos3XXt/wTPsH6zOSOK
Et0CYs1yAZwhRFX/Rho3q1TTqkqgVuDSs6+1aViUqR26ub7s2oVnwlvGJpzG+asfzFfGFem6H17t
vI0rxz3mc3s36W8uG2V1b/rs0KvDIKvAcU9lne92W7VdFwvBj42Eaf4YmKSSrbywzJsmui34ozje
lljoDkdH7jEkrxEVPad4o+LR4I61PCHUHgCaRE96QoY0cqsIQQwyHG/A+3n1sq0Z6ciF+VOsK6l9
/uCiq91LwUCraD9GeoVdvWocQpYnEtF9MfVespnOVtE4BFYczOZ3ZiUfNtEPh6D0sqtWZRWqtqq+
y4Ln35LGxISKKMCH4oHFcYcxEHdbfSdYiu6X+jHYzvhHn1jG7e+9mUO/GYwq1stFSzYhXnrd2BgZ
Ln5YfwQtPMB8sipKseNqB1Fg7QrK2y2gFbc/prLpdhj76BlZ5ZQsTPUip2norBIhjnOjabHmIRXN
eRsusxu3vRa55kcRRAUNh6FbRG5DyoT5gh7Uy9Y4NEbFPMUbrV90tMO92CY/TjXLftEG7a227DSq
vZIhn9SNqBZbsQ+s+mchJV4UkZrJOFgIS/Ym9uYNubFThVFJddou3doPNTHR2kjhSvq8kCe59tVN
u4YhsJ057nyXpIxGzy/1TPo4FEcTB8ZgRqmS/TP9XHE/0Svut8WmI9RURkofOL0xli9MyCTlbcWY
W6+p3at2N6o0i+iap92WqgqhJjA4nI36SnFqnqeu/1GpNeW4bYrY6Mf1zpoXL6nT9p0dEUY0rd5r
UwnJZfQZoPWBmRRWs0TeOGU7s3K+8OPlUSOFOI22KiKvdzn6Au9xdTDjVF2VJr3dEpELF/IlLT2x
X8rgK7aFcmfXI8FHFG2hmBo79udZnrY5Tx/0MfV3Mlvtc2PP4tWaHS8hCGaJe2bwbHN0go3Tacrf
Jld4yapuNzl8ydnrG7bVVgyyrUanYxVreypk4x1lnVZcA+lGWg8BIfua5I95te/SovbDdBmWMDP1
jjD/iZ9vLsGBtUmEmvBUkhe4OMJh6NWvNMjVpaaWYPK4eWZSzmmbGAxsQh/M0Njt1Dxj7SvZ6mma
S3av8UMSAjRksa9p5C7lfhaVW1vEJh3HTmoez6thyxCuguzDtM4YqinrUKWbH432Woa0i/1LlRno
osYGS6CP4AIUUGdDLkPiFj4r1/N1MmPgtZmB0VDuuA562LhblSDcjVHhVHx6Xk3HzDQJydTyhckY
cA4zeOu4BAPyl6JmW606jVZBa16qQsSeUF+bBVglV9Y3V6OVHo1gPdk+b7Fhcb+Xo8lkoTW8KPfy
X54tZDzSlUaINujY03qPbs6SAGqCJBhq+5p5PMl2Q5+N9aaK+o0GxTBICMxz19+vrebHamj7S9VW
1nFgphc708LTaCx1YqrUSNiXMIVZCpDftCTjUrkR5STElqz1zG6Cnue3KXsVroI6w63zt1m7OTFK
rz0Jvi6ZV8O68/WhOZhppY71tDEfAEot7EAQcrZlscZaQn5RlHKwPOqgTnoHylSXTvA/XBv9z6Mj
wO1nupxeNxvAX2FerenKHq6oecA8ca6DiUFyG+mdj2ZWf01dwfDPSI9/OlD/xRf+hSf8q9WBD3Vw
6POZt91ilold/68fWs6E9PTLYjzYbcHgt4jS8dbe/yTOZ+cbdN3yi24lSHUWz5OVuX8Dxt641//i
Yvl4F6sBSyXcm9Ebxe839H3VvICbwmNWWBY/cGy+9BYDgmW09v/+e4Jt/v45PltnCVnC4+zq7m9f
MzWatO29PnhQOlPu4EPP/ib8/3/4In/+gN+pzLUOWrM3+QBpXQp5LezHogZC/f+Y6v/wW91Kh9+u
FUHJ3CDo6ibbP28w+J+o9pmNGNqY2/7DNHtRps72NoeL/ajbv7q/Mwz/92/Drotb8IBxi9nSf98+
UfB7bZNQxaMfjDuFwh3k6+sw++///hv9lQq//fpg2u7NdkpxhkH4N3wdNCnPWaCSP5rjk7V9E2IM
jekjw3707z/n969D0DTIbODdtiGyxu5Wdf75yq2OJo2V2eCDR1y4Wb1p+ZfS/rsn6a9cLtHSnhPc
8mVujhl+n99NQ8oeRErBKh4anNz6hJKvPxTBY17dNbo61d4U+U4RFem3f//d/jAz/Pm2sLHV/WFf
58XBH+APc8KfbovcL9aVvqR4WKAQw1Gp9kKXavBG9rrI1FOg25UAb6lanTUxAeK8q1s/zInnbNTa
F1Ofb/lcBF6ZfeGQMF6r46q7n4tw8oe8DerIC0aPPDAke4PZPj0dL2KZwXYUvK8EWxYoMzZ3AIQq
fStBfkjvfWWMobLlxpAldQ6t6cx/E0/z+63Dt3bIgPNMXNjU/NZvDzTaR03mIH9EkNvM+qVNv8YF
tnM0/+bW4Ya83R1/vcBg2/otCg5HFMDgb++owrUKnS3G3r1XmhOxYA1ZV16ZH0azWA4ACYwCOJZf
zEJm0cizu59lYbC3OQtSrt3shY0hyguVsVC9SpZCpeGmgnzX5dmHIy33IUiD6ZRVEG87dzZfdb3I
o2kxfJjePLePQ6vSO49yk+5gNq96XixkIt94aX/uYyEd/wybeVPqJwlJid5AKBl6N6uexvo5C/Ju
v86Qb5BhAnQOyWxrOmgoz+qyZHAUVXrhL7thnvRoma0yFtrwdVsGhXhGWBrCIcexywr5bT6Vm13t
IJ06DuBsjF2/e+2WwNmrzqxvA0H+DeYSXHM9q2HFhzxqF5dRBkMPGZbzmH63SNNHb1/7veXZ2UVW
Pb2Rpdp7HznjySv1NmlQCn645STZqwcJfOfCo+KjXPpLZtfuyXOZ0U+yCeIS3GKXA+285/yqJx94
PXbZwLx3mIv9lOlIcqj0dFDyWU8Wup4IQkIkrAbXj75PTaEJa94N/vpR5yVh+4169bLWju1yGpOg
Mt2oWrN+P+Qs+TNF9qSb3YvIGhIy5OKinTVFNPvFchZSaGilCsrHtBbF3lq2l9P0dRddak0yuuTT
LUBaEeWVGwJvBpe2srdrn6tmNwKehVPNAEYMa3/oRdftp9wbKTFvM38xTIdWlVlidNYcZc0owLm0
lq5w1L1Lb5eQXpVJK+BXPkmuOh9QIAcftmb8Zoz6EPVaUe6klfehqel9KHp/PBo14zKjmuw7Y2Ac
y3CH3VGVs504XYI9USD5zlVVR0Op+5TXgVbsNNn59idbXS9Uh9BtqLlhpZftE4iszS0z2Z8eNSfu
dn+YPiWTRBIL0uPiD/OJKQfLy1OZR5UK2EdhBf15qpv5l5j8d4WOHenl4O5kwMvGyrplx4XW7sdx
3R7L2WF5nnCzg9EEZeK3i3Xvu4vBb+pZ93RI7rHwJFHvrQtX7QGTuaK3YiZLZRTU4huDHbVbpaui
Fl1+h52i/hXgUQqxoBZRPXkoaOnChITHjXjBoTqVemZHol67Y9Oi9hADxeBjtJ2dLGx106+rJ1b3
1nmUsRvycVDKjfTJ3yJDc2qGVCqN6CO6pIL53gUem4yqUgLDAYlFhjDfBttoksYac2r5Th4mfR34
59oNOC7YgTA34tNTiKFWy94nx0f188qJ8UDev0Hh+Unj6I+tuzUA4mI8ZmJqr9qCts3QTcF/rM6h
DPzgSCG53g2bQaHaGdbRYBzE/9jVY6Mdt3gb3Dx01wlawd7WKm4suCvOrvkc9Aw9VoO5kSEGPWwH
hkxtRwvStXVUuLVBi7fmp17ajNjT9ZRqKAWMLb7S9FypTkSUpnl753La3pVWR7dpN0jn/IJw/Kwg
aZ792YmD2k3Eclsf1s95oqzyJ2fnl9FyRyizoLV/mAIqzpPq6+yuLZaD1DjaGMhI9PfxqeVZeshr
aBJmUfLklJ6WuHORHQekl0Pdpt2e1M7xMq3dFlWz1bIlhFXJ6M6CNmSsFDzf9LHWRh7P6eiDqSn6
TBtvdmeNHgEzrnUhU7U4WmPL2jprKg5TpQHSVezV01Mvi/xmwFZGmAZJzjlzd5Rd52lpidCt1+my
Ct09DiNvMmPU9DfNdeR58xeZdLxm90PGZFlY7HwuspXnVAXZsXVZBFNVdbczayhooKgm9LuyfTBm
Ous6J6KyYTRyUcrZdlnf/9yKLoBo1bSTles0CXmAn9yAWZoYQ01O8GOt9Ne52drIzTsAtSrPd7fQ
AYTi5sNU+hQxtduiGVJq75RV+b6stTwsTd0+Gv2sPjc9K7OI2RMTOndSz6rrizOvxf44yrS8ep3R
3YsWXWUui3y/BvmTMXld0m0VARCr9sWZDXVohPB27eTkR1o+PZI39WXKCojibVoSrWnz3WStxXUb
IPhnjes69VrwSlYNDFYh6uMarN3BBhZ8NZbRS9wWA3BqTsXD7Gp+kndMu6x1IaPTEdN1nRVLgjs7
X8PeZFmL6ArGBVrnPc8Ee0ZVm8qDNG/HYMr7LnL8GYVMq8cXYy0dWF9fm3ndcz6E67h8WC5XrNIH
hkqTVX4J2sInq6Faczr6VD9t/aJfx+qhpZssEGS8+UPWnv5cbrRtQ9Hbe3Sbp15vYSlMJshGBmFs
ZPNn0zJzmJsmOA03umJBZLrYk5p4n/VB5Ltki45F9tkFBbe4C/qAJV4/aFlD0gjwYMRBmj8snvXe
5pK0UoWfy5KpvPcR4N8Lgu+LMHO1PNbMpbt67Dfg9e1U+xrXw3HNTCOC4y/Oi69z6SbqiKktPqbF
rq1kkCxyjG8cxGPmuyvXjpy4fanYUh9ykvexPk75vgafeliZsWDTkvq2g9IerwSwZonXQCjDKYDW
B4O3ryRkj15nH7Tja2gvvXkqNPv7PLTGpW3FO0NmK8Z0hSC1Ikg1YZEO0C9BIzkhU6v9YmPpYeRV
cYY3HVN8J3XHx8ZjgjuMjn418rE6+7rIEt13iAaQWx2EOpnEBp6rEUE/89gIvHjaQ5u6zCqVLh+X
ijGVYIx4lQ3nuo+rKcZOJXZy0mXEol9Gdq3K2aaqFUdSZrl7B3JopGP+0GHpz7rbEj2OapjgETMw
vZG1qgi3YAPUNCRKFr8KOx3eMsf4nG//mZnUcOOMp0yOYJWD5gcXxndvhYuqCxc2we+YFXvv++oT
fRoqXTIgZn3uBzTzWztb2pvyHHM32f6UaKVuPq9uChuFHYB3n7YN1wLPOonuxEZUgSUOTD4KxEkf
jCzIwF1yyJPcZ+Wb7LH2Sl1VMJokbkxSrQ9Tpb8JdifNYSaGd8PaPhnBasduMgBzbQ2aQxdefl6q
htFyjVA5u+qdhAK+sz7z8hgzjWZqnDgyNTVf3Uo4obVy+K6mWhoGTq2/D5R7D8xwtZCCR91OBvvb
IF58ESS54QOgAjkDMdjLPcYuNwaS+KXV2+egaSMCDTm9YIduxOM8n6k82h2roUH6JtcM13aeYtat
EcXrejL03UFFdjD2ieMV2qWgY4j7tW8O1MXlpeXNc0URJ1xiRVJhtIgZu9VTKJ3V7V+RBcmY51cb
9tMg5r0iSiemIRCsVUmxXwWmOLI7yYiINf7RGGV1WIupjKbc7U8WeP1e6+rg1I+kM4Clc9ngckMr
x91YLc62t3FEQotmapdX7odVjPjkbnEGfjG5Z6x5zt4gAemrFjQq7KybFWosiTICp490tOzQ3aDD
M827svB1AwXbtG+iWu1kQon9lhsVo4KGkUTPUYv8VTR4JCaf9CajXGEcOma4gnlg1Pe2/7T6KHGm
pS2XqlpEhBPwo2EuezdPm33JK/vNNSi/mB/eGLuNIiHHWnTI/Qqez5vbeOvsLh4nUFyoKOcAeDu+
r0xQr4vp95hYujkiNNR4wlVShAbvfg7d7Fgs7SN3nB3rMvDvC1+VD5WkjnWX9uuSDdw2cjDDudCG
YzNY3/Gs2UmKuyEZ0uYnNq8xcYOc2xS5YE8ulzGEg8wIoq7tFWjaRV62SdLRu5zMxzldj0a7sPoH
zMX8Jm1sMYxo6WWQaYdIMpA5ZyZmTJ6zSe5KSwH74wB8cCs1X5RwxIUX3XpQfaUdUqcYdnav8NQO
iOZGl0/cv1DYvPXT8QJpIYjl7dxjufa4N6AoG3ivMeifpLScj7opi6Tu7IxOpZue61W3OTV7ta+9
zn9uuVcS31CcSLYD/NuQJnNspW5HGi3TaQzwSEnJYwicMJ4M3f/ZmMJN+oaZTSvMjCMmy2I4e7Gj
SnCSZnG0MCUnIGI2HjCENg/pNgBy5y2pBGMLm+MQT2W6U6JWea3MkXg0iGynZ9wOx/teIiOEBebE
g2jFJ/7R7RJI7n0wIJzxuZNd18UhxkY1rGMfqCXxfLFVt25AnkpTRGYnzRiVGh4L/X77suR5f5+m
CqF6W4ObScfWD1MfiA9rW8adZY3dvscgHDldimNgNdQ7u3C2iws4BVGkTyxFa9YH38rWb0WTg05t
ao1t7cYxirW/sFbLOQ5Ys+CoVPBSuX3xVcPkm/MKZAqfwbPuTZqvPZMzL8kD68nJ1lYwU1mY+6dO
+WQZ3WGgRO+QSxw0gJA2rIVv0Fmn7Fv1t0LvKfFkk74o1Owd789m71hEdzUytYgWzxFYZo3I/W3q
w5FF2btO377QjrnMrHDecuXWnAFNkIE2MmwgWWR+a2TjJpMl5P3W3CBJYy2OuUG/rBviQ/TBFwY0
WrjAuAIXlu6hsgrnQsZW8eRyLx3dtBd7W3J+UagWV9uxl2u/OfDm1vKaS7T/huoyySZz3QfuwLKv
DT1AGVkW1TPDGhprthk6lXua80nGuUthqq+edRlG4xej9hospYPE0TY23edGvRt4Z8Y064+4M+dj
5mdYuog4P8OElSxiNBhcZsq885joRXTC2bVt3OGxMSvrZDQN9mWXqHSzdY24klUDMcLv17Ph6cb9
qI2pxLTdHEc5Ftc2eGWB6qfW6niMOschrgITc6kFP8a6h/Qy7O8uk0f4dZLZ9TKQZ9PKM5rP4Bvt
FiM6RSWlxixITKlsfhYAdgCzNtpSC0hto2p3beUcC1MjNNyceEn4sIIG/FHU2OSttGQWMew09DjL
XKaL27OWm9RlDme1GLb5UgQKBUw6wUnVjvvVzme1d4Tl7PNgM8khb+dDOrldVJQy2C+BWYTphjXF
nzTn6zLWZtzkm4hmsC+mhiXG7cC+q4vqfU0dwI9yVZG1pcv92AMiENf1OXlTcF07rY8LB2f3XLTL
UdSNFWYDL/tMK5pza3kB2OswJ4LnOZKr1+39tKCfymz/pCbPfplXy4uX3HRezWDyj2vJ0k4unOCS
L+VHv2i326L+YWMN4X1lXXlO3Lu2MsudruljYo6OE1YWQcsTcTzx0NKfZl1rRxNxTvHUynE3+TRy
PXM9+tIcjnAs00goNlRrE68Yc6aJXkaN4Y+3yWhJJxW6avxM2wGZqJvcWOrcD7aPlx9+fTqn8yQO
gdFgthducWrFXO78vCBEoAm11pBHuEcT2MbBsWAfGfM594A59bPmb27Ujd03uKM0sWF9wi7dCMjO
8mLXm2Bnk1GhzjrtnHiatI9dYbwA2KEYUMLtAh3P79aVCtaXmNWl1OdLR7IlJ5X5Ug6DluhFLZkY
WfMeCZi9YPrMxgSvNZc9clhAZFeTcVHplo+zXt5esFqztwyiEKaR8a8yedsZcMQhIkN5K1T7xNow
jBiz7lxJ7OAF3t6YT9VQ+ZtCO3rt9MuSN5PMgI1jqDyZSGPTw9KvCehSdvkE4AdD08tmn2GIO2rz
KveynZtDDZt7cHvl75QdDJDQarzwFUhUXezqYmezcbeky/hWFMYrw74x8pexSBy7WWMx17g9Ma9F
febZ+6KvaN1TsR5Qsejec0IWuY3ru0Bm3XMrCnbOG8YvAFZSJ/pyilxMouE4M5LGl4dVlj9AVJcm
hQoSaqJYY341u6kJ2csmH/JBlufZnt49/uL1hoJSmXl5Tx+zMhz3xTUHqKIg0lb72OPM2DXaHBzw
obVnMSI7zyMwRJZyuSuJidMza+8lELr5NsJlJwOgT7hJuDPZW96hw8uzL7LO44Xt4eBNRSqibnFQ
1Xgxh3anvkIwmVHTFyqWw2gehFzro8dVukcp5znAtbcHdTMeu9Fn2L1JnQIzzTGvAUrhl8dwnk7B
To2whrZn8W16u9sX2zQdXFGpHRjfa2+b475BF3vo13yByuyt3WJy7y4M0O+BOdW+xS69F8btqKK3
23l4lBImogHdrosxoXdf1DC0B5MReljTu0R1s2aPwjbaI+ttiOQCH45Ta+6PrPlxmfaqauePC+RB
xuQy7fLyCGmIClH4ZTyt7PUTIncPwmaI0NYTdroZZaEZa2MHprztgHuHnzOg7Be42CZ2uVFDpmoc
pPlNRKZdxBCIbRUX45DN+0zrYg6zPJKS42OqrXCWk31orcq8K1XFqg7PQATANUc1J5rmDCdnwlga
L2XWg+QWqR8i4kxhPrOtE2klDbNsQsM2IdpcRrYYJs3l5IFi7lNaoaTz2u7O9EcZBpXd7FvZlyHL
DogcZElHPHpEY/duaTxkEAuHWXCub1rzuYmSDKBynnZtg2CH+3U9FXaJpjsSCOCJsdrzQ6YHzKP0
io4MYnYyaC9Wpfy49tgsmVnucoJRaE+51MxnoPYbpi3gGPxM3821fEc811FgNi0U3kyLwFYHLK8Q
uzsfbSyatNLYTziWsHBB+g9mRT5DjjG0Ar1Y6aeSdSnSUNNt7yjYsPQ0rwPeWuhY7GDY3qigQsPG
WVT7wRrRRo5ofLTv2K797/VmLjCf2rPrIQ9KLyUrRMw65wN4gNA93Cm+RJja+g8bk0XIqM/DMNob
GIm34eGm8UeB9DmmTQ+cMRtr5Ced+ZbVrkWUT6U4QApXMfsItO8EX7h35oA2mZcVJQPNfWgtur0b
0OqeivJBb85lYWvvfr2UoWbLIBnykmtrdO4VIZPYKoMf17a09QKzWO405Rd7GUzecam96Rk0ELoo
16fzkuv2Xlpi3KULIHo59APfvLoNH0Z4bD/vYtL9sfxKj7vDnfLz3HparGoLIt92h5e8BCMZKmP4
MvWNf1ss7ONnqsrpQuKbFptlaeHgaM1vjGFUmHsUgmHT9oLxQoPpyKrzJK2BCII2LMeqelg0+X1Q
tynAvLEvKGsVv/A83HkBwkmD0+5n2QXqPjVAZE2o+jPLFea9v+Xfii0dz8A4A4mMDWknqNFgriRI
eLGHiJs0JqWOPYn2q203JjYpneyacSZudkk10Aof2W10Wv3aLMHbCmi974vZQJiqKAv1gSCRZfXP
WLG32OSFty/MQu1mGvsI2VUPpYYdnByu8m4pzI/MrSxYM8fCtgmFCuayVVg33EB098PUiNepbCFQ
HaosoGELVnnYyBpz0geLlpFOuTIeZeF2WTR46GWICCIWmWojXJfOeczd+Qr5IHegjtt3PKvb/ah3
dUaT6PsQRt33XjWQFsbQPZOcEZIt8EFmmMu8gsPGcvLqjTAY82ik2XzvUnCFVlqqQ5ptWLhkbvzw
iTL6RZv46pTpfGX+pv8Ilq34VrjtpHFkqeBEXFAemqaXPfVocXtt1p9tIxdhb9EjdJ6/MwJpXbnx
vlmy9efYmKf6WZ86FlUCQu/ltG2EZ3Zbva96RpTkl1Sdn2xdR+b+xL1SFy2y9uA593SZP3khTvep
lRtRs4xPzBCzQ8VJgLhL2YDLzCY9A3nMtQCAV6dw42ActHAo7IKemIDhfnNLnCfmT33OqzPtJdOd
PlX3g872MqPvUPskMmKa2WT99PO7w9g0yZw620+WobqwqwztbmX4QCBKt8SSO+WhmJERlHQUvTQa
AOQ7NVUxWHe1vqo3Y+NcLm3hvHtuCsTvkfFBtIKrJZ2VmSfy7xA4Kg26TUOzlgijQ1RnvPchxnHH
1SwKzAKzejJxB33Jb/ujXNsZL1aJpZGqArulDMbXkUGx6eVJ9UMzlu2gFaM6Znpv1bjTseDkRZpx
OuXT+2hU9hGNeX7A8cxtyTbw4MQbqYpKVjp9D/KyO1nbNJ5nzseoL7Y2LjJfu7Tr9LBIAyuYu+Wx
z7wroRkjK2HVCpa8ts0akbJhnTtF1kpHqErUWXpF/V96+5qNTrgOzHWJg2pev04GdDKDMwTawcMZ
Av0JgOiPRNjl1GntZI3x1g7+p7YqXIVtejuj6bnM29+avNX2JKHwfS3mZl3Z/UjxrR8MsyCEq9xO
TAhflmD7hln3J744pGqMqdbNiFrhTEId+X+cndeO28rWdZ+IAFksksVbiZJaUie5g9u+IdyJOWc+
/T/ogx/HLRvd+M7NxgneppiKq9aac8ziQXXuXVGMervjUU13moa4cBjbZlwTMy8fK82Qr3Elpshr
iRC89JPQpHygf1VEdsZHPwkum7QwT1M6Z8y3Kueg7NU0dFcRvCL85LN2xW+aV9UYo6QUWUVatKPC
nZmgeGxmf2BPxPPCwD8OzBZcwzjtWm7RzvaD/kcYm/HlVJXVNX75dJsbKLGizE4xBmLaoMsxl5vE
7gO8a0whiaQsMmZ2mEsLW8PZYDdyTT+uWougqLcRI+Rtb+TMEUN99qTfgqwmL+zoIxQ66GGAa9an
g9J1qmJHg1utwPhMvF7CE8k85CTJK74oq4mNDDLwb2zI0K1VSOFH1x4uLIMqWvrChbMlnW3W+vg4
s35mNM8a0KVz6aEXZzY3FfNF1uNzVIOg6g8wNPSBStZOYpoQjH3b6wc6SyP2vLXz6menWPsBQGHi
Sx7SezNhJUE/qd8jzZ3LhU8FOSsWGNjqpV4zoQOtuBu/ZFXrrzS59Za/b6rv+hoUWddhbsaf225D
XNXsHDJ9NephfdUCbkSwD3VcU0O+dRrHOjqjM66l3ZJlzgeKeXf0yl5beMMcI1xbijQ8Q+CZAloX
JjMaBGVMnfR2+qWMkG12hqGVWaAbRKDSEZ+t2256HgzRIG7UbZo9wR3fPfnoL1pg+q/Jd6668eJW
CyCtXlwSiRmxX4vxDeKcXLG0v2BNTm5NpkybbExtBPNG+m3qXOspabPxEUdFW3n9SA/WDVKBfbUp
V1nZNzinaSE7if1kNYW5cnJ2z64dkDgqenGccy1ZpZEWM7oBLrNmQ9TT6HGo0uMy0tc6A51f2lRU
OMcLzREeuGu8ccn4c/B5wVdzXLR7t7H7jFI1MVcjRch1h1GLyTdVkTDoIBp2vRVqaAl7xqDh5F1/
kQVDcEAdK9d27oinKTUsfYXTn2LFdYabrioB+9hTeLQDk0iUVFIx4TYotlaOrZ9nzvRGU3R7h/3L
vcP2aR0GmTpOnYXiQOHXcWue5NiaJm+yJTJWX8dcqzPN7sIhPmR6KRg8op6dGdeusUA721aaxkbD
frDj14w7cIBqa+u+/r3OK9rjui8P4E9K/CCGvIfjR7Ufdy2D8SBgu9w++2PTISjPQdeXeumhNISL
Vzb5NjbaDIFsFB60WXI/YkHR5DC5hlTd1VbrOeWU3mtTGr8yGVTPoS9jaoCxfydNFj9Z2Q27bDSS
u3iCl2XoVfQ8JqD6MJH3Oxpu0Jz9rN3MfpncO0xKgeIA6KDoRAtMhpUhEnSmJAALzGWDDocDB3E0
neiHM6rVG2wmnR+RyEJ3gAezRr/eORlV4qR2llVWW7cz9Y2i99FtDM2cjrQGZ68Hi7KNOgl9w0yv
TYyLN6NWWmjVzVfY5DqVIv3rwczbozlj45np7DKGKhbxjWa96N3i6Cwdnbag9Twlmo6ta5ixlWf6
W0jdv2AZiBkUhYNPFHgwYQBhT5pjZNmrPhMhu1Us40itaP4UgR/fhTw435J0iF/pzHX4v8o5umWo
iNKW12XXd0AzdPANHji3DjCJIXD+mDU4RoZ6tOFnfZ+mtMmNInUvuNrNKcewnq1UJ26hCjKgLO2b
nrLnZLFxq1DgpP3O73hVZ4FQhCJY3wjdrPZFktYbo8ZKaR0D8mAR6Ey8KCFRbZ5t6s1mTlt4PaVj
VCjPmVng2xes2FWYHczOL16lQxt9nDTzaIOX+xH2I4kbQYrFLl2qN4oUWFP8u7UT6HiJHPfQGq30
ekZNoV0vFHZYZeuyZjkp3ZKmYBCu885/iwJedVmY4obZhPiBqdm1vBrOAFBAGijMOZAOpETjkUis
humxLNsGz7ek6WDrkb/LQpOWfW1o10mESZ5ir95oLdGTg41UvigsroVvwr+06jZ9x/7jP/mNmE9x
HNmPbuLTtYoDjb5jyeQBVMlgxrKB1sNy+bl27wxUvGgG0fIausUbKxlcnAfvVboM9NYKqtvIEVcO
U+FujDZWlx2tCu+ZmT+0gf8TRAEVZ7/5/NjniliJSwVOkVKIpFEOLsjSPzWRUGP0oUuFf6OP6VXi
9l6r9dvPDyEWZdyfyjmLyEbEvcYSO4Bg1T1TzpFFPVmBXVfXAvoJjRnNXvpx7XDEi4j23F78YrOc
NxAsMHsyNr/2dT3xypwNpxY36VvXq5k9Xx/qhz7ogAEB1LkYJchKoQfdbYHW4ydfVNroTkEJ8MXt
WTSEf/18YOwIe8HVE9F6domEDj/Gyapr5nCrPr9phl1EVnarHnWe9ELwPIbNF4Lo/1yUj0ddhKTs
5BFl64RALTfuDz2nThyVRau0vQ7gKqLxd+g44scE5RKpeXjWoYmuUinLdR4zOhJxuFwh1Fsrvtr0
rWZK4Ll0x3taNxYM8QhKmimGRx9Y9hoMGFYdsTRiwVzdhXQgtpoRpBe6ZVmMBeI22yPHsLek386X
+N0YD7UUQAwYO2/ODAY0wANStpkekajumtHtYy+63MMJVXqcq4Z8oSbLQANsCfjTwC1Brzyv8wcf
lClFDq6jYsm2gsiBgIdKihUEf8zOz2dEZ2Xub9IubI9O1BbbyMmS69Y0jLup62pIejyl+VzdJ6Pf
3kRglPATolZSe6P00QaNQQWPNNYuynLUvHEoX/gcu3hzq+bRGTTEW8HYerAH+d7qidoLVR+oMil8
w6gYDppM33hW1SnsgWZKu5+vHJVVe8dwh6eIhj5N3N52ttNklDyNbKcmScG76mMMFnh736cU8AZy
Z41cGDPdNjmtmMpqmrti8X6NMM2uU6QSp7KEB7Yds2TeTzWbtBx7w8Yc7ezgwrUpmSga0T0mIWsj
Ow3MDVNjgWt9Py8qoQk32yHzDUAHY+7gdIJ3s0r4M1dhOrFAsQ3gKxqNFtc2TfdgKOJvIPM6b3CM
fmMWJVK/rPHflJ2GQB5ujEpuFHhMMwiPU0TQaBxl2I6AUN1OtOjehJ3T0B2ZTYHds+miguhATNyA
AkLrMl0GQlRb8Db5qtRcujCaK4leWnoYiir36NrdKxJv8+TGTrlvnJna2NDia2Mu0v1sCsfLWjfb
se3lcz4lDTYcX9fWg2jSU9wUQEyaipmyqibEJb3ly+2k6F2uDCvrji2NP89ofbwt+IvsdNWpiUa8
Pb/0Gv9bzvOH2XxIGC04opTbDsAl37cS57Alwu7JHGw+P2Rx7NpkKo5W3v5k+hA9BEVPoyRBJSQd
EVxXECW8OK4JGXLI7660XvfmoTUPQ1iA3LUWG61K9eJUaj+m5nu7joSYd+gxMcPUYfigzPJWq4vL
iP1Dn4FiiOYObV2YekjhCmJXGvNnHQfJXVA11W52g3BfQmY/dEYXXrtDqS75+NId4xcAoPNTSDJ1
4RCfMbXlRjJQ/l4g6nvITQqIubmojQGIaBGTxhyhCGfa4own3WEeFuT+j3oaX/zGLJ+1WvlrUGtM
4+j1qWsNVQY6TMtkbBbQeWDYCgdUT/c0W4eD7oQTkx/AVuuG4PgdmY9qV1cdCfWi8WKxAS5mx734
rnrEmZnkwwpvcEZVXrsRA2JXg+47u765ZS4irsJ+Cg7Q615LEtJ2uLHeAhQ6XpOiDOEn+O8oUcrt
qAWkP2s1ULEJj+LkVO9Tz97NDkloC4JF1Amb7CItS9eDMDscBF8YbnVkoy4zxL0S7GQHe/yFP716
NepAHILEibDN5fJKC13ypuwp38ymrC79Yug3JfD4y6JJ2R27VbMaLFxEk9ASuueYmjJZ0nBt5zi4
/Pw7ef4ptpYESVsZ1vJPkpPPPsUDmnMq2UJcyblXN9Gspo1WJP7P/9NRXGJ/GFqbJqAmYSMbWhT1
f3xXxsis0rIOm7vISvE1VWujVl9ES5z5LOipChvx7BKHaaGXt89OJKTfYGJvrU9OPzEE2vTowVl1
Pj+PM+U/B+EwBl9HahaTy3V2kLHK/EgXQ3nSrWHTMnXsdfRtjxkqr88P9Ns58ceXmCMtQzxsMA4W
FdScZ1/ivMxFk8yJebLTBjaaMA61hcwemDNqS2CYy2CbjStAb9Tm83g9uwOA5/CLdNjlfD78CkTJ
PBMWOB8UPcC2zu4bIF6bSS77ubLytDY50o3w0GeuMSPum6TYBBq9i89P/fyYy82jZsOVxY2kOD2r
fIC9g4hQpnFrzf6xBUBiye6Q9s4yzckJTfMRnY3/wzGl0nXhCuxAWFk+nudcD34d2K1xK8IQnjIS
vflG9/PoLpCl89wqu3moFTrXHNtD9MWxP76Bv11O+KkkBblp8HjpZ+eLXmyeZB9GfKqjbgvOqLqO
pz74woT28clVhkumDvBiU5JNQnHnnHnDm8RoSl2v5ltmvIHXzVOyS6I63+qoEw6aSJMvzupj/boc
z3TUEsL7+z5SxH68osYQWIppQ3Yqwu+IwOfhyW1o/d2K5smPctSX4RcHPNvP/HXEcxccyp04HATk
H1fU/rqR8WXtAkWYwtdkaJAALFh9BscHrWiOWdmdPn9qfz+W/31V/v/hMUMplgbh6Mv69McSB9uw
RYgQ0I2r6oM/VtDMENsx7+qjKPIAe9uUcAjKpxKkQxffazR4vvgJ/7rmlO34KU3HxFR5ds2jpDaN
lmbSSWjm9ai1V30aM6sR87sq5ifW+bXtgsca66tiJDGphg9KG5SpVPwr1uyLOl7EIsZ6zNTaEPUR
Yc4Xy+c/f6DBxgKilqNgIny8Rl0f4N9A0XdKMxa2GUhQ5bqrVjLZzBETg+z0art9QTf5xcfhnw8H
jTJodqYwlhXt45GbsjES6OfZKUFGvVCkarjZbOg2mfVQWk9m/1OBox2/WD7PVvH/PBR/HvZsXZno
sYR1yUPhy5HS9KLqn8fh5xScrND1yICAM75KmxsmZvhBwi8CaX6ngZ4/kn8e/exy60VUIDXPspOW
0NPEpgIvH9hgmKFotrPn3sY80wY5xUaIhpEZwQtN1re0t++s1FlD+99Ws3NZLpjE0tpLnWbtaJTo
FquXISQToQv1W4sif2t0ORBzjgHCmewqRilsinZwHdYs9moL2/K9yBAsW3mATQ5PBDs6I0eiq5GN
k+MEW/TE4bgAyucnxKdHlTD6UwOgaYQEWRFupzb3TJMHJuDjM4jxovNJD0D2/ZD6wT2Au1s/Kdc4
xoC9kTjZWJNnlPlBVcZGTtXdYLvAM5nujLkiST6zk03ZQ2XFwLWV2HnWvpWxBzBiryrEDrTMW1/J
X2iusaAM7abOzHVNlR6hD2EAhfgpCO4JB+jWcSOgkgVHR70lNNvZ8z3achHVdLBpZ173AQEExDOD
uWd/ORXyftSGyzyuIOayEe3xWpVN8O2LheDvxR7dFe5W6i2XWPfz94x1gC0Om5KTbqtbWrnQAdyx
ZJ6oHcZA7MIJrXKGztied2Y8H43RfwijYQ31ji2Q+JV32gml6VcrpOAd+/g4IjnBPGxLLHvOX58E
s6AxHMmCtKPq1eJLwH2SzJE046GKty5jDW361fb3JvEyU/3F5+88ZZbvEeNHmlyk6xBfw3/6uADo
TLV7yKlUbr2WH2eGsltTE/UmauWMYGTU32tGks+z2yLCdOqSlJL5mSFHeJgNXd9oqWkfusFtb+pq
QjweBe1B0sLY6kPSvX5++34HYp5fKFtKJXELO5Kp9MffqtBFopSwilPt7qP+NSq+qxkTpwswzb2V
TIzi7irQf6IhWRXVtenozzUgEWvOL+vxxscWi/CVgKtfecKkPX8nYXSVaoROEoGQp/T4sHgG5uUI
u3bUE3jlX9hjl7X0/OfTGVbWcq+X1KGPPz+Kg5LO3FSSedIe/Sm5BewW4SYkjePzC/WPVV0qynGY
OlBPLXHeJAOdAoSE2f0pTxFL0fMJX5mgpdBandcxJ7AhcuV4Fdv045GGIfeLRrn9/Dd8rFaXFZ6f
AL5nKVldTN5n98p2omzwu6Y8RdXjNIAyzmamYdUKuZebvkg9/eIj//cnlOPx/aSCs+jPqbNvvKYH
hW4lXNwgd+0X0hJSZl+wNeCEhZBUR/GQJTWRGKOB8rBlxPA/nK5J19Z1YAiJ3wiiP6ocTe+Y3gOx
PDFiw1FFi3QVFFAU2yxb9ZO+l0Huda79xdt7XiL/vsiSOExneSNMcXbSjR4CWZ+XixzCCYLgrznj
/71C4ML+9xi/X8o/zixy/FKb+7Y8gXAj0WrVTnJdWo/IiRC2w/J3N7kR7b8OYPzH26I4J2pyabIV
P68bSxPynuErrqjh3vfKYOrbP8zMwj+/ccbfx2EXZ0ty+nhK+cfZAlhFqJxE7tSnxrBuGj9/0Ioe
zVIKYZEuIbNQ3XHv8b3uW1lviwFWp6w3zJh7YHHltwGM2+c/aDnex1Xi4+9ZXqw/rnc6lNk0K1VT
kd1YZJ3C4fSQPa20piZk5/7zg/39QVwO5tAJ5dODXvxsSRotXZ/RpyMNj6K9XqAz69r9rLILdG9f
7EP+cSgDoz2tlKWxov9GJvxxXtHE+kegZ3PqovjOtgr3lBglGd6xeA98UL2fn9g/7ipH42MPicBc
uFkfryL4rc6I+3Y5GsVW2Wx1J9+A8fz8KH8vcqS/kwAPkENnYCPPjhISpdK14dicSqveNFn3y8HI
Z5mKVQAwfttcIhX9Yl39+5VfDgnwYHnp2bSevfLaVDvpaHDIZB4EjlZDO+qVNnz//MT+eRSIJmya
dF39tWkzXahlWHeak1nmp7yXd6YZfnHt/rExJJVTCpN5lykt5PofbxHiLokce25OKnuvRbGuCGgJ
qtdRsQUsGZeMnsxPM9Lt2A2/eDr+dXp/HvrsHTORzAZKLfetKS8qo2XqT67BFw/8Px5BVEcLDwMr
vaBT9PH88hI9M1Iz69bp+woQgmlf4RrLjnMEL+7z2/X3u0XlpltsHHkW7b9ulxb3bjOBpD91FjT1
uEVeFZrQCya64V5JyN/u8+OdrVFMookjViSgkOcp/l42ksCwja7op1NvQGbS8qzczZ0OZiudyo3L
FJBNRWN+0ZH966CofAQrlWXi1Vv4Kh+vp58KqJtd55yUT1y6b7hseMIpOfbW4GzhfpuEQ2jJV0/p
8rf+sRwDQNLp1dAHJtLVpad/tkKaFa2TdNQ1kuP8Ya/XRrJtWyyZXWFg8Ic5faM50fCdDSX8Akrl
gwoaUurrPkmeZifBHiHCOV673ZCeohLDKphycTsHEZXKWISHgonE5zfn7GHgFxs8bS51Mi3lpTL4
eJ3A5s+JO+baaXDVnV6WxZ0domkeglC71PXiq1j1v24LxZbgOCwV7KvU71r0j3VdT/qeiJ+gPjF3
JAwEPUin1lJ918QyRfuq//vXyS1HUxITwjInRyv+8eRKSjBQDk19GrNmh28Cxs66Jx7Pn06fX8Wz
t1cw/+dA9GIsg/2Ga5xhkFChTLHRxPVJzxLP6ekIVWTSfxFx/dVBlnXqj2uHKma0oUDUJzJOtojY
75Le8TBSfdFu+ddhJPAy9gTkpCp3uYV/HMZPW3/uIbye7O5SS5/G+ro1vigTz76Evy+XFACdIJYp
Gklnr4lyUxUAKmfHMVr3wq0uNV1dM74GOBMc0iiEKbfsaz+/R/88qG0zn6FC5bk/WxHmjBaMkCNv
krJW8PJ3yoDsqcaVhckwubC+ioI/+2z85yT/ezzrLJC8KWubkA6Ol8KPz+a7qTK+2Ln96/GWrsNn
nVwqit+zb4ZFapeD9Kk4adgTRoGl5LWyAHbv/4cL98dhzpaIvgqs2QEcefKJywmbXUAQhNhNZkxg
QrwKOPDnx/vXGsHXSZfWgoClEfvxAawyu7DyNCxPTX6b+K8Z4SPwvU0v/arV+687BBoNRhqfU1bu
swONceTW5O3wRIA5scNdL+4+P5N/3aD/HoAOx8czkRggFdEeHMAuVwJuOpBYQnyA0mfyi4tGC/af
1w2RDi8WAyfrfFPr6KM9+ZlZnHQDPrSLU/s6jbPOG6vBXZGIgC+U79N1gqP12EhB5HSjbQwHoYFF
xJ5XAsuhi82/APdK7evKQBuYNYuULyUI50KahBHKUmorbGYSyEaQq/fIyO2LYnB+YNuuvKic3xJN
c04xoiEvnqrK8rrQYbYWmVYLJ0C4F3mWdrfgGJNNiGlgWw8wRag5FjVtaPAYEx8aWENLPG2V4xV6
SBkeT/C4PKxy5Q6F4Ytq6xDDl1GsiRb9iSDgdUAUvCGmpt1kUQO7pgFuEc2D/Yb0hu6OSLAMMyPc
QZWe1iSRCpAbcXiax+mQz9nF0LT6WuEs1tAOY/q1G6HWRZjL9VB15X1HMpC4wkccAZ+pkSWgK8c/
HUmCWQU2fkFc68o1yHFwLOzUFHguHAfwEokY/QvbistbUaQvZhbIDdpd54eDk2wHxr3Y5VXY3RBL
hYRPIAWRpAF5vd4OXqMysWkiyhQ9SUAbRHa80ezW+taYfUO6As6rvGPLAOKCoAMAtCsRVfLCMIg+
dtqg2VlDV20cgd3JLdC7Kkj+h9zoXG9OU21T4yDzHBNPqV/3PxtQ3uvc6ox3X+IWF7U1PEyVTbqu
NcHYnhXsl0nWlNnzIgatSx/1uyKVL+q7yJsrkjdGOQ3E1GijRR4ORBLXzduHoiX5OclyHwoWlJ3L
dAjFpQiy94r0HZShhdr3HZh+ZJL2tp5j+Gc5JlRE52JVT7wyQ6TGn1HvwvzAwbghxNXeTHlkXpQS
Ew+K0foqSpQ6ZEPdXljuhHAz1InOCW3jGAbVM8+Fs03FZP4IZhsNu2hQdHaBs69Q1a2Cdko3cT29
CrKhYYn2+XRP7gT4l5AuexmG/bW/ZNpZsR+DV56ti7GbXtF+aljfFPdDke9rY7BOvTAFj1Qio9o5
hhFvFGFY+8ZG3DGU/o0RXfYJUWAriKyovzuSFbGxiR36x+AibwZ54RcdIB7c6EhjUxPjxCATYOrd
ew0mvZosekS14+98pxbXjcwYEzQlYYnR5DwBgZjsVZOCTrcjwMjJWM+7Jq0d9J6NgeEtwE8dhdpt
PhTqKMqi3bZWPK5ygfC466LxOECmQLcF3aoNq+CqcYgLcnV0qqq11kaFsaJPcU3KxPk5GjFDLTbH
6xzZ5jbVfJ3AYGPcG1E2Ul+b0VVNRNy+8Q3/mx/M0Z5Ea6C7Y1XcuBMeOHcGa4ffCJJaDsxVE/hi
pQSdkGA02mRpZGCMM9U1uZlQe5HD71Rovdgg7zDXIL5JKvUM9GyBt0q5VolAfE4szikvyvqIT5Qq
WQ+uBrzp+5zkEgYnQ03PNLxVej96YaHyxyCzHfD//bg1ZUeoI7SpbR/PDo6PYmaeoWGyiX0MENog
tuVikrMIu/CqjrSWyMVLGYnFZzSi68/SBUCV0clG3Rdc2vzXNRGazSrsighGUl2+BBoWOog9cNGk
o9HN7Kpp3VoO8lmbqMBmAf8qFUJuDkgKalWOgi8Z0e2Sh+cquPdaHxRe2Oo2ovm2OdpL2gbao54K
veruAjrq23axzHXlXCzpqPWuz/Fr28VcYZedGQUmlb/iT/i3xgyCg+jrHwREEHAxBTi/m0jyk4kb
0UwoOJjMW+hPBp/5EAZE7ILZBt/rbooI7dAMGmibaUnFXCaXz5k/6usK48M6Iv+wxr1FcknyOuTN
W4kyn2Fk/Npb2ndi8QCnjeYLGbo+vChOtEeFseL+vBChWyH38UlY7zpYi2YcezNIUTRlZXhHGyoh
ZQ8cRN5q93VCsp1W2SmapxB5U6bPyORg7pBjxXuT1RiwVG4uEXY4iskXBl8pA4a0wEryfkJ3gP+4
eeAP8iam0YgpL6ppJLBiPEROg+jfqtJH4t4fbFRi37tOy44DXpsDqcrBMWATRWITENJtt+jrnMUg
jZ9Ee5GBcr0sx3uERwjBmRugK3M1fAj0Bz0jdO1DHjhvUtVg27DfXTaOCzJoaLQVu2adoVkzYg6l
JxTUPSIVu4x3JKLITR9nGN15T7ZYnO1vcWcMO6QJzRXUova6LGV8qDPW3mUHfMnWOvESgkjwo1nv
LEIkcELRZrmDKN/bLcLKRMXbsnenHUyGcRuym+HRHjq6zVg8ljC6gylNovOaeD6IviNDo2nEXRmH
do9EsuvgocKb20UIQhH3k2Yj/YavuqBae9FKaAQrCD24MWTNxdSH4BSPC09TEKhLcA1b/UL9cuO8
XQG0w7xPIuI1dhjilwlZtlcCExRMP5lcQgB+chrrh9V1j5MFzqE20+gbULoEEgWFk0VwOCrNyV0B
x6iPaacFt1aEWdjFmbduG5Me3ki6PHKUcWFp1BkegsiQ5oWfxtyEKbDqQ14uyXcIrnBuBMGN4K4x
nHTDrZPkcOapC7dtimcgX7AbecrLT2PGX6WMocls7kAXhDkRmuDLD6Mjx62ozSWdpMqu+0SiTQgk
KElfvmUV4/EGN9FBb9t2MxipeiJyE1Z2lBUXqcX4FH2ySc4HOUvIecRTAwUJZAkqFMTys3U/kzWC
v1XGCN8Do/+WARbhmdfzK0MimB609B33L6TzGFFNo9s1oEQtupkLpJ6Z1ScXjFIJHEbuxP9tNsGl
tAdEoni3jkSWzdjUpsDji+ffNcT47QKrkbtWh92T4izFRtCVj3lFh7vLKoV1wDS2GhKZXZtjfVoX
WltDVe3dG0ykPMdT5b6oGom1qjXDA7Dk3gLAVBupDwg1x5a3NaV4grYa4lArH0Wutb9sbEOYKpIp
A5Y2k0M16jOL/ZJ1K7dy0E9GVfn3fhcACeiqcZcQcuIF7pIjEjCFd/OZVdlXgNQtwrZ3czsF9zoA
gm/1iNthMEtaDC5D5zAjBaokLoikI728l4u3CuCt2rQaKxBEFWQEoxlvkUGqXaT02IurHqOey0As
7tQdASjgYnxqyHBQQ0EWQ/VmIv8Hn5cOJx5vHgjDftMlM/Mqp6RtamQBhPgFZPf0SfEMXtHaMvom
tEVDCBvFM2kP01zf6G2P7jF2OWFUpUV2jCOjvScd6Jfd6A0lUPcKuSe4mkazvuprQdabTu4U4Ste
ONKQt0uB72VQ8OXxpuPEn8KLcWQLzQQbBbdibS+r0LgOmeCutJwVVbXRvC1ri5EiBretnIzxzh8n
kmRC3sgwTR8GtLd45ePWyyvD3oh8F2Xbl1IP73VEXTBKaeahg592QwWAf8BAvtLHoduhAEXhH08J
M1/b2EJYGjcwnFLEyX66cTBvr+0mACWhKH6Pk2Wwb4jT9kDWevXNqrL4ohptcw1BZrgCOtv+4mJP
O9ETkItTh0y+2PndVqsaTntMj0QXxNgTE/8eTygWVbxFu1xZ+MkCBVGS2oNgODOsjyI2uu9toeAx
4jr1XNLOrtDQBltrpmYyS7u9BW3DJkAHivyzidlwbJN6Gk4lrvOaKrWvfgDpvxxH6yfBm4P5Gktz
MO6tqo1MhEAmKYwRbCV/a+l18RN73PIw0vFCrm2amFKtflPZ7QKzzwklTbsRyqBUYz8+NvBMruyB
z3JvS2eV4cndWy1ur8xxw9skl/bGVSSzJnNElryh/UibNlllFRHLc5WZv5LKYN+ispAg1cX+tg6i
fDH2xDpVFPGqK2wBBNamkJ7XaWsme5qLE1lxcXhrkL6NnsSvnbswcqHS1fKuH9DPB2QzLeJ/dWtH
CP99B7hfVVc4PkD+Ou0PwxLdtGI4qg4lld/e7LVoW2EJ38cpOh2NktpLzab0yLV7hSJgraeQoC23
SSDxSKiB9CUzOK3UPLqduFjTSnMfl853F+3rVlc1Zz/UGONYzVZ56P9I/ZZg7kQKKI8i9pJhWQcx
gq1KOw7ZMdHWYUcXXmUtsV0Anv3sOgMuE3tkwCZU9YRVHUojpYaBNMByacXTFewGeEtGbM1Xyihv
Cd390QFfuhhsTFSrzsQepZGTjPEZbIYz6rUXYiDeQJnOtvDn+DSAyMTJxNOJ/y18pAyg0wxR8JVM
3fHFIR3vltzo+IK/YARz0YbXQNXQ1gazZUBsdXqfBcEontoMi5nIlQmohGw9EurMleaD6aHk6PeE
Szs3iV/zkucLKa0H1g2Tp8q8upkgZyjfvaHRDfTIan4EjvOmpUwoBDuQA1nh2nekxaR+TVrxy50I
Y40Ye3tSmuU6bPGtE3Ta4l3yNXQSJo4vFoS1pVXaBcYcmuWoA1bkJZLN5Af1pT0gydZN4jYU3adV
yaZerOKCGg/umLaTw0Akhg2L6VZvRrWiTyk2pNrpaysgaDdLQJURckJf3HRmOr9Ucm6Yv7kBBICy
gPlr5IFc5VRuXiTRycdhNHkhFgOvsjTpFS5Zk8KaxH6OILXB2ZrInSdEvhjdkl57Xe+kVQaXdWPh
ls0sBbEr6m6SzCIn0ySiF8KxOtpjrF0P+Ke4U1G/zeBzP4UsM0d8xYkXjwl0Rx4ncUtRi22+CAFW
uUV3B6LprR/qeh+2vbtihD5fivCuS7dE7MREpeFSK0Vi/KB47VlfqHnKJcVt6BpEJW3pbEKO54lA
WCujLdny4XBLvCgME48UL/eJUHY8pRam6OfZd37h5hgeApEX+9bSoHjr2VREe2agAEasygAzrcLW
fg8Ta9wn9Wh6/kjAcqojSSlLH4GVgTVtQ2hWcd204tU2Te0AH2tcpXMvEALjJOK9ijAZ97z3c4kJ
Phntn7lNAKuZFjRIHKLRcMcsSYMmkoQ8ZpqPpfDR1afvDiYI6qoJSldD2rCrpdrO6cjPSTJagkNO
tYpwE5ZJQqR8DWKc9w4qAo69Bm/zfKJ10aOERluGNsW+MXucPpHTYWKtgH1HmR5eRNIPCOzL62+h
UM4dJ2WubIfHMlLIDJvhJywhfEISf6VOAbVi6IPDv+27zZBk8nsXldFmalPzZxsKce3GiYhWVROo
97kl/rVlNT32JJmzJDYwP3T/O6YV5FShRsINy6hH8g2skLQWF+TOBR7G4ee5TvoNzApsmIrY5AnF
+DZ2HR8nTvk8AvR5oLUEg4K8ki0TPTBLkls8TZP8ljvhwxwPZDtpOnAVUxXYSafs/3F0HsuRIlEU
/SIiSEgS2BZQvuRtbwh1S8J7z9fPYbYdPT1SUWQ+c++5foGwH7fS8DORAePVIquP8dBKDh6eng4G
7lQtVvdkjaV2ASZgXwCgxne2zNd9kTlZsIItZchZ82uIrePXPl1Sme8ze6ZK7cuWoZ5kbBGFvJbW
P26VHwD/YGtQTXlywe3aazNGl8lyfbVpC6Mksbk8wUE3aqru7S273S6xU5cY//n5VAz43miCSHe/
UJo0e20oZxpDq/taR6aPiO4pq7ppb8iquKMiHN/nEuSN2RJySsNYASGz2kNYDNnGFaAhWGuVfRJd
Eu3LchS+sVhFQCsDbVxf8KLWfZ4e+wo4cmQbv3j0kePW6+rVjQWBSjq/da03AFPz7MxZa90QG5a+
7CcUlFFktk8NUZj07nmPc6iVwCqnCJISdkRPg7y7r3FTkaRd/GVrFfPatt/xDCYCb7IwzyTFV9iO
xL/Nj7uL9ZrZHARYSmnA7T9ZiD+m6ixxX+DHDWDfMoiTo+kP/UYBTJ2rvULzNBH7n12HQ4GJ1kCG
ReZgLMeRjlwGEo8Wa2/50umPoynix7Yzy5ubOfYH9iwmU3SkOz5ccM0rDmVYD9ZR2t3i49UzA2DO
RSAVSDaCKglqjQYDoE3VFZ99r8ILGLH2GBM0dAxFFz9AWesI3F4B2/FYiKyfjIs58mgiFXGI640V
VBNEnCJM10OVusbFwLcMgEvgaTNhN7uuqA7/hwC0Ubdfy/VLiwmaVl09q1M/yXiPWB1sDBXbXnRY
q7tam46s7QHiODGPI5+IHEikOk2zPDp18tIoXNZx1Q1BLnuaMT1OT+homjsXjvHZYDR7WSEWcqW0
Qv6yPKw/ldN/hHUeXwQYH2KwQZnMSfoddfPEj8/AV65bblDYD3j0EjIr9UjNPioJRlRNDWXWzvR7
iNG83xY25SVy9aCozP7Iy2nuSSmQmI+M+qy1c/lshKn9Ma/OX7uc+b7onDe41/p9ZcNvmbXSOUmr
qThLmvKl05zONyQFhV6S0iEyLfkcDbu/EgaWe1aiQTel6PO0lcyrtM7xQRVa/bomPax0JhJQn1Uf
hs88DEHHl9cuAVzYqm1RQ1JVaIVFp6zPZbXGM8vOAdjYbABybfWJkEqiuZnoGifUWfp9XDOUoAQa
j8tob/w1rkigsMgjJOiGoqbut5i1f6dI4Ywd8ziK6ziCm1AOefHLyBUFqdNyIi/DrG4OGSBPVOCt
b1qZepulNT6l8AdIWAqJFyAibq9xJvLg+Wbft7OWk7g5V8wt+tZzwmWGtd+P1m1QTOFWAxYZIWUf
uOGQEc3NDyav6UhAB3iEmQh69JSYWvYsJuB2THW5N4UZ34y2mgA92iBNXRjJbWPId7XID7btOoVa
/cfK4g4rdEPPD3yiP8kGZbhGaJwRhsO3WbgiYoqL+w7JQ92fHReiTLmR2Hq9bz+MwgBp0RadP+IB
NcqPjcU1dc9GJbka+tL6dTj0r3YxfSLxrs+EcMDPZsbE6PIzIafZmyNyORgZkNrasgHOyXgIgJly
/lL3fqY2iBujwFU59Hb6PApCdRUDpx0oNnsfpmV8nGphsHZAPEayQnEmmH2ZeOWsGLX0oCqYR4N7
qV1Rf1pr3YYgkztjv8jkdXBj2hNz+ozrDd8r+fw8bgD57DAlAH465ImPq2kFW1sUEm5rYYY7PQ2f
6niabjG5YWnAHLrpXhOsF8M+7dv+FWvV4Old4oJC6cCWN7Gpn4EPOqcZhuN72Oqdz2uLZEF14Sla
GBYbbvzGBkH3SicixUBgMAxxKh9pbMITVivhW2lEamJFrAfhRL2nRV1+SIeJyZ07Vhuv0vIbp/5b
6OXfrCqEBzsQI7BlM1m7jDSSbZCHw0PugJEbHIC1BDCkdEuxETTwWhjrZn8HwbE41kW+JSSyRNEH
O3xv9KWiiJ7d5giXPnDTP8zNqvBakqJq3oDPbvluY58khxbNyN2KqxCFpEwOaHCJVoSXQQxZy4Cr
ECC/laa+1wx6ZzmZPa7j6l+YR9s08q19L9KLavbiefsFsEj4VbVX6iLhHgHtBo8jZ/zZ3CK7lAV+
02Cdr0LyG4TZiIMSQC17lkiwY6DtFmWNl1pyTCz10J9tvC9rNGq7Jc1eMZptg7ZW7NPcsZ7Im/m7
GOKyZNnLygt/0FE/E0/ALD6HC00G0E1OiyBTpAPjryc/EFZxvtkXe3wocC1ZkOkYchqFomQv8vBj
pRq7GQX7Hc9etPi3ltPwkiqn+yMgSfnugqkb16lYud+dVAZp0Y+Ptm6uZ8dI/jhm9xbVOoDnHKt7
L0amX7YGtnmuWh5wmXgumMYXs8L1vpOApu6HWp8usgK3xEh42lWJBodUYxBdJowjhrKKmPr2LdGQ
NKUwVFiPmED4zBGQNWb0aZeXBIHkgok+c6KczQan8MKn5ckJOMxYk8mu1UOyh6yDqaEjTZlkxBju
IhMaIgO41aQ9vHTzFkGbxPYlT5dPznPjYLPq8Dj29Ht4yqkfoqbzSkwLihcfUyr9NTummJ78S2LP
ZEFobHMf7p5dXozdT2HTJJmZUwVVR62G7ZsQmSn6me05DojSWcuA9cZHw/njsVgBRRPOX5DVwYcx
GWIJo1OSQHTdG5qkJUzqWf8WWtdd6h4jfkp0xi5idrNrR1L3GDxtifd19WguVf+UJjH2kFEX5pNt
FCWl8Vo33lJOf0yOKT8HFewBNfki45R9q6GahRntICHmpvLLiBxxY19T3SyOEn4Q629FK3xJI7WA
iLQkCxNyneNOxFgJBRvZIszozPNPPYoa6Nupe2bk/LePB4a9jrNtKEMsZehkwsXP+7F/bqC1grbJ
WgBFYOiSnPhGy47I/62j4b4s2i8I1kYgGxetcspVTR1HtB04yhHgpt0uLF+Gd1lAOYeiV9y0oS3q
S2FkxU1ng2RjReln+Jxjus9Gong0XNJc7XF5HcM5fKyZ4UPhKqkV9aF/nURHVZ5qM6DpesO/G2+V
ZKS3GPiKB8tKz6vtZmelb+V2y7NgkUrvbETNvomy2G/dvt+3o90eWdQQg9OU8Z6aAwd/5RqcfKW+
cxmr+2FqfYgyf0MP6vBSd3GwJqFxJJ7HOrqzQf0W9rOzZ0W5PI0mktDenswTxv05mLquuFZzC7ev
c1Yf1d0CXhAMU2ZGLilHCsW8VPNNW13nYkf8F2QU/qk6gGlzJtgD6AZ5r11LrgOpqR59L2cm6MvH
WLRx6+uhat1dq2fRrYWNzE7GNkh5V8B0u/CBw0QSbxOKsxJ5dhx7mRw3eCfNDUliInVpEIgQCLIZ
9CzmmdqbFiZYUGDQfVsIDLD2kMi8JdpYcfMphSh3yRYOMzPF3fcRM/ExBfLsUqfsxqwuzgaFEduN
KPNm0XSXGUvcRbcS4ysjxoa/gr9lasERQVSsjo4c80dBfXaI0uExI/rukKoGbL3Mxa1PN5eHNEcf
QOJ6wW8hz0pZ9UlqWKMqJySJqE3aP3GS1AHTudyTVKKE0BYG1wv3AAz7jFQLfXw2RxYygCy6C3hy
RERh3wVWuW7SGIEPRFjkN9Vrz2+6EPriZut6dN1IBeMo48OUT6yY1/e1GdsjAQNVgKt/eOKwXlgX
YbROmyE/miJMrrXR1hdAFYDgzLF5rK3UYau1DBR5K9vYJkrvu3Z6lhSeRwKvGYr1miQXbNtOS/3L
ctvutki8WKXdq1O3GMtzPQ5MmygwPJuipgRnZMZpcd/GitfCnb4TgAkf0VQSU7tstnqVcS7UU/Rd
jIvaZ04S0j1PGUttnf9g3Chm5SQfaSiir94yywPJVMSl9BlL3Yggyiy1xzvMBlC59UbnPgsbRJ+R
eyaLxj1zJRunKEtrDAIFfJA6g2LOtbx22XIgP6r1qfEbYiXr6VaKIjtyiAxbmah5RHxQKg/achRa
XSJpUNTHSwUKd1rinUqt17we3AMrnvZcq26LhGp0ut8R15bqAf6FLiSLKvS0ZJrv6jmqIPZuyGDT
rcgYcX+1XPxr6UnYT/+zTJJXlKPl75Mps8dxWSZPb6MhwHQt74kKlEE2sto1rKg8p25mnSFFJYe0
yF5Taec0okK/dJYx8wH0MDDKDJgFGxvWTYhg1YQGl+3VcjKsMHrPouW77JtPPHixJ6gAvKLqmJiN
lALsBGn9tNbabaxxFC22fh+FeBxcO+v2lbUaO3IsDD/hJLqVeRfvsmVhQa7m17HKEUBuMdQVu9O7
iTR0MLpCeyOE5oR0+26pRLJnE3BHLJ6zX0frz2j0sW8t3LSO4CsOqyq+ujzVA32auHNBkD0ids88
OUOvIQfS3YdD7nxTsAmAhHbFvigD3aI57WnpoHyYi/UHNkt9RJCOnMQNocMOs7kr6Y33MUmAvArm
HydlwVdbbQODcuvNGv1jlVNydcuQgL3awQLFMjzZ4T+bkG0xHUgw6XhClnxd6tR8JOcpu4kaAuAa
4yhc47gJRFIT9la14t7YVgcuGfY7iZx2Zyki0vJRFo8qUg4u7um9oWT34cm1iAK2FBXRWcc1dFm/
K03+hmAGthcBoYmdvoFSHL3V1r4tpdvw8OpPd4asEU/DcMs4uY+pxm8TmQyA6k6+oSOINxPjelyJ
ePTUWjw609q/K34yn+EUD1w3wotGepuf9fEnCh4orhKF5JjYvoji6cWpbJtfAvSolTFbAoLTn+re
XvcdyBSnH9+qkF1iOpHrItohAeDhuj5rj9Bz2rEI3Fj0J2PI+4dBD/tDlyXlC2gm0ycWw/BEZBGX
Bu+r9MJmUn8sQ++Oo7OYH5FY+letdiIYfRVZaGxNHPyjuUVti1Sqo7UKnJhZ4dJsFVGrgErXanhs
zXJ9GscRQyKzKIjpGw5TZDdTNd0XsUbllbGUZMVvhy+wanh1mwneXVR6Ey0Du022YDSfrf4v6xw6
HqyWf9c+JDtZOOtxjlN7b8Ym00U2j5UmvcpFnNWUUPXSn76a3mMteiE7CLj+ps+Zc8aBMFMcNGhq
enMi/g+Q1aqg6Vgg0h4NviSE/t5Kp/av3jfjG4Ci0Uvpdnd5NUN30wHbiJ5btnM0/Y5mMYLvPdje
kE1QLbNi8l17EEHkIj6YwzIClKSMFzGYP7rlpviBiOGcDTP1hGjCRxeb5K6zKkHQLD7qXrHAAABP
AodB1YNYHS4r64qjMGuW+dqY3pvhxBcupTrpijYddiOo5g9kUMY+Ge1Xp1PGkylr40jnhTpHZQ0H
fM3N4lghkdjNul+mIiXsIXxOwA1eWBUWr72FrKJcnPwq1BlVFIEomZa+A/a3vbqyySWs6H6kg5iM
BYX+ZGZ/kNYzznkE4UQ54BGh7ekMnxOoMBlL/+ktLfYCORH7w1tT/htFeheuZBH3DySpghbRjQtj
GhJLqVuibyjSXJWMfnMIXdtO3yH27RUh495S7VGqF6IpiBnipbSea3GxrKtd3kfx2UmO0F8TVkg6
dEzXOVoNVd4V9n1IGoFbkAEdy12RfEgSXEyNj/e45kdVfLv2I23XLtHpHLorg0ix0grpl57RZzkE
SculAluGp/VV2o+V/mrSU5X3cXLobIpY67RU5HrkP8V0zBlCdZpndCyoquvCVCk5ifmhZ8g0sGHM
R4K6kXxlXG1t/wu8iBrhp9N8OL/tcJ2L7wHTtBHerdE/UbTk2ZCE4aJWidt9VL1EZNI3V1GnJ4tF
tZKPduPuufWuVbipa6qg5pMH7eqTJnjRh/3cfS/ML6wMGSN9lT69LUymuiiYRuQFNEZmSxCfR/TH
UaRnuVycmF2rzH1LHvX8saxfSl6dlkb75vQM+iH7jX3u1ybxt47n9I5fjd/bU1PxL00msYGgEFbQ
+YHl3Fftu855GdXZOTMOk7gQ53EqchiHNNGcDIP+L40JiUOEKgCuLpDHpucwwus4QPacvzmBdgWE
uYFZnKzP7cS9Azc7A4yil2+VOikmEUTe7ZJw2jXmOUZpxDeGe8Tnp87ifSMeNIIw5WdUPeTi1Mff
GxQaN6I3WXyAN80gEebmFtv265MZy2Q/ukQcdRbBvv+keFnmNzyTO9YcnbyFzqFmjYUfRkOM0x9S
9DOFFfTiO0elWHCrQihOVo1IolsV3iWS8Bu0WtnN4R5XhM/ITm/2Fe0u4Gy0X0WltWxwR/kaj1Z5
Yrr7ZWRGdgfbL7BXuqvsNhH06pCqRfHVtzNSKPngWJpXmMSu5mRvcuiAQVbX0GguMXQ9kR9zguYn
EpXgYYFgJ5ADDAniXJZLmwthvpnkxEiOPPd1bDh5XfZqOYPUcCfHVxDDPiwTr6EaTLMDee30UPyr
VJNLlOB7fp4J7iluikyMmQbf6j5SgL/xuWW/65i3DLaKm8GS6u+t+VV3n5rwkCLAXOtf5pMHrX3T
1yfDfUUsvua/E+h4FlhVIzZOxVEfU9Rohy2UwLDATS+fSfOaEM826scwmk9q0r0M6UZTYbF3oWsz
tKdYYINwWlDdSORvLtDxtnzuxFtnUl5qR2rbU2VsJHyo/8mPHFw29gV0b2y8hPzVY7kr1N8Z6lqR
Xlee1pCgBWGks4QecnPmSdoDoiIf0N6ME8F1v0nZ4vp9sNU34j8visFm23DLGLivxmGQfG4ctws7
+dOmgmQ3WcQ3dxFUJByIfAdomnwtL4Ok095G5GfwN3dO+JhZD3OcHTPzj4ESfCnhhzJ8jeo/1Yit
Y3wB6bZdhfM2ApCo3jWUAPXOJUEizalIC4E05YVQSZ1OEfx8udwkgXAmXqo5fLdclBlxeA6hotrh
rk8gUpOEYAZaemnI/XE2RuD4ICCjjS2bcBZGlKyc+40/VeulJQJnIdMstvzIfCsrkoz5RGYaHgQB
lYIZvWfpyQN7UVGHPfoOuqjE6x85f3pjk6HOd9nS+4UW/u3G2s9ilgzlTS0nrXgfpn+WflyKg0jh
3YEUdL8q6wFygJcAA81MsIzq3NInltahJOJlImYnE+ACHrlXEwhvlpdPmjfb/1bO3Kn512YvtnWl
vdhZ9Wc0fCIlCyxUAygYkFzerSka9uOk3Zz5CIqid3gfHgZCdYoPrfpkauXXkh7X/tK654g3pU/2
RXEw0rdu/GeX9WFBYovYAH3bsyQlo0FfWGoDYaUpRzYIpeKLpHC7g+JYndjPgP947ur3xbkUMNn/
xxsQy0H7xz+MinH8W1sPW/yZqx0t9ZTPvyw/qu4bfe0R2DD9c7HTje9iIevNPSzNNW24PDnFe1i2
NjJFMz2sxcvAHCVZ75X1wO22p572gKGEvw0jk19IpISF/vTaoYze0vFRXz4KVCKiv2gUWZHt9sdN
WIw8I+FEUiBUU4RLAVE1/TkncuXA0++hOlYEOJsqvjRm/jBhp+TBx3vqF09Nj+OEcnBgRljcCZcJ
ZIp59S2ZSPKz/tnzT4cAJQUIbM0wXNdoC3sJ+DJ4S/qjsXdwSGTp0VZPsfRRkC6WdmC4SMDAO5Ky
QIXrHaEhh3VW9yHxuuy1A5EBtUDllKvhcxHmvotOhfPBvoBWOt8X1nsc/qi73iVBtTh2X86p6e9V
zR9c6JV3Y3Ho2chhZzpN8UmNCAwhscbrddPzjMuryamaFZwZ2wEhvwvuqXAmxTB+sAvMpOREVU8O
vP064yF/coi5RIURMlVmua/IXeVscQR2vfUzsp674Zq6P/DR8/EczVcyx3aqv21vGhtpXqKTS8Vt
3CX1U2iwkLfsgOwk/rWfKg8WqjxmJVP312UixhKFq6f12giEbfKVZrca7QGclFUFA145684w7hdx
ajtaWf0oZ3s/cm2Yzllo7CO6vUzvFDuSaX1EnIou/W5pn5bpyxZ8Yz7z5I8WkxbtIKgn6aPWbkPj
s/0PIBh6+vg52Ze1eoDsV7EYrOPrlJCY98XsRysJS89PRfOim6guv3T7ouRTOL2SPVJFp9Xat/Gl
KJ7ICQBF4MnizmUwW033efogUdom/Z886fkSXCzndbQOM7dYEmFUebWMlyh9GMarHhE1jUqq/0jV
GYbMsDrUK0GCo51vKPjKJ9cgqfCxZqo+WryPH6u4d4eARs63+n/cR+y6fZPLTIU/syIYo7w6RJta
OYR0PQ9aQJX0+bJ/jDPgigbc1VTuhL5XDRYZdFEhl7O+JQndClJ0ouo02E+pPl1H4080hIfccBlV
EzfU3tHReMpu6XuIV2eDMesHXMhErNUBZToFM7NrOgBN6YSo0pbEd4QS7GwuYKd8ApGA+PSV7FxO
u/Q8Q7nOu38JqumCSPKlPBXiJx7tXWO8pxwAhp5iGE89ZtIFBfzMNjGafoYl9rVkwfO/3KddATaI
KS5DtYJfX3RvREF19XQa3Ict6ZsAjv1KwNJCxTHbgQ2Bs1bPhiJ+feqehgja9yo5ZSK/DT9nC9H+
9BrWtzy0PK0hvodR1Wr9jl3hr/HzVH+R6l5Dq69TzoOKEWar+Yl+37nWw+pm174m0lByY0XFLtQQ
SvOhTySIuga6RMWJNxivJH8HQ5UDoo7+SZONVfrTjESzW0j2kdNwIxIgPZxHXLCstjlzYXQzcC75
J0u0LSEBnjbDo7R9HscP8plUfw/RGvEFJ3a4b8tvkwU77EpWnr+VE6hBHkQYQrFN6cSbU2wP+1F8
N00LcpZYsQ3sNRTtqWYEquPLgWaMnlf70NL5VJXDCakJ09U5+m3Dg+McBeo2jSCSZeYii18WA45p
1QYM/q49vIKDvVrI6X9rhwy+9q1X5puRNV+rrshc7zxpfjfFb2zZFwvEfQSrp8g/pjahQ0fvxhaQ
XfM6kv31UGtcvPFb4r7GhgiGFk3v+ndGFxK+lMuv25AfhNtGfA4gOgd+4vgo11OJz2WhS8zVn4g0
xtZPV/042uN1UC9Ts1cJtQq8qlTbCVbCdDx6+00O3dB8WeZjQ5Qv67Z4vjTVPhf3gw2Q9WTZAia9
jwsjQD3h9dSIqkwOA2F6E6o+Q3/s28sgLy1rcRV/F6blzYyQe+1ksCmtGeSm4tW2b6MmDgg/dzq9
FEgaYLU8edwqKAO8ZOvIGNwMb7MJ7X4gWjF/nJ1vsoL+roDxZSFBeN5V5gtC1V1Szcx9fjjjZXjX
ahdhn4r0MGSE/fGzsTa31ifX+h1Ia2ULkLf7In6f7NBbJ04jbEhnjW8RGwPyCq7sn03rp4xqlKIv
rEsSdG4YVyA7pfmvPt/05sVCq1peRcqXM+ULrd+pGtnXsd1SD5xL3dH7WNex+DWV8iPSCVrmVcmL
Gtg2AYavm4dQvWaT5Y3LXd+ErPspy94Fyq8FkJDNoJ2mjy9AF95s6LZV+VyMb1rz7LRP03IYMUyX
jsf0lxn62cr5C/VD230adDDSvXSJfqqYZmQLFRCpPkX+RrLm/Zzc1doFRyDZyk+5fSnURwr2el16
z1bkNpLBEwOGJQhrFezlsd+ZDFcLWuqYuk5Pf0e4+PVwjOpbSuJdUtHmcnuX5bcLH5/k40MiDuSh
mQY5zxCBo8VvUlLZovo4JG8jFHycbSyv/yXTl9vzG6I60MyP0vjbtOMhNhff1E+g3tF08T1eneFx
0IgMhd+oKgQb4I37FtM2VPOVDBDV4L+QJN1k01+JsG/RM5BswxVX15lxQ7jDyvdGVoC3clKjpc7O
octsX3PuMAx6a1Ze82phX47LkXkPKQ7JEhhjd+5g/fF52IgbnGxLzmkfTOhQg9CwwzVBEYICaaSX
Rfqv0yJJMuYANvGnG2EeYhZbkgs9FuUBYcXZ7pdjT7CEvumaSAZCG99Dxs4MHZH0+k+Exn2LDh0e
My2YezC7nhTlLQJg9JtSHpuFl91eppNTRR/DXH1IqR3ddQwcpV+rigDFevUYh+3Ukj8wzwzMcT4z
4/+0KBCVO54nM30k+syfpmWf1CQPG3YFCU4FTqifeke7Fll0iU1tX7L937HN+Gk1tR+K+SladBb5
LKwmw1ut7tTx1iQuuvnC/ET5Qi1BRAW3cbtLMs0D7/UsbRRgsTqVZvNnzhwE4hWIETd3z4ILF723
R+76rtHMYAUp7QHixd73uxSPffes5EiJvJY7w926ufyD9dDDlGR7MWMVsJfzukZH1HAPuat5ieke
ypbcc/THnehuZcF6r2RJP7THOQwfjGQE0gSicVi7u2EtLqU2Etdb+qFOiArDZfJOLw4H9C5awwcU
hbcZ8lcZWe9G3e9GLs0+M3D6ocsxogv2JH9Y0lcBR2821tdu7QKXv6OjjhyWyHPnNJAcHA1BbOuy
ItAhYCNy0VesB80S164qjmbHe4qkciKBsnXsgNXlZ6M5x6yabq2YvQp/ZUewFVtNslcJ1n1DzX9U
7fzEOPJ9GoezzELfXKF7ChI+ASrR9mx97VRR23WM5cnzcJYKCa+814fvIbQOrqEdE+6TWLdI0Da3
FCtmRfoeRfujZnEFK97eflkvcU71nuGB65V4MPUxUP8HsMD4lJ2PusyL4/bYdD2BM/1h0GcCR0ih
YsNHOOXJNipfYf8zs+394WfnYkbP/OOSXjUJ+9yJ1QftdqcqKrbRmJ5Hhki9Xe8jjZmczuRntmY/
ZwjPaOpHX9wnws1rzxrJQaaG+2krnrdTBLXFFYXEtjEQnZmUkESwEsYrwyWwZkSkOdqPqU9P2ZT7
bpufdL3E3Zkemrn8ZKucE2IcR/w22r5tWcVsmkOjBHVO2IZvTzPo0HDP2pgIbjAdcRqBGq+IOwq5
DRR9qaGSS+ZMJIlEh3CciSx2NURFTZDP9aWKOMud9VWifB17CuIGbDoBVay/xi2o1GUaqOvtBX3R
KVsg72PlC92YhoSc6mo9oRwaaOsI0FTmMxFYPjkz92S85ODB10PRRu8NX14Y9aCyhsfStOF6yqKG
8p8+m/1bNtLldfjIhcIZyMfJkdHUz1affaaLQgtI3LRVHucigtVPZTXUlHUYQhFAlojOCn9mqRSK
/NqyDat7jmSqH74eKfdHM9T3C6rJLualEKXnoIJAwIppGwn4yikfJqQU8SbUDQUGDY7Vxucy7Hdp
WPtlxW4bdwORUkgia6+tuIhgISK7ZjhfB3HrHA0GrPBdg3Scg6y3d0ZmHkD0+4ZV3lFmnnH50mlR
FPeaFwHacwys663CK4TT0sYEmZTMwyTpgCwIEBukFclTGLL65uySaVhtPVtMhmkhuqOk6m2H4hd+
P/FS5vohJtZt43Ib6QxXxrK1jerZAXON0tjpwfmWnJgK71A5ZEz2DFx+gIxvhuugs22YrlSXjoaw
q3JPaNOek+G0Kc+XrvUNtHnulL/VQ3oe5lT30Mver3FIGJMsnioLmSIqCjpDnGupLD86IVGFYKAJ
TTSxqdBvzciw3OEHzdFPcZewnqUk29Jx4wO2rGBK2fyuPEUGo1iT/DCcPViFezO0d4NyUBMQqJYr
LGSkdk5Iw21G8lltMjPBj8rzXJA4JVM67RB68XC2DOY1DGp4fvk6FZ7SLOYaaeErnMl1q3PtYhqK
HR/FlhfNW7/eeGZZXnUHl7HgZKm6ErGSQTKv+jaxlnhLJr1YIgDQHZTTXKU6kV65wqzfdT8VhXjN
z6utEw+0vsyqDcJVD0zGe7Uwb4LRf0P68S4awQxHrXEp5fpipuYRdfeB0ItnAMCPbIWJ88WRPKvD
oAWzWzETTadjTLBs1KsDRikfH1kQuumj3lOqsod0cAZC7Xm0C+2zntCIOmz+hL7ScGDDUDGbY9cn
Q9OT1HDxoD25Ju3bVJ56KnaC7AiRs2bY2URPdy1WZ8M+uPNfye01EpPYYY7s0OgS+zsWfq8wO/Cn
giyepKcUltGK9l3+W6D6Ibj/4rvHAYt3WKI+7u3+I0fpaObp/cSArp+JXVxKvF3RJWmbAz5+Vjy9
p+bsXsrqJAbscNV4MFT6hPebeSjbWRb3J10ZJyHd30YlBHZmmG/i8rkCRryt2E3dZSbDSzG7/Wlg
XV6E8qESvY99np+yK0gaRG1ociBZ9seiMYjvO/uO2uNzQkpINuDIkAdRVrb9g6XBYsl9z+rwug44
06YeVWUcvbjlfOvzAecg4n+rhjE+LHxE5lgdGDGz1kiwCZI8maSsGLgcJMZEhNfbQkULSBEnx3Sq
CIJcPo2UTFtnRNRj2fA2cW4bXpIPlNC9fiZqgVVAWENisNBzt2xYg7ifCQNCuBbSpBruetykm4vd
3UiaPUA7u9jDMhxZsX07s7m3kvQ6M2UspBHUkXrXo3E/hK28m6aK8aEDxKJy6Wkc32anHCoyV0YQ
unbj+NHWOhYLvTyeVJ12QrXdXZOHdODiatbJb2U6P66z3lqQwDVxVlJ21IXleWqhXTgmoEBi6clq
2dQw1Lz+4iBI24ZAzJQUgxhhtMxM5nVnWhFpgwzgK40bmwT1ngFltF2GGm6bhHZVtgviI7Jymyym
lCNPK1WQMoomChA17Of/SDqPHctxLIh+kQBRpNz2GT2b3lZthKysLFnKG0pfP+f1bAaDRqO7OlOi
LuNGnHAo7m1ojGNtH00li9eeMHlluvqkUrV1oCm0xmXoVsgr4BJWiSY+TAe/rPBYjljO80rp/Qg2
5dlayObnpOnu68YDP5wXHMzSfgp5QZtSd5RXBrc10eQ8iaBugoiSwuGgs5Q451QG33kf/LE7O7y3
3ZYdhIBZ+L5K1liOe+373O/eanwfHyB7ysO88DWY3RFrtIdbSIJBPsY+PSCbti4oupblQ+1hA4Nf
AJ76EKdJdVUj7FCSDBa3HfdznFR7obXjey368UDEMCMwXnmk4bqCUrI0fgiEINqZrKnhDUodDHkI
eQ6kCjt4b5rO+RRLEjw6atHFdjSdc1Bo2lt67NODqFAciinOz5PjnpsQGobqCFOvziz+q7Y7knPR
dy0ckEO/KjJuxC6PbGKHfVv4eJZ6THvGI1I8EInEPESGiXBaf6edH1pqcNnm9HPIwHe+6AvEtTXh
iU+agV1fnsTnPuNSr4vREEMNHVZPhKifcaalp7wjY4BGkrWosW3+OhZj96R7FzM/9lrzkIXoxyKU
IFwc4jpPORiOAHxJMj/OTeZ/e9qFUrKMyJ4BPZOQpdwH4aqYKpjewos9Ly+s/qMkoSzPX3wQDz1d
MYMjWWbn06y/A7Gu0Zjz27NL8B2kk75GY80J3qgecWcCNkCMcpfTfcJa0Sw0dU9L+uSvQ/2vWAfu
uFldcQtVjhdixPYBjZAXdpbXArPEfh7tF23mv43d5efKFXfaLQFzpD7zYF4Vz9N8+94OASFjF7jK
Y5g1/sEVA/HIbhafrJ/DVxzK5h3KC/UPVHPwUizTpeu7KUpolrnYoTe+Db3DKjjU64l7JLkebFlP
PCvqsYJCsK9tp/1rY5g8tKuZjhWrUziqXsa7ksesd7pEMqLP0vrre1V5EgUh3DHjXkGs4L/HvoJH
wbFW5C2h5dbm39fM34UNC+VGYDvKRb5kQevAbsFBwuzSFNYZs4qNON0jWLuJ5pASiMLogeU7Gdqb
+XOt3AjLXHbFFuPs6E8Zz00FPIW16GBOk6OxfXjj+DaZiWRGGKAB2mH9RiUZ4+lkcUYXRFvsTZkr
snM5oXecjL3CEuIOh/q25mnm0P8TZl25vwXAYAFMLYnEAliy1zOWlY1rEDISJuosDbaCxkQEW46f
CszdC/8KjieHDXht6/HeAabDAWpuu2gvIWWHsHDop+wHWn2GvXlGFqqKkLBCy/4rhQXFuqOhBa6s
+dMI2QcAo6k8LPXCJ7eH9LCkuG4D5NA8H5cHi5KpDAH9PGYzBVN0y6sMQH/uM1n4YXNs6uJbxuur
Lgw5lrsp8x6DFGokkUxwHKFZcPphrTkmXc1R7jQvOXMUlTEpR6kO1Pzgxm71VBgZ8EGiXoQbqYpP
9B3emBLCfbPMiKpJC2Hk3ursizgkG9J7y+Pga9qT6inAtIvEsDMOdaMhV9iR+fezWERN0NKZTvMb
9IB0ivijd6esX1tef/RXJsKx3mkqmOiWLJO/Mkx+M5+sd8JU9WeJMKSWt6RsELypWQeqEcMzIFme
bImccsDpOP7X0Un4bI9B/DMsnkhYisfZyY+Dh5hv4Ms8q+6iLGyF2qLJCSJkyHlyOy/KVeyNSw98
DPSLkVYFJFDLrp9O8N3Y7Cd0De+YenJ3a6dzKAC0j96477sSjgFh1+YoCRRtgWcjsS7JwoYkb+2O
BC5Sa24cvI4IV/SeJWnErzU5WbQOU9jDh1nmggdwtYR7mcE5YHvipnAtu0/dfUbkR3YzTLK7VuEl
dpjP1oDKd9zmyEyesSn2thiavXb9tFbW3Wq2JM+E+3sxPC2Dk+0nEEo4Y7m0QHePkfItNLTZMOiB
72ddXPfbtlPxobc6hfCTt9G49IBD2iBm3JiFZuzGczVkguSKLhnryE8woJPto4rAhleVxh45XNw+
vPV2EeGP5f0ZNUki9tybzsn4EFGJiSuaxtcxsbnDaCbkxPK/VlIPu9IeKQEuqKthgmNMLUKFWjjE
/bbJFvhENvGKOCR8i8+u3fZpl2Bc8J4SUiPJNm3wS4zdQFSkqPJ6b5dx3O2mtblr5uHHhuM9PXtM
ZFgQ4vyxm2V56jvFkoikkkJFT+8xuCnuE5Yz/9N8xiF9SecPVXJ/kbDCfTNrrlZM+sU2jNn6hcl0
nvw/buDhLdAtSEfbciyctTDL+Zrrj6p1nSfyDeMniSN7O0NKwHXg/B6GOpf7rJwFQ98AcCyBZXZi
YTCcghW3jYLm/NjeTI+5g0Dlc6/Z+0OhozLhC0wwi4Cy6sPHtnQwMPbiUhamfyAl0GCtzFoEG88i
Y9OUn8FawuQJmi9urSOepKRoeO2ZSny4IWoblj2ncZCnxR2cAuYPu8Ti4KrloVm9f/GY3eZa13zj
7f3bLJifTOs/hJ5l7uI0JtArQm5Jvt1Owx74m0rAMXg9z8atGSbMEfWN8W7b8tCyj7LOxRc+dKro
vATS/BLqRzKU7lWP8Bo2czin7D8d475rPLB7V9wEMNpLrTsnxfcYzFTmQhJiPUxaYpvb4Aqutefl
4VOWhOyqFc1zS+Ih8NMN/uLBY0lM+KsdsGvCpsCE7WYPCap2O4pt4nzGA9cIRJa4TlkNmND5oZHw
GRTYc6tGxMFmepSzda26on2PYzfH8tAiCIyTfJU4rtmA9NNf7fQ2O2P1Ng+U1la+fqeOJL1TaTK+
udw/uMMbhFpJOJ2C2aelqZ+JVr2WAfkpRWaSzzen6GZt248B2uW9zpn8lGeBMcog6hSqnn+1Elfq
N3Gc15WIoH6wm/K9TW4xscVnnVXNlvDxvVPfDCJJb9txZTEQ8KUIUCY2ehr+lZUG0pFXiFHYgzyX
FXQLgIp3JU/GadtICwaDzWMaH0QWj3sKMhWGfsmgPQ/Epyfm0W3bWtXBy8bfLrSSA/yM8LIMya17
JcS8oHKAbV2KcLhwO9pC6QKZ1kvnOMoa+342hbXYmVxLwY5VCTo28v4f1cB6XxYTjIYVw3W5+t8Z
SlxU1dmvpqlIlCxcfJrSWjc5bJbtuPgt4sHKriOAeLGvllR/N9rWX/DRbibuAlVyrzo2Zn7iY8P3
VMN57VByvpGj3zxTYS641dtpuwJXy1+RM7hx8vXCjtDT9JnV6dQerTl0l2jsCkXtYmDEiWa6mbc/
FrgMuyUGpJNgEH/n7uGduqYBLEHpO8Nrbaq98Kb0gJ/WBnxIUeijSObxu+TVLvZWYH3Mi/dHF2x6
gcZVEfh9UFH+5P5MshzrbeXMD/PUT++uCHE9ez3+qBsdVBcgmbke9q+sb19tMpK7MrZ8AknOELUl
a3xG7pSQg/0uU7qLjhhHFMWLwc8U8HHgouPvJ83NOWqBMZ2ku5IALoNFP/QL2lvrhz1/k8vNSbIX
p0Erv0uL/mntiPcxwzkMZEWrnjSIQNati82elJlpU1QjAAACGayf+J1Qkad3WT/46Cft2+LNwZNF
X1E0pZO+xN7o7BloWnROuiYCl1aNja/SMGrjsPspblA2bCcMipNvPY7wpP4CxjLXQanpIp2+O5nR
Rw2Og+qPp1a1s7Q9cAWxxytvV70tFY8ZOKz56OFHuptCrz1lQRacyo6yy0DlBFfnoUYtE4r9hqke
uplTRU/oaiiU8qYVEzfqIJGg4ln4Om9nBnin6RN+DZXg/uje15XT/irsvj+3XVg89SaP7xw55R+2
T2eoM1vjdi6yJZqWgnUTKKuzzxqDeZCOddIn3XJWrv29Yk6zoL5t7JqmBZ2H1mkian5UiTPuXUSx
be7L5ogygk/BsTnJA/5ocSqd81xl3tdoQ1Zd3GzeOWAOdraVvxX/d3ThDCS0QG6PdpxxbzILaS0U
cSQm8bOOw6e3ELi3c3v5HaDYXKQhuc0Cvj7ThlG8rDZWOrs05oqD2xu2JFFYN/f6dXWzgdMEaVJZ
uMcsL//TKIrXFbPWpg8H9c8fXF5HpuctRcbLMwEuZ2vYT20ImYkNO3ykVX3OwuVGDLKarSlobM3x
VnLur3O670eOXKp8OhoyyQ31SSOiwIRiZ9tsVMd+aWAjIF252Fm0O+x58YF8xI1/6Xzh/Jsdws29
GbkODZm1Rhlj998CBtPjAvJ3V6ctUz/UnutoxGNpqx8gZdTFpwOLKUbbkHmh8ECs3Vg2xk8U24fW
emn8wt0VniEdE8uKsr7Z8YIvb2zSd2aM8JNw4e+MAg381bOcPzqt8kNNgIaUHzFi9J+2/kjboWdB
VxTbHg5pNE7C+5d5z6oujrHnzk9tCSgy0glLwSZM+Eo4S3dupZUDBbAtApfM2JDUyk81t0AiarIS
yIpL9kGd18K1gyAkrbojVdQr6g20ZufiWRUaSoqriSmbKzY6ybmyql+A9YodNaWvZW99iJDyJUzU
0xU+VfeG57m/ZwEtiR4mKFaiiC8hUT4Cg23yjWRDEzWoZxLscffdLjBEHIpwNyOXxV91vdoIVjO6
ytq5Vx6vBqSF/Cnbzt0yq+ljqtXqXFwnqYe/xre8bF/nQX8d/USgrjvZpcOwdYYCMh/05M14mPLq
VQ+ESP2SOtAuX9CX7MWZmHGJLcXbkKu1PFbAZgl46wL3BqrKVEad5nzdu8oE90mfzwjRQl5aReRx
0fFyXHHAvyg2pBjt+zKiEI1WJ2IGV1GsLDFzr945oSUoRAmhnMJl3pdrY+1W35999CQbk3u3NHLj
Bx5UpsJ2sdcuwceQobwXjkyKXSXXd7lKFkYwoyTyaJzg81ywHzVUyB8HIb6KlA/T0ixsGvp2WVl0
5k33udL7jX3eqbEKaJM6W6cZQTb5Qj4GopsQ2R11n9Lb+hTbwJfMhCXGjOzeAHite5323SGfk9u/
IXzzh3L44wj0tb4nBuDgMduxINDbYVThXq9F+Zde0+5aNDnF4VVczt62l+z9Ot8TD6tqAsLcnRs1
Qx7sS65rZ92kA5s+FlC9VzEZpMK9p1IrfGptd9yF3kAthoU+N2POWzKgp2Yt1zcou/VxrWfxKKTl
bcMgHx7JZldR46x6u/TCHFH8i23jqfhPOTFtoEsyK6zSPpB9xazRc8RnVJxv5wp/XAy58FAGtaAM
ASWdzDj+rCAQtHq5DGz9/DXnffOQV9r9BhwArM1FutdAHVf+yGz2VtNah7T3063HuLAjtz/tPCP0
3dosGBVkweMEv5Da4AmkTEGvRVQtIiO8nsS7wfeSN5mzfeOjYcl3u7M0wfXBugYBk//Mp+GARFcf
TG/rKDOVeOQtuG2bUDF1igIK6IzCkkmHkILG39TbBxuLpNkB+bbcCztLP4y/2Gdtj92rHnlCcFho
7JQedcaWxU60VLaFWzNtAJ5CNw7AmkCVZQFWVN1vkWbt33nR5gXtfaRGm97NNtHNfTWZb9vzknum
CM1zhYM57NqWUNRaHUOvmR/XpvIuJIEB5LFy3HmDC1pGJhVpQQJxU8Cx3nTsN+qppWs3YRcXZmhc
2UDrbln3pHFagL9Y+NYZ/zFsZLjDtM5Wy2YB5RAlPS+bQKLfic5mpCyS2wPMQbYsaBcDoZr1s0hG
9danDGp0xPnbaho86I5BGJWu0kcboWqTZ8sHYyf6NxdhWByejU5BidLOV07zZkzBl4kxheUP5BcC
9OaggCT+S7GNEWeZ46OtSY66Gs/dBNcD0Z/7jMjo1VBeMSN2h1nEJkwexjllwORX+XA7tzY+GctN
xed2X9GnQvC4Bk01dr8XGydu5sb3sUeMPV6qfNcBlsKpkv7LGFU3njCfy4SZuOtieUzn8o0padgG
tvVSSga2jZ5V+zF6JRYfMYvrWHQ/iioeGAnE6+98h4BssFj63pGEPofMuA8+VRafbVOiSiuJKa4R
rLbS7EevAQthuiTfG74gO4eenJO9KOuUxIqrM9vWfWcrQHm+r8/w+TCNpGvi3L5rfLBcE9h/uLqi
HkkLZ4oZpLO3eD62qcfA1irhHYKaC/AsxfSe5FV8H/Rjd62zatpzIcLFN+vshUUGyfEON3AGpDjd
rKSgNmuX/Ql1Vl+muisv2DD4o4NO4sqfYIuux0Fcy6JBVgkGyFEyAVfISKDKF4hj8jiulXhi84Of
u69wn00EE3Do3H4PiciZPtbB7ZFXW/nbne3qnmcO1EKa/sDOwKiWSXA+scQKkdX0WWbZIHe9RCpF
5ACuNxCkcRvL2VAqz2QOOzoOtNwbAtiHqaVkLmk79qp+jZjuVC2boVuf4NhLOIyOc1ltHDUyxWuM
XxPr11ATscCOtDHAsw7OOjyXyCeoIfrFjOqxHJNmb9fJfADqaX/5NwM5eK/w9vYwNyq3w5Dr2nfe
ZP0R5dxFWa9MC9S16fZ5LqYz2JGZqoz8i4B1vNXaxrnrBKR2k9aOwrBdLumqkBUmWEWw5aaoHR2b
2xYoXH9Mv6Da6CjBTgHcrDDXuqq5WAwhBiaL0X+XqoY53sY5EXqOPmRr7++TpeyGCBsay+g1NFvp
WVwaHfxaQWdYXZrhEpKIXa7BUgHyilWY3o7+4jFF4/8DRv8NgYq4V8/kdGnq2qFJsxzAlrMuxcwP
EbA/OkDMfkQ/pE+ZFwSPcYpzuKNx7YHaxBuSigw936MiRxXPl7rGpo5Hl7QRKZr0ZiQf8Hb8ZUvs
3seVSR9EQAKwQj8GYgKCy2nKHztlo4pYTYSPPTYr8YRQpV7Ve0v74zGFWHIgCEuq30tseCM0QM8N
6FMvWblDMZkfLIf0Ty+QavHKejslk6+ZO/pRTc38lIJH2uUdOQhrbLPtzKm8LUzoXaaK2jjfVB8J
XcxREhLrpbN9JhmUBvtBLPK1q1dicDPDlbCGMnKW+Wa95NeqVf0rTwJMwIHF8zzxSknR/+U2yxJ1
dcjQ5CtxUgglL840hLzb9i2EgO+e9wNO0dxPZDYYe1yFWFzGwE31IAdQHm4fnlw0dFyi2ofllLAH
eZVk4qd9v2bLJzmOfhv2xJrhKE6b2LtRysXCrNcFeChkw5AzlwWz4zDn51CaZauq8aVqEZzGkonV
ny02v3Cijo4/BddZkQHYqLpl99bWPQ9NnjiGhXZne8tFZw6I2Mnkr3Gj/3IAQy+vvNsaqM6fxyU2
L64ea04lmlO2gY8j3EudzwXg2lWZpWCwx9sTMq3DmEyzt6rN4e+veDdi36RRaiPeKy+28XSssj7g
PWCyD8KfxNdfA7dLfigiO6ytqC+NaWk1nX3mvKYDJJtCvePTl2EGQGO03xJAFFjVsPTagLKRStdk
J40ngk3OTmGXtGuGhmzJAQG11WJrS35kw+o7LwQ5xbPUOUYPyT8nz36jFYTcovW0KymQpk+WtA/K
UHxciRDg8cUxZxoUOytmv5FPrHDtmAO7zKyjHrv0d2l5bAlQx46OZbpzSMHMDn8FvukKiOO51GLg
s2oNhl8NIy3AwuJKry+OlKl3I35IFKO64Q8d3Ri/2yS8lLLjjs07AzG8WblyZxaibVh2fPZjWOBJ
TDAV5XpaLuXUgs7P6uQguHhFyzIhV5rkxgAxtMHFXt7C4k76vZJ9fciD3H2ZpVe+LFkCTMFv8huj
Qm7cnmBlMrPZGZlQfIebfdo5vyaqMx8W8LFgswUJ41jx3ZIqmtUpdn5mVOqdPY0etD0vES+JSft3
ERQ4MAnwoJX3A5JRz39Vb2F5sIexO3fKyl9VwIzsDNJDIRnHfVdhJ7NkXv7EVl481UMCqpPv91eQ
EVAtJq6G0MHNFmWcWJbqHfC5CyzrAFtfNXnygPbPYNxBjQTqY9j15eYJVLQ4W547fMWt696QYqZ7
nAQsECso+q0om79IC/JnGgXHOdu2vefk3JkDQA2rVWDXICtA8kV5m7jlcizGVH95ZSH342yGz2rk
UgGAhBl7Dr4FZEd6dGMZMULgaAncDlm+N+NT2vrZpR5RSQXWNCOnW4RFzimnjih+BSzwubDjTRiW
1nps00A/lIHXPjkIWCioNwVYKBI93orr0iweZvgio2wBUj6xj9mvokBy+WPVNlJUMfu71HbW+9Bl
lCAdiL6TgDepFafV2MJmAHA1Oqh7ufnBTV4dA2vwI8LDywHwYHecWroDbNxYX6UzzytGa9Ufa06M
nVp7zlNliusy4/lYbEE3dw6HPm6p4StLtEuJm+OO2zKU+pnEDUQqTr9a/DD6MKS55e0z3HXn3mKg
WGmb3IOJpFBXQKF4zquEu53fpI+CWDkMfjBtp1HmwWH0Z01c3WsPcbsO4Db85aujBSIiE895AQeQ
45/oKtuB4b1MF9BZSnuo/7csCePBUbBWejUDVnF7ttc70w70BVOQfADyCgLY5vM7C8e6p8Zpirh6
Oce5G9I/Tbz2R1eMervW5s/k0sM51Dr7V8HZw99o+kjkcxPN9FFHLgoX/KpERmLFnKsVA64G/B8p
ujdwoeJBS2vRq0O5IC/mmXMwELg3iySNPSUuiIU8Hvar7H38pJRj1MPkfXbNjDR3O2wXMnynSVrx
OTBo3pvMdL8LSwW/1dKxOay9pj7B+u12nuPy+4AUkCS/9HiDJ7detWftEB/9nIxNTB3KvrLrHBqE
bx2LNMn3WTJaHK5JtZcLNuTWCf4NygIAdUN/oe6A60kLqCUi58u+tmiE0DX4v0gLbDZ76zmxa3W5
1YE/O61O9xDXiw1BE3wJoytOccG+bvac4IlNDrUzgfeLycK5wv23Lh4oQYYUmFJbCUh5RzD4h23c
zS5FVdg2s31YS31NS0dRjDAfizA/lS5u7RJmmhdeMFoSbCvz8tOvLNCLddzQ/kfSJgXycrGKpvlw
RzAzHgGz/cjj9CAZgc45mf9t5+FAKfM8ufPZQF1nHn0+UsOMzwH3f1XQmDTVoAJT9w/7IPlIyPwb
cx96HH3nh2n2hl2bSO8Qcv070zYhLoGz9BHf3+ZQrhx+eVeF5Dv1jElZZVFW9OEvtm9mwz3S3tAK
hnHUo6CC4q5+m3VIJjyAW2hl6CUa72QDH2TDyiX/g9gKAwnT/x0jYrHlNk7KzGI1aOoaj6U1IeQH
lbpNcv4rIACSEHCCQM1BPCTEkt5C6Et6SL2ZctecbrXcs775yGcKnBgH05yvKspjP7niasX3t6KN
chpjpBW1ihxbfyB4JfsWIXG7TI7FwGllF5S7dL9YPgOTbux/axq+dURc3rzS4pWKAUw/+aOx78gS
d1FYZsxURNsIzktquoEUb1Yf/x5thMGuWzHRpNq4x8TBSpIATuggefjsW+8luIQPkcCJ5lYyXRyb
p2Ot12aX5isUr5R0YGUnz3BHjis1miS0WvZzlAYzgy0l4hd5RceqykOhSVIzGpAJ6C1735fQf1Pf
nre1XdknBF4gFGXWXGyfc2gb3np15Lz4D5aNA2hAEQL8RWCnqP3DbHpxD9gy2CQ6/dFNCfeHvd0V
3va6zQQ6Qehl9TFkhXHEXwvQQDDXRNqBEGCy6r2v2I9z8qYnCT/Rx9m/MD03EC03Jhj83UwnzV5W
bfahqoXmD1RDjJpo+OfAcuUHviY36m/jxTRNzWFwUJ+RxNRlJT9+zAFxRdpgns2yCc7GjGPYKF2/
F5lfPVsuQVvuzgtGLdTvomxew8U4EccFDDg2L8ehsP2nMrXqCPuG/46TE4BHGbCJwpHAqrMW5FVZ
0JhyhCIPdjmiUw+11LAn3QW3rZC3hnIF4lrgWa5Ei7WjDxGdg4GPBA7SW8Gpbb2pQgOpKNPuzdIG
NBY7wnsA0fysh0Y/gW8HxqHAR/Zr0+9id24AgNvo70VXXuOyWV9rJrErBfWPM5CKXV6NP5wu3JXD
ZGQwBAsf02QCSIRx18Xes/GYGGnIQGaGvYY4QVPGUE6nBkLgNdbIN12LOMkPE6exkQL78GAfQGp/
pgHfh001poCOMX7F5dTYO98t/gH8rK9ZE4zMQ0V36Htcu+A4xJNJ5i/SJL97sBaneU2X9wGxfMc+
doqWBHBdVg0ho0Hq3bFRqw99PHFHIR4NSYF+nITWo/+cWMSiAbKFiBdbWDLhpihYKurGq7ey91oY
w3yLOqOD7wL047UNMnaHE4Otba/pHZe7lmsKZrfnJij0IZhCtYsXdKJZwPhoJpm/YO+btzPnG1Mz
Lp+pDgxYTvTMvsqwgNexfzVOQ0C2uK7tU2+DOYHYb/9ym9H9kzk3dpZPFsiDs7LNQZ3eiXj2t95Y
LFG1xl4U2GH3kc89moLPFZnmdnjwbmquOMzFN6cAIdPeNuwIK/MLaLq6A9zIB9VJeqI5rJ/LKtRX
/KKa6apmAmkb65ujmKkL9AipDDs8pADQLyz4ir1jJLSkLoEXFaOo5EWcRaLNJnpab6DLYsIBjdkN
mrVE0pqa8T3DzvVhM7jhuyVc6k+oVpswpnwob8b0jV1wzGheFs8zLSJPIQh6nPXL8Imt24nArXEx
8RQ2G/4nf599qY4ujohTOyJabgsUG6zvZYn/NSu79toWVYtu0uoTR9b65sjGOjvs7Q9lO3LOMLGI
kfEJIwxXxNwnaBfbX7BpPvAEPI2w20H4IzKV4Vszv9U+4p5AyXlojR9cEgzm23HAPMfWNeVRqevv
XJhyXyRFTXe6f0uM0wT6HK61fXL0SHcCgu1BOkX26twiYLYv0iuiWfGjJUtoG9PYvV1jLu3EaPbh
YMoLF476cTVaRRbtZhFAFvoIvOI9s2Rbb/tjXlPkAicuRKsNkNhpQdm5CeTkow72EoOjOqX6jrwq
IJIxZjXSDA6ZjhwxIoDwc0OiDO/ZdMNqBKBNu1njJsHbySoA656R2QpVv6v3nCTZfqiwT5LTcCOe
BcpjqeGNqk52eOvreP2O61LxCNwMHVXWnpM+ybG2WpDZbf4aZGT15K6rZClr6l2ohvAQSH5dXgeB
wI5BecH1eUdjtr9oMXKPXl4/x2btIksJ+Z9fjnD2ChRVmJBSo8L8CuaguSPXlH7ziTN3WEEw6gAD
1WiVRKhGmgF2tNjoR4Th5WOqOQvYvtbHufTf2tZ0m87nHzKJ+FuuwmlpuOGOB28a84BaPhbu4htX
muzJYi9zWKUDtqAceFp40S75yI8BHDwNKwRPRl4PBcTwVqmCFNVcEvzzm8xjzgqHdD9CJK7IyjK0
p7e/AGEnTOft4D9ORdq+1Qr8DizeNLmEplBnzHvNzlsW1p62XO7aXAd8wIfgXlRoZfT1lYdkDHlg
Jj/EBcTenV0gPRtL2F1blOdHlhoZONjqDzmVZA8rOnn00lYczQQvLmd7iJXI0ecgScjbaqc+TBKa
XDx2yYNpvW+I9NVZ1BNhXjkHgPXjdbNwdbunTopjGf845wU3dmHq+NnzsEQmfoOyUgFzLFhjooV0
bI+49zwanzxBJtAf5Ax0aMib4L6bej6fobrNaeQ8cmMXKIf81habwFJRUJ3Aw27tqVHMjlmAm4rr
m3NDPFfHkdcRvC2H1TyElBhnJE9gZfTP7hLQNMXH8s5K6FrCu2gRvYGSycU140saNH+S2wRdte30
EzjT+K29MYlK6r2AyUFfSa14OiBgVi/2tCS0v6iBBRes2TzHmuNLe0GyBjUYYy65DD4ZaxqG6ZFw
gAmohf9IpxsuvU82wA3V8t77rYPAGKszNhyy4J74FcCPyHMkJwCHgwuubUhhdKfhwcUqcQ+yKyOE
hYeDLrt5R2nXiOuiQU4r8Q5bpKdFTKAsKBuKFKrYwHmC2jOEpU0NolDnBgd+5MkpPLV6bQ6WwDwz
rlZ35MVjqu4R24fcz3aJo4NLiQF2x3jHaTSMnw0uwmOPYea5DVbKPke6EaEm5BF69HyC8cnr6vfM
7YsdvMXCfvZLd97l9aKuq+9+OpMLQb7kqzpULCkwWAbPIwG6azFovNsDz0fr4sYurTE9sl3JgTTQ
jLGEivhr28B30y0vCaopM5clQdayd7qj3SrdzYUkbQNjm7sNCex+6RfO+76+iJBkgBzJhwLSHME9
VNURhpaN03vMWYu67ReDK1MO5lP4L0U5cgQqezjB1OLBhQdkYVXiDqv/KNWxU530FDVh19zzXMkT
hWwr4KjVJziY9nTx1dVfRiASsf7Q/PKLiaTwZI3+RnBDxaHoEC3psH6g63FL96XgrMRiZIqO/FFB
UMbCb/4sebk4AoXaeSsplUl1xKqyuP/ouq5/sns6HJM2KA7JYsQOuJq7w5D7xeaftSCczWvNd2fv
DQmg9aaHtkAie4ufxz+WOeAAOYYc9ovzezR+e+1Z3RMqYgXUC5zKJQ7uzUQ50W4W8xf9aPaBdH0Q
BVqNPxQTeWcR5myPQvvbn6SOOlCrz+EcfqV+gJmtQ0FggfYXP6/Ys73hopqVPVoSTLegmfGCqJHK
rMlD+7Prg6sgRwly34Bp3DjyFxKAiqaunUoscvIh7Vu1cWre+Ebq42jJ5NFxB/2suDdiEh8Mwj0S
9ZmH6rsd2FM0uuYCEfyPtDPbkdtY1vWrHOzrQ4BMzhf7psae1ENVt6TWDWFZEud55tOfj9rAchfJ
U4S8vQzDgBYclcnMyMyIf/A4iJxG3rdCBkFaKvLGNKVk10Ha3Wh9gh4h17dtN0DCBAmY7muXk69y
6DjhxudBh/O7Yyd5AtIPBRmqOX2FNRaih7ZuVncBNhc7PgVPcU/u91aU/BLYJe7QdIq+Vz2Fbt2s
pb9yDL0oNqgVjEPtlHOxfKTBhuaU7HTfuO29gy4zKLpCgcHZtNsVNYWjtgGrEATpDwbHlk47aB2j
x0ga0I2yMq+86yJN25RFXrx4pJ0bL0MUE5wfHQr6qiKBsg4EBxcVGhkC+luoB486TvE7JYYwq/m8
oMwOp5SNcHrnVmBowgXL7EERc6bJA1IzNU4fgKRAMpVmMdzZdoO+sWeFXyqHyrUlaDqUIUeDLre4
sCKYuI38AGQzZWAUdIsSXE77jrckpeUwMhETkZHuhzXSdekNbRppG4bQHRtF7fdApy3oIxAn5BZ/
oSGBKWnj8LSrmko9irCEjV70GCLQa7yHa/IUhKH1Bgwo2OZJbh7BtiDlhIrHlnK/B02g5ugHVw9B
RgZfbErlg14ZOU0HADa0CTTeF3WfuXurMX+5dt24dEi7bnzuS8hWwY6CMaPv0rbXKP46IJORwUVj
LjD6+s4Al+5yAdTrqsDPyiXLbQ2L+yTtUeULcKMv+QM2kdSlVEx7SuTAgS3YekOrVUdzURorfr5d
hu9tXSEJakjomyNYCFbN1e/KzKWiAmDjh9F29S/XQKVQQ9tXirKfFoXZI9ib7IjfWz/+uvhXqcTa
rlFp5nuC3Y0oBMqBo06pTALe+hai3bGHxo/8miOUuUkLOpRWpLW73JDDYwEM91bjUoUbIre2Tclx
C8fNDG8KrJ2QMEXQzLfgqNS2QBA4NIoHmljDZwMvhDP/X8wKKk/ax7Uv7bXa66HtAUACgSj/kGqQ
lxTk8h+hofq8EkI8BLqcqVFHrQOtgbVvqBbnvEY3EO58+KXElzbgWHdHtHAJeeWWl2kDtyAob8Oa
eg9S8tZe0L9DLEQ1UQYJ9DuhhD5eoN1BzeEgZ7RK0atvGkl8pp8NJ1ITVCgN07jTHG6WHBcQmrge
7rO4Lz6hHq7viyHOUYbAHsAsfPhs5Ly4U5EE0vmPOEWZY/E5Cn9QrQaD5vtbrajRrDF0cJyuLh0t
pfGPQGnoKMBxp/OjNu+lptWvAn0u1FQpM73kKgizFLOh7ZA5SC6rrMXC74EL+MVni674wXSebEgM
3PFGSxJ5AOKaS8Bp0EGmd4fhy96FFgbqc2ybJrX2zeWu8DVP6I4NTSQ/tF6iP3sxlVkJrP1JzjLY
aZ1tQ60H0goYsqA4r9PgpQkO5wrAt6kryr3RQpVEpPx9qEe4pECHVvahkfOQrPdV5b9rHIubqKFY
QY1dO7L4qcxprYYCDYA1Hx3wI0J2oCVktNhGPVZJ4g4SyDZ9VwW+EXc5+5OOBQnYmK74zCtYOTZw
wmFBW45zlysK+ybAbc5Rgu5GcICBhJW6R5Myt3zT5WCQsRgLzewl7aDvOmCqyEcUy4SgumNFEaoP
mcVnizHu8W0dAXw9ib+AJ/9sVgYpp4mxMfaxEDZswAKI9IJ84vVboh5rhLsh7pESw4B4Y+cwYnuP
bC516JNV/NBtkEv6aQAgBSjPL75gDSOOVha159DTDU4Vll0paKjSSRvoKSMhY/lCuxcCNDtntwJq
Ra1prVLS0kYxBL9M0uNQqdbfaVBhrYlm78Z1QE5d9xSfm5brqlBtoau0aXQhT0zfa3YUT+I+fYGf
/OoO2TZV+m/XQ8xtywmh21ymVWHomjzxRacQZtZB3qQvyvDQW58hrxkh5GE4idfjzA3LGYRi2kJT
yNW4Tf/X/8n+/uvkc2P/7/9S/q/vFYPex3bykgVPFBa0zN3pZNHaf8/h/l2PNf7mFNHFNLn98d//
ZQlZv4xlXcYqYBz5o2/hS9+9J+4vGzlvm/a0Qn08igGG3QPhuh5RUechNdk0DZVdYIP4Hb/kh+G5
GEpq45XkJW1RDgDIXg8vMELB5v0E8rqtJaqo1O7bH7Z97kKKhuXKmBe+I5vaUk2NRzEtksl3jDoK
ITSak5fvUfqtgUGW2Jxuu+vDXPiIkG4ExRUFOCW+ipejpCOuxmjTJC8mktig/8LM3ru8jqP07Nj3
12Pp8xm9iDVZ+4Fji0HFueLFop7Uwn7TkJdQ+q/Xo4jFMLZqGzpzZ7MFLocE2tJs5YowHOE4Qbwg
I3Ywfuk4Jmxfc+1VV519U795+i22VrSDKGdqkFee7PQTCct3eFA9RUhydbd43V3/abPNbwrZlJln
oSr6+PflL+uivJIkzxYnvSm/FuINGO6v6xGU2aIZQ4AKEQbngcEpfRmiUUDxY1eknni9gCZASkI4
iIQ04Evr9m9JgM9xyxfRRd8UCvKdnp+pXjy7QXTEl4kSC75tGy5Vx+s/a7Z9TS4XimYopikrQE7G
X/1hL+WpF/Cb8/Ic0k0/dAlVBwsmGT4Pg/xsh/W5LHXUlmCVc+eNuTz/eXg2kUzCVQzNmq4I6lAe
gD9R8OqnslkMqNkZWGM+ZsKsnoIMc0F58ANaDrJ+W7IfHq6HH+f8Inkxeo2/TA5Mmew/+ew6VO2e
fn1x7pTPxXDOkXHDhwYCnm3Ve8m9vR5ttvzHaIjpQywVnAG/89qHubbomFButQqMDWH/UbLJ9Z9q
Fq9M6SxvjFEs3ZRx7jO4hU6TU5WAVU314gzy1ml8jNh/ti0mmvWeG+r1Ac13jWHrOiVPi/PMVs3J
OUP9Mc+ttivOABlPheHetbr66XqIpTnTsWZVZQEkQZnOWZH43WAFBU4mkOBOyL2I51CpEI0JEAq/
HmppMZhCMBz2qSJrkyTo8pKSAzWtzvSk8SBWv4KLuWkNCNUVfcvIVJ6QHt9fj6ksTaFJSiAnaJo9
uxIAfq3pSxM0puzIrd04eFQJol+Iwhxc4jd186UN6ucWoFRjo4Hh3+D2eMgr83T9lyxN9IcfokyO
mypvC497cnWu0Kkwmpc+hTKZf7keZCnbfAwymWJkcErA4EV1rrHElJ7C/k43KaJBOpHP2PmV0tfr
8RZnVx33m03eVbRx0B92HBZHepj1DEqm9l5UL4HjbP93ESb5E3PXRtFAZ5/psrncoiGUds7KNvs9
99M0xeqnUG9ZJv6Fk31mm7bcanpfnkvpmap4SinfV57t/F1RkxvNuUG+AAx7upJIFj/Wh6jjfvkw
eY5ZxgnGz+U56sA6NLeJ9tlB1W5AHIpXeh1tcgrE12dTGRfAbKS6aspkSd1Qp+ewA+oBmSevOmOz
sZOV2xjvNec5c47Ib8TebePTwZJ+gp1YGeviQvkQd/zzD2N1fWShMtcnrqc9UTr54mAvtzK22bWV
xMwpi/S4KWsWmhCXMSCUgXFiuyOU3FBzQDzGfjHKZ1E/KLa5VcpfqfldcZ+k5s3LHmPvcD38Unaz
ZIWerkaqJsVdRqeYGkYhUOZz3XNrdtAa2eWai/yHqVTbeOwPelHvnaWBl+v1yEtz+zHyZB1pHroZ
kcUWSdFsHvB8iNOVg3V+tTJsBgZHTbVlNPsmR57SA9mMkc8640VgG5+tkvMbwdgf18cx3w+mjJ4R
X4+2C+f4JJngqcJtIdPZD/lXnlgkazwn6BRHD3F50+ePlrJ2Oozf5HI3cCmTIcNoiiZbvBwvv1kQ
0EIGz8OqRCclQKy8Nnln6GIjEI8virXL2MLuu4hnTM6ADkS3C5y3OnvuyeFD+dKdnLlIMewqC0uq
AimG+7y765SVQ37+/S7jistxNnpd0OIgTZPfuuDdDR684sQCvf795uuQKOOrWCDbpKrG5PBJUy2V
IchWZyQjt176OJQrC2RxGLQhLMWSeU1MLxD0SNSePmdxNmE6JsPngtsst6N9Ddzx+lAWFwawN8vm
wiJm51ptybkEuqg8Ky0VH8M9KAa8mEKgCFvV9Nai4c+PICbPZlgUuASbbLIUwwq2XWBoaAJHGHVo
LZLJDeJTR9W8C008FkatKUDZ0krcxSnljc/VyJB1tsDlyjApRyPjwPugDdFpAQWtNY9J/G7pt9cn
dH77YVfzLLNVHFC5LUyyo4tMRQ/jjGdQyM1Ec/aYrtyGnbYSZmkJClNQ+rGwp7DFZAlKll7TEVOr
swHNAUWd9hj5g/0vFsfHIJPdlAFzrCTMpM45j5ga7DRNyTJ/T2m9FSu3n3kphgPtY6zJmVaYOf3s
wCRW8uw5ryCn6VkdRu9rST7L5gPXVeT/+0iG/e7s/HglcSzPp02Za3yBGPrks0GXoBpYKNVZp2g6
lPUnkFXv11fG0goEAy5kS9c0cv/45x9uBh5+SVqpxfXZVL1thLqvlD+aNUL+x+txllYglTpLaJww
1uxxGOWmRcsprc8INWGY7AI0RmOwbg/Xw8yvAcDlbZvEQRKE3D/5YE3bqa4LR/GcatnWABc6KLct
NuT+o8BBNLu7Hu33zXRygimMyrAFQD1NlidrEYqhGUnNQDgU51T3LQCrlugnKXzRzEfhHvTUGxnm
mywwt0ih70A+bTWK05CEkZunVn399yx8TEXVtPFBySnAlfryY4LTUs3AD/uzr98bnoQ+Kt1p+05b
e0oufEyKdry+Kd6pfMvJupQ7Hq1NJYazbqBy/3cPbyQIVmp2439jOrW6yexCNNJ5Hk/G0tPuTTo/
k89aObplnl2cEoPgxjTv/KZbWTULLxBTMUCOawZvVeCWk/RfgA5OXY6Gs6vBjGL2klCRwR+qSAhA
QMfVXBLld9A6d0MQrCyipcnkxqpzsvLRKGdffjTg22oFqKBHijXYQ6J1AgmTxD8/aLiR/xNkMptR
L5BeSYr+bLO/lQy4oHipdARz1ZXPtpCyCGTZ8IVt3dKmbQYV0+y8DZseF3u43aLERXv3x4uc642p
Uy3hKjw7qtGq7EywPO1ZFgg/p/InFf2kqNP31GpW8u9S/hdsKE2lFk8ZaHo+x4iMg1zP23PnlLiW
20DD0pQ2r5ZYEKdF7G9RL8SWSoLel2uZ/VKXXf4qDFTZOi6y4K7lrvnzTX7xmyafstcxksUUpeVM
8rdV/KORTrl4tOS/rk/z0p64iDPZ5NjKx7msFO1ZpRHWhS9yAHvL33TZc269NNK+rd40xBxWoo4Z
c7LtBccE11iLh5wuj7vlw3mkK9xeC1xYzyHad0gYR6KAnLqjT5Z1R9ONNkNADzp5RRKmULOV6As5
R6iAFARUc5kfMdmKkh21tmSZ9Vmx/woQQKJQDAYhSe8dfWXTjx9pNkxaOzznyG+kucthlgCZqdIn
zXkQvyKQSWORKANdE2QrJeCF7CIol0IuoAg9P3dNFQHxtOvac43KJ4fHcVAwiFHXnqiLOwV2B+cO
pVmTcvflgOjDDqC1+vocFWdF37vNrRq82dmxEQ90r/eVOLpY3KBu0tLQCszP15fNwrE/blKWC41N
KiuT/J25apIiipafBZRuuwGFifBr3p07D9gP3MMh3F8PuLBSOGP5dNBQYYlNS1YGzWr+wM7OSgxC
wrnRvE9SAcoa2QmgDSvLcvz1k8VyEWwc/Yc9kVuqA07YyvCTAjCQ3DX1QSpf3OhH6L2ZIcSaTt1e
H97SfH4c3mQ+I7ZhDSwyOztJ9BXf7E3tiUNV9nfYRANBQIlxaM/XQy7sCI2kTpMEnQEZ2brLQaqg
M3BEV7JzA8L1c2+ig3m0k7frQZZKABdRpvuutWHnqUTp+5sW9obmfymxJKntXwWlaejwUnd08HZA
m+p65IUZpfHGesFzThGsmcvhDVUzSNUQ5ecImNKmkLS7FEfkAB4Gyoe7AnRZKK31cRfO4ouY459/
WDehpds2TPz8nMdQNKXdKOhwfVRrESbZOlbAp4uWUWU9YoExFrfJSoSlYwhUgTE2YdhsYtonRlsk
RxiOpViUt1UJC0V6i4CD2caz5jzFDeIgz7pYW/+L4+JCz2FgWLThJ18rFFIe1ZbGYmyqr7maPjhZ
cPMvpu5DiMnxWqeICiQuKzHT8o72lYuxZxWUK4lRWcj/ABj+GclkJ6c6ZXc1RpDURjnFR5OoHVDv
wJp5J1QfB2rLyfYDzpuOHN5aUr1B5fdL5Ms3MNVg18FHRdH2/frIlXErT/LZh9+kTO+IQx77chQy
uw44eyjXaCU4mVvvwtJvN14WDXDq9FPI9OxRbUPK24ffUtvwPl2at8eVXzN+y/mvMTXSjobOoj7J
rnaWKYMVG0i2qsXJBLTia+C3gO3npbLXBDhyzT40nX7X8isEQmucoMcil1+u/46F/Mek/PMzJh9q
kMOBNw/rPK0fzAYmKgJJXQWCCLjC9UjLW+qfUNNUGzphmzgJ50mewq9S3oz0MY8fffmTlkGzOLbu
997rVw7M5XX4n+EZk1zkCqvKomY8w+wHtXyMLY6S5+vjWpnBabMdMwcDMVdCAP/eY2P9ohvuaLp7
KFrzcD3U/2cJ/zOc8bd8SK0Dvjddl+vZ2fMeK+wXtTfT/DyqEMg4J9rZ3414s/tvkX7U7LXPtziT
yNLQLrZolk1zUybioAP2np3V4sZpGsi5Rxcs2fUBLs7lhyCT8ZVtiBrZuEWV8gU1adN7F+7RREXp
epiFa5Su6iZlIaoJ1C3GTPFhGoGMVzTvubdZmCO1v8LkqCN8IMxvoNRXQi2P6J9Qk5TeQILxW93N
z25w02tfquZrTZutNFcu9msjGr/ehxEJpK7DxOBi2FYw+5DEx7IBpnFpYbT0bzKGARldU/hrVtSN
20zCKm3cxmhuuOqDlXxK809GvYIbWEwXVOV0LmW85+kvXA4JrXg7Cpw24wnxEMbf6/QY4YDiN6fK
fNFLoP4RWpQrQZe+1seYk2mMKyMoyqjkdLSdc1xBDsiLQ6RAig6T/l/kDY2iIXU8+lBc6i/Hp+Ry
h7GyyvgM40HPshP6pEekpPdgXdYe70sXiw+x7Mlc1q6PRGvAqY+/wkbO/ypBzl7fUssz95/R2JOZ
q2OkjQ13HI18I9WfjfC5yL773tP1KIv3io8DmZyaSKmEje0wkDoMcW+DEhR+9igPJNm9FD9rXXyg
GrWxzO9ah+fBJ8/+qaKyof+bZMjDTzV53CIXOG16ySDRIDMV5Py4oUIx2lgX351MrCSPxc/2Iczk
s6W+InpDZTmWxXPhf3H0tbrHWoBJdvJ7RMK9iHG0oNXN6qeRfr3+wRaXBQALGbSzQlNj/POPeQn6
E4adA9do5L86Zd/q7ym5KTLXrs5rgSb3WrtJfCQImSrYiwiQvmrJawOurm8/Xx/Q4oyxXTUAuvxt
T3Zt31ahOQSs8wEBXzhKPD/WUBPLi5z/tmVrFFBYYJeThlJzH0dhzmsR5nwOOMNo733jsfXQP/Ht
DRIumHeezOr7oN+FDmQiCNn2AxWKleU3O/Itjnv6asLUabua0yMfzwrRNn2ZvoWZ5N94qWvce61p
3ma9Ya+kD2Uc08V1+Hcs3eY8NoE1THdUF4ISiNIhfYtLsQ0Cqp4dnlLlDv3Runyo0YNJAbLDJ9um
VXgCr+rD+1N87FTCDCkOsS39kFK2vDIFs3OVn2Www3mzqmMLabJBiqgeeilr8je3hKVmVBiTv6ZU
lRS4MNZKzWy2hCexxqX3Ya9ETWHlZoz2smV98RChhbK59QL8c+BAXF/ESx/246gmybqXjTDP8zZ/
M1wHMV5IjW28b1erqouTZ1H958QCHTAFkFhdF+t1mudvcvJTxgQmVp581930g4T72hqwe7YxmT30
lVimBv82qwTmpoNUjtpnb0BuP+uVfw89eWWRroWYpGNAjoYmmW325lTp9xBCa42f4/UvM7/hWwB3
YUsAQ1BpkE4rfEjhR35ohgxjeNKh2EMWRbqLjFmUuyG9xRnrgMXyTo28Yw07KyxWeg8L32ysIFpg
Y6hnghC9XITYfig6QkGjIqdzbAKBgkU7wBeVeBqWCJamZbhydV2YVduQYVRoFhAIdVp6h7KpawGa
W2919Q13lH1jr8EQxpw8yS1EsBWTSrExR5CgQQqNLpXTNx+6hoZCpuH/nejlfRVhyYt6rmLtuzVU
/sJmvog5WSthV6kR4AtyJ5zJSjvBevMhLund8fqCWYyDSS/1PcPkyBj//EPSiNGloCdap28qlZQW
yYG9G2Tevs3MBqGo1efMQuaw6UcZmgo4QKPqfhnOK+soyvsofBsQ6zbsaN9SRcnR+b0+qqU1AfZA
V0DU8eWmDzQB3b0GiB28ZVGB1LuuZXeYFK29zeaD0TnI4SXxmjUoj06aB5CehURjxnurWg85xgRN
N21fKM1K2pgfbQYHGq0lDSw3aJ/JnBVqlxom7Oq3CLVbHAL78JuJsZqOidMhib5fn7n5/jU4PIH+
08Gm6DutRjQmGjst9qPUAVBGaT+n0QOiC+gMfzPb9+uh5h+JUEwe0EsIXrOKgKsib1dSrXwLYgdr
JMlA3QBZ+T8OAj5qPIBlEERAHi4XXEkhDpHfwXtznFY8Fl0S73XLz1beFfOVYPEC46SCsaAY+rTa
64etDIfQit+SHttsNMnUHu1nsRZm3gdgnoikke3G6/D0zZfYmnAMqxVnpGH3favfx02+RRLmGXn/
vQH+S5Kcg9bjAE+tWZa03fXJnN8sf8fXuc3QltO1KbInyQc3sPJYnDvkHzJd2aHDHvU9NFx80dFh
8D41/QPC0LCUjg4Aks6/MaoTNqvXf8csaf3+GQDCUIegaz/NIlHukY2DRpzNFM8ZIG+lF+3MuoGV
e3M90vKMj3Q9C6sAc1at0HOptCx8fM46Cvd4Jm7SUenW3+MSm8K0VnaZgQeLiUPGH78Rx0F+iDy5
xTsDAhDRoIlzKd8Vw6fWvbf8lVLMbNmOqEuOasZFIUsYYzL4kPyhEauerybaWSraW1yQHnwVKZl8
OFyfxNn5OYaB0WPJEMyAy0/2YFh4cqXIhXbW0/dau9XVXxWVYsd+KnHXxNIda/M/zf/Q2Xj6mLJN
+sdJcRLRwgonSlXffZXa5KRX3V0I4uJ/F2O65xPafm7ZEqOn1N8iwWymK/M2S/y834TJ0sM+hFaI
PjmbVeEnHvnGOuNz3wr0l2N5q9aP1ahph2SYW6zcBWa5n3gjaokHlKka8rTB4Qxd6Q7Ylp7FgGt3
j1QcdrI4kzuP8K7/eOlxT+VZz70eOjUjvFx6eEhFaDlVzjnS5R8ond2gM3fTR9HP60tvvsLH85lT
E5wU2OLps7BJQfy4OAycIzd5DLXoQag1QiP2yh10npAuw0xuvbruofUrbO2cDFgl+cgmIgTpYm5Q
rXXwFwdEE4TvZHHlmJ7PFX3YIA3Q1XWD4bsc2p/KASfaYI2AuBCGdaAC3Qc+pMyRCWmUCbnyjbPr
dLeS6cCMyDeiWVng8xotLwQB0VEbQVd0xybQ9lQxo2EAfXuG2LiXkdhP7uX8EaUSXwm3prqTOUOs
9M8/FmNSeB2NCBaGebn0elWWvAHcx9kMgabWxSckT/ZlEyO5b63cPubTyFaimA2ok3IP+K/LUFao
uEjzV9lramd/4cCGvdFYadC+XV/l80QBqVDhijPeDnGsnqS72o4td5CD4LVLXy38GSpkD5Ej3BSW
ue+7ZNNKfzwum2uIwd4F3Suot1yOq8jQD9aNVH5tZUW6S2WULliLFodxVVRrTJXp5lIAqJoW70kQ
bTzQpxgEQ+nbIcjy4dXCbuWp8jpK3VJUHo1cBtweoQexMrp5QIXDg4oNuIexJjBZIMg4l1aPu9Wp
arpveVbiBysh724e4lWe/vTL0UX+GGq6AcAh+AVFm/rUFS0uBdKGai1snBLd3l9Kflv57sqpNc3x
Y8CR68rw4K/M3iy9kZVD7RbBKXNN55tidaC3vGyUyouc/r4L8v4uUtpoFQ8x3QnEHSuSYJ3+p18x
WaJSFlg21gvBCT8u7UkpesPZDDZ+wEbbFvSz7F946NVIIhv5Q9akSIElUoV9QofK5kEqauTYnQBD
9dCCC12gL7NypZxhovmBvO1hM2g8q0HSTZa0HeVxFCAgd0KyOccYOkKby6gUA3vZFt0+MVqxWKh2
RXlX3+QWlYBIUaB4mM67CjLoZxMNIH8kbHcSx5I3QYRDWIvY18/rW31hHi9+prjceQqPDESw+Zll
7z3WWvJT0pCJb8zbPw5jQX2VeeBSWOHZeRkGv50sHWu3J60sb6MaZJwNC3swb66HWdhpMC5kyKfU
bqCCTvJ/kBd9lcp6cUr0m8HHCbE4+XqxtYPv1+P8bvZ9LOHwdbnAAzC3uQcAY5ps6UR1kExSquTE
r8EorsKdXEkMjDzTSBw8ybe3mYn3XcTyuEdxAXXrqEPIhQpF8IPra3E2ve5ddVApGno/eAJf0b5i
1oS6XuNaTzm2uYcyYNvKiMKITVeo5toOWvjwoIbHigaPERLi5ChpJVxDXCuJTk3d3mogo29yWCo7
vGW+Xp+rpUA8Y3XS7giTn3IREO+NTRuDrFOZJc3zkCTyPfpb/cugZGsPg/nnpzWAzgCg6zE7TAso
CGdpRl/ilKLLj/iq3FjornQmguxFfbg+qHmeheoAF4W+iwzUc9qKwA8FdEUTNqdA+5n276X3Iyu+
R/K3uPulK2sH1lIwasicVgbZnaf65ebpMhlLTaqsJ9PECN2/KezithkKtOJhifuH1Hq/Prj5Fxvp
8eMlV//9wprsItnKEaRT7BJ2oP5USM6uy/q3BlHu62HmR4egCMW5IdusQ5bG5bC0gYKC5DrFSS4e
Ss/Ytf1zbT0Y2VOVVyufa2lEsMso3HG3mOOMk0xzaleI8kRBV90PWio23kiQHdURV0a1sAYtGaDx
iN4cIcCTfYXBdQo0v61PLfWorwlOunvF+5I6rboTubvWz1yYQ26EMuxAqmvM5SSa0UKpiQ3Oeynn
2ulvaunOEjce5gdrJJ9pdU3hEBt5BtQMSa2QHy+/lheYnobCNjcLdx9VWK4gkXt9PYzf+zKnCrI2
Sj+Gwvt0fmIG6AimUtKeKjeGTBZuzKB7lJvgpuntp9BMPxkqGpWyK//54vjN9iVx8KhSp5xpgaX6
AMSsOSFytDHrry1icW6vrIxuPn88DQSPbt5Y+igpdDl/45vcyhLbPzVNeO+b7j1uiytokfkqvwwx
OcvrtLSckoxAcR+sd4rAqWR+Aray0hcU4/6//FDjK4eELgRVHj7X5VDqvNN6NSr9U4R8KCgiuB2D
gxmOOdSPpp3easpXNy93pUBEEL2QB4yR+r9cP0i+W2AUDnY4Cp23inYsDM0dy35oUKSJtqsTy0Vs
X/tTUvwoPEOLnCIjGxP1m3HePpSlsJNptX5w/ZMfxEdXK7aWckyG/raxultD7G16SddX8qyu+Tsi
j0FgBqyn2au6bvLIpuMSnFD2VrYaHIpUPGx21ahGL2ftHke2FmF/W90FltFvUlf9u8i1DieUsNm3
aHOsJKVZ2fH3D7KoV5gaBKtZyWwoc66rFBFOQfDWozjJCzUP71NMOdpPHg46kSLvq+K7bfwph3kM
zCUDSQTeksascuYNoh1yMwxPOs26Ieu+hNzDN15rFfjLqy+JuiouMT8tVe6AGhez/1F4mXxtIbIs
DhIlOFlwAvryfshC9OxuGk/fad2X2jpo0ie3RPNX3EW0mBPlK2Zn2FiP+t44C4j46/XFsLArOUyB
1drQeehKTBJnngS4xqLReKrylxCZmbLOcY9d6x0tpJeLKJPDNAt1O6R8GJ5cX99n+V/KKvRg1grm
U46vPOQeGc1c167VMQAxJC08+f1di60lVotINfFPU7tJ4nAXIspev2jD187586uCSvNoLFGRb0y+
7OUOTnTR6chOhydhP+jhwcfw0+SYk58c2/3j04BQPNO52IF5B156GYrmUsrDQg9O2DBh2vbZxD+u
vb2+JOZ3BMr/2BzSteSBCOn9MkZSwB0flDI5DfabjqCizz3V7frN6DlxPdKMkMRHs7nd66C6Ic4j
AXYZKotjxzctNz0FkVduzFZ7jzwLRAcqqFnymtfpjUGVIFS9Y5JVmypHN1cN9qXprPTxF3YBwr9c
HaASjKpVk98Rhh0C01jDnESUPWaO83doV7dx568cgQszy/XOYo2y09CBmIZpVFwZc8oRdn5Tdvuq
+YSJ0a5IjZV5XUgyNmA7/rdIsC6wKsCTMAhORvUQdN5tghphC/YUdyQlPlmr3KfFeLTUaT5zA5On
jbKyoeWMg0BwwqUI2T7tzgy/iO4Zux0nuxUYcl1fNktfC9GJEbdCrXa2CVxFbuKuiYJTH2e7xLov
k5dBnK/HWPpUaBqN56NMiWRaICnLTCu8lBiZiYY+AFCneaVUhtqttNJmnI8GTjp8cAoDXMjp4F/u
AbTBbdIjW1rgcyKSt1ookIB+XR/OPAFfBplUBHoDfwoszlgRRreN1FcNw4/rEdaGMTlInM6RSq0j
QtS0AAmfbBtvvGzlprAYxIA/OHadde75l3Ol9O5QYq8YnEzpMAzKpqVibouv10eyOFcfgojLIB3u
lbydCNIG+AH9KJyVG+ryIDgxwAqOEs2Tw3AINB00M7cdSYTbAqalBcad77PyQWbtBtTcgNb+J44+
mSxdNIOPCHiAJiu6pKMxcH7bxA8S3FzXPKbKIaLBG1YrG2dp9gzK8vTwwEGSVC9nry8q061SKThV
LdqZzqPi/f3Hn2d8oVjjBZajw568/+OYei1Gzu7JVXBy8u7NwThejzD/QFDjkWCRUU6wAVlOPlAO
2DzI4zQ6B9ZfaNxsdLyObH8NXjDPMEQxQdJQCuTMtibjCJqoS83Ii86hZTY/etCxJy0HXaCXmbOn
j7QmnzNP0iPhX0UKApEZWuDq5YfpNF2SBuq0Zx1vF5I1JtDHVP9ZohaXqF+LYY2nPV8IvGhkoEIE
Yx1MH/8hUp0BEOPoXEh/+SUMi+r5+meaVxdsnQLm+G6igse/XQ5oyLJCS0J0nlPMHJBY/2mbwR1d
qR1ZCEemYHc93PjVL9+VIxV8bMqgXkJxdRzvh3eaHoxrMTKaU5K+qLJb3HZ+8Yg8/E86sb/wmLmr
tcq7s70/3U9UJseujAIlVkeybZJXPYEuvtLl5QkIJQ5o9a737H67MrQxpV2MbayfALpCLIQaqD7F
xdFitXwcNocT1uTDrSRn2UGUIto5ZePiNYpnhVdaR82qv4pIan/kYghwSG9Hw7gwFMoJNfFkq2mh
ou2R6PDoKlgwrMoyuA08tM8zUSSPXun5PzIptrtNqMmtdBCtPexqszXurMFsDo0nkiN7m85/n0bf
ukJET37SIoPh9UP1aHZ2iWefifGM1UI8VEVZ3WHoi2FJvqvUPte3mKRb8c5M8Ap0Snwdgt6VXnCb
UHHrVbwjqMlol8ktdHOcwMOD5/rud9F57YvT6d+kEgNvnafvJpCbetjjEUidSuB0idPTzWAXQ4Cb
S6A8QFWXNlUx4HUJQ9j84uHusNc837svwqDCoTwqX7K0H364mtrcp17L2wPDzq3lK97Wkkr5UDhF
tqUKkp9jC5GdAlt5gPFKcwhiDS/5WGDfBXL8EKeGdurUbGg3iqs7275PjScD/8W/sRzvgi3W6PkL
a0Z2dyY2BfpGchz7uQ264JCb7ncMWKARXF8ps6Q1pg4qK6A1Tcqj06eOC+wgU0N9OKHSslWKQyg9
6uIl6dYgjTOlYkB53CcBO42MpvGwv9xtHUaWXmgEzqlTBvcvPJadl9gy8U6V1C9x44XbUE0FLAwu
TZu4lobDWP7b2IG4dzwcPYW8bXLpZ6ED7+it1z+dBBIAb82xuTLqGM1ubJ3kKp2unQb9Z2Spm9GR
E/+xTWXu/0UgFGHoPZOvZw/LRlPKPHJy7RRa57Y7qs5b33+1RLDyUWfn3dgZ5cy2FNoTI5bocq6N
ZnSk5QA6pVwUvOIuoOQSFG/XxzLL1mMQE8gehEWa6NOVk4fAXoqiU09Dp+4GHHnS7jHXbpX6DVe0
66F+d1Iu0xma86AeIEeMWNXpHQR3MF9REEU91RGs7f5XmLdHDSE8L7yzrR+ivAvyh1Z2txK27xkW
jtUb5fBNbhT7ITkpCc5Aj0mOVdgxX6VkzU4RpuH/kXZdvZEq3fYXIRUZXoFOdjvgbL8gewKxoKqo
Iv36uxjpftemW0b+ro40L6Mzu6mwa4e11/pHnoDT7c99jK9rTYgCIw5+ORwYCd1Z9dGooDjwoBf7
qmpDY6wirl253haqIFHXbyvmYYzlT4KeXdq8NSDsFvtVUujTW21gqYC7RRcHlYXlj8rmYDgF6x4Y
7BvM6o/3kjEwcsk3gTmE7/fmnCnvn7E5Q8WR+/r9Cg9dkqvGQbe4v4bC0a4VZgaVFWgLG+nKkTs9
12BV+WRrfvU+vdiiSSGaVcGW0p5NbDBAhXwt3D1nA7AehLrYNDT8F3enzgpaQZPTjjNrwFwxCGKS
foMN+37VzlqZLw5AXWBXWIY6TmG1iS0nWFEVwDskKov2QWnDyuacFmLBzIqg6j92FrvjGp2H8g+x
49ybVaZRx6L6xuT3ECwT1abrVAjltqClL6b39OMvhMoAUN8zSTIY8xZhjpY6HNp6HYl9E5iyblOA
nx6aMd8bOQmBdXSSPxlZBPYYj9UkgRBJnE8gB0w+oLQRus6tzrdFvm/XiKbPbNpna8tNE8LtdNIM
JO5zfuPWzrvXQ2VWZCsfdepYv3yUv9izUaB60Y/4qAm69skub+9IfmVAu9eDjPH363fW1Ay50j1k
YGDU+XqhJkPTUxMitrFT/h3p82TQqB+6XZ7eQdd8/72tM44CsEwkyajCoOG2LMmhIN4C9FGTGK3n
qIZW5+wj4Sn09//GDh5xG3B5xDSLg+dSr2bEkSSu0p3uQoip2GTWvVn8/t7M2cMAhuD/NbM4eqM1
GsqQLYmhVBZSLW+hXKkFvZ6ufM5p+wtnHJVbZMeoZmLoZJEVWZUjuKG4Hsu2vuTQw5UKQazp9i8u
7/aOh2bCVO+SQT5T5UYFtOvg3jYkhwKXU25KS0KYsfYxSjdEmYnIus1n+cCVEsi5zQWJEKjEPSDr
TqaYoGJcjaJOjfm2HybQUI/OTvUYxOm7lazt3JVHtwVtW/TWgadbLIehWttMW4JjNBYH16cbvZ65
Y72w10GkMg7oRXhrHMZnv+6TzcU1sSnGeKHGS2JTdwLNP0z1pWHywBV/fn6mPn/b4n0rEoeOFZS2
4rF+QrvWtt/SdI38Ye1bFu9bp7eSjwlsIG65Uv14pfQEtCdIBpN8ZatOuwHz0f20btZX90JL5SZj
N5KYDDkYOm+a8ghKudzxI28EAQ6UGFNHgJ7zpRmeGIHDvv9+Pc+dFRtzb4jQ/qFZFq7AaiAzouWw
32dXZXEj5JXWPbTZAxr/G9I+f2/sFIKHr/1sbeERCm4moHyDNbRhLuzJ3+QAEgwWD+H2NjphB253
+yZnkSdESLzpbRiqSPJ0T0wdg77Tayq8UEKXbeV3zTfia/D85XctHQjE9WQGOXoSu2UT+KAESA6l
G48cIzbVPiv9gOjFJulXKCnPnbNPq7F8WjLPyPOE484Y1hixzHpyeg2SmS0G9NZgymdd5GdbizPd
Q1CAmx5ijUQrryDkvE0wjAXhyaMukmBMgchKUejPxzu7rrayqm/bwbkYeQnQG90WqdgLSDoXWRmZ
oDosikGEnKb7lW2YncTJNqBSBzcJrPNJktnnzG8Lfz6M1UXT7F0oN+rWQYnjKIqgpskR8nIhhdj9
TJ/3ve2z92BGP80pOJiVF/7LQXVEw+OLe1j99fEkUgomEdA2DPLNHN4zTJ1+b+80J8J0IlgWkXui
YQUU1Nd7n1UlhhozSmLhjH+FN0GtEXJWXn7nJQRzZR2NUK7cDtq4/d7u7E8WSwy7ePZxE1EYXc5N
IswG67sFu5ibCXX+rJI1hp41C4uTlpNOuCUtcJeAo0CfHUiSn5KVIJ8EOgd/ztQDc2fx6+IZaZpW
tKgQkxVG1E2bvFjjrD8TuuCVBlYEf85Ds/Pff0qjZGdnqvTNKa659Vb2VaR15E+9Wug8a2ZmyEHG
hvR9mUkVIiskBV1ErPnQxd5BQzGY0KD4fsvPvTE+wNkI9cBgCkj/4mMKYra4buMYF4axTwgEPUt1
o1Ba7Ap3A32Ke4yh7Gir/kqzvXQLK+wEDSV0ML//HWfcHX4GijoIojEQYi6euky3OlSo3TG2ULKu
Nsz6aMFPTsXK8Me5hA7Id/QX0GE3547M173znFYajq+NcHVdWLnFnps0bNzL0tS26NQEo37tJGDt
t2+J++vnn4iyv44HHQIuKCx9NW1UUM4dlWnFXn8zJe+Ouql0FE6LterVKfIDh8ZBoxaVHqSuYAj6
aijvM4B4GmLFjVGRXWsryGJAYjtAJ54ezbTLNgkQRjvuNO9G2+sBAgAWtqiEBH7WqZUDduYUQ1oO
R3iew8JI9mJjlZQpChrMhqoKe6+s9Oj5DSCx9sr5OeNY5kAJPXe89qe0Uk7RJU6XZ1hcr48gVn40
3PHw8/37bGLhld0e1IcalEPjJmu8Sww2t5BFw6BtCzRBwKx6jd/73JX4N8KIDgTOK1n4StS7WkeR
GvakFWHuITChNI25lKgtVqYfzu0R2voEBwAZAVDEXw+MBqBHipa+FZsQzR1BFaPrKMXtvl++M48o
KlyY/5jz1xkZ8dUIUCaWrM3CisG00kFdlaKRmNofhvnEvNtSrZEfnV09TLHrcxoLvrrFJWgKT/jA
zFgxUC7oyTw5nRblfYGJkpWTN/9Di0cT3/V/hhaLB5VGu+IGDI3ov120xXADAWVgdLLqieJtjzxu
rt3wc4f9nygisPP455cKWmpKAdQ0DCMuAZ4Jct2cQl/ytQnXcx82w39mfQVAI5f9UZIz0xza3IiB
u9rkk3PwKz8yRw3uPxNb0/3x3BWu7aymhd0CizaS068HxBDCn0a9NGJ3TJMnUNmYG9GIWWR+tLTQ
t3t7//2JPHfsAdQHQA3SrzPo6qtBQXxWS0qMuNJpxLPbJPujF2vQo3PnEJXk2eUTDLEtewnCVQZA
0g6+itlQI3ciMyFbq7wx25U85ZwhBG4IjyFYByzV4mvazvFHL0cJQXV6FUJj7dHojTYwdBQOTcjz
hT9fvBkfCYbbuS+1BFPo8Oql6Wt63KkXt39Lpq1YQ4edCYNR/ETcDa40gFuWB4IxDTKQGg4E5XI8
EKey7wvSupGdUP1gDz5ifc57J0KQVBDIcA5u9P03nl1SgBHmKQ6Aq5aBHve8Msk8asR6qq64KD+G
Furmg8R4Wpf8VwuKh3vOMGYZgvnHfIoqqxJCI5QURoygJWiN36Lej/7D9x907sSDN+E/NhZXjI7F
1Pqg5YlbTHuHgz09c2MARVTTPf//DC2cYgdi4EJ3cDpQmNs5GbRrtS7K15Bi85Feut7Pn7N4Ung2
FAOUdfQYNzwPROvuQRC7cq3OLhkgG+iezf8t0fOVX6dgD4ANo7qok9fGygPSrzFSrxlZFK6YNCpd
mgkuk31DhA/Kpo2VOys39vQ0I5nErD3GyCCycoKv4dA/EXJAWGiyMT2mvf4I2i2UGKvmzhf5im89
3RpUacAiAF9uA9K1xHRBN8xnHDiYWKeD/sByv3/ThsxasXIme0G0hxYqQDX4E2WBr5fGrzFoI+Wo
x9oA8XUEugDgvA+Di/v5xG0LxIp0J/KLdrgZQYM2sd+VWomdzqwqyDPQ1/jHc3eiCD01U4pKYKbH
oz5u07bdDKC7N4S2SZKVitDpkoJPC+Et4Mz/9MwWlzfNkqpjEO6Lq+IxyYqwlX+/v7SnnwIDSGxd
JLVAyi55VVxlo2fnal1sVs0WRyLkTdRq28pb+ZA1O/Pff/J0zKZSL0GRHqfwdEIDiwzbJvaerrbv
Tq/V/EEY3kEtA/HL8u2VOlTjh8bo0DKpIyHJr07NNHxrALw1M/PGffoeoxzK0S70Lq6ltTVFeahY
8+GZ1fvPt2eGd81MQ+BSWU7d6zVe4okpFRdF7IJfqGloUNhj1Iqf9whmuYEZiQf8twVZqq8fhMaq
dCQU0cBFvavt287fO6kMvPKhT9/H4uX7zzq3ejYC6DmYALRlSZIAgSOjUrxUcVZYASN3c1Lssc3P
jcyc8WDExINxouhLMq3LMCrdxRV7kMjZanJjrWVR5461hyrKDB2BnPrS5RVCQRTJdXtUy8sLl1nX
fmNvWSciZnuH7z9n3oCvDx8SatfGf3OwcBIqg+KPIWqqhtibVODSQ59vQH8Vmf1DsSrPdW5/Ptta
POWJ8GWPYuQQWz0GEZ4AIgCp6MP333N+6eYTMHOdYaJjceD0FBNAEktnQclCT7t/nTbXuCbt7feG
zvlQpEyoicx9lRO0SZ8qPxNmO8TIlzAFx4NqjZn/7HJ9srBYLntgfln4YoiF+WtoLpICbYs1iYwz
zx5G2UFeApJHQJpRIv66XnUihVeNNYwMz9n4RI2LqXRASlWhWl8Eir5I+pI2dagZF8I4CsV33y/j
mTIafsA/vdWZBwQozK8/wEu9rOhco49bh710rnmBEa77kvGbyTM35uSEIzcv7Tksd9BOmBzx+l/9
AG9mloKTOkk/GDAhXW/gxHhgDzD+6l0XCbrl2oGoZ6/YKLaX+tEyV4LBc+cUY03/sbqI06D4OrbU
gdXRZgHvYo1HY/6RrjFOrplZVH6gzKvsYnT6mHsvTv3Kmi0rL1blAM45EUyDAueG+gWaGgsvL+jU
pMXYYw9FwUIytFE6VTvN9zY5SV8BLH3+fs/mk790WigF/nPAgO4usykz4e6YgdcsToCSNfhhFiFS
w0HvwWCBLlrVrPj80++bp3dnLlIXTPMnyq8Ttac+M/s6ztwxoLkelN0r9GR0P2oQdPz020BqibwK
o5OoKABp8PU+iM52y6zrm5jkZaSri3Z6sV2GJ1Nt8nqrkTVusHPf9smeuShjF44a2FC1TcyNLtAr
P2js/N6ivh4QRvcpqI9/XMZFjG0ALoAXDNnQkn8CzPa+XVukjguSY5SpgAMtwrHyt9+v46n3hBm8
0XjZkPgD6P11HbVupB7ttTr2DC/we/ePXgNYPST9WiPqjAudLSE21B0cSnzVV0vmYFTZlBUNTn8V
SHbQ+AFDxgFxho2p7R3n0NKHSen4EU1gDDfVT2WkdfRcPttfvhNWrlQ9wb5Tsndh6UeaFDJAtWqb
ivrWqtc4ys6srItLMPf1ZrPLPk+S6G6qaMFiX2Vbh4hN6dx0a8fy9HkFDwVWFA8TKlCgD/u6qFXP
Wo7AnsVF+i5BoCKHlbnENQPz338KtUnX2p3hwYDhPHPrr6/ff3/+Tj3v1w+YV/HTv1+0Xdbbsmfx
SJOgs3dDEvlgWmUv35s5c33BzYyyIzqIszrFYp2annYN0ItNTIkATaawwK5WZzGYa56TznvRUnn3
vcGzu++hSI2JOhz4pX9CO6qppKc3sd1BPccfAM7mqXup+eKn3Is41zPcCt2EeX4CSfnXFfSTsqIY
kmdxynR2MYx0uGtUtsaDd+4cfLYy7+OnfaqzsQOWH+egIdpF2VtXTK2JA56acMBi7QHQjrYI6DoW
H2KZldtzVG9jHxxBJpTDgaZaqR2c7srchsT46zw+AAqchQ8a80wSqno99iRYOpxN4ZJt7azBO07P
NKw40AHAYUO5bdkt4FDq8hKNGzF3+6BxD9q4YWNM1ljozpqB1wZyGvrTJzxtoPd3Rx9K9XGj13ti
w5dOaXWNKAZtXO/n7WJkcyCMQmJvgejEXGxO57cgD2tSPa6ByekbiXYLtA4YDbU12OWZPQJm3pv5
g+ZiwhIKzgtlQ/i5mGJwqSjn1irfhuLpp5dzbnogSkEXQscCLj7mn0KA1ghU/woPXGg8dMcLa1gJ
Xc9+B24+ARcW+uzLGb7MglSXUxWAQRppUA7xANkHt3v4L74EKAIcaEzonlB3MNNTWiESEjN6g1mQ
pANl+VrB7eyHIPlA6wvZDwByX6++Klq8mjYKbo5xkZYysKeb3lgbtzmNVeGcwa1qzHN6c0T31UhW
FZgiqgC2xdSrVTxp7cGnB3MECZzNg3qt0XHG1cBTgu4Ivdcz2VSflj7IKAFZSTp74/b+86jWtv9M
xoY26NxHAZxkxsEuIqukwzAgp4LEBhk/RG9sFLUzpMBsXyGXyWy+9wZr4zTOxkB3SkAN+McRJJRx
59LlTGMG9OkiZeQYqAGDlD/FQnu0xyszO1Td4fvjd24dUXpB7DgjabF3X3dNQvtTA4h2AvTHPZqd
vE787vl7E2e83DwPML9ucKqYPfhqQk90JxXVbIJ/GBTTDT74NUc7+C+qSVgu9MRRSAIZ+wkFq8Qu
2IwDxV6SZgpY7VoBGYfIyc08ZGz4uQsCAOgfzTwaHQB8fP0sL6/xFHKHxG2Th3ZXBFV+n+RZ9P3i
nYY9M8zo/6ws0mevyTUbZBokppp9RRsVyFrB2ruWy51DHr83duon/r1CKGhjJA1R3cJPSCFSkQ/Z
FBcK5CdCD3WLbgxtJZI7a8VArXx+96AGsLxWmVN7tAJuSU+0FPiZ6Xbqa4Ccm3TFf59Or2PGHmHV
/1paIpcako8MnU5Y0o2A0vvEffbpXzt/aAENIQq90MwMJ/bjwBH9IhCGzk4QXeUlIUliOAN6kgPO
ey5QLBsDIW794tf3W3V6b78aWdxbW/GWCToC6abIxST6o73KM3RqAiVz1InmiFSHjsfigJtd3rOG
SIHy8pGNl3xaY046ZwCDoDMQZJ6HXr4YRobSUDbZ/C4bywgcb0HWrkSLp64HaglAe8zKzejPLHN+
R7GGEzbQu9G8YN57lj+gX4ym1/77zTg90UgRZ1bf2e1A43D+GZ9C66roQQRu8fpursd7eQ7kRQP9
8p/nCTCDqBq35h9ga36BP5kRVedO3CP1XeITTE5Xm6pYUy8+c2VmGzON70wCfzIuSgzIiLeFXt95
RAt0tbe9JErZn6IoNhRy0BlC056RgK0O9Z06upn2BdgZDOyiwrCEbmL4WaW0B7WMQ/1Qb8w3Ny13
k13/9rgR+OnPoQMzuA64DyC4ADRZngxLFm3Ttgm96ywnMFkTaBxTaj+mStRhBQP/IJnBWDwCya87
NqSVVmBkpr5T9NJOoDjLadD21yDB331/As+sHt48HHYICYEW1FoUt3rDqlEaGrM7SYeXrtYjdKlA
JKiBkLfbDL37/L25M6ERHnOMEyMTB5TpZLQ6bSYYFD67K5yP1A3pALYEScOy20qyS33Mzhebpr5O
oGb0veUzN/qL4cVVE47bTq6ZsLtB66+k00fuYB4bmhwABQi/N3UGFDp/JBh15vYxcH6LiJZgKJ9b
LmF3JqBAaXHtGVdWd1WwV6r8jeO9O/6DidmKxJGhWutcn0bTc7QEVgqkN/CRSzJFdMVSXUDz845Z
v6W49M0jRCE2LkRC+D7tp7VPPeOKUYxFdIYqIrKQZaojuD+wdOjZXTXduuAPZJBAJpB+S0uwNtt/
nHRvcXBmQQ8+A3CT3/rmpvFfV9b7zCFGqAONozneNTHG+fW25Aw0epbRiztIqN/o4DMNkH5FSZZv
jdR8gLj1VrXmCwSr0cOjATXJptPabTomt3SUFJFRHek5wG/CbN6//2knuwGg90yu6iO/QeK5fKns
2hj1STjdPZQ4yvoedPtE7HoN9LFOUFsrl+tkLwwA5GdkxqwSbZFlFUVr+6pDdAsF+fpV1m2odGv7
08+ZW2BgdkZMjtr0crcbm02anmfiPvOvhgGe3Tn21m/TvRynvdauPVsnVxbuCG4C9RQUpzGYu7hG
GkiLe68pxH2fOYFOJSZOtrb7mGgrhc6T4zPbARnRDK4DYH2ZyjDLB1FIosQ9kV40NOkN5zTUdYrB
pxpUD2sMDiePPkSFIBUJgBDmqWcRkK+ntfJbsBRNQ3+Pkleg939SF/NGK2RvuO2npwHz52hcojAI
btoTMBUXakr6xDHv20FCLSPFANWQW2CLcBPjDvXv5iYpMHpiJK65ExAvbQ49qsmBP9GBhv5ARog7
+g7fDTatjlzKj9ZzIYPhJqAlrXy50Wnqvk96lj9O4MkTgZvRSoSWmSQHqzd/OdZQ3w6UmwewU7hg
yvKHIiqExja9qrWdL5zhLhvUcKeNvvM+Uw7yQFWg1pI60wEtSv8ynm2VW+RBniNJ4hyikihTirBL
XQRJ/qAf8qT4KLQy2zKJoR3fKqutqWf8Tzno6jiIMbuswT8ecGHkb1mdCQU2F9DLbzKJva5SazsJ
NK5CntlvgkpItmZu/iK4dMpAS5t73eufqr5twBgxlc8UqjORysGUgs83t4yCLKbTk2mfY4Qo8JRe
blii4R7I8hFd6fTYjhrZmEr7mDDyKYJOTkYWuKlH/2rjkAUKGPoNJDGdazbqjxgMLx8FYJh7nQkj
9GzlVmFaTQ742By06DcqKOYpoVL6Lz1C3nbjYbRnpzP1XvLuWfchuaY3o3Hp+Vj0oPbBMCEkG14L
1rjYnMaeeJBQ+jiyZlap1/zkMJpmG1KjsG7dvLeawBM1raK6Nr3YUkYfSC2jYcIp8p1SF+mtazbj
L4wV/QF+vd1CreGtBm0pChomKEkCi2Q22FI776ln1dPQes/GNIH4C2VpEkvoJAaoiAEsq41pRCaI
ywe0S4Ekc/yhEaHStPq34yG7r9IkDbs2qe9yREh7yxcPKN6+2foQp3WRGVEP9sK8JX+k3osgaZzh
xm+nXkatp+zmqtUatetF/RfMtm6y5VIXGNzu7Acn77gKE4bmYQQAIHCFaedBdRu6DPl9b4wvtSPr
yG40ZwhGo78rRf6mcwwfFpK1gVbUL73Ofg0Z18C3kllh4g9oJ9SqDxMrd4OcZd62ZY44+JpyAOLO
Wb2pGHQOIoL6+aWcspwHzOSP1iy+HJA86TaOU+S7pphS9D8ki3T0p/6ycmCHsqSP1TikAWlKawMJ
zmfVauaTUxvNYRzb39yRbRc4LK0vQMSjhUrabyo1JzfSXCi97Wk+6b87O0+CsoU8q6K53BjAhooY
8vMAm3HgcmgPeV9QwDabJs8xaJ3izRyl80ShpGLsQXOaZocRxCnWTUJA0zu1Ygq4LZsIZNBlOHS+
E7lV/tcpeB25bQFZtMazq8CGxGG19YZuwlGyjcDoybEYTVIHIGfk/NCO1AqAf9NDp4AyYZ1ywKqq
xjq6elXuScrSEH0VGZGxjI0M7WtpDR85NfnOqWga9ollh77BTWMLlV2dhO3o/TYnraXHHhKbJVDs
V3VfQ4w1acSjQelxLLS4chum7aaO1RTTN6QDZjF/SIbqVfcKOJ4+B+toZOf9CwMAp7+ABHJxtDsB
t6bAO6wHGjOf2sHA0iGEtG6YSXozLP2yf6wJTfuDtLV039ssvR/RAdcioSuGp8Sug1JLzZ03JemB
S1rnm0JzVbLDSb0pBdnJBIrYyihfXIK2K0bgIIeAHxC2LpsZYzSlgjQ1QKngDdmtAHts1HddB0E6
u7/sCcflq3NGQEQ5DN4vQ3redsgS8isRYJ3adiIpN6CcwPnPh/RmKCBph5qCkwa1JN61yA2aR2Vj
i2dPmOODzPgHkMTkksrutq6wGRrU0F9Q7vDAAZW3WeiXLgcrtYWGY5aBr3fqIcsJ6WHnmNpetYW+
1PCupEh2ZgeBPqINj1NdvOpFxw6ewe2jUTkgAuU4HrjNWtjZXRKgzgPZVI3kEfKUJMiHetyCe348
amWi1Zem04Eaq6LTB2AohbYzkesZv3nrekAaSghylP3QRwrOPqgyy4kMFKci5XCQ2aF+PJGwcho/
6HsLYsxe9avjZh9WWgffWqOFchhYptOrErEbOSoqoELtU7eNRKVZzb6p7czfNDQDu5KBYdDcADu3
JoeYTzmUjJN2b6rxtRkrL3IoOrDMmOhlOoGyv89AGAuSUJBHVx++l8FHsuxGupMRtZ0wN1Cx8h5J
D8dq9x14ZS2mveLd+DtaeU5C2TQq8gyQFARTB+RgUCvCGD49yfWdi+evjKaqGsrdONYUxzRLm8Ca
pAklIpVXQVb78ehApZWMnLHAnVk/TJkM0UD4vnC1cKrQx9PrOshT/ERigqC4r3pz12imsckzSDPl
yiuuzKGkQaWqHQM/daJjX2SHH4aXWt2jMUBuDZHWIRqQuKNWxwHBKIDsD3gl66fa1qstG4mxsfMy
waFN2ntnGIAMTRiPe6DT9iYQ5UdUXtNdNUwgDJH93xFLGeLBZaGHIsitM0JBbE52Iuqb/SbtigT3
UZOvnIECPzeS/pVXer7FTPhto/NkU2uFfIU/7F+rchwjuOrmovGy9s7DgDWchIsB98Tty2tpJPoG
6D3VhkCQ1rKBJhpU7K40pfdviloG5FGEGaJSi1so9eRVCPpLbx1768BTQIApN8JuMJKQaao8OJBa
3fmu+m2Z8o70+pPBLB61vubde6wwt57KHBHmQ8VDkyfg1bacZK+bkAlOWNZAvIzkoYXZpuOYOQVo
Bur2AN9cB3XhNZsyF+4DHjh+3ZulurBLsMeUBu6MMhoon1HEmbu+tNQuMcr+0od8XOBlg2dsSiIn
DDLX/MpJdOvV7IpnaXjZUy+LJrAHj19W8CyBURRohLaIppjLcZ8GhHi33sR9ttG6wQzSwqx/t5K4
GIwHbytEaioajAn5nVayrKOOkQdLDu2w15yulDedBc7NFsR2QWeKC+EbsbRofuTTWNGDpYqyDHRr
6gRI+MWR5O4dGO/BAQk4Z+DY4jX15C0reLPXfJqHRpntEMR59gBE8bAtsmQnWtUdSnBtR7o2OAcA
82SIXgcPBOkgmpY3wMQJfSoA08Q7bo4UtFY1muPKptfpZKabxMrEZtBArC9IG/npO0YZaKhAtbnB
eQGEyDGjnDEMr/netMMb/Ncc9Y+e9dAfSmu0plC0KP2dVXgRT+zfqVmTYCoT9MbQxAbNRj6LM1Dk
e3kGRrgeH+EwCYG1ud0MrPfMeA8X2md/hCiq7cBKTP8a7bNZ8jysDOd1Gu38opT2TW8aWeR67C9t
au+6SIn6DU11cgQ7knqYvCTZ6RXYIG2tLx5rsJ5uaELGfcqc3t+MVkWKK8yF8ACch+kl4f4EbPno
XHpu3/iRIZQtA4xuIiorAWXY+P2IwraHl86uVfOGSh0kgmyL0hc24hkMCDeze4vIYQy1nJvvqnfF
q1G2b4Cwv/epMxM2gUSbdsVr5vUPydgMd1xIBIQZXM+RtLJjoHJxKgLF+B6kBR4eq9+DN3m7wSu6
d0QTIkK6ZwfUylH7KaTgmyzV+MZOqnHjl0Zx6RuZuDFoT25b6eRb7jAbW+GUZVik0HYIWD4mj6Vk
ABIlRlu5R6ncxghSkPNNUepqxlYzyN8kk91NBapj4Th0A5eMXILkfA+NoqQK60b3IKFNU7CG1hLB
q3AEVqf1s10DVxX2euW+WZpoLpFPYNhx0rKhP9YW5cZDxZy63gNhnbOtg6A3rLqk2JYVBwdjnj1w
af5uSoR/jV2Epq1G+EKFRMOf/vp+J+HebXgcF7++xPZvaOmVzxWE7o8TM4rNUKC7Al4XeS+dCaF9
A4K03LDlg2ZpN1x04HLzQRbdpaMKia1wFYoEqQ+DrOUDdtOTO30s8gKq4HWXapfGSOsMo9cdhmoR
taIAIhXniCWh+5X2ZBb70JzXDhv0mlS+nV7ZEhULt037PcmHxjqwTr9GTbED6LUzm5BaiuyrwjbV
JvME8tp0RM0HbSHrmju5FxVZ9csobMS5wHVe637eA9jcZxddikJ7oCMBf9JUkx5yM0n7iBkAzmi1
A6gdWozNhQ/BMBrA6WfPg5N6geZWWAcU6LcV/n/0NnWz2aAd/+7YU0nQ5UJsbA3eLZMtg8JRxkOj
nfKwTIsHoo+gzxD1PSXysUFr4cLyGUK/dJJ4+zFmnGSU3jSE1uEwJeK5durbic3yMUS5IWaEcatB
unnQDaCZcx1cNKkhDVxm04vQWKkvgJUl4g6Ef0bgWQmvr9I+4/QauJw76ZA3TCW26pik0vLihBDg
4SaiqiDh1S9qqwdiVo8GFzbOq9U9Z8Rmjx4Eh1igGeP0zCw1XHdcHD2aOhEeUUA5me+9dfn0bHkf
dVaDK4NpZJ86tvZW1AUJwLHv4610uZFtc7endwmgac9Oil9vNY370U0Kz6BlxphysTfjyJ6aQuVh
XeBegEroT9tBapCWzbPVD+CpgD5QkA28CVyoEmKqvarD1kQjXQ0+eUBM/Jh5Vv6MGR333bSz7GKC
5BOe0datgmpImuukMQYVNhWS2wrt3U3VVeNRAR5ItqDaTO4ar/brCLNTNdtPlrproRzWH/NyhjxX
DvK9zAekQvXJH70b/5RSXXYcnBOtQ99Hd7pvHIOWyKUYJCZV5v0yk9oKKMcM4AYMb3iUIKKomsDx
0GLx3Joj7AA4ERVn2WDDMV9kHHzZuGjJW/xgN+SDDPaH5asibGo4SJuSD6MFCsaAKwqmHIsBUnqK
0vWQYc14Ip8mtFnC0QNPkauq7i+3JugmQkMvHIU7geZRZOlR/g9n77Ukp9JF6z4REZD4W6Bsu2or
tW4IWbyHxDz9+dDZsbe6uqMr1n+zbrSkLCDdHHOYUg5HYrIG3cvG+jpcIsVPOpNOSSokSc9ZZH2Z
alqAWjKfptyyA6p+qsARIxILnWKrhl+UOlE828yN3ZKQCD0vOj6xoxNvqzQc+GlJc2+NJcHyol5b
mGHafoN/RZ7Cwu27zGo27HiubidH5xlGuDDZkmMyPy759wyp7le4OKXcAxO1d6m9AgYcPdIfbeNx
CVPnuUF9u7fHNkl9EavZNexU87nOMLX1pEWAYNMhIfW4S+qvtaUbh0WQ+xSElWI327IqrJ0cmq1Z
l+oXauUxKOiB3Uqo2JuuqDp3V+ja97wixXMvoyz0qKsQeUfsFJyCruf2KkZFjrvs6sn5yqsPPW4l
NGUdLrHzoj5VuTHuswRgwJZ7isStm/TuUW3t0U9zHCBv+z5rjWu3wmp3MBNxTDqn9UHH28AY+xcb
IGNvKeLVjQkjmSr3OZY8GNaznhWb12GqPo4hlulLFv20u/qVi5m9WWLdPYwttaFLc2Gys/GxjuK+
37StmvutOra5r6hqGWC9lAStQ63Tz+EPe5Chbyp54etGvi9ysReNta+UuWixOxQYd1nLpuF65Vr5
Xm+/Ovq+t/Ains3fYorabdfU2pUeY2DjDWb42wQU+R7bPaV5qUYD2XqrTiEv7yhDX0QXYbImsbQJ
6y7djq7dednQ5dfGaDwmc6O+zkpSXxWFbeOtF9bf3bLXj1ouu00bL9ZtaBjj/dhGIeXmYAWqnT4V
/fIzjSpzJ5ESzV6nx9TNKjCPjGuE+XlnTk9O7j6XiprHtAUt0Lg8kQTKLIqf9Zp7aHKlCFKokpUX
crD8DDlFnukeSW2/pOnPmivCVTTp6k0SWU0wYfnnqWwyV4tTi7teKwxwnEJRPWmECCAc5asrxpOB
P/+uLY1xU6V9cj0KlBoh5A4vGco/Trx681Y4cDgpwbSYLtdcmAMnUX+EYQk5PpRTEC6JfYhMXAWO
E7L9F2MBC9MGxf06Da2VBRIDLMc3I62/M9p0gX9n1twDCEwCUS1sb9Bkvde7tH5Oymg1+7C/SFfI
QOaO9jCOev07GRpZeCE75+JxQ/lacxzsep1ydztRHuJHJNZYRKuuf3Z6Jryxax5arRcoPFCDEDob
j72vifKpzKzpyCkL4j+7+XQt88TeTrL+MUUZm5Elx+F+6ETztYFaB02+LTZRq7i3cdng5RkNeZBC
V7K9Niwm4EP3G+AAkcp90X1ZaIDeWRM+P77jhAuPxVXlaIkmUTHqC+3tGM6jrw4pWjzhvMxdm/x2
QUJPUEa/WDg87Rcx6z7I8MLmEc/GZgmtLxpQXr6wqVpI32B9x9nPoRWEXrpphxeWIdMkiLpB/6ZV
ofUyz4BISTiyAbqR/q2nCL1SFqf5FQ7rF1eNE7+7C6Y2nHu/ATgLhDvITYjP1lNIqKSnSfdByDj0
pVHZntArFmJZjF5uJIY/seFse6OKvqeh2jwUdtM/aF23bMXS30hr1E80fNPBG0WylhdKZjCT9Gli
i6U6bmRLXlaygIWko4nfYQ1QdVx0a9oZajGfIOE4N8aIGHsuTAzG2Sge+na1Hk/V0vFyV5HkTUUh
+Eq/4LFFG8vyG03PLvRt3ndS0BOQvUfQDQ3yd5K8puLOFseVzSo3b7IpMIudAfzdcpP8vEH0vrcB
sxZmjqOTkSBgBLztbfSWpsuidtkgjSW5ns3yEcDFvKsHaVwY6YNH0lHkrSJG5CDvmkNRDAAvMkd9
1LTfAHP+OIVgkglkg0sJYR+MRFdtbeiuDet3AsAxgawH4wFj4lmwpzVjK6/omgjsqBJKqdgJLwjn
9JWb9Ua9I+BzrglyqDQhKZ7T91rdZiusSv1Rc6kEIsXM/SLJHVqpbXezFEs0QUqqMdIAWYoCZdKI
KQXt9vpFa64WzckO4JzJg0Yrw4s4pHfcZO1b1sd8rRezquxmC0ckDSj4Vp++zdV1Intrn2lmv83V
iGzwFipKotYkq4Zm2t2pix1tJlNVMIrKtIc0ZX5/Pm8+eMfoBGGoYEZCI/lcr+SiVlKtpdUfHcAk
N3+aBdGuy45a4fNx3rfmebWrTROwIo1ZvuvbCTplGDkNiaE/Ao57+ngaYJJxdZ47bsHA7dF0PQw7
URw4ayhmL3AQ3rfk4B7TksfeAk4jnca3g9uzOuZWWCdPTTXellpx1LULrcz3IxDtin/CmvUO191a
Z9Y/TB9ypMKpS8vyiQYkYZ7zMcyHC5/qnOkDrRVEABIZpKV1cp63maVmkKyBdv2ptzEDFBtyfY/K
8GIjjx2Gw+LOAeAfJ1N8gSz1l7rwz7JYG6asQT4ezCxW/bktP0nJuhaFk/40T+ALMAoyw4sogp/d
ZdZ3SQmu1YbVS9Kb4++wEMPvsbLcq7Iewz+FaxVYSqj4HxnVthCh6yk6FsKeKYEndYVP3zddGHNX
ip2HGKdL3x1EfOd03Vh4idvTKDtK3bfHYGwiatHpWXGwcS7rbuMmrbujEq532qADUIJKHzoAC3Qm
2UT7snCz/Jr2Q/wwuuYTjAQ1+HxS62erZ30xtP5hGRgYkaEaOyPx6GOS6DXeR0+I0SA1h1l2G9la
/az1VXRSzSY7KuaCgqcK0yC0sTMws9q84U4cmZ4cbVLX9cE81iKzHoqu6ndsKOKPNY43IajdXhWj
w9aqpEGTKvXBXTptl5LnstfsgZ681gHmOV29lT24jqQRutOMePLnhO69T73ReXU2qL+ahncxhGt4
0jzpV4Ajl3jXZ4fP+hoAgyFOEmxEbsE5aaruQ8ctnFB/oo3rGZQm03SkifT5y/6beXI2C7FbX6lZ
mANgVnO2iIvF7qfMjYwne7aDKt+F3Vd3J9l8jW8AdnSM9CrIfq/NMdxy5l+Wdm/Z3ySRJIq8RFNd
WWDvfgoaI5hb6M1Y8m9Xu3C7EJpoZTyJobppm3wzGvGJ7GhgIIRU8XKL/5FvEpmpV9pGVJe8GT+Y
divD8/8Of7bZgD4MQ5owvOyAWzOaoSelvoqMSzbA56QxBP64YkHsQT2IxyR8o7fPuXSDS3iwZtxy
FN8RZE3jk7U+1tlWz5t0M6bZXeMkXydlo3XZSTUumQOfm7auDgP/PztudVMzIFa9/QHZiF0ukGp0
JwauhdXgar5QVFDFqn4qGjW/gX1ZHeI0M9bTWByYOz1oLkskwzDAVPeDk0d+JN0/S5+aQYoFHKDi
BBmsleOettilUJ1zyeXfX0xQMBSTlZZJ6+ztL1ZbmU3w1+O7rlfMTTJpzUPSTnMg0ctvJcf/7Vxr
JX4Wpe2lseUEoT5ua6BxtZa/knLILuxR53NlNTrhvs+70zWdvNOzVaOnat7mRZ7cj5EoD/WY9Te2
lph+PtCwICrskgTz7CBkQTAegj9G5A5lOGdzMxX1vFRDlcLg/uWC7bmXHH7ON5vzAc5ecEuCVlcm
DNCGdC3tZ00+tHJzYa85X+DrIDpE5PU2qBKQcfbWqk6LW5gd0X0yzldZUt0air6zFQB5vEnuJnrg
mhkGYRKebI02Yuk8f/4DPnpIhD+2IFJt3WPOHrLvnQSUQI3u83gIokTfdfZdPX/9fJCPpsa/g6yf
8p87iw2DR9cgHdyLmQjYJIWkA2Kp3ON//flAHz4NGiNURvjJ4lP4dqDBHF3wbTe+B6D+ESfVL8uC
x+DKCyfEGefv79Rjva9ufggN37HTtXIaq6TU4/s0SQpviOW+G0DAEu2xzkeqL/1Po13aoT4aE0YG
F2c8StYr7ttH4/NUSGDT+N61frjmPk2eiuRIuKPX4C472v9REro+ogO3FK0Cikqkx2efLIL6Uo6R
ZF7k5Y420ne7zf7bTfb/DAH5zzJIYCKj+u0TSTWUBZLN6N6a5x1o2VULT+Tz+UCY2fpD/z1B8cfk
UaiK0YQy0rmIWtbAE7RUl5Oy9Mm2I42bHnxhR5TmWgs6lrV+SKxXQfP2dsnKJlDSPA8q0+39jEsZ
PNNB+lPdTV5vheR2SRcWRwS2tJQ0cAGByCTNEWrvJX1sL9fL4TEadOCPIW/3SSGcTTR2xq0xj9i3
TYMe9BCobqrJkftci170uhu/FIY+/crMwt2bUaK8ZLPxS7Eh8QvZpg9WnBWbbmqMwJYdAL1J8CGp
Ej/oggFx6OpSF8FQDSXBClMREiVWF1skz9WhSSZrHxmt9PrBWgIY0cWVm8zzplGhDtgdVBejSQ34
ADomVcVkEkBW6HTyZ31fxXV9MyyVu1s4s7ddPtjHUAJSalVZ0/g2DR9OpQpnUyXQu1lrOtnTfxOh
wsGpRfODnaTJw4gg+841ANYNI/pTOSpop9nmd/lk9kRhxJYfqhgxR1lFkUFH5abQIUMhzHGDSTfH
oAHL3Axt/z3VaakZZqGBq85agL1h5VUxNuV2ZKm3hSjVh64wsGHTDzWI71xOdH3CYpOQtw5doo0O
eC7NwKvZDdcQbYu8lh02dX6ZZrEESYpuHIugKMjTRN2kqskrHVNl4w5d9pU2YHU9maXK/kiR7hnW
ZGvXfZI8oNvXoZ9MISZS7g+9ysb9nMla8uoxBsSfsnT3ijHE8FTiV3duaatDpP6qLYkzwgExosFv
2+UVy3Wz8zFfK+4UR8FwF8+dH6iEOiMYHeF+S5xIfRV9322UsVVSX5lt+1nMovwREqDzRE+rukb5
jAhduL9btey/LDp8C17NIxNj3oRF/xs7MOUxzMLluojm7JtTVIZz0BP6BaY9TFZgmAm9xG4UECWq
9E8sF+th7MAfk8gFvXfmaF+WlvTh2Fk7Toz4oVRTBzIpbYQXFz/3H0mdSF9VYrb4Vozfw84t7ik9
lCAcmzjyUzuGDzTl9o3ejI829nVXbSKX8o6WV7Sjp7XwcroEgqaMDlNRtLdJ3RsbrU9nP14nyWzC
ziTR4FQbleQ9Jz8zfU6/lZEz3MU6+ZIlL+M55X5pHcIqL7ZAsNbjHPLuPUvE0b0NS+NW0croKW/q
b8Kuiy9dLV6z0DJJlIXRLo0FOHOEOE7T5uuiTOaWjzTd8W7dL/rcC790Mi2gKdQHoCzVNmsKJ6gy
9dVcFNOEWtcJr0oG7J/Nmv+0FJZwKNwXg3Yo0HhRBmqkdxt7UjuyNAxi+ly7iG6Mph94UAfnDOyW
p/mHnf6QIvajsIRj8TvKzYUGSYYVyohVfiNq/keTlqLV2SmJy2nnO6Mrg8UKq8Ds3XTbww7wS8Bo
v1ATbavLtjnolWuABcf2c2ek6lEmcDDzaI78stMNf2bOeeOCVzdcf9Vfmq7B5MWG3zGMCi0Vi3Ya
fU3aHAkCFSPTmy+dNJQf4LvSWwzg3MKupS+SXLmy4mTcLblT+AUAPVRKqfqJmRa+6IaS9KXE6B7t
HGKqCBNnB6W48tvBnv5AJ1GvWrzUfgxVkh8gR5g0girIFCKDGj630bxn41F99MpjkKtSe4G50lW+
m4/DdZE08Q9TgWTuJW3k+nraLisHWR71tDF39ajYmDNq8osYMorayak1nObpykfz6OxrzPqCpkqh
8cOM8tKszZ5E0Se7NqHek5aMryQ4yf0UDjXbuEK3xiXlJdUG9XbIUnObK0r3QC8B5/e8G4KhdwDm
SgxqByerTlLpraOiOe6+J0xwA4Uj+0qnvdin86yBUMMi7HMVkn1SVUerA/UOs55uy9As1e8OUokH
By0NFBUTOY0ubRq695GihYFIu195iLAhGQnXM/L8C9dJwu8iBQAR9UkgYVtsVQUekeKWy202EsCj
ONB8sqbhYKBpftM1NMXhmEtP5Hg9Vj1k59YIyw2cTdRPMX3LY9uI1RM2669l2g/bpM+Gm0XQx1Mr
p93otV1sYIXNvjErVRCbs7GPIlXbhmXkbibdLfwm0oZvnL75Zo7TZLNMRe7ZSg08nyjpps6Y07Iy
rENrmEARlgEKo0ABiyfNvWnkkPtWS2xQ5xp/ctdaHlsnah/qtC52nc6w9tCaW+IcSuRg2fRS9rkd
NCPsqJX2dwshBG7gkKqHzA37Xa109SZm1zu6fTJu8kJa25Y+DvkbqnloM9i0SptZBwNs53HAUYIg
P5J2uCQ3gV0zd7rMFhs7llawFGAhyky+hD/WwCeT3kVB1MN5hi9kXOezo+yBsJW9Gdo0jWPau26F
wLQY2TRmJWuPcKO1Dfza7IE4jmin0+17aKu8PhTtMjw3JBoG2uwY9y0UgQ0HGTFpiuy/Z8PKu3bm
xnM1QMzU7MddSRJTG6S8LE+4Ubkxc5oWGZLqQy5CPYDb3VzVa0dcn10C15jELOmkfzQmI/mJB1Ia
ECch9wJ3Ueg1CnaIy/CrQjzqAQOmntCYZlNWaVcs2RBXBU1sV6r1zqZ16M29s+xBfFhkoRMFKX1F
H5r64ulLbhz6UpEECFH4HykE59GLU4gzemc9ZmmErwm9Yjr0KnPWWuIgD6tqUw+qdawjXW6bwrQ9
R4rihrZL5FtdDQe6MgtwP25XsQ0Cok+QacOofM1KdfFCYyH5UazccBx8tqNjEC6j5o43l1aHZgkF
81yb7qae4J+UjfXTWeTP1p7sVymRioXE9PjpINRdK6vUgx9EkEFSh/u+rY0rkq4jKOhxsoOsV71k
ixL6whz6XZaXul90sJyaiPhjtYjtralW7a4EY7vmVsAcnGXlTQNUiLaS7gZ0Z83rck1PswXcMFgh
uySsgCtJZsULbT1s0h7Lw3RVE4BJGQ+TUcGyzhS19TWXBqshk9zHtWpEapZNm7Drkn3ZxcNpoQ2+
r7qhuy0W4Cql7a1b1tEMzSiK7qouU2/bsiKdSwplm2rKuKtGwIMZAND2CrhlgRBavU2zPuyDYbCH
x1lEv3OzIt7dvGtWNhrJweMXC9+Y2a8Wpf2m23N30poh+2XUffbVXaxoY6Z0wkY1/plpGaQtZUQe
EC46TApX9zvJVVaQPLKvTOluoRWrG9JIYppuqy/14kwb6K6THxZtu5GQkrepYvXe0ozG3tVgo+cK
Mda5gbmVJqvXucKwK57c4s4xljTQyxgU18A5JbJqx5tUoW8io1I2MQShjWVGsQrZqxbmziCxR27b
EUldKafQM+LoS7QYsRf1fUvvv47NjVEgj4iNVF6bwJz5MXXTlXlrGgrczH4IUqPVj2brdrduZP8a
22z06opJb0AA3SKC4VI6Rs4+dEeOHXJ1/ITkyM2cyv5gq2J4HCst3tq4DL7qAmIb8H//ZPdKfuy6
ajlZSpRYEP2Jp79qo8XE0roMGz+ljan5SBHTu25iQ4gFPtQDFqAcKaBm+ZzB2M/N7NQBuyOlLmHC
hXW+jXHCvC4n6TzDygxrPx3r4TjRTE69PlRHxCWkaP7OZTmcDMUuHnMIyVd9I5EWpzJKvNHJJmzr
rZooxdHehVWv4HA7sz2Y+Cw3C0ypRWjjPq+aeF+5YxcYmf2tZy7chHXd36RjWLxMjZVeyxhWQFaE
pr/MMnmO02HeTrqFDAfrQ09vGvXJEXVyEpECu8tMYsqhZtjpc+lsRCSrZ5k3ZJovcHvcOlsvPXC4
Imm6x7hfStKi6y9K13abMrWK6xLvgiuRWP0NFU/Ema83d2beTo+21UQHtU2ZKjTisZhM//C30iAe
dcxNBWvTxCJp58JcOlBuNaembrjZt5oDRmmM4SbOInki7lHxlNFON7roc2iOlBhFHI3PemiKrdWa
6p3Lwn7qVavaxHFYBGU6xkGiFpK02kZe4SlTbmdLzg+JUfQPRobJsr4YsMPHodu2Weg7qXOAyfuS
hYYSDCkgZSRG2JFFKW/FRK3UsR36qlF2WyFyY7t2F329U8ddbEotgNLyO8xaaDqWbI5Vm2i3lYAJ
kMOTnSwVOt8ySuBkp79GZdV/z0u69VAn9Rt4dDSzbdTD2dhYHNVTdoxRrkAiiOsgW9RdvBrNuiU8
tkUsx9GwnE0fps0R+mG01U143dGCEZerS+HTJISG3LfFle6ELiG0xFQ7cJuutTrNgjp1XQDMhGO9
rbonQyt/pUnv3Kk625zl1lxbRiQ6iaLnhzlKnO+i1Qqws3AIRN/2d1ZRGlda6fZHe1B/W3bFBj20
2jGd9Mnr0Eh4IO35djFDuY3BHnxIMIZnttW8sQaYcZjUWxtlmrQdvG3odrmT/jHEIPxRj2BiWll6
TKqh2GbQKJHzm/GmG6FdsIUrG6iIyS4xO5gAas8lFLero+M6Lex1E+EYMjEvzmonwNgQdowb5we6
lObVtAoIyA8lDD2J6te+SecNvughrCpZ+IuaL0dXzNl3EH9r67TadI2vw585zfJnQ1d4l2b2Mrq4
S1dD+HPAwuKx1dP61OchTbRJiFMlbOlxHY02Ei+aHRfxNXlcI9KpFiPczUr30ARFhyGBaC2sRjkO
EYZgHsiJequ6eoj+CAFWTnpxrI3aISSiYRO5s3JnEASJzseorsqwrm6kkY73RYIwBKLS49IXdBBr
tXAfQ9e4I4BVeVZczCNZq1XiNakbn+JshIYVTzeV7lZ+aoR/3DIbrvC8nI5CNuXB4MjyE1i4XgWY
jiuHM+b3pYD3XfFyFIYfVPtgrbTSLE2hbJQYcJaJ6kCoaSM/TMz6Sm80dSdL1fGb2pHbIg4zv9HN
FwTzzh5+XfknkyjTlhnSl9RJXM9MfHOnuW3uILCgUBLuYnpVrS0PFo2KgzVoqc+NV93BpPrT5pm7
lwIa8BSRZjAlnX5FiD0R64p2Hddj4TtRrZ4aTHR4hUTp9K7iBomefS+KLNnlFF/btM0HQAV0VyhK
Vo0eVGZQ59Y8Ap9Oz9VkESS3qFSUU1p8zRSl/RJOiXVEX9bv+hrtX9W48k7hPkXoVBgFTtMAb8lC
21djuNxypDaeTArrvkloYlC5hlfkvItNUU/K3uht6HUkXMTcLux4q0Yt7NA872GbFu6m7LhkRkPz
24HT5OUscej7NeRqWEaePeHPvtR1fc+FefEU2hJeozKjItccMW+ftBtnmPLruGiTl8/xvQ/APRzW
SVOxcSiC+HKGUobt2CuttNST0opvguobgOGCT8gHQ/zF5vG7IFCbUd6ilBWXlKzuavMUqsUdPqyp
h2jlz+eP8R4fd11VF/Bq8HJC4b3++T/4+GBURmqplXka2B86YT+auQSfzL/ZxHd7n4/1HkdmLGz4
GNCCqHCOI8+ALM1S40Pe59M+K+RxCYd7VMZPcAd/qvMAFHOpa/uOTwAGC2nBAEnGbQVSxtk7NGvX
zUvoH6dS2vB0RWgCprZHMwRKqmIEMNDg5vJp0pXNWEJc/fyJ33fKUJejZocvsVKW3HO3mnQRrdoj
ET4t4LnRsCvKU9mOnl0flxqOKiw4BYdnNTR2+ODtyMD2jen357/h3SziJ2g0N501bHEVbL/9wq0y
ha0yd8apbuOAtG2uLBfm6UdPiXm00LG1XGNkzu0PTRkBD4f1corzISgo2NJ4R83gKcmxbGZEILfJ
/Diqr5G5acN92FxA89+3cOkXoHani0rAqSnOF4pEftwiBFpOmgk5XgTxeqmbrhYKTsgTd20b0BuN
Dv/5vep0YDiwNbo94tx1OSxHziZDnU65+KXpCZKhCx/unE7EalQZYY1+o7HJ+l5bTv+sTRHBvYya
ceLLEQ7Vj/C0fLqNY3+nLCdE8K9mam3MCWi3uxTS+a6btQ69Oow4q9sOba23Q+M6W6kktE4nfXBf
5Fx+zWbrEZAs+O/vUFB8OxamLbSWzppmxazFGS5P86lrVBmEQ9Ie8iy/RFBc/5U3fRgehnlhQI9i
IDhYbx8mcQn9lKkyn/7y0fvqylB/q2C7pgo4ND98/kjvd5x1NHLe166qTf7V2WhaS/fOVcz5pLqP
Tg5z38p3Q/NaayPgNMGmMz2Ubqt2F7I4PnxIOlo2uW+rN9/ZRicRkWXwV+ZTPHQcFNJ6muCBZRbg
hDnsyGC8sOg+2FZg3UKaUukg4y91NkMytTEp3dz5ZAMKZnFxvejd/zIEFrek12BECgPn7XerqT+o
n/X5NHb1H7UNj0Sa7z7/Wu+Ov/Vj/TPE2QRU0bdFOQYVp6z/rpWaV5R3U4nK1dx+Ps5Hb4sLHTaD
Op4jtAXfPkrMRpKiJZhPf8GpyCi8CeDwwvn60dQjC3P1d2NT4mpy9k2Q5KKBL6Cotx1yQm/WYe00
ExqzMnU7ctkJuEVHVeVX8ySS5wrt1BZb9R+fP+oHExGK1BpECmOMhXD2IwoFIwXkKWwdVOW2lXoO
bg8CZrOudb7MLvF3PhyOUTR8prCJP+dcph1o2yrzOGGHs9ErGPSdl4Mqd8MXo7oQOroycc42EjRx
HOYm7tvvT3O71S1bq6bxNE3qizCjLTK/Fk8CJOwUcyl66zJIrPyntlyy/v1wZBy0OMDpiqvnm8po
6HUbahqUUqhQ42DjsYHFQXkI9WtN3ndYrWAMvPn8Q767rsFwgdtjM2fxeOEGdTZnJRGdUnMQPIgK
u4W5uLWK2o+rJqic3vJmbjCbQohLjOiPhjXJtSLgCZYp0+jtsEbXIYRo3elkktCFmIf4TCT8gkpL
w45vV9UXPuoHRx0hWqxNuvXsBufzlQ4HqlTMtE8lVZjjxvgXgDT2l66CH+wABhzK1bgQcgOc7reP
xQylPy+66bQYdjAt5p2WtYfPP9jHQ7C9QJO3uAWdbzL4D9tZK6dTVlfD/ewAPVrdFD1+PspH38em
3rFh/Zscb2ejFG7YmqZSTSdmDD2zvYnko8mP9TD4g7mf5Ovnw32wQ2PD+P+GW3/OP5cgZFpyJj99
OmkxPf/ptyOe8PTZLpesK9f3f762bSHgI1GYaO8ipga1duPILKcTWMiDGdbskTP+NsaL3WkeEe6+
K+3bAlqK//nzfbhpM92h2GJEtfJs3z5ghUoRWnA6n5IKEVOoAB0gTDY7oJ1fjftcUaBE+g9DvzBZ
Ppr2+HvrgNzUfu/uzIrimn2XaNPJWp7RmwJC/amVXxeebd3rz16qCXUUgygmC05uZ89mqQkNL2wo
T5F6Z7JBii7B2PtuCC3EyAjNcCMt98ivYvFHGQ8wKD4f/4MFgVH2ul9i38Yzrn/+z9wxxqrN9UQV
p6YkOASUMEou8cY/eI2kqgqWAmuOWu9sk0ykAdaeaMvJbSltmnnQnhuoDFjZa+aFjeqjMgdm/Hrp
EpAcxd8//+dx5qorF61Sl1NPU1FLXknFWZRkG1cvRvwLVwWAfcyfYd8YFwq8D5b8m4HF2/eYmpke
TeawnNo0elQsexMTbzCeetEFS7If8gv3vo+WBOMRZgMfF9e0c2Yi3s86V5duOdUi+mFl6o9a1Bvg
dvDRmFzztNxh7vCT1Ce8oWnK/+dJQ/QFWwHB8PjEu2d8d1lmyRzjrX3ilg+wtemdP//DAFzTAAao
SkAF3r7NqEu61BmH+VREyssw4f2Cb5d54S64/iNnKw9G5f8d5NxJtJdqqrpjQzkQMgDF3EOZoWVQ
3F9TDGiqqq94A6CwcC6JbT5aECvSYGDHAiH3/JyrrLnP+vjvjZqSLnfib7nobrX2Uk74hXHMs8/k
4BFkLBjxnEzuYpPobyO6I54Z/8egsbUIJzaCexcEPrwJ/zL2/1l0btTaUYMv9Akto7fKs8109/l8
+OCE48wBoDG4U67amrfzQaHXVXWpRQ3CAVCOaJPQv4b1cRTt/zC1V6gPRMjAvPv8qLGlguN+Ny1Y
sNBvVXtMdRzz+b8/DRUVvMo1bvfd9cDJwzCJtEg9YQaycdN2n4YoY11t46T/vaZaCfscMFQ8Lif3
2/cGE4irqzJjDdo6cqflosDYwFYv6CA++jq8LM1UQdDec8utgk5MuJjLadZhqUSNn9v2Zqj2Vn9h
e/9oQv8VlzhcQd77+ouuNI14DKcT/QNPZt9L2ollsf/861wY5HzVQHbq9KFeB6kiv26+oFr1nEtX
3Q8H4chdgSvsIc9viJm7YAOCrw51e+sXyh/G8pr+8fMn+eBst3lRAH5rVf0OoRKUYimI4HRyYCQd
u6UWuzAaLmzVHxSXbwY5m2IEneHcSfDdqcBJJ29eSzoctf7Kl3Gr/2Uougmr/IfC6vwiMRqycBcb
jmGK/swTanv1N5O7Wm7q1HpuIVz9D++PHAdqHjBhYlXfrp46b402awxgKpN4M+0w1vqF3Ub7cB7Q
UtAMFX0NZ+nbIQgNoeNu8Eik/HQcBTejhZFa3n0heKG/CoeGhhoYEuV6QVTSgE6FDHfdK7Cb2w14
CFaxRD1eXNIYfnSbQd9Hvjr3NTZc/e3PklWu4X0HFlMX7Y9CS27Meoh9xe4Tv4dj5bnF/8fZee3G
jQVp+IkIMIdbspMiW7LldEM4MufMp9+PXuyOxCaakIEBZgAPXH0OT6hT9QexO5ZZulEXWVuwr8Mu
1tLoFz3ZRjCeK613QCfst0uPqyHmWjFflCrj37zq1V1lWCGumMBtGRms76yhX52NSIgMXa3fiaNU
3wldaD0CgANxGdImGzIh3UdpXN6UVlmgNpOXjtCq0dfra21tIcBKopIMtROGzmLGkT/r0J9nIUgg
RWLkSj3hJa/7jfW2dlJDGcWNDeI2GtWLKKUJ3KuzONuSQdplU3PLA7tuAEUaG7nVVqDFl/TNLGuQ
i+OpONL+E3OUKkt3SAcIJpb6+frUrS1WOGlkHmT8dLsXaU4f+hPnHDXQTBAe5H5E4Fo4qiF+gRKl
tKSPPoti+O16zLXGAxflbLaMySMUiUVQ0RojuRrJE2JE9XJgvDX9XGtAqSv+ZCR3Sk7qzz6JbrtE
vCkaeXc9/toy5mTHbJwLhGr24kOG8VCGeivT46hkNIiQozNHwBHXg6xNLPcswD+F3qpsLs4/MwqN
HJcrAE4odh4VQZjuldL3HE9peGvEibGP1D7+UKNkszG81cjcjuQTMP7MZS1PScCNM+e8purTrExR
UdiY5I8hgtqWfpaMjQRmZfNBFeIWpjGg8qRZfEy10ZGhQIfvDLzOmapf4O2a4NP1yVx5bdBeJOtT
OXkQn59/w6uDpxG7pPbUTj6rSWzsWiyWPASfhL69UwbtVGlN7MzCFACy4y/XI6/sRYhCUDgNC2eI
iy6cEntSZAyBeE7ENrQhrN4g3OE5gTW96Er6/kydui8a8BRO1HlK3w5T7S2ImXSTz22tP0NP/TAj
jW0hjdzR3OojraySN7HmP381pUIN8l0eYvLo7luSfJMqjFt2VO3px6XQrq7P4mWeM1sQzxL7GgXQ
C4UESUYYJ6giw9VC8B/+rW99CcHno6K5G6Lz9Vgr3WIK9TRDZhYWz/vlLFrFqAOGR4QQ1FNQQauZ
3NZHdwsjWe2mQJBTb35JM6RcuJPA20rDx+s/4HJDvI2/mFkLUjOoQoRDBOulBPJdhbdtKm3M6GoQ
6spzJYEi+rKB2ll9Vk4xg5TC57IFtZrasfF0fSB/0QNvH/lz4w3IGk0BdFeW6IJ8oqQYcY66vF/L
Q9WliPsOvqJ9CNow+swsgwrO02drrJtPbSErnGZFGNhCInnotBbwExqrvhtko3rsIypoQDSj8HMr
tOYRXeT2Tg0D/4y1U3qDc1561PwqPhYKfRZxpK4Gfl5usKhta0QZsnG4Hajnn3wSL7um6nczdk3y
vStD/ymVlQFpRlP6HE+D8NkfNfGAKEdx7gJIi22FdpmnJwEaehNynZEUO0YK/72PWyk7st9QVM6n
4jECAgpqQ1Vehsj60OTNn7AXZFsIxAQg4RQ204GMPbipxtFHOdec7qrRbG/QkA2p6Hel/megofE7
kdFQvv4l1vYPTxCTHr1l4eqzOBjynN8xtL7uimKPjs9pKn8XKSaw3q0PtPF6rMvbcc7v/ou1WL5D
2aiJXxFr7NAHpJOtyxtX4+WZquhQ4gHrzoWPS0ddUxWKwLd0V0Lt+wmZRtguWil8nBKlf9Q6Mdlo
XcsyZ9nbdazCpJ7xGzS36DUt7mKvbf1uSqqMGnFZPvXFeCOZAIr36J1OkP1M5Mek7KspFvG+n+L6
0WigHCJEEtj4p4sgGvP6tjZr60PO0jX3pp6Uh7FSMwrMpuEoaE9812hnPM1MASdHw/3dJ4qq876h
KziTcvXl50c2UFDBJkauIZbORAm/1lEZ1TYW2eWHn6OQl3H9rBzSWRXkcoRngSt0d5IVOP20tYwv
Dy0iWAa+Q9S5LgFage+PA9bQsaug+KYZYNgBofbDn/cuYBSVaOcDoyS9u5gt3rdo1QxT6spZ8mCA
7QWncD3C5d0JqdfijqHwj2/4cj2FuAWEloK2kCTX0UMnmsFHUeiC21jTq3vV6/obRRANewj6LYjb
5TeaI4NY0HWZ8q622JzIykNviKraRY/E0ZubzvLfvf15RIpUxXnoQDNfXiyKL6lY/OW1O1aPAuK3
yuYQ5oTw7W7UZJ3EWMQCHWPWZTInIU0T+6aPAB6x9n7Wa45XwTZzxCQ1rJM/teHH3qBJqluZikg1
XGXHarpSBsE/hmjJDZrwPfesymlEr3LyUXthyiXcG3xg/FmgtweB0s1T3MnmDrlT81BaiQDYfUQs
LoEuNijyB79vtEfT04RThBiub0N7n14GhLIwa8ll/1SDMihgyqIvI+JxcNfLZf+SIoJq9zrar3ZW
C4iR15U47rKqMLY6FCsrjM4STH9OSkoIS2hWlDbQlLNKcisxTm/FSAXM13bdE7w3ad/piQKBrk5x
2tOGXDwB5NRvI4Q7D3XuyyQ2o3avTVZzqCJJ4Tk+VnuIhf5HXzfCQ1E22JNe3xCXJzp5Ash2Hhui
QtF08aLKorH0O2Q+XU3pxl2jlMqjrIbjkZ2R3WOUUiobAVf2AT1NwEEkJSqIl8WDICYT8P2JRlQR
KE/S2DxPQrZxS620w3jTzA84iWfiCol/0huvRAXaDQpYqomoDj8RWtWOfYQZ5Zxg3mmIqJ0AvcC0
VTHm0LCs2VGYLLd+yeX9RWFDhS3EQoB4vTxvyqQfq0IyOjdAt/9QKV75oiQNEshWXsTPShzIH6dC
/zmOXn7oUtD9QYGnKbyQVLBzy9tyT12bGW5SSuMGmQIfYTH7YmMINJGF3o3UuN1BZ0v2mdlRd6kg
/5MesSlkCzSoGVjtBzA89JybWrN9j4v1/QuB3gmaXgo3I6f94mqP8FIcoSQN7pg9zoAgoftxfWlf
3lkzqvX/Axjzt3n1TtJHfrocZ4Nrit/S8KwHxyx/vh7i8nU7468B/hjW/IWXR27gNZMlQapwK9T/
VXiNKeoHaStmv0rd8n/qNfqtVWFNzoAk+IQ41Pj+18QsIcHuBVQ1QwsXs6hMfRCEjYIqSw/exoJG
J82aexOtletDXVk6AHmxQJlzv7mQtrjAaNY3+aSEjWvJn6RprwV39fAiY40VHM243pX6MWxukzTd
iHt5XrwNuxigMOptWmuEjRRtukkDXbsdUwTfro/u8hjUJTTlyIgBLSJ+OP/5q7WS+tUwVXCk3TEW
SicuhM4Juyx9EdK4P8QehM/r8VZGRcLGVwN8jsDN37z3VbywKvq61uebdPyQqp9V7fv1v//y2TEn
hP/9/YtjvemkKEtVQXL7JBTPfdXUDxLNMLRBxE6BUxHIIUqAYrmRXl1uubkiCarepFnBsbcIayaZ
kCtlNrmxiE5ElsQ3mYzWOBYLL9fHtxoIvUHKBSog0yVqMpYTwYricXLNqoCPJN91PkTgaNy0tF6Z
SJ4RvNwAT5H7Lu/HViOd8KqaEYXD3pxeakpIcpg9qHCjENK6PqrL3IF2L2IBtHp5MZAuvl2FgRfU
/Uw4Ousg5X3lj+Y9Dc0Xvb0JoYshaPLurfUmnCa/DTeg9wvw08vPgnbTm8goDz+uj+dylb8NsFgO
kS6VjSzxmh+76Fg3B7jw79635CxkLwC46SRdrAOYaLC80jwEa9yLqHEEUPyV3vYL4+CpiPe/ezxv
oi2OQBU3mxrZivAc6gjMmNFjoG1m8ZcrG+TV/PhRMJZFV3FRMGgzUI4lSoJn0RAByd5WBdZ5W7Jo
q0HmNxCHHjDnpcqRiF4dprldeObVChxwfJRy4ZHqaLkxYSsLekYuzCBtTI0vKsxZONaAYqUQiN5x
iO785AZ3ALypKL/sqq1y9lawBVoiKDulNWqRm179Sg1PRAIfUwxKR6Kjar89jKSur4b1SfxvcIvt
U8AhxrWNwcWILnjoydGRRJlmo0i/soeYQu5dhduXR91iPaTIqfic9eE50av4BZOa6tbAL+jl+ljW
oiBYZ9GUF/EAXgLqJ8WbXcLC6JzK4pOcfm0S+dP1CJcHKaAtkD+zABpqhsurwejCckg7ZqtqPjbZ
HWKhkJFlW8fSCmDvP6y718HmT/fqekWGzeiRaA3PnvBhwNUiGjCCzOy0iHY4R8LS3ahTrS0FEmrw
BjSMLm8JA8suxGqS4DyhEaDQF8J6wp6ULTzQ2hySp5B/6QAcaBS9HVY/+ry+uyA4R+bRsm4l8VmR
+qMgo2oR/br+uVY2E49XmGkU+1a0L/No6ANPGf1zVmh24PUHlIZuxaF+kQrMZhTxJo2rLZ3iy1mc
UdazC/0M3cDC/e3w5CE0BV0V2nMh6ThhDiXq791HX043vtZlskcc+hlARCRRviBDYC+k91S2u3OO
CdEj3dlux5MJn8ohN/Ak7fqNeCuoxTkgD0HaiiDflqqQ2iR2YjXAxg8panlYXwSAnpqfIV5BhVv5
w15oJqeR3p1jkkIAlRepR4C2W/YAkha6q4rR2zkzplOVZy52Dfvrq2TlUTDHgEHFFQyBaolYxC3O
CMdwQGcg62wf/jvKR1JxyhFQwN/MaRF3CHHOGXCqVFNh4wD+Wz19W4+axeX5h0c2HaolD8Ey1abE
iL05wzp4GMJgF1fmTtKzA86ttzrihLYFY7hUlP2YoePiV21j66mA/SnIyqL4XYT4eeniriy7je2z
tpSRHeV1OBeDLuhrAm6T+aSVDfBmRXBSLdLugsCk/eFV7/RspzjOJHAaQOQkc7wo+0WmktT00+pz
pOzyILZbLLekXbcll3l5Q8xhZtDWXFWBxvN2cwZmmyCKJNfnVB9uAMo8S0KycdXN6e3yc1KG4oIQ
OaAvDJERkpIoncnt2dOQRQ9+D3h3TOH3XDWOpfgkJWcEljYuirVRvQ65yOhQVbZwmJHas1JI4CWk
j6nS/sM2fBVCX3TZC69VPT1iVH72O1V+FvK//P1ANllp4LVIFd5+mIYFWKti3J079PuiJN5lW3qw
l3cBSLC5CQN+CO3p5bUj1ZWhBqXS8iwJT6kq2k3VktF192nivQRK9D2WlN3GwXJZaiYmsFcd0jBa
psvKSuireoC7GjHjozV8SYJH8H6Y8ajAk/x92HyNy+qkVsfrYde2LcwiFSgs7z2uh8VczvppysRy
kKtPeLbgbTPYxbgB51y9Dl5HWSSOpqm00iiJrHNzTL7j+anepJ6vfSzLSnjMJwkUNvKNdjgFX0Or
DlwZP8GN37B2Bc7HElReGsQwPd4O1NDiUBKssT2jAYne3j4146Mu3yjVBmBobemYii4iDD3Lwy5B
Sgp6E/+7dEQzvW375FjLlqvH9ImL8dHXZDdot87D+acvThF6E/QngSlBnrkocU65VyUospxjAy2l
7imqblr8f8XWQx11q3y+smBmTXaqECQSnLKLeawLlBkxGS3PVq7u+6I7ivJwnxXq+48parVA5ykP
UFxZJhClWbVe0Y7luUPuAc/KaDhdX/hra5JEAfEFa1YjuMB51IE/exwV5VmKnhPwzHQn8OR8xK4c
39qHMkgwIPiK7+vGPpfnEsDya+FHz2EPFnTOIt4uRC82RyWxqvocdlS85czWAcuVXrQPhs+Vdzf5
R8n70unfPKwxRbyOEQaSog9m9zJhkyjx4Epqw+nVP0My4F5a2UX5oHYbuJS1j/zqNy6VIoJESQsd
pOS5TT5TalDKyK7Fl+sfYCvG4kwwaEoHldLUkFWf5PxbqjR4Fm7cFCubkcICxH0yXxWCyfznr15F
AkTUri2j+owMXP+IVaTgYrqn4K6EAhrOe8oOu4WXESW9f1ldryMvvrKMKZemN2F9NlIUatSTWjyi
b7QPEtmebeCbQ1ycp+DL9SldOeNmZQ8aDGDmNepqb4fb42nHtSsXZ8QvnbD8Viu6PQiHLvx1Pc7a
tPKckIwZJQWBYvHpBFA+Ve1x4KCnb2vSs4nHNjI91acgvwm3vuHa6fY62GJQ6hjidtcSTCqerPTr
WJ78+leNeoCqbWRj89+02Jkcnjz/OBAAHS7BWIhbiQaqVzD0ws8l8ugYQV6fN2kl31MQyiHZA1xg
kmG8/UCmhEpxWuu8w3A2OIRq9aH06s9KUD4OneEYYWfXbXXvjQJKeuEdzlW/Rt5P2CLZtHxPUWw5
WBjchmn1q1D1MxCgp+s/cG0GEO+ebxEepbzc3v4+5IfwjsaI9mwgPziDk5t4YwpWviY6HnA6AAdB
Ll0m1TgO47hcCR1USzTzRq38YLbpqcQ/yUCRazfWw+76kFb2xCwcQoURQN/sVfB2SLUMssLqwv7s
VVCJ6nb60Zul4YRVfDPU/Z/3B4MsB+IaYbUZM/Q2mKIUjZni43dGT9Y1gvSpjUChTcnzkG89RNfG
Ra5oIG0AEYC19DZUVAtmrU9pd47U6As+6bsmSj6ag4m0rfIPhxnuCHR1IfuTIy49LizIo8gT9T2s
LGTwxLZ/GMTyQVL8Uwk06Yab89BJ8aMW4QqZpBtrcuWegDw3i9OTbcDNmFfUqzMcEIRYpf3Yn2sk
gPPgu6i6XrSBYVibTO4H0D6owPG6XBxoxQQLxQIWQxYc3aCWhjRF/L2Pu48WdbTrS2StgMABzSqZ
pbIuRRrQphUBeJXieTLK9Etvpd4uUQ3/6CPwZ2Mlnu15lY23zRTrux7ayC7NqvKpGixpY2esbPbZ
I4sWPQAauoCLic1QEwEBC7RcGsm/rcZOq/3GWFcuijchFuddgHiaAfp5Ond+7TTjZzFVDgZYltlq
NDjAYAUR84wi/GEWwisVNPBrB49rW9SOfjccs+Sci/rGj1r51oDpOeExVDBBii6GbZhZrmK5xsaR
8/vUyE+N/qVE4rsekk/Xh78yelrV4DKQHwD3Ycwf4NXKBQCgR0MicPT4aOY2sKUqRwkfzPwOX5pd
PGy0IlcuFxrH0JdQDLQ0SttvwzXo6sFRQB3AHyQBXR/FOMUBzsLyhL4zwBQBtOuY+nf+hOTpFJfB
xia63KjAFbk8IBEAmgL78Ta+oGpNn3Z5d0br+n7ooLew0rFDMDeFzC5XLuADxKZoygPMkpYdgg61
y6q1lOYcIVs2ak+F9jGp/2j9l3Q8iagM+02JEnLsFOhmtmO1G71qn7y/CkGPlNoAbQq2z0VNlfQ+
E2ZdCVcoe9s0S0fXNqjmKxMK6xuigv73ky7fdWi51EPbNoYrF4iwttU+y+VnLcnefQ7wTOUmhqDM
w/ii4Sv2raUWSWm4qaY5Ugqrc2g2Dr3LnYAsEjhdXo4QPSBjv10aaOVjmeMFlguw/mFUhRhTcpwZ
dEH/GZrtqbKEG6B8G0FXVsmboIvtRylYzOsqttyhBBItiHhtH69v8MujBLYghVh57vIAeVpc92Yo
iF6G7KIbZFllZ762S/PsXDfKLAG8kZyuxkJj8a+103xov51CSQ8TVal7wdWsH3X7VVM+dPJXIdwo
3K/M2SyZ9H9RloR/GV5MX6dEmTBj0dHKFoub63O2FgHCCK0cil1kwfOif3Uo1klT1EpXeG4S5FiR
iw9+Ln28HmI+wd/m8cAQgXuZwOtp7emLD49wcylngWW5ZUy/AUtNJ9WlvYaLiiH7KCTX6UZZfu3b
GGBpLJYUBkvLkxc5CGRKJcYkCapT91ieox+qZOcy2Pg8qyP7L9DfmsaryZvSIWm7gUBC+Cz3T0Fe
76BooXZsuYK3BSpcCUb/GmgQ5wINquVF2Xp4iQnIY7uK+RKVpxKAXhB8ifAA0fL3b6QZZM8xhC8p
oK7loihNwY/+cm4UjD3Sn2mW3yK2ZCF9e31prFR9Ziw0LSnrr57fMpWVjUZJzKLX3QGZI6R4o7s4
yG5bXd8F8fBj6HsR0pTyIuN60+vZ/h+iz8VHHumzyNJSYVTrESAzPbhFlZzt4+Go4ecnnsXxNi8L
3LULu2tP3hZiZOU7Qh/8L+h8OL9aNDx5BwExXcMd2tER49ZpuJWDAstrSeW/Nzbfyv4GaM7rFtUq
xJcuHnh65QUSknssUVcXvpXhFsJibTiAA2aeDwqedGfeDifLBjOnuyaAytPtwnvR/N7WtOEgJdkh
jsvD9U82/22Ls4QF+V+0eeu/mrw48kyUlU3B9WUJdraP9Y4f31XW+2kTVFJk5HNodcvIoSyukjRD
myQB4u0W1XTTFvV9SE89TrYy8pWvAwhm7m/Tn73EVohTiRFSbpouyMabKi/2aRpsZC2XaSgCFKAC
4DTM7YzlDpsklIe7oPFcSxUcS30p9KdcPyjW2Uu+efVjPW11tFYWBHaVnPUYR9P7Xb6EuXYxam4k
/zxUWD+0jWmXwXDCXVFQirmhMW2s8JUlMaNTZs7G/O8lynb0UqSv8BNAWgzPBX0sdqHX7cVGrTeu
lRXuMRV2lgWyp+BHLjJ6ecLWwahBP+SDf6iN4h52+qnFiyQ15fskMzBrSbUd1XqsAsiGAwmHFwD0
m0DYOT1bbILXv2N57WBV0SpT5/lntPRrF21+DWMQRX6yLMTeC5wN9mSxxZ06cFmYjfYl8fXmbgKM
bBfVKP8SS3PjIF1bY68m5u8b+9WuLGdynIHR+hlIzEFE2rZJPgLx9n0cCsA+YbvUTxtX70rtbm53
8GhDQRnk3bLxkZcqFp56GpwtsxFATnyjx2QbUvlhoFFsq0VXH40+LxzJLP1DG1uFLechLOO27eyy
SoedWBflLvTbcEfKou6iKEzueKlUB0t9fyF4/q2wYrAkRaNxmW83+KCNBTjpc272T1rSP8MIdH0t
3llWsZGXru6GV6HmE+fVp5A6X4+FJgrOpaFwNn4PeOGj6n79FF5JsODfwPyfBW5mDca3QXQsgcTU
lDy31+/qZISR6Tlx9JSoWw35tbOE/itwKYoiaGIsRpN5eBnJpue5mvcgWDe9FO3wWYar7Xrqlrjj
aiwGRDGURwT44beDCpVBzLpKFRhU8GAF1H6Lp6IZIUrgIbzF0lmdwRmROJc9wHwvZrAoE9Fipwou
OKd9EaX7QvU+B7nwq/fL4z98LK5+E2Q0uK1lhh92JS6Iqui5KQp3in8v1yMmIfcJfZfrgdaW3iwK
D4CKgvVFqlGoTa9aXe+5kxDcFGn0AJn2VI/+Rl1jpWKHFuGrOIsP1bfUJj2r9VxjsD4Gcfi9DymN
t7K1V9LpQQhlJ4d6ldfKoRHFY6OkX66Pc22hMJ8G5E5m9UL73teEJIOgwI0aI2JS9LZQIHwqvCR4
V2YfrscyL2EIDPZVsMVgc31ocnnUPdfPIKclGEZywhu/MGlsbxWvC49l0eiOUoaiIygS5ju4OmLD
VqURdpD1aMtdgxsLBaK9Mcr5rzAwPgv4gpiezkE91feejhm8NSbyvSY1ya7ilXFoEgF/dJHeZk69
2xG4PmxtaqxdyrUCxyTzn/U49m6KurLuUuyjHAurFZuun+Vkce2dKtFruQtV7zFA3tfxRsm6s/z0
exEP1d3UNs1uaqbo2A+YxcVD3N+UmZo/4vFS770MQ0Ez1b2HKk7+DG14aMO2xa++TytHjPTuUWjq
wqni0bBp5Xso5NfNjdzyNKaEqY6YZSV30WR16CyMipN76CX7euRjpOmnp7gLv4xCE+ygsvKD9ekH
N2iFpx+WHR7iVodpUi27q/vgqE5pITnK0P/B+aXfXf+sF1uFphOVOTCGHJ+XBRjFY9LahqCmcO67
byDB0nZj5cxH45skYQ4B+2zuFMwX2OKEaSKofIrlCa4YBq094TApmNVGDOniGPsbZOb+IE7KUTZv
lVe3zeTVMgWEiExkgHcEwT078Fz2bk2Eeg6T3wffmbvENpumcPI0Gg+ZKFdHaKiRo0lF+FMsGmmn
hHhpaFMcj7ZQWls67he7dfETl8+tLpOzqk78c2eVP+k9N/uyHZ8MQXqYysrB8XvjAl6f9/+mZDHv
ujh4kxSH/tkIg71qBk7Y/7y+eFZHpPE059WsXWrQyAV+X0UgCK6ufx4t0WnSO03yd1PxDE7peqjV
wSAoMjfsZ2LSYjB+r4YpxjL+2YvGlyRVP8DcO1wPsboV/guxLFMjBalorc5zQQvureyToDtJ+C8T
9irE4jGHRG8V9bnIEjDBfNe/Wky9DRCj4ZdQNd57Cc7LjfQBWRvylovnltHoiLw0tY+1EUCR7FYe
/zTen+tTtroAXsWYv9qrXVfQHtGUvEX/YhB26djZUv8jrwq77u7wB/6XAc1dRh48HCTLl7BsJKFp
QAE4wwze+fK3PpUPpej9QxSJhxUvR5A4sqm8HdKE+q06H1lulWJ6Jao/6nD4Lg7BzfWZW1tsrGIY
JzMviITobZiO7FguBooVXdFFzii0J2nAw6fQtmZt7WBEIBbxJo5ggJGLg7HoseQLW/ZoN1qPeIOc
MJG/Rbx1J/aq8w9jgqbDhTIrHC0f+JwSQIM8nYNe+qoHvzzjhGvUP4Sgtj73R2UV0s7baStLSR0A
BwluXUTBzQhX8ahjCXjM6nLraTEfx4trSwZKyi3B7ciTbbEQEhMaaZPTrpfa8UNspZrd5v6XKQs/
cE78riby8sGUtnhVq1FBx9NBAgVy8bLHzE6ctLiRXOT29r54jLLB1spPkbcvp7sJTPP1+VzZwJAj
kZ6mJE4Tffl21UzPF7rcEl0v/+Nnhl2Fnt2jKqgYdyW4y+vB5jV9MaOAO+Z+EgTw5Zr3xBEGa5RJ
bpz13p2h8AoYwy45VBIwMhWb2TEzZidHPbTVCLPv69FXdhzF1fk9xbxelpJBUFd97EeS20mNI8pf
qurZC4SNIV6WkXkPkI1z6/LCpsq1WKB+VARWWEuSa8pPwSTbbX8r56Ltd4fI2PkeTronK/5xfWR/
V/1iYkF50lEm84EPo8xDf3UMNx65f5KUmqvmcbmHYA1nRBGCfVg24ikVa2WHdtNLPKVVZxvVVB+7
psmcaWrq32ZlDjs9zKVHqwgq2yqM1o5FvTnKVVB97ZS6+ZDhgW4r5Rg/9GXj27EqyM9yiRWi5JPP
iWPKQi2H8Kka9a/DWKanwRhkRxTb7kDWnjoGuKFklydhvtcrMTgIE06odTkqSJFZSMUPvDpcbxJw
Q68QtiilYqvvs7Lw6L3Mdh/gfVDwWlxTTRlM0Ps7000wjuf1ICm/cageSrcokDwvvwJTu/5FLgt0
SAu8jrj4IoksCHmdY4roJRZ2RKZjRDSavHDfWLntpXfyeFB4s8nSjyHdt/r7LxfgGzM7ilz4Ult2
KA2/kIXEdMvZu7DU77yw/tib4caOWlvsKuJdQNMBNQPFWSz2oBoxoxPodMclLt/Y25Y1QlMcWEJu
68F3Ob7NVM0G0nB9dld28puwi5M5nEIhbKfSdFM//6mM8Y9uCPdD+g8JFG8iDlwGiEry8rgyQprT
xSgbLpgdu5Cfu/BjYm7BmVeuZ7qdwE3Ava3IOIrsMiMY6MGonbLPRiwpJ9kp0u91uL8+aepqJNhB
gE+5iC8U5bRcabNI9A2XPm5zGCJEn4pp6l6U1AIroYfVF0MNhYMnIcbVDGF/0CByniKcgI8jAo++
zQCA5giCctuHWXmDzG/htAp2qoUWxLf4I2a3OibvFCBU2ZlA6n/V9Hxw9LLAKLFhw7VDrR+i0tQi
3vR95tu5FlXPTTfpvyOsaO8GLTFxl9XiQ42Z8JlcTwOX55n3QSignmaG1SHKjeFRmqLwZrRwnRzq
NnxscD7mOSfldlHrwkNUtebGglu5lDlU/5u6+c9fna/qVAmTIPCRyv4FooVa31c6WOH6tpie+vRw
/UOtfie0y1h0QE4p37wNlsdDr3Ps6m4XwRhLT2n+nQHavfR8Pc586C0uDcAJVPy4i6mRLdNpOhhV
FNWq7k6YRgfSN+v9ehUcgrPbHVVT/rkQfOvlkK2Fr6VbwvPT40df2JJ5W0lfIBJC1UV5Hj+vZXLb
VTifU631XNiRTtF1vzgMb/LatJWA26Uqmo1vsxVvsRCaLhXbGkNhV0jaR6VSj5nfnnyZAhLy2nnT
bLUW5pNs+Y1ej2/xSqg8y1eEavRcrykqZ+Jt/OQFxm9csvGIHSvrEFYJQsGSn+9Eo/rTCdlXGBj+
aTJGlCNRpny5vmbWTl6D057Tg0ORZfN2bUZiVGvDQAtPs9xe+N21wLnen+GDwfsvxLxsX+21ABc6
IxUJ0VgPivScNM+5ucH4WVv5c8V0riXQs1muGjUKTd0qQ88Nh/JbJCAwYRrh6fpMrRWk0F0CJAHj
n7laEjIhftdTplue2yENCOMTouvJgR4foMkX4U2d39YJazWMjh5SjsVo3ehCs28N73OSqMfrP2Z1
wNRp/r5pQcwullGfKWKn5AmVxUBC9StKPte48l6PsbY0ZmQzFFi6YBcyLkJTlb6ayWwNbYbjYtxZ
tupgT1hw/UMggEI80ql48zxbLJBmKEzchlkgRvrQSspBipNHfQo2tjrK2yubD+7l/wdaZDeGKkp+
X09U1zslvCtRmD/IZpgck977zNt9OoiUZSOhUh4wRi0P06h4N03bFfvJ0/RDFtTVHhkt3F+krrTb
IpZsOMg/FSrPxwSpsdtsMtpd41H1FmQv3YODgTeVDvkRpxPM0gDDE6vQra9anxuwiq10F9Q5ZWvy
iWNiiOG+GLHHq5qk2pVyWDtJKUHsTyiFZ1bX3SXhEN5YjTXkdmWqpW14ub4zxqlyunDUDlmRZ7eN
r1gHNZxwdS+HBCyhltnCkKDBBvbwGOec2H5U9ycxiAybJtz0Yo4GFzemu8ehCrVTJCGTijW5Yfd1
Iz6rBtWMifKqXsfwisXxUfR8yHTa9JLyfz3WnZXtJ2OajnWqfjX05McUq8ZBHgQdSYzoXhVT7Jbj
bi+USuqGmVke+35IHKXsM3soFAiXk9/dh2MkAFdNRicx4UGarT8+iyW5R4Hqp1MVkbfTjYk/oCKy
R9il3aHXl79oWVDtWtyBdq2eJ8eqzVUHlZ7BAVLSPAqhoh/h3Ov71oRfBXh92IWVZuETWXy0YhN1
vomFv8+HKsVsvGnxZ/JK2hB1QfXGD/0HIy7CXRkOkz0AHLETZfpdjsbkVK0k7vtcLoGmVI2dxaRP
NBrbxy7Lxb06oOk3zqbWcqp2d3UfSuDS2o4f6X3DWUF+8aJOurUqo7ccRJm6703mS9ouw2B9p8E7
tZoYFU8SzAMs0T9p1w02aP30j98K3+W+yh6mhPStsbLwuR0FGFtt3zv0Mg0nVxvRAZ8cf8HhOpBu
e+/DkJnWORAwkZu0xuO3jsYddsTtzsfhxfEtmia7vJ20+zgL04c0ECenawsLe9Wi2clZWrwEslGe
JxMv8nkpZTcDu8YW+0Hk4ROSpElRYRsYQtP1wG74IIYiUIUq/qomzR+jqtJHs20Vh3qW/EctffOg
pr5/xDqrv7cixdy1lVocBjUvdkmDYxUQ+dpNyiZiF/nFISvr7jZEbgmy+1Rnex2jvJ1BanBXa+gL
UkRkoEMa7hIx+d1XXnvs+iB8EiLMy9Cb8V9kvZdm2faOeraPFuONkcfjMS2q0kZWMriVIsE6yWKj
OcYUBLBVJfOY/w9p17Ukt64kv4gR9OaVbDuWMyM3emHI0hMgCdqv34Q29p5uNJYInfsyL4pQNcBC
oVCVldkb844Y07hvaWejAQ0B4bWZsnNu9fQ4rr9HqNNn8NseZcedBVCtouwgy0tQRQSVHbIdDH8I
AV6fRm9yCUmeiUs4t8fQhn2TgSld/00S9gBZ9p/bQVgWG3kbHIByzGDcTETNwH10KUa9nts5OFkt
ACdk7k+kSxAVTBXMRHZ9QecKsBrAqW2kedcRf+gKsylyNPlre9ibnfHSY/pSsYMSG39opoDYRicR
yoDXNjTdWGntr0Wc1304eaiELB+2t0zyjcCP5wACBWYPdPeF3ImmHdSvcwxNUie4y4NPQBUW6xwx
DzUZ9uNf2MKjEpQlnPFC7LTPvub77kKKeKw80G0e8BdyCAfk4buGKi5K6boubHFXuUjY8sZy6YTY
HVuAjIFZu/iyjjq6G8ytInAOOiEt7M/by5PkGpzJHiUHnmjcFJo1fUktthRFnDX5UU8elpzc5cn7
thGJi2PeB5gPHCtOWSJc/2aQWwUSyALzYWDBRfBn+g8jmfZJoBgMVxkSXM8fc9+vKFzPMn76/pdG
s8Ok++AQRTtQ8p2u1iP4H4aFjCZvdHj4+pWghU3By1NjFsNJX3rz27/YO5TNAalFC+oGgOEstdtk
GJmMoRGxAPReF9kHsCNkr22fg2PEoiqhZYlHQMDQRaL9h2LEEj6WPoC5GDy6RTyZCWBTxVPh62dI
byleDiozPIpc+LphY1Fgg8ceYlCJtmip2g99oDhQsuIhFoN4DoAf5yUTMlwCYmwG5tIiXqhR4V7D
tKeZo5hWOevyOBBrjHANlgCs13YdFUOt7+w5KHZ1WhJFri31GYi6IZKgnumL6mHTVGpmMWG9c/9S
l4/m8JqUsZWfQXqssCSJvwCG/mNJiCJdrblr2rECEpGYmEhsu4xK3PPbbskvCuE5DSPoAXBGpQCF
vevPt4zakPTgg4zrClnXHGXa93VI9hzI1adjONQ/e5X+msRjeEcA28e/Jzot1ybBtcuMqdKy2E3s
OzAtv80T3ptOp/pSUjvgu8foGmdh9YT9M60KkzQ2uF31vtv1/i+GJFk1oaGywb3lwvvrYvSatcIN
xuYutEcQFOQUT1pF0YP/UuEjoVTPA4eDag3USq6tpF5mp1Vi5bHjrOiY/C5Ze4DKRQeszbY3yAxB
eQKsSejz8XbNtSGz81ARBY0r4u73proj+Y9u3HlMBdaVePafjhduKlxVN/e+PnRpba9ge5vMZZcE
WUhqVYIkXQlYd/kMlY+KhnCDrEbV6W65ZHEORFTo6vTkF81Hy9NOGv1rmg8MAUEt/D+2hGvEXNq8
7HBvxNUI3aGAqwHRRUt2ppOs++0PJAuEGJ/j+tbIM8GsxR3ywuG0qkiZk40ZZAX9XYCENifrL7/X
7syG7Jws+232+n5GbTNMvGA/Jvqv0k7+vh519RuEg9UwlH5BC5nFozG6Udf4+z5vXvASUeXwUj+5
WKxwutZ+LfyE6IgUvvtQMTw/1t7XFFsqNYJKNoqKuJ6hkHC9o0YwdLqZdllcY8YdQLX8YUoDFRmZ
1B0vjPAfcfHZBowlG9M0ZLHexpb1LXOto2nWkWG+bfuHLB6hM8OpIDFSclNfxmPQpOkCpkbqFmHt
GBjt3Nfky7YRyZ0BFZ5/jAhRgugVRvVBQsuvQKeP9fxO0x40eiqrb0P7nY2KzqFqTcJbh5VtnxYp
zBH9QwJ+Rs84OpYii1EsSYywtbY2PhSzsSTH2C3afAJt3anVh71fDY+9Xb92k31ASUURb/lOiYH9
YidFomfaAq3RzyXMal9TawiLJA7MuGim49y3ITAI2x9OsZN/6HYuvDCYlsHVoekVp4t2JNqaAYpv
JiBZGRQXlsqQ4O7TkMyITTDkkp9J9uL6qJqoSImkNvgIHIaKcS+KHezOa1JWuBouEdsO8/mlXT43
yd8/ELg42X9s8N9wsWEpCMvZ7CdgqA1I1Iy/VudDPxz09b5Kf29/GklaeWVJiKmW16eTQ1Kk0dOe
rWAqAsrXNMaoQAmpz9bDtjVZOLpcl3CCgWtwKkPz83g2Horku198AtklxGN//AszmMlGYgkaf90V
Qms7DH7rrVACM+sgnjJyTyDz0WprVJT2t21T0v3DjDs6klzZQSxWkLFeKjYEedxN9Yrr12QPI0Oh
HUIG9H7sUpTbAJVTHF/Z1YHSkmdaqLzfVmFKwuxCR+k99rMVlBCLNoV24ynOktQI5qWR+mFYDOrm
1z4I6qqmW0onj+32ewHuhWb8vr110oN0YUBwBiChiVt0oMPNU+/E593KwH2DrMh+24zU57guFMZF
AMIQiQhWZ/QIhh3wnFl/ms4SzdBi6tzPzaorDEnXA9ID4DxA1Qe3u96woLdSiruxiNH3hygsyqul
ETmTCiYuWw/6D8DBod8KMIRwLdFhnpKynvK4B+0QCiE1YPyrsxt6M9zeOEO2IAujLzq0qgHXEbUw
rIJCz37mvp2NxyxpPmg9cGKjVtToc6KyTjCzX0LztsmOU7VCRnEJ29p7LJP5iEmso6eamJJdlqg0
AY0HZjsIXPPfexEVg8x1yzzx03jVrWdrmJZdliwgiLemO8rsXTDQOE2G92GcTts7ITvkf/j2AZs3
QYwkGJ40HQJABuancFQO9TTvLGIeZtM7mSZ76yYV4b7KnOBIq1nPPm1gLgPYgE7zoXS1nWuZkVMv
z2i47bZXJ3MocGSAtodzSmGO8Xpby5FiNnLNM7yKivfWKtFILlGf1EJn+GsaC2wQ6JvxNAJECS9L
wXdZ6dTgpsezdWnvy/5LFnzaXorMY1GWRgrK5yfwmLxeCsh269R38jJuWlxj9nxvG6/UV/VXZZGR
c5KDvg2gCrxZr63g+yDL9csydpLvTfplXo7bq5BlZ5f/v/D906EsalRwS7BUPEwY5W+LXxUG4dPh
Hk9Jqqlmc2Xf/9KcEIdBB7IYCePLsfuw6N8zCCKuaH2Wio+j2jbh47vekHV5j2X59He3NgC3vm/v
m6GwIM7ANjrv+ZCqBMlmcGLjfRnca8lZSz6S/Gehz9HYvLLuhxWcB+NgGdrdqPpyt/7Hqbv5AAbq
GJB3FZZIlgIvVG+tYkrfx+W1s+5M568fwbjzwYHFexe4aETYdZHmU9BqWhXnVR8yrcFgEnSbGtUT
+NYHoXsNSDwEfIC3vnnQuWnrrqWTVSgbv9TJHt3Clyp/mYEjr/s7m8XbX06yb4ANISqAcw4IefHD
eZ625tQuaOwNd10WhMOQhfmiSKqlRgAjB58VnqmIddfHlnh5rkGSkMQetKJPZV6N73ZeDB/tqQ12
2+u5PVKolaAECJ5gtC0wpnptqjRAnAJafxqTFFS97nlZYoKOr4pvRrIiGykAriYd0kc39KiA8Hpe
O0PeetTQ/21RCXaMrtsFq8HO2wuSWnJAhoYsipsSMmpHL2rHAhlnbKLCU2JKFNyH0QRs6bYZvi/X
71Kor12Y4Qf84oZPvBwj7BbMlPRT281oYQWh6Twn+r2mxZbGomlRPBVuQwYsgiITwm98bNkWFgaa
DZ3Uq93EefcztdYd839tL0niClxHzEO6wsvOIoYQ84uzZ7JRezaDN7vA7KX7nXltuE77bTuShVzZ
EbwbgJOgHnrYsd0pJNV7SxUGbrMSvHAwq4+YAzrDmxptk0I2ZYLwMSoFLT6MH1FIA/a9EaECGFqd
qiQsQTTDHjodoEvjrxwx0DHS23prckFfA5O0HZAt9cHAgDejH2fvi1eBna35kFAV9590H1G35ecX
YfbPHXPhgqs51EEblJgLK8HPanIcy9+fJVwQ6H2gQQZmCrEPgSBUFlWOsaaq1sFXH2RnzLf0Z6NZ
VKwyklOLwwpEOBaDJpb49IGQHcnsssBzOx3fGSP70gruseOKwCrbskszQgLB6slm6wgzrWa+j7n9
tgyqryJzPhOpI8bAgOXHYq4DQz9YBSGWk0E1gs+nmLuuCHYFuSNZfjast+2jJN22f4zdKNDrhAYN
8VA0Xct9ljqfMWEdjpP96+/NgNgHLzhU1TEQIZxYc2aNTmZUmW32GnjdEVDICDgxRUiV7RxmyUD2
gxwfrRxh53I9H8ee4ON4JvAvHcZCk/qV6fO5CLR9phWqxEG2eVx4A1cFju8NotMZ1soezBY+59dF
6A7ZydToo++oZsJkcRXFA95n4cFbxL+uuV94iz/DIzptV0xJONgvw5TtgARS7KDcEoKeh8mKWybl
1a4gL+tBdCadkELqQdiivk36/ujPn7Y94pbFAK4AfhzPB/EunvdiH4wkZGEAUKXxgtja4HltdQcX
M1phfgBLYr/LUcMi/yKLgFFMVwDE6SLp41/0IuIZVMOQH8E8bxA85pBbbdr7zFcxQsnc4tKI4Oyj
vrhFxWBkbT+MHlR2k7O3qNIHqRHodEA71kC0s4SHGegmTRJgkj8erPx5mJfz0EzxiEF6xWfi/4+Q
pkDUEhRl4M7CjSjqMmqL2fpAgcMO1XowWUI2vU0OllbGqzNHy8JfGnZExgHE2xjMSKadWxX77R8h
O9eXv0EIupnt5EFn4TdAGKgg75rdHLzV3WGMPoQWxrYt2b7iJgSpC6B+t4UgsEZChqNYIbtk1C/T
7D5qILbr0aHYNiO7R3DrIiZiXgr0g/xnXDhiu+LeMFCqQ1N76Q8leA5/m50Dku9tM5Ik0wGqnPNf
ufwFz3f2wgzG4mfA6XCXdDYCLjGODT0HEHVJAQjPwCnnkLfBUU0wyYLIpVHhc2nMrJkJJZnY50jj
JkPR7L3NkijT/83HwguUL9DiKCMh4Pd10qQk61HO8cljpuGVGJA8yoPh7zNnZLT/sSPSUAI4sA7W
iNYiCAF2oLPdZSraImk4DBwOpAA/Ej7WzZfS5sTs1yyedfeervQtqf3nZtBCfUxjIAM/YMICFVY3
LiEbrBWt4ojJ3B41Y9TZQSRmGuJrXvfHJdHLhH+z7AnP7Rj0WsfEt1SEh1I7HpjYUGXFC1gMJ8Cc
zagcT2DKokvE5t8z++VRlficxAi8GpNMmEQEelPMA0iRjjZUT9FSMsFm5GjntYdIWzmftw+XxM9h
xgUVGi5mkL0JnywFYLi2TOxZPnsYPZgBy3KjVHtJh5/bhqTrAZYHsBEAuG8GKUaaTTlhQNlwOvB0
tI7McCKzdxUNWqkZAL+gMQxm+psRBzObC2YuSJ+gGx96C8N8yo/R/Gu9ZCRoWMp/rAhAm2aa2jQv
c9T0nR5XYxBqLnDojeoSlr2pwHuPOTCMmKM6JU6Jah3w4TNecnExfA606tCOSVTZdAf673DErIhR
vhlmC0Xol+2PJbmsruwKF3MKUUrHYRmARGgvZyQDnv5jQs7NCnh+porvkmsExXDkahyLcFtkXsZ5
1doR/LioWHyt6ibq8+nj368Hw3To/+IvMCmClw8MUn2uvWrPBvvSgfRZ75+X4DvaJTutUjCGSw4U
lJjxxTAiBdZu8UC1Xkf8sWjTuEiRBvpgdUn265Cf2nWNthclcXUe5dwAXQDAN21hUXZq431PbABS
ln5frsZpQP0yaJ39tpk/xHZC9nRlR7gKG5cNlKRWFgOs9JhoTgTmvcOs98e8fQXy+2gZVWQnQzSi
/YzqzKn3aTQTVXdLkgVc/QrhmmQFCFMw3IDrC1TQNiNRXaLmON+X6+cgmTB4DyDi+rq9dL6yjZU7
Apq06I16NQpkHp7bh/nwlEI3aB7Y49CZR4dMscsUL1nJUfCQBuhAnzsc0SkscmqKljXUzxD0rV1J
+12verIoLIhLgnCPNVosQLaRP6KLGLrs1/aeSb0ShWHM72GmDTW662yNTgGIoSzw9CTLPrXuverN
VnHVS6ITf4Rjp1BSR8lHiL6t1mngE6mR3rpeevKX5BOd7Y/5aLNwWph9LrRU9VKRmUSeayMBxajs
TQ1ogmwM9WZkMYHTpE/+EqS7DOeCD4q1UTGuwSGYSvL777cSMSvQDZRQboluut42e/AvwCgodWj3
HYW370mqiFey7wVCfDCYcAQs/lx/r94A1wLGqFKgX7+zQIMo2EcMIihSeJnX4VOBKg2gbLzqBL/2
CPr9pGiQmenvRXeXtappZtkqOGEhJwPgIweCAQZg6NCA8fq5dYEuXCi6ocCbPwxTopp2kcX3C0ti
sYmsmcVSAko23ltf+5exZhFY2sLKUfRYZHsGoAq0OAFWAQhHXNKiJ+644CD5KSmhirr49xlU/RQ3
vSzEXVgR40HtVMFQ86ei51fvpjU+kcE5QcnpLS39E27TKCh/bnu1bAOBCcRDHFSC0PURHM5dSYnO
COrE5rCGhv5UG4jeXh/6xv7vDfHyj81hPrcsRKNWTcVMYChx6F1C0iTMbO2I+YBdSlZVGU2yKtRs
0dvhXAcAe/B/v3ikpqBWZP4ILXSSLVXI4BvEhPpUOv7q+m/b65JlhWhS8SQDTKCoRQqeUa9FOSRu
D13qMXnwO/LLaYcowwgsMBZQrl/jsSvuAmrvGRlVmS//v4Ur8dK26P5uNed2SmB7RWnLmh9qdH0m
/Z5p075x3tsO7KSTwkUlZxszUmBZRacJKxanv/pmCuYg6QBC8JwIkTe0J2dXBaoCpdQMGsGczgkh
V6xmYGBvzvVyxYPLcu+MwYBsdHLK7EBRfJccOIQormjAnygofV07St2OtMc3RemprCOnPSbjCQDf
0fVDQiiguCrsmeTm8vF8RKKIxMKAWsi1Patue71vrBJ5E4mWokSJFxBF8+Rl6anzFEdO6pquzRVk
PBQob8bLCEu6tgjaMtZJCkpVGmVVEGajEUEYMjQxwhoMYCf4VTuqnOAP8lZ0TJR7edYNslX8uV4n
nq9e1ptNGaMb5N2Dur8Ks66z71k1z8D165DesKiPwh8hUYKXKObDhzIcnWm58936j+DzQ5J3BfTZ
Mq94BTKwB0LJDfYt8X9l3kLvhskGzS96UH//ZPV54xkk2IAJ3HB7NaY/OH5PSwTE8gOxF7RlbHBF
EVVPRpbIXxoSY71bEgoFH3yc1g3mkOj5uW/zB6981AlI4caTYdOHbmp2oBzfgRfjoDnVuQdBzHb4
kp0zeD7uUNDu4igIzxara60KzlrHQ73eddBXA1gtNRXFLtkpAxGMaaO/jU6NGI7z1rYyWiZ13M3t
YaiGPcTOJojwzL9RvrqbOr0Ol1pTIbMkUxcgnkYahpkYkKoEtnDYZnSPW78IKgw+ksgCa27qAnNc
/nLyJmTeHajoghGMn9XBa3/mM1M4kvQDYwgXc8x45WJghm/9xSWE1iHUEIu0jq2gD+2hOYHM6pxk
LfB/lXmekLSWvLZt+3erOX5uFvPen4tHkFD+2v7EssvQ93njGf7GeUevfwcDgdpQlw0+cQuIkh10
dK+ljO5zYIrCLLXI37sUZLL4tCR6WIirQkzVGgid9gFkgtjcROjdRbn3aowf/npRvOrjB5wuDgFD
qIkEelPPy4zA3RdoXqEPGDKugANWPmguKSrrEveFGUAm+SPwllncGkA86cxA8xTWa244+4Q+sOp3
Wz0O9VdwO0XbK7ul4efMgv+YE++IZOi6Lk1gzjdfIHPWtWcDvGtZ9ejooLSbH/MFg6HfqD+Ey/LG
0tdlnncN+Nemb2Pyu3EPWvB7+xcp1v/nnF06sgUOhE4rKwA4oXexvjAfHBUvI3lNk0+V/nXbmAQ3
e718wX28xuhHN8hhDUN5y/qlS+/p8lXXflH/vk9YqCX3FenDBKTWpHiu2BkFnrCxFWmO5NDgIwCu
gWIOSr4e35OLNS+eC06xvqri0hnApKwdHL06lYH5jD7naXvFkhB8ZUq4Kwcwcjh6DVN6dV8XPagk
z4y9b9uQ5B3I7h0eBUGQDTGD6+WgRUnzxkEsolC9ytyvweTvlocq6lOFIdli0OlCyIU2Dh6Xwr5V
Qb9SQswSiC17V6WPhN/8SkIuqRXc0Oi5Ime7gW7ZQ184rT7hkk5rDBDrUTU+2K7CBWT3BxfAAzcP
xgQwWSlsmm6Y49KkXgk8ov8wGPmZ6CN68RhUwCA9HjSR2WrgUEuNsGibt85tIrCnK4Z/ZH4IpCJU
UDm3+Q3CqrUhuDFNdQWGgEE/gOfD2WOeH7TrNcg8mDuq2PEN2WFH5RdddCQ/XG392lM4sMMK5rqO
i8l7mGo39NP6qSqzfWN79xzcqmflrsEjI/PWO4ua57HBxKI9fnNY8c7M6mnI6Z5a7qPb+oqYL+to
waMAQASmCRMj4tAff2iZ+pJUMTRFfrgtY7hJgaYbQEZxl5b6iFkYG8J7+pIfG6N4cPv2iLk6lYTw
//Mz4BAc9IZtEg5shihErdapYmspHjUwmOmVcbQyxKaioWBVyp7c2X7tvOW5rJuP7jKetw+zzPvR
TsZJho4zsGRCzpaTum2ZXTaw30YWe2qAKtTzw39nRDjIvQ2WHL3Km3h0vjfspI0/VlNxr8qCEp+/
wUQ5KvM3Zby2XwIvTd06NlGd1NuHRQsi3Z1PWnXXdq5iPdKvdmlNyBjY2M9223h17GVfUcsBJAkC
254ejhYwn0UWpR3mt+o7234E5lBxp8sO1aVt4U6jrU312oTtYgCNqP02BlmE4aDQhbv2xcceRMXb
X0/29ENz/p+95fWsi/vLQ4KtZ51fxyBlO8w9xmn0N2Nu9sPw4kNeaWn3hr2GmG1VbLPMNx0XfOA4
GvqtwvjYkdSruL5wNbuRb90t1TdjUMEBZI6DQgt8Bq8WXLjC4ibq9XRJEaPatXtbHShmNMYdA9lv
mM7eOU/s3fZuyhbFO4x/XjAoSAj2KpcFbM3RYByd15Gctf41KRRxXuYhCO88nvwhzBCS9GTOTZKN
MNGkGca5nB0dtBck88C+rLHVjft6rV+3V/UH0CM80jE8/Y9N4UQU1egBaoYmMGYyD1UDQUfXO6ac
VKwv9yXGsFK8xIe62gHAdSAtOFPdfIdnKx6ryBx8qD9Wa4T5vIPPoDPMsgeAts+NQ3dYTZSx7Gdh
l/vcHO5ZQiOtbiE0xEBqGdxbiXdubXev16viS0lPOVfkATc2PONGDN0ECCwd0QyOXccPHeu8dEvo
sOrgai+Vt+/7F6b96CoW6r7KtPQLXlgWvqAFQgHgSdDrHjTMgrZh531I55j2cUJY9PeStngkXK5T
+HZ1MrlmagKQULPxjUFJbyxLVXFdmopfGhHCljujBQYdGpQ23fLU9G44dk5Yul2Y5/bZrW2IzKxf
UJb+aJvtoaj9l8oBaMuxomzGiMjkftp2WH7Mbvz1YoeFYziWKAj5FX6Olz84jKFwpOKEUH1D9zpq
ugxSR96AXS3IGCX2hwXqP2l1XsrxUJIf0OL57xYkXOR9yRwKKbE81oZ7q06RRioeU7I6HNwE9T+M
1fDBLr7gi2sgBUVntoIvL07Bzjh2X5LiA3JzPXmajZdmfPKdV23tIf71caSf66oNK7K3wflmQ8u7
Go+k+mKQ72wGGZ2i7iphFeX++88PE3KofPHqtF3ww0r3aSTQIANwIu1ifTmb/bKjFqANJB7M7yv9
qTffxvaQJb+L/tyMivfK/+Pj//dDbjiKAFBujLyieVytRtRq7tOMBlyYG83BgQbVynRMSIK+xe52
2syOYJqPbPzcpSxORqLfOVr/c9snuIvdOLmPHiAQ7ih9i8nduIA+gy5A5vYL1AvYGYCT0wRakv6v
tbd5BLkwJLjGCtGv1ZiBm7LN5a5BUbhvuvsBzBPb65EdKXQzgWcGoSo04vndeuGBc6ElWVbhYlv+
aG+/9O4UUQfkLmAPmvL0WCUqxLHUty5NCqd4XbK0WztE4qofo3w4BP7XGbUEFryU0PSadaB1ymw3
91/m/ABQV2Rq896dnnqCjCVQSbhJMzGQr3KiYfS/MC1zvQFGAHZLyqFjzfp5oUcQXIX1dBroswOR
2pF+s9mXuVR0K6WbfmFTCCwN6RNjLWHTmSgUk/yooe+Bq4Vrz3aG/Takx+2PLEvIkLpwqRQUPG8m
91g/FLO34CN3ND+O7bybEgdFqunR5die0jxtm5PlY9Al9XE80InCpOr1ljalhhe4jjNrFn3ojEcH
WOG8OWwbkbvRhRXh9oMr2MOAmnxMRxpWy6vt3jd1ecQgyNy9NeOrXTwn5gOo9cAP+4ESPEb715kd
6lrx3JOGqMvlCh7UD7oJri38kCz7plUvo/MTMSHPv5QLBb/np9aJ2XJ0i6/gmB09GnLML3imFLvB
0xcxLkFsBL8DTXBAPYTdWFmzagSTN7HVvOjso770UcFOReGEIPOMggQML54duu5LkSm+tqyQjlyf
Q7iAYwUlmGDaX+mapyuHVlVTu2e24b+ycflaOLQOIev9y3Xbaq9nRnJwXNCnmlXxO1/M7m3Im+9T
0aveVtLDBdcDnoZTUoqjVd40e3XP4Xid3e3bVI+z3N9pSJnzrjxUXbkbRlWqLpnNhTbohU3B4xFZ
OiiaAHro6c4TOmf7sTT3VQNiZn05aGzc2XXx3Nf9t7lITjrJd8aY7CjLH0bLVKTYquULX8P1R7OZ
eOZpgyvZ8ACOds8leEbdvNpP/kmnn7c9T3rYL5YuZH2GNjbaaCK26H1+ooC2u372e/Gqb9tmVMsS
Dpk/ZpNeDDwX606NFeyq4RNlCCtJG6U6VMTha9sGeYZzc6Au1iXcUk7TsqXm42V52rwlbfOznudz
lpCwWRgYSagdDc24R21QcZykdlG10i0AjXElC+8UX7OmimGaN2bZ8GhU/UOj03cM6+/rqrzXteac
lyu03P4FEjMAAtiEZhGeZnDm65hNPJdoRgNosxmUp3wl5xZNYIYmGHVUSmFSj7kwxT/1RcpBMoMk
dobDYlXLfjS0V2MddmNRKxp8skwNs0Z8OBUYVlCeX5upZ5bbrQ4zZcPCPr//Xw2cTtW+4/594ycX
ZgQ/aZbBpFoAM2bCvpWa/RvSIYqVyF3in5WI38ZKk3paEdEwmPqYWdmDSSH4DHU6KPbqgD5W3ee1
XPZkAY/X9iGQLQ59Aki5gIgPhPtCMGGTVhjjCgALENxPedq9wEMU97hscZcmhM+UugSycc6Aa5wl
90EScBJt0Owtz/UyRIZd/kIIf9bAtr69Mpl3gN6KV9IxrXqjf0ZSsIA2GQAsSY4KxMr2ljV8sqv0
CUgNxQpvTZlQSATdMyrznEVJONEN6CccvP5B2ASQk1XkXzmJeJ94L4T4riL6SwosMIZJZsDgwXFg
ik0RDeqVQcHZXMADAOWtn2CcD9cF5K7k2E+fdYOGSYu3s5vvC02V2UsXClk+F0lIwFlQrk+cN7DV
tLkufeZONKIAZUT6RK0jsoPOCF3qUZXF21CC1aIVgpcSusymOEMzQwIopSYeSS3UiMEWANa1Eg9n
RfFPui7O3QC6U6AlRX6AZFqTFtwXmMZcwFg2ON2+Muy7aggezEWlbXh7HLCiC1vCdeq62ho4HeJw
6RV3haPdl7W5g6TigXbJLq/rvc7al64eFcBW6RIR97nHcMZr4RSupUtdzE9Ar32wd10zA6GbTmGQ
s7uyBdnT9tmTfTWoXbggkueFQPENvSYzdUiDcTGT/gzADM1w0sEhum3kNnSBdxfPuT+jwfoNEM7s
EqPNejzUnWWdUSRoSxApq9hlZEZMDkbipCXwQSEye+awTDbDZU38N8DGQqdWIflle3VpQbgsp8kp
E89C7F8xDdYQNJSQeeSJtd/eLWncAEsSICEuCAkwj3Z9ds3cSXXQIqMOQIpwDnZ996nulp0L2Zhh
CifzJWFPy9yHhv1h2zJfwPX9aQKB849hYQsxUW1Uq4V8tbC6Pa3tMNPfMyCS6Qpud1wFLqQAty3K
t/Qfi8KWasxIu9GBRZo7H4a6O7aQDSww9qqwI3mhXi+Nn/WLRCfzeiB7Fhiq62ObftCLJgrIyTB/
Z9n3rip3bXU/2Z8wIBja1l0NZgt7AOX2cPayt+0Vy073xR6L04zE6zBRa6CT4EEHLtQn59Vshruy
qw5Da563bSm+ZyBcAjmUNILJ4iXN4MlYHlDLDMDSn6DA467vngofrfLbwLze47wfU5s4eBeswXOZ
/9LNDtBFOCz9MYBLKmkw9tJwNNcPQ4W0VZoWkqMcUm6mOfFdbXc6+TyPh5z+moJ49HHdJu/W+gi6
ntCdKsVZVfiv2F4zAEosMw1LDkBDO75Q4zwPL9sfkR+6jUMpFsXa/P8OJVKWT6VtnkHleyoyI5yH
ajd4muKkyMPof05kIASfNZitxPaxk6PxG2wh4TJ+2V6P7Fa9PABCkPEzzSmCDtRsmuWGEBIHbtU3
dmPOMBWT3fea/zTYLJ6Gf4FR4SEALyvUZrA+ERIxd6TQak7LbvnZsYQo1mrUx34co6kh0UoPpXlX
pfmO1YfCuvcnRRlf+hkxSQKFPyS6NxTnq2FARq1GAAr0pxlSRUkZkeXN1T4sAMVs77D02IMsAFPT
HK0thhjby/W5yFHzSzDGZHyiZAxXnUCT88G0f3vkdduapGqLfb0wJ0SZ1qmL0mk4117wVjWAJ4Dr
3AaYg97p1s/ee6yL09QqnmHSKHphUwg1KQENCUGVAxxB3rH1H8zWCXv26ASKXEy1lfy0XFwbdoHH
WGvCTjd3+4Ga0MT19t4Y7JZAO0P1Zpd16Hv9lxsqHMGmtQc9r1HEdNb1uYGEa9o4L72V32FYe1fj
8UJ1/Yge1smYl922benhxAQcWmDI5W8G4RuAzHXMuONwNn3kNQ8pOtZNXGZvkKM6+Ml38vdcaXAe
1Py5+jU0AMVaKVBTZoa+OhhmU+NA6uDbVBc7FCV+ba9LGtVQGOVodbCl6cL9QA0CxdEUcZpp9WeI
bYa1m37fNiF1lQsTgqv4WgGR1QYmHGcJrfzVX/1jChU4wl6M4pM9q1Ia6RG4sMevpgvXLEpvTXso
LMetiVLAh2zSwik4qNlZZVcc3rD8RuCjLL5w1KAeNmTl4iOaYFgnGHx0POkRNf3t3ZOFR+C+uV6z
H3DA1vVq1oF6BWs0kF3rTWh2w36Z3rW0D1fbispekRfJvOHSmHAFEbxQCrOHMcxPHLr8WfOH/fZy
pBbw5OE6q2jyiNRbrKVBV/kubtEiCOsBY/adIkrI3A1T2pAwRCkD2HnBo1d7dLt5wWRiXv+iNY0m
iJlh2jks4QoQhLAKRZ9M+oG43g5eJMCsigUFiD5MuTfB3oKvkrRfqWFHhf+FGPYRGuDbuydzbcwB
8CoXSLhA8HTtDG1iaVVV4r3oTs5eY/NutT2w2+RRO/3ctiTbRTA7ICGAvAVeqKIl9D7MQUeoNUcn
6qcC2o6PDbmn3cRL2U9ZVio+mym1iJfwH5InUOMLkxYBqZKkJkUZF8ugA1xWoTmRQi0U5w8l7Hla
dzTHGCsq7J8NEBR+HRuMfGRO0u6rdcIzLB3XaHKYcYREz7TXMKAaAgZOMbO0TM85ZLnCNa2QbQfG
T5ssBJBfSneg3+jDXgtmdAQsfVdpg/8+0mRV+IjM61H+hhYddK3B3SeEJFqwwXHBLxFrGdi4dND1
4QP+fR0UZBxIbtAhR4JzU9mymmCYIVtfYgzH7e/01qEheBgKRRNP5oK2j7FITpzn3SiB2Utnp8AT
YORIL+70SgvrsdkDfBmu/0Paly1HiizbfhFmzMMrkKMkpEyVpKp6wVTVVQQQDBEQQPD1Z6Gz72kl
iSWmu637oc1kjWdMHh7uy9eq1+TAlxwsZOAAwXJAnAbew8vd7rgTMz6xsifVrOV+sGkFgoLY8VWn
XlOo/XiPzB8TqPeDnwW0HDYIJS5tGdSxc6qYwEi3gDZaI3ZPMTjGo2WW4JIibu/6rlEOKLvHYgMd
VCQZhsb9jqn+ocq2DNTOrMIGvYAHR+lMvze6EYoiNeS+VI9Hnuny0FAVNKC1vP9O0yq/SzmXR4Dq
uY+seb41SwDiPLciu1iqXYyWSG4+Mtr+UDtJ7ryhK0I8A0zIUqTAT5vCfXCRUwxG4jpPBZx2AIm7
7+inGc5cLUfoZIjveK68S1XmZy0B9jpDTfZOuna+aQFuRFsiwiaZ/1IlS3btmE3NYqhRl3LEc1Af
njvCs31nCP1+cKwYNOep5YNYLgJPir2HBqvlt31FfYcWqd929IfqyZ8EPVoBSlHjluSvxfDNHU/V
EzRDW2eHRlq5zbkAeVo5+iTO+rBHqRdUpk2HdkIZVIkVxBVY/kCHvquhvx2yBthrozLQA2DiiVwZ
tAoavXWPbsvg8ZBS3WZ1xdaO0dKuA0s98u6I9dDSNtt1zVCpgnZAy1M7fkqc5MGWZCPoWoFp6Rwh
hYpSFqAOuHNnV63IqkQTXgsA+ARkKYGPNkNSWVtF7G978o/83nxrf7Y0Od5P8ZAN5tjY6gUs2clj
JnrVF4p+iEHoack0MPUszCcCYwjbGs646b02IrrxZpMhMGS9b2kRKr0e9v2aJ1m6ONEVMYFV0TiO
vr7L31UamoSOsKRgO3lvm+fEe9TrbZyfEzSY3p6CxSX9ZGk2AzQxU6Kznj5ZpvS94tAOE1w6uG1k
eUExmsktAiw38yDNCD0mWjZowcEDLx66wKkTP3UOSGytWJp24PWC/mtpum0+LahiqzyNK1gC/EoN
0C3DgywdwXQdZ+k2NngBTjXQpiY1Dowqka67PdCl2fTwesamhRLkVbunqOgo8g6vrRGNcjqsjeZb
1a3cmEub47OR2ZJVguoNTQgEa3Q1AF/1q069zViAG7FPtnCJKztkAR8z0ZqCxlkHBMlCW/XlnNIW
Y20pJPcyve38Mo37J48o1aGCavldBf8faEQOG0fRvTtNqOS5YfAeQa0O/QMaSOytwTJ6HPA63bUJ
XRMpWpxy9KCCoAyJkqub0DYgAiE9lj0N3hhQtQpTFSjr/OX2wi7tK+i1wOnhEoRy3vQrPu0rWsZQ
J+V40IAxjE7Kuf03RLe/qTtCNLs17cekEN1OQyBzb9ultbKtFlYc2JxJsxdNWWjImp2fIo5rMKZM
nPugbPT1zr4f4+wQl9aeZRALMdfUvxZ6JNFiihc92jHRkYQW0MvhxoaXjl6XDKgZg+ozH+5s8qZA
gzlrIlTQFKiQN+Q787jvsL+92Qepeqz5b9d4RoTn43RCXSR91Ny1pu5pp12ebkQfIG/7kK+bqL4v
fxbkUxSSJLGMSu2ty+uNzb7L1EC1+c/YmMfaO99e9Otpx3SbU9yDrTWRk1yaG5idK4oJNfI6PffF
L1b8oB7WXstDVXu/bep6f12YsmYRPpheeGXLUUZ5EaNst/WyTQ5IjOu8iOSJyRCN3bcNLmS/UcwG
NTtyPngtXRXQaWUxPN0VGYnh0WxBH6cfFPnG3Shvt435VJh/aH+SVrviTa6vApChTMKAE5WsccX6
3KUWJXUGNFXe8sBkd2k6waF3Cn9dGd9HMDLbLBeWZm7LtqVA8JgBRQipIN9A2n1r9eovI+HuSwHa
Xj8fK/s7d53sUNDaPOSmXYcC3dw/y3jkv0BejyYDCz9PHZxm207Sbq005LZQm1cE31aE+uUYjGlu
bwAzcl6SOPknF44lgnS04t+jp0rwlAzN1qVMfDdS51smKj2oG7vcJZbZfSu0IRs2Sealj7zS9b9p
n3TN3sa1cQcwIHtROs6CGqwMW7eP3fu0qIczKwqOZ5vSnoirvBIn906DrhQbj1bqjsoBr7ikzEnU
JzbfIaNr5T6YlYyNU6DJMoCCcHfomhxcLTZRELULVPSpniR+B+zIzuhyYM2EAlKpxDS2dROLu4IM
9SHTLO4nrBuP4G9PDlCxqIJsbMkOspEmyIDQa9Kgv2fbUaaHSavHTxq8P1JLAGvqpoR3bJsm0I0U
jPnCUt3vfVkojyTjkvlWb3W/erenR3Xculz8jT3+bgIJ06fKfsyMEFrYxZlkNr9r1O5ElNbclQMT
h8yuhg2UDExwWExiwQ2TQVebbeCgi/Mx7moeCeQrf1h6qvxTAVa4TYesezY9RbkbPTYG0midn8zO
RKCkbfFoccl3uS0zrLA2ykCTFvnJheaeKkQVEfrJ/hktK942I1UD1zbTbVGzZqN7xNmOqVUFnhP3
x7hrQdJqFPG+J16N10DqbFBlQi2+0odA0/LsAAClja/0XcAH/Zeo3BIdO3IMR8slIWLNNlBKFGmC
FzXVglwZ8rPaOsXLWHH3nOtV9kDQNutXIKW/K51Ee+xi6u7SmBcov4Dur9aS+o0VQuykS52AgoNo
59DYetCMBGhCwNJARITnmtShlCrAIo7uGaf1NYs6UA4ujXdVGspfrUX06WXoIIL6sHngRS42XaWW
u1SomOy+AHmW22cb4arKxpVVu3UUrQt1qxEHO660o2IIvnMSWgHjh2eNIjUWsCbuAj3L9J1tMoRi
hWutuLU19zJz2Was1A7nefYImO1W976zdOclA+RUf992L86Cw0Y+SwPiAtSoExPS5d3g8DQZ8nJI
HweD2O/McqA7lQ5Wc4wNW+AM4OUvzNjdOGo77hEr2hBV0L2wthk/Olru+UORK2HT/UTKI7DARfYw
8KwIdPGjNlWwazvtRqRowOnHdnwihdr/chvsGN1Ot03b6wHo0vQAPdrmY0lsunNbRGBZD/A/dJ6b
kHFaPbRxa5yRT2Q7RR/jbRebLBz0sX9KhaKEdUPfpNfwfWrhiamYmRN2EKcKbfDA7LKiFr9ES8tt
YXu/ZQnC14ShaOGMqRdUXmw8SIZ3PvfcrW6J5qxKSEa4nsuAb8jt7hlCTXSP5md7w/P2b9GA2d/k
aFwypCp2nV1wXHIKJ0FBsSEGy7VQJ1HxuIoNiNw3afu3TTXTV7Ou38UNZGpJDopqRpv0sdBEHZQN
Yae+lOpKnHWZi4IeMroekYUCJeGEhHbs2eshr9VaaHGsQmwS0Dw/S9cCmMvtCQNAhCJdjZYAB/kh
PNcvdw2jReaoDOxpJd9psgv7Qz3QEImv27vzahwIFM2JjcRGeggRq35pJtZKBMKp5j0x49iXW09f
SXRdf19TkQZwERbBENpEL7+vxyDFbDKmPCmaX46htZbdugy8pmkCqm+SR4SwM7CLc7LPGhRnmjLm
1cnQwqLdemSrkp2BfPUaa9rckAnipgkeiTEgnwv5tMuBJEY8Vj2HpyP1A6WPndg6cIxx0KxxnMxn
DCTAYGTF4ltYDyi5zAyRsq+H3DazJ4ac9J9yFbo3/f//BjsAd2KzYj2ANAKHwSRCdzmQPJaKWzMH
QCZ177GjV0XaWtPLwhAmogQb/h75TWRRL03QCozuvQ0xzvLeUgJ77el8/XlkMwFSBfkfErWgOL/8
fFNkA/F6Jp76avTdb071NZDCNEWXBmabFskWhWqTgUH1ERBCQvRrhw60HzgPuBGAnbSn5rvLAXQe
U9FHAREBZB75zluT+bueHzSUgXAJXRoTIHpeSyGpxhTP6uJHgBCQZ5VrXNJz12ShfjvBMMFhgswF
nMblz8/bkWhSlvoD52TDMmQ1QzUNpf410We8nGd2Zje0cGmlJCrs1GXpE4j0/FZUXxFrWYvZcLAI
eF/YEOlBHhGBuDVzgeCQiA2i0vgZLbOgqwYBgXR27ZrOwezYoWVGR48KrgsVnXcIBGZ7qjSJEquo
f59bPaRxaDmh/KKLggkDPC+oq4P1WIVTn20rneHAk3hg57gFu5aB7m9y5MM+w3/11lrn/2yTTcbQ
YwbqbZDyoPNmrlFhMEFNtxbVWf8JBjH+8qUTMn19qpmBJxccrwiZZs93pQcX7xirxblQD8qmVL92
6+HzII9SEYxBowRO1p0G9ylHY1mDqSAEU85d7/npqSzjlbfr9WpPLBrItCBcQ2J2npdmaU87M9as
81bmryoxDqg7r0CVrxYAtIVQsEf3E4zgpM9Wm2WFaXY0bU4uOs42Wb754grMPj/br40H3Xtl+rzR
bZ0dWUPKX/96B289AJVQJwJuYl7BzmvTKho2dOdkHyu78muQYKSNkTWAmwZbEBIWcOezS05TGGl7
bnVnXR3frdr6TtjXAsAPC0DnICpAmRyRzWyHUq1hSQeKwnPuDPsfCshSvjb/yFGibIyZQeIDjmN+
mEE/DNnSDIFNXfkABbnxF3///Puz9TX1GvwPKb5P6QmJurje3f79lycA9ecJqg/5SEiQaWDHmHcZ
qUqcu+MweBHDQ7DfqHTbrm3RS8c9mQALNArrU1j5wS1/eYpLUcSabDsvGvFG+oePYdxsRLe9PY41
IzNXMRa0MvHW8CJTBpSFqRYaaWBl4X9nZXaYoVpEM4ghexH6RsY+ivVA1/18TVZ+NhakvDUd+Bdz
qhahHDxvT6lVqgvQnSqnkbznMhQ5+mefcvmlkN8FuRm+Dw1CLMnUmTvvJMpVxWDIYbETbup8ipFX
fOul67j+/mxFWEMLjakeO7GfbR2Ya11Ka5+fLUU9jJVTKPj5ptw4dFfFK0s9b6K9mp9plT5dPrql
OGoiY3byxif31dNOSXffpyiUI8sWdOYuq7aN55tvo3K+vcnWRjaL21rLHKpamOykWAdtCGuxMrK1
78/C/roueoJnDRZm3ECPzVxrAVr7/iweRM57VNQRK1OOkWme1bVugZXvzzPrjidap2rx/URU6H6I
auVrPvE/Kz9FNVCwA13mbABN0g5I0irs5LrPrNoN5k5rft9e45nbnZv4yOV/2lyu2ZBWImd5GoGm
q/bQY+Rf5GC6MjGLl4Eg8JCcgYnYCSAPpmv3Yo3BZ3kl/m+i5jgSLeOJVnowYSeQH0MC6P/Lhfz7
/cn+p1mKNXCN5C2+3+d7XmzE83+3CDMXoilmquXoOjyNFKwXYdH5/VpxZG2GZk6kzwuKNm8XDWLf
9AH+Irw9gsXPT2ybQJKjR22eVnEbBTJfNucnz3lU7BKgr5XwZvI1/2Yh/uPEkXlCZgtaTmgjvFwB
cBx3plQNHIWdS4LeDkChdxjXtAKuLrzpKoKmG2JZkB2jAfTSitUB71/amCVTA8nwnfF3bEP7+9en
asLdQ74YaSjQ11zaKHSwHyJA4CfFeejcbU3XMH1La/HZwMyt2kbb8tGGAa8JBPuZsjWs59IsgUge
CRUkJa5BNIXFE8zgWJ+K96bfVMNOg9hztdKgsDSKiSoRGF9w0KC58nKaSC06lihVfbKc377u/bq9
CItD+PT12SKAgs7oi47WJ+mGdnKI09CzwlasPLkWrQBig7YHkJ2ivH45hhI6NwgPEnaSG5I+uuS3
mX8f9RXnsThREH5CBs0Cunf+MgLhRyvqWqtPdn6st4a9Ep0tXRCAJvzf52fee3QbiGcoan0qE+Fn
+gn+CXSmt1dj3rPxcUWYeLhPifHp5M0coNMWo96KuDpxZ9/WO+IdLHfbpH7a+Sg7Fb+0tYza4qg+
GZztrhTFvalUUJ1a3e+yR6IGRbXisZbWBek0dRKORPuxMau7O3bXQz+V1Cf3b1rdG+ZKK8jSCCwV
oTlodCZc8uyUq1ZRaCCXx+eNrWvvAepOjJURLJoAwh7nBHkPFDAut29jctK5TKtO1Riw7DdCtGJV
pnfpiKCn9P/ZmD+Lp4pxifNfnUYjMM03aYbM3MTGGpfT4mIYLuC5eGngKTM77y6nVPLUq05FD7xf
aL/d3sDXo7Cg3+mgcxmpIgiKTOY/xQcmkFk5S4fypEEsJIVeSIRmsnFtENOSXt6BYOLCMwyX05QH
nmN1hFZzaaVKeUJPqFX4Q7ppvktvT/X9KhD9er5gamJpAhpMw5U+Ox9JjN4XATGgU3F01E1fruys
hfm6+PxsOTyjbrghkUxQ6/uUoRq3U5Jjba+g2a737+UgZkcERUMkvSEndWLFMYFCsnkQ5gq4Zs40
Dc9loc6DfgdwduFrcyBPlljSbIy4POXvjv+nc4A9fHLpsckA9zyaIhqA1PBeb++2aXZm+2CyCAIZ
Dwy86rxcUo6OCf5B7APde22KcOxDpfNAPqAH7rhyT17tA0dXwU6BA2rAzwC1c7mxJ1FmRSGefjaq
U+k9/b09kLWvTwv46dh0HFU6kuHrXGs3fR4qnre5beFqo81+//T3TxZ4bGuQGIAFR7sHXiBJASm5
y8PbRq6HMSkjqUhL4mxO5YFLI3kVD0BB1eRZeG+2/ZKtNBeufX62jc0xb/Nex+e5vbGL7Rop1sLn
oTKLMw42Nh2l0VlkzfK0NshgxWd73IthB9zQl2dnUrH1EO9ODQXz1HZa8qSLFS0+p44PiQf3q08z
B6JUwGiiPAbWZITvl5Ovl0yrHbVxzrx54MCMroQ/S7ODdkCkzLGTpnj98vO5aWSJJof4LJKj3PLh
62uL2ABuFslt8F3Mr1itrqw6U2jybBsV6M8q/8snDLEHKKOA9IYmDuovlz/fIGYzUMVRzqmSBEn1
jX2t+ox3Gab/k4ErpRZha7LkrnJOpJ8lu7L6apiD76Nkj/okKi8TJc/lAIYEaUOjrZJnD6AjA2Iz
vlwT5lxaYtQUQBKD8g7mavr7Jx8BZEYG4s5GOTfJP96Dvkoqce2DEJ9BA2Dq30E+dY54tZS2VWRt
pSD7DWWyzZlvjPsvAic+FuLCyuwcaIrkLTeM9DktN60MWPn1c3bx/dlbhkrgrZoO32/5oU0PSv9f
fn+2CvjliAdSM32Wrw7ZghDxthdaWATwsIDGBiEz9ITcmRNNLTdux8Ggz1UZAkRM70DJoqTBbSNX
FzO2KCDUBjRw8TSGocud1AAbJSGcS59VAU5J9yUu71PIwCTbek0IcnI7FyEAmh006OOhSwvd+4gB
Li0VKRpUnUw0z4UboS0nV3zTW3m8zgZjILiwJ0w+RjIxqM+T/02Blx+6vtNHajgPVUxKMFfor9IB
BKSku4TEp9uTtwQbBloG19BU+oYw0OwiygdWlKXqkEc49OreTtvhnuG23fSW0DdjaWXHBMByvAgr
3Xs0Wtu7EyNRjujYjL84vf879k8/ZXaYcmGNrdbZ5HFin62K5oiI9Twaw8rlMtuU/zED7AgajR14
n5lz04SVOV1ukUe8LAK8R/3GfmESLZP9+fbczlzclaHZ7mc5U2ShmeQREUoGhnMKyofbFqYvfNqQ
HxZQOwXDw0cZe+6nvdGrmkzFbhkVAD7dEVoJpc8VxUf3XwilrkBfU6pbsghFETCzgywK4Lf5EZBI
r6VNjcmjrnMHNhLnfrTUcaOVzItIbbu5r9KGPI+tbq0Mdmk6J48LOVHA4a6Q5lpaUcXqNOzUUVaQ
VQGRZym/WF34mFHw8gICi5+Ogv30Iz5dS3GaKSOwu+RR7x5jM/XLYu3tMh2o+ZpB09BCzgg3H/7j
0kIJVE5FGoU8MmOMiCQvVPTdnmT93zHtTzGx0IKpP4Bk774h/Z+aDS+398xHcDD7AeBZwAAR/Hyw
fl3+AAgBZ6bI0jhyxkqmPrELb9eAXvvF0gvDZ9AcDe22ofsus2TYCIfd84I2m77um6duYNkPEFRr
D45hxRsKsfpgtOvkpdKcIvQ6LAzXkmELzKW357E7bgFP/gvAHntgHm0OSZvUHFQWGt3mFuvOJR3t
EwHTYKA1VN73ROfPiDuxeVNnCNGjio7L0cuHHxKrcopl55ygyJT8jblbfUtU4PhvT86SO/x43X2A
ZabenMvJobLLVTcejUjXmNxlvaG/FIalnh19LA4eiwHjQKsWtGzteptk2H6Epd5WH7Xk7+1fok+Z
qtkyeR5Ue3ANTAzRc8ofiTtVk0VqR7VD8xh0sYoD5vkUQsFgkO0dtnEgRYfHqOvKHUvbKkTLbX1U
YrBNNDw5u1riA4lkbPPOqU6ZoqmbDg1c7zkr5Q+W4gT4Opt6IjVrjZRidlCRdgXaD7lXYHeQsL4C
zrkluqZjU2iRyIewypp7wPHfbs/OdEg+Tc5kwsLDCbAFNLogjp8tkzQqTXqycCKX6ML3WoUAvxP3
gFN3YsXUwmgmSCw8HirleJTPTIGdVemxTTs0DCRe4VNiil+pgjaJL48IGw/EmxZAgcBSzW6lTkcf
MJDeXSRAjFdUaSC6N6KtAaJnd980b5PnRLrsQ3BsHsGkDC0EVimBXRiMDYUQhSAbW71vUUq9PZxF
Q5DJBJweMcWVLJbG27hXx7aPNE2Uh7qWyoZwqGI0LvmhYeOGt81NMd5sP3jwqGjomx518KyXx1YX
pSMAquijrme+mdo7V6L43PtZ9t4gSeuZHIwO+YqzWNiEiJjwesemMJCEmt3vDrikh5IPMDpwf9Cf
bM4A6PtaOu1jxZypKQEUIiAImAvEJY4jmp7kXUQab2tI6UvEhKb95/b8LQ1lEhwFHlHHm35eCuBg
qU4GKxURyV70xA5p97Og379qY+pKQ6SOfwDSnrP81J2auxm3ReS11bFumwe7OaN7/7aRaaEvNwJS
Kh8qR3CZJmCvlxtB62UuBHgMIhOE3p39V6DJh4zH2Ow21KQreYRFY3jDAiIMaNlVCsolwCeqSTFE
nlYeCvnggdZAqqmvtpavNisjm5drsBNApoFM0aRKiJznVc5lNEqac2WI0HH1ZOh47DRuHQDhdQbl
HsRQuPdi5vmz0iXH1uhfbs/r9QZBOhqJ3emZgO04T00zQD1jpRA93FMalGrEzZ/muIbWuz7FyLED
Ewu4IZhRkLu6XDwXDPWCZpWMMq7UT+hEGgLJVQ7mBUfvjwSYqLfcNJOzYRfszoRA8xrr1sIocSei
nwNNHVPVYvaUHDqemMIQIhKa/kpr9RsIif4YTbziOK6vFPSk/GtmXqQybT6CT6kXUV84f1UJtmg8
sG6v17X/hQnkyacaPu7Jq+yoxroWmo8iSsafreFuJfPAWtuEIOhdcb2LlvBqReMIKmOAGl8uWtIA
hqABYxzlhrxzWJcEncUCwk0jpEOzUp/+cOSz8z31hgMIjuobHv7TCn6Oz724ZoYzNFFd9dUWlvpA
LRg/9Vri3Hm9PmyErQZm/gh6ksznbpkcM9uq0bXI82cJvfcN0VPPr2t73FTCNv2469rD7blfcAsX
v3GasU+/0RwrjZZd10ScqpucQJuH9uVxBA+zqZVvsqg3t+0trQCQgnh5gWN60hO5tIdXs9uh2bGJ
EqYjn5koe511GxCcPbR0lc96cqDzBUBtAi8HZK8Rn84cLBdWCYB83USa/mfs/6TKd8d46eSTBjGc
Eq1gRzVXDhbHO4D9Mxgrecmlmf1sfOYguK4oHhGsiZqyQfOZ3r8zp38ZctULxtLeG90aZdy80jQ5
Xc1B4gopEnTIqPM6/5BPWr5G00RULZupjU/bAzZphXj5cBRmRXZXUyN7FDrITVNuJYHH0WFvcU0E
uAvXkqZL/glPggluj66gqzCnRb8Z7cjYRrwHTXNTK495R/8MZI11Y2lHfbYzi2yGdCIxUdHAV7IH
TWShQpUgoyRoy3LFeyy5winPDKrB6Tk8fw27Ca3dOOZtJIiS/ALXcePneUb+uX1CFucNCTXQr6Ct
6qraYnfNONhSayOgyZ5kKfdOPWzShqwk7xbNoNvJxEMBHAvz6wNuuHHjPsFg7HIvHPnMPSfo3XhN
CmNxeSxw8aHdDdHH3AkqaOt0PCnaiHmkRmauugODw7bEe85XubOiOrpwKU8BIdRb9AkjMq9/e1nu
FeOQtZFTWCG6MR54Xz4lg1YEsYtsD1rLtmrp/qNXa41FSwEPujaBg0DMg6BxPp25Flut1L0mMr1n
Vdmjdx9HrAxjJQ9lGRLljfcJPM5KwD3LcH2ceATzINVD5QnvpJk3FTmjDlKeTVRodYj28w7kMhC9
KhUrQRnT2wF3THZDvEYJvXQQppwagmMgT69yy7mXjb3CYLaDYyG5/YwQ6dftUzAnfvnfoU3i7wiN
wQQyj68a3hqE6gYmdOzGjdeX4wbdL0iat4rhl3brhgl63oPEqOm3rqTFRprOiDI318C9VVs+0zWQ
tpd1eyyE+kVOoenHoVaAPns8FtHeNY9YNGIOrUzzJiod3Ufm2zeSo6IfO+vt9iwsTDTKBe70aENn
AhIUl7dlY6HTOe1gp1PfhuKPxtdqNkv79sKCfmlBggM062kBapVhW4OLz6mE36UFaKeeuQaGtf4V
T0cQj43B7ZEt3I4XdmdXc1GgERsAK9yO9Sszk8BtwDC8b/JzFr9+3dIERMR7FP7nOuKIy9JrpnvY
yt+hf0qGqCv/NH2kjufbhpYW65OhOVDJUxuSmTEMDWjHN70OPelrmYrF5fpsY7ZcyGYXhaFMQUUd
ScSGThUHYPnfFu3rqJchljLItWwrnZWxLdwWuCmmAjRuvms9HN2KFQGGiAb6VIXciMpsNxPL8D2a
mOuVnbFkClzX1uTDgSibx+gpmtK9SoNz8bz83iHmnsT33FoJztaMzOaxLHrAApK+iVDzgxTuW+O8
p2D8u70hlvb455HM9rjtNJ7auYitiXtIpjKAvTf1F8v4Zn4RXP3hjz5bmob7KYrvjFHRiTriHojl
nZpYZyc3ft0ezMI9DsWNf5dl+vsnEwO1CrCcYjA2HvJJ+Ss1tEAHZ8kav/LSKQJ3GVI7E9jkqnKi
t8whjGKH55m0jgm6tcNBGavN7dEsLQ26/NFSCZrSKTt9OZoiR6Bjp9MzhBbeueNILvNcrUBWYbhh
m5bs2HYjX/HmS1P42ehs05E+I0NcYmdr9B4lFGKgKnCvlC9fHhp6gR1EISiaAKswiwk4yd3EBSNY
lMpqPOkjG/YqrdyDCxb7sHNle8o8sUYStvT2mFgAUA8GySnmdLbXO/QfVVLD9hiVk928c8e+42jS
g8J0AOK2HbO70CIPMcke4ngI+Xi4PeiF8wz1QORvgc6Ak5/XSSvhgTcpa3nUGKXfJybEwl91Y8XI
wqaBEfyL2wSo83m9BbqbKitYwSOiecc0AYNIze8FOvo7eqy71at5VnybDjUoCT4ossAChvLH5R41
074t8iTjES+yk0Vj1dczvutI/m41CQ2rPE/9pDNfio773CbBULBse3taFw7jlFqaqDYQwF/x23WU
xFwWHotqmv302I+0F2u0ngsh7GcT8xYpvDvBjd84LMq1fe22D5m0oZX8rI+ZX9vt2TRXFnFpp6BJ
ZFpCwPG0ORmGQcFcmpgmi9KyfrfF8NIBI6EMCHtuT93CYcfZw/cRvqJtdb56YrB0PrY2i7TMxOP7
oRDfRHuy0x+3zSwMB4DiCTQ3aS5faS+BXLhWJUqeUUGtY6M0wSigZJyvQfQWVglxOEBiqFrgjM9n
DSRNeclooqJ8MPypifkjbr1/WuHeF4US+xKZLl/Dn1ZCgWurU8kMzJ14WDnXeI/UaT051FKNLKiQ
haMY3ZDpim8nJpRA8ySQMdhqQWWzsnQfo7nMG0120ViINBVgcVeRXF/ibqqpGkGAh/pQ1aoDSeI2
FAONkgp5ssLcib79rafVd0S575yP21pBXkkby0ChTRyOmrUdpBuNQvE9okMMwXzKYmOfucOp7jzs
A715oCPrQtUQLxA6+zYkSaAn9a5yu42ms+e8rFUQ8IJHNBk2MVKHLSi8DGG/ckgEIj2A9s6qfS25
vc97K7AVI9Ba7S7vuh1uhZXawby+C1c00VjgpYdsJrzA1bsaHU+ZnfdqVNckfxxzVxz7qtEfykHr
9gnRtXMKAELn80GvHgGu+q0oLX+WSe7Zvi12sf0w/uyJqGmopG7+4MV2Gdq1+5vXHGneVsjN7VMB
nh44x8sltNVJOwHxAXzoVbO4w3JJZNVYD6VrFwFL3Y2Vye+NGAND6zeQu019jSUhi+2tXRpbEFwe
LW5ATIWVB0i7vIOGzG+GNguhp4Y+LPcwmNm+LPkBnwsrCLOqeRWA8xlxg2z1ANwSL6Wbi1AOeDVx
N3lU2zY/gskSGrrU/KNL9y6pdMcfdf4k6uS+oN6JVTy5Gyr+IEiFTHTKNnYFTrcs3WWGFH8Tg4Ft
Ks6akIu08muntP0y7ndD7b6VWZuhtD5EZCh7P9eajaLRO326+VL0Svs9MXNfeGNzYCm0xoveRBeL
S/vN4KVGmOZ5qDvKX7fOggHUeW5aglKvCkirMN/pwN8OQv3Uz2XabmPkoJkfE/pjcO37rmzfUssL
+9I9mDV7tLTmwcqy0DDIuW3JYYjVg9l6d3FqBWnWHKHd9QZK5wMx7T24/aBaJcKxGcO8p1sgph+K
odlnFfvmxBy9esn9SOi2Qr5rbH9UlRb2jbXpHOUBKrzwbL23sfr6qUzkvpLON82Oz5R03b73uBrm
o32fcHTwpqx/B2n3W2X0IXKwkV3oG9Z7IJ+jUZn35FAoXWh07rDRCXaCq6PzyvoFTe2jmrQiKL0s
CcrRS/xBUrKtNCDCPSWNRiNDFrPPzunQhEZr/lJKy9ma0GkOkXAift+XP43E4UeWZjtbQNQdSQi7
BjOfIcMc1CY7KykOJhrBwwbiNgEoFJEecuP3LCX8SLmnhQ5TffSm9CG4tUwflJAkEEn9c2gh+mDH
1gq0zJ2BNnCobQ0hBpBlEy8KEn6X8QUgSnUM+JT1YHOnBOILxEFgn3guG7bRiBF4YFszvP8h7Up7
I9W17S9CYrKBr0BNSVVI0t3pdH+xemQwM8YYfv1bRHrvJhQq1PedoyPdq6PTu2zsbXvvNfQ8nPRp
2HtGau7NGmzHVtd+md24q60+ZDwpdnEPBXIp0fny6Lz5T1Ljz6B4vvaqDaG/N5wmledYoHFyzgSH
9qESza7uINzIp+aLqgbrRLUsaJn2TW/qp0HTId86PBeT9aSNJfwb7HM6DPyiTFnAj3t8pl65k719
MLF/+tp+ZTz/7hXJ1zwuiA/5OCMw2hZJ0VM/ykx+J4Y4m3p9GW0jTGV9cfL6FA9TwBPP8l3on48i
/Y4qKVI1IecU/Zb9GMcVxCnNs0gMn3f2Z30kSAVNYEsr0Nt2bycSb0e06xNp3DPbPKbZ9MnILeIP
mXdGMeLT7Yx2fffEx0KLGObcwH1dVZyS3EUpM5X0QoSMkQua2q/78bk30+dK13xG6cYh+FaxXGRQ
EHVRWoTDCSpwb6WIdw8+vIFy0ameXHSv0x8wxBh2N4P5ddSqcgwg/onMT6zQ0PcMHY0xjGRrnvQ0
03dt8RcyG4cSbl8a3NvUn6YJBTLCpeo7dNOthj4UegthRBqW1ih3VdFMIWwppxeeGd2Zwzr5cHv2
ri8SM+YQPSCCNhC0excvLw7gcCH5ZFy8qYSCcpK47G4slfg0cK8B5yNlELtPRnEpu7HauEPT+Q//
OJHYrxQMAbw0V9Ayron6o9Oz4ZLA++LcWG3zxSlEcepFA3UGPHMP0D5MvqBnpj3CipT+zIGjuDOS
HjY5sW7dwbCxvSNa575AZ5Wc21TwvSvq3PaJkwAOp5q09qGcCGB0masdj8nPqjXjT/1Y1Tww6y5+
VJkun2ei0o7kMSTIUUPVX8za0n91DFYsthRIydjUjwaZgLWBz8k3phOI31WO98VlJq6vo1bivd8M
Z2fq2NnuannfuEl60bS0CVGCEsfRgKqM7JmANLKR3vedgtGFyZ3HTrLxM2N0+CLLGgsAl5Y/htlB
1xbbLEiha8r8JqFaAX0B0PMzJtsdGDPWAS5dWzWZ63sB0AgEEnJgkc6q3YtH1SBTLhrdwIC8ofAb
bmu+0cdfdQr/19tr7voBgEjozUN57w2NtVhzeJwb9TBPnWOlPizkD7n1TcxVIPLlnwMBVEvmFsAs
67M0RqgN1U+iMuSFE0f+Tgt9OnB49EZpZpk7A9XlrZbOdS5yAeuYmUB4b4P5NY/8XWbQyWSPBXbP
RXbUPE19Oh3Kum5+F4mnPllCzwJHDUBr3h7m9Vt0bjlAH2mWjIbLyfyr3kW1mOJ9o+XyQuy22bWj
ru+lM/6joAYORUQB3NV9a+IAR/cxCrHaHmYxtbwYkGZ8bNTIcaGPjd3YW1vtxLfuzCIxoMqJKtRc
NgECYnEAc92IAYjk8pJMMnuQhQ2NEKh+Rz1tOohCTtYvPorp4jgkfminSfuRJTw9wkdpAESiKL+J
yU3vGDLBrmbJFHQmMNtF58bPnvRw3asMhpcE/DOtcpp8WhCzD2JR5LscloO+yhPoIysBB66mavZK
5m44tFN8RhLpg9oTuo/NOBwT1f0StS0BFNKQZvqq2Y0KSiO6wm1G1tDFtEp4qGDv+yNVuzaBH8Dg
8hSZTcU+MCpBnZF4byuCwkzueKfUEth4U2KGZgPZmL6EqyjN7PwrEL1/DCXIH09NNOhqIXbCNvo7
0xjYLk1Ec8jKhkd62aNJ2aMQ9GdisXbJXWHmvmVk0JimbTc8iYwN5cZLdCVtwIoNvtR4jELucrks
6iI2Jx1YxIstdHYZqqr7ziHtfTZENW48tuavvlwVM7rSgu4eJMeW4MqpZWDbST5cOq0v9xMEvSLO
IL3YaLBphwi9tWOiys+OmbM/OCmT/2Kksw7trHwKvbBlkYt3XANorR0urjH+anugrGkGO98439Le
WcmPeGHPZuN4XaJ0OJ/Z7/ZzyhIdcEFkYkrroFMPXQoMTP3JjZPd7cSxMqG44KImiUizYNUicfDM
HlChceXF6sRra0JgksjAbaywxC23IM1+GkA9LKzwdtiVOwd42GAGgn8z49fnJfVufG7naG5qpsOl
AnywT/9W6ZdEnPIEyAQQHiry43a4temcuf5YOR6KlMtRQo+88bTckpdhekLlFd4+96X91dB+3w6z
NioyL05UluFKvxQcGkFFdJXD5IVWTsBiu/CLsXh1FP+lc1vMqusvE7SnN3L/2uBmgVOXQsICYLHF
J0zyAcjmTE4XkaDfFUcT+R4bPJiKLWWUq0CA0+F66GD5o86Fe/bHjwa0p0ebocki2zvDEpSJ1xLN
Nefb7UlciwLBDGDDULXDLC6WhsGABueUpJGUr4oPAEIYIIM56Flv8c1WI9l4LmA0gAkuP1fGaxvV
OpZGGbHujDw52LLy+7y6y6l7vD2oqxSJqfOA78CFB9hcQOw+Tt1o1iYrAHmKWq3cNw7/POLhTbtp
A7fyVjj9kB/nOLMK3Ix7AFp7MXnK0/F0VDBB9KwitGoYdKFS8inlF9Y/A0ydiU81BOa1Mvcz9Qzd
+42leHX5eQsP1O6MIbzGlLmi4oXQRRo1gzOXaD7VSvve612YsfpuAob7v5hVZKf/DTffit5lEYBZ
6jwh0B7nJoFWPg8MKE9uAZGvrlaLMS2mVLfVUJBRplE5dL5j3XndxoJfWRvIFRakLaHfR/HlPo4i
TtAbsgeMAmSOwCuMoLBfiup0e6pWvgx6xjYQ1cCfA225SBJYGHqD600W1ToeIhqqyvdlbMsfXk1p
mOVO9uzBy2Ijy6+ODIqRkATF+xwA+48jGwo3ngYDGwwcmMB0m2D0TkmSbxzKK9vY0YE1mUGkSO3L
njgljVareMIHshK/t59K9ZJ1s6/IxhReZXccH4gyo1rwzxWX3S4SM0+JwyPxhiJwlb4XNfNCfbC/
uMiM/gAH0cDOanK4/e2WXCZAWxAZYCLoe+t4Li+vHVrTABAiszyymmQHubMDuhF7mEV+V2Z3klX9
pyXkwukU2k15Nvu/t8NfbwBUwWyMAMV+gr/nUtm7XVaaemHXNK0i1ObJs2ia8ofiptz6jGth8Lvf
nk0Aji97QrL38mZqyzqyMyhvZYPdhno9bEFsV+Zy1rmGwQ5FBRxEoMUbxlJmxlujrSM9zx+YbsJ4
IdlV3ouVfSkz++xORpgYFLg01HFFsbEhrsYIcVY0yfEXUHDXpLRxoO7UZMYUdZ30Tl2mdXuvhO/l
7Q82J4wPh8Aiyvwr3n0wbXbpK9zZbZod0hFdoCkLi9HdNcWpyg/2JHycDLdDXu1BhMRDHogUVJJm
ofWPIRuYF5PCLPXIkYqdSzyqokKxLDTzAfaRVps9/RfxoCeB4htInqj7fYzneWU3ZS2bItUWaTDU
ZOeUxdmrs189wI23Y11lsXls72ItptOrSstiXqJH8NSJXKs7yFZB7WNLTnw9DPI/JK/AWl3C2bQ6
RosFmzjKm9H0p1YEuXJLv2mHjVNz5VuB/gYEKASP0bVcKpbYqgHvFrYEkWWep/orbx8s8aPLko1p
u0Y9gH+kIydDsR5AEgCkPn4jqxG8QSNQi/QKAjKW8icOrOJ0XxI4yhew/5NGGbatImdotXdHifbH
zpXaVlHrKm3PPwNZG+gcCMldEfE1NVZgn8LVaOoNX493cbWTKQMb/1PJpV9v2XetfEaEwzELtDk0
9ZeUEK9JNWKzXsNB+6DxV5Meun/u0r+N6D8hFsUzN62w4FtMrOSVD7wKaJO5bw4vt5f92rzhNAW0
AQ9ulEIWidLWq0IrNJdFwvqVuHlgeI+DOBnavTfCBiLeshadd9Eiac2FJejQ46SBpMviglJmiWnF
nsmiYfqWwquuabd8LIy1hf8+xDzid3lx1GTdmxlC1KjbnWlhvXDQOYYMCgJaXhfHblSez0XVtj6x
pkfTi7mv+vGHpUgI96KAMeu5SilszN2+3tgta8sGxUIoubmzMcySltVaWW3HjLEon+4rUPEVmjne
VlUBZfWVWUa6nFM0NDShfvVxCmQCjZAO/YfIVK4RjTkqeKWEHVo9oKfXuagVFar+VWeOt5euNbxW
tKl2nbKck0QlIsRV/JuR9TBSy+LfHe4KodGB2qoDpRKQxstCWRB5VyHEnYlW07HRzf4Ul1JDwUui
lCVMRx40vasORoH9EYOj3fuu3lPfBhn7BE+3LEQPIPXHGbfD4YYAK9e6CUw71X1G0u+OpMZO9bJE
UY3QsENTMKfoZXa9q4V2aoM0EzQGUMf684CujzvKKohblfj15AWFnsMtLIs1f4wrxxctLK0zOZgP
FrwjfW4anV8bVg2Hd9Weh8wozubgDEcdLIpD5tHqnAqvCACn0i5amb42pdM5fuWq4rWTCiVBleZV
iHroCELf2GqHZqrFTloZ2Qme1I9QQrKOoJw4X4s4sQ7oxFjh2KfibmhZeldWNAdFQxN3mqtlvl6k
430HZaYoSRy07GQNRAcELw5gj78kKcw62eCw3Wg65Z09ddmRe6Q99IVe77wEAMEEz+aws+DxCf2N
PAIclgUpI3mA6xvms6AiLDWcMYxLa9dSq9wP4APthaPBn92FuZhS8XCuRGLfpRZqUHFv8KMyWb1D
pRl1bShP+yAbe3DoU2Y4ejZsPGqlQgVekZ8oZzzXY9vjA/XDmbkccnv2QA/6pPefXW2ulWYOi1on
Y/sBD/6oc5zUJyl0uXMUy0H8RTfS1jV3bxP2YDGR7zrGgeQCjACeprr+5XauW8sMqH3hHjHrJF3B
anO42knBqBvBySJwEqBnBqMIAdp5yXrz6+1Ya3kVDnC4yOOdfo3hTF1S4wiOWeSp0vWxSe/tnF80
U6Gz7lbAjPLQyL0Nut2cPZfZFXW82eYIvHQIw37c92hk5t5EFDxqivwutpJD3mRh6ZFHyFRUUPKh
x9uDXMszuGTjTYYyKSCPi/uZ6wzZJFGLjryp+AMvw12bpRt0lrUhoa8D9tpcbwMe8OOQRrxhe2kN
LILvbSBs/exU8Mo0fjdE7BLN+1dMNM5csOBhSIXzEM/nxfEEaCrLisrwYF8HIgWIW5xk+3zawuas
HQPvwyyOqCwbJJQrJi+anCg1G18bTjgzN6o0ayvwXZA37MO7c7Dus0lJF0Gs/jA4T0P1TAvYFiaW
P9V/O7JRk9oY0vLBNVGhtWk3Ipr0vlhadhB0vGfIMLdX3NoWhnmxPSsWokC/DAMSbm270yxtFLNA
6gySyndulQWAX90OtPK6QhcMKqioJcPXYUl0Y1A7KWsHxt8aABDD3xQnk5XetWznpTg9gX8DBOH/
F3Ee+rvvBVO3rGcJInpds68rUMXrJ0W+w4jdH6pjYsJvCBLSt2OurpF3o1ysdzrg9G9HxGzsIuBl
gQPphXqATdXFvsubYFD2v5Zx5h2GlzG4g7O0xZLwP6LNpcdJwiKcWROcfGMC3BD7lqW/bo9sdaF4
KGPM1Qy45C222ChFzFGKhXF7R0MFCFpTf4+9bs/EBoboutSAEQEYivYK8ivKYMukS+zcaqWiESjU
UdnYh8Kln5tBYRLJc5eNO7Sfc3+2TIQcTHLwMuv37aGubD3U9dAQnl2RcJ9YpEiNDzEx0oJGxgjJ
mULGVTBOGSBUjTbtbodaycYIBeQwcFOATC3ri5x3el/h+RpR7eukjvGAmxGnxxQ2qv9OjwJWZR7V
TLJDcXZ5mOXUa7rUbSnkxUiQMDeEyd5Bc9hZMsAWcr7JVVmdR8wievpogKC+/nEDGoaIlZgEjbLU
9XNt+mxr+kV55O/tOVwNM7cJ0KhCm32ZwvR6zFAgYzQy7UbzNcN87U1LHCqT1Mf/IhIkcNHwA3gd
ArwfBzToDe+q0aRRlwnfYdbeG539sKl0vzYgaJHMrUUITaA19TEMfLq6unITAN/6Lup0U/oW4OV7
aSfx4faAjDcpzsUNB1vNgvcU4ALXPvAzGE9PyUCi1oUu+ag5fYCWv+GncQvI6QORMoBLs4ayZdK0
u4amKIJ7Ve5rbf2n0GX1FbhP1fimaI0jOHHQzyJFC9ydYT81PB7ucVFTe62p0pBmxRDE+VBPPmr6
IiB2RUL8qj8jN9CYNlr5KZaVCgGyLU9D09enNMmp33ktPVA79s5Jw1ABgVtCAPwD+JHQpG4eYs2z
Hk2WAGQZF2MA2SwoLLKJHJgpkohVsHMaBxHvoGTbhqSv5C6GqUMQA7j0DCl2emqAHPJb3ZZhDeUv
n5KqDCa7ny5xNvws4V8BNJ8T3w1A0QUdzmPA43R4IduK34HU4QS1MZvaxq13qBvdugjZwdm6kZ/j
QVcHVaEFHJPMvXcBSTgkULgOAExT93HORe2XMbBvWXyc7H2Gjl1lNPcEr+nUB2ay3KWgRuG54jp3
NSrnRzRH5SEDYODeqCc9Gh17fCrawfsMPXbzvouJvtM0vYRaPtd9W1n6XUGV86dkGBBvrekuAdIh
zGGTewe34ze0nfeZt3BKByi1O+Qlq/cuICCBI2vjhP81+Rbv46CvIb6fW6IEZtGKfSSM2LfcDqDe
GHLjmZhdqu3ZLtDBFdxhcHTB5ikDo8pEaACN/rdXDrzTWEoD3UrduwJM2otsiH0H4crhgSrADWJo
WpybFjRjZmfakcvBeOGJLrCwLKUgyO8aX8q8ZRtHzVr2RdUQUjzIjNft9CFjfZ7SnKCoXX2jA5sC
VqnRZ6n+QtoOF5Qs3rhurdwP0AyBJBSAAwDfLbu0A3Fru+go7LyTaVfmX7T+j1SwQOTgFQ8/626T
8HMFyEXSfx9wcQmyEmJrGqBXQFJGbfFNWT9L9pAmR2I9oSDmd/oUyC20ycorBiJU2IRzVRsQpMUl
KM160LoIgyeLKUKJnPyvtm1gqwJ2idcE/hwULK569zyGEYjC6o6k9dtgcIOfoNBLt+g2b2KHy+RI
qIF+x4z3J8uvpcwetxRgWiJeEm0PB/bq2NYQntD66qfqe/sextHW19ymWTBCwy4gg96GeZsBYsOd
OsQIuqesEO6/Pw1wEQNHHBUpNGSWXfGak7xUfP5ZjfMXEIf4DO+abGdByXbjcmmvrVfcLtFoBRUI
XYNFgyJGRYsn0+RGMBVpwmQAahsOKV/1PjcDPXV+A9pahMwsYP0HiSQgYDJ+EGU2870hxTJ5dvxA
e7gGoBIKocS0SvetMWnnFNc7FJWhViNH7u2LgsNA080s32laFPIyWqGQ4qmgSgvjVNWg5qBmQu9j
2tGDl6p4B/Bp+ZKClL+jmtbv7fioF4KAdotaU9iXFf4/XjEoznAF7BZgZSjpKJRGlL1DJgPKTwex
3wZeHqlHIv93UDBzW/D8bp+vG9O3JKJRZVpjzgw3cgYCIjX7OkiY81Ez9l3qHNpRBkYJrdfbQdeu
D7NOFkyncSu6Qu1UVkUFSBsIKsfzWFcvtKGf4wxSHLfjrG7zd3Hmwb97X3mx3qhyApRswDN4TFPf
hsPh7RArjw6Y+P5nKIvlZ3o5aCS43EVg9Jv5fUewyu1PCa4At+NsTNkbV+ndUByAhku7xVDi5gXa
4jgRv1Ty8XaMt2vbVTb5z2CWz4oGcpY57jtuVFegAKXl55xqvml3D32X/uYl/YTRNuAp2kdupZcs
031SiXAk9captz5YJB806MBDW76vtK4c8Ybr3EhqeaCB2FCADgQJlN3GeNeOHsC6ZqgytIZRsvu4
PohKSp5rgxvpnIUM9Oe8Ir407KM9Wt9aYv8WGUg303BypvR0O/baEKHgbmPxgL17pf5lttVUVF7t
RrR80IcCI3wuu++3Y1yrieAQwvkDWjQOIqC+F+ufaF7dumJExal5yLRvhduD3XUkzlnnDy7b9SgM
Dd5x6KEdTS59fVFc+P2w8Va9Vm9Y/IrFFmkKgOXVhLqXXjzoKvOzxA00e8crEFHdoEz+GAz83o0n
19rWfzf0pf4+VyawAMihkVNU0ZDTly53N7bk+sCAZsMJixfKFbChKRJbmknmRJniUdOM927NeWBX
dQT63CtJ8x94KEEXnv3KTHdjVt8a78u9Or8nIYU312GXeyRxdNYRo8IVprcaPRCQoA2ciXUnt7f7
I23qNKBuXH7J05FFMDPkO+DlS0iJgkJnshiq5bX2q5MxvgCXMkxjlhwNaTp7uM0OYT46xa72zB/j
2FL0gmBA0ns0g5aurr9IStBtBSZyz0dX+ay02sIfTADfbq9fa3WToJwOlAr6zCD3f9yfpduhpZ44
TmRypJn+L+208iwHah4dszb2VVbwoK9AGGumCtcr0cI2rjArvI5GD+tZK54gI64diqSXTwNIj2hC
TA7oVjwlu6zrwRseWeH5KDezY4zLRQBdUv1OKdYeDLwPA+ALtQAdw+YOzyr77EHr18+gBPDIWF/t
aq2xzg1BMySnY/PitRvbd3UJo2wGuZ2ZCG8uRg9+XTe1OBSjFEIQFul39B+NrN4uqShH/F+E+Re8
O1RSYZcjMXAN1vs0LHgXagX4bOVGi2J1HFBQgbszJOmwWj9GIUkC9UE43UZu3Xw2i+pucsyNEOtb
8T8xlu3PejDMtuyJE1WwF8p7iuobnf640DD1FZeRbWQ7pbS7Upa7Kdlio6/dAWA78L8D9BbVOFvY
XpFh60QKIp+x9erQpwoVBggb3t4PaxM568MA6Ydr9ZXOF7S6geDllRsZLQO71YNYmsY3jt7VGNA8
x3qbey9L/LZWJ3FCpeWggGT6tAL1UJPmFqll7VU7n0dztW++uS9WhN7o4NlViRfF+tEzfwKiA9/1
O7udjjzeWBlrKeRdqCWfLwGjmaMw7EVjfDGc0u96X1if/ovvgsI2UFLzllpWwxpPr1xoF3uRo4+P
6FI8jsJ5uh1idcZg5APAHjCXV20+VhuDQQsGUkQDohHPPSyvIddDo6j0oG178+CYkJK4HXR17mB2
hiIzatyAbnzcuJKIuLTymYkBsQFJ7it5r9yNc/rtTrk8x5AZ0CHA/KFguVgLsRAEPOEOPZASZbLG
+9mOxutEgJQV1bMjOEqz7El3RYSK3JOhtQCGWVDznWLYAk2ozlmvhc5Pwsqk39jNOXH/JjIFEtra
Ou7XdgbgVbNaOnpEOI8+zgbuUWNbW8KLsmpqfnqNyPdN5pqn23O+9h57H2X+Ju9ScmG7FXAFmA6S
2H4/OeDpPXrTscyhqEEhqrCxdFcTJ8BMgOMb82VieY0YcENpgETDPZSZDQ5OQFMohBPDhDggPXNA
9N286+5LkOoPhtm4J8x2+/n2mNcW9/vfMOfXd2NGgatzU9m7EREyMLMpwZf0Zo8FMBXNp5w04e14
a+sanT7AcSBqierMcl1XUPfT6tyN7KbblRkkwRkLWxg13Q6zPreoW+P+C+9cPHY/jkvoKJBIhjgq
Lh9iAgN3va3uhWflvrSSx75yflSV+i4YCeyu2JjUeTku95X7LviiE6ALECcrLwXyYXIvWZudvKzY
OI/WgIDoPoE3B6kJdByWCYI3tlZyiB5FRH/0yiqc2N2gIL4U8QoV52Jn9sOOmV5g0PggjDi4Pb9r
xy5uvuZMh0BGXE6v54oO73tEB6Rob03FX8dr9xMBGzBvtl7Gay/F97EWs8kpgO6VBNO/nVBXRvn0
IGL7s1lOn4WAQkKsqlNd93tH6YdJWN3GSrpesFBmwf6EDxrGeVXjQsUJlRk14HZT/y7FAM2jI9H+
/OtsIgaumQ5w2jNeZvFWpKNZQbhE0shKtG+lKSBVXJ01s7tvaL2R4673+yw0o1vAQaGjeMVp1boB
FGe7R0uxgF8Sdvv0XdWWL+t7y93a69fb4GOsxbCaakozGaPDZ5Yzk78LyZaV4nXG/hhhcYAl0OxU
CcVosu4pccJSiKDD6wNFWNr/2axZrI0HxQpIZOEgAnpzkVOm3BGJozIaycw4N8w7TMNG4oDk/1Xq
AGEQUsrIT+hwX5VFYg2vOmGP8SOtwCnZc9cqj4VZ96HAcdEFivTkFFvutCvMof08ODIJMwCfTnUH
LLD04ulRaQ056dBCfizLOtnHLre/Zmmm4DImxgO20PAVuD7yjOsFP0qD5cfaotKfJoDZGr3LwjYF
sA76DibZgTDc7DgKYJ8gKY1vyBL7wBTkERvRSGi95vKYl2YeuhT0JKtL3F3ZOdneApnUn3Se3HFo
8icgZ/f8DrZS39qW/nUQ/b4zcv1R0BZUN5N7O2Czvk2NLg5tnskwaXl91np72ivG7XsQgIn0WSMt
X8hqjHJF44gUHdh4QIcEjWdbe5JkP9XYAatUJUYQ11AKsRumPXhjOZy5l/IdijESvTFe771Bt0O4
CcFyF2Lknywwgf0mh0BKpXrmm2mS7DyWWZC0NOtn1idFAHKs88I0Wu1ZJgrwoYl2qKCIdl83GYWO
jTJPjWO/1ihqoXHp2j508OInVAlkoMVoZhodUCxuaxT30LD9GQ9GEpadhkplP/3xtlT6r1MzVhBg
VTPvCXoDy/5KL4HTTFpIMGRM+JWOfqobB3Av8/m/U2ggmYgqmjOrGqIQskSLeZBMGJUl4kczM45e
ho5mwu5rtw7RdPK1TA+7Ynhqqf2Di+LCcv2fOx0fwy8Ohj7u+1Sh3v9IR/fbRMwXkojDIM2NE2At
ZYLjOiPiwOq98sN0BE1tGwr6j0ySvZfze4DzAWwFP2nsDqUh//nVBLjHTGwETxmlw+XBLpzOIINB
4kcnSfYFmI2si+9zZwuLtHauzVJVwO4D2XWF4I+FTqHfSeNHWxm9X5XJGbspGnq6v322rSVNOBwC
lok3Lbini6Qps6SwoBnLosqtftkETHxhsI3L0FqMmRsJ3BGulVec01aYhd57nRaZI2rmFljd+cbT
fOU+CVTTf0K8/ft392SjL+x2JGAgSFpTaF570q8KfoyF98Vs+ifaOmHfjSeqkH20LeGktS0NA5/5
uIYo81Wxk2eTS1KnZpFy8n2W/6hRUczHH9m0MY+rcVDggHXETEleXs7hbmj1ejGB+V+O6Od/gWOL
3zvPdvl6e02sgLiAXdEhI+HAzBul4sUrAAZRnouevxZhb5mYUkgclRoUrUFViy+9xSFSB69HCOSI
7ghMvRGWg3KP6NSn4e1fYq7cICA2hMLB7FAD/NPil1R2O1gKVKRoFGgXmimdgop4MiAl5CCz3Mhf
xwGy/tDuhbcZdeqglSw71KlOkORZ8lvglNsrHgM/2DUZ8B59frDq6ZvbxoBQofu8J5yPUM7T4l1e
939Tj9ynkvzpeW9fps7sQ5mlBaqdsFi8PbSVDY6RzZ0VA+5cIFt9fAHZDZqHGdzaIs3JAVqwdnHu
POlldbwd5lqpD48AHDizjSnIohD3+hhniOt8yLVEixi0EUs4ySobZeDKch6LiQSuKKHLo/kttKIh
h3Swnf5REvd+RPMjpuWJkj7QkvbgquFiuB2EDtOjAfbZ7R+5ksLhnQOTijdpKag/fPyNeUuGsdYN
LRr7Z6YDLJKHpt6gA032xfh8O9baioLLEpo/YM7iVj//lneZgnIboP80jx/TmvlV80tzaZjwQ58e
Rs0M6Jadyur84+VAoWk6m14sD2E83+GBaw5aNChiwOoABi8JsUD2rDPAfSZgHwrhmU8TyqJn5rgC
XEUnD2PBXvFEiKFxabFdMRvEUpazXyoHMaIubOkPjib2ViOde6jfxJ9uT9La4gQzZz4ToMcB0e2P
k9TgnDGH3EMCcL/EUGCyQJKBGtvudpSVfGbg4QZVkZmcekXxFS5pqCpLkPI6KAjial1AaRmEbNYW
BiAJ0HK7HW9tmeFBglyCt+J8tn4c1ZTHA25/lRZpaNfUqKUM3t+cP4gGFGp9Y5mtx8LTf5aZx8Gw
WGaQPyy8rsLYtPmC2sPOsOjDCjI2taH5UFT0bw9tbVUDBP5/4eZ//25V53Zl1iTH0KaM+LFx8MDH
cbwXYT6lrQkKyb9vWKQVIHznp/f89v4YjkCerAWjkkUwgjpqcfpdMuswaOmu7dJDnU8bdy5j/vM+
VmwAJgaOB/cTXGWdJZbHEbrVGTO1Yuzs36YTQotvOhCJRL/Dvk24Dx3iQBvoTi+8T2bWfNcL6RMj
R+J2XtQwnJu6PjI93ah9rMz6DHKGiAFyOKiP88Xn3azTUZl6WuF0mthewsQ2b+402fs8SY4qLgLA
dTc+88qq+hBw3rfvAhpjJjmAiyxyNchece+uLDFuD6fUOIaTZmx85hXUA8KhhPTmWIk/ePGdAQVk
JYcaTjRKMqL91V+sqdzr3XcKV2y/CaxxOFhMHuvJPnCzyHDzohtJYnWOwaa1YICDi8ByI42aSFwb
trZQimC+rT306iDrPRWR533Ny428t7rOwKdAlRPYiqubXFtDIA7gL6xrvQztnOxc4xyr3xW8dBmg
+YUbMLpxqbNXv+nsIATS0EzWXWQKQ8KJsa9aFiX0uVKAElKIUgrwUmzDd8STo17hkarZiY//Fmp6
ni8BNKyhT98ZVaCVXcDfiCy4EU4X7uihFw8+OrQPmUsPlTqKtg0gnBl0xPQVO2qDGWQ2rM7uU31E
AgQeTkRVDq4DO7jkIcMNPR4e0vQHYUfCT9T8oXlfR3KamlOC5vftrGWsfVwsLygxoVKJCVisZ3gE
4+IGZnIUq++d3BVjVEKezEkm35h+0bH0e+NoUvmokYdyyICuT/BmHXemp4C4hAuJnkHWaEu3xlz7
IvNPgtbzm2bw4pxgdj5SowDvicaQGBWh6r96LvOBsQeT0Nr9D2nnuSM3smzrJyJAb/6ybPuipG5J
/YfQSC167/n056PuPXtXsYgiNAcYDAYQRlHJzIwMs2KtYWSYUtrnYN3yd0XG0UKoqxbfBeCYmjbu
1PAfr4IYFGzY2DstwjRqCn3ZxCr62w0frUzdusVaFrwACOD3agQ1nNoJST+7qrVbGE0YahYdqcZO
w3znc2QK73fajVtZuhe6t1StCZ6/1vlTBuQvUnYt2Z7sHxRxn6ghqbNiV8m7pqe26z5IQnxgcnQ0
vuTtoVVfqsyprLdOPY79e1vHd3r6KykYmwzMY+7frRwL+drdT4mvBbiX0gW8gpduzjTHtPYrV6Xr
Idmt/yxU90n0MJQOqA4Cp7e6+FCDO6qW0SpJ43TiZi8NiHpitUmPFaWd2YlUq6iFlrrQXkJdfbJ6
/6DpFC2gj7i9xIWUeALuA+OaqjNX6ggG6A0rL0rtxZRDqFAfa+mvdYx5L88tzN6m3mvGtqoa4NGq
42mVHSpfby9h4e5Sx5InhC1KAEhzXG6S1QxK66WFDkWK+qT2DVAf8zXs8y9Mm28Hwzv2WpWsPEhL
u0MeAwudDkj5Kh00OrmT2pDdacMKt1wZ5eesBVGaturawOCVKY4e6Osp+eTtoTZyubxQJ2cKiiZ2
IFwt0ze93Y/NyjTnmonpGpy95rKeCW2bF7Hjp0N7x9wLZdDGj18y2Vxrk1y5NFYDYnBKeZjfu4IV
jF6Whh4yKo7YwXHe1QcxDA2b+W7m0xnBarz0cPt0XMX2k8EJl09VhgrWPGKTukKDQCSPnCj46uuQ
1/4oqxgq7uNtM0vrYnhj4p+DAhss3+Un9KBhTJrGihy6UCVy7ck+NyvAZt1PouGjVhu/b9tb2jKm
e4BtEx5c94SLUek819Ijpxr02hb96EvlqS+5rP5t7ZTPBwiEhBEXSC90dvpiQNmSNY6REzN/WEK/
kv8s6q+313J1gWc2Zscv9AJfDV0xcojxf6FM+3VU9Hv6XLRqUDLwsmfmnNcYL5Ztwq3BvCrlwPkr
NVKnG7JejfDkgV35n/Uu39bKO4U7tX0wq7Vi++J2Qfnw/83NsU8Cc8UMrCiR07XeNhnh2m2Ljbd2
KJbOOq1HVF1BvcHPM3uuOnNwJbgscieqDP+T6o3a17DwIXH+Erj4wtu7tmgMMBNt3Yn2bl4EHLTU
i8m8GPcqy22mUuPMgruJuhg+5pVHaskUcsnU3eCtlGnTX16uWM2VAFX33Gkq3ET3NmTMnIw/iSJv
L2npUNDBVbhRuNyrXDnRsiZSFCFzEBSR9kIkehth1PZmKP3S5fAzAc2jWKv1339IPAeTetDt8s5b
sweyKXslbcIydZCEBcVRe8KjEZWDbWWysPWGUF6x94cF+SK0mKCKU/NQnyjvripP2iAFutD6qYPM
XUjDqQ+FTUdPY0NnzzTyU+kLuzDroBe2XutE2CEZ+RJHgwbLRBV1xUnWqHTmgRSiJSc3X7KRUbTG
hLjBllsv/8xtl0Z7MGPlDju9reew5ORtIj7mihZs80IXd3kalLbO/3LnpgjM61UTPHh+6G76sotO
VaHzd+VCmG5yARFrhjyKEN3Y0gc7mm1QWdnG5Pf6yPQTmUprx3EfE+561tEXxfGxbD3hjna1u+Ub
hi8oaaXSXumYO5Pc0LMpM7nItBTJe2c20otYSO9m5n7PA2Go9kza0FcPInHXCQYjFoZZwYaSGGrK
IJf5W0Id900RRNm2eg86FALsL3qOOmDMfIkjSr4Vb0OdMQZ39Mu7UFIG25c86R4We/eHFckyOG6m
KDZCFMibWE21+yRGV0GvmJuVQMM+J/2gbLss6hBXSgw+T1eu7P+CLwLuQoMKMjQKNfp0C85ee2TF
4km2I3Wi8iPJ393u2c3/3qNfmJg5IjOS4FPWMZEHP3QluIutgwkXf2/Rjvb2jb8GM1m4uGBM4NOi
RTCREMxeED8ZzVQWgtRhGMGuR0DCFaDIpN2W7Uvu/xTClcRg6RMSc8J+yWtPVW32KpYeYmmo34RO
1xU7s+kcqSkA8BuH2/5oyYwGvpOSLSk5tYfLnfIbS+4tv+Pxbcf8YGZVRXEjdHeMUIr/4lCcm5rt
WOHGodYXQ+Sw4pPR+UxU3o3tp9vrmTzZ3PFoNHSo1k1f7U8F4uzk5T2EctBMRQ5zbr9GAZ5IV+pW
vtnCW4EWJB1LCI5hcpoDfbXaTJNIUxPHg7Q8GN+l6Cno7luu7+21LOwN5Sg2BdAYBbd51hF2Y1O6
6PE58dDb6EEyxUFnb6VQvGCE+TwAjZD6IZ89j/1bv1YSY0gSJxk9SJfSF8aLjm4vv//1WjBDjw0A
O1Oc81YE7xt852qQOL7SOJTP7K6Tj7k27G+bmc7QbPtJ06bIf6IYu+pYe+ATE0X0SgbEO1u2AMt3
4U6VIJl/0RmFd9vOduOV1GbhOEyoX5FTR4J4RThRqI0Uh7GbO1Y8fG7z3RCENK8FEz683e3VLRxu
KoP4goncAn70WZCiNkWi6rChOlVQ/lYq3kU5XSnRLSyGt3MSWyFOUJlJuvQHsH01fs3su9P51V0k
dK/EeujvBEfC9JW9WlgNeZOqQKNHc+oKXyQEZeIDyc4cVc8od9IvEKxhbcZwcT0T6xPs9ZB2z4Pw
xGiETHcz1qMWu7Gq3itV3Td1snPz5O/PAfTPSNRoHL6p9XL56WTECCI/Yz1F2gbPfSV/CIEbnOrI
QxZKgZn89mFYeJCIsXB0fEQaSvPDkFVD28O2kDldnEpPY234GzlqLSjJG2MjNbXPsHZgvsdKIK91
YBZ8BqYJ7JBGxHPMM7aS6p9luUHuCNU3oa+3RvapZtj+9vqWjse5kdlh94URPLKGEV1hCrH9FK12
GBaXIRtTiGJNyp0zCwbq2fDQjZnTtPqjNuT38FsDplsrtC9u1JmZaaFnT1LUEpnDPZFRXUEtsz2M
hMF930BS96xK3wP/+7/4blD8MS4B0xkh2KW5FHroTJRYVRfUG1Actlx9vm1hcUFnFmbfzc00sohK
zBwpNY8WxHsSRCPADnrjpJqhHSTfbttb3CdAO6BqKJ/DanK5IhgjQk9ETcwZ5ZCRr/H30BWA1F1h
JeSaLujs8eCp/a+dWcgV9EWWa0WTOYacDQhgtfpOqoZik/YNsFSjFlDl6pK/f395FadC1SSQdNUW
0HoQJ3VJQhiCg2w/kBsN1jiRF9d1ZmLykWcHME/GRICjLXeyDN0vzQngMtT1X370Swq3t7dqydRU
KiJbhwaf/7g0lbpIQUF/kTqNb23kLH5yk2yL4EbFyB2CDImmrniJpbNBmExFAvYePO9sz5RUEGN1
MFJHziR0UgKySpTqorWpjzUzs0vV44sk32BdgvyLvNVWip/aWoi0+O3OljK7VpRshqJUTWzA9lXB
+qXFTtAWdg2prb6m1770Lp5/t5lTEjzmjr2YBVnsjVq+wYC/beWMZ3EloFhy40jOMoPA/BADfrOo
X5QTeE0gEHXkVHsAWPWo+P6KiaXNAVShwOKByP1V7cbw9IECH2cgsjJbGV5G4a2xVoKVNRvTn5/d
IW3Q1dSXNDYnYHpshPS6be1V5t+lXZmGu2QErKFtmkPAWkpTha73iSP1Mn3Ql7LOt0ryM1sbqV3y
4PokjDGFyeByp6N4thrV773eyLPMEdBs9fNjM74rxX3rt1tD8bZqtfaW/4l95q6VDZr0g2hlGPOF
AcGKAVzHmdOH2vhgCNq4CYVS2Yq9JBxCEyoBvW1fXRE22lzWhh2MPeGu7RrRLjPUiaVCHzaDopRg
ooVsE8hWdu8yvLjivZY2Ge5HwBdTPnwFEIV8tuuG2sKZpG+RnNuj/k1uVvz94qc/szG75SMwcC+x
uA+Vld8bcgdz9viaycp9EeZbGZiQrYbRCqZkcV0QbBCwqYgazoubkIQxMloQmTIfvSnaO7/9hy7M
v/DEE6nZ/xqZeZQeRnpjGCjWQp+4UYXALrTSrsIvtx+YxaVYmkjCxSDOFRrHEKRJKkHn82UPsLwc
RplgFwao21aWXDEPMu36qYpFcnJ5P8K8UJpuMDLHahlnCr642SGxSnsovvjxr9umlhbEfQeyDnmr
RQf40pSRarERuUrm1F786JnyXuq8O8E3V+A709efX0BSxinRgrPQmveoDBedRL0dU0dUc8AFonAS
TPOf20tZSL6nLIupSDq6/DPzKlYWCuhLCDSo8t+de6x1a2MJUO2md0Hub8EYFMPKwV7wlxcWp8t2
5seiiHgx4sM5PeRbkfJUeABXSCR18B6317awTQzvTbygFii+qysEf3AiBhHNt1qA6zjcl+gCJ+bK
Q7a4HGiDp4bbhHCbHTslSfzRQETOkb1vWpIfIFgMK8jJsm73L1YDihvCCBDWqAldfremJEXNGiNy
VOGroYNAMb/VxfttG0uLmQJ2Jj8mzr55dqVn6E6bpTo1lcHeQimC8ORWjHK7GVbOnb5wuOmKQhBD
7YfW1B/uwLNjIIR1O5ZNGTuWGlSnQm/ei8RNMzgbQnBaCDOdoPd9CeJgLzghBIVCrO0zHquN6+fC
sR4lRLwkMdpZ9VjZRc4gTaSN6bfEHYJjN8rR71jxi70F+ywqLKVy37becDBHodxpuVZtDejDjvD0
9Y5b5alddl1/iAQ13LLLrcMcUffUAhhEPLiTf2VxLTzoICOB9VWK9VPMG7XfyKnZbJWmkbfjWHS/
azUsN0o+dB/lKAavXqKFP70ss46ZG0j3Gsz9W7OJ2wNY69ewTRkA8EbvGAj6eBAzX93X8HtsWgFd
RDlD80py6Z3FUZB+IOQ4ESMy7OrperSn+7umIXm97UyM8f9RhaNFzdZfHi2d+lSqVhwtd8g+Rk3a
1WX8tfOlxwQB8Nsn7HrwFJge9ZYJvEvufHXEEMkei1hqIieZNMIrv+LRoW29KTMQDF1972X9Q1+K
74NrPsbReGAU9psYRitp49KKpyLtVPKZxA1mKYgYpaWYMHfvgOl0+iA8ii0xtZZVRxNE+e0lX0cP
04r/a0u+/Lpan7k0uGjyNmOJPHe91ce7aKz3efnJLBnwXXMU1zcLeyRX1ARl+FjnLr1rSkNtcvrm
Sevuc096bGX9cHtJiyZI4Dg2YA2uCtBSVFq1qbWgJ0TugfdRocl728LSBoEPYvyaURIClJlb9YRS
zrSWVgoMMC8xEp1SGLl2YIRfStNYeWcXbVECpF4P1o9LcLlBnShbqCq7oRMyrHuXlJCKlkbVb1uj
T7e+VeQrVcClrzeRYpMrEA1dNVr1ptDDDGZ0R+09Y+8xJ7hrZLdbCVqv4yE0vni7oThjRovY+HJV
WSypUdCkdIlSGdzxm1b8Y457iYqcBzTk9m4t2jJgg6ONw73WZraqutRrrfYjCiJJ+0UnKd5oBM0Z
01Sue4BtzPhnhNV+5RJP+3IZH7HCM6uzi2XxXkhuEvK++/1xcvwbXWmkjWgq2cr6Fi0xmwLydonI
1kOTI6pCD1hI9j3tAat1n2R9pRS9YINjDp2DyUADc02zUygOmciETxE6eYf6eC1+zYf4SfaalfBr
yQHTY+NM0BKlsjN39v2QVKOMfoYDqmx4jGXhsyVpyb7kwQI+yntv9Nk/paBpT3rbtXTS6xTS9lh/
zJlbXpOvXLgKHBoQDtTwqBLOc8xUGAqz69XA6QE1tD3Kwp37evtsLrhfUNnUIKcc8bq8NXSlVAyC
FTix8qbr/jYW1YNfPRahtZXQ9M3XKGWW9pFw2prII8CWzWv8fq7HbWokeBO3/JRo5TPyQ0c4E7/d
XtaC02KWXOR9okCzUERjdrapAcA4pVsevVZ89zP3zgLQGzTq99umFjcJBiiEk4AaUiW89CRFbEBT
lvMFYc7NtoOgEKyHsbVyx9asTAs+CwiTui2zyjQCZzSQyRT7k5Z5K45+ycTEGUj0SuHxKhEleQzr
Ht0Xpx2FfQsxGnNLK8C469lEBagQCAAcL2MJIPUvl1Hm1RAjf+k7vlRss8TaRJW0ESCWz+L+RfcF
hvma/gPG+ydP7V/zfC2hW7rfdHgYDwCDsDDNylWN66EpPMeL5BetPeX1P6nQwHDZRXbNwHuoaIe0
lnYIUO91T/ocSf9iJ89/wXzYtddEt1BTfkGlqycxc1/bwFpx/curnLQziSUZHJyPDeoB1ENMK3iO
kFjpd9mA+rQfpPYomLXwCHejd1A1oujMcAExWQTuPsQ0IOFBAEVKWe5u35CFO080S0106uuhfjJ7
/7o8k0ux13ynlk5x8k0rPrxsJc+8HiFWTObVydBBC9JJnrP5ZxCi8wilgcMd+UUJ7qePVHlUf9RF
s4dg6gFd8lclkhvbr+Evv72+hYsDdxkTxIjNk7zP3wwzatK6EtrAgbfc3URKj9Z6nKz1BdasTH9+
5gHqUFXSvMMKjGy2ShW9WR1DWHgMWMg0XEnJWSfxvDQBa2dmGcgTkuAWFdzfgxB8RhWnfBhHPzoO
uTS8WFAHbxWjX8t8Fhw2QAO026joEPjN67eFOoYWzO6BIxTNvd7X97E5fpG79tUb1L8VxpmOypmp
6SucfUi3p9WbVpiiAebabePnzzJcqBtTDP2/j9M5FQwj0AybxoRnH9QNmF22mjFwBuUQZ/2zqTxK
cbMpqjUigKXPd25oFuwp4qiWmYmhMn51YccWqk912gMhW6t7L91lgM2Uk/+fKOjs41EVyaVwyH2n
0SRva4xe/tp7WveolwDIbl+rRS8GLNeaIAj0QeZF3nzIqzBH7NQZKgHdr5QGXB8h/mi4dZ8DLJRs
HxGSXg+2hPLtVgtRHMsjUf9QumZNjmpx3dOrhVgIrfX51YjSsIVQ0vQcvTcfpBjCzdbd+vFK5ri4
jQbj3jLhBKmCdXk0/SRPfVSofEfM6p9mmB2G0fqICio6dbUS6S4uCHI6BjHA+YDzvzQ1UYVpnRn6
jgRofNcVQ/7SaAXigowPr/jHJbcypaoTVHdCWs8e/UGAt3wI2EfYhPqXKqYroBUnrdKHrddL8lPp
FepWKYthLdqYTv0sBWICEnzRVBScCjiXa7RQCYNVsPfp0aSn3LcgiNfsOh7sIQe4Tp0rNlDXMCCB
3aBZgepsuXcHlBVun+OlTaVLBBEd8HKYh2bN/twtDVc248Tpm0PWMdmqIyY33ClduHJhFg3BpUL3
AwcKEdXlckkkhxJRosSJ/fZQFd/gxrWl+g3Kq9sLWjo6CKRMBMES91Ob+QBPjoShRQPPURj1c6nL
0d8XaCbctrK0Gvg4uP/ov03DPLPV9FmJjG2XOKg62aUGu3//I4RUKxV+3Ta0uBwT1dDJqU1awJeG
XCq6pV5UsdNIDcqkZfKcKfV7o0UrMcqSHWwwZUB+SZA1uwZh0CtWbzCTlI4VsZfiFbZiZYcxqV5v
L2jRcZ5bmm0Q5d+2tKQ+diSl2KNXYENV8dgJSIXG2l0Q6FvdE/dIC3wedc3O4+BVzaTPt3/DUrQy
ZV+cRqpg5rxq5FVhxRDiGDuQIrwDzjvBirq/beJP+ju/3mCX5T89rammd7lxEpRQ6RCkiWMV2he1
GOHACLZdwfKibINvA26gVrbR9Y8KPYeot+6TLLwDxra9/UMWN5Z4aaLgoZY099pmOMqJBfbPyeSi
3lZCAe+Dyayr/y8KLdQsqQ5PnTWexNkFj5IoCJqGC971Ufgl1QJvD++Gl9huw4Tr7UVNp/Hq4wLS
nQBxVEznuJcybPQ2lT0gwfn4y8jvLcCMSXqvjNquq+rdbWOLX9CkWkVoBtvJvOAsWV7dMzGVclpe
gNvYiIjGxtr00jVr/J+/nbeVhwhehzkjK+MSCLYnVerUKtw7Vja+aK55MIMQEYt2r8JjltuDjVCu
Km/lUXiC7QwZI/9YoQm94qonnzL/uhrg5Kn/RolnTkoIr17egdkEVRQDJ0J5s974ypjvJTM1t4bR
JpAsF/ADpdYr2Nk1eqqlvZ0mpBlEgij0qpiWQCbjpVKROmZcH61B+l5kcGoMxHa7Hl0TphjXyEKW
NphqDwk/zVr1KkUKxa6N3Arg9yA8JnmF8uA3Vf7x94cInLRlEc6gfaNPD8pZXI/AoeDHiP850Lkc
ijo5dKL0PMZrrEZL0Qxj2oiqwSFmUje7NBO4EhGTZQEvl75bULS73odYtbZvfGv0xG6ktT7tkieF
f5mkllI/I62z5ylJTOg5VTNyjIKZH8TG82JcOY0rJuYlCWodY+SZtLlTv07uhr6In2Xf61asLObo
sPpTIqMAwyWfPYDcoqEUS9pKWpAY3we3D45CICSw+rXdsY/c6NAmvnQHAbFLQyNQ92kzxGutk6WT
aJBTcOckYKrzV9hrmQqu9ZZXWBjhTky/RYj/pXG/stilC06Zc4KrUrm90i+KlYwhZwS/nFZ9NMHp
A3fetFTecSm+8GiFKBZJK+/hUsB0bnJ2/j0inCCz6BnXvAhm1m+S8k7OLFtpj7cv2uLDe25ptpGj
WtM4S2oa4YFxTMvomKr6rknCfRNo9x0jTHaMbpvJqIol1F/TVN+mpvClccOVAH/p3FK8JtSBO5DK
gXJ5FQ3PQCCyI6JSe/jU4g6Bs3FlrUsmgJhQQ+O9XVBSKSCmzBMasqC9/C+mm7gPpoHK8u0vuuRT
0JKfXlug2wC2LhfSZtCHDyYDwz1SSb73qobUCZ4y7bGGnNMQPt22tuT+J2kWFZ5aOhxzHIMnjl7V
J3TYFB2Z1Ly1jkls3flR/ORFyoMVt2uh/FLZFxzQfy1OX/nMNVtCpWl6SLdtCKunNk/8TSqW98gG
gzxJmgc4VvdCq9sDM4i2aagI3NVrbCWLG8kYrMlAC+XBeYihtQrDdFKBG/U+yfHPkQHJ2191ybGA
FfqPgdm7oNVRLYQlXzVIIMRGy/CuEeOfiroGvl+65gABaSciDDSNa11+y7inEOgL9PU8UZBsbWw+
SUgKKlH8Qw207b9YE+0TaO64Ylcpi5n6RiNChe2QBj4Zg/olUJOtoaS/bptZPJBnZqbrcXY8ot4c
Er3i02m6a/uejEYkqD5P2EVRihzE/ra1xY06szZ7UCUxFXpNZVETV49f+3buw5Sur4CFbltBdvBy
TQ0eMIlhsXQERuOJ08uXzFjpiS56jf8sRJsPcOZlUtaoAOGblOax9yV0kIptmWiOIrkvhtd9ruQ1
RPfi4YP3kMlbJr2vSGlR5mmszIcYos1ligtue+eJ2rFvAA+V6d3tfVo8FWe2Zt698E16vAm2DNcK
7cLvt3WpPrajeRfhhdthXIu0Fhen0TahuKHx75kXTsw6H8QS7J3f3scARPJhUxoCdYd/UQiYhnMm
QCHzTnPiMSPSAfn4RHSl9UMUPin5zzZ8u/3tFr0dg+qg++B3oW55efoyT4lbb1pKnXgfSGnsMkH7
edvEwukjtYe4Hb59yr7zBBHchCsKvOnTGO8dv0NGp6gu7aLTPlW9+WSkwtsQomZx2+pCXHVhddrD
M1eR0b/TDQ+sAQ2sZ7Bj95zVjao1cGiPv+Ve+CHAVp/5a3CRhdsMQRedUaYikXWcf88017o2NiMm
fc2HMo9sWIN1Ooa317Zw/lTS+z8T0mDA5tOxQGXRFAhp98NrQwDnMTLhH4eAN7JYgwMvmgLnIFHF
06eJ3MvPGCR9XsiIvznGxDOVettK/i32nt3La0xGS8dkYs40qb8S98/JBt0oLMXUbwIaBpmjxPpR
rBnZGSxmNHJhJ4fBIeyqldO/tFvsO0uj9HRdfBpjpaUEkAeOHMan3pIfuqp87YY1f7EU1oAFBZ1J
IojCyxzpnJhdYSBM3juCdhdp2j5Xn3t5U5UmfJH3rfXFK7+N0K0q6sqzvOAZoZUhjaafSrY7j3uT
1Mq7MFI6MGyxrXU/Y+UhEe669Jh7Kz54YfcMGX5P3AhJ5hWRtZG0Sip6XgfO3hGahyGE4W58l8tT
MXwVs2Jz+wIs7BvWaEow544LnhdolARNt1ZQWiex/Cch1E9Vqr0Gdbu7bWbBOXIqgK8SQ8FKLM8i
tb7QRk1o69aJ49Ye/DdrDUW08NUuDEzrPHNSoWsmnjF2IGWzL2IHe0dcc9KfdTHemelDnq7xECyc
hwt7M6dYu7XfaXrfOpZg2INM+sXbyC/YR/WJCfvbX29hk8B6Teg5EP7QocwW51moA5hF1jpK9yzV
ybYY3zx5rSKx4J9gG6dfBHO0ct1ukxNmfNRSbhxX37YZ0xeqZk81zsFcoz5YGOSBXJl+MHx1FFeu
BuyHKE4kKZFrx1RboGvI/hXfUvcfV37r4teotN/8I6mJcfI/BHPj63sAK5p3vP1Nr5fLWw2PzUSS
SX1Smm1gXlk+5U+/dlR+Q6zehf5urNHQWQkYr7aOpxOaI5ZKMxryoencnp1Lne5+Ils1Mn9lJu6R
Mchs+O3Ux5z0esVxXN0xTE0EecArmZCDOv7S1ODFvuoVuXAKjMbfNVKbPcSpsMZTtrQg4lBoHoAG
Un2fPWNtEkVNR/bomE3vAGt5MDrlIFXx3x55FmMyWcBc/8TAMDcToDaadIHsngjdTlbbPVPPtK1U
W3F/V6dgMgNvuzYh8uSrnkku54aQKIJ7UvoSR9FttDp4Bpi+GcN05cAtbQ/TRn/Y3Yjgruhsylh1
28jynDRNxc+x6KmvmmutzZguWgGOM405U/Kbv/0qXWW9kErPCYfe3FmtoW9HL3V3f3l5+GwWujHI
xui0e+evoSUFQ1QbmudY8u9q+DHk77n43qf//LUV6DDAjIONgSVljsWM0ScIazP2ARhN4webugaF
o2XbOlyLza5ejynSPLM0fdWzW9oEY9SLYFGcCi0Y4DhOKw+hrbUg1bRgH8rG5ySXf91e3XXLcDJK
8QlY3EQ5P+/p5uYoVXJpeE7dRwB8LH2Cwun5rlIF7XMgyJ1dDXm4CaSUOUcRYeRsouCOYxhVmzgo
478NhaefwywngxAQi11BP6wwShNfrDwns8Ddpp+Y6rQV9bti/b697gUHAmyGNjNYOfDL85RPqgdZ
6pEDdCTdhSg9SKQDHCveJs2Den/b1FXmMi3pzNTM+daxqVttPnjOOECJOwzpJhtjGLXAIMXluBnR
ax1HBGrbcqVdv3ieTArvPKiwAcxPbhLmg9ypgnCKNLiGxyD/TaIz5RgvgM7foC9+N+mBr2zg4oel
0E+dCt0tMt3LQ9wXYZp0au45gVIcki4HY19sXbR3b3/UBZc5aQ+ooEnhI7yCluSZkqiF7ntODHJ7
Mw6V9BwNyCo1xTBArRyYh9v2ljZxKn2QBgJppH56uaxsYjLTR3wN6pLQ2kJYAUp0yJ7b5knod2Gx
SyWGEYuiX6u5L31PmDj/0N3BDDAHKaQMOsp+LHmOkroHfwgiu9AhK1a9f/FBpx72BGRGQ2AOmSEQ
oKYQeb5TIH1ceD8r48nSEHn6cvs7LrwMLOa/ZmallpqYT+hzge/oCyjZxtEPVK1WntPFTzYVnafP
Rfl+Bg+ITbFTWhPIVm3Wu9F4KmldJ80axG9xJWdWZslEUcRNM9DAdpSsHE7RWMZ3qUkL+/b3WlvL
7NxVrjTm7eCyFg9K0QFd2TYjVKzJp28bWl4ObU1cLxWweQqmMghIejTtf285nagdJL9a8UdLa2EW
lK4NaGB4omdrKSIjHCuQsieTiMeWqjTZ+d3wYvSyuHIClhZDz9TU/6yFjPLytqIoY/qwKLin2PM/
QzR1Gjx5xSEsLob5jGnSiz7+fDF+gzMQ6sw9JeVgbSt1+NUpg/fAANiaKOWSqyPINSZs/sRuPbsy
0YQal3PfPVVVDHe/XGqHDOnJAee60WPTXHmulhbGM0+Hm74zr/Bsl8o+bpWmxLOW/b5OkIbUjy3Z
/+3TtmQE3A5jQ0joQHUyexMHom2Qc57nNFEqbxK3KnZqr/e21qTm7v9mavYgGYMQaW4WeI6IozFi
APAfYnZ328bSeeOVncRQkCgB5XV53vJW0ZIx1xnOtcRN2ASbbE31eekQnFuYHQLdKyXZ63nLx2jf
d9ImGPMdKg8bpV/xA0s7w/2El2DKFa8e1q7RWmSrNXKRXNi6o/wc169ZsAbJWQpNmJsB0UTqS7Q3
/YrzUJcl1EGQEpqkOZofqNjpB89AX2cYhIoF+sMhDtoOzENnJivN48UVkjVABA1c8upFjUKkX7sy
Ek65oYPNzET3Pg4z5ZhUbrxyl5Z2bSL0mfirCB3mjPjoN+Zpm4/CSeu1bSd+U/V2G0TfOS5/f59I
g00qdiSSDBvOnjx5lHpmQqBaGJi7FsZh447KS9b9un3Mp0N2AV6CMP7cyuzJ6wDPi4MqGGD6lLfE
SvYZMoGBlcUbL+ng9u9WVrVoD9oKeiUQSlwhYAoRwHepZ+bJ1dy91cAM3kZ2OqH1kcy+k2tqQ7cX
uHCPie8g4IGVEODufBhBMwQl9f3SPBlh92Owkq04FF9vm1g4fXg2Bk+nGR26CjP3WnC/anPMjJPh
Psn+Zzh+2mIFD7X02RiinZ4lirdXNf7K7cYhTEPrpAtZaKex9Cz4THU0avJVM9yWfGqN4fVPnWp+
Ms5NTh/27D5XslJAyxFYp67pDkJcHTwt2/mJ+dzRCJJ8uvyhefDD+q1pqxdx7HddHn/SB/8xlOM7
De5fJgtWYoBr1BGnlfFGCYQI/H4coNlv6v1RgZ0GT9Z5n3MhcLok2oVtcl+747Zv8w8JpgF6IN1W
8ZWVm7Lg32SNzAv/ZvDCzaP2HlMu46bWSQF0dFB1t97Ucpwf/NJjqjlBiDhHW5VpwTXqmuvWxLRq
/mYwY1hHV+Ry1WEcmabuCtYJ4SX1cSRHP/ZVIj4FkJY+toUWoi4T+Y/waOefEhgFdjX9lDtAPR+3
z/l1eXX6IShNcA4ptuP9Ln9IrxtBHZSRe9IDWDPKqFJtb8zRjQ0H6RgYUfueFHFk653bvJSVXz6m
JbOnKbxhX9xKzhCLgtDazfviILGNve2XQvHE+Fz07fYPXdyqs985u5CNlAM2D1zrRD3ah0EqH+yM
t/y1HpjpymvdP3SVqG0tP1vbqyVXcP6FZpdGKqC3L5rAPdWQWJv+fcxchBBtby9v+kuubiZbTmwC
Ay/oxcttiAzkNTvfs06lou4tdMX7YC0XX17Hf0zMgSld7jUp0YJ56sboLaH9K6G00HWrQcOSHbiS
iOthWqWePf35mZNJO1PQ9dq3Tq33CZy5XfTq3ms+/v574ZkZvKY7eq0lFcqNGo8SnixF6E+JJhru
T7ctLB04CMS4FSRbCOXM3mrDSlOtjC2TGVADfo/cDq13qfkFlnzHIdsYwe62vcXPRoYCTgTpgasp
zNBSXTfsROsUm6q2Yww7J0IowX0ZYbzmc6fLMj9tIOb+Y2t26dGm9PJS6qxTr5ofmm89MvH2pFoD
2kU5zQ3N6So4zl3Z7jLxOMkHDq186g357+OuadIC/yOh4Egac3lSWr+CnH4Y2ERYYkpbjRXtJyIB
oDDzKPk5SuGaAPyfZ/tq4QyeEyDp0wzODPWTekEdhbAqnarG6O5ARryNuSxtwLrGT20UZzuxioZt
WejaK4qQyl0MkyVTdKBcW+b8T4HfppMqU3v0x6Q5qIgM7SulmRRTrW5j1Zq67yLf3WZtIT/iLDOb
Fpp/vH1QluKGqe0Gt+E0OjWPfsJaGOpyNNxTpIQHRT9q2lETix0aAwy9rbilhciYd/m/tv6HtC/r
kVNpovxFSJAkkLwCtfVKb3bbL8hrQkJCsi+/fg4ezXe7KFTIHt2XK7XkKHKJiIw4cc58ST7cZaOH
SA+6X1HIC0c9MyOLju3I458sLhpfdeXWVMNanZs4oDFhMz5gFpo/N8jqwQD+kEahlvDxxS6a9G50
QPHaI5j6ZhV/66bIvtdGywmZk7Pvo6br3JO60T2BtWBr6nXNByA9AxYIhJJody6CzsQK0VhlrIWx
VnwtI6h8qXzXFCDLBPuOV0n1O4m2wAOrNlHstgFxmsPOIhI4Hckb1WDJe+0uroKWflal9LUOmfy3
Uv9rJkuEf0z06igD440FqsTz9Vao7HAnwmEyp3AiP0QnPEb+Jbgx9ABt6B1DypktIijmthRijYjC
eDB/s8R5RBVu46Cuec+PJua/fzioZd+LSHKYGI1H17rh/YG24fV7t2VivpcfTPDWTITj8ChE9+eG
19HXKdcfHJ1tvHtXU0M2y61j/mR2josD0GLzQTmgorDK84eYKq8Ez1w3DC+IVI1XMgS7dpK/2mkI
eFv7mTI2It+ag/nwA+yFkxyUpQEphh8gc7xLeHk75NZdn5svGR8CiCBvFU/Xcp95ABRchMCKXzB0
pC4ACwWEn6DR4uwzIKpHe0uha+1SAeGEB8bMuIOX6vneTSDxhHQKg4nEzpDRCvMNlTWy153GuOFt
2hzx2hRBVwJCdv3UzLu1jDgYCMMNQyoBbPPCspk5QsYM2WPeiXeUh56oMAM1AKGTFjt3lMTXnMnL
6y3s/ZrnRlkVZQ3MobkXU611Y06m006oraZjd8w0E04LcQzj2JruV1Fd/UMsRx6GkQ0UUmwUDM9X
2GjguUWCZ1xivvLkd+w+ZPy1Um/XV3PtaLpQRQHWCZ0OCEicW3E6Q2RZT1iIpuDOgCPui8e+eBOl
9Axjg4Jq9SJiEAVZAkawUQZbbF01OCZC7ZwB6vxUpEZAkuYGcL23utCemdvfGlQ+G2lnB0VD3vV8
awxs7eh8tL/I0qrazBqcKxZ2jfIy9iang1s5Xtc9KIgqx/1TP/68vrx/qD6WpxWT2PNIIV6ESK3P
1zfCBiZNnrFQ08sECsAV8D28mJJn6ILQny6R0aMhOrwHVRLF940zToe6igRKJGkLedr4vRv7FCx0
Zvlo4+m665SYHmUcYWoiiz8XYGk6QB2hQp7ZDxvgmdWjAZDfDEoCmGFZf+9KF0rdDmeh1ZZ7VMAO
fQSZ1+JAMcAHWLx3faXWfBZCGXD3oB0HgfIi3sSFWRpdlrOwdM1TVNVvmF/4cd3E2g3+aGL++4d4
UxNokJVOwkIaQSwq+4F00KfRbTO8XrezFtdc5FqQSbHtuYJ3boe3IDAHswDsaI7wM9vSDpXIh51y
tex03dTqHgHDAIYGbBDgLeemhNk1GsoHLCSqvlet3CPBuumy+Hkas1M3bBH9XQ5CIbvBHCCGt8Dx
AaqphT1Lq3QraSq4/XZMf42oqvmFA6kob9B77WA0LrmZ8Cae0EnFJEPZQFczT1EI9kqBOcG4VtDr
NTN9w7GsLjjansCRWfhp1sJVZlpR252Nwt9E6B5cGXtbBdXWENGa9wJOHkO7qLtgmHTZIFJFTmpj
cpEnG8OjJeKfJmZD7AwcoYkGUmG0QB1Z78A99Fzm5l0xbYEs1wp7aB2AJwOPdLB+L/WkSJcOpSps
lKFt5jnmvZkJv25eMCWNBmm3Ly3M1OaOrzsbEXfl3pzZXbjNiQxcaRl4Fgtn/O4W47sy2HGAcKDX
mGKLW2hlL1E5A2gDU7rAUSxnJqfKHjGVgIq+4urFgrLzaOm1V+vyeP3mrH4U3q0QdpyZHZY5GaAS
QzE6qOlDqs8+xWKsvCmeooA6/Sd3EPbGRSUrCRNQNzrmmGa+igu+Jl6S1mkdCacA3OOrZcX8MSOt
8exI0/idTG4TzHTyn5sSlOhTQUjlgSoruUeREdvb1UZ1Um3C7lli9oFIHH4qY731lVb3nqpo6/NS
H7ymSh0/rqv+LrYm42mgFfc62dS+40bue5kjFcTLLsNyJsbu+nqu7dsskon+AciVL1CyrjlxaTcp
C5MOClclfv0udf7esUIHCJPBaKaj2bO8gQUCbVRiYDxk0Mfh7rCX5aNVs41ItOJTZ7UhYDXmQvYF
m2mlRy3ESQTDC67y+pgeI04fAJXcx2mieYajbZzEVccy4+xmeQW0UZeBdmIJrcHsOBfGtK9dYr7Y
ibodUvk0TgSqGzKGZ488vdJ2iaDPmZtvBPqV0AtVgv/sz0f3Q1xM8yjVE3DjhEPT3nQpv20sZ2MC
aO22AUQ40+8A6n5BrtDzZqoMnPIwqnNyo7mkehmKFlPrdspOZjzQjTVd/SSgME3AJDEcv/QiCek6
asToQxj6g5UCwce3BJdXcklk5sCNADOywiNJ2ESaokQumekPMvpEQMgBgrkSmqNj8d5P39utJVxz
IGjRYd4fHdwVIknNLfRBIsjlQu7xML8jmrwpJBs8s4ISQJNG1k5Dv+X6tV5byI9W579/OBtulcey
1lBGH6TxCl2q91ahCHfdxupSgvgb7MTAmlpLurw8oiKRwICEdGr9NOohPyQ8bfoim6eWPre1CMZh
IxVc81YE1Aygg5gli5el+7Kpe2BKdRZyIb67rfFS6e7kxdEWl/CaL0GoxtQ9lFpAbzX//cPyWTKh
KkUzPuwT9cO01Cnv0th3TPuXIdADixTVD9cXc/WYzJx884zaXPQ6t6jwDMHZ7NA7dqIBEORmDNyI
JTszFtLXQSS748gigpFG5UYEWLnjoOaAsjrGF+a3zuJ1B4i4CbIB7oRdNxxAQeoNhrXLBwBsN5zJ
yuYBpO8gE0OxG9nYwl9V6LH2kyBWSK0+LM30tdeq1ybbGh64pE8BhhvlE0ymoWNxGW40SG0oxXsa
GpPUH4Zocr+wPKu9hpbdTEweB05vV3csR9QzZa4DLGy4Byg0JQfWMjiDyswPpWsPd26/OQKztghI
+4HkAF5pRraf7zNaGqU+OQ0Nec9etFI/WmCXB499tAXSXznCEJmZgWsYipon2s8NyUwXKrJzGpqQ
0IURzwIaq0KUN5KDQ7bUp9YOEfgj0LxHjQVNjMUhmjLoB8pR0pBoIanywMRUIKNvE3n562uChwKK
iWDbmqEPi4vJWF5TKMxbIXFfYkd6RL+f9LeU3hXabat9uW5sba/wMIFGGGgmL4GZKk4Lu3QzK7R4
3/najAy2kha0TaXzDwhAvM3+M7XI1Vmk2wRD2FYohheqniGvu+GsV4/DTBg9F/4uPRpqch3rK5eG
fcYAXmNjEmRKH0/CMSD301nO3Qwk2XBqq0bdORnDTCV8y+IM2jJrGcjEcON1EkQZ36V0l1B21+TP
sdgIDSsOFGQJiOnAcJsUIPLz827hJZ2nNbPCnOS/aaz83MlPXWV8oqz5Nvb5a1SSLWXitQOC1A8z
ZiCZhPXFaYT4xNi7EqcRg7x+KUODHE0nD66fwpVQjloaCuAIAUhvl+DQPJI570uLYsjwQXWJZ2/p
hK3EcRjAOCMq7RiYvyCwM5LKmVA/DVtwTYxS87TECbr6d+c8dDn6TPzgDu/Xv4nMpfNFfQ3vDTwW
ZzzdPOl1vlsqaetWgkg1hDRy8zgNXXyTxKl9oAYoFi2FgqZtA0QxiUn3p86ubyvW1g9VMRI/TsUv
5aghTDENbMf7Aj1pJIqRc1B9Dbi5BIehBzw1Zryv/+jVjZg5VubCmnFR6qKdyNHUhI/jpfCERCmN
Qsljw8jalZl7wHM9DbnTckiI6NCFd8qWhpP+eSS4qY7rdeV3UqHvbnQb93Pti9DRB70XYFeY41qc
3zqLJddIYoWaSt4qqJJn+hZoZC0wfDSxCPpxPOiNVkc0TCsyeW6n7WMbDgCJwI53cuOqrJVagFHA
2DvmxU0ASBZhyDS1LOJ4xIe85rZfjFlgas1tLPJd35pftcy8T2S5I3nyqZ3yjX7V6pfCFSBRQ8jF
TV0c6UlqRl/psF00VVBVQ73TMO4VFtTo91Y2lhsOb8354JWrzxUXCF6wxeYpizZNpiYHJWoDsvPm
oR8JsBnDxhlZgwogZGDaExUQ0E6ShR1jgqQMFVjTTFqZBcVCIcNyGu1HKEtTMRfAzUOp6S1Ef3T6
Xke6CFxbRl7vxJpf6jI7QMA43jup0/spcJ8BBcnau11V4mlsB9S+iii9KUZI7PAS2FoT7M5fiiyO
Ttdv79r2ANmGlAg5FpibF808AURfbGQ1C91Se4oj+yWy1JEDdirIVvdgy9TiFDpmpMWpVIBlygKj
Z1YwMQW1cjyQxu//8FFITeAokKRcVG/GvCuBZERlpRXWTYmBP93ZtY11P3BtI3lfC6945P3P0vzN
H15EIC829QFaSWHdfMtzw+vcH4wOAWYwPLP+KbLd9Q9b80wfzS0OHYviIskp+i+ZTUDSNTv443UL
q9fnvw9ast0CA9k5cQwLyn0brK96Qj0n2+qOrME4QBb5v2Vb1n5lWbGqHgEJNusBkUq9UTq9C1bd
dWAy1VnzQln5S0XaAdpCO4g33Rdki0Vg/UPh4xFmATJaVt8yUCg2jAwOKrPugyidA3f5F9X/tTI1
Xl2YwfifmXlHPxwQnsYmBYwJhVnQFKQu+UENd4/m/sY5XP0aCOL8qfKZF6O6hjsowrTWCRP+uUi+
Kv47SzbaEqvXF0XbP7Kp6Joszp6IndyOOzTQYu3eKjBRYgELIl5J9nr9BK4VEDFK8J+hRcRIVdtg
9BC17GisgrIefMYiv+4eS0g4kvEzOE2b1vFqMHSNW8LOq/cLKYY197lwKhYuyswwqs25g2WMnC9K
dJ8h8bNxhdc/Dy2B2YqFgr15fiKsOlaGmRE75PoXzuPB01TZ+NA+yDw7qQHkBYeWMz7KQjt1ENIa
gMa8vsBriS3eHhi4BoMc8BiLj4yUnjsQg3PCnuiQQdQ79b3RaP65aJz+WXP19ls+8X4nxrrxEhFN
GwnBaiECF2IGMkKO6qKamaGqT4RUTmgM9k1cpAe07YMman2DVK+u4xzGePyhuPhpDvUJ+OMnkXU3
THYYpO5uZMt+X1+O+dwuc24gadw/xdUZUnW+H33Pp7YrIjuctJZ7Im66O14kMtRFPT7XsUsPnKh/
6N3/kfHElBFczwVyDPPReQacmx0SkB6BvUwB2EJbT+Td89RN+m4kxZ4b7TEe/gG9A5ENwGgADgQB
+HKskrss0asJda0m/9rQH2i02miI2+5xtDZ80to4AUyB3hmvp3kcfPGa0aNsmrLWsEMnU1J5UktY
YIwVsIhJrb5NcfkJISD1SKnXuz7WsxswC2Z3vVWrp7bvulMj4vFYJqbyR220d2VmP13f+jWv+eEH
LpMfOxaaTVrswmiKm6ZAqpbXnrL/fmASG2zMvXMbj9Xloy6rqR7FJnwziGW+1jS6ieziPQL1yvWP
WTvH8CnonrsguryQOMjQRbI1GwHNBa2BrBVA8ONDZUc/jLx/Nyu1hZla85Uf7ZHze+M0rtVog4HE
ftIDqKo/ROVW9Xd1f4D0RMwBGBf9sHMT3WgmowUJ91ClzLOLb7ZR+oQerq/bWlwD8wSOJ/gYoZe4
cIc0BSsoT2o8GNSpgLjMkFfHUmjgXd2CN6x+DmY58D0Yar0YqpdT04/S6tF5NocfakQ5cHJeUBLe
+KANM0uacXC9iaGsYMagY1jS5IhH7s60t+L06v5jIORPy2gWEjjfnCRPhyrBhHZoRMMvnhV3JKMb
rbzVIz3zdcxkYJczfhwPBY4XEfJ4V/rpZHpgx1Ux4BmM31CMmVw/CCvrhqhoomAFoT80puZf8yFV
A0uMYag5l5fZS5b3HunwrNvC3W0ZWSQ3Ok/bLhMosZNYHuh0GDv0fd2NJH5lawB2xaMUNUZk7EvH
K+2ckVoB2+Hq3Ru42sCkH28x+W3YWPrOiGNYsZoAoxjy6IU34x1Lp7frG7KSqGBS2kEGjXQJ4MiF
hykhM6wMmdthp4o9VOduu7p/HnIZdCYw3mz6BijyF8z7bMStlVMHTzBjUmz47QtsQ2JgVruG5m4o
e/2Elx/1MIl1b4zt3oybozmpDeDwWpycXQ844WaJRLSczg9eGad6q7HCDiNJnin5rOIf/M7OpqB0
7Pg50nl802Qx0Gpui7lkaYRSpvsIMpu7mGb6tzbV5QkotK0dXjuqaJbiNuCSQ8x2ccFJ1ZaKoFkT
EvtWi74MUM424y0I/epiQ6nRglLIjABf5AixMMGI02C23wA6ZkZTHSY9e5ty5xN24cZqzI2rsXam
gHpF1X2uJmJE6Hytx9LSBBIsK6wz2Xi1zYJkqr8ANrjL/+hBar8MllrA029lASthBjnvf4YXq+n2
Lt66ZEQhHjw8fdr6nQVeNPKjZ1Fw/dqs3UwMKuPm4yhhyGrxiXZNmm5sezOkTsX8Gl3MgwWKpQ0B
orXvwcvWQd8ZfdKLhTRY2xtZV5BQ4cEymM6JSQICSq0O4N22juLsFRc5Oko5wJvOclJzxDnfNYFu
7wCsLQnr0eSAJIAq3HQ+l23xBWyeppfZEMqq8Gq4vpBrZ2Wm9Ua5GQjfS+adlPKBpoOJtrq6LfV+
xxSwCqb4BpbD3ofC87vpaqbXZuC3vW55bQvRy5vhXA6q5UuPAOhWCpA7N0O9bV9j6d6mk9zwOmu3
G69sSPXOJJtQKz9f0jyBTEDMYjPM6yPojLxIC9r4y/XPWNu2mSkXNdJZL2AZhzCmgAqtW1DUWPCk
8oxe/pDQIvZIbue/CaiqjhmGGoOoACHKdcurXwe3hfMCfPZFLM+L2jKVrpmhUQ/dV8Wq4RODdmmg
SL/Fdbhq6k+nCK0CzIIvPFg22SNxtJKGUVrcJ0weUyO+iQqxUX5ZN4N9AkoHujzLK2AIpy4Gu0IH
pLovx5s2+saMt39YNDAZItsG3AJYgfMjwbQ8qQvhmmFXVJ8s2h/dJPpZtuz/z8yfbsWHPGtCZTbq
K9sMJaRXg4JAWWiEljSehvGW7PBadEGr7P990Z865AdTtZG2iT5yYB4SuyQenhPaUToF3Y11m/q6
RDOiN4etx/3aVgGlBSIRVLGQf8x//2BVtWNCB6mj6z9l731UPpiZ3Flgl/r77fpoZvE6sg0uY6sw
aThqsnxNE5oElpTal34y2i1T8yNo6YCB9MT7Fa4CQqCLR9Jg6NI0Y26FqGpQr0tot69FUvulY2Wt
l3BR3MlpHPdFXhYBqyPbV0ob/BoshchqRsAE0iY9NiBI3A3csFqv1/XsULdD4ZNCr28YWL88YTe9
NzltcmMX5ZMAOPhRF1UK/horOnJAhPY6ZhqDsWg9mSrEAduA26rsH3bCeo42QqM/I/pBG6jvW7+P
od2uSUK8pNC/WpquvSPhIzstHuu7ehzQqESxGwhrCvQoCmKGl1q6+WJF3PBEEicBzbvmVFlFste7
aOu1vhY+cZdRF0EH27poXxdlMtS0AfDA1d3ANDGfAmkYbQSgPN1SrF27BHioo1P1R5Nw6YUz4U4i
c+A5iq65AwgpVEXEQUBlPeYdg0qLtTWitha98MBFfRMAcyhxL85/Sxtetxo1Q7y1vjnOuMfr4+8r
NzMx1P9MLM6+m/Co6zIT0cswgtGwnt3BOFaQzLx+xdYC2Dypjtc66EkBzjq/yVORDlreOmYIKohP
jaFupmo62JICbhBDghCTYV6WbgEPVpYPjLboKcIyMo9lQRJUlZD/tZUZjjbze5Z4VZRs5Bcrpw/J
xVx+BjkQJAcX17kYolYrBmaGNnN/cNLoL60p1U4qje5ob9gbueLqF6HaiwYFcrgLlq2+qbuh7YDu
ckyxi4gVlN1GNrP6QR8szL/gg8vtoVXn9hkstHH0nFvusdXi26qFRFCb/7VSCCIjciagIAG5wqlY
tExTe0QKT5BbjCL6xm00f4defWYDLvD10zffk4XTRRMbZw+kv9CVWYIeQLrUV1kUmWHfqF9aZMQe
m8zYk6T6J0vYa1xW3FlMQJ4vHzhRWwoxWBrSuvlERbpjMkfjnG08vv5IIyy/aKa0QXcF1MIXYHRK
pqpJ7J6EzQAJt1GX4y1mr6wdY3UbJo1lBXnR6p5bT+azmdTtq6UPo2ciWkOCqRIgd7adEg/hRmN3
0FBJjiKZyUeSqNsTqxneMzbY/iBqdmeqCs0DpoHB2ySpb/BIvWA901s5wWPQpLb80SzjY9NFmCCA
Gqbck4jmt1GKEqrnKEyeODG1j9DoqB4xKJTdujyKgzE9Tk17qoCbZDxgWQCA74EPWTCAzEvzBx4F
uc1uBS/pPaIGXrJSVYGOqYznGHRtfqHp1a3BOusJSH/+G4GS7SxX1PtK9NO+Glmyz7uiBvxR733V
Izy2dpn4QAo5v8fCSSB7J4hHVKsFlNbDzoxYtkcNKXl2Uo0fM6PJdk2nb8korV0vVPjmKXDQlwHh
e34+JKdmovDiDEEg61XGM2P3Mv+apq/XD/yWmUUCGo3lNJgjzHRG5Vnk2XQeBrhYg8cbN2slJLqA
Y84kAsDE4flz/j2Yx8ydOFEkFKBHG0t5KFrjqBjmToqp9FRkHa5/2JoDhE4g2MGhnwfd+kVEhIpv
Ulq5STAy3QSDlTzUQmzUStfaarNeJ0jdIemKSL+wgUGxumnL2gjHxLZeo8HlO6co9LdsqPqgUHb6
CQJ/dqArql47beSnXJHRF6SNAimRAlVxUr3lpe7eY7onebu+AGsLjrFcF+V1JFmIPOcLXk2dyXsx
GWFspofElSzQSXtPomrwhJK3TbVZMlhbchCpgbkJgLp5yvncIpPA9WkV3rd2jmax8z1Oif/334QR
OigwQjseEMtFEJWO29AE2sChNoSi+Gpw5iu0TCd60/ZbZKhrEC4ozvxnbJGJVH0+jGjbEggCQHVL
G0Eur5UkwpdZBLj4Ud9bTZ4fCzEqVLWA5jJM6Lhd/+C1JUUfa56eMwC9XMajzqZKclKYALuUv1uz
e2yLLZ6GtXMCEBK4nDH/CEb/xa5NpTQGSJQTvDOi48gCpTvHIn8bqydN34JmrK8p+nF4TaO6CQaP
8yNSdCMIdTJphoo0OyTJrxjd2WPw8oCe4dFou0cBfl5qS+6jU73h6tZmT2EWTXhwTeJJby02dGjq
1E4KZLBmmVYQHaG3TcwOBEFegG55qlPLM1IF5CnTvpDBsr3Y5Qc8tAZPztMI13d2fSmAZ0PnA+PK
F7KKJG7beEJoDe30pkK3O7LgBvl3oFCDCDxrxEiDWN0n+vfrdtccPkUJGTO4GKAH9cL5DhhF6lIN
WKbQFq3t9Ymkh2Y0wJejaxiyZc0WlcR8fJb5B94MIHKkKEjhOp3bK6UzVflECIpeVhBDZUNy3e/S
3fWvWrMC1DpYutDxvZyAG7mSZIikFTbxd+gp+aC7CoxpI6TMIWr5KdAxnS8JAbB7uXSOqngMmKMV
xuItVru43oFLNBW9nwxg5VVNwIBmuP5da7uF7qGOiQa48IuoiQiWDIPb4bt0vL6TEjXz2DxOvfii
0WwjnK35mg+2lk1MYBLEiJe6Faa6ATalZAeo+vWv+XPDlisIBoy5zgouD7zyzg9DPThlJtmE4lCf
249N7vTeAFyu5RFtahWEedofvFP5cYr0yZOjzf2kFzepdd+bFNwBPTQYfLuU1gOUazHZSLqI+niH
VKVXjIYIrU6ajzXqkDvMBqIekoz1Lu3MqvEiA5k2Qq79Y9Sd+DTFHU7iOKbJfhxs+13pmITm0h19
i47FrjNL8qw60XmcqKr3nCJ6cOEdVKt8zg9ac8gcvf0Vg9//iUzJT2JV/FOcG/nO6gaw1CvIlrJs
zG6RNKRePxX9ngxT57mIXUc9EtnGnV47/RhcBzQfyQgK54s7JkXr9iUZUJaauOVlZMiAIhoD3Yw3
bsDacUQQslHCnmXml7FCU0jWLFToQxeDZ89mBnWFro/Et4lz/lpW0z9MHKCrglCB/zCStnw0Y3TZ
Gg0KCRFQXEBvumHVru+rYuONtPZV4Hyc2x2YUbooOSCHAi09IB6hxjGwq9H4HlMAB523d6jWB9ev
wKotVCiR2iMUwf+e3wBzGME2gxpmqHWs8lGMkDeJEVWHKetQiSMg1Hy6bnDtbAD6BQpsA59wUQgQ
ndEPOR0sQPtYUNUaYAn2SYAw+LqZ+eae32wDRX9AupAFz4T3i+8ytKHpswwjCZnJnZPbokkTo307
TsBfZw0bbpOhb4NK9dbuuuEVcB8so+2Aygp+wIWLtOysBApeWCg4d4dCp35fal5UOYhmdXMnIW+D
m6F74JRwfaPLv2vT35PmwTJOCMoGzlz0W4ZU3dRa0ds01Ct1MhFdPUjQ7atcvkTlX+u+Y259ZkUm
aPEAo7PkR8VIckxljP7OYPb+LH0uuLF3py3N58tQd2bGXRRcEqljgmlSFMjTrHEOpRVJsMEa+ach
zknIE5KiFpw1yWkq1PjbyYf4bWNbL88tfgEyaWQqmEe7zHylKP/vyFtEXtvmE0abAAvECJBnc+nL
cfSh/uslKBwIBN/O2Ld27D2ILV7jlWMNtDImGywG1Ka1HG0oSgt0UQ44mxJEnsz8Ph21r+BwhOIU
GEq6rTfyyjdjFhMwEhwiEDYt3Z1W5VZG0tLFXE8UqOiQM7XvI23jqs7HcXFVESwgTje/jTEAuriq
rMkxlcpa+cSS7oSJZZ8aYZI9Ibvy9Wm/sY3zP3bN2CLnNvqeakbTyKe2+IGV9mpADszyPhn5jY3G
Hc9QXetGNVeQvLpzt4YN17wDsF9YTJDpoL67VOkZqJCFaiAJpJd7K3oj7M4qgaU+zpQzTXxSdGcl
93SLdH51iefiNUHhDXF53ugPtVEILJktgZ7Lk9DuO3vyo/wV5PZHHbQyA9/AzqwcGlwPIKhAy04v
kUdVhXJzMjBsIIDNRgPRjgYx7Mv1fVwzgnLonLWBFg4t7PMPUolVjQJTN0+AUgWif2OYg0Padt3I
2qp9NDLHzg+rVjIJSfuRZmDRav0i/VkPLhKwH4k42Gzje1bPxUdbC5+tjy6k1hLYYlOJRpe+01Cj
xOy5N4LfOm7HfcPab4SXAXfHUMvQoPr/+9ZFJuwAd+tSYWdPY534KWQiquZOVQdeHqnYuIOXKQdo
2SllDjRdcA2WISNLgDogvZmBzQUlVPOhcvze2Fv2hpnL58OZmWXIkJlRGAj7OCIx8VxReg3ZeKCs
HkJIvYGqH035i6dkQrRYxiXBmg1fGxOcRew70Tf6Jis2MFKJScS5TzibOT+DZl0WmAbMsqcuV74D
9q18enXjvwYWzDKa/xlZ3CbgVXUdUIzsqSge0uTnQG6Kre7M2gGHDZQ6QEcHma4l6LzKwN+blgrb
geeP1b4X0U3Db3O8TFr7u+18afSjpgd6vLt+rlcCJsIlEjH0T5DeLlkFGqaSOhpBY423BxlPDj3V
/bfKVUECfG89bTx8VtIUWJsT6VlJBvpS57uFSmotMwcLCVb3o5F/peKTi9Fh1f208s+ZuMmjfzke
Hwwudm4YWYcmucieQEG9U+pbXZ9yKBteX8O1M4jqpoVO7pwI2As/mLpqbkd26ZM1fO7iL1rxizUb
zbstEwv3Y9eY2ATjX/o01TvuGuDrPjXJP6QzM48IHlYzcRVan+e7Y9qjIfEqKZ9yVu+NUQ8Uuy1J
s7FaK+4Nrg2UWOB1mkdrFmeg0yIFEHFdQcq1C0x6TNGPqZKfEEK5viurdlxwL6OGiDHlZZYfa305
FDnKotStvGZ0PZa0Qc5Hr9ber1ta2RwMC8HBAemHecolCNe0GimiVq+eyjwNlPiWoBTZ5GRj3VYK
kJD5+mBmsXDlkBMWNz0+yFBBLASKZgXQhJ3PzV06tkeQpHp9aXrj3yt5nBteXKKx0qCzASb1p2xK
/d5+kJR4OTn9wyJSaPGAbnDOwmbX8SGZcEqL28WE7aq64aZL+sM0vEXVhiNfiXnQWsQULyp0s8LL
IouAZLLpDg7OXp+OJ9fKAjQ4N9K7LROLmwpvaraJCxNQ3P0BdORPgsrVXy8VKh9z5ZQAGnMxHjcl
pJVMxeXTKLJjVcsHMpZ7yraS4j+PpcVb4MzOYt+zjKBWhwgOFel0vEGr8GfVOQ4YWqR5lzqJcZpA
Q+6bTeLsRquPvDRy2H1DnV9mp1tPJdetI9ixu7eJp4UntBzELiUVu952fmlKtBjYHq2g0lV3SyeZ
nSrKf4kWb4uJaq92WVK/NqGMUQ/sU9J18EYOfZl0YR600nGP4NaMXqdCJ/eMx9knauSJb9cuCPet
ERX5kUCVvC1z3ymjyDMqPfGF0bp+7k7FMbbzal/G0J+tOaPHUZYTesrW4KO2yY8EwJKgza0Co8pJ
/FqItD5NEtJtcW/QTy6F1DXQZM5r1jr1AQI77eeuzFs/su12x+PKxV9d/THGzOItMxTmMpnBP7s6
t9GPBrerR9EXQoNv/l8uaLYrkl1c3IB2Ir0Byt8CSteFUEhB85s0K4Hjwqy+NzhC96yBaIdWt+qd
WWmtP+YEcPCsBCywpVtiYiu5/dnezz7vw3W0eS4mN8fel+JXzndQr/F0jBap/hS7W3FnJQfBW+gP
vwxu5kVFiDu1oZciUk+kJr49PpXaZ3MSHrBLJ+HeGVsw0ZUbisIaGmdgUlpBSiuXQn+A0uJJVE4g
jORBNFu4w3UTKFEC+uIAobxYPTllICFxUvXUl1O3T6jQ9k0uWHDdD6xEONBSg7oG3JmoLi0LA3Fi
aK3eYhSQ140VJE4BPcsGKhBFpN3hCbFhbe1EgOwDuBSg5MAEvvgmihubQGAF1qC1NJFjCqrJRn+K
pPAhD7jh4taNAXeNIg4GzpYAfZrkZp1VmXrKy1OWvVnIQriLpm5ZeTXbnLWfE5ulo0Mt8H/W5u38
cNg1NnAorsBaDyBJHE0e14KGfWHlE7dfSvmFg5C0k9+u797aqUeDDYgR4OZBFbco6xhxD8hO7xZP
NAcJQ3eqWulFVPOb4ZgMB2lX/nV7K1kKanPQgJ/j30z9ff6RY0ScyRij/On/cPZlu5EiXbdPhBRM
AdxCTrbTNnbZ5XLdoHJVfcwRQBAM8fT/wjqnO5NEidxqdd9YnZuY97D2WkLFW208DqDhN9aK0ytG
5sCvNm5aqQ0wkghyZ8XZTa/p93Wkvo7OA0ji38HM2RH0uh04KLz5k8Pfu/xRqMGvER2tsQZak081
3xmIWODbI08+EQfOJi2JYw3PC38qLeUcIgvKijVy/gGrQexvm4O2V3aqbQwwraK6Vac++BJKf0ip
ftvSpn3K2jI9mK1MjyXY2wKZEHU3gDV1q8C/8dyWZhYMlWkF6UiQbYcc5caI2yLgUPF4HVrb27O0
V75R13gC6upX1aZ/O8myfT94cqsRt9zEtRsHjWfXG2KD8qgakdpF8tMFjajBAh2xmK8b/ZMVtaPP
WOP6ouySlX71BVKmCeQHMkcA75G1mN93VR6XsV447AkIPGC+yjTZV2MKquiUAq87RGP/oOfc3daS
vGddXoKFmz6RJCs2k4CtrzOm3QCXk2xK5n4jlpVvTBlnGw39oHddLF+dgq8ldBYINs6/eRa16UYp
bL202RPQPnsmtTevTe6iWn/ztHTXmF3AmtH3rOEAnMwxiwAzU2s+79IzcTpt893lRbmAIgZ7Iupd
025NCHR//cwjKAE3I+KtS3Au9dyyreAaPfGabWx1X5XP0v56fxp++sTIbCK5HF0XKBH2VPY/M3kD
Iq6trI9WwndAF60MaAETcm5sNmWuVxLDA83ikzX+FNodqHiCXPvOhslPeuXeI7H5Tlj/68Dei+aj
LN5dn9DFFQMmG28uGBjR+XR+HyjFXUu6FPeb85p3756zEqAsvXuoXKCCio5j1Idnj4KXFDH4S/D7
lfvYqbsIxHMZ/w4diKErV6Zy6f0Bch71KXjuYJ6azaQlDZNZOd4fZ0rb8ngzkJe4vxXjb94eSvvn
ysQtFBbQ4QSOR1CUoldwfpPWKs2BnsXCFVHb+bSvjC7IoA92wLdBm2EAgCCx0XGiGEt2g+mKDVzF
HsLqA0UHg1YcPM3VfdARpDu3L5NbCsHBXW67RQBcehFoSWUlviR19SIqu/+mU7xyWeY5DwLM/M9E
1C9oL8nBlNN+2GMhX8oidV4YhWQJwurhZtBTJ0htwWpQ+rp8I2Ov/92kWRswUkf7kUYQ8W477jeV
Yi+l0YuvQ0fgA6AfGboccEuRJTvfWqhB09bQZP0EUwG6d0f2KrzXyOIr6365hbF3Ae1BsxnWAhSE
53Z4iveL0yJ9sor/xWXpe/GXI/lzA7M9PDgjbbyYpU9j+kar/3VNE5A1YOFCQ/BkBDQO6AYGPGqO
bBizMam0WkvgAHSITFCQyg81vc/YjYxeS4SlLXRTvZ8y+SvpH837y9JDInd5I1YuhMlrOncQJiw4
xFpwWF14kLNT1LsFUy1Yf576hO3qlvg5FA9c+5e0ttJ5oiQs+PP1kzRdpxcWUXVExREssMjanq+f
5ABhi96ERXLrKtRd/K4HEdSPL1tBtdEi+AddQ2hQPLdCrIjkiDvgI/YmIN13XvbN6Q+lrFcc/ctb
CPqdJ3Zmrrduam7HJrWyQvuJ9EygeU+GxzfUS+Hw/DT4iqdyeb+em5sFMYYbD4YXwxwxf5RZGCX7
sXwHCWxmjivH7NITnvqKEa9T4FEu8cx626QaYwOwxjHdydx+BsvtQeNrRIyXA4IZVIbRyQy0Nq7x
83WqMpsolbc6JCLYISrbvdZUf3RQPffg2auFXNnui6MC7SPq6wANXwS2qhrGcoROUVhq3a2dRr7L
iE/I7+ub73JTIP4GEwz6pnFBXRxu26xBqpHg8DTJcJfV/bNwmgIvg/rdR/YdU+qbm6y9vJfHCjZB
Lz2t1QRAn234JOk8NBgUJCRllfgqLyGL7Pwx6/7QmPla+HJ5B8PYxLyILARoNOanC6pEYzw2koRs
+B6V7yVQYNdncGmdTg3MjhVPdbdSKQy4476ftLg1UIGvidItG4F36Vjg6kK1/nzvGW5WKtp6JBwt
tqlVGyjt2RKb/zAS1Aug0IDM7QWuxHaM2gQ5LwmTNKU+6P3oHqgBNMWC4WJlcy+uyuR9ATMKtZV5
CwdqFkasahfbjlTfkox/s/Vi7ZX/VPE6v76x9ADjISsEVMdF+cMkfZ+D3RPjoVkM8hRccgk51rV4
1cBf4ejKCuJG/EWTReUnSXroKD+gYuIL1ONoXW2vz+7SkCcsM5ACuOqxiOdLSMbR6WRk62FmJuXB
HexyU1fOGg/SQqw1cbfjKkSqAxWZee4h0ewsTsyUhCmUufVvjOb7BLBc48FI+XECQNhttOmKIeDq
setXytBLVyQgSZDRBUsK+F5mVySSz7wqdKXCfIDAio9qdRPYWi6/D7ied51B2I1tjt3KS7N0n4BR
Vp/6uAg45GbpFoZss5A6TmDPwLyANgB1bwv4vLy15S1cfLlCobVkDzwMBFEDsJHwec9XMh1Bo9jE
goRCp/uydQ+C3RR0l0WHr++YUzuzQz+iI83mYz2NK/qh8uYAauXv100sLRhApDja1sROMPft6jyi
ytNHBQgk39tJdm+TCJTJ3XBfGPYduqLzlbd6ce5ODE5/P8n/FYmeJS6BQSZ+2N0tuNs31fjSWV8v
FOOiQqoPJdYJHDtvM06rNI1tNe2JvgrQtFihOzvLP67P3sKtfGpkzjoElF/jZAmM8F4f0L9tbavS
kegVW4NRLhuaFAsdAJkAgjuftYwOUV5Oj5jXHoT2J2rvmv7l+lgWFgbuEyhU4EaBqni+qbkOFRlN
MxSah+4b8QM0LXliA034fN3MwkgA0JxSfIDzTbfh+UgEBCZGQS0VmhDcS8v+vh2ibd2sCbAvmYGW
F56xT2nvOXsW1bw8TtwMMUGV7LSmC0swyAI6v3JCF83g0qGgt8K8zTv3xt5BQlv2mLTO2I9at8ur
9gc40legFUuXOrXQfAvkA9hLkBE5nzUw5+QNZTFOjedFfmRoY2AW6Q0i7F0uzNYHN+GBxfoNrRQk
7/nvxvCEL7P42/XFW7gt8BlYPRSO0Hs5v2gHmoxIp2QqLMAT1hfJg2aX32VG38woQQw2/rhubgGo
g6Z6sITjGQd7xQX3VQdwcgTwtwrtPjN2qtKzP7LxukOKqt8mqYduO3qqCKASWvxoJNoJeWT1KMo4
aJK6/ilLpwOeP+rluFBAxjpbgBgMwUSbvmSiSG1AUDNGHroi8sDJwuuWFrAHGDS04j9x01PLzvla
jzbKwKKwVWhQLu+TOH/LtQHSICqXyb6gwEVBH5XeksYSQYuO3Y3UnDUBpgVfBaULOGfAToL+d95b
BzXxyimlrsJBJFvTrZ5ac01yaXFGT0xMn3DyELA+Y0yYEHKGc+nTAYLu2qaJc3BIryUyF0KcCfuO
RiHAYCYCoHNLXgavqzPSMdSLCimwn2lBtrX+rYxjdEg/693T9QVcMIcFxMKhOZngeZj+fjowU6A/
m7XwuWqxb4wGDbzdxnNfDLsD20gddEa8uW5xYbXgSgMJrk8cFHCqzi3mXQXxBRuckUz9yZE2SM21
vPOihYldEd4rIsU5kEhnoDx0GXdCVbwL7a9Xfd2jmrQ5/vn92WaoaqnTxGMgWXa7oCdbAY4WSLhW
45cRIwioJ3VHwKH0CQFzPlN1JA1muaDwJK37lpTGwYnkr+uLsfAknJmY7bZsNAhkBDXw1HnOe93l
u5h1I+oyw+HLdnAZgTID/6LEOM8pU7RGM9HZ2GYVsrtZHSTN0exevmoExLxAk1LUonH9zq89RaFJ
BFJ5PRSAeyJFteVGvo8TurIsl+8KzIAWCfKfgKoBr3i+LC6SwbzR0U48DlB20nbUeSr1Y5vvDfJ6
fUCXt865pdlGS1pKct7AkjZ88+rb0kBfa/rEi6/n2s7tzC7ximZayQvPCHXaB5b5KOvCr1p0pjCI
TkBZY/v1YcHdma43IPAuYB2uB0BPASLrEJLv0O9IoCV13zm6b6gV9+3yIkC15F9Dc9wiH6vCJZOh
yDW2g/zZIA17fShLewHplKn9duKgnLs6PQBD6KZCT0sFJSdl5ZlvZP1H1ea7tMs/DNX/uG5vYUQT
7uETpmKipWb2sms1uHukPgyh0zt/ClreSGeNDOHySpiIEOC5I/zHyz43EVmj0KXJkYKKP9yEIdu6
6fL99WEsuA0gMUG4DyaYye2dX21FYUaF7BBYVdX9aI+7HFUUwii0mG9ieR/z26Irbyr+5Yt7ok4B
lx46c8DN6c72OaqhbjIYiBpE7gWJ6n73tbUlzPqJdsIVx2hpFsHQh5YjpMEuGSWggFPqEDCBr+0d
WPe31x+05Pv1SVzYC1ihf01Mt8fJ052BxgvJihpudqtt8n68FyJfqdgsmkAqCvlP1BMuCM9rrdTr
XEvh0mYd9GN5+2CQfsXG9N6f572wKGDpgTYCwgVsuvNhAGxnqkFgGFrvgc63eCxrN6Bl97NA7xQI
Zjo/FfXKxTD95swmMuITHyAKJQbEVs9tVigVG42ttSHUuaGcCaGOTOc+a8eHOjMe3Limfq5bPsg2
Vsq4CxOKxhugqBFRosP3otg5JA1PJJO4+oAxTKIAfAXXd8VCGAKaTxMlVXSKABQ894Y50ZDU0hIZ
msDkSb4jgt4T7dC06NNSB71NNiDQ38eu2nnDWi13aVpxEVIkDBH7zfHOowmMp+cUMlQU+JUJ21nU
X49tsGwYIMjywLhwQTkOpWRoUOeIkevS3bXYlbqkN2bsblSxskkW7nYUuBBFgVwXBf15/BgDptqX
JevCXjxPog559SvW4P1H8S6t3q+v2sJ1ARoLZCKRz57g4rN73bJKarEWi2YkzoEOLQ/KjP8Bb8fK
xbtkB010AOTgwE1ylucbv8/TsmNCyFCORTjE6VNUN8+Ou1bjWjpfYNE3bBAe6gi958PhaaH3aSRD
wkKe/c/q3mLzRpfHyg7c7KfDdtdnbzqu8+OMNUIGBR4/EI9zj0wzGwYosoSmcOazBMS2v0uFlMKa
P7YAMplIrf81NB3vkyvX6yc6QjEZKh9MqNFabDgqFR1MWr3WpvRJ3D5aOd+VwO4EVvEnA7YXixBc
H+5CggWfAXaeSeVuwgVMO/fkMwSpXNUS3CLMQA9k2973KUN8T4LGpijntJu2LN8IyY+iY9B6I+KQ
uubL9Y9YnHMcQkRyQJleeD5Vr3sNlxl2rLT8sji43ZPjoDlpDcv6ufUvFhc0QTgdoLO/8Ec6kMQN
WoSjYfcOmi7ZHR+HlwrqmSIHowMZ6abMrE3K3tw2/hhAdsbt0oEvyYKGuL/RUbAx+PAg3fjB0fN9
ZRaPTqlvBVmDTywdrYmrdyrdodV5/o5JFiMZk2JCCnrg9TEHgsLN1xLFC+8H6AaQXrKx1fEoTx9x
svIKxJyRzfIx5Hka1HDYUUK4vq4LR3eSVccDgoaViVz83AL6xeOK1P2AXkkzcACpHeundvxt2i8J
+YjGO7f+dt3g4pBODM7e4rjiHmQk4NLW2lEThu+uCRMt3OPwktDsCiwaHL85NW9stC53atKFZpP9
0JS3a1ULMjhg/nMu0LRsJyvB7sLRODX46fyeLJJlpXmbNnoH7RY0mA87wD9BYfKNfL33a3L//hnY
pydwYmfgOTpWCtjJXe+ejO5tk4Dx2mt21xdobTjG+Y5o9N5grFcd9IVzXxoPtHlh3fvgbK+bWTg/
qOJS4FemhD4A8udmOLhwANyVQ2hBw1wYg18g4yVW3tmlzYb0tz0JotgUdBPnRqg1/r/NxoA8Fvkz
519PDqBJEzVTMP0uQO+Z29qam/A+pDZoYqw0iOno584zUZDekCujWZoykH3BPwF2Dkyr01k+2QA9
GBEtCj6OUKr3KgdH4xFED9dXZek6ODExbwZGSRTN227Xh0qkewAbhxaYi6Dhd0V1pDRFX9nKNlja
bacGZ65Dwyxd5AoGaferLO769Mjr90Jf8cOXZw51ARBZIbE2lymFqJzFFEruoYbmgZGhiJhMXa1r
LY2Ls4cSL2IMYEMvuhXKKoXQR9z0Yd2Q/g7NSvU9jnQRRBC0vnMGEDWUknQHR4zeIclHe+UiWhol
/AQodkNIDwDLaa5P9ofgwAWhBENCnb+P0LbVvW8eSpjXd8hSLD/RFYC7YEL/XDDhuFE/RpWSOuLQ
Q2zXPmhQmTyOxe8RKnec/rJc5jvpWpJ3aWxogyfg+sF/LyIpbiYjLQxFwhaAzAAHu3gYqNU9qkrT
Vkb4GbfMXJAJmYGWE8ClAeabvuV0HjVUfciAlIjbjTshHlPyhNB7x8ExbDebVlcBWlJ8sxd+gxYY
jewccks1sHttGVhzLP2j6iFQ/ZtIlN3zm7pe02PUl/YZOn4wH5Oa5kXM51beyBoTNX5l7aPWCXik
P5ogzoJ/CrT60Ur3VGxQ5QRg9pdt3eT1Ux4VgTXghjWfoBZG62RTFWvM5ws6rx644nC8EJEuUOMK
h0W5WxAyuctWefRS10e3OtH6p5J/aCx7QmNcjXa60jkOoBLhHyopUV3p/Eo1+8j0biW4xLQm3rrZ
Yy+zJ1foQSz6lbtgeXkxfVNCF01M8+BL5CzqmI7lrdF17ib+qB5I+6zqeqfDi6xcBGPRtrFuIvHb
YsfSvK1YmAwgEy4Y2P2abVPQwHYGALIjX2kYVfZ0/Ygt7HWUg+CPTSkSFDSmV+1k/0WN24MTz0X1
SUBXb+RGfIyZWW8pG9dyswvZGAQWqPkjUkcKYR5aZHGn2Y3AklWaqI65KMfdkHXjrT12IgCRkHhx
c1k9N5qn3Vwf5KLlT8Q5wl+kUqc9fjJI28htPUOJKuxdYyMpgabBgxgfWBPvesA/VbNyqi8emqnZ
CRRM2JnoXcfmP7c3Ks3qSa4jB8RttH/KPPFRCJOBraL0AAD8WtfsxSLO7M0vY7BZid7r27CfyI7R
huczktwXCFRXBnbh706GpuwWAjMcvzlevHAN4D77QYZ63dFA0Ni9QyLZ9F0tfTU6tNMD2rtWE1kY
nIlQEKI5CEwwp7PFE9Qs0LyvmtBRCYSw6+KZVUoPTC/Sf1zfJgvLNrFmQZYEbiL0iWduoltSVMNS
BksR/cUEfURT7U3UF9uukGukrQujsgCXQMEKDyXqo7NRsVTpTlzbdVhaT1yi2/mGOC/Xh7NiYh4r
AGHkgNgIJnTtVsSxX+sP/RoCbNEGiC7Bq4kcLp6x851eIpWZpHVUhSIFT2Nnl9220ovioYyU8/W9
h1wxkGboBMWszVenjCoEjzRrQq8r7dLnrT6ATr420GgNH463SXGgUqUref3LhMjntTj1RyCd611I
goKCXKZmXDWAety2Y1hFd5Xz6Oivgj9ayHW1P/L0MapvyjX2IQszd+YYTHYNuAWAbGE3zmMWJYt+
1AzehOjcy28yzVEBKC60lZD80sOydTQ0fAq+4oRddOTUTjkMPVU8jGX7UujGW2foAVihN1GRb1Dt
AMGsrDZ6bY+Bl5CVCOBy9xifnMLIuaJaj4N3vnv0qHPygfQllJy6TU5ioFCJ38qVjXM5k2dW5ufA
MksOXgAoNXmMvPaIMiO11rk+fej5Yp2bmB2DxKZow+j1MqQl+OCfJXjogRfeW/Jexj+rJHS+XKDB
UgEkAPcUsRkI2mZpySbjFjW1vAwHfdMYjq+Stfji8qo/tzDN6smbWRpdh1JdWYbQRN4NBTZFmRyq
zNnrNDqOY/l8/bJaWCRQFk59Bah6w+ed3b1JKinEocYybDkYRcw8yPW11OY0J7NFAhQYvg6EctCM
NH+8SMTdPhsGjCiP7gYv/RGr8hjZcpOX5E5r0QVNi72ly9tE17a6GoKhhnIUbVc8rgtnBEt3+hmz
iTUdJjwObcBQ2V0epOnwGPNxK3i7d9CIAqTB37RR79dn97J16dOojefNAePSBVKXJ5ZwNdGVoL+F
NKRXHBKRHtGEt2uM7A4EnFu7A6NpMvo6aJhMoYJ8yJDZzUApQQLS5Nsa+LKVu2fh9OugSQLtEnhO
0Vw0O/1SeoIqgxQhxId9qw7R5LaBIvGKlYWjCSsTHw9YwUDzN9tYrcO1fnScImTpcXTR3fiYZM8J
A/Nvk/tt/9x8Wcd7mmo4R+D0m3Bj8wIFQC+aKrusDBv26HQCFKc7cIf4aXLfTNyGFUHYkR+ur+/i
VOLcELTcAi83h19qGldd1uI6MOuDLLajDubNaCWWWbExRzzEvJBlSzGuZFKYh3DpmP5M1Rovx4IV
FEgnWVlAH6bo7vzacRUSHrR0WBizt6F+y8vX3Hj98mSdmZg+4eRmaye+WdLARGIcQSt/sOxfWiZX
bptLXxIgyZNxzFxy3hmZjpYiFrb6W0vKvVmC5DkZgzhf6TT4vOpn19qZpem+ORmOlVJT5cxmIVUy
yPM/TlH6lZ34UbKDvuTWKT6cGkE6swK3r/eMQs++3LM+ChR/BAdvUODNJ0dSKp9qx1qBupG/g9Qw
6DvH97z8MOZQWDRqfxB/C3ZjQJAlbV/A6rBT3hZtrr5n/IU+is/yt0KMaGxliB03taNvYrB5QbFr
79p/SPc9BxVPnj2P5GNAfNJyAzWGVy+5J/ray7XwlOAo4AxOaXnUGmbrm3aDERUlq6asPzX4VtjZ
ynFbtjB1vxnw4S9KqtyG1BC18yo09AFSUEC1edvre3ThkZjC8n8szMZAqC0Hy4AFsPbdIezy42iP
59GHIr2m9VtPfvwHe+jNhdoCAhIIQp1vIj0nhUYMgwONUQZVXIDOPCR0V/XRxtDu4i8DNcFejasf
+Bxk46EvO/OXbAQmVttHPByUeWeJ96JcYyFfXCKk4dHBBRJ5AKjOB9SOpAW/BscmsH9YxQfPV/yV
hfNto/tsCkbA63WR/zQLqaDmbWCB0IPG5XNqfC9qJJPWOubX7MwWxurhs6SRDjs4WKkj97W8i9wH
la3EOdOGmt0iGA+I4bEceI0/JaJObhG9TE0v5hgPKMB3Vak24Ba86YS78hqvmZnta6aq0k1BdhVq
0d6tINHFNm2m/oMRjGHyJPEUYg+cr/3Ul0WE5VWhy5pN56Gdvm33TZburp+ZaernU4YKORr3DOiA
gRrm3AxIHiPXytM6jGjl5/LRTUD7d9uMIEteC+WXdoENK+jfQ/bsopfNoZGZR3ZRh6MLoV0DTIwM
RYWs825A3rDiny6dHPSkwFG2wZpwAXkfaVZ3VpzXodu+Etzvtvkf5u3UwPQBJ1tNJVBpU1FWA1Ov
bdzuTs/eLejk1H8rc//1FbLRNTzhQadmjdlGqKNuLOMxqcPYRBK97ckhLaINeMaQzDbuPJW8XLe3
uEwO5D+Q8oP/Ms/2ajQpCO9YDTml34z81glHNPuhx7+vm7l4HNAwNEkRGDqSqIA9zw5R3QJaZIO2
NVS6e3SY7kNYTETFtz6S+6TQ7jLTXfFmUPebb3bYhE+GhAQYfFENmPllhStHVWF8oZGhgVFvqB5w
ASZNTp1yX3cx3WoFi4NERuwmGh3QCY0Nf3PLqLvrsx60OlJ5t9BaS3dWGatNB7clYDk6N0yvyHbg
K2yBqejwV68L6MCcjSWKtzzuoQCUUA3NEG4H+U/NhGBFZnzrKifeCiVaNOc2/RZdc/VtQTMVDK3e
+XIYdbBndNRXbcKOSMdqWyNN5UOblc57gadum0Fmc2xbI0iwAat8J0DnIdzWb4pvfDjqff7ccOfm
LdmqhN64Th0Uz9qNVvRPVDNu0s4ottBcV9tKdYBi6KTyHeC5AmnYZZCSqvAVbpJNnuB7hwGkQikQ
S4FbQCF1EBJ09NVIfMNAUJ2UXPjonTL3GZrcg071r6amtRutNgE+8US1E52SGFFsBGnb2EENbN7e
yOKXnCm6SzXlortTQJFJRn1A9Piv0xbDph5ZsdV4y/yqNDVUApPIb9Oo2WkduNWNAX+wpZZtRDJy
fzQb068q0JwNFGgbTry/4FBifl2O1g7daVCzcq3kps/gfDRxZG3M3DR8tBBAYbbQx33VF82OWGPi
J0ZqBIOdpAHpoI6h1amNZn1VHCqpIt+0McKMwvPLaVFsGD75h+3Yya0sO6hpSk/uUtPUHgH7QnQR
uQo4ozRLfC2lw154bbMlA+3uPJFUOFrU9LNMWYdsbMQWuUmgVXiRpaGozd/jYJN3lMvbmzqD9E7S
Q2xyQJS44gZeYrZwKHBROkjz47xf5Oi6GlpIxkDz0BnrG7e9M1BPiI8pTwNQfxDOdqL5YTevfXYs
5R0d1pKvFzf1hOgzUaAHGg4yD/OCCtIZbOiEUYaRE0oz9Ts0c1+/aS4utHMLnxxcJ1f14PK2aE3k
KmLjNgHPZZ0kfkrMDYcA1XVLF47BzNLsqhaj2Q1mirEkmkJzBd1aNkdosgZyWhwQGrrA3I1U7oXC
KkEIC0FGZAMyAAwM/qsZnjn5I9eaOxdXBuVJXNIunZA050+cFcVCKPC3hzL+lrEHjH1lYT45Xs6c
D/w/Opho0ByHSxkIjXMLCo1pUQepkjARzdEeah963U9V9y5serRt28+49lRR887JHipnD0rVfRu1
z2O9JwS6YahpwOHzS5rh8onuy8bbZAI0cwgbWQKx5yr11ZhverAF5JT47vAuyz+9TvzeGgKFl43d
Vl28lW7hg2svzh/i3sbbWvhW9BKjBh3Vj0Zi+5bYpyDxrCz7WR/Eyum7cL+mGZiQNi7QzhBdNc5n
gI0F8mTZwEJR/THbNgD6dBupjxjNmKsSe0u789TWbD2dNq5xK/XISsijIYk/4jYes7U1vXxizwY0
e9YTzYLqE4cRYb85xTfhrCQBlzbl6SCms3FymEmrp3hh8fvoq/Rl+ssbXr5+hk8NzBzigg20kSP2
pHSioGorVCHJRmgf161cKmqeL/wnYuFkHLVXSjToA/6bNcTa5pYGvl4cB7yqrrl1qeh85AWgx+eQ
EmlMzYbOKx5oDhjvFvjkX3Ve/tYT9wdImddWcHGbTHQPQCSA5XAOwS+tyq0cDxMQRw+qfKrM98b4
ahZuGjyuLiQZwdd24Z2XXCXSAtMV+viRUIoq3/JaX+drUM3FvQLCALwqCJ9RrD/fK21tydzRMham
brKthhuTshWX0li6ipHh+MfE7PwKGSMEkSkLEc7QjWjoeOMKy/IbAxUgUDgnexN0ZD3TsqBVVX8P
BeDyYI+92BhZA83lMXN9pSc/nRxAZGWj+a8WCcgoixi0PSnYucZ6SLdwW+nW6YHIHNxo3Di9JX3P
xb0W6U7+Xw7wyYhmPvIA2aUU1oFLR2q5F49SrOX6lm4IdNgjy/uZyJ8dMKfLiyEHcDbM7F/tCIVl
fkOMYmVhlpf+HyPzclkHzlCBChnqE3quIycIxZ/Y6laMXJZVp30MXnQAJSflwnm3AMt5X49CK8M8
4ndpGW1yS22VmT2Xtb6xh2ILBdfbPCJOYKhhm1DEARbfXr9JFo/ryTfMNrljylZGFVSrivqRJhlS
5q89KsvXjSxOp4e2nEkv3ETr2/lJimLAS0bKWGhHiG7wGpr2l2XCp7k8MTG72K0iN7S8a1hI4NwP
oKWMnFsc3pWBLM7WiZVZJgr8Hl1bdRgIdAQDCJcFXepBY3t3fboWb4UTK7Mt7qmmhfo2Z2Cpess9
QC+sW4+/5MnKW7hiZl7MYG6JKwVy4iHYMR4GbvgqznzL+BjMlbzayvLPARLY+VrdWxhPY0aYrRQZ
du339SlbWRh7dpGmEXAZosJYGr3adrl9yJoUjQvuCvfGshkIwgLVhMT0vBOmhJmJgpIB8XmvVAwJ
yRd0DF8fyvKy/Gtjms2Tp53mfWtGqmZhZ1A/a+81zQniYtxa/VqdaXld/rU0O5ZpS+NqTDCaSL1n
RHtrFWLO64NZMzEN9mQwseM1oyZhgo+qR9Gvem65s+IET8fhIgzw/h3GLAxg+ugVFoUNaOi+xk1o
Ov12sN6R9ehSK/CyJDD7FRj60hqBTshCH4ez0GIdMXBw5AZ2dK7vI174RvrgsW1crNHJLdtBNQJd
cij6zaPbyutjjzIX7jDSPFKWKM93kHA9VukKCmVpnSbmmv9vaDaHtaW10q4obmhybBwRsHGtsXDp
6JxYmIfRUUPQ52DAQuv8JsabWd813cpGmD5yvhFOTczeMiPVywrZLexnvutKuMC1dxSIcaX2Dj6D
oJZ/vr65J4Q7sp0TeMedbW6FiLRzkOwLu+7Nhki0xVYaPpfCOzg6aPdEgyR6wWbPjde1GthtSh4y
HUQ29r5LfiVdvpHeB4PmwPXBLE4eSEOmgBrEC/OEKkLVWnmcliHU2TeRGQdFFTL2MaKRVusPq93V
i9sB+o1AeKE+gW7J84vBkhBaS22vDHk6+jx+Jhrz+Ro/+pqR2a42UtfT0OkKGMLYvHadeChGO9Ah
4n196pYuIPjwYMW10PJywZsWGRwSHWbJwmLMdjmyhPwPoFZAPHAoo5eBsNl2zKMVo4tXw4nR2eYD
i2HTGF2OkrcXJmO5GeNNBUIJ21zDuy5OIjgY0RyIxpGL7s/G87qomzZGqz/YAomFfSpXbp/FsYA5
AMkoD8RZ82tusFreVgTQMYaYNfKOTd36afnoui/XF2rxlgMYFwBsZKSceVWcxGOERkVZhlWtHwdr
fNHcccXXWZwtQLtREAO7wwWdKfgiUotrABl13gfJvvdQnGnfro9iabsBiAmiVqAWwWo383W0hBTU
jfHejS25oaIHoN7bePr30f4f71+T+sGW2X/YbKcmzfPTijye1mZoqgnTuD52IDSlCgqdrn7bDNnr
9dEtTSAeVpRZsBnQizmN/tRjAPdcByVZuNgp0vL1L1OYvvZlOCSiBaChUM2HcBhO7cyIa4qRCo4p
dCP+RCp6E7toUro+kAvGUQgX4snGTQqsP6Dw8/zBoHmjZ/Zpe1/3+qNRxbsxil90k+2L/FcZg0o3
CwtvisT1W037bpvvqHKASh08YisfMm2I03dx+hDgQJAuAV02iMumKT+Z0iIVXB8cV95HtfdUEu9X
yyLp52lk+TLP9mDjuRks61Bm8d6pyYeZAKtvKypXHNv5vv38DBQgTbyL0NmcYw9d4dVIH+Iz9Ljb
AWW874SVbNqxfx2qBGnTHJksF4RnvqncNbDFZ4xxPgdoSbTA+AuqJ28SEjifgxiEKFCrk829Qjl7
D5aX8tYRDCKwaM530mivUe07VNvd+2oUt1Fm/2zM7q8VN3/0Qb52MbKpqRd9I24KsRijJA8RiKZ3
DUoDW4hsPAOdb2zQk8/+j7Qr241bV7ZfJEDz8KpWT7bjxFI7TvJC7CR7ax6p+evvos+5Jy220IS8
8xSg4SpxKharVq1Cgmr2wEB9jgzw6o/jobTmB82Zn2EpdhYlXtbFiLuMxbEzW/af1kXN5GM9l6Ub
V9bfaKj3ZPRK4qGXWbKzw/gwV8YxRn6xT8GGTOvwICfy2VFxyuUuyFUr2kmAN4VKl3r3tw1nLN97
wWEukFxBbB1MHtwFU6BlioyexE1wqMdv6cbefe/SQWSBM4jsLUCv3AmMkLAbpIrQQJsOjfkJ2JdW
xJO5NgCwqoAnEdWbSBFx2z7MJWeutaINptGTu10ronUSyecmyE6mIQ5BKxFo2i4DH0EneGTcygdO
FbF9xEve+2Vx3kvSYlRTotNAOUha7yER5N1fYc7UYg2YAlblB4beW5dvtkL0yat7KBjfWgJ+rcbt
RfHAVR3A1MCBgB0Ed+Py3OkDonVqFNJgKI5oA5Gpx0EEaua8h/8MA+2jQUaF+uYb98sJR9LrElSU
tme2nhx6s7RPRRjD1dW40sKtdq6OWtPpUhPk+rdE++zk++2Lga5UADOgk+lKsXFa5jMyrTSYhsqT
tAOS6S4Veaprq3GlhC83VnptpFNm0SCqPs/G0ek9qvj3x8G9I95XA2WjoDZ459Tj3ywE7HNjn+BU
xIMntXuj2QGDoCfeEHlxJTgh68P5o4s7IfJoR1nT5G3QADiugiDssLXXGz8c/t5ISD3iX4lDrjyh
4RXoGnXnKCzPEAzE5PyrqlXjDtCzNoikB8fxgF0BDuP+uqzt36t1MbmDOJo1qjFAUhzY+gEpZSpq
UyeSz4Z45WQ03djOhNYYwvg2kh1KHD/w/axsEs9hcL7xtUBSEqGevNZokCdv0SGpvn5APFKPaO4B
AribUvJmlJOuHxQa6KOr1TtVcCpWZ+dKPDf7ujpr9jxCvKxK+/gsdflh+/cjKYZqe1a3d1NDrcHF
SzWad8FsJ+4XgiT2fflrRhYeM6gjgLe4LeKVJ/QCQCvRLoAJdtFZw5l2qurSuBPoWZkoZNtA8QDW
BSBLHc4vkJIRPBV5OwVm+BtwqOKvzcMAxgXQNCTLcbfyPmiTmBMISawxkDOvHw5zfm7nYy8JBrEy
WQx6jacsmhLj/paXZ6HUZVCZt/EUdPmxnPegqSHkIREEh1Zn6koJ59HKqd4rg5xMQY2ny2s5f+Dm
XgxCXQ4i7kmSGmExBQk9D+EORSladvzAalwNgTN7UxW2Rq/lGELyi7m7T5Kxi/uNMWhmwhcD4c5e
MkrTXJtYjYieRoAWqOBdI1ptzvLp7aiEKJvCRKFsCrGz/tPsPDki/pb15cauZc9+cL9zWkq1J5Mc
lVMAoJuCjKAIySuSz0Z5Zb9RN6TEAFNNgTKjDdgpyQT2e+WKwyr8+X4u4EcyO9cspZmCcN4T5VCD
haA63N9OqyrQEgoYbjBEAfq8HIJmh3kG8OUYgBNGq/ZD7JrK/r6K1Vm6UsHNUq01Y06Bpw3y5hlk
rnPt/zv53CxFjZYa0YAhON3O6j2ch+3yGRODBUy4w9rXLqdIoRXQlkMrB8rwSGVpR0FHfF/Div8H
KBaAGXjZYaPy+7Q1DACFokQJHLofipOdPKjhQ6YfHLJXiUDX2mrgEYl7DzRpIHzkFjyPhwk9q0M1
6HQZYP292STe/dGsne1rDdx6g7KmJ8DZqsEweOFzchjRuk2wJGu71gJPJvgJwd58cyUNoMeZzVJX
Ajn3gBkq0lMSnu6PYm2eQAWL9xGYXACf5+bJIkQfZyOag1KV3DwtXHCYfEADttN7ix3UbN9c21IV
zQDmBCAPcKM2cX9vl483PKNAwI2KzNty36L6A0+ntpoCYGiJBtzwB871tXxuhtpsmpPagduhhcdW
Bn5XsI9WVgBMgjIaJuCNCo5ubn6SjM6doXR9MAB/nLvRLPh+9n1X4S12x4EbAo95xJFQh8GfOlmb
UOCt12MQ5x4631LdV7Tg/hKIVHBHoWni1Ao7qEDbyhiMIQrwFYLzLFLBWT+g2tHjbIYKTTpM8eNI
XaUSqFhbCIaXREIVhgPviOVGivK5nBxoCfRjInu2tP0cwLf8n3geOBSpVlHJGsQPX239uU23X6IL
8ZzPp5ttPpIO4o12n0iPhbUrBoGtWLF4CxXqcoLkMuxlGa/eIPzatO5cIu2MusYPHIfradKWSma0
bgSEvRmDzgLAFm3Nk7/vb1bBMvOUPrES0d5i50Eff0g/s+KfD4i3FBw7xJNZI/Hl90do7mvTchwC
ZC2zjroJ+YDTCkD7Hw1sgFfumKqDroEW0BBXO/WspfuPDIBd0SCTYU+tpfh8UkHQFtEhqOZ6J8f5
TvQeZUf1xiCB1Pq/CizunNV21ts66lIC23rO0JUFAUxQDXjS6Ja2oOPXylrD12MhamQ5cINyhyJG
XsEZZaUKCtWdfpcCsyeSzi2E0YzgxBkhvep2HfzWD1iMxdczm3i10BKldT7XkF/PuzZ3Q9GDesWm
okMPOtXAKmExeB+JRHnf9gpBUz37e1w/qaCxTH9u3kxQAWpegC9A1M93vsqQsENz26wKsidpBnBx
u01diOfWV7YSLQbZRhXIk9v33/pO9NJdW2IcAaSEcR+w7kLLJegGWdElSSuDSX926BfSmIJLZ+Uw
oDIG2W2kM0Gzy9fgFRPVeiNTmyAuy8cxTg5tQt3UqNyQ2nu1EjGurZhw8GPi6FmgX8B54K5RPLRQ
7BmNTdDbvlSSHZpPeJ0cWNvAcMznAGENPD7G88W405bTlsVSFVZo3BzE/4SNS39ponVZmTZgUVC9
zkiVgBTh1iUfbDAg13kdpA0oJOJDh47DzZGWrmW+3d/BK4eEEcaDexoEf6iS5KwVeEGscSBhHRhj
YCNhS9zOON5XsbLJUHID/w+lGqiG4xNeqIk009lSq0C3PWIfhcVDAvl8aD9uVRwRFGMHmf1J1zw6
/n3/+1c21fX3O9wpjHpQ7pqhjgadLXu/q7aXpk95L3BwRFq4eymM+nIIYw1agJuJzrrqkXZHRHRq
orliv1/ZXESE6v+MpYrAjICcrcBiiUbBnYxYMqleahjFTB/ifi/VD6HkzqJNKxoFdzwIIa1cy9Bi
hcc826mVd3/FV4/fnx3Ll1c1tJrNPof8FH2q5CdV8mP5kCRoWSo4GvenC9F9bjlKhZCkwBVY5vuo
2LX0Kf3eit4W67OF0Ac4RsFHyOellMh06qF2qgAVoKCQF0JK1mfrf/JNbhBFpA2m0RCsuf51jh5B
d1lEpzJ8FKadV20VhvHfgfDujmORput6swp61UtBBxu7qIu9v/LrC/JHBRvr1fmwaNhn6MRWBVQ5
oqug7LwWZJ9u7Gn9fn8gLY9YJup40GmY278gQAfbEcpaAh2A0/gl6bqdYAczs805oYiq/NHAjcMm
hprkIWyi0Zyd7qSXO6O6pNKhjvah8jiJSlNWt9iVOi4dqfWN05nWgANjulPl9tsBByxI9Gc43C1V
ZeCOj4G8Cur0+NZOglMomCzei0MwLZUnBZMVKZ5uug2wXn+jba9VPoW7j0TuroeicbdJZsU9cEIY
iqFG7ohuz9HL/S28ekr+zJXGXSR1pujU7KYqkLIDClAN+fPYn++rECw3n0tK0fcySjpMWNlMrt8n
o8BrXJeva+iOhAId2KzlKTTG0kHDcnaLNKcp+YLq0o98/x/53C3VKzntihLyJ+NgxOdchMtYX4I/
8rnTZzl49Nkp+/5wnxhgXXLDjVQq/zUhIMoCRIkRcHJTVFhKNFhgxQxo+M0sd5L5mKaH+7O0Poo/
KjgrNdUF6rfeXUPHBbvNkAMO/YGFBq2ngbcrw3rzlBmjlZdVl4w4DGicOh5lSwCTWDPn1/K15Uaq
wdIxxnZfBaZxKAqXpAfV2ufN2/2JYsvJG9trLdxaoBlblCodrJ8qvdXTMcmRCTvEijeLcF3MjN5T
xK2IZXVGXrZQBGrrKN2R9AHVceroDfIXW8STJpo6bg8rY4iAZE+rAPi+KUbK5zSPn9LxAy+p66nj
Lo6ik6k2ZdgAFKRT4B6c8ML5wJUOSO079BE5fP55UHYkHBVmcJtzeJIBqUWpn6Asd81eXavgbLpU
TLOKPrFVYOdHpX229Q/Yq2v53Daex3bskgjyrUCbXeX7/e0r+npu+3ZIXiLehgsjL8Hmvi9E1nzN
jlx/PbdrjcjsEtDcV0FYfsnTr3LsSyKeetEQuM0ag+KxaCZso3E6hNpuCP7dDHHuR0mBXbNCbKEO
DBgtgKiNQMH6Yfv/PYrg/NJOhVXVaSG7s1XlZdTR2PkwRp+V5Ou/GQZSbkstBPfFXObQArYQSztp
G9vKvt9JfxYaBI5L+YoZgwumglug1kivntHI4wPfr2msNztj1uDvvNluh7YfYZLy0VNmFDd9xFIw
MgmUYjBalxu3IAH5EUCIgZLvksbNzCOoYMH6c38Uq8cBhggtipHWQ+BtOUsgf81iMuM4yA4cTncm
b81GkP9/FuJKBbfQudWTDBF23BO/5txt/74/gNXDdiWdW2bCmr2PE+IhbejXbpIKzoJIvLacn0Zq
9Fot4DxJ1rHQTkIHfPWsXX0+Z+5Iq6lNbOEwF+bRPpTfXzTRg1u0wtw+Cqs+r00WkDKy3ZQ8I45T
igzG+iQBuoweeGAa458s8tQiHG1gEIhJpcMuFb2DV4dgsJAg60GL8PlyEbShrTPaV/CQCYptDib9
Nn0AwgAMPDBQrOM1K/VbqigS0hZGP+SI1SonBx0vdCrYqGuDuNbAbdSSzPnodH0ezNo/Yfms12dN
FjH53ywEgIGI0IIM0tCAxninK7kKGKClVG1IoBt9bVOwT7zZBd1qlDgF3O2p5omqSElZvaoJcdPh
AUM4jAPIVzefOwAPQcaA7rUg5UQomFtytEux+jIayldtLs5gDEs7WeCNr8wVqOOQUoAvhqwJX/lo
S3YYJSSqXgsJLGAotxeZ1pujjZbPqKwA7BAFTkiKcaajTfu2BOKjfDVwgcovrqfEW69QaMCBY7Wb
QDPgbbrctFKXFpJDnOQ1Ms6TV5bnjaYVuSrwsALIAJgSsKCcH0PNvJvNkJavE6qQwYMSxoLddLsE
6NmEggfcojaSC3zCZxziqm0qq3rNTRcNqmpRzu12BUBRCeJrAAxsnAeeKFCKigS1eW33im6wcnUw
mxNaAdnN5lGgGyeLyePUyY7MRxwNmKa5ITXYpprW8Jy90lDd27oSSxXcQttyJA0KIHUXI/LzMRDR
V92uw1I8Z5qIlE51G0J89ZTouZulInr1FQWon3HQgAYhRh1tb5YbVS/QjGNsa/tC+no/PYdU32+e
oIUCzi6hD2/XowOZfZlBA0bt0B0F9aS3Wwkn7GoE3FloNIARzRQjGEvqIaDl/nJy1MjO5eaVZsYC
ACuQBYO/iufomMahnFAAnL+qxzoaPV3ejICyEeFFohAuJahIcaEul0KbVHluBid9BZrCtU+9LIqi
3Nxz7wrgTOLhgPJOvhubaRCSap2UvhrZZ6SJE+VH3AX3V/t2MRiLMm4602RJPN7uFVQp89Tu09di
aj3D2JX6rgU1lCOq2Lzdtks93LlIFJJNTgg9xHDc6q84cdz7AxEp4BbDRmfLik5QUI1kP436Tom3
BgNQI4D2GzBOisXYs7iDkYa1Nim9OVwAxO3K2rNnERT3Zr2hAWTd2C7MxqK2c7mhctspRzsbxove
eW3ohdZ+aI4bp2mpgmfIgTOQFGYCFcpBMz47IjTXzXbixHPWNWmJFdoDxBPlofsHxHeuXT2UojTe
zVozLTB9uLJl1PvxaIDMSEFxOEFL/CDJmTsArnR/ltaGwTwlPHphQm5wACO4smiszf1leunNc09e
yfTWRZv3kwqgFfwaFIUjec4H2+tZaeSontTAeENHR9kQsIrdTtJSPPv9yoGdBwWVihXEa8O4b+Rj
1Nab9xI0AMqgyUBcAXnNGXLAGOqujFQ1iKnbW7t09rauAuA3WAJYJ8Qc4KAtRwDUHgkreCXBlO/b
+pQ90vqE4uD7SlamCTFE1tgNSBnkUflBtHNROIVmBGUc7Rr1Zay/3Fdwu5fw9bqK4AM8NMCVuEjo
3FjNWJPIDGj0MvSzW/5oEG6vjMt9NSvjwAXB6oB0ANWVd2bRq+U2tNmyykwygt45qNJOE4xCJJ4b
Rao6NV4rEE/lF0Nu3XTeGgMC4QyIS1gKDVVSN61smtqJG5kQIzCb0v1tpbngSN/aVoAPEZRhbXbR
4ZRf59QhoFLrMjNIx9cGtM2doniOtf1IGyjOxq5FN0K2Essd6+RzWknlaAYgSnYdMN2GvzevMugd
4IQjzsFYetgyXa3ypBboDzvUVqArhy7ydFH50soy4/WA2ZdB+AHwGHfkClUetGiorCBHehyP+32y
3zoA1MGB+AnJLSi5aWljdk6djSiyCDTi0WJXZ5ut3kL+zf1GYPEyy3QCWXls/87Kw/3Pvz3MmsOi
iOwcq+hvxs1/4QzUak2FBEMeu2ie9OyM9Nnqf1j65u26VMTtJL2xo95UoSgJ9+WDNO5FvH9rI0GP
OE1VTTA93cDrR9As9GGdhRfdKXbg6jf117B3FSpvtq8ACUIHPCegBG/4vlrAkpREr8LLrO8K8hjp
Agf2dscy+axnLLpXgq+bm6isGtWadm14wZM67U+JCDx+Kx+5RDj4aHGK8wBffHninDxxpMJR7KD1
kJlrReu8Kt5mJEQMTonGt0vxbRhXda/GThAW9sFsnYPAIrG/X2QW8SzB1fk/+WwbXBkME/29aIGO
FsE0owjYI90nebvlXqrgblBjynJNSaECHeWk1q3UrbETDAFEVAgtAZsOYlF1OYQxTrNmnFIpsKmP
6INTxIKztrIGiFKi2ASV2KwbAue0Equ3nEoySGB/TVCqKUebKzQAwVXgAABMjJcvGlcsR8CIVi3D
aklAH0rdAR/qxh68aLK2VMBGeLXKTT7WtCGUBEqSHsPOeij7g5F7jeqZansimi0wg2szpgOKC/Id
FOADZ7zU14110cQ59CXZi1Y+mYIIwap4B4cOMTMNZUDcLYQuQjFioxVBeev3wjkAUvWBFUfjFcZu
pqDTBr/iQ6zQ2rQLEjQ9otSHWt3szOiok5aRcmLUczcPuVjvps6kjhFo6FSj7NAW4f41tDZB6A/P
4hogSUe/quX8j1FTDh0Ip4KGevIvWYRBWRVvMrovHWH2m2hlX7WdVQ+pGSh9u6PlYcgswQBWzBLs
Hcr3WBwLbeC5DVRVSlwBnowJmmevrmqUzOzRoegDs3SlhDNMupxn+tBDCch0EMl6yeOtZRo4dtej
4JziKinsNAyhoJvQLwS849tf60sF3EGQaVknMZsmIMo955PlbHfHGA5dxSFDWBpvae76kdFbQ4+I
pQVaOZ/RZno/V4KHw8pKLzRwK63qfUcYO0JApLeJovP5SbCVVjYrKmV1PB7QVhBoQm6VVRqjQkEm
ZlBFT/pnvd9uiwy80VGOC4Q7ojNcVjc3KRl7tTCDIflqf5a0t817FM81UAmpeEkzK748yVGplMXQ
YYVB8az9iKef98Wz2eWufwutUfE2t+Cz3tw8oebk2VxJUmD+MI1+p6DvfIWev6UjityvLDN6fTLW
dwf8sYiILscxq40s1ensBEP4VpvGXq+qUxZu9vX0hRJuskJNnpOQKSmMz+UhE1Ehs53CTRZqTFAA
wsjtTHA7LceQDk06xx1xAkZdZjk/TdMn2Vn7miibs7DgvsVqA7ONxksamFqXmmQTTX9gFeHS9NOx
gdenNNohp+rx/urfHg08eXE7wD0Fa9jNaw5NEoy57PP2Umi/86NR/douHtXLLAYHpipUDS5H0ZWh
NY6FTS/O+MWOdkr5L+Vz1o9Uc6k1FPJDe2e9bqbHcUzUqINYhn0/vD7OMA3OPM4jccLXST43xoFu
vhtQs4ypx9sBvbjh/C0nx8kJ0nFW3Fz6k2Xme5BG77fO/rv/AjdGVxBt4CP3kjoRhIHy+mKp6OG9
l8nml/RSPudjtHJoEh3N6YAuTz/lblzUAgW3tgmJacS6wSuK6YGbsZyhCKQXctFn9EKH76mu7SYJ
3U0RuM9rUSDx9hxAE2tmrwCLiuQl+/3KPXaaJhqMqm0vUX+sHbcWFceI5HO3aEx7KdZayEeD9dFy
499bV3r5+dxOHQ27s7KBthepDXfGj8kQAflWvh+5aUYmCeAG66q8nB9zoFVNbLm95EXkNmcFPG2b
R4AiQbwYkLPEVuUhIWWBxnDzRLNLkn9r90X/fbN4C8fAYWE3LLDGzf9s2pOZV1Vy6WyPooxcYEZv
7zawnl6J5+Y/DiXcrCXEe5nxoz4X3b/8fO42yHKqEWmAfBVQ778qOzrcn5617zcc3M0mI8pAtGS5
vNOkqPMspckli/b6dFTIfhT1r1nZQbaGJ7SJNiaghOALJ/W+zMA7GiUXeZDRa+rc9Jf7Y7hVgIac
CBoi6IZ0Jdy85RgGSoC7k4zi0qcvxNXbzV7qUjxTf2UhpjhNAGiCeLSeOhgj+LsV8DWjVe6/GwW3
UXEAaYkQVnGp3TLxZlG3NbYRlw7MchTcRp1JOsBfhfhMn1xD/yrtp+4bet1uPs2Ik9igZYOfhxJW
vvYXKXGAluNsvDQlOiRmaPK3lQcMVBaIEQP/htDCbfqtzEzL6NSxu5igIH3J1GDzKoApAyF08JjB
XeUfPVQCc12fywMaXTyVubOLwmL7OjNPFYkxNPRBGoA70XERNdNEnekSxw/hMXI2hxdAcHAlnnO8
omQMo7CHeNV86/KLud82P4jLqwAFAIUBMnt4xJzromfws/Namy+1cv6SKaet0iEZlMnvGQzkDzkn
vrOtGeTO8eBH30p7H9YCLBp/BnDFL8Rzxi4CSilBp5TB1yaQurTfVN1TykO0NSjJq+HsUSpHjRIa
UNPruwodq0Sdwnl7x8vnDBJc19ChMeQXDhIN0yPNBP4pfylAATAf2J2Ar6z0+1BIGsn9OPS+Ul8U
x7NlHIOXzSt9rYLPxYRaJKUNIjC+orpNvdvYCxxtKjACWCI0AQbHJTIyS5udOFpXp1re+518tIsn
Z2tonslHpgjxQZaKARxgKb+TGqVs46j3EYRBnVTibp8e5MDeEZPgb4RnupSvhnFma+AB8BO0CIid
1M1/3Z9/ZmWurwMMABFUPPsYUTFS3NwEtXFP0Y9ipL5RnSUCgCm6r55xG6TS5b6ilc2KdsWs2Avu
1y0NOhAlGU40GlHGpktCTxFcziLx3FlAazTwG1UQP2Rv0vBD34q5fp+nq8/nbuV0ivtiGCBflr8r
jZ/492dn5aQB34HgFIJ0CMS892C+8i1yLdcQhMzRTL4+KP1v9CssOxG3zorVW+jg9lJpoJ0F+it3
vhJ5BG2Zs71To8OuwBFeWQhwoWDLmoCaIq3EnYgkaUdnUjFF6oul7DfzxmAd0MDCZghcZJQc/pUw
x61hjo3a+O1BIhenEqzD2tfbrOgUEXMUSfA+aqQqea3TuvGzfmdknjHs7q/zmnxEtGFOYTHgFnGX
fj70llz3KfX1+DE5dfn534nnLn2SUKPUKMRPxsXI32pBonDl6xmknoW/kBCB3VtaoymPpTaWZOo3
mmcn+9ASvPYF8vkAYU2lIo4I5A+ppxN3EBjTlQOARALStACKgyuYj6Nq9pjFeSUVfjqeuvQcVuiU
9TKJ2LlXBsHSFYz0Bm8Riwe6z3ZRhQPaMflV/KTYh1SEHl4xFQv53BrXvQR/uIT8pH5RnU918myn
gokSDYFbZ61GG3UthgoZzdQ/m413f5fe3jnga8ZtBgw9TN5NAyk0cVWj1tRGP9ZdVf+O0Kas7sPo
5/z7vp7bYUAPrjbYCU1jz8Lldm3nOLcMMCv7ZXKK92mz2UlF+TUYaQF4B/kTHKSleKrWMbqW0tkf
u3+iU7MVxgN+CMAKFZg4gBewlzhTMfZGn8qh0/sUPAHaW7E5pf0fBahcQcYcXvyNpe57wFiNbPAH
+lu1fm9sJso6hGGNMTVAwwLsxItvwFGa19IEHz4ku/SIOnaBLb09CFCA2cczEE3ikL9Yzv9gpSGy
8vXoG6nhho1vywHJt0KGMQrQxrLsFGilYPG4nEUGfGFioZm934JBDD1OWsEz9tYmgXaJMYvjIDCa
TG6Pzl0WAZCXm77xROWvdpXtU6fcG8rb/aPwzsC49POgB+1nEESFl4G7ZzlZM9FJG9Wx5TeRr/xC
qbKkH5p/+uk3SnFOYSl4OKycPGhjdT7Iud0mFYYiwutzgrYuQlG3X6JN7/3xrCjAYBCYR0DSQlyb
W/s5dOxSHovWzxTT/YQOOx+Sj3AVomHouczf0z34OZooalsfcJCdugf7jGDzMuPArQdLpyLipgJR
D/zCcj3GUrZiwKBb34zQfD3+3Mafaflov6IdTypiSV2drCtd3B4rcilyOgJdUok3VryT6q1gAJwS
1GsAZoBqEzDu8pRlY5PlcPkaPIP+as1jaB23rzbcSZgTB5BDVGwsJysc2kgKk5R5rm5n7U262a/B
51/J5yaoVKLZ6EjS+cX8iJ7TmSXID79nufjVBnoH8W14BrctZ4xeGmawCHe+AxbZQt/LyYm+TKhH
bOU3M9s52bnIHqqfdb2rpt1AvCQPmvkTXFDgje9PpcIO+r1PYQbp6qVRlo7TqZLW+ZNVubX03Es/
pvhHIj2nGWPJMFp/jj6r8eW+2hVbjZ2O8hGACOB/WdxdGWqV1uRphPP6jf5A+gNJivsK1vY48ot4
eQDzz/b6cljDmBS1Ws2Nj9ZiUnWUtoIgsMPRIxKeFcJd8F14DB5VSJxHk9X6pCTuaHlRsxVhBg3s
nsfDCTgChmpajqAZW9JrFV428Vfl5/zX1ulhGWRwZ8GUAU7DAyDSHLDnmfSpb6UHGp5CkT2+Xd+F
fL71w5hPZmhMNPUne9eU51E9WqLA9e0KQwUKhBjGD9lY3nsPtdFS8mZK/f53Yh8cRWADVkdwJZ6z
MRQ1N042D5ghxe0Ld0AF0lZiRxRGokwES4uQC/KWfApKV3tdTfQaI6i8kHgg9CTklBK36je/o5aK
uDPeqUZd6BUU6cqLXX2i5+2bCQ1jgEVFhQ2iwJxPNA5NX6tt9r6ZuvQg4vFkR3VpofD1Jnp/IQuF
yCO/V5uhBSLMaFJfQoMx4yg9a3+BtqUQUcOsLTjMERxU0A0j1s+5EGas11WmW4mPPmmW46noMNwf
7k/U6kj+qOBpsZNSydXeNBM/LPZY7VJ9seNdT/aZ0HjcupGYsytNnHuXkIkMoPpLfEdx2+SQ9YcJ
pEqd4B5bO4LXWrgz0lS0toveTvw2dofBRXfA+/O1OgqUoaOsFzFb9EJcmsBUtgdJNqPUJ/NOU1w6
ukV+Nkr/vpa1UaBeiJHEohHfTeM0XUk7bTKqwrc0FAAe+u1heexPRs2FswGIJ1+RGWd6apsJXs8q
2TfWwRZ1JV35fpaDt3ALaYA88zFtNadILCQ099Xo119G8nPz7CykM+1X/kE8Nw0gL03uR+qX1PK3
543wzVcfz91y2ogQUgNfwHfmN2dvZq/3v37lUKNuBJU7INBF4JwnQB/A7RFOLU18o4MVv0jGZSsk
CEZ8oYEbwIzUu0prpkHf5/p+eLs/gLXFxd5RDcTkAXzhc9jJlObGOEeJ3yQH4iIucl/87fyw8iY8
ARmeCUFU7oSZlBZmEcLoac0pqs5z+SiLCi9XPEzoQJIfThLQweB3W+4gXD4dip5hi9pvSYf+pl5R
H8f2YB8Ga0ff4thVt0e2lxo5u6SNw9wOIzT2rHrBq6aThcaqIuLO26XRkQxGIumdEBiYvOW4JL0p
uyiWMtxLkauQLyTy7i/OqgI0VNeAZkdPM74YfSaDY+tgfval6oE4kmcX3fG+htsLCUMA1BU7CwFQ
tOldDmG0JhUNUczM71ov07OdnTxV7cOcxDsn3j4YAAvxQmf5JcBuOVVOOKPrnjSEfvncaPvKElyt
K3MFnAo61iG6gEAA7y1LSZ1MVS9HfkHP5a5KN7s46A6Aoiek9ljNDV+kV+hzrMjgdvfr4a8MFSsC
I7tyDBfi2UV4ZWRBQ1RFtIL4NN6RxNkl5uCZW8ljgEVG0Raw5waCGIjFsM1wpQSppp7YtC8DWffK
ovKmIvKM5NSqm72CpR7ubaePaZVLHfRYTTBU7jT8vr9pb5faBmKbXXRg2kEIgBuHY+YZIsZpHLS/
TPNxbgXuwK3TgZcRCyNhqzKMJ7dRu8Qa5B45UESJ7e+mPB2SL1LUHE2t/n5/HLeLDkVwN1CFhh0L
vrfleoR1ak9x3hGfSl+K7hDOB3O7a4AHBircLERzEV/nx6KWmoOm0lIYhOO++lmKcBMrK7EQz9lZ
vdDrUnUgXqrf7J9VK4ga3lonFNAhXmgDRo83PJ/bKxpaqI1KswAUO5oGLvRvThaYsUe2Gw9gnQEH
YNF7nA2dG4eBNJk1GG0eVGhKZJiSa21tW4ezh0IA+CEw54j6GNwB73UtNjvdLoLPqLd2RxD63N9L
KyuxkM+dicpB69+sIkWgz3t9OBWDYClE8rkzjTTiAGQ6vl8dT+l4sAVuyIp4pH7ghWgAVwF2yLkI
YJwsmlypskBy3PLXVoZ4TP5COneiU53aZW4WWQCoJzhSqb75coB8gP9ZWZKKPDE3+X09YOadOAtm
wG4SbxJBkVcMxUI+N/maQto0M6IssPR90x/meZeLqFZEKjg/cJyloUWr9SxQ0aIOLYrto7KVbQrl
4aBLYP4fa04Nw7c0d10XZZpa1Zil5sWsz/Ww2QNYymdDvLreDGMMy2kss4DMJ5CWCYPOt1O0lM8d
4TJM6rlzsEfD3Ks0r3ees61UjZgiGAd2+aB9GSDu3EYqiDFoE2AhPh67iL2Woh57t8cM8vGWRsEK
+I3gyCynyIrCMg/z0PTV5rk6mSJ42O3NCV8YCEzUh6OAASd5KT6rs25UOjL5mRf9rKJDX+wmx9tq
6ADcQuAPVPl48AIPuNSRo7DXoUYv+2n1ZRz3mrPZkC7lc5dyDTZINZMgP9L8qv2iagL5N3MEoCSq
qlSkQ4F+QovI5fdHSo82rJHa+TK6A5a6azSRK1tfw/73/Xla1YO4N+DB4IEy+YbzjdaNki0D3BMD
1EN7L6+9Sq9EcLSbM4FRoORWZf4FCgJ5t5iMnVXnSdn5aXFEEDOyPE3UzfRmz0IFuFYQl2F8AKiF
Xk5Y0tuZaQ86MgXkmLenr/enaUU6UD0gwAPXF6AZfNWwTVEBIE355E8PiJGF9f5fieeZOaW+72k2
Q/xgPynHLtl6KzO44Z+v55O4SUE0s+khvpUO4d7QDx/5egT4UFHNkA3c1GdZhSyhqU5+/6SUpz48
3xe/snnw9X/Ec9dyppqkJxbET+neRree5FMsIvFdWV68dFhRNdxrZjaWm8eU4ilOylr2Y0rc/GFy
ROmzlTFAAcr+cNLQKIQPz7TlqFbDFMl+YRA3lDR3zNElZhA93dbGAS1wMNjbFjHw5TgMB+8pnDXZ
z02vGj1blN5eG8a1fKb/6u4ce9mpohHyqfw5j78U5WGOT5tXm8FXWLZWg03i4e2qWoW1nJIZseJ9
PJxDza1zQZpjdRQojEWtEID6Nv8wjIwi0pV6nv24OKrhrk9Pm/uyI1fL6L1YPZIFK87zuTXERIfx
1Jx9pfHM37OIQ2xlnVHTpqEaAlBJxKS5IxGX6PEWSw0QEvVuzjxza00VPn8hn7s969FusdDU8tN8
jyazaDmiC+632zVA9gRqEGHAbgUl3XInNXOmt1Uf676mR25BDnq8J+av+1vpdpaWOvjdOnR10yBf
4yux5zxH9WazB/HswYwHG0o8+RpDG7npshwtzTdH6YHuyjoVpBZXvx8RMDgyqGzD02Q5R5JeNkUb
mrof4ka2Vb9LPjACpEWBLEBuF9FjznDTUh5auRsUX6svo/SlP96f/7U1Bu0MSqoQCmPsJMvvn2ln
a6ED8XHypZ7dKUeP7pf7KtamiIGFAICCwQNQfKkiM8ckT4ZGBeLwJE+P85et4oHiQgEyTAWjjeVD
L5Y52yZFvORFTpqdm/4faVfaI7etbH+RAFG7vkrqZRZ7WtMztuMvguPY2ql9/fXvcC7uTYsSmpBf
JokNDMASlyoWq06dEnLSGvi8RcoSPBi343MntCR9nDQJxp+q34NqHjSlPUzZg9X2AnVbr9NSEL9O
VaBq5QBBKhpO9yBSjmdn/1LB0Fko+WKJFN7FS+1h0II40P3KBD1Z2zrynwhAio/RqiBnyfPCSNI4
zSnq6Hy7jlzZkcC7sXsGGJURhoBhH2AKziTZJIl00huyX4W4oh2bCLRtrQ7wf2/G5zY7CtvRqEaM
L3Wuanta6sZf789g4zgtJHC7bMapHYctJKBtNkH/0t4JfyYiwMPGUcLVAz9bwctEQbXVUuV6XG2y
1Q2yb5ovWfQi/8EqsWSDwSqtEEXnVgkSEyOsYuKb1jlUvHJ27Lf7q7S1D7cSuFUC8a2GfscR8Vsz
dmx6bgJkfn7cl7G1SLcy2E7dOEqgfZzRpx4yUs0xJy8XIc8254DrE9BMRApXljuc4IaB9pb4s/ZD
y55tYMF6gSO2OQVUHDAPA/cbz8CQh0Nh9xElfpn1Tn+2tP1ODPLcNwK4J65C5VTP24b4g/61O7aN
ACG7+f24G9AWGh4SyOmXWzANc1zrpU38PjpYoZdHf2AukBH97/g8wjekczUFqUH8mJyS+KHa78tj
eRAnVHFBAGvNPznxSMjCPkBvl954t9q39/sHdMtUgHCG8c8h1gzI7XJ1WpnOalSpsj/pTt6BrNcB
01Mvqm7flEIQL1cQWWAdGzgpiJgbWTrLfjsd6XApB6+ozsLWGVs7jeJ8YMXR+g2ZK87PsNIuNoZJ
lv26OaSPiXS4v1RsKbhLmpUjoyIAKVA8DjldTtPebiQ7kf0YXR2Lo/y7HE+TetTJWyiKTW6oNcJ6
EIOYHnxinnfDKIeoDvJI9vvwZCSeHrm7W5kzRoxbEWwxbyxTRqVhUCbMJkivDfqtivjoNraccTHC
MJn4Q+X5MCRagavRVmffMktHKloHTRFH8pzGgl3ZWqpbOez3i3kMNLFTbfYl7RA1rp2fChFlNjs3
/MajQhOcHghG41HNOQQjvJyi1ezZD8nDND6inqX/MoiolDfngVw03Ev2Elo9RuvWiMxenv2JnOr6
VNNTuT80xgrewKKMondUPfBvLdnuJUsDwbhvuEmWutpc7PcuUcwC/KwBEALArtxeBE1Y9vD/Jn9u
XTh/qXdfATeOFPBKH7S3FtNAbh+6QElxVciq3xjH1vpplhFiAkcRC/HGbiPqjc44INdD0puHD/YI
Ms1VSlQ/yZ7ztvbqKQaS7DctbHcIBS+7rRkhUIb3I95eG7a9VrQoy0bNt5LmoOmPaNKtdk62mxkf
yo4ih//J4eOKDeOrRYtozR+sz2ZcOd3uii9OAOcMllKLV6oKAXL6CMxGlgi2fkM7cKgIDhWrboVL
uNTyXA/UAk01dL9onyvlXNFn0u4kPPhYI0TmPh4uAM9wh3dIw2hu5VL3Y605EGvwxj9wdDCJfyVw
F0geW21sGIXuZ8nbeBhFlBMb9xNyEcA6gAqXwWu54WMyRzEtieYb6LIQPGnxo20ck/QJZffCB+vm
ftzI4q7aqRm1Hhkpzaed4mSKa5VeZ/7BU3IxIW7Tu66ekuZDSOv+kvfHemFkwQyFkhB4JeCiWB4p
cypHyS5LzZeqc5mcz/dt1YYvgqIyZDsAlAJ3Fh+QSFUjy3MSQiEyR/qRi5CuW+t/Ozy317TojCmu
Ys3vNTRzctv62dIEyQLmF3O33mIG3BZbYR4MfY4ZhPSEAHJBvUg9U+kA4EbhjMZ+LxqKDdgfNoL9
cLa9sJuhTMdU80fG83aIO4Gl3dwPUB8ySBYyE/xrtUhHYA31WfP16FRmji1ix93aECCPcaLAzI4c
F2c90MSgsrKyVHx1OHb0qFZOKqId37osbkVwe55Fw5Ahx6L4EQp7Zm9UHovITXeXYsGSw+VkEE/A
mVa0skMQSkZBQsXXczf62ovu8K19gAetqkhdWyjl4dZpmKWCaGqj4MH6bJafdRHl+NbtDa8ZTwAg
vRBY5sZvdd1I8g6f3+l/RdZ7lh8D1CX176r97b6Cb+0Gq4Rhng6zutyTplIQC597CfGJ+iG2D+X8
oDUPRMSGsKWEt1I4tSC0sZK8wHRi253HY/gE3ujBPMWBo/4Ogj+4ZBkkBVFUPAhXddVhhYTVJGXY
+vpQ/0OTsxCgv7X7LMmMRkB4Fdg80XmuZ3Nhs8PV668x+gKLWqBtbgqAiR+cS1BCzmbl/aSWPeLc
mIEXfpJkt/40ikAXW5rOeDb+K4O7lUxwLkqSrbP3+PdoPLbk3PW/75+tzWUC7gUBHfZjcLuedFWc
q3pAfEW6mMkjWm3sHR/NnhAshzMNVwpV9MurL2hktF0fdDjSRebUPwZZpIXrCQC0C6Y8GFxAL9C2
ailglhW89yX40OPTXBoObXcDFVkJFKp8GASdIWy5oE5AprGWUh3mPJEP1pi60Sy4/taGBDX5ABEC
DAnPcFX8Hwbgpk67XPOr1pvTv1C7jWyzHH5XVW//ZrDUi4JyEjBU8haxqacIbUlazQ8+jcZjQB/+
ZHhEB1HdCGwkH80eW6Xp9QQXn5w+9aDYbK5/MD58ZuQ5WVtdHkhdU/DOSDEyCs3kZv2pVfz746/V
DeuCpzdjL2JYS85Ni8xstBI70pFPwKv1DPafVORMbZxWxrTBXpaoaVj1AALEpgx1TZL9Y6DJpyLe
S5GLpx3zAsH7DxJw5Ak5ddbLuZYKCouhNdPhc1eNh/tLtPH9jMUOBgmNbdDCkruKiEaTIh5S1Zes
v3q/q/bvMNwXE7sAUCpcQk7XACPIWVdO1Qf/bjl80fbH4RGP+Hf81eM0zKhp1JbqD9HvqXhOxsKx
x9P+JYJBYiSwQNUCdLY0SLUOYhidDKqf4gDF3xtN5L+ujylCBYitwHmCEuCsLgXI7Qhy1jLpfSk7
5ijVi504FBiKLREghcGtCaoHdRVdafQ2RX2r1PrVfI5MP0vPqohQeFOEiT4n4BVGSQyPlmu6GB2m
Na31SeZqaGdIHN0SzGJ9RcPGfdQQA3axhtjUUaqMQWUOfjh+R/XcmDyWs2vtTxKC1gEJEdhvJMwB
VVluhzIVeiRPxuDbYMyPytiJdmcVIICxzBrw+OFpcjpn52qCpHY4+uW3JHjXRJCFtd+3HJ47r2jy
rVh9geHlElj/yDNDgOUUZzAUp62d3O49WRKgYdYbw+L/MCAsT7+2ImodxcSQwsJHC1x7UBwtOcSh
6pZ7u+DCJ8ddhOIYRjiMlwC3NUAm0a7XCPULxwCu3RZi29c3NwaH668AYoj6Mf6pB7QkHZN5on6E
Ku+D8dueHIUcRF2s1qrCpHxk3cDZv2oyhaxMNMc9pKRAZDpqFTmi9x5biOUDfCGBr4Mr0j7Twd1O
fbBAgcInEfHfbI4PDhHAVoCyAinBUkeiRm26EvlJH9WCuauGuy9uWCm0OwaKi0VXeL9mREMPVY9S
6kvD1Ux8kx6EMLStGbA7+4PxjhUMLmegoTdG3oFnyi9m6jxMkcgx2Npj1tsIbdZQKEb4iBqaZidW
M4WNH2UuNetzS6ZztR98A6N+I4R7s8xd2jXxCCFU9qTKCV733nz6R/tKJC6wG3CjlmvUTGrXB21e
+7oTjwdN8v5geLApIK6CKNfKe41scDIHdCoR5wqBG/5a/PUH47N6X3iuyCrwBJm1FCRjUmP8oPyS
n+Tkff/weAshlwBgKnIi3EtoKsoqoeju5cedN73Rwdk9PKKg8M1ghtAIgEc+aUZA0AFNaX35+9g8
jnQ3LIlVYv47PPf1c4X1imIM3xledJnl3U4ThodrBjAvGKZWrzgUwCetCaYGP/yudX+poM6/vzob
6gX2ImSjAAUHXJvf26S0pCqass6XpdqR8QjNCs8URVA2bASEAMaDOA2iTjwe3IxlCQU3eefneumm
hyAW5ec37s0P+lYg3NCsEJU9SwUrChC7dHrQ+pPxNJaP8fg0sR5uAj3bWitgJOCagUvXQhBzKcVu
mypMJKzVNOdOSH81yi9FEhGMbK3VjRCL8zp6xDUKo8daNfq3yu2oQJc35sAgsOwdAfQzSFyXcxiR
wqk7mTS+FJwSxa3n/TfOYnwm/yYVTErZygsd46MmWbLfBtWdRfyeG74FnD7UbCFIxtpicdugRLlN
Ritt/QY7XJPJ05RvDX0d6WvYfb2vHRubweoYwIGG6weGlbsX5KYm3UjL2v9GbD+bBGu1Hp2VPzPk
ECoZ0cGce690aBzWKrGs+fVRbc5BK2DI3hgetw1Cfchsqqw8ltuKWdHLiI6qH5ahU9eJs5sHgr0d
gD0Dpx5KlNa5YFkyx0SfEJ4Jfz320T97194AzQQGtwEnWWOGsr5qCUl63Z8+Zc3noBS8qNcmA6W1
iIKijgRCVr2lE6o3sUaJ4je1E+lubXtBfdY7gUO/sQegBGQAOvguuEA5w2RZIagBg0byTYfWX6Pg
y/01Wmszkox4A8ngKAV59Qp7PkRWRarS8uO+fe9AQ0RrFWBJ6f2+mK1Z3IrhfLw407UpNyt0VlMK
h8xOP+5+yWEjWOYJUH2cJr4DdGe0KMUk2Gut/qmgPYbg+9kqL714BttG8Id52niUcEYpUBPFoIWi
+3n2M2yP5Te5eB6Vozwf4/H37qXCfjO4DXhpAADlRBELDcXTSkWo7CCHj7u7lKI1BnQNlAkoxzTQ
OYFDic+6Gs29LBk+VZykPLeiF9XGTi/G50ySFcvJJJPY9Mm1DlLHCjuBv7EhAME9ODNAauOFq3AT
SFIpb6aykv3mMekvwbQbQGAshue+v1fQR09KG9lPHTNwABTfvbuL4TlFKFX0rs5HDB/rXhK5sQhK
umGU0BzWglXFcxZLxJ0eFCIFSZACECbT34XyHEQPgXS0a4E6bOzBQgr7ips7Wp5M0KBUQLap+q9C
vqTB8f4qrWdh4imLeCRmguYSvLp1qSRrGYBt/pAB5XKoOsCQnFn0dGZrsVRqSEHIEw2HWaSEtxnx
kHQzmqBMvmmf8vlFml46UdHEeqFYJhyMhAiVgOqNf3vOqZKRJmmK1xer1hzYld3KgDo9fDsL3DNj
wbkXgDIiUW5HxaseUMciqbM/RYNoErhPwXcEjxUMLsudVmo9yXMrpq9dBuqQY7T7IC2G5/36NKhw
uZoYPlLeGRVG9Hb/IG2tv45sMYJ8eCCitd3y8+OxjklikfwV1ECO0hGn2I1IQL9EQ/9IYcEB46mU
lDDP6inM89fUaYJvRbH7WkNMB3hCNIhDW2A84JbfP8u0NK1Rrl4VCgbaxkFtr3d/hdY3GyQw/ln4
Mbg6eQeVaiNpSUEqcGW5kewU9lNCHDl/pgm6fO7OxiFyj3wuchyItsJlWs6mayU6y/lcvXqN/dm2
va5zDYeMu3UCUqAOrMIH1yhPzJCDU7cJBzQF0HLZC2bbbfYX1C0lcD7ZaGV4VI+QkHXUHWLZG6rT
/V1ZG0BIQIKDwQnh1ivsXN8YWBuU5Wlhy+VrlT7mBUK456Z7bEVwl7V2wF3C5n8wsSFBx5nxcGqM
coaOvDZtiRITB+WsAkO+JQFZoQ/A30et9XIeZpREox1a1asav9PispuDEgx7YDdCxgZZcLwaOfMn
BcVMsjjOX6fgMiYu3a/dGB8hHxMHCu43jwcqkQ0y7SzI0E0cnGK66rTSefdGo504vBkUfrCd4B7r
RI9nY2oZF5d2LKVPRv0IwG1WCbyOjePEIp+oJUaBJmPbX25DYJAss4aevkpOWv/6ldo/a4HSbZgR
RIDQ1oXh9mFsuQObIng86i0MuaSnz8mge9KgeRVI/UfZSUanar7dX7eNg7WQx80oi6qgrxPI66Pp
YGjtQRYln9beAcLe0EA4mnCVV60gezmZx3QEgWNQHa0gcjTLqTSBmm/NgqXzTfBQMigK5w2G4Jym
NCDFazd9V5RfswjBsTUHBFzRyRI+IQvYLPedZKbZZZYCksur2jp2/RRn/v192DpZzEYBC4aLGiu2
lFClwPvWIJp9LfKDRi9SckW6kQiO7+YygeAddgTBb+RTlkJQ9V1aeZvS18r+lV+7RHCWtlaJJd5x
frfQbFYWgXRq1vPXcv6l2u+k+qJMv+8v05YIRJv+UzJIVqUgRRL12VQF+WvVP1vmqR89JRB4IszW
Lb1ZZGgQaoIpYagavvzXrloV1Ms0e7VzX8YUkvdSUZ0J/8nB2/3ZbOwHcE3og4QdQQHKStnHHBd5
r8NomV8NFKAK9mNzeDRaQIURwjaIby23O5jmoG5jMCBmb3HnCjsgrRZKQS0OEvAIiuNviA0thw9z
q4/mQK6uw/iCAJIzkWNdH7ToJIe73XMIMBnzEW5zFmxkM725xtWxHLq67sqrmufuqQxFBE5bU8Hd
xJ564JJbsYUbkzQpkdVifAJe4ckDoZbX/GyqH1Hx984tZ0uF/AFelNAUTGo5kyxNWnWkWn01gGA8
5KLGo6stR0UAesoizc+qs1flGkonDbVqFPWV1mdJfiR7UyyMIxd5ZOCSWf8OPpnc5GnQa1lUX2v1
d3hQqUC7t74etdKA4enwa/GeXC7OPFDDSg2lvtqK97PdTU6Ej78dnR2Cm0NUdrnRmbFaX6v8h2uo
ghfGyjJxo7OL/WZ0LWnDHg0L6uv3ZHqVvg/dl70HBxAUxEdRmYhSOGRvluMjFGQXfdjVVxIfivgg
oglfL/1yeE7DRlnOGpph+K55jsv3TERgsjE+EJbIbaHoCrc0339nmMM0HfNkvA7m4OlF7Slfd68P
+rHBB0AtOYiheFxWGDRZZMTdcI1sp4k+RdL+8ZHiY/0bce2seTMNYlSThYKra3ts7BKxV1E8jh3u
xb0DgibYUiTXEeIAHJjb4DlPs0kxI/1qp9/15Bqjlks+iiDB61OKkCXIV6DEm/ScejChzivWrs2r
qo5e2+SHSEQFv7HVCxmcl9G3ZgsXHTLiWPHi4Uulit6NTJf4pUIGWUNIiL2J+PevVnRdHhNIKCMv
Vz/Dmhwz+kueHlD1mMr9w/2TtbFm8AJAf4C8PgOlst/faLYMMtaMgsbras3yOZU98BSiLfhpvxDQ
mYDiknWZhZylkLLUSBAOk3o1+6+zeejVc7GbDBv5WLwpcGmj8niND0FTx8AM81SFCnokOYetc38K
G/uOHBSyscD74R/+kacjTK1GDVWvuXRodJfsZulkSQMkodiDHr1HeQ3PUzmw08a2rq3+9/AjajLB
92/s8+34fETfaEz0PUEo9ZqVPesloYEG0RCRa28s0kII5zSROpysiEIIOiFXxlkSHKOt4XFvglgG
fh/Cjez3N2dVSZoZ2EvDxOvh8VdoCTRhPTrg63hlgW4X1D7IXS9HR1NQVVLjTr229ZP0YOXn+wdo
bQGXw3NrU2ippjQRhpfLZ9t86OeHYTqZ6e68PsoZb2fB2acsn4cyk1r1Suef8/gW/31/FqJF4uy4
UjZliNtBvZbtOf9EVcEOby4S7BHC7bB9iJcu9wCABGrEpY6vl49W6kylo/0q7L0JaywR3oeA7qK9
OR7UnMkLShKlZYLLLh81x54Kh1YCZdtaJWCE0QAToUU8F9k0bw4qCH5oHie2fkUHFycG+f/upmls
CjcCzKUAIynmpERe/9qpvTNYXiC3e1/TrCwWtAF4syOzAllLCVLVq4gvKtr1S4mO0UYgCjpsLRGy
EgyJj8D1KsoL+vo0VsvOuA5F5tatYw6SYBPYGizvUfgBaOeIByJi72jNtpxBl2oR7unWvPbD5zn0
7PxhONWvNt2vEQsxnGss5Uka2hbElLGneeHu1ohwmZDgAkobEQ2Azbl9sOZgQhlwq12j5tD0h1ZU
qPxx9y6XCUEf1LVBI8C9g1O1XCbVojallhxcyUtj6o5CQyfQf5baux0XrlS6pHPKvQ3ncUOjNgLp
IgA6AeXkI05BZxSWOZbBNQrDUyBJR3+vlWJ4EVYjgbQFQBGc/hV5azdApcRv3eS07UEyBFGU9eHF
+PAxma8JRA3PPpLqRpR3ahq/JWg2BDq+/cqB8dE7AryR7E8+lGV3ZSdnwFlciVI7Zn4CLu8PFuhG
AHeqmmDUyqmCgFI+Nm+ystt4wI/B+xxR0Y/KTG54uW9Rw1+G0hXxvrQEHlKQIlqvP8bHDgDpxzxK
PjiTklBqiyGQrrn5RMlpEBXGrp0ltAr9UAoGYVuZDkVqEUUjevpmzQ/UfkuMI512X0JLEZzZoGOl
y10LEbrkIfqWh3sRCnC3WcQYREi46lbcbCHwlqlOrfRNkx/yx0LEZrGxA4CIaIj2oIwAjyrOm+mH
KBvyWUre6M+odfPd3HX4elzOuH1QYgO6JW510ipX8mqy0ze0T0F9QvF17/FfDs9FvJW+Nlqzx/A5
fbK6T7UpOP/rq2cxvsW5MaD0s9Jew/ikc0szB2uCkxZOGtdubGUCv3LjrOJBhaAJsoC4svnQyZgY
RpTZOX0zjfei651xPJFZMJ+1W8bAcf/KYKfhxp+p8gbJ/RIypEM5gEzwQMLECQ67N2UhhHPLLLDw
B1kAIQUq6ufkaab7VQLBXFw8aGaDjC9fajs0gUGDIKNvX5rp05jsheAhgIsxEQsm6EmxAvqlWV+P
IY3Ma57+3Rauurt1CsYHOhRVZ9gLpIO4PciKPkO5XGBcR9mLH4TdnjYUejE8t/qphGaW6L5sXPt4
PGbxtUgnwSHalAB4HNLtuPI13h/LlNiY+3nAAtWmE4NlQh8EEjZUAdkGXDqoNmKkAJxRSgK03pQr
y7yCC7GvDkZ6DERt+jY0AaUP8IvxVP9QuaUmFLGuKUXTW1fgJV0t+VxIT2VYu9nuagIFqQfEZcCv
DVJ/JMeXcso8zmLV6qxrmJRPwWMudGE2TNRCAGdhIyWK6qkfrWv6u268yD7qsWtmnimqxuQWDNBp
BkjFkxoZCKTIebKPULH7HGRX6lusP307FfQ5/bbLbPxHAGpdkDhBEmV1E2VN04LmvlPf5D70THQt
7hXv/ydBWe5Fk7eAXkSYAiojpFPwBxNQUFCABx1cGfgz3GUUUTy0ioZgeE06xUl03uessgVCcJpx
qOKhhSXiNTtBKiUyRu1NVX7bP0L1y/3V4TcYvbsRmgaZGRwmpnmc0tly0+V1WCR+FHklcWrDV1Nv
UAXBGU61UfWFlyIKa1gQETg8HrHYFGpjhUMVoXD4gdRvSf1lVHeu04cIdjtgxSyQj3Eql5Khgldm
hX5QHy1ypcnl/kJx9o9NwYTxAxsGynqZbi+PEUXn6Mmew+BSJaFDtDdlZ8vNDwFwuYEyR5IMhILc
BDJKO0lpNPuSDwf5aPaH/d8PnxUFvcCXMwLs5fcTqzQnEur2Jes/P/f6vs5gHx+PvDRCV6yX6wrM
OcoqJXJh2miohZvh65ALXjwbxxT08gjgsiMKRVOXX58YUqJO0RD6je4EyU/VcBXbqUOBV78tBd2r
4bQirsG/1vMQGKl5lEM/VB5VdOXT3YieWtHzeUMZGNwL8R+kv5E45lVO7cuqR5r0ktW6M6nAnjzs
JAJg24EHHOC7sEo4SzyZPbGCdq6Rir20ravVZ2FbrY2FQjUKwqxwOuDi88HWXI6tdGplnNUCdF+D
I9uPJTiqh534HMwDuw64EQB+BhbK4g7tmFl6qNShfZl/tulL9qXrd59bCGB0vCoYcwAV4KxrqFu0
1kPLutDwGYywxj6v8uP7AZrBUrHmfPjb8tgSqUEYI1Osiykdp096IjCra5vENhpF8yg/QvSHj/LV
42Dos23Nl448GMrzXBz32gxsAJhmWbN1NHdQubuNNmFj2HScL233eUweIhEP3tb334zP9xIfAlOy
SIzx7ZcscMedDiVWHz/IWoKwnVUR8C7raFqIRY/BfEGQ0lHlR+Qsp0TEnro1h1sh3BFt9FwfDBBR
XlJQfEnOzljSag7cFthzbDToFz9fTM3VCtRQ/bV/i5GvQk2thXoLZHiXJ3Qyq8lIS2m+5M33S6P+
uD/62tSh6oiBiBhVKsLN3NfjKWGrMe30C7FfSHOp6dMUv90XsbH+jKMA9WVIHqJQjlMxuZTAOqNV
+gVtvJzsMQr/uT8++8SbACvbAFTUIo8LE4TXCQ9UypR0Bu4+MC8K/WduT3k8OeCocNCOzJGJB+9Y
EPfemg87shZmBePNZ8mmoG0Z3t+4wL660/CYGKLOwCIJ3Jb3dZZGA2qdLiEu69xyGvPt/pKtbwdA
8RFcguUARdmqGVlh2dQqER27FLl+MOzjoMUOUjZO2O2kx1JxCaHxHJYLyA1QVZjsS24iGxP659HB
7NRLQ203mhypEQXwVyeYSQAyH3VheAqtErujLllBFlfKpSuetF/K8ER2dkj8mANQifgX9ylDcS7n
IBm9hSbfRLvkmdPnD7m114gjB4SVQXDpo9sTH20diIRnaqCMF4MeqPSUttf7u72xQiriMgA3oz58
nbrvskTS8q6cLnKGlsyftOZRivb63pgCyhYQTYcAhhFYLpERFplGy3C+oJXuWc09pNv/YJHguTKU
nYm2ZzJnxeU4tawiUKYLzUF0UsZuou3Va+YvIZkIU8KYqfmkYmaPhVGb6nhRw9zJaeH8wTkCtAgo
RNhC9OPmWTystiJ2q8/KxcobNKs6SSJ+Ly7mwA7qQgC3C7WmZh24epQLqm0coh6j7mEoQzdJ/uqU
fVm5/4gCLBtgYxYV4PsNyjPiBUlG1Ytp/DSCH+n+3Waa9t/hFS7AO6b2bE00w/BOqSTOnO2+tYFj
QuCEkRqhwANcXMsDi2aSOvhO5OmCYrCgdFLBpb2hciw3gM4trL591ceorscYsbJkvpDmmzE4RntS
d5I/sR1YiGCXyI1l1RrDGPsmny+x6Wk/anLI63MjYlJf3UQfQkCDjMp5PKl5xriG5IrazBCizp4+
uXRv9Oo/k/h3fC70E0wSWKLDEg5geeztU0iOQ3tWRkFgens3/pXCGfCmtaaO9pCioppXdeJvqmge
mxJQxQhYGZgOVwDFgDYgEO7M6aIXn2jvjs0lFt1zW1uB04roNEKWMIOccqetFU+TpMGN1Z3WKUR4
hK0Z3A7PBzes1rDzHsNHnekpv3q/R+nI/XuIfeHCUcNhQntSKAQCBKwAenlipwbwnylBpSrKeOLS
DR/m0TV2tn38UAsNNdtgCAR3/qrWUDYlNJGOZZyo5igdxvmwfw6I/rDMGfBRKwR2CmenQRBnutjm
KZG8OfsUWudApHZbm8HcAXCjwnUCYG25UvocFBHV4umSDE/Rt67y5OgP5sE63aEuBXFjwNaXEsKq
jwKrnudLFrwUmm9lsjMkriRC3bFbmd/yGzE8NUaOaotAUrAblHggtaznr0XzSHQvV9B59Xx/azZu
P7iCiIBbyD6xE7acUm3Fg90FeIjpkg9bkk/Hsn5CEMoQxTw2NJGFuhClQ8tyxLs4TWxkMqWT2cmX
Yn4L5qM+PNyfyOb4yEmwUwyF5/2Esghz0o8VuTS2O05OJcq+i8bnvl+u55B2akYuip24KSo/q91P
buSVGeYV8XAk7HCAl1sht5GSZ5MqX+QodRRvtncCIZmWA1TDWFgBnEdjTu74llYz5DmyIRfr05So
DhqZCZzBDVvFeFiRgoIbsuYx7WgqU4m96ufCGQbX+CLZB1Tu3d/oDTVH2Q5i7gj0sewNdy+pJrXM
2sTTvq/g0yrgI9Rkp49EjVK39hseJ8IHIH8FNyvnTClpoJnB3EAJ1da17cale4No2A088FgEEAXe
ANQst7sONZ3KpQFXBKRr+lMyitDt2zP4VwB3YlVjRiCpVeeLVh2N4bH9tX8fGDofzVGRhUfwevn9
Yz2Y7RSQ+ZL8NcmPlnoJRMRWmxNgjcVRgYmAC+9H2eYQzYndzXD9/ympo4Pg7f4U1gJUVNgD1sm4
qAG55DSuAG2cTuLJeCnIY/wUB7t3eDk89/oCI65BZorh6bNVuLaoP/1aEVC2iGX5SEwgucyps0kT
rZBzXX8hFfrfHc34XO/OroCz7EYEj3xVm6CmUQkR9rFLj3tLp2CQGA4S1ZfwMsEUx7/hSRFStYKu
v5D+WB70UHC3rc0R7CgrroYIGAyeItUMAUYlIbFeyHjtcKFVeoMikrMmcgs2jhGj4YBrAxwHS08s
NaFJ4rCSSG+9xPL3/ola3+6f0vU+sxgNutuyciGWBVwOH2ak7aV8zl/6wpH13jEb1akFKaL1FMAk
wqigAM1i1wSvzMWka6laZC9T7Bb+FHv3p8A+cenRLIdn4m+eXQlph2jQMXyg/zXHB6l9PgyBX7Wn
pD2RnThnnCokuUxG1YD4CrxZzqUB1Z+ZWG3RvJSK10inohAcq/VaMXAwe0ygZBwpcs5qRFqpNFlb
NS/tP33m7CSE/Ph6OEgs2QiU5SrlaKdZVSVz2ryMjjRMToLyyPt7sfb4UAYJuha8u7aC1xHq3TPQ
jZOXqajdNnJqu/OK8NCgEah8uC9qY6UgioFF8X82s+W2N4itNLOqkRfVeMgMn+zEo7AR4SqxACNr
XbWilp/tWJor1E68KGg9LSvoZCpqubfWPZyjD68M7jEiXJzuBc3UqHWgqi+afpzLx2k+TvFx9yJB
BHxW6DisOJ/OmWMsYNYY6kvSn4rIm0SR940psLsTewBTvs7w62mYK2hkPr7M9YNkH0P1WRXF6NaG
9oOvBIR78JUQIOJ8pXROQiJTiEAlXQB/7GzOrj3sVztGivI/IZxaKzoKbUdUNL5INritnERUo7Je
J+TSDPTcRYE1ILx8Odg0z7OeBkr3IhGPlN6UHUdRmd5a9XAKkZBlUL8N8L+uobZjAHnjCxS7T12a
u4jgoPFCt7MuDIqBZmvIDTIaagRmed9SJlGs9aTqXgKtAGrxay6igl8bdFxJ8IzxbgTSHCibpWZb
lkTSNG0h4D14J7lrTSf086OuSk/1sNuNQgUuiDngioPNcdWxhxEhSbOZKi9ovZZUp8gWXE7r08sq
fBHsB5cJaOt4rGo5pHlhwqi/DM1zkhwBoSPNcfp7r5YzIThcWDLWo4lbMEXqI4PmkfISKV6lOt1+
LWfsvuDTQsEh2CZ4XlA0NQpnCv1/mWQwRD/limeKoEIbCnIrgtfyJpSLRgeh8EuKHGHoxgrwQoK7
SSSCW6UJqDZq5xChjk/p9z55qEXtn9YScBXpcPiRNYJh5z3avovnIq/s4tLN343soSh6MYuTSAY3
CzC/j5muSMWFSp8yetZQIK1+vX+cmEu5dKhwYAGhZ2QZcAn5e6nv+jgOYzO6TLlXWJe+QR8at4OL
2/hT+H5f1voWN5EgRP4FJgWOCR8i0vqoa7S6jy+t+nDVg91mHU28GU8N8JBAWvElrHHZKZGmB/FF
h5M+urb57f7Xb2zGYnzOW5MLdUTIA+OH+YOcnEv5FBe7DRSbAnqJIXLDauHZAt54t5Yu4faL5fgi
G4M3FZY7/bw/h60dAHRLR2YHYRtcHUsBSjARipspugSP01/Zfn+Z1bv9Ozqzjzefr8htEQMoHl1U
SXM+l5VIqde33nJ8bgfaOZ8GYuPr444lyw9K8T2Vf/Thy/4bfCmIKc3NRGaN5lbJBL0M0k/rKGU/
/n/bwDmDiUTNONEwPlWdqndFjMIbJ5V1sUFpI1xWxM+4XSYBlavKtsOLFHrS31ZzEj6IN84RapNg
OfAqZurMGaY0t1opnuvsQvTwPVcfCGLMu5eIxd9R7Yt3FyoOuLOkqtIgxVoRXoL4MXy0R4GmrZcI
vjjS2QhVIwOJlM5yhwHZrmVUubUXST8QNFbpmxSc7Ye9c1gK4VbJiswat1DWXuzsuVc+de4fDM9e
kEjIoykTT0vZpnlQADzXXeT5E9Ef6U6aVvh++HyMC0cAOr3ClGaZrFcGIu2XpPZtN9hZ5PsxPKOi
ATTCZD9cpGAwzIjIidxd9Owl+jHupAVfDc/Z0mjSSdLZc3cJMi9pf6TNXmQkVgepDmALYaoRIeB0
WKOgDWxno7ukWu9kRx0oz/vbu3VEbwTY3BG1erMww0zrLoXhJYqnWCetPt0XsVbjxRx4pK1khrH8
f6RdyZKkuLL9IsyYhy3ElFMEmTXXBqvuqmYGAWIQX/+O8tq7HSiwkJF3kVmLtJKjyd3lfvz4NBl9
aNJ0r3fKjvz53wToy2sGW58meYM5UOcv66/I+Mjw6FXAQQRI14i4F3DfUWW2pj6MT5qe+70rIytZ
XSBE5BD94XEOsXjBHoFYaXpcATU6p48q2Vbo+X5GOQm1gz5CQIOpwhZ7wLS3WuX1oXdKQdDZz9vj
0nDrMDgANSjAgLZbrr/aJHrPKGvgpD442We3kUT7Vs4ouLR5jlSDJwzfbjl+59YDtXvahaTbE2VX
Oyea7zcfId6vBnVCXFHfuCxJ0bQVGCK70KwQYnrSyO/7498+2pDK4mBzwFCgQ8VGnhRh3THWDBKa
5kG1/dJ+Tr2jlkqqL9YWChYZ1EAup9cTX20EPTDLphlJ2PYBJQ/FvI+2p94xEcDYUErPM+9iGiXK
1EKdXQ8TYT7RglxW9by2UHjTmgD6AfkP87/ca6/FyzZCPUxoJL/ALhtUeChk1s5oN/uoqF60QPaF
EDI/t4Li1sk0uePUdWFEFR/M17Kk+MqdRmoROwGWMrx6xErDvFRNtG7NWDh817WnVMbStDo8sFO6
zfGWYA1bLhPnggQVWs3C4jmxfzrmt/vHdXV4KCPOO4jKbZFpakL6w9VmoBXB5RYogFh0Mi97VQLe
UHiFwDajk/VyAkmsaogxGENoGkgTEOLLwiRrAlAKi4wliDd4CfdSQKyTJO9tpQe6rGXPXr0ZbgQM
IfpuoxUVZzQSz48RWSQzO7cPZ7KvssOo7Mz+sH0TACAEvgwRGK77hBl0rIyYOg9hhwbce4Jf28dH
ogkhaQuPcpzS5fh5XYx4KPZTaOqvtvW2kc+cmx0UFCK2wxnycc8EqzC0XcWaVhnCmNq7v5RWho1b
22DkQXkCCPVgCFIuP78mfRHPczYCCvJryE96InFbVpQp2n/xlByOKFJ+wgFKI21S3c4bQtY/6+2T
kV767nX7DlyJEC+BkrStx3KIqLzMN5PSdyXO+4o2NTjlMS93BmZXDLPVTNGUidqArEUHtzwz/Tz2
J1USEllbKFQkIxaJuMhtUXWc2/000Z6Fvf6KzmBdemy3R12QegWZARIPoPnEU3C511rLGlQNdyxU
0i9K0E+f7u8D38pleArQBh4v8ni/WcR1lsNPfTe69qTPYdMeujYA50akPefQSb1f5s+jursvbuXk
mmDsQRwM+gmcfkKEweiQOC3NCP5qi870YPNNZViKlS0xofUAOgFzxS00NfEM5MwcaKdYcYNGfymU
s9rW26cB/BovV+FdYG5qPUejg3rs8gF84L8Kvx6+b16lxfDCpmRT5WROkaLxCBBr3bEuPqCgQHwC
zmboKcBCxKKbdhomK609GgK0lh20jaX6XP8thud38yq842TMSBuC4WOURKiXwdpIeXsjQDhGBbFT
hxQRDdPZ9dmPWdpBZeUUIfSMBwkCqdCwYjGvasInHqdkDO0kmFw/q57otN21f6dKx+MW2QZLDCIx
9DgbWW4PYUvSY4VMwzzu6w884Cw8HnDFAQC6fT+wNHVSK42nsEEpqV9VEiW7cp0XwwuGLqZmwWZP
GUMt3tVV8JFrhiASUCGcd+MGT1EMQCGOeg4zTclOw4/ECK3tMi/NA70NVxWix+0k9YwwpDWFwDRT
9KQsg9nY7mng6ckrzwGcgcfNP+HqKgzJFOXOOE8h8vj+Hu/I7eODsAKGAYBgOMPio2RwY7MfbDqF
+hT0qP5LJKd0xYzywkX+tHXQB8ERvh8vxnnqomjETQv+Un91g09k/bBXDhGSrWh+wKmNUdErHCIQ
nwwqIMFjSIvDXB43dn+BrsA7Aa4YApEcIiW6q7mnGNHE3e0x/aNq/mRtj8ovBQhLVPaUWkABw59/
ZfpTMj1sNQYYHoXt/P3M2SuF5ak0bTK6HM6eM0b+bH7TLckW396CpQDBm+wHFJBGQBeHZnuYhn2b
XaaNbe3/swcIH/HXOY8kCfp6TJPGpa07hHlzjpWLJTHHKzMAhQbCSECsc9IwYYnaFnRxVtv1YanW
e6dMjyp+JlbuN+8EqAxRQQWvGFdCLPbzWJdWZqLRkF7sydvr6vZnDxh6rgQIy0QzXa3MwoAAsNCO
buQnhmSvb+8a3FQU5iNQgpJVvA2X6siM3C6JvMy9lDbx69IIClUSiFmTAHQdzioI3JC2FSQYqTeq
Cvi4OXKC5woHSWJBNr5wWh2ljixvyLyLyQJa7Lpvm/cY/tC/n28sFyhVnWFkFMOPJJjKCoRb82aN
DfJ2B0hKDi9Aizw+wSuL0MQUDKuomr+0oOtH2yu/l/WiXl2iKwmCQmpbVo+NDglJ9Tp/dWRUGyu3
De1weD4blpO/z5cToLneMs/KvctcHOIM3eUe0u1WDbybPF3OC2vBhSEcoinJ8q5DSPECkL1vqbXv
fd2+zRzYA6imxntRCx6qZ9SwFX3kXMagnj7TWPKqurWaWJ+r4YWLTKxxtvQBw1csRWeaU2IdSPOQ
u9uPEuqxgOsBvSfWSYTNprFhFKNZRhe1DvT0bFW/Nq/SYnzhMqBVuqr1QHlcZiPwmoOx3X2Ew8Nr
Xt8BszdQG7OalWac2+jiTG+ZX2av9z9/5aAuhhdURRbjkVMNGB5Qt7733XknoxVauWkLCcICFWhP
Ys49JDSB2+8L7XB/AqvDO0gwoPkMj8MI78ABD+mscmh0KS3VfzDz7ZU+qPECwwa6qyDLdqOKJrNU
UqMfo8vOLvvABVfL9u+/Hl/QFIwklpq4Q3TJwMMYPxnzBzSdaXHXCJVeOEpiYzzkZJR8AEPMpVJ+
uckvGRh67QBdDX/Dw9iZXTTmUEPa9FRYf8XWX7oiMcgrmoJTLYC16B3kK85At5WamRqWyKB7ez+c
ivmJOb+3bwPMMeKc4PBCFacQQmqiuAc8FvYAdcbwsH0yywj6Vw6qhSQ5+N/fmXLEPGHd527cVoN9
6V9c/ZPV/7g/gZVFAp0DMIVgj0I6TMyyxRWaP6Q0cS7DVD0m5ik5e/UhLjcSe3MvFaWCeG1ydXr7
HEQm0mz7GmJ67Rjv+/54fxYrp2kxvGAU5s6us6jF8MrF9r66vjt+vS+AD7CM5eGhCXgTv8rgvRBh
f41noJNI6yoXPS38KHTpBd7XSH0kn7cbHuTyEJjHgwRugFjZpdhjXnQmaBaY2fgxDXJPsuMra8Xp
YPi1hqMEjMTSx+i9wklrs/QucbGzPL9ie41JtmPlzC5E8EN35Yc5VaNbKangSL4m9nHMDvc3Y2V4
BC7w5AeYG/lI0c1L63mC8oXupt87sHrjtEr2YGWJPKTkedYZhVE38aMYLgZRaZWEYBQylRN61yqG
xI1ZmwOiFyj4QQAAhHA8eHy1RMOYjdVoGMAIPc7Ooa9O25fovV8Pkv9AIYnPtkabumn0yiQc3acp
yPTtD2dkwFDxhvw8h3ILTiSiR+lk9m0SOs6fiWa+9/n+569twPX4gvGvK2C0mhLjExMvkaAsgm4j
jzHXSMg2YuHhoyJKK7KDOWxW47Gbo0tX6YFVnOpKdorWtvhagnALlGiyIoLoy2Xow4HtM1eik2Tj
C0qPtnmWFDbGV/+U2c4aPnCErj9f8JCYagOH3GL4KoIXH5hku3nGHsDzQpgf8QuRlWC0AN41ZjVC
3cpjqld+QR9qiwaTI3k182UWVDcSFqCp4qx58OWFZWp6tcoyMP1chsE359dDMOg/75/Wm41Axpn3
YoDCANLmJqWquHi2ddqsXIoiqGef5Ft3Qhhf0NgmgwuZWhhf+TQ91eH9j7+5ahxyjJw88PKIZuO9
s1REBkvd0s1N5eJqyjGeHqz8iEIjiUGQCeEreKXtlHSYidpYyoW4X1iO6vdzSbaqJD4PdE6E8eTh
eDHvYhp4kjhmCwfgOFlfK02yx6szQIESqgKRj7xJSyXwJVGa3sahmR8jtJPQ9zHZ39+Jm4OKrgso
3QcZGSwCnDJBX8TUUJPOpNYl04xdpx2SOrDLLNBk/ehWpoJHDwcNodUkB2IsN6PoTa+eWlSEWu6p
1p7q6uDK2gGuTGUhQtAdBKi3sqghQtF8AyDh6TFBk6zfm9cLeSTQNrzTU2FPlvPIZpLnY4qKUzdH
26FT1gR17ntkc1EJLxzj9GDgD+dxPeGClCjsavOxdS9O/Xloj1kSeIkk8La2XNcihOvRl13taDFx
UfHxrS5OTe/5qnocDckBW9FTJuBPiLEC1wDSM3EmVp9lrI/dSxK0qL3xwLBwf0fWTha4hsEkhVIG
PK3536+ueRn11AT/iHtpCt/Md1l+UmWMZ2tLdS1CuCSGB0JDk4votNc89h01iLLn+Pv9eawuFDI+
YNIAf9GNLrGKjJlzpjqX1npTojD7wD54NlBiSDvgtos4qJoZbo2YU3RJ0PtGDQjZiiICYR5CoCgT
4zV2N9UkTpW7rdelNmqUjioSoNlekRGNrOz0QoSwDUPTg5aeQURfH9xK9/VY8avNHgguN3pYAM3A
WZ8B51oep8KJas1I0iz0kBl7bDOJY7Cyy5xhVcPFRm08GDuWww86YcDJWFlYuoG9sze7fzz1A3p4
NO9DidLNK6XUlMROmJaGXRy0CYJYh82HdDG+cNkmjdAOvdjS0PmWmYdJ2W5P8da18NACYJL7yMvV
0Uswc3hzl4bTgZmfVPVt+9cD5Gag4heHFEKWw0eOwdRh8rLQ9M4W2nDIvL6VAwp4AVheUEcC38wV
Pl9xAdTLNT0LexIa0XEgYTpud2qgIkAQj3sMdiqRddtMEmrqBFPI0+/U3GfoY65+27xKSGzjrY7n
Lkr1xPCSMztRq89dFrbmfvZHU6KI+AlfuMZIVl0PLxiEKBk6OsY0C7vZd6OfJD0k5BBFEm0qkyLY
6ZSBQt+LmiyclUeLoFfm57rDUgUfWSq04sJCrZT1eG2txHWiZaET7Qy2VzazSL6v1b/jC2tFkwSP
CEfNQh37vGPt7gOfD5iBiXQ9d52E24x4vdbNzYD7oPxhgz9vzjfwz8d1QCYA73XcieV9I3pixV5Z
5qCI9w3rtTIlz4gVZcrdSXT1QkgJry3h+8t6Tqo59/LQPKLies4lFStrZ4gHWXlvD2yvWOpJuqTx
plgvwtb6ZdbBePD0gy1ri67xsIV4H+B48+ZViIYiK7BcpCIfI71hkMJjb+2nKdvZ2VMR79Rup8CT
HensMyWghqxcZnXxAOeGTI9n54RwCiAu6Gg1zpDbPUefx3a7KgcdPTCtCHlwomNhb9BXx0Zj8bEI
sxioukOa/rX57IIJGhBHbDy+VTxbLLbo7BppGkb9m/mjabZWmgDtfj28sDp5zqox8zB8QvzMTHfJ
1G+/fJxjGEgo2CLcPuFuk9ZOR03L0rBpoGWVz+pmthRMAQUBsKYAvoEqSjhYVVeUdKZmwksouoDK
ALkr52cxPP/7ld/t2GyK0SAIxaXuToOrIdlffj6EawErjfoSng1C0ZgwfJ2w0upGlHyiOSqjx6HX
fS9z/O2HCJhPLA7yZnhwCUKcFMzStMl5gfU/ybiLVYkGWZsEGtHweCvM6U1twwje1q7IXKxRta+L
nVfvUcjygSlciRB2OanKuaAFRHjNPkbHm91HhucsYFAR3C9b7nJVT+BGbrMsLOyH3DkqkuFXVKyH
zMZ/hxe0hBPrWttqCXyNeJ+mp4a8eA0YBA8fmAQSuyi+BVTjphIni9PUdqY6CxXgiKI821FZQIsf
FPG0AnrwXwl8nleXQVOMqiQ9esQ4NfHHH225uTANl/lagBA/sVkLQmklz0K0rahOgwzgsP79wG9z
lkJcOmF4L6O2EXdKGirOyQaoTsaYtjo++MxQXA3IG4zqcn3Somg7FuPzs/Ggej6rtlsbXLJ/x+fy
r9a/TWezZhGOaf4VyFhnM+qTrz7AK/Z7S6kbQFqXODRtuzILWf7NpEdGP3KJr8YXbMEEnzunCsHn
z0E8vGIeH7gAV+MLy69PHbHdBN6wO6Lx7f4jpgCVZ9yc4eUJc7Zc/TgmY1y58CPZePpBN9MPYfGv
RxcWx6iadhiiCUf/u8F2hqwv8JqOvh5eWBuTKaSNc5ahTO9QdTtWIXX/4/7yr2k5ONloOozQC2eF
X64PuMHLcWyAnvNy0yefnae+DKaWSYwZj2+KOgiwcFxezjZ1k3PIa3WiFDwJYRSjtNc6U+eU5Kex
fiOeB0ryzaW+fFuuxAnh1tZuJ4ZkUBZq6Rc78zX6dn/R1vYFoQyOpgCzH4Kuy0VLlXa06NAlYW7v
huY4Z8deZn0kIsRaHJWAQI06PONX/dDqr1389+T9vj+LNcXHGVZQKQvY200HqIoomVUyPIEAxsWD
N2+3R3FRGPPv+ILiK4AgjwwL43fepywC8fI/qvq3nUuCe7JZ8IW8Uq8I3bsxTaocLNUX9mzR/3ES
gvVRGBkcnWISUx+MuV9HbxY7Sr2AtVt4tVTvD7GrSWhOOtMiK/IwIgGbdnFyiueDFn/AEiG1iHA3
gkC8m/lyqZLC0ZVRr/PQsI7mpTQlw/OlEC/59fCCqi07r210B8OX9a/MOuR/2nwfacc0+bH13ILe
6J2ZFbFQ5LaE25cwryiHGZGNvAbgxPfUQaKtbncDLCgA8QOziapEWO7lOuHUTk7i0iJMdXhM6feO
7lv1cSpkhGy3dxwuBzinbB6DgPMnXBDTIXRUOYcS+JH9GtW5m2k5QMJ7LUC4G6PJKqOuIABtxn27
QLX6ZoQxHokW742GoC6ar4lLlWnuQOekLMMnRr604+fNOw2vDJkm5KlBNyVWDCqV3VqtmxRhfrLO
qSyRdas5kJpBXS7eoShMBIvZcpsn3SunJk5JqKDHx/Tm0u1hjKUAwQzVw+iMNoUAN9t17W7q9/eX
Z+WcLiYgXIRKmRx1Jhi/It8n63EsA1SOZdan7VIAheP9IJHvQ+x7uUxpNlFQo2VNCC1OToPx0Man
nJzuC1nbCzhnSLnzQvgb0mXSapHmodAutP5uvK+m/uX+8Pwbl6oJdXVXwws70Y+pWk+aTUJSDEHd
BWW/cyNZ6+m1OXCANGpDACcHina5UCVpLCtLcxLW+VOoK5LszNoUrkfnh+HKRJT2XNhWjtGp9dim
BD3eiN+OEgzKyhQQasDH4zXN64AFC2EpLHIcZF9DU30lVSjj2ZMNL1gIBZWo6FqF4SNsNAll921l
ieAtvxPAcwyTmM9tuqqiMQi/wnwq/ckA69pFKbffBu5YaoDA8zaHYh2fq9hVXgD7GOrkeZ7flKo/
pn19UsdOYoTW1upakLDfTpm5CgqRALAI0pz61SSzciurBcQayvoBOEKU2hA2YwDhL7rYMQBd9B+q
cwCPnykLlK0oKORdEQZFgBp6XCzur5H9zisSKZc8/9ZaL16075JjJWuGsrJSMJ/Q4BzBgVoRwVzn
WZx1Brozhb0dlD8mWX8jrhsE3bEYXrjWnaXmntcC6YIkDRiF66OSflMTvyf7KLivpVYngrpB3D7+
GBPDroZTK1PRcuhRezDyoCASFbI6PjYbvfbQoR2JiaUKMSZX660RQe/2b3U6pmS3/fM5FBj9FxA0
A2hnOXzkWF3bVxSkivUTa0+yxkBrX4+sNNDrKA5Fl05heIATtbpwwG450Mc/mSpxXtdHB/wHjNEI
NYn5GjcmRqdNiEgze9cNL4ospL5223g14v+PL6x9he6rDWiXErQ1+nxQkm/29ngxT9CA/Q41ZYiI
esIxHSuPGE6E1Yf68s99Ikvf33r3fHwUY+Hk8NJHwdlQS7Uw04bnv+mjPby42s4w/cjbpb+3nyII
QgktojXQsnyjruycYiRGOzWYB3nOB9dP+801wNhhcODhhwfNQNW1FFCjyzsj2oR6wTbZuyiEyEzJ
PV5Te7wBKDwZrlrF9FXcaW7nUhaHnhYYTukPfg7gtJQ4mq+4qJhA24ggBJxwlPkJEyGgCNenmUIM
2p0YJ2s8mNpzkYV2D3hIELUf0B7X4sQDYDdJljhdHBpFQIqdsrnTDfYF/h/i4ACyI3kmjI+ODdOY
OzB4tf2DDm/MPG0/WAg5wLkE2wxCvcJy2XpqZbXVJCH4zl31iQ3b4+B4SKDqBW3f33ufCAa1n4hD
0OYX6pWe5vzBedj8/bgN4DIByBzc8CJFZKmZALgA/hMq7ilOjrK34oqZg8mBcQCkE7FkkcKR5QYZ
YZbiUKsuRQPG+X2s7bz8czMeR1lTrhVdAlnQ4ki+AhYnluFPupLkiWfF4Yweo9mhyF9UcjIvzgc8
g4UcwTNQei02I+5DGd7rTAJS/nV/S2TzEHRVkRo1p2zBjqd7Rz+1dtBVwfDH2449wpnCqeXMORxS
LczDqsAuhKYDoPrN0O7SIr6sOm9tInDPOFQExRHourfUiWie1ClDVyRh7TvTU+o9mc0uq79JXhdr
RwxkT8CF483NSW2XUsjomeOsoghjsH+nzj4uAyPfeZWvF8Ekq9NfsefQiHgGoPIFARYRrtWjaMjr
aYwMs/Ko7F1XchlXzDlazXO6U9C24EIKO9LotGmZbcahgzbJCfVjPTC2Q0i4o8PpSNBYBA1KBIse
e/YQF6WH6I2mB7GfO5rETq2s0UKA8MTwEHS0BtVNw9FSg3ja1cMHdgESQAAApkFHBRp9ueMziSOl
js00bLPKV9TK/33/Aq7NAMcW7hoywLfIzgIK04uLCkCFNPZrdpzUzfRFHuL8HEYPhwRYIXETgO21
a4WjCg3n1IF5RsYhtTYDuMqwfDzJj9DscoXsqokHolgl8lP0OCbKKdmOruWgy38l6EsJzkT6uXcg
oaj9Tn3qzeP2PQBmF89tQGpAxCwcUwK21tJwoxL8C7rfKLtC5hGu3DXYCgStQa32zn+6nEBfDJVl
RQ7CseQ5ar19acQHt9vu3aAIEG96XnEAPgDhQs/5ZJVR5OahVh5Mz5cybq7sM4bmBABAayHgK+yz
0RvzgJByEU7DYX7Vhu36aDE8F3/lNTcaSlZrNS1CpfvUEx9N0ebNPAa80wbnPkGqCK6amEnNJ9S4
UdcrQlT2El/aGnzFaV4MLxzTxKS01dEvOmyyU1rsVPelQ62b7BG5cpbAe8Ib1KFoBTaIG8KrdeI1
6tSgeh6SZKcWD2OL4oIPnCReG4FHJLoug0l3KUIFz7Y5ak4OlHbqPMeFJCG1dpDgp6Eck9NVwzQs
h1fcrEeQEUVDDen96ZwDLHz/Pq9tBMfc8Vp9QIPEooXB9CqzJUUZpsOzyfaVdRyS73BtPiAF5hNa
D6Rn6G+5nIamRrNOsginiaFq4esM4o1Z6fzO/PIRObDVaMUGkJPIalwkDDmp2CpCb/pkTG+x4att
oOeS2awgJWEaULaKZA6vYRDNRFdoSj0CaBP27SFtfGAlZtQsucc0R/mbP+ivhX2iHwgRIqOO5Avv
owYaPOEooJdjPxpzDYiYEuTHWt/fX7q1k4ZgKvDceI6jYZCgsrzCjDvdxkMZ5Bx+SV6abvuLjDd4
BhaT53aQ0F6eAVrTKXMNQNz06qkcvjmbiZqhsbAycA5gu2+ZV9yBzfHk8ZDI8NCDrak+ltvBPRAB
mwe9gW1HwGI5hUEpMstNCWJe/Q5mQ9nc/oFP4d/xRRh0PUWD6sxlGmrd6LPoNNM3YzOpGGQABMhL
7HmwwhO2wdaTAqwQ2AbLS0/ET+bkA/uMywdEBugO0Ixe8AINfch6UwecVKEo7jmZg8QDWXlX8Kpr
F17Ie8mjoEsQ99KViDZpOMzP5Vd04h06XzX2rftsO4ftdwKvMBBOo3OkDcd/ud8xov/D2AGRY7V5
MCElGTWSyazdOrDI4yjBrQUAVHBERtJn2mDyMpbqgZ5J9j8OL6yV1ypZmvLhlfInS39FMn95zcDC
svJsMKpDoZqWCzSqVWH0Wos75+5SKyiHIJFN4VYE1p4zBoO0Ae25xBRMrEfWyHqovTl6bJSHyvan
UaLPuRuwDK1BBNLagBsC3gMe7uUsqjgjw0B6vIzsJ6IHtEYzxGNi76zt6L2FIPFlz4xETYAiw/22
9qP7tZl+3z+vq2v170REuxQzz61A64O7bZ8S4BvBHWDs7ovgO3qzVqhLQ2kgKPdumKGmjJqDWxUp
/EISjN4vIitdWhWAKwFeRfCX3kSLkmhADn0CiiHrA6X2I1dyJVbX6Gp8wWFTVJoxgEjSsHeDeHxD
ZnJ7ZBBFY/AGcWTxFMYzYHmcuqTE2jEHM0jtfR3tCAootm8Cj5mDqpuXm4qpI5IWtGzAQRV+9uYv
mfP1/ujcAohbDN0NNAx0LIjYhesQOQNJYjqjdM+vlRMbA8cKJtkTZm2bUYqLdzyodyx0EVwuUg1f
xpqqKQkb7Tt96tnv+3NYGx5JQqQ84ZLDTRPm0DN3aJoIoYK62qHJi6zcau0QAUiHwkwAHOFtCEa0
ngqlAecRavmVU5NnvouWneNmDjDUS1wL4Wrr6vXCnDbNoxJCUFzqHibZ42htiQDQBFIcyEbe3m05
PCnAe0CpjU5Q7Bs8yujL/R24NdM66lf/O7zoBhRaYlpzguFZ+thMj5F1cKzDQPZG+neVSkKNa9uB
PCfAGBx4jW1fTiXRVdBpRSjxaZ2/TfOn1/+xNvfDwU5zvxtXAm8YWOqlCK1Q9CSzElA3GIds2MnY
cG83A8MDnQR+JdigGz+AFMxgzCrmcwteolr7x4g+3d+OVQEo2OT9oHjXTsErI4ClWyTP5nM9Bbb3
lijb8VWoTUOiBWFSXqYmaj3WeMSu3T69gFbWV0Arl8jaW9yaaQyL3neIPSEjAk6C5RboUUzyms3J
RR93YN3Nrf0M4hf0R5Zlb1fWihMg8SZpAH2g09VSkOYyY4x7ZpxJAXKWsn7sN7vI4GSBnwpcIyIT
OLFLAXpT5XnMYudcPWvWpSokxT5r3389vHAdylGZ0s5Q7DMdHoviVE0Sf+n2ui0/X9R+aGCiOTM+
XyeHaviteP90m1viQAJnAEVIFwYOPNfLFYrsAfjYObfPjvOWP7StZIWEGYDIBAEhhKkR2cIbCKU4
y+Gb2qGzbtPxjEbbPli2dtMc703r96Y79y4FrUbhAnCWdPDMLKWYaKtodDYZz2bq+PPXqNMlwZu1
aVwLEG6EzZreHHQIUL8mQMKYSAnLGpoIl+5mDsJRRSCWFcUMEfFJBZOm8juYIwTf/7q/UoLL8R8p
SNx4eJDieSpmOyuVulHdQ8o8+Ip3nHxqH2zZar3ruCvH5l0KMiwIPoDBBhEIYddt6rZNrpXDuepO
nXtIUck6nMYk8Z3iKbeOk/eVbeQvvBHJreSVDU8VUhIjroczezHq/biR6OxmeMGGj2afNbqbD+cu
fqXzJd+o1N/HRwSVh52QrEfp0fLzCZg6tKQv+zNxqZ+QXW9sjGr9RwK3q9zTwe4LR3jOHQaUQN6f
O79wHfBsKduU1X8E8DwnTCvMnwj1oWPUlbqjDudSf4yGh9w70Op4//QK+vZGhKCs+hYQo6zXhjPt
Hgd22kh2iuGBpkPED5YCDtUNWnaqlFSr6DSdCX3M0oM7H7Z+PnDjUIIAvyPZbFjiJgPK4OGGs3P8
ixgnd2PNI/98tB0DXg/E0Sv10b2OnHzB+u7c6s9R+pxKvv5WQSH6AKgSL4hDTNYWFFTDrIGSYuzO
c7JLnQDnp7OCuHvJ6LZCbD4PRF057hBV0lDpwi4PXpsC7tE25+iVWi+uLNLP//tSOaEl5Xt4FHNA
fYBwEVjVj/qcNc05VfZj8zQMvzrHt8b91r2G04GLhlpsuB03TJ7FNI+NUhXqmWg788ugbb4JPAcL
RCBUBu6b6AQqZo826kVpvzD3e+t+l7Wcv71ovKc92EaQbUEYXAQNlVWtjWiOY72YivdTq+tvySBZ
n9tdQJ0X7gBKCEHPchNtSvXOHdyesZdyBk/rZSgfMuPJpBL343YekILkIIwQRKjie6VxhobEbsVe
suYVZX4yQ7c2CYBt4FsikQ3UgvC2NjK9dKbYmF606ZOrH6rWB63guF2x4ul+JUU4sEqT5KxW9elF
rf/JwLNUP6kyAphb/2YpQrjbk+5OVq5DRO4BscBThMooSbDdqg8uArUsiMy9+wVLC0dzM9JoCRFO
R3w73/XJr4YGXeujQPv+1VvZFTztOGYZCUlgGPiXXLkCRV23Zk8ApozBqdGhu5oJKVXSBtEk47hb
mRSuODxOnAAdJVOCqF4rEsMCC+pLEvkRohPxzh1eWXYZqsP9Oa1s0EKQ4H+Ax8tyqDFPuC6nWvmD
2qxkY1MAqF3OrPL/c4G7vlw2QJgHcIljLikL5uwzaQ6N7DrenwWCUUsRBCzQEwEe+CUv9/NwrJWf
qky739x4zUQGFyRGiEfhBStufj9Y82g3dnZh5ZNzILPkFK8Mj5HRRweFKMi9iFhvJXeS3lBcPL6L
H5H9VcaGfrNAHMmAQCAKgkCeAyu7XCCVGYXbq2l9UV+7KUBlXCwjNV6VgGuBmB1eZQgLLiW0WRwZ
iRbXl2k6VL+n/o/tvm48qvD7AccAmQxwYrfp09yyFbzQqHJJi8fMfdSjL72swu9mF5YixBqLAo6y
ZbYjZ0I9jNUhl+WdbzQIxgccG3oKASioEmGR8rYwWcdUNK+IL/PD5+jJkL2L12bAwUM4qbykWkR9
kCLt86EAt7T+0yV+tb+/BbLRBUezNby5VmqMbtdFoGcI3vSSe3Cj+LBCHGHKPSiEo0ReaVoaI6w3
COm18lKPDyUKp6ZnMu50GYDo5rxyQYgucy4S+AtiLArE21R3ism7sDkAnQfSLMpGGChcZrSXBGIW
2TXEZ2GellcCrVxzxVAj70Ja1dfdfdo3W59GQLiZyHihiAZzQDerpQSlL5Qs7gbrEjf/DPEupjuv
+bN5yxciRNVKCmpMHkRYz51b+Om0kXSTrxKgBDALKD1CtFks64zKOXZ7xbIusEDxsGst37K3GjkO
BLTROxmtDuCviZ65NeZ6MUXouWK5fq0OQeOgE7Sst/HKgeJk5XDMQTGACLNwt6laGQPCjS72IlDU
wEx98237VkCBwzdHRJPTfC13W42oOjjRDFpPtH8aDlRWb76inQBY5oyegDbi+gnndW5YxLTCci6N
GwyIqdBz3ex02Wty5YbzhqLoxcyDBjfkpE6XKMi9VO6l/1rPZGfbgdOA0q3aZR9ZritBfLpX7lpG
LHvox9K9zGaAqMfkbleGi4kI25G0djekFON/71nts7j272/32oECCBcMjeCNgzIUbp5mojVdnPNO
Qd1OLd/i77T6wArxtxhSLrzrt+g2dU3fwYpozqUbqtNs0INn7+7PYcVgcNpyUExyrwlKfbkHep6k
epl77oXE9cHofkWxK1mlVQnv1aN4r6I/hyDB62wWaxZYlJGZ95XWn4Es/sAcriToyzkg5eIUbTxi
DmXQpX7zAeWE+8xNBJzLm06WCUBheRnN7iVXH6bhT5ue9I0YlXcVy8sUoWcRN0fj7OUMbJv2mWXB
1insoJohk3lm7+mORegDCpbTDQOBASjMDSeTSkDmqiedd6nKoNWCEfTJ5kPDgtz8hNB880OtD8Tw
aRqo+n7eHNaBcEhHgaSOGBj+Wc4uSaKI6pliX5Lpqfti0G2EJe+Ldz28sP1qVLRzlmB4s8n9g4Vf
W4/XexaJU1qruImiVm+ZRZnjoEFO7mfWg76xjAqfj+HRvwkLhLbpN2iMzJh1vYmZfZk96mdF4ue/
t38/YiFASaB9M+fXWS5/FsEDYRaq5xwfHU19AMo+sEDv7fDeWxQgdbsUQFhBOnRUji5RsTfyl3xj
HSxfIQ4yeA8KQgmKPABAsKQD6l+iS1++uX5Vvm1eHwDDeM9DKHKAP4XjOc5z11d6rlyGbue8WLJU
3q3+w9fjJcFbmSJILuKLUQShzwAMKRdg+n3eDrqRpDpvzRAE4GEHzfSOYhb8GrQ+arJYQ+uggbzY
LlLbsd+wzXcMCHsEBrE+CKvchE6zvmo6lBIol4mds+zUSI7orWOD4WF9EElDGAJadnmCLKaAiCFF
+wZVu7A+yH7245OUGE2AS7wfI1BWADME/4mjipdCjFHzso50aLFUHZvkRXP93POPppX46sbmx1wU
ziwsNwLaQK+I82lHpLQTd4rwdvFneu7L75uP7GJ8YSqF05UOszH+XPtIrpWyEv2VM4uSdoB6OHLo
FhPftWxsh9g1L3YEfusX8rr58xFBQYwG1e0oHBYR8Z1pV/9H2pft1o0z3T6RAM3DrbRH23GkOEmn
+0ZI0mlJpKh5fvp/MQd9eotb2IT8IXFujLDEqVjDqlXT1MGj0Afm+04ry6hufT7nvgdVM06VIxaT
GQV6tbRQiR9Z63cX9vMdX38zOpd+Y7Y2TesZfYfRq/pzob+6oF9/LODuQgO3AOMeyXmojPtQ06DQ
hPZ5k0c5cPXF5ETWjHLLcSdPI8IcqOVERhjs30jqgCpkPY9UIa3qEKWMOv1FU1688PEs7jZBGF6w
7iua9UVWJ1VU+yM5ON3h8fBbi3T79aLJRMpW0RHriNy/yloPyADQzd50lDADIbNMrCbvbT6DJTsq
7cn4HxdI0NsjMRsG8tAq6tWL8qrJ+jbz/74y+fD1gKHDtkC8DxafsEDqqKUDaqeqqFOWc8mepvFU
sW+k/FRMF0s/g4b6/HhH7pQ4XlBkRHCSEN9CsxxhPlOzlHHdT0VUeCfyhof6VyHz6DY2Ha0EQbUG
pQElK4IYWkYLAo6pIppNhiDppclRuc0k12/j4Bo83oRcLVDRdymwGRQuhj2kVTRbPiybgzOXx8cr
tSkBZQjwG3WwjYsGsRK7o22kdRlZ8SlRfo2OBKwnG18wyEhl0q6YyjIyqeHr0y+6SC7flgB0DwSg
DkUyMCoF1dGj23XZqwqJHCNAPCiXmdxb+8wPEW+xDJSy+H5mVNWUol1IhKwUEAWKcqyNvVYTTit6
sIKpDGAV3A7hemSVnakOml9GXXL0EExG2fFO2gquYGFsID/Ekcqg4hI0YD243tIMKo3a4kiMy2L7
KJWKf+w/S8itoa05yvC4Ll9rcRBWaIWlkTzSLWShUB8gudVbWw01gZeCxyHQnnI9PnGGKTfwROMR
6l9+sVbba1kaHIHOE9lcBKawHj/VjHhUq4ZFLL3Gb868/yqAAo277dhnDjhcD1/O1tJqtZJHTvJl
pLFvVDubHvFdBnwGJKwAYGzYSl5VqZmSFkWU1YHVf7Xnve7JenyRZLJi2cziAeOb3tEDv8r+/b39
fLFdd+LR2FJnDO88IwbXEYmm4NdIeIV4QhaVRBw9fMep0s550qS0yqPFBjN91V8N4yNuRGNlV1XZ
7WphqW6FCWfVHXOwo3plHs3as1v4hv72+K5tvHCALPCpgH8aHqMwvknZZIPYKOc6o6St35PSZ9qh
PD0Ws3HluABOAwn0wh2ynpgFVkwrmwjUKqw4NuU73h/kyRFsBxoMx1ZsLMMc0rhOWdaRUX1UTd8q
JOu0semAC/EKeUBJoAQF9yQrPYPSTq8iSz+wT5+mr810kNVFbS0StAYC1LBwEL4ULrZTaGZNJsiY
WBX0+Nnro8A1QZ0jGJNQi3hfJDO3WLhCJU00p3kwH6b5PRPg3Y94JYsLDhrhMKkKtIY1pU30gTr1
IcfP/lOErA1eHlyJ+/KPXCs9Z2QNFghMKn2Xngzt+ljCxnWA9/afBEF1d06tNS7YFqIlyf3E0Q9I
Lx+V4Ue5O4SMveBttgFbtQFKFyNYabbMzTyZdZR8r9OLV73jvsGoxNsJwjBwFfDjfOPQOcqQqLNt
11Fbfp3rQHdk5szWWb0VIGw1GWnVpwYEmOysqed4L9YJ1gtCQBZq5KFkkWtcf7+bV4s+KmMVGX1Q
Of4kqwrY+PzV+MJVM6Z2jrUU48+Nr46+9uXxMdow9lbDc/E3y1/2i142Co6R01wU148Rb9iNyeMr
hH7LAKSjHAoJtLUIDfTDdqa7VUToy3LpZZTZmzO4GV7YX1utU723bQzfgqZKPbbacWyo5LZt7sKN
EMG90mw2TCgzqqKCnVwYrJfHuyAZXmQqhQ0z1jlxqsguAlrKC6+3xodThfQoFLZ1FySemtRFlJJU
kdcd69LXd2PlsMUYGmEMuJ9ADghbnDE2MJa4ZcTQQ+nPqvWpxNDe2mT4CTZ6TyGICGqC9RmyBloP
iT2V0Tgyvz738VPSS4xVmQjhHGV1qVVKBxFepvj2U/KZVDvJ+ri1ilQAJ37BHzybwmVrtFGJjcEq
IjYdqsZPNH//McIt4+3fUSkGpoP1KrVxloGfgrIoVj5l1jWW8WNvvDl4BBDQQHwMmXxX2AWDja2X
tTaL1OXc5ZXfp6Xf5Oe/H89iayOAbdHRxwF+Ax7p9SzsvlIVTVWKSNUjpUaXTlwI2asjkyHsBNP0
IR/RkyhqvjHntWGHod7vWqFXFrf0OAc0sg/rWRBQAGl2jxDZNH0dh1dj/yLBQcfA8H3g3Yr1pU2Z
FLFiODSi3c+cHGvtRJ13iEDPO+DuuLN+19Yq0e0qWdIkj9ABdFEORvpRHX893mp+YAQHBWhqlLvx
FmD36ZlcZ0XrUZ1G8/yZDECd+AWqTR/L2Di0sF04uzFSuy4IG9Yb0RKT5lnaIdZQn1XFf50Ufy8P
Ab/YSLIiYMIbVIOQVrgY5ZI7Rp1DBqva46taNMfHc+DHcb1OyM38bmwFQBbnMFnPwSpRMD6gIXIU
n+MeEZndrxunkgRlBnQrb9cp2DBDqhRZNxokWoBxeGpkYYD7y4b0KjQSsFjIyNzlv+kwx543EhqZ
+pm6MFKPtqzGY0MEBub8BojCQJiwyePkGnOTelmU6SdtGcDDpx9MWQvvjV1YCeG/v7GVEh44JOhV
F7HvpgtKQbI71wq+ZxQFggcCYFpETgQrA3GOvs1yHQK+6u0XJXvbfYqQFgMcgGMQ4NoKp8jVh85G
uD7D80AD+6IjA/dYwNYucHgUZ5jDfotXzW2zwiozN4vgTznqwSlfxzZ4LGJrD25F8E+42YNmahI1
qR1sNL3oxqu13xKD/cKLLxA6tEDbKmxBaxlDXLMYW1AcWXMgEsf2XuG5ANvhDeURmXsqjsRodTCN
uArIYy66/ay7bx74t6dnx9jtVkEQfyG41Q3khLBOAGJ0Htd7Ufq5BHXXj/27cDu68LjlHppDo9db
CnsyKIsXmNyPx984SIjbwgDgLgNvybHe5cQ263Fs9CRSvZdJ+cAQCPAkO7EtgnckRMECXjfhMqeu
XTu5YSdRZp1a9rQYT0osmcXGWQVgE/FtHkjCpRBehc5NCTWom0bukAXTH0uWSi7D5hxuBAgXWmnm
xUSPgzSqlheNvmQVjKXd7i1iPIiQILaHlACsvvVO9OoYa2pbQWcs9XHsNJ/Vnx/v9eYqoRoa2ChE
cu8C9YtVGgopTCiN/ly80e6yf3iAJ3iqlSNAxAgu2pl1pCiVNIrzc6Nf5n38eHj5keaG54MbBt8W
D9B6feYkp2ypMHzrvY5f4vodpxRs2A5PYgCbIVYmkLR0qwX0ddColU+N1E/+rN+hUnkDapV7DQiu
ihgZ3e1HjRZ6Hqn04piBs7PJxO8l4gSFvBodpIjiqwBG4QKB7oFFzXxa9CBzr+COM3cS/f0/Kbx8
DgRsINYR7/OgmkXBEjWPiHFwmqDz/Lj8PneT5InbOq0oUeVc7rA17roO0KVJOrsrWKS1Z++1y99x
nG6HF240i53Y6ifs96DZ/gg4aP/H4+twbw0D+YHcIVrfgKfuDm9V2UvSDRMrIsM96/SopSfdOxs7
2W9+bwbvuAuFwdWrmPgxjYGkYNLFKuVBbv2DErd3bAN/3MDQitzVfWZpQDCmtmge9do1S56t3egA
HhS2kRJDaBgGt3CrnSXNtIVZeZTFcTBXSTDK0pNb5+hWAv/9jR0DRudMMTNIqIwAhQMTfYfaQ9wW
yDRkAFBVI4xvxa0LDlWk3hb3Q37op3c8C4A2IP2MQh1AmIVnQWfzsmQLQ3YVxZfGIWW7gzHg60Sp
tmVA6QH6KXgkYOZKWF5ifIQl9fHc/q2/R1/wFit4m3kdqYhrtNO8cok3IRvm+VV6puUptf12f4IP
80AEgDM1gfNfPEiAPI6KWyPn5infaOiW77jN3OOE3uMgabGGZio6l9lzi2UyAn26mKM/Wsd62R3K
wCRAl4W14q3LRBsgMcrO1muWR+501bJLLrFitlQSlDbq87FS6CgiXLa4qto+zzB8x4LFupLcH9hl
Kd4jhdPYIhuNUyVGlZQ48zLqIFVP56BEBf3io/1uKtNLGxYZeALR9QGV7oCU2/r6WicT7jRzEdCo
jfOyvCreayars93QHKYK1cE5eTWUcgvLVXV9XqCnOY3yHN3Gh1myTrLhBcUBgr2K6jGGXzJUbTzV
++ExCOqh9g7Pg4uCRTHf0w3pnBcmI1EH9MocFJIKua3Pvx1eeEB7QEzbycbwCTvm5Mvk7GzswZ82
YG5AAK/hvqEeSFh+TS8r18xIFi3IiC2vxv7l51QkBndLANEU00nDgi6NRa9Pkd6c3D+znf2P+dfj
msGvQqCBhw6Fr/e8Tp/roR+ipvT78mTKsEkb5381vnB6WgTBLJOP77IfiXKY1KOT/P3YgtnYYVjx
CFWhlgExMZF4LfP6MUeoHs2bmzfrrA2fHw/PD4gQalsNL7w8fa+aMXMw/Jz7jJ4JigZB3mIF6PVV
70YSYzfA8soblCBmeEdRp7iU6GqV9FGaFn5m/ly+Pp7L1lLdjC8uVVUogzkleR91YasdqAxovbXZ
t8MLSzUaFaNJh883rGtGnpfpqa0ldsDG2wAwI3w3dOSETS8GVtt2UjsHxahRpj2xLMiNSwmKuv0e
EKhngOJH2SDsvTsf0TNQsKskXos9d/y6rP1sd+k08ua3EoSlAlSi9GouIa180oFF+7B3pzkhGg8q
6eAxwkO9fneUwqlLlehtlH0FT8FUfn88/P1OY3iOA0AZC8/SC5+v13kzVCrpIp1czCxAefN+qBvC
VChDgEsFDj+8akKwZCDdDNenVkL77A2Zz1Bi+XgOd5eBCwB/IucogB8qGnxVnKho+kXjMH8pk0Df
zSEgDM9P8o1BX9cFmwcLw4PgEGFcnyh/J9beOL0gQ1ijts8s2sUkDuPe8MHZ7I/63ucHEhCIQQUq
zFZOI7aehWe0iWIkvReW8/fYPbJUVh1wd5IggIdieIibJ6OFk1QYygRKr9ILTe2DppZBDQ9x3B2U
gRBwpaMPOOo/ENgQboOxaOgDP6RpdDDbn0b78/FButNJeHgQuuVAaF4bJSa7x4zYOjIaSTTrSZDB
XAW3mjp/yBxZjcDGWmECqLkCSy1wRCKNDvp3jLgTEKRbJ2t4bfof3SBxE7dEGFgqeEI6ogFiRnox
lc6Y6zSJcnQJsV/RNZ0Op8fLtSUCIFOAAzgxCJKV6yNlTCW1Zy3DLOKj/T2mJ+vXOwSgAgtRAFC5
3bGjsrGw9LJWlDDVXmn+DCXYyi4ePzArowBbjpTA/xchWJWLu/yuE0wi5gUlfaqGVy9/ag3fREs/
VP3LPKINVQVx3GXkzQ/BNrpessJwJx0TUkLmlzVKv6d873OB+aDCnF8NGFDw4tcC9FhpUM/eQkD5
t1b9nPerWoS7+ZGCUwqSaMHKtKiad5qdK6HJW0dopW8RybndWiHYsFDjHFMEWoH1BNquXNyaYAJG
enRAV7uz1RMeOSzQzfjCDrTDkqI6pFNCL3lxWt+pvzw+s7LvFy9FZSldiTZlIRsP3gDiSffPxwJ+
dxMXj+ztDIQj28St17VcQuYGGvO1zCdflZ9GpPzUfv8MykEx/eYfo/LnzI+Ni4yRl2/B3QcAvYEe
aTDT7xAKSgaa2SweFDxWR6A4QQKlyeiZNjQx8LMIQSH6gVCs+KRP6Rjb+ZTFIct9Rz+m7qkcgsWR
hD+2pCBhavDqaZ7K4Xt587LbS6vqaCiBN3G5VO6ltn+wn4aMOn9TCJD+2DLgIHBx1kIIaczFsxYI
+bIYuV+a3zPVlxWrbpw6XlfI0Yq8o60Y6VfKQSNgHIhDlCNpf1V0b/AaGU3uxeDS4+m1RCPUUqq8
KFuYJy59tkON7g3K8uHR6RKpNGQGwRyzXqIuiYulJmOMO39QrYAqh8dXZnN1fre8RA4WTcaE2I1a
2krWWm4cqh31y5T5u5GoPOOrInbpQe9y+2c9gYKMndFnOK7zUTOubinxlba+/3Z4QWc5Hk2XSsPw
7as6vDWpZPk37vPq6wWFksZFizr2JA6z4hwbh7gPpM2pN0Xw9nog8Ab+SzQVvLYwimRwPHAwHFzl
MriH1txvQiOo8p8IYRZF1zVd20JEmp5HI8hkELytewwzB7cLlQrgmRLsW0ZtMk3DEIcjoMYJbIRT
s/xVy+jWNqUgfYPULC/cFuHrBmFe4ah1HCp9kH5kpt++MRkt6+ZmcE5ZGzRNEMV/f6P2CG0nCiyg
F3aZ389nZQkMRWIncKUmPBFogM0NT8AS71vpIGenEYUYLp6IHzlKhHS/ioMKNdVjLXkOt+7GrSRh
W/REHe1hhKRBP2hu0Ox3m1YTEVQHHRtb6QCCDon7fay/7Q4KQnF4vx1XXAzAgoRDq9Ac72xsu+FI
/QQNuHYjtIXxufl7s9VDp4AHQ8H4WvEtLpifEZk9tXWY/psBEi5rCWBISMaxct3QLl8N+2zFRzV+
x83+TeHiohYM9hs/AjeTaNoS0aKFuKHVP43Apsan/c8D6iB4zxDE6xCeXY+fxSas5oG6IWVPhF6p
LICweUSBw0PyGjyBAFCtx08UxchTIBjCybk2ZD/LMt9j1HDwzjM8/iHcAMVJSEva3Asdt/dfu2pn
609uMWNbuTFuAz5112SImd1Qqw1umPoXyi2ZLLC8ofHw2ShE4YyyCF4Lq8/c3rTn2HRCdwyakr0e
S/zjyDolbewBwrE8PoGEGogIhUVSZ2JoQ6o54RioyTc3/2v3EUI+kzeh4wEK0COstzivBlOpsU2h
MZ10+6jut7/QVAgrBGgCwDpiF8J0miavSBFbGRho5ufe/+fx5//ObQj6GoktXpSFxpm8d/P6+2dF
acrRnbxwLM528tT/4xTPmnnMXL+Zj+OPeD5WZZA7B0WivTe0B3qtIQEJpxU0eCIucnSywalTyw3d
4tmkZ7u55vnx8dw2niLk0hCSAs4JgSMxwhnndTzrkwmY0HJt9GBKD511RhkJqPMfC9o6YiBAwXuH
1g9ICAuG/jJ0ajxUTRrpbjCCe9mSeCub46PKwISeMoA7F9RI4Vptk8+A5pnls5IfPFkNw8ZFBA8r
oGCoqYLHJRJX4K1otHoY7TBGY6lSI1d1Wq69+ZK/I0aBiDZMQawRkEniRDKrNtVS7aywJ7Zfdb4H
OpfdW4E4JEqfsevQLWIQYTJp3y2o2AjJ+NwYV303lwHytLxcFaE7hLXx7/q6ZLUGePuUWeFgHOh8
Lru3x9/P1YVwHVfjC1tNElrp1oLx1fFY/sVaemwbcnRdkDt7vb+3qTDX8EB6wPuCiwqGWRHH1ek2
XQCZMEMTlu2loOfHs9m45PAbedM1TnR/BxPrgYIzpsQxw0o/gBGt1v3MkzzhG5ccTHII3KLvDUoz
xbtnWoPROONohu4EFLrfGRfPCVLHH8zD47lsXEJOxYvrAcJI4GSEd0TPnd5Rx8UM1eWj61wnGcxg
a3zebhbARhCEoo2xcLLKwtDA+uWEdh3Gyoc82v/5nCII5Awg4YB9vh5+qg0nzcFNFJrzuT4UMibN
rXPLESVAoCNOcJf21JNW97K0dsN2PLLioF7ZNwU8NW0AsNU7JvKfJJHfQCv0SSlJ44azdcgqX5FF
bbbOLGBKKP3kJenIu60XylJjNnszbMKSXmb7pI9/5LLF2tzqGxGCbZ6QmTRoCuAiUvjJ6X6Ysobn
m1PgNCi/2+7edeayU432VZa5YRF/WNg1MwOyu4QVioP3UvxXhHBadarZWdlBBMBi1nBOawkYbetJ
ApYEhhvgaPcQXxRMuDC7iBP2tV9bB/tbDiuklBylLd0BFjlUo+MvgL7CJJQZvCiTSmGAomeW8Yz6
D5oGpnlZ8sv+MwsTDtBJ5EqQ9hZeDbLEtV3Pig0/42zECGce3jM+TPTffYQBhVqf2ZRqVEHBLh5w
hifpYMiiXFu3m5c4oEMGorJ3uQUYkB2qB10bxlpA4kNbn0b7iKJWvXmWRk23NgXVLDi1IJBGooEf
7hufr+4KBBZA9RJqg69bgUuPivLSTEGlS57arSPGyXLx9CH9fR9w0YnatMnshlV5MdFH6TkD54uM
FWdDCOJ3wGzyGCGsXEGb2JmV9GaDq56nX/Tia+e8dcXX3UVAcC3RaQf5UZ42ASXpeskUu+kJck5O
OGHJgBqU3MUNdeWCWA43HrhTB2UP6+GTpFYXd2jscJ78Yj6UtiTIubVGsNZc3EJeHSJyegM9No2N
29uhTYBPU3yjPWkof5Q1WudaVTCtgN7TOLsS54sX4xVV7ZYLqXCIE/rksoMLLv2KBsQJZpf42RA0
y/7oBXwCkEVwRmGQ5gl7z7BpWedMuPXOAVQwu7mMsWS3wwuvyNRRp1BVDG/136Yn1fm0W6fgQect
xwxYiOASX++6W5RDA0YZO2TOs1e+SsH9m6fqZnyuB27u+Zi11dzGGD+/6tqplvVY2hoeGGbO4sQL
IcS8CC1G085714LK+krUyDvvX52b4cUSlLFmxajXGJ6oNGgyMFFJfL6tS4G6QcCYUWbBczDr5enS
pFmSSjFCnZ3z5TTWF7297OdMwRniOF3wVQPhikuxllLO5dRUaWPyh6MGT4EMWblhiXA4HKd6hgd+
lzBMbbVf0sI1wqoLUhCDZnbmO7bkGd8Sglccupxzv8H6XE9iaeOc+0ywzNlRMS9p8oFQiQrcFAEC
O9ShwpOBGlmLSJPUrL0xtcLEC3L7Q1MeU/20/0TBhYEJ7oH6HEH4tYhFSXQ6ZJMR2uwTsrdWv98B
QIMoUGLzRlcaeNzX43sKeEHQyNAIncGvHeUYW5pkBnwEQcGimMzFFvDuvMA/riVU8PwXfcZmK986
cjS/tgSCgp4cquK4yAqQN+43/DDUQ0Klg+RME6ZDk5JpXjXp4aQHgO/4JrX2hxJuJejC3WCN4qCr
lqqH1vA2dV8sWRH71gxQBwmoP1wNeOLCDBSm0xlmIWZgPdWnbmfDVu7awyQAegbF+L/J1Na7MTOn
rWw1wXlKA+T5LjnbXY/yWwLCRpABYJmoPJSqnIehJUY460968yspKsnF3lohHtj+V4BgeOQjMzpa
QYA6HuIne5ac141LzQubkWDApeP6ab1CSsksrdZmPWTus75ck+6pHSSmzdYMbkUIeqMatGqxRpxS
tfzSfUAL+t06YzUD4Q1d+qKqDW/Uw7T/Zjjf9oc1V6ML9otVV9qA+I0e6l+tqTvYiXH43z5fuAGG
2eczyvmwAdMFnD8+VOA7ThAaIHJqTZC/IVMibDHVE5o4CKdV2nE+JDL2AL59osZD7g44EthJ992N
mrHKU1JMVli3L2oaleVz21wy5r5DE0HHcQgnaB3vqHhoVecOSQwrzI3AnvxKvTzeh62LYCEoxMlZ
wMImvm5D3RJaj60VsurV6b4sCxoXSOylzZXiPVyQP0dQxRTOklmjT6SdYKVKFMZ9qpNDQY6S07Qp
AuEz4Jl5jFkT7lobN6kJdJIV2vHRYQB84xVl5OdQfX/Hat3IEaaCwkejLAH1C73xlJk+eC+Sd+Ar
UYyKtBvKLUHKK8JRdS2rUUK9QMSS+Gb5iUcOgPZ6PI8t3QSznrPDwy64g+3q6tzpS4XgrG2eqvot
fodbBzvmv/H19d1zynGiphObYTq/4K+C+LJ+8jLJrstmIRh/qbmYRsdnweyg+NQ7kkXauhowj5Fc
5UQzCEmsJzHBwVpUC5NYOn+yP3fFl7SWiNicgQtnAi1CsRWiK1G29tSxubFCK/5sfTDGP9+xzTfD
C4+oYXXq4E4YXtN87VmX8YNsfj1iP9Cx2GyArNYLZC6zV1pmaQEcczWbC5GFnrbHR2QLtIguUlPC
/up2UcHUhOKYn0ol8Zvk1zuWB3nPf8fn8m/c0FafCxUUYVh9tNT+4JUSN27z/NwMz39/M3yndvrY
mBh++MOdfUs955NEs25JcOAlqqgwQ+2riDLM5raNlwUntHKvlXY2Knruq0oiZGsXboUIu0zi2Uos
A0Ls4rkO6CSxNDbngLSdy+GYyKEKw1eFE4O8o7JCw/2oly+tHszmcf8+8wcUBDDo2Q5Z640A3wXy
dqNrhY17tYOqfM8MkIhCHAtQTPQmWQ8fa0tLZ7uyQ7U4zNmXrHxddpPxclg0cAxIMCMSe5dMM/Le
6cqK2iHpnlzvaX8rSD4+8qaoU4TFjaDVegrgNzW6zMKjo9ZBbx6G3fxswvjCVVj0hiaFjvEt/WUY
Xi096mWtf+7PEU+e4e0H+AyJKBFvk1uTq1EGc29R/dgCjNwmx3Z33Rfy17dChHVacgYwSA4hpDkz
FiSydnH3d209vrBOblYxI+bjq/8MzRtt3/ZeBADOwDwGtwRF+Ajvrbd5zKiRk6Uzwq69Zu5l/3uM
4eH/g34HYOQ7quKWKWlDGOJWsXtQiyko2vnwjgncSBCe5EEZ0sFIHCNMP8+oXNev/9vwwoMTd/9O
gCzEn6ogL2QYBb7Ca69hvUTCASorjTjqYhsIXaRBXp+09jghBfHdGfa7P5DEo3uIy2C/RQ+9mkua
FgMzQ8v74V5TbTf2CcPz5o88VYrTJBwlhiZYdZMOuG4/CxOG0af9O4FkGQdbgPJCFfMCiVdnLO4L
K5zUUCF/aLLg5NZF44lk0JsCvYW09fom0LF1SAuNHo7JtfDbcv9BwrCcPBUPAqcPWA+vzpWpuAsQ
ToY/1LVfjfvRhci+wmHDe8YJqcV4Ww2q/6ovFTD9119/zjIOpw1dyuOdvPCU1/yI6LwuQ3tjWsxg
lYl9fTgUxl/e8Hn3Bq9ECI9myRhJrBEirJPCQqORtJvZuGcICPNYKnYZ5rWgKHgVSYbmpyxS0iM4
BBUWKN+d9ENn7NeoyIziSeZPM/IN4jWY5llhSQtCJ7Qw8p1eMo2NYwoAILj3UOQB31mkr4Pp5062
xViUjk/V0dlNaorkpw23A43gLPiBIp1JU2p1hfbuOEVToPaqb6V98HibN04SL4eHPwvbgsMM1xch
V5thHDIjj9IhIFpAs8Miu8r3vj/wSzcihDeT1mrBagYRcX5Ay1vEnC30F5JBSTelgM/MQkaXx1aF
CIPBvA61uhrYU9ND5gQkO6G3mibbb40HloX3AaVPyL3xywFJwmQKeGuVWSEbXXVn23lRPR9XsNVO
aRY43rPr/NkSyRHjF+1eIsijkA1Cvu8On4Cmyk7M+zC0Xe4vuu+hDHkK9Nkf+2Onn2JTVri9sZLo
/Ajlwt9xHAzhSFDLoxqgmTTS80ObBfF4Jktg76YcRN4VUEMk0ZB9RdGwoIHRrampS6JQsN3+o6lf
NHBXygp0Ns72SoSgY4qxRP/gEiLK5tRnPwk7qtPP3dfHUU28Q1D2yHaImUBFG0C26k5owmE9F/F5
MFW/kNXDbU7jRoZgkrC8bWnXLzjZeVBUflceCnW/FgACm7NkIxvLu7GttUCh0cxNgbaJpvRTXiD1
/jbKwmZbpwooGw7D5q1xRUbxbpx14DPRgshTgj676vWlHD7G0+72uDhWyKjALoEJzTvArmeCbnID
gncDjSw01h4uTJXYPVubcTu+8J6gmm+0RjLTyHYOpH9l2UEKS9kQAagITBOOiUfoV7gZzO7tJLba
OtK6p1q7mPV1TndHPjjUEB4xB0QjsSnst9l1INWxuyYqv6oqnsUoRkz28c3YeBlRcwcAD/jKOIhH
WCjSZGWmD3EZNVeSvBBPMgPZ8EJUYm7TpJoy0H031vcXr/jx+OM3DisWBewbvLASBpagOaYqsyvK
kjJa2iNjfko/pHNAdre+Aa6Nk5TAsYcXgIdrfVatAVcuZaCn779a4EGhkku9tUQOwAlIi3NBYh1t
Q9y8y1StiAgLZjtIZb7exjn1bscXrlpWVmWbmxjfdAOyHGYW6LK2MVv7cCtCWKFJL81cjY0iGhEB
NC45ecrpYRklicBNKahpRsUOwNZ3LUVAbxTXYKcvoiUPiB5o1Zn2vuUcH5+pzeUChB8YLVBloKRm
vdt2jAza1GO3W3YEqMarT2UrCXRtTcTFbUPZhmkgySJcazRSauF4tGi1l300p7MRLNO5IRK4xf2x
QmNrXhmEhBQ4TMXMrKp36aA0GYlKN0Bcfx4kx/Z+ndbj80neRGWR9ejSqcD4uuUv7smbjl6xW3lA
BJwCLBXyOIaYeZwsUlDFA+l02jmHFtSl6f6QI3YZTgEQpTDckcFeT4LZlQpUSpFFtfuckXNRHCiT
MK9trdOtCOFuDIlC4ZOwLBr6QC8Dah2T/U7sehbCeZqBYeuMFLOw21PHjkzGvy6ZgiuoWbeukHfJ
MX5fB+p8zo0nc7+S4lPAYUXZq8lbzq83wjOGNi60OI0W/dDrJzc92DLLZmsWDqrIQFWAFwNlDmsR
SjyMc9WBoc4dD6i1HOK3hpz36g5YTTci+J28uRNOMwwOpWkWlVio5Np3F2W/l7YWwWd5IyJOzbZR
GojInG8asFrFxakD25JMZEt53E5E2A7eCyGBP461io/teKnV0zsWCtRZvBwcFrlYM4MQ+YwyHQPp
fvVak2NVnKVc6ZtTuBEh7IVB3G5ocz2NnM4HLM8tLo+nsDk+LyiDSwGkluiRt4pG6y6z0yixfUUN
WplZwJd47U9io2/GF77f43GpIcX4vfeaMJ8Ury6QvTKI5+aluJEiHKcCocGsQZg/svKTTp4pdJQb
PV4o2USEszTOnd00DGzszjcXWHQ38MhTMUqEyHZD0LLoWaelSA+n0TSfYudIZPpJNr6gYgcD8C97
4uODlxh4MCp5JSTjiwlsJSs8N3MwPggo21+5LFwuG17wVYyOOE1DcJgQmKi/2RIzXDa68D7otDNc
aL406ronqz4Nst7jmyeIU+Ahhgf8gPhKd2PrOrMxpxFok6z6zLLXrPcL44/H53RzFjdShCM0jakz
6g10EnUDi11i7/B4/M2rdjO+cIRa0IyViQOIU7tch5Cw6yTjK9iQACcIOQp4K9xwEna57ijQ6FOS
RF3p16j2qM5TJ4lybSwS6kJB8Y4SAOg8EaowD11mVmkPUrE49j3n71qdTnuXCQAqOL1AUyMI4YoB
p7iu2TLTWA0t+2IngVO8dr1kJ+4nwUXAwjdR2Xxvf9tJapSjUWhhoQdOYh67VGYISCSISaPFzUnL
fkvI/vTsYJR5EFvjg2uXO0PoPQ7beG0FUMNoLFKmWui11275WMkYSDbHt5GRAmJuA5Zq2YOlITCg
hdR8y7KfOVzHx7u8KQCUokiUo3L+7kqjjQmAkQomYNrtoYvnwJLVIN4rDV5FCUsSQWCepBUug571
g9pPA6DHRlB/VTRQvYa1rL/S1jQQ+kEGCW/oPVML9cZkUFtVCzOAdpLPA0hC9q/TrQBhFm4VDwMA
H1rokJdset7PSIdFuvl+QXM3ppVQdEvRwiX2x/Qg42GXLY9wTOtlsIZSxfCKcxmqa6lKVPbmHoMz
AlB5gLTRCWR9DfpqKijrTS2szABtzFrvo6e96PuNYSzSjRRhkdD3CDWJqCwOvZqAwzQ7/LN/j8Gq
gS7OQFCBm0CwwcpuAe9B7S6h6xaHLCkOuy1VZEHArAXoLjrJGKq4C7oS1yNQc6FuoSuxF6iLjPF4
a59RbwiNhNgMuFr472+cEmOZq0xzZzXMUU1sVedUk0UbNiTggsFxQ7QPHAtiDI4CkZI5CjVCZn5L
vF+5zMS4fzoBC0JlN2+0w4+TsEZILmsleDyWMEOTzu6j/Q1Aqse7vCUBJCrQEpz9EWzE6zWqtMZ0
ZzdTw0X5oC5t4CwkaCpJZGljmXgBPwiieNt6wJzXQsqpWIwOtJxhXL6q82v+6/Ectobndw0pCE6k
IT5r6eJNca/lS+gZQTL5uSy/sTU+rxvHw4/ywrsqSTouqDJY5hk8M0Py6qgS42VDXYC0C13MkW7i
/LfOenX0xUm9Im7m8Fl3/jgFSrJfHYHDDkgF/hoAQSWsfl+bS1fQbg67SwKsf/q66K9Zetq9B5zb
DNuMtvI2mPbXk0BgY3LqYQauGaxgn0nz5T3DA8nJLwK4P8Q1MpPeVijoRQr2VwH+cm8/ZJrXycGM
RzHn/1H3Zc1x4+iWf+VGPQ/rcl9u3O4HkMxNSim12JL9gpBtiQQXcAEJgvj1c6ju6VKmFM5R35iH
qaqoKltOILF9+3fOYtKfSNO8DKfZZBWKCFFRkK3rMy9g2eNjtxnE62iz9gEsAnH3jkdhkj0X/RAc
mowwXKMbXiS/36FzM5zY8SPLbIEp0FZPU8tKzT4RZ+7RxzMgB4cMHP4+LUpxqOM1CxLTIRc7GGBN
eWmfQ4D44Clgm/6aYvkKbyS2wTtzFvMcHLiKSG0sT9ktv/Mvv9+qD97z0SzLt3gzi1eFtu41FsLM
TVCt7XPRi+Uyvjts4MchbYUEGYCnj8eP/IarQVbBwcuf/GYXqnXLntxvvT4XAf14IogOuFYQQacv
exDKZlI2AMCykDze0DxxyxX9EY3p7zfsw2OBfFooxxaws5PHbUeeMcMt8g+G96MyYhFelwCe+DdO
BWIKyV3UbcEROtF1qsmqUMxABzAaMndJRj//QIAGi170V+zCd015nY6YpWYJqNNo7dXb8VeQfd6i
AWkaXFDkgRY6pNNtcoUcJtBJH0bATf9k7MwpvL+24OeCb7IwdAEs6nR4f4LycFVhH4SKZ4dEn6YB
Q1GKBzWKYiTEDsGLc3xtLadxRVG56lB4t/nKzW9/f4mWjx+/ioVRDliqUHMQgs7J8EMrWjvPMHzw
UI6Xfb6vPt9QcDzDybvzgrFWNXXUgZYlGYe7+Zx4+uAELACjoCA/wn/etf2beRgwx+bzoWBz3A4+
kZmz/fwuvZ3iRIyDlh286R2mcCD7Bp0AZyeozlU7vfJNn54Fyk2wGFQ848RPziJrZseWo1IHKbZA
LeEO4R0w4taZEQcW8eZ09BP/XOj4g92DJ2HCioVIBGzfiQ7PZF+X/TCYh8ie4lCMyXRu8z6aAQEU
HwYCkjbvllUaBVQsb/TBGTLixQP99enDgRELE2phc4LAO4nFNT6oQf2WzoeG7c2uJKopiGSfjrmi
AA2RAehBIKZD0R4/w4mqsAR4yXyoQONd9Dquz4nzD7bpaIaTOzYLbRTSwgxdGIffxnNAau+1BVxG
iDmUZi5VYKe2jkP92R3nfARr7kQ8cTkbazURJ0p/fxgfTgPNh9eyNH2cikOge6Kx3inHA2dfDF3G
1bibR0RsKkF+P9FH2wVEIvyF2CLO/WS7AGjHgqKtJuCWPxglCawzB74c6MljhHMBvQEoFsBBnBaz
aiGtaXSL8cBe/Ezs+5/O92Fq9t3P+PPrgDUSwB9GCeI7+KuhKerKadVwKGUyELc7cx4fbdPCw4iH
gWOHIj++tz48YXtC+dFBl3nynFmfJs0BfyHqsjC2t1yt03A7asIij/vlfHDNPbfW1tOndwd9vrBt
F+RVFOWePLsmtwHn09rqwBpB2gdv/nzMDI3EQAAEbiVyc++wLOByoL44M9XBc9M+StQ5yKtFZp9c
Ixd208LHY8PHDk60X9V5rtKRLw+touQqtL909IwT88EJ43ujomlBq0QQ9kRr2D7KQ0bRywMYf7R3
ScX9548ASgn5RZTgoXz0REFEedub1dRPhzHH7QeF1/9s+JMT7kNnLBotpkOnEh3E5bkH8N4aXxB1
/vr6J3LCZAJBjgnjh+5qGgjla8vatW06fd7sP5rotHti6hvfKlxM5Iikr0gV3kQziFuhwz/dBYKJ
lopOlIKgD/QUuLyTJa0QMsJETaI9vDk2bn9/Jh9dWnS+Q2cjvIUitpMr5c0ljAKFtEpD7yxz56hE
fj5pECETjuDQ8s/7GJqvOu7XwjYPHOXVyWh+Vm5A9aAhDZ7FwgMBfotjsYfi18Jti3oAc8eFPV+8
/H5/3im5pYBwKT4B5Cl06SkGZhNVY41SheFgqUvhWsQAcVvzRZyrdX73sk+mOXkagQoGaStM43Av
Md0SVJvfPr0QyKZgqYmEbkDz+/E22Vk3R+hx7GFzpDrcenoj5EZVP34/y/t1gKQKVxYSEEEWELke
z5K3DoDRK7s+5E4MBBhiWJ8uTMU1ggpClm6pCAIk0fEMOmo7EQ6YoXnpL6rPFsedDH7y9Ysh5GE5
Y/DSvpitRNLb32/P+9t0/OVPVDSKIVUpmFUfjHDX3c/+pgZBXLv5/STvnvTrIsKlBDnCv09hszM/
MjJPOPWhCHZZfznnF753xmL64JgXLYSYx9KQCFyi40MQPOJgbsjrg4maCiKL9Pcr+GD4JdWLxih3
gdk5bZdl2g1Ka/L4YTQ3zyDc/v3oHxzC0egnWq7r+15hZfzgjSR3kszYALi6PodO+MEpLJF2lK8B
zXgp1T7eokzhwTUBaw+NdS/pmqkHz/j8Nh1NcXKbxgHcH2FftQcr/GHblz1PPr1RR+Mvx/QmTCeH
3mzNEuNP5r6a1lm4nQHIcY4444PDhvENJwIJa9AFnCYPZtvJCpm17WEcLouADOGZVSyi88gsW2ix
fcTF4dChMuE0hWMUonRN6reH0iejHwu94RZpiwejifW5ANRHc2HLANiAPnXYgSdXC7+ft6zjQBn2
iNUmU52iRMtB6QtwjdmZrMU7awfrQgQEoCwLEh803/HpdJQ2JjUxl3dXTkkr46xZ0XGr1f3vb8G7
81m8IjT6IHcE9QGMnON5xlLlVEtdAyEngTM8fFqgn4x/oph021CXzxjfLGSitUGs5rMP/nUGxB0B
kI72klOztjDDzpM+BOIoVp28ybxNQUl1Dirvw31CiyLQWhcMzNMEBqptp6Gso+qgH40ilucwrN/J
EywCPjAau1BlAx/45GqZ7mT1ER34IY/WU5jOAhmGM/v00QoQu0GDDdJI6Fk8mcLPa0HtSWEK9JRo
0p6rr3kneJclvBn/5CZ5bulmgZz4QfVJKG8bYA/398Lb/P6+frhRf83y2gL4Rmq1XE9+bWCWsotF
dyu7r9Q98/TOLOQ1uvdmCmfwJj/QmKJ7sUJSNpfGmNjnsArOTXKiQMKgbLxqxmlUlDBnZbHrqo99
88f/bLdOdIgG5H4eTSNfqJG8InYbYpwLdn58IHgVwI56LYc5FiBIWNqU5xY/THkcNrGhSGMmv1/F
hzcXbXzgskFs8F1cWA3mbJRS4uaypGQks8i/Mf4r1DBagiHWT14G78fBVk3OIdcluTYRVvv9+Mvn
j3TU8jLejH/yMgpKh6IVJT+0+PJ8rcIVTaZxZ53xAT7cpjfTnIha06FTM2ZYxlj/oMWlF738fhkf
jo/gKYLzULUg9To+aTubPWrnLSwrnQCNdDrXT/ThTULkA7IJ/jDs2+Px51G3tsiwTYAhQzcAk+tz
lQznZjh5dJmpmZgtzg/o8lG/8n41fBpqBkcNgxA9YwB2BGD5yRmo2Vfj1Pj8EHk7NUMNnWmOWfb4
9CotJJLIScIjRq/S8R5NkwWadA+vzQ4uCpF4jBhP2dp5su0zhSsfHfbbiZafvxWCrGinwsZEINDI
Aeeh089fJmQQEFmG7YEwyHJUb8ZHMKS0Gh4triRpsy9B9ev343/05t6Ov8jfN+OXtQ9EO05h1yCY
ZsS8jlW0Krvrtvx3FoLaD2QM0VL5zh+L/CKr5mauD60RP5TnYlEf3dilaBXgfz526dQVm1igrS4f
apgddn7nwYb2zxz0uRlOhJ8p587TLWYoQegLtK3xMvx0YHN5FHjXiG0u9KenHV1AI22oYU018ui7
sn5q5Wf9VYyPMv8F4BHpNjR0HZ+1n41jWaFL8FASW689Z/X7q/TRU0AYDujCS3/0O7TToZY2G2A+
AQvm3huvPw0Sj2+/SFQEbZbyqtMYnaxRRT8Ca+YgKlIrUp4rif3o678d/+QlGKqtiirDBUWzR8iJ
/9k+NCQ7fLQbQtaBTA2h5ROhyq3eErk/DfvcAPFs+AP9K2ee2PIN3wq90xlOhJ5TAH7MQmZlX04b
s73yoy/9JWjGP3fK2H4EAJeH7KK8Cvf1+BJFI9VOqKt+L77W2c7J/tHG+p8/1X9lz83hH19X/P2/
8eufTTv3LMuHk1/+fc9+9o1oXob/Xj72rz92/KG/f3/mPeOnf+ToExj4nxMnT8PT0S9SPrBhvhmf
+/n2WYzV8Do6vuLyJ/9vf/gfz6+j3M/t89/++NmMfFhGy1jD//jnj7a//vaHhy36z7fD//NnV081
PhbnrO2fT//885MY/vaH4/6JEo6lDByBRAcqACc+Pb/+xP4Tgg4B8RBiAoJvaTXgTT/k+JD3J0Qg
gtjA4Ao8XDZ8SDTj648wng8AOXwKEWgAGbh//J/vdXQyf53Uf/ARMUTGB/G3P15Tm3/dt6UpFPMC
Tw9hZ0R3otNiuyZypSUoQ2pY6r4nVTR1FjGLshljGVbjXe9JeWOUvXUZtS79MeV1n4Ok2Op/qAKd
xCTohb0Jarf9Ulhq6uLBCIenxvPbR0GDeiTdaAVD2hVD28eBZDlfcbvU7urNdv9zWW+XcWwqLKtY
evkc9FIAnRYQuCevpm+DqTF7w4o9C93fPevRsSYKD93gbpc0QZaKuoizYvz2+WkXfBK0KcCXRSL/
5B2p1uNOFVnxnAEFxaUJlkZss77WSoMrXu6n3j+XQj7WYf9Y6ts5T0SQUpPhtMMyp6m2Fm09QicK
DPXOPpOxeRVmx1cDTBuA7LSRIsUVPaVdNnsWMKNFHzqDoyLjurFrmTBZAtu04NK4H+bIvajzOZhJ
M3bFiCZBwJ/qce5TxTL/wjAab4PE/iSJLG2Yby0a2BoysbHcWo1tPZlebXhEOXocCa2i5tA6wq4I
+ibKc5xyaBE6Eqyv+wYTEjlTcKwg+nAKy2ON3LV5AwCZojDRXp+3wCyLJ2qOSYREnEpdL0c0jfIx
UAAGdnqWGHWnHyO0gbP1NHnVhZ6ktafgop5WvTWqmgxZJ59zd8aLcasuvAs5WnGIERi0TarRbUZi
Va0xEet1nfayZLe0yy3gymlD9FhhT8K2AR8LXbZqWjYtyibdpxQ76XIHTWDV6/6KZavZsuldOWcd
qV7PYjKmLkWZGrUSVGFlJnFaMIkmMq/d57loShVryI9mBy8T9OiNGlUHQpPGSCyt1Yur2myKc0xi
pfnkTproIXJeypYhcjXV1hCSwTaApipt6nZx60iqEuVNbnEp8l5h8FrxIa5Fr6rE6QofyKWuIzJs
i7atFDAQOQ53dgaalGi2Le7maNx1WaHSAvRccjfxgsaWr5WXcsBNtwTYTOqBe0HD4tK262EVZeNt
3tTu/Vw68lvntaZ5mVtBJw5mFk0Wumqq+rauhmabKznLlYeMrP7l6brW6aQKsFO2QaTUlSrrDkU8
k8G6NJRivm1A8pLFuT9HuNxioNnar0rHI5Vb9GU8D24dkHDwAgDEjL0lkzAT1Xb0au4StAyXKKA3
bb0STM32SvDBTj0YBTNhQjZzjMCtV8aT4U33Np37nW2yul7jU7gmfjACvRwOlZZk1p64830jU7Gg
mf2SUxVNBPLYeW4Y2hySrrCdjgylHJ9Q8DF9ba1mcgFZg4Ousg744aJoTEYUUqFFbKDQKAH/dNdf
1Dg1FTt1Xc0pzduJroF8xWIv7P0ubsamexSLkJasU2isXkS3vwjx6VWe80W0N8KGlA8XgU8X0S8W
JQCImOHufwHOryuHDkyZOjKitM1aP1WZCTptP8qNnLimMsLEF2aUE8cvo3tW1Pocr9hrNeqRaFpw
vKAAke5FDRVMsWPBO4HBAs2M2EptB9fcqX+FxSyTOgSCQjOySzX20Ey2/dKONKHRIBLd+5eu10cx
zeTtrOdNV/EzlttiNJ1+p4WBGCCBKFsHLdnxd/prY5gIsGKQJmLxYUlz4r3uife6PxWQIy3SLds2
Lxv4qpD+H1he1+0zvxv65+dh/9T+f2CAoZPxjW5eDLwjC4yMfcn403+snkTz1g57/dg/DDH7T4hC
dAkBhhJ+OLqQ/mWIGd6fCxsh6uRg14MCCznlf1lilvcnkMeWSA3qr4GQuQTD/2mJRX+i4hFFaTDF
oMVQyx58xhJDH85iLry5QagHREfr0tUKrgD0GL3zHcu8tsYOHZtTU8UWaJX1FdDknOfBCHIiKyGJ
q3kOryby1zVU6jeeFUgD5BsDYazYrlWE3ucZ0pwOaRSAgm0y8pFEoQFF1EbBhab5TLKqTHt7dleQ
fmzTVromzZy5ZKC9mQwQKTFQOvt+2M1TB1xTO2dpFQbdZhSRf9GI4i439HpSQrYJzeg1AzdQPET+
CjRpIAOm2b41bIhZq52uQ+mOcRMZSIQYDGheYz/c9rDGknamN/M8P1Auk8IIkIkJVnVOp5Vv0ewh
QjAjtgJ+OVu5n9SlNpNJ+/ZjrVDH0+q6je3OBTygcFRM/Q7a0xRfall419NgO9vKMWvQB9UvdRVE
KRrDoC78Qr94Bvtuh3OV2NoCnlxTFlubOYBVwqTXRTS6FzycAKeFRsttnTt9zCMhv7CgbiZwiitr
51EE1dKluu/WzWoj7jLvpmVTMrc+UC8r65cqqmCAVFb1lHCrNW8Q85ZZ0gmXXoa2ai3M6up9N2hn
j9Jm3qRTVvirrKbhC+qhvDTPnbFMvSFAICpq6+xbEwo7I2DXEOAjQ0sPyIodABcyjbrRrqqvHLyK
nPR1C90LsNutgJ7oDkIrvmd98BINFbgHKLZQpjaAz7YzfI21mrkP1gPAzeQMlbpBNjlxwUM/HoVk
RezwyY9R3wS9N2V19GgXbqh+CIEqekN05jWAhwWaEWVlW/edmZlXsg9uuG+4aa1BSRD7VVUOqC7x
G1gCysDedeVlw2DVNIXDB9JXqt4pu/KvZYTTyEvWptnA9DXt2yvUSdQ56Ryurip0aROjq+edzoKv
wQS/Ycdsl68by93IBvHlUNN5BbTo7zWsnga1hPGgNHtg1M4S3fCIFE5GWtNbd9pzEmoH2zCi+nru
/Xw3axswNQBNzG5a051JPfIrOrmXbmleFiWYYZkkxTA/Bl2xzzSynyG74KMdJohbpVmepWNdypih
R8zhxiZHiUVetKQNg1jnvdcT6XX7ICivHRmsq1qCoZAmqhb3oOiIUW5SrZVp96SUsE4yFg/+dnBu
ZXPXef26lXOc2T9LR6cADcV+mo/Q8OJ2LMdrKilRbreGOBpXaOUnJrUvqt4l5kz3mcNRC1iB+2Pu
kRe204HXMo008JtZQTcVjADddzhVAwCRrOVbHNVKVuqialUcIvO/lqVnxaOarXjynW3B0J4jXU+j
+wTz5kWpCDBTgrQLqvYOz+bSKg5zZpPQ/M7K8Etu8hh8FGs0AcbdGG2dWpNI8+08FNc28iVtCRq9
Xl+g9jDJ2YsLqRIoK98Kh6kvU+/4xKoHsHF0a7cJ3DigMITzAPFSCotQ1B7knPhOkTi5zKHuY1Wy
l6aqDlXRCqKLIIxHs3tsu+mXQSMKn7MKtrY7XihVJ6OqrngnnirG1pah9GZwrB8zL1W2rzR1EhDN
jeu54LS6aUoTFqvRuIygjzSeom4dmDNzSGi3V4Ma4qZoWLYVXPfOqmgpKqvhE10IeEIGqauiz75k
kXRIYESrDFhqQ14mhjkjz1ndZWX+zAzzB5+xVVYelje1nmItyxRt0DrlvmuQIhiNW3em4pej+1vT
MOltX1Nmk8w2ropcNk4KZ0l2RJqR3Ht0LhO7NfrN1DaBD2DZaptlrfUV8QhBmlo0j0bDZWy7PQWW
jo5ueVEIRkpLP5W9iPZgQ1ll1B7iAEQfad8Ki4SNX8BpcfcAabzLac9jj4WPlRGORFWF2k6RhGMi
zUuAb7Fd7rTRLszCMXbtor2k9hySvIpSsCjGoq3vLZQ7V51M8gFEir0eqsuO8uKa8gGyP/8SAAoh
Ad33Q1c3K7d8Yo0Te3l2F7DZJkFjPofM32Q+3XHRbCQr19bAoFUcX11ksmtTo+x+Ihi7D8vxZ60Y
uISFCxCqprzpLetnZ/QVvPMRysdim1pZRjwFdtr6ZRr1qMtFFZNFtHbbNAzgmVDQAMVGDjs/mnlI
KsevIQrRY5BTNDbUuv1JLbNcVQPfKTMqfsmpCtdew39FfbObyt5cBVkZ154btzXQsLiZpwWtr+aa
XXedmZOin4NY8jwtgzmmXZu0pSTc/Wqpr1p/E0sjP5J+OXa75xOwcBwiguYhktNl1UOrDW6RDqPa
eMY3ZvC1UwYZ8W39EITlujC+wYzfjN20D1x1nxlTT3jfgWU5kvA1kar0gvVo8pu+kiu3UVud+XgO
th+7gTxkQ3vtZOMFa6UmrOA/AhBBExaKva3NLSp1txN3k5mD/KJzv9Auf6SusUMwd1fiEjd5Q7Kh
uOB+FI8crdFOZn4H086VX7dbd0ZwKdjrYHxgs7GzDefeAKMUIkfGVRDxZy3vOhHkK0tSAMq2DA7n
7L741EudwltT+8kdyyQsDIuYWRZT5d2hIehxFi91UG1kne39AWKm55DEZnHVVNampYj/2CE7FCPs
8DFHl4jrxmFehehHMfHMbSIDMazCMN/nzsXk0CKtq59wkrZZ66W2aJOiRSP5bIHjyJ2A/PadAdXH
wbGjmtFz0tm29hGV6642jG1oim0VlsRAFKawZgTPKpKLh1xlF878ME/5OqyzlVJzbNhWRQpzancm
crCEwRWRXbSRWt0ArZ7Do+LpSKNfeLRJLpw1reBNmwGdt17nmDGbjF9+227zKFphw2JcjXiu8m1T
z1CF4Zr3c1pIIzH9e8/on/rcXDuFkWiIDThoHR5gf4V4BzH5cGv3dRw4gHE1AOopizio4RohVmZ1
Dosb0wKCYrkPRcAJmAy+leI5rPwrxcWjbc2rsZs3YNJbea1OdD5VQL9vErNaT0OxRVlEmFTarGM3
76N1Xzk4XtNPonJMPC+HqHIvA9e+nM2IE9PKbsZg/AKsEiOpp2+6HpPar5qNI8EnqoRRYKHRvBvq
XzjKbWljT5o6UWO9x9MiShSJLN2dL1CkFMnyqu/MhvApuPFljXDjOBWpM3r7NkCDjWZBKnL7Nmup
wkmI2w6GhhzkwQBislZW4uXTtte5SSJTJPYk1pZCWcc0kskRd8qxvaQZgM7OQqDPCd6NiesqudHC
fYwiyYGM4fLU8UR0ERm4fr40TdIow7ufHfZoNfeRVldD69w1jUo8aa9GY7jJw+4CBVGXAdLwE/hM
OGLCiduL3TDDn866G7e3b0OG6labfZ/M8DCM9cqILu3JSHJtot2UkhF7X7nisp7Ce3QlyJU2h1+L
QF/Vbg190CC17EUIig5fOm5vTV2SxTZdlYiNEBNaO8pp2ocuQa1JEshhFcwPbpETAIJVK868cS3C
XdVwEnZsI8c8T82AgSfN83DV2zDxgGZsRPbPrP/B8xmhMr1QCbquk9b2+BW++TdrDr/blaI7L6hS
oMFCBFiQF3bx4HCessjfwtHHuZXQGZALUvMoBqYuNAcDXaMT0KcB4cdRVldOUxNYJ4DMYYhviJQ6
00qgGE7Ve7BhXLnZFWXfeQODxL2uSrGW3NgCv/abkDY0sxt3dhsbrfndyapVaRbweXIyZTotzSb1
GoSLNDdIZ/arpg4RXbJLAhnz1PnOulBzGjIciGfcB5PectbGrc/W8D83yhmTzI5weaY2rlsbIIsG
yiQbaI3CTbvKW1iwA7oe3JZ0Lr0Nuu9FHc4xD3mw0u6tE9ZO6nVGSKYS5RKBg/DAHEvmWVsUfMk4
CC7h4K2oh37vcizjsCq/dnJI2BxsmIquwK8Qxkb1I7JE7FpPInAPsxv8sLKflemrtZ8j8NQVu9F6
cBr7yUOIeuTOPevLfFWjeQHIL5QUxsxhWIqONLxzvufUot/CrIMi5WHRIR5oz2vdw5FkdgPopb6/
61VAv+YNRdyXoVxiLxAMXw2shQ3hIyI3jBkUpuBIU7qwr5zM0xAT/oXjlj8Mz3mcIJ9JllGLZOi4
ItyXqcjYwZ6dH7UKWKJYdwccgFXTTHoXTeLB7vLbyXP7B3Dp/ioWXUrLS8OoiW1N616zG28ezNRu
2RUdzV+iM3Y9q8GEx33igVq5oP2vzp3iGVcoUuEeDDpXleumoiqNOBJNQEyzWUPzp8CzvMygSg9F
BHfPtoxyz2VXXLVRH21m4dmwTqs+YqmsijGySFHU/RU8XWMleeRsx6n07qrBFqso5Pnj4Afld2ro
nIAipIqZa4tLH4SG8dAa+ruRDV08SWmkC6XfHm1o0QblmE0TW3YrBRF08lcDuvcuUXBaAdXRGE1U
7gesbhILcbUX2eatJEHBp6uycMbrzOuNMvZ0GOJBNZ2vSSZGBIwzC4iKgHZB2UwqmN1alw3s3Klb
A390bKJNgehwmNChzLyvtVn7fRx6MuvXRjsbe+pnDGW/UY2KHgQuFStgd2iY4Id2kmVNZojcOB8p
u4qYM8H5Nobt0I+MSCE5J2WVW7vQBlNxPFQZsge9LhlotZFFSrBZliSGDLImRdwa/+/CsHgYIUfB
blvacEXdyvA3yFdKAUOOAnG+0mAiJDTiKidW5s5zkleuv5pKGBuTBeENI3XYgCa8da+Crq1sglQV
22ph5IiZZnO2mfugv4jGKrpvamgC4fgGh0nW6Do2EaEeSVm7BSdcNcEVHYQRM1Si4wTxw80I65fI
Puf7MdNY/BiW7Q1CSNUcppMwpuI6tAzPX/Wl0Precxkrk1mhYjoD7EtO5shi27qDu5a4Bp2/drzJ
nZXv4i315byYnUgl+YXZiotMm1BgQUCDLoujKDCsnyHUsrkdgqZoNWkCry+dTaFLs3OIZ3VWuzek
wzMrYSE2aktR3F5dFpMyAV3bW1rGZqEtCf8aXRr9VTUP3bStdOCru2L0KusZDlwePAOpD+JnEtzd
5R711WPN9HQ5DK7eAO2iHmGDqSlWfcg2tkb/0G3njj2NIQmsC4owNCQTU9285kNR0bU3hD0KqNwK
gYoO0gTyrOXhvkAEtSX+YI9eIpUqJtLgt2ASRFmdkcL1cRa+LsTeF7LKwDVg6D6WZen9aDzHzWI+
RMO4o4p7fGXqmW57z8lp7HRKeus6o7D15sErLMSDzeC6VaHXJsiFG7e+qJxn3kYjCs0d+2a2lHhu
BlgoVVR6ydC3+VrxWexaUzbfWsviiLCXHphfJxM0v0AXogEYI6vZTrnX8mENsqruNkcJ0U4WNLtB
ARywE8JOo2rMV1m/8pmyt3yuBID9cvbIgJt2IVWFtLYwe2RvJqTPcogBCY5ICv+hzKznwafR1pNl
dNcOXnjbsbDZ28Po3aBMCjkj0JZbu160Y5/6tRc9DFPh3XSgGl/c7qKc0MAFgBDid8C/IPVczDu/
rlFWbRZTgYAI86ID/CcvVkZRbIWFwu4uDxqXeLQM3JUCR8cDgCCHF7MPcdeRI5tjBvTdO4527GvO
emOFLJR9UbsZ/AXrkpk5ol5BCRuittp66+sZkk71plMQr8rsuxLi8jGC+7wrrCa7o0MPe8SdRIRQ
lkS0zYMxDgB7O3oU4wztXTNaRMkMTP4nzqt8LZGbTgshrJ9lULkVGaRVfy3K2UOYMTMcUrQ5mNQc
q3+2Mn6Ne1QRZ2iLF6MILVzUSctmbQ8CKgb77K/8kP1v9s5kuW6j2dbvcuZwoCl0wwvslq1IUZSo
CUINhbbQFArt098Psu9/RFphhu/4d3hiixT2BgpZWZnfWnljImDR+5r4QtKetsN90UkLZXGfiien
YUooOBtisyvs6b2P1tySzaR+Hy10wSxKPxbHt1XYumV5MSkj6tx5peans+kDNVdaQfZkjicrVClM
rSBJFrc0QwhXlSOOLfSiHznDUB2Gue9PlOGcszun7jtlBQmHNac5O+vnTN1PKi3ihJYmHbfj4vvz
e390crz4PXnheKtzyBn25kZDSk9PGlb+bJUrKc5sJcuFXan0XZoG4j1GgBwQxNpHdp33D1i9c/Cl
BN0f0sGdr6shFRxb2/u1FMuN5XaI+LG7vHRHzlfcb33nEGFIO1RNV+3BKakQ2JQYTlXY2ZHQjRGn
mdtHnqIkybMw58vSsai/BGo8VA5Nvs6RrO6JYRGjm1BR1TfDlF2bFdupWxx5raqdqcpP3eK+VyaZ
cHM05vBylun3WlTHvhKRQWrj04OT4XIaQkRldkLasSZ7M1mHqynok6jJmRrTisZmcTKcIsDOGf5e
jdeimZILoRaXw0/pfPekNj4yJzeTB7OZvMcSaG5yrD0+egl2t5+8vrhcgg6+YZXZtVxm58dE4lBE
izDHy661y09VsyzPlXCqJ0tocZEsxi6YM7VXdVIiU08WX53GLGjDs67AEMgJyxoTdEvJ7DxChHyq
/Lr4Dnud3Zbl6nwTq9dtU9CNfO+XovrAkEvryWvC9sbpTSeNp6KHfFSdP+x8Yz5nWTk8WKtVF1Fg
hOPtYqfr3eTrhLK7qb2vhRLlhZ2TxvJDx8GdzJM5C+97a1X+VUaGZO0npsh/UVpQnph0d+vUlTwh
LTCP9H59zlz+eqwNMzIwvJ9n6kNDcrksYo0qndkx0wKyT4uS1hEaxI5Dc6iBA25TtsBdwsCC2AvT
NErSPDxjmX/oCaaduY2orcjWinB7JedcH7K1ux4n2VN77oIoHdNLylpFHDiptxeVZWGQRY13HULv
cVrn/Vw7p9Y2su/aZ8i6wLJez3m5TwY8qJvEE7tydcVuNvwrP6Rin7rhe2kwNabRqAN7ICZyhYyN
fdzjImfTQU8+gNkURwR6xVVjSTOaW+3tvWZZ3/l98zTn6rkY510he84q+OJVoq4vBkrxsT3Oza60
0otRy0ejMvZO0jlf/GWgsJQVxsEbSAu6AZlRnZzboKAQM3kfLI+Fr8bEvx3qgkqLIdWBmtZ+GTQp
XWAwT7Ec1C0DLt+PU9qWVB9brHL95Ksd1Jc0I3aTq9ej2RhPXUsFs5nnSEiWcdiOKjboDunB8Wlw
fy/cicNFaJ+YZsnEBT3eJanXARRwX8ZK+vshGD/O+CLyHrs3FG2KR9LP8tjQ5t0T3o9J3uNIkeL4
XAfLfeAUO/pCh7TKmsM4hs1eYCV3apzRPZvocc8hxd7TUqvxabErSWqtKFY4qfGucj+5QXPsB3WR
UtrdL9vhxvGWO6sMNS66xeWwOOlJrzAgUVAyUtpU2o9nWaa7EgufqBf2raM8ysQ0mK2Sd6kJFNtb
vfMo1AXTt2CdUJl65oHjdXuGyaSvTt1wQnV3X2V6r02fIQfpOO/Rb+7pxnxeAnr0XdmSMQ36I0KO
yOwYgZBMNr004U4IGhXLgzwMlgnjEjPxeQOt+dzP+lQJao9Flqu7aWLFlNV8Q0sBvinwikMlh+pK
qrJ9HybmdRj21nkw5ENvLVd2On+fZ/+ia7vLYPWvirZ4DH+W+ib9ngzejGQjGeVk+fP3lMKdXWTq
ph8D43ORl/6th3aNGoUaTsTdYe9WVXUZyBo7f5svMw3NeufZ5Vc9+F2U8KZldBd3UNtmFPRlSl8n
vQHb+iAo4ptFI6nf22T2wxl7nZiRpHe0CE8y8E9ZVlRgXzO700T65chT2at9bwy3tav37Vx80uPq
3y3dEDuKiWxF37lf4FeCexzjsHROiHRkS2Z1GeqUtGK2xcPMSSCuqrHfT3TFFYZWB0xdKLjRZTmO
utJXk+9c2BTx4tGcbvqkHx7DsMxuE6M/uLbO7y0s//aLDuZ4aGcRWeOyRlkYfOk62opx1yz2Naw4
VZ1+TM5mIyiIwYZU5udlZWpNbaVRkIc2hcDpODmpdWgG52EglOzmdFYXQy01LNvik4yWeDsO9b2T
p7FZr1cokO+N3vqKru9YERLxZYt5oheOHiM7fF/WdG3SfIr0ZJ+XxLhMS3G2a/LzsPncLlMMsHM5
GVKTiCu9E21T7nvgobBtK0rrBPawmktq5OY3Z6x3bcW3KYruu+U4960qLxsHoUymdkuRzxElfu/I
aWk5eZmZHUa7esTN8TxmtvNhkAx6pZBXl1MVDfJnWZAXYc7s/nFeiv7jLI192dF1CbK+jRUTkA5W
trqXvuqeijS7FE1Bs4AO9xp3eh4O/tyle/blPDbN6ZPf+x972YA3ZdUHvo6MehfSj0nCTLaPSkHF
eE7b3cB0Hce9mLL2sqCA9G4azPwwLO5tkX+3q6nIo6KnLtMB6vh1Hc8cCJ9ypOJflZrd2zGf9Pc8
nQZv3xdo9+d52CrpeRcmscErKKJmG+nJNBQR3sk60aTBwRw+phxBjEs65MatswT1U5O67hdzq7lV
fEqPH9rep6A1FTCPtFS/R1Hb7VppVHKH/5ImhamrfqCbYh1de6LqnPTj7ebevAvazLxmtFO57pRP
Q4oRMOs3PyPFoB4jn0lGU/qIxRhrvxoIYJWVppepQ/OSYvCzuaTMY0v2uW6mI2CgHWfaK56cYVqm
60Q4C8XNvgBU4eetuGr0Ev8XBtHLRuNim/VPMMhxyOvnL79iID9/4U8MxPD/YEY4ePs2MYahmNir
/T8g19hgD0yAsERDyQXY8QsGYv/h+fw4TrzIvzb3h/9gIP4fkIL8X/4BLOFPnH+FgWz85v9CINvy
5S9CuIj2NmQmzGtEvtBzOjhknoaa1Je5GtmHaD6MzwUmut4Olow5rVZvk4AoMxkAW/2xAQ0siq9u
MMjlXOp+eks+/RKv/fMzYdi3uVLwL4Zbr9AmiZmiPVfXGJe272VluE/ttFQh1GFSfg5BFj+EUxV+
ct2BtO2XJ/cbsnf7q1/fDgtGnXuxHW5fa2eqCW/f0S+u65bEKg1r92qiGRoZ5LfvqJJnX//95fDs
xF4eC53N1uzlN3XkDL5XFdeBqFBwZ5mS34ourz8nQdPtRl/6b0h3XtK8f97ZX6+3rYZfpDv0Zzw1
cD3LXrN9UJrtmVO7eQwK/vOfv9lLacRfV0L3zFwp3DOc12JScpaW1La8NqpaXzPuUJ6LbBnfkJP+
bqHYHowVejCUw68vwmEnHLw+v27ATI/0lawfqsvVFXtQdbYT3X0dOm/CaMaz3/h2L+G7v74dRkWm
y1Xh7V/dxx5IqK7T7DqFz3PithbOwSmn9H4brXtfz8N4OdMzj2XpGfdJ0XR+9P9xdxnEyRLFSdt+
TReHvlpK1+T6ZWPuW5XjMTB16t+/CwxjIcRAkEJ8etvd/2WxlG6gC91k13mQu98GhKJHy1yLu5mB
PNd2q/QbaqlX1n4/b6q1WfBbHpfDL+vV9Wzc4xC1pdfFrJpLNbfGJybp5e8a6hd3gW3MT+Ei++Pi
Uecxh9LsD7hgVH5sTvXyBt//m9eE1/HnWEjW7t8e71iPRE3YMj1UFpXzSuySoaenH8I1//OD/M2V
sJTcSD/En2jUt9fol3s8UD6vZeJfjbZOPzmUus8qXCkud0Vx+ucr/XwZXoU2wMLNW8bB8wd/vpeX
kh2RzC8c6me59aC5lZ/9tgy+tmG5DheTn3qPfgJUFA+ZLL8kxhDi1YlS8Q3M/zdvDtPT+LYCcJWd
79WbM7u5W7cepvLtsFSR21PZYvyFuG7Xst1Lc12vFyqEj+tSyTM9tLfmPPwmvmO+gms4+8pmirc9
j1/ut1yzgpqWc9WkZXCyMfY50C6gXVMu6pBYdXr+9zd989Kl1AvtabLNvrwexaOMjde+giqm6sBp
zZXxQMVARCX1lU/T6MwYigawCkZgnQywj4+q0MMb4eJ3N/3XT/FqlRHoE58jyJWa4S7sZUlvwiJx
YqOwvTvT7U08nZfxuFACOmonzN5Yeb/ZCtBu4gKFBIwoYr8ilb2aAV7Tal3pWa4XpbbdkzWm9ls2
2L95k6D1/hx+wYb6k3b95cnqSSVmS3nYQMywR21uH3UmGSNl1fpPvdkLudmv6p9XOPjPQAXzYTOS
mAyNkRjb7f7lUn66joY7IlGq18KjPkUBLvKzTB8MZwz8KMlSdb2Y/XTO7cXe1aIvr9zC6BiRK92O
fm7T3Liic25mjilZZLsqeGsMxfYuv3rXGaOFNB6I2HFQC738hAHeBIZw5yurVcvVpHqxt2oMNux8
8o5Lms33q6/S56Tx27cW/PY3v7zy5nPIABVzm5uDp8DLK4eZNsbOQI2z5OVtUuXFLs3FsPdGrz+a
Ln6wmb8I2D7EDkWdL3d8BnmuPbs5MBi5TqLWDKY3soTfRD4L+RrPCXW3Q0r5KvI5m24cpvpyVE11
AGAbrlOZh+9zmucUdrL0nuPWcAotmP7VmqxDPrjj4xuB4CVsva0Z/GaYSYHrJyOtnddmOkWGi3NT
+5eGk/fXjUVRxk6T5IbOibFTrl/fG6IVx7ko7ItZUGCTtYNav+Hg+8YH+ft78vNOoP/jZqCqfvU2
FsNMTwH6OJF98T3x6FOlLsouqgu7YVyqNl7krI+pVt3JAVH60eKe/kmokKHimbOeM+a6RvUo1A22
8+KtN+s3q8dmg9pOSgjBsMJ9uXosxgxzA51L185T+uRD5u4GKsFne5iH605+SdBS7Umy6h0wTLJf
iLgx1eLmMmk0nV5qhAsHtf8oK39zINhY/NcL2jZxv0F/LjCn8V/dr1To2SgX89IZ8iEBD5HtO6wO
1K7V5B64L1X3S9grlDv9l2zDrGiFh+cEZc5dppiL9EZm8ru1zMdxORnyGMk/X0lR2qkHk/Wdy3Qp
06PyE8+K1GwJOBWl92uj2wchluZ+ZlQpJaD6xsAb+43d5O/BxSLsbRq9cIuAr80qBo0DZj/Zl+ao
/UOeVzoKrMEsd7pzyqdh8YD3rP6J3p54YyP5GTxeBRccICiGoKlAgPl6N81rMZiVb10Wdd+dhKHz
45g2/sF3K/OOpp/12ZoD9RzKjIBcmnlynsPq7Bd0Cm1uz07K8K3xXX+/F3gscB+2QZukra9DS1Ub
c6LW4jJvmvWLqSyW6rqkTeSVqehjR3sLaBMp3slL1FuuQH/fV9Hko0baHAAIb68H69L4E6UTFpeI
H4p7PWW0wCvKsm+s/99eBfsvixjKfX+dMbm5bu1uzS5Xf2luFtrjZyVhPkY1AkVpGrgVy+FI6z3f
JSX1Uum2Trz4GUW1anDWp0YLUUR1QInvnz/Zb249W43J7Bom8WxCmpexokraygOgu+Tu2KeZlsqN
FGF+SGY7ZTilP0dLg7CDl/aNUP5S2blFcnpm5K+sRCzh0e+8vO42my+rpXEReGVQAcAHSseAKbBl
2YBMYFdNCeVDe0qpa//zN/55rHu5/jnrWnxZcng22NdfWQchfdU5u1S+21w5HS0zOeUa+yHrEYEJ
hUGProOE7wRV9i6nSQFNGkt/MDhOREDb5TvVyZyGRqLf+6JjuFO93q2Wq65lN25z49NvyhweABmd
i6UAU63bLoyV6gGG+M83coW/5+K+yZbMfki2QML2Kiv1VV4RU/0Lu9vej0qpgM514hyV29H0cew1
vfvn+/f3pbxdMGDJcABBNPfqybFcpL0K72L2w3SfDkF3KEsmmf7zRX7zrXgrMV9EB7mdcF5dxATN
wKTcvaBBnrwbfSGTqEM4FS+WVaHaXjPj/T9f8O8b+ubOxsw6XtAtHm9//ks2ShVekXUoIM4u34X9
PO4BoLyD4TKM75+v9NMH4MVmSI2KlJdyIc+NL+i8eue6uhpQHXl7m+a9PqBIYgBzn5r1RxONDzNh
89GFsknk+hHmy3OilUVn7/2JhsMZbNa7tieLlNc1eudkThSpaZWi/aTZ1GXDfvCW4taa+lzuNoEQ
TRDGI51lvzTf6TnJZ2M2++79Iqhux2Jokxabssp5nFRVXo2ODr/1ICjZzrey9os1C8RRmkbPtBdB
5k77KQmqb6odfMmcn2yYIqxSwex4XANnXt2HB3uwJZqBWbr7UGDRHjPnvfqmqflfSQth164OHAWv
3vQmICzyNwuAvCrf+eYKkO21zvCNl1/96KoVKKHxx5GfBdOPhmqofvQts1V2mbN4z41fFPecUM0f
fT3bd04+wRzhIe1PKHEs62utrSrdGXQo8ZOjfPWlaDwbDAxxxmchrQW6vq5wFUwmEwq+FOXdUFV9
ENE1MB4oAtgZMHfVtlGR1/18uRZACbHCHQ8Zlo1cLEqTEHEFCDk3r4FI0MzGPYMX1oDYnfGsOPx8
0I3IUOHMXsgKbheLTnZdaeuIRQcqMjpFH+0Bc5VdaOmpOxRZ2nV7eNMMSwKnAORBhkPTlO4sJJYc
EveHk5nqwhwrD7VBqaEL2SgRfcuaX2n6NRSxmS8L/o86bRUtame6bAyx5ruBam8fa7MagTrHpANL
8NqBg1OdTVFWL3BukJ8IknsnmE49gyLRLnRZZuzoackGEspNbqUa0S9B2YCml0ZuvxOJNDLGxI/T
hS6w5I+YKwD55tm5hzVdq/g8ndlX6R4e0W3irCzb+eAmReDvcgdsIxr6rD5mRhl8cws7F3Fda9bW
pi4ao7Cqx0deBibCzKa7FFHoql7vHSWWs4PF7BNpFRp04k/ydXCz7cHUKbyrzJfyPNi+eiQ0InpP
AUIeZG1ln7K+m9W+7GeYkprdNnKzTtwDvNs+IGWTg7KvC75YLM51q1fVLpNEZhiXyRTGU5A5XH7A
TKEAJK6myyqAFD6OzCo2I4X2szylI5TpRZ6FDZKQsvALPC0GeuSJ9g1wVb9cvoEgg+x2sqpt8IbG
OuZTWRnI3lcgOgCgPNylzdqasYWoxUXy16CHEgWDL49p4ZOghzYTQo5TMztMylEuLH+iJOmSnMJC
xi1iN+h+KYdh1y06geVs8ZGO6rQcv3rF6JsRmtbss4++TvO4GDRyCNWYXonJXI/hTN8a2YlOnpJQ
ljAedVrdtqSEWZzTo/WiNMjEFQYaE6K02k07bCFc5zSrBRw8cc0cf+fFkDIy51pdNm25bvr1PgNS
CMzkq/DSot07pRmUu1T1mDBOCDL0yW5a/ZQEQaFvfZ1O9+5s21XcJfmoI4cbmVIWCJLHui0Zn9WV
TYf4ddpQdrr7hJtkGrpypzqHBKpagzmI8jYw5U7nI8YVSpqNA9jqwRWwYYbf2sW0xB4RWeDvw9aX
wVW5tEBpS9fAgRWVRcpPj3ADW9vga9qJjESI0vi31S/tC2l2wYNTiDKMLFYkkoGyNOTRSlYbnqjz
gF7LMrX92BrazS0g99WuQkPbRtoKCodiWU2crroBXbDfbml2ntvDByw28CCwpqaGPioL8pLBqpeb
VRrrByfoCT7paMtTiok906qHyfjh58IFJRDepuR3ZwOQceZ4hUjYxUYF+4k1Ku1+vB4Ww64JP01z
5zk9VI2Pa8FH0xqnJ9dWyLBM6dqRlwXFBx7AeJ8mvvneziuDqdKyRtko0xravpENDADURAix4Mx9
GM2hhTmMneb++5AzrR+tDb2EuHcK+8pz3PUpBOQMIx1WoF8O2KCMYIdXEAfVmumuyaeOITpjsMrd
IthZ4mlKnO/oYfNrp6jxgln4hi3SqTV7bwun/djnq/11NJv524xRDeRPZsgP/pAQiAoVPhqemG5S
B/ouSmVtePu6N70BMjVd8yiXo07iCjuxFuZ9Mu/MzKUXrquQJxP6s+vFqhUhTyPtERGRlhvvmsDW
bIC6mk556BQfYVWsZwqyybuKZhrQrzl7901CQIu7dfXprpFpX8GYWxyuAdz9I8l9G0TjtLJXegFy
5N1qmt2PySRHPBF7R8xVbGtg2jxqnWGX6x4+eWRRNjtY0bK56F13+gRM77l79K1+dTapB33qipAx
HrxXg0YgbHkK/i0zHhbDd/dGNzjZEVezVEfVGhYhDGFdfSgtMKAo6xLv1jS6qqK13sJ7FLOpLSwl
fMSAMpAFix4R1RWpC2X7AncuFU+LQexGCaTcSBuJKiMxT83zTOMGmWHDvhsvqwAZ8ZXLWKp2LuuL
tSCdwA2tvM0nWivPrjcOJ4sdhxnZplkPF7N27BKTJqfpUEA0wa0STV5FsHOEdAfW57MwZNntSIlQ
dHa1g2ayLLzxqVSA4RPT7kY0x6hR4nkEEYaGwy9kse3ye0C3bInnbEZuG1TCDyKFQcY25kgO95y5
12LHxRlk1mIP8g3EdJ4Owldjfz0t7uKc0yr0TnVXwUzSX0UUQx3d/ZatSXqjV6/9NiHDQMlZD+Wd
kL7xtXHCdKSgUgu5640WRyY9hNSALAGIGS9Z1xFwwuK94+n5RhLl6WmRtbMpDBrLDpWkvRGtXWVe
mJxJ1osk8Sfjo2zcuTyaSRYO52Rq6y6qa5X00eQmhri2iD9khgvHine4bYxm7BhVUyI9C5Ns2s2s
qDHui7py9mWrTTuyG5bmJgVtrCgbqJ7vs3AdHr0mIbMYu7zdeKey3Feeqz5he4ITQer7eBUo38s+
AiZ6371kyuu4Bv+AEppz+7sY/OnOpVmIeNQGpIhw6/DuoOUgP0uZQuYg1zQDYAnuIEws2XTkrhPb
ecBsVjNCQWCRFgVIAzMjz66W1Aver2u6vF8ovD44VibcswH3zS7KgvcjacIq7gMNLw6/OraX2iww
/fEdKv5iKZdnV0263enRcR8wHpgfwiB18ohiJvFvtRMf2YXZJrcZ3RuYHjno5L5zVToRlly95Vlu
grbDWRHbpn0Afl37wI+HLb2+NsgV4HQhH9l7gFTv/GnJPkuj0zsdruKaARr9Hl5TZzApW7Sfpj6A
enRM+8YIp3E9JF1YmnHJ//mMIkfNu2w2A6x1CL/X7jCOD6tryg4BkejbUzct8q5yG/9IkMnrY7G0
Yt2nUJNFhM2pqOEpRfKcZKa8bys/27cCgRvy/QA/bnNa2ScdwucU91CLKDKKpVuRDPlteFjBaZnw
Vk0MirRNcFYS3SH8YfUd8t856WW5k83I41tCqVFNlsJOD20oUg+2UAuIhmFFJLSsifu+rsbqQ5vx
W6iz5lrEo9HrpxGkUkWi9zt5GSQpalKlcxTqFEfd78XSFF90PsucwjHPZOdZQf+VdDc0UfVMaX3Q
2Pn08dg6PBM0Gg1+T1r4nxojpyhgIDN4MDuJlq0Zydj37kg5em962FBg7WBd0z5eP8/BXD4KXTsX
OKJlKm7tabkPpULL0Izoxr259HF5ateO9GcZl6NH2TQ5OWP/MDZFeHQMYNk4L0m2jo6yjX1N6uVc
z9wc5I9FXpxg8gNcaxIB4ZSbPil21sP7I+4YJSoXmhvNfbuq8aEWqelFHKfXfodbhf4qRQN2WdXL
PV5aWbWrQ41yxZiHpt6FXa29E+E1IfVbEC7Ha1F1l7RhEiMKKTfz9JdWIWGaxfxdVciLo0z08/Wa
8mX2bd+PTw5gLpp0K7W/z0tasqJnpz203ZJwg/F2em8sLm4lab+UzOM1qh9M/TWnHSiZ+NTYLv6I
Rm4VdpzigOpe5AXSkR2ionk6KRQDFserrsdQrlMhkqO2Qw5tVHNHMTGctbdjxpQSsTG4ngTGMJcr
jGJRA8sxcZlOWW+s41olcud2RfpMScvHFYDJqXqHzc78yVOoRo/+ZCY/Kmu0z66zoNGtiUdPW1Pi
JtPLkp95CtOe+F6n+8y258dQ8Wr3VS9vgxQ2Hsm6yKYrJzCq90nKCfjkd9DeOyccvWvA+DCIyf16
BrF2i+BQMqRfM9WbaQzvZ6N7zQA64FhTt2eMSDUArUL/Rp4tjXeDzThdxH6canYccqYfa4nE7qAW
y6higJBpplIR+k8Ie63rZer6e7QwFi7a3JoIOwwpog6lCKoJgsSh7TUD90CTJRZqWHgaDAUYjE/w
SkvHVk3D+zBhjfKj9GtsxIoAKcg6+HlFugQqioShyrckFNPdOHSx6Yodp0LH4Rfkans5TcN4MKRb
X7iKDu1BuQMZs2zypeeM5IPMepkgze7rzB2vVesWEyw1U6RiPWThZ2EztHZP7WXjmkMDWlylYROr
LoCfLEzV3qzEeCOah5wzJbrZ5Ukrp3PiSs9Bc5iaInjAOVHBtDNd68PPMsp/XZP+B4jtl4rS31yT
rptaP9fPqXrpmbT90l+eSeYftDbwwcYlkiqrv2Fvf5pXWsEftKs8BqUFPx0kff7kL/NK4fxBM2Kr
alBEdChQU5Tqm5/mlcL6A6skxuUEFnOasL4M/w0rx8+/6AVRdaWDB63hA3YzQ9N7bVFouIbtDk7F
xD5nxAqtb5Sp2RiI+ISLee4i+uvzZ4GNqL1nv7CLiAkdFYJhCifpqbLswtsTjPr9SOvR3Ndp4F31
ve6RG+WLxmOoWswHQXHNitBE+t9L6hlh3NO3qK5gk6fdVLlS7jq7IvHUQj1jvWDPR2GEGBqhP9sF
mJgA9icZdHSXTuOtqEXRYouXSDZdq1g+VPi3RUnerVSwOur6x2AQwaEZ156a2tQ6H6SkgRvVVB/c
GByDoL3M6vOCYSPeHZygKTD4/QdHdGEeC+4AczcTga6W+MP0hkquJMKuJbFntFwqUG1qmKfCMZy7
xhHi2esqBDyWwL9CdAb2P0bWUO5bgzx4wuwE3TdRvmEEWeH77a6eDCFJG932ih22vAjo8A+bkNAO
jn7XZCdHVfj6hiv9spNAmPJQrdjL5mzyMzG18svYLx15U3orEtOM2/1kVNr92PeOrSNmLjaX/oqX
HxMb0MnHOizabt9SfLYmuwXbJ3Ghto8+teHe2OM7ky3DxY60Gz/Q40bpmTHtMkX8kVDrD5OeGDf4
AV+iJaX7UQ54msykwrfpKJyvbj04w1HKwKVh1qAz2TWQ1JACqbTQz4x2weMdrFMo8Yvyg3C+a8QY
DPt6neXZLlHUchbLPCPKDTLnupkPXbgJgrs0K68CQ+QfUWSGj56tTRdfB9O58IfBExFx1uC7sEWh
znPDe780qkcWeJUhh/OSeR8wAaDaw56EEMSJ24bIEkulbkrKIO9WjYOO3VKY2IV5M2JDwOILziRj
1qMkc2b5u1a6r6bJo6budl1BotenbZwa6RcSm6HAxmmyPgjPGL/k2MuuO5QNE/KFLqVbWo5Ce/GC
m5SLjVBokBG0vnoy6fOKaMV8BMTN6LM4rbfKKzYr+r5MdXI9FYvJNUKxpfVBJqfY5gh2ljV9hJih
l17IUWHFbAwXmfJdH9Z+Gwc+jhKYB6EEjoM1o8ClbSXmeEobMr7M6LmCC4bjRRLo8CaoDb/YW53Q
t6IYGwNBwjSqXTeb+XPGdtmcVxO/7dDoU6wGoHd828CLw2uwQdo1AEXyouHgf0bsLbuDK62ijsM6
5dxpmbiHsRs61wsVXFJwhKEF1BKmCOjGB4xYhHRjmQHmyJwT57l1jPlKOsXEIq5Nl2y/Cy3xoKWv
IU9sf/T+7DT9d4v6n5Cm0H/6/3/bof5P9Sy/1DmMwJ82zRv9vf3Gn9vTxmtj1xfSeOZExCQCej9/
bk/uHxh1Q3f/tOZlb9g4vr+2J5dfwmbPQ9wCA/JzD/rP9uT/YTP8nMlKfzo107r5F97KW2Ppf5uD
/tZz2maccxHQ8QBV8ss+0Oojh2GMYx4n2OKhmO+9esIdVSRmscvFTJOPLvb8zeIleKOR97IT+/PK
3BUGs7ou2S5Tdl5e2Z96an4pviaU3ml3+Zlpfu08nfj71GkXTkCTF+rzEOjyuZeDbN5oi77elvnm
js1cUmezGPc2kvLl9dl+2771sBLEM7ExsQpALInBWN8cm34OP8BtV8/CXmp7a6lwMtJYmx51b4rj
L2vlN6zIy9bfdh8oqtAYDpliBQL12q69nVq0v5sCs5SJGB+CZMGvpEwK45qCEfdhpC7y7p8v+bL5
9/OSW1pCU47vz4rcHs0vzT/qidX/pew8ltxG1q37RBkBlzBTkKAtQ5ZTlSYIlUqCtwmTwNP/i+ef
XHXfOIo76UGrW6wigMRn9l676xZevHmOwcawi/TdwfJxGlMt/qaw+/cNdhNPSaSjjgGC2fvHDab0
rIcRVjfh3uUMXllpWRzLYQLUMGRC73udgZD3VvV/i9r5/78ka2K+X3lbuNv/2HCq2vUW9onFRtSg
lh5czS6awE1RsiXCNfiX2+l/+TV5jnl+QGbycf+MDm1HFvwQgKtNoV00Y7kuooRx4LZM8q+qN4Nj
cfuq//tlvH11fz67LIrZF8JN5nsF8vnnZdSrMbql3bECMaTxKU3GBWHOqvcvH/PvBxWQu7zJRXye
E0Qdf37MtGTVqAsQZUVZShBy6it3xmHcAXBkxm0WO7GsPUuEua7/ckT8+z5FdsvZiYKKH9v9J7q8
hrTNvkszJpccD6EoUnWDX69fEEar/i9X8B+ardsNw4XjY6REa0zR/o+v0xPI2TqL3fSENezNmyo3
2VSmMRJrm40q0q3rIFcqcTaH+WhTF83DMPioVrSIOgYH6CrSev5bXtu/vwPPoM9H38ZBQajDP56f
wjeSZoiXhm1zZy9nI66A8gxBMd9nbN3+chb9bx+G/JOmiDcC7Nd/fNi6GGx+kpIzsZ3leUDJt5eJ
nbIppcr/+L/evbeXmwnvlpMBZWzw523lctrl3EjAC7OR8VMO+TqsWljNf9Ef/Pv2RVNKF4iUkquK
vOLPzxliU5M7kNDHz/V0nzP+2a8zhtxy7UYkVzJIfhpCVy/Mm2CM/fff8d9nu4eqWDpIbDhoET/8
47NrlQyaNgH9qsXb7cZEJRHFxbrpWrlV3COv5tXz3z/z36eCRzQX1jDOI//fD01n+olbxzABKTf1
Raxl+cbJ62//+6f867xz0eJz+ODPNSRr59uf/49XCBPBNV/5jcH3meLiO3l8H3e+cyqQTm2047fP
+L/8v2lyb0qRP048DiBiStGE86Dyqbfv+398Kn3jhFpaM6AqgzQ4x7SWB3o5VuIqhSAqSmR08EGh
EEV1M3JDLaWbfGV1VR+UMa0Bo2Zau0Mx5ub6l0v9n2fjj5+NC830Ad8egt1/1zN2g118mWiaVtk2
ewTt+bTPXYmf37QmVBZM1qEB1OklrpIAkwTMUUUSJ4/xWvzKvKCbNlLLrol8RKN/e67/9RDAQ/FR
dGP64asDF/DnFzfpbGUTW5Enaeb+N1b31fcV0RgLxaXMrmsOSOGe/Sc3JnUiZaC59tqKltXykJ+3
9jcJ2vZgjd7kbdn9WCeAPzMSmX4ElKzKXi/bdm05kgsyDXTESJNpwBiA4Q+5jK7eLm1dfDU9N9Nm
Auuw7hbtD/NuritQIC39eswoYFH4exNt3M+u9n9NlVnrA/KfPN9pqB3zrrV8/jvU8YF3G+OXpwRa
P+CH27PVG3mCWi3V/BDBODzp3swueIDY1lYZUBNj1uVPDzEVzp+5Kje+rlLGn3wnxP2JSV+aYkVJ
kWKtO1uJ09XhBOJ23A5r5RcfuZvrh8yw9RD998fon9eFU506PiDo07hNLf/JY9clcZ/V1NQb8QDx
sgJNW0YOmOC/eTlub4s/nx32dvz9eCMZkhH5hI/mz1sghzc/BLhGYJ1lbvpDWILVr6mXBlaEkbGW
XXuG3FNtZtFq5C3g08G+xBl0mNiIb5gvZp130ILkg1snbb1NYOlfGADtyiK9s7UlQocGGDrmnIPF
NawYVku1dlubBy+N0modNmtdlXtrrmCmxvHa7+Yh+75aE+ztar3psubMjZp2LqNMt8aPWcFv0F3+
DnclwR4Nt+Q5c/CahpRaPpJpoJZEZCBxYm/AjtPtuuvtSMx2HRmnB7aK7aVbLX+6A2+FgAVibL/P
B0Khw8FHdRmiAWfcUdjeFqRar8PY82q0QlkxG1E8+951bnt5zyB5YxXCcHdjKoweVL/o2r0oWnef
potmkyr7JjRHc/1mJ9mxdVp7/cFFNxl0kbe27VJdqr2AJ+CEOOvnfoere3rB3xnAQRjVRoEcDsdh
ya8mG6A0HPgpFkYILkgxuMjiZFRrs81lqa5QjtqnjrjmZ8tKq1+OGhWUnLRTHtQeqdhUtLnex2Py
OAZthyiyRHgQGkoFv/vW7KEbCyHf46mGT4idwAfWZ2vQ5oiLxrD39HhB/9xdTTmVRzTc2V3dxfIk
BuBffeDDctb2mS/feKgXhxWTI/J95o8KU5Aphx5WNXMP+FvyVxov3wXeTVpJWGTvPXfUUyqQ+TUj
whU4OHMTso6zPwYD/MEc+GuIPOlNwoe69IapACxaX2ae1Mw4fX9mf0pe2aZhb4V2pwyMMHE8636p
3PxcVVI+tRBbeoYjiTuQj20T6C5k/1svXuNvmDC6UKP90Swe0P9ijnefsxzh29izI9tPGIxsoPXs
EUIMz2/tXNTJnrALa4fMz7iCFof1ZUi9FQlAjiRbf/bzRD0moWQDIye5tbDHJ69sh6gsADGjI1qL
Lb1UA4Qv9zcuN+Kw5dRSclNgpDjnAqWGEmI44f8aqggiTxxvsqz3XoggeUkxoSYnmpbyWPSGnW4r
iEh7K2BdEa3DUn5jFIbErynID6vqBMpzLhxYVmUzXqpVGPtSMx8aTSjuyejqE222y8OdfSBlqyGY
9c8xlFh0IHOIcGKXGutbn8u3nC415FuVYS/AYWtmfDPv8XDm4AqtdAZNhj6BCdwIBH6dAvll5QFi
p6pBd4iIrtaPbQPdIlyZbwLYgNGayHmNMlZl4VogQ5ucxLlO4I0fWS/TOQ/tBgq6vZlk+loTJnJE
YfvcdkN3HVGlfqWTi8mnAQ43qJcgk8nWhdYZ9vIHZJkfBRLHHP1bMX2n2vkKHF5uWkyfve6c93xZ
Pe5nxznqFdHFNFVPOkgexdLUZ6OD3ZeDWJca5WSRZB/m+tXX2aufBF8pEJXN6i+nxUjuOaQSWNVI
GAcFnt3stoHb1ZFWzkeSYNQtpfVo3vA9AwqbvEa15JFfWcGWSlx9X8N3423avCbEnuwlo104E9vW
tz4C2X4aafYayFmGrtu4m2qEjqkS/QO8xZgjYFt+Ut89QZx58Y3C2AnQFuGN8hgyHa83TV0Rb6SS
u5Z7rERvOfXmUxcnPoDDqbtrKjvszXYIrUmj8WnyZJu65mPpLFyhddIgP5M7ys+SQKOGMU/rWtu5
WcRDNTjECFQAOkwHSVGuDEIzQXlsLX8GlIkcCuHkLVPAbh5qE5WC18WQRezWoxeyDwJOY1jb+UuC
YYxSZ6VAkF2keU7GrCQQpk2eLZtnyK+bx2JhNzvcCC5W9stPU+dI9SZ9NG0Wi5HclF+gEm3EqJXQ
X0Mph3c5mPUp5jm7c5ALbpy62Jltxo+uAVKKdnoE+iVYx1v62RHI682qfjWWCQ9Cj0yNqfee83nc
WJKNS7seqSbuVzUVYdAxrlvJDy/nAJGcVZ0nU73XRXxSPWzATIOHFLjR2Dw3G0Z9AcogTZA9EtWo
nXz1UHrlq0dYG7w40+DCVN4L4iixrdX4mg8mourkikgPOadt67CU87XI/Z+JCx6eMza5E90NXCPS
n+QoZNvJ4kSsa4h7uO0q4MdKbgOrwOHctj+ttD91aeGfggExpC7r3wRnpAiGq+w37WEK/iM2In9p
QFDFa33uWf3sfCconx05lK9r3HFRrDSguhFrZLRAyIbRTLdFUuzYE++pmvftbLHbcK1fVhUgyzXp
/Ee1ZPdZVfvHvl2eUrINzHl6rur2bhjbJ9TC+TuLrGuWZJLdDO5cq/V/mgsy2CYt7eM69RbDpSWP
3Ax+ttnBzC810/Mhe0D27j713fRkyCYNgxkWrLsQjKzv7a5D9N06r01Bc+GzZ8AOcsmL9NQJeccG
5mqlHQfdOD1YTvFQeO0LyelUnMxLDsU8/W7WoQkRHt+licm5UdcYpkcJTDdtQkcYv10VkEnBHN0+
Z3bdUKrOCLCVGwLctDbgYO58lexBvrOasSbvGCt9tWvufphl8S3figteDR9eMqmtp5294MDpQlGn
qAySmSR6VBBWUNevwVD9pLMheKhXs0CjiMCjZwrHvbg6Y5h4ywMa9NOAizuyx+CDA1xuiLj6Hk9Z
phDN8hK33Zw6RSR32N2Me0eXbWiVEtTUOl7nipuS0QWU0wKRXpqR3FVPUPr6dQDC3CxoweJ8N8GD
7Yxin6JttfF7hYQOPhUWooYW/hpiwOrHzFJwU6z1l5GJAd1sGuz8kc2Tg3SzApYdqgm6InX0Tbn4
4tYdnNicoYyFGLYK2h/JbJ6nJNCPRVwg90ugp+a26rZiEd8mhMD3ZQVcHhX+Q9NUcWQyYCirAonf
C/icQzwv22VqI6czzwAb7700jwy/521c1yM5aEhEu6JroB7bgG27r2xKf8LYOia37zZ11xdp9DUy
Hcc7zigA2IEiVu0qZlU9S6dtkaJMBHq5b8kUEXOZ72RvXXzzFn5EqIUT73Sn9q4t3mK6tjnHvGg5
FyqNnXHLwnIIk2WiASdoOqmsOa+G2PeGhfJlRBmrJOiPYtlNnn9hqvxqVPFXXjs7OciIyVHkjFnU
NN7zLEneU7IM16r48Pp129nza0MYRTryhlWNGTmT4+xYMhU72y8vzE/LHWyIJrIqGymwzWY4rmFq
m6h8EIibW/Sz6iHPZwp2V4V1yvlO8vQBFwT49treo3UgUWfun7tORb0Q7c5nnhbK6VbwiObNGHwQ
3BoZpzCerMR7cCrGTa4WZ7MZ8qg0iuHkIpu+GThZ5JbJmbUhCScSC4Q5iJp1mRt8z5j2RDELrNur
QG51sFyWJT+vfn1XuHp6mOrmp7dIFr9zDsuO1OQN1fQ3v+ouHnKTxxEk90Fi8CYbj1c3qRyIkLID
ahjxmtGVvCR+8OmOLeMi7zgZ3ZPvihekgZtBMSDUrvM78/yJNtSmdfO87yQfoGx1WzbBXmeGmMpA
UlhYFXgJUGJPH8y6f4zDzXnde23k1v6LO5ssZ01rh09i3etV5yeo1y9F4j9jCwD55nRX9jdXjx3k
A16efrM263dnhuKM3Y2otjHdlrb3BBCHukHFMTzO9iKKDMVJrMFOut6RIg22vwS8rBGXeqkklk56
jxn8mI1q3G7HuuXadPln0Y9uuIj0sWlL6q1BE5niq+43K9hrpWCT6xu91XDbN2VY1aZb2q/Gnq8s
cx1wfov9KkwgWNY8yE2JIG0zmkqfkOU+giYctgLc3A4BTVUQxlQRJJd2P/JqvLPK9j7jBXbqVhFD
cr4hZ+WcGTgjjOKe+24962z6GOoSaVy1cM5RjqwcoQANsybeIpivD3Ha/BRDoU8D/NuNl2aP3RA/
1io7zRNy2LZCbtZivd0Wiyci4cyowPsWcZoPuLEpTEgdFkk8ue3G27xH1oDM/61b1cHzNccZJ0to
dF60VKK+K2UOkM+2tutYvzaV+LXKzr8YiYLd6XfLqfE6a1dlXGbMfgK155zc21O3M4r4mM7WnsWQ
+CDswiLCRuyDCn5q7ZNGV5fikvv1zlfLWzINb01Aase8JEdMU3tOs60xAH9WGijEoK7NSCSk1XZ3
NrjPAMj3pliwMkh096x10qcx8F4aBGxAr/tLZ5AMUQePwWgfxsowjxBsh43wWZaX4xzliXrFR/RK
TJFx7vzmOvvJU2c2T9VIIFKxZh/G1O3RAVchMMm7qUSD0CjrhBT5RGRi5HftvTbYSrd0MLyqd+lw
U+fheHXGfj9rHTHHgKg8ACtMVP0AydtCD+3XEAB7OUXdFByzKr6aDlSnyQP+ZszxkaSnnV3Nb1UJ
dT4pzUibNLW68OmUzd8IWG7PbovUFnZV5JWoLsPSZLGG2tcy6FmbiUwoE6dpQ2Qga/8d0R8IqAs5
B680jMNzgPIXA4QB9GeLCDvlVMlz3JohlKD1QZYU0E9u1vOaXpDXq4MspvS+U6K46qTpfqsGVkAo
ekXJSDyE/QBatmGalQ2OgMDMzGeTNNL6YpIj3wSCxYMw0vlhsN1kIETB029tnLeP7c20sTHMTJQ7
YgXArbYi5mVN7od7bOyyjAZpFbgwKLa7LbSGMWpH84WI5dG8GwnFenHbIb1gUk+2Y7I8osFFkwtL
kgn/p9ba2Xb+D867FrvCJ+KEx9nr7TDrrPzkJvCXQzPN83JnGMbwofmCuMOUjUikwYeC7vIqrQry
HfMsoWgW8vQ+FsmLdoiHqfm5tS6fYprnch0vVhJcGQTXhBnNCN0D+ahTRHn4W/N7S4si3qC4iD8l
gUmPAFzIvUL3QlbjJl5zf7t0zmfX4xaprBj8NktizvaGZMckXlH4CO7djex5y/RzclrtPCEWSDeP
DRaYaZy+FZmCCtrhCu09EuD89s3zkF0bZHAwsUm9zxzYOD0HCiAWZOs5C6AU4/X5lhYSVbvZG9Oh
4iwJ4eO9IYgtn5Huv1sVDyz3RiPDgt/JEY299coBWfiUo/WNEZLhPCDfa5MkXWpv06mft1g5Dp6a
jsLunrLRfhzWBuGqtuIz6/VPAtaafZItGsClqKa7UY/1D/qy5LOre/9StkW305lfkshhMdnN9AbJ
lZDsEuYnBpTbJfFP6eyuFz2pZiP6ZNk3I0BOMwfUPOZpfmfUiXzmAf+hen3JqOYf66DPUYQHkBbz
WotXGmEmrjGLnecF3cyR12If9rxYX9qKHq9ETnUBNbGcvDX4BkIKE7HpXRLcGUi4xnMDMjVKvWDF
DVJxI1C0qUgp33gtGzr6MS3SaE6H6hXB060Ar+QzCEB+BRe8Impt/6iHjlhO6c6Xdg3Snxi63Z9y
gmZB+KsNTtd560zDP6dZVT7mKHRCX+r8vgQDTSnBFp0sHiPMO1CvAcRtiMrjhpwFGfqziozUZImv
9M/cU/dcFjZoN2QcUXvbXrbXGQPSDyJ3x5AnZlfpoGPW5qRn1iN11HeAuqd6GI9+A/s3m+L20LRy
erWRpuWbPnBJekE011FEY8VYzZ2DDAopgTVGBWauyAuCKGM0FDrdYh3s2vU3k15ccjrYsRvL+uwS
9rxpLLs4rYaadjyARQh5HNW8pJDpffUOB/E3iXC7xbdjMgbNdFOOlhVlqW1vQSyrHIJY5zbPSW9U
8K0xLt4P6J6gdCP2e3VkzHsBmnEbJkH+wZBkYaCCvn2DGMA8W5k29jDHmZ+JZQS9OF4Wm0qaNI7y
OBVxvR0QKpZh1+tpNxmtOiyt9Ihom02y06xSHJvFzR/6ym1PKMUFfPp0aXaNC7Zz8ZPk2TMKeY+U
905UVrXFoVR+lEOWftQqlzo0FeavqvWMH1Za9ERBEOMIcwp4lWnjRhyTrP8RBDn2t1zFDsFcMeqv
vAdx3t4mzfRLEIcb4MbkCVdT4oDLTIEGNwT4AbanFqRc1AQP2jvcshMDJB8SeMmR5gjvSipsTbTd
iJ1NknXQM6kQTK15vmc5bghqCn6sxgQXYtOuaUDF7ROKczJBxDXHKR7Smik1s92TOZiZ82sY5omn
d4DxH7rVWvffc/7O+d0Oet4FJvb75DOALK7vjHW42WmqUUEPZa3wpqrhP1sJ+BHRqHi8wtzycSPy
kmAXuVD14xocAW925BrKI+8Kt6EFIm7i2agc95MoAPeCKHJNDoCyWCf0HQzgI+Xp4lBQ1OowGpjz
ruVEkXdygsmzdzGup/nQDNXwrXFLbqq6cPkXetJ2jsRQoy9gEOKJ/AQdZEG/tYy2TZiShQb+NPdg
rh7sztGXchnzfmePhn1Ip4lgq16mMf0Vc0fm2X21GJ9VB8+oqgy/+UVSsnIel8l1qiiXlYOTEx4c
2Y/JLPSu1wRkHxjLEwSoU9cQEcvLCi+VbyCw8yaQXyc7iwc/ypmqbnthbWm39+Yqroujmcj63Scc
lr1tzftgbp/0XMzvZEAgpTZ/EjnBoFA99kW7m3rlMhduOW4CsztMjJivK+PWra9S88zV/kipatNp
/OUPhJtgWyB1rMy2zi2MYVGEhkDRRjqpJPOGaJnpfAY9uyBoGbjcmnisHk3r0Wp+79O5B5PrCtZG
mNx2dPExbjNY8Zuk/8oC/zCJ+buZDO5D4wI4LgK9w0vQPfK/OM+MzIsXOxjlmwEs4zBK/YkbhFd3
unqHjmo7ooUivLTsLO9EPAN2k8LzucSMKSPV2zXzumIKgnLvGEPjXueSkNItLmdOA927y14h1UzD
GnEvj4jbVfbdSOLmZ+LMSbcp8mxyTp2aK5tZw23dukNgms8HkvFo6B1ZgD6o04G+oPFs2hP6xnFk
ulMG+6bxF+cuQ4raRF3ry2CT9m1G9BP+Q+9cZ0KVmMGtukIin/pqZ0+TNs5epYR8jMfJc/GnZsKL
HIHEgDBxWdxD3zKgQ7QG4H8ub7bC47KsdYvOn5/b8zpkY6hV2MKi5kjmXdMNVnGlYtbJy1AupX1X
aIOjwJ0E/0S3zCaKNBuCOOwWJwIFTHzXO3CqdxqMeLpLpdManC6E9oUNvkAbN/262M+FPffmORik
Kg9GVq7zwa9k0XbkIt2OicnPx+r75LpddnHwZVb3INM8AubmUbV5aLeJIojNrQxxH7itlR34mzGZ
kQNXnkkTx+9n991j4vR0WBbu5ZNsKl6JTqEeuYfXYdfDDACmjlBhfsP6HuDO1iDgiV5Rh0rQBpYl
440LlMz+gI5svu183rpBmX4YtyrY9jPby4S6EzNBnR3Zxf3Gh/KNVypNFgX4uevtBVdHMpwzxz3X
k18eqpQwXeQKN+XHfPP1yWFfWc0apQhKN0pgPzG7gNqoduZjSoRM2N+W74tmr7WR7mh/jT5kUnbm
8XtcW/j8GKul75XKUrKpZpQ7dPl9nx8YQVNbTv2w3NWEjFDUZdwLUtndufRsBkFp6QYPlV70wSJ3
j6YruGlSZR1HMeLVfMu9TOVOpJJ6ua1VdiNUjXfdF5jta9uvf3ZQkaKxl3dJXBSfOjGXqzAD6zqp
bCaWyy9IRBNrgkjWeB7BVOMqAtCMPMNlkFMSamKVKt4sXQCeJBmtU8YR0Z1wYoi9NZa/ykTk2yKI
u2dsvnQ1DOQcfpNlnWn/+u8BF+05ZX3ynZxmTGMAArYDkWibEhiQGUKt5ztdspZqdmG8tfaGQ3Ya
YRY15O6LR6d68bjvNpBevjn1SpQJm1rrs2SKwOLMG6wtG47ltWDR+pYWdnMtTO/dnhnszGblRxX0
qWscAwiPCn+5VLjoORkwJnlW3d77fe8xrB/8xwKzc8woj+tkLGXBdlIVAHQIyt2Djwk+57EcCGCd
mztzrtWDfcvL85hQ0n3/x9Z8O+269M0k2ODsteNnX1hlhKzw6GWxvlt0B7TLsIeHYABqjryoZcPU
tz+8rMhiwvWsJSr6+jYjze2p2bFNtKOSxI1sKz3b+RxFmowbEdSdGamCuPlNMbvLj84rclwysbBo
+/PsErC4e0+dZXgnfpLXhG1cBX/TvW2u7uNosxmiwKjXk8HmmBwVVmYPM6XITol6+nJkp671mqqL
6EcCWTzmRqY7ewcGCkytZG8zKDJz6aSEaK72B5w0mBAkYkR2s9QPOJkMrFvoAOBd82rGmJ4X+yo3
yshFqINp1FhT8sNcf4eTACzHwF6bFWzbcq76I0KuVjMnTpH7i8I6rykzQ7haRLaRJTFv5lYaTPfn
BCdTD4IbnKv3bBs17QDqTcT6RNlFdRpb+7S06Nk9URqbZK5XgtSM7j4RU//pLbn9kBfTr9GosZer
bj3S0yQbr4EavrUrYRzrigDMzqUQlUUgz2bGLCteSQp2ujkT4bDGzlVb3vzRqtYKtjHernsrMORT
ncxUHn1bRuta+w8McEBTNPFhkuuB/i3bKUioYWvoJzQheKjderj2bMUoX7Nmx/2PPCIwSBooM/ub
MuWtc4slPmHJnYgTtvGeYpJ5t36Tl0dQCsGhzcf4MOYeEzpoDrlvNCce2WMBpOMDNR1T7YTZo5G7
/VU4sdqmlP10tERkPY/2bL7P0koeZJFBK7GtlDmOaz1aOngr3Nt81ayqfD9KM9saDdoC5HjpJqDA
p7dT1qHIVhIX8bRd1hZK8aYqY+7/NPhlz8TTVkX9qyR5DBfXOP6Ycst76LBiqLAdUaB6auRz2Omx
7NYbg5U41jcrpbDJy9PiqZ2PJ+/mSdnhOzloosCP0k1WpqXyZFlg9myPjL2gWT6UlecRQhKcMMVP
iR2bw6SCNtGSWFQbd40kkpRyAb1gbAlqos4tiK+1KvCP1a2+EQJb5FLfcnGUvivoxokL1ukTo/D6
rI2S3OUynPwqwwCiaCfEyDrSRnZ7akjOYtS00DIT+L2kZwXOeBdMZJWg8xi4EJyJwRzwAq6YYYFD
eV6NGTQ3h2hEiAdY91khpTIC6EbOi2fknxV6sR0ot2TLQpD0ucx8HcziwKg9P5Fu871Vpop8vptf
gtwaYjRmQCauvbyufjubIaZUJIOVWonwyQBpnMRaBd/iKq4YWHpLxv+B23LrTLg7t4SAgeWfeZPh
7qvFmfwVRtrTLDA0t8PJgkR/Tng9h306FoeAaRpDeK0eVeczUPIwbrAmTs8+jsENRJTxwS9bZuiM
nRfHN/bMFGlCaLswfNgo/wKc48QotS+ZgX2j4FCNcNLLHaZ+TPGrlUfAPLxty+zlPjFdZsEG2Sp1
hsPbVF5wHkhJCFOZyCfoqMvduozdq4xpYismle/CFceF/NhmGQ1rO+VNc8cUe2MM/XfwkNVlHGVw
dvMqO1mmNA9dL9Rr7Dvmue8MH7xs130xPDbIXemSM7FexMbbGaaoJDceUXiJOOI8Y+vAmoylTwKM
YMirQ7sgIsT5Tc3YwH3Q2i4i3LagiSyBbYgU1OEyurV48DPWFgmN/0srWv9CTDAnu8ksjHAeTbTF
UjZPhtX+8G1V3yk8Vw3BOFNz8NrGjTJnyTeDXobPYGDLXyKqJmrK5XiurLOrab3uF8bcT8mcshnG
9d+RjsOo9yQmRo23kpENUDMRdm8W29jw9J6ZiXnyZlgwacxvUOMrDfOZySbEEKVOrtbBzVG/+Ccc
PAT1UZN9Xzhp9IGnOnjumwIQQ95W+Mo9pRY2maI5LNrkDIAvSGaNxxTJWwDo1JqnLZN9/y3uKTGZ
ffhBv52MqcCDN5rGWffCOSXMVKyNPXbeq5NYxu/UX4LD0FOTTUvqGK+tdNV1dhzxitHNuu9r+Fnr
sH7LO7+617RYVzuX/amK3eZJVAvRrfAm7KPrdSNAFOLZKmIUk2Br1yRpDIZe7hntl5GkMYQNwBi/
OZZuzSnvTonJ/DrpJ2crhqTf4BY2yJMmy+3nYt9gKoG1xq9pNxS/7SIO2KkI3gW+z6ZhGAxuGxVM
QJnrrDECMgyz/AVnmnRCVHGkw2dNRxSta5JOpFSx50CjZislCWQ3dciM5Nczd2pY8YuzaH9Gw6CZ
Z48NKbR0Cy/VzOnnLijjNjGQmseOgR62/9XszTcHTQXFU+4mJ7+u4w0duWsfrJpBg9FWBCrqtGHl
AYdTguaYWnPB1jcmv4wBDkdheci02pRgKLs2P201dydIA5wP0iZRMbbXuzZgB5gQOHDfzCL+Zq3r
Z6prn408u+9Cco7NWXZXFJ5+sDUh2F4r5pbV4K1Ldpovx5+PA0CEsAvy+8YbPzJucqaJwB2g/eBr
bzLpR512SNOI27aqNqiu6keJYiqJEKFx6lFtH8xYdASKZkyWRjvv8IfHzR4AdUec3lKRdmO6wI9S
4Tvh5Ho/GeNlux6EkQJtAu+vVvdlDq0VApnB+gqLApJsNzRM1C15L4Ndig3saNE0bGzt/wy8BJED
Ysp91ZnDt1yYyTFogGhgIO/6A+MorNNkr29pdgVIH51c+L7REaHHOxc612hP54bMXYw4uyJdGB6v
XCSRQo5Y2WKIMxmiFRQAes+tW82+yR/W96tjrhc/aAlg7hbyT0+cq+xoPbbHVFAMvdiPOiyDwoqb
z49IyyKnL6mp0fkzI1Ic0iyQSZFkYoZEhYYkOUyubfdbacyk3CEsgVjeCBLIZ+dpZs24w2fAfshz
EGFp+R2ohRS8/G93nyW9Ax3W8L7W2Xww7bakcPCJH68BkLzbo2ShikPPe++lQCvoweG4H2KZn2dD
83NQ9MXsvOiXk9GYtmJS19RmpKnKhRko6cTrMWMA+xcltvUnvpfmAowWmAMDrxZhA2jA/5RcNviN
ofISlPofOf3q9wu+wcolzo/BPKIegC8hZ9at6xy8+LjM/vCDZb3HInhQPQaZgC74MMdxyR2r4QHe
TkN9+X/UnVlz5UZ2rf+L36EAMjFG2H44M8niPNcLgmSRGBNTJsZffz+ou91SyZbccZ+sVnRIqiri
DEBm7r3X+lbERJLTWD7BpFiM7AWxPCa1PhV89nBX9LUa/6Yf/pecfcSM8ve/r3/mA9FElyWp+dV4
9s9/u8w+ulrXX+ZPf9fxs756U5/659/0u5+s//PXX04+69Vu97t/2SNLMERPfnbz3aem1vmH/W39
nf/bX/y7Ve9hbj7/498+6r4y609DpFP91sWHofU3et715//9z61v4D/+7fGj+9n39+uf+Jvxz7V/
ESJYwZE29wDmOhwOfzP+CfELjG32mF9h8oiCxD+Nf+IXfsVxbOZkmG2QMv/Tl+7+An8SJzkcPciN
q2PiH+8csRzYu4oP7X/kkf9sE/Cofx2BMQpXiQOh+Cf7hUr7Nhc9A5IcBch5EuRo9xP9V6aa//Yq
LkRvW9CpxuL4+yeA0zFH1mYBpxFns0WwV2FONIzm99987H9/c7+Fq/8so+YTIX4FYwDadpJxwp/e
jPGQikk/hawS1D1BoUhrUNlbp6gLMgzNlX60Kr1crLPlv1JWOz97ZtZrEztBl8JGYR8G62v7jSdB
xa0u7bIedqQ6OeF72SLJQWHQhsgzrKFSy95QUk3HXHjltFq0kyfDVvlaCdXGu1RpjjYWfACwfVYg
kj2alboi4lKmsPj+/GP647eB04YwBy4iPL75n9YjNxyGwl8XQKDc5k4sCGzPfFoM8vLPr7OaP35r
hfD4sskAwTsDzZ3L/PR15Kz1jHiXCbcUST+bVArCs4QhTOIypPBjrNn0w5K/pFGSQQn584v/4U2y
mIcCs9j6NxTfn6wOPd0Hp5XMMANt+bBh5+BCtqY7/PlV/vCtY63hrMTXjo+SUOSfroLWjiBdp0Xe
FOT6dfBDAFmebJ68bHn58yutP+l3H2boQS93McgGUgrnZ1KrNzN6x+FAXnLrMMiv/NjbtDCniPNE
olMWXv1XOQD/zScYcS9LAY1fBMHPtPCs791e+LnceZRQp9QfCMP0a+vbn7+vP9wkLIhEWwSYf0M8
kz8Ht3iV53Y4wIhd50B2x4kRbXGQ2bt8ImlW2O0TrZzy5v/vmj/dmAoWOAmhXFOELU0CFS87p4BW
xp78bMICZSoMsL/A0//xfbIk8V5X5xIOQ3v1NP1mfUAs1BmMPoJrWvH5QA/5xpELsmyrJiYYBE2B
ZL3Mxnj/5+/1j/cNFi3fs1mauEE5gPz+ugkYjDCnCb9rp5b2gdelbwAgwYoAACBJzlfFX7iz/vBI
sALyF651uCpYftnUfvtG6yKMddl63o4+enPtYECgsLdV7qN5yK2zP393DjPD3z8YeNxCNjDxqwWN
o+DPWGGnhi8bAGPaaT8uh2OvsTGdk8C1VmSmI5I54U3Gh0QtojoKU5K4LGJSnzfg7qKT53StQ3YZ
oFUqiqIYunPdlCFheV0wW4emW9pgW8uZcmyaGuSPyM1dGB8daeNkdNbVwKRrYspPm2hCyNMHNfUu
5L+AiVmfkcXAGbS57rRa3It5CNAug3GW8jlcpqDdmQRR2CLPojKNnL1kbM2+VSWwjfMUqtS7m7Uo
xuZwpss7ogvzT4MNt+M892Prg5BeFP5ZxtGXKU7gnYE5BdIUeWmw6vr6odoCd8VVlNg1AsF5ABhL
+RwNx6ykGb5GYJpiI8umLy5zO+o1jhowhMfE8vKbsYXdtlkChqto10bCCBhvNS/NXFjWgTEUWncE
A274zQ0IONuUnR2C/uvs9Dq0XUee/MTWTzHIqWBLB6mgcxMwFUg+WB3dyd03IhHUanEMfA2m8iiK
UaNTDdxHKmIgb2sAGB+hqdB1YXxl1o6zDTg7+i7zNE8YHo5RWQiHhn5J9CzY0bJDiinCk6B4sPZu
EcQh8dRufBs1IFOP9uxERKMFKJU3GEhAnOMA6wJobeUUOvcj24Vz67Zero9qnpVg0OIynKRIqutk
b0WFYTC7RAtiqmkYrG8jcGP4fEy8xUNQK0zQ9ZJIagyfFMd9bYzPeMjJyx5VrPGLG+HoajkbWuMq
GB4l/0znxM3peSUBaq28cp7z3AIPG5OceaEB9jJll4vV6G9xnkUPyWxqByRQ3KPFaIb2KYw7YSPE
N1m0nWSM9NnDqDIf0BHEZzHWbO6ENC3LHbkO/n3XxcBcY4lu9oJ1ncOGaqJk3lWMiBDfd5X3BvWK
AxP9NNSABZr78KU1xv2MqzQDhTovg3Ow8SwBEIEEC/4qn9qnwdA5pvKcUKlKi0KsLmOH8WwBm3JD
aO6CHjgpmPqut80Xd36dbf26GUiSRBj5VPRDC2HIx5O2wTGYUYk2gsciI5H5vF68MYVyaZrbqict
fW/1Jfxmi4dI8lihPToGVZ081yVjC5wmVgoySQupgbDN7Ts0OCe6yvIaLTiCDPTGZIRR9eb9AIxs
geFCC3+MnR+R1XdIuFFL4vlgwC63XMd8ePDebbgvJZsRvmceht7q5nqnRplRgeECn09Z6kTuAT0H
atpZhg2eAAhM/TVSFoBLQVo27t6eeW4elDUmyR2bYE7QqI9ObMv+1l7NcTTQ2c6Meu2T0X4Bn5Rf
E6fguQRHTlSzSa6L7KyzSwBrUUTt+iig+5/z6NqviB3mZN81lrjHYbxE3wuB3OPQgo+0aIOEThd9
l0mq0hsJdJwk6gFkPz9H2YUm5byJvTY9tgPi9U1lj92z46pO38ig7/RFVjr9/SDp9RNTi2waGZOJ
0xkVYMGmfAjnUiRnUpRoWIqqR+BE7VkWCKxnLW7aJAv03RjUwm23ocGue8ICCJHSq7Ki+5EXhTM9
WG2WVyeezarEYaTd8DPxlyzGR+j3+VbAoUK1NFtTurXGcbFwuzS6ugsiTFP0RVzU0Awspm0XJOoI
cdb+nsExQufmEF5/RjBVcRtao+h2Dhy3Ow7R9lO6uNis2rDBSRGoLmcaXLZEMTj2K4jn6dPvy/mL
xpuPT6dr0+tmCrPmRsGmfM/BcX73VmWtKBp44m7Sho82aSZPdmc8B3h6YqMzYl0EXx2Ed3kZWT+A
QS0veoT0iu2Lpta+YVyNRCCe2qPD4jnsEEvP3Eu2h/Y2kUl+UgToqhN9jebKqgK5IyRKMIzQ+TjA
2tP1tBNFChG0yYD1P1iTCGl4hHHzjdFq9xAUCSvW0LIybqJpcfcJ4kZUOZ6nnkZ7ZFktA+ZFR6NE
AJOx9jyGSiUKixFZq7PFAmA9oc0SN5XVg4UWzFLx9TJl+6Rx6uGhRe1gzvNZDKcwSXtmZUnN044Y
pDzVTA27M90b/20sQmbPIp36F71qPTcKh6DZNfk8XfVus9yWsDlJvUmTANC2B8yYDqlE4wHnNEOO
ShJJzded158KXe+bLHKmZ7zhXOOibHjlpIYQBoU3sMPlZvcyOWDuo+3qlG33MNomQvHZy+Ft/Wo/
Ss4pHLAMequNtHinG8dfp8yzR5bTGNhTuEU8QVdtqKRB/6iTG/pVbD55NZMd7/H+dwC6dbVnF7Yx
gU54k3YopZDhJ3FV3CzW0nY7oxk8ngZlsSjHkduygwfA7nEOZ9Y74VRoPSHARs5uSAFx7QsauN+N
COLoasb+C7PcZQ95wKjkYoONhvKyGkko3aeoJveVncv4FOgKeFTpNzluoEAnW1l5zYdfRUzBsbJb
0VHziX7lhLhbu3ieC6bdfuXyjcpu2Hu+SeIj7kB+HiLG6zgcvenYItWA0TnPKWgy5ZfPYsozfaji
yBt2XjzWBVnnyL23ueHIvMnJ+0gPjjc2Cq/nCKGSOLrsZuowrG5lVjtvBDpAVsHQYU/MKwt/3IjF
Ct/KsopfaiwGAs1mjdk7dif5uIwO/Az6p7hf4HXVb5YFg4vGoHDJ5u4EhgV4qSLZ+J2evocCue0B
znx3BxB+SXfULg0MgCIitLgaQ23TNW6Caed5olxn6+7qmBOm3/KEtOe+lmred05aMtLmyPOesSje
Abr2q51yCeJhrjb6+kC+AHwRw+mLSPYlZNl0Uqi1myzskGxpd7HN2WBB69/2YeG+MtXWkm7bgqhW
JyJH8hPPIIcRReGj5gWiB4Kerk9TYbqHOUxzm4ztsoc4S8NgBaMtjX2F0qeysOCRgC4LY9K7gHMp
0ti4aIo1fpp0sabPIMh3sPQOS+kN73k4FBxZ6yxBNe6v0DLfRF6+jTPfqrZuukSKOK5+4FiFcfoq
lxhoT4YROC5Nz5XIZd3GOcsqYILrhSEwpXE1vZapi/QwVSodTqMfmDsCaUjBcwkaZgca3fSpGSSH
snByaaBbIpV0/vvKPdqjn/inQKqcSUvecgBmWpY9j0s8vHVizMM9nnKET+6QBV+xyht/o2Wcplj1
RvE1eIxyfHC85/YIjmnH1K97GqRdPBm8oZic0PuT17Ao52hw0NrbOlo1XEnt+3gA+7l7GtuqZ48P
+uZ9qtP6vsqG4VF3qDA5jzfNKagNb7oDX+szIgiheQcjaswVKUp2jHILtuTCr26racg1BpsmhXdK
dMczqotGbBDmVOc1EF5/t46K1qZOEzxZadEMG8Iowo4R2hKNe6EGXhHVHmdT4MYcIXwtWsxMHZ0p
nrTIqXdB5Y/4vcBpXAjsUvTtgYABaAU3vqO/1QGUnxxv3oI9p4/ecYxDm2CQmW9DDwHe+RzPw7B3
Yt+/J6vILY6N41WXXhgvLx0nvHwvJ8Ux0dbRai7LchdM9tKOZwF6yWcIXwj5VK3UFV9nKzBKh7hD
RJCKW/rN8/cU3WS1q4ZS3Zsht/GYz9UjO5AyWzma+HPIptZggJ77myiewOS16HUs7rU5vAqRNE7b
qJuSJ0zBGTMRmI3RliP29DGkqrpygSdQc/DFko9OFhqz58lKOQAnk0eCRZKimZ2YXWFeyQwFAK4E
eA6+hfhtDibxjAMT42aP1x7//5Lz4TNerc68nNCsbcyB9XZhhey4JcAZH6Ioi8l86dlEyomYFOLg
RLvPnL75cvjPCHeSqX0nDJHMAz+V3TUMPUoCMn4UFjEkW2D+TMTsS6jmgCYDITUAc04gGXr8bpcm
htz5bPJHnMBeg6Ksar1La2Rt3w16rO/zPrFYnJvMpc5I8Dps2thN1HmMOjJhCFbWj0OTp+9hVDUT
CJPYva5WMeEFS6R61bNUsMbGKbwvY7YxUMl1/910vsc/JqM8jlC01M6t6/hpDa0qzlxRq+fIHrDp
mjh3sO7he/jWIHtONiofo7tSUb3uSE5okRdntkc9yHmaU1MBEoUpPaNPhMm4DdliPMZ5XZk4L75O
9ZlXBiz3aYM0iYkVY4E9WujkM++otDZgi8j3nhI7AuvtKF+fFgft5SYBuH80SGfr3WBRymLJymBu
+pNbUgUFDEu3S2AHRxd4hMa+Ek7ZduyhPB075DHxphKOfHDceoUrjqH3yrnFFTvHw6KBaQDsTDcY
hP+0rSs0YZwELtqhsdmtdAxZGii2jm/7prSZuPr9iPM9qh4KiqWSlTWvrvrO8VsktHzFG84SnD26
RqxI4qn2m31PicpAM0GUw12w9BivsJh8z8SEGTMBbU7UCabCeT/ko+m2Xh8qjPuN+2D3NtPE0ITy
PsVRiz4hHyihWkbzIdW5Zsjnzn32lgaF327cqFzeFIp7fj6QEQ69Hnf6JosjA2Y1FvmXP3kp31zW
p4d4SIrvrZcNn43op+owpRlbE9+H5R0nneUz7UfU5iSZFPCpRmP7X35uzyiVZ6yeNAyXOYJB2pfk
vlC0IkOFo6KIshD5Z2rlQ7pN87Q8Ol5dp+dxxaGWWd4I2pj6otius//PzMIkvkHwlbQb5Yhl3gaJ
W/jbQHO234BSKL9J49YvfY/YM9E2YZ3Kbig409AXb8JR1rehm2ClJ5hLGdGxnJC9mJu7Ft2luwkb
O8WjKpzc3kGnL/kg15nHwTdN/M7xoCeWLbBnalnL53XkNWGGG7vjedj4ThBeBUER3EPctx77oGzf
GJot7OwySx56tVYzeVz3IxaN2L+fOEQhIVJZG1+qqozkMRoIiKcrXdC1mClKfgiNQBKdV/MYByKj
n18ifT4lBWroDehdp1nrJy0PkH8Xc0aRyvGyw7PJ+yg4dRyb0aiHgi9abXMAFaciQXV0PrgRgk3b
IO7sAF/vUgjyFwwlvGYvZpvJJivqgskzsG2LqXIj70a/QGeXmXJwN1jK2ruiGKHywiqEudZ6Kucg
jfR82QWr6Jvpb8IB1CqK7hbweBQxOeUm4KDOOry3wjprNpB6vQQ5lW6uXcuCRmAMmjZB5pa1Y11G
mh32Pe0lnJTutx4rqHUEjNIvu55UYgaObuXRQ+gCtzvFUZyFbxVzLrHrF9TmGzju7vM68iTQKxpJ
2BgdHCCbUXr59dSH0ABoYpHG2UaY0nYtjOIzDDVQbbtqBhMblNPwZIKcVo1rBueNGM/UogqaUQf1
DfcmSszCYY6M2VCDN7CKQz9x422tbI58rCPKNBdqnDt+h0eFymDWfhmnBruLl1WDPPO6gNdQSSt9
a5eCy8CPUNFFp6PaOnX1hBCijnxuLHfoucI4N3il0yr1vZOMFz7afo4w3kl0Q9mBilBfZraTqrMx
0nLZ6F6xx5F/jvvNNOlsbXXbjsuhy0wd7cGrh2KnIpnsEr6+4ZAjKivx/HKv7CGkhc2LTbMqB+qR
sjJP1oSdaVJe428lVSQWlxbPnZNrslR9svlwGjQxM22BIOORJ3jxDsQ1NbdpDZrk1FFC+Qdiwrto
g9PGRgHn+dNn4dTyhWJjJkzAM8sHIF2kbI4/gQTWif/iuXNAmLToPhKCEUFnYAGHzTyN3ifdY+bQ
xsUWsqMTE8yHYBT9jzGYvF8P6u1rVIGZCE2TTBw+kvCRXasONm7BfXochqG+ZcZhByhd3ebRYJUw
G2230U0ZVMULfY242AWoEjhIt1r3O0RmhD+1wbrvW0R01hvZOigcPJTs1UqECT+gBtGSyVPGmKi7
M38bT7hPdsCME3wGYeKSsmDH9zrsiYtTQWx7lwvJQuUhj535eyBnG0QHIBRaDd0gx1MBNj670Rm9
wh0pkV29k4EOxCkzrcUdzTKLfUk2lbdb4ipnvsXzeyMWwRPRF37zVdW6H07Sl5wi2FLLbDvUKWrF
3F4G9WhhNnucW2Y5m2wx00PTGQSsPbG/q9GHIvQ0BCaATjF6q8tnyptvNake3IzjELEqDEwY6Psh
PQdb18I9IhA7+Na75Uri79OGBBNrSkJq/Sy77Xw65xu0NcuwMU5cvOH+E/1h4CGcD1bmEUoP0TB8
tlU0JVtLNJHZ9HUC4Guq85kjgVb+9byEoXsqXTof3ERp8hxZNHewT9UCXlRa03LTWeD+YNbQOZgi
ccqhYGncbge3JX/N2hQghNB5mO4cdFn5pgZTHp5YmocXkpb85GDPHtb+yab1RISRtxoCp4pMJ3JJ
mue6retPULTOPcl+Jt5jsB75MmlfbXuh20dWTNgPA4ZmKvk1Xixngf6SuLjexSzBNsCesZLjrCh7
9u48OC+xl0w5sbtYu7YD4MFL3MLEIBB70fr7sVhbJ1ZNeunWMLQkU8d24/jMowVMt0vVVnIiaa1J
t7MlkxcJC+ImQq+Ikget6e1ckNmDf3zKb6IpFy5tu0qcEokF5OA6g7pC+670Af1OHG3W+KfHIB9n
nmLk9dBf6F4hmDGlAKzuxzrd07pfONEEmNUOVFXxt5QYIRRJWAM0orumfolps7b7mHSULztKRHmo
hLXKHQnjeXCZufKl5Z71PTYemaaYhSUBDLT+kj2iO1zWso4qCFmwSFCHDs42DRP1bONbincNXE9s
93Wn9o6omBfpaVCAojCFPA5T0bLrsz5Mh1I6xQfDZppIqBpJX+4gjizfCAjzFu4YUX2v5llyRsps
2b4PJLrEe9MGNJpZKaPkph48uzxDyzV+Sq83PwBnTyTQQZrozzPDVGajLZgUBzAizrUrg6HYFs6o
7b3X18W0a9uIoCZB1+KyY52wWBf7+RS4vTTfsMPoZzRV1gilwxFncuzJVvOazv0o4Qa2W/xc9G0t
nM/POTFuMaLEObzO/ca7m+n0fNi0wugnTSQepbqmUiLpOQuPGPQNLQ4naL50ylh0xygguZrYMOTG
01KcGGqXDfmkfkjeco/UWMHs4QRB6/YzihaL9am31DfLaoJ4qzSRNxTwS/EOooFAC8gS2B7AkzHQ
qdsMUIOMMk7apKuyzM4cEYct4NESomAqwtWkCKXhVEs/OAcu3/7IPdBCrKPMDlg1EebuVci3dIAt
70E9p2XecuSNnewCTxnCsmEJICCFLTcLFdtYbznE8xQHsYZg7on5O2gFlNItmcEUjxkIyw1dfN1C
O0FCS8Nn7h7SRrifolqyYZcD+L0qW4lsGvsB6HEk5TIC22E5dzLtOV3E7qILgCDpQMsj4baAeUfs
3X5gnDlDPPCX/Iwpm3c9SjNoSlWMlOAr6Czu/S6kQyBp2WD6VKrxNgMpaSEvJR2xefVL9DAqlcRb
EdO4B63UV/5FQ5YkgeAReTFnRofe1Vg39o2z3tscsdhwd61pHFqyJVGTzJMUSCO3bLxvgDcMI6PK
W6xriYEy3aMxiavNWMw80djLCWNwrJCnVnZWHEKDs6V3iPqYSKUexelIOE1JazwiEpNZVlh3+THO
6Wl883lkV7cP2+NlQV+UyEm6b8tO+UP1qnAOEtUVFejdY4rNW84jFjauweX0FcykD5UtdcE+nz1Y
OrykINs7PCn1UZPIVt6Mos3GfahgP2+JQl1srJgNDZCYiMT0gOhDuzSwGrKN8qTL423IF4wjggcF
9gZxamJbVdg1N/1Iy2vLn4q+omj2Q5LdLCStXd1BwpFrpT5Qm146dYZ1L0ZjxOqFbExvlRhQWleM
QJDYRvFw0cPK689MKqxreicAGvF+wYSCbRYjjWuz9NPFdah3xEQ25SHsqKsPVJ64de0UxerWqXMM
0whxZyAgrbL2jmvYlPuFVeGAZyS+zkrpXtm1rN8HhgGAwOjZYIjLi4bKLp4gXZWwB+OtU+Z+vcPC
Q6VUtsykDlHcWMD2xBzfeWUcdccIvNK6iuckKAaJpHS1h8g+cRqeICgULVW0XVqLdc4xOHCO1QCo
5sGmoW0+Mpvj2KEBw8T9rYj/or/DVQsQHhXoQQ77NOlrup7qYkyRw25gY4YFtS5G7Q0ibjUdmlF3
F6FJh2f2TINnuWnZb6vMt/Ei5G2Zn2Rd9teO7/X9FWVC3N7ZBYAfhLs+fbUkCYYXJAF0kYm0GPrV
LxU680bmRQabhF3aBWtA9B2h76DfOO5PoB/sEiJjU1nmDtVS9l3XGZpzmLG12LT4D1nNM06rSNfV
vTJRdInkZU4usTo1OIcimVoHzLlpegDYifXdIg6INIKppXYnEpEkpIkSzhDORioii5FwSfAph2E6
STKe/AOQM/VqBYHG7dcLiyH6MvivXTP0JZODjKyUQdRRs7VzZbozrly+RmTaXgytZj7bFHb+Fc11
8TJhVcN7sJT9R+T1TfeDKgYxFny7zHNfa1Yr1RI9SAOZgE6jVAkMJGKLIDPCAi1XTg5Ojrzu5nN6
Y3W/7/yeAWIcVFAZ/AhFAa6PhhVClkwTN53MwuGrVSksrVZDzKN9C/HtgVFEaqipMLmPZAlj1EgD
iAYiJ8fsOKbMZTbUmiEQtWglKZSICk5EuCbQifqILFG7Q7y0z9kp76sw5/xL16knkT7AeePZOSzf
tNcVlqOo1hchA3+5jyDTZduWDWK5nzNHEu2Shjz2cezkyw6UiD3Ts/eb9LyG1oCng0NQSu/WJ4mr
s+C6ILeHZ33WjF50Q35gQ2iopR3SrPw0j70TfZmBiFuRcMTCD2765alJnKw7q/20WQqEBTROOaeL
hvI9DtU1vtOePNSAZ2NtU5cJ9sgupuM6LIpOWKcrCVsx6ElsScFaQeyqagt3azb26dpi8sfzcewn
VBaqiA5xw2bGnMg1CduIT9EwmZRwj9KK6lowI1z6M/6vYp4cllMAAMqjKcIHNztgBXTq1usyPSzL
OR8XFlBy+wwVDWJ6WuYVw4JN0/j6h2GbukcYHVMTWhI0m5NOjUsaG5F8bjyaYG8ZdPxg5+JJ7Rx6
vR2NXBtcotSOmddQXtB4iJWZoXpVF44XBKKxvo2RaZaj02c4IRyG3JcLQTSbIA9K51C1uZ9u/UK1
0VHkyhZbt+0TwfpIWg11ZE77ve9EdgxAD/PDXfwdj01SEMaWYvJPgTy2+LygfrK2nLVF6X/UQR19
OK0Zl82IZmGE9BZYtX9J7QDx1KBdIE+3sQP1CDoaUklSQBL7CuGfHgs95upqLBkBnA30S0vagswE
9ob03GtaTNoQ1QKBbAPzMMQvh6Cmr55mylfQadOigzOD0nK6iwXW7zOMUwY3v78ATs065AMQY/Di
bEmMY7LrZpEtvjmJ5Ci/0N+yj5KJYno9dZlLUqMbtM2LYFOsbqQVtRZkZKQfW1oXdAFl5rd/04X9
S/rm/514+br5rO5N9/lpLt+a/wsKZg913/8cXYKOOXv/fXIJWQ3/iC4R3i+C3pm0ETOg3g1WMfLf
FMyO80vAyQLBV+iRHkJ34r8UzCwlv0S+ayP5Ra7srtK+/5IwI1Pg1yLOZIziUFAiEv1XNMy/V5yF
aGDX/6Fuc1BgIr39SeLGACtyZsG64OMNul19vbgV671fhOIv5J6++D0+mWv5ATliDiIL8IHC9VfR
5G9kfLrtnLlLshaIDfGfVk96OQNnyLDwx4GQsSpgwsNJt23d3r8isBw4pD+N94GKq7fGyOqqtmn9
tz3dohDH+mkA4wtqQs2bMhWfqBvcU9NMz1kdyXPda+sGj5GhYx+Jm6KM3dd11nTPKfIqdayIB86L
9tobPucO285IQtBHZjnOlvDJlzhaQKP6DTYNUA9kpJosnuk3W+HaIRn84Rrmxc2AweQzljG9W1S8
7yyO+pixIVL5W3rjAj8rh1lu47oFdrsECrhE37l78heqH3Oo6EEhLd8qRmxyR0Rhe9+1mFp3DckC
6b7HxcC2qUzySWYeSmA5JdkhFRrfofQM+ayZkgmUzntlRVbh7APk2qVNqjLLmhOe4FnWMdGKPQP/
9pwwPoH1fqC5E4znwYS+42UWZcdYYswTctPHQHrXXSSjm6Fw+o9ySihZrV65xGnalXzTU+tMiCJ6
98yGVc/6U5sZzqM21msUz/7touL6R+/X2Z1Dhy/cNlQk7m5w9GC2FOned7O0fnRWNnh7UVcJPnOC
q6Pk3Etl8AJWNkIXZXJ6LdVoT+e91dHbcDo/PjEF1Y+EWXN4Hzs/888pf6DgOK1Nz546d1lTR9FR
bMi+zJ5FrVn0LV3QS8XmxO2WtMAdzylZXCB9YVQUNP2xEe4TVbjsq1y4Rsvlte0GDoNHgU+yF5J3
8J5bC40ySa9LVz15tMzNgfdgHnLbY1dwo1nbm8zu/a+Q8MKZFDmIipvE0ATZslBD0YtdNQKkWgIf
OLutaWjQLwOaXhcBtmAajhzenYxZUa8q63OIV8dKl5XiR9gUFsnqgY6ejQzYMHAYQB6WKBvhs3L4
wWeVdtDKxizGJxq4aB/lkBE+ycGaO7eWov7ICTS7djngdruc7aal2RhwgOvGGpanHEz7YykgGLG9
AaaCTRPgaidXHqcd8VwtuJwumk1yq804sy6wKM2N/gSZ4eIfNen4SteMjNxKWdN5I8oCi7KfYsQO
tQ8kMLVKhzaxRWL5eevNHRZIY9QbmujiZe7SroTzh5DnMHMOiFFtSLvdh4VOopVSbqMd9LMp3nUw
LW/pfNNfIdEWLJ+O6Ulz9i1YRYIc+jaOgPm9S63U3UPLoIGTu1WX7Ys+ZDXh9lGvBZTJew6tMMdG
N3SvF8ddNTGaUyj1DXTjI6cgzexuTsZbNWRkkmeZj9HWIMxkHuBK85QD3X7UFUrRM4OT0tuwglHu
68Cah7XZmJ0YSwNfxUmsP2nhgrOYKQH28Hnophjm2jRgazz5e2kTOHdjD9P4I5C6gzRJbC6nuBqE
NX43y7pBE5+92BPQgBcCbuWPyfH6DweJ2B06RCV3MMSQSgXWr9xsO6DfRwM+cQ8tfgcLpxbSuUWo
fN/Ovga+NiJS0U2ftnvHUzBH6j7p7rBiANNtHI4QEFua5IvcHUgwkILd5nzp2mba9XE+FPvOUNPv
bUUf+prmAraMSE0MlweI0ehbsNamh24lCu3xcqc2OoghEOeIt7zmjBYGN8VAXjfhesZDykX/Urz0
JTLL7SjQ0iaTC96Pcmd9kIRrJ9/mlvM3yphx9vcA2WgTLWjm0EnKLvkwRTwSQBqGgE/8KRouikzR
06wTOb6EEODKk1N0BEVM4RIzcRNWkmzoZugQHYI3Kyg25D7S9mIdSHmxVNF2OTxVXVISXGs7s7ks
I08l32sQ/eYz7JxKfbUDOYDvNbNEtStE23qC4y+k9LsoJ6PjVtckzdOg9aqSeUA6hNLDOMys4J4+
b5JdzfieOdrTeyTDtlJ43GmgxWk1EIvnS4aYlD61JY99N+fjNZ+zY50pkKIrMMBHJUH9Zy3xKc2s
or9I0tnlLTEBLgegmyKJ5VcORl+dgKH4MB21GZhQbeqAHhf4GCRb1Safqyrj3Addv90lZLGzItlB
qx/HyJ4hb8MsVuFTAGlUszgneXvXtO6Ibgvd3XKqiP11jzRRApSGsh1YSlAUs/i1WOHPk8xpgJuU
wg1uLEPoMMgHUbOHstH2L8pJi/poVzSYAOrnBWz9OCPPYqbqjpCy5j09PUXej3tXaJ6OU1WQhgHE
WiH02KiZqd4P0AZt9Dxr3xDb2UXAwHbN/2PvTJLrVrJsO5fsIwxwAA6g8Tu3ZHlJiqSqDkyiJNR1
jdnkWHJifzn5MpMXZPKafu+bZYRZSAq9R1ReHD9nn7WLuoqf5r4V7UOJHlQAsaccfm3bJQ39Y2aB
rVJVNCe8Invk2Xsga5n/iPhy7jc0jPUhJwWYNNw9zoPbBHrAzYDuQG5DN41CTDzEMPxuZ3T3mz4h
o343JLp5NYasr5cDWhDk8gm5bd6QHPNPCdLS9gKZiXwqDQtZMEo1lExRk+YOCrYm7G67yRQ/bWMI
uj/1VPnhD8vCqPOaUnIVXBVQicV5oufANVaF7rXhmvbvCknBlE+VJD1SjnG/JelaT/Y6tILZutDn
6RfyBbqRR4x24YRkBzJehAtEKZnY1JPyPwc9bZ91aRl265gcKZ4YE76faHyBlo80cEwcYs9sa3yI
hcy/DUnFIdunVraN5jTCTDJMD8QM4x+7APoxtSxbK0Zns7NynZ6P2KWQXY85PCqVE+sqhGllb7Pm
agh3+36ozi0p0/2ITHOV+5W9cdqpPKeENX/Ok5iKZmcIjFPbCllgQ81vwk095zxoa9e5Mbr7WqAL
h4WByTQZR5wqoDw5Dukcc7gyjGbY9Y3zC0l9fxYiGF9T1wYUGvjlruqqYBe346+509q9FNiFdn4S
pquh6L5UtHxSW0gGqgKhcaZk5F/zIfS/jUmGrIlnDeWmd3OPj5wi6kSLJtjkBAodHKvtAb2EA2E2
ts+sNBBby5HttGmyTjCgS93UV3UXyI2PMGGHv7f25PnyJ8OkuYUwqa1NVZtC9tFd15jFIU7TBDQQ
N623odnNt1MBqoaVr7yoZGWjJGi1pwD8jhuO7QbuD7iO2dRufCnCdVlVyUXsTPV9Lyk6UdjvNBAp
OhlSIGB/UJXh/0eKg30SK9pNAP3/0NKjvxZW+hkrMn8F9N1dDc2gfyp9jeStBfO5qoOCYmCe3Zc+
zfU+We1rusHq8xx8/G7OgNmSPtLJCFFN0yXhU1v45cUE4IKdDZ3WSqZ6dGW04n5ESro1irDcoKO2
6XMv8y1pnopW8Tz4yuSlBBp07TcdRtEaGztxDc5X1f8mCD8TdhylaSEdM8zb0MsfRalS+tg+nKWt
/8ea7OwMOWpP28mMz3geYW5SwwUmRTV9htE5V7vQs77bhLirHgeH8zyHn0IMlqItd2cm9abVXPmj
83zn1gQBc+6gjLuWbJwIwobPzlhn3yaq/KSqO/OCpEjCUlUVv2BE9WtqxMWFwBbqPA/Te6+iBT8c
uHHyQnQskqHBc8PMwIA3EUTBtRDy0YsqZBxWGRa/cUiXyMwgufwRjYjOC0v41DPswtvQ/qDnq4ay
Dou8GW28Umu7DUZIScK0i9vfc+Z2m5yObZLZhKeIdL/GCZVOS6Y2JouJfW6jvkR5ZQ76VrRT9yeu
VJXg+YD7v2f9f+Os/tFZ/9vv7Pdxd7P65196lW3rXzRQubTiEb4ISxgcpV9O+soNm75d1ZCs+lux
pP2vk776h/7xzDboaOavHc/j2O+4pvibYz09uxymX/U80jaPokE11eo4p9HktThsl20/2pFNfFHA
VdP2nBzq8nYGDBptyoCp2a/SVHFtOB01WnQlbObE3gYafuNQAqGp1Zk4KLmW0Ko9LImqA1E6gztI
RSaMjZPlzA+qFM6aYuj0JekS55uLAVS01jhMfHFNDapZNwy5AZUWRAENIwjeW/d725sFqiKfYwRe
cXVt4waw8ZJp4ocQPPaPhgyKZBdQWzDLNTt0rP3hTEJ7xZqdG80ESoowSiAYarEwLiYtEg1MnIAy
0hpdQYElsx+TmK9wqL8C+aEN15hm5iGnM10MOyedYqoGJhqGW7ho0joPplAd1TBgtKeLcqqS4ofb
6tDkXQ7SQb0Cx+CGW8PRKIHUTkJxZ0oK8g17VJ0DFWWahaho+XpUTxubRO8Pv8BL/cFnwR3ZkWpz
NnvAKRGmBpcx2NrsMxi3qv+OHflYP9bJQP2grMdsoiyWo+3lbJxgSe15RYgXpjMBBTrM8BHDO2/2
ve9jhlnbOSIN2M1jhISXfc2WZlxviBTZ0ncBjwCDJeaHGcE6cOcyQ6BPeNxs/KDMUIGbooKBzDmC
gqCG2qDEJOPeQzZDfK8cnAqshpCeowzp/6Azm6iUeVB6hLUx8jIMH7XBz2S1n+OwZZsMzCx3EFJQ
0qVkTLkg4U8FrkfJk+hTahRkiXO63DIaorKzWFKc+lN1Fo03gRXkqv0EYYlNk9ijj9TtB1jQeG2H
5Bw2Xt76NLz7cXpZQQSMzwtOZBmWBoNO2id37K8YwtbmWYAOv7zIhwxZUxNSh1oXs5XQj+SldwNb
yaa1vOqu7JBvk49XoXUzSOMOb/T2vBX9QFtL1rHD4LLU6ln5E8A19jql80UPYjT2MjGtu8Kssyf4
GxS9LROdmFJM1l/NCsuhmzG20q+lPur3VdCPqH9L7xs0zgBYr4CbSFgK576yPdSGUBR2kMfuzbJH
WVcV6eUUpRgusaG132kqKO/ScLC+C0vVsUVoIWPMuyjYGPir4zngGqtWg8OdDSK6THKdshGbvpmX
+TktakRIDfwUdyQMYTb/mXF73xK32Ztm1h/6tIW9QlfylYR4RCZc0Avg5p/6hiSXSK3xT1HG9eWE
MGXLYdRaMzmSrRXrXXLfZI1CcIw2iBldcDpc+UmcyW2aJxAtnYIz4jpBNZtw1I9APEUR9IWNWw+t
u6N+2eAapSPqIEEAlfwr4yAefglJwy/F+8HXD32fpdUmswNNfqNrC/EY/S5OtO6K1LbX6LLg+OZz
mmmHefQblZapI+eGuBtSumg5eNJAmIQcYqWENebL8hMpOu92HKP6pwu6Fs1PIp2QQi1xBz8pKh49
za0lRAGt5ybqtmcwQZqFmKz3Bltngj8UAbMVi9tmaMN2XSAJbtZ6oIuvg9HX+dYwzEppNktrYpaD
Ld1RJ4nyHxlyo/oisYYixlKHkjlFMuT2uwxTJ2U44w2UJk1ZueM+oOSsaElBHF5VpavI4dQ+UC3U
fiXT386QkyqwaAIud61Z1LV+RrcMzGXPNFqNsi8n3ss6b0mPbhoOnqi6+9475fKsNorXG8lz6pp8
gENV0YBJvIAzQM8VRBjoieq4pTUOD0a92JQIr55e7aS3Lz/xNYDi3evAgXBd0yQN4y2avO3BGGfH
RLhMn0L1swyH6adRh/1L6PI/MjsWreSI4w0PpBvt1bizShgHPO2rHPQcjD0GBiCOx94zz2i4oH5N
E+QntEPjqiqTBmt4JsXHj7Y0Dny+qrQILtjeDfEcGry+KnRQz+ULqX75XKxbbaQrI9ODlvPDHG87
K472AhcFXN0qr4KpDDFoRbrS+fzxfRwn+53n28C1WoIrcVka5eIVe2kBXrmhcB/kwRcXu8crtlqY
s+5Un+gtf/sxkeBZPDH0FYNW9kVZgWb1iY6mGcQist4He/aN3YzF4An+wdvnoYNdQOIQpmUTdi2G
Zu5kNG03Bbxqj/nQeAIsYgAEd8Ix9u+QGLw6QX88lAXenG1QMViMmwmrOhtTWCqjfnHpTsavcBDB
iRLJO88jGR7QKjhrWVRIji+SgiJo0XVQDtd8gp8A5dy69d32FqMx6qMfD4Z3PpEUBmNRgK4hTlR/
/2omxCivIKkBNyNg+Krpvb+hzBCdGAfvPRFxqGGpMQAPbfFESOVMLbJIlmNwQHpU77o2uUxIqRFX
FQ1dnH//TLhs65hzAvwwTQLt188kJwpnTEJvlcim24m69bY++fDtx1dRN/16RRQE1DZQKrUichFL
hd6v3hzJSZp/cjQYoV1gYNKHySWAYBZIre8ukJ79+uvLcSyQAIsMqDAYIS8u15JlLRuy0mmsRV/w
5jMvtdQTl3XnFQeTtpwTZuVvl0gdZTfMGcNjNQaUdHy9gM4dvWrQrzqUkvAuCH4IoSPd7Y3DRLM7
mvHsxBXfjhKuaCgcE/wL03QWLzSIAhN/Iq6IaqTYzQ6KIbYIqmV6Uv31+s+l1KJBzdNypSrUvv52
tpU3fRqDPif6Hnd0Agw7aYvuwSF9sAuMOHp0mgEd+sef8L0HZPAzCwyAopaxWHhrmQbzZHeYBBlG
v9fKqNkK5YsBLqPZf3wp9QCvB6fa4DjyWfyvbipS0fEDOgELIEEv5lZ90EHBdFSc2fRnH19lOQXU
VUypu1LnF2bCcuVt3SYZqctSSevDn2i+Mf7BLBBOU9rfZLbm7/4frkcdXLfwD1UL8PFTAQrCwiQG
weEhnNqEVp3Q429NX2mnhFZlqT72jy/4dhIQG4DD8iTgIJZJ9UVfzfEIzRAMd0wY4EP3K4HvhXLw
dJIHRMHDRe15OC5NshpOWY+/e11WFbA+KAbgmB1ftx17o56UGVo1ZNZDWk4GglOvuKM+2T5R3+zv
qQ38JWJMbW5Am2GMQRQhLFjGBShJcJFqaLxto7rPVvTWmj8p5+QnVue3s0BIBUt7hqaxei6eLSX2
MmA80GyrhfSRTMEv1qBiH2Oz9tfzjSvxSUi4cDEc64/fIp2X5Nlrg3Yt3Wi+cZwGckHR2DqzewNu
88dDRd328YwjNiYRYjARiHjMxWONMqg7QzZczMeaOZ1x4WicpyEwmz0pjBMopLfTm45KnSgB4bBp
k+Q5fjJ8I2p/1pTrxwCGlyphsaHz1TvxSM8L0vEzqct4Nk/kUfh3Fi8wDEsQKjmIgclHz7Xp5ECb
XzeJbtpIrcg9QLcu7zTunRDuhqs8+PQmp6qMVg+cB9ODmpgfWsAZg1x3Tgykd1+CCinQx9gOgdnx
S7A5aVKR4qmdUlZr6Xf6bpL0kH/8Xd9ORRtbcQtqkmExLp8zbK+WADjMfuh2tKGETaJdFfNU3KK1
RneAYc/95LTV18iS5gnu29tHs1XMbAO9dNlWxeL7DpqDeQQNHoj2e/TQVC03DYCjE6ubWp6PPi+s
eC6CmJoZJsgfH79ADGC1hFKxXNVTXj/ZdGRoNHokZKIikHoVZXdha4ewijPryrYj8xRg7s2UMUz+
S4GT0h8DbDm8nLmhcKvUthhm1lc02JC2sGpjPAMzTWV/bqNs+/HHVENi8cQGUxSMIkG0qvMePzF5
/hLgDFLDygmt/NHyCx+vEWrh1jkMv8E7sT+++YyGyWnP9DwaGriuEMeXE6XZutSGqIa1g9jAS45W
RTH+9SalrsKKShDPcme4i104xUTbBZeDGiFJcCDJC2NvJxaYbWVHZ2L++wtjmP7EtHh7mEXLZNM+
RV+mzeWfoWKv5kU+t36NDzVAfI9iNLW6r5E0Pueec0DI/2Bn/U/LRx7k9A8oLE+yIlX0efwhpQq7
SQ4RogLYW0wQmonbAVtcezViT77VLH0+DwM4usrQ5paqWfvdqdr4rmq6YQ/Bojnr1jYV5l8fD6fF
9yV+NExUWGyVnOdVIHT8fWNqOLmH6poqYu6uAPEgsTadcf33V5E2LY2cbwXOTYtnTZNgmqHV0LA0
VtOaVjD8n+bEOPFBF4uBpY627CZEAISoDn88fpYoFwMLEX0m3kwLL/wS6f1oG/rQaGkz6+mHL+0h
ppsAfcl26CY6rj9+ysXUVNenvUmFPITjnBXVOvxqPOFbQIfojLwdDzztEztHL9AvyVHstLojRfu3
V6MOqRNHOsTIbG3qy766miRFFuTI6dctTb/IqoQZkuFVamvpDG68+fhqz3Hiq+HKw1kUfZgtCiDI
YrfYqkZsjmtEEv0awCFtcUTlHqQvWTfOsO/1eGwvlOeDoFOzltND5XFDWwmQRaNJKtWqg4WhcTwg
xul7+aPWfUNBQJq22sA5NR56ibUOqvrIKZO7JB+wx5xCo3M2lBz173Cman2L7qL0dtI35jak9RQf
IJredCt++Yr/WxP8NxbXVx/9DcGYg0b++wf7Y/Mf/969Jh8//3svtUHs6f9FYGhKD5k5il+OMP9Z
HFRaX8cgGNZZRviNo0I6LHDb8P/8GyVBZiVhLAc6g3yySnD9Z7VQ/xdpL4e6nicMlw10wS3+iGN8
HOjYqJBdnQMxIh2WdMKOxZQYK5Aohh/fBLqGb7hsWlOjET/X9z7/0rYctfoRxS5Qulev6fZlErxO
+C42kpfrEgPAl2XmGyRtjqdiBgIS5ER0QzelZRTXPYI6oBD5qh6u8Fj8baUCHlCUYi+efP37SyOt
Jj2JMltXu8nxpZHWVulQ1Td9ZNaX8HSqfht7uMsgpTFaWgicMLiGQUwyAto5NSgphwGTjvpkym8R
aT+/BEuHJOwKqseqant8J4NBy7g1hTdRHoRixSFDwBhKLZpcBmoHHWpKXAE2mBoYP4eCZWMVwzyu
1gacMjKEphteCnidLZ16DTCcj1/TOwODmInVkqwFuRlzkXnKvUSTcBsPWBJC6bRSN69ZfersET3o
SMuXaejFZQ9osjyxbKof/N+r5stLsdiM+EZsr2Qnj1+KPblWFhYBisNU/CxQ7IElgnBAW0R0gduG
8aXPbBRnXoX1tqQP7uPHVh//zdUhH6snNglOFxsibX+NhDRyoLkv/BxJUKIU/MNdAE3pRByuZtab
K1HxYIUn6ifuP35OMwxH5RJ98EHpP7pGU52hCzNOXOS9xwEj7RFAgFJ/s+P1hR0UKAUPgW9RvreC
8RHYjE4Pcds+fvzi3nscl3lMYwJnCjLYx4+TUmpsIzO54TjcPVSNrG7A+lV/tYG/jA3yWyxXeFZJ
WgqOL9IlNkSwNLrJDQ9FfmXTDKBbSAhj9Ogn8pLvPQ/gDXUAJjrhIHx8qUIhLv0oubHqudv2bRiA
pA267u/CvJcnohjlsIxbDDe5mGYtYlenTSJeVjI/0JUeXDUKz/DxtzGOA+fnq5A3o/mC2Ux1bXkC
GsoiKEGo3RSRLrRN5SBsJdZrvLVhOfXX3Mza+0HMtr7JKZKy8sYQddYwfQxnT/Awmifu5513q0hp
Dg0wbD/W8qEhTRV2lrqHps3r8ySY9TNQJOP244c+Pme+PDPFUJXGfi6pqHfyKtgrs9SklGochMAw
EtubDj5D/iVM8c3z6r/KzDxfS3KU5sAndQo4yyOB09qZ59njAe5ccE69dNroIEB3Hz/Q88q3WDEk
RQyHx5ESg6PF6I9zlHd6Kg7e1IuLrJE5IswyBNrvgp+lxWBd+cLaimIC6Cr82P5qy1nbQgk3r5BD
+uciSv2HihMSivgAfGqtI0FHrBN/srFiPLHyqJtZ3izpGdKkwtSpmS1ev9WJsuJsfJCi1m7moi9/
SlBfJB2onWTICM/0Qbc/ffyG3tk62Df++5qLNailja+LW+sQE9mjKxzQUYTjmF2WLooL8nE0G+S4
RdOcaKfTlWykdvfxDbwzsMkc46aig0wyKTEfj7mubLyIReXgQAza9tipX49hGJ0YbO+FDUwbuOSG
RC0m3/RSFQauZq1+IK4wzW03FqLbiBDcF8IdjwZmVAjf4B839x3CnnY9m7nbr2pADUrRQbNuZqZS
g8qbUXT++PmfC4fLr86k4zhJQlQ1lh2/gNkQcYlV24Fx7G78ugg/GW2U/izCWGznpI4+V+aQb4yG
DN6KfXz8OuY2sM6oj/id593isGj8SbN2OLGtL2wmXmaoRyBDfxJhNi1oxzfWz7Y3gPU70EiKaVYI
HW+dJn1/0fRkhgt7jO5BqBTfZD4Wl3U9RF/QeToB1vJUrhH9O5zMglqcgzJPLuh6KR8+fnHvDRyE
CfgUERBbbHDHtyfLriFPrx80NHH7BotzvHDd7kR+8Z0V0SGvSCRAbpKDw2L9CCYjiJKgP2TwGhKw
DVb4mGEqCE3Hb60dQJ7sxHb93r4D8YAEOQGdTo1ehSev1+C5H8ivNgcANS3+sIlYN0lsfadFWdwO
dT56qMpR56wmfTCurYgkoGVT5vBnUognhuY7b1gJK5k2Lin0N3VGLAELM3TrAx6ndJdE3R9djOmJ
mOHd5+WsTzRHQZMz4OJ52xyGOByaQ1YLe01GIcU4uKn3HXK+T9EEZonDRVMRSPgUj+mUQ7lAPzNG
seh7Trx7NdMWM5EKFuc7m3Qv1cDF+lu3tVNDCz4MkDZhShjfyhlesav/9OFKynneN1BZPx7E781+
mjxJWDH1KYc8v55XnzspXdnYRXkwBzo9tBK9tx+D0aBeCYzFMs6tHIIDlYSrMZ2/aGqdNLs7G4e5
Fmu6QMUcH9/Qe9+cA56a88oFZKkRmZXW0mvzA/AS0Adjhqxwsp0TT/32InB2Lfad5wjAWuaztTyo
h7qosPXFejPSo+YB7q386yfxbFMJNlTl2rXsZTRK1jOr7OGQdVb9ZEK1u8BUujzxJGp0Hg8ZLkKm
kRlL8poF4ni25hABNFsOh1YfxH1JsvXcxwEVj8Dezk6Zez1XbZcXc02HSjWPw1q0GJ+T1GOguPUB
Tnw+rRCFBXchquXPJrX5eQu7Ew1kGZuPup8BcODk8mMyRHjhmeI6AEBSbjQHdeE6bccGLkWLYHnb
mDTTbz4eQm8SFbxuepepmJAfYYVe6hNAKfqT6YtDEY8+dFDg0vNG9/ro0rZllAPXs6NsTTEgo/1h
aKB/y3aazgJ6w9K/HAPqTjgnMMM8cjbesrCZmGPqhtV0kIkzrwlDk80MLvrEMrkcA1wEHQKVIWqx
JhmrxXlkct0Ay8TuMOR1sq4xh7+WEKmtKY8PJ16s2tJeD4DnK6lzLxGM5BywuBLeASbiypp509Z3
MyRmew152rmIoGntIoAJK32Szr4ewrs678Pb3B60361XeRelU80PJ+5GTaAP7sZbnPsjtBNSFO0h
sprmmk0EspcYultdH64rDYpDhVT8MZU0RHfTfFEGGAJO7micORJw2LoQwMlOfG71/B/d0WKCjPRb
xrVfH+ZB02FOGcYvP20QNQ8Sv/WEvuEWkOs2ScJhZZTV365q6usIdDlKYGcIchTHawHdebiw2M3B
yQzoyVWLwWNjZycWnOUZ4fkiLDU0nKLL9HR5fBG/1ypMHBkCZSs+Fa30d4MyYa7HPcO73kxDPp5Q
Db7ZodUlTar1DvlTkgju4junGsYoXlsdmsbVQaEMQlxl8DHvXfqAkUIbMDjWQi8CwgM3+hQD1MA5
Cq46nBKjQFRwYti9NwlsBGU29WyUeOZiyTXjvLWNtOHEEniXQA5J5tE5Dwjbj7WvrG/GSnLUOPdy
UNSjJ7NNF7n6joNBfltkZfXjxO2oF74cc8QtJiobhBP85/iDtH3mAkZpD20/adpGFGHzzYgax13P
RJWA/3JvuC6qqam2I6mgiIaBUv4usVipLhA2eYAOMEmzUWF33T6OJnOkbw6c0oWVVcnvE/eqxv/y
XlmYWRJZDAlzFusHu4ZejEV2AMMc0H6eWLBgXH12+V4DKA7qonR5reuA4tXaa/T2tsOY9bc5D5x8
+ZKZPLFTLOMANbLUsczlayofu8WnBCswBrIvD4ZW0QlTdvqwl0banSzBvjdkPNwwFVKDsEMuJk3q
mnksaPrs4V5y4mM1j9eJZ6YEVQlWrj6gxfO8KtCx0RwIrGkOEyPblJWZHrCHqXCdxSHhb9OmPLxi
nBCiADNRZ9LjgYNXSSBm17tu8Py9CnIrveuNMPwOo3+4//i7v/OaPYvju5JKcFpaLtROiGOPn2rX
sCzGcyujEQGe4ilztXfmAVlGxSph9SNlpnaLV4GsQ1Dud8K9LuvOOvP9kb470sV3SVLix+T1eXr2
8UO9E2Xgukj3F0wWJbNfxnc5mIuMiv51Q0fTV70uW2s950NeroAAYz/ShPOo75rZAzvpxX2ashoN
06+8R1xwYtth3VlOLGIy6k0eVpkILamRHD88pyccSLry2gytmdaOAXoVHYta+3WsZ++rbbbDIxBH
qhEhyuTxybL6QfXxVy2NrqSuwIoHVmhfxxkmVTQiOzmiDj/0uvPMA4a9F0Yxa190dFLzxVSl+oXW
mY228rqWd9vVdjdDm8uCfi1kOx5gPiX3VWxXT9QDrHZNq11WYv3l0uftzLkFxh0OPjYdGZzJLu+S
uz6qkZGE7IlPbaMHh2IYpydbNoG1Laq0gaYcpc7ZONkTJrBZMjbXrYTIsKs6O3uaWjMFR0MyNN4U
ZtZ9aiyj9tdeygljZXTC72jtDbppTWdw8svJBX3TQ29onyrsn3NQaw2KQZ3g5RxY7fCtBGmabIAR
zBizJAl9Lk5vmt8NyJHlqtdsClxUot2bKMLsZs3FRbIudDilF2Ps4eXrjWZ31tIlXxs0wIYO4NNK
ZiR6RoMlbe+VnlFuB3cqimjT1pEbgUnQcyiYgeKvhLXFfiKGacp3Jt4yE+YPtZvh2FIgMox7xMuQ
4PGWgPCfc2rWAEuYnXtWow+zr31Xwl2cvDEad36neeOtlyNLMnGpo23AqtvuDB8K408OZG7Y0HQK
0wr1Ug703Q+GaqWr5RksOUbrKx+V2CEzq4TNtZUVkOdCOWmjjQUGZiUpxXHsr4r0sY2HtNvElpU8
iN6uaWPum4g+Rr/IUxy+OHiuqhl679ZsAxyAcECv0a57QX2nZTQYMWZS3BiGVBgHqxmV/hVgDw1P
EFbT7dxArj0z+LjfEuxq8K8RIewPLcyw2o5FS/lRw2wZioYXGb8bjVwuervxO1y9dL7I9WLS9ujy
66dCJs18qKIph8Y/O21K83lb3LdpUDQbTB9jiyZcfNHWMjLsW4BlySdkTowgzEIBmnb0+9A16I2O
ty5qrwg2lEIZ1eiU8GIxGxci2GCb8bgrptzAgaA2kUWEJanUdT9OKakDZDDeNvD8jO5xuB3mlUi7
uAOPEAc/LFqW9F1g5s59IafxwZyEzHZWFIf9joIXJphYkCUP+ti47I86aMM1p9b+tveH/s4oKMyt
Orb+DLMGT/yiN6Y0dnXviW0GofTSwYhub6YFs3TomzP4G+g5fZsfo5h8cjUMZfxIA6mRrXyw0Q9R
lRtXjmlpl5UMwNg4jQGNPHPLTp4XWt4+tID7bsbWb+ANh1E1rCqSRZ9b3c3NtRjBZ2+7ebBYQ2hW
DTal1Y//6Ir+Sr7w/xuYTNVj/2cu2fpH/uPXf/z7a0WC+hf+ESTYSAvoVuYUg+peCfHIHb10K2tk
4/5LgeCa/6L+S7ZBSdn4nSQS+UeBQFczkQflJPK86i/+SoKg2qZfRXIqHUngiziPtAZKNvLnxxtO
RkNfmVtu8IX235x+kXJueizQyX27gNwTmoQDZmY3+NVPbbRnhC5RKNIcCX+Juc9nqD2KtQmIh3PK
psULMidOboWfF9ugGod4Ur5DATlV+nEVOMNtO9er1xhusg6f4eTZNNGeNa9y6LxK8amjuB44Befe
NOggY2zjcEi5rwB9B/eFH4kIMY0KYhPHH6/KfNFfZCN2acXWpeTl3JmseTghJJPRO79qbJOLR8vw
1d3lnOX4gbIudC49hgHNj6tJwiN21riNUWY+g17lO/eamThNs3Eqv9WNy9mcMenZJ77iCO1c6r1l
dh3k+Bb+AgNrdMMOZVyhbCmsjiZeCkEucPOzqoq0vr9yxzTnJeCPhJLoyoqLmKtVqh0i2leloXML
dVWNlrZPx4jwdY3Jsbr/qOs4jLPxCLv6+Wo43r6E6a/1H8eHW/XJqbGj5VOZYUqBzuKT12CUZBoP
9efZxPPGOadyjdj4gpxQL+0NaFlJVlQQLkzDOZjfuZzvtTbBbJIiuW/L5ET8dZwsfc4OcuJRqmqS
PTZn3uMRGNlhK7xx9B8bBCMMjTHWAwwWDDlMWqZAdOpV9UOYleGdJtJS9ldj1OXBqeDruYT334ca
dSNMS2nAx5MUat90tc3uEOHe0DiPTpFQIz300D77eI8TFR25d4QEEUtsAMc9TeeVSOaKvmKt6g2G
VoRwYph2/typX/photl0k3Wl3Ro3TgyLTrvJxrR3f+JF1wXJ9VjganmNaaUh7z7+uMcBJA9BZ4jh
AEg2VevSmzM2B0yrau1yehxFFYc23UOQS7Kt1YF8m9DFN5XZX3hYiqsA4eNLG7oKzY/eoOpkoPTG
0DJoKFoKmrLasLoQeu+jzCQYvQdcKxOoLS2KBL6hbwLX7i+cCPMmCMdArGmXJxbtveo6n23QqocS
7g0zIowCNVN7zjEzSeuGIyPjItDCut3UoeHE3k3RZULYezDZajnhXFnwM2VdTY4gk0BDKwdNaLze
Nz9L4rH8VObAgTDtAYCGCQaUXc3ydmbKuPagdIG4rXaTQLHBxG2alNucxsnhJ3smm6W+nfoaus0W
pJWalVoUqTXJ10CStmQkGU6A9IHL06kcOW5YO2BiOjW3ER5N/J378lNwcFU/Wm8hZg+r0UK57+wh
82b8n25OMpvHG3P1zLinMu9HWvW4uAXZyQqfkGR1w3TZmCPGfKtC5royDAVxX+1wiGel3s46bfjl
xk/RSG9goekhcIPay2C/kbFynTI6h7WG/ucuLqOETwLZJ+j9uzKBNq79KF4WyNQJKj7eWGExWH7r
MZngR5tTzvv+oicuprNXaSwIqc9iX5CahbyiMRtUfzdsu2A7lKm6a9fyS57Lo9yt3Vt9q1a17OU+
Ky0atHu8MRmrm8J2ghA+0iTqzNhN6aBzTog6wCoeFp8+xbltSWtY9VPGrcZn+udHBW0EB/HGfllR
xzYoxk9ZpjdQBYKk6YM9AT6CioeuqNTHjRDhxumXth9cuNWJMxixf5GEuRpnA2GQ7C4FWC7WmBy+
F6/047nxnBE5nhqSUgtKP+A8SP91dbR+daoNpa/DOHfbz0VnRdgSkd33qnz9z5pHLm7klck+mRk0
Qx4b/ALLYeDu/vlHTAyu6BAwQUlrdyT11GZtFqLmK7aDUw/3fe3rkMi7tE4YVYAe1Swra/JVe7x2
AjL1Y2LWtnUfG+T6ARvrXlMW9n1b2KKdP+kjYfmnYYztUV5VnMJ1AwMrhAROd2m+bKAgrOzkulCH
MGf/8gf6HdT4Ll5Gu9FPRm0ccHNUa7Zt9do0rMjR94yDerIBntyWRpHqNCDQDli04Zd/djtjBPSU
YhBWxp23rjRPH6q1Vk5gL+7YHmOetXaiwG/pzY0RUVEwDTvhXAWdWzdPug3yTZwZrS3YY01jBiG5
0dIWJdQFuvzA97ZZZsz5uM9sIzflLsH5i9dtQ5oErvXxl16kEyzOaqp/TFcNlWBmdWvxpaF+UPP3
7OTekTMA513m9xMBusgZnOBB6FvgFfkWLIZo3eJ3UcV0J8Llsi/NiYMc5iRFpUfWidTCcndzdZXr
pYziKdX320BvjkqsXqaofrRbga3oljOz+iVtKrRI1y0IsfITi69bsF63ejMOT17q4Qa6H4U7hNrT
pLdgzK89Y+xMuRdD0eP8keNezu6CC2gb08ZfU3J0rjU3Bu9SB3HRRCeKvMdJa2WajsCErkdwBQi3
UJMfz6KRMkRXQlG5B2hbYdkR9eMcUK1IiG2rGFkVyQrzHN+Mdij39UTuWDx8/HkX0Qp3wDyml4WB
TScdpZPjO5hrzCyHuRru8fdKHPvLoI+jcqWhC5MhD140wQA0lHXLtzZcCLDYjTqZOZ1SWL29D7T7
tqrdWDS2vnkTSSUsWDBVef+yNgq7UQsyM59tf9cC6+SzcBT31IRg1hOOtCHkA3H28etYhBucYihv
I76iI8WmiWA52ONEZY6k2fBBIAnij8BWTR5jBbYyF+4fRTxpksvYGjEbPqGoePMGuDCRDoovhgJv
YRE30haGpD6Zy/tQi2SZ37JY0IGy6X1P45d/Fh8zB/BYnJth30+focrbaXHiDRA6H0c9JINpEGdW
QXigakNUfTwkhtQtmgRLzPsi7EbmtvkywcI45+uBTcMP3ti7SVEz3f4JYjKoQ0N/9X85O7PlOI4l
aT9RmdW+3HajGxtBEqQE6eimjDymU1n7vj79fNGVmp9o/AbMjG5opIDuWjIjIzw83FUdZ7N5yPHp
cLKzlSsJ2bnBsNsTbiUceWrw5EBwG+9yT/sHOySSqr+fizXGUHemc4uqs2qRLFt+Sw2jHrMvGLYM
tXEy0bmM7HuEYzG7e7QRpScQz7Hrtz89A/fF9twFa21Ac7bFGutbEoWyihuzG7P1gQoJGd9Dg0GI
b54zZYrNYLqXY0PUlZIIQc+Wk2oP/9nE6vuJtqMkOX00t1n/afIWJ41vc8uUQ8PCW4uhNnqsvhed
7anf6t+rZes4Y7D5djnj9xOwZo50CJqD16IhM6K4U5RcrFt7lFqPG0JvTnM2rdiILagMXpF/ruJ6
sJanuPDQDjwOWcI9noFLqWk+Meu2dQjmrTFiUec4jOMpOsxu3kztjRtWiDyivj/6K2ytzDea33ku
NSftlsrLPlNP5lzC5mFY0J7rPWeZu5JBPbHCCtR6JOCn/L/NHoh4t9jIyXmF0JDJpTDQ7HJhReht
lIGIMCk+DEl4xY/Ye6lKi9PjJ/Uv4EQp2VPFmUsxSc4mDzhGQZuPJvtPyRFLZZFSoVHfOcWNmU3u
Ut5x0EsGWM2kC+SizRLxB77bsqL6ypdEa1h8RCmf8YeRXMPyYkLoiYRAzmprQcaSpHxRdtdhrsGz
UmcEptbEw+UD9f5i+nMJ7HxNHsexxmTsaBdZEONLihWC8Wzi4rvl536qhvk/LSR/PpnEceUZGVld
Z/MhzPIYze2kmgaKKSOpWOO+k2aYWQX71tgGH/GmO+yEnGbAAkKVU2h8KqGPpCjeJv3amtNNime2
+k9JPWAzHc48d9Q/u8WwLYHMhkvellXuFiR3ZVgVaGTTMEiJHS8yrzbRKMs4luCUYU5Nkt1hiGqO
57gvk+3Rr1HhaD6X8bpE63d2zFaj24q7aRypW5Pus6Svtkt/6caIKWXLe2vfTyb6yjzPEo0v/Kcz
ZNa4T9I0x/ZvVljZfFGQdFIo6OpGv28LD3HSI6Z0ZWdAb5VP0acyVuYSuaNgNXgkewr9fuB+Ez0h
iiMV43CaMoYWXZdqbdFaaGnAEdzPDxADUjuHO1qevXmZOL1cf1Zcu2vkijqyDhBd//n+Nbw5PCBe
c2zQe6HXgTiOXOMvOXGbBnU2Id7xbGLavjwrE2z3aa0oJl6MyqHWOVcRnOGPAIeLTsgvubiI8CCE
bzKAEkLowKnm9feGzWYaNUbK3wMn2rb1Z6+wSUQynXK/HX4vQ2/E6wkxjJnp3KIeLQ6XLEEadrgp
soTndZ7o31JZDfaUYbtcbohpufd45SaBecsqdrIfFJYSC7Z0Hpr6SzS59OjuHLOhdXA/Y+pEJuUk
cR5CYtkCQ3BzWnjpdyydZKd6ubGCuqBX7/bnuBttSapnSm910PkjFOKFpFJfVr/2Ece+m1kSEQrD
iLrue7ga9EmOC7KsdYGCXI+n6qGrIroqAOBk9FlwyrYQVW7q2crs4g/O58tjfPWYeafQFzzSYaYg
GGt//Zgzv5y9NBq6bwpf2DC5tUoIuhnIks1o02l2l1n1T1aroIYeLUvhFnQi5OWr9xjl8bBtv0eK
QcTkbm42NtWpbIsgbM4W/Q0juusZ6+FJqS2zeA4cHvGQYRVTtNO3ZPWQsD+0Gaas863dMHpnnRPm
40eqTCpqq7hNOSHQ/i+cGOOsD0q9y2jhr/fNnJkQ3yC/myAw7nU+YPntPCcYjHxjsMm3uh/Z4nak
02nXj2wrp7b40oMVziMLpEpXW95j7cq0UUpYC38bFrxp0yNgmQACltmzHxpKW36gbpY5yG7MFddo
hLaDUbCdbP9g11BZ1j0Mo7W48ykyOhYbE5YmYewRdSyE1U9qgBuV3/sxExx4dU59y8MeKkMOfQsZ
rNT9uw0YPfIerS3lSpKmWVR306cgWfMDFlBrXpxMI+9c0efgsI+PjbKtBT+oNjajMX1eGvgNDaTe
BKOjc0CSY+HE1EejJZLxHOtjXh2WdZW33Azxdrn3IbXomSAZD6v+/QhzXS9QZ8tcHYkiDFiIyFc5
YtYvKR4JY/TsuOk0NX8CnOTL86ZEGReBv05qVwXFjqex2Nj3fYQpXkc4AGeTJUDJL9XKmyy9bjnS
1rwMn9lsxYaVwSWkrk4RsARshZx+eqROIvS+f9//n++FSYiOEIw1WLvXmKrX4IeNWr37bLoG3+s2
vcDlSITLMdQvDmElKJha+RACvEIAQ1u6CYg3YKwnTY7r8qhQabV087ZBQWDpc49DWzpYlu9VAeeA
suuHuoQmbpxQClka72tbUBqnqNwpLCZBEtwswJ+JAS3Mv+yedPNPkJxwnsfT+8/oijFL1WIj+Mpr
oaRjCJjT8HV8ihazRMvGUc9LHI4U42GuZCG4nd+Hf5FqZUl0g/p83OFQi9xje6ySdcn+TZmNiei9
rvjQ+Y+25qiwOc6qG8dpjHa+6ZpAHvT713sF23O5lJtIR/B0MZ0GMH99uT2uG+FSld5Xb0XC1Ka/
iYMW/UTXWflbczmf07nFqwpdJbtcb00MzznAc3jRlH/vX8ybBcYgM5QbinH5D3rv64uRbGyoaWk8
Y26dspfMET2P7uhATeC7+nAjj+irOd1e3v9e0en9FWLmKaDQRtHJvBZb6w26EiVLQg3uEmmC1hju
q24SlLuqGKbN6W97gtJudT3iRkCKr+r8Wae2Se/IgTFEfUzWRd9e6hfPSjcuWwOfkLr8lclP/F4l
eZ7WZEw/W4naBjyql7ImP3PrOffS/7x/U5fZ91cnhgM7XmRBROhR8JnXTzNiDnXzpmx61sB31DB1
+WW0WubGTmmAympzN4EZb6hxYr+e4+Vaod3eiP+dpCVJP7fczdDZFhn3RHlY1KxjUMFvW+MGMZqV
2eg7xtEcehCCg+PSXc7Prb/gB3gISuXl430wuCiu3rqDQY3x+8SMqWmc9pzMntFNoZZxlTRoOrCz
yx9gDv2/1MaQMRBw0GfJcgpWsymcWx/xOW89xJVvTtWpyBVigg9jOw3G9w0xWXf4qV/Hhp0z9c02
4jYK1NlXtUOVyFRyws0lhVV0yM1f4H+AzJLVrCH7YlEcgTcjvbgaHQij4Uz5VDi1XF/LbMA631JO
hyWang0+aZUB3cRsaotiY6HoOAaTlTLA//57fHPa0I5FnQL8HBb327Xp4zK84Yw0PE+VIzt0qwG4
fxYqxmgQtd9UnmFgFfFwj+08tjb/66+XTYH+mJAaLSCR16uIXCvN6KY0zxoxdhkl53zBkQVjIlSk
pZPoernDVRRJxkv/4PvtN/cPkRRVMliBLgnFm72pBjfLMLuYviZ+IsVrVpC/AUU7CfyIozfH2xLh
FUjGOz62IDu8QBtPdraVTBRTu+kS2ID9yz+OBGT+EZdL6ZZUe+tFV01rzfzG97j3Ovwahgq/SLgk
3uVb9coqXfgtNFeRui+9uzWYqhK3JXMYM/9msNDdamDGxESN9AALHiLHBxHyTaCCj8gkCriUtOnh
dL1+G0vhMy5Lj/yrDlFUfS6vXCfuDqhA+zPHIn649/3KYbWsvqqW57nsPqyzXvPKoe8zhch6oDMH
kR5W3VWdxRBp4SVrsfxWVoOReJhBlnwHAvsFoToKWY/v74M3ELiMSfpMY6DdROb/hsU2M8mQ1PGY
/KbcOHWcI3ph1MUHawUkJGWsVTT9wGISGbuhH2JUBwtiXYFPtQkU1MG2oS/20eZ8U/XRG+URSD5I
C+btkdVjiQtXq1S/JVEikWR1cofjPqdVSfq7J2gzvbjluTFGnkkJzZYXhioi74hjzc2fPLXOcvIC
BfEY/c0DxOhTQ97eHihLRLm3lyDDbqa53RjUtr+1zDKb5bEvSulq7wloS+7MLuz9lWxUtw9Tp5dl
7pclX1egHopcuuqnFZZD6dMPPTRYpgafWsS5McVMjKBBXtpD+0IhrZRivXiHYHVJsTzN7QVO6nDb
oDLCQJrLC0dDavplx0jff93XuQCbnt69qAOSEQj/9vVKHwcrNSPaMd91AV92wTCdGXee4jMIwCou
mQ3b+6OESOLZ/zs1PemmuXTt4G6HBNs3OYjdrDhfB/XydTXMaMH8MKbJVbzQgyrzH+/fIrD26y9j
zaD6wXwp+wgtiDe4v4tdVVhzpH5VdQ1b5ZADMCP3rbym6ZAaV1Cj6rvSHgQWzD2T9ZMkjcVcReyN
8kdTxDU/GNM+5o05TP8a33dcZ7KcVX7u0if1Yjgz3hHVDmp43jLDyH/59ujwbxlRhmoP1FfqxxFt
9Vg9opU0Zs7DMDuLad+MUyQfxdG4cRkhXQjjOzoXeAMfrWwcp5fZwkyA6dhsa7IBbyIQxPiQ7hdq
YHHNjQULw+jGIU7MoPisCkp3+x7rUwDwm2bbaLUdcmAhNM+XxekR0NH91Yr+URefvS6JouL3an8Q
M1XRsv5RLgAx7lEI/qbzhQb5lK4PZdb7/njGNcNz20d/Qep8e05AlbmBym3b3oWpkyueWdqXwgRR
EQVTdbDaaUuXu9XM5CCbyN/98s5b+sZVNPR8mpjMvJmm+KJ4y8RVKztux/xTQjOVF7YJhmreK9KA
Lf5auLAEs3M9uUW8HQfSVpBrVcxgr88xTWf/r7gI5VJSp0KZ4ikHjeJI0u8g33IAxAMpVlvF3/Q+
jszcB3uu8rlXzal1sCFwPo/mEDbLMSoZNejvndzaIGMYXSLXtwGGQndCWGQuYxLaQV65scgtg47O
WXvoTbBk50bk8HjzhHpJJGoP63m9hAwyJV6MjTTDaJziYXWRr6vpQXbq1NRuy0N0LdzN67t+LJzS
uMvjNeEfdZ9o6UzLjB9SZL+C5Q6+BI2zm2TE1yh5MicbYgLC6AnQ+m2+ptMYfG7MdlnUbyq2y757
sX0GtYxDAxrO02iC0ZvXe5q1rMz7tGllvRehK/9vctbIPQ5pM1ifdJICsYKU6QkDwta7M5CkTE6J
jQ5I+gUDlZxrZBKm4Vc/2M8XIvUvwYPCnJDFrnYYRGETXafcfDtsoKWov+IxC0J0s0FQYoCsQwu/
rQ5tVS+kjs7g08Q47mQMzdoId37WqkZs3YCEmWYmx7H9JmmDFwN2Spj8OccsHWwWHd/ARkkD05BD
aMW30FBx8+4iADnsuB0T+79DgTtIwaQdFFSeLmZOvrSR8BTgQND8twh/JB6TBwP/KSUgE++3nbHn
8RH8nJp6LE0P6GYs+P+h1GoY5aGhIZ7cJjN0WnzZDXCf+UDd4NCKCGMUxeYDvrSCmuNRIO0D3cBv
s6qg2X6oO3A9IPW0auLgRJN6bobHAtJ+iY7A/osY/bSMesRoq2P01rZTsLY34bC5/OE57hCWh81C
UP8PncYlTjOVzXlx0KtbDrXBqodIs6d4ykaPgomqSydIE2/sEE+n7uhtjGN9gY8OWU2MChsIKlWG
4TlX6exdjrpXaV0+dhKJFdnUKsmjziH7LYmNdDgaJSZ8FIFuVKJy4/sD9F51aKJpoEej80dNCsk8
POTbr5m7eVZ7l6+9NKnsdpVGHEUO+hY33gSild4CEaz8uua2xHvy2laLw0vUDTzNMLLhjHMzvUmL
pDk6KoacdxjM1s/+1VsgktXJ7r2tYIYkJ4EJjrpvELHkVgdqpgFv4QNBA7Cw65MNpIaAyDgo/WzG
la9gEFcNPrnXkHypkpou4omTKazqM6cST+DUg0bwiGgqStDZCnpIn/VuxiilQaVzZTRiLe/tsM09
rA3NcRw/4dNtVGcE7DJ+lye3gDQ7kxhpqk5tLz1sDFIvAFmQr7FIhXc4r518g3QPl+fAhQAEHybC
QBQOFrqGsi7iTLo2TY1KpXvsDbLI9TSNII4QrMZOPsQfG4rUQ94ri1rHHkjGSmxk+aiWOAIyUYWB
VGYZdS+oPqRCYe/BjHJIlbAhF/DCwOWE2kiTzyi0uEbMOCzvCzuFPvuhok5ePzG3ByH2MTQM3Dpv
xYGULDJeEmcdGQFYYnzo8wUjeHVGjUNwPtPrKcDMWVHsPzs0Y/PvzQw59n5PA5cSl8PsnApBpabl
BldnO484xNTlSfcP8gGKWXpcR6Ona8xEqts87nlr45py+95iCA0iLHFrrR+Y/w/c+gZlYeqK2shD
NS8HcwPPwNEQswe+BmN7yRX9HMuRJ9dsVv4NIzHSCBrWFzRMY5VdO+XkljD5Ez+4z/xWktlhsU1O
qWBpsfkBwi6iu4qxuWh9yKzuAj3tFxy02JnBSuhCoeH2cCX5TtPMe3lwdh8HLm6ERdGRwipcyFxs
aPLRQIwwc5Jk/OKZFVzd23DGQ94+263CtOVxzl3BvtNgSbiudX94zMhNnNx5mi/JeAzgIKbGGeUV
7BZvqxqrxRqfb/6ffZcl4xwlz+k0N4yn2xl+8PcKZjJnPLP6I1/Aolx4pKbhZvw2wb8lNVjxOm5/
Tg1NWrM+piY2wN1L5zeCwOkDLXSmqs0f1wCD9vzOqgmT9p1+mBBT3K3DDMZq8ARmd4fs9W4zJBvQ
v26bY9/VB4f/iQNwScO1/hIHHa39iMEK3j7S1Q3XtYSl9AuHRTDm4zL4QfNtTcvFx0r2UsQE2Drz
gIiXLDH9l7rYen6Xclfe+uAyXgLd7ULh0Y2UHDsn9GEYENmwAB1Xq2nUGXPN0PyOhVqek055die9
Kbxm6a3XRt1WzqOXWBVeLfneJdOb0UzxJ8JOrsUjSjxdTNkvyf7CFt+VRbZXohHji1l+142F4JYH
7AlkrSHH697PuGOW4aPtbpgmrDe4ZlwOJn1gFNMsHQRrgD16ngqTgHQG6E1xZu9V5sTfaWBYs/nQ
gjDja2o00BWwHN7v2Ju7pmIMdVxgP36u60pCEsVgzrwt+qlj9bO4hJGZbUk84BholuUrZ3IQjMWB
cL3F4WPRcIAtt8jW0W7D1rRU+UNjG26L4hc08ymScU7JJofJk/eVhX5LD37eASJjxU2O7e2xFinL
Q1qOUIlmXtOLOWxWzlSl7tVMkymgs+7+2YjaE1iBEgVmtggotJmqqJVIvdJX4h1rDnLejRJ7jJx+
J5xq7pGL0E9vG4yeW06a1hzvt6YPv8LE8JLjhGsKl4MtlSC78yXlKGOwUXCagBl8cg3mymzzVFsF
HE/4ufGElVFpdGmVH3o0XLPme5DwysxTjszcWp3ycUyC8eEf5Bp0kOuOmYrinvK4a2RD780JXDol
MDlVYa3ntPSX6IebdzbRyc7xmDgM/orZ0yHr+4CnamEO6mNnprfZjEOWgSxvOncbcBOzNowQF18b
foySFIfMy16e8BKn/5rWCHfCjgLt94L7dAnlBqHPmpBeO5z/+JvekxizmbRSsTxWHf/aTFEqSx8/
niE9BynlbiKK56ka71tvhJUb5osgpPnaMnv7mHC3hJC9su/SKWrwrSAla6uv2J1LwGqtJuaKFmon
/p/OzHTTxvDNfCqPNTagRfiyBkE43CtSOd6Qvp5yP9PsS6NwiQ23cb7p9zUWcGwgoo1IgeBQHPqG
BGxFR1LGJjLo6sN5LpnBGp40WaxInFbC5M4gmxolC3SuOjKebzXOR4Z3TlvIq38nswmIFKfSvFKT
A5CxXKAr1SXCF5h3FKKHG82aJjxfHjKhn7+FGSP886eyHLcuu2sWSh7zNAU+YNDR6xlNYHpXlbLp
mim1WQ2o5wiQSmnY/lyjrQ5juKKXbaJvcAjpN7FqTMxroVoWlYSFHtpD+1OHGABsNoATZQKA6eMy
Lmb5ZihDLk9fR+xynH1ueack5Dtoy8yY7CI7NUwuf/IhmFZfJ4whOQSnupRtZ+3NlqJw5Hsa9LT5
kHE/ILuqlrcA2UnyF925TrtY+hHJpoQWqovHNm+kxvcYLiVTTxgf4G81wi6yzbNSTv8x7OUY0K3E
fI+A2wU7RMmW17Du3c3NHS+rLghWGNrt6ADUn20jHAgO3jgLP1E3QJl/V6zPfHHBvuyd/FEui3xL
1iKoUd8XBQNwWHX6xcROLV1Pftunu7+9YBbex959T9TEPN6G5QNvRd+3XkT6Yeid7bm1dLz7vUUW
LkHFytK3r4NwFLANRe+DTYiD6gyOTxrDzHsSHJUNkewegzue33nek79q9DYO7tUDM6sfl6ExguKT
15X5zBSn18bz36CxBMubIo4Hclq7bwP/L5d/JJfd4ZR2ih2nP2GoMcTBAWEAAToSd5RK2OPwAJRA
u0NKWagqIb8Wj/Jq7ATQ9a9e2jsMyZWdxx9TGMx8Cau6o25167gaoqc5bTOBMioHVeabzivkj8hN
IbGBgbrx8sOZILH+JdRSbswJF9monRdyiXSquNzBQbynuIEugyfhwc/svPm9GFOBbJwuFMim3xZZ
uTuCQALR8xeNGSQ7ItR0jRz8Y5oKTDW4saCH71fW19UELVW6AODNSOgjDXCpNn7h9Kii66pqqJ3P
c8oxU2N2GSzZcOPg30hGvq+73p63GgPsbMqc7HFfd+9fxetOBJ1vyNco66ILBEjIESOQ5S9X0Qne
nWNP+DkpauHF7t1RsyD5oxXPyUSGvXf/A2V+3PZ/jf3z9TZUA4rwwILtYL9BJqfJQBzBDZfPNm5F
bN2xdQOetG4BAFKRdyUppr6Au5W/5/vBJTb8D1qmF837X6EOYAY4yzCWXSS4bOcan4VgEpCYeRnF
KAu6fCoGSu+5vUnBOEzjOJa9k82nqalrEIBoHnhRKm2kLqd9I9QjXYPDH4yD7CtdZ9Lfg+L3yGyj
OBdiY3YhrSbBhQ6K3qGR/hjrMCmnb3nO+D69w503mgIr+uUpAY5aP2o7vHnq0DxQTKHfQveJRtRV
/yswleG7SM8/hQ5qofc6XuaKEECteemPZwtGfetttUfpcu+MQ/6SXfH+CnwNirMEaNLTazB9USMk
O7gCxTP4qC2Ob9OT8hbh2S8TqTXHyqUI3Ob0En+rWYZw3v/iNxvQQxQZBeCAfgdCc9ZV38keQkbU
IpyuvT3LCjrgtPxRt3BHt4XPoBPAKR0j5f6d7MXa+5dxff/CreBIx4TBB51/w1ZgSHrqk3Iunpg+
2lFL5fMagLBTUiI2CEMFN1V5WfXvf/O1zAy0DmF1iMMFbm5BcA1otFOawOmNjU+qRLthPhS4QFr+
CRujphsOQ8u5+xOup7RFlh10GMNWDmE2rRzlbhwk8W9Wk2Xw2d+/tuslyuCFiNKzpTGkcrByeB2X
/H6DBhDE5icNq3g7uXIYsdS835foXCUEKd0NKn1fMgfvfxKkLivh17hg0yqGrILIBs1auHrXQdKX
iUzcSD/lU+5ucHP3ZwLlcjK/rcnQuuPNaA2B+aPIfUlnLKerrB8tUq55ggsmgzDA0AmOKhn+PoVC
s/z9p3W9lC9uOxexcJaS+4agwzGDbxFDKE//DMXtC7UxSJ2ApJD4217C1KM4YEgVSpO14YD1oYHJ
a0oT7VsbIVtEZdjKMKLeUJpIBSZBc9enrKsLzuap7euwe4qmqIhfkmUxfOT9jZUxvudtnwTUw82p
D3e8OOR0AN3PQ+CtTX7bbK1Z/6eJhyT/oQyLaSZEy3prgmoRjqTozEKvhnTE6ySE4z1bdkIcBtqk
k+NC2eKJ6+y9LYnhzOWZgRBNNVpaJ8s0wJuvwHjbn/AgIIj9w9fQMb1lKImPHGcmNeeDEU4ejlph
WDPDfNOG2B3PtGEZyN5YD2FIFqqDhV+AO31PmGxCs4DBvqCbTmDMKCYghZvjcs3oRb7K6Jk5tUaT
cAdqHMvb3KmF6pCEqH3ax8JWSpmnwCOXbW5MD6XP4aFrFWy1EyiIMl/eX0LXur3YQtFbwt4bmjGk
CGrP1zsOmUblznQKnzRK3Oy3T+pHQfzAYWTGIXOgcxHRxetoCjGwtlOx9cHV7iOpOd7WPHwTu1ue
3uYOQh3cZ+D0baPQsNS/m4udIMnRtqEff9SEvO5BMvYPvYPowQQSJKFrwprDyDkAsNl9ohhsvOrf
zObjoH1mEIjqSM9g6mm5rTJkCIFRTsrRPeSpKRAG0wfP9zrTwgaHK2Hc2IdtyKO+CiJmbAIfsaY+
zWUYbuoPx+uGJr+HV+Ea30PybBLNAGJ0+adNEGPBLlMWUXwOyTIb0WdEa8p5PlVkCsF40Bc/o0lC
1gTdNwz/ooZ2+vuNgMoqYrIyNobz+/fwmh5BfgZTxWesS6x8RNH3Km+YVvhLAa22T8FmDB3EgD4u
neTGWMC91OH/lB0ESGc5Hj6ZDAgyrn1tq0fPpKUm98pPuqGoM/h2z8/REUgpFloforP9ATfj+n0R
xjA9EAUr8Tx4k5/nUyvEjbn5lKosIFhiwUy/8Z/vLwKIol+DqJfOW2xNDInfvf+w33w/lHAskS/p
KHpE3tV6qYpVDWtoKfy3L6MRM0FNaupXU1ul5UF8uG9tJoM/Yim9uQAxqOOwg2tHzccR8zog+MDH
PpIG/QNMuksEdC9Ftj78EGAUZI31V7ZMsHZpH/zx/gOQG/z11EUTDE44zAVxHnh7qOXL7DKKmqyP
GQFy+y0Mxz48q95HhOrIRXdGf/ZthoU/2KgXze/X30vqj+QnBF1hZ12nHrnnTPgm1d0jk0WqHT8H
blOvL1HZZdu9bqZXiGU4fwxWJ11t9o2Uu/DlpXRJYzsT/LvNRgrXPoCotx0ZlQHyO3d2KWiX7tZT
CcgpRW+yZA0xiGWScE8OxyO6yq4MfNFVFUbE+4/1OrOCGMrChmQK947s/7rIib24QYvbyh6HaHIu
p66d5shkcVTn7Wms8snL/pn98lbaJD9HhugmU2psCI0fvOTrkCK667xmZBxtQvabUmQuhihxhjV7
DC50njSBjAboK5ndDgO+f/Nvv47IRfdOzAyYx7xuZmep59HD3LwHZEkCgLLMFrTXLdA1o8pvPy5w
d737X5cTiQPFDUEM6Q6TgZqrbdT38dJG5IgPmgCcXeYVl6Rstpexn6XXJnP0U/Go1oFJumNX+b3b
fLbHYWuKM0PSsdk9ukh6A6VqtFIPVHkJrHWwlagDUF2KGJRJM4vqeI4Yt6uZ7PrqbeNQ4EDNp8rB
sMLLYDIuXqWF1YgYrGLy/MKQLvxSmmMqpnfDEBa0DlDBCx+/2Cle3jhJOytIS2mki90EPx7ujKm6
mqUFmcEYBJrFaRKMLN3z0Cpva3qZUyljXOWETtVLYKWSmrKgZEeobko381jELS2+I2NUsILSvfE2
IfjLT2xBJRfKZIvAkh2zcXyJLgrqpPKAJadmlFsSlYh/RqT6zBeAXiNpsYe+Ool4HG4kWF1cCHS4
VxSFlIA/16T0+3PYGW4yHObO6Fb/ti+ZyInus3Zj4HwHZ5BbnbnvjB7J5py9hBH7r/vD0sWKDsfZ
PmOsgTPdLKgXp9peNNoCrinVnX3BfHZsGHBNcOILB9WsPHPNbmOmA3FZ3SlzuhIM7UgeZtBOMqqs
e6G1O4vGR3oBmX/l2emyAEvo1H0uQlYSMw4gnC6ZGTBm8x8y5DA7dBsKID8Gd86YK/OSIh0OjGp5
DBaVirsEG00vy7WybB6gMdoyEAk/oKvODdsq8h9Ku5mjx3QM+vG3DI0IRgHpL3hbdLOnVowDVSRi
yCX3Jf1Q5AES55h1rgtQ2DLp/wPiUxocBxoufnuazEYQ8iRlLvVlRIKcjjVdDyOBTA8xczrgPwGw
eaqLnJGcA/8EgjnkmenddhjIs0QrIIWoOMAnWbw/t72rga3A4HxJcp+5YNTnLiC8hrrwoxBwScPQ
8Qgt8WdZuJOkZkAQ7ufObOdcHdttzLff527lupzWsOa/S1icyGWobFPey8LnbC/01sfx34AZlvtC
U3wavyCPUzaYxhmNsb4E7rYYwxem90RvxttcaeXljMz30BmzzepxWdr7wLpDgLqA8C8ZKbp0m8JU
Ks0AvJrFSq3sW6SFDXp+8SGg74hT1E4GIBoSC263MvK76TkI8wFDBY2wE3kFa+n2KKATuGj13fSP
MnSt7Hlf1qOPFPpLftm4kwnGntxsU2j39WkaTFmGO1khNuh33DWGbUz5EZ02gev2Uj1nKJSFuXM6
8b3IPBMuJroWG5KfsUePgKk66V/oiS4/y+ekO5lt6Y1AuIVKFIOiXTx9DnInQbav13zOalEctvpO
9yUWrj5jYGZBL5vRzMXZ0H7Z0dR9q+dhFBp/TF43OadoD12694fFVCXh7zJdOVx4rOZl3lI/Jq0Z
0GWFjInkHFV89941AeoFl9DAfRGaRGJNXXVhD4PiI2eTmC/LQHZB70yrHiRJO3xvSjtQp9rxphII
f29y7B0qP1xkNY7zVvACQWvkCW0LcxawE3gyEZJ8ly7aZqP65z26+9BU2Y7CV4poYPDzQhNsf2qh
n2Gms+vddPCcCPDrZZkGQO2wLZQlTZbWUp568tLa39Cb2QNlWsUhQbRcao/NmNfKzLNjFRlIbxwi
w4Wl0u6bbd4/79Lt6LB9D39HI4y3e4izNUY8kZFpy2QV7Bym/dX8s7YvUa/nKRDkA7jxPLI9UjKo
weVZYSd0JA5ZOQWyAZlJOmeXSK9JBTtFxq06qX6SRTrD0+hfDrcdOtK9dudSA+rwsIOMI2aZPGAX
qQjeq79TQzqwX9Zl1fZxUSTHpkl5p1FrBBkDkxVF/HisDKRGIYzShOd570GcWWiXLB2lAykh1V7L
/zN7eem+//diuwwAzevWs++nKpefd3bgQrflqj2jTAqTtaVfkGkuAnrYW6E2lJ/7NYMrpI85NxjI
aeZwk3NNYz95PVzg8h1XXzdHlgbeqDSAnhzSDJpV+S5RNOxxpbEKmHznUTrQxglOomfWsBwG6XWS
p9PQ+7OJR8HqCxsGG2nC/jdrB/CX/dv33A0+kRQOGsDPEYZgHeUEVN5uPKJx/cJMqhCKgn06h4qz
tJ4yI1zNT61/abU1QxPixAGp74+E5nJ1GIFJjL+LzA/1pHVRTHKq66ZkQ8+CA1FD2rObkE6KnAP0
jWwUZYDJnlixevwqokNnMAbGIB5AXZxEVe6cDR8OYH10dwp77yIBBtjUzHKegBljMoe3dBkn1Y0P
ADj2p9E0EeM5DTtxfV+20a5DoDMBfdwjmEQEuE9be4QJiE7chk910tZMl9MyLR1jOxddLe+XN8SF
64CsE0e90AEDBLPPVyFB6f4sMvgZafNeIRZeuUrveKclRQaiBoxjNcxB2TBZLjnuuCdVmuPFiI7Q
jaI5kZDJzKGsGDpm7Duvsj0SLTT8JM462TCyYKDGqOX7QP95qG/SfWin2yXpcGWWIJVZND6Rx3CS
Ut1o7gkkMMkqXf2J5Id8Iie6YKOlGoTup7lheB1SdYQ7i8fkKOCqenrU7Pz9PEKvH6KWASeYBswe
nfbkqdvTQ9ghEi105zfZj3ikm+C+7J1fvTy39MJxbGeRWNgT0h2o6vfMFt6xj3repKzShlUHI4kn
SZAH97rPSu4L4oURiirQvprHBFoo3JN9z2VCcG4PtDYcuJ1dD3csuA8HVK/Tc2rGvvuz3F927cM1
fxkyVBFQMlBwDJ8d35SGuzMlST/9FidT5dXMJMjAPyKMQgejBBDCwc7oMTCF5CF5e0sahKYsIBLy
TG1ERlyy6aPuwa+9V0xw52Lmv9Rx7F3p+Ohhl2znoFmkF7z/FvuKtv5qzqnD3HuZ0kqA8ZbDqKWz
e4nWeo9Bm9+QwA3DFMe0ew1WGMk85NYxQZhC+Yc2my5IFqck2rrDRDCaj6tJI5cu/U5qdAqP9Srf
A9pxCNakKAbi1IU4oLPXfDFkLVocyawc/ZD1CCInNPOwR6GbqeVzv1OIGEithvBEEbLUzY2bFkmf
/ev9evIao0D8EHlPhtiQRETP5hpo3Dx/qdOkKh7KooGcDRF7z+c36ReveydLj5n8r76YSSFKeOAZ
XEk8mlfXUFyRO0Mb1pt6yArVhj9XKoUAkn+DAgtKFK2Bjcyp4qggzL//xdfNECB+CtrQpW9G18N9
w4I1jBAxzLJSd9W8NqF7D7A6+MlDhMYMFG4oDmMQ3m6221nwaDaEiovq6KKyj5qNz5na2Z/yS2gZ
TJRH8i8wAse5+fr+RV53cmnfIvVuUT6IZcFbyaMVtksQNJNzq4lJOx1x0XJxXSaQrxkuTWGckZ1p
FEYV8YJc/vdlmJqmua0LRN7Sg112QPldnRp1coQ0B9f4ULIMHHQid52+VpUFQucsLqMqDqPXFQsS
Q2SqjjqVyLmA4+67BS83Pur927Su/WnonVt48jJ0gD4p44zXnVwTag9rc7LPg6c2IyR1QtYezTxE
3Ftk7AYkDVqUplJy/+M2R0ucnBDbVfUXe9eR8x0yburHAPPcn9ZIUEGY6tJQ0bJ4mo8NvgkF91AG
8MD/i7EzW44bybbsr5TlO+piHtpullkjEBFkcNJAUUq9wEiJiRlwzMPX9/Jw6HZlPnS1WZmVpUSR
QQzux8/Ze+000uGAaMMhTbeme+iYZa/6ofLS1M7xzerS91EDyPZggkC74WQ3j0MKopCTy8pC2F4p
dcin5ODcnsSEwTDAwWCyucs9ghTZKxeoKUXdagc0dpsxnQVInT5jptM74qGhDCyqM03f3nwFMIp2
4bg6leW9FFvsYLL1bG3si2M8ETVn37VmTF193kYYB4+osdaKAwxKHVGGtVNkTX4u16COHwx56kZ3
6wTa3EUIdESwPq5d71sCO3QmuwaO5m8JMtoJ4Ol6q/d435bImuNMK457reX0vb9oX9cVfFBz6K0O
MmvYYDTWnu1Z1x2whRDO1/JUwL8xvXPmOyVr/bxiBsBovQ1rmRyzqe8ZC1w1BpWaqMQ4nbwfEnef
nxOOIK1k29eY86KuHYgi4mhwBXHu07QZjXOO01tbeYejaem9NjkM1spJ/sDKiOrztgJbNHbP6IY2
rFF6GwCz+Ij2Ks9aaEmNR1ijwwG7eB3TZdbfqH5N/3YUnWEkh2KJoZAfBJIHJmc7vVMdmjI/Hbkh
XRGPa3E/+ULik5RXYUea7rUAcTQSaqzObdPWSIPzUAhZTU8YgcaeKnZ2CD43qfCmn+pFSvKaeV/q
uTM2A3eFetZFs9VMYOxyX8tf/sMrBgbir31oesA0gVnawVDbSAb+PhjDslejIxDO7dSkmTWFKFmT
Jn82kFXCxWQljG+IzGYahXsHAHzQCbgdZuzdzCUo1Ggxlox+2IC7MRLgke7neRD05kYjeS7hofeo
9qtkfjC9qu9JgrTdi841GHmZ2S+T4oLYlT5ecSgDkgKisePv0nNlFlrzlBdgdQg1gXp1HrFFZFHa
ZNNr3BdrfrKcbMYFZxrdJzAIWXNsxaCXh27znRVvgGvOty4azvLUWHEgojZOvOGQDQuC1IgUvMW4
C4JaPGre6pEWgNvHC8cqnaOZ0+AW1qkvIrozTXBJHBw1MHVq7x5oQB0cZ9TEPr9s4X0u69F4GDt7
mnGmWOZ3ww0ISF6cnkC/0csfuyoYo27IjJelAs1fDN2rm6bti2aYxWNpa4sRboONCCRkWhhXE7iv
FDDpPe0qLLzR4thbFhxyq6t6/R4PjvYzmBLrDN+wilbMEEd0zcnBc3r/ht/VOOpayhrU0P94doGq
hD0CEEBdwXY/bLFNZEDprWSJ29uJqb7dHCaj7MngbsWH2BLdQ4Lv5lSsg/Np8DXrHAd6c2xyIUmG
NA/uGObVZ52TQ2TQu5VoGe8B8lByIwCaPuvCcf5YTT/9EvekSa1M5+8T8GO3Zd8NBcD93o6arDGo
l+bt6C45EQrBli+3ujWMdw1aqKfG7I3jNnf5kYRCE2zZJJIQYdf6U/gzERSjPX+obH24AClLH2dP
rwq0SXl7LKtuu8NRFXyGulVejCR2Pvioo+0wh+Yaohb373TEr19KZ+y+BGDtzihutAN9kvjG6UbB
bkLT7UC7SCM3YPTtG3ty689imOvmIDX4J2udtNfEzJr7oBF0PDg0fkaZbSKz76zz7DXmg2klWjRv
0/ZedHHzlrgZbJ411qJmKjqaUrHxZkBQu/GatbixMmd92kxteHCTXpyNdJpu0znHxhRvK3ryzM8P
WdfYHyAV+8sRznHNTzHio8bZ9U4Iew1z3++8k18W8Z8ojV8CtxnfDLa3MzrFICwAPWDyclgPs0J/
tlmAj9pS+E9E8Hg3FuHq4Ml6fgHaws6zTzGPdX7GZxs1flO/jlVOuBDO6OaeR5NjQiBm3hOzxtwF
lIz6ojDuEwAzr0tma0jrO9xfHHduHZaTj4RhYCGFp/UCY2YLm23KX9O6yMrDbNao5525plNCtFJQ
gYJDJTxZ+FDnsn5jQSXGzeT/8pCNp6C3hCUvXE2t/bZq3nhy8KzeFqMYWTPSrfgIonD4OLPZMI3v
6/MI5ir0aUN/dhFbmmFcNUZRHLRsSjkh0z9fplOZVP0fhkcqYUqxdtRmps5RPHl6Fia05o74P1/m
HB7gMjZf080cbiHa/5h668Wl7w/7u1hO2ugVhy0w2xMHH6HdGkNbBPf06qobfrHSOlAeiUcqijQ4
MdqMJ7QAJltyqtHfwbomWF5rNLAhwyr9FQXFcpgDh4gAW2h/aAmxGKHoMnJn+FTlT3ernZs81ey7
Zlvb79jWtEvBkYaXy14eEtuaL2PW5yg+XKeKIFu0f8zsHXfG6rhfwNS1H6u41e2oTovh5K6z+2Ia
fdVFcax1F6KTPWj9FMTv5HCkK5pIMcD3MAGJHVOnzx7axRqB2sS9iETheHUYeLiO/W8M7f2D2Xcr
cECu8GWcKjPSmxlp+ub2n4jO0I6jmafZiS6G/ilhEjARc1LF/EINawli3k/Y8bWPBgy498ZaWX6C
zLrHmZFnIRdev8zw0I6+NVbP2DPpsi2b/xpbTfKlQNLQh42UqIRcBfHZCHLnlC8GVPYs7spz0vjZ
d9sd+xtPW9M3u0c/YMeDBxFl5nTobmYZLnEd82piuT0B+GsvmZnVEZAtumBEHEV5JrKfviC9isLX
/9jRSQMPZyc3pb8tHOj7AWONmdxV2yTuyCJ55IP/yHu3+tFuRs3wE0pgU1is3a01HJHnZvwrZnSX
wh6CR0xL9nHNnO5ktXNShc6ciSh3NOfeFosbekL/DlvHvluKBQ9gaQ3nOTCk5J13N8o6UX7bbDOF
/e00hPwUQ3BDMkf37MIggqRWFNmjlmjmgU24+VR3y3TjBtp2q7OancmjiW9sfnYeeZOtfUr9aQLu
R9+zPC15kdXnIvHT/F2p6+kSSkXxlvmQIorNkMyQbGtlI05ZxsRGoZYdMgjjVJFmkGT4tfbjoiJL
qK7Hjh3ZVW39LPVJn3Yle8GCwnlOtT39oUhpHOLLA5B6HKD/lcFhKZN5y148jLPUsTkZEHyJo5hW
FFfyUKrmeRu8mLEOdTFinAppIjCfW7Ihab/GTlAt069Gy0aYjkXZjyuNeDentn/svVdGF6BAD30F
1TZax2naHlDXJN1NFzPegE6ViFWEvHVu/ZhX4zCNYRI4Q34cgfmlR63vrC7StJqGhhbXq/+ug1yN
LyDrjQoTU0GJp5FvQOAR4/f6oz23cf5tcJJmEOBL+ib7BMwzJrxGiKI09TuGvovjnsEfJC3JMyBl
gR3PAPTX44DC0Qd50xZNCPghwacVzzkbVwh8Q9qh+oWJ2z7hzIMSi95oUOlEqmMUXElo7baJlWCj
PquGd4DDxYhAEkOC8/MXhM4UfvEwM19OLqvu8or5XiPOcREzZKfvVmzuKwWZlx3HfB61M7qWov6w
U/mrjdF4w+1ImA2qKUmAAM7nDJJyGb10Mvo/ObNKmY2+zvK4sBDmzn/hu8B7/KhK40zXZBttHy+g
6mcCFOJSa/uPO0Jud3QFsV267jG22Py6R2opuuXzbmZSgxNrNLcqP2y+1q/JGcKX4GeqwaK2gRC8
Vf1BOQSBX3WdlexaYWRIUr/Kcy4lYmjHpbVUjSRS9Wf7OGY3XjWzKZnkqT7LgbBSnqtzxG6HUEbX
SRnB2qyWLTZOQbJ1rc+4VUAFKQ/MPkNSn6awfO6tjDqmp793D/fJzmTIyRmG0Zi4JhYfEjJvU29y
Ju2WWZ+VQb/xuDTNmdP32plP8dR0zZ9D4Hpdfse5GCtaODEB1sVlS4jgIAQMI6jAxQKHnpdcZVbU
oNp7FIap8kv5DWNxbI66LUcXsYcChaZ1bGjgwDtzQpEB8bzAEnreXSNN60s3ZpvOtHv3Eajq17m6
z0XfLYSDWaWM5BOT08Fw9IkVM94BuCcNI8vYrx2Pp8eV7cWrclYqEVL/lsM6qNGwITEELME2b4BX
zkbTjSugfdVpbW1zWRB9eNpkgsW7do8nFTMxmeaGGlprCtq3YW1RE+HXUwaYvYlsqTlM3Qg5g/ql
4VW36VdblmE1DdQqbjZGUlMayBsaU7CUzn1e2IL+39519K4q9d1Ky8lCtg3dJTWW/FzN+K2pfeKi
W6kGwULyUWwTvxe2vJpRIHPuXmMAhrdUPo6tVD+8rYpgOBKK5TU4iuY0qSRwprW/gAKU3MgB/Yye
HrKckwNuM2fxR8CNV8PdPofeTX9uO02cURY7SHURlnDVlpcFLlj/tts4myDDMbwrK3q6UhmfYu6J
pwR4ctUjBNkarBHkx3X5nrMs6M86BF/B6hykeXXCWjpN3zm1Za+1pAzPzMsDo/ikp+UIcnixOvr0
fdfm9ku6JXl5n7nA3U8d5zH3o1pLBpfJPgO1a199SCo8B5qDaTQNmd/+TyddvXT7mHE3YkzKFldN
mbyiZjmwUOxG591jPV1V4iQ08UjWYpTzejAOeNoQS1QuUB6lO+54a53vs7cYwY+GMHWQTs4gD/qd
kq7tL+3VHKG6QH2sS1UHlns5CBoEJvVP1drE1aswQZSNIQ21ZdXD1QaoLBNv5bxiRxEpjQ0IY/lx
MLBP23mtfBQxsVfbgvPgleskAhK73tQl6khNrGSz3l9jngWOj8s3NRk1+oakQLayTmoftismUs0P
1I5dILRi4aoXW+72pn91yFs0VPjDOdbl1EjpmdQavW/zq8fARgTFar0TRm7PFTZvkgE+7t5lnEFS
56LGQObqyUCBEjKruUQJ4mrnWS1lgImls26fhqu5c68aKDp4ROQFs9LtV0Mvv3C8jjpiQntQdSmz
PX0v+RGNZZVvqpigy41PO3ynI62OP4yVvpPGj/QMqseEtpncfppWyF9eoYhJPJDbz+7ZaGpzaRiG
TCbZydG+ELvIBXjbsQhL2Q96e+mMySZQHGkUoGrmdqnnZVBjtzybpXjBInxre3GnFZb97bIy7oIG
WtAArqjnmyJ3veM+9WqXHLPF7eSWciWgNShrHjVBXUUgfUQ1YoCmDY2yyVjpd9+A4jD+4qyusZzr
Trho2chmJbRQ9203Qe03Wxn7CAmUuu22S+Ry486x3J4z5ajwGu86ELhOIKEnjKx4NZA/DRw9htaA
4veKduiuMAd7K6axu4mzurfGI9CYpiwvtD/9tjsbpET6zKMDd1kgVroVD/8Zeleh41r16OZMl6JK
petwAi2KxH5EkQBOKCysEhfvzT4T2+XBlt3JeQ66aFmVYtG3UnEo61IMP/rSIErws9XZlZ1Fjj6t
3nwyjFUiwHTQkFwZNUNvpkB6QX5p6Cjg5fS8pHz86F63HK3s5UarqA0JB1BpibzqrHdPIyWx/K7Q
COUFBI4gKwBxnYbFyBC5VrqiZarNiymZi33akn5aBokK2jc1W+3hGAPc0Ygb9BzA5C4NZF8+2naV
xNmDvkmvc8XguYwmjSNlhOyADKZHMjE4mkaJlS4Ele+5CLuXK/DhVphfclhHZYDs9vom74+xeqHr
dBqs+CHJtIUI0haOatN+7w20VGR4euO0RozPbX6LvdKx1P3PKs2zhjcST66P11XEkCRNw6NdBEiN
qqPr9RnXSrc7ueruHuYdBKA8cZlSQIBHkYvSfgGLLpdSOWcupUCoGTv5huZxKgdr2eLJbVZ0Vwpo
z/SES9hpOagcSJR9jj4QBhKPS3qF7I52MGO33mUS+xx6lwkx+JQD992xt9MfduCb1sMdxa6kWKe7
LkfgHOA2W7bO0YV4WpBVFoGnBDItxNPgjMAUzBbMv0uaagO3VeTlSIt+IZNAlgZ6nDDwGxBMcolq
FyATASYD1RG0tgWrsXbYCkRddJxRJVbETF3L6F1aiMmTNKHbSbMyr49+Ee0Iw+K+GCpeqqVo4YMp
m4zaEacA45Vzp2G74BPspmmnr+SweiULiDlkvtqF2b0WhXPlDajSliZMxw1UisymW3sesv2Z6YQp
B/GIeSTuZog76PlnnzRN/i/DnnU1h9eUY1Rl8rVRIjK/1OVLtl9X0N/yTUFcIF/DJR7k26vPLCdO
GPRgPPRo6cRcVQe1t9FKl1qLlWbkfPQsfasbZItWDhd1f2b2kwew/+sBpIcCebsv+5nCYe4iS3Il
pNF2PyatYHx7I6oxFzP/UCdSYkWlPm3I04Frpjb5/Z0mD0797pyJ81OrgHur4RE/wx4XQ305KSrA
vmBrym/OLy/5AXt6WKVECLtax1PyBn+15Kq7z1jtlVgf0Dhqa1PoSDy2csvZl2yUSHJtH3UYbkg4
lSm8zMGaOJHiSiJosMUZ0ZU1G7fiWn3v6kBNWCQn3aWZwcp3HCGW8cuoC60euQCFItdI/ZGpZEGK
+WIqv/2vu6mUk0nXy5uv2wv9phABOCXU1kOOwH4/SiMqQkS26pUu3qi54boFKDdDHY4bkcsJky3a
+LScdKBjSkar7oM1+PKmK21T5yfSw6vU1YkqufeNPODsxI8KFIJh/y/aB/IW7RotxLNygzZ6J/WJ
XPDtxAFtoV6Ktsc5lZ9+IcKVggOQj3xca2WKT5X8t4OmTgWFblPj5/1S0amPPIiFFsAuuFQywhQw
Drdo13opCQ8pB/JRV/uAqxoa9CivmV7bJgVLvdXKa6+vBG3LFIKrOG93h6MjlEttgM2B652YjTyJ
7SF2k+HJPgq8L8nW2DqgCuBVaW+AEJ7GRd6MlSWaBaihg8132WHkO0tiP/RuDmoJPoRi7Y/KbT8S
NML3lMc1/rmqYfZqcQpmxHqRhPoijBviOemR3CiRNecvdC0EysjFf7hWbKppk1g+HcyDQ3fQI3aB
7YZ7w2FU8gd2vEGl8dhCVbhyOefFlEoeVezuWzfZnFSZtvJvtSn5UZRhSliKlpzqvqWrwQPjXlsj
Soe4Q1RUFdVf1cGVqvQTW8jjda5WiiIfJ0FvlPIm1i6GivECfMf5Z1fG7PsCo7Zrt0w96/u101Jr
kWvbtd2yv3Gq1lyQhPB77LiGXQ2C4kNKV1X5FOOtbt+QmXPk91jI5O1V7S49E9c2meKA7DkAuiim
mgKv6LWtBziajsUjqBp9mw+tvgQGVY88zjR5JwVrqtRmpiBlN7vzzdp8sUoslw6CCOmv3E2xdMsy
1kDeLncm1Z8jIFnWxEVs8JgrjSIb+Sq5zgmZTC87Z2PHOqALleu7Ogr4apXfLzU+Crmdp3SxuOue
exXze0ucmsuDTzvRtQ+uSrA0TGp5J9ohObsicpeI7gsQUQeyLlH9L3UA0haEAw9k3BgOPeLRmht/
30Sq3pRO5F9Uin8PW0C0dn3plCgRnZG8RL1VYMAkJ3lEtlofwYhLC/cvn64SEnEWk7X+fsCXrmi+
5JfOR+kReU05JarHYW9hEue4gpEiJgAPa3XVvO0tF5Hkg2cSTUAAfepqcj/c9XvqQVYwaYLcBi4e
ACZ5T5QbkDrRQTJvaX2/Q5Y6HNf9Q8Xy3eBBmar1qWwhu/uhUqxuXSfFs7vdZ98dVR7MHpCwQ9uy
lmOKcUTHuHXTxRAVtcoJt1s3kYijJVL2ua973txIjeFOqmoVouyXrvVaoyX4LXnL935Kw6FOlpXd
JF/V/ahkubMsGxoVBLMvVjvOavc61KpyaxxfEsFSxC0UVKY+SP4FuVyW37OR4i8TZyQL8hMBWpP2
AsPx02GBpBIX9Jj2T9sHGV7sp10uy2RZ/kIJUd56d4bt7xtrRI9OcrVLpES8l0rV68rDP5dPAbaI
3eKpozfGrbag9vFb8RLLzA0lrldtgV2tqV4iL6f1z6G0tWWZ0emuBPzgsZff1atqxjvRLnNuW5Yy
Nur+arLZfWv0Szd+XWfr5KOwFyaTQsVsqpJCRilFxBIPIr+n7o/8g16VNbv9QiM51GMiNuQwiw/K
FhJvkLfMm9kZPErH/Sy5a8pVfWBcj/jjiJwwOaatYQ/FZ5Y7WZjDXJYX3NdteUuNlcEIzVBCRP0Y
lYeHS3Zfx9MScw5fOGDdoyuh0AW7t9u2ZREtClLomhC5m1zcdxn6/lJ4CRy/t4CeLm/fLniOFVij
V9LQrk5XjzezsHr65XsDQlG0dn15sPTJeKz8Ac8fc6drKbq3nHfVvTTncgtTVfX5ilwzq+ZhrUSX
O0Fgxr1g64dmrvt1etFSmrycKP3aMJbLZhDrQtiEW5Xj9iCQ/S/OI3Yx0HOyV7rFokzfl06nhjp5
RW3mn4YCdY17Tk13cnwsTkYyEjPkgVQOHbrI43jI3WFt3xNTNNMS4WDcikeO2kYZuYKI4fFrD67E
9iMTwws4WWfbLO8oYppD523yhBvJbpTx0Odgve6mFlFUeg5KTuIf1nQardt6rZvypeYx+tPRGOu+
lO4YTCdYuxtzzbxaXdrxSKcuzdyO33TRds0jrri4OscTnw8VlYWiu+G9g/jlHIEg2Gd6fun4Yel4
tk6VGa/6WTT6vN2ZUGGioslNFPWN6VEXJCy/yE3soFnDAZf3GOnzgv7L6tP50jmT29Cp4Xxn3Ndb
Xc8YvETunoDbBNB/zG1u7vys3PTuZPfBMDAs8ck/y052OWtkMWWNNj5oXrGU6wFtLor+MGMEuGih
U8dzYQGT0mvLY1qrwQg8jFs3r0id/LyfCCVDWGYvhyYj6ScPM3Kl0G+nrA9upPMaWBjqbd25j5EZ
m02opcXkBRdIUdnghtZk6MsWTcys5qeycavutXFqVC3BlDrzHS7SsTkB8jVrkuhK/SYDRwHZGbfL
kyBKV9y2dDzth6DsG+3OaeBg/vBZlMUPobtuTg9Uw6P+vdrQOxXHdFwmewp7ZOaCzjC0gze3nJk5
AYz6ig2F8VXo7Mitq7qZR0RK6h027nSg1+huWTiPntV8dzbKK2lxW+i27aE5qnHoGUmi3aOMMd0P
iGS4MmFnB2tjkU9RMIsC9c8QKlsrx75JJO10DSvcpNAb1LKsIWJhXd3F33uhrEp85ULIsG5MX306
7RwOVInUJNISeFb4GVNFKykuu1JTL7jXiwclJ1bfJFfzS1a/ic1ZfRfD2Dx+JzKVmOrss4y8smaf
N4z3IF4jJVLeNxzV8lQj0hjy03Vthq/Fw+qhpNcPY0MrG/0/6BOCYsxtc77EU9vp/tNib7XmH4vB
YHiRZZ48Im0GSr/3npSoBhnxtRD9nzObLI4Wo2V16/FeNM+D8OP6LRsKN/45kxCPQVKf9OrjUA42
XIleehvVb7vufafrHyl1fbbOGR1mp9QHk2FQX7547GTrsaG7OPpgHrVksSKwtLI/UShGTnatShJ+
SRMNB9nUWX3vjLnwz+syIM2MdZPEvafWGJMSny/TaNJwRofjRE88sTH3lBS4b59cq463byOFB5lk
LkLK6YAzjH7B0RoKnCGvZmnmhnZu+jKDDvfJ6/n2XnuD1McIpru0G1n+NLyUa9oEwLCzLCG08tCK
CTr1UumOOI5d27UhoilTw8pGHOmjWIIW8dM6JzklgOMXJ8BX3ckZ5rQ8B8OKPAkegBcgXE/Nz4Wu
tfpjj8Mqmpx2YWRUln8UmFdfgHcXN43pjz/YfAYReZu+HuPAifHurCk/tPTS4Y4mIsT7bhLz+5TR
g7vhXNd8SuliPlb5ZF38fJqO4xzwIg70l+2fgvTiOuoJpuzO6VQuPzobSVnob+acHeZ+FG9tIuCz
rGiAIlzd3ucOs/IdHFT7HoiHVYfbnKfryXSq9tF1lvwNuXj7xOpWcpdzOwWgWFlfUtFpN17MOo9j
dJ1uzNKY8WJzyNa/I4tmVStFM3yllk8uPTe/7MK4GS0vStB63pp0v3/ivFguwFhTVB9dgF+FEQQX
rxC9+cYIonAeTI55Nb64OTcOKQPtNuy6jA654U7uOfGo9MKMsZZ76zhbVmBy8ZMcMZjZv211hQIp
geQBLY35HTqKEgjJamLEMnO9fSA6gWlx7ZVmEeUckJjbtc2tV2VWlBvWfJ/HifHN1xvvO9Sh7EeW
FuMF5aP1NC8GT1ngxqdAmDr6pdK+mHNf+IeBAeoSmnrcXUBtNH+wt7EzTJiW/tAMuz6lCe8dR70v
I8r7bzHnIdKo5/xDrQfVaTCH4Ow4+nKyoO5/NyszfYkzxz04QZGdZm2LP6U52h1vNksmsaO5HEC6
tI+1bbGkZlo6RSjsqvZsVV72c2k043Pv9+lyLCa9+4H2dfEilI00AO1Um0QoioSVJYZieWg7fJBk
L8HOKrVCPPrD0vVHfTSrKpqC2kJoqmfTGZv4/JoHnMWiOun1g2nHE8KQxb7LATM/OOzxd1syohtM
V+ezUbflacxjguMh9d+Cu0vQRA7zHN+i3RyTI+tS89kf1+Qe2GvvHwUV3Mc5yeafphgSTm+Tz0Te
ykXfRfwi1mdLpp5+0BdiiZhE575+EBCRH/ixmFaTeDu101D9KDUQ08+5P5H4zb84+XI+8GfGnvla
a3od3+ja5I5fghUxk/Pgz4uHo5Dj9xa4z47PHVqKg/ySLDkDUEfQi2CdASomJ21MzZF+TRMb1nFb
aQXjsxyq5Qk/VDE8mDMWklvkOcK4pY9WGG/rSg5BfvCD2XdeEnwW+Rh6Bm8ba4tJy3iIFuKzqydd
NytoSShGQfZXUbFqbrBZWACJ0MufMgIBUBINnGioBy/Af9jfy26do6qOR+9h0XOdSXSj6/r9vCaM
dusJH+vZXLPtQwN6xAv1wuk/ZHmAx50YAzMNOgSKSNLCXGfAfrNip2vIkmBWFJF1MmCYGZNWv+Ux
KK0P+Vg623+MM/yrThiiCpQOi/aCh0iFyOu/0VGAkKyGg5LrxrpaFvcD4sAOt8eB/teP5X8l780H
RQ/o//Xf/PePRjDbStLhb//5r+em4n//Lf/N/3zNX//Fvx6yH13To0z4f37V+b15fK3e+79/0V++
Mz99/3TR6/D6l/841kM2rB/H92799E4qwnD9FPwe8iv/f//yH+/X7/K8ivfff/tB5PUgv1uSNfVv
+1/d/vz9N1AW//Xv333/K/nxf//tf0NdLwEFqe+0f/n7az/8/ptp/5NCzbV84FgkJsOv+e0f6AT5
G8P4p+sRVxKQwENTB8jRb/+om25If/9Ns/9JJhHib6g9BHMahsyR6xusCvyd4f9TB+Ws47xw4ZSg
r/zt1wf7y+37v7fzH/VYfWiyeuh//839K5aC+D+LHwNxkM9IkAFbyV9RKxhLBhhtHmdkc9DPXbkF
KOFp/NBCOftWqX+o4sn5jBwkp2dN3sLtogWOdjDbYP2ZaK6HFxX052uLy4YFqS+Wb92Wzk8rkpbv
Q2abDSeadP7a5R4mqZ6s50cOzylQZkLJq4MdTDIPoeq0HyjdoI8EMl5Cvrp1fsDx6gRkDq4lA8Ji
DD7nzjJisDB9fTn4cps8TqCu0EKjCw++6pmMadiM0X6GdyvPEkUa/5kUOgqLIqmW9WiU7OwHnerl
ZV3ztjlmWsZP8DKRP3sOEIlDQFJ1Q4egLGG3x+OYRxNThhyxNwFlB3A9TXvwRatPh6w2hhd7BmN3
EXNRc0rvPfbMNmmcAFP8QrzoAyGc5RnnKBaWCI+F2CrQB2aeHSvSHeo//+2R2+/sv9/Jv3oFuJHE
9OIQkLQ417EwDPz1Rs5CbCaD9NtMr70nognmr3G8BOI/IFz+/rgEPtxQ82pwcgz6fjy0/w7tRKI2
jJNpPM1TYVmRRm5JddM1Y5/eTOgps/9gpnL/FgjlG7rDs8lTyUBdwsEs468/r662IgbT/+Yy/iqj
1irKb3XgVa9ZEPTNzYY7Kr0EzPvbo4dcuj6YbhqgF185Ah7TJRN30NZkDTak8x9559tpBGosa/v3
EiG50XxLEuw3Z1EayYelGJsxHJLB1+lxrIDDrdVAquf2/Uod4sY8e2jmOwvhtVWuYdYt1Ft0Dg10
zGWakweQiIfA4JD9wRqM5quPhtMKfSa1M+INzz9uG0zNQ6m1RKyN2+xUYTJnhv8cz5YgYKSzMXdt
3mZ1J90XXWSjGt4QRQ+duCk7a14vXuZOItIQYRsnJ2/Gn7DMvW8Ufn5xcDo/xxux2lN602e6e8Mx
eBU3bYZviEqodN4HP3UusyNom0sywBbmBbrgYDi2/YKBJzJbsaDCODTmmteHPCVNofNWjdjPzVww
xBRb9VagRrRD4AFZFfaLq02RbYmF/DioAB+Wuu6DS+ZmFlyGjUtAMEpRvA3JlNQnaszMP2wmsoHI
c4y4PVDponuJcSK9GmmyzoexqICNuDDK7bBPtbgixIfuyqeN/OOAk3/qzVyOZqRxUvXOvfT09QfI
f/EFimcShMiSiuCuM0ufAXxgj19TK8CFQMtS1IeGcB/vAndbHgF5++83DhjVbd5p4zMs2iwJtSSw
zdOGwfHrNpk95yYseOvBhAc/0LLsEWwVdpXK38rHM7D07TxcOF9xKVwnWD6LJDaxiSXCykJ9HHQ7
XK3aX870RTKQAVMe9wfofXPFo7Mm3sWqC++epEUODilVqnZLuZ4zid5EJs45LnRx8OpUh/A8t3p9
HNGiA0JpMKwUydS+45ku3lPbHzf6COwdvI2b217ISqhuOV6NzqHwew4ULH3bzQDs7N4PyFIItw4r
Tr85j2ZObNBFZF1unHwms5etXTgY9+vmfLXQUH+B0yIulT4PR7EMAJo9c/yacRVNDjpdLujK2oid
k9kqzLDcqpHZr2PbPcafqfvg+sWK07yk3wObfM3N0Bj9iUAK0/GfBmOzf7hc468EYSckdIgggN3d
GdT967pO2plI+ZT+TjsOxG5lCXejNDPfi3REpwLpVj1/RjxQjSeBxZluJKlH4wE/LEg0fZwxdPtr
VpyG2fNvB3dr/yxZYOowBxVkRO3gdF/Ql2LKqS2zezbSYnl3xtkywxnU/K2z0CQ/M5bsnMPKfvjO
XSxoua7J3IdBoZEZ5a9TY0ft6sYfG6ia+Q1pXVOKY2LTUCCT47eFWEyGLprMxn/zMQ4/ANLH2DRu
wv9zYQr1RINEvONjFN1Ray2njvSuJOkzabsMOxd2iw3WmFV8IQqke/DEtvw5Vix6IYkR8TdRTRzI
eDwyP0oMqSjejNn8HNi9+LRibG1CXiIUK+aIxi9aM+E9JXphJhEybXwp5eCR/eKvIvlRM0n7aqXE
HIaDt5FY3WlmGUSbbw0YpxCfAIH2q+ymt7bJYFbeBJ8Qd+oVh71M54JNy8jHXW29JbRBb+HWtjrO
n8KO32nyuHnompbphk1QEokH7sq/52DXcEzHI1yQ9oMnswpjHle+ZiZH4p4eavNR7xeRMXJa2u4m
KNHcWWFCcGdztgCbmttdbG6Df0jHoYFLojvadGkB3YCy1sxWixwT5HPI8oBp1q4C764o103Dg9KJ
j+Yq8LcQ+UUP06/N7GnznJkg00ZLHpYcfDlDdMf9joOh8m+0tazf/w9555FcNxLm+av0AQYVsAlg
i+foPSmzQchQQMJ7JHCbPstcbH7Jx+oQWWqpa3YTU4uKoCS+B6T9zN9IkTjeXiTp8ti1RizwBTcq
3ASDTp5QOu9xzBE5xsJ1ktlBdyBDaq7CZRr9regraeJvuSzWociTptzMbS2as9QhFtgCj6mTLTya
NQE2HphPcz9Yz13cBt89NFaYD+qv13AYjI8IMsI5cZFs/pFhM7RGsSja8WymdeJt/L6FcNRCvWcL
oVA6YniVjj8qGwHkbWJIapQBzKwuchccwaICKQhYWW7bY6MrJU5a0xqvfUTBVmWA04RrR1Ms4iWa
wpDTXy5r9ZA2ifENkI/7KVyH4Rote/9D3XXmtyqO4xYSbd8Q9dCbXNinQSW3RW/Nw8bqzAnoDzjw
JQoY937jd3H2AVVDg6YhPX65dadprjeOmcVmZNel1+6k6zpfU1HaNgJ3y0wIh+BE1BrmcB1z/Fab
BHLvQJcNt71zr6zJBs1B3g+sdwrSi5ffdjkpYNQUZnytBsw/tuEw0tQwJAIr2zQv5k8NCWSxGY01
rbcLpqcosZVNeeYpdlek9UiTLZdgfjNncMSJJ8La28g8HW7QhyGeRKWy+FY6VdNFFmHSj3Yaq4/5
lMTfg5x2FNLvSfAxmEYm3yJPFgiblWgl2dSZvtNb74kiVbO4EZWqysZ7V4kH+v/iy5CMyacSTX6J
l+qQJ+SafTvsPZJStA9ozKgNNQfoVIgaEctMcIE/kreKjyQ1q7eHywz0EspN3qriPJ/nZqZUTq2O
8GBC0xbGhm9xifX2lWKXfa4b3/nm+fOwRin37RT5Yk2TLWXVNt+WRe5PF03gFx13+px2N30QZh8n
kgCKSDLPTnCIWootBImxPfVxjso3qp0K+m3xiAd9mAfTuunj3K8AFAZ5A+q4pehlY0JnXXiOWv2D
PxTGcB6ufdN8WBIHWyEQzMZ0p1JcgjYJxIB7z3Bi+4o+gGpPOmPF+TiqAIh3ZBs1vEkFTxB1yGnT
iM6zvlYxziNZZNrJArkO3rpJYEZ6XHnjIW8ze2mj0YaI2/AYwOo+5DT4i7PWa8oFK5I+SHLwtAld
u/1YTaQLdKO6VX6VHhTzE6QhHDoJdRx7F0VjQWMl5qP/kRA1TnF5Y1Aphl9rEEbYG2QlPARyCtwI
s3lTErUaDnw5aRs3yzqu+UUALD5ONsrs1/S7jd2AgRwGxuo3oOE88Z08lfehkiyli6EkJ+OpGUww
giOLooo5AnatQs3nCRD1aGK7w76nVbyFJ1EE9je5BD556P2xlY99uKZesc2gW4xP69Ii8CjHtLT3
dE7N+GFE/8OxgGuuUuwJRezuhFZX1lKgLLvAvpWpI2w/snyvE3dyJflI0IpXxN7RnIGr3hmAhrst
cJo8pV8Ri7p/XJApCrXFj6DkCPdyxZvOTNz+0kjrtLqo2m6aLyGG+9T0GiPIkUFIFYnvaex2rXkN
CNzLN2iMOvNt00yxfW/3TSAuy46S8gbk1fQEX4ozzcpjHGfypSS8CeYVmmicuc6HOVXLjx6VTNDN
eTfRwoRvWJxUiTN/7K1mjHeeomTdikUGUZ/HM+GJ03EbVkFvPBjE1iqqMnMVOxmXmUWAN9jJBWjf
3uSgXFAMrMN8PpSWjXUuBFj7I1TEpt12/ehaJ+iXFusOkQyvOQ09TDHPrJmO8AYN5a4GDcfgs75i
wRk1+D1Jq7vQu1nRuYKZNRQIOAxxNuW7pSMk34LadJuzDCqC3GVhk/yo0da0ozSowgxaWN/dmV4p
1xMUVkp758Ymof1iFcONChyerD7PpjJxubp9OJ2E7JI0AY8rEuwYdNEWqY3ibra88Zudhc73lbw3
+WiYrfxYNF1ym9RVTBcNmuwQCafv1GbFmeC7bWJ2cxPXyLhgzpL6LfZg8Ah49ZoOLaR1tilL+xl7
0EYDsJQ8Cbp1naK8gx0TNZoQDJAIUMvplPrjo3Kd4UljvTLQZm2F4fMkhR/Vsp9v6ar0GRgIYdqH
tHdQQTLIdml2oVJ4bWV+HmxNCqkPZifKTyvhkohCbggDGGfjFPs2NVK2EMbfX1c0hJOoUWmBNgUw
f04PE4rsqe1lwTcM/5LbWOCWss2aFXIaaqkleRnmyVxKWenHbBFLvUob/6uS2v+sXnbdPFf3Q/f8
PFx+af5fKJoh0/7fV80OXf1cFV+q7/Jt6YxfOtbODEpk1E9djjCcPhFN1YIwx+KZ4dt/ARpF1BSd
Rd+2hdYofq2eBc5fQFlgMWEOCp8Z1MJ/Fc+88C9cT7BADgWO20i0/JvSmS51/KyualG7M039Oa5p
2ZZ4V3Cp6edzv2QzBNyxHTHZJUmguj2MEly33ScO1L+lpHfNEurnID6d4TS0T7RHy+bqp4H7Re3H
elv8wckCM29s5XkME/l7gAJvyyS+52XICfjWZWsnws52WNekaLYPcjYehxL4ANLqdZ/ILcpfwM0O
CaZm2QcJcfZBe7YP7Jcypw0aIO15CCfpBLe9Ucn19PfP+Y8ho96NiDdFTQwpPXSL3j7mpDiClOeQ
C9lmkUTaCVddKnoi84farUhUSksm2WHu7KSLcItKO/hzXVD/Qfn3V49BpZyZo+TJgL0bLWdp60UF
RXFZgsypvnbONKV72ymzPIJfUPt7eBpKdNuuSprwPDOnYjhLcPELvv5+ON55sHs20tICHSePeq7r
8SzvxiPOhgzMxxyeldgRpNaZqAd9yg4keuZ5I5PVfhgkImQ6gsFrkdZ83pxmlKIAYFfmcvHvHweP
Z0y7bXIyinvv9IJV6NGpzxz/TAtDVrcj7ZslqidY59BtFPoa7h7CTp4oyrQ+AFfMVfFywbMNIZv8
ljPaWf6gRK4H4Oc95gmLWaKs6VD6QzX5ne9p4SxyVjiwno6iL2q8BcmOk0M2JB4s8D7J/AY9yiNt
NBy9MvvhDR08jOj3A0NJ/d1jgLSyUCcSUKgs0AjvFsyAPF5nm9Z6Gi8hqm+f/Q7MfXfhmT2+NQA+
DIkWhm2CSZGgObO1jjepGzYpFSDhA8eK8hGg8A/TVZ65qRZkbpbNbBh1bW8mA5GOZWcrygPnCWm5
+JIqFfQ7rkkLtZQJYcX8C9xtjYQgH6vzL/Hk8v9hbChVbn//ppRV374qSt/IjqN2aFnUXvUB93aL
EkcqZ8YP5rA0pIPhtcr7FSBPOBsaz5O5XVIbBOkhef9nJGlcfzqFbLei67CsWXUt2lkMn+aXh4aH
y0unCLAwAtaYatbEKItacX+bKjGzE5PWpBoPROmj0ZzYuQW0Q1Wqzn44fmMUDwloUe8TlXr9CWxT
cQ+/X2QBD0BGGWyscszs+B6GP6ZhmyPSzVn4hhpsORIuVOXXLIzDXZnVuuol8oGPJQHqMkSkpB9q
2OJc1mbb7KH/tkV4MMcs59eXpcsZ3WzN9VdDl5T8FFRt3IPu8kMtU2cNAeotOxmikPMlQ42HaUR2
WE+KytyE1epgdg+yLskIV5DNsGAiqDuKEmJWIKCgN30ey34ZPlg15nnVmSuGjF/2p4qfdwqOTkxv
YzLg6W4S1L0xdCqKynU3M0RgXqPE1ROVnyE1csIjL48Zue04oZVUbJpc9OKqQ11b/5mwKI6cBCX1
o/UUeYPVT/aw3VdVXBvQ0Gbn1gidhC7nK5W2ES48xDYyXK8hcTI9mS/inN6FUXU3pjWJpL56fVrZ
spCs/boqv/BReBjJeiISAIBom3UUcOfipfNcf4PxhGV4UYZHOxdj3NUWr8wyKgB/0YVmkXsynHqD
LJFQP98nsC2S8QxGmMPCQyM2ZOiVg8tvuHs1fE1ttY7bUHUDbzyliFo+tSs4pi/YBjTZjzA5ehHb
eG8i61TPVOY3eV8SZm/jqm2Zk9ef6oXalnfig3sClipobtVPdmIX3l1AuImcawMi8wqQQvJDcDf1
j0hMzM0XOdFhvmgsVY44tXXtGJvI2EJQHnG3DFPmcqRYyJeqFDFTsr+48r+4rdeiqbHIiddS7aJn
qxvzKv9iFZXpPQrEWrx9I5dp3o4gIscnUD0Zj1wcnzx1OUC++FjWLchmZ3k/N7eNjVVleBgM0+rj
KBspKqIDpPyAXTHU1KJj4pJk5oWDIGnFVRgiXeSc2jPND2ODqgpqb2emW4VDcWnXYexEYCW6HuwX
EnP1+TIASpUUhfy5v0GjH/WdnZQmjRKUFaZVXcAEGECL9ogbtRnUM+pxh6RDPbdm4lyHGhW4St97
mBd0J5+szsJWXA41J1DUg5NSiqbeWjuf1xpNy2GTsZccuVVIAefrJmumuRzPbBt75HDvtxK+2tak
IT7dmQXYTORNvFZD3BG4ZKxhObEObNPV/8xtWTzNPnW92mpuAkuuLEFEGwR/SFWeUv1OCoBaxlXh
hyg7rCAuGSVZCd89AbNCDrvzvVzjYxHTfMElT6piOHsjzLMfx13mDJP+JShzOfvWXsNskveaw2OQ
4XSVFjHDKJPn9FK5sFc4YvSkSzfu9LFGPTv7kXXY7H20jLhrT8LVdafPsAs9hCpSdPbCkwwb4Piu
mlAFPHmVti0anA2eTSqDHusoSfS+UF7D2ZlwkwH8kfkgJntDpXhmpc1JgPDrCOvOuQUh28mnxh7N
/GBRbrYDCngFuq6R69RLds8JOIV38C5X/gbZ6xVsAyJydn0Rt9ZC8ep1nkhvNYH3lXmDdocPJuzl
hcH3+OgQedKaw0to6y0BaOE24zcfzYrxQ5cn0ofr4MxEpoC5yBSjoK2btdpZczM2OxfFDuM78hKt
cWnhVphXe+LWoLsFZ1pkJwIcdmoi1zPWQMDG1TjPhzGhuRAUpMm0IonbrnDVtQimIGig/dHRZ5jp
JzQyTp7cpNOgf5jWGbNy3BJODLPu70uV8atsg9KdnahHzIRBfkZr2nV1vrWXTu+jmYLict5CvuCH
uE500IF9rr4qgymwlvMBz9n8i4NKF8tQVWPrnSZ57y3THlmfMrwbWkr1TsTdjyXrSZF5FUsCOI+m
m5TeUFOdpPSTlXQku3UQ+1X4bX3hjJOUFyzYqj3tVGdZlB8LnyobyyQIzqCNBmxo4ImkHYhxIB6G
JX0/2FxzDneRYWwrWgQk0K8XWy1HT02HtHH6pN/SFrHSm6KF7PB1XXt9X1emrVePayF4UqGZ+3KX
50WmCecV6gt6cy2LxvSz93WI8nr9ZmmtA4XXS8KOPUxbNp3lUl7dHb0OsFrW9xXiGi2/5g9CH+Ll
CEIixgDd0ndxhuQGO6qaKQ86EWxxyXQVlEb0ULm+3vqvt17t2DIeNyQYsbT/DhaFgQ1XvfWF6kID
ovhs+xuTUV9V5HXdwPcUFW1zPhlBJ4Y9BGPJRybeohUsq4Aqv7HJCpMgZihnhL23XlUwT5tOZGxZ
ULdpn9wtZrwW3WNmxK0hNrOZ1+0+teociazO7Wd2ZQtmk9PWjV2bm48ETfHCCKGHFdoL7MHAOcti
fq7Ph6HtOCAURGF+AaMKHQ+Yg0cNeWPGvY4pXv2Rc7/U64a4RpPeJHb3htpNdv4SSx6/gUZr5ULG
WZDpNHelLPQF6iVlnptYkSm6lXv4i/p6KlsPusEjnFKjKZ66btSHVYiwpJl9Tm0Y+eAaVh+sEKhR
vD5qHEu8dZnhko4lHQ/Oxok+DPFObWkf9h7rA9ZF7eAuY129StGacOZ5i0bOBQOJtbpwkcXD7sa6
sVsk4rIva9VCT73GUSNnKBAT9NCUARKKXgQF53Uwif3oRljTy0hVKcKhV2NaIBL1WRqib4un17DA
krkcvjZ42I+Pi+E4bEbUaAZAullh6CZUOehjGOMRqR+6cXVM6OgUfdiI1IXtdyWzlGufzsnAIA/I
+jMdr7GHtLuafw+FQr8kCmJExPdz14rprgtavGbPppCSPND0Qn9g3GFWXJ9741iziUhnDUVoBWW2
twUpHQdG7dK9sR24DWh8mpVelxKsHY/2+hF+SbCLB30DDE5eeU4/8C+XtC/ZIgb1Nj7GqiUAg23t
ZNRVL+vjeq7QKtLrGSyovpeOFQkIhYLHcijxiysEZ16+jnScj8xJVjGYQ3u5yn50PZhZe0uEj/i5
XiH6NbOiG/p1O2djbp+jTd9LIDsmCnblznAMP8FBj/70kz8ZXfUxpOjfPvsh37dB3tV0hwN45qb6
iMAKmEakBnPwpTBNyq6ZTiwUcXnjsvAwoehcIs9tliVT/iFLzbZD5oQKJ0WWtH2hIcse0ZIbWGzr
8qGtaocW+tila4eAGb0fwrCpZWacSzrqpB1RHno14BxkPo1p3LGgg7R4VMkCAvqxXLuyFRvIm6DI
t34eKz+MWsTS1K5VycwPCxWLpQVszYK64XO9juLrUNhUtgZ4+BBdUnulCcbY5L51MUwBuox3AVUh
s9iHeK95w7UL1zUYD80E3JHDTibeLVKmQTWc5GGvv99MtOfCrjXARAj6pFbjnsR49ZXGjkbYWF43
/STN4ES1Q9CvZ4G/DJVDQggJFlnGHr5XvGmRkGmtPbzSeOGOrLI6O1FAGXm2tK1IjWUUKhRtu6h0
UiwE/vZsnFne+sRDd3W6i49R8+uR3UhbN5CJbYyCk1gIfcbD5wgtlL+CbMm+9H2j+xxl3LeJtRtI
h8p76CYNDSsvLzSJ0eu98ANeyDQo4ScUvhgiVC+tcrkc4FWIyDMQ4df6jo3XmJsAmZoh+BCsFutG
IBbX25GbWBL4sjfqcBV/LJ22OcdLLtN6QwUgjWXhFZzjP6noNGCJ0tONHwokWgudlJGA9BwZx9zU
6yr9WW5vknZ3lcfuzSocO9QNqClN8RNxyJXOQiGYXF/SkyzMXu6Fgt85h2ar73pnabDGBs+uM10b
yVSuEZRNp1FuQ4RYa7W3wfVm8ur1uKAKUHEjjEiHcVAQ+MVoVW9qNJbT7qKH7jjIO/LEeKJQnyOj
A33Tkjpf6eivsYmX3tAxZgYPlwsYfDY7lfPK52RPZ8+Oh88xGLBi2EJEfYlJ41IPy5q0OtuA30Wa
5SSBPvACqCLcGdhr8YZhM2pJd7tqdLUiK42mmvb56GZdfiJEky7BIaSsqaUuzaq9dQantZnrkWHj
1GDVeGac29yrVoMn+d/XOBrgijMSmcOXcTmmMUbfJ1YLpp/mOO0SICGbBL0QTjZAw6yyzZqGK7/l
1FQRT+zjsSyJW0mQjoHzkIDqQZXR0RWhCmUVzrPyeOQhRhcSz7xerq9U8jwwjIJ2RFKu0AxfrUWa
Y+QjB6TDaxgCpg4V7CDRh+pwDNeTuNTpYG0aLwnFgh/ISZk6utRgKS3SfQiASXJBBL2lAy2ztVfa
O4U0wvScRmC82J8XI1TzevAYYDVvWSFBeG+67UDjv8IILnlG93KI78NpaXPgbDRh182UGRNivyHr
p3Rpc9Pd39BBb6zuxA6CPHimTGA+tHXcqs/p7OhCXJowjQcXsaTm1KYNvTw1cV7Om1WsznpImsFZ
Hwit1tY49HXoKXm2WK7Vym2X12v+pFrIOZ9sLHirHSYVCFtsEcyEGR4l1tiDt0FcbKzvZNmuADpk
4cjgBGlvA6G7cF2WfDfUyv2C/KGyT41qaLOv2WBbWwwxav8AsS5sqzP0myZxug6TMd2DXxvj6wkl
QvZlXyEdFR60XkPyI0aMNAkBTiDQvnUTZC/IWYq80bBqTiwUsssGrteWa9KN5aVOzeKDSVOmqs6N
gZEjeMTPsscuVJoWDvNp269fXzOu1yibMEBHPcciwTFfocesL1x3TMkqk7AhgPcRQjCgdNQjFdxN
2lQ+ixJylk7UE9633h7XP4xQ/Wm4zOtdRWsQ5hRcYSRsD5Lqf/7lmF/k8apDzdc493VL+N6kw+oW
8Byr1kBY3/xE2QBOybRIiPaLq+d9vzpgJxaISyMeThFY9xkY12yjF4WL1DC9hiM6tJYZlrP1ts/X
LrsYKJFl6Paiid1EpWHW5Zk/rYhCbpdE6SPjVVvNIEHg62mKKzZ/XoP4JZmJTVLJps0ttADN0UIv
ClojMwzga4F6X29ziY70D86lgqMLiUIr3AE7kApjhVrNxQNbCjEeAGtLZ85R73X1QHN3KecrJrCZ
r5K8Dla0mE1nNSmfiHY1d5T/Vf8MZHnsn4klxuxrGgAQegJtb7IM+24Zsq9DBlsXFoXvpj22uL7o
3BHSn6nzKehTeWNGKzTD5TNyJLr8pTR3+TmjdydxNOsx1yFZX0w9XUjo6fO7bibTYpW/FI98D2gE
uqMVJfYsypG4ZjiqVpmcoB0RA7ERoEp+QHq6E1fo8OibQFl2xVS9nmHsuIDyRNpPDhGOhByGxk/u
xTRsLa8zivIG46KWCRPHe2g0nZLHKY7hfGc6OtuIF18LxyGNTizqGTabAihNX7rr9u9LWhedGPY6
12sgtzzKIGK2R9EdFs+kdk7RNGjsCyw89OKT+BpzfZcjEXUc2b2jCxqtaPqeLxMWhKCN8p0J1DNE
pZiFqV6r1xSB6dbC1V5YPDVsyDDUyLK8CbfLsQZQgjp2T1DVIokG38r+iSsL+/VNaEHhOg2GaTI/
AGzE5I5KfyOuAF3bDBtiB8n8ACx2nB5e71Szal6KpzOdBhhckKKWr+hjw17bOWk/60FLlpGxnstZ
Dxohtx6mGEACJ7NhsstrVKWXvtlwBepbs7PsZeDWdFyKwRvfsMFfMyud1Q/0/lUxVjsVOjHIva4Z
EfI5f62t5/nRUrvjlFw4Ko+1POqwRA7D4Ott/5osAv/oSSnKUaAipNPKQHlb2U7Qvdigi1gOfutM
AWEy2q4cJ13vQfeL/KSnInYisa5jXqzBAWYA6rQOEjvKJ1rV9HyCmmeimNcikMAaSkEHRR2+KbwC
+Hsd4JdSa5nK2tE/QGTGX+xSIndfDu1mOVbUJKxW54Jxr5urYqDe9wxfNTGJvSy1XrmpDTp1gyMt
uh1/6LW9N3dGWQrDEIvyJsB0l64s3difEePKnOpGYT+8R9rA6aK5r/G2D3v0sDzLSQTWAYF7GAsh
vwakhpdQ2UsK9cLUmw4bi+BQtIOBo3fPZ2DMhQFkhPQc2qrYgaH4Vpbmfhxt5vX3nZD3DvU8NwQL
gMh0QoRHK+Rdz8de1j6bDFHs3VkA14fgP5fycXyRZ/WQF/PvBoVg9ffBSbgSujkL0hvONdV9Qktz
MDDwcLQ/3b9+Kq54jEQ9U7d5oZW8HU1O7MZwRCn3PYUlbC5UD5EijkA9BvLajotAnI0jdZ5xYyxu
Cwu8XonO1nmMhbfzyxqNq71yXbhiv3+wF7uZnzp1PAlcFJqYtsdswwB81zeqsNuafNcEV0OPgLUJ
lktXOxxSOFal8kFpwc48VuKRhaFGf6wsHYtBY+PxR5nZ6FZKbuZX/J7yThpEj4YLagaze4bYoovG
NIpMmTpxgSeZ34UIdNzV9oG++37/Qpr38u59HPCR0KwdXwhsZ94ONIpHkozZDJEe4uP3FMrMmggD
ReodRjudRAYihp+4GX3Ess9//93v+8IwuSBqURcXNhRF+x98LsPL8PyVc7x/dVPxET4jEnW8Xh+J
ZU8lhTj5GNT7WFfBcBjbAYfSvSs7ndfYx/rW7x/rXTMWT2L0C00bp1wfoAHIjLdDAh1WLmNtT/uS
ADTfG/bQNmeGtSaIDKeJuMJkz2FzojIQHNpgrJI/9affkk8guEEt5TTB8whYlW5Svn0AhNqR8gcF
sreM1houMXwr7KhcFu+7a89mcQkOux9uqGfzx6gFDE9pooOBvuJKOB1Ka5wvuD4B15vAD5ZsW0Du
/7T2gLX/cHjoM+3N4hGcF5YLdAX3bhrXGoDw7csd1UooWNb/8gMI/328DPukMUSwt/oc9K7dpn1/
WZVDcV/5zaROfj87/1g0gWByAotjwWflgCB/+6XAxpQW8Br34CLN4GoyQfM9xnA8vGsCpXndMwB1
cj8Fo9ueEPbGxWVLZ66P0PFls/7ppHoHsnBolmu6mxuiWOJBfH73OHhRzzmZd0/l2gyvg5pq/G4k
AitPwblZQFBUOt2KBk0bkqoW2keYjbdlhlkZyGp//TSXeSye4YOJS7s3C2PnCloUG5sGhhul1ODB
bnFOAuVO5GD84db6xcNbtokzNOw8E/KGPh1+mkBrad05rPtuj5FMMN3ms8r8eDNI5WCXqgYbEKVY
1fUECq3+MU+EtjAQAu/5D1Oqd9TbdRSw+1nxATNLv//dY7iDC92dfb6XCPicKSLYW81SoHwPAQRR
ekl9ytoVlA+aCyxzs+ScMzLpaInGSh1KwOruD2z9eqL1PzzZ+63I7EJahDRimzRvgYS+HaA0dOm8
h4Lqv+1N4xmiBkBOkwLr8S2qZk25Nbxhcbi702pEgirVfWoPks2+yNzCf8DfJFbJpiSVuC/w0PWu
FQS3/JqVXfZnv3/Wl2d5N4ocWC4seZdkwH4PaxkxPFp8mvX7pvfLx8EfoSgvRUcZLLXoNJ+VljVu
4wBM9xit8extHLFYyYndjK31wV8cdB3L2ClpspTzvAdlme792RrVLoktKIxcs5WuLaNUMsSr/4VW
uVRnqmymu9nH2WjXymDUbYVJnElYmlirTKi8ZZch+sN9F3Uqae99B6UISkcu3+BXNb9lZVCoQM79
F8Du5vjOP3ME/3GpCVaR5/Mf/2NTvrvUElBEXQP8cq9AbktIFsVMtEoS4d04TF6L87UnL7Ta4uP/
xRfDUISZKALKyBpg89N+GoI6KafJGfdDhTb8NgQBT00ESsXeLCuIDC6uhAUwOQtuwe+/+Rc7OfCB
7yBq7hGfvPBff/pmv7IHuCKcimW6euoe4xT/A4iB8nklhg4/4TCU2NtBNbm1LbmKV4TR6eP+Ybv8
YtwBDQFWFg5RJXDGt69fU4B0jWAe9hQl2n7fjsoiQPOsDJ64ZyXzbRMKFPedPEn+cBP96puJyDx9
E5mM/bsr02pVg2dRM+wtSi5i3wJTj3/07OkNwFpgHNEQoDK9a/BI/tN9pKmZ77YdMEuHQecGNPny
dy+d52MFcQI6gDeW5jYRvdIoRCuk7jmWMAaNzNquNn39fULFujgQ4Ytqw2UZ9+fw7xmc3y+FX40F
3YEQeKSLz837WcBpo8Eya+45B+rKu8CNuXkugjK8aG2MI56nTomzNVDp+IfZfx83BSIkBTKJWogm
fY6gtwOxNpXZAO/v9x56RsF2UVXw0DV2/4DsOzlNTh8JCAiic3DGRmFku9+/9ntIFzdxaFoOcQEb
gPD8Hy5iqyU7e2167R5VILhE5QHmdO5Lf+vSB95YZm7iVJ7ZDYKfbeAZ17Xq8Q2DFjKfOZxD19OA
sGgU523XRwAAJrH//SP+c2b08MCKcAP8HelHvh2hsQtGVBJTnlDKRW3Ju4Pl46os4zQMY6v/iJkI
eJAgmLo/TM2vxgbALJoJPucDOOJ3OxM6pz+GsIX3jTO3DyMWBQtlS5RHNgJDz2JbuZX6kIeD00d+
VojzMRTVBaUS+9YE9TZSorPwpr7wMCT4Yo9THPzh8vpFVBfqkI4nI94FJfruom3SCcLtHLf7ARm+
b3g7ZjRflyqfd4tdmmIjPTv7JJn4O9jK2WlBT2naOGC72j8M1T8P0lDnIr4lwGFzhL97EHvIp6Zp
ym6fhCI1WMsljg/YztnGaWVTDIZGhdwKwt4ZiKSzxI7THfysxLn7/VKx9FXx9lghoiQpBw2qV8v7
YyVsssVrQ+oJo6gh0bX56Ky7bCpoqoJbnMDP9fH0tYZm60eGOcWf0OakfrAAnbvMkaLODqz56nEu
Ee/605Gnx+Dds/mugKWChlTgkym9XcdpXY5t6a3tnmhEODs0V4oLOs74nJhmck5ogVjNkFWPRg31
cusZA53EBOgHBhhz+dzJdpHHM+9fkQv+f9TrQFjjp3Wl9UDeKHbcj9//939W//H9ufiP+7H7Wbnj
5ReP/APH+yt0A1JOQkfA6i+SCkf6ge389bL4iCwIhIXW4PibfWDZfzHv4Hrg/QUOdSOe41W6g1/S
ML+Q44bLB2aC9W/oB2/PTEJuUNqYQ7qkWbbjWo7++58CG2SeUuV3xScvs8wHL08cTHfR7K+rZaDP
FIskAmHo/ukKNd9uP/21iMnbYRi4ZgAD4n08hUWTC8RnesKXpsJSiRa+OtSLF9PVl5SDAcvP6OWC
TbgNJ4iF+GuP/oPdZMNXR6zLgUqq4516Fr5pJ1QvM+vQwPC2n5TI6HdQ4lbfJ7nIM19QUN07mctH
0HbNUCQcgY7tG2p9zaHnWLhMSCk/xgOlKGpdYEwvAao5YtfDO79OEoaBpjCdoAO+dIj2xEUefKuY
7fzSsZFU3UjoGvWmhGQHl64GoesZkUADv/gxSLOPP/lj7OQgniV5IrRVRttuduAMFS2+qqK+eroy
xX1xGqjOEB/TEG/hyEpCONCE9GmHe1cD7zv8FtZGPFM1tzGTwqLQ/DrPVvYJQ8+mOqiUyOAuoHZ7
6c7BnDzxV0iDRSoIV2NPn4Esdx4tBXfXyrz7mqzjyUACMd3MCz2XHFknp4H26Xai16AFQvcoKSGR
Hsq0U3dN0cUBxC/0oEg2zB7XzNE8wV1S9Fs/XOMEAQrlycOojMY6yLo0LmWm0DYYbeXgKVN5BMdm
X4vreu6wYbPWrrFOVGKkyDEgyuhE6JGHwKsRex3Q4bNzhCR7KHBEtDIY0ofUL7/aAOboYiDtNm9l
CJlhLlfxucnrLo+AeBgTqdEIlZAwMcXZNxxLcsgVlAO9F1XgKFwivq+ZVy0YarQyP6aumD4N/lCu
EQ41iyZ/YX5JS9ByG6DBAEFwJKQnEA3wv+h8ybUyz0181/ag05tH2U3iEwZ5C1ZKgnE7UFIanAgJ
hbagO1zQs+o0JuNE8RmnYeIm5/Dz+O7Uz57HmYO6RDzDx68zhb6Zkg4+gwiYoFojUIcfJRIEZL2K
Al3d2CdN7SQtIMy6gOVO/3dEqKOEp0yzdb7oVD4s2kYmBdcWCNx8HBlLVD2UsjetE3cfoS17FFO5
Ur8nfdJ1W4Gs9FlFV//R1Q2U/bRSPoSY53ljZJKf+qdzNVfaySkEd7w48cGPW9bLGmQaBgIuI4Fv
HJcuzc7Euwuzpv9eIr5wN6Ne0UcoZnVX2ALXT1oKuN0hZzBfYOPJbgryvLurPWvuUeNB+QJGZVIe
CA3zPRidft5Q5/cPFuK2fDGaExd06dd4a69o/0Zo/s+I9kB2rDfhyveBL3NmoJP0+kRU2pJyf/5/
2DuT5biRbNv+yxtfpAGOxh1TIBDBXiRFipQmMFEN+s7R4+vvQmbdWxKVKZlq+N6bVJlVZRIRCMD9
+Dl7r70isMRwiw0+qOYJXz1c7mI84u/HIQ/3Qz8gNmvv8gI3Iow2vWG9qqb3CwKTD03ib082mQYq
WEQ+3rqEySNkHeubDTI5bm49+18J+vWbgLsrbXJIS3z0CnXjs0MII7bO0pM3VrmsD4AaeIm9afDv
CStb3xXjVn50JtzVEcN/Kw4JVIYXoqYS0sFKK/G2cSoBm9RnlBq1BHmSP71ZOcjVBQR52Is6sQ4m
oqeKeRjz9YiYpMJEYIHoNSO4BLoQ1EQ3N52oM0XWfnV4Wd4WhIHqLxnBi12AtHS49ulLIN1SjYBp
6Fakn7Z53ZLQWSRCBNA+YXKITWnEtKKvXGZBmKqODOgzhputq93xWNR81etEkwf7uQJB5170CaEY
2QEsDGrjkoA1QEmMRYnvC8AIQhMJ8WoglT6qbWvnULndJJfjxJDhHT8ySaKormAjFTCBvajtS2jV
vE9iQiXmWoXcA1Wxsh+NFrUJTeO5V96LtxvvTx5zDFkA/MfiVAQ0JmqWIpG4Bik96DH7/BrFApGP
veYkEopmsvqztBZ4a8PRRqSIIxRjt+BP2/YgbgokPySgrZO3+idiIpWVcjcMr2gPtkjjoyc4VJLj
KYv1LCagptGhnzaec7FvUVbYF7bnyzM6WI1H07/yWePSLs9NfYVea5uvgbDb5K2bed97D0nFdJOM
VoaI5r6q1vLUeh5W93AtRTU9MDNOxXttgt6ONNru4mCh7YyfrGzuv1LAxu9mmiVWMBqT+aURkOvO
ES3N5LKWJuGpaz67pylOiYNgfTGfWe3ir1s/p1dDblZf8yJW5zlq0QG+g+HUIKIVHIe8oX8PISce
r9WKfOiQaqDGUUJO7j1a4PSpTZLhwsAa+HGsENwGMHW7F2cd/ArNPSaFkK7imkRIFSzSVnOiChES
sY8HBmJMwsN0az6yeOgU8uPU3LBiGbsEV6H1Wo20P9fSykn7MBlHBdPUYTemgLcvayu14E4sthJB
JvFAoDDGU+3KFut2tdjWdnTnZvtE4Z6tQe+MI693UZmfbZXqh7E2PYaTbHQo+GAS3DMbL8fIW8WA
7stu+fAIh8xP2nY4Qfttmbz1mQG8LMjTKUW8edebre1iDhDFJs2m66k6PYJwTl0opxyKA5DLy51L
o+TdVnTDEJkoUsFWEPgnI4qFVZ8WNIYTY1vkf4cyhwMTlXU/vZ9tyZLV5Guq9pxTi4Wu6yo6xVYq
H43KLaYjDU2vjXyDoeDBz2BB4USRZXlMUAm+tzk00W/0E/F54bXGHrON6cfE4/0JKvwYIlwYYewe
t51F5vs5mbTgE/jXnSaXN86CHOVg4p1IQkHMsAMcxi5AlyaA84LObkxCAxdmo6POqEFYkKcRxVTW
ekDmdcku1OYjSgCD5YsSZ/Oo14z92tozW48ALcd4oolfSxK0V5EdNq08EXgL0qHIWaqmO4Mp3aAF
8EmGxS69lgOBOAIIgF16EKVIuunWE8GqOSqwhvoHeYwEbNX3RXlOV3pyIgV8bjyhmhm3kFFqdgSk
LmmUmll3RmsJwNQkIHGSGjt6rEuKFVfP3gRnKY/jq5p/mDTlwUAJH6/xhMfGSHlSJ1fG7lniQgkD
dbTkT6AwMhZfkVUEB1dW/3mEXIvS2tqmOlhmNOwgGkpYBOhnnNvcmtTdNC3GmbVhqUE16bJ+0D41
Q9MzXPhTaf3BJ5H82hk81m4UStsNj+byAc9eKo7OMs0LlpvSuCC7Vb4xF88cOLYn2Zd2QGM4b5z9
jjQdjSe+uScDRUP/AbBHMQZMll0EZn0KL8Rb4WzC00czG/v2FwYELW+nE1t5mC8DuJclrZI3C0lG
H1Su9KdV52BIceCDpOxqnTwvVAsoGuf0eu7X4olfazxvJ5f0MTIaaHdjamy/4vPd8oMwMvGgica1
UZ8ukvT4ctHzqenldophxbiH0UXMFk6EFb1HxjlUAVFJ1nKaoO/FvP8GtI8kbhozKBneV2T+1cQd
m8ZAFHveDMmpSTFAhZT4CU8ososnRamCHadgicEIgcQv2Et9VrDM4E1CGAQim7Uxj8MEnA4zvZY4
XTSeHeGDWbOQZz8m2z2Ji3kaxpYzVVDHfIHCBLHvbQbI4Sv5v8bFNlEwIjyw5HPNA3/bM4O4AzOu
zidZwSJQZD4CxGWESeYwoJH+vPMlYwBN+JOCHsYAK3TsOL1xi8H/AuXN/lCx1kwMBAzPOKKyZ1Fg
8MLnJ8wYMq1fVJ11zpmtuMoh7vDoqKGrjxUga3T12aam0ClYHIIBAxlMB8OqugP/KlUoysC4i1Tl
6Xsrg3sU4lfZY+0ZnvCPdyPp5iSEdsMJIcJ4u0uIsohKhmcw8xv9pgdE1INCyexjTuISH4jk3DdM
K/znqh0mJyRjx0Y4suIfaYY5d4550nvNsass40st46QKFfHAFbzeoifdj+ttQYGrZj7w/qXeW2XG
dh0pysRlp8pvb+hbgd+Ks4wib9Ndwrg1n3qXKEidEiMOcuR8JgX+tkyYPYSlnaBW6AtEaMjNixk0
yOb6n1EOZs8VL8HjYnd+G3C4WfyglatKQxqD1Uui5PI+m3put7Ia+0XBOgR75oihP/B+mx9qdPg3
SIpgNLACOI9aWHEcxkbc3E6QnvqwaMCOEO+V5S+FY+7yJzLw7vFpxASx5616KDtM9odZl/Lk9JPb
UgvNBo8Fal5KEGvsukMvNu2dMXPUHqxav/aBMpuce4bO2K4SauQq8u1xRuXDslrjj+l9GnRitM8E
2r6UtZWISxBj6PFC3kT5CIvfgwm37MtUVhOXHaSOYSZIONiOA1IJBZSojR0uMqvEgMyt1rs8pgqJ
eKOKKRogenCT55YYOmoql2OWt+brMS9hXIZ1ZWNLzuc0Bs3kCthZFtxrtBgWkdUY7LQCnTVBfpJG
ujz3HEXq4M+mym91n/7vRFtYDv2W/x29/dBfuhqXL9XLiCfi297Sn//SX70l7w9XKFqF6GWYCNAV
YsD6V2/JBWyBlIVjsw+VlZQQ/p9/kS1c8w/s8KiofApz5pj7WPpfvSXHpyPl8bdAZTq+sNCr/AYV
9i+xwL87mZLkAz7DPq8S6LdoWL3qiwMVB689JtC9+2EIbHImoqFKyJZvSv2pa1sCv1FXnrEEWHcr
p64QU6sdASisDqlFevMELDLqYxwHPGbi5Fm+eueL8sXtt+EEqm7Gd5PYAZnAH7PK+9jKmI6S835b
yE/obHlUbvYVCQh5tDWK+pRMHyuFMCY02QhDfTWkrn8h1+ReGuqz42RsmwDHz5etk0GbppDX1OKF
QpTGZe2vbIZp/MJrNr8fLL2GZCZmb5c5W0PCe5j5JqbEioDr1fNW+ggJcLupEmO0c6f5nn2Leazf
jirZa3002W/M2PTPYmzcV77mOJykfQ4ivj5Je31U+JEYdg4XrG93KS8rEC8+ZehD9D7l7lpcjIaf
BIj2PZSY1gfpiztB/Xma6u6TTJfyAhduHlRM5RYrvqTvBOqdjehYN9ULMd72KRtYLtjduyMj+JiN
zdvQndpDyI8DJ61ltaMgpKlVuSZfSX2cB6q2ac7IZScp4mJZquSyH9QHWODwp6QWLw3yd5YaLd0z
B4/pJa6Hnm2cajOZ5WONh4XVDMNGuQ54uIRJ/WGTEWAZWgdruZ1Xyrias946lp3ubuZmtUguzKFE
rYC1fVHfp6APgn7z+0NbY6YUmbjG6UPKNx5PUIW7TniB1eS2+p29Ctp1aJf5jwEntd892jCAERZR
pJmj+84bmwca+4qzKOEcZTq9w7UwHAtrvXbZ5cO5XcYbbGu7IwdIAHeaVla6WrQMVmJ3kiRwoLEx
/J+eBmyTB0d0b1HwU8P00/XgEK/e1HUTmbri6d2ztmr76O6fIFflx7iNCU2DX9YNDuUKNRhZPzcA
CMpDH4sXc028aGQGEsDrP7aO+X70aDMUu5u0SiuO7fZlSfowNEPOHbVvveiJVgKwxzdGUj9uyjsW
ZJgE8CDQprpP5T67GGJvwUWhumiYBHhJRIYhBEwRVTY9kbk1z0j7kIGOnc+gy8oQyOWT1wMKQE4M
VbTHX10ShhL5enyv7eShTZcYrlo3nUFbsVHVpicAHMjCHXEhenVGZ7sG48UJoOkkrg6+JXa5ZiBR
q3RQRrdLf27Wlg8+UL/vZengk1HWzlmNz3IQ9KEepgtMMMvZNNjnZq7UmY8YpHXr/MSeXT2Zg34Z
iLU4WHUzHpr9R0hSez56Rrces0l9MMfkk5q6x8muRLCg98XZu2PZ+UxBRf/ohJQJnZDkcyJ/u2n9
hQ4X6P6AcvWyQK1+Pol2u1qAsV70tdg49Hg0p13OKja6o4B51QfWhBSpEb8rrV3zYHnFk1a6PGYO
WgDZz29tl8lahs9pa7eDEpONQh8IcZxyEJ2stTxnbRQUC40MybXaQr/qiA3wmDcelTHcuHqLVkX+
xbDBnFLozM/cbMyOTHsB/4I74q4Vzv0qe/dBwh0DUj2XcIFLat+N1f9goaKu7OG8zwnaseiWRxgX
tkAUPTDYCfmGsC/hoLKqGJkV1h+deVvuu6Q8j+2W3M6Skxa90wSLhimxCwAwSNYXTWDOiYhBTxFX
EH9OExDFf4ooM/nI+XIMk27eUYPUDAQEPNLYeEEzcFVOxS7lR6/b5J2Nh7l7Kme/ONRzelYXfhJV
nfmygaY84e8C+4ZD+BjnvJ16WAI6xeslzEf3MM+Tz+vD57Ho5hM3LL8UejQ539JqV/Z0vYjlMy69
hb57GdiIhc85E8pIgvj+D2qT/xcnYzx+P6tcrpvtY/WSdeOX7yqX/V/6q3JxzD+QxAobATL1iW3u
hdBflYtt/oEw0/JQfUj+S+7lyb8qFzKQ/0D8DcfLR8POvMrm7/2rdMG48AdTNPR2lm87aq88fqd2
oTz6ZgbLn7GR+zCugxoEO//P0dy3czFT5i5EYdJKibRkGGI07lU1qvyOSpvV4ptbc/tXPfStnmqf
5/67SvrrWha4HEaDgMDM1/o8RPX+1JfU1IpUmQmvr8K4B3A8/dQ38XRpK5ivv7jkLth5dUnQWRgp
lAMvCgX492M/mm1VnotuDgxvHg6TvRpRrdPs/Le/GPo+HzKVQE0q/lQlfDNcLClRyXdGvp4mfp2e
I5P3iOpWNJBTUStg1m5d17+YLf7ND6d2oQxaBXo+PA7ff7O0LFs6HyC+43H1gwSnEI12AptoFkgG
Wr//BX3GfMxQKbPV/hB/+5RwiOosHKl0ivq6vbFrHw0xp7EzOoTtxYiI2v/F77b/Lt/+bjZ5DujI
EZTymPD+7PKKb+4oDyRGiKJZqMPSS7NfX+gLtJcj5Uyfu/5VVXuXWNWin3/L1w/LftHdf8GcmGu6
fw5zv7loOsQwVNDLo060VsZDHrQM5Ja/eFh+vIpC3wU4zHNQq1p7kMW3X23qWiYsZrkEndVON1Rb
2XXXy5eff5XXT4ftom9W3n4gMeUuFPr+Istaq63VZLwimNOP/lystzhPm3NO5tXZb19KopNi9C84
Zv3wfcAM5Gk+w97Kk8LcwrJq6FIxhpmfCbgdt1/8RvuT9v2DgaGD9Wo/CSIqeK0Vn7Omq5q+3gIj
V5RP/ho/pe00PukuT64B9tJMxUZr/uJle71ycTuRhUFqVYKbytHx+9uZYLfrWkU1UVrecJfF23KZ
K7++stuWmPEVENEvnv+/eUgYrgtOvSbhbBwuv7/gwoBCmfhPaOR2TKMzOz7Dw7784rX++6ugHEVl
4XDAfvVao4MCNEpae2ALnJIDBKnD7uz6/Zu3K+osdjEiwHgav/8ucbnJFLvhFsxadKemcI2buMvk
hchk95VZUHf78wfyx7WDwA00F4Rc8MVoAXx/vRVNfNW03Ra49nbGXd7jx0i5aIbxua2sN3R+h8Og
rV9Iz/7mjUO0aiPg5PjPRvDqjQOsyUmwBmSvhlVGenSbI2GpnHuNbXz8+Rf84Wfb1yjiS/YGhmKg
sn+Ub9YpLIjGCOvPoStt99fzBgOyruHb/+ZV6J2YHocXRGz8odcJKRvJcbljVVC/VkBfgVEZYNiG
wXr7u5dhlQJWylPODu37r74MHc/Mh79kM3pqSbOefcUOzWj9N6+yc/roDaDF23Ofdsjpt7fMF2qQ
BRKAAJiTcaCZmRJaVcvDz6/ywzPAG2v69KD2lRBR06urrCRPTQp4fICW3LjQ8DZuIUguhJn2+fHn
l/rhGfjzUqiLEM55aGVfJb0wZMa7S0xhoN2Ug9xK7KRzvraZFNHPL7RvR98tuLBkKVjcfa1Fz+TY
3985ptVgXQQCjrH1Yos1fR3kWeZUoOeEXGfGUGIt1tDrZMmElBEbmHzcfctvf1+P4oPnHoERP6F8
dWt5X+2co40M8mVakos1bn1SxuyqbX7xfX/8DYFzY8nzuB4eqr2S//ZJMcBcwWLzodAuDal5Pi0y
+OPjWcIp8eHnt/bH3xCBu7e7AAmtom58tfx65OZ2ulogak9b+0YymT5rCnr4v30VmqAcMuQejeW/
lqCtdQKxEBgL/Zg6iRrigoN6nNNf3Dbfen3jFGcY4pT4RiabCeDg72+cS5ornsY5wW2TDktUsn+R
4zen3WepCMV8bxCK5TBi6ahPgQG0MYM8ZvxOcoJBmNZvPY3f5EjYQsfyaYD7xD6+BxAg/SnMKwbc
22cAAHbL4H4t9BfM9U0eQokCk7JmvanfJnY/yWPMbqyjLe+WukJgZhX6wlxi0PcBMX5dmV30TOgZ
aKzWtLoc9Ju0cPwbFulkVecdTO/sLk8XZzoivUg8+8B+1k13GLzXCc03kQ4RES2jdSclKL7AYnTB
dLAtfBL/aFfK02rnOr0c876Fz92YJHDs072Ob9e+iR1IsO9TTd7utdlXcgtwNUo3nCYvZla6NoN/
VmSQn243EDzr+UK4THGHLSnrcMUZy3JFvb1We5jISIOQFL3WpxE6V0uN4k3E7KmF28howP/k3jc9
ofPHlNalEzI3Mpw7pmg6O0D86e7I+KYj5WQba6KLH4mmW09xFSBRbN3j6CLCeaatkZgXzeAW9iOK
63RLQnppWfmxRFOW4oKoGY5tYG8hlpu4Fg5DrbrhTDsMCqlucdwyGZ+TDxD9Fc1NvZB2iZktezTT
zNjOMRQY4uCspHrSn9NNdivX1HtUqSjXs2ZT5Xw+aWkj5JgW81ASAkIjuJSN5lebVsRdfVYR+gOA
Pb1LxgKpVCXTytphLmVNHcpfvyNtMsvYuzycO3bllluYMmqnRz5W5XBTpKbnX9StKG/HbrS9h9VR
/Xre907t4hJ2KiTSEXnO8EkPCJeSYTzMC2PMF5Xr0bHDzQbFeaNzhx7wnBmujZopn/TnrFq3c22v
Kg7tluFSQBOXgxmGXOKQNpHBEz4uey7325YhZfaCHBNRDhGLptJ+5NotAvqzwvMNEmj6uDEF07Gq
S+QUJYDeZnkQTA6nzz6KheHKUV3Zf6GJqolt8pm5bskRAZ51QyJLnV70bUIO56Q9q4N/NvWfChPl
0Cn2ZXarKrP7avRebzGpwBZ4CWVNLiNtQbzkt51lWHRtp962p09bHuf8qqM2fGwGCwnqL+ZcifqU
jD4AHeF3pBoZhQt1tW7ygTZ2rnM30OaWqFDX8NbOad2WEl4NQri7pbQl+s/Bn/zrZUjb/pQmVfMZ
mtEAX4/RmvmpQjbghMro6suBmcN6VS6xUR5n1U7qnAQey4xWXp6ZlrY73QwzWa6Xy6iG8l6RPe0c
dZULEaUk5ojIAmywIJPSOUZkPyZ2xYoR6EdF7jk4zuyiUicUElUbspKygy0jTXGipP2NkqSJPbi+
s/UOVK5JEil/0omc3uCx72WKyk0hYGjOBpHZSTjY5tgASmq7OCQdNymCuJfFlw3AIQVwihY1QN1I
6IE7Ms7H/E6wzHnKicc/Q6JX2ZdtT/rA7egns/fUNOOY3c+kWLTnnoKiehINQ3weoaQkvgRH1lPn
Dtk1yepGEgEMar6Y1tgn12lLwiAQOARtURG3TRvNIJ7Kt51WJUcnkxRjfqBx3mV6TGSBmacPzQxX
hkGJ9HOwr6K+KYjp1LDIVLaeyQRYGjILHDNB7nHgP5sLEs8OdZ+iI2BmpJ/x1xORQwRQddePujZD
NAvGDUyu7i0LvyQt3obsd7LpDMMQROSGobBqi4e2gNWzA2EWjcs1xm63KZW3b9ZYmCm/3wAEo8+0
W4UZjHiiWt2csf5QL1odHavtNJiDXMfPhE4SPLc0XWpdERRj6Btomtl5w3qBl57Azzxcpcjq96TG
pHlUj5v/3ivZOEPMpLP3tetWIJn49uvhUoJzm5DIpLM4dKOqjCuvg4AB0rgscT3NVu8y6jFHP2QT
X2nIDtjyIkeMw3o0p8naSLAZJCkrvQ2UzyIxvAmgMw/bRcrbYh21kZt9iOl7GS66KWHut3h4+snJ
6u38HPtDTM+7LHPxOAxap4dFgvi8AEznrWguKo6/UAkohpBb+t2R2DThRYVo5QvLWmdeA2VPjuhV
HaS0k2pN+Lgx+SDkNjvyw5SXxNOCADCLi3UkADnglySI3kxHmhIt8smRp2VswA6SyEf629S4G8MQ
J3leY4tW2ora0URBwogs2IjEKUNjnkHAJIvw1nCzWopCHHr6S2No/P9OtpbzLur0qPF9ez5bpl4z
MlxTZG/NjGzzOLAHfMjQnL7NrczZVVUer2JZauMNegZpIWTOpxmcs0zICsgnP78omRHpw0riEpP/
BkL1UaYTBL6pWwrnQKsRwFglyMwcYK9JqKfV+qLarp/C3LFn4sp1N7K2e3BegxnRkjqAMepH9Gsl
wSdm1Y5OkAlmkM3U9nU4ipkgFRZdHyghYeJPIE/T+jyramOMema4minYHHuhbLL1jq7fukt32j3N
ShgtonIvLy+HknBBYB29804ipMKM31scTPukNPMDIBn0Uri45+0g22a4S7et2PV0KbpHt8jdLOik
R04TOUv+GkoS5LKgnwtOnNgqmmfB1scrX2/QDaZOS7LG3M7+nGJdZwOcbdpaPUheAK7sBPBSqqkD
zYn1HayYymsAu/h8Pq7aaRAP2431QFhowlZQiu5CmxrNkGXkcxl5dc6AIZl6eWP31qaO9BYWRYFU
dsz2wGT6wegKU0RtJ4v8SH5Y3N0myPyTN2taMgkfElUh3dH5NM2XXZ1vdoTimNw0oj+b9LoowGKh
C5zz5a3YqsklitBx8xsHPNZ0gsYNz2IzGUIiQ1w96zIeCr+4bKklhoc690XFmwYrOLvwGMiTE4nQ
0kFk27jxYmLqNzLlMKfbUFhdCXj57ic9Uyqwv4pOJgdmfh1CZKDjHkrk1rCd9gNlC7mseut7/A3d
HMcHUOkjo9Fc9ifg3p7LYNAAL82kCqROwuGwDcZ67NH4NfW0hA4nwefOWOFz61KlDDIhfdIVbuR6
BxOt8w/Z6FslMQEpIXw69sb1wBCMsEAaPwQVUXQBOENdK7j9Hbcg4pdxL4be7vvTiG7uzjSaaUNR
6G5PTUpUOTV4h4ccBbxzrxGHX4DCsIk7Y4W6SmLAPkjENPJFiDJIUmOs+xrRFAy/5zER9vPK2ZbH
Tfgj+OV4ICeWwMpiOKI3HRLCdvwN/aOD0KFLvM/0+j3mXMs69uFq2t1t6pBbQfNFty0LIFsjZoHa
uDE1tBse+Trm4zHy9oD5V2xbPZSD59hMWUEMxEtrMNoUiYj4M4LCKysfP2o2deIuO8JgA5jOe+he
Gc9PXa4cJsOzQBfVAut56HOknlGNPz0LRAnPGb9dlZkhhaueMAAqPZ2tlYVcoCQz58E1hA3odsJ7
f6Tsk7ceVEkTLSaQJaTKaf4sBGmPzM2nZUeBl/WZV7fxytUZzgTYktW9NedGRRhaXnaHjehcyM9p
NxGXKnAUYdfnNcwZb+vDmI84dhJbDu/6cU0/ARykZbopTLDEo7nz1xqP2xMWH+8MmDy1lFlYnJY4
CzQoJkDWX61S866Cw4L+bA7EYwdVThM0IDmvJVKT49DHGfXg5VajNY0ElDgvWko3vV1Y6dpHPwO6
igJSkkCRjisBjZ3vwGBCA411JkVidiQJqaoJ0XTncY9+FEM4iY5dr1jz7W6scySWPpvplTRARl+k
eW08dh6j2cdWiRh4li6mN1vn2LdLD6ErVKiz7kGRpUbkmZhg/XQcrwgDhvc+uGunWNXa5sUhLfp2
wsuyUGIXJYdhAdsshC1HpB6EvdLet4M4PgkYCss5HqWxuqPnMX9Jurr+WqLPdA+V0bN7Zm4hoDlY
S/1xAaZF8Krp6AXxRzyt2BCKBMgChO613lzWOF2zTPP4NHl/KVlt/PfGulX6rjCNZOMjpsW4HmWG
hPYRNG+NgLMVa0Jorm9rMbyBCFryVhqt2XeAozQKA1awWL6r9LI9zpLXK8JE6U5HQF1lf9g1ic8J
ar8Hh6OgDhWnUBvnTt0oHqXdMdIMi1LHFTHn5bJRtIdy2ziG8LZmPHQmgsJ1iYQzpF90Z/QOFg+1
fVzQmn4mhyCdiNhi1+E5NWxqTKMbe048QLQDloz60vXiND1WvlJAdmt4nVGpeyrgrRL2uyazzXdT
zurNYluauM1lOZ7ldW0XUVcu5k3t2GXF79CitZBU6p+TMW78Ezav4rl1SeA6DENdHovWydAUw3R/
JnvaaG9F4c04TRFOue0L+bzT8lBWDMk+cG9XKyqMuVsJHqb0Bos+eo/4u5iSNxND0MDoMBIcIElM
0zFxsPVeVnJ0HxxPjITEUgrWJet0N/h3Bu2M/LJGNoSSSRaGA5WxN080ZLtP1orUNJq9nGJFDmPs
clCGwB7RbKIgbwYHSrPuWk4KUw9CyYWHz+SeerMPDGBfD9tmjB8Sz+/B3hWm9axgEV4TGwxbpQMh
ApAPefW7OdMmumdtdm7EE0ftQPsUCSpGbdEEZESPDYQrkMSHDs1xeer6VhaBV071p4pIAFY+prRL
4JGPZIXjIHvSbslUi9bUl1CkiaKwgnlsxo8GwYLZ1Qyff6ANoqRGioIwAZGJOd5raD0N27Rabmqr
r/xINJ3hs8l3y/02ZFZx2uoJ5cBMSAYUahpGfNVRkb9kbTNKTVS8E70IGs9AZk2ru2myDLtAprD6
XE2VlTzXpAvFh8xDQRRItxIPBqz3mjWUYjfoF2+v3cpcX2bVuEAH3oz8HSXfSgGasociEXZ5+btZ
FohenJrodHewKhPJrD/KcBod/Uk2e2qsZfsIzXNpFeVpYa8mrE+VLIfE6kDNNZLK36NZc7MIsRGW
H7qZZQYpOCEGaDS38tHo1PYmzpPliwbCyVu+ZHq4mNtp+sxzifkT9oPMvm7kJXcnk9rYuIitbMBg
MhDHjlVJWyUBbCMiNSV9ds7OUqMNm2cyzQ8VSEFoa0QAd5E2h+1l6aBcH8YqtW5LaMnNeUEAznvb
QdMbWhOKPo1ut1iNmFBbtYjqLTEVDu9XN66kN7WUJOON2apVHMiLBgTabJxUP9E4yKsPUCEnK0w0
8L1Tn7S7h77LOas/FJRxmFjaGTD2c+mYWfqWoaJ08iAmjY33NHXNsr8vCVb0Q9dbGLh0xZy11wol
3tcZ09UakiRQsE6LmNOyLDivoLLLropNxV/wLVVfKW7H9y1OLvE0xe1Yfs0xi01HT1JCB4RcCOsc
bmDevEUN3nYnUe4mRm9gWE0XoMufMFbc4xhRmkMEHo/A5dEgBZRiNzeQKJL1d4hbV5xxnz/0lXWF
CP8Nut6vnHeLQ9rKz3Uplve5T75PpRL/5Mn5ot9Lzt1/qaqFfBJrFs6nRDlrevlfLa8S1kYyH1Nt
WPVh6jPjFkiG3UfY/kc2yRYfSAh6ZnhPWwL97yppwZ5EP7tv/ks1S6w1xz8O6DWhTUmTmxODonx8
44+29ZaTGTYfNSJ/CtZZ9bctBPw93HssHn/esf2hk4pPmomI5Zi7b981X/WFyfLEP1J4BgeQHJkE
LUpklbF/6E1j+c3mMAdD5i7MkNASkK3lv27aLvaCXmsmcMjIiuuEbfDgDOvymyNvrsJIBBzDLmZB
UfOqed97rjM0aW4EoyP1BYeg+gphi/2Lq/wps/h2VMFlcFrTSmcyRnKa9Wqy3ieDdpC4G3v8Uhkf
dcGuExD/VO9x98V6kw2OupmlyZmiSDrjERxe8tX0bEqf3/8BdxyiDcPGQUzw6oNMbuxYBmYHtGRi
DOdB+oA2icLEgPCvccX/14z/H4gA39z1HzTj56+TEP/85/8SXfmSJEQmKi63HxUJYsX/EV156g+W
FeRApgtdRvCW/a/oCn4BYhOmd9Kl646am//rX5or7w+GGvyPzNqkg2LLF78jufp+7GPAAuSRcInS
+35A0sdLTCKB752l1sF33/TTLybQf/93GXx//3dxaU3EvS20/d20TAMg/+tTKrzlF6mJ//TnXw3E
ECIW67zUMiLhQOv72eOc85CwK3/95ue7/es9/Wd12P/clj9V+t8O3MiALwB+xR6ee+Tud61Fmh9W
ZuywgemYCFoduxviX7yh//RlfliJMEfOSc3JqIdHEbAME53YrJ768PMvsy/R/16K/v1l9qX9m9G8
9DuzRZSCqNlqnWvLmp3q7UwctXe10jFaoCtsHge3tWvvf37Bf/pC+//+zQVbZbbI6rjgVNK6vyDJ
nGAXpx/TLPr5Bfan6O++0av5r8LLaw6j7UZz0bP9enjkSUmiQQzGp0hzcW2NBRbcru/qVaJMxeyI
xyudfgnI2l+Pv/sAr+Qjraz6wu1XN6JXOZEELhTGAYswKRvMetAlMw3ocZXGVTMz7YtG0TS7HjtR
ovoFUfOf7vGrTRIvVjWV7swtIJwytHXzlbFDdvbz+/tPf/zVqtDwps5qHdxoXXv5bDbAG2KY0r/g
uv3DX38tNkPHDkPa1m5E+yf7As+6uarZ6cffKiP+93F/jX1tjNltu9R1o5IDwDtSm7HUAvX7z1Ye
9aoO0uD22lZwpBoaY9sic8GPfEAlgoL8P7r3r+sSsSQWgvac1aChuRCuHl7doCOU3T/8Zxd4tRwQ
s2HQv2mNU92s0rvtsz4d3lXD8N+cndly3Di2tZ+IESAAkuB/mROVmixZ8njDsF0uDgBJcABJ8OnP
yjrn77bQlhWNW0cVhASxMWysvb7gjbXztc97+fdfon8UxBBYkohs68ILKYoHA8pB5Ti8MUAvT6T/
/r5O8Ked5MpQm2fwxd6a0zJAsnhUi4V/VV+B2en5Z5wQR3VoLnAPSrJpMnS6apE2JXhmh7vEUVfT
8pb362uj5cRx36HGnuHdNdNUbs9ysOU7FE+nz3/+1q+NlRPIyMSLcMGxI6MQ1R3ViKfr24Lbrv8k
IxSbvzFUr/wG92hZigIslESLbFDcnoNmI+9wJR7Uf6WX+tcHT5zNvsuB3MPgxJlJepSyoM6Jf4nh
zPLGZvJa752IhuNOh6tPHGczSsCfJ1U0R24CFBz9+RO81ryzu5uKtTAvhQk6SlIlvgFu2yhXhbP/
5vkHnHiWaRD16YrRT1GD3J51GLXLcaiTbXnw+wWXX/ZLQCfU4lElWOMsHUuQocQ4PqwVKunf6P9l
IH6zlyZOPCPXtEQ1wHtZo8Y+f580TW8+sn5LyfUEl6Lk0eKdNz77/Rbq/BY74BkBnriZZnyqrqYN
ZJNdCc4K8ds6Eyee18r2sH4YkkwiM8LPYwP13a5GFumtvfky6383XE5I26IuYBKE+dTnVg+HGun7
5AHq7TkG4BqypONaUNt+Vo1gX2HgvbRvjJxzo/1XGF7uL79OAzxA5Em3LVh3lVD6ugzGHDXLm0xx
rBOXQnS8IYHfioRNGevmhEfAAqlPvrDuaSZTbPwG2NXC2TwOEiGDPGuSwBwATEiQDlPsjcnosAP+
/Sud1QA5obXqaZ9mjFxIQFuYz9MxyrdNXemUJfAlG5vubx1wlM7yDaqV+xXWyu0dxGei/iwkHDzf
6MorC8fFhe7X8RZtDRToUvEMlbUjMthb+lOv69L7LdquBE8NLA4tPLEzEAOXrIDzlsJTkCj+8go0
l71gwiEWsAbjIBet4gu8kPQ9UkVvWfy/NjbOmtED2FAHQZJmkcJN5qIHuTiJVYMd35hlr0RZ7KwT
I3wcIwo1RzbZJadnwYeBfF/xogecKy1Jt2srgxcuusW6+KGbDewPv3Fz1g+2gDmIF6M4i0UOcqju
YQO1Q2o28NwuXLvUDXni3sRDghLXKIQFz1wctrgLDl7dj5xFAsg10kLmuGUjjFiR2k9qvADr+o01
6JXPHl2+1i87EbS4ZQB7iS2r4QKzp1NYg7DTvaUufq11J/Rx6+mAF+4gaMK9EdKT8FNb8LdOra81
7kRzCJYfX1UBkldiJ/B0L64hsFaHDYzfwDungLI2k2aD3TI8V6dnOq8Sz1SCZ36tX37VLwPPNNw0
JonW4cQNeDlLxh1y4//ndPpj/X/Fz+7hfzevX7Mtr42NE80C1b14ecRnhXFRuZcM6lX4cHG/dTRy
QrkmAeBV+bhlPexYTmPaFvs54tvpzyPzygk7cuK1zSNoYsJgyQA5/YlrJ+yi+CThCzktUBb8+W+8
Nj7Ols9m8OThF7ZkDIH7Pp26+hjyTvpdx7kTshOqmlF2HMMnCLlyCGAjc6jxHO3Xd7foK5walYut
NhBUK34DP5zkToNZ7zUw/1Er1NNcypBNWd/VgHIOEUrrk3KV5cGvfSdooxwq8GBDmke34AFIPB3d
Gmi8/YIKNbMvggr50WAGD3E6DQbvi09sIUK9i+DPVXqOvRO14E7CDG6mK46EsOYCge+LTW37xsR/
ZVK6NRhRHcCtT+QzHuPLizIG5k49oG+eXacvx4bpmtO8FjNGPvgyUJzvWhAxPD+rE7MSxJIACuP/
6zpkW5Cbz7Fv191ojQSAI3CmOKYLksZQ6tPd6D0wzIlWSWadA7IwH1eIWPAKD2Ewqkb+uzqrf51+
3dLkEqaVUHYTtM7pz77i8LirCs/Mlmt3LNdGiQpyxWO6AR6gEjiclTL+7971/t11J1bXiQFAYOGo
FE3Q/azhDKSyhvTNayW4eP38ugFC00/BKCYwlJnxdL+U1U9Tb6HfZGdOnI7bMOmuXMyxkSWMYHn0
JZiBzPXrubO5QkgwMAvF8jHpCVyw1urbaOAM49e4E6b9mK41TsLmWMcp/Ksujg9mgPeLX+tOnCZ4
kS9AYkXXIfq7G/E88pAnhfJ7omJOnK6G0xbPpAZeRkM3QqWKGt9DMAWwivbqvlsvTuFW1BhdzJnl
TQs5DdNRBmnE9MOveecwHFY56lPWBjtrPsJxqB5DQENB1fNr3TkMmyGHU5+NTDal7GtY08eRs0e/
pt1IHS3g0jaYsqoM7rE8foFbkGeukDpxmlZVk4RtMmXwTBMHsGCfYQ/3FoXklS2POnHayjEYUmFM
FlRTBdJncpvQnvhN9osf/a8rDJ6FFwhTBbwg1PpXZcNPNGregNK91m8nSkW1FODRBTZDszBm3ugI
syao+gu/axl14nSG+TcK1gbA4dOUfIafZg0VeLWFficN11XC9JC2qrwzGbDh2wH8yO8wXs/9ht3V
Z+Si6hPIoUwWWdiKNY1G1+VbL6+vDPw/YM1frk1pG/NKB82UdcOU3glQs+8UTJk+ecWRa11CJzoN
AMJjOsIGCbrK5XMi3nIRea3nToxuvEvrHGrTbEB54y4U6xfViwe/fjsxyhcO4zaGtoN6fOYGll98
vPNr2onQDkL4Aha0sP/Ng2Af1PlttUH279e4E6FhqDXUg/SiHE7fNTb5IuCW67dXuGDGAPRvrOYY
E1W2j13RnfLmrWrY1z6lE51cL5atSOAfu22+GhZ6wyO/HfSfTPEv01vbaAKNFne7uCluIVXL2iH3
e2Z1LTUqNQHiZNBp3XzYZrOvk49eH5E4u6ZCCSCkiPiIvJTfhzV9FNtbSqtXBtqVyJl+lqtd4imz
Yx0+bxbOYrVh48Gv405EsjaHSXCVQnEJqdqOtvIqzdPPfm07ESlVNUagngXHCKAFlOLF34BB8dzY
iBOTmNh9rwi25LKK11008gAu2NB1+nXdCUqB8uqJR3Nw7OOnoTsIZLH9GnY2zbIoe96XFja9AmKO
hcFCMuzjZ7/GnZhc8N4Fh5Z8PMIS82pReNvvWT15zhTnYDsYQyS0huNRqOiBGf2j4vDP9Ok4LAle
nlIgUbOkF+l4RFnoQ4S2VwMIo1/bTmiGSwWvhzVE2pgycmtEUV/3fI29RiV0eaCouJoVzrOYKNEG
ZDWpP6i49DpgQa/3clTWFLgUmSLyVwa6/Z6A3dMdKE5A1clvaJwAhU8rz/FWM2UF19Dbz5/w+PDB
r2knPFH4SgaUpQVHg+JMFJbKageT/8TraAh3uJcjM5Rzgnz0io6v64PpyPU6A9Hi13MnQusG6t6k
ZGMmJLtTEBweRZJQzxF3ItRA3R6nZp4yotUjB6sZDgpehxQUUzljAry2LVgzZhReS3tQzGANyeu/
vQbFFVdZvCiMqGVEEaCKvxTjel0l0ZNf0058rsOUS4EK18yGCoWvXdKf2qb2k2GErrCqixZozKEV
ggsAgdnn1t0nbHxLY3CZzP/5aB66oipUvMDOI1yGrIPWRu1QCx7cANth3/uNjBOeS4Bykp4bfNHZ
/jXiBLeO4rtf0054wkJgLHXcjZmMi/er1mfSNH7zUDixCftdiQpgPmTb3JfHeQEoKlDtD79+O8FZ
bTwfwUYasxR2GJLb+0a8dey8jOrvPqYTmkuAfPCsUWZUohLX7IYkru/gP7Xulpoau/frvxOkkWzX
VnbRkKmKfYW3yKcAtgBeTbtyqRWKRxQv5QPifx6vUHiOavyZ+z3VwSXr5epS0DKqBkbRcR5+ambU
tPBAf/TruZMUKtdey4GUYxbRii/HjRkYfrVClW/Rdl+JU9dRiZdFIYxQmJJr8Fihlqvq/e7iwIq/
HBdVwe4ZuBmsLzZ9nEj1Lmex1zMUnBqdpoXNmx7uLxnLG5oFgk6PIAJXXkpfVBC8bJ0mM4nmCjMx
JxtIY0Ofob7DT50GP7KXjTewL5ngHjNk7axRwguvon4p/LLDoauFQuWLMTzFkGN5vJktvVHR6hlD
TnimS6FM3RcD0GiwtE82ewNgkN+7Gfb5l4MC8/aBoMB+ANNzfgC07hYVdX79dtVLQ4XXiXgJ+myM
xacqHB7hmux1iYPx1cte5ytv4FVbD1mMkYGnXAHak22E33roqpEmVvdB3aU93m3KHtZI8hEe+H5H
UFeKRAjuWW1E+qyoGKrVwZGaj4aAyOi1arlSpLpOoUqrLeImtYCjmDh+D4j35vlFnfCca1QxQ2vX
Z1s60IsbzT12Ur/X89CVIZmgFV0E+5hs7FIObhIK8gF1uXgVS68cThg7mym0wCQtVlScwnQFniQt
kmdZnnOUQPsNvhOoVhojhibXmQhG2e/nRTd/G7B5PC+NruAobCjhSxrobCjteGiKuIZpWBn53QJc
wVGSrKsgM9GZUTEFOAoidobb785rbCInYicFBd6I2tMMbiDwMQg3Kr9JsMULz/bjlysC6ovjYQEX
FNgmeExVU/NhVaHfnhe52ylMnxpgWTHurdBXdiTjaVFdeeU3Ms6OOgMVZ7VadFbnsA8hXV5cwTAF
pv1+zTsxy7BORtTis6YtuFinxAjGd1Hexb3nH6AvRx6PcbJr9YyRZ+NyHgbxoYTNn9+d2pUcJRK2
MPE06Ax2J09VMT4ucnryGxgnWovcwpZRFX2WtOnXtltC0Iz4W9ray8f7zbndFRr1SJmLALYfGRtq
8TXBo8KVgeWP35RxhUYT6pDtxqIuQ6SmuxjSF/h+BYnfMuYqjQaQryat0Ho0W7OLQn0t27dUTMll
dH83ME6c9tUKeZ0A3WmOJThseC2usdgk1Sr3F1cBedVouzyZBqRiBvOuOJtg6BI9o8Qt6R94Go3D
U5o08ZXEu2R3VcsWFKpEVUjGFyssm5fdxut++LD0NDBwdOxb+a0r4Ri3j3GwBKQiQq79mGizmgPI
FQrGqXilXs8wtxF1RpO15Oe8qxe7B/M5iT4HUPbaE7xPx+TAkhVtLqqatlPRpyXws4pu5tRQCrDL
ODes/QoDAJ4/TDwO6u8jatv7DOyvdM6GFb8X9r1bBOrQHIl9C2tyuY9tUsDaNAQO9haYR9SFETgQ
PFGRwuqdxsNZV+OwZaRLhT0tjQK2d4YRWHSE0SdHChs0Gb4vFBztcJ4FgGsvhorBT64D6PNmafM6
PSsGE8Fsw2gv+wi0xTMcNZr7oZ0JmLrwStt2dT7k25MK6y7xO4W4ai8wCQ1c/FiXxTBcRNYnAKGD
vWVR/1poOesl47nFQVLprIybnzmXT3lSefbbWStnvMSsiqLfkcmzMVXXeRT6LWTcWSWjGcoUkKZ0
hvrhdZcHKbyFVNj5rcFAtb94UB9IwWKJR7usoHW9W2X/d1wPz17rJHfWyRrlrXObkC4z1mj4PK7V
Vcemt1zsX/marsarjCtiWgqsdTFIfstxfoXy30xfvPruaryArp7nWc9dBvC7+TiIfkMyvxWT37C7
Kq++rSaUiaRdBo5eAJ54fQurK79Ks5A5KyXsDkOYQusuA4o0bw4dWepshQui5y3HlXmFbRVuAcOM
jIsmgrHRCEdGsPUi2R/8Bt8J1KmBV1tQTl2Gh6q/F81hPDH6VXSEzIlUbZZh7m3SZSUBTn43jQkI
5iyt6d9+fXfCdY76DYaAVGeqTzd4VnU9wxu7oNRPixFezA5+lcAsulUhTMRxQADcbmdggHWsqsrz
gODqvXQC16etwBaONxpwow3M3nSwkMxrcFyx10JQKh0BAImqWqXg8zdHYL/2A7DHfu2Ll2Mz1m0B
IVOHZbg1yXXZMgLTTGv9UsGu63eywpGogfVWhlTWegae1mQJsJh+k546UUuZMml12Z3qqin249IX
8DSCY7TfyDg3kXAIV7PinpwFtmU/S6jNf24N4NieA+9ELMxjWrBEpM4A+Z2Ds0zbcE/yZYneeDt8
pa4O8KOXXxa1rXkeK9FmwIaxAdaz1dzt8wSc2wPgWcEzCs7ugyBV9QGnOJnuixSX0VMZRFHn+fWd
wEZRcExMjfMnWM+l2AdNXcAPomy1Ovl9IiewY8Jg6dZfVqYckMabBsw6mJL3dnqLiXL5GL85QbsS
sY2YAeW1cH5mLKwk7GjrBWg/CSdhv0nmysTiES58LcUfsIZCtryZT1Dv//AaHVclBgwz8O1mazPY
/42ghcNdfIp8O+7kGArQoIHqTpoMZ9uTovKa0tEvBRA6Yd0Adl0scBDJJn6h8wIVsEMhyXu/QXGi
eirVUITL3Ga5GcTRlLTYNVHluVWGTlAvSQU+JL5oBgP44HtTL+zHEGC78eu7E9FjzWEY1oZNhrPW
fTJvN6ov3vByeWWiuzqxYsU7Yzx0bTautLwOFQDA8GRd/Daxf4pifxF0LTKuxCxZkzEpYLkL6mN/
XSamLf3WUlcwxtO1Y3ELL0cAmOt9n4oryUG18hp1VzIGp/kCRr9Vm6W8XG7HoeH7ZKrnxz+3fpl3
v1lhXN3YhVY1LzA+zdTGexz5yVikR0UAFDjGuNW1fmcsV0MmbJyLmBVdRgyb9K6MJsDAZUDS7vDn
3/HKBHJxMPAaHvs5rTA3I/pkJvK+CHO/aU+ckIWTxSQIeMoo+YX9aQWve1BKYF3n13EnZFtMxkBC
FXgMkyF/P9tAP7Vl5FfNBIe7l5uwqtrQEDqqyxosHnXDomyqIuE56PRl6xrZBbintwqP4chKdL14
DHhReQ6Ms7kaO7XW2EpBIQALpz2KD/svm0q72bN9564LQ5o819Ogsm1IviN3dAeixSefbwqy5Mtx
4TPBazUqBFG02sGStR/N/HNhvd/jJkmdM3OF61tb5pdh1yJHwnEU5wZWvV7THSCil53vaG3WbUDn
8wJuwlFI9Q6WKn47FABOL1tP4y2x0Yj8W7hMoT20FfQIe7jf1rNX8gXMxpd/QMxLrnGyVVlYxmDz
FoQ8dKjne+/3ZZ1otXGFDNfSB4ciLNbuuiYhuadUR+aN3v9zI//P9Zi4wrIYBpJrHBtMndhEzbse
HpmwP5dzP5xwETP0BOBnPB76CMik28DiVnCrk7pvvtCQ8ZOBH/A54YGNYIeYG7gr2EDKd00brXTf
gLpQ7eF2nG/fu9xW5tRq7Ll7E9XrD9ZwfjPrerq2VTmfWG4WNAEPjBJwxopvz2WI+pZHefGpeG4r
occDLmzwBCfNsOxLAuXnfa3LYDvgvx6rO0bzbvY6SIL9+fKTQtfY00tB8rHIw/p+TmV6C0p34bfB
EteXswNJpUN2VGZ0JT9j2j+mYfHgN12cNQZ3TQtDbWCN2QadraL8TDvgLP7c+CVkfjNVXEmcMUFT
bOMqs17Dq+M8jJsCacRC9XBYcEMozmD2qdIru0Zc97GwT6OYzxEAzTqIj1wu6rRpVXz480/5/e5N
XJFcaXODOyKT2dzx8hDk26epBv3kz41fIv934+QsOSEpKgOUs8xiZaonqKr5OwFEzTeQR4Mrvz/h
LDoEhJ+C6l4exxUOp4dyAmu+2s0Dku3nakFF2xuX6tc+ubP8QJ5QmDlWxbEAEEsCHQXzfrjiq2PV
bILC59zz2Ym4IrqiRO4kHxQGraUBhG7xJyxEnhuYcAI6gOEIEgGtzEI8x02gq08sfO/3JZxTQ8Kg
5dxQgwtkeZ9M51SN0akTKd7942JWxEtdQIQT1xHajqsqCWDTASNB1LoXnwGv8yttJa6QbgRnpgKh
pc4SUIdP0FyLXV6GfpcVuBG/XE3nCqlIZsIyq7jgJz3b5iDSyuseRxLn8EBiHYIco/IDvLivSc52
vIv9xtzV0FkGi+1uQtOwpz/mQPE0FfW6H8KU9uWQWLiuVWMq84Os6E0SBTd97JfFI66GDrJCDFJc
5QddL/11PcJaHOyypz9P9leWTVdCl0fg8FgWYLKHxXgEH5eD+qP4ya91J0pJKuEhT+Ben1SjvoHq
9VNfWD9zWOJq6Io4KYKZmipTlqqTSaf2ivTKT4pK/nmR/uXCH9gV7ynNUGUAJfYHXYrbIBn+O4T1
/6/Ih5X3y9my1gS8B9alh6nh1XqidPmgB6B0/IbdldKVXTr1irfpoZ37e6m6rB46v03cldLZcl2L
psBBSk3AtrQG4LBNRW+svK9MRldJN0Odv6HCD0E0AkMD1dhex3AU9pqLrpRug0nPOE+6QtVSY/dt
obt+lw9t6idII66WLm0sai5klKLQqtvoTqh8uOlWWfnVQcLn/OWcMXGbt0nP0kMD+uMqH6ECeGNk
/snt/eZ442rpOKhoMKcqyiy0AZtvSNVEKDAqYBz6DKekLquidGNAgc5NdIyRXVv2/SSjGXacOran
3qSkP246LOi3JononOWCVYlXBh6E45c/ew1ApiR0ulyXhqk4A30izLEc5dge/OaFsxG3VTXFIiyT
wwqsDhYoW5t2X0ZALfvdPVwd3jBJs114DEfTlRpkBL4cdMq9Ms3EleHhyAb+JGvMMbz4foEhhkpt
nnjpq+H9+HLsdTLzMZ/Q+Gzg3axG3l8AY34aP1DPXrbOS4NqeIC3jrQO9Z7JECyMVn33+qquCA9g
XkEIy6fjDNLaTgQBCrhWTvwWWJf3XkBrSnjApmMHZQ1IM0NxrxI2ffTruxPpfNEaWIZ+OgYpXj24
3IpjZSPPgaEvR70alrDDQ+x0hEclfWibVX6PyZb4HYNcAd4WlUs/mXk8tm0MRp00cIThuZ/rCYmc
UFXpxDZQ68djlazDKcon+IsH0u+NnbgiPLZQtgFDNh7Z0pRQXE3PKK9e31hjX9naXA2eWXpYZiV2
PIJhAngvkcM+kZ5nFVeCF0kTB6zHqG8N7FqWyf5NhtKvlhB0uJcTJth00+eKmWOB6plDupTlHuux
3+M9mCMvW99QBpFXMw5Wiabfx4Y9NSX1K68Gsf5l22WDlHKnuTlWgNntVk3zY55DRvfnKH0lJ+C6
fKlQ9lR2TJzAcovmh9I0VXOyMVXDiQ8au+Cf/8xrE8eJ13xmoJPU+BERFcFhplGxb1fwqfxad3ZX
XebJNMVovSja6iAgA9unnf3Lr3EnXGWN5QB6xuGoV233VdPXh7HJ/TY+VwmWak6mJoqG4yzNfGpK
QXcwMN78dj5XCWYbFsfbsAzHqdzUKRzlhy2sI79P6urAthJEqg65nqMWZQIC11rvIUn1k/0TVwjW
JjaZEpHrI3CNw77eQGBn2vo5NwF39DKmcs7VENaxPlZTX+63qFF7AZv8g9eMce2+TGiRch4Kcarr
FjA3otePNWnf8q1/JZRcFVjOliU0ECsfoyFEPcrlwKEpyJ5+fXcCFYQbpKttmp54gNT5HPzoVPvs
17QTpTKk4F+zPjnB5ysHRm+DOnEq1/GzX/NOnIaqY91GhvQUAaUFAW69xuVtHKpW+MWqqwDTozA4
xev0lAJdDujrtSKeJzHqpKJgxNVPlqLphmP7u+ghWj9BInGVX4BBVHmZ9Olpu1gfgSjO97wUi990
cZVfNVHltNmOH+DCddUO+gGAqjd2plfmuev0hXMTjknA3h1iyB+A/bwFV/zRa6q4Pl8RbITKgbX8
QGPThBnXCnXX5dKYD37tO0ffVod9rUyXnHgXrrBQ5yO/vpTqveUneLm5/OamS50grQIwLwXAz6dG
B+PVlM9zcz8mpCiOqFNN8nPRbEt5N23525fr/yVG/e6POuGbWJq3wHUqXFvXpV33oaoUBc1eIurU
qcxXqXZ91wBXA0xhj719re3QJudOAeDZnHCxrmUDCK6c7RmY1SD/xtgC2V1LIGmVO1bbbVl2OOTo
/hacQaHv5jFfwvi8Bjzp5W7YVBFUO8LAJy52w5RoHIS6GJ9uF6V9V3zTQ9mYcMdlUjVnsA9h93yw
uNCDsGz7GVR5aQGkfoKF3DJX4MAC8QObb1ut4wULaAKwW1MLa3h5FWoZw/q+Qc4SBFbUFSiDDo5J
137QtMFFpk5q8XejG/wz2M18PsSQ+7KdwQhJwCwXWmWbNSuoS5Kwsf3WIWmbmN06hCRcdpGIi/JL
W3GZ/mgKA9APCjm3DnxyuH3V9vNFpHeltwZk+RamUeN+WaoxlIcEhZP5ccOTDT0GNAdkNheYael+
jhcbNQc6bxG5CcUcp6cqMluDurC+s1egBAATG+s5vquJqcSBVGxhILPHPU5hohEH0cAAd7eCrNy3
0G/WXVkcphT3/WSPDMladOgZOInJDjS8BHUjc5XlPMGxEWtJ3JhrfK2urHaDwMkO+OBANSBTtvRr
PzXxYbHbmvww1WbZSQ9dJO+3gYr4Y9nTBDzvKWfsdstLYYDX3FCjwk/pYkI4ImxxYtQdKjQEvpeu
Ko3OFWQDh/pE4GqM01hDuk1e2Zity/deAEQKluyMZPA5QQVS+hyuyTravWo5SGKFCC42kMqodglQ
xbJBtAUHncTM5mjxLbvuTCMk0ug5lq0AoD6W6SmWZbvv4nVpBmRTbACUO06W83hDzCiPy4A16j7u
ClM/rystWoHp0FFzqlk0rvuuKDmFS2xp1QH3mlJ8ERMQqzfpuuHiB1SmAU950ROS+btURAnFCWqa
GGP7NGKsfgylGOITDFbketPSJURWm0zwVtvwzDzNBWq3iB3jCUrOGCZrRJnvVAWomRnmhOsnoFJD
cSjzMaq/4+4jFIKm4d18GOuoG++lAXj6GfKsvjnVNkGZUNqRLrreQKiWt2G5yO2vqlWdQcXMEHT8
vkfQlsdWl5aeNRDZ/acyaAShWN4kcOS7pOGpvifTJMPvvM5zYXd5kTZFtizAu16ToeLd53qJbbSH
5z1BNXqxsDCFtXMUqx/5tBSy2Mleiu8Ri3v9CdXlW7nH6xL2LtR5dPYOqr5R4H/uAv6jq4d5OzdU
W/ssNzAt9xqA6eZHzTHNrwpJt/spJcWJ0F7U70BVTeIjEZUu3/eyXLeHBQUeNMBLNHwDxOHiRByf
x2UC3Fni5aa8qeOe2azrapVnYJKHw43p04Tuaw4I5BcRU57+FS4yv0cJeXCNZ6TtB0pbml29RMWh
gEFQcFirTSzXYEjM2xXMg9hnlVY8PWiFSsfHBFz69j4s8io8L11l7DHoS1DmUzuQOEviVZJPJM5l
/r7sU+CCtZ0CeCLWJB1RRNPEAPnN2xgNdyPZJnJmOtbqA8AdeffORGlSnkgpu+QwrfWMtXOJxFCe
oJ8Oh7s+neMfCp4A7T5HynB5V65kwFJSdutyjKNuGooDwWvVfCNrGByf8sJolNcEyVw8l2JM+bnR
Wse7KQ+G+HtZprXeF+0op3on2jAnAB1xtp5H1YzTYVooCQ7T2NJw16pt0V/YlKIHh4gUIewMV/Si
Copx2NVrMLbH9mLJs4Oh3Sbv+wWFacdID8tXSuwCODOud/DlBAoivsNxqfiZI4STfa1K2uzjBoDi
T7YHnxEGR00Dy7Mdk9tWnZcJVbLPFny6IQfQfkpWrPebXsDtrSds08sOGe95/LGYmUUfgeAYsCFI
uNWk7xVauXxIPZnhGKUxXjqP7UKbaIfazzbKVBqm8jjPBVN2V4ST2G6WdSyQtViBsUqvSG5xRkQl
W1meR1DWgt02VFXwFEdyoIeSxyYAYHUO00Nit63+OJCN1VfztC1pZpouyA/9QnN7ywDLeSDhWFdP
yBxRK3eVUlN6gmt8MV2nEjeYe4uUmDhxWWG/m/I86qHz5uV62xSklvtuG8Jpz/WQBKhbGEYgg1E9
t43h+4nIBsUYLZ+mh2olCb3q8GRc33dwuqv63Ww5ADrwFQdCeUjDMyjJ4/QuGvug/UarVajbWLER
c6wtG1X+xZTYMBMaWLaNx64Q1XzCL1vrY9RIPn6I5Vzm12NR1eyMItpY3ZmBAvB1xHKk4gO4TCz/
CRoyMNSYoXV0NXZVUUDbjAoszBEAXGsw4Cerr3TdMGiGKTTE5DhqUA9382Rb+oS/KT7OIdjuXxVM
41GTntKy4/se9ovFPsD6lO/XXK9PNY0ndiVSjVqXqG0hVm3mQQR7q80EpNzQLSsKSOYk3ONBQZQP
6G4UvVsXW1RXQUs5Xo6qXAbmuWm2rr2GdLfccCpqt/UHdo2xlfBIJSR8vLzUMLJnZZ9sdxtJeTNi
Jd5sfhY1Pj2MZmPQzW4XLMj9O9AvxuFMpjKdrtYpTqPLzr2W8AQoMIzjuJtSRDmBXx148QVw4Iu1
jyxdVboDNU3Ep4Q3WN92ki318I5Moei/bWC/A9GspnmNzpYzst5zzP7ycw36uO7wI1mXv5NIhy3v
hcQgXm+0HtZDy0w0XWH/D3SBwaXNfFw2ALsLHJ6mbsPHHIr5NC8yaD4koZ2ahxljNl/3NWSh7+q5
Kqs9r8tu/LzqhEZfGppY0ezgEEZajZFiqvirhWcqeYBrPU+/dTxO5dde9ZLifgVDRLZvalonV00y
jRbnt5KIuNv1gbHYCtWK7QOnPVjGxkE0J4cRJg2dhUYvCb7DVd7yPcGmXp8308vnxGB+HyVZVLyv
1g051yZp+aeIQhexZ1bk9R53UZ6AiNglBlTpJIrnHVtJ09/rsi9RchzCvvOk01p1d6zRoP3uYlRg
fau7flpPUVjx+V3YkgH+u3hnTZ+5aJfyNCuQch56WrLP4n/Y+7LlyG0t219x+J1uEiQxRLTPA8lM
5aCxNNTwwlBVqTiTIAEQAL++V9o+3Xbd4+PbfroPN+xwhCwplQOGvddeg0LKS6GSElAAbwJNb/0o
S7YPl9aSO8yf4vFd3zG1naN2nCccmAn2BmjxIKrxqw4mqstNOfRCupwnSXXvwXwJckebYX2nNjtD
EA3dK7E5bAzLLmciauRdp4AxZfVQ9fMu9tDV9ntI1KIdL+NxLJawJPgkmrqPbhIjL0muVF2KHw5q
ZV3lgq8pKQYzh5HJus359y3v4ZqUbQNUi08S4rb4pVJ0ul5Gg4orr6s2yKMWrnA+x+m+ZszSWL8n
BrYHh4paifueuRBlegwBr9SZj5NAHxs8hfDBTKNmOUnpXHS+NuNV57DVP6bhYtc9YV0fIZlkgeVZ
lDQxL+Ie9OBMxdG2F7iMrM6WtGzVrQF1Soz5QAfWX3eq9HfcXwJQt2WLz4rzLtxxJNg4XKMoOYpl
S3Ds234NqmNHx1Q/mb6M1nfjYpCBztERfPJ9aS+Z2HVyQLmG1MwOKpoJSHu2uLY+1FrCWCOBrhqX
bZxvmxYymxCGRJHkHZJDhXrgvR1YfK5gpYREcNHOKq8jQit4tkqSTVPS0hO3lf+aQP3T3hBsneFq
a9UmbuaALPehhcUrWqBYX1eUkw21U5Qs92sgQdvVjuUUMvIbzHMg1kZ4aQw3csiQb/zCyfNkg2rX
kZZ22YD48vPa9eKusnDQLzos4zx1xuakLptDkiTi2tDKn6rI9Z98tbaPIu6XvAnpQ58uw3PailFk
VSgVaCem77o5c2EjrEJyeVX7vUdUnT/QlVQvNHLypFvPRYHlTPNhM5vbj0ubnjzoi8mzDTh7rHob
w5ad6JEFh3Jgq+2zEiuXQybv6/Bro0uvn9OUUp+tzeA4qJzRan3RXPwAjr13G2xT+BJ5iWTdeVYE
fUwTT21RIcM+OK1RAjU2ZKU2PC11VIpbFTil9yt0/uHLRntCc+GTVZ9NItPqEyrXYd6lmgTkIBvZ
JNetW3uEvVbj2mc2kgt/iU0vw7s5NrHcwabBj7AkULQ+TsEq+o9BjSzhNk99kzZFqNpaZyZtUIoK
bViTLz1qFJuVcRDHfeZTb5ovjqfxfL26ad0+I5TKohyqNU+xunvsrVRmLQRD7Q4uOiW5WnjftA8u
Qu+/m8YkHvaa4dwp0NFU7Dhf6He7mQ0kvoOopk3P4M/GUREJl4pjBNmU+9aAjD3cGaW5DHMvqrU+
qVnFIc1gKMIxHt1a0vsHtMaMoAsGZXM7K9UrnAv1yGx0IwdsyccOzar92KWdOCYTRmSxGiz7GKm4
Cz4NGLCiTXZTisRFgNB1jtWBYikrzYrTXS3GFetQLfw9haZfv3CLs/2DUrMgbZGyOcB9VY5psD5S
u7WuygJCWJxpXS5DLsq4J7dq485/SyD3778uDdRsO94itvCd72snYDiQTss9Mp7Tzu3GFe6uV6IJ
yHRPsctwIobxMnMcT7VjAAvrEbLmQxuHtT3EXd2FQ5FsC0qArKeUVrCBn9B/oOJr59yv8lKLIMZF
24dWL0tlr0RXdctLr4Jp3U9toMVRKWFSfGKbsEsxk96tnzqRQotE606oT9p287qXVTgEuehMdG7m
qqT5jEG4vvZtm1T4SFgDMaACyp4vcp1RlM4UdjIvZksEh0B6Lq+nisxXtnT83RwTr1EdpNsm73zf
99mCbNAMorDKxMgX4+2095anPq8Qp2qOW6zQoNXCsExpOwUy00Zb9cAiy+pvK6JN+G7rwrAuqL3c
q1mlkDFx2OiQfvYIymvaLJ4CUZ4Qx5zQJFf91gaoR30YXLkNK/gKN37EThqHffsqtqYucMcn5d1E
1LJrgnkzmKkGZXBEfRvrPASOqLKA67nMYa8UP8erBv9stXUlj6K+3Bh4t3QEd9dpanLcSHJ4SQHh
h/u2rkddyCBt7G51EDKg6Qugr9tYHTW3vLUhGubGd7fggZtjXzZ0xI4szWkKAXTcCFJpcjSl7j9x
FCv2duysOumZjX1dcO9dnqY4OADFVOUn2F60TVENODubdulutA5RwG3wIbHHnvE6l5tHLgnUH+Gh
YUvc38w6Vv3NUhp1NlJO7StZHO92E++WJzSd8W4IYmhG8HwoP/qNIZCsd4l9SWFG8rYQGiKXHPYb
DRYx6oyst2zYx0idNvmM8n7KOQabK6LxuAO6i3NT5fO8uLw36BhR2EjhcihefJVFNRbv7DvS5xJE
GVB04S9CbiYxasArOtjEcGJ2TesPzq7zdr0lzrfPsPmYyPVAG9OoXMerbM4TB40GFmrOFQg2nwyi
o5M7ggjDYp2Ya6EbLxHVO+KeZw9RHaN5LRVao4wi+u60tWXgQC+c+63oMHJMq6zUEBF9KUdEcxxJ
h9I5K6HN52+TBgiBOws1P6L5XIiJ86ZxvN0EXEz6EcMJslxbyL77u8UiMvI2MXDjyTlfpL0bMDv6
nGxjAJubKtX1+3qqoC3qtJQ9aFND8jQQoZsMaa11ZjtESqBjRnQezr5Vvq8b9IhA5NS+U8ZHGc4I
VzbZBuQuLTpG67o/e8vQZmaQ40SfUGCPcT6hEV3vvKw2+xDKOWAfbDmP5s6sjWhOvBbV0OwGU3bN
ca1qF9U4b0n6rbOoJj91vrIosDchYSrcTfP2DJx1AFdoRUM+uMzhLl8OrlUWO5vMLySu4z0g8egM
LTouEp7CETobLTXsGfvB9jtR6xpGKTwa3bXlZuw+2gENbLYswNhuooDQ8Q258aIruqlcyFNAtmG9
9SG6kttyQiDWAwcARX5pu82tVHE8fktHJdjBRVUf5kkCX+FrXGQVLuvKpcQWJWWOyxyRQmBJ5lsE
rsDjChOY8ERhaBOesbBYdzI0TiQSzkI33ggJOCqjMrawhZb18hamcVPfkq0cQb8ow248wJ87IPeQ
hzE65Qi72Sxg7tHLPWLq7LIHoUcOOcDj1Hwe7aAC5MBtmh+DHl3jh7AfZpTuFPVdES1CttDcoc4c
bg1gki4HjVwrk8FyIiLnkJIUNXSqg/HQYJy8frbEC4VXRUt9ZauG22JJpex2fRzzuSAI3tBIg18G
X+9R9PbiXCZwmQLHrL+kICEUairauhHuVGrwj3PQ4SuRFhCchwr20eWAsR0mPlN1oquLNxzNWiYH
nJMThpIzrrAMcFPUZdDFbW0xD6Pp94kz0fzGmrTrA5RIUaJjxHrCqwHh9EMP2UqHQYBW+TrgOkzy
oF/EFSWSeHfsIh7zF1jjDvr6suacxAtvkjbJ28jF013Kmt69D/BqRJDVkY4ns7+Y9qLuXvm2Jrfm
0iicy2DqHO4Y0ALho+PLqrrzQ6RQky0mpuGKngytOcsBKacoykM1iPFL43Fkg8Lk2RC+LXoN5r2B
hyfqQmxzwOYI5ZiWkxKT4Xdp3a4VbkTebl+7GqDrp7a1U7dPqmQMLN5dGY+InKVL85CgqsHVQARL
0r3E0T6/1TJJLc90JGBKa1li+FMEGKJBygVgTv1ZwLWye5GBmYL7qQKu/bBe6nEIsz3vSc7WGfat
UAfJpT/WA+B9LJJExvuFob6jO8TFmfkMoVOV2nwDVD6hoG8W1rAC5DDNz1YCML9GEcHpdWeSRD2O
fdstJ1bFdjoGBvnTnzB1KcOcjo5CuzANgcl6RmxwPYUw4XkIjDLNh2BD/FouUACMO28Gvtw2SoPP
P6QhW5+2HsytnIcKWHYT9yOcNJYq0F84VbJ8iq2qczLCxr1dt1OwIaV4Qb801f3Ryir2GcqMFmAF
c9oc/DSK+LAATLRXfUe38AXgSZqemg4Dj1yGA+acO8gmw4Vf7vANLfwFOAj280KIyWM6tEGGPXdD
pfIJRiopXAD2YQQG6bxvggiwNh2BZPusR5IUz/zsZFosNUuTg3ZGbAeZuCAc4VxFrBGALipEQk1G
RO11Gi1KvaQK5tFvrErMcB0CAmT7Pq2NeLQWCHTRV7ytIMIC7+a+GceensuqH7tHy/HGnD3hnTqF
BskhNyueK0Fws9/S+9awoTq5dhHdM+rZplzz0FDfzEU78QHoXAIrqibMDTazDHJYHFAvC4w7GBf7
Dqyni1Mr+wijtlBFuRDw+Rt2AxBvZY5ssAveWM1audy7BW8aRkNYCchuJkz4xxhvOzQkIq277Rkg
cen2K3byXmwbu0avQIMzCUqByRYNYdJFLtMKTq7CllJ51bVsTq+3foLANCJ+0h9tYwS0+Z2BQ8Je
I4/X11lkacowyiHgloSz4mtO0b+pT8OacHI/QV2uyP7iaBmhdXMpMqz5som1zcVgbVf4YbkEZ2lF
b9OlTMZjAsGiPcyjNHFRrV6O10TBjgNIUIix0uQXZvYNsMooC1QUBXuMYnRT9LwSqK7lrCTLaDw0
8atjCMs+l1vVundQnicaEGNdLtvXeEzj6rPsprA/hjEUXccQ4NZ8A3H0op96OO/Wz9OYJu46SgLl
v/k5beW191WggGM4wnNUMADHAaMZQMiNUuA0zTq5MeGgbK498hGPC55CW5iNkC4HBZhiNJgkFxbh
yvcCBM7bfkUA6nNou0rdLHqLxhNDuhfqArzCEpRuoT0CsBVL2s9AM4K4aFMeSAVPShRiuRqx2ocd
sPcO4AAO0ks3Yy/1iAiWNc59EEQLNgufF7DCZXp5B4VEV15l4ZKKO8XWPoCqumHNV3O5H78yA5U4
JLNpdZwngVIkxHnXP8bLQjT2XpUOs84kVxCPopNGHg6rwyYsYpIGYBHE1Vzekpppu8cxCsu3tR+b
9U23TrrraWND+h7FAE1c1s6tOXnPNvees0Gud7i1q/igUK5kAzw95gyZJ9UFE5RuxZ2LOc09imPB
TqoGofoWePAAXS9c3jd08HOH5jxFPl+S6lfo82aeQT9B7M5R2QGcWOb6HabBUVWsK7Jn37UgcOFe
RJQALOrEykvxwiQEijIfQ8D269VYLvOkswaypiSbOMalcY4R32Le0C9XwKjQl4b6FU3Z1gQZ1RgY
t1mKU1YDKuknkNozeHFLW+0dVHDIQBldQuuPEJJ6s2TGIqtjvhrQcjRtbmfYJNsT+mGXRsUS15hY
/z1m0Pc2JtQn4zCNqt+F4kObPNH17zF5v3cvSft4BTaMx42bdxytT5P+Tb7+994lE6zhRNkwtsdl
FaJjFWt4o3Bm/lUO95+444Tfh1yh7yYa9BeU3wF2wVxPjT4PNphguKYWie6WrC08yJmYyb1TwIly
ZIcGYT4FDq3Hv+drXEig/4La8L3RSQU82DXBwvYTohP7Avn27gZMpTlH1YRZB4B//hey5j9hbkTf
Ec+WWXmVxDHdQ308s0ftp9IUskK1CakqGrI8hNa8R23o/PgXksw/4dF8b4XSgoyCM52ke8oRAKDh
cbGbAWz9xQv6s0f/juoiER+mWC1SjKmHz90SvVguy7/HAPreCwXF8jzIqkz3HhkDWb34Y2P6+G8+
+Hd0Fh1FepwMTfcAvHaY2jRZGQHm+PcL6s/ele+4aKVbG52Khu6rMFC4WdcS7Tfu4L/16N8boZBO
xqAi4H1BwwYjUC0QabdNj//+wf9khX7vg0KXaLDStVguNRPkqxqbweYh9QQhJpwMMpMG1M8DFBWp
/FtZYNAB/pGNWfPKMhhEpHtkL6bvk3lRt20EkObfv6Bf9ta/2N3fO6Kw1sd09VWyH7ioAXeJ0Vsg
ufjnzUeaviSof/F/xiQa6VUj26d2a54irLT0UKrG1OgYqnqHKLivbo2RE5tphsLo12f3H3/IRlf/
+E98/WWSfmmqWn/35T+epgH//ufld/77Z/74G/+4eptuX4c39f0P/eF38Li//d3iVb/+4YsdqmPt
H8zb4t+9KdPrXx4f6e2Xn/y//eYPb788ypOXbz//+AXQrr48GmyIxh9/+9bx688/kot27D9+//i/
ffPyAn7+8VMzfH79bN7+j195e1X65x/j+KeQwpWZiTgUISdh/OMP9u3yHZL+RGKWwNBCwAM/4Rcb
mhH5ivXPPwZR+hOy+agQoF+AiZReNL1qMr98j5CfEpJEIU/DFN8OSfzjP5/c/a/L5NfP419H2aMz
/sNlATM4howp1CCo92lI+Pc348yBqonVhpgLwnMEXRQgxPGxkiNoazcO0/zgqgZCHt20paL7OYqn
MwWP5MmNk8hUOQNAZTTaN3M75QPG8dNRgIhxbqRJi1HDDxRTl+gdLJXfpyI9M0XclZKNvZo5KFas
NGim+dzmoEdvZ8zqVoymUOsYkX5JACAUTKonNlm+N8a9hCGs35cyrIMH9EpgQaGrwXBOJn78gtDj
HlPhMDos1EgQurbx2OLpHyR+5BFEw8rsbDzxM3g39IqAx5+N5UQAoqVTRiu4D8MlqS6mRH5IIv3Z
pPUZbdYDPtIwW+ENn/Uc4pbJyOHAk3I944/emzbaY+b7wBZ+i2C0NgfmY87Mwzau8L6DW/1Wk7L5
hvmrHy8D0ArDdMCKV8nkwuMUbkqflrCj142J0td5xfypdXzKXZg8jnMUHK3v7JVOK5LDwUzsRnjz
7Ov+gsm2IOmY1LA9RkbjHsChKmy8rhgwNM3ebeuXgQPXB14i72ZfGdh6tOKWJpYWvNsMOEQjqGGq
fMaugI+yvABKGgymLJjqMu9rdb8JLY86AAUmQpLKXTSDiOKgBD1DvUVzA5/aHIn21RFjAlPMYxU9
od4dJzBKRv1lsZhmXth+H4DFJWdPa4TTLCK4GtplONR4/45cwygagK8Od7QBCphJcOEKjUiyTJQJ
KaDqvgaUjwuzGzDktOWy76IaTI7QWn+QIpR1plsJnLkToc5TuW5PtgG/jetJnXzL0oeB18GByaUp
HCgAO1nL7sxhAQ/6WZpcIZkD7yEl4B+mqmdfJu6mD7wdhkPHkb+wSUeOiYtxjq7M7cGNmMGlW9us
GrrpVFdkOYuSRsdYAPae8apvQdjgWYOZR3lhw4lh56Iu2Js6Sq4txqhn2oroYv2vwAFCxFt0BT+G
6dWDV3bl0yC8ms2GSQ3ZLD3EM+z8c0TtscwC6Ml7UVbXMRq5I6lni3XNu/OkPErkutmyMlmRqxqs
8Zd6DT5HXsAW3ZdgWQFVeQGdaywmLRwc6iaQE0Y1PwdJnTxi4WxYKawrFIZLD0mEm8upCTg9aApf
qi0JTmFbre+WbsNwdWnej9AywtYTUUZTCHw+rB0midtaX9s5crkqB/Aigy0CYBhDD4aSYefSKQJy
FipMi7u4Zt9mC1dtIcbkjOvsAdplMF9G8KHhZ3MFfsbdYmoBN7rpoAJQgdxCT1IPyzUyJQ7azuMj
22DrimVwC1rDI2a4rxNZVNbMywEsn7ZYRvTnVqyfPBHBDdTL75I1+bylVZqZFgFS9Qy4Lxdx9xgF
gk1Z3ES3mLl+YOiiXgSAmn08huZAluSAOvC1K0m4R556dOt6FGxtsH2JlwBw6trfdaV4uticSjhD
Q6qTFLys7uptex6EuipV9zAY/2pJ9cGv7LkclkKNwbCHCyEYhtOyU1TtKAth1rl8S5K0OgMy+xD1
6xdGyiob4b67c331uSTzHQ+3+lOTMppNMMLINuLqt5LKdygCbtU0zOfeBe+nJtpvKpzyy7RH0eY8
uOZI6+BDsFp2T+AgBIva+f1acVARk0wirSufZH0PSv0plgwjrzE8BWaU+4REsDNPr1a1Yg4Xy30A
F8zd7GMcF4zlgECSR6qJuuoxJAszCOiaJzen6TeZzP0+YNUjXL6nDATJM3DIcF/bcszkKG4rnQSZ
v9hDsS3dMs9suksiR0GzFm63Gb7jw9ck7uQ+npslx5lxwz341/Db7k+eTuQ0JORWwMkkkwGg+lUC
clv69JoFIArprf/SCvfWbMEVqJ8e8fSYibXzCY4BY+aQLZWxtP5S6fa0zRVGVuOBhkuM3AC3w5T+
Jp7mpagt7hS9sDc4neqsH+lDbe0TuCpnh52RsZWQDybAfjJNezesTB0c6A85q8kDWBTohu19j5ie
b11VRxdyEexPNczCpyW4bRvcnuAuVDnDA+y3eXA5hVs5hqNgkG6YCOpkA5CdNmBRr5iDk42dMbNf
86XensMBSUpLKw1u23HApaXVYz0vJgfD8JNR0boD9bN/473q3wkEuO8RXeDWnEyjA+Ch9VVEhvkL
X2BfDifJJCv7bvm6qRUx1XilV4Ig6WdiIDIAFLN1e7Zs1uIBZFMscPBAwrxOtLAgr4jydgIPusaw
rEmjfO5t/9lg8PYoZ/wXANbYm5zXZrUH46d2D1+VB1OX0y4wIJNUuk5zI+YUzqTheAJpqcwFfP52
AxC7JgFhdwAqmiUbaKedSBqAffO4x4ed3rZ8viIBNlwwzkB8QW/fU2BZuwi276+A5GlTtDoOd+Gy
eJzRaobSCkgncSelBYxd1kat7glkmlacAOp1844MVMPMjToTyHvXNiRbu203SHjTQZoENjF4Y7sG
dJJqBU/RTK+pqXczWKUEJoe4WXImu4/AJJusXsMq913y3rVGH/HG3IdgY7EZGNAUGhCu551tul0J
Sy143hewyAUxAiJikH3digEUhl9h7z/L1V/TVOiidOGDbP0FcaT3UdTYfApxs+oSMQDbOuM1woxo
KrvhGw99lLMJVrIU47ECHyFYJHYTrjDeumLu+9cWaA1gWwqO+9RnKIZAZ1gaECXJ0zJe9iaNA5wq
U79PbfDZT669o4AsrgYRf8BQACenEhXYTCNIh9DiZn6iz83sb+q+1Acxx/AJZFWV94icz8pwkLsS
iVeYnVQC80i/FWXq12MHDPswNACk8jAtfdEllQUiWtWg+dvu0IsFVlGA7fJQjR+RXFNuORhXQZiV
E0bG0mpwBBJe3iZL3xc8DdoXOw/beV2FflxZ+glZT/N+Hnlw7Vf9bR66/YyeexdiSQaDRW5CTein
VkVsJ9oETQ/UhAqqArGPlulKsQ3LiBcJDAfghzbve8Cmu6WCpK7x+iwQ8ATzEbULK9+CJIkNv0xh
iSUAH5+UIsgXQv/ms5nL5uQHTKZzypTM525ZX+d2KTQjFMWN7na42OQI46KajD04DQ2RIksZPtRA
b8PFKwuN/AFwJdJA2iAIhh2xrgObfKx8MD9EM6rpAYSzAbdNksgNjhbaxbRAOIFb1qzxM6hb4D02
8wbK8OT4Hszjwe9JZT5UHpOrXVAH8VJAnhkMNzwYuxXEijiqjqzx4UMI+6wQfgUID9oP4db090Hl
4+gTGDXuOKcC8/9iafwwvdStakEE1UNX30YyDBuKA9azNzibgo4FhmhcypPoGWahc6fs10lXsKQu
oMZtBSgrYnTvw4VW3zB/jbcKPCeM8nrsohZTywpMdvDQSyUwhiNKnlRJURIGLKTnETyO+bPU3NjC
wXUnOmzNVsOgdQq25lmiuD1Jahx8SHGeZS6e6+ZQtpilbyGUS0sJcrPpnTPwvlnLdDd6ZctPFH/g
3ITc8QqshHVdbi0CytR56er6STXwxUvQRu5UYkdz9n5t3Mk0fQQgPcYgm8DfeoJQSQx4xSZpcO1P
YwCtFP7EK2ce9Jh8wKStyuhMO3sNwnarUCMPJblNqV/RmSCpdD3G8N18El2afhYtmM64/aBFKeRG
WwO+I7j+UBx5uPxnJgF5AJfbtmGWvLZVfVzXFqsMU1COuwuE3U+jB2mumCjImTkQ8gijWNNI8gGB
eQE7jQulOI9G0pgixnCxg0ZdIWz8ULnFBe+6etlsPriZq3cj5pDifcQUDuyY+QYU8F4EyA1fdQjO
ATXW9KDuXnQfLa42APikagL43CxzAH95WBejBNAVvWER5hUnF5G631VRo4EMBh1FFYyTY/kKiozF
7VMHluFicul1F5cb7r1SVC+JHqNXzXH8ZhPA82fe9PC3wtUw2AOiT96BShPSYsNE1N3YdFOHxk1b
9JXHK1dXofPhWuXAyNCyQJtk/BkBa9NtoHEJXmGLUXuaNAwRQseD9iqpIfx5wXwhlEXbOjfeh7OV
uGwHj/Y4bhuUBFoqlmNuYzOPiJidWcsP08Dpuwbs82PTD2muL3fOopoB3ewKntzquoKOLahcLbij
Cg4umNgQcwT7JLxnc9jdk3BZMfUQ+FwXpEWwTEPt8VHYMroXLkk+lnX9jL4J6xPer0gLqscSU1Fs
vtxEYvhgV9reRc1qYAWgweb1I+bSBY8w7Afh3YWvoqeJL2B6FmeYX2lxmFGLv0fHBx+XZXZMnWTP
WVjUGAmfZzfSrCLgRYrSaZLTGUravCsXLU6r4GNfSLp2T9RVr7oj9KaZxLKfy0jkhie3G4EKqccH
MFbmBpRnm8GT/kFVSV7zVrangRlkPYD0Ca5L1WL21aqCVZAY7L0ETxccSjCjZsxx1pUgCgxohnkN
ksT8ijj+r1Cqm+YLdFLTN/09BvUH2OpOvo2Penl70zev8vuf/H8QrYouMNKfo1WQq7yqHw5vr8vX
H/wPN1+KaXztv/4eu/rlAX7Frlj8E4OeBxBVQhClzS/A9a/YFSM/pdBnpAChQKUl0cU98p/YVUp+
EiyKCWdxGqdRevEv+id2lcY/4UQBDhYlJOQC9O7/FXb1B+Tq8qcxuxYsFilYESloM3/EWylqiHId
huAYpGbYi6GlOzqVH+fRp4UwZbw3qX+201+qYS+Q+v8AsPi7UMjAfBXyH6BJjPDvhh9Cb5AJirI9
rZ1a7mUItkeGSmp6n1IxvPZjHbybIjntoHjT+gilG0atglJ4XWAYuavHaZ12iYzOLWD7CiHsEWiT
NSJF9ksfTh9iCD3rgsVcvsXw45C5AYx9gxN8/VZTGz75rZ6/Ba25SvoN4FoZQXPVRp0BbSGqvowg
Ny9JJA14yjzgGMGS4IMPxuYeqq2rERZhoILCoShbidUao8W5dVkdlOEdgrja51/W1v/fZj+Sy8jz
z7fZ4/raf8Ye+/3G+uVX/hsUTiNsAc5jMGTY7zZWFP6E1QV/OwKSDefJxW/xt43Fw58ABCcxqHlY
LNiYsKn7bV+x5Kc4ZjFIlGDMwhMG2/F/AQnjcX63vCkA5yRlMYuIoIRenuEft1UQOLN1KoxgjqPs
HcRY/hItBDvibHKD4NfRPMMTwqgq8NAUh72+DtYhYu9/94b9BlT/MJrhfmrQrP784y8D0//ZZb8+
DQ5YGqaViUj494m/I00jhRxUPA0E5nZ56VwijnD+3ND5N6jbGlRAc9Yy2X8wM1C8zCyiwVagXQqp
sJzLuwTvPRLhwCqLAQdX6gShD2AABMsBxWtZMv6VK/AvM8jfP+eYJKg6owhnJY4k8b2XSNtuAsOX
Kd7xGtlsYTz6qwaUgNuJhvK8ViT9L8rOY8ltpOu2T4QIJBJ2SoCgqWJ52QlCaqnhvUkgn/4u6v6D
rpJCFV93DzraBEEQyDx5zt5r73FtZU/jNBUciAv3VJt+iWbBFjfp4mKMKJLeQ8yd0G5+53a+XrTc
4HppXJspTeQCgpv6+ledTW6dMITcO5xtaVG7+EboU+/XTC7xOOlHpkXy1IzWGGlDiGOunYGUvbl/
j1z0et7wfxfiOvI6ufCv+8PrCynpAG6ixxFp68Aod3adND+3wagenN5QcdJT4e0SrWkQYS17Z9L4
ehj4f59NazCg+jEZdjCM+W9w05DkWviJx+/jSg2ECIWbzdG+MONy8ZH8+h1yRLj38xz977cfV51w
hO3xXkE7e/3JV8+myUhZ7gl/uGql14BCjj33CDrdK3YTxuyT2cCzGNRsP6mrWBfjff3o0Wds37kL
bzQK19uACdvyfu3eiEHfYiNd7Q+Otkxrb3XGZMaIaTlAFEJySsE77VlRyky5OA+Ftc2hdtfqWye0
wLHS9em3d27M7z+JSy1g8c5Iiwu7Vgv//UmU7TY6wd2FlwmjzM5eqDw9O0gu6VymNW3EKvmSY6ij
aOyqu5wAwQ+Lkfcvi2PGFRkdPYKYrfsyIL27pYnjRFtgZMdeT8k7C9Lvz+2vdZFhGcQOl47z6wud
8sJJc1MFewNPl8Qu5GEAd9fuFl3zxaqSCt22bT9v6KaP79yj395dyX4gqaRMCw+CeAubRESdcKQa
89jX2HAFZnGat3OAwkoZnfklr0frE4Ne/W8ZZOtxbf3sZrVX5Ne+N70DjWG6+Hp3kFwBZff1GfIF
f12v9T8k1rlIC45V6RqDNK4WjO6ry6sKNiW7nWSlnxpUstvZYoW+1xsavVOA5WPeTVhsAaz6Qj+O
VS/zm6Y3xPJJJCklaooIE0sfBmzdopKKJV2tW8736bZvLaxeh7FpvQp7c1UF0C/W/t2Z+vXHe7Vw
257NHsPbKQSr5NtSsqgwb+WiXGKEXtNx4WB7FEgwQ5WpPEJJK2NZyo0yzyr+oSdrHH2xLu+t0a9l
O7yWXISHmYQ/2Zn4m9e3liUZAU27zrHldnS0x6mnYbfQlrkEk/ehqSv78PcH6w8/Jpur9Dw8R7ZL
2fDmE+U80B7YgjmmfaO+mLJt43Kq7BfLBDcU9bnGhTciset1290GnWOeN0dnZ8eavMemrX8wzK0+
Ltrtd9tmFR+7Fiegtzg3mdjaKszqsT46ZpUu5MPUWJcxiya/2o3//P17/NKFvf75+B4ulRF7r6DQ
erO54UGzN6azSzyNNtGog21OHAXm8bNtpP1NKxYkEMGMT8FIcVzrdAN91nrPauweN3vo4iBjQlol
lvtks+3tHQTfaP+kfw/oaYk6VtB39oNfuKI3V+xSYnGKMC3Xday3r1EwlQbxfipGQsl8mM5YtmvV
fO9sONayJLOOFi/MaXas+skz1D8B0/Zbqx2BtqW9m+81QKRbP9EoMXx3urdaOUcMa0lrXRO9fdIt
TX5sI+t9sU4fQDOXp2VILkRGFgzI0MejY1yWu1Xo8uHvv8XvD/H1Nboq8NlnsUa9+WLW5KN3b8QS
J7O53Y74yveLXNqrtH47JdIu3nmGf/+8wLzWcZxSaQ7Y8s3+4cxSOoRvg22mYfNZTsYPio6cQI1B
fUciOb0HGPzD56FXD1BteI5//f1ev6QDrbsJxKOK89GxP/iZU/404MLcOPSAd77qnXcW3N9rSoKR
XWgPrkuHBrXBmxvqlUVD6Em6/WLOhLP0UvPKJ3pmotDTJ1y8OyNj3+lnY9nbyhMUwnPjANdoTfEw
e1P6IifbDKdpdd/Zl94eFOT1ykDv+iKglOPFen0r1NQFxpgj+g4qkh4SfJEf0wTbE/2m+W6d0CvU
nHp/TtNC19rCB/P3J+1PH+/bDpUc1Szv/pvFq736xixoFDHO2fWDaeBfQmpzMGyUD/tpnCQ94umH
PzodqAXDe+fLv5FhXVdrngHJ2cS5HrmoXl5/e59RrqRJouKxpWbZ+ShWXga768MKVe8cFXp8uWbv
PtD7PuUZuJEBv8O93By/DAtfVmgfugSNb1FNB8C77yVv/HZ3kAfRpaB9Iyh0+eP15V2jMVRt9jJ2
KQWOg11Y98C8s9vK6vvPypH/+Krun0hglXFTjebz33+bX6/5q/UN9wZ/sqeaVyHT23qX8K5WQ9iQ
cYE3zHgy2rn9oEwZqLti5K2KqqF1saWjo0a1Xo4d47+0HY5CZCXG52Kc/ufSnwvyAs447HRIsd6e
atNEo58ncZx1QmHKXSajZlzVTpfVKNUXT0y3s9HYp7/fhj/8CB7vCAW/hbgJp/PrH6HWdrIGEkcE
MnzJQS9YxL+T4+jDVrvewV5U/Y8XNOI4YRHCCWtY7wVy/NKWvvkdAkxc1tU5ROn6NlpqzZRrZYvr
xuCpME9iwNJFWBJh0pw2y+zPTLKK+kR2UJ/hY5TbbWYAv3iQk1gIBCp6wGd5ltTtO+/uL4X42+tC
9RZwJrr+LM6bajpHiDkJC/lSUjI32wGxWpwwwEiBwwGeS7b3faddw40b00RN69bykC8jU1UUqaDU
GmAz4bRY/nYMBCnOcVNunB7kYpgeU5PMeYaOVuQ7I581aeCKbjlgF2N9jxf4+yrgiMCn94EaXSDh
e0sSHtq6Eh3Dw3guxyI5Xrsl1c4veloO2ZIhmkia1HbDTI5AepPAZ0bbEsgNbth2SiAd04YjL0/R
VyHDw9FqerJjoEdjfPe/PooWuyNoJ1Yth4btm8Xaa92pymtuuEHzJyrRH52m2fyEpTsA07BVR78X
23cwKgeouXn89w//bdOkwKFAc01SGkCivcXD2kOW4RbF7xQoyYipSZcHNwvM21JweDCHpH9Hgfur
fHr9eIEK9U22BsdCJPk2L4IGw+ji2fXizGvm7/hb1kPFmTcyCtu8Wj3tdo/FUR3huPkh5h5zX64l
4LSKhQiyUH2HqaSMnDQbb2TtdIeaoSrIpIpuCI4e/3Pm4b1X20h9teXvJfiK385YjsVWf9V2Umc4
fInXy0ZG+pYB4M6MG57wOzkEwYto5HjTElL2sSZaE2gMeIYwYTx9G2xOEop0wzoOnobukSyWmFlj
+h6S/5cS9PVNlWx6/EHAiSXdt+xpHKtm22mp42RIK+SG7HvQlKyk+4Dun/b3amdmi2RRdFloW4vb
YhIe3NtJS/zzTuIgTjQM3F7jXAyXAPBVEhO+tqkbBUmLAduQL85tZ6n3+LV/vPCAYluwT8Pie5tk
wZNgNe5ibLHwV3iIVx9BA6nJDR4az02+NFOPBjJBPE/7UM6+oJ8uFLKaJk+vW7Wcd44BiQm/FGGp
jKJT7zgnKxSsFYOXsRvF7DxmpLSZ75wS/rB6s1sx42Cgcq39vDf7BypCL9sEUsq8N3HGpVJM35zS
v4c5lD42Yp3iGhzgV3sYjcfUysYXv60w/mC4ugMJFrwT+vCny7keTRncSMwd3MrXz+UkSfI2qPlj
11NbnCYSw7615meEw+MFdXBXR2Pmnf1WBefWmNa7Suj6wt+cPGtL34nM+sPSK1lx0UkHRLZAEnyz
haDkK6yafK7YzUk7lQnCC+Qn6glxY3JtQ1g3EppFPE29CWxmmD+s5VpFM/nLiM1AMDP01g+tLSsk
SAj6/r7i/WEF4gTkI9MOHHa5X83///ZJUDWm3mD2Oh6SxbAvLe3rXeAmefdgEG3RhhVSYe+TsTFO
dyzi3WPf2OT6NYd/k+8qplptDNOjFRfa9fSSE8ftkO4mCH5Co8S5cNZWI9uoQ6jVkR4I9i6udE6Z
mXNqee9WX2vZN28+Q7ZrNUlzhAXgza32O1XKolwEKsGg2OUZLtwRfk+8FqmRgCsa9UViGDwp2HoG
9+QB+Rki1iAZD2XFxv7Ovb0+9m8vxzMFRZwjPb7Om+cQSuSYzZwMYqCd+gSTurlrJn6NSDim3uEk
R0y3Ifto0Nfvk3Wb6CiN5oNfr02c9QtaUsSkNa5Tz+Nkkgb2vs3kYO7KAb+ZRlqAEkTOxovnLDBe
6qz42lt93KbF9D1HH/Wlqj3349+/0x/WfI6wFt9GOLxezE9fv1tDUZLsOEA8tXjB7jNRyos7pEMc
NFX5DaUhmray7/aWmW8MNpLgZ56q7/wQXaTHLbvS796L5vnjJXHAcljhrp2xtz0KkBiTVTJviYkX
G24Hd+xuc57XHRNSHVmL2Ajgq+bPAbvSHevCFq0UcTtjEC7IlcG9R+Jnv1PFXH/Z1788bTofnCOn
Gzpkb1egZZQ9AA0vidvNcT9tRQ2gA9bjhZp+2WdGa3ywR69+56j3C9H8+lNp+fKsMRdjckBJ8fq3
KZ1iwbjO2SHrU/tA49M6Tk3lHYqxXg8iq+ubgIv4nA9FcdONpvuvkuW3zFk06sLGaQ+lPw0XowrK
ZmfJ5saxsCMbJDWDIgPrtIPQiBitXsTeIPrvpKGpvbToH17YaG5HQ8Orfedh+9U0+O83QlJM4cq+
wmSN+fnbrntZDdZ1S4Q4iHY6COWqXR1NjA1eAIJva2Qs3YCmlolEGrEId2UkZys4AfIYiYDbOHLu
COdAZ6ZrqbqPjdWm6CLB5mh4h4tpgd+QIA5Mc1mHr6uoVobhpn/QzQaicyksO43Kxn1xwCJ8TohX
uTI3y4+YIgD0zNkS9h0kw4i0oanbz0FF9V5ITNu7hNek3E3UxzO1m60eyllAb9gyTyEWRcv71Wl8
kjl1mQu6mpBZznIcU4A67SL60K3LOvTdnlRTlMfkrDWD01IQIOKrToltqjsP9CzaY0cmj9y6HNE3
eJyfw4zdOjZKgCNRtaTpcoPPvUuOeHHBItXWNI58QWMuT1QI5SONnOHf3LJUsENA55IRtWHHZDyg
wL6KSu/zduzvbARv5q7qxhbkCtTQNZxVcFX/ek4vEG7hn2xbuRk3GHL6z0lid25IlqrLaclQbYEA
FCVdOKM3uyvq7aq+bNx5OI5OvyAD0dMQS78ABEPSiY0ScpD3wbgZ5lm0zNj2pa4ygi1Tv0f40xP7
fEAP0ImDLJEQc/NYDofyeqOSEjkab2M5RTiEvB9139TFe6eT30ZSPJAs58QjUa47eKLedLm63h2a
jCV9X4tcEMNbIvv1Bt4XfCcXqeuq3W1r1cWCTfxst7I8cX4U7xzXf+u18QHWtdl2HXxzbH6bf2La
g4aOD5x6Qxx1qsokPTeFY+4rP79LZ9WcZOo++6MB+Ia1GY394Bw3D1sLQ5Fgn06bSx8oH3/+/XV9
e3r6/1dFjeO7LrOJtz7Jrmf173Wa7IetVj+rcu3Cdfag5s1p9dnBFv7Oae232oUVjpMaG6wVWKRR
vw1P68ola1zoy3s/WIPbQiUlLqWs+uKjygpzp+fdAGFyp+c6PY26zpudmS3XY5bI151bCoexRZHp
jwi06ycHFNqzU3ewCzrPvZj1zBrRl9ojlgGLvQ124r2IGZbk6xHp1QJHYShci1oDlRLl15vKOQCo
0lkAEPedmLW7b20sWieQnOQg+TAtbLThWXZOKha0g1lJ/dzz/KU7b9ZmECtHqMua+qM6lGrVLeGX
HGpDt8rbL/lYIFMUXn1Ca1nKUDSj+S0lLbAIlyYvO6AIQ9OC9eumjwM+F/ytaX1IMDtkZ+gsA5zg
ss3Wx6z2W0Tc1gwJVHde8zlzNXDGfgLBdKB5B2Q/7cy8OI4qJQWpLdak2i/z0uoT9MVmegiSBJZo
UfvO+Xq+DiJkhCgSG4Lt0Vvrpf6OqSvv4qKykLUnnCS+e3PfVMd1LCSSxGCgcKzsYR7hvghtnwud
WMNO+MN2q0taYySu8nvRtBt+sEBU0wtNmOF7NjQuv+R8pSSy9Yn63Oim2ZilM9YDwC6du8qXHS+C
mSPKgNuivtnmVluxvRZFzZLmCnWY3euACaVLk54Yi6V4IRjb2uQY5jB/yj6oZsSkKIt33H+n2y0V
0CJ49nkFyKIK7O2CjwyER6N0d1CmSi6QMKAnmZ2+3mvrKWkDCiIwc0O5W5LK/ocFyH9woOyQPF/k
dSRXmFrMGwsLsXMtj/TF+mdbTg34xlZzlpCFUzo7h0btPXgWYKXSKcHXEq9nFxFoPejZuRE8jEXq
FUAwW3CcbEXBwDI86hcAP4PaE8aIirqdloGifVkua6MmKJSS79gqtxmPpM04EALR7Q/YAwx33Y8Q
ZKyYfxugDc9oDF+dS7p69kB+3FHne9kZpfJy8MSQNs+gAPt6r1dAFi+WJ+bxwQN2sxx6m41pv7WZ
8aMsOLueUoc9c7/p0UYklzRYwNIpWOKgbxojbMHqjDHd8got2AKZnXFtjrq867Z2X202WRh4MzIE
Eu0Y5OYudwPVP8gFGTSOx635EBR0l25xLpZmBObdHEKHAPFDzUEf2MVg+9Ohg3203C5LKfiXZTkP
dPUIl4wLI/eLGHxodSWV5gtUqXyLnHopm4dRTMA+C382qtBchdVEPI1lZKnZSy9Q+Kxin+g1f0Jm
hKepmP1kBecidfdMTpaLoZN3U53ywQOwi61uA+nXONASbX/2GI+tZV3cIh0ml44XvOZby26FQ2qV
FeGL7rJEioZ+/bN0uorABgVY7QxSxGWYwn/fHyFKQaUTuUEuu5X3oGUtOp323vA7CAggm4S+59GD
Ol4re8t3dkYaVWr0GxQKf0BINaLxPtZG0rOoX/lXiaOCr8qyRyijIlmjDPTeLT/kyJy9nNfTXOK9
3CV+HjwPDWPkBxYUmB7NJFYIJPo6igHlvrxUyhrYvfxxjNJ09tAdCvbNSycIi9jZKaVsLGyirNFN
Z7IM8ZQrLEH9CFIOkLxwsOJswXMN51ecET87z9OYqx8OmQAsb+1SB1jofDnGlqrq7FgnNlM2g+7j
CENMD19sq6ucsIPR0u+XsRPNziDVBgdgkhoDRWUg1Mm0ihk/rhryj6Wa/Z/KM+VHIMhNHzqGQ1qF
ieHEuekrTIe7mTQOZ59uJExDB1rGBsuMDGY06XXxPWlNNe21bMePLuPe4YB4Q2n6eYbW0ZIatn+o
Wq/OgCOkU/mQ8cRM4Ww33fToZXzRGLELFeNqlTmYKW9db/qgxEsmMEnsoVQ7mJhyR9uP5tRNZ/Lz
qPgqWwvFtG0Y3UsGGvqrUZeoeCxk9sQlOBnVCoP1YYLy6FYgqVIPOlE186rTyVYBJqvpalmt/OmR
7Nnpgx6HZArHBfj8JUATDY+VfoH1Ac+F/S9312luag5Y1h6asf0RJLTRhwi+9K1S4/hTAhOm3awX
H3CKB8rxZBi6ogjOs8F9Sp0A/rrjOMo6rCuv/mGlIl72RbWmH+ahw+HjM7WTJzdN1pNRkPhyKue+
fR7pA8A3dqd6u6y5MSIpRc1VxpUh1LJLAywrUe9NFGm+OVrAcjb2GYde2oToPQNUTA8J/2o9gCaM
pNNCHCyNPj3i+AXHCo7fN7FW+DzAGQLxsxysujkbVKehE9QD977RHV4Dq7YVYD3TeoHjNebPiZGz
lc/o5Ydzm816OjbUplRs0/zSBVV3w/g5fdxK3tH95hbiocxq9/Myee16AAS6zZetHddnDwdktgco
JvX9VOK5DYUmuQKTo80SC0LRNUK+yzUNDDg5CQQlgaTP4Ecx3eneRJlRiCk5w9HCiTCq3PqUzXMy
7EDc5xL3+zom+9appieFDFhjCfKAuaHCqwYW/RUjEqi6zn9kdrC28Sq64GdW+NwX3+ppUdIf7sCI
KlvnYQHC7kk5U9ud1sVZsTAsao786+oFSRksajRREQDXwpECA7LOab4FM73vTSGpi0qF/zsuSiIV
4ol/JI/VYi/BLhgKcR4sCN1EAWTVR8DDFcY/+t7bafC9q5XIqlUdKSbTZywb1Do+McbOKXE16g8A
cKTTXcFXO4/belciLvRDD2IexQ8l1g1pOBzVlsKbs0hX2jHDoXbFTeuCcQNDPK7rbdf5zGZ1NcAj
z31sasFKg/lMTggbYcMkhKogp+ElR+0+ITuarvSvygxwZGbKvKsZm2U3czq739GuYS8MWmuC7TsM
TUEvIgWx21j99C2bbPwzzoyk+swpX3/xDOyUe8xj+C78lvgJKLlqBDNK5CR45rXfngoyxCecDMb6
Y14985snqseUt4Xr6glGC1ldaDDNsloObgdQfWe2pnxMNg1J7trlRtLHBEpcjMIkx8FNS+NiNQb9
ci9YF4PPCEx85ktZL2hvWtxKOREuEQjULdklm++fJ282jGOBnTLuTFGnH3K6rzv6m+V8BLGTpZcx
bZAcWHS16hC5OfSUYkLVcqIns55akLrTk16bzth5urd/eg2kzpiazzAftQEEMOR9d5O4ltn0aAcM
osjuG3lSKSmojhqdUQ6PI1hiTuo6xYvY4wBhX7WnCJlq3UQrStjl2JiNt5AQBzp6P1SLCy89CPIr
f5CW3DFRm5+GAGvtxx5c9LDj+o3j5Kge7isL+W51laK9XnV2h1Ow8+2T1yQi5SoGg4GgPxnHefD1
9I3Gp3lp3dHAQ8zQstqlvh7bh7R25+RgEs3EWFPI0tyNjiCISHb5lWSaGUQIgVjSB2jTEw2Iccyc
Q9LZbr2HgugWJ76gmzy1c2GdEKAl+tKrTWX3tr84A7I+LHGHcrPEvzSdpDqvXWUaoW3CrF4qu7b2
3rQyoKyBsXy0c3PyjpBM3Zp3FERcyaljDkf8Kyjf1krjLDOgQuC7ttP+CCYJEGHSC6+NeNlbb9/i
syRHKZQEHmIqdbPqWypq70OF7UZFlju75s6yKwBSJNGypjNHG7GCGav3pYQ64D90XVMM4CNx6yBl
hV5/zHsw6J8JKjbTI+zB7B7ogtXfsILTh8G2vN4pvw7Ks1R2h7qNESHGy7VXRUzOrQDQkepZ3RY2
LyrhHbQ57lVn59Upr9M8wZ5org84L6kwsm4gMIsgoJa5du5n6hYms53d9HmmCuTQ6JsOUKlcCowR
ixgBB6ypuZT1E488ipYcSSyaKxtH2M7Le7uNScqpboTFQTNanM319rbXqVuy9zhEsAcLcUmVuSR0
X6T/bcra1tmTUtL+KJKKnKeCKKhT0oieMKaCFvrRNEsHujSpO+AnEIztObAk4pgR99EAEDBTTZry
KtPQnhRXsnq49cKtLvR3My/J61J5Bt60MYMpXLuCW2j0bNlkrflAn1E4QRuXjWHsc0bAeyW2nHpn
SvufqQ2ifbdWhpJ3heHKYwLt6DtBT5xKV9X5CKWmtiDhFu7cT5jpZXJqc9JcDg6Mcg76wEvSHSkX
ORGSRpLiczEW0B2NjTU+9j3P2dlAz+1wKZPReKqbSc/nUl91sU5tDy/Xt4GA8NqZp7BQafeReWX/
LHii88jBi4gjuCCAgrXZX82wSjmK7Uw/x6NYkk7ghMUop8PUrrhwpwxloBIi/VeBTC9vevIoRsaN
Up6nyqvJJbK7Lj8bRaAUvu/KwaXqowBxWbmsqPI4Wt3yPs8PqWp8P55qs/kmirHMD+DpzeKGtXd6
VBwl3P1U1M6PvlHCIMMHnxyQZLu+yae0OdLnbkLqE9EygCSN7FvgaPMuX6m8dzUw5zhtC+W/wETm
//U1ORe70eSoAOt2xg3mrrgo9+MokuGQkwdS7bGt6ZclnbvlxEQpua07d3DDwhKDHWXIYMdYiJ7z
7JDmlb/Hj+lhtQ20V8R5yvMQJZBUvs1e1zuhL4YhiHD3jchFLb50DUobmYlv2T/y2cg/zna9uEyQ
SW2hb5c9AQM0/+GpKLEFUSERz+wknT5Ryk/ZXUpOGI56Z6l+jCIbjzhsyWbbXIP6gNildotsT43r
I7BizHuWBeMjTGtSdkNH9MLCzpjimiwp4LxbYDiWf+s1PZfTbuMShLkV0DMYPGYioWsRWoU6hTL1
XtZu0IVsB8VC5bEJJ1pp2z3ZaLrWSC9X6xOvS9Ibu2C0kvqBKqi8bWzfmG8zz3CPsD8s6yK32Zup
nusgfzCUNVkR8VLLurOAJz71Zk7DQNrpSDIVW4v3gSlPM+wD1IgYM1IDbKpM117ed+XmHDDVdxK9
YhLkR96Y4ItEB7pPkJOzCVC06FNglQ4ddMsIQM8TiZh+yFIgjoFVpaBOm9o7Z+RRYYEkXs8OBwgw
0DXgXLRnLJ8AbwcUJCxPDPKOvrdqn7YwXSAJ/NiGsKHbNixylElhWwBtju0xyG5MQh2+qckjZ2em
0jmjPDLVeVvbCoY8k+zba1sKw6bKxbbvfatyn4KNDj94CIVapbNY9R3YRtONYyZLe9CddO+psQZj
b2dC3SQeibd78ggEwJ+GdAfCoBbar3hfFhhIOgUotUPuB8F/G0p/Jj2K1vO4qwvMwqduK4PqxgGS
Q5s8INQ9b/MkeSQuyfDjJFMARJU3TBHxZsvXTNNfiHsG/ls0Mwno77M2qNqXoJ+N4E5WHmR4WtUe
vXb01+ySvvoyEJ+Rsjih0F4aZr5Rk80p55q0WoiJ6LykeSCmLnNPQ9Ek1gn2aDWG19wuB8LumPXH
VV+XTKPq24bqg/PyyS9nZyC3pR7NjytH2W0P/AcX0iK6TsddUZKMNHZl8q0ofJbBteY4xcgB4X0E
IKJ4Zo9x3SOjZ2s+8lSZM+4VumY38PSlec9N9r5nRuMmoZskxRYOPba6e7Fi+IhqrcU/taApH1bm
ppfHBAQzGXEOsJJjQbLawStbSQLPCtJojzitOhd2U4qdYG4yhoMW6+dckZAQri1sR0zmKcqBIONh
DTuRBaFqaB5Es4/8Jco9e/ikXfgP1yGjM+xWmKP5R+IxOLvOCGuzeEAjx9ZEoMl0N0FyDEJ0NVOk
IFfll5VsEUG5mPn9yRs4Dd83lVl+XNuy+CaX0ql3Vl9k6dEqXEh9Fb75/rSMORlT2aiyz4ympnCS
7sLHB/72opsqZa7AoXs9c9CZGeBBANs3aytlRKMqO+dBh3kfgJwUYdP3pLd5qcgIcjKL4oJTJ7kp
vMHrbs164Nye9Etnn2FNyi8TA1MCDzNlfw9o+KX7ukia7mKTmosMr8vTjQBATvg7U5eaZh3dyfUm
wPKsH7sS6HjsNdhUQliWyWdiZ4rhhgdTsR4b7uJ9keNQfxYbaQ67hlfUvs8NIq7DZNpmdRJp217K
DKzyx2GyCoQebjacoSl3gqKQOMcwWEZaga6bLuRZohGtDuNCulME56X6uXiuhzXK9ot/Ode3zQFY
uk7unHVjBNu0Sn5fwIgC8XCEf0dID21fLs3yDwKUAR2vNAMVZlWO8YgCEO4QnaN8z4D6St5dK2Ve
hDZ9sl+slDpceoZ8bOj1EA2h0uAnWrjZ2kPRL8wjnmlmg8viVQ8ZmF0IXDSMKw6Gaqbe1XPA8alZ
bojhsmh3efD89/MWgK0OxNarncE32sK5LXMO3D3qMJJHFCCbKvfqnwht9MkHgvWd3iAylioBus1v
ISKD89a2K9qx+bxpEMCcmrY8edBAA78UA3nEkYuesYvWeTTKcE7qaeWAj7eDWssYx3NmjnaOT3z8
l1a38h6J2SAo0vGVMTxJNid3PyAPgVqmyVZijSQHJaInEdjwrbUFHMCd/TUMDL/OLrJRK3SDCip4
ZOSccK4pQ+rkJOxfkdf6HfrySVO9rRzWn8eNfsaZ9I21PndZb16Av+fPSnYcyAgKKTjuQB8OJ20Q
QGMNPmGkuU+FuTmVQe+wW9YkstOSUySnmuwhJYPI2nWjr69BKat3sf0g78+Mp90xzqTZqLsuGLzh
zvQ2xyGTc1s40oi+hBZslBmDSV8NcEZQihO1Y3yF3FHuEFyq9ECFSNpHWXbdBW3qFpwSZKkFFYOx
AZBcSOeKxqoagKw502JfexaA92nuaefQI7f27s2mxIUz6XbL+L/Wzf1ED7Or9xBZalotBLz3R74x
XLcNBeO4T/BZkWlWGY7xXCTS1OfJEnN+zGGlBycPlsQSpb6Z0IIgntK4zcdlKGNHQVsj7aZKoa00
lKiycxYqbZyqPZVEPVsHY2tJzdgZAWE5912fmSfqyoluqraGe9IGKnFU18i0uCNk0HkKaH2OX/sR
5cydqqSqzlDCYO7BA/+OGtjKSLGZMvPgVr14SeSQPi4JfozQHMyRI8NQFhupluXUHMZUOuEwsKfv
evMKVtn6NjNDQb7AdutQ7X3SJvTPSKWysKLRaX2myy4RrTuWNTg8Nn2zL4Hu/U8eGGW6ugkdqAhA
EA+/IcZtX1INf2/LOvtutnP6NVmKcTv6hkrQ4Lh1/oMW33yy1Syg8BGRyKMZ9CC2iZKcn7ELpQJa
B2CiUPHL0PLNLOjkTINI001Scwzt3hlOViG8T31pEhGQD9NwGjtindF61GYR8z537iHN6ZBHYpnk
CrmhVN5NG1y7nzSGVXYRq4WdPLsGzx4Ab5g/abLayWcPHKP7ldntltxyerTrHVjwWcRlQyjsU4cm
SXLQ89blp0s2xAKpNw1kJJSNcJVwpUI+6F4D0ytlTh+cYm60oVd51WUsF+Z/jIfLb22Q/T/mzmTJ
baPN2vfSeziQmBJY9KIBgmQVa5Zq0gahMRPzPN5TX8V/Y/9DtzvCVfo+KbzrhSMctlRkgWDiHc55
DnIjd9XVjqgXeSjS2a+YQ9pgtc7WkAMXg5cBIEGLD8CdUULXBBgUsmTtu7DiwylutPTmeg9cz/9E
6I2b3+EUSnVkyCmXJ0rJcefxzIk7IkIg9TNnm2GRtPC5ji7A7m+N1bt6ZzhNNXyDIT8i8JlLAFAb
kX4mucImff1anXnqjAHy4FozuLpPqtxr2JGh94gC1iDPTtum61UCKyA4LtRaOx5RPBGgwfDsIrLA
f+rx2cMTsrPiCEEosC7TcWC9b6fKIreicEZrl2edWfxY3I2Yyhl5ZrMn+crbTllKbCbIKnACCWKl
bj6mNcuy3Yzs/RvddLbuVmEZP3ga008R6ABnJ0WtaH6o4OKmNxsmv4wvcdAc09SR3lXV2UiWlpaB
fSSJsQuisihhlgze0H/sq4ovbFmlzFFT3fh+XA+ZRXZZmhBgMOqFDMSly7mFEx8OwMFIuQChSKYZ
VyxqaRkTFWhfGqUK+AGmVxkhB3a3c9fMtg9ZaaI7NVFNSvIFWH9HxGbY2cvcQVii41R28sj+jfBW
UmmgfI3dkJ/GqSE3skTPnR6KIQcPby1eEm7Ks4xoHlQ3xvwH0Je4hr/6WJmgGm6Lc8xFazzPLQdX
2ICun3ec0UlC22VxqDFbNvHnoeh4UJqdc8gswCYshfRUgi5KG0Rlb6ubFHxgtp9WwqEAJuQ8bght
I/qt9/Ha8QXzzymrnmr6i2RapjEqnJVBZ+/l6FzmMR2R/jqrB2PJb4yMNRGS+F3NHnjcEcXHbG4S
S1tGnUuq886B73SP2xF2mG1sk/y8CK//SDr0+tIBaEhjHIStxcJosK+1RXhxVPjL9rTq1heX6IF1
zkphskG8dTbwRLB8ur/wx0aXu6HJfXF0063+ypiBa9Xo4fx1GvKp3BVW2swHomL9Q6/ZzEVm0RXB
YUDHTDtF8KiEh5YsT30p668JGRTsU1layshOZHKc0Rd38Okt2pXWl122s2ffOU1ts7GJNZiXhQpn
NoWc7LV34NtO7gHVKj67fnK973RC7RIN/lq7dBzF7F9iwEJCkhAgdqBYBWlJKQMNbF3EmMVslfzz
WNQSt0XDLQ+OEFkzK0WNyODcAF2DVPMI6piFAnoUNCvA0wS+5cIfuYe+NRUAz4pcEzdc6CtTpgAo
3TTovi+5UxLCQPJAcUnlVjC2wI6/zzmJx30F9CojGJX5DZM11qjQbua5utXSRKdU83t6B4mE1dn7
BTtAdghpd8X6kDkhKE3rR6aI86DvBk/0oejsJN3DzUO+YBOqcBTpyDY9NOAYknFmrIm5A0Fr2yC5
fAYxwitseiqoBXE7LlzxcnEJj10aU8V965mf0mpqXOTk8zL9Trp21s2800Egjji7P3zEjtAj3krX
VG7Ss4kxiAG0QzpjprIbJne8JMZgwj9Yq2/KTAhM3oQkZ6ID5LvUHt32uNkwF6Es6nmzLsdtA0xW
d0ROTYN+bPjOUsAr9SrMAohjXwdlWCZF//hr4cv5zb1582AoXMx2lmvZSFK8dyKOolwLb2Jbsq+x
f5JxbaUXWsqAtc5kX4A6ZIlSyYW5Kcu730jk5HsNPl7cs9LSdQTbYf793WuzpNp8J6+3/eRaPVnU
SNSSwREW8c+BWew9nlgL6nC239mhT8g+2XWet3qHUs62vcfcAMIhBTHYH7umMl2U7j6jfbpsJHJz
nzscOxTZ6YkHnbrv53L+mElr3m5EmvkZGXHZnFPENwiYF5GMCfsMr1QUeozoYqdoJoLXpwTeLKkD
PgsWljRu3CVL2dyoYtXPqeucPdotudGLMSEPX9thfkwxZ9tRtQ3fbORMEQPd6hkR7HjHooN8FZKW
FLKWyUV70g8SdDnS0qGhS+NS8yF56T0lytZ+1lni+TtzYAsX4mLIPm/LZpFZS7FtVC8MnXGG945r
SNiHdf6tJL/sXonVNu8AZiF7YX2bTQ9akX1+EA6yK07opP5EWhqO476ejU8oV1CXkyLgjIyynblm
yFoYDLTtPBH7cmrb18yDafE7xf1PuqHzx+5BGzkDIs62xrffF4dZL9N3ib2zMIY9Z6wf5tiRLiwu
f2wPhdjNcpu+kBzxOnlt+t2B17WvFKFBjmTdXDrT7Zzynn/9RfhJinu+G12HHTgOoz/t4W/flmZm
Qmyxt+wRoTQ3PMzMp0Bnw8EBzvKhZnV/aLkbQiYMBO1OsI+eXG9OIhvRbmRZGoClNZf2b+Ry78W4
vCm+GlwjSyLFAS3y9k0NVtOOJib9vVE06rIL6vHcKbTZheZQBP6Y6gsXxc3vXAjnb97bU8HFyueh
TsMN60NHevuynhwonByWWT0B10Si9lSeudPdoKVHToLfmQ0a3fMHo4Uk2DrTMz+mui38ajsqkLv7
zhDBHXk/fbx1ObXSrz+qf/XuwHtw1noY6833N5BADJ2zBRXkgKS3c1714Inzsr1urGL8XXDCTy5L
qj3HQ+aGx4A7A8XH20uhWTJre1Qc2sbgfBn71lG4b9c+HiYz/Wat1Grg+aw4dZr1uqpNJuJFI9lO
J1v8T39tCbYIuyeqSVOCqXj7ToZsaGYHIvQeAvzwkNO6M25KAxKi2y379uvX+vmx4FsIIQH7WWfz
8fujmeHkiLpCb3tbAsFkA7GVIdGo7ARrjFUcPLl+GX06/pFi4Dev/ZMWE4U+vP4/hZE4989g/r/b
OvrFT9g6cc+PqaMf5pIFgG9NJZm9BMvGwpWwH3/921oWP/LN/Y6Xnom2heUKI5v5/msmRk1oViOS
eByzgk8QwBHo9sms48EuqentdJwuRuUR1Vch2a0jkIn1gQEWLT4tkXlRwas3d4Ct6z8l3YN7Zxp5
3kcCaqaKcsoB7ho2AXacUCvukqKg5UudoesvkZEVxu/cJO+voRvAMJESgByab26as2v2bwiRIV+4
i1pNA4/U+Qv9zjnHCNfiR47/6tQSSPdKshQqy3LlTCulrlCMBUwzurNBlscvTFp7YhrcKvN6HA37
0yJVdvXry/6v3uS58MCvyD9ovd+9SfThZcma+zDWtRT7lcy39dGsDaKPzWER/SXmt3H4/OsX/ekL
zaXhFgWoh47b8vG1v31V5Etm50D8OTT12F4w+WmozBz3gRotiTcW5te2l0zHbmV5Es7VuWEkvlMd
WUb/zu73pzn57/edB/qV9+DRmOITwG7x9r0okgRqk/XTIREm8joonwvM+d66dnO1yavGs8r0tNHz
5Td8Iwg1wIGXyYuO3gkvMaG11Aa44m1g2WYwXSF4ZYmBhqwTp6kRjG5WUqHR1XU9x7iR9+4N+5Vi
23u237cXs8VxFhLGbeqjRRbgVZAi4Ai9rWds3CxW2l2XiBzkZe5wzl1CwLOSK3djwLbrZ+Y74ebM
8BFSJnNEfxake4Y0oFtNQUuPdYX4vn9xQcmsr2rLzOy2PgcDMglet1NDzql3sp3OsW+sASFT6mam
d6W41YrIgee/7WtQ6ag4xsl7lHi8k90clO58h7RNLxHjS5wRHUbYw29uj/dHgcfj1jwbNrD0UxK/
P2XXgoiEoFvMA8YDCMTgxpo0ZO6JzUyZEqKV3eL9i1rX9CGCg/YyEAQW/kzUNJFDJzCnM5qfFt7o
b0qB9089zmGLMBOP6GveF6Cit/cKNk/yg1e1HrZi0LuB8D6MqTnfVnV2qv7mAOFByo/7+60JfAMv
CoARWhvqD/nuuVevmVH23qAOKNdkexaAifo2qdv8R2kbzRrbmCKQcmWow+7HoJ+fgpFwhsuRASEh
nxOGlENO8KX5Sfkj/fbiIja6Z/6mb4ISWV2kCBN3TjmaJPFaG1WxfAQl3BZxS5m8xE3Td2bs+uw4
du5sUu73Kyyk64T4aYmR5c8LXgMBu9nMRE0Az5M0i+Uyq+KQ5LNhKf6am4unMVXLeux7SI6PcPRR
1c2tY7PXA2gijkEeVAfHwNK2O69HXwKR+N+HOmGKooQEZKeYylHYEeBhxHDayk9WqcTBBPzqXRZi
RYWLSYt8TujBrcJoD9GE2t/ub5Fwdy7rc2qrAxuxksQAvY7geOkK+ngkSSJ57FnaH4ibpedzYT5/
XWxzqvZokDqg17ppP5K5iCGlbY3xR1MDrW2ICC++8tRg4gM7fCxfWNNYbTToVHxclzQjEDuv7O65
yQkBVLRP5YUzutODXTfkF7IbqZMLovOWbzYnK0d8jUU+svNx/OjbVTBfzGwPySkkSfTl/LAKwhaF
qY7cbBZdWDvaL0LPL+wfgtQBRrHpsH6vUFF+sGHdy2957iNHN3TrVS049CTPcHbP5E8QUgICU3Cz
XBE5UORR1c+EEkgfb2mM3KZoEWAl496RZcV+tTsT21n+0MUg/RmNiPRcE3paXuYwge2a7C3SE0yb
xyhXHP8KQTUHj4Z1i0wxVq9wppmUyXIiZrjwmuQTD0iCKijbNAjiepFubGVIb8AxZ6v1hHkWx7G1
DdOlI7r0Qk7G5sfo+nx81KzrOM/GrPGPBbSjcudqv/++ZBN7R0IJ6SNbaA5k4A4OeweEa8N8ankA
6f2ioG6FBv1vfWQuIauTHht1mmEnkpjQncWsfkqofFjbOv0yZFXWYDWeYcCBoy/LKO9EzfZi2uQW
cWbzMWgiLZEST2tl7VhfqjsrRfzOXMct8h3g+KyPjdJdm8j2+vKDidSZXMVqSU/+lDvYB1rP/b5l
FoN+nClkL891st6W/PVsV3Os+rfMyBHCqM24W2rZfab794LzZGrlDij7L06+udaeMopeR+I4jxrH
ATVM6GUjWRBrsqVhRgSkyZaUT7NOLBVnnZ1ewmUVeUx4OHI7o6w+Bl62XlTICL6hKWkvPND1rIUJ
9Hb2jQ0v5aKy+QQBmBRoLvHJgOkG4L1tUebUqx+yKbSvUssNeEpPFULgwe0blDr4Yym+YStckhms
nxjHjt21GprlwRSFhGlZNuIKSafR7dZBttUVg0t4kXKTMnmYrU0Hp2wiY3qHsoWblJRT67UShNJj
4cNAGDJQ43JXyBbxlAllLruOMnaJvXxZzkGV3tKx807yO6Mo9HqEC+2VCNkya0DkxaQDCw8+BVKj
E0D17F1ThEaB4hQKznIemTj9VdWk6xxDvYTln9Lo36Pab18chmSSaBLXfUinxesi21f1aTu750OT
EsHeyRztSNgu+fw8IweoL31/cqCE5+IFWvpWRSuA2m1XNZki2ZMcixdIfCYY93pzVLSxlCkjbFsk
R3eBjvlWMBKAyw1bRlTpa5FjeDkGZZu+YmLEQgM2fCYrotiaJ5WhCwTaJhdOPraJxACjMCOdgFvs
cU7TVLEQSrLnugMzBO/MXYp4Q/mz37KlbGNZ5i0OOyswk32lM5J2eCyTWzM4ZReQc+A5d1WjWHFU
JNg/wJEnwJMEjLM8ZEMrHZ13OUNYAqUhoJ3x3Ncmp26Pp3KTzQWJ19vL7GnKELvnTiWEZPOeCwT5
yE2QLGU7Rvi4Eq3B4Es+ESXDvq1ZVVTntrVfE0ahkVgCNybG2q4j2UgEudp026+edqmRlpqU0R2i
eXk/5+dU7koPyaeyZFcfjSCKOH7IkbtF7ubiMVmzc4KvBG+wOJ31gbqtIu54ggZwASnsrGcP8CtF
m9vVu0WzRWR8ZZHou5iOUYXaMmVxYte0PGUL21LO8WXRD67q82/dvIl7wMatPnoVBE4OLIPQL7Uk
wn0W7FUaggWhBF3CXzDwVXrQj3u2a88iB9AfTej56phVp7czV1Y9qhBL89w12pp2nV+hSueYYtvs
wCSE77EGznbXVqbaG8SQWdG2mWl6XEmJDkKE3MLcG8057l6zBbAOxYTNb7YXn6AWZ9AEtNTCbyPd
W/V3HG89gpii4TrrFk0EcpvC85EkyhgL0+XawV/AXTniDNsIujzPsGsyVljCkqUGQGOOvHVx5XHy
CHv92PS+DRfeGidxt1ib7z0mxLGTUwwkifBdDyltGkzk00oXAQb8+UQ9WBlmHhzg03LoqB56DnKs
WiTtBhlXZGD0KZtxU3cFe7+boEcAtOPSjp/sNTeSIsyVMcl9yinB35lFAANPGUXckZbd7c3FIrw9
C9ouIbHEKNKTLh3xKOY1KC8Y2+P/Ylw/fM3RaVV4L9rEvPfN0onlGIDDQ4ykOyRggnAd0bTPg5vm
DmxrxGx7ITVuj9UHhIW+NT87PIhHiAEBqoecU/kr2u8s5SLajneYezwcyHerdL+my/hE7m/y1RVE
mBwTPtJY52XzOadR3PZtWtbfpfIR+XV8M8uoUeivsCzUJQlkeIsrDqecWdg8p9JE7cGzCx+GO2zR
hLFzDOe5XU6SlodtsNiIqDGMDizPQPNLNwzQ68YqwPU8guslAHo0FuJch7H2Pgw5oQx7z8k4x8Bn
9/x9Myge5bbOhIdlwXY11Tl8TmBA1UVh0RLwxRv51AYSMbDMuN5Vk8CSjIhdOys+NwfP5JL6WP38
xUL6bGRDBpq3GdbtHjNfA3Sw75yC1JrFKXddXq7s2b2AhDkBSPEbWcFEEa+EOjiHbMllx33eM9Tf
TIm2c/C5DwLVfBBlZinkaGP/ODVrQaweWeVRaZ0nRGRG6zRSa8M6vMyGBd0Zo7Mq3IJ2affcKXyD
lE3LV+bbOl2xzmk/A7jCeSAWc3JvDZbKc+Snq7ghmIJaU2+iIVe5Eqm+qoaKOGKv2JJP7qTc7y3H
iRtOc+bWp2qdrDvMcCx4MD8PuXcyKpvsmqxpl+zST0F97vKSw/oKLkZDaDTbzybmeZA6sTULJ7nh
S7/56OamJT6z2OW1wQ7+WjRr5Z7GhmL+3qmVgeFHA/O89InJ7HfnVhoZifanMrJNlGV7K+vcK6rk
bd0FuemgwyEw/cVQiyaPaUECEVaAYfwjmX0aB/BKsBTlBjCgeDVQ91ahZF0T3OiEPmInLLH50TLn
7Xabu95yji5ISLSiqh62IwV60o87XY/4/kE/iF1moW6I0Us2JBMtBYWiMjGrvDRISNx9MdUt6YSW
QS53bznDNUhpo7wsGWh+3szRYgw8tunXxOOzjnDXjMNVLZDJntrSLrxbkEfe9KN3k2mKCTFR00WV
bc69kaWOe6Ci6jn1UbgtY7ii/ShjSpvgVWinOi6aIJSQn+LgceqB3tylvfZZQUxWZcbkqPKnM8PA
3ea42aCuUkcF2UPhzdrce5xe08XsF0p/lJgxz3bIxlZxmmdmeZtu6EmuS2ixxR53iJpfxKQa2vF+
9XWFBhr0jyx0Mh1Y4pHbVoDHxh7QTrYYWfp4/br3vDLJkBguZOfMdOHYLpFiCqr+FpUKQn5jvoPP
2jHSKrL6Xg09MnYJ726O7Jnd1ZWamZc+E31X36N+xOu+aaQBlJdp+WKuKg3+CkMlIOJfh2v+PEOi
0kfHInzp2QEUjbddcaVSkhvpqQ5I1eobIBCfGgx8c8jO2Nw1KZnMv54PnAdnb9tinz0BHBEfYAfE
rXeT8YDmu5jXdTxkaz499XaakkplZA+zHsY924pkjIJqfoEzM15T7/7ON/6vXp4BAHAxRkdMKt/9
uqPvMWHu2EoQeI98aawNEBe943SPs6P7p0D06kdBOOOecOz+yrCNH//s1z9vbJiPIOYGoYJx/Tw9
+dtckfHp2nWYpQ6Ma4hmwsHFFIZ67AL50xBD8Wjjza+nsxoPTT21Zbv79Rt4P5Y4T0HYz1DsCKbS
lvPuAjRUEyaQ9xVcGGpyJNfq0kgb85lkwf7K98bp1eVZ/JvJ+0/ohPOrMgoCF+axrqTMf/trk7jT
W12iQc0b+RMbm/RymqshstCqpjszw+SgMt8/ZQK4RoHs+wG0RPmb+c/7j55tDIc/vzRMPzZCwfn/
/+3S+/6MWZhP5qApQ+tL1wPqdjLncZojAIjtdmohR1UPunW6b2WgzFuQKkO///Xl/3Nw/Pf7n6IK
qAnoAvawHkOyd1cCLgtZjQKZeLa6q0MflVB+m10zb986t52nB2QrFgGyjFPcs0du+EHIXpPuC2BN
w/WQ9aK4LpzZMu7yKqj7H/PQFJiAU0+qk3Jkvh0pAVZCs4IBAszUbEWcJI1cOLw1eiRHexy4RkfQ
Vt4iiyHWSxTmaVt8BLULkfDzvnFMLzlmwKzKR+wXTv2CTty3bvxsxHjhaiLijsyAya6zPPBUx0KO
sxPlHlOQ/VgHToGFHMdhuBhORWJt4rr1M4v3VcTjaJXfsI6aQzh3yAcjginFR8bvgnYHakpxyssl
cX8zJf9pMSkFi2UAMkS9nGfE9rtLbiKiXWU+4ywjtWy3oIzZJ7W/7dzWSp8yhCBXblGTmFUTklpT
Xd9Ck3cPeXPenY9rSrBdUx9/fRuIn+4DFmEs4Hwon5IpG+S3t3fjsBFEZsCh2we9D+dpxmlmXA4V
+WZPw1rCBfCTCWckOso2UnawVfEoqYxuOuZlfEcqWKFPCwkV3QWyttU8oN4RbehMDD2+4a3un3xs
8+q4JgyM4rky2ldJzANqz2VxX8g99j1qV9k+G31XZJdLhgK4AJTb7hW5asmRtJ3CDMfWggS7WBXi
DDgZKF7KZKU2VIz94iJNGnSDYz7JE3aNubpk+uE697NNoNe+cKDLfvAHT7UXlJ2Dyfqm1s4eo/ts
hIOR+Vc5/ENnB8refbbarSsQ+rZLx7B8TKrXRkjiMdbBGel0AXh0+zpjfBIGWOFokSdGT5EYBhfN
hbCG7G6lUJWXtD8svAFPb1m8Llk33npWVzFBrNruwckakwcq8pz1wgME5D2NAm6WMrJzQB36DO9R
8UE9zVNtfybcdWxO/cL4JdYaXhsSWCvR+2pjvYJCukeXq6162/YF8rL0Zh66mQa53/yPzuSsbpQ3
anvo+WJVUQ1ExNtl1AZ6XyYGUzXplnNKPzeSwMvkKqDH71mGsScMpht3ykhvBNPAxBw+ZBfzKWzJ
Do/hmu97l7ipplAOOR0gVwgsU4hiR531+3FZMy+iiuNX0KP2UDDN8DoRCDg9ecWlMOIerHx6O2Ug
bi5rs+Q2dxEUTZFUTT1/hXeKej/kBoDNDG11AM3DIsywr1RHnBk8ot7gtZRXHNCv+utdk/dmE6aG
7F9oySiEkb6ghOtzSy+3qg9a70GMdXGJmEmgHPe9QmPbSccDoqda7BNBCOmhMhbhnnAC8kunQOLS
G4AGyQtWdxjoQe47HUgGaFRlJ5Lvjh7wQxXrjGBshtp42RfncLDV6JAyGV41P5GLN8qQSbA5/uYp
9r5UAnBI3euew2/O4Sn2Oy0BxPPGJMpYQdcCjqeWoLvfOlJeKGe2i4ob7R/ucc+vR51whnrxeQj5
7oFFMTqOk8Xr2aVhf4Bf/HXF50KCmtJftNvNX359Jv20xOX1QGUTsR4gDoUJ+O71pBE0BZAY3HCS
zKdFdsutVsG+wwf5mpWQZYBaTcVpDKY6DNLZEeEQkJTOrt1/tTz1OZdmRYNM8uO8SRCzsKMzP6qS
OU12AUq5iHqovsqJob7S2KLxm6bO869/h/dr9/OvwG9gEXgl+Xfz3alKf5boMYe6pxawL7gNxF7i
i9p5cmPmSm6jPJiMAa9GbAmHX7+0dd57/v3Jjh6HYAZSj9j8B7DY3m1jCcZEF0mI6b5KsdwgX8wB
5PZzhYMsMd0xuKmsCT8RcmOkrr2n0HoYc7a9LEPrjjtrgAIeUTRCdurpsTHq2aN1pMnE2wB+a/vq
FR73mrcxmMDpSRMT4e8J9N53R8TMiij26yaVAdgc5k9T+Ovf7qd7nyUA1xbVCEeQsN+XLUY1JYpQ
sAZ38prtPOY9P1QGz1UIjKYo0Y3sN3WqfV7Hvb2ckAaB2KNCo2KkZn77gFSwBsEPqfYwryZT70QR
N+OPJZQ6nJc8CJxuTk+ScUR5sFTnWWFGYWXvcAARiUv0Y74SJmtiMIHOEbDX8bryqeoLZ0CBkGIa
oB/Dhyy1jcloY1n9ZJTj8qisNlUXSIkY1qe1JjI26c0jbr6SntXJhoscDcfXhu4wns/bY07f/unP
S/2PEsl+Gen3Jvzv30YE/h8M/rP4Svz7QLLwe/X//rt6E0fGn/8rjewPII8UUcSycz6hOeDLN3/v
h//8DxLHpOdBGkLbg8TI9c/48L/iyIT1h004IDeRJxBIeJK7uocIqf/zP7w/2AELm3g/7mkhXUQy
/yCOzH6H74VYTboDBR1SMb4ibL/Ph8PfmgtrxfZCPmc4N1ji0sPkdlh2QpAP5xzt1fL2/TKiep70
BvYYOxEEyXhCzP99BoMiwnzul69OyWST3X+/MruE+jxG7kLsEDpwSi3uREALu7lqAx21W8vepfN9
NOVVCSUQk6EvPg6L691o/Jk6ztlCUV8XfmudOjLqWSeNY15d5+A64OjQCpFjPPMjj5tOSHF2KZwy
5rrFXCOcrmGkUXip8ULiytN3WWtAfG2oB0ryARHsAqDWLMB6aepni+kTisig9PzLfp6XIGyQS6Co
Hjrk2kYDPUI0XbFbBG8+TIhxOS2qJ2+hpn/II5Gl6Y9WptnDmOGhj/kRDtSK1hrdSIkl09g+nfaj
UwnoGfRmiPdRbZE07i6BCFss3F1o9V3/AYFMYwAKGnj0OA3wgRBS+Pw5bbvOCkn/7PDTm3BYw3bb
CjyOTi8INQEuFk/+qFiTb1nRHvDjAd5eMnKfuQTj4t+W1ZQ5bPwSn0Ff4mYjoj7ZfkE6QFdV5T05
7l2+0s0Yzdg8Da1d1odlFGaDUH9STuxuU31TAYLy2dm72sUJwoKUrCi/AkFRUKHHoK166wApPk+R
5SP33QdLIj9l7Thfp5k1fp8AbmGW7bJ2uE3bOuspypH28zG4xXoRtJMcjuNUjlBkN3hFuyoxzSx0
fQdhSTZquTIo923vUNHm/VgTY4GzwxV9Wa1kcO+Rp5efak7EtAV4R5ZH2JitXB6ZRRE11mfSTg8D
RTaLrhRl457SjK1AOaFrDAdnKu/cBTdtjL0we+VmBwUlGTDCRGIl5IayH+xPrIXkZ1anAq/0Zrd3
rPXBaaNcYdGJgHWjT2S5W6Luz+tyV6aTd+VPSPV3Zj8pMm3hXUEtwwbPQL/NawmyQhUqtEdpJ7fu
6A5fMecVH0yVYEnhAkl+9qQfWbyPH3gu14S3+rDiwrrMWeyg1/a/sap0nrO5nrfI6iRLn6RZcVGJ
0bhp1YQmIaDfzUN7mhYLK6aoXqbNsl94qmMsLdhum9dGs9jHQaTJD3QT+uRMhfpWtav1MJDL8nmY
7ISk86pKvgzMj3+kRdO9slxpL3t4Y4/4g6pX01779ojSGH9B02lEezVtaRZjXl4uTVAiLNPobDEN
OOSr+AjjmUDSLON2iFiQp6+y9lZjbyULXSExFrrZkcRybmSniUWAMUPOCKWZeQ2NQcZfJXBzW9ko
tig92ZM30NGDrDlIVcA0Aq2MZ4aO+C7tKlKFZttGeNEIT3+pGUu/2H46PM6cLR/0GACoa3Vn8ZX2
1/G79+dnPYi2v1HlbN3x8VbcO2K4KOFufOkydyh3Fou7L0YG7CfqUjQR3Bs2mJ9uNuDc+b10v6sV
vN1Od7AkQt0sjDvzKRWfsEgOp4HEX5qunG0uUb0qkbxhJYM9MMecRlSiwgBvUuKeNno7uapgWKO0
bLcp2Amyn+HbaQbRoWMMw3rrD4tdbns2fB1+VAEgS0VTL9P0DpGAfWBhk9+yNU5H/BT92u5n3Xdf
TMSl5Hy7Te/sDPpRWlOlyutgNBzvqmcsH3ZO0zkUG5XIHtI2oMlxV0HZ5IF5GS+YMnE8krBOxiEm
eEzQ0VjU+RI7fTW1O7pZf99B1c3jRAnvsTwjc3hbmfDaR3+DgEoh6+sLI031ct2CSNBwKXxfH2jL
O/HcGJZYv56tlK92y4Qmts7sxGPgOPVdQKw7pj4UIzKqBwOITq6L8VY33oZSs5/Q6iSzgauwAtdn
h2gDhs9KmVYVb25rV/xP1AhhlVYsGtScw9O3bLRJSZY8AQ5I7rjV+bIklih/zJAfbnjmpoCql0mK
K8Td7v+kJ/yjIunflj5vCqRfllL/B4skKod/XyP9V6e+s0D5e5HEn/+fGkmIP6iCbJslPX3cOTzx
f2skw/+DrggRK4MmC5mufU5T/KtGsuUfCNTp+ByCghjjnaW7f9VIwv+DVBiqLoEbyjc97x8lIfNw
eVPRM7UkEzYAHY6mFkI2J+DbGgnHecJOFBT/DGIt/9jhwHauJxO8wSTCZbXmJd35DV9IyHo2ELjs
AMAtXyJ1/nUNyopgNgbkjsFqvhJ3ruxhDEuvGYnnnvDRlS+1GpZAxowqVixNZsZ/6z5nmmfxvSSS
SrBFZJ43W5g4eGRWrxoLms4ZVJK3s4QksmjnkdwxqD8Fdqnlg91XLnAxKA7Tbtlmd4r9LeCh3/hV
exq0lRAdLopJ79fa3D4gdM3BEZDTdoP1l9GYcHKc2TUbZJa79aS/KZsJ16HOMlNfcOAYzZXwsC9G
k2PVEFZRzhhsLjcjPTL9TVBGBWIarleQPQVAJ7hmbfbqDEuz6EjpDruTxGmfPTm11eIUKCY5iw9I
Cxc8drljq+sWKOFH7GkBYBYDU+Md8ARiRPRQIdjiU/fM/TyMXkWX2Zgk7kw82y2oCswXtXDxw1bk
0KHdxLrJpgStJ3jItTku4DqW0C+wzIRN3bWoalcHCHcjbbCeIBY9LzKWAfvx3vcXVgr7ocv7TnAW
j8UwxiU+KrVdQpSYkiZEle+wCHfT5cL3KGcQpYruS54LVtFtKXvc4mmpRzMIByslVxrmiafWYrca
QqD+VpaTISpxYDAtH9bGlOqu7Ph/DCkNMtrph5cK1+eGDGfnT1Vb3qACRcs2NJ0170sjWIGFj3jc
oeyLkU6zhMLRoNUvJ581NCMltrv+mYFJMY/GxzNbCiBvkVsc1NmUM/IjGWTHfrmdLxWojZvWhb58
MMfFyQ8TP2c5zpQ5/r0o/z97Z7JcN7Jl2V9JyzmeweFoBzkBbk+xE0mJ0gRGdej7Hl+fC4ysLF1Q
xWt64zKLGClCfgE4HO7n7L22M0/bNOVwvkFyWVXAFOmaeAMNW+GBNM+fFnfWfWAU8RfgEq3thYQ2
PaGWYgMSJ1Z5Nyts6GHzFOQZ+3V9DRoTexWFXWmhc9DxFHdGaeL7hCbluCJN8k+t3eOAVsMy+GWF
ZpzvJ2GNtlv7wZIyE2to7NN4HOF7hU1qHkx74t6SpuRQo4CDd2sqRYXvLwYS4ynYo/MTu7LweYzL
Qdu2UYbK1JImcJdaL9B9GPnQ+Ds1G5vvVGsD4c308BKma6bcCWQOuRdoQRdTwFYdcK6xIjSvFaX5
VTgZlN/KJOeGIHI2TS6iJUBktu1XvWvQlQe6FUSd6tJ2NxfODSVQNHJQaWmTCfMFzn3z3I+Z8iux
49Z0ZSwCekvA0gc3zAaKs0HbQnerAQcEuyrI448Oooxug3iukB8Ivwi/wDKw0KGQzIoMAp5UsJVl
57xAL7MqUGahrHZKzYoJ17yo94aKUGxr9V36CQeZJTycNHkEWi+dr/C/Vi8xp68AwZugJ8iBhfsL
5V2FZdOfkghA45asLxEQTDnrZrVDCQePlsLU6LuqU7b2y6IEcE6QLjKUgaTe4it1dd61YTvU6NIf
IS3H6q1fDk16bwN3QBuXsBHPNg5fb/KwasgZ/svQDyAjvMBvgb+7ERZRZIMVqwQvFgZ6lERlbgQb
x1Sc2bi1wygZ9Y2R1qo8BF2gJZ+bNLTzg8O+QHeVpG3qh1GZamNLJ9ynBDOjgv0aJoTQTC7xPm31
kFC1TjdLh2dZcvW+gsHN+8nqzXrB9tPejo7GNn9sxDQNp4xB6MVadQPAxbMa1m9IELpinUqK/eUn
P+5NfW+3UGpuIpGzj+w1XPgTIR9lMT1ngyHze9tPF4946yQY+RVOCpAoNdFan60ItNNhWXoz7Ck2
fI7AjXvLDn5kCq9W7Q7zxMF9ynqFrR24OZyRdV7mW6AbieXFZVyTLDBkugletwJw2eY5MLc40r4g
eFOUh743ZoKqRaff677ZDXcTtceXcFYSezMPZRJtO2zbYisToYXPIhNqA/bS7zRv0AYELyE5SuEm
7DiC3+DgnhbytOz0R4wJtQ1eySQGGx1L8GBqnXhMVTFBJ7CnBi1HN4bA0ZIImYFl0ztxE1r5lBBa
y/+QYpmNXGAnWDJ1UWKzrkoN+baaGyUtpbBA1lHrVXJf6lqY7WU9D089XFjiPEa9io4JpwXHRazI
C9bZNOa3Gs78ZgNluQemV9eWlW04FVfyiPoNSZsXsuXs3dYvxRe/hp19iHtAHvug4u3x0iit6n0D
Ry91RxLGUzftaGK5nBPJ0R6o+Be7zlecRa+a2tyVsEg/himJxhtDj9CC6cMY7Ad004FXARAPDmBm
K/BCSSEeKR3RSRKVIs1r0eig09lz23Iv0f3+ymyy113Dr8VX5nHUYIMCarPJsyAMbpG6DbMLasaP
T9jSy+tBpNOTkoIq2qXcx+Rm6m0VmIiFEJFGbYTNkX6Qzr2G/J06JzpT9i6oYETttSiuJ1bANISJ
F0g2SA95ouFEceNQrW9zswXgYZIIyWNR+/4hNmM4tEOli18dXvCMRkoKfEnVUZJs864kjQeliHWX
xv1it80cI9lh6O0fpwysCNCwKH9A625+DStR49s1TIwdbTyxD4e4wzOysKD52wAXoLbsbmgEopRT
P3IQSJYjdZaxvqFU+zZrfm7vNMWX9wgXO3nqytwuIAk00tz2WmM1V+yrxvrWAXHQ1Btt7oV+qlBh
RS+pUzVNskXP5ePE5piVDU9jPNTxHr+D/30uFGAHKr2cx1Y4Exny1hzlNzSmq+47SvLhl451hzNO
qIG9T9NECTdpZ4Ij7PSqLV2VjYzjxUZlHECPGOW+geBkbspY5si5ggzkqQ8OQTkk4A2snd1T8nXn
3DSLWxFIyKVNOoyWazZ5tTNapWo2fpRpG97hGnz6gEje7aIpwsdVQNNwk2zoKo+42uAFQif6wjyp
65p2N6aqY+voyZdSm6eWcKvSKj9q2dTWD0pID3UvZFH/ctJmrrZ6rvm+i/B9Uk/JQFb8rsy0HJ9x
VA/mNog4sXuT09B2BZoyOS9RPuJNb+UkirsZ7j1eSER/xnO+5FzcgdkF1WLE7J4jEI9Z3VMZR6e+
1PbCPcqnshg7zpdcRsO7q8guovrfqmiBDajacyCbD34dxr8CbBqc/GPVCvfaJChYzX2tza5SFe1N
WcMwpJpGUoOrxOi5XXLIJkjYTsF/QnFwbk9UFjXw+RD7F160qV/zhQUaws4n9V0FXNjnmf7RPbsr
H+BuIDuByRW8yVEys0y3asgdp3yo6V/sxLYBkRlAebxENUv24A67Z49Ovf2C2k8S4FO06N1gZNFZ
mEE/9S4fuOHa6vv6tssbTKS+L/qXRQA77iKgUoZHlnf11Sqn+tGC6gJZpauC+4RmOIGGNI1n1xTZ
3ECGLeYvrIhVi0giVFGLWbW/gzbDlziT3NfdEnsFLC1VkWMi0Y/ZWw1AzTupxr/kqHOcJ2G3oYBJ
1/zTOC60spHQJbC+pMBoOzsgLjl02CnsOoBWvWs6ZJ8eBCy9YDPT6fhGG2lAUtz5U+WByJ8ekB4Q
vJPGnfyBGgzxhAo4FHKKWdaRl9IFAXplRXzfgxpKuRcSxHAIsj6oPTOn6gQ0mlwLviFJ/TwV5Hp5
qgaHlpyjJSC8Q9LyQri5+hOWHq53RNddDVs7ZpuqKzQZ3bQwe9N1OGj8jzP0/5/T/xN76Hsn9euX
9KU5P6m//h//56zu/EtbwswXz6yKBRsZ3D/9DMf5l6mrxLFJDNqORjP2f4/q1r8kaSGc8W2C7QzB
f/K/R3X1X0vDc+mP2AbtW4JH5d/0MxZFzP/tvVkUsUyp4pXGIw2elL/y/KSe6HNvwvto9no3lwf4
M1R+AyBRKVjCw2935e6fv/Q/CDe4K2CFNf/1n38aijuAM9xCEYWL+HyovNLZKoPi27fseQ5WHj2j
3VW3kzZO3vsjLe3r9UXR9IFPsATEydeG428tmpA9JqtMQJaKPnO4Udppb/cgay3kCzv21tpHZe6q
DwjVy+e005On94df+Wb/uan0MW0cq7qOQWjVXp+zxtDKQW32VqWMD7PTNRAlBPLPBCCREcHomP0q
/t4nWnyycM1dVSpnU00j2+XCL6Ej9vZOWBi1uQ+0dZ3VPa/6ruywKTd7xHq489Aitfe2GeJZDc3s
qDQZmtfJLMMrHAj1jTPk2XXuh+FHbOVd5/VTiPS79dvHxCQAC8RDCWZjKD5NRoKTYCgu0RSWn7N6
cBZd58VQyQ/m955PEfppaRKPc7tHOwkvApZY57Y2WyczHq1TAQz+8f0b9Ic5iZYKSgASSQvpxer+
RInmjG3AgN3s4KrR7GAb+Lp55SOWu/AsVqqB11mxuMxpRHJKNtX1/J+cHOtOVzMr8E/j3UMCdizI
JGs31LyzZwtBDUBfm48QfXmQFWM92w+pbNnHZmCWbhPNJnoxc2iMw5Qyg88zUica8r5wttDHUrbC
ZKuf6LS1O2ygs9yq09jl2xh+KY44NFWa2yMyyi5c2Nt7aC2KTxSmgAiWnu35Q8vTCAJBtIQroipz
gVn3nk6OiufPjX9Bm8C6u5ofDIUBF+0mH1L6xOdDoUly+PIVzA+QZDedPhqYW/Kod/3Gtm7DpcXU
5RcTHv9wgQhzTJ6bpDTKOn4+aoiOCSsjSmJtnklLhz28sawGYh7Awt3783G5V2cvgGOZrFusxIgG
aYGvLhC9wsx07+s9jrgBKJNBQ4N8sQtP7E+joJFFm6pZry3x8wsq2VR1Y25X+xzPxqPjGwsan8u8
8LRWAWbMeLJ5eYlV/EIUq511PmItQG3FlVrt7QYm7pF2dfKD7fBEmUbW/Vdj6ssffjK1yIi483j1
ktjs3blY2usTte/kGiEqkYR6ChRiWzUjGOX37/erHPn8hvPNQ0CEVY4ZZbwmd/32qYCCXLEGCsAK
Clw/w7byI0UW/VscFAYpTL3FcQqzlzThd2e9NaFKVK0D7t0BqFYnTrTk9dOcF1SJi8C+ZC1fzQYE
BovISIXDgJbVemUi/PbjYKVzGgmHfK/os+rFdfMRXc4He+BVb/G7XfhqvvlsLcPZbEik0DVoUzab
jt+VDSiQBUU+I98PRbS1qOF5veye6Pp+ouu9s2mSuom+1Hm0GliquBpr4/79x7F+015/AUVEVMbE
jmqvS+hvF2xyslMrPNH7vi2ybeNM2R5uqblhDRT794daf2oYio8M7xhyOzQlzkp01KAeLYFfZIsF
xcPhiS9ZS0sv6usrraqsC/d2/R1GeWIiTrG5rTRWjfU2q8B8a8XalO7xiWQNjUnK8m0ntMYt7Ky6
g1dnH9TGlDQLwb7+G4MjU+OJ0o9B0rj6yFGZ77vWhiAp9QSdMZ1gTNFWr520jFM/6jPyvyg4vaA4
cy6FRq9X7EVyw2dV05e5hQth+fPfnigmTL1XRUWOVWUb17SXkx3qmf62DDgIz0U0fUL1UF+YRm8G
1RxpvMIfTKQOqlx/kURvBxWO0D2N5/7QM6l3M9OKNyf/icyGFnswGtP2/Qn15hEzKAQZsBPEmKrM
4fMr9dPWEXizkFu0KJ7r2o4OtYGubzKs+DBlttjHEJ+/I9DOLsje18s5SxetQMEGQVhs89bx8kOF
5Q9Dp7ZPRlJSMt7gD0ZbaxfsPH8YBdqDXMTstJ5pLZ5fH8CviUpyKPc2kh6PzwcBsXKsLtzFlYQf
HeBCt0Hmtei82LY6q9uIXTceTRHTl2+QqA92TNkiF+XGCggrwujVqKcuncbDNOXl0eoUcUXaU+ep
c6vuM7VNb6hodOmFz8Qy6O9fCXtpZZocJ3RTxcqxtk7B8gLjCwBqX2eLoRPSy6aEAz0manV8fxa9
ucvL3pfFnm8/zhF0ked3uZ7IVWmhl+5DmPxX1EDDo8TkcWGb8WbxM5EaozVe5o1momU9HyXKOPUh
bdb2xNhmLil6iGXpgezrTtOxklj1hfHeXBWoGMmxj/WPQzDavfPx2O/QgJj1dF9aIjmYorI2U4nV
/v179+YNZBSdu0ZlE/oLp+PzUeI+DzrDQbIOhnr8UczC/FA1WaFSQzchKzRBfdIDTY02eL2Tzftj
L3/32QxhbBYbznxokrGxrPaIbKv7YcBNsjeaxTbdtaR3baiasTUt5HBMsgChfSibwovIgaBo5pfZ
3fs/4e1DXb5ky8LHkg2ocjV1Wr2ZWXQWmAw7kXv8fdIrfdjyiAcrNIGDdnp/vDerLJdssVVQ2bKa
TKjlof+2tEelaS+6XRwChEDs0IMUbiVC8wGpYrpL4wR4cR22h/cHffMmvg4KaE4u9QrMheeDEpw6
T5JoyP2EiHqjyrI3+KJ11AQluVUX7ujKzMZitBpttR1HJMXPKJp0X0HBqrxxbsSPTlBPbpWy/EQA
RiZOTThOX9gA1xNioK6M0Q2HyYWrfvtoNU4fOhQ//AjUfpY//+1WI9qj/TRmw74ETpIltgMFBy5q
D4hxqyTF9v17/PZtXV4j1jv7FWy05jr1UqVXB0FvD6YJnKSVWPsuE38Jt1xuLnWgpRSEopZKyVrB
jzkWNyhVyX1rSIwpIV65HWTA/hsONaVy49JCbNobcXmgf2RHm8EewhfChPwrvdGVJzKDYGcgl0em
kakJx4e/vQscZvmsIqcBgwbb6fye1yTKhWHYoDnHY08nabZ3fYyh6f1R3rxEnGWRnrIbBfHJBmn1
VdUru0vVklFaOhFQhkpEkjPh9cTrACuqzU9Cobj+/phvni+GUIpSmDP1xSgnVrOJaIJ8gJ7S7W12
8s+Rb+Q3yHsvnf7+OAr2S/YkiHZ4Vc/vH34hDi8a9l+fxvrRsGBlU8E2L+x93t4/sWx6WPUpi2Ii
Wy16rAShin+ZtggdNU+RqG46ZdJuaoMln91FeztXSJn/+gbiC1jWPRZ6/HHLj/rtdfT5vpRKQdWo
RbWzydIc9xKW981fj7JIvCTqdcH6sSbepSa9If4hrFY1ZwK0VKvERxVbH98f5s2Kyq4RpKDJPOQ9
RBZ2fjEDoltEmH3OXsBWNlOsk4XnYFPJ6EXs3h/q7ZTQVI6WWM8xHWocuM+Hsulip5pvVfupMRqa
rgbpv4Xy/d8YBI8AxTSYnGxZzweBrZHaQW7iJumlvbWnEFhf4PcXjuZ/uhSWB7b8yOnYVKzeISg1
UPQVyD6ZEzuH0KbYO3LevHCQeftswMmRQk8ingqcdk2WC2OjrwaMRfsUfAOsF+JxO05uN11fVxem
wdsLQkDE2ZA2hEEFYF1aE0hwwsDOi30k6ukqrZPxcVJm9cL2drktZ9ukpXMBOpTzPQhwZ/1pCX2j
opBm9fsU29aBqozyHZW2fyJkcfgYAce4sDwsM+p8PF4L1lbJ+Rc07XpLaCEd7hAz8OFU+2xf+7X1
0Sh8fARmATRTGW3nlFlm7A1h1l3YHr19dmdDvzmVaZOR4xUY9qhuwu2U+vWmnXSxDcErXVgp3t5V
nPo2G19NUDZ/MxlNI0G9GCwrhWUWZE5n4iv5vuNPkc/6YYAeeCnS/u2qi86CaHHsYShGrfUBWxkK
barStqV4MpsnsxYx2jQOdFsZRC0RE2r2ITWy6MK+5HUpOnualGkW3w8jAm0FSHr+ald+7aNZy+qD
jBB1unDK02eUbyQOJaSnelDxw+c5IlLEVU3WtcPYymTc0YkZHztJ2hzuf5y6hEtVHSlNam6CmMV4
dsB1mWV3E/Q2e6enBWGUcdEbL3k4Qfp/f3V6UxNl1jMjl84e3iYKI6tDSiF7JTbGuDq0ilE/6FMZ
hFuYgOhOM4LPT2hpA1iRTvjKrFaaeBe2/fgJQIGvbMxeGVqv6Ph7T+0cd9A2M5wjF2bT6/f/t9vs
COzqKrJiA6olm05rtesdlaE0wb7Ko9mXtOu0OJ0e/ToofpqdDGC1x+wVYCtpxDFrhKVt5i4RmAvG
coJeJOKB5rpdKGKrapp/T+7fEvekN2rmNQD9tAs3VNp/eNFMaBosw9QNbLSp57Mi8oEPaLmGKofv
KKm9SW1nW7RL7Y9Kd0yCEMqiRLzpFxipY/wwz/j+xp96KaNvBFRKLCwtpsAtBAN8XH4ekxOuV3FA
wZX1K/aavJ9uKKr02KWnxmohR4VLYrSp42QIBoCC2DY6/6qEqZd4aqsjn8SIDvm4w+FyTBA9bxNs
BwG6HsX6FHcxgcqB8Vn1G2vyEIf0uwyh4i5C6ZS5tp5S7DAisM5eTa8/3RI2KR8TG7wDyNg5ypD3
QSJyI3A1wsUGTsRv0RFT65rGPOgfJlzG4oAvBtvXVGrRHXe++9jpEjaUos75d/Qxw9HpqUp5GM+b
+GoEuZzdI5NUiRM2sXUhYzTtu4ITfbchyDTAwpNFJNR2aiev2qme91GSJAGqoTJ7HpCn+W7dT1i0
ZiQbxCPERXiTCoChLpcts52PqW3fI5kmIDgEZKx4+QDQHgY0OXyLYVeLPywFUriVkgi1Ay6MsLyu
e903PFaVJGJXUtkvHcoVgh0ssDI1ntvSCDFT4KBBKdHaODH0IP1Cknp7VdkDZTi9jiqkE7NV385A
YjDNox4Mdo42649kzTYE95Ba/Qkjr/ICnF3+lJS3sj2Jov1x8oHGQo+VY7clNzAbELnk5VPaZ7Hp
6hXCr60WLcZm37JSVCRmaD4rhARmvwgaJljHQ7/cqXsrCjD6tsVQvailM6NXkp1ifycGnL4zii25
66w0q/btaKfqBxP9mXVkISfUdaKC0XoogBx6TWiPBe975IB/iiAW/yDYuZq8SraKvg/GJfS6Hkj1
2ARj297WWSP6HQBQ7XombEQHPCuJsW1EVQcHdQ4z/0PfDpBEMN6oyUa0XTwSR0TN1G1FNzUo1tTI
cEdzkg9qbGCLmQop7tXAFK2rxRmGwZ58omeMkCBcAiccb8A4qA+TSMN5G2kE6jL/s/4h4OuxJCgm
qFz9DkXuzkzSCAxsGS03N2IL5fW2k+uulQf1j8B3lK8lTOsfYZpbGqKfJ06ORMuOduzV1CO3pt4n
JDkQFHff2Rii0cHFhGjparGkEM05SDTgHxstKzqCbVOjehLg/nJuuoGEB+2X+bHDtGBS8BL+Xjes
cd4p6rDgKkP8cy47kQmeAA3UhzoRkGURrZYfZhk7yXYownjaspH0QaXlvo0/MwIV7hE5Mh4TdrUm
Qiz4Zd7UTYFCLx9eBE7tML1qYhk/MtPiOwh4pOzweUOHUyJfi8juMQlmJsA638iGWeWNthBfx2Kw
sEoVYrprWaMFuitsXZ6wcO1t9cAIrwrf7qcdYWYhis+EoCdi3uywQPwekLwHZgRAKn4H4ynUtBad
YSmU58bXyu8NwRh4CdVaP+pBhgCOgCKQbj4hbaxXfD+pTIH83hMOaGF9U5cPYEUm1207anG0VzhO
jhuhWsmhqsjuekhhXNYb6CqETEx9GzhbzYkcc98T3lJvRZZh84yJC84fzCHLSK8ADw5AOO9IbB3m
WjwVFvkcmNckoaqBnjnbNDe0nsi5JB/cGXlMs2kQlQIkUEdYojawNequwdhfM3012GxSHUqXErBv
nHhfpwH9YtZ+1kj0+y75ulluExrWNytKHADgozk/pCRKLfljff0Zgyz8q7RqSEwX4zjC0DZl9lP1
+Q28EgHx1Q5PU/FSY4YvW8o4o9Nu1N+RVs8W4YSLlLNrMqp83URo3xYuPBGEFYHFlTvKfn6cogit
ocbUIzc6VKt508iMJHisKkRkEQ2fkdVOc+85bYm8QvM8JgHYyCEg7dfqiZnmuw+gjWhDfqgvwpKw
+lymd2XYZ5rXQ9W8IT2wNDcjYr0lfqIqFLp20rzCc8rWLPcVPmGaHVfm9RhB6EBsH7faLpxDMKlE
K1fyUKM39G+LMcnyrTbkFrGMPguxJ0uYBbCBielxZSu1kwNU5SOUN+s7IaCS3E5wrZBa2bwku6EJ
2wkHpLCap8zM5PRIdG8/bW1E6GSwisYGhu0ExEuVpG/BY+oWi+nYf2yov7B1a8mOoMPrY0UkH8yB
7NuE4oPe2HXvDRm+Y68eWVq8ILD54ALgZI3Lolb7BTernzcycJIj2wtyMku1TGHtiLkBle70CnDP
oIEUCd7ExnxhhsUPaL1JB3sBE92VjorZ8sbRRxBXzaH+rTTiHHk5jMXoTm1V9TMNkRybbpoqwhvx
rEoS74Y8PljCyLtdyVceUgoCWvVaovPrXTtQOv1DmGM6PMAGU7ULZyhNOz/UvO7PKExKQQmUnvW6
S0rCb5urUBuP8OK6a1a3zKKVV4eDW6IwRmdZUZF1aXO1OGnUukI4zpJ41PJheGxayhkbndw1Uiqo
xiOtRyMG/K+17euJFFSHHHRQ3F4iU+tbrdhmviODcLzNp7LEFBM7fMXe3xKvTp7/XM7S7cGChmtt
HcDgQN8sMPLqx9bwu71h1uNJaQd5ofaw2iW+jkIDlq03mjuL4ub5LtHIMWTrVWke1ZQtgj6Q4UOo
X3gkBfdSI/0PQ3EeM2hfc5I2URecD9WTHW+NxHEToknbA3mtpFDZ0Pk6GTob+vfv3h8Ho3rqUKFE
ZbFWFfVVL6oyycwjp2e8Q90g9lg2FhhXfKnH8cehuCrUNybYlXXXaFLp5RLhYUKwA9886KO6SY24
AENMYvz7V7U60S5Py4BDQmvKkpS81wq6skKAPFeWfux8K3ma/UYQa6YpiJpx6++UUF6CkKwKBf8M
KBENGmRBcnWrZ8ZnMAF0EBvHMZ2e2TxtifV5WtBVTRv/wo+AMniK4gsz/8+Dgipj18FZYl1zGWrH
TpHlGUdftcOram56HHvS2cYh6vEuUNjbRqo6HDof9vz7N/gPLx2EPORMgOlM1G+ro7QziwZAaWkc
h4R5YmL12acG0LD3R3k7Y5bqJRQPwC6UYdY+0L5XQHrkPcwkf9ntWJWKKx63X8j348J78PaCJCuh
vihmEdfxEM9fuoDMzWSIlBFRI4cmHb32zm77z399Pfj3qMUi3V5kuMvK/Fvhd5ox9muN3h7bpMxv
wtLRqGKWREi2sroULLUsSOencInTBKkfPYilxryakb6qJ+VU2h0M8jY8+UEhTnla6V9rPN2nsVHG
O2sKLE+zCFy1ncA5pLrTPTpQD47taLYHWn/G5v3Lfztfubc2El4kHeSFrEvFAfq3Xkx+fczMRPEI
txDPual016UBfD6Fvn+ieZ1eEWxp/PVEoiNFnR/9PD9ArhvIgcjxAC8YSzaW+HenqjuxSSo29qyW
+/cv8u1EQrPLIK/dRWSoy9L02zMu84IwDLvDSQknbjsgUdiwzb60lmpvHy/5hzRN0V0vupF1Latx
Wj8pK959J0UYEwS4iE0T2xzlUWKrpkk7UrC3PTYn2nez7v0tOdq1q2PBO6lOR6arqIM9B3fhxmOo
bEKQHk/jAFjdnKZwZ8jG388lNPPcJDBAMQ1lK1SFlIX3b9bbF5xXjpWaYv6rGX21jFCMjkJVRvqx
qU31qRQdR1EodARWO/jd3h9rmfC/vRCLhH4RMLE20/wlc2b18mHK1YQx9sD0ZxOMjR2Ih6pp2b/T
5d7r+oyfJUyH4R/8wP+TmruaDtTEUaTQT6ehjpMd3Nf5dBizgoOZ4sQHvn3WtqMb7hmOr1+4tj+M
8uoQYPmi52q/qVMb4ThCmWkOhHgLNM+cqg6IQ7T8wjjr8iPfOaSzOsJM5PGs+voyLX+b3UOVNpYD
8ROKMWa7vQFIvfHmWmrtydf68KWPOuXrZFu49nxZpLeSM47w9Hni7hJCTs77RHGSAiuf5190iGAg
v/+UV3di+YEU6pd+IcVsDrerpzwGdhzPlA6Oeke4bSlT8gwmYNB/P4q9YNx4qggs17pvPJIDejQ+
f0nYBBuK80CBsu6SxvDttRj6kinGGo6Ekx7l+c0GjmnXiITlse7trygI6PDmOZmJFx7q25eQrZ9K
MqXFldBNXr2Ecw08wMT9dYQWpD5yfpHuVBrRoeoI2/vb+8ZQNIf4qLNhp1l0fkU6dkmKnxxp0Af0
RyMW0w6xknZhDvzpggzkwtABTBobr2vnb5O0Lns7wpWvHSH7GTex8Mc7Y2pSTudVd0Hi8faThqaL
fTOiPdoZDHd+QS2hqGQM+AKFDjj2TW0X1k4f5XjQ4U/eJKU/Ee7clVVFSnve/v11YlBhrqOfZxe2
3ruj0yFgvuDkE7VO9SFfYrhBeE8nszMu7ff+cEvZr9jLkZGix5sNtZo0eGVR75IzTjlNLi5SaAGU
OzHV/v0cYUtrM9ryL43L81tqVRr522WgHZGgxwfRg0AvleDfmCMm3XeLtYwDFJ3L81FSv9IlhDF5
DPIu3XFxvkcW0hIdT2D9X096hnIWqrSJxGDd69WUzrY6AkePk4YVlWU5on3ojxc2sH94QnxdUMtS
paS7JVe3Tc+CEhRUyqTH43BDNYp4xKHsPrKWX+oXrr6krLHLh4x3mBMqa+z6dJWHDokCSasdO3OI
7yMKxok7qcYgj6OZBVCE6vGJVHhFvXDo+OO4YFXRdfLcGP38manpTJRCUWvHvAy/1FTHXaWP987o
fNN1HKhqbz++/+T+eE8lIJxlXeSEtRpwNMDuWqAv+Jg4NLKciDYVWvZtOSR/PxKzcTlLLfNeX2vn
+6FLgW5F8qgBobmvDKdym8LqbqkK/qU8y+GwvyTb8WrxnXSMdcyqNfg2qhS+kNoQjIiK5+a6cQii
ev/WvXlWyygIfXm3GAcF1vmzIt2yAq/HpA9zbaxca6rKu9ZSlK2h51h8U5odRLErYfrl/XHXLoQF
OSpQb1rL4Z8j8UIp+n2HIiC3wuELi2Pb9xaYCzTjj7aR908KwC1Y5kZjU27tRXxoVSMwN5layPaK
SC2Yb21e4xt4/wctc+S3befyezRckjhlOHZQOVq9lwWLnOrMXX7sq3T2iiqPHodRqhfUAsvtXI+C
aAUrKCoRepjL4/jtk6cAQ4d1MxTHVDo+nu+oJRSr8HdQR5+gtqgXFps/XBSfATypcMM5VK21d/Y0
9rOhz9mxbUMckqXsdingxL9935FospFDkaAvCM4VRvn9xyD+0XKt7hFuIqYEAGRqkusTsW1mIiZ8
PDxUrSE/NWRdO26oqt3Prk+qnxTT5wLpElnohKFEDVFXutM3XkZD4K4JBuV5YGfzBJpk+mWMGMQ9
lbCa2sujgTRTPlVWsw+lYmzKPNeJZALYkmwco6cPVIYCnsowq/K6mYop3yRR3nx0ehpVXjWkBHnN
vjpRCq/y8iQLE5dYWeqU9pNwAqWWRmHN/z5q0AQL7Gs5GWdhpu4Dsyj8bT1Xmu9Oyji9jFZDWT1q
lFjdFnnnYxkn8pBGJd3Hl7ItJ//K8mdfbh2h952rZyGqB0fxxQ8jtrpk23QhKWNkBEZeHNPid3s/
lc9FO+z7CFCWm9eytckSt8d8MwyT8bFEgJl6GKtaIP6JaqBHEEq6qbIs2w6xnKePIyoPtJiQ54A8
TmlAwmMX0MDoLb1/wFRrhzs1suAGoTjMpDchOTzO0HPD/RTW4ce8Q7KwYaMX3oxmVMDzHhr2UhpN
jO9ZAgIq6W3+uMMOExDUiloaxvrnuaUw7c3JVD3MArewG0Zlkm9o2xMyRe9IXlcWKd+uQNtXQf+q
y4cGgJeCGTIeP89h0d4bgNytrRLHGgLoYDJgiulm+aMI9Pk+9IvRdnnHOrHNrJG+SW3kBQQhPUFe
QfOR2vg8zaAOWggMBwX6bw9pRXe81gggv4fKeC1j0oo3cbeky9ps8UFW0hv74gRWT3Mal894Spys
r+nhoiXYsLVIPyjJlIW7svStB1Dr2pMsbUo0SdN2n53BmOKt3Q7alwTK1U+/RemwaUhs+RoQHGjS
3I+HhntEqtum7C1lcTwU/NoeszFjL+RSeLKtdcTGJhRua5h8CvpZ/ACKxAkPkZqtb5F69LecVFrm
pMmU9uC8svvEFFz8KAoArJtYjWIeAie9gzLF9ndDzt0VwI6+3Iyyg3VN+R71sRY6oIl6dUh8iBGi
y/YmBKLRJUnBp0brKDAu6RSQhD3qFWB6O661bxyjx2hb03UmJjhtK+7kJHpBC6+sTi1xc0QWGGV2
Ncq60DwIz/aLPTfVfevQiSn6NALwbI6JQcEDn/K2mZCfbwhrCj+r0OM+CC2n9xEqQXtPEEL1GT0B
KsaBjJHQDbpu5Bflo05O6SymnxYJbOHVVBaNTu88SI40xchw5vBj0lbr5eh4KnmcX0ggMr5DZrRp
Omrq8EsUYZZtmpbmHF3ksJJeBoISVR5frGfFceZvWuxXP3Kwn/eRFvdPGd/xYReD3/2SFEl7PVbY
nmGqE2vlBdFofXbwhJubEGqcAfi3zmrPbsP4p5UEgb4vdDXTrshHnz9DHQXYbwekZ3jFmKOECFrH
/p7Ng5Jtzbm0j2ZBm/gwj+r8PUprmslqBdvGlZRn7qbZHH8MOXkN7pAo1fcuaanihQNJi7qIqpuC
jMVkq8tavQVhrIZbmqLzgxFVqvIam9hvxVATblQFc/6jwdsAvclQknJvDPCF3Py/2TuPJbuNrN2+
yo2eQwEgYQc9AXBsecdicYIoQ8KbBBL2bf5n+V/sLkgd94oUQwzNe9KhbjV5DHASmXt/ey1FSChs
HcqOBMM2ql83pXag9eSTTm7pMavYJE4HyUZVLu88XgBcOKPf5oGy+pZW4pDBboOr59LuY9xz5p8X
78bkju5YP+2+C2mgqJVoirXcLCjFj2L1VbmNqJd2NDMje0dz10gZ4EOcuF81Pg8Emsx7NxudZwHt
OcoJi+UhR3f0kjvFtKVb7cZkkNVuHdfm5E9Ls0aFVkjj2DgWn2Jd5YbyY8A6sHBCdaCB2XOEVOtl
GwInY6DaFLX5yWwlfzl8Xe/O9huLJRyichd4eszvO03rdU/2haXalnP6KvtMf5+8ooXU42fJFf4Z
Oz8smrZdGzwhW47NwsIn18SfQxTXMqYJi6ly15LgND8lqBhYvSz0jHIioHCkLSNxbuij86x5/DSg
e0wIQubVq79BIotnTG41WYtm6Oxsv6wGyQQ62chfGd+6kBWsMZh/NpsBawH6A23IWYdIM9qyPnZN
17yDKYFHw9lIvDRTXSahM/RECnPDV/bBxTJnB6Q71uvcWdzXZYToehhnwwKA5w9ZBDOLzmRK29sJ
EPL1rx2RE6i1vW0/Id/VvuSMDmLGS2yYdPg18EZMef5V6Ro/QroFSR1ZOsq9I8mc5Os8ZPLzjKPd
xkIJujV0gSiITeZCKxSlQQcXWq/HFxIFfAhFYC2JiN8bRphJUxsvRne2eXCkY98+ljJ1zCP1VqFF
AKWrMYJ4r/WhqU3lhtzvOvegzSOjvmRCVoJ3niVvqJtB8a58p/eDZFpG/dR1Mwkn1B9WYZ44/Sg/
dFzpibBZwAw+OpORjce+WIsiKqzE+8D3HA8BeFUurJ6IkZO40rTnvMp7cdDLEdwBxNiCqi10Qd73
0MT3mU18YZmV+9Ua6/lrbCe4gntpzzDnSrc3Q4+mcIxkakEiQ2Ul83AyJOkzRQ3zzkQK9Jk3sWBH
tRakh5ipCRT4X5GVcKMpGvUXaGB5I1oDDGpw5okVs0xfkFY634xpYzarfuspIynFq6PNefx1ivvi
qQAVeUd60btbhxmMNpdBV+eytaYj4BliFpQhqTQgZzbXqNEKn4ZWKuwsInFJ2E5pHYI3qiPii6zh
dV5lMKceWKV0d9eMDlTjrKVRC70OjliEJGP9UNTT+gN5acwURt3VMHb7mjRObBUyBqeWW4QrprQd
9ob0a+cAMcq85iccTxH9hRzxNY/0D3+snfQwGYyfAK6FY6WrBAOK8tbRwJwLf1HaZfYF6yXvsjRE
TFDPlEUXtDReBsaFp8wJFh7+nzSfGGDkzRTenAFXzoYDq6YQRQy4YhaX8j7vq+mytsTw3inCgHyM
xf+d7sT32WV9NYfCh0gYZJUX6zznWy+cJnMVYYxQImcfuP1aaOSxVawpE7eIFnvUz17ZJ3dS2oAC
TVU6tx73PnjfDnBASCaRraY+kjHDF9Nm494coBNFizvk3Eb9lurZ0jcPapoKxogcG0EZKaLs28CR
QT+xdZ0uYE7J+eiN/bs+J+9ZbiVZwCaFs9+g58uhZ8P52FdOqqLYJrQTzJ7dXBciI5vIbeZeSdtK
+JJyM3Mjam/6EFk4gmTIIKmIw9WYs2tYEYIC4oA1lPfjtoj8TBlPn5h9TL/oXalfrXrevOFCHq81
tq0fhl8K4wjjELgTNOV6ChsErIDClzVuQoefbR7iVeKqooUuu0jkmnSOfWny3l2/tT6ceDUfE7Li
3V5a7XjO88W5HnnOLbiNpXc9x4NBjrHIlyQg7QrEUpLUifdDlg4VGZDc/7waZZWdu6LhagmPJ2g0
DhpIZ+pQxnThr6uOdtfsWWQneGEfSzIloe9S9LWbqhRnycF3jGRet9OT5iTrgxgSRUIDk17GDNRq
ecHEBXlns+AyL5n0LTRVYXINZyfpbzJdjO8xdmSgUtBe6e+sqr2yFPap0Bql64RK2oQ1h4loXDhL
9BWByvOWLGYOS3zXlvnqEfHw0+NsxPkl0UWT4F9GajmsoIe/F3guXywCVWx52ddxV742tfEw1L4b
lot5oZXqRYrpiEINMEPHfySINpNF43ZP4z6w3e62RY9qW97OIW6/KG2/MOH0BD6QufN1WHAgw6zm
mSzL6ZWhlKvOn4aXYui6XUq2lk0g/1T2/oPNTuAmRwr9QkQVxeWa0PfdD4gxsUcKI2hk4l1DCsCP
MPa7wsWkVKg7MfEIJIhqE5WCp72jWkFiDX9SO7kPmYWeyZ6r/eRbMqxifnNI6OGQYkK8JPhznrts
pyMMJX5YXQuXSecuLpDOE8q1iIaHxpT5QexaNyYstB0iqfGLEZvrzp3r5LHSUnxukzud66zTb/PE
92+NwVXoTMzsvPjNOXcV5vHMcm8HDSCpwJUMy73yn73NLd3Gj4JCQJTJeL30/bi4X9IaXqt81bIo
U/N0N5nOdU4ITK7ZcWR93ObN6YFCQdFfkVkFdjLcTGvxGuPp5D4CJ4ATXjpa6Eo4YAKPeuqcQF8e
4QXfuO4aQZO715MrMqRIfpO3hFNiUZx0Y8AcL0EK6240rmVLIGpEX+w+dmwTEcCH7P3CAUzCRH0c
q3OYCoEK4ImSMvar7PO6XsBv204qRdBoJfZWcg0Bx48ondddmV4OOmQmJbJ6R3t0jWLk5kHLJaA2
OrIXmNWt50I3XIzE3S+wlcVaFxeaqPqdMtoPd+FoodE8unTh3zzzxOeXQCDblHsjbzk3OwYGQruc
o9VxgD/FCobkGlk803BP8RCQ5W1etG+dKHZePGRA/5V1m0n7skqXjwzeMdBhd9w5jHYdfCXvKy/J
HvU2My/GodffBrkoFJ/Ci2Cqq7CY/KgGy7/LXE+F9mTfOYw6RSCHz1UO29IR2kWXt3UoKoHalGHV
lGQ2hNSmCzgEXDFc3t/osvPfXbd5RQEHHNop7d3KmTy0u/JKVuPB4zkblgZI/6HLvtBP6C4SOVdh
5XVHR28eTJHfL6wMhBWnTWB/AiX0tpjZo5CfKkN+eMO6V8I4t55OpFNFIBoPVubdS8baSz150vER
EeNjDmJ0OMWwKvgAPqJW849Vz79qyQW0gVq8L0BfXyDNf0lL8Syoeprk/WFYO7hdAZVyfiSU+bTM
jOPRGLar9sm0kne3b5OvSb4vWXpNxCjE+OIIP+jLvJb1HY1Fou/N5wSo9TVx7fnBqlP3wiiwgTu9
EfL7PRSOS2m6YLNu96fOwEFmVP0SxGMr78XmMTHdSp1btz6yQJNAKAt9De3E0jgwel850rG+oET3
BJjUJldAIivC3G26V6rdN6n6kmd+G26hOZuTY3zJTrn5sDLH/xhjL3/gly8DYDZ0Z43xc8wRfI9M
8qoUyUNhAj7S9GS+jh2kDrRLCx0IMXKWDMB/wTb/Ytbc69m0QkGUcHabL7WFoFmlFV4A6a23PNb2
ovKurWw6dmzpB0J7kDSRMNa1ecIpLiPfm41vs79m2LN9Jl7kPp2mG+6Vt6V56vCt6FJ7bJE7AI6y
npQnbhItdslOtZAvNb29sOYT8r+Yp6VOg2EwBucMylKcfesL9/kaEZsX+PZ0Hk+MrtgnpifuZJlX
RdBRaIlsXxlnU/aOjyw298PYE4SjsONGcZUsY+RXYjj4EAwFPZhcznuzr4951dUuTxp0332hK+ot
OjWH0CoHqmPJyBZqz6O2PLkw7J1QSg3DuxezBoO6SvN7X5/L6krvc1N7sMqOKbGAKKyjv7CsYTcw
OldoJziJZX+TllI9N0Rx+ULnFokc5cJc209VbfaPS5021EfWVp4GKhhYx6k7EUiKSf8faM8lZHH5
HxqmSN10eu9onjBW0OvcmKUPMdmqW0RdhzYuvfpp4kp0b8JrF8EDtswja5iyN8tssXPwx1nIKZfF
e85flbbLC4IZO5x95Ma9epzIaA7zlB76VLT1vii65ivjsRr4cqc2j2R5DKooZOy/1pPDI08pMA6w
xVv1yaxk9ubXInsWdT64QS7HieoL1enPazK59zwGmJeYRqt5pa5iipCSyuzggdCNR6UT3A+R8iTj
JV/UpoQvRWmFlmXXt1MquGbEqqwFWzjjVZE+wNy+oRgal6xtRfeQpp6Ca5KmO07+U3kyex+jticb
AGQz5dIxBCJXTHuTtec9dnvJX73OGsMdxmwb/Mj69sGcqux6cBx7l+i4SIYqn7GvWPne11v5YjLI
1B6tiWGHfdprxMNJ9VPX1xT7zGBc+QWGwl7Wiy4lD0Vpdx2n22ZIs3eS2EyULJlecMr0jLTniY9Q
L1qGoX7R+oRd+2ptv4Fl9drPXEeniJQafMYORIaSBLWgfIMLqgvmkzy34NJU7GF9WeqUk3uI8Fc0
Gyg7cf/zlCyMof3EI6H86i4ZmWG0KKTeDbQ1V6jwjDxKVSn6r2CDHQpnttDC1GSEhUm5YX4vVZGi
gFpKSimJU7W36RojGMy7uh14fqF5DWy/ix/LrpxejKWO48gEo/pRWZQpwjwWUESXppyqqKwd3Thm
uvImZnTKAv+ke4UqIH3Nh3oabsAhyzOm1BgzjO0trFy9W1CnziilsvplGQXpWGhflT+VL6JYxKWR
CrTr+gxONvC6ojV2XRtDFiXhut5n1QL+usv8Khwmq6XCjtjWDVo3M56dYXUffCwO9d7EkXBXxmSf
sbgb/YuZOu1T263Vgx07GRTWQrI5EyrZlLL9uqUq45IRC50JrkODs6D8RVvlr30OzyIovQ3amfRV
fmzdwjOyMcnE6mTNWhzBjBluILD3v3iVv/asOBWR07MhnJCDAmH4ffemzJZlTPROPy1aa4wHtu7O
nZ83n/FYYoVvCwNFKaZds/XFA1m/8ryZU/eituNf9HX+0vBkVpz0kKCHRnKNPtr3bwShU8POuCSi
26UFZkLkyhmel3a6XO3U/cXH/mvPytkypCSj6Peb3o9tZIjkRlFA3zu1lPMOimPc08QjZLc4Nr/8
1nYef9EC2nr63zeAuJpcTDJzG9jzx7ysMXB/cZwdTl7hx/270VvOK8A84m91i8o74ASGWbTKrIXC
8Jjb08HnlxMkDbjEw9+/l7/cWPSzYPRteTTomjRcv/+iBzmNrsxj+2SOVsvLzP0BGq/zT5MHJG3Q
iHvEoclqMa34/asYXWY3i22sfMP9ePDrorz0a9pSf/9Z/tLq3V4FkyVtNbL+oDi+fxX8klLkWbye
YukY1y7HvqN0xPjkECfiuJUMexHb2S96gz+5U5lEJD0IJhBuzo/gC4JdNoOb7nrqM59GGU80mkcA
P4iOrL/4UfzkWm05LAGPlfHQv4y2F5nWdWLwVjQB1frVUK24Tjyr/8Ud8bNvEdgrgDd+eluu7Ptv
0YsplnWrvp4cqxA3zFQ6bVCOKGMG1TX7SnCU1GFc/+Jr/D2O+t1vgg+0EUTI8+nEKn7MStmpXDqt
c9YTHasUkGK8sMN0VGF+UI3FeL8AwRi2dtb8ZItpeV6omjrbsQhbWNX3YqYlMW3baPjrl2YHOjxQ
UqdH2Rvb2NU/vtMI0BDGgAjJceHHlMTsuZ3uzxN58ImKlyVhyjYKf8SqqUjPZgKcLRHYv3/Nv6xS
NLk3KhrZUS6//uPgR1YyCdjQFT6ldNh6MyuiSuT05dL8M8j3X1yOn9wEYHOsDd3MCoVS6fubQHpy
ythx6adaoEkOmmSEyIb+Ru0mN9XvaybvHtclM17//jP+5MdEiB98JVPQYAB+THWmFiaRnp3gyVJl
cRHbpCdqRCg3jf3LAfafvBRBF4hzgHu2aOP2DfwpqOAsJaFNac4ny6/xVfsjc9G42YZTVdfFL7Ig
P3stfrMu6k4CenAwv38tL12Ex6DvevKV1b6Y9kIjVVBMCspy8X+R8/3JbQIAGM4PAX9AS/4PiyB7
+NTq7YFFEA1HwkG7hJ+LkveccDnx8xC2+cW98pNliRFquIw80Da07A+v2POYnvVtBSziRu5rq9Qp
tVTi/u9vjZ8tEOCyiFKarHzkS35Ih45aQ8zc4IMVgBbfV+7eG6akaLWrtDGfNWfUr6qMMWESsfWd
z8P0guau8zpXpBADU2TzZRxn827IYsIUlAyTA33n5RdX+mffBdw7dv/27/GXH95kn9VN21naerII
pkX92jeRGtTwi6XgZ6+ygXX5EraY7I9omClZ/Hns/OUUr555qDK6JNJIfpUt/tld6wM9IjHowCTy
/O/v2rQyFLqcbj0t7qodzcqa9gsdGY79hEt+v7j/Ze7/C/r9n+7z6FW9/p+vtcrUcv1aff33vx6G
j//9n+8Nwtsf+I9C2PuNIR2+e4upOCJyW5r+D+S+afwGJoWRJ4qKOIJ5Av0/5L5p/mZy9OdnQv7e
ZJfJv+r/MAj7vzHAxCAAjAky6WDLzH9E3P/9h/2nRzZTZlS1HdZqYno+4x8/RFctTxZqVc7nvlsH
5zGVlO0Rxkpkcd2lh6zG/ZroaFVS3CVr33ZfLDUB0gJMXlfLcRGZobNLIhvm6FDu2y2tw7EXBa2f
rv6hZxAC9nYrhDKvxSyX2txDORngiqX2lvapGH/rj0UlB9Js2ZTXkUbapM+vhoaGTdTHszCvYYY7
/NWDltXbHgIjlYuRhgBWCnCg95y3JGYevth7pKF6tZ/YdxXu0S065ncl47UeAROROjtMG74V1vNK
7Yzqmq83B69xGpxbucmI5H6wyRR1KAfmqShQTuXuuXA02mY7FS9mF3WJpF8eldu1PBNtse2PvKb7
d9VsNbr9svAsRWeZYsjZu2ZPJNFYvY4C54C2LGzqzkDLR68FqrQ1VHSLG7rPUcsdopANtuqK+tUq
A8+eFqacq56i8DfR4OiIxGpXJBt0nm3yLR/Q0V3TnW66OgDUhHZjXTpqAnIuRyohNQ9ltlMSSkfg
AizwTqrPveLb0mCIqQMkRP5wofcVGS1tSvGbLWYJyoANa/McG4q9EHnL8ZSiLlFUv3W6fB0xrttB
jp4TzL41PHC57OEJbakSF1KzCqRYeT2IqxnpURZJuHjEquQcX4DM7imlDbWm9kWyTrw9s1xHhLi9
vjLlR0Hxw1auT17D6zCiFpwNWkw8aZEGalxUfa70Pml2qcH/MYkpWIYShqUXuguDumiQRTKcbWfS
n2nCbu1bzHJ0L+mQKLHP1sq9a9KYme9u8iu6041TzOx81YYnYNe3EE9QKx/YwEvWBuAyVv+ZjppF
W7lXbrvzCjFSu101056jOjHSoQnjWaZeUBENo47RWOUo2Siag3dD0Smzt/l2SLRRUTXZB0UNaE8U
03jgnkbDnsUrDlMpPuttkzQu6AqtTfLQXy3GC+qmh+5wGIuJ9vDMNt0MhnJlMnhOoLlEQ5KJm9qf
5RbSgxOEwDrhTa1Z05YhNBmazxR+odIuld8uh8LTbDOY0zy9HbAtfKDVxlu85h5g9cTHWhYuotUR
zSxbKQTMSHLLL3b+xF3L10hKi+msbMmJ/mveBMcDjQVp85RJxAAKQOfTEl96f+8Pon3xxST7XTOY
8WHSxsqKYBWoL3Xl6A8kBK0vqz65n1qSOITRZlFfluB7jKPnlsl0OaQp5cOeDgSEC8LhEzYZZ7b4
hcBJZZqqtAhCdTysA0gK9Gak7vnZ2VXQAgJvcpqTRaZ53oAM471X+d3n0m7TPkCpPBlh6y686zou
uFXc1BlfpMUSE7j6Uk7HVreW5pLd/rp3Aed4X+ZUVw3u4C3Kf0ORku6JSWxhmQKqhRIAxez19Vk5
FM/2LFWLiPLGtNVDY3hmeVUnqoHaMa1NBYkHtR3qIETjVs55smHCpw/Zo7vrMz5MLb3XlK9mnH1y
iucNL8+JaAg68mnWVSL4mdJmNbtYRiI2yU+Oa2snJMb7FE0gmQGd0QJr0o3uNPN1oAodG5HtMhor
zoWGf1KdCir//dUypJ52we+WastkNUD2owl7FkZit8H/qZl6560hqsZa8PGcsUneoZSn45fZjzuq
f9jikK1DE9Sea2/MzQVJFmYgnD0mCVEigCnpBOMN+au3FifyNIlJFyMhuJUf/Sl3kqdV7+2bDB8q
xu7EtZ4gCbnlZdInuI4J8nXdoYUNpjvVZxOIVk3rC2P1gmmI1lKqPzgJzwnPujDZ8GEOJij2nPdF
oV2Og8k0Qp05RnuCi0nOz+EHkz5U6Sg6HkglNsKZ7SKQm4bcD1efIuu+TIRJ1Vj5urhPqp7pOY9B
xjvP6KkodMOGajYrok8YP1qqnTKfqut4lKYX1ZwjXz0awt2+itEVBLCQq+uecR6kpURsKdD72y0J
rIa4oE/RGc0mOubyypZTTtOHQQ7gT1KAf0SAXFyPwlh5mPa2yii2Any+UaSjloPUSsiqMIfi27jJ
UtRmfjMtp8bqKADrjpJfe8dpPzv1ui57n5zw1SiX9irh2bTdGrqO1rAiyjplOvMuaxFjLk+nHnZe
5vQ8PRueuybMYRaVvasxBLZPh9IhRpW3pNf2SMbGV62p2g/yXl5xpVFRdvZUcVt82zk5o9Bkcskg
pTFN3DIJjIzAjBGpElfLuyhreAA09AzAZRMU0OoiQFHn09P3K2JVuOeJ23huYlxkQi40j1x7+sJw
P6rBufPTch/XzJ0EPL7J+WIRgXuVem1WhAjji7PlEj+lcr6S5bG5XY+FwpC1T/LW/jK3aYKooURX
KneeS10lnButW496X6r13pF96oSUKsVhHDKnOXNDzUMkKZOsYQew6MHTZZuhJ9FTchml9EJtUMsZ
lEvtRW1nes1etO3YXWMP7M5keO5xkzX8lRX6RLyX3oLifKlfsYm2j5MGSGQ3j04si8Axs5qMsJ1w
j2VJbSxPJELRzbUISrRj3JvmDbMic0+CKjfymzItiP/livg9QvEkvWMlES+CqHbGGJidfbW5ynyh
VS7Mz6MyreGppg48HGCrNHXYaX5qnr3RGvUDwVkpj7VyV9Ygv2JZdMFFGTvlVLLV7sieCfWRwdcy
p9BR5CjDieGCKzpe5luK8e9BCquBeJ4a+ns8I2cNs3IYeNo0shp2C9/1vTkKLGrx1AHwMr202wJm
+kdnDQN5ojSBhjvrYn0vZ273vWtXVY5vvTRBtrm1+1rMIEAD9nF4HFAwiAsdvyZXGBrASKdAFNOO
SQiTti1fRACwNauCPLPGqzSByMJ1a3WajcqAiNX4bCqgybBP1NbWINMkkyXZ1SMVPQysJW8+p3H4
VmE2VNSXUvXqG40CFyjSZ22sm3to0Yu5cxciz6xyzXiVNbZLAAEgWx1YfuKg5iR+rqKaJ+ypz/Xq
22jb6SUUtvhbz7jXZ6YBKL8uo7APDhI3KDHZCn+uQcxmnpQ26l+nYXRwTjPo+knPpv5bSkIzfpYd
9j2ebG1FfR4MCBETLInjI2f/wsVcmw61ezCzztAjreSsIH5x9v+h2sARwKV8zICN9zsD8MdZZn8k
pKPxoYJUokflSrRluWvwhd5lbkEYv5dj96tpjL+8JpPanDpMoHwbu/HHIhGkY3tEiOnSuymqC0u0
3mEttHm3xEQyipIIzZ9OZLd/HGj+7PvazrnfHXN4PQZ5mOLdXpARkO/PwTYxQR4KhhM0S3IHQ2oN
+Y6HnUH0egescooUEJ+IUQAfYeo8/jNdAVUVgDJU+2zuYvbRv6O9/1SnWgsiGqlBD2RuHH0HBxBz
n1l//P1H/OGoz4swSL0NIRJRpfr2Y7kvV22dzizmzLFZTtgujrRYg3VzlxRj889qfP95LXo6kHpN
psS3y/unDwT5F4B91hC/Y9MVqUSryP/6+uXQ5eiU//5z/Vg0+v3FgI0zkupTWWZU5PsX0ww5raQH
Hc40rD5Ukmv2rZW+Hjsp4dKpctq17LojCcny7FbCe9NoLexSgl3B2DKJxXPHep5BTb8SI17OMKoQ
pv79m/yhmvPHe2QIGegjl4Bf1PfvcUwS0RQTXz6BMFKrI65KS8v/01H7b4nlX39fYQka1Q+vNTfp
H3WX08e/f/8Tf5RYTP+3bQXbup04dFiU+XH/UWIx/N82mw4YPeQAsIK2hgThDZX++1+a4f5Gu2f7
0RBPYjDY4x7u/6ixaKbz2wZG1RlvZN2A9OD/kyKLwTQbl///Lz9InWDqbM1CRhcp+VBz+f72mDxF
R1ZVLWeZdR6jTnR98aalBYk0GJuTHloOisDIjW3h3WgLcQM/8O3eG24nvKdZZIODNaKGAbwySvgS
9Kus2rTaPoHOeM9m0seLXeEeucSdXfhnnd2kF+Da6dWTO8PbPom1S54ZMpr7o8MuL77yp6R81Sc2
UyHzIkwVIDv1XoXgGR2k/nAbz5716uYCey/p6s+Z29h7Z3IAkxVp8ULy264jO67efH/KyC1nHhu7
Mr/WEj/7HM8xu1FD6Qi9ffGs1Xb5JevLGpbpUN52ZVaHrmGonaXPJHoYty0DQY3p1ltQe4cLlzTD
BAjrjqtWYON1Fy0YBs16NOdWApXUYkIHVEvuCHp7F5Wf2QcmduZrkjtj2K85GVbWIXdHtF5cG5Oi
3eXJ2fnQZf/im4kRusQqt22LsQ3juduMHh7oxlrpF8cgAgNrkPNhVUU1hopRxLNuDwyJtE7j3fRu
nL0ZtY5l1i0fmWZIT6y7yaOftND1NOmB8HUmb0c1yHvKRp0/11HL2dle/K3z2peqK9jPDsTYubTD
uYdYRHBxHgOR+vZJc3BmMH1dPDli2sM2pillcdISYCj2hBeBqzi1vW/iAclXmyHQJr0eraLvnwol
jRvUiWxciqdsIzuQj+v8aKttfaJCFF9UibIoQcVj9dGNaRZpXbkeDVHNGdMxZXrlTBrHUJOjVOjm
bgkf1SHBrhtOe9P343zuXa7WXCJPCZrWT+FhdVpAnVJ78J0xBR+72bCZCdq1tdMcfKDkexLLMhwW
3T7H27Yv31CRAtVwOWY+r9dTx2K2fBApQxdFfkg4T556sbiRN4orOJpwhgt/ufSlc23Lmh0i9vcA
BjBJlr4zD4o09VVsTu1jnbsc1hqVf6xMoyg2kUN1KlU2HmaxIHa3UvmJ85h+T22KYB29hfceKh3l
fYouNZwdCpx6fk3TmRtQMy86vrbbTHj9qa9MJMoaEZZ6KbJ9V1WXjI63R+pBMrC8Idd5wGyqBLPA
EV6YLRehcqnjmQRWcnsZiB5TaUr9tH8EKG3cS23CBpUnwGOy5cnM/CSwWDgCNvDpEpHqOg+VbVys
WtpGlAK+TMLKT6oSyT1HsImRNmaSwqYlOjSV7Xzj1TPU5o1Cpmvb3JavH8h9Vzcwnev9KHNxFRsa
WKikXq9rTSZhIuz+Ys3Ar252b2ubQ2RYUu+nU49a+wIXj7sHnfjZ6Ixk18jCCxZ3qTftsgpd4XxK
YMbMF0nic2yc/JwpzplLf050TXCk4zh6WhLrsY6Zbg/8tHP38BXnz3gKmAnJll21SC55SrHqizeb
ZUh0FaJmV3fcO3BmG5LV7JEJFsS6feOlTGNmRTpFdWcmYZzU27xR1+WnuHNk5MRJ+TwRjj8zfmRd
FDPES6MvxLnBQK673Yc5Fm9UZd1bSTFkX2kcwvp2sZlXod72aa7ydTm4qSRVn5D2LXTi9tVRm+ok
Ie9WaNPwBo8gHQ+OwY0qKQHPF+5Ux0aU+PW1P2wFTZnAOIaL3bwW1kKzTjGbKTnwX8XjSBstZ24d
RXMmjXu3992WnBKJf5KYo2sQhElYfUzRW8xTVlzIu5mgpUdBjmqdmAxM4CNI32a4msf02Dd6ezS7
9oSw/AZrLFgcbr+jmZCeNSrBJPDyqU3GszTM0OE1LvVsBNXkQjRoz7nFuKdr7XNKW6G0liPVjGsK
NnE4NuWDEoqzGkWWBu6HTuCTf3voDX1fTTH/vTnSHww8d3m3sgcdHo/m2S9yhUGZ6HujGw/NaF55
qPjqfA29stqJKqPW7V3A7CYfV16MkCrjuTkwdhBQkzhQwj4teXtI+/ra60xAr3nYjv6uSsS+jteb
ReCin4bQ91OWD+LemlUGhuobpl7aNtR7gPm2LQNDtFlQaPE9GSYWB/NY8CDijH45lU2kWcstYz3B
rHTrkQUOKrRmMFnEU2xrMZqMd7k1YzChOzjLHaMyAjZwK3Zmld6RDat3o1ffSCEuoa8+wOHbd2V3
6DQKHbLSzaOtl9Z1Wdrph2Za63rOism4MzoetqnG6Frtxc6TNBOKpYVRPLmuC026m1gE2cYzQOAs
TMyymO67Kav2tl9qcP6Ag3NCtXe28r+ZtawOY8UwxFobTO0k763DkkLHYoWXElvMG67DiQjDG0VE
dRWnzNbOQydOhUzjG2du6ki6lMNq0Zxn2MbhTBVst7Wd935unVkWOVRPErps20+R3rURE6XHBIRc
4yIQouWZMoHoNZEUSbtrcGXsJm/7JavxI16bKyObT65XDG9rLaKu8W8qNHfIO/2OH1PzYOvxg61V
FD6l9qqoBgYgpFGHlE4B+VSErKF78p976mPXyJfXq9KFQY6k4G7kuejbNYlWQJ+nck6e83FMonl0
zzChz0nc/1/2ziPJciTLsltp6blGgyiYSEkNPj43zs18AjFn4FTB91Sr6I31gUd2pdt3K7fyaulZ
ScYgQyI89ANQKFTfu/dcCNDmeT0YLJJ9tnc7M6BpoeVPA2X3NbuIYd/WaXFRF5gAB2Dtx8yri13Q
BviTPYAjW7POOES0nf4SkXFb2SziyozDbuPkIJjzvnK/K70yzu3FfW7VcfqM9Ua8DM58wZckizn4
UHEPSk9+i/lJNprBQ0ufgxi6ePALC3EwjfBPQW+4SEzxdluDlg0rENskWkbuCwU4SutOcDdknrFK
ElY/aDk4YKceezPUf0xIssyvIarT9+naLUo66kfV/BRQcvK9JrtKcfVUPZ7FdlasgWaDFt8874c5
OWaqOfSDeNHjeEthq6OKprbotjM/UeYN7krjkvrRed7FkgBNXexEMrNSGOK7qgZK0PNwO2vpbWd5
FbsUnflbneHr2oquXI+Rl35P4MH5Yhb2OjDB7obxvEswM+xTMBnriG3qyusnm03dQn2ttelBxXg4
0oyNGMpkHHy6+eLq+XcLHsoWX667h+h6ZjuVB2C3frKT2PLDHl9RQ8LIqgvyZkt7xcTAKbWaa4qa
6qIKxgzM8qivnXm4Nwy2UHYuXwGSYNXDMXxIe21cUwPzRa/fRsq9SmCN0T+q9em8iRx1jUql2aac
zDfsiCENwCemcZKWX0NjbjJw2tH0oGuoUn27CcJXSxUcKN3MnFeUtJWJlnE6L8exvaFvB9A5lrXm
i1F7NIKRIqY70CGYDVrvoufvu6GmA69TiCtXIpQppT9LICwo6TMhZR20VVb3k3bM7AWnnoMZXk1R
TX05KfATF8rMPkkRMqAxu1dBkjYXrYWDvAYYcRna43zdVtls7vOinge/yuwCPIRRf9IQeC+Mf2BL
Dra3JBv7Qx1pTDQjsKA4C/dcCMdCOgwy8cIRqbnL3aresvF2jqOTPCd5i6rG0Gd9p3pJwqEeymc1
0RBJMs67cWvV2xFsz8aN4us5InjNGsfP49Dpe+Kzx+I6bFvw0lbUuP2jPhKnuyPF22HRFvZwnJtG
jTutT8rLBlr5WafrwrIBYE9aH/qqLABhJCPxeV9Ha1Z74cURFpUWeBYRFe5tQElw2HtxhshSdmPz
QPgNL4zVFvpr79XRY2YGc+9DCrPOKycSg7OSAOd3uRNCeTdFatuLB52Hj0o9yjbQ3RLzqHV5bF+U
ZVkUZ6zVjdixjMdiTQM6pZcYIxNbTS7yJn/uW62l7A+Ott01tky0rUHx31qVsV17T8VYu+qWrgGP
JBqbUdyOCkDEHs2WTBVqdSMm1aCx7Xozhko4x7kDJP6cguOX+8p2F3q9FTgWxslCfRpBuFHDzfO4
Wad9EkYHh8+Ocd3LGWNdPk+KwojErbvAo+2k28y27sJKiMJI84PUsj5LTOD3WI+b/oAVqe/v6j4P
jEsOmnymndpOMYdOXR1SmJ/Smk6pavrXAlA32vKgk/FNROI3VJFIWOVhbkzcPlQ68ChOfQxjok+r
7gzRX7wxCfYuG7TQq7mZKNebYRuum0JwkEnK+Bv13fBgtnr6GV6Jt8a73t+Qcm4d3Kmwr6Pc1fyy
m+Mtz0f4sFBAT/Z2hHq89BZ/q4iuR6PP7uPQpRsPuB+UmGsJ/PLRTAVGKG0NQPehyMSVmeM3TXXw
x6Zy9nXqYMNU5RWfDVT1+G5XedQ8J5lbbeyurjcYt1mmvG7rEFFw28VxW/qy9C7Toc+fy9J9DZRy
99LuH4sRczMZGs26k6V+bQR1dBdo9l2W8zubKn+Yu6jc5AGGrADxO0EKCw/5uo2RRVYVBptM4CjC
j5wI814Zi9O3yle6yh4Hu6q2UzxiLvJq3EalvCH04AVj3pFTQkDPysBDU5U7UkW+taW9GcvpcRi8
y2FKnoJuknJRHLTUD5JHHvVLW0fXUUnjRYj6NSuvyzY9WEX7JdHKfW5P5/OcW/s+US82xGEXn3ve
4k7DPEiTR8dQWR9wQ7AMReLRKLTbGh1u1OtXndfotCGKY+AN3zSP8hwxuuWlIRTuGIIOQNtfh3K4
Tef6YtHo+aoXiCuq/gJ54FngGNftKMIVHu3vnkFhpE6PKakV56YZsQvt2cyX4yYWpBKHdX8zl9nz
5AEuTMphb6bBwcbB6Ts2JyReQxvw6vIRLOJ9Xn9Pgnxl28F15i7dVHOTtd2WxReYg2Z/oht0Rstr
XKEWXGPdlVsRJLuZ40aYuZ/bifthTUClzZdpIYf2Q/wyRWrEAB0fMPa+ZG7yhVaqcaZrxSfqH4ep
IcGXRXKdT+G8oYD+OJLruelkv+s051UEUUZLgvCJxo6HLZgSiQy23Dd8BauwvXQq2Y9+b8yvrWQ6
xkXC7+4XfwzU1w5MDzYv2+/s2VyXip9M4xG3QvECq6pcTRxcV66bfW1isS3bCBMwC7pv6ASpEOLh
OmKdVHqyoiXioijR+xANyS2+locitW5U0u9qywIO0huc+F3usmsfHC8+IEzau3PnE9Dgp5V0dm6b
3VVC7duY3rpT7MLEuEMjcIkb+zJJx0dku8EDPqoN6Sprx5gvTS99MGlTV617jOASkFG3i+dm78z2
voECv25UtxqdbBMOqthpxnDWt8GeSKWj27Wc7dMH4mZ92802hNUcCq+4M1yspgGmDIToa72X8bmn
kURS6aTFyoOpxENQdljGuvjbiOd7k9YzBAMJSnQqNqHh3ZpToPbRxAvOd76mJSw3NZ6+FS8+ZuLm
2p2Fe9Xb9RV1lAMlm+dExV8DNoYzn+i126bBZWzK7lwbeqApefnSIAk98yqj2KPjWjcRKwaxr/o6
QTOwTujEXeP+rfA9oKWoNGVvOEc9jqOOOZp68grUU0qDv81vQPoalAuqs7jh89u0GUICLbvKcjrg
inbm0kC21YUbB/dWCk+ElJDbLoyoWwiEO1Ol+aNeU+fwdtjZfYcqz3Gu5FF3Qt/qIamkrdhT4NFW
ZWZs0EPftfA1Jlkt6MVwXYv6DLu53KYT9STKHjeB2R0pbnEKp0K5n3FtkEiAfbDfW0Ve7GrN2SKJ
gEhUWp9nGT0r4R2dtNpQb+JFiR0YrWlxaSamj8L6UIcsV4CFMBk5RyebN7QM2NRUeELpvbgUykdN
0Gm+bMr6PB9omQ60htM2pSxC0GfqeX4hg68Fqi2tcldmNbrsJrAIB1P/2OCW8+rwSZUmM1btFJ/s
kjMjQNlr1utVUTfrwUrWTss+Psehd2FY6W0QIAYgcWtqb7PKOTS1+wBDdlG83mKl3kivwZrHaa1g
j66zJTXSre0QlKLNpMw4Je7hPrAkZ/OZrNml442q59UlcYae430zcBSPs8SGlya61UKm8ZVW7/vS
+FbkYg/z5LvbxH5GS3eVNHbGOx0sA5S4Ocf+Pnb6i1Dnp6uaHXRm30YVPEI3cTeqsKgJavTGY6f+
2tfFcUiHT2kSXWRDsG31cW1n81NTZS8EHvlWULFZqWwKMwV5KmK4dkMTbEN7NhX1xcCew+lyfL/y
cZyDFrZdDPYjvep1kq07dVbU8jJOhHNh5awdFlKmVZPaqGeCcGNP1svUyKvUai6LyRhXOsYUVvwM
elWrH9hIPFalu9UWA2FXvlBPOwBz3GFuBrIVhOYBBMa55inNr21KvYbgSDh2xkMYILVFwMBhDp86
Yq2LZEYe5BYx/fn8xU0liRDw59RiEtBJdvNT0zq2VqFvdSM0d0mdv2Z6Hq6sHsP92HXuQY/wALMR
eZEjG8q6CodtJilxFzFHwamvmmOVS25LBJSG8t7njkewjr3B2Q222rMffEkV7Ek9ajBg18GaLWnl
98q7wUz9UASdNzwjMJFsZXH6eHO7nbNsyDD453EJS2lUTs3D3LtE4mXaXY6fLyOr3K3GCTO8Ezem
6Xd9VKRbHJpI34wqbebtgJH8VkXuhIjNLePyTCZzGhG8mMiHOccuwfNAcrqRg63f51UW0ZqX2WLx
DSzn+6w7PZ9OVljFkWsIvpZOMJDClLbW9xg5wG2JX/EWJRUqxwi7J+85uydUWDR+qWVmiBPP50rM
amOHTfUymKEOnauZRMlJygU8m+dDehnbFb0Frzce2Dmjq0TBRU8ejdD0PDrA4ld0JkS2dfIu4lQf
sU7wG934wRgDHNcqUCYGbnMAEkFq1BzsU0J8iEoZk4IZUUmrqXfY5B11QAFD05zHbiL8TlVHQb9w
xW6cyvyTkcj2ZnCb+WoJq4n8QmfP+3d7/L+bbv9TX+JN/te//svf/PFfdM0Xr19fw1f15bV503db
/tDfjTdL+0vSV6O5RqolSfSLWevvxps0/8IqQR8MWTGIRDJWf2q86X/x7wJihCxLq5rowZ8ab9Zf
NixYgkYhj7g2+vs/aby9bcou0QiLAZKfYLuGYWNde9t1cyuCSvUoSn3giOMB1SSNnbAt1j/dlHek
BW97e67+QzmNftokhIAO/I/e30+9cJfWNV21pPB7qz6LtPqh7/qnzho3pQcWsJFq+ntC/icp8MuA
Jv44euHcWwxep8330cxpUlGN9lsae1cRWrWd53wYBn1686RBI5tr0gDJajquwrc3L0lDYNQJBLBa
i9Sa9gApdsqUH5Bdl0fwz8Yo10IkM6BRkyBNmqQYRU9GEamb6U2hqAaOEvZ7w5Ei3Kbs7lhO7sck
+dKNJOz9/om9FZ8sgyICMZi5uOnxq52mQU9zGLaDAq4l7RoXT2e3W1YsaLIo289Ljd3e78d7q8xY
xjMB/jISagsI4svL8LNawpkoD7g2WgVhOs9OUDprhuNgGaYfQbx/fWgm+giaxOyMTFs7tdwGEyrI
JKGLstCZjtMsUzSs3UfI5vdGwVhFGxti6+IvfHs9SJTBqvzYp4NlSo8AwgLBZKzV+MGN++XVIgNn
CXPQbB4W9tYTmUkCMzWcIyIIs4yIrg5Z/s7rS8t3g9jcknptfFdtm+//+Gmh04FEa0FQ1gglf3t1
mhNAbe2yzkdcV5DzV4zbRkqxpW/ofTART28kmlBeMBcbyJIvBN33ZCg88ZQF2QIkQ5js2K+yMxo4
vf7+gk7uIpMPGQNzfTHvahqN9bejNFYalSAsSCqbglvLauUuAL1QgYIA3XjwUi/84LGdvF/LgJLX
esFqm/YSIvF2QAsLfUWxCugjFb2lrc1T8xxQbEZ5oDqVffDA3hvOwCvHbOTlsk9f51oNuFg6PfMN
PFAKo1xRxDRIarpOWQ+0rpOZ81F2xcmT4xINmyKjhu8Qu6tzmh1tFviR3RRlqjPY4lBJ7y6tLfXH
F0Y0GFNfchMt9CMnD446eq0sVTLIOKhDqOVUBLI22USUsDfjYDYfPLf3LmpZnmyHlUrjA/32uUl3
WfQRQPu89PG2cyoQuV4o/gtXRb6IDakaeypymLejkBgYT5UOQoP8OpqBBYxfMOyTX7b0irQWPsHv
p/87V8V3jKnI87KWbcfb8RwpuplXOoWLjPyUpTPdEGs7/tlHmQnBI2KTwV+MId2TUTxIGL01cY5B
Rmyv215Ro+1Uuf39tZx8SZZRYFhzmmKTBHX9lDrd2p6KXfJPfJAKIVln87RR4Qy41ARj9+dDWTAF
MNd6+Ae1kwtqDWhX8+AQAzpnth91crxTOuBHz5gShFr/vq18Zwf13lVx50iE4G2iy7U8wZ92UN3c
d1k1YwIK7PC+6oLxrI8NYkmnofvjuYDZTSepkG8Kc+90rxZoOnp7eNd8H0O0V2AdhT/GpfNfuCDW
dvKx2ekul/X2giKzdBAdZblvU4y+mIk61i+Nrg7CS63wqg/IF7/Ob/a5y8eezz0IA+vkI4mjpXYb
B2OBlikKgFncX2hl6B5+/4zeGcVF5IBXkYVWZzP99pJysmkt8vYoTDYV9DY1v8gpcz6Y3u8OwovE
LpqZjlz37SAxbBsETAwiOlKN44ISQ9jWwwdpZu9MN9f+aZSTp2NUIcj0Jfg0DoZoz6HXXM30bjeZ
MTh3v79rvw4l2USQT4Z6lRknT9yVFoKqqe5NijGDMS+nbQvuqmElT5nbiQ+e0DtjIS5cXKMo9in/
njwhjxhsY5Ba6rtYK89SxynO2yGMXzlLyA/Whl+fE5aE5dtkoLdkrJM7OBD6XeLDBP7MurqxKA2s
UkNXH4zy63dd2nQ0TETbMF0882Q2oOgaEEM5qR+FqFou6ISXz0Df3fasp5JV+akhMveDGfjrmBxC
bE6MqCDQYv3iyuZwZQwlYHUCsVGDpFqzFnTO1pmiFC5NWh6/nyCLzvXnAxArOgZgV1/SM3CDS+Nk
hiD09PSopDMfdmBk0FdVXrizvQoBQOtN7qMYgGPsbNbDpVzVqmmDbIbkQlWp51Z3exv9VBcaflUY
AC9t4lquZOflYqVTPst2soLgv+2ksM9maYaffv/rf51yYFN+iNqXmaBrJz++QQVOOhafo2HOoSjh
7FSVH9Vz8FkspIsP5sN7o5F9seAzWO64ZW9XB9Wgdmsq9nlD4rTTFmS/8dDIusXwRY71n6V+8h2C
zgIJloA3Dw/vL2wJI4iTuCPgnae+tGplZCfYSTI0fjS1px5lednc/P52Lp/Unw7Dfw/JYOBI0ZCz
Cr69QFLNZ5RDdobnTtvGnf1tQsfnp1oEhBObjZTD3e8HfGe2Y0ZgLIMNi8ZZ7u2AnSYVeLOlejiQ
N92F5hPamAvkLeT2ZtZHwJV3nh83k0oRDA04RaciaDPrTUc0KEpxAlLjE62q7gXt6kMi8bb+/sre
G2v5HKK7plrCGf/tlbmV1QzTQCSG5apxE9mlOMv7EGUM+MjN74d656mhI19OwuTQslk/WXepHIe2
Gyhc2F6FAZ4e84PhKkIzIH3TbSmSTTZN4QffsF+fHHGcuC9YPaBU8O69vb7SNeiPx4AdqVKrCzXn
wcbSBv3gxQnNKV3K7Z9epEtSH5v25WCMxejkTRcG5vnIZYvWDeOwc/uS/NkubrrzLBq0YxKk4zXA
038gJf7DStevT9FlotCRQpTG/7FO9qBKTpLcIkZtcIDs5sW+D4s8R2OJAuv3F+hyw96+e6xf4A8k
WxwD4MPJDTUTkq1AG2ITM8gJQdEg82sw+RqEuGIuHkmLyu5SRSj3KgbmV36wtP06hyg3MF81Lnap
Ep1cKFlNplxiRXynadqLMsstJJpULlfePKCpt7LkPrBy66M9/i/fcSwRGmYh3n+QVKw8b2dRind0
KsolLcHD0za6IUgvE3f772/te6OwhkqT8x6RlKfLGnkGxoRqi/N5blVruAzkxIRu98EM/WWuUPji
RVjuoGfpfEvfXkvbjk2vg1H19WaKNsuGbKXjuoLxPnzE8Hp3KGoqnBWXuKLTD1E2d3g5rI4E8nyw
94bdjmupTflGS8S4++N7xwbL4iskJcuLdbKO5TqJ6LEBWXes6NDkGqvNOgAy+oc1ZUp5S0Y4RaIF
AUIO28lMGAzVkcIwczBSQ4VKANXCJ9sV3bT+/fX8MtF/jIPuyFhWZXZZb59SKMZGYYXNfa824oqW
U9ALH3h446ejLg54dg21bY2p+uAFe2cOcpSlkoJjxKEOdLJIp2ZiJTbOTfRUXn1sApG8WqlpfASS
e38YrKoc+og29ZaZ89NJNmzmpHHsIfc5gHQWZd64p2lGOeyDafGj9PNmueI+wlXkZfqRbPjL9Thp
iUKK5yWhNrvTBt7xPTqzcoX5+1Bq5r6KKd4UA7qC2gUr60Fe+f2TfO9Sf/oFzsmM8TJam51NctXQ
wW3y3c4unjo5W7f/b8OcrMu2isdJ8XL55OCMF7nnPph52X9Qknr/WpblgyDAZff/9rEZfT+LIVj2
WhOIViSzYeULiNnaB4/tvdlP8QECFhp/uF4nF1PATki7mhQoK6G3P8hRv1XSGKhKsePDVOPUAejT
4qNDxruXp9N6IFUCboV98qimDuacVjKsnOMCMfCczE9Z2Jk3v39U7y2LYE05GFGq19GwvL2Ldj8J
Kpbs7zBuEHFVTnJLEMhicRsIrfjjjwovs86LvFTQWb1Otq4IJ2U/WFwTPNEWiU5EZrUZE/fyxwsH
47CJ5BCPKIfv5NuLssxKR+DHgmXOLpgHJLAkXQPm/2A/9+u94+QOpYu0B6YhHbe3wzjlKCvI5D0z
YepWyaymNdQOb+XqZf7BFS2T+e3SwZbKYPYtblqS7U7uXIbXTCD+RGWFhmeblKLeVc2UX0U2QUZp
kX8IpF1++5sBMT9DacMtjMuSEt/J2psQbTyRWzqSA2ekyRXucqt8zTgNITQxvaa9iaxKIyKr9cpN
WjmZ8egkU+cc2DOI6u4P5yjkPvbpNDQpldAMObnPTWEkEeb+0U+dWmxjR8sRn4nyJjKdj3aUTJOT
C4czoeEaYo0GBEJJ62SwoC4KLAcxWRUoaFkpp0L03pWDQlM9F+B3MHOm7lB3NrgbIYPB5+Q7z1d4
8yBcSz4diZ9Rhr2v0zGNX5NJNeTO5WEJK2IurcuMk9atRWfROqajBkGiqQYdCz0g8mdceK19NtY5
FOe6Me3RN5qxDh8wrzg/uiPxgG6/n9nu4XdpEUWjthpLwwRthJmBR+ONRjdcxiXlvltwohJSetuN
QfCYaxkA9TySRCIQVBMHn4GYd3a+cXhZB9yaM4k/iBTLyUyI2NGdyvwcGFOOuWOy2WTcTFEqnJoQ
LqFnaqW7DVEkxPI4Kj8Djssk6FrdThpy2VBvXqg4CUSJXUZF3QbRp3DO8x4RUbbxvGaxLgIpKuaQ
WLe5S1CJi2A8OpabBX4CSmb8YrphHlPhi+qBtLZi7GNErWoY43VBJlzyZI5mJOvVGE+BfQvz3PMO
TdAUFkDvwXO29WSb6oDUniy2dio9fWNXckI/TxqPGa2H0iMNQE6djUh4hgTpDzglq/MAOctE+kWT
iQcR5gaK175t+nsXKa+11mNdO/ZhRFKNGOe5+Ebq4vQtKTthnJsdmHgfMT1qOew72XwBwzVpDkaD
H+oA9StokOJRCH72wItYPsugDQ8rDMKvkk0VEJo5TCWJWLUswjNzGEOyASkGRvGTkFFgkJDhgCfu
pWymL8Vk0tNHHwVB7RNvGzEIQW0VwV0AXR4kv1W5zlalxmi85KMeJxuzKBp4jA3hKASbYEAF0D21
YMc3Kc68nJDJZtRuQ4xGwUqKRtlXRWrUwyafUQ1i0iu8743hGd8aMPkDxt4l4tfstChjQ4hAfzOk
TiC3YamJK8WBNF1hTYrHe7ODt+9nSlr52ph6q/lWx4H2glZYoTuz+W2r2ahaPgR1XNTbhjSec22y
satSztPQxBGK02Iyi4l20ILBaX09Z/Oy0ps0fjYaI1uk16UFMMHCWbvuKDJ22KXCMtxkknw7AnlS
x1xH2mh+0fscGL5F2AG8ItpjqIRRLcHFssrkSrWJ/kUzVArQH3uWucNdMN4DJHebg6V1g9pEIE1G
H75nKf0URR9GhqyqrW1RaQaZFGabrN3QcPrdzEHcgnw7j4gMh7R9cZLcRNFM1GDhT7NtRz5CEBuh
YCimckMIkH5fDTLq1yWS9eHoELvOyTnCU3Z0g0mbthJf45eh5JiCxc0gXwEgRvvJmROrxTDMJxXv
Gd7HlZna7IIoANd32CS16YIAQKMlXTQaI2qvc+vhF+lrJ72sSi1Q2wJV6rTKcjeCGgoBLLiIKhIZ
/DBoXXVM6i6U5Asm5j2Ijzl6mmMb97WTkHe0yuOC/nrS6vKBhT96qoDH3rJ2G+mmgHSUPIiiKlhu
3Brew8Ca+b1B0/ti9XkznlE0SF48EC/52aQN2OEDJJMw0RL29+QGpPk3zQj0h6inUU2AEOhCMmmM
XuwoouODxTlT2p8IO4y1m7HMdfWUV5N2qzWivcLuQvFoIFFrPmMdKq6IqO2yg8grXE5W0KSkeTh6
fVeRygkRJxfu934KvPIwtWNX77ykM+Jzolq1FxFpwLuqKckE7KE+/IatE0xg5ypvOOReTS5kWySV
WEXsGN0tAYhJch4Wg6cfYXxZT3aEdHglOmk8JxoHdpf9fiRqXvbRJccn1NwzfZry+bzCJFKslVWm
YuMO8Ch8O4iG3veCKbJxm5fKvM4DaD7rtFZ5v9JS8p02uTsM3eeAdn59ofLSaVdmh2t+w1riDFjc
8wnlPvawm2ympPap0ZT2ycV2mz4geUr1s0wJW+4nGbHk44Q1iffs9NbwSfQUKfLyoje2uasqomcn
YjUxzop4snxYz3n4TF5W+rnqa+PJzkpiKqQuyG1NTJAIoLT4BjSbsRv6mnqMGda36AlVfp+lZuM9
hWkVhzuH9DrW7pKjyCovTePWNGYNLWISyORMDzyzXnEqIsdS04YAFXBtNdG6wbMY4CeGxXgVFn2V
PWEMN41d6mXufO6EyMYeorbCrjxUFV9J/L9Zjrm2dFwmImw7H1cz+Ku2T4S2ayZm+YuAWWj7Sdt3
R1xa43CQMw9v47mxpjbIcsgm9bxySvdFPs7l94Zu/8SZqc9fh8hxvpEU7DZfxnTQEUARTGDhfChT
fVXNAq18WuW29ciykZmY/IJM825YrZTal5jCx2PFO2qSX9omBN/g/NBInwkJKHkyaruO74TbaTqT
3bWndayNbrNb+vz9baqTN3OXV0ErD3qpV0xp6F0yJ+7EKfJ7l0xXHBCoUDtmyQxu8aIh5CU9QgH1
sj2JoGiM+9mVUwBwMambJyCPAJh8kIo5uUnpbOr9Jzh3uXq1WpBvt3Ff5eqLObojr1AcRNZlnYfu
NwmQgI+9RoDjMUa2QUZAok/Y5uxeYNwvWZZ3ARDxFMWA7XKH/aIc4/qRnRFRRKtKFD2pLjZkpHuZ
TpoOH4JaIkkQqQrvwIo5HUwmkpGvGjnXCIVbIHG7JJzMyHfNbrGPG3K6BdtUCLw8RH98ptvakpOW
TrI7WLFRawdNkDvoE4MM0UqfHPNoKWyfz1U0U5PDbgHa0KIbf5Zo8+DuCyeheD7qXkFOhur1nKyJ
TOv3DUZmc627GNKv1ETUqz9UKLh1X8mWF5MALUCZn/I8FcNOj2qkykJjhHNpxIOz5VyZ6RfItIvR
H1uQyKu6h1y6RYYC1DAPZ2O8xkSWGo+9bYrLusFaeN7Tzm2/wDrth0sZTiXVFieVurqDIc1kytVg
tNtWOJV+7RRJ4u60VnqvotU09YhqeCjQyFWekRF1IzqL1K6Wiqgg65JYO/J/IZWsWvys2mtFYLh4
hskBo0uf8unhx779v0W4wIWpAvy7WuIXEe5BZa//4+61gDm8yb69ReD8+KN/S3GFXGDCnCFdaylh
/+AC/0OLK3T5l7XwrDnELrBh+tH/FOM6f9ngb2jHeKgGKQAuoST/l4IjNdDFSGag1etweK0/keL+
QFz98xDIoZYq83LC1cH0UPw61Q8QbIlJtIyO2rKabhUASiNbo/uuyXUt2FI9SMuqys9sXccqWEXC
bPrPJiEb5SYxnCgyPygf/JBg/PR7lk45l7RcNBrQBTf29sBNRsuU4olv+T7wToPGZIfp90mVN6Zv
m1MZfxG9cttoy9m/70xOXJan9oS9muiVgOGgW9oADzTsFTRU5/ynR3z998/4mVZ2Ut6jyckOhFL2
QmSjX0bA1dtfF0Kr9Zze7AAjJcY4+1VO2ehIlEuU7aZ26vGVFFEjo8Qn/g/4AGHgmVtfJ0U2eluK
T8K5IaDW1T76XW+7JIsiksa/R8dX4wiNivakxGOYNaukTeIkRJ9y2swasiCixL3OVhuWWLhb2NyW
T/Cq09KifkSkJvtDuuTzuL7eJ2xXfXMQ0+yghShqfS3tSSX3uZ45TzqLJN6LtEniSPpNb2FfqAJ9
osn1/2stuS9z/vqXZZX6UuKyiTm4/JDL//PvLuIvTanK7+3pv/XmD6l//fGPw2/l8oK/+ZvND5L4
TfetmW6/KfR7P+vx/7P/8B9crPupgkf+BZ9bu/zXwrh8gyU3eZz/8UoDHqArvv7vf/tZ7L/8iX9w
zLW/6Nry14LFWlKFKDL+rfUHv6UBsadBZy31U1aKfy4vxl+86fyJZbJQbEGI+tPy8hcVE8hUCGMk
/6Nm+CcLjPsjr+Ofb7Rl/+hgo7VG28VoFLbevjNJ08VCM6vHicLPDR7sTe7hsUxFrB1HTLvRlMlj
ZLfJCqwKtvkX093lZeubxkgqSrqxrbvevBtNUNYuoVxTRuBzPNHU5Q/AH3HFbTvfVdO41Zr8WOZn
dRucl10PvXUM9SczPLL71MVr1tIRagMc0MQagsEUj6X+tSJZHt9pbbA1MH1LfRZ1c9bNOdDcRmZr
R28ohyRay8E1h7rUbhzkkYEdrJHXfqMYsSrYELudiv3UNctk3QUJznB2Z3V4lWSmt5GqO2SALDwa
h3ZyySbv1iIoy4zFqrLDO3KrCbgbjnUvjpKNuhAezsDaWOlpKVZ5267rTpkrjcRXiAsatJp+FzT1
XrTdrjHytaOyXWRpZ7XijNV/6p2+WYdQZX3hLUCq8CvcV4y4yQXwCBZ2v2gOZoBfLNSMVbZggmYc
hYqDmq+6DUhfXy/CNZvJVZUsaCWS8RZqi0IwDFp+aL+LMlq7+feO2pScgcY0D673NQKRNNuLPXD2
bnupX7Z6DbWjawHVYLNOUjK3LfthHm17b+pYvIAjh1tc0Bi9rZUliQbpom8RZQf0bevcGhrgnskj
URPbGltrUSR7d3IJcpzQWgjDqS+0mBZVnIRHkZ8bElyp9QySUyGBFC9z/jnxxjX+uIFTX0908cas
WqwKuvE56OaCGMu4O6MqqC67uaSJbD12er/CtgX8hIdsAQ6iqhyFlnZfD/aaAs6jXmSUhiyDaMgn
G6RGqYbLHGQopTlHHSdrvmZvHe1i96wooYEI75CFAsRaaJ2N9BJiQmzNC7OXGwAoHPbleqQcGM31
WakTcJh03+ogY0aXzXGEZqqV1YGN7rqOmu9kysH9zDkYU73v4q1el4sJCyuggOawCiHImoF78X+o
O4/m2JH0iv4iTMAk3LaA8kX7aN8mg+Qj4V0iYX+9TrVmpJnFKEILLbTpTTebpoA097v3XK/MiRwu
m64l5SsLAP4FcATDHyKY6YDMzWRvjUuEqYM7bXDwB3PLpxzlRkspHVRzRUnsYMRTkNOO+4BNiWt5
uNAOz8AsWPZGG2CYyO6kTytqMe6q0XpgChuZwS+6KDemmuwogWiGp5Jp89HkdKoCF/5RR5zX4PIg
uDvGpZHt6v6rb54gwKXmiySQb9M3uUiopkLSghv29ZEQEuHBNVoW49wGFo3ExEwHOMIZoNmHwW2P
dopKVJvbZYJ/RmN8xZa7HGZzehxmd2+tzZ1orcg11YbZvdoYNZJXYD5OUPQz48QFDUCGS5CeNkrw
GDtzvs01OU6g62yz5z6ft/70Y6yvmflmE7QvqYp9mKoibqn/BPlCgaFxqWekx0cuMmg9lRh2eniw
IIqbZrWz9WnGEDR0+XHtHxpe/mxUOvby+pLP1SFLqVHy7+wx2WZAAwbgWd1KFHwpPrXPAWtiZidn
PMRZu6XGcC9z7+i0lIoXxn1TvNPE/CMTQqoipbn4aZZA/VzehmCteao+a3/C+c4j4jSxghy1zJ8a
7wSo9S3CcLZhQE9ZNXlt+7liPNPxmrdQvZZuwk78LY2fukCCxCHWuo90Cu51/pDnkiXi2n8dnrk6
viFe8WiTqrKST2sphk3ZPzeUg8M0MknqFJfKRe7LT2APab5Mqw1j/1MgpnulCkLIE8vaBGklrWHM
pvkBvXNXLtMY422Zd6lkAVwlt2UoeddcaPGg19cw+Ag5WSGIbMy03oHA3fLcEVI2Ccp3DQL9LCwB
tb2QkV+NP75aT2tgXNb5l5keU73nOBQ8ALN96nUWp4l6v2bnAVMfCgtsXVPV3rEEqFZtgKetl8BS
IrZFeqvcTN9ql+4Hbr/lZ++mmGkom0WTuYdH9HvkrSW4+WCShd9gjXvv2WsU5KrfoKPyyKhD65IU
nMDGZB86NDpg3uxIZ6d3VeU+2Mrb1FwdFn6xjOrf4lbJavkd5mZkknSXVX8zrV6MY8rbtQDzbpuG
igqrmfJTYQ+7btXmoRPWsG3AnyAu949dlVrRQoP8Rpt+eewmbh3Xi657cdp0fvVU1u+hw6lnp7YY
yrHJmp7Rf49TaL+CFS4OaoZjNXq9iMClF2+qho8nAItIF2JPUstYy1Jsx76X+36qOOuG1k4w9RVd
8FW1VnI2epUcvcBsSc6E9N3mw3AqR394lm6gY/KgVEqCGqRTxCXNqzUP/Bi8pg71FykMGBiVL2SI
IzJO847s3AOYSt7I9KabrWdpyC2dHDCMmoTcSGC9hAt/OyUe+8xL9uRz75E9pmO52nFuitc6NelT
7ey53c0aLF77I1BZiImb9aeFqH2Ckm6um8AbuOjLEEAaD9ZKKwBTZiqwrWfblbBThjMi2oFO3Vet
FGSK+SvTRRDzG4idnc3R4npH8HFHS1MW29d8wMS3467OtozeishxDR15+KJ28KJjmB+vZj29Na79
2totCGAFj62m1aPq7qtW7Yymf1X+tE8VgphnzyrG5hvskro7NMndrOFrsvf3lHKzvWxac+WhchGA
I2EYh4oYd5rTS55lhj6sZsIgaThr1JmfKgjVuWzrPjYbXb+00ggoRpFzTDrG2Vo05cJ0K+HrAw7K
HKZcXq8ftOG0cSV6cQcCTK67IkvBlZhaDk+1aNKtyLPktye6lHFJrRTFDindDZveA97QcGpAXHRo
rV9YtNvMn2K3XfzIG1r7vpaCA1GW9zdUx/h7haHsgT5RNIp2TocX2XoiPXpatA+QV5sFBljO5o8W
lB2KPruWadd7ACaForYkwQvaUfBIj0gmUVyYSoE9MKgQ5pOYwnIz9EV1QrvjfatSwz/zVvd3RRj4
WOWNbhP2lb6Iyrpy5/3e/V2bKUlAJEeadMMAwFVnDG80SsjtOIBMilPAo5TShO1oQhAVPlR3XV7E
IHzOioU+sia6WzEmy65YU6faaDCVQVAs+8oo1rN2kuSBnrA00nS33hiaruZCfKnwqfAnlPNsfRnq
YjlqMUGbKeCVNannXKh8n34ZfTq/C376Wy9lQ5roeo1DDHLboO+9h2Zdgpuwn5sHfhR5zPL5ERl2
jKvcZZXK1UuxWCGpbQC0bjUANuQHWL8GcHv70vKPrXRL+pkDec9mTJQ/dfo4nx3JedA8Fy3K1WA1
9WedmfVL6jfNxZ20x6uX04eyBHy/eqV6relb/FfAaWFjps800UyXrEV3t2iPCZ1tQY0CyDTf2OB6
604mU6vYcItnZNHXxTIIzMrE45U0KD5Q297Nrd9+uzanpLSzLZfb5clYi+ajIt/xkolebhvozofe
5KRcWsRhwezInb0E3rNfh+mV02ofQo8RVddNBh3VFWcr5jTpLiwSylctd7MGg7wRqhvOjTPmj6L0
vgAEcJHWr9OYEfN/WLv+HRdP16zT1pRjcVOk7XFCd+UIZ/kH6U5HSdPRnZYhTI8JUEQg6fNT/cA7
GqYXMYsnQ+spWs3uxpATFyAZZJHlSjA2WfZ9LaKI6mwhI1L4F7ubf6lmjsT1QMLZkL4k/ritpfpL
lnBgLykzRrDlhO69WYP/ko+mG6lZ76gyvZcgaU/eKC558VPyWcZLmQEn7fW9mbMTyzyrY5A0xTZP
1lfXsF9rd+Zomyf5WaddxDCJMogxfCyDJGIZPANOwD3uTA8IWK/1qO81QNuT7unhJMa3SWj/2RMv
fV5G8d5c7y02lxQCPCfLhvGdQYP1vKm4GT3QILBiuDCFYp7j1OdB8cJT0PsQLhm17wTt4WB0KwZP
8+DulGG/JNmsKJ0T8Pt0Gub3fti38cpz+53TZxk7qZRHBSJtO4HWgV200O4E/qo7ssmi8irwR7tr
9u+moBzhtsiyfI+sn+PE6pqCNwM+Oj0kdZwof+hjrJ0MLLsERoWXjmMEhYgecp0Buk0BQNDzrikQ
acxe/RnxZE8RVQRmXPF8x5Nq0s9ed/y1nfREXrnvL3rECLuChkQpmtShNZQcdm1hutnZ6+eNWA8Y
WNY3AkjFtjPAmC7Wdw4sSQ2dDy2r0ZvW8t65FF8ZQfNHQoiNoVcSHv/3istd+13/0ur7W998tP8P
xBL6dP8nteQ2S75V9vHPYslfX/GfagmS6xU57hJtD8keon38l1rCv+CIiaMIS2eIU/W/1RLL+VsQ
uBgwsQERwQxsxJe/a7Hib9eiiyDEDh0CVkBO+d9oJXiX/sWZ4hO4xwGEAsr3I9lH6+2/aiU+cRaa
iSSdsHnWzvvFnHMQ3HYDrmctzSW4bf0EmwhmiSK9GbTPuudwuQXGAZ0WRGnr1R4VBp568gdIKjF9
68l0FzYuqUQYu3g7N8nQmcGp1VadhxsS+XZJlZVdmAxA+hYbNQhVLmqFDfn1gCWGzQNDTOPdCByo
ZrTQTtuA2jMHl4M88PNN43HTj8Y597nZG2wRG5JD9MH0ZQOUj73XuRFuavwGV8S5oBvgbW5c119u
RB8mQHIyB5tdhXkgqik75/9X4bjBmlZcmTQB4GmA/ZrFSxRTtVJvbucYyqY8VPHizZqjee5zk9FZ
2jk7Z/TgroGuaXF3doW3HASVmW+hX9i3IoUHt9UAfO/UqsOPlKrUtybRwZ9W2vhc+8WlkChV/chB
Yxgs703afMvXxOo0BhUxzdUNjWxhdZoQREdKy2zpxwPKbHAU1Bc0v5w159pONfFkbwt/DUkNtRiH
tiZQWKiM7hC8NAx7rV9ukw7rjYsydmFzCmY+Q4Oz2Sbrh/UEzKbr4XpLszza+RCwFHh2cSb1BTsO
5WF+qxPYRrsrKhsA+TjX8qUBpiN2Ew1W1aGXqXJgOnW5s0U/6T6BXDfYMLrA/4JRLtOrmCNeJq5p
72YGjBoJoND7IejaLkrbOvjqme2pOJ9oQtmrtXAp4rOqRiDGu5UJ1ixRZ7w9aHiWNyws1rmHhQg0
RA+dmOGgT8V25fiwr/ix9m7vAQBlfwVS1hjGn5Th4bSZpyxjDtxfG7ey/odcxLPOoKtv0t5Cpyp1
0FLgmgfZr2Fq6ow/UNHtSsbSV7qpgm6Owu+82s3MLBZTDfuGv7juI95DjiNgas0kytJyBfJVeqHB
dXfq7Q2zufltrhmCcDEd6i9bG5li1qgZBK6euz50pefys1kW3F/bacArlaCkOMOHpvpOQTJ/STxA
d2iw1ieY7px5SdLMV3psV4+xB3uq4J/ZxCDe5h5gDqat9tKEXcxeyAWQa229fgjDbe+Y/w0cEjoF
cpsaEC5HppK4M4OUc8YmtbO8OdlaOf0mM23MkwnHdJQWOXFMsDNQVW8knuRXBV3b37cVteJnNxi4
uCxD1fa/6oT7K1JQmJG413Zxb+Wu/ShR0C6WsWoOdaow/3QdfLtdknkzZTJjHrzlbuI9aE+Hb40P
ERcjkeVnx6Z0dHNMp7K660rShZTs0S3FK+dTnxjqIPm2+4XLBmigwORfTqsd9V2w0AblNAxT5TyX
zxO0y5ClLF2H57wpk/chv34+YZlngPe0FZixR65YYvjCW4d3aCaEnjpBxyLFQPkmDPLq2bT5bltk
qOVlXSYnvRurnlM9dtSheFSzUCizJtCqWAZrchA23rI9xmJXbxPlzeXWzacrQJl6wCRmXlTxQnWe
Mrk4CPbrUFYJZKaBHvuNEQ7cfURtVVXcjnlK7qvmAnetib/+diE2ADDWnHn4fcfspjdw8m8aynyK
a7kkMlygHOnhszXGd8P0m/dKdESnp8ngDm+ALb0222QQa8shWOjHGhLUGs/Hl1X29fTJhEud2zlZ
OWRBXIYCtsDXjnu8+488sLNFHwKjKMxuIp222dJBK8vIwZvIBT0wMMdZOXBKMWAmWrwgn7a+37bp
HSzq9KgobFvxZfmM/pnUUyYp12HHzZU1uRNXtWwpjYrJNXaUG7whdXPWVZlXm26h530r2IMorlrd
vNoFstLh1pNV/TsLOh6KIYMaFekOB2TPhX3duK2Xelxa2e94rOfsnXTU1dDU12YQh7xqT0J4ut+s
Ehq2BHrcb4uEpGyUCBwQG1ZT08SEUF5jlp3t0rBlVHgiZ6s0urhMGhTiJrerl6ynGDP2NQH9Tcc/
lsiczfbFzpoQSX4oePjwEwETo4LOfU91SmCwbGQWKy9fU4iDbYrE7PvizxxmJpd408rfA3BeZn3k
VO1O04v0oIsrzofK+jNB2ERAvuoZIHj9o8sdE7Eus2EwA8+/dWfPfbaNbH0vBxqVU5TzPFqaxvtj
9YMhr22p5svc5KisTq+aH5G46X5e/eZcWuv6O7Ps4SaUyL2blF5NXNtdrpDYiAAWEchm63HRq/Xq
udBmN5XfFOFm4qvfZOcgrjHEXB9ptF9/QOiO8AZZBii9Eno/lbgxo3T0wzth0+i8yU1MXZtR2XCD
zS5tro3Po3V0B59nBrALkvjKS5OBmZ1GyMqUDD4ViUHEGEYqCOhSCt3tRJ60QyxmEHub0S3MG/jh
9DjMUIQ2c9c66Em0cQcPiYN9K0KucZxbCDFtEhlJMC2UV+R1BQVeFGPmfBShqQk7zau2hvNkJ9V8
f2Whzi0VGNMQXJKQkeTFS4wRhBwLqKyfvBJR5qpfC56Bwp/lAZuTMqEiJJVpHReSWuYDxNuAihGh
cA3hcAzruPCc9iZouqA81zr11AbPnfXlB8k0/cG8lXSXhrysEbMCg1WcS4hy8TIVXLv5SrqqyiV1
PpPSyKfIIQvRS5YiIa9Tm4yewhXLjzz2Aw0Hr96qDbGFbVTnT8yJ6yYGGkcdI4JoQgOfxypvRZW7
8IcJidnwsa/9KH8PWJKpGMeeKQ7N0ASUEoxhOZKhIpoMOn2nXJf+MsJ3/PBGQH5oj5fXmGAmhu5f
vrqgEsElzGjK/dHhbBaUI/ae2mmnCtRNViSNupFmkYdH8OHW+tfddJinGFSMWe7SqR38c1LkTkJG
AdflxR5FmXw2ykDuTzWTHD46t9Ig5CQ/qJ0OcjrMIImdmZtc4og/+J6G8pQU41Lc08ZjUuvHcdrY
Q1HU5km2WIAic+HZPZQAL70dfkKMezymjYO138usFxppkSiSzucozIPszs90XtbYK113gj2Z213n
v4eY996gYc5UdnOj/zEHssr7usgxV5FNX6izk6aZb+yVhxkMSAW6PehGXx/qUl3lFmwHA2UbY9YD
Fc87fZez8JTnNLeHb/y3000wS/+3Xy9ANq3gWjjClRz2FuXzIbOxOqvtaPWta1OD6yVuvF7d1vzR
xuYWOrThbJfBQhZFKU+Si8EvVka+4VjUE3LUvpKJ/e6TNSEbdi7+Bh51C3wqlSDTGNxpHzYGhuzS
aZi75WXHaY1QMPu7DR6B6ivzp3PMghN8iG0TPuPaOXCTbS7kTZ3iHSYCMJecQRCq9hwQyCZ17sz7
JolnIyWwbz6LkOpl5gaie2oEp+ndsPgaZWGaRB9VFFN629bP8kciCelPbXt5EZWjB6gSC/pC5Y2s
aJbkSK1j2ODI4Q36B1Jg503hRjFQCk5WmvAnVtTKvxpW67fAc5PCjDQNQ1fux5W6OXaEqu8xFSfD
sXabbOZ4Cxj2LCA3MiJJJXSudTLymhrTpvWjgloLsRmH4dopMCs4vQ12C/tcYOkjue8o0Ivj4I9Z
lDfWBCjc5FNg7OAVKHQNmmFU8D8r8aTSzBBpoRgi5u1CFocpKmU3U57S62LiCP0ajfUK1O7T5jsh
wxVuO1l3+Wdb4jqndyIxuFwsPUUAMWbKvlmjrvHHYIggbHv0rTSjHmg9XV0cXeOOa0eI2ubjer2q
QLODtL0sDvbMoqh9/y5gzZenlcmtuvUx0+evFHLOg2SA6+RWGykO/+KJoyeWzA0sSMjQ/2dejP93
+oGLlerfuy1uPsqPIfsX+eD6BX83W7h/45pP2voaCvavxol/yAeOjX4Az9An/eciOPhoBP9oNKMG
DdAhURtcQ4Qd7Svp6B9eLtrOLMRKrFd8EUwaHEf/8Jn83Y+EReXf5rL/7o/6Z7eF54L4InZFtB7z
x18/xz8nHSuJfZtyg5n3MmD0i/W5Wy+9bZo7WcjmJa1Nxvv8DtM2DYTazWXgHlPCRfcZZiG6Uezq
3NuqfPJ0Rn8Qm+ipYypCyXZrXfqQZiVWtylK1p5ci8C8f0rmsjnix11iXN9RPXVn5V2F7Mr+tsPl
vRohFa4Sk0aN7nntW2/GIPYmrIvm3L4IbS78JLwadidO1GueW8YxepruHDW78dLW3dEIa55y5h7g
ittwNy3j2bwaMjzL+DHs8HVoih2TcHbXlK0eVDvXSzCzrcAJZnjtqb0ODtOrYLuGiplIj1LH6eWp
6z546TbFnLmHwc5n2lE8vn9n/UrolOG+dquJ/+xgPTxhY91THh2n83pgHnzAUBuHajlw4i8iLFXh
dpz6ftOl6V3NxVjJfo1TW0QDfQXCKJhdbWm1YpZWhndWmb1S9BB1zhxNZbZtCpq5vfY3rk2NpsIi
RoXst9n36TvkiZp5i7scFtcyYuSRldtL6RyzxGfnZVg6hwHj6qQ6LFXhQClPi8dapWeBT06ZTsVK
GBhbY4AACzcY6uVgfjmaq6F2/6QgiFPTeGirJzdPY7faEYK8CXVD8GGaPpQ7DXvXEckj89DbrujR
jF7rAmx3WMS0PSeR6eDhgMpynLT1xhPFVSMYz3aoH+mzh2NHttAZbXtPCOl+rZdv5Yd57DDjD8d5
PLjN/JlMC2XBRcdOVpymAcC8Wqs/WTZ8JcK9w1RyVpjCiVd3rOCZIQlWTD8uzxZU/vpI7n5HORDT
IXN1aImjcmkugbr7br5V+Qysm95le9PWKr/LTaw2QzKWdLCsF5stal8zdt2RgHwE9bzrCXeWuUOb
ssyKg9n2t+RbaG0ouy85WF91I+JhWY5OMZxynwuWDLkwKgtbuLwO2KmLvx+K4rvPXJqG1h+biu4N
wG9go1b2LZSzC6Exmys5JLflzF/32XMg9HOR97dJa/4SBv9FFVQbX9MniHhQxsHsbH2ZHhsKztBt
PvshW4m7JN7HKNSnGMe3MXSorJtznNUTqalQPYWNEzskjSyjdDdWaiOX6T8Jrab2deJier8yRfFH
R+aDGyKAASQK65An9leROvYpNRQy/YyxqqXFLM6N8kSQ6QND8lZVK88O+99yDBmHjzSKJGcXH4Lf
U6hER/xiHSSXEBVaf7zFPdmSaMVwGsbdCmp6nN0kJkMV8PKXnHW5Q1UVFqs9g6CoWhWcOblbZvXb
uuZRp8CiwYF3YSpHysLNS12+Ov2vZoblXlkocRUKCD87r3wE3nsS+77kMNW+joH3Jy1LVKRm9K8y
Cb4kNC2RmMTYMF23vyc9XVFpqm4MdCNJNInDkqLxbVM27gDWAQV/eQzMxVhOI23lLX+mJXO/XOS1
MGNKUVQYcmojC8QxlHRS/zbz+q9Y+eIX9YPJ5Bx5yGqr7r0hg2UdUs7F2SlUHQLapverlnnRYi/X
EidHFmeCaZTP4vVO7Nik0ZXeujHlRIbN3flkWw/uzDClVcQyjPFBk5QxIptymeNMpTRiylrRK6dz
8lCbQOdBuk874byW2DVtWO1mq/Z953hfiZmY3P84KzlbugVGVud87bSz8WgnDyNDUYpGJr3sOPom
Tj7GPYnhaqsHo8x3K/uNG/f2MHMHbRMZbmrt4K0RDpUVqw3smu6mYJ+WInmveu6JS8kLH7hohmly
dTyMNc3V/bHkLXcXXbyRVyk/esBrdV7egTY0bpq+dp4ayR2DbAf6nfCWX47VCrxhvn5vVIC1hXyj
E4IJzKbhTyhEe9DtXN1ZeuTVwe+g3Jb+jflQ2wpTWBqeunW3YCTQc3HW7nQjspG7QxJVXssAmkV0
7KnWyK8VvPzhm/sJoW0Mwz0NdaMCTWlwnt2y0i6HZD3BtdY03O1q36huRjJlBD/0U5Zl1xOrxPSR
UebW+hd0Yfqn+u9VlAc/QCqlz4yZvH+Y1IAPwQ3iOc+gIvnFbsgxhdHiHZXGpLfcsuTJoI9Cqmnv
DKP7mysoBe4zBXwzOYHdylt09JLhxUsbHLjjGons1K9tDN+ee+nIK8kF/tHL5E3QJrt1LOk8cc0N
8rPzlCxpdZkXpFPbRDhN5oeSSRuadXmm81JvMjHLyHMxwoyT3PNp7ocGxbJd+m9Zlj+kq60NgK3s
kI4LVWRhUR6chOM1LU1bVbrzZm6XbUuLZ7pO5TaQaXU/VcvOGqsfNRgXkWhiIj3+YfM2SN8dsfTk
CLNz1bf3GpA/WUEMX8NmuQ7okruaAvntGIQvqTFf2nZ9JIEkN5wvaGdVFZsO/ijdFnvAhAffVD/m
ou99pyrvULareBbrvrdUsLVm44JTmdMz+VhFVaW7Gbwme2L++CGnO1lQxuPmRrifKmuXZnAv1ovy
KirqxnjkuMRWGox/Gle/iJyBQwsr+Ijslm6NimBGOjs7n1TXtl26Z+3PpzUd11tpVAfPVMkFbWBH
PuVeu1zb6pAwjDFX95ULJncU+dOafjBL3Vbc9SgqOBLnsOA4DxvZ4rSZ8/dqZc7i0HTf0GsluyHE
W5Kfg0YsW5+/ANewxx4Xkhr2ns+6PJuI/kGD4t164dko0h/fWbelMD5L1RyChgeJqrCJQS/R/wgc
MLCNjgcAXaLYF9dqQrvbLU0SJ6Z1SPzqPZHqBrPboZO8IKa/WYz6O8eMNVHVAIun5BhD01ZTvDqu
Pngu76Ks74oSD6oyk2AXuHN9dNx571BPuPTzbkrDT03Dj8jue3lJcau1GAMNZJ8pYDEOn3qCuevM
OLV9HoXcUtez19Nr5/QH5gnly9DSU7LehatJkQZKNFTjg20bTJtCJke4hXzv1ew+xsr4CouUrf9C
csn8JtZwtgs7wiZA9RUGARnusSI/VxZQpiT3beSBoHppp/DVQmD8xTtJhs9nl2uS8aZxzX1Sej8e
YxTsBY91F06svlTzsVXOES7/xyztuyXGFUaxVftKw6yi28HaBgvmFBcTBWfo63iZpTBYNpz45KY3
rv1u/Mq/vWTLUKfPHqqM9M54Lb7M1hRf1JpQLdy8ukF2S4NpEbtggXnU8EalFK9kcjiPmi3DbD4g
E5xbHdyi2xjHLsMjOOfqUABwX6MEOlXKLKADNqL6XQUX8m3Kxpqd9ndbhk2cdHSIhtO4Hfw9GbAs
Gs1boQmw0qEdHNAV5HM+SRq8Dm09v9Ft8FBaYKSNRryH3edIGeW1iGNsFo0S7T8AVKGp0DFZGXoS
jIJ5ly6Gfpd7zMiuVtPMXSKR8/ygxDCjuwUJgxVt7VGtzY4zUaWeafUq/Q2hmPWrDZqwZvVaRowv
I75qmkl3gban2LKN4gaFnFa4VjwpxRZjtWTCiUO+r3a//mRMPbOBUYnlpDc5z9BWDdhzp+f1r2o0
nEFrdyxdeRWOANTRoLB0WZwvycUBmzm23o48d+x2eusKajOMyjce1sWjtol42kuZrk/VNcttLBjN
SQ3XUg1RQ0xaZtarIb2z8uXBqcaj0goPkVGizoaXYE4veRZiqgUaVQevQzV/tX1+m9YP4eB+SuoA
2VzecLnFlGxt5YAbO2B7mihTfXKtmnISD09DL0i6Jurg6eZs5euNnSd0RIwTv4e0o4yWw9E1f4HM
uKOuZTejh6/wpajzsb2NbXb4EMBWbFCtVJRghJhc/75FikuFiMNFf41V4x24PaRRr6ni9ZJD39P+
KZopGlv04d6l9S4Zi+VgBTMtQgOXuSoQG9jATyGbLJ4kXOny6EzDMwfB09BUzU72OGDJ3J+yCRu5
9Qr1JozM1LXv6l58uThyJ9YvWVNYXZMzH0q5Xykq0+4D28qTyxcpMUxbmECUpighGGOPGP/lcGrn
4bVwsJhkw+1Km1LkKusHde87oYlkSPKXIRwuQ0ourrayN9HPNwI8YJOEh4WPxZMH+nw4cfyW/i5T
3AkEx9sm99hfzS39xTR/cbnblmX92jVD+AL6Ql8cQctY5c8RNZWkYs27NWNHzvxuwZDDnRC97tVr
nd91Kag/DLPbUhsf3Xr1LlXPaTfTuFGFEZiBP4MOo9LpfLy1dx2UZemrQ6coKjSZa0ytuA/8VP2C
FbDLFQWVq83pFNHsoeyC3bT63cbJpp9kZYQ8SLthiQBjSt6fqWPIihUO47ab7Q8KbAjgLs4feVW3
sQFcvUIU6RbzVTr+q+Zox3yHJpaAy4fjj9WZzgROieJD+DXrSBhww3eXX8GK0K2aJ673lqgIK4Lq
oKxHD8OuKrsi7gsfJ2jyOA3tzpX245Qn29H2qdfMt83g/Kl7dQim+Zcn27eWg3tpXX153JFqzHvB
OSzFjn4lqqIudV89kIojVez6cTaSzhRMqEY6NdPPAdpcNr0Og/RvVNe5G716+e+iCNRWWNTYYivu
HhNvHLgp3DPHS7+SNDNHlu0y/U4chu65yDFnmU1tHXmijGar84EPmAPJJm0m55iOMtzSEG4/9Zbd
3pO8MC/wW7FKy05E1+zAa1XDoHfxZx1LH3VZLVye5bredBVHXIZjXtS7TbPjPJ9yo+YBzuzEij2f
afq6kp1yW3M3heYn1dcLQxfzWgFZ0WbUud186Pys3CuUf8NO62fLUAYXusT+LOeye+19C9uyojov
TPxsX8s22JBN74+iGJp7rrAWFVHGdJDScw+yG1P+9hW2iDQNnGcHqsUUkXonqWEki00QReYu37/h
mmMQxHui+BL/Ug3dBoSCuJbY2yzzJdXvAFfdhU3DK5oLW0vR7f18LePpKnP0hR7gCqTWXe3J6VTV
AdNzkzTCHw9QRMTQZT6yAjXHpE+X4whd5LRiUfWUFlGDXRjBILN3ixkOW5PI32sRUoLlgrZ461sf
IzwKOhsAP+ajN8/Tj+Q8RQ+Q6+9rZ5QHE0Lm3Yxv+k9BUy+/TgWItalLqp3qJAjpS+cW1PCbNZeC
WdnWatp1r9NkhuiXBPSrivwjGXpvH7o48FnIT5g7GAeuo3kgbAdBjp1q/qYfvH3T4+gSPmL08zR5
eqEZqRbU4jFmpLtdyMNIJdDB7IQdV1zVKZRkqu5eIcNr3XL/7chusx+SMYGcsiMq5N5UNXhKMzHQ
wq3BRETyR9fGpO//B3XnkSQ5kmbpu8x6UAIFVEEWszGDcXPOfQPxCHcH5wp6qz5DX2w+i5wZycgu
yZRezq4yKyPcDQYofvLe9+DxRbZjPzCECVm1LerasbT7Y7KK9NEsMq4XSL9055u1sa2JqXocxrg6
VWltnwtYVkEh0GwaScbEmQXmxoZik61HpL93rqzNd5aN/VuMPIozVevlzgVukKy8sch/RGwQ3NXU
VWy9qG73bqOJBUpnG635RBNbqER9shsa5lXCsjFehyG5hY1K2hPT8+yojCo9p5RHrzob50Pa2+pk
JEnEbi30HWNdWVZ4tPmpKC91g/a/ahXletXY6C0xH9QGL5nQdA9JUm50uByU79wJEB6AAfz7qa8+
rLDdNW2I4aWNdrGwiJcFsIUEKAN0ctAhyROXlHkmAJVbed4aaON8qpOMYyQcePuvAMsg9ibgcucl
GA9o5IdHh+x3AAQ2/FOXvr4MHO0qeo8y3PqanCnQMvVOMsAlO9Zxw/tqLOOdyVWZ1UyaHs/ALgsR
F4EowXOJCQstq8HP2bZeLQLipSDqeO744enqZRh8cWuYk6QOKE/IK69qA0G7leX6kqqW3rEBdq8M
SSCULIA0QOaZumGn2en3+wrRRrRrx969mlzdFEGbd/1DVNbvWSkuT+oY60OBslqubXB9LomUbXJq
SJPJibHmSEXY3O7qSf5QoZ7R8DB8vYoUqJTVnBfOmQpZbMrZYNpa2BbGgmTQzVHUVUNimA53TutP
KGLqsv7MrYWZ5+I6Ed8ooKN1X7Z3o0mpbeFtKChG+uEtrgtMBGSiL5x+5P7g4JqI60ogNK2Xpmyf
jK6pke/w9x7DqE03ieHm58WVwz61ooMGto+bzuyvRgsXEugC69GWy6X0WLzhMEqRM1N0ySfUDCp4
vWZ1hxhUdtteSHW20Ha1HCHC39rEw9PzARBhqKL1gaHMJiloA0vcUEPUQ4xwhx5nADvebqQbTh2H
JKym2vjOsDVie9c3I85Ca7y3CK0zVz2GlZ8ughiis6lDaJgztdBfs1VKeYkfaK+aL4UuYbt4HbvL
ZYjadZ6o+Goii/QEOIlxiWXFLEDrvoqOzlzdKk/VFD9F1N4hl7beI3owf9X0EKvoIYnqImDoZAtO
bIKGhxskHM+yb54yIijXwBzuxCDImDEsJ2iWao36hi+sZ0XmOumIPIU9vms/aGu3tOH45qOUP+c2
k7bczY8WZy2tTfJuCyPej3n75hTprZj04xCKb46R9cilpCylDzeuh9atKSwqpjVyDBqze/Vml/9k
Dl91KHIy2bwR3EfKvVR5eA4cguKB81Cy4VtYuEvD4sza1qrkA5MkcXE1SsRA9u04uWzcxmpXKHfd
YYPcJ6N67po8DqJF6jvmTLeQFrYJs9XUfERQ4J4rlf2YOP9E3jLvNZRszgAbmjuSjC9VK7QKcqSR
UmiKk4EnyTPAcLvM6wiE3MZWaL2zWMR9yRwMYvbgPiWtg6YekkJvPs7M51eT591MHZWD8oufubSu
TVnVayrsPug9AOQqnbe1Mqufinul5lQOIFjcmNkAV6gJSVa0g9EdH3IHDQar9fp+6M2Lp246Nxkq
7MX+2WnnQ6dPXeiuzbDaJMtg7zBfVzkbCPBezJzQ4Kyhq8yBUB8wiLiIifsEnuNqnopxZTAAgGOx
Zoq4IIARDFPIDq71GFTMxlRU3Q5M+eCA76e63vBRt4oTIWT7UmgTOXz8PM0u7/VC4j9r0qM/lgUe
S5RhMK3uEbiFjE3bx7Hvb0K/j5GmM/CCo5SY9AtItkxUSDkuTpAhnnbvB7NJ9+Bc3DPzhn3lRQmE
DIo87MNb2yjDWzSi6Ur47ZeN+my/kOmMt8q7J55mXjlwxLhF1IOj1HEmECdoEtffaFPQJY97djry
ta8GuoL6OXfiLX0Rxkav+MJ1Ne7yuEYVO8apeQOAw3iyLa88jD7qnZ3tGG9MDk44LHz26eOzZxGm
6k7T3hy6u2auPuu+TwgkGSnRquK7i1LGW+b3VIoXSARpUNnw36VEd5JEKtm1Xpxtmag8jQlTczNq
7iITqhPj5+XKSMJmW4xRt5V5Ua9dx8Vf0tnnap7enTw/+BERaLxXutVYVI9M441VV6CIcBISqycp
EaR2LI9YZhwUmM1Kdo27Ihu8uqp6B99H5gRLBxfEDs3AJOJ0YopXDeTScp0Vs5zpdVZZRBamf876
xboifTnFde2Nd1MviIUy6WIxeW7npZIbOgPsntit+YSLxzsXbFGT34V14pGAbT26VgO2F07ge6/i
cW+S2Httl1GEaM6f0xskJ+lqwAGHdCxroaB8em2nDgvxog/zMmRvvMinU4VOfjHC5A0piXcdduEe
ojOYVMOhPWku65E0Wkd1A17tCEItJDXx4pPoMTrZGdIHksfmMwo7Y2vbViDz6hz25a5fMLF6/sfU
MLBj7GEwkmIx5tvzFaIzZFHjl8W53OTZK8JYTAauQq2c7RemOJxoISi/Cjts3Ksry+E5rRHXdTL7
BEi4LaE64QvC8UeOZ25nT02rsQqygZeCQbXAXDwaBl+SRU1NHxfaT4lhkK0Z6455tP5Ou+Z1yTCB
+G4azJErVkXLS4UKY2WTD7OzErKaZXosYdl0QjHV5oiO6XATsQzvqjHazRDijIZT9rSM9s/BTU5G
mh5F6u7TnNQtHFAuogXsVvsY8ZUi1PqcwAS/Hk0BLN7HLVdbHNW+GaIJapd5BRa9WpuJz6GW8iGZ
XVX1uemXg9WR6tulvdoL/1xCdNvLOr+EPxvEQRP8uHbq7BHZ4YthT99ssfi4y41jkWFqyEuFEL/6
DJh6MpwDXLmU+qP5AKv/aWoNmxiE+CAb4EFTeApLcYUZa5eyxFqx9TslcjzyYuyYAYvUvOw1t1oh
v0wlrYjLdiPFEYwQ1kccB6/KWtRLt+DZRablrbxJiSPrkEcDj/TQ190aHdFbyHY7GGDWXWV8km3l
1AawDiddeejsTPu5St+68bvpWHYY3PqxWHCOLYn60pHzfnHOti6Kq8IWLLBKBr7S9p8qZRdHRdox
+5pre1geqyT5qMz2zZxYKxRhvenJFByj62ZAKqIbZ14teSy3aeQhdaTD9IWxsuwePTLlGWVDJDaw
rlaqE3dDg76y4DqkhFGH6CsZUZHwZ550JIt9jXSaeplRA+5EGghDrqDfbZTYjk6z7tJl7xcXCCqe
lDWuRx3Q9l8XUyGCXAk2XYTAT5DMdzFisCc3Y748LiImQcPtbqDW/OzZdgydsbusOAeDYEbHCuOg
iQXcsnp5V2mFDfg8ZtOmIOQiWHJJA5NXjw1X4bxkggNcOI9ACwD1przyFuI5MqFZpz1X3HdI1L4d
82c6tOMPzf4QEkrGD7/FfUq6aRX611gh7loVrYH53aS/eIN18ZxZoY2WcaHiHh4Mao39JebX9/sP
yGEzoll/fLYZyKZI25EQO3emFe0X7a74z3bMVFlqACyZfF7tE+e4Ke5NJ1kj0MAt26ZPDYI2wp7t
b2fBl84nXkmcQUEZR5AH0y0ZJ2wWrehuKVg2Eg99bKLlHrnjnTRj9s6sSKLiOyIVgok2Cj4IUzuF
AH3Pq+am4ZB36xJ1mEIMiAzLn6J1mYanaCxOdlPQfi5Oj1Sx2EPDPPg17+rM7PKfvFCi9eDLelsa
3Q6Tab3vLmp8wHjMZ1jjmWhtb3i0sqCvlnt6ISxWLOXCapGBbmWFkwlzguWOj0yAGXf19R6i10qI
Twr/Pf7Hq7Kmt0/d/DPqRsgB7Ysk4ISvyieO85aN0HrgTs4EBzJmhSCam3NJUVi85GN/ECGLFNtj
pub0yTN4mK19cf0lmlxcL6t/jnZ+3408ZaZjHtD1MnxMiOJGMCCi18xlg1+L+hve0JoWI9ppXiFr
hG6XVdnM0F9F88pCTo2P+UefORXZMi2ayk6ezKjvg9xGyzDEG78c53fHLNqXZNHDbjQY/rkMhYBH
uHs9G28TWWJl3DCiU2OADmRct+nC/jU7yuIzT8NrXcLfm2PejtNjjBjcM8eHSgBrtPQ3s072mWbI
gxXOT2hKk/d+KG9nmtWxZUBdD5tswDeKY+LkaX0iyPG2XN4ipI21V6AdAF+Zu3eM7XYQTHd9mGwu
yhiLezG0290kGN5V7szp3HlbO8ewrDmT7LkLiiG51gOk12HgHzx93dW8mklHRa5ww3rgUKdiO1X2
T7wtnH4kEpSDeW454/2GmJDubrA66kwkHWXU39hlEwz2c4HPIGLx58uH0q2OejaPcXwpBeQIWAl2
h4AO6ZW8ET3j1QBMu6LJOnXuiPpn3gl7olLqzmkVInv0A2/ouwOYFxKH96ZXUERy7yXeTs/xz5nw
Z10Bmq0u6lZknZxxuHMfO2b5WRXmu16qLcE3a3aI9+R5v8QzWalZtImhdA4XUx8vyPjbjjhlL5jE
yckO9Pi4Np3NsiBpinR0aJ35qhMJT5Y1rposejGN4ZgJRivFHeXmuE3ZEuOaAp8CSh7HYSSNR10Q
PwhxAWwR/hH6BuwpXStYG1invpWHGnlusBgwZpDSMWZX28JqC8ysZrxWQ7IvcSrYk1x53bLDtXIs
UpRVC4ipvPhQuXwZ3PmGmVseTMz2nfI0wGgpfV5eqonv0PyGBvufGbCEOTOnT+v5ywppncJZfk9x
uc4XLpSq700/e1jU0SfKec6th6QcrkeWJhzsLR1V3W2QputNmmXIIqodq0ZSFAaDPtrjzp55P27K
Jru282Z56ihPOSBjBq6MU2Qkj2ouN16f04eK5WdH4USo/YOfLw9eN+6T3mNPXvjkenvNuTH79BpJ
0nJTDdNpshZKnfDzT6q6f4fS+p0+rYh8lJawL3NSgj0IfkMw92ehWu0PS5hhCuXoctXNDLQOXm/Z
Z5+l2+YvzXRJoE7K2T1PQz1QAcbgbDdjzqp38w+/yYXu/mfJnHtR3iGYJGeDwBZiFn7/TRKIgU6B
Hw43nOo+/DzkmxbMBHPQqWV23xTYlhjbe495X3UPnrbHLYvLTgfIeLOvX7/Mf4un9/+bopKo4D9d
8f9Cytt09cd//sdvjsxff+IPSaX8l20JTg6P+8AVF1fm/5VUGsL7l3Av2ajM1WDy85/9P00lOdYX
1JUwoXgLQmEk/9f/kVRaoPM4WS5STIfkGCWc/46i8i85YBeppwuO3fTMS3YkgdooPv98m44eYmTo
H1RpOWzbC9N3RHhg4CJb9xSUO6DOnbn2xxkpmDsYQAQmB+pCgOYcILSGCsrQZCr4N/RuPnuKHJPR
pi8SdhbMglyG4HMb1gHxxkWN/x5o4/2frva/fdKcy7P02x2OHBRV6CUUnDRH0/rLh4Ce2yV4Fr97
+C/DHT90YD7uj8AMJu3TXiAjEPHKmedlIwx7OYeJWnbeaMmvEMZk9BaWYW8z+itslp2EW2YvkQu1
BllQWcRBNuORE4Nt9x892Rv9CrkTssgWWp/DatdtpzVImd6BobtY7UNtUK+kEjH7reFGwt5NRYLm
o5+kYkMyhDmKFqjUFDFOA2OO8BP0fn5O37ZJnQJsSMEZtYbV2TAxiH1vHVv4UAMGDu3AMUvKMpYV
LAhBE9bGU+zMTbkGNc7UWHuq/LZL0AZ65Vhpc51A9X3zmOiLk55mf4d1ckIEhd3iosTLq5xaKK0h
7aC96zdJ58JGrCvDtIAgx+ewjaR1CfOY70ezxiBiM7x4M2gno4CBbW88LCyWsm2qBt85ztM4zpsc
w+tjIhzQH3hW4HyUAE9XlddyHVsjK+Og01MzvfOnDcRENdvdx9ivHOPOb6a632ISvBSBcWXep0Uj
1NWQRIhtbN2NWQA2nlat6cLmjVkJow1Qicxt4nloP5siDt0HNCsQKeiSUc+An2WJl9Igv6kyyXF7
eLNAXjJF8XLb26LJcEgYGWxmtALsYRLcBWupRXxUI2r2VY9S/Toy7ca+Z6o+JAF4AT4FYMT6reqb
2D9kBBLejQiqK6DysUZAuizRhq4vnrazP7ekRkXD1Fzr2K5rBj6dnGFsMzDa2LQMrOkdh+LHNovl
yAAisRGC5t5rTzSHHwwoRfIAF2X8gjoixLwv60xuVDiWHUvyDlsmLhGEeGNSpN9VHTNFqDDkC0Q9
7XTratI2kIFVxsQQtpQfoiEJ/ehZLFzYWevCW2tvTuZNRwBPEzBXhGlhVgh6nmqVjT+sKr2U9WxQ
eJJ4fy9BkoW1RgAS9tbN0gr+smgS/GUyqbpZQEEqee5JTmjh5jR8MK7usDjhqZoaDpBGInvcUjNM
t6XP+C6A8jwYD7nUSA09g6l1gEdyucCKCv7SfhYMREU7TbeTZQLEXf/xKGpY9peOKB34K2pVdtP7
VIVK7mPYjsAEqtieGBRqu4qLT5lBsR+JM+wnA/cQIGUanVrFvv/MNNWZZIAzlB+8+FP95rHns25y
XG7h9o/bdUEkol5ZXPGlgzbhaPjjpgPBXPhbDzzKEKDIKMtznCGzBZCEzxgckfeBP2SAwJUQcRe0
Q6Tot7zKOZRyZKgCBp9xgUqZx5FPkqwAZsk3Q4fZWeWuvnHwcSDXTGP5AwwDO50yrD5TML57i43Y
KUa8RCtrqQMhvzzKJey3IPKsYR8V5XfUA9RZcK9EW8cosmvQ5mjkZWbid0mrtp/R84G4oIFEH0+7
Zr5MA4g25vvWJl3S+W2Cu39duWb55A8eNTj9S/U+An4+5XOS2GukUvG4ZgdksQwJWc4geH02w9pn
QzZWV4oGGwBWVKe39qhrDEepZ+8jYdLAMn6Nn/JJPXjxRJxlFbM0W0tz0PqOUpfuB4lF5cDuc1NS
JVWH57ov+0TQ5Rpc6IpE6KAL8QZfpj6JtZpV0wT4d+f7DLtW/AvPf+ugQz0Lr+Y7sI3+sZ/8S5fT
MWV1p5TwYg/PDjNj5oeqTe7nOs4mrqE33yxl35yjsco2kAtmjmO0y65OrxGzfpsYBF9QllRqsygS
nNYO56xxQE4SvkxZ+tAvQKE0INcznz4PcMX0b5M/YkgakvCQ+WO2rimtdjV8IdzKNeAZnEblcZE8
0JCnwcMbE869qvZrm+bB48lNBejozUJoOadZHn/31Vw8cGLD76jZM5artO6anelHGf/CLeKb0W/A
s4xN025V1NHl5NJZMLzzTkAm3RTpefElVB4v7nq68DxJGT0lDPL9Zgg/KgI59qIomX8W4D5W0sCu
BWXJMTchM/SHZmycnZlEtGE5FpAscGetvbUvU2tTRY5zveR5djC7goEtE6BzMWYukV4yOlpkpO/z
0l3ehxmZadRbfbFt0Obj4Ye78INXI5EbWaOTfVqleg/BBsbjEqOf0F4prWNC+YJ5rkjhMjD+QiYy
6Wz4NEiu+QJl8g3jqr2KcvR9mmrqaabbf/PMzH03vInJuuzqH7ocSzZKM/GSrRkiBIlcwJgJ9wU/
KvPdU5rWqX9i6dvcS7jigYcACOesP9Zfs6m7b4855y0nPPITj2fvmvRY/VMI7T7ArEeMAaIlZ0e+
uOxlJLLVNrfytR1a3l1tze4H05zmLoVfe8+BWWy6BDpNJkZ10mC4OG1qZK15RtdCXvNLT8W1tTrw
VHh0/HU9ayTJJuoEtL3RwKQ5KTk/XL/trgvc5o8koEKYqKHoUI51bT3sM5uu9a2iqGSWiHkzpqUS
bDpF0nrtykyH+SquQuctyxYedmsZaORsVY4bQwqkU37Uo4rVI1qkdKy7Z49dZ7jiOPCQeiRYgpnS
Q5aME21ty7gY+rWlJS/jdOQmWpVOabtwNdNpAm9pZC+Zowdnq7NlOEmo/G5Qm36+63THHrFBD1Cu
q6bS5t1ced2e3bb6KtKoQnHK4Y7B3p4cxDQO69VY0D2vF2tOio1PMSb7C8pAe0+sm9kyeFAZaPtz
t+KYi1LlvVoNv/R6MlWqmJxMxAWERB1hoOiGuMPSyG1cSR6uQIiy9oMLWvnLclFU0f5ESRhExKoM
azBCzBl8CETkNkTs1esBpVs715zdwnAhzpu9xbq06ZBj1apivZohCO+DrrEc4350EwF+Z/DdaMNm
WnSrwhG5eK8SKd57252n296fTQwBqL53KqEU4h1gwt4qx6FB7bkMzF8cKqXkjARIoJJCYX8RLfWs
tC2O8+wMI6t7TWZZ3/FG9oYj8EAkTyFVB3gdMh45h9u6/uxnrfKdWeH/32WT7KutO0FXAVwl7L2d
jkXEVFGbKxnDe/uF2I8x9CuHxY1tUrVKWI0CgZZk+pv4w3CrRhdXZBaLetfbmX8q6h67jkWB1yE0
Hs39fOk7OEwS5zSH7A/XSTalezuM0nsE97xXJXP3b4qja3axeK+azmI3IuxuClnpLiWi9hriF7dk
YhRbEnbS05hVNtpqr5ZQD8Mel2bUZfJUFRP3v2F60E3A7162DNQZby6KfjREy9hcZ7xDL5uR6g71
ZpEG0Ct8thQg5gbkV8BHgtCgFMP9IGd7Dc+Mhz2nddvQz1CsL5QBH20Z6Qe8u7yWl67NrlpBWG4k
3G47M2Vfh4pqazOljnGdsRN790Xk0x3FMPgvOmdyXxh8ssVI9IDNIsOHSaJSVc9MSsgmYUrfKW7S
sgTviwQwIRNJFWOZbQtzaZody3DLXvWLMs5mmXoNsChliCONj3bWtc280h/STqFpK73XsWgZWyq8
m6sxTrxn/LMxVndW8lRHxDwf0iG2j0gOPBAXhcvj2xK/RH9hV9azVwPz9MuJ649pU2UMH9mGOqiD
WgTTvXwCV1K9ybwedpn203didCnmRV5NnxZw3DuPOfPMJ45DeSCkzz6Ult2NBzM3SxLJ+958D7sI
wcj4qwmIwZ4AoMqy5zSyvXDTMkFfLsrxyttrb6yZkRMgZNCqsDIFohx+2wqgJFPVCW6Y6x2E7ekz
bFViqxryMED6xfZiB71PAOKl+utInrPs5SXGufTci7mXG4Fq4AGasMsw3y/sU66y5NOyQ8BUzTR5
t6PHHba6qBzX0G06NhGtDR5LYqtorah9oPxG9M7jz0JwREMcXhrCuGJSyYXPrnzLqw4dfqNN7boQ
Ouv4E5vDJaIqmQ48dEQvgCAjq6I1C75kbTg4acJsa3h1fCdJtfhqZSG/cUoY94WftO/+FPsP0RxG
jNiIcsDuhEaR+CmPrWxburcOj+9XCLgrXtW0LK+6RzGDbhdAH/Yl3MUoimb3TbSVDcilM+eVcem/
vFE4/HPlkRk1WH7MELfCN5655UWsULUrwOgGahikaPuBSOHjrJNpx8tyXM30lB7YRJwjNgKvlWNO
twTOdDvIRS+J60ZPApnGyWqRnSZgofZLMe2p3uYbCR7kVdVjvawKyI4nUQG331CctDtntspby7Bb
uIcupc0OvHB/mOa828azGJ6mHIGgG1HANyarzkINN5222NZjzvfPS+5+VqR5QpwJY6RfC0q7k1cm
6V4PC88IayeyPFDjecekmqwDb5+veIyiT8dohv0cC5sBoj+V7LIM52ymbssa2nWSaq1V6uPazHV8
zymZX2HBL3C1JD5HBON3pEihXzLDs/2LfTN1XqvEj9Y96/XArgWlrYndgcydYt2wJLotLtqvGOs7
ANT8S2n+1DBrg9mvnZ9kalj7IbwMB3GybxphFF8ewrdN4nbNjZ93rHOQO7QK4Sz+qF2clfpakspy
V4ZhtsN/bRxbIyKnrPMBTRm9G7sruhCT7CSNw4mpKW5CACjU12GXI+bxqvQI9HK4s7ryY4nq6Uh5
offZ7LTn/KIz8wikvbGKLn8eEIk3GzDfWNcVL/qXER8iiO4Qc4SwMOIBP2DBZ+cJ9xL35yFk4Wvv
J2KFfsgyqe5LWIZ8+Tb6o7qNc30SY870GNAB011tpcN33jLjdQVVDeckug3QAUnGDsSZf7ijzG+6
usZ5pxw13HauwUMUWwvHvUH60qc5xS0Fc6YXilltv2COSVcSYx80TdedfjCQ9XDYUXXw9F5QXysC
lOw9tzFKfbfFScc+PekfpFcYLK1s5OGxyaLSrqOLSJy2aVPbZQzogkXYtgmtN9k04lSmEIyKUuit
AnbobCfDeIfO4u4sEm3WyAqmUxwa0WGi/1hlGio1NQrv1pbcHvgIIjw0c0xvIHQ571vXFk+TRie7
5lxQAOI1v/PkCPFSe+T6rfXkT4yj/Ow2mqrmXUXlBY6TwZ1m+fzYdpG+ySfHbQ9jS27RltiVPn1s
y6FQgH17U8MlSMfbRA5GeDOrwVsP7eA/I3lsN55jjru5i7JlO0WjdOhWzDloWDfcUw8uWzHaePhc
odofmSrbjz6LWiZmzfBzItavDXqMOXNi5LuhyCXi09hgf+2P8jgNTb3pisG45gXY/OgF29FYRQ3C
/gEYpANS7Mqi9a92BtPCw5izNqpoku5YFW1BNXkLoPI5/7Ekup5ZbWR4hmLcvzbOE9GG8R7RNgdF
v8R7F0TCK/xRgtRKp/e+2tGcf3loWFVqd+6pARyj1bvJdBCGLkP/2qgZp3NvdfqWwKR5Cwf7nddx
8ZCyNtp4WZHfFnN8gMIQ7Uij4UH3nKz/kqMzquOS6sU8Ylfuxg17TzhwrWpevUJf12B7EJ4IgHWE
PL4mUWnety0sCLVkFgM0M3nzM/RKRtQzL3SNB0S2EwK0tphxQEDdYIxhUG3TJyP8Hp3iPPRLdqCd
ZO/ahs67USRkakUXHwjfkq4GJw20Ew7AzhdVHpj16GDsrPnQx9K471LeRNQ8ikfBvhfsE48M/aJ1
zGsKIKUhr9j9zucqcYFKWEiYL+RYmyS8xQODvXZVn1yb2B7eIOWY+7HD07rpM6M6+SxRmM3V5bsb
YzDGVPgtCrLjGitPnq3c7ims4BBpiPjHiQSrqyxanGvLzZ8Wg+q/HMpPdKzmo+o6nqCu6MobNt8Q
8qbuWUvyA8+GV+pntlbGsSk9/eaVJkJQZWeVdZtSR0zvpfJQPA9ub+YB9N60R7HqOYy7xiQSKOsL
yWdk1Fc2t8lSMEx1c948xOo13aNbOFSAQDrGZTVfJkGhhI+0i+2BwWXDsi4O8IyzYExyw3xiS4rM
aYhrHPvxIE8GIX1MiJPYuZ3lWDzyxm0HLAeo8lfVWEUKYkfEeGCgGSkCUbdNfdK6Qn0AIy8ljcTL
xmSjJoFFjMoEA3mjW46ZSbo0XXynHsMnjCfD6u+H5v9uYq4kOTQOUeyCJcDvY38IYeFo2f6X57jz
0St6U+3nRaKMwCin17Lqw4qBfjtfu5lRv/79z/49npSVA7gI37IdRTCQ6XosMH5bOXjO0DWiWj48
jLFXiW/3u2gWkPkZuqKbbdAA23l/b8D5xwffG+b273/8f115eNhC+Q2kfXlxOfIvnz12wTVOIHgZ
gyFR2xBujhYm9tmT/QwLqYbH2pPiIjTxL1AkwzR/wJxAcdu6TDc3Y9szn6Hmb1A8qWTKDmFvzPkJ
iWto7VRsFUYgs66ZbqtFeKyf59Q2/ikP5/dkZS4hdQfSOLZKOAEUgbq/X0IjdmD0CJmD0QkzB89E
zBzcKEssdAOUAwsptBA5pVLGTicuPZYxEZYUmhFjGp8lMK8CjaxB7I34tbUxGsPJb//hOv+bX9K7
rBuperjH+D1//yWxlvfKDeHoOnWbAg+zkb6fiiHi9+LFjd97TL78TLOrSZHs/Phji+RXPo2c1USW
w948gj82ue1FvEcMhf8PD8Flj/fb3si7LGgpxhXxwJKU2L9EtzDYjqFd4GqG4eQP9388dJ1FRsIO
vVftXHNuqG7rJMzrA7dqZ+cQEcWUX/tlDPQPYJxG8tRNGeVD3pTcLt1kc6eEON3mU3ExEEQrPWrH
+4fYZvty7f688eIX5ltXPEWWQvL619zmOlUL22+sLpbMuXvtbM699zxqEG8YMw/2R9HwfQejEcvs
KrJw6CBRsGLW3rNTxSeimiK1hyWAbaK14iTfsgLromBUnYRp18YcmjhIAWa7NZ6qUc/WswIW1678
NnfAx3dpJrcI0YYpIJUUN507oCoxPCxx/IWF8U3HlN7bps2sNWnYmZC/4Bkfdcxm+W7sYufRn2wF
+xVKWvUPT8ev2PTfL450eQAkEUBYcGDZ/H7jLSwmCpelzmrga4qvwRnQ2vTAjsN1Qs1UbWAvSRJ+
W01D1SaJNZ8QHEeYO8yS/43Hyb1h+t8lO79kRbsuBVCCPYdolp5MZ/bktnBMZaACkghSmqxndeMV
EX/UmvDIUCGVpj+CSOxT76MmDXY5MHVJXxnwm/Pj3z9lvx+mWFgci2kkEZ3cDCbH0l9u4XiE4yaz
MF0V3oihBMvkGjlcfihMcg2cBHduhDqdWkIiL5jREHb/8BBZvz/m/AZcZEdxG9o+IUz+r+Xsz497
eJHd//of4n8u8YT0Iu2YJ8dJV22dSEiKyOUiPf5jpcNldi88CRm/gpVEe3iJxuRkFYA5cOzVCERq
lRBJwXCWVMOcWeW2wGT5Xqa8BOk+IWEbePebjQJCtFN9ltdBQ7NLYqNaDOznhQWARkkGlbu/v7rW
Xy8vG3ZbeJ4Q8JFxFtvW/+buTJbjRtYs/SrXag8Z4A44ALOuXsTEIMVBHCQOG5g4YR4dk+Nt6jV6
Wy/WH5STpK7M27moxa1cpFlKSYqKQLj/wznf+fFR8hIV24RAIiQdW0jbPXY+MRT89EwIwgu6SHCS
qUMwY+TnydfGrhgn+j6xm3s7CCLks4hdnE1tq/DKMBndjSbLbsU8gxMqLce7DQeTfVRDxZliR16V
4aUSMONte3IuUghHW0bCjM0DMq1JaKkqjCGGI4mMqaa7gUnXNNu//huvooPvThYf7hr6No4VAFAc
2sgWfvwbF1btk5NevALwYK8m2XrQQ6AUom5GlUBCNKOnkaiEub4oxnhOsYIzd6Ump63pW5nM+7/+
gX5a7q8/UABBypGC9b4S0v+pXChdlxA3x6wHKdf5KYo/6zbLcNOCenaiFq2QMp/JaiWqyusL1GiT
B6//PAwrqJDeAM2d5KaW0YwTe+F7lQQZGqMSgbeP6to5DE0OyCH1WFV6TVteoIVri1t7Cki1/Lbg
5KBpHkWjvTtvYF6/MXD26HbXX7VGr2FYb4+WDzl6TMddbAU5tB1QCREZei1WzFHTvnm6Bl+EDZxi
0ZSObrYTa2zQsYtMU+LAZtjv7VgxrSsoyhO+5eSabckp0j+EVc03K75tIEXpyvhY+UN7lMp1DgFr
fxpJwqOJCgjoaFlzRvW8l0D06l1FiIt7WplsXbVbIj83ReN81qFhIuzV9D4bAr79YjMijCrsRjnb
Sjig32RfUr6CtMSq1vDqWuBvBtZN397YvyUFuvufFXS3ynT+HL22Tb6+fg9eW//vX0RCQn4I+Qcq
OpsZHvc/uGuw2bnBhLAdSfwdB/zvEiG+xvU4ezny+F2lbI6mXyVC/geXm4Cj2BahAvcc/C2JEF/6
05Gw/lgup7yLEgk+3Lff/+6Er5HyukhezgYrbxn1BU5UTmQTJIyRwaE4DMu58ZH4BX2Z30n0yNcp
A20axzBBW0KBtU0okcI75uEcKUppKARpKQ2AoKGa7Y91lbU3wl+IulVxxjQsc1u4gcWyWD1mqbxM
m4PuYN98TpwhZIlowY9FLglEHgFvE3sjnoNCmdxske3W4H+6SetTb8ptOghJoYtoySbGJ40jF/p2
i9cIxT85UkmALwd9c3dSlTa74dm1T3QKsoWBk8CyiEl1M7gV7LccfTLLZTu+RO9fAZMghpvxGj8V
ACdl5Q/4eMPyyBUBWT3gGvga98ASrZnZI+TZSnwifFPvUYWEdQfm3lvYEkafB7K9cDmX2OM1KTOL
51j3ALvVDjGxkTfTAD4KOFlZWw9dpyJUWXEYI40h9L7b8oM2mBWrHg7GORVG6WGgi0t5BeQgSG5s
ywCx2GQR661XIHDZW9taNsB7liTuvBtt5CK3UKtJ+vKszq0eGxzwq2EmYcEo5+mVk9mRC2Sb+jlp
fQCrhcHjAMxZolXqmkJduQZhgo6aDHWVjMr0oLU3XARltWRXtJ4w9CwtxBWlFEyTRSVWssviyjGf
g9qe3jLh5Dj+I4jDOeLXyWd5RI7RXZuGJJRYACqJBFBH2x3T62qZ8iMqNM6l3hjw+5meMdCIRN6a
qdR4lGEbl/jm0m8JAkUTYs/eOiWhzBchYh0qpGoqQ439ohIoiDZJMZf92sX7NusjGU7DCBmVWcsW
IWaLooXmkW3qJlyakCQ325I9IlofUzqvb1xSuw4QNHw69VogLo0nAs6Rqc3mFM0Xe4WmnhROrFSV
xclM/ugndnVqOFvmLEvOwAQANmqjfsCgkQx9d4gCfwCr1OVtdaprLIFqIioexvG8q7keTsae8AYG
5o0/7jmqm3PDXXJplSS84QzloB7CrrwcIBdVK+/auoiIAuoOI/7HW4OboGMUZboj0PrxOk4ac5Up
39uJ3MzWZaDb4RoOvQPUHp0N9mpSBL44llUdWQh4vFYVH4m9NiUR9uzgcWdEXXEranjBG1DT7WnT
Cvd6Fn7zNa5i9RjxaEGe9xnKoh6C98KluSwebOrYWk0jtWxOPVmR8ROkeQK6Ta7j81TnuXWeDXl/
ryIvuZsZtlwGOa90x/gE0dKpEYku28/9QDzN/ApuO4vAQhAknviltWnhu+B43PK5bPvxhVPBlQMh
6PBzQxwSMsHctmsIYOH53OAwCAtxEnYV0osTabf9TGqfM8XLk3CEnsTHBA9LfxvqbFxH/2GCQ7SJ
rUws+2julrpE2aGroX5vukkS4LvevAS+7XQ5EApkz1VG4hCkuWDsqn0FoQU37FxQRJcfiTdocY8E
qp3Zn054UKFDVJ1NucBuyD00mBPDYjv7vPibpbfzuwi/W+BcyOkbqLvE/cOO0g06BJFUFSwYT9IK
RjvKhsZlqqrG1Vqi/WpMPteQJRGtIwqakq9uGOvqS9gPlXrE5VLnd4EoJoJInQFQMs142l0oqAcQ
v/KkQ4NRT4hwPnXJDHIm69AQYUOfSrzqzuSTQOyprwNxkpQ5eesfWVW52LhjhGPYeJ4S3lwMpTPj
fV79XeIVzZkcC+s2MESJV0lRYisBOHdQ7K12hn0B7Szf6AJZeXcW5Cq4Sao23hl0ZLRpktE+PtXB
OmGKXR19IJiPUhLNWHbkW2zQdQ67EYj/IR3GMIBqWzlIL8PiS2I8/yruTTVt7Jo1g6CaJXEh9onL
ojGp+sK6GlQzbadO5MeIiJET08TBqY0zE7mhmT20K0QC9RPVWzkAn7ZDXR67ZKzPQ45zSE3tYu7y
zktYVRfQ+ImkkruIIfiEARpks6i0D1LOiPDgMmk8SUXifPby8max+wVkSwntZcBD5FrOnd9gwmcM
TAAimWPyNEya6kvBUqn8CO/IY4ziP/dO3nZPScxJfDZk49i+RoXU9UXDXsvZ55nPG658X3+ZBZAM
TFVcto8pkOIajmJVQ/pns+xGF3OH3fg1TzVWAqWE9aBmhtznRPxVwQHSqhVBAa0EblMemY2OhY+t
JE4nwM+prq6xMjfI7O3C4MNR1SVgZihXRJKwyhcBLOnDigck0w9s1gWFra52Ts5Z2kI/PMkIVdji
N2S3EYckRLVhaSCKLe6yl1jWQybkK7ZbtZShOQZnjLVWWZdsXRlILOHYnhSyCZ68YbFpBl2x+lMt
Fga69c+jLFc3fbdghdSoxdakzGp+Liw5nacyb77SO+IRG2CqHyJrMg26LpOTwRvYiqVY0n8dWYSk
FNoJ18wmg4KPOCfxkuQyyuPJP5iyZ9oB1sh8lIUS52Xjef6GaRVMKsbn74xSY3OCNrDjQ88mYih/
ma39rdr5TxOgf0iN/lcT26+jzD8voW/emv/8P89kgH39x+tb8Y8tj2r9Q0nNV/9SUiOuV65EKcM/
/JvpyG+6e8f54LiEJCHFl0zCfJeG8leUMap7imUk+U6I1Eng0f69pra8D6juhRMyO/bXhjT8O7J7
hPU/1NSgVRhO2b4IBN9SUaT/NBwVlnJU1jUHpQx+0rg2MaoBI+U5Z0lbnUNpJIgkWHReMENgxnI2
E5b4kLjDCnAnMandhoMV4I0xLJwh1Qy4t2PQk+iGxlrVuyEzwFgBhZe3pqTrYICawXrItVmXMsME
nSkuZ7OvBXLWncyT6L0i2aA70Oq5d9qnnMTm6w8XaGkjqOQ2korjwDhanvhubca9y45SsLdaiPqY
w3j+snrYoe6N2jH3gd+BxHJYane7Ees+vIbUcY/CYRuyHdFigRzMLMRM7G6jJ3jsiOamZHVCZ6DS
ms2ydJBU7RRSHYRIFiCUIF56EVoGMKASAzC4hXQ/C0WglT+jX/GfACcy/WaoSMZjxhr6y4I596El
e9wc4jnsL/Ogasj+CAvnve6BOPBR7djqhi7SXETihG7UaV18SmonqPeyETWR8U1MLt/iWmTOx5PT
g02s02hmgxc0d0jcuo6/EsKrnZItq04XldstyT9UClUFvHeZACWxMOAvg8assNResl1GItkMHRe2
7J90OhYg5tUq4WC6elkNSkAD0Ey1sKt3EOsLhO8DOllkBpuUHOSvXdh1N7WKCbcgKVIxbi2m0ez8
xZfn6DSW4QRFUwya2QHZvwN/MsyM0MLOOXS235YnolWr0ipQWXYzd8D2bhZkGOkxRc+sgXpYZH2u
mnA22q4AN0gaxbDsTFWQSluGHYwI0Yzkq+pGY4VXneV17BzEjHhNpSAcvbhfyGb2Urs/z0mU6M9T
7PPlIVGqmXeO6shFCQTmvTOdc+O0hW9lz2TEiBUlgQ5gN1jYRVlsqNZB/ZCPyTEGXJztytmNg23V
yqXeFz0F1LaU0h7O4VOFRNakkiiddi44zdumm7ujVU50Mz5SK2eDxSp1AmopQPZ3NZW5d4idhiAG
Yph1dtblk3WfltSAsDJ9jzByxWFOsiOuk5t0aPXw2SswzO9mOODTI/gZiAdJMfbpXWElU3aRMz0/
w9IFXyxFFzleQg0Pp6uup+4jp3bGCdkgMUb+O+QShAgSWvedn9uqT0JoXDhNeIC8gzbGSVk0iLq5
9qaxwtiBoy49JBQhCMvM5LHZTOI+PXWyoCF6eA3aQhhqWhJZutIProqqW8hXqmZLnkkMwIRW46hw
TiAheO8+STsTyynydPe2h9lgSzIGsRZdWhb1oR1VQvHgUeUc0QXa4JdkgSU7QLmDwhbkJIPaCFPQ
JSgVTq4odnrxisF7hpRCCFT/KSREnGt1nqsEJYQNIo1YDl+B6yjqapvowu5PawsC+L6p1t8Vss7T
o3Rdxm6UoTo7Tnan60vhcPKsrUqRnGo9Fc2RwWvqwVthrHZG3TUGJ1gWUVGhdwNb5g9oAFjCOqze
PJnQiNWasBagx0Xq3hI4lwNbBAML53c2wRc3zPlxePf5osrXAVDSamzJQcQ0v+bCvbcm8t5NPhPq
WWlT35NPwp9eaqC9OysZO7ZRdmRjkKK9dLeBG5GH1KY2vzvCCzA8Q33OO+G2a4pCgPPEZQxwJbye
7pV20r+Epmq/In2s22NpcgTPU5Ql8OsQi745SCAvc7Ma5wsx1PeJqrv33l7s6Khdt3unYfPe6ZwB
JOdtDeGswj/MhzUpakTqOhCM9nT9iv+Sx6dgPtlxGNl04gNaHLjYC4CrTbMYIkVsBH4YIWyz5fOL
KTCb42zNWVpglNhyCIJTMTCIZCbpdelpFwTZcFiqaP4ywX5rz50yze+w7ifIc7xuQhGPLAixlKyt
ZicjVz54sNSkdYwFaAFESKmDeL6kZzofTA7Jpq9QbGzdjIeNbWs5gi4N5Fs6YVjYKSbjNyNbVhCx
s70i+aPBvksSzztVkfBaGLv4rI6uo6MLpGnytRsKJPfGUTjnO6fXSP8ixEm7CKFrvWGl3J+LWiE4
cEJTVocEpOzlMA1kcXnE0tzRJnVQQqVY5dbCZUzkVmVHZReh/xpkaa47Ebi0N+QIhBu/jXLOIqDD
/o7QNll9bKMQaXox2+Ku5Y/P6WwqDzTSYMTHKMbmhDI61Ol2iHPI6rZVLneNk+rrAK3OPQNaBjUy
7AhtjlIsupEckweAV5LDrJvjJ8FZzvtNvY6DBS2+2fphuxARIPviDhoBcUF2G2QHWNfdYw9R72Ii
MaZCiBXlly0OsfumL6f7qrAEoZzz6kolH+nToFodb1UdkhA3t9iLoXHECLxE2pWfnZ6IPczSoEmQ
dZU+iOPIIl0ry+qWOYCxbIRv7piRdyj8FhLRiNgdDzJRRshSVCbUtmWc/yqiqrYP86TGa+RQ+o7d
JWp8CiCsCypp4EJkwRRcUQT03dHWySi2xEFzvTUB/gc0uE5kb3F7+ZfDXNMVlXPa3fQYjJ/zIZBk
FpC+ysUsJXNG2gIUX+TFRdheMsA3mx4Y5b07Vd0LrDPeSrcD06tcJnYncV9rkBrEsNz40rWfRWzS
z0WKEICcCHa3WMVS9qlBiHr0hPTM+pKkOF5Z3ZLE24icVVrUet1TgDP5eRm84k7EtffRgZ78pQ6L
Id+5ZEe8ev4qDy+RxBFzVc9IZATfuD0oFJbYKTrPvW85h1tM6vH6JqP0Otad3VnbIRC63In14lgN
IfoFXSVJB2KucapBWUIAToYgkmE3cFuz7xXMmI1v9/OtlRaN2EpcE+POAufzqRUE0e95nuI3j2Q+
c1aYMXmsYgaMGwtN6Qijy8opBI0h5tvrFY3LYAeEXGFzoYfpLPdTP82ouf24ppEOsejnh0XOKFAd
oM9EraPEyfbMefEGLFxGZ3XDAGkzo/MMdo6Ns8ZpmwgNfhFmn+qmF9OhaPnIbu31Ot3YldfMW8LY
psfUK9THIROS8WpoEUEO1iULYMK1brO1/JokC2xaSMQRkrf+wesKAenTa4oLK67wnTkQXW9cFkTF
HlVx9IlQCiS8YbXEONxrpVuqkBQ6E3dt/AD8Rb53djKTmYW3EvY+/Bk+DbFVfqbwm67w2KHSwx1m
LsIGT9+mN5IcbwYsBJWapJWIOselYunTpAx8ktLEsNK6qfqaFjART91BThgICg0Lmlgb/6nBf/0F
r8tg7eyEdB76xhrO1sy8cR8mVV2s47d82mKRYIzRObN5y5h4QVYGAbEtVGpuaq/QL7Jgt0jQ2jw+
sJ/j+nBDcka3JkwRbVE0U6emJKzDA2yGrN6RvVd+6rSVvgRu6T06QYaFUFMzuLucA5Y6Gz9Os5+Z
vGGmSFtXfKypNa/jkv01smZIbSDhWHmvWFd1De0SvJkZMY+0tkpe7YQNwg556/LZwb75edEICAG+
E72xsRPWh4Q7dg2zBsace4ooLqFwrHNGOkUcMO8wg4QKhOz+KSvXaMYE8w9gCCdV0d7zqvImxpwO
nte2R5fJFkFfcyjh3bR2ArqXaKSCqHtTUtBHcey+NDNOjE3s1eNDD5WKQLrMAd/RdxGCeJJTY8Sw
ol72HRccXFxrmOAitAGeFDM3ZbVF+sSJFni2dV+7faRutKeTZ4KexiezTPGnoDf5cu0pNI0bRtOT
WnPseEcZXAyU614P1DDsEVEVadU43G5daG9RckTnXVpXIMsHZZ9pj0n8SVSxUeClXbphh1krvoYz
5SF0JxQZndE0ZS9pM9tviUAGDR1mVvGuQOJw3lsYXngwpxmtvYGy2BPLWRyUzPVtpkz6klYOTYmJ
iukLCpzhfnay9lmMqFPZCbicUUMnoFhAxbrV5MAt27DiqtjIdszvM8KZYohxPDrbgUL12q1CcYl1
MXgsc4WJGOiB452IPhgffTY50wYtahEDmYjRP4wthUvbLiwnGGclz2FNz7Cx0sFjf2EQAoLDcPuv
5Cmkz5AHs2etw/4hzju2RgW+eTJn4IKdOx1z6A2/XN2U0FeeaG/Iia6CabjyOlc/hFkGmG2Hmzkb
HgacwsD+Je3bJvJKJOSWW+af8zlUn23oY892OEpSFIgweVhEEFs0wILH3sz47YjGSYabjrB1NAWU
OxfsFMr3ZZpnHJLx8uzPuoj2dPT6bUgQ+R54sMozv6owY7eEGTPMzdZNbKxdDJcThpGHog3rJ/JZ
wPz5VH4ZMoFkgB7vIGnddCxXqZpnrltMfpX63AvZTZdh5kNayiCYB2cD6dyaND5K0ckiAmNvQ658
TR3TFNtFxm52nSywJLeiHr31AIOam7B2IbY4VfxChYeJ1hM1xSUIDgBrSLrre9cbqNYbJwrjvbZl
/KLz0elOXJ3kVxTFQlwOfcRrHA1o9vdR3tfLrTvRTQHL7Vty61Tf8YQIo8WODFc+KF268MFNVANj
p6l9h5x5Dc8kasE5bdI1lWQXtBSK+1IsdXRB4LpGVpn3bnDDphET2CadE/txFn1GLWURHumM27gv
ioVxbFBHe4mnWtwTi5d+ipuAKTEvHvu7XzRDf2ug9q82KltnRn8+KtswLfn6U1L4+hW/bpwZj60h
WiHyFpv9UPA7lkKIDxgqHRcgheugELX5nV/HY677gbYbuajtOjaKGMG3+3Xl7DofhGSjF7ITDBCN
Irr8Kdfrr3K+vDVy/AcVCnImlj7072QPo3HyV5XKdytndrMRYbkjM/k4zkgTRjHtAb5c8PDW9onf
JjMVCwuXYFcy4HvLCx6VNWYDJFhq6+xeBYw59iNe9ksKvkhvDSr4aof6F2xcJvrlwcGWJmGq11Q6
TBkEQDt+mcy92RM0MUzbwtMGzM/NwvQk3JGu4mIRCxoGzXSYwfVgeYQOYV3iLonYmw60DUVsOBjx
4LcOb06G6fBLlpjoHDwgfyxqGbiPOPF8+9RHC0aAU/TGCpRKK2eLDeiuTQ4UDvdjCWEaaIyQ5VXi
9Q/WglpqCi4sL4HyTPRZCQZpZHaN9xKGHkvTeR8hNk+aGdI8QzXtHPn/MCJmctzjubZP2wDrouV7
sv8040Z59sQXNhfYIOxEXKA55xBlJIfyMvDVkW3q17b3CfyYqIQzIsPCz3Y+X7OMRWCCfGZx+MrB
x10SI+unhHHmgDxaDk9dg4rnX/s29jmCE8BTiKtJUWCuv2MluW06SshBPsR+fTBVeQoXFdopNRZZ
WhaQy+U4M0VCIuY9iXYOH4s0HYGhogjY1Hqmha9rlwWXFcRw+qb4gQhZCAeJLKy3idxvaFrM4y7G
rtT51p0zdjMMdVkAyG7pQUGlUGCbhpwiqg87B4TadZdZYFHiprF0z01S+FC7Gv8jyFv6mjwbzqZ8
BLwhVJLe9KpPPqdMYAxQkPXSx4S9rr6zsTmwEevAfpVJnO5SMnNuYspFsErAnD4WPMyExCiyf/2+
vLbVYA7AlTGaMn7CwTXf4vUsgp1PAPY77EIaGdK2j7h2YyA9Fn2Zh/vq3STQ1Xjy52O/Jh7lcCCp
GKrxtKcAPLaag1sD7ngxPSsYOLEwjUdR5lcx2vZ9HDUvsUvUQEZ+6XvV4ToMW9dHq1RydNMBmuDM
n2sa+GCuEfyn00qF8ftpDLcRI+DXflb9QzL1zb3o/KEi9Qc77AZLSHgti4wqinaKNzhUTvfahbL7
Mi9hcW8DKIB9MXreJ0wgLuwBSQ0MnkHfdwymn021Np8U1oauK9PVuScz6JHcEJAQCUbzrqIoM962
YeDxsqah8YwlAp83pRiJstSKgGKLRD9r8rJgpZgYPT13sagZJ8aEWhUqS0ayY8Lp3M17Un9nUmLf
uKeJT6IR68715NJgQpnmrz7ahlhveqcxIRrXLd9YsE4vvuR+vWTcUeN7YZzI7G/S1UlrT9nCO2o1
wwk4xqI9MFCOApDiSCB3leGSg2rLqvzjrA2ePNXzd+R0EpsFskRL5YHEm6FuXs07aBiQC4qSkJbT
3K6UPq17Pw8uHNKcCQ9dcueaiOhhJR8istziLA7cTeLrCax1nxvrKLF8OedLFqTqZJoBgoG0QjcN
AAA05uWi+1rtyo6WHd5plkS7CIdzvxPATOBCxQvjh8EBI72tiknxMmrZCcjR60lD3JRUhHjiqbmM
HT7WO16q1t8gsZFHJrO6OHOdxn4c3dou9rYQqb1v3BCqqFTBOugmsoUSQ6I8PwyTouSyoO2oQ6kZ
we4T14bXO7leNN8niZ6uUFO6DjkqJJ7sOGEVfGq3s+UxWKgmds6Eu/jjXAXhiwMiE/UEA0l4BSbC
nzn3FdSqiYRpuC9AlOj2ebzgfYU66E8Joeod9rMV4NN6Dv0HpObhsqY+Sbz+UxDpQ0st55wKuwJY
BiFyTRII6Us3YKut8oxEZBmeWXZUTedlPFTghT04Y+D1g+HTXGh5aWoD68Q0XR/vixYtyVFNEynN
M9Z169Chg573qKcasRejjJAd8LnFHpnahdgvCRsGxpcEDp3PfZ++La3q0M9gETJXvqpLde6PgoQm
dg/ZKWibmanIWCLi8KmL3L0EwuMdPPLtGOQx0O5ZanjVV/Ta43nUTqiQBDOJM3pL0AtcARnU7LgZ
nYMZNf3WglDpY9PULuQ3rk7Q/jZez23fla1HQqU9FFsLXoCLfX1etZhW7j4RuebG+ywesd3YNsqm
XVHRR8tspH+fG4ANk5Wrc0QLQMztKCEzkEvdXZ2zhAli+MDeuYkFQXQbqKEtdBnOVr2F280kT5ay
QhQJBH4+yGAS/nZKgM3vXOpNQl5CqZ9YykNOC5tommAvZXhRqcIJYqrczHH3kWsWJv+KuQsa0YTV
MSsWRPt+3fqrHWKpX1kWj8+DnL102w5ssDmtI++cCV/zpttYVnw1/F+cmOSx7BBW7AjNuG3Bde2d
EmXwzs4S+zb3JMQBgvnKIy4CFv+dLMw5a7Hp3nXLONhgiN8tjqYH19kknr1mZZzG0USkEDPslESG
WH8sRq2B4FVRVaAHxSF6AtDNujaiXNLDSDT1o+d/ib082QI5HV4ZyZviMhjd+TPXk8QSHBcJhl4V
hy9u5KfuRi29uWK90ZfbZJjEF7z7sCaLzPeY+BRDHG14gdWtj0jmRdY9DkYxeThwKntqXoIq0B1F
fFfLkzKCD4NeBv/GxneIBUlaPBBb8Kv9g7EtYopTM6lwEyJbe6mbQL4DKZKvrh/7IOTaWT6JiSTN
fe/6wbCrjaKBd/MELzcjc7fcFcQbvMdTw6BZNqMwh9DzmAsAeFdk8oW9T3PlYa7YLHlNZACTfXz0
S65fZuQ3CnTxwNsHjXbsNxn6vHaHuJnbyA4pVOhUcKLCbtn0flHcyK5d08GKgilATX8GH8VfAAhq
cBqMEkzGqk2wNip2ugJisOkWxz0bGwkm2avYYm5b7FoHUgfgNnNBW/NuknV7nUSp1aNGzpInPrPh
66KXKdh50I9I5jJBN22J5hgpQtQ0ZodGJPMNZIHquk+l85UsmJoP5FJxb7H2XPUQdhCZ/cJ1eVYX
HbUH+xSI1nXZMM+MasCbAM1GtMJa6sXdQ4Nd2fJ6Ec8BA5Tnnn+jkYx8msOi7NAkhCHy+l904n+r
YfqfqUCgtaHhWHmNf95cnX9t+uRr8b304I8v+6XDCuwPpCELXG7S/haYTAszven+3//NDz+E0qVJ
wnf0a6/0W4cl7Q9BAMguFMr1hJKrL+/XDovf8nxsLTz9QjlC2t7f6bActXZQf5hkLIEGwkWB4KCY
+L6z0iGpqiNC0BN4hO1WauJE5yA/q/L0tGrITm5m5sJ6YMDv0JW75AqW0zlstlNv1BRyedmyDqkf
HSf+qMv5UdXxg6n3/pADF3tKjHZPsuGaCpHa0ynfI/YcljAPZCfeMQSpYP+SII42i2V5o7axRs6g
ZXJZR9ijV4hOx+0c9iGrGUj0ob8GIa5bKh9VIomNh8kyX92EFqyqfYSp6nxBClA52CKW4j1k+kHS
0Xk0mid0uMfGxce0OHdCK5L0cMptiZI/qn4NFR1vqm68iR00FVq9oMB7NHb6NoTJRyOGdpMKcc8s
8zh09m7og+eiBXsuTQa3f/Yhj/hXWcAp0Y5b0Gu3Mxvnjcbsp0cIQSIjlCABnV04d/F6qRuve9Ny
uiHp0bngxarAp1NZXIuZuS9LDpvPdn0BbAY0CGqhTYy3YRKJOph2vMSjiOS6xMaKEfi1gfG5ccGx
Ja5z0jYYj6yVd4BSehcBZxIFfRTfg7HxjTc30dYrJhYzCsbWUq+7hcvQyp1TlcsTy4bHRRgRQITw
EezeRAvpgM9BhJCS3TA3ecg0z+R7Y0x/rFV/jFmJgtPp7/ylx+MfirFHEckN0WKfP0mHdD6nW01p
RPITeyyHnQmH8WohIfB1DtA2ZvIlgWJ/JCfJ2sczi8EwiiQZWBMGIPtTiIVk24ie4TqWWSwvbbUH
40zcAHF9Rxf80Bq6p96TvN6PmQkvv32A/xsOtP/atLD+QVxvBokwb9///l+//sErLvSH/9hXLLLM
9fDWmZs3PRT9b3OS9f/8//3Nf7x9+y53pnn79397qYeqX79bzOj4+yPJQ3T052fY+lB1X/XPX/DL
6cWoh5WstKGQhowosRv+dnqBJhUiDIVvK4FjAffZ7/MhC2mVVAiX+O2QYbYM/xgQWY744AqkVRgW
QJS4SMT/zvnl/jggQnfO4cj6mGZA8POpcNVXfTcg6kAF2SlRVfBOhk6xUCVEfLWb3QxLat+g7vQO
NN2es0eMOL7YFWqqKG/KW6SYCDSzzl5OCWR8JP6OnQ/sESSRoTskqyoezUOCVh2WCz3Zp0jDrtyG
oEwvCCBapVCBwsPm6Xi4m/BEfimciTt2ZBP71HRVeU6qaU0ZhV6HAX23AH1254sQHyqg9yZqLorc
Xh4MytPbochdXEy6hvmZfCYFqL63KCi6rY0hbsA14ABdY4kdb+sp2OfBFDEHrauXOexImvruvf/0
y8H/D4ghn+q06jHmiZ8EabygHnK4gPcPg0coxU+mSTA4DgFJ4M9Zvzl3C8uBM+DGrCDafAquaWyc
V6S/lKhMcjSOUJaBW0TZ7Q39e35vwNy9L22xHJeob4iBiErKaXdJbzsBDGAHmnI8g4TkyWM+LfE/
+eFXC9gfd9n6MOBlZ2nrCR9aLhjjHx+GwlriojUV6HbEKOjlvOgEI+e8V1g/90R/2bu/frF+Mg7/
v3/gT540MkmSxJ/IY0NTy0TMviqxaDnsp+TgXuPHxCtO2+jOwZk9oFtNqvMCh19RiLMuMvciGver
f2POp+Nf/2A/ejF/+bnYDgUBnz1KGPnT5S46wEQ88B5SDmrPJSrrM7IQo3/iPv4v/xRH+Hgiedmp
Sn58uRtLt4QjNzwqltefd53T7Vtinf/JmyrXb/PTu6qUb4e2C6PY9uRPH3Ep84U1bUiJz4SOq7F2
LagxThR/RCwUfUmGBPV7Klpzb6vO/oIYnX0zezU0cnJp31dyyz7lT5Bb9JUh90+/wHJgnYnGhm6d
p5M022WY0SMNCamUiFpqqO8histIXgxw8D45ci6zfVbEzS0b3OqhbRJIt2yXIIpExT5OBYr4tqJY
2SzQczRW4eJ0tkfBSDSbl1PISawRv73H/w0X1b/aQsPlQfvz++o77e/uraxfuv/8j/7PhcB8q19u
MsmdZK/EBIlvI8Ak8/tNxo3khHxM6Ml95QUq/OMm8z4g8kXjq9BtK4Yz63rk1zrcWi15uPRwO6++
4G/K4t+u8F/P2b9adeDb/9FjzNWqAgl9wFn/wUa9io6/v8rGoBoJ1QnZhMFQRnFPncX4ZUhNU7/X
tkY1qFn6VWiYiCKFUQICbWd3Qjw2ylq5S4odCfoS+t2NZ8v/y9155ciSZdl1KvVJArSEafFJU649
wj10/BhCmtbaZtQfHEVPjMvidVVmJbu6UQQIkAQSL8XLF+Hhfu3ec8/Ze+2U3h7j8B2GoQLYoJVn
jUsVvmBm10XjVmU++6b3fXgXpYIgekrKEJEFjxKLttHaQ2gCzIicZ6RScxFPuN5jVEEFLyEVc5ZS
NPHc6WNM8HnSUeRT44V2P0/yEwloDeHPBHQ8tKhEQq9UkK06ehBiBlKGaRHA5C0NFBr4yh3qYkaC
Tqgv+kcUBdMLb3pnHspUT2naI4P4DBoj7fyBWKVTLyZYMaj+qAGtxWj2pZKQWcCQfiFA10To6RW0
3sDmNSQ7x0pcfHBiLP12IGgapUeMxAlHCGIpvFUBJ7OKDpc5rVC89irxx5gNJHkjdkyAEEpXhMei
bmboqXXjHRsoeriOpL7aLoyxfqoRalVUckktsueLGr92hEUhdpRG0LE1OKFNmS/IK+n8VNCQ0WI9
j4WMLENlLAPyaYmzV1MtGVYN3JQAq2eD+j2L6XKTy/MqVkzV8DpxrKlb9GbVtyGYAhKiNB6mXV2R
XroVAjFefGuuwwJtdm92pHapJfigrtFkP26FjHdETvo7jEh440iiERFepdprbAw/6Xqd+ahBths2
kJ7XFJu2/Ui5s3a2aODIXBCafSlNODwOONpMVkawoAphOHiJSlX9NPqhXhuX0ABtGo7MQBqNaD63
p1eSeFghaafIfb/iTwZJ0i9RF9QtChWqomCXjyayRDAFY9ydUlShkk2fDPVIXtbcPIbAFH09Fytl
A7NKeK1Bl59F7GpLsJHIWSq2elOFjIiCDuWuEnJAoF2G03piqB/TzIGgSumRIWeziVik7zIYY0zT
BKFFa16C1qgnOsYphqsjxKYOJuFU51pwRhFClt0gqmuinVUjlCeSk0itbICIvUOYnariSt+dtddZ
Vvk5aUxLsVemLMbDgm91OIpg/ICeMVoT6fPUQs8rrvvUo+tcGk5NGF65J5J6aB16pDDhulRAV6cH
1IQnoZg1+VkpVFyZzBxRnAb4bnGwNOYyuthSMvFhwAyzOEMhR8FrRrBs/tjXdLvOJP3p1QEcU6I9
F8DnskMxIsWS7aqvK8RpIcy+a7b6wXzGf5J6FXOUQYwxwJ9sRHJnxzNUNYMOcFqAO51SwoV5wyxB
YCfozRGQQTuTd6XWSDDQ4SbEzcCPbm6IcwJ6b4OTSmKMeIr2kgnUdwQA1GBPizbW33M1ryIX/wCe
sxAVHKaBZMweMdjq5PVaDeO7cBWRL4CvzOOstyOugg4hcU4nv9tJ9PS/1CHNzdNowMwklQjFsIMp
dRJuQDzirg/YZjrQ8RGE/jlSlztI7TSD2XeT2EWIXcUnqcbv5OlDnbdXxivIq7LSVC8GkMnUxx06
XPRJljM+d3ByDtwVQn6CTsMvFNDC/w7lpfMp23ia4yxB/xYrfKS0PEdURmA/5TuMKkl+pyVxfI3T
huy1FL0ZhlXRLIgvH8KBAALcTYHPOFK7YMNoP5bY7J/phFbo+hKx90dtGt/TkBt+Yndjk2NqTuJo
ekFF2dJenNocdmqqgxyhh9OMlDoxrwSthCF4zRhn7QXkAeYJPNUpbmwujYHDyIk3S0DlhGI2kPA9
q4h8blgDNGriHiI0KmI1PzFSYzhFniQTcGSIBhBEArBuOlOzUsgFTIDnb7kCREV3xzRRloUBI9/B
zHKEb2VsVpuBKcA+rZIa7Rasj+AMlzB9QJFUNN5E+hQJPYGo32apbqDryiaFnrsFcdUhwjpGpDUo
L4zEZX5Pl6oXVU90zRtnkoXtUs+4ZiD0qo70VLvMkSSGEHyAcO3xvyz09zMe50epRjPsSQNiRbuX
4xF5Y2LcoTdvWheRkTSfpCpMzzFRBt9M/XFsFUzFUf4SLrDhrtWOW11ZQzACM4IEqEF+x3hp0KOJ
J8DqdsOZY+EakSaDfLyhQtLLKGKj1HjSqVHXl5pmbRY7UdLFM9lMocHiKCyWEj09GQV8UGWEKwVK
lnlDbs6XKM/ml7plo/aiNCFfB40OqsdYFcRwbyqEmhMO1Fa1EzKjAGMa9cYDowy6XfJsDLGtYEqO
HFausi2F1uJ4hiyCtlfpR9QAydzxq1CKqJhFYsOopQsGfHLc6k6H8UbnKjZVtRtXIsF2+TIKEnre
Vq9cdMbGBtmAaRB3UJn3con01+7H2bpmmGLXMUKcvGeczAVJawnbWQ4S+raFRhXAfJeUh6Fizmtz
X2xvWBPia1KDd3PNKp7JqeLdeKei0QR/ZLrzQsJE/i6RThJxIssjbzFWjnUZK8I9JtyIhMHaIo0X
fttaAqQ6xo+QF6ERaNmha8q5fsmRuUv0hteTZsADjmLDdZqRZg85jU4GI0LLHBfW/ZTjHScjrfCg
5wnanckzM7piIdEqRM3QEFBB5z8/okEMGRXkkvDFeEYvfbDxhIqG0Bt3xDuOeFzha+sOCFXrebCS
8qafUi2HhbC2NBNM/jeMZBCJJxzXsYdVub8NoGEBHqwUhi1TR3GFDi8sMKTGWS46acje1MCGqz2m
Vb1CmKWUY4cZCjH21Erhfw/ixUQAV/YASOK6ok5JpykK/BBO/HGkW1Nt21UU7Y6oRAkkDpegOKMS
m1+YEeXDRhuG5VtpDMT4ahubk4eUjaDadjL1aV17y1FvlOoTrZXwlAZyeB/OYaUTeAq+s0Jaq9rs
kfNXLhrMwxYW5kswgRTyR7Kljk3QtwPqWBTWNDfzeDswJnpTmt7U6EsKKnDQFQFG/0TE29DOYvXY
Swafzyy3xjnDV947McHcsTNmGF3QHDfJQZlquEV1XAd7URtqBTn80AEDWOLPMcxpNCxxm9+1TVa/
WgOBj2E3gfUWBwYkK9U5fq3HkGFiHjfFQ48O7osOXnWbIC9iWLiI1n1jWOm+Hsf+jfI14PNDxvHB
qdxcykqfsDaVkkFWclMlj7EWS99yMy93TI6W7YgdlVdcC/LrgJ7/inKtaGxMK8hX0JHEHypDd+qy
NrTemSuHTzNgnTejR5RAtHpbvFdL02SEKczWsVN06ismpBD4qC4RWbJSCMDuJfJzogTVf6KMTPLw
Ki/NKmnJ+tVJYh5HY87hFpLjWq/Y2jFHTm1U73pdj42DtQQrcdf01X3I9J10vGlKyXQAcNzgcGAa
Kzf0utVlse4weDFGM9pl3kls+dyWGXU9sadBPsTMhOelYOMOiReDCYnNrh1Kj5AbDcTxulrkFFIh
uR9xlnpG3uioNEzC3X046d1XJbfNqyqg7nD0EWm+N0Y4V4ij6oSngHDfDx0Tyn3CjoGyouug1cQU
+Q+M4xpUuUsCqdzqdFpLS6BQLGRc5rnSt6TtBYhSsJxp3WDYaQXIwyauoCm3FT5iy5bHmfy9WGpS
HPgCqOptlzQKBTPGhoj4A+ppgvNSYl3hgVUMvmfArzb1sXBPemsHSUBQqz1/JMDcmDCdkKmzBHT6
xVyiGTNDxUMVidxoyoICQ7i16JoNgpqWu6oP+pMuqYz3FW0gP9EcqNidocsr2caJyOE+5En5NU2M
mL0AuqfoymZDO5DONicL1OzkrWOVoI1RJg6fqhvEVxJBuAFCn2x1doccYogZGOQwVCLf1IvHSXnm
c65u0ZRpL40pKECIe3SlgmBlzwGkZNk2FqszmcWa0WOUh7XpG4sQLQfulmXucgNDYlekwfi1iGiE
eUkSbCdUTl3o87j02wDmg8akIBvhOCCNKGGkiDKTUq56pWsS4R1TIgMEc/JMMrEw1WuAsTqN+ewO
Qc3FspURfjhCl8nV1iTjMHJKrYPWjAwGPZ3as9f4q2AAmwSwNj6aKIQOQM5nXm3aeSI6ZIX++xAZ
oYBA1Qbcjp/Bwiy7gqXxTC19c6Yv1WIQx6Z/MqZkkH0ySqXSqSeBaW/OLDd1u3428E8MkxT7fQFq
xzEGKUOhpQewKICbxPpdBkcJ97sQciU1xgVHeKmUHFPwPKB5jyXZFZt8SaGRQpVb7V8KXc9dZ2Ym
zr2CrFCPsAUOdHHBPojpimRpNC0Z+m9NmYpiQzHT3mOEKVNykUUT0UNWpWwZqVTpblZV7LLEx2hn
a8kV08WtIVwJkzK6TQtaDqiG3qfWqUd1AhA4NPnR0tGyPhNQXANEvvU+LIlyFfgVtw1yPJGrz+Td
SnW8JXhneCAzGJpCpZNVZ5cWoJa9HBEp8iBadYeGJ07HmtCsLKOAjWDq2HOGY8nlecHJsrQzCHpj
alTEaiHHEPL52Co3dcbS8ht9iPG2DGZC2alkrF/1x5fXAiUUXK6EdeAOWkB3oOkHdFxDlPXmBjBW
FuwjBau90+ZZiu+vNpJoJ5ORa2xDDubyHIxZk2wXM6zwDOZY8ImGJZiE53v1FTKYmFH6/PgNSbc0
dLur19/tfjyJ5o8/UdYESL+U2SMuJN2q5U+QClXlV7pY5GfMA0vhiAINZYTTCiellOUkGSc/vsjq
xyPJC0xLn+jGRoEcsPoou17rGszVoHDccLVaJiIJtBtjPd4h8wqWssekSu3TLaVm3vTc1bOzYMTd
4k5LjZMTpg0WO0tDpuqGP25PYVmdn+q4ukDR/eTVpcXgjKYzSwPNr8zEkFx0OUG5UcHmEb5tYSim
hyTXjekPSg9wf5xKY7yZiUcbzkBA+vwgsUdkF6usmvg+MOqscroYle3LoIWsRyTqy2Jch4XL5hHz
J0bYeUzbyR+AOj/N1dAkqCHnJHNGGeIBI8A4CO77X97awuwTjuO+xgBZc8VtuKbTOfFYUBhzJzwE
kDrmaOmPafdj3v1l5P0x9XKHryDf5sgrt3KiVpLHIBMTMPGNEaKbKJZaT9cLK3lPiSd7No08r/cV
3HicRbJZTu7MW5xDQys6+tFKO3ecqPEsbLo5VJBS1P1YbXQl55ZpqoDCMXavFmaUzrSFY3i/ojeO
8H3wWuHy9XDekOIJnUWvdnGa9+2OA75npWlNo19rhQH0tTcKbNQKXsl8Y6RKLfmEEmC1Hn7ZrpcB
CzawfezYCqRLEMZTP7tMBjFsVz/m7QHF/zVZHd1jEQKTrFpCgpz5x/Td/BjAYWpgBterrD2bq0Nc
nPDi2POQ9a9mh2p/mVqMsPKPsRwiDSbzgldceuXqPQ9hxxCDXKjzXSwRekPERELi1SxnNZ8MGrJ7
XSS1lxaAhK2d9mMxewkNwdhrwP+bTvxjg1fjJbulPYAXRMOouKP1hsMGc6oeOnOb5C/mRP6WLcAH
OccwcWZf4KL7HDf470nLRv+6/NjyA4wAr1Kspu/zj22/BjrPPevHzp/BzdtLKuk0dirzPrNbruZ/
hnXcZadohQKoDbZuV84t6zUTgJ8w1NepVqQfnICQYOmyG6R0nzz8AAcsowE+MAytND818QolmFc+
ARSOAY2z3uDZpYKfKEXTYexBpSRh2icnHqaCPNV5mLrxnFV93GcbFJ8thVQpcnPG70t2su6SrBVn
ky1UOve2TdBLeM07Vsl4pruVhPcYrygtbhtJL5VzK0jWIIQuKP+08lMrrzof+a9Gr1YgLaG6A0OE
/E2joaR7GtyS8aM3F3mlA2EPDhs3QrNJ4R7EkOURZE5icS8RfFB7pjKRsFzrqRoTAEa/qPJJWhQD
5NdqX8/ZKpOtVMFX9WDVxQ7RgI6siYWeE8DKdKD3CgFzQ010+J674LB4UIvRFzLCoitOVKmkIdtM
OmOR3oY1CeeahaRVbNUILiQfth4a1yIl9fWrXaPqMN1mPbfKw4iBvtzQGGDyBa8q1Dh5uCBHbBdp
NZr9R2RFw3gSq4abXaMY4iAhyQNsygzVAKKqkDkjI7y2Mc/N9XuQNHPw2skQ1+/TAGJXhWws4JZg
96VOY8wuyrZLZpCrjFhhpCEFvtdCgjFICpLN6FOOhZF8aEzt0yp2syi+LRyN8LvVziJGLI6xsN6E
LI3yyoG06nLzJqkql2Oy89Qlq/cJUK2HJpKmZDOYSOWIf+4NWOhrgzeBX2mTALFAfmtrMBeyAGGe
Dy7fEVmt13uA8R2hgdGEAHOcouxLnIP6qypj6RE9DJ0edNZi4Sm1SnkYY6MFDcllscKdmgIcsKRi
EXarZb8gP7EzjkbVNdIevNmEurJCtOqMEokhgKMKc9qYCpgNG4YadbLEPZxdTKjmu1YwUVVgXB07
qAA9HGh8fBE1bJ2aVEV1IeUug/tU5lomtcSvWXSTaA+J9bMFCPlTSDLNopeUCndVVFolw4Aql72Z
DhP6kZQHe1dMZXQ7yHwlJxiF7kSbKByx2o0Cv5Zd7NHQnLTbQi7RddP+N3HghUowER80Zp8lpP3H
drFGwY0z4tvsQQA5xb5CPDuPdhB/S3RB+RGMSEj5gCCIOHQwcSExvQhbpOfm8FErnQqvSVaQNJlo
fSUvmcfmGbsd6hwzG+RrMnYr8rqbpQ+uaaEfIy+5Ir+O8JmYERH0nV6DpsMA6vSLZgxu1zHVo5G+
zlakYUxMV6zM0B/bLiBpZTS5jU8KUeLOUi2o2qeRqS8xPc3XYPR659bikF5mHLkh2U8Gy2wQl2qb
sv6vQUFkgDfTYr+qXFBKl0te9NVRIl5ph/DuDF0z3nXW3NMMFJog5S1ptVshDuHl9ss63hUSnmSH
6iGJ/aoxEaHCnV9N6EI5PuWaqHPHqNTlZBlxDSsCAHPGrhVQiS5Dwq1xjGj9uTnHX+qRIkS7Axyo
+SbE1jix5VX598oO+xoUHA0BTSJ3rtkojgAlYG/gEEfOG9GIJlQwnguiNPDovahUwyRGlCHdfrRa
4z2eayvaEW8KJgZA4GS6slQno0PC3HiaLPTddDnV5It7VKzx7pbmMU+TUfCKQNTcZDB12WmKSph2
ckyUnJNZWfytFWvSfdIVjGs0YiDpjygJdTIuBKRRSYXsjZlKqiZurOq16gl0SSSvYfeL9k0fEqjY
QICxSxBwXDDFFPV7zd4oIsyHwEV2CvFbJbKBzrdysw0wv6FosSsBc77NLAx8Bh0axkE6QSjY6RqB
xgeXXv0O4av4aHaBtfj5okQXjAM1q4hsRZLJ6DR9pmzutENGk1zNYg1OwOeZq+IeV1D9YU319CDx
JKnkNErtuepzDJpov4ULjs84pi+++ozCtmPq1WcyaR+qFJBzESpkFiqNwGW+thiCnCkJzUs1laTE
TkAw1tZ8a9V2SN/X2C46+Gq3z+romdBVjJD5oOjoNtSx8k2TzrAjynVNK4cMjNQhq6rPd9z95Dtu
bsYee21IAIqaaBOa7iqH6zAxl7PlIZEWZPfFojtKDeXspV3K7juphzy1xTwbPg11ydOr3rWd5cri
2gCmDcMgyDTL/gos0xIOulEoZ5IiJsOu1S55Bp4oXkbuX91GrdQmPra8viOkAwuFXB8sj+D6sWNw
1CmAHYei+larcukdcZQXwOwC1hpbITbuOuRt+QaFqU7dWazbR8S/IVDHKis//vnp/P9rc3d51Yn8
48H73VvRlX9B9fav//KX+S+3zb/+jwLL8dcfhWM/X+HXvN34TdXXwllnmvwrvPqvyjGd30GqgwAM
mK2sIgP7m3JM+g0ap8I0flWUADJff+uv83bxN1GSFI0/RgOT2AOsTv+UdOxP+Q/G6ilU0Qqt0jVT
VuU/S8cyVZ7mou7BPakEW3fVDr8HIXOjqmzFLCafJJAF1iZPLZs5Y8SdkZtchRS4qPshEgYM+qmR
P1CO17daQMSz04Xz8opYU+DyZ5b3qh528i/VB6LB8Kv8d/RZK+n3D2oYXrUqrehdXebvEM20P0mO
UqBbWWNwU6s4pgOu0HBrwzlhhNgml1ChYIrMobio+EoikIhBeJMxt/82wZydlExR90orT488EclP
PBAK8dqUDkiQ8FwbwnoHzKving9aVD0C58BJiLF+5HpFwoFJ9snHqhH9EuOhuo4F4Y4ahv33BDQr
1IUVHBIN5AU1WEKOcykzM+3xNVLJC4VjINbHnB8u7beWBnSr4lI7YtjTnL5qhfI/kQ39STUEU81A
+yQx3tctRB3mn7RgoJVM8px4n3AfKKJ1jnpQVkwLVU82OtKCJIxN//wj//+pFF5jFf7jjeH09vFW
/uW/XP+791//uBlI65/6tRnw4K4+Y95nXZEUSNas2l8i+PV3sPgaYChFEVG78rv4Bgcy6nQRAY7I
lrA+on/bDPgtFr+pokBBqLjqTP8ZEemP1v13hdm/aeC1n93mj4ob2lUmE816OBgDPiHrzASfudpp
DOPOHm8DzZORWvaDPx664phayssf3qV/51lW+AH+8Cz//n3XZ/wPolUYGS0FZTkchtlf+n0mwZkv
z0X4AKZtK9ayc0Mb6S0g3kDnotkaE2lWGM68Xr3WHc0wGWWoSVrW1zoi7rMCnDQpf/oNiCx7VHEe
0oCjCCMVMy3CA8oWPIbv//Frl82/F4r+/uL/JMcjO4yONT6WA04BeBSJBqfxlcw8GNBOUrxok19X
H4X0bUzn4UMi0RAaxHgrcjezprM1345W4xh0vV7id/4tZ5Jf0tKX2WKOp45op/zOANdAK7LJfZmd
loyF0Cna0Jv25Wv9nRKejsYg2pXbdlucitcWtLWt+tA//WYzb8GEuJXber2H28oVbO2IYt4OPUpv
N3YEJ3FTr7gR7Hewr3YL28COjslRXpMxPIKcCdlxDNmXgfiMNP62Sb0LpBe9QrT5UEz7XPQM5SGF
fj3SK8qeLFQLKckCkL5Jonbp3LTDjUj9FNJ7c+ds/0qLvtynta3FNxXl5VVQmK5sSfnsqHhLX2tF
PwjO3WyBX6Glb9fKJZ1v6owcWkq+bdbc8w0HJp6N5EpMbGnjJs1erY9jfla7x7rYp/NW0bZStdXX
/LPtBOWnvzHDvYSkY9gpw6dezq7M3HYgVdlfO5b0Y7T5Go1UtIlTcpHastlX75HbP7TKRkuv0XLS
TpnmY/NTvcxytWsLeYsUAPwATvdISJj+M+Nz1ebGanz+kvZl5NJRBr2Ha+Jl1HWqW3t4Uz/EDxoA
XeIUBshGcyV2Y5fXXb4aC0a6MkQPgg5lgYNrLLgx39Uoeyk2LW9sq++EaTvexc+T3Pn47Z6wjYJ3
PbcB6XT3IKAdUjFodtfQvSIn5WMXTnHvSsQLpQyg4zcdSUroNJtMc3mfIm8CLYEoVqcYdKNsqxgH
7tPK48IvjF8TP8ejsYvnxx57sZKeiQ7rrMeWiD9f9tHq7hQv22cP1lbea77la77oWah2HFHdpO9F
/MuJ8A+P+p8ArP9lW1Kpd/5+e5iwXZLXbfUH4S67Dfb1XtpGN8pZOyn74jydi31xkm7zw3/8QEt/
r6T/t+eZ77b+9z9sRtArFZXuU38ojv1jfW5up7vyNboLN5qXnJtz/jLfFV5zMs/l/+53/JNuGM1C
towAKQ/SjbgP9vrjsiNo7SY96UfzRtsTgXLUt/KTeVbu/5OfUTT/XmT5+0/5p7JpyEYadJLWH5Sb
uqbbjT3GbjFHP1nneD/t9H12Tycl4v72CLB0V291b/HTLY/AvvH7Pf/Nb1xl1+5JxP1Q/OHY3HY3
lR8fituYeJHMz9ptFJygxmFLFGKXmjF00capoy+nTih7YepQA3G3JJ0AUVKNJEN2Iy6fXJkgStn9
u4SI4hJPLhdzC7XgDLvVSTzJ0xlR4kh3jufSvxjtZkr9ft5p2GSfq6O8Qd9QQwEaLiKGgRp9wkbT
t1K7D8/WeAjaI5g5pr+rYvR7LlyGqu0jqbzz95Q7S49V0ta/aUZHANU2+UU8YZCArWq+obQ5W4f7
dqOs0FVUMBBmnPTUbVG3D0Dvn5vQnm/JBAn8HCQpRRzfcsc3uAH8hTPTS2rHdCs6iIm7CkrYSjLX
6LY9E0R5U+f7vv6y2H3L6tt6xsWZVQDrHuXiOxR3jbE1k+30IZ/Gg/CSEnGbuFjpGbLp+yrc9qLd
fBEUdlJ28TfDTzVzm4/wfXmBRT4k7kQP4n26FS+PMYqZktr2FUBGmGPIdUjY5R96UPI4uLKtSKka
MFP1WBDtNzKd5SM+z168Dbf1o1JfLHU9RxSHD8natof5gChzfNKv4lW8ZLvoXnnuPSQYfsQjmZ3K
LfHJPESd+9k4sqv7qRveWLe8+9LI9sjwmmLbGVgrsguC1iJvbKe4mZ9uiq12arzFpiPtyxdmqqNj
evBxvPSMORXg/HHwJ9+6Eb+j20Po0mR1mADZ9DP59olj7LLn2rNu+kcu4HzCkguxT/XGE4fezvAC
n7nznh+x2lk2ZKuWxe9yctO6eppvpHP4ilOrs7g9sCc/tjwH4T0tbpZmiWLUmYt38cs61NfqpXlh
EdT8lXpqssHU0rRb03JU1JIOURC5TczUt+gXhRc/ZAddEHxz2JnFprvXGiImbySoIOUDiiv+KF+A
GCF48tJVnO/MzFcu4i1wNLO4aqavXMWdcGnekrN2qZ+ly3xjHgWPHdpTjghBHBIKXYy+7mLfYx/c
llfhGQTccX0zBYf4i/1rt7P4vxO/dgoXzqOfngynsl8kR/f7e5LoN5E3b2v/ZXI+cOP78zH9TFqO
ru4tvs3OwV3/PGDN4EcCT3iLNgRtNV9NtaX9sufMcleVkq2+YaHrYhdHIxMq5H7Ef0rvtO0LV2SE
zPz/QEIrXAuaTwqPp8NcHVyyPl9ZdxNnMA1RlWrOxjftF/5w4GlTaUvZ5fPK2CsOJuJIKkWH/q9D
s1r327sKNL87zBugiLkrbMojT+KyyY85PNWIRupR84RzeImFx/LV8LsjArGpB5Hhjt9jTU93N7Pw
5RPjhFbxRTR8CmJQXzY9pGXpq+qFWy6JPj0zR99JT9KTslW9bocD1Nxk7Y6kpPOy68/1Wd/nj8Jh
uR0vwwfNLMYfQAkb5nQa7WOyR32aVjg1ko+EKO6LrNOPtmEBFNGmNt0w28UiU180u25sHc30QNNq
7FFdXfAGNe1h6W6ZAYBnr5EVdGTWZkzlboP5DKx62UySN5JP/FTcpYfw0B1b7IHVoyy9VMa7lb7q
wpPxHC7pSysa2xqOZixGjogmGCXTt8AAhYn8Q3bJpu4ebM27UZReh7sKjz6CSV7HNjlNtOTfEeNP
uon1kRm2jX6IFvjzcD/cWk+oQ3KnrOvXUm6PhuXrlewK5N/ww/DBp3b9RVzzi3GVb8Xb+SZfJuYU
hNPYwUf3Fr50V9I3nuvxNhu7DcRqdGG1M1VutNJTZK+va1C3ThC/EpKoFZLNzKdHBopGIn5Qm12U
7jIgRpRQzbUQSHK/M7+6T+7dVM1xwzjr2J+7G/VFv6PI6ednVdB3BkPhdpJ3EiHJM3sErbX5LY5v
hmETDjtL3mahr15piQaHAWk19Mw781Ec3tP2c5Z2wnP+2D2rF5EVNyBuKVuqtz2EEOtd7l2m4+Wq
uectzJ0qcqrhcemJEvTpikpg+SaqT9i4xjAdK0rhUA9PVvupWI4GG7OCfuDlrVMru+hhFUauNvbu
SXWNkza6y4zGFuTEesLU8Ua3rrnkF8EBgBGz1kq5QbnAzag5UD1jgtCP6ja9qe8Cn8Z89EgQTt+4
We3kdEdnp0J8woy9otTzZizOiTNRiIaeOhzE1C/I8gaLMjwsOSsMsuYLpxs/WnBUXesSfISfEBE1
YEaPVXE75y+6GNpR72ezI8y7QfW1mRrXpcocww1UYNA7ChsEw68vOp9Ru9Gk62JdtO5gwJhiGoKY
63sA/nQrHzuYSuBAt1HzppBCHxxz9R1+ByoCXdtBJuZuJzVQisAVQ4W1xm3aOcwe88pNJqg8riYd
0J5P2buEXRGtLZrg3C50J0of86m19ekzZkAv2gYFTOcLN/Mje+MFokLLUy8clP6s9ef0onrxNX3T
bqpnpXzNnofKLp/iu/JGeQiW0Ja6R4iYBNq701V6vWVP8jD+PsQumKcK07EWoS2ZeMy2NMaZvWgg
ZZmjtq5qbc2xYwyOCnZ0Z+kJBNchlCRC0QZH3M2cehsAOlAp7Wzezu9heZHvNMvLBxKjuJ6MxX1/
F/HVmIY+SSfxvr6VOcwWRL8et44JKupsT5fxQ2H+l9ksujr2hmy3xE7j9D4LMv0oPY1IGUd9Mu5N
v73NNCfZlFhkuCZ0dnrXvZoE+Im+QBRMdTDU+6Y6rG1BPBm517tpu022uVu/q5iSHwxO50N/V1yy
L9pW04kVDt6jpA6L7PI9/k6O0wvzlwL4xgOkrqfgXBbkkgDjRJ6ztUhI/KyfLGoyhufVWtjI8rY2
7ExxCEkV8FD44pWP2RQdSPb/LUZgk5RBOhziIEERxmbESHWLqP1CUIejPkTQQZEcfxH7bPWOJJ6T
9oSC2waRzXWpbR9lCDpUOZjmBwbAhbd63Aj4Zl7ByPJFqt96hMgQYE9IFj2u05b0PDaotcvvn/L7
/4Bj7fw2xMV3+WOe/puZ+pd9+m//+n+Ht1oiAOI/bI01Tf/1UbZ/3xjjz/xqjAnSb2swBV1tVdZR
Gf30v351xgTJoMklY0BjxE8jzFxtcX8NqNB+gy6jmmtqBSZdPNR/bZPL4m9rJ41mlvpjysYD+0+4
0lR9NZ39fgeFSQynazVd6lisDSiAf7qLmgtzpGKGMNirwnKAUi7n50pNAIMB8K7rXRgD/6G/0uVs
5N0Ezg+q+ATiWmC8aKJljzdZLBc6PHglLHraP1PXVMERiYdeW47YKJz7Kvq/b1IoFjZxctXN7j4Z
FYHDt0JnpwY7XSJXgPpLIfGQh6pmhvUUyikYZtCyEnE7DQN3IphDJynBWrcMF8kX7s17VQhLOENI
DcSuOFkqfYTBZ6Sb9XdNlPTZ7Rz2vfbMMALy0gplLm91Iw5ABBHOZ73FOUjRvYrneyazCoeoZ+Vo
qZyUQOWM6DootPtQRoDKzKkTa8j8gNmh27XNplflobnTlMaqrlY/ilwWGWK9CPX/pO48eiMHwu36
i2iwmIrcdmIHtbJGYUNIE1iMxVRMv96n33sw/DYGvPDC2xlgRuomq75w77nakic5oYQ9Qjq30erA
6gEROJmWhblDiYd0MJdsj8Ob6HFNuoI/75ydN1htv/P7uj2EuLrkhhTKejzA6gz1gxy13W6KkbDe
Q+Sxnz8CbHLLJzxd2E7CsTUBCpLBJ6bHb/1j75FswsCrRb2oUhMQAFkWqCvn0C8+euC7V7YHdsru
o5v/NQRBmd9eCj3/HmaxLVCP9emr1bu0jQXuhN+YI/s8JtOimd4aH24dh02aLz3rZBuP23dlq9ve
oerK8G/bLCr/iGZv7R5kk0b9hbgJN9ibHj3BXo1ydM/oPbwnIpya8EC21fxTOVWFdq+GQ4r+2bOf
Le1LhaN/9BwYRjDA99laI0duUsUmFQMw11DW3jhHqxv6XyyG65cVuSlMpjkdXwdeNaJlWSrnG9R7
8lE6sJg3wkMXuV/CYiafNcwJ5Ei1dv6NTjgM24K76gWqLDvUVdZIqgpldw+dnEI00pmpWRPtJdqP
BqA3qX/NNilcxNKqbXUd15zhB2FnZXS+ZcohcLIzp9/3PUb561CHxImvNhsWxrSEwe5VVkfFfW5I
pjigRV3eGmM3V0UIbn6uwGPj0MzCLH2QfeakiH7qjAq5CcRXGWIDo2YW6z97hMAU22iAPAAClhtw
uBOtulsGu3yumkmEp2myEPiMoHNTqN3eksaBl3WHrMxywpqVLp9LOcmVHbQVOZs06yxSfQNU4tTE
MmGmPBQJ4SzRTPvi90PXxdpfWc0jB5ZWbJpFh0fCBsQn0VANsC/02nQ/jp9Q6fWdlOiMkYvztTlR
Mvc7Q3QNcbnTaJHYkJcqArHitdlp0r7qDl63Tm+t56gqJnuteFIKrjjQlJlpTstnMiIZDiqWXzKo
0x3aKyCUmJKsu9JBtrMJwxbxKRHfYHmhKSp0ZeHSh9t5bijNW4C1rxy36YtXG9TABLN1ZBAmyeS9
FiURhWhg/Km8zywbNEQK/AaeDFk7ztaphN0fcotQqI9xnEfBL9AUGc+jVYS7da7EN5/yND3OOvCe
8mGw55uuybJeWDuMgE9ma2/qOvwWU6ubkzdVVPFjUrGfzkOvwHSL6KG+Gcxnhk64yG/77jqj6W9E
sbKl6Oe6OxK3MPaoWAZRHhz4vJLq6LZc3a1V6DRfTqXri40x1H10mols5l6AXNyQ3EN4BFro7Hvt
fP+pGiUnuYOcTMaaWA1GCHna/pO95xxHTvnmHXEb4Dnks6ReQQb3BRrOGvi4O4EBio1xoo8FNMar
l5LWgQrDauY7TyIm3QdyHCUCAzCih272Jx543CPRNhvzlH4sCsyi7idkKlBIS0tSePdN4PwyjZTf
ITn15r2HWjocCJds0WTNqiheQAVSRBGQ5GZHjC7CP3lzMI8HHxkl25RZw2STLpZl8pSD/Ky8wbYP
WSidn1G5dPVRMUm9R3RTuA92hQByb1sNEI7OLQh48xZp0Yn16+rsYGMvy7Zvi9n72+IsrNBcQeJh
PjCKIoW77bPvxRxso6RZHlUOY5YJAVhrNjDBmmGIQfCLzNxByw4e3Nl0yljjmQVlqi4eeINs2K5F
gKzLzyur+wnTNEldAHjo2DgUSpIFtxbxes0fnMRhQYpir73f6MXtN+wVy00C7o85oPeIYBQOllE6
rXzoUrN4R00UHvE3RTvYO5xLxOjkC9uUHTdfUWM/zSvziDtaLiQR4d4eGOmPJk83pXCSekdlgnR9
6wDefYZxYSj4nWkt9vM8C0HK8eyvlJto4k5engnGitIzaYzEeDJb6brOkxdmEjhlUblteiKZDTW0
L5SDOmnJe9a/bqgMBqU0LD4KPSK7RYWZZ2Q/lJF2Q4cGS4XEJEc5I/G/GbGR+tIXNiwKljXNXNYH
XJfh8I0ojADHDVb0gXC5EYkQ1qJ2cepf6Klm18HWFgaK5T1fbnMqkcTBqGwSsNrzPhoGtVzrGVvW
nmy3arx4vaHp6tEtBTH5GBlf3IoAkyhmSWzkjAvLt3siypPkBlwMbCfpKf9FQ9QD7T9ESCauYsa7
NJtajPHiWDdWYmFKaDM8uqBJN84SSXUtK5xQOJv9pb+Owm7MAwkVU9Di6CPR+b1Bw+bfgbNxnKtj
Oiu4KLC7BdR5IN27qJ0k7U7Q6XV8RIVqLa9t0tnj56BBy8Cs7NoV92s2LxmJmWkrudAygOjoG2XQ
9JjYiTzQnUfHT7qUVe89IhSSzwQQXbuvVChfhSOiKx+chNUlvfqnkaT40q21eCm+Jr8vyUhRSbpc
oqYIvHNGNVC8Lopknu8Ci8tPizAQ8b4G1343B7zGp8TGc0UMZuBNj0XVjKSJU+TiQDS6BrmVul51
Tiwi7I8S4+zwUfGk8xSi3e/eQXD4L11l6s/AcYXzFlQCCXodEsYQN6vdMLUt/GXcTrcYH44Up8RL
M06dOYlwyqzXsiwJhJjAHTOwnqo2646kK4L3HQeFf7se2ulZoaGf9v+v2p7/7wRD/8feZ5P9LTXt
T599/+/dj/O/mh/X+R8SeLgdwpZyXTcKaT7+s/ch1FpIYvkikC9SQoliKfVfrY8f8Fd4oyXJkT6P
xk0A818SIR/4OE0U4qDwP2nm/1fwcQfyx39rfsCb+4EAsB050D3CCEzff1+NjbObFmQL+zuROAXD
ka6MDgLmbVya9WZEQaC6BjL2QyN2HTF8J79MH0aAyS4xEGt5actMxrVXf7X2CgKB/D7AGSxu8sU6
ReuMbrhxup0DFGRjevup5sA+VqEuXyTN4b6cWNzDizyT+8zwNUcS39sdScM46MiDM4RcLWl/xlge
BwwY3xLcFoxdbfJQAmY06OGRNWXB7pZ/tI3KfD0sQ4ZzHc3huqlA9FMs+dXTDKL0iOjns/H6p5QA
qt1o+gIwcP9Ql+svmAfeDk+9zYJ+bXctKLiNjUp2b8vhEGI+xVDRKBeHSH+pRkZtaKvTg+Yb2qRt
Ol2qbPkzqTrca1m/puUc4Qibro5d94/5aLWxl6byUItOn+u0dk+4mt0D2QDFMUCffeEZSXeIJ6EA
tKV1LJI+Ozo6s7a1rQybHcPrW0ilDiGVWwzTAwkn1B/w04rcobFr818iJOXZXqf1tUTkfsmQviI2
hiGMQmg+je6K2XNc7zw/M/8GEx6Rg6/PdTqevWAAjYAZadOF4i5vCS6etXPnBmI551VS9Bv+fYLx
MC/vx+LW2jhVyak6Nlujm3lDiMv81hben6jIussgKbzI7AvOK/SvY7JG3761PnAVj1vXK9gv12Sq
W3icHxRICrSqPlWGP60QXLW7HwSLWXcsrgTffHl2dJy9mbK/dEvm+a0edkSUEtucyOiYreZE4BOe
c8uMG3KN4MsWxQ2JiM+nHbJL1omvSAGMb1hUao/CWKxU+GRdQPpT1is20uExD6PuS9jkL2RpWx7V
1CaXlEobAWuips0SjnBSgm8IuzvCKAnRse7SUuy8st0VhSbBmO/Rb/q7icEdpvo7fCjntK7eA4tN
YPPJdwGQA7183ok3CK5IOHzEDxXq64Wsryr1jiQVRQ8VvdNWdGI9Jm7V7m2/rB9q0hPdDWQyn9ci
CiJeT6//NcylH4KK1Pa5REx/yWarexupWMqV1ppXKwbCjemzSS4dlmKSEsWWjE0KDuPEYzfxCZLQ
ErboZ/o6Cx96N3V/5xY+est1yK+G77z3bNMcPHjfgs5uYaTpWMOdQMN6vgXQcel0LYWJkOm+sudd
hXXUt4sb76XOxdnreSd6F6VcnrjBUwluAF6rCv7gpbqPqmFv8j7W9Jg78rnErgmdcWf7OZdYUgZ7
gB/Vm6dB2FbYCj4GOuzHCrUwnEl/wY6FUykBebCdXDPHxWokKwODfnn1h/mRh/tO9o55odJi+6Qt
TRBSn39QuMDdzAcMsciQwshFO7EksddaqE/akD3vaEr/bBJMk8U64UucplilcFNKOx0YJubD2ZXf
MmjlZRxb+yizAoDw0s1XLgbEjwvqroP0mnpnKLS5lFfridbXbG5y4k2objSEaU6IHgzeArV8rj2L
aNcJ46ioklM6yj0RxIZxTPQcaDFuc3C22yry693sVwTwhjYHLGS8O1A3OWi8JDq3CWrkTZAK/143
ifXsKI4LlfsJaVPqXiII5kuBbp8F1j1utH8NM/iqSTHlZsWX3wXuFSA1zm0nuNpyYlgi1e3/HX3M
W8ltFwFOcQNOhwZqNOZhrAJ9R5TZcFRzhkWvre7zAQVoFPXtvQr98g3jeLi9pdkQyA5+Ybaa6dxF
8hbp5jax6/bw2h0fmij3DUapwiv2YzUYcldhJwOU9ti1uuyOx4WGH5/LzUze3bbISf/d4wRzgDwU
SjwwrPpcFnNS60oItdynxMjNjb3PWQTgPtp7RnKFLUAJAjTzC+RmBbojIBEw6H9ArxERJPmx4aam
Hf+3c19iEMelfvZ9ZD2j4a3UT0nO9Hhw6NF9kROjLnB3GDZC7mDIw7QehvF98tSLXxIsmy9PnumG
3xq32aYMLR8iBVauqHwk9YGd+Iz6H80DhxN+N+8PsVOnXPyMeXhd4KywTxjozVWbqSepXPsh0tq9
a9YSXXqpF711HTj4C77xLSaY8rQEU/RKXvcfDZJ6N9j+Gw3CFPttNPLDToAAahw18eKj9xsFsKp8
nJgq2eofT1iIqS+/hYvAUsUmbVds5FjQECl/cxcPs/XuAW3c4URPHgSUJsT3/OT9DPkPz98FB8wV
CwQYStFPKbu7Irsy6IGX7YR+FatlUjuQUeEzvob0G6ev+BWEt6y/NsfF63UVupCkktkVF0lxjuqE
8HNwwh9D7h5ngsZ+mECmUHLz4Kcr8KwDA+PJIbnxqXZnuF3ICf2jFRhO58KeCCzpLHbbddm+TnUd
kddkNw99n3Na4Fi9Bc0GdYyx7iYQu/1Z4CBO7ibYelFw6qD9w9gKVfAIi+TDsfrlVAVQJzgPzgr2
4qc2vbdDN58dF6V4OcvOPHVds+77my91sNbf6zrTmYROV21nZao7Jfrsa+LoP9DUvehkYUMfDj84
rAfs46zVcPkuWAdWcUqRZB6kjrq9FQTVzziq6MqD9YWNMdnwFaUthdQtySQrUbZ0PuHwFTaskhwq
lA1rcBzt7B5yC+gEZzgx3vms/erIphfWe3dTjnSLv53InXyd8tk+DXg/WJHW9aH2Z/1eVdrfkoEV
8aWr9mpNsCPIvVyT02qm8I6IomhvEfyxbWRnHQCeDxueoJQg02G9S3XVxdOKWsYEzQOUFXaNRWpv
OSYmpAARqTA5Fq3cb3AKVrp8Zx+wKfzoNtjepJJ17JjoTxJYGHc14XxOBkyfu7Bn2N6rCNmH2yN+
ifySxNTwqRgkBuseFI8hk2xP2bWeoOxksRFT9asSZPn5dMObERvRPhsJOe3xCMVRR7SnfabE6659
auEUobDcEbxwtQYiM1eSTaTt7qTjv7S6+mrV+AKVit0YUoJhfCxvQkwVJI+pSLITX6LP3NRD+ieQ
Rip7eV3Xwn83rLqqJVtisg3z30B/CZ0gI+Hc12p81H34EODU5dv0ifiqsuEnX5OJcAphYcCyRbn3
G5zzpUofh44QMml5/htgAvEQNBVSFmiMVM6wAmDw6teST/EOZ85AYilDcM1EEVjKciOPTUiv/Igh
uVBkyozJ/AfduX3BlnxwV/azgyon2CvVb7g6m8FBfelHDbOS6b6LnF1EtGCA/MLJgqMOb7vfpnmW
0By9YvnQaXoKjAvTAOlkzyI8q72zk4cfGVlh2L/izrfvJ+lT3M2sg4MRjgtIWbLpMDimJoqXG2Sy
StSvG+BoWZGXMKV/mgyaLCZHZz+LzmKxd2ECCnDCGhuvq3kOm4BkXlBLGKPa+rdtJK5oG1USPk9+
mO6rssIvo5OTApe9GUP9NobVP9KyDknORrDmbSUQ7N5tcF6tiCXrcY7dcDgHkbNXkPrWWr8QQsp1
IVCaEpsAc/k5xZr0l3F8sNOznM8kJPis8Y1NVEWQX3pL6ft+WoioJkIwx8mDBgsmlpVKiiSp2EWm
YECUHTzI1P60sDSjqnHIVfUcvi3OOn6krDzq1HsHW9VuesEptkagI/BinguhQSu0xJn7y2N505bO
5Uk2tOv2LflWMckq8qW8gr9wjwA2xGNTZ/mxlk3xOK/qYFKwFxODJvKrP8U06q8B22o6Iy/Np9mJ
k4pNbQdAKy6Fmz5X1WR/T0tXHtYiR8Nmm78uTNB9PcsEJ22KuLQzDKmSm6G+iJZ9BOhqG62+C/rV
u3dD8zSX0LV0k4P0J33zQAGl/oIDg+gx2/kPFpN75hOcX7DNNuP4btd5/Ya78jAhlAsQx4hawbTi
h6pAHfqFmLayaOb7SrZ/gpqkFNfthvt65SZ1IR9v6mKs9qw8/iqhqbdGzVKt8Q9T68rrojFRbrym
9S8+QZXnrNZ/GUZKVBULokM3feudjrUyCSmZ6X9ySFHnypTuXsC3jjNRXJ0hT7+jPES6PBDMvG61
14FbEaFPNEtQfYe23V98PHOHMWSF72bTntLT2Y5FqR7mXkJ2qgLEHzqsjsxpjr2vr4yTphc4B09B
yLpL1u0TE372++pDlsM16KAqk0rz4zNMRTKU7ScrOlq5PnO9qQ0T+OzccQNfw5F6geMouyg2i5uw
H4KdXaHom/PyLump3KK2XmNvFBx/eei+J91s7ypi3r8JDx8+8czt3IH4EdfCXxhJOvgB7QlROY3/
q6oG4mcpjL3JPZbISGoM+UcgMQ5aYl7qKWKtaEJ98ab0bWxb6zzD8XLK7CfwknqPQbqIg7H5Bhu0
SYz/l8Xa9zARNdTMrnzN2H4efJ8yum84ihLG2KQTc7Fl1XxnQ7ZiU1E+WpyTYGwkwSHuUVjfI2Or
ymK+PXnBMXOa81xZj34dlN+4WREyOnl5Cj3Eg5XF+5fiuGZ/OBbHbPLdVyamyUb4MCECd7h0/cDD
JYlaaRthbwPX+W2y7uTKtrqwOMjvMTwzGJWFQdJvwsvkdC8RW0+s6X200bL5AkKNqgNb5rGIapxQ
A5zANhecrdH66BKa6osaN5DXXDMQZTt+n7Obtb+MB9epu1EhmG5o0qVo6i5rSiKWR41f78aVVC/B
67kBbZeHaCAqiuXKewt9gfCiFz3ll2Odhr7s3z1IhnesBVpkiIB/BlkNT+BcWBCwpEpQ9Shs7FlJ
h1oKtG01dLDHrEGF1opM77C9IsInNusOXtL4N1rA6rEdQz9jZ8td5Qdvraybo+uU1U+iRfdaWAHK
wzWr/7JbDc4joUIHOXs4CR2AUZXL0iBKDLk3jptw5rjFQQd1QbJ9Hn02bmW+HRmiz8r8v7lj7BMg
e6b+2EcPxGsyUwkZm6gqtDajQkLTe5WJ5cytoyfVnO1w0YekdAv2Juv6AyzQilsL+p2/NMj4k9Jq
nvlqyEECc0joB2kn9sIyBO4PyhwCvuULS4l2kweeeppy7T4Prsw6vORzdRzGmVbKzKQ4Wku3xVJl
Ht2xbR7pxkM45jbkGvJXLrNFkFS5FCVrX9JNlxypMxkwFCBaY7VQDfiVtVsOpQyyU8iy7HUMRXbF
aZzsKksW1xyOxVLhGg6TvD8DPSNntbOq8aMd+RqGOVpOnq1RBNn+S1a2bN14WtKRnX2YEohJOc/R
Ws/edDG18+B0kgt7nGbkiTIHhWYvA21zu04/nmybmBKm3tTCVkfZCUgdav1w7eqasmq/h6yOwFYX
PJmpnONJD4T1JV2CGhX2wj2ccfh/BSk89Phkfr7M5fzTFBYud1AGL1Cjy126yEhA6U0+hQU8lTQr
ZggOvfWtp2/jRlnVvqo1wq61ZwQzJ5O8XzxNRE+RfjpZiMoACCsa8Da7RpaE7OhbLsJPnTufiUFO
ngbDyAnV8Ll52Sf0TGJNE/sn8aFOgYprL9SbarMAV/8emvIFB/anNXV3hCkgGPRH5Eoj0sk0WM5W
7a47u5cupegIGEC16XpeqlAeR4iT72FhuRHrQIExvLM82LJTmUabKZzAheS4vkUv0t28MLkYRjs8
BtqU764R6lhnFRwmDL+Xjof7kgwqeyhSb37OcuW+h6X90LUNZvy+gflIlM98O6dtRpIpXm3L/4+w
0MS5m+x15Clcl3tfFj49Xa2etEYjbq9E9nqp5cLmBD5IeUZclZ6Gv0xpEsKU5vXsWco5JgbeR25N
lyB3rRgHlXhYKnkfUoa2NWJiF2GJnufkFXrdP02ZtksMdcI2n8g07iLlo2VGE2gWMpsZKk7Uar11
6gSN739MpzdB77Zbh1zp7QzbZ79EgkYSZR2+rSwuaj+bttkQTnduFB3ALifoYFGlkZfW2ghXcdV7
UC5RXVesRF9K2OXA9hLnYCzyTlannA4NfchnkPf7cnDXY1er7kLIHWWU5z8GtrgvlCxfGx8A6Npk
jE+aKTwFBGSzwpbuNQla9+J4Cdfn3NvnYVjmK3v85UEvFJI0oU7sNEO1g4PL8NPrjsZaMUFOGs00
KVE7UY3ftiP/JAuTOZVR4dZwhu32U5TEczRgeTiLqpvATTCX6JM+iPMRxUpZlHhpPPU1Oz7rsFdL
gAhYz+mkwTpBPeMuXsWTN+sTMMX1oDHcbeo2imJXhKhxBQr7bGAsPTy0QX0FivAwRVTCi40msx0o
iRi1RC1SojxozD6ozC8eaXpHddtWk7WURPYHjdk5QrjZE4HGcTPGOsz0P2YYuz6yXupKptStbfon
CfgiwjI41MqDW7Xi/5w4wt+FjSpjBIXrNy6aveKfUlR+zNzrX5VqICTadbsLVjFuWnfGpJGjLZ2K
5zpJxz37MuwAnVPco+uAA5KXPRaEKt0FQn02jFOmxnu22EW65KBb+YUFcwxRN/rXOvrAbOSWpYaZ
D8APC8b+IgO3o61vxvuAEK2db0vS5jqQuKF/F6pOY9cy1rY1ywuRZsN+SZH2dr7a0VkAxugPurST
OGtkeVcurE6tKYwnxtHHLK8Jy2tqaz826rzIxVyXvpqOriEiJjNpfSki+SmDKfnjMOWcEsK7mW2/
pgGcXm5QV1ymqv+hNScZJmdO0BdQD/IlE4cW1aum/q1BhmbeY5dE/HWXZaqBl+bXy11v7KJjeJs3
v2mD0X+7csgeoFZz5HSLcPvrsNhIEsZuMZtSFpJBXGFEu1+aUVU/QVgXPbLiXJNMCA2TYHM3hSed
L6u8DaTHFKnPmK1x4voWXQE5yQkLyrL5EwyRd6+RFwBVC/Pc7BMCsT7FSNQRdEChfxOfEYUIx7rs
Z8jx9jlElW9HSyjEpMahp4dc+2vxyUz21vlrIC5xw7PybkttxIYmQ50h6z37eiWx1aDztHtmbcgs
7mxak5ea+MetN7t2XFiFzbtKmFGaAqmc6kJd1ioDFmsRJ7K3VGLDxMOi4sKPodEpcjT2epGPkaDN
C200AqRn5gDa8uAUuYQDqhwwiJV5T2a1Lr70vhrll0xU1jMoywhSoIwX+Qd9F2N4oZmFLX8NKc3v
hpEyqiHSUS2LYtw1tcQvBOwowAgfR4vD2me1IhDMnGeRakL0qalCRTR9EabxNIgxP61NpffpMqXP
UKF36PtQolkcQ1a9Fm9kdFKMNIM8JGzJHCowTtcpj1f/Fnlan7vCK8m5o9MTqYDsk4+QbSBzCcBB
8eyw5ygrJtz5kJCblrfPApROXqgnMdvRb0hO83e/WDnUIe6/Tb76QEPXXO+DmlfOmYYVYEydmKfK
YCz1c44N91asEHe0QFHZe3riLSbWbaKWc2I3W9WpT/M3+ps3HlIAI4LkKdf+VCjKZJi+gmA6dXX0
VKvJ/cfQCyeB5Qt7Z7e8Qaouyr2xKh6LxO9ew2WWJ9e2/6S3bFKQd4y7Jzc/ai/jt0psB8V9c5/P
/l+SC1f2aMZ96FjxeAAGmYHaDKCT1aYoWHiiYaWuX0zd672Y64VnuyAxj2oEaqJV7wKjWNkUwj8a
YF86AFoA7TrYGthFwIFOQCvZFUU0zRz3Lg6Latw3s8LPD3wmhssNBKjVYfA43GQaRLSYQzCm6SdT
cCgcc1ccvFkGH5GlA84YO/lnCrgtm76yPmwoTNwnXOdY6GVWPxetKT9Yu9W7lYKWFrm+Yt38tzYd
Ymbrt2i0v3dRqH3aZf7FaN7Eja7/hDzdXOsbBy8o+ZanEqgL+sVat5Al6aOHtY1iWv/XSDD99zpK
H+DSf7j+yn1GnBXim30ZJvU1d/3lwvR93nd23714QeFcb9/ggLKGUGdoLcihnpHgwolqVw8WDWPJ
qUzQs6FH28KJpyJJ1ocqb+q46WETS5Ii9yuWiD7AZqyr4vfoybdgrs8TaODSKo6p6zPOVgXTvRLb
Ult1v0K2Q/uCD5uSGdShGyXsZlvrUXq6gtLQeNWDMyMsyZLs6Fe4Y1IPrfrahdNXP9nyRbiD/WvK
czwyQytvcazmua6KiGIE2C6j83yP9E2BeR3UM/mEHSK2LHxCPWzuoMvKnR6jY6s1HqIZDkWZ2cjI
67Uh54BCcVe1JATPVWSdwiHKX4Yw7w88dwblVg4zEuv9cqgkbgLOPXdnTwGmmqAddhS2v7ktsevl
E/d7xzJzE96SryOdxEObvbghmhR4egcLyN9do9BdTOBXr1HZ/yJMlumbgyk3aP86N4J7CTx9qbIG
iFZ4Heze3YWa+sUnfxYtn05IRvSdbxME7r4DEITLXNyDFdW/a9+QPyfdcpsiVd/Vkl5waGx94mGs
78Mg8y/JwoXf2AAmq/Q54Qc/p30E+fa2wyJREw0Xu2Pay9q7RGUHY6zC+dzk70Nb87bakvvLHa6w
5L1zG7TTscEzbSGQe6Ut7Lfe5LxaNyBt4+vHmoCffZixHkC+6m8l3dTGLGyrFAQ3r8M+57oJs93K
7GmRasUVk9AjWfPvABw51jBUMU+BhnnVWLUdd8x8i8D6YxmciTX/GpvNHKFr3kZXp0bDwxzd8dgR
t/PVa9njBsv0azDm7zAN2CdrevS+pCXQ+iO8adHoO2y4iW7/qNZ5O3fqHCFpGXoiDXqhdmTW3IxL
zmurbhzh/NK2AU5EQTb0U7rmwT2Xvt6vDmbJ3MaRVEx3LdnVMCE5T5OuB0NVpScnNPh5Ap6yYmAf
gQiPm9PtT8NY0puZp2gMijMJxXfZ2N6nbZBdwcHZbEWrW6xFy9RjQuqICsF7G1mWHEGa5g9JW1s7
2eWMbq2iYypau9gWZ2bKEe3RnC2f8B7jlDf0xCf0EE6e2MqwZrKL3SYDCwhantWfx5LmOPWJF+OG
MX+WfKCdntPhGcQeNnNiHEAc6pmJqZMMeyCwaFwnYno2Gewun4HgRfQjA+sBsx0ejplHhsG2u1UZ
1UeIYOolhMXM9npujh55yvAJaox6yuT3bYb1r8zJHF8tgLnADQTqW2a/gyAFoKnEY1tH3cUs3FfK
nwG9ZyVKLd3bhH7X3vDji8LDIRJ8ghYrQcQDPQwkJLkpYN9Y1U51ghja7YmjTi8J+Sdira24Vgwo
i/CzbwbUuiCuNiYf96hzDcRsTllyoYFarCXnvzqmqvvTO5JPBOTB3Mb5UD7LwCAevzBg2ypneXVb
XvGMda+AAZ80H2CEERVkVJ/l1Q9LuHDio2yYJ4fti+UzRSFqneIF+xXkvA2EZibv+QF6X5y0Tjxg
ng1GcY9ycTrocSS1OpreeV3PqOJfViTLm6VxTgWgBBOOe3sZd+hEiSfHKojPtHFApU8w3KGV75kq
otMqlgN6QiYJ3GN9wym94q1rK+fURDisLfEjc9zKvCl5yHIwJUa8u0VyoaxuYUYCpsIaNrTxOmHc
jeCoh+6JdoDxgnVWuCDYP1fM9lkQJmUsKDRPK4z3B6cy+PcM0MA3LZGZGwuaHZIye8ug9HGkWY6L
opzvyTiBG9KYI6hYvFoLx2pi22/rZMVKz/UjXK5hK0zIcQUi98Exrd41ETlUaG/gNAyGaMqEWdQt
nfMqJudLShxNlhbFiXfDK+6ytGofXcQM2Njz5DS0hsofr+7W7vufOfBB+dr6Ya0zHIksRbm3vbch
ZHHSZKr84LZAJFBr+M55EsWqKz51z06waVW5L+1m3QEM/hsCDH3IZOPcUOyG5jFbdp4wKSNrGbyv
leEFLtnrMUtvFzsONCE8uaQFdz+JcN5qRO+R020c+gsEemfLnZqdaZFWM3jego6d974Wx0S2Oy8I
+DjC7A99y75rdSzdJTqmWf8/2TuT5biRLdv+SlnNkebu6AdVg+gYwSAZbCVKExhJUej7Hl9fC8p8
9zGCStLyjmpQ46QSAcDhfvz43mufy8IGbxkPROeFLdjE2osUrUo84zp9sUcXW6IeKk6m+1U0i2qB
mZIA0bF1rGLi7+Z5MXodS3cTwCbuIfYy1YaYxoR+afcZPSgKoroO7lChmGeqVBnk/7C7ROK+MQWd
/VzdEtctb2p2dexunNs4cR41Y84MGejKei0Vhpwt9CYlaxW617wJ7VCwUfimy5qNduNVDkaQDMWN
gVT/CiQmv4IGViHalY3iq/iJ/BW2eZMOzrbrRI2TcDR2cYRbxgzo/A9umM8HwA+chO8ByGMUlSxr
kT626yBx/AtXS+5c2P37FmLl0rQc9kotDtaIKGKqmID2RbL32eHnEZiKyLq2hvAAB/B20sIvBRbg
ofbPnMq6Dg28qmGK45am3xJPBjRR6d75aja3NZ21lpGLudWEEZ4ZJTonwfvC0RaIn7Z0IgjTml19
lXmQroUMZmun7kQPmWQtO+uCwI8whbute5U6dL2nUr8SHPTRpLZvcjDgHpGuKajVZSRZ9VzBS+wj
c8rXlKD45QJT0IS2yxwFL8FawZnT8UWuJlVO1r1bgTXIgzrYEa8iHoZwiKIV+3zTXXFxPmcz95xb
sqv50mEhbkzYyzexk/rnVJJIz1x97mEJ5qUOFftrYHvI9QDljnjUc/DkOzalMyDVSNf23NgkPMRZ
5iMFkWZ0V2ZtJ8tayIOdY2ZGhVMsMk2scte7iwtrnmL1ZomC3t8Br64wcdj62g4JEx/q6CvaOJDm
VvMV+RhbAr0ljLJK/RsCGJmVOHWI7GyNuOtV1CUQHUyPhuaMax1l8wKuoL6w3K5YO1akLVVdCMDZ
5v0If1MwDUGvvSH+BsefV53Dt7sSgzrYcf4w9z83tS3zneFI8nB7kWyEzumA28JChKjqPowDjip7
0K6qmCwcHiVkGE7yOECvbpGZcZw5rQnG4phrNg370wETzHKy5qPhbtJXudRvpTauaYvaaG2S+zhD
riDM/C7XvIlTYttd2xqWRKWT1rhgy16xhtMwS8tauyrqJjjTArclcIDBsgry8TnVhmhV2COYS7MF
+h/QWSN17KKzqVezEkG6X6NB7O0xv6WetPZ2K1pWn0y7kClfd6J+fVKdvymMUm3yLIKI7w532cju
DefWWQjAeG17GPTboEPYp+jUw3nkDLwzXD4pUP6JbGHD62GxSiZdbcZwOKcuKfcFKOozyJ2wpm0o
iKGepN/8NlDwzgrnIkPbvyiL/rGwdGzlhiiWGtjalSDpHH5nNZ1xWudchXUJK3QwFiQt9OtuCMNr
0qHUwmR+XnP+vq5d7wXHHTUdPKUM2dZW69x+g2eDytWgKqNB4124ov/OwWu9RdPJ8mlr+krTO3eV
ZYIQosmiNz/1/nVLP3YVudJcxS3nLV5uiCvEdNXSUsVwX1O1nHOtOT/NXE1EHRzi0clZTrPSu540
o1qbEfNDpSoCuuwuvqfSH5YjreOFoq1zXQVhdVOS/8bCTinE7sN49ivR702hwJAWgz8trTYJ167j
YdqwQHoUxAydRbJtOfpPoxuY42ovXNVfFqg0cc6ibyF/ZITlBsyORAt/HG/SOm5+9Bii2D9HnnNv
duqaMhIYeNZ0cU7B2HBIKnzORshZrYZmHSNsS1bJiDBc41CY4wrOQFcav37VVWZE4EyFK5Vg9vJ7
4TmjtkwQBf9UXWkyqSHlwkg4ouErTAMlbxAMcl/rdU59VNSXVTOTleE4ofpIGKQOQZW6f03S13RT
qIy2jAMPUKMN7bsBHBDCGxbo4FHT6iqkkAkxxDjzFI12tcJQrRf2hu+5WrXu9FKYY3NmTsEMxbLR
bBghVRv48XprWkClJ+daZckmsNmvhC0m89YidQvhq9gbJJCWayPMOn0XG7102U2iB9Ho763ceNh7
urovcjc5BD3l0NjFF73hFjeyU+0mStonzPgHQ2OHE8GqX2InKs/TONW2g8cxdZoraj2yrek/8H+2
aCISHiMvZRPufC3PMVLJaz0axi3pfWvcm4fMofVud48BNS0pCGug6Ju6wX7P2wmj8olIj69RxRF2
ENQrOgEXnuXuhjZZC3xjHGnRyIgGfOCy06DgsDqSlmLpPnQOckftwcT3TYdoP9V+uYqawMB6B9jC
Snp970OGXXooeOczo+67qsdNkQt8bFNvb2QwUGnjCwOl1ojzbvDN2zLgAHSRB558qu0I/kJXeIAN
Is2+7DOPWI4YsEUwNq6FZYgU0EoX7RLuYB8gGam8C5kUzSMF2I3ulC0t4MF3tppP1F7MzmURpfCF
sbdEr1Yaxmsa3Le5boApNcdDoMRrbipOorWdiIiTi3IoQsNVSZ4DHHJUfMaFlld3XmY+O5x1UVMY
7Bsr4uY3geNpmyHSigcL2y165GS6iiOyiFQZV0h1UzIMUnNddHg4FojsLbVqnSFxnqBKcjCgNzox
D1OmP1ValX4bGiq7wA/BGFSqM9jkJTu9zyDjqWy4zjN5aDFY9CuXDuSF1dN6xtvk+N+CaR6lSW59
iXuTYPIhA5cT45siqpx6mDXR7ptDGgj1kMYJhT0Qy7l+CvZ24BId30lvo2ua+kab9VZwFnRuJ3we
bBC0H2lLcsMiASj8QKIcQRT5mJ6rYiYGmQRbeak+PQbkHyA5kskrCor80kjH6D5ELsuxhKbtyLbj
eRQAzU31UrhUv0QGRAcMT9/apAVu1oGMF0p5WyTUFWwG6A01KpZniz3Cri3K8iDImrtGXa/2yoqi
C7xh1YFZmbOLKknoYPMm4yrrd3YUx89N5aIIRpnhDjLiHdDl08eqvcjUFFyl2piu/bRajZYfratK
utu8ccXXaLCfo6Br9sDpJSI7VN0DD/wqMmHFmYNxkzY+wcFxmejf/aweVnaYB3d8r9h2U9xBoSV2
qKMv4rT/mZn9bmr8Zk8EhIeqpIvGbdIWVbc2jeG1z1CAhcmIA0iNm9wDmWG24w/N7pp1HRb5jdsW
SPrjJmTFksmN3Y30FoUjN16euHSsy9G6A1HgsxM2rWUi8npFyuVXpJrm98aI43FV1NGqbpz2h80E
Vy4mBMhspfm8aPLTpKoniTXZVuqqwKmzlnr0nPsaBwnQDM+toH4lTs1rtjSg0k2utfYdOzC1lpbf
bXJ8shyqF9+jjiPGXgv5bBxHrIp0fMg1fULsGJrkdps7pTn5Ff0gA1YGTUxn/vbHaPoGS9yaD49d
ki1VdmfLmKWgTqxxW/fW96B13Yt0PuZwiMZ4SBPLWBCoBTyr46VmMdIT2/aZv8PuNbf0kZCO9Aut
U5rAUybUhs4eUqx2RDmie5CCSDObNn0tUN2nQWJvm9yk/UKQUrZGLZZu9a4zOVCXnE7Zk/2NvQcn
xg0kHr3dN6VCZ1V4Rru1SDXeS8DdZ3ajxbuQjSzdD+ntxtSIlgSeAa1zo72JzeZK5QSqOgHAGhyP
Z3XmAEIStHXMGFCNFQXOtTc1EpkJtl2+iIkjqMm7VwklR+a4zbkTIKukXEhIXgKo39uIrgUF1xMa
QJSQil4vAYoQC6UcL0r0UmuzClgFffm18yz/TFcuat6eLiPztvC/0zOhMLIqcZdyeL/0Nd9d1pZV
3ya1e+7qer7MwuGSgJ2XcCIMjMPI6ILDUHcp415fR6glChDn7Hd0m/A6JySzoEAWsQSj/WIm/Zci
ZB/c+jEyubLd1aY7bBvNAOQ1mXKT1+O9JZ3xyxBoBxTYNKRt96GFUQALTXzrXPBlHrUBqLZZPFy6
OyvLrrLEuINnXKNnqsnIi+HVdJiA6K2bDxZFxFkGp3zdlfmtYpm+6eu4Pks1oiZlIEhrBG8uFg5S
qFWM++VBZcUNagMYJHQQUc3OJ7Aj3Vggme7CBzzIEcK6J0Lnvvw1OLLMvCWJMl+E9TiBPKFSU4oO
lBvRaVw0jqOBQqmJr6vEUhNsX8PKggUyh9ZI0ezQcIZbam2mHRI/vuDEAixelLTzcq3cln0IxofY
JbSGIT4STTO3ZhWZF0HDmHR87AUobhvih21Cs17Qz9jbMDa++aC0l10eXwotFFdtC+QtKA2P56LG
s5S1Z+MKLBa5SUWDLIRtedMy3yDBHXTszf6Erart2ONatVgEkSyue1Xqh9pBaY9lm6N7rRnaL8jG
+23V4SSm9Ko4UdNepi6Ye0NSXzKoD0UNF0GOUUpfaa61/HQ4cye9v7DqaPwTyfiPCCYfmvSAO/4L
UPLffwsDnq/3rz/738ExMYEw/j3hd/n0nP/Hl9fqxxHte/43f2FMlPrDwnhHujbOVpRaBkSSvzAm
yvwDC6xrOCbePKUE/+gvK98MOJnDpl1lGpJIahcO7l9WPmn84QhdSdd2TaVsAUr4n2BMZqDuW4qJ
wMDMRoEfAIucA9EZxPuGcemnlupNEviIzNNM6mBYEAvkUtY3kssMDiQn/Xsxjj6u40oHBBIgjAvd
WMeJ5jvpUy5xj3utVa41+hEr9IXszCDSJ+iRG+PJcHK1b1GqFZQR8CCI2KExsVDZ6Dx6rtQOURv3
COPHPP1KK7690AZvhWMBtn2nJLAz6Wpf6QISwRHl41nQGuYz58jaE1ULn3chObkkE5ruzgQzKOnG
nS2cnvwtFT68eam/ARKrYyCxyb8DNuMo3YDCbklDn2kwb55TTqZTGWf6T9M21YMuiESuk3I2UbSo
Pg0/QRRFsgdNZDMD9RpY7QvFiNsvElz+OZJff7jTwkgKEgpU9wUlYzouqo74RAgJl7Qoi4RwIYEr
CVoEDTL2exzZx8Z08W/ch42flHx2uO7YGY7vQ+9q3zb7/GdZBMFt6nmvgR6PZ0mB5yixAI67ZD9U
BWuPTWYC/LPAuoXsQrdmrPGf2XMGYOPLZy/xunPPbLBppeKii3q1c+ifo7fujGs9C6KdL/Pw/OMf
P/+2o7HqOLB9HFc5fDaG+YvT+uYdsIvg7Mb1f2YczF5kwjEuwAE0YKo6GMkx7rCPLyePOc7zO0fM
LU2Xd8pbtX9h8t9cb+rRCbnKfsVK+ajF5kOQTJJd+GwKy7Nk7/Vz8z3H2tST7DdEQ7r5+AfMhO+T
G3aljUkenjdYf3Ycxy+L87UBzW/+SsYULUGiq1MsRXVU/si9TP2cEg/3p1d3O0tr2N+VZHyTJa1A
rEyhOT71AOa6dVqlzkVCh8vMbJIqW/J6vqOpSNZTPNrAHERD3uKUauG+c5SVrfHogUek1OwsEZtk
0zV0qv1Kh9Cmae02TSr/a5Zl/q3mOT69fnTUn9Bv1TFvl+fuMis5pgmfHsMKMSzHt23ofe4HQfOi
dxXHprlCpzcShvJYDSXdpkmEOWaZEOInjTvoJsBQ5rnAq684dLbuAivAKUd+KI8sJvf+qm0y9LLV
WLRYLEVzFcykls1gOjc0hU2qnQFZI9Qd+hbw9ZiG8l1WBNWlNPPwfnCcG9s27N3Hr/bdUHYlIQ3S
5iNU0jLk6bQr89ynsfJclLjLTC/h0B7MEEhmqM0FuZKLjy+n/+56XFIygWEQN+15pL0ZymUk6AeO
5XPbuMOj6fkcIcZhjJ2ySaNdm7rqSUfotO0gWXFKU4xLzoRvFXEhFd4j5iNl+6iBMU+lK9vNrG0t
qe9XlWFoZ0nq2jtSxkt9SUndtOS1EiFFNl99Ezpld6/YvGgL8jH7ewnIsbGtZi8Rb+9FbqPq7DL0
5BW9OCIf3YoiF7MxX788mDhDlhotD+uTh/F+eBGVDM9LQMcXluGcQJaJ8zGGIZ1eekLNVzHtt9XI
E0OQVwX7YjGSDsbc/PHzZ40//pBRY/Ahs5Q7jiXA/R8/fvK78TQUw4tIKmfnxnOOHoSTFWEP7meT
1rs5g2+GSZLX7Kr54zm5O5bqVFNV/UIe2SMADIROBZLwbzLzCFp2EZZbfk8Wl2UCWgT5knwP0e5f
jobVD5/8FDWviUfzNWObASdMJfhBwDCO7zp2U9sJlPuMkVp8i8cJcl/rGtU1BTqx7ENXcPAQDKP9
EHm90BF0+tpjkNX9o4qseJklfXkY9JbtkxT0/9t0yF5N+qIOXcSwI1C889otYmzgiDaxGnuFBxWv
jR5w7gmAxOKSqV198ibncu3kpiBo8NUCHydFg7F7fFPI8xzkO9ZTQv+SxlgyWD9EXU3Lik/90CHY
pAB3aLyznDqSM9rOfx0I+1vUIRilFdFX0bKsJAKWOT30aspp78kwCFF1ZTJ76kMwrKPVMSsobcKK
E0zqzkDSfxX7o/E4YXT/UmI9OjAXd6i4JMb/MryJAyI0FzbWc7bbucMDEI2PywgFRbZVYzt+I7JX
QbIHr5TEk32u4avdkwTU0osjK5LdZzQgEjAj0qZ8aUQ30tKbeuWmHUrxj78F9X6EknQBig/fgjRs
xsbxE9Q77N21r54qFYhvSD1hHcvAABksghSYZp2Nlb2S7pDurdwaOB0aNCzWUQJaoPKjlQmADjFN
4i2hWH21VUM/MqzqW3reAYDVQkcJPPhWu3cHn6Nqranzm1938I/2On+7g3m7gfnvD3dE/wv3Ompe
OP5+s3Pfdk9Je4Qsmf/B/wM22u4fbFhQq9jw0pR0mHj/3OlQxPwhqGNY0E18T7bDkPhrp6OZf1DZ
8DVhj0WBOW+H/rXV0aT4A6eApbv42gXfj/5PtjrwHY+/XFvo1ISumPNSTN0w5nH5Zg2sbaNgEjab
hzbxEhQorbUfyNe7M9PW2OLycnb0CtMzy6/ya9XpxbkBjgKIrTVd1/rQ7VtEDFgvszOf6oQeXRlf
uG5T3kuUiBd2BuXQkoO/Ncgm3ZMTK5JVYXLyVAbbmEHqVZ/E+BzfDrsR5bIRMW1rXlLo252sKQJ9
s+WxUbkz4xbWXQpIJHKcFxAM2ifFyvGC+deViA3DkU2eDESa4wfXprUbIdsw76B4wOALBmc3DV14
Bs4u3Zd4Oi4LmHYoOhI5fTJZ/OYmuaJFKejgtLROIxgCp8gHJxXeHWL9Dg9N7cMARkhMN3VcvxnK
13+uS/+RtSkCh6yp/+s/312KQebolJ50q3iap88zYtx0bpeW91pvNZtgtJ5SK6BrRDbCJ2/uJN2G
B0pfTxqSYcj2gm3GXK29GYmAOCw23mN5H9tik/r1jmqY9PDmIivFumQfAd5nYeq7DNVpZ3wthXaD
hXEZRXvfe0rtV1YSSiZiFUirHNNrUUGm6YxdaqSbNLkz2+ABBsRST+1tUtT7KA33VcchQsAxeavk
9cfP7bi0nG/GoKLh87SY0kGrnqTeOMOIgVYl8T09SG1jg6UCtpLRBhgbzJNwDDYfX+/daIT7qhyX
bRmLiGJkHD+8oh9sfK2VcS8cYZ1NZMluXW1I0OF72Q4jlHsT43xDk/npCDmuZ+Y7hbyEOYMvT5DW
5Jx8BzipBsvlxOe+xRCwJmYS4zgGt0++Nvl+ICJb5KHSz+VsUNgn66MsZB5p2qDuZ7jIlv5AvDUw
WJ3Fqb0ccSKtlAlhx/OxyPsVktzaC/A4GnW5ZIEMyUTM9LU2niGfevqHT95AGkLFIyXCFRpaJxNo
MZRJi1rGfwg9P196SdMekAEZS6+AI4H1XK2JNr7VbM2++fjCJ5UkT579L2sD1CkqScvQT8aYbCYi
1S2zeiCKaKoyaK/zHg+t0k1ZE2Gsd/dRAofQJr4RKKD+3Ah/1esoNVK2hn6BOKCHOD6O8ilvirO4
Va8+wuIF7d7n3CJwwYGbX0CpFd0ng/Wkh8Avn7t3DiOWWDriuojjOvrUtYJejD9140Npqktvss6A
t65yx72qySCJSDgwARGEmvFVtn+Oo/+rUv5z3kj8fZEC8rNo8rdFyvz3f9YouvXH3D6SzOWSbDU1
T/J/cdUMAhZNw+Yj57uTwuSr/KtE0cletKVpOvq8BvJX/KO/mrFK/gGfWuqOTYljEt1o/5MK5Xhm
sxWD3GQ/ymBnbqGQOtkvOSAcZYUUYtk7qMkHnVCq5Bz14SIq8aon9aYM7988md+seccz2l9X5EOe
N4wU5dbpFw3LMKgm21/GeBR1AVDACz9Z7E7DJP+8q3kJ59gTncMMuXu72FkAazrPdTgOW+GRaZco
zq2f3jnC2cVhWLxyp0BBXqrFOSzLz6bS4w7er/tjq8/cwdtjHypPZuwxkUVS4UdbetVLUB8SPB+B
VewLgn99X6P5dZUS25KOPz9+rCdfPdelkGCU0bri4jYf/vE9hy3Q1lhw3azRV7GXn2mVvMp9Z4+A
39QRg0UFlnjzzLG+f3zleYj8/y33fGFUoeyudPCAvM7Th904Wo4ACHtBbpA6P3Q4mHR4SknX3ee6
3q9s6X1WzbwbtVyS3FFWYj4qauuTMcQ5H4rBlkvWxfhcD0N3bkdOg35Du+6E/VC5hntbp5iQP77T
31yWzQbFGo1CAj9/7TLf1FBi6Eo7RwOxzCcf6Fgv1TOybmLrhnjXx/1Kd8+N3tZePr7quw+GDYQi
6U43aAhzcnPyYkvpaGUMBW6ZaEDLOE1ukq8juqHhk3VjLmJO3iMDiEWDOsPkVZ5MBZafWFVdZnTb
a+gBudwMgGFzke17cKkf39JxuTEPGVNInZXV5hyKOfHkllAK6AihaEtkNpbH6WpQTDaf1fHvn9t8
EVfAq9TFPA0cfxCwqZJcaloEtTnchI3todYZuvW/cSecpbGLpTlDeXh8EeBWUdV2erSsgtzbaLgQ
FsNUPOmRCFb//ErUuqwkhm0iBj25kh+5+JBasmUTdgjM20uk/Es+vk9u6HdPjbRflioDbqs5Lzxv
p047h3StijwiJS24t83qDvfmJ5eQv70GX5FiUWTTc/rQtF62hRh4M3hgCMhB9XbNuUK+7ar8biLU
xs96F5ADB9LYVt14W7mAEFTWiltVdVIth8Zs1oM35p/8MPPdF2AqerRslSi6Oe85mVZSDehM7SOq
mLCaK/TaNQY1o/qsn/d+eXJIltApKsGYQkQ8XQLRoMimDpt4qQ/9M/C5YeM30b1wCUbk/ENbK5G/
gk7kQDT1AYLlVkhLvCTSLTRFfFH6Zbg18C7uSgPVqt3qP5uWrnZPG3JFJLj48fHAmwfW8bxgAslw
2ISrX5GxJyPCsn0jcQ1Q7dN4lww/bO8KVOrNqD98fJlfC+O763BAwdGE7Vh8T8cjDyAr4VyDjk2t
s87bous3fZkOV04O5W6ZARUpl1U9O0JGaHAY3Ym4amPVritOOs9GLcYfKZLyk0nx/ZQ/5+HSEKIa
czg2OB0SRa3ECJ5rmZPs5FSjfz248JRJzjN3TdprW5QP2vLjJ/GbYYjqw2UMCoo/ehHHD8LSUjI+
IhkvSwN+ZY+RkwyCcy9vPjnb/M1nyJrCbAJLl/O+0xmFhIh6EqIkl5a8BiBzqYeEOXe8249v5/Qy
iJ9Yo5kiWTmxZJ8WRBH2P9mmjJ8CoMPBDXRv1faq/uRmTlev06vMv+LN2jzFOUjSLOBmsNOtgBDZ
cJsma09XrcTHXLWfDIzTl3R6vfm/v7leINzQh6If4Wu9NOR+Kr/Izx7cby+h883Z2DM4jD0dB7lo
q8blEm5yYeGHSR0ssGQeffx65DyE33533InBwRSfHbE3JuvL8Z2oOG7jKBN8d6bfX9TIo84SYI3f
OlCbV0JUcC1rcnHDqVwM6XBdzxyOKW+n+pMfcjrP/Podklbtr/7ru9sdklFmtQNeDzHbWZeZFV5g
7GiBMNeNEt06cvNPxsyvEf7u1ilEmIzRJojTL8Axe90ExxMvDbsdzowi9XCrg0VBxZwsJuIQ7tCl
gECJPQNDSLeydE1thji4jqVfIA+/mrKS3NobKa3yvim9TzJnfzMADE4sWCbYnqGeOBlj5mSwNzJ6
fp7X1y8aPPdN7tYshZ43fHZC+dm15u/rzXguHR2NMw795Ugy+yj0H9boboYw/+SW5jH77om/uaWT
KkZYaR/0sxe5J6Thws+Kc5jey94yDqMb3o4qUGTutU92xRHcx+P8N9MQiOJ550ytRu1+cuUpjJsZ
6cMwt2B3DxW26kpB2/v4Ku+/JlYvenXE09Al56D35DmyBnMMFirKmjTAxJpCWmPbh+2JTM7C2lSR
/5ADJXW97Lxrg7PEDT6ZmN5tBCndlTUffSDXsue8quM3iVK3GibHIC7T93/YjXEFlvoOkBON2JTQ
z6q5F61a1WDRVeXtPr79d6Po5NonI7bB+S5i6CHLSn/pMXurOdvQcT6ZKX5JFY5G0cllTh6yLPq8
7GkjLMt+xAfWbm1iUxpaLAs8M+cW+UQxwixah0DU8MF0Gb5vbMRnH9/suwlr/hUcLDnmvPmmTXn8
oKGugFiF2bfEe3CN7uU81DS8HNEdvO815IR/PEFyvXkecNBQCbo2Jw/Xsb0x1gfkpgEKaaaMs2EA
P8GYsszN0OX/zkOm88rdzedXbKSOby/QQHzAQ58fsrsNivA8MLubGgIxlsMbDIiXhVWRKDnZFwVY
/kUxOhAPIcd//JBPC7B5NNtzt1/ZaF5oBB//CjKC+rZvJOHiQWa0901N+gl+7to+aOitqy+Z3vbF
HXFKebkZkq4wbz++/umIJhdFR7vC27XR4bHtP74+PqJRz3ueQpYetHHv1sbSCsxPnvU8Xt+O5/ki
vFJUX8wYc0vj+CKdkWZsOeZNTrhL4xDW0NpFnGIP0Sel5e8uhIYTEQpd4llafHyhIlFGquYlxBjK
ta95Z1EWV1dxm5W35Bl+Mhn85mJE1UnenpRsGk8L+gh8gwKrx8U6saEHtrT1TZ1XwPn0T57fu1mX
B8ipDIslLUyDae/kAQo7Gn2aY0QAPbqHzNtY1YOXIh2FsFrtkyHcOObOApv+8dh4t6TQJHHow9LY
pUdj2Cc7I45uAXfhlZxp7Bd8gVBjreD7x9f4zSQDlZ3esE2zi1bxyfjLoxBf18Cdka/zzTSJzi4C
ImcgsIv8sfHGf+eW3lxOHQ+QPg50PI0gTSINsBn5B+dD1959fEun42LuLb29pZPHNpDzQiMK8RtV
FwCNvlr1M53Smx2L4G7/2cUYGchoGYYU0vScTwdhiNkHaA5thgQaziqoS/EV1lu/hBeUrzxOvT4Z
9KdjYr4eJkiOWU2DxuSclfK2jgr0XlWcC1VLN/ajhTMJiO6GXH98U7+/iMXxNNtlMlvmKutNsWaK
1K77sMfpgeIVqA6YPj3A0PHxVU7fE7fCUSCFBDtRFGSnZwMt76juZ5l/5hzS7jbrfxjBbZV8+fgq
vya3k8mPy7iGxVkHJ1Ony5qArxDjI4Tol+ibNoq/AGh8SuyGqhBMaUSwQh9s0OHmi6T1kF052ziy
LpTdEqji4N7gMWs1aVBuTro7UNdPfh7bAJ7m2x9o0XSDdUMtR4+bzdLJujtnWgXJnIVRWYhfh3pU
UL9aqVU/W0y8yUImmqMB1tFij/gqD2M1bS0T9EZr6gTjIm1EmVVHmLEcJyoOjg+s4GvgY2G9Qp6d
2efF2EX4SZrRnO7UZA9XSS+1xzFDsKhPhEd9r+vSC1ZWY+SHHmU64biFB4JtjKKIy9dOu42rsrom
NywtXjMnVAdPdFUMyXjyJSVJO130g3vLabKzrjkrfbARyN/0KoCiHqq6d7Zj7xI+6wKJOUMpld9U
IkdbKWsL6vbUDV9Erzq2O5MzHgyRprvB0rHhwtL5GVK0P/qJX1wqdLxXkW3Cx4gbaCxx/NM068nY
1fGALL3A0T8u4fLgBiWAL1g2FUr69Zj4vkUqF12uZUavoDzzMrwyY+XGCN4cIhARmZ5nnPlgxTbB
u9OfDrpHUbiKxGQvu/CUhb/XdIqpOu+aUL+Om2iTqCbY96bnnUMZ6TZJDP5QlZX1VQD5q7bmKMWF
kJlxg+YLeEk03RHg1oCMyZod0PharWLovJD9YadFmbeTtUuInMrJk+6zoNkSyZH3z7WZAKRr2rzf
dK3RrFI9JOmta9R148UwElMzZUjzRrHEaFN75yNSeDCboe5pd4eFuRqQv6S7zskm7GOFWMSlSnlw
6RptXRvOoWF4UGsRXPcpsSJGBKM2a2H/Y5JPi9h+tPKk/lmJRl+PHephJG5LG2hIIMbyOh3A7zAy
kwW81J8OxlbsszHp1yLICEkt07OCrBIleqhfiWH9wKMXRIREk40WTclKC3trjemtwJxp+PoVSJf4
GqG2uOF9NQdM8UJeuuX0bApCKAUvjehNP+E5GxmKvpjduu5mP/UOJb+InOt87lnnWgPIGTtanxtq
ifTE+BrX0zNGfgtznZ5dyLov1l42/8CQbLgut4pdCBNIoiHVdqpQPwsdFRLeuaBcUCqtC5+UWtsl
0DJ+IHoEuk2R7zCmgl5qjVsvACVcg3wU/qg9EuJzGHPeMQsbsNxRv5/0Kl/201ic20XaLfkjbZva
I5TjeTOhTZ6zL/hTSDqtOoQurLApz8fl1Ab5OhuE3ESyO1hU0VjmRrntU9qTSU/FUa7Rz98negm/
gK/OX5r+3FLvfnErw+9ZzcaoRgWGbqV80UUVAQdKiktXyumcbVl8QOSp/+iHVkxL3QqMc6/6PiXR
nqY/JBK3yXz30YYvBW3kkDTTQ2o+Ft4ab2r/kDM8shvlBANgLPIpN1kSttugdjHVaXEW3/Uah8EL
IUt114qfBsTTlXDalRW4kDqCb5NST8QMs0emoFrYWg2nW8XNPfkA5r6O6uQBmhMeuTKy1py/BfF5
w9RWdsApW63ctICZX+pQszZhWbu71GdWWPtDuhCxvKwKY+0nDYEufQKwy3y1u3BfE2qTBf4GbP16
amo+IOK9AscaUnLDzcZfACqA3C+Js3ea/IvfIWewkAEvJAIw2UdYsFMwWi62gDXJUmdGEGwNp0a6
5e4CuFbIXr6bLZCIKFmBDSOCCEA64UOE3nxF2LMSUcjlIrjUSfOjRRuV0wBBbm6tG6NYW0O7nflB
hBKgzl/08JfrzluxEJDmBP122wGT+Fr2cgDsUD8yj61cKxHduRj9cxppRNSL6aflNEsjLPCLJvaX
hoTUq8hiWvAt3K0QM4ZigzlLPkvR9xSRaG0ZF+dGZUyXItatchNGFBaUEzRlyFKuX3BkvDi+eYPk
L9k6EdouADdpeSgMgEedFskKDqNzp/u86do0AmxP2Hyh7WFDwD5U3g4ownnfOtB3EmHEtZI4pY3R
iJ8nWJ67bvR+OLWMyH7qrC8i87Gb6sGlkXkXTaB9yUzjMcq7JT5v8HmOc/0/1J3njuRWlm5fZV6A
Ar0BLi4wQYaPjEjv/hCZVZX05hy6Qz79XaHuniuVeqRpzJ8ZoIEWpKrKygzymL2/vZZrQf3zOmuX
YE+4dcAl3QvNs1ZBgL93rrUJdLRQgucJ3YKxd/ABVwc5XwenA3ochorBwKWBwHvjsT8wZ/LS1+TP
Yn/IQWXVYsLAQdFkG4zJNla83rAxhy84zAOcT+QW6WPd1/OtpRdqq2kV/iu3jMlqdZV37IF8atHs
L4gh4C8h3zUPvHLJyfcbLWL4KWw7emkp1LEJNtNqMYxv3aBe9FG57YFmpb0exin+FngzzgOsywsM
Tee2tKqWamBVRAifzqii5i1XZkB1KqIWEWFuPnALW5WyXSNm5W5XMbKPbGVoO7VjvhpnRiBjhw4G
7HpYSjZj5mXNCJxe1tK+7xLL+iENwRG5nYY19+O1Lt0bS09vKL9uu7hbLx7mCIbnxDkboZbQlYAO
DPc2bfZlSSg0nKjpXnm94l4y4n4oUzk5KxStpK8nPwdRl87loSMQb2D8IrefVipnbCXAhgfJCZMw
zDC5l84+Tyz5HKjCORAuhLCnM7Uf+nVdBkfoDAsmM8FJwcnhrPWdDtcL1DHEMttdpelCaDBZHv1x
aPgGW9E/LXICIcWYEBfczmcCKEg8nGIJBg2OPt8SndHWDpEm/CSjfWWl+qCPBsys6m0C4pDJ7xJT
m3aLW4lzqY2wrrpYV1nYxbN11mC+IDSCvidZYoqpjCTz3sxa+NATZiMuKElpzY3yEHo0jpU/gbdr
plVFHH1XBoMXNhQp0UPpjmRQV4CGCmUSJOd8Ef67kO20VYGDk0ZPHAXotPOJkU9GbQzRmAUCYY3T
vAS1IjrpvnZe60ZWySQRMy3q1APLd1rxoHyjec88p9+W9iI2rYthkJ/eBBkwm6Zz5VaIa2uQPpke
vFiwdW5aD8pHDX0+UikOI68toG9Vc3IxVAOW3WOl1izcvQa6YqYdMQZv9Lp66pycTqqAaBrB3spv
+ioD6JokyWtiNhxQ4sxnDa3Eru0ZoFsxLv1mzzO63g6Ag5tYO9KwoWYlAF59Lri3/eT3p7hQ+Tem
IesItO7kU45Wd7Edb/GeHw2nF/cNjIpophAYAf0odtUALLP2p32f6gBbKh+1yVK9yXzYTzX4R/DO
dxXIGNzK3SWIvRcmw5IV/sHN4jBPvFJMH8eSxge4r7F6TRZ+KkhSx2Lbsj+ErGnxuStsb2cv4yWo
0ge/cJqIsDXnw7FgvrGt3ereMsYxWxW8SygTCAwSHbbvc4EMS2NE62DPjTz6Jiizclb3yPPuyGm/
aLO1nRBhYJEqWXJKCIVWzZWrrRP3o5gWa1zH0rIqEOVGfmtlbDZ9vJeLPd5mfdPhSHK0GDMKWshP
vIviBZauvG85+F5EB85+6pb2cVja46yNQCeaqb3PSB3DGOi3VtGDEm3a4mtJ9e2AMOO1bT1gXx6+
8RXz6M+pkytqReaHN2Q/KqyTp9RUSbsOMic+SG+4yXJz2hqKb6KpkVykRca8eYNUucCMMCmN6dgR
qOEwgSVzGueSlLm5dQh3Y1PjON7N2TnR9VMvzXWwwMAOuHY+iCUF54JZB6ltC2WuyT5cmYbu2Hpf
0nMpRKLDu1QDrAhQKq3vbihugBjCKjEAZ+rzq01TWM1pMqx6NzYogVyYHjs4ADX7MCg+APw4jyeW
gUhrsZy4MDJT93ZmXGQsTHHjlW5JN7pAF+ioqt8GBfWRqS3ZuE1iJePRcsYmhbYZb13lMkds9F8q
b2gm6bMUSByUXm0Lq8fi5XEp+TYkALcmZzJDW6TTO35NmB5Z8umaCq9IjKMCotl9EDTvwDXSNdSE
pToJKSfGX9Ac8AKkxV6CebgRwIXAGfbqEkjM5z4DWM0GxZtauYM+IiQuSInqjMGx9MdMSraGuxE2
nWwbRArIHClFqJa4/jIBN+ylaoP1mIvcZtv00n6dW6yqFYy1tSeyZm0WFfP7C7J7A8hCPXNV7+Ps
pWDIDJ8OJ6o5Qx6Al2dkpkAyccBIHQN4PAbjCvr7c20H2BAbDQNPAYgfuEru9qCLrAkEUZaxTe56
ltEUHw1SgNDoKfFGLm507FcQ+j6WKQjEgVtznBzHxWzrk6rNeYEYIay62hUE6O+vGAyH5A00VKyD
AD9C2CFVsQumQSqYEaIW3oowtepviqr36LQjEu9B2BT83WYjKNx7SWXY2tDNHY0om3UQRMoqzUPb
2rN+axsuY2badYYLR2XlO6APey1KPddYD+VszS/weSC2Jg7DZkOuwRWhN3ydUPM9cKl1gIfZ1UHE
mk3FfIFu49YEVWrk8G8Hr/0QbiyBTxZFzfEIfNrTjN2kXE9qnp/oHRbWVrRz8CMxcSxHwIlbJpOt
9Nbryv4hcJPhbYCVhDN+mVN1arHcHfiVhvY+JX5SbfNU+s+MIGH1Rg+krE/YKcEt146GVbkFKHHh
QOJNz+lg1ms8PAGYiEyb/ecR+0F8Sduxw7PdKi875UPnJufGmnUnYnlqWZKYgWdL6k9tkxo7JdEt
Q5rca7WAT27LH7IHFJYiS+xWYMTZX8nVSAuiFFKAl6Yeh+FIq6usQ621AEDjRttmnMf6nVpAU1Ag
rGFPOwm4N2+JXZ5G3HZ2P+FpMxgEzo+1ZvRRXAuzg0dY9xKh3Vh8m2QinzJjSk+tnGEI0/VlGRwQ
cTlNb6unbLScady2+AuChyyTh8wFSD9AumUpaJE5sJNs2Phg1ZwbEtm5jYlcPMgcdc+BUo554mqe
HNhNxyixucXqW0O/cwquxSqBxcd0suVVu3SJIFAl2cSFTeuMKE5NyRY86OTrM/8Uz8zcbereWI++
tdQRP+gz1JsjELZ1q89HS77Y3vu8XPHsRraJrbk5J5m0yjspTTfeAcCYhnBZeO7Ofeo0d23tIDm9
5Qs2r5N5NUyN+XuRc9xPFoOr1s0Sv0g/0iiT2+o4dxB9U4R/6IKl2CCx/6TgoYXTONtYJ2V9arvs
lAq9v7kqUV0fPh4/JXfqh5URy4wRkh5vRqZvR7XoP/AymcMqc5bYC6lfyseSu4BT8OJB/ItHeaQ+
Z91DgBDPYD+eWky/rjx5zEGyW7b86TIP8dVUWm+fTCQopR42JOIT2MaFaZxdkSc1y7kbaJs2nlJj
UwJ4vmSuO+NGGZj4vvLcBg57qfZpAt10a9Wv3H4JdRbZeoHaWbfgoetVbxjraUSRuczocVEJhPrE
6ZCfEOhMWG/EH/ZOgFEA6pZbabTsM1RHRZIJqpRuejfrONw3tmzS/qZyIMia5nuwzOqbl5RFhCAW
t08ywfmEkN9zufFq/FPg56td3VCUkfT66pNfZL3cMN+Rrk3euWjEdkIQspy7c1KImIKOFRMmTHX+
whzc4M4Lz37E8nFkKir1kWi1bwrLgIfBhiOcPahp3SQ88WdtNuYVXC1IMn7VrifP/tHZ1pZq7ksv
uIXtMF2lHiWr1I08ohBno67RYLA3rwvek0fOpMl9jxUP14idrOMUYp9pUIJaJt26+HPXyQ1weOGv
LFGN6tF2G3tF6UtAxcVdF3Vet0YV+6jcunU/B0OPT3kBgAgIvRNa7MyhuTjMiayg+dVlDcOujkFs
OdpNUXTQelIwwc14HiUTy3EdHAatbc8Dzr260Y1oHnxU1RA9xxYMHmx+ZvWbCYc0D45TnCg3Lz2y
GY1Haqmdm1bIgVYmXi4jxv4Yzpy0D15dmdQTCtK8FBOYwkzHUl3GumBV9LOFe5jXfJVlWuZ3NcX1
hyCm5xwaHVaflV5qL02RpycknHp9wZoyc8rrVbwffCHNeCWZT2FkNZbDchidTj9ZxDf9dRw3+ENh
c/OUlckSFSMH3E1B9QLHx1LUj2kRQOxiyP+lSa28PnWp2WihX5TCXCeuWWCfi8cEsYI5ezOk3OSR
49OsrQPo/uhhlbK/dAaDp3VXcD8cNTOPBgqm+6A2+28xY9CPHZv+91KXBcwnX6vuFurfHEzH2IiK
thDcHjpbXZeaikA+zj7KJeU2cObkWzH1+jHA/orEeqRoHhd9A4+zJMzHiBfjwLNv0L7a5J2nRL2h
dt1Wzn2LrjKGBDItAfsdjPOW2+jblFk2Ny/NVl3LDQrOHlUqfUgIMhobHOr8EWRCCuaAt4sbk5hJ
25bCgFNn6S1nKPuJmvit1S31DiK0Bd6scy6q4mJkDFetW1FM+SHpy/IxH3myqEsYgMcqffQxbq+q
HI6dmKnC7xTk4wmyMBaIRWgfE+OFV5JSXFarUU3AY1esAPPuzwv9/6Tb8Wso03WYEiYK9FO7G3bC
kqYNPZWul1FG+esKMXKDx1jd//kXunaAfttO4DlnVtV36dzojDTZ17/Ib5o3phI9vjraX3QVIO/l
ZhtWRv5SpO4Ll9YJxicXA2cE8PjnX/efNI1oSzGLQleK4Tnn584UwyZoFuhMjVVVbnWZFOdqbtq/
6Nf/3K+8fndMTgIx8TxGDX/+MSa9xkh0yY8xtd3Qqo0wqUyxWTx/U1fuCJJe/6vh7n/ywdHOJkZ+
hUwQNfypQ5r2VScG3mzuiEa1a2vKauPc1ntJSie0yBn9xYNyba79/vOzdQAankc7kQyz8/ODMnlW
g/CUz6/LtwEa2dL3z7kMOC/Ou2nGqpDKz74oX//84/vjt2mTlvY5wVynOOkL/P6xyXhDRQF0IKzw
xvLpRqoHed2593Hv/0V78Z9+KRsYypU7FDB68PsvpSC9m+P1NlFRusGsoZM3MSRH4b94Vv74Jlxn
+1xixUQfDD6933+dmpJ00LWkESzBjH05Rz3M+xqbyMR0Kfq46y72Fz3NP6SMoXDozDheMzsO0Z2f
p3v9ybWk5vH2DRCXVrMytn0Kh55jCu0s/akzireuQfdG7VHonCkLbtZWf5/n9Bv+/AP9w3fPaKNH
1pwAPOPGf8hi4DbCJXzt7DsZ361110x6SDl/ZUmOUuWu/quhmT88t9ev59DHZYwELtjPA40OtWhd
NiaVvXV52x+XlYhI+7302z//tv6wAPBlrv3va779iqv46XWsoWBTZOE8RskKGqMjvJDg0n3raI9s
FBl+kzH6731F8/ePUYCYojIptIdu+V2WTBWUSBYtCoVav8mBqP/5V/s5X0d88DqUy6tIWOfagb9+
rr9Zv4kqAZbBPBGCsjgYbny2uipqOUdyhWmSnbkEmwSlRtr+najzL01XPjYV//s/v+M4/Mpi+w+C
3f/d/mjOH9WP7udf9Lvf8z+Dc/frYv2fj1U+DLh+P6rfzlX++jv+Dn9wrF/IwkFDB3HHVkp24B+T
lZrj/6KzPjuB5TIzxevFy/D30UqwEAYsnyuPjAWAdj4P8D84d7/4gFa8K2ZFd5jz/pcwd9avW93/
3yjY/BjPdE1yQQ4wPUadflreEpN58Bw+3wpJIG2YltZ+v/HNHI1eCakl3fhAiS/AKGPmAbkkvFTc
i45OEtPp6Yo8j5nyMJLnlOohoyhZRwQcYxeFX0NxDqyq6vqPpivQczh9tuFQVTkrGmvaBlGNkYWV
M+XvubYwyVmV3mBtfa+j8mN7la4iqJrVcSaM9mGroR4BIc3VsLIWj+N6YUosRl0cm2ZozQUH7CDn
foxmbWgvwezrNMjapLGv4ha5rQdtwpSZIe9a5UxeiqiHQz4S0qMbyuYo7U9/HFUfTc3C1XBwXRq7
SecNyFX1uRQhzZGluLPRQQSrPkHxtvb9rmQ/bXJiA1xFr1KWMvW+Tb6fPtNLmpaNLtE0wHBRwZ2d
qPjLHobkKXam7klalC5WDH9aL5Lr2L2pTEWztx+qNcK6qg85YI+I3oq4vuQ1Ix1hJ0cJdLiHABua
ihLHvk089SGDPH9pyJy9Z1kN+XTMU+WGGo0IAVw1zwZEIebYRIW1EJWYNXkTLJN5C4U/vp9M5b00
+JEKYJpF+UirI62QfmbDY613sYyuEzdngYRA497lB68ZHcO7Em8h1c9kpDXf6ka248iUbBImN1ug
b+ZwkGNJ68YMqKxEMbIvtV50ouc3tq/5C/peyVkSWp2NN9O25INvdEzyCm2sP+LcN7uTSWnMja5h
DYZRsSZ/5fk0okRSWFciwfcKz8OzuaWB/hcz7hGNRWxYpK02s5PUd5YRM6XFhwnpgTwjrYRxEiB/
as/DVWa12Q89abLXkg5Dvp1nGM+ICBJ6/maZ9iDJ+zJHqE6Py1113dgS5LRsAMT0u9x4w3sEOZ9D
HKWPuuN8ulr6xfGOqBYHH7yOkacfdFm07JBkjfqqfOij+1bzEolaZqmru6RsWXdHtwzuZnEVV5tU
NKLB1uSrKvsyORh2qed7CnrxQ08zKu4iKFHKfGJc3hGfXPcwqM/0mh+Mdhr9l5oI5RXk7DIebTi4
QndCavHDUBUQAAc0rng3sB4Dgi0ZkrvX3IUpF6DHtS9C3UXZs0sdMzmPsaAW49lGwl2wK710Wxu5
lZ8mc5puYGx4QzTpelqsuoSjbGSCGy7WQZss/W2MotKNWod2wCrXO1Bpoe3SuFq5yDfwNXd5Xm96
QWdqizzBGA5j4ljNTgeM2a9wZtok0A0nSUBgw1LrGuD7YawJzsp1CvB8jRCsda6uCAueFQcnkB+p
eMjJcF+bMrbT7zW8qo+4JDSMzmilv9dE9S1sBYX2UeJOvASZnqODq/gs+GHm1geDYuM72rE0WyUq
mc6gJ52clEOqHtslyKpQF02VkxfxFkzkST5Sq1VNyz+bon0jdrEQBPM79y1uFHEU4UAVLM0yfkWv
lvwQhs31X7kDwSqUJHZoui103qbn8LQVbmmpFUGd9OSUraSdg57mO7CE+irwWqaLYeYDsYbErdyz
sDMSBE1NWyP0tMX/dGrMmiG1YX8O664swUn61nAngPEu2yA3Kj2k+o5fvsrSnp2epgiexaZtH1tF
u3pd2dax6CdjgYviIbJVjuk4226hjE5XD+sLoQev2wdLUGKCatrq7NCCk58lyroaz2AKKytIfAZi
0ZIQXhV24R2mYpAe+JtmBONMti1jCXTJXEv5PlkTv5acv9CIKyh0m7Mz3RSuS+Ih7xJ9pwaHznrt
x0SmBhW374Xfje9DQ26FTJektVGKOfuMx2AYyEAAZqZaU6YgKfxqJE5Rmxb90lzMAicNLdSVbHLx
YnZN82OkaPe9njX9YlXWdc3JIZ9EM+linnzV0YcckpIL/DBmXUeR0WOmpqAuUgOK74wvZ4IXEw4V
3eko5uO664PZec/KeF6TxDsgEoeBDMM9ZvGsZnIhyh1p5c3jo91noLypdNsPJn/guNOVQymx15vh
MxtcM2XsQgs+s6kH8x3bKSPGQbYsMzkoh3eThnEMUjQT/t6ktsJkwOIWz2Pvkau1lsxOopZt/Abr
WFJGk6yGB1MjmI532U6GrW3F1asb8/3tmQoKdgX5kxQ5ykjxrNMmglO9N+YObe8xfdTmUX8ZXY23
o6o5BoQZpiv/zs5BLmvV3N4ndcVkU+zAIVuRsXDY45oKCuJCySn425n1Xzo5/hfpYSNl/0H++Leb
j7b7t81Qf//o0S7+bzhLcvr7z4+S/z5Qtsk+fneU5Df87SR5RR8zi85t0CBhDTr5H+fI4BeHuQ7G
Lbgy/Y0U9h/HSDvgHMkBD1tlcGVoXNFffz9G2u4vXBB0m2a2RYrDg/jxL+CSGSnhL/bbigMrG2OT
MBa4kRs6/3f977+5cSD97lN/oXyuB2N86IZr1mleq8l7jZPU29BEOwSy2+rW1mr1Xabsfm2rdy/L
ObSYJQ4Ao04fqRYOM8qitHgCXr7WhEDcQuAlfSTAyTEldTCbNijVLXa7jERXgD+JOqLaZBkWGsuO
DLvfjwaeZS7ObEDJyuizlY+ccwj8lVm89p3TnKzgU5I0mU3c0ilLAM3NIkK4FTW0HjPvUFwla7Tw
3Ot0kGne1LXJ/Iy670wV1vYLl+IVqwGsA28vqoVpd325IBItQyvPXsyYLulEOGX2mLSRN5OGtnjR
QMDnhGbmN2VMLPWy2AoaLIIBc4n/xe7i13HWdmTYYLSiHqY7HsnknQ4Gp2XKte89Z5M281/dYm3T
IBisN96LFr1yrV5GjWEp8iPWzkO5NXYwETq3O8hBfxJltaXt+DQU9rclXei4BcVTQ35v9iOA1cHG
L/pTCU+dmnFDikId2TZ33ogjyAg2g10kB8LiWOxz8mrTvaVirKa1evbAmnb+oxdcPA4cmNlRbVRG
qBp1kZjcqZBUA5pzsLQ5aycxvI1M9Z2GZ5j06ElX7+mYB3elEejPTeuLR4Mo/w2XjOe+N4mU9u8J
32in669GD7tSF2+m3R56HD1ITPKUimxH/AJnUYkToceezfw3x7JmVzbm2gs+F592ALy5vlRj1Kp2
3S3T4ToiBVTb2o8xOk9fZM+S3IyYSCVwcpFr3W9usdU+k2EVn4sYph9++xIPFQ38+UMWeZTE/i1R
r1tJNr9kvsh0VhoOUq2MowBZS1RVLbekFuneyquWk4ndswPIxdBO98wF5mkuAVSpirZzBjh7I3L8
vL2u4whsjK1iZwfBg9VxDJ36yfH89WTcgDi+4/xwdGNtpNTVQFOwQ3Tj55jsZ4wUshuyHWXpuzaI
n9G53pUzWtziYJfX+1mprwLQSk21xw+IrYZxqH3s5iDQsHGk9o6MUZQwaSjN6snn4Xa873lCkKE5
Fl516Sqo+chXfOfoIPeZxxF1Ce2GoHs0U/qe5bclOSZz/mS2R37pjWsVRMBGO3LH96X6DLo7184P
9FaIUm+HAPWNoVZJcQxMmokDfoPYmI+T1n8asbfSlVChnd7FJv+esEouAIjLTvIhc/LQOvr12ZOg
mS6XHBekf9YXe0MslJ2M+19grFJF2Ms7lH5dnthPVyJoH4Wb3LVIllW59+LRvPpddkgI3DBRvliZ
ObdOQKTDqrXUTuu0L5V52dHx81ujkDeWGL6mLHtnLjtdL3P+2iSLt01TUHSjdQ64p9D+yURU41f5
xpEweV3a1r+bSlSGZVz3JI9qc11bxmNqj+NhUX53qZZg2EiBJNS2DF4tqVC2af6I2An+a+c8cDO8
x/ZzUwRym5d5/VUss/NcetOEozOxV6TZHx2L7FqAC1mFiCvu6SxunC49JHq3G1PtZij0SPrLSnrd
+zLSRuwr+uaO+WmUclfG/VHO2gMF2Zy6/puN75LGKKgKH9dZXXZDiDDOWCcDwHhbs9NQJOtEfMRq
WCVNTfBsNC/w3sEeRFPuqtfBPja0kMt2GF98q0/gYyfp9ymermIiovKrhajevFPFvMaR15GmkDV3
/UV/n4bCOxkyjcO09ps10cB+7RV6gG+Ex1T4Hpf8zmFoQVyKvJujPLF1coRMrlJzfa1M/zE1pL7N
A61jp1j0byMDwkxYlHbYLWJeU2lcCw6DnnjNvdJB4f5KnlOTgQ8Y9TtpSt7n0guvCZ2ZlyzfYYll
pnxVu5HmXTLiVsR6h2DbW98opPUJr8Y1ZyaOc9kQGR7f3bxKo9iPd2ViHQrGzwsew5bKyWJ9ZCkL
d1KvrYxkuU+Dk4hfPNOSVkQ7J9J9MZlIz0CVPr92rGemp73pSx55orp6s+0CeVdDBslrGDPwp3sj
5to7yZPpLyd8Z/ep4z4Q/8YBztBJeWwr/+y12TucoYlQuTpRnIhGWa5G+ZCZp86JBqYkeEhMfYkW
/47b5FuVYWxEa0m+Lhq6k20/CNZXYephinLFzrnmFSOc2GKbNCokRnMJXKaFmn0nT13yGvfiXet4
qcVhZBbCwSE5QPsfSU4FVUm4RUaFlpzF2G+9RrvBXfuWeWrvCow48tVvZyywzXzEKFgSo0LpzijJ
dZy+yenmoyYLeu+M6C0lBUJcaZQ4gHqDXPM0nrSpuDP52nt7afuwSpJlx/0mrLxznUxbfFBhlqTn
0vZXzcinPAff7VluEpgLJLd88m59EqZlueXof1S52A8mysprSJ/2TehgnKXrie8hK9Grtja6U615
jKf60y7bo5I4iGAqIps2w4onWFvcDXe78WGoaUAW/ndTFW5kJvb33g1eeiNo+fb6g82bv0o69GdL
Jd1rj1M7Mk0Wr2qHRyXgNqFjFdbKN+VSkp7VYuEazVf2VL4auE32SnS8i6avVr62kArgm9HHR6Hy
fQNtNSQzvjGwJOaefHWs6lEz4jtDLMZG9O0mxeZNykbMIcChbGuzVKX9sjHY4QscU/1igf5Sm1ht
ByhBNFrD3B2ee1phgAL54beCMbtsUYTcOZkg2Sx844ix9TLkexju3JQnk6utx08Hz6RbF4faG3cl
2Y3Yno5ZveV00AxWtmcTQ+baxYjivO1SBZGLXLSRJlld7cdoyVUbeFEwZ3dGJR5aq7qbteFiuupe
Y5YBKG31ZtkFI1buQyH6N13/qioL9dGXMVuHqTsayUfCLSm16v2kM7ZA/NYT5bZgvLPjtSF/mtQ3
aXsz+u8x6erx+UpIiIENZtV6ag/O/FIH6DP1memtHVcc1BV1OKdjpAXP1BhJcX50qPAcqZCrnTN+
I9q3kI+Tz86OCD6AW3TCulG7yUjZLqr3/HrA6wkiv0jAOSYps8bySbhfZ4GQ3JlEzlYcto/GUhLz
o5GtDQ/55LtER7i+x/mXDtcyHbCr29MJgnXDbBmx/HQPgOkIjSIiNaqflRJRNtjfJEWTQBF18PNm
Z/TaRoeppsftri3xHKPkjYSDX9pv7rDec3xTn3UrsDzimpOjhlPXPJiZuy8T8vb6ojaO2zxhfl/3
vrg3uhsTX+mSmndD9uXpRbRAfwkanWi2eSB+dMsIVBYtlY88+YoN8oZnkRicP3oSvDF9MhmvsYpt
SMM826PcZxydzlqZIZnqYiPsChZO29EAVaqYuNZYgY+ABctdHTEjnwXRaH/T6wQ1uoPl3IA911l0
rC83Xp4aRkggbZKgSwfvHslRvMN5zqUip9YplI+8/c6hjuH6OrG9K9XJVc0xy7X7sg7e1dyvF6wr
pjQu/QwmrfnuNCJC40GQMbWbQ8k8hcluS1L5YVieajshFM8PtOn26AEiWOTMQTf+jV7iIJbyubeX
HcbWFyedngvPvCkz48g+EU4m55pGPwpLjzIzZRit2ZmaydDGMhxVJ8ywtUdmK6QiLuVVGwbKNmma
myzEZovHMD0KV1+3NlNXDPWt4KUjVBwe8+6Kei0irjqPMz9ybaqijsn+IF/q01ibfoQa/KrU7p8g
snHWHXRGxPJlm9vtfI2IR7g7Pije66tp0L9xdJVvbs36XzBdc4bISw0iG+ttRgkuHOlJ1pGWmG7k
GgX9V80zKV1o4ujFLVp2cyZsiKMGlLCzp8gaZX38ULpLclsqjXmWTrZPcoFxDjOqmpiQn1VxUQtj
Da7R6ht7rKsoYDxvWXSbs/Q2Nkb+i+tHbh1svAGxMktfu2Y87EUxZXirmVz2RstclUtPBTjGzC2t
dsfU7qPStLPvC8Rtjc8TeUUmbyTBvxA+4YhtZ9k1Phe/ZhzWPkq3l9TnOpDX6Hw1N7jNdU0SNufE
bpjFZc69ZWNORbcvi54+SYExADvJum2aA1nWe09aOsWR9pxmDf3hur6VYwyluP6ekRkpZU8o1W4t
JqgKDR5t/WEgAbzN8qT7bjhLt/NxdIQmYQDcWpxdiSGFE9GWLcMfHZpYJoHcjhR0R3NSZENwcns2
Mgm0w0dQdCCJ8WhqZRpZLlMawNfIu9T4eM2P0ews7LWD2GW2qUUTnITV0rnVyhultef8s20Zw5la
BDbzVTvXBQygjN2mrSUKweXC3O4+8+RdpweXiuNfmiHhKcbvHqSdySYV58qEzKD5w6qLE6L0i0eC
GUGTCk2mFMyK02NvMGclm4zAHGOJF87xWpRx2d32PR9bvJCka52q28zSoldEa4U7UffeSvN1ksa9
1Zq7ufNOjRDr3qoviif7WGRfwvbfpD7spsD7qrM8YmjshxwdhGfxB4mWnVl984PnZDKeLaN7kJjR
iGGnh3hOv2me++HI7h36xZunDffoEfIQDgB2SYmUc3E/2oRXQadaGaQcmVW/78w2gt6As+97xSX+
mLpNhv3MYJp+JMnkdMhm54HyWEEBr+MgwSjTiyQJt2k0AvdiLqPcb8+apmElX+6Q5qY7q3xvEaSv
EkzS5B77S+MJd+2UZRkRRL/RHM05mx1i58pvNgEXhaXR7zu2D/prB1O1hyobPlOFMsKrl5ZFxlWR
KAMWPaoWqj80SfJS1gge6/IcO925NQm+gf0k2fZ9ZHDeYuMNU2kwZlnQX+nZrpXLoW2eyGPpkV7m
W27l92U7bvqCSj65sY9JG3fD0mknz0++Mo45RpIfSzH+P/bOY8l1JM3SrzLWe6Q5hEMsZkMSlEGG
vKE2sBD3QguHdODp52Na1nRWzlRb5bLNepdWdUMwSLg4/znfuavE+B30LlMnh4Jk0Kk8j9Wrv3hb
4VK8ExCzshkCVq3/2mYlfyCBe65qqOrG7732rA0wsfc06+/SJNrLBXTadSNhcBgWPuEqz7leVuNN
YS3Hwgl2bSf55JvHyrRPYhqYzgw/pFUahIM8olfedvRxpZnTJk1zsgj2WnKUXAWsVDktjde5C8Q4
IkK29bJkMY0fDvKG2XHNppZ+6g/J4HKU8j4c2tRLvzsOKTth3xwGOpw4u5NXDYZcrWaoV1Dv1zNC
7V3bJheZTuveNp6RK0eCpEzhlMx82uo4tu7jrhluvHpOOIrqw4hXk1tr1vfES6PhJlDWl8Ne1xvL
xpw4+pE3QE1jWnIZ54myWbvR5iGxyTtM3vVwYtiJOzG39fW9NzEv20yS6tisG/Ebi/bRVg2zTmHP
r31jHScGWZOmwHnVj0m1HrLuU7kyDPR3ph06BvunJNWXMbV/1pWDZF9P6hLbDbMY6bTzjzhypxxB
qkRoAnjHEWMgVTCwAbfx1svgImZkMB9UVFEb2fVrBkFUZfMOLjwkYT8ZeqVtPJJ1H44ViakeYBz/
+LbgnTcCfMi1Oici3ealW+9E71MtKNhhnP76Nyfo608KH3RHhX3yHOE09amlJRIi5Y1EzLmMPBpr
kyuync2vTeEf2mZ2thWm0o1sJufodvVDO+TpzTBrcglptZ2gjO7KnkZu5q2rXHt6Jassf1Jt0xLL
IZCDFzYn2pH7PFUDn5BSf5V1F0qz6e+yYd56V5Wi8hxuIvuJFEw0jlsGMPEWvm2uwlTzse/H2CU/
H+cvPlnvVcZdgPX6bZh7HP0T55feLXct3hr6onoamWSnf8x0vH8YhYh/5RVy50Co2dinKv6yrT7d
xQ0FbwPZIZx515IglR4ZI61ywz2OxTNmxTCtI/gbY77yaSaghH0ter3PPdfdUejcYfO0qR9a5Vg/
S5neUxC7tbNlS8krFzKi0udkaF4MWxxKo32YeIhX9Kw/dLTAruJI/uqTdnc9o9iQ3iNxk2Qn2io2
tesQPOh2Zls8+faX3Y/rIi3CvrAfgmqcN6Wyz94wfVuTYhdV9YHg/yklJ4QTJXrIHHVWlrkTGmlq
Hvlfx56PPm02HBKK9KEtxbn06H0W8eisDGWnL0X01mX6xuppYXtQbrWPJ7ktm8W8RZhy5TVZUOwA
NsiV5ynzfenmjgGQrMjFUAuviovT6XMafTb2Y7p43Spf0ORa+5V0bytfqfVdoenphTAvRIEUi+/C
toRr0NgYVRQ6qhs5iyyviB5HGl32JKIXyDHm0bsGeAqTy4CpHqGFcIFL5ZshsC1UOQ41lxM6Qv3K
z/0HsvVU0rvvFFf2bNxB6LZWSoCl9FBW1CmTT13sbSSLWc8eOyAmVHF6ghd79F3UnhQFqKMqNBbz
2uC0Z5XM3izLOWBe3tPPtrYw4sNr8GGJZC0pSZ+xLwG1hN2mMSgQq/q3zrjtUKVh5/qNRel1sZml
3nEAX1GFuXG8hfVoiQLiQJg+X5P4vjTe694KJ4z1DLV/XR8wzNFrUSlQzuK1L1iLuylHrp8vU/yo
Pf/YeWBtEgZKMl1n424MXnI+PzoS90NZv+fALNbjGIVWUxyCniV56h9rlotofsrcaFMvcj3xt8/I
3oyjs1PiukAHu0p/abN47wJwotGrizBBf+00+z8zbjkGAug1PVZSuu7OYud6wzHXlFeUYTWQBnhM
9E+r/Cj817kYV1HyTaD2FNBtbA4kFjHXpT9QNUSZ7hpUaOEsG3SFCxHwbddxbTDNi0OKICfjzaLR
ncr4V1Ozs5jluY0YUMZi5w8Br4BwZ6KcDQN4ik4poxX+Kmoyf2skL56bb7no8pdz4qOVvCdYoaui
PBjjHXDuep27w74t6V8h/6akeyerR9+mhAYg2jXdVVsPZcGlvqVobLAofXLa/LZL81PEvY2kgh2a
brHRoP4rGo2wVwz37jLRghd/k1aNV5in7wqCUvx6d5KmwoVVT1XpofAXhhNlUh1bYb00JjEI9aLG
S8UkJJqeTTvdNvEvzTwBJGdrvVQT4R9J2eFzPWv+uB2z/6W8I/YsQEFUB0M/5CPjCN25xNx62tz8
o5PST97SDEhEa7Rf06U/pM30VFjvxTTj1vAexo5Cb1IfrgaJFhH7e3NSf181IwGbwPsxSKKw81Tc
VJhbU1Wc6v6Wavj6icIoNCdjrzJ6bGvNTTHYeNFjmkUneHvrShs7m77qTBLuzKd1blls/D7eHsho
Hl6giI3wYXKeKnp6fcsqz7RIxP37YB2J7AYYDX6vtO0BO2DgE0fmPGZ7w10KtmbZnBey0kQCo+SY
+4cuJcQUH6+5kSQLwWX59FZWz8VyW7j0mIh3g208I/V01LTjZpwhMB84Y3ae0rAQM5sIg2VGZo0N
Y4KQnlKbgo/M9WroGPU+Xb4jfB9Bpu+Lulwp/eJDl4lJMY1Fd0Zjrqer9LxcTMk1crIJ2sZ3YFzD
wrR3GZFZJ7206ixzplik7NaZw1EJdS31xw2I74On5C1R6yB6YQtYRV6F8fQkq5Mszq547gwKx5GL
tnZqrurmp66e7Y7BV5ha7IGN96BK/ikt6lGKJGIV+2J0t8aSJ6vSeG7NDK8Bw44R2IdyrJCSibmx
9+RK134xMOC5tBaf23ingunNzu6X7hrOXyGxrJysuamqnZ8OpKwOvc3CkrJMWVsnoK1CwyZY/Eds
+/GqLe/w5VkMKxiB+My7A+9kWIYiD1QyCHTK81hkAWl+72We6YiuF/g0XME4QoU5ATTLdFdMCzZX
vEDCmyiSS6OjgmdD4HWw0vxpTHwat8XgcV/nIJQcooj0jxJ+eXDmjgtacdOYiLbFcNMtfb2vjOa2
T6KPya3fbYMLbj+8SMdXL9lYVEf8gRwL4auc56B9y/XrIoCXiq77qov0pqWr2h6IRboDOccm9JNN
L/xtadzmEQFiRPJgnnctbdxG666aGbQOL3l+J0bHTdhZD6pOfzgEei1SnM5ATLvbaQuXwszU9ir5
PuXcL9TSybAENFEOjNWam1lx4K/CMniezWeVXWziKRzRV4uhwprP52wX28i6Ke3xzuy+JtuAgtIe
LP8j6NOHDBXWSnEH9UxlWiAtM2cZtW1RkvP6kBSHeQiT6NWaTpV8ROW+tKXN+Zu8lYUhaSUFIlSn
+keAIgShevstkNOmCN78sbkBZkH4kimbitKVp7CZM+HKCjgUs/1dxZ+wu/rNgE4ZEGRYJZGXbpVX
XdALbLSoRq9zZ7wZBb8kcMR1Ncl9KbscJlubv7nEBLf5bN3xbBFmvRrXl2RHSJYA6Bv3bB4njylQ
N7xBJF4n+bK1C/s+LpMGC3r6MyIL3hXWGQTEckx1FfZ5vFedDWtLc0rxDdoesK+tMAmxGRhIizP1
kp4RMFjGUtG0xmdtBJdqYY5LnORS5AFN7Gk/Po2L8wEHq2P0ox9M1CEdAHfq1WHOrn4R/F6MvVD8
A+TJddszE9H6Pggy8dFLg2bK5Rp25oriLT2OpY+ZUTuARoggXYnEgrujPHjBfO4GWMSmF7sb+iFw
L/qJujdk9LAM3D4GmfwIrNheo0Q26wSzNs9TF5MkNO370txGgZ1wvL4FfMNnCxPkqkztjyBZwLUm
8cyVUzu3ivUIJ+M87WvLYYweizR64WIY8BEKlhN20n7ng3o6lmowZejO9LJ7SO8bp2z3jadfYs27
oSZHh077MgGGMhL5Afh+mwNOX8GMf47FwhXM2nYFAUNruXVHdWBCvI3JS7ZdciCncNMH4gI9eFVk
hkuZqtbHbCGGPwRks3LKL4vFELuAT9Kd584nk15SCharOD5UuSy2ovFmkqtZUbxYQ+NkoYVKsus6
x0o2wsrwyylcRwbrSfyU5kSXVh5hPCZaeAzFJpuzHeSwsGvs/mjY8koFr+3T4PCaOqYOaLR9Tn4v
8lO5jaIG4JWoHqRtVQ+1yYA0mCPvtonhUNlV1oe5m1o/vK4551Nph1w16zXUDbqHGu42Ixj7TVkj
VRDR7x8VqkuIom/eTcUVVKVnt9/bS8GsetAlfdGURM/3agTmtXJM6EGNxd34WmCwKm3zMY+ar8Ef
zPxSRfA410Vc228ghdSv8Sryxhbkn2ZCaSpy1f6CggAFNF6GnzyD0DQie7hdatxidt6irtB+cQoa
Q51Lvg4nwzxyrVoMvgXTGGdcMaDQIaPM77GZuxWBOuuudb3nMUAio4Run2He2Cb0Or0xcmcwDS3i
drAWg/Zrk9WjmsyNaESxlUsavMZ5wjm36Kd3Sjt+wjlw+n3lTvJGAZD7aGOG3jF+h59NlZGInBUn
e0HoIoGfToCvrIjZKZQ2NxluHB79/SSc6sY1EJ3qaM97QUkE941jpdqf/Wg2tzJIuDkyjmS/1d66
YWtC6zFGh3PdJA6JwblMdNNwMYtZvo5VoOq12XXBL5Fqu145whh3VtFukT0mGaYUfW8SbjS7JqE0
ZR0lqvOuVJuWe3AxFz9bx8sfBzpqH0bIGAxQlnqTTst7H1XlVpRL8TOAgtBuOsQiRrFjY7Mbp1V2
35GKgyLF0Y1+q4A3GT+zPfo5B4PSwuI2WW9mBVlKich667nXHJpclmdrwtBptdK6lNwfOOE0nKjq
GTzqxs5ME78MnBwEcOiPguIEl+farG+yLEAenBJ/1yidhg7MCd63loEKLDJ3V4lz7s+4bQft+N+N
HKErJYZoNy7ulltRV8Fn0RrmLlsMYIxNK88RaZKt4HxwRKHmEMVeeosHVb94V6aX1VruXWfO3dYt
RuJybiPdU9vawcXPbW8zNj1OGJsrhU2JMwwyNYH1idzxs5hi2e5g5XJniUgSt3ZbiWPb0a09W7H5
YPZxueJw5tVhFDDO5QI2b2iHriEZ5eSbqYfuzlhCHEznNUD+AQE4hLE43uWu5vX19KW8ApmYtsHQ
J2cJA4+vgfrCo8xVjmJE2A+xjIm1ixc/ipZ2q8pU752y8N/HvI/HtcjLRW3YxYwHUu30D3vGt4hK
jcwAF6kEKICpj6ETNQ9mmGKnqpAoouASxKgmLRCZTZ95Pm9LKiHHyTtgTiW7ZmWmYdTkMdIGMFLG
2Z754lAQdIfAE7T4ipqCMDU8dmOVRSSBXNT+dY6JhKp7PzN5Zq36Bm0D/TuT48Zz5MYnibqx54zG
6Caed5ok7Qm00RjWE5ah2HO9PVGV/iECgnpPWvOXsrzyknGQxPQxQe8jhD8BEIr9c1OnlBs0dN7n
tKNWrdgOhK4BjyyoxA1RgHRs4tcp95xjNsmXqa7UrdNX+s6y+oXl2rJDXpbF3zqK9ohI/Unlkfl6
XQopF+QOBSBi/jGJkTeBz8RDnFtyN7cNX6tTPkVOKw6OU89P7uCiuhAcDX0bE02KPnEvyO7eo1Q1
BqP3OSUWIMbA3STQv7xVZjiy2dAr/SNhkhD5EwHmopxOUT73R/A8iieC6iWoO/5PJ82Y0ki/39YN
U1+eIYYqeG2hFXHM/wabMZ8R5D7rgYl55ze7YBmZJPc5ckyhl+ri1dfQfNZxvO/z0jkkbS72rrb4
CE/2bg5wznSBf/C8GsXf99S6FuoIp7oEAeBACDEyZ2sqPZ/tuZtDoy94xign3lyrQh5oMXTPlj8N
t/MoNWVcKn/26wzFiayBM2BT0MMFMAwqU5SKiPPOmN/pHsAtfc/5qreShxm+we3MezusOJzYIeMk
OhkT/ZxmfnFPXepwA6YieqmNWaC45a+EdsW6vDIQFq3rfVuX22B0pq05ts0m4tT4I5DD6zWBEzbT
VRyt52J49gl2eyu6nmGbKLdHTlo8oI+tAtYjdW6ds8xh8h/XAkd+yRypYCqBWzkKsdxatwQ5sWWV
qEBMkk86n+xLp1y44fnyjtCDPlNP+jOKbLF2Co33YnJxbkN9C3XTLuMVEg+5jKfRChsNE0cZImJa
THsZwp2Xht5UVBsODD2bBgeRKu+a7TyM0JUNtwAzwPVlid6tODcdFmwX01DAHWQT11AnzYq3LrIw
FthlIIEy4u9fDUpPDTYvPCe9KqOfFWS1mxnZT+Gt2Sy2gZMHvpwIam8txCSOfEChnFiT91nmAeZM
hpK3mDhAojWttyuIkzPlMS3jIixA5m2d7yOMuSgwsXYPAj4W4CObFotl7qNbPm3cy9NOFXidovSh
x9jIEdMf6zBrrHTfc/5Y8WP9l6Jou73CWTev/PTK5IOL7I2brrMSd4UsqG+tfOiRjHCxXTxRoK1P
lT5kVpRh+RwGEgZel7003BHwfKnU2jSkkn9NpUpvnWJxofGMXMnyRNMHOQX6iP+ViU7C90s5H8No
garWqLvcmSOquTz+dDXsm9u5MNQ39ZzLr5xepmOwiDkPvdhgUmCP1wmsjt9xYMhbg5V8S2SnOFoA
m6AzBjK5N+aqCmGZ9qdpQCafkt7c0wfbvfXxQhFtIDlN22QwgkGlZzSsOiwnfOlJot8K7g88iTVN
UJBycTYN1Hf+KvKsPAdRNG7rYgnI1EAe5rLnifUgcP4tBJvCeUayIACIO7ZI5mXTLgofazn57a0m
VayzvAQcl/cH16/MI6FLQE+Trs6qa6pNms3zra6x87Sp9xAxn9xqz87eEj9X7hosan8ajKGGFufS
YJMs7yrSzVPXB9izspqRq6f7Z9HxoVrpVLQIdL13IhyMQXG6t934FQUeMwJAo0uhMnvXV9ZwqwXE
CSBDXvCjdYdmX7vFtBtLU4VGPXT3AMLYGPRYsAt5JStpv4DubP0K+9Iy+7RZYLrimTFuEtt0PluK
hs6JbcE/imPFmL1CxvMZDVEEukz3S5bB0hldsWDwcbNqrT2WiFxm5guLyefAVPHAWDhYOUgL4TQZ
87ZKdXaO5oxnJAIybQNdWqYPN5iDez8+07IbDskpkHcY8MujG8ftdwn/IlI0GhPCQM9eeW7PEaCN
lq0H82jFgfSkYnRKZwATQnhuxHXY9sAtHSy15cmpINX0bSC5TkaL5qEnBN8yB4o8kGeL/GIm4byx
c0Q7vIpFyrDEk1+BMqLngTYZqF8ZsQiXEb2G4ycMDvYZaI6GwtZNQY6JABBJV1ibu9Js9zF8LeIP
ZMX8xYzviDJ4TrtvI+T1pp0YHtftcigAhpAHaTeNcE453Io1OQ3AnMsNbJ1nuvQIh9EcUVgo+XL+
+bvp/W8FAf6NCOm/lxX4bxQ0veY//3U4YDek1c+P/xV+DR99TUqg+HNM4Pqlf8QEzN9o/bsWPZD7
9T0yov/ICVAofq04CtgEbQcvjkno+R9Nnr/9/q/5v2AlmT73mv+bEzD4frhi+DLTFIQFTMv/O0EB
mx//55gAUAfMFdc4PQlWfsP/hxCgA6ehyZ5zbZX7IbiM0d0BL2pgMHIbeTUGgzhoUNeKJiYI4viE
VaV3ZWX27bkg8jhtSpdePowZE7d17cnEC6PRzV8ruDHpWk5Cc5ENjOErrYXxIRU4rJMjkg7BjSLP
boMczlm1NRz/SVRzxH4iJocMdpq0txESjIV7wR8AsCDdhgZaPHRlJ9EHFkeruhk8DKAg5Zz2j1pa
au/jnzWByhl37J9rtv+StLeFA/6dEC6DbyialvUXYkPsLKgaEjBPEE1HkdbDq2kOMKzZhG+QKLjz
BJlMsHzX8cufPkf/n5/8l+TG7z85EDhDXHgRvMN/YX0k5uDYvC7iXbG7Htymv8zabM7/9Q/x//rG
k2fmQ3eNqtDe5FMB+s/5kHlSwD1d2jAHBB7cYQpxKF1yeS8Mk8qQg8y6ajx5vQS0aIwETTOjSpCX
E2MYSAJMi9umGz1gvOFy3lKuwnYQtzeO0aVsadnMBMzAh3u9DVug5EooXwwBKtRPrvCdA9mWlP8P
Mxhrzpxtr+hOQiBjbKklHtGhZ4yx7WN72Hjgqx5zKE7fc1OoeiMSEtzTQ754xcMAQfetVV5yyZPE
+tXW2k03mEXm5Ug/pviwhYcvKLEAXa8sc47Iq8IfpWBZNZ/B0hWICyOEMOI6tjoSYnEy9D/saJw8
F5GdNQQGdGx8UfWawG8VE7Aj+gCBy4HV3PntT98dYfnpfPGtMF+iVK3qrPPALRJl67l+D67YO6ro
5ntOpfVdEHMoWLNMjxmpEct8tcACIysZA5MdusHqnwz0F70fJ6Ufl6oXDsjugLlGR4OosWGbTINN
LJooP+WRm6LdLgVpYs9vYUQ1Tg23dcGTrSOpPh0ZF9y4g6Trwv/6s/MXHoYvWJV8VjVi8qxrQrh/
+YQaS53mRfdd+0l9lMRN7klqIwEmPurlxASP9DiHX17wGzN7tiXfvnD1FbidcsIjZhLvf/+F/tYO
9e9tP7eg7B/79ufPnqzaf4OAmiVYHf71JvQwfBC2+/PO8/sX/FEiLSiRpsqUKjhCamxCdGb8USLt
/+az5BP7ZMRJA7DDD/lj62F/Eddq5yvPgK+Q/Nd/7j0WrAO+GwAb1wV3RIDt7+w9dKz80+YD8cej
kIjVRwpEUpPL6D+vQfWYRDMDxEcuyrKD9FdAGI+j4KCaqX1GIXDCDiz2JXFxyKKS+efJlPpTVD0j
6iwimpPAUY4Hu7u0/ajfLJSMx9kS1pOs7WY7TN18wL6VPS+ziQE7Xn6YE4M9nXTxfVQMy8npSVMm
s6FHzqTxvKWqQYa4TvqDPTggSEZmRnaa+Meyj3Cg9EVqx9vMIMe1aSA0hirpx9fcVzPp2SSBa5pW
nnyXpakHMIKLheHVtTuGPDW6jpKMgqKo45A6wMpctdyA2U+bZmFwxB5aoMsFOZ7bqYM7HRspIq8g
WUbPN8Ns2TvNfWnDqzvguR2eO9dMmTMC374HPEyKK0HgKiNHrlWN9wkjqbfuHQxX9SybA7ZuQ65y
0IQtEzENDRAjaN+Y5AIJx0R2enGwBJwyx9yUotF3pAQDe7jrU6IYGcN/V6lfyn6XiTHdx9N0hCD5
2ebzjV1RZFyeWA+OE25WIBFrQLBtOGkCRHieRBJ9w7Idj6qdXps6Kg9DQ16lZciLPIox2e68jZW5
n5bQ/k3XqyN/qls/cR51oJrQGQe88tR1zeSRP7NM4r1u/C8650BFSXALouy/XRf+Z1MG5puW3Vuq
ggNy97EEVUXgIyoeJhNxXypdf1fCfXSrFnq9+YPG3MdIiv08mmHettsuQmGtDP5LgU3bDFDNoF6k
fOslqttt1vjNfi5RDjipPLhN+dRyQ7rJrOlD2jM6dhrtFcaaviEXPSFIcINybOtk002y0jVhyGxC
MwOBExPFnoQVRlMrftUT75dlrCiGy3KApDqxVgTSKxyA9U4aXMvG4aCA7D1PTjQfteeuc2xGxfg6
QgMZvgnpPbaYUuLqTcl+kBicOoe4yoxZffY7K1RN4qOWOLCRoqQl0CBli/EEjces+J3n4UhwyUIl
sWH/3YDn7z4M4VV3HUYplLQhPsjEQnVvGw4Fq15XKao6F9WkK59hBpLZ4vIkk7JfqXi4zCm7gPSC
OxxowWqau/3kMIcmpN7awJQnjEex9UiqHhLx7Gx6q7kn801aSmN1lkHenQZb2+vCSd8EeTzyswPO
N5ofOA8fu4LXM+DYqzpY/c2Q3jCBvSI4lnldOv5N7hIf7dg5t04FtrjDYVnmrcBQlvtYC+J6A1NJ
kkDB0q6962HVWbyVkzferrS6Wyo/OoDfXBsrwTGkK4sbo8d8UVYthngDNQo0Ed7ycsATUcePZZL6
h2rW1pNRyvheyCBaA9jGxun68zZAS0rgCA7fRRq/lGl7MIpfeNnNJxwdKiyVCw/fdbqDqa49aeoF
nc/aFiUNJ+QO9zmeo8H1h90EtpYmDAYOXcacdHTbaRN1jFs6I4HgiDGX8aY/YOW1ubzqyN+aTFl2
dud4pPhibzsk07hGL7XeICEjn1b7yICmJptsT2z0My7z+zpB+6QcEHboJkvq/pHUfLCeS8JGs2BG
Isso2w0OVbZd9oWXc2FC6XWbJpJfyZgfZpVviiR5jpvuy8Fz+5lX3T5rHYUviNplNayjkuoHR5NB
sOQtaMtLZcoHg7zQmpmKvUaj3GtfvIqWxxEtbM98jgEg70EKfjcfo3pVtbCtqkjSFFM0d7wcigrr
Jb2U0kbfNKHeGM4AMJPbcwyhOXQjkiaxCd074XbtLhtMUtZbkKKsgbJJoqe+WuIjg9ZkW6ZWgEgI
4nzso/hHERUvmXJ2vUhsTGBvng/bf0LmrfZoZjZ1GWjZLwn7551tN/aPZhpY1f3400xxr7jk8+Zy
BqWoMo6CizfunDSW67IYna9pVBuWnquNFpH10AT4x22dGCdbjGKgt6ZHezCH/pNTLGk9DQriq7KM
ysEz40z2hsGAjcs2FwojlfJ2qQnAnxFS7l+DCyaRYoRj7WSGsYMScCmCbLiUY0VwxW2ZF+jWJJbU
tuaGlRvclDG3hwnG6skzo8HH4k53NU2hxaWt6E6aCLKsDVJyPJiUeWQGKT89BrgYZJruuScwN8Bv
/9LEceiU5cWJ+n07xLum3F/Foj0ppOo6xkT3G1kCoYGMFLNMmKzdX0ZQq5OtBcNqXVwpDdoftqly
jL3fT9m2hgO7xSYIlWZcTm3JaLQz9Dp2J/4EvAYKFp57PV1De2nzgEeCgGr3MS4ZSF144j+MYY7Q
zcCi9AKZtY6hPGcEusPIVy6j6Lz+APe/PMHNSGkEH8uzrfLsGepvcoAnCyDWTomCZjXGISswyMS0
872R+s1bOgOmWSUcRdg9Zz865DTjsWH3LuKqUd2Uqaiee7OuPhPTXR6ZG9L54epuUzmR2PqlH11N
MNjJKxEdGIMtX/9zDu7nw/f//g/L4vD6r8/Bj0O6/PMx+Prv/1BgxG/cdB03sH0ASQFImn8cg+Vv
1/JEiczCaZYMxPX/+eMY7Hi/cSe2BTaf30vZgv8EfjnyNwCOiDk+MBbKzv7eIdgP+MX+rMAI07Up
SuO3gOZDw537l4u4DQML8BaLxxUm+pqDV19jWLgeE3DuIxYq0YFVYMUbLfKvY+Ip7OiGd1eqIjok
iyKAlGCqAhXUXYKubx4TW783HOwOfTSYt6Wug1POVfyGEdR4jmnDKSigyOpzleJ6gjDinMegDSVw
MxhWgbusqrEbjzpd/IOfx13oMvMkFjCa00naYFyHyM2PWdv3W5O+jTftZeZGj9LvSD4SIKX6RJ7M
TD9WQZ1yhTaaHRljO+Db4jOJu7gFUC11SGtWt4UldF9IyTBfV+3GK8YRPg4klR19SllYdOTvc+JV
nJavkfI2SSW8Apu8VZkW+j5DDkXddYN1HCB/9w4Lt41wfPT6ftoV1zaI0vLGr6nQpLxt52fbpVYo
6pTcb+Cw8+RBdnQLxh6TQU0DTb/jmT6s8WgW15tqxQD+MI0MP0Mm5Bx0TBuIk6YU8BWpCio1TY4b
swly4mzFsJZmyhGNrHBPkFgbb5B3rc9yyLw9Fo+MIi1XBW+MI/Jjm87NI8aeeDM7rJUjYIBfOrbi
fV6NWx3ZPaBouKBjXVWHBGeXR0sQan0rqj0I6ObH1HbLemhlfI7txTt1CbIaJ5lu3NM50FHlkRby
VHu1uR4YfJGQYhWzU4Ew45b1joxgtplpMYTuTf05PhQjdTmRUQ5Xz023GaT8Vcc4BPDRkWeI6uWe
caa8tyorZWJf+geyo8HOV0a7gz3QgfFPJdf93D26eHC3xYizypuw9cW8qT+swrieWcx8iwZq7VTF
vq9jqpOkH8mNsg3zyXREYW3QSTBNg5FwYY6v4NMz6E0IIpJlvExls+tIxHxOHuoK2x0F24C5iFR5
LwGppi1rMCZdL8Kjlynv6MSTc6468p1CIK0UXspAHnETwJX0DqW/lLQ8qX7fBEDGXfzL5TgKkkm2
/+S4Ub+duFAbSJFREtIb4Yf94I4h+CvntS6GhMAKh98VNTnVKQquJSiimweyfz5ACKfLzFdyEbgo
s3H8wiI/M7iwLUXM1KJD+Zoa8TvZq5WAgbyLCxonYiqrMHGzH1mLzTiSmpdoHaB3cWPI7XD4fXA5
/z7EnK/zTLY/9xr20O+wQMS66xOio1YiMaVN77lBCpBeKvtituOpILmJxZ3JqW1I8za4TlO761x1
uk5Y6yYRQHb5E/Wja57VdRJbVWXDcDpIkhUfNAkdSyaMbZvrBJe4GsPc6DrXjRjwGtdJr/X7zPc6
/e0YA4vrPLi6Toat64yYTOJr7XcinK7zYx7VAc8JM2WKrp89OE77/8PeeSzHrWXp+l163DgBt2EG
PclEWiY9KZGcIChKgvceT98feE7fYoKszFBPb0dVqI4paRPANmv/6zcYhWsrQ51m4zh1oSlg7tAq
kOMwdailIIpu3AZ3N/29gU2vDAHGe1vbfm9xp1O3m8yNfqtNHfBaa81fRe8rF4MFzzJRsClbhgg1
llqByTwuiHJ9SHSsr1adJ6mXalMnLXlVHcT53rDTKx/7gQsfU0SX7LFyk+luuXCb8Qd2hQNS5Wz8
WZgwQBd6YgybfGID9LirrSsLh3JEw/YvxY1hf/LnbaSJSQCHvLvARUYH9xrWOYFz0TvxAAIIJASg
76TbW03Q2teI7xEZYrQWfS9Y6lcZyBsO+lI63mZSeml5pe5olqfuOMp8F0VZ4caEIJAuGCNHfCAd
Uc93suylG1hY+ACEar/ivAFXTCQajV7n9LBL6e+z3aEQI9ogwOhnZQXSt7ipjYsxSsIHtTHWCfk8
MEZKXM/LTOWWxtSNMj/c9PD/3cz1Jjty29tpOtQrr5UNWnm6vlHzWnfsqH3TipoTqwkTUBQKTVoY
3C/xMcMRRMBiMit7OaEyy6AMx8vAoL3YBskG8V+wtvX0zYjK57iayI/tkxmjDJH9e0MK7IDrfNis
jdQwAsBcBZ8ir8+3dZS/tkQpXEpD5h2EMmlpNK3cykFcYd5YaznmIp6yzYkouwjH6mqwG+1JQiq4
Ingw2ftWqlKGu/kDsdHDS1AgKA8Ho18WUYPtbdNWkPnH7FmNiye7Ha6izr7mzokxfFv+rMuiXNdq
02RsjCi7/W4dRmRxjpKO9pnPuotFdVGbeIwNunWrxYq3VqXuR9pJZJVVOQLRKMX1IR1Hjm004SS0
hk5gQZ7not/oOxeNDMIyi6sb5IJrkFSwiTaybuM44LbbRIcmmpruggOYpDaUxqTC2PJ9jp3cK5Sz
MAR9hRBA8qK7aztkIVWAoiRpm/j7QCbTviSwdWO967qrYCI4mtlTk6M5c0LEF4vczIydoubaD1fJ
yZsz0mBiSmvmhRgq8TODAnhtx4l8W+Y+XmkSP+q17kVkdOB3pBL0tu9MDyOctueiEWRFDK3JfVO6
Lt6XLoeYkfW3nqlo9xKWadx2x2ztVTUCCRObGDsKOseqhf+M55ywF0WuSc94WOS7VLhQeeVUQIzn
dGFftvgF6zwmJpeVTNDVVXvjOhrkAfIiXaNbrx/N11SNb1rFkNs1ZdVIMyOp0ks+sQsDzBzSm24c
mm9aJH+vMlZUb1UeBKYYEtmI3i8Eq1hnZe6t8FLSHlUX3r9XtMJfYiaM40ZEb8ApYKa1EG+kGG1n
bjxhEcU5mGslSpDCvTTUGEkyXKu70qt6eF5R4fiYpXBrtIYcMwKIRiqC+Dd+xlhfKMBinCutZV55
hatceL4lrbEPh2NOB0UVZCxpXuIeIIZoGz8G1Vl0agzkDgENs7yClrfdYDcHuWCbcdEhv01ZRGZs
e3v4PPhLtb6swIhB3xnBtVyZNbyFDDEY91y30V9qS1j4XFtAgGmIvQAW7ubPVC37rZXaw1Xm5v5m
9Kxxz+WyxKHfgqtUKIO6aBWL5oQiFzdtIeX1NsYOzelZ7GLrh4ZGtkTsKi+WitvVRDbplqqUWJss
8FAvupZ0D1WEjStzDWlRd0b+bSzD4rkEWpEPsdW5vwjJbJR7301RlAG8jjAyoJAtx8B8KSG24kLU
o69eI9CSlhV5QRthhNajnhF8qkm/s9rQ7jvbtRwrMfCF4djHVKrOE1jLef0utS02kajtK1icDRVI
Yn0bjVFCqlaj7jbRxnGNj6lI/Oxe16tygyeuWBdtNN4Rr+UtCmIn+MHbZdiQCgLfIrSotbzJ9FJN
EHSgfar54NcQwb/r1JLrXsjuOvFMjI36PvxlJaOJNwoapAZRqoM4KdrKjY/QQOqLbd+OmB6Q4bRq
kxcUG4jq3DQiz41vYwbIvm0qsckHrY/FRkmezRSmmhkEB52sYK/E5jOvpfY1rMFT8OK4qeLI21Gn
3ALarGMjvypL/5ea2StrSO8K2f6VxuMdDnFvWqRupEw2t7jyqgfcvB86Etri2Lxx4xyW1aDs0Ohh
C5qCW1eFxM7pG7tyurn3vdev2AhRKQlq+g4+t+5v1CEef/T4BLNtwnZzTLsOw7XrG9Xd0BeKvXUD
ZCi7sMkS6TajGWneSlHwZlLB3uKyWD+YCr3ShV+jNyNFyruVPHJLYChBfTWJKB17Lbl3Ew0RuN2P
TlPUFsZAsbfqxm68tsUwYGuJ0IwyN3CNC2s04J6bpec5AtXeLWoSugJ2LOM3apThndfwf3E7CLLK
cCl3ubSt7DDYWvnIbQFlJGghWVDojGLpxhwzY3JZqccrPW4xudVLjytXli0DUWZXvgtlVDMDcaOr
JXKMHDQ/7ZURqRr3xU1DldMH/SaOaaOTMIKlkt8UCTZpDdl3Gux7qqXc30YdOVGxG2JVgk/6Aa/R
EsulBlOksMYUTbG8/jKp9eXQBeT+6ryICtUVuGVMBZEYm5JEDpQsCR46JWawN/nA4Rqq1h3uDamT
Nk9pQtBlazb3STDKKzSWydbQ3HJtWRkEH2Hu06Tu9r6m1ZuujNtbv1APsV7cGEUzrgiXKghPLrW7
IsIGrVHxsEhxDrw0yINb6R3GqGaIIV4ZmgDNquRuMtkeVwMl+DWBdeqlr/QqRFtD34gYISemD8Vt
mDC9R3xwd02VdFQW/WUrgltTwCLTUTbvOkx1IAwRAyCTNRiuDB8sc10HbXI31v3PJswI3W3kzhkU
iZCeAeCLihtv3oNg2UFsrSqxDPw+eDRVrAGR7dt3ytBF35seI+0VrSBPh5okVw9oJOiQGImN2V3A
Szx4gc4vUeDdBq5KnOOUmbMilZp0ZYUdQZqMYz0/mYIu0icPWsiVIunMthYe+gGne4t8pFx6ogkS
rgjc4GtBdt4T/DjuxxbHaNLOUUXl6OPa0uQaGXo3Y+faJLulyZ0QI5LKktC1woCqi4No/6Ns8ZbF
wJlpN8h58TMntOu7qAU6jLpnH1p4QAx6FpB8R/C19q0vLGWThUZ03+Lt5nSmoAs/lvEO2DciGlB/
YDJQ/DT1ALIuVUWyggyFQx0k6l3duJAo5SHjfA75vlDimwX3D316Fh9rvr6/TobaomWRUxOqQWU9
JUyMi6qzavCOPL9sNNh0WjkMD9Yo8qXZ9NIPdxzw206r4LdSGxguSkO4i+Sqf/jPTCTFWNOuXARC
8afVVS393NW2wsZVJDDlV8UKu4v/bMxwDAE6IPhrNv6vhT2Z59r9VR4aV5hyu0vTsD2qheCWa2d4
pfTKcPPn0Nz/jyQq7E5PAXeXr/HPoH2tPraw33/L39idqf2FK5yFZoBOtSboOP8Pdmeqf8GBAjhT
UQqqSLQJcPgHuzP/gq7B2uEXQ9VVw+Q3VWy0/n/9hyT/xa1JyPxOofMbiWKw/6SFPSMJ6dAzdUYB
tIXfZdn6RLL5YLIa4F4QGBUVQ9DewcTOIi9F3g+OQTCytiR4JbhQ7MOHF3SeHqSblqLB+sKGHCyR
B5zhhRAD/TSzPdmpixSPIYQDy4FMqDMcD3PGQvp7GOIOZMUEUYALdfxoipsnWtL5MjCNgSeItsLD
CffHnksVjrDBcxZ9j+JtTpcm3hfjCjl1QD8HhwYMo7xd8SgpOBEBrl3BvieroKb3oMChpsGPTw+H
9XLM8ZCHfoTFP8gJgAX/XeEYYh2UK/Q5KDm69gI/JKg7BkYSPqFAy/A1+ol+jd4oN2VpJQOnjMR1
OMPb8FawpXWYEq51uNuG6gTjhWkfUu9+lGDEdPBtnJwKt91Go+MuT3+TT/OAb6Ka9MhgNIAoq8y4
j/OgK4NCVlrmQaHS3JSjceV3tncB0/4OcVq4FCPSPars29PDfvWNdFOxoU6AcurabNg4zQWX3qlg
9TPcGMYGzRbhOFenR9GOaRrm+1QwVZUH0zAUVq1ZVgr+tRRjusshZmIU4RSmowMyVJdQprksvOko
XPGcM8rXJP1G/0gR1wmksDxcW0x/zKkpRBHG75QHFFVWf1PiOGB2y1S+NtW9Yl4E5fVElSWRd9d3
z4P2SEIzdkjPNJT76Eebnlk/Xz6OBatP59Wp0yo6/lglUESP6T7dJ2upGNcAekszDte+d+gmQ0jo
41FYc2GYHOB6B/gcgdQN3IOlyUyWt5m1IdEiocVcXMTjqwh+S/6uxVYA9vWyrB4N7wCdHtnDDtcR
vFY5T2wd1Q/8ixJ6VHRr0OzCK8I8x1icokH+FR3y92eyDFNmL2QSwuk7fi6vGt2+i2h2xhMWoOHs
EfSYpUSWS0JC07JaCv3MvJ84qp/GhKFKFBObNA2U2bvUxAhRngRo6C7qpQ1LNojcK1/oh07kGHQQ
hLqkm7vNbLbDBonbBgci5/T0nCb57LF1mjqGIWjK8NyzjSrT4KWX1DpOY2IAyL1Eq8pV0qdvxGrJ
mz8fCzouDRu4bwbHyPEr1iWzkdOKDcSCOwH7cSFbprnGI9Pne4MqnB7ti3XHKcbRRyAS/KiJCvZx
V0GEzzVLMJBaawd89NGuhfqwSMgrxiG1xMrOXIZRhbugdWbJf7GxMDI+yJzFHLJidq71GBhi6Ch4
xBAdBHxckjnwkT1zxnwxCge7bbAOEa6K+YTVG1lNdZ7RwTG6XDQp3mSurg1n5sc8e2navoQMvZmz
TFO4BM9eYxQQ7qI1+KzaiBgIyES5ioGw1ig2u0xtITi+TqVIEH9KfIhUd2c26S/OBhzYMcRi49Qp
V6Z//6FGGO0urnWjBW5NRj6V/FrUdu/IQws8Ww3D3hNQVs3yzKhfbAZCoTqAmQBNTJ1XJnYMA0RM
wZREN0QbODwj7fRwJZO77bbK0ggx1jo9W78ckV3VlFXgf9oqx88ZKUXkdT2wMqHZOEMoRETCtMBy
dERUmHNtx3oc55rTg36x+IVGmBOtWiaSbUw/1IeXm0O/rqD+QSxSrkU5cic1BuG0dvZ7sLQz0/XL
sXST9QD5Hnr49O8/jAUHw8fIhrFckNBuCCRkMTXAbzgSeSEpZ5bgV6MxkoxYDGctdR6J5tYBtp9M
ECdqHttB7SYQOljCZKZfh5/R6dc4LYHZHkqbm/dIJ5xieiqzPz6ahp2QOpgKO03QgcX1UgdE7/+T
RfZvKfWfHwmpA2CuYL+Wya+b7dSNNxLPbjOKG3EnFPFL20Y/BlEsdVULzpxMn/ZO0vEE5FXdEvpE
Mp1NDGiAGvxPU3ZsneOvC61uS9oTt9xI/jZU9kIulXFXRd6ywrvp9MtUpnro6G0yNvGmMuotyiV2
tuO36Q9D3mg48FJgBG9jmT5WYRLTJ8JyGoXi8p3AM8Bl87tk3XpViUiseiymJJHTP8inFTklBL6H
kpmwFagQj38Ol9AaogawTujG+ieNwmxFv3wD7L+J1CJaBIjMz7z1Lx+dcpRCwOA2RBbk8ZBhQWe1
b+HHYj3v4njmwvm2b40pzKiw0XaagXobNMgSbVFY6EL032lrr+oCM9/Tzz7jqFMNca5MFGXueNiR
6vasGpIli+69GXA1ixCOBEkN0AwvlO6w9K2wxDU5FvHETLfWthyD9XfSqpWtPS4BV5Le+meKzk+H
ABdOLolQtpB3sB/PDgE5HGCwKOHoDIQ00drxp914WaSDU3TQgsHE9sB5v0+/g4nGPZuIJvRvVZ94
1jBfpqv4x2WtorNV6RMNjoxyvEl+4xULaPeEQxBrZmF3YqG5awBEyQeqW9vjNzKO9OhKrl7i9lvT
7FTpxbevgiLH3WFxG1yLfdzh7GaTnbE0U+y6F5H4pWKuxhJGvRzfu4RSKqtc3WXet3B4bn0St267
6LKvrk8/mvK+/x0vMirdqfDT1EnFImYzbZQMOCY5bzTEQkfeS9w+TfFzsG6SzsNT5LnAHLU1rrEt
w44ds/YGSCm66FCi+FxhxFXZ4TbdLbziVgdZDOono9nU5hM035RrbYbEaUHzsig2AroAzT4nj2Gm
cJAtUYEYN163KutdVq1xUHbDXawdmNlpAwD9U40vW5i/+WuWXtIUJ9Z7qwGdGjA6CUNz8NDSnpCY
quum/t7697Q41XorMJzkDgU/9Yfwn/rgqaU5Jv32/PtR32nhWg+AdXFAWnTuargbkOmPC7nbpnhc
DeKmLi/UdqEUj5m9xYqwSB+6tzBcJsEd7niBtyEKxQ0dPEmAieUbf7yiHCepvDDW1UhsGLg7TlYL
ge24d2sRTJSuU3ghSveIWxcETss8wGSkfJEsTJ4OyOFo0F1YuMPL2/a5KlY9/aOJ7ooW2mnflAPs
BaO5ltV1Aj9UX+QCo6k9IRnh8GYoN5NLSFDvxvZH4v+gjzeYOI9eyuNWL9dmkpMoFS7IhSfF71U2
LotdhEGUxWVs5fYXcDYUAqD0XY9R0LkM288bJnPKZM0DLcmoXGYXXYvTCU9diiZ/cgVXlBB3eS9c
eVLyHWcZdWmxr5+pmr5aogb1r6DXpRGJPbtRYHaQ4bYx1fj8BZ2+Vl9YsZyc2w3fUaH5cqEyky0V
eQd3idlWUAS9KAbJHJyuvaZ5IFtLQ73FuhIR+/hWYYAo4/D7MDR3vf4TolSFhLjFBRnLUhVvlMqB
Lo7TqkHboXUaayXReA9Wwt5ANp6620rlAM2GDS23ZtW2T/4tmRjunXRBNyh3F9nKv+XSomMsTxl4
UR+8vXkJddI31v5FfVkLp6bvyB+OX/pGXJZXxb1qLkq6yOSqBUgMF9ktkALe+IWyIR0PK69mm2hr
RNi7yfUTe8i3tn6wAkhnBPT+HteevEoLR20czCBY9Dm3+Kkj0AXILMT3fHzDAUy4FyD9SutYw1VQ
7aSK1upTWV7RV4FjY2uw2u5BBCxi7CIoN5uGmLbuUgsdjKYqbPhhmmOnWD2L5VDfuuP3LH4k0w6C
cUD/88UiU62G3VErmFVgv2RIr7q11fNrrQIOM1KnpDma7LNma2q30fDz9Ab5qdbizihz1ABRksHH
/x5v/XVWx2aBPMTpjBDT1aB9E/DFMH3UL0YXIdyfj6bQasNvQkYZ9i42/FAaq3ghIDyA34+VFN51
oHhdQRSMiZG8k0L1Oj3a5xsdkC9Y1JTgarJi7dlVo4wqSdPwRyU5w/Jonbep48ExXEf0KHSIaAsD
EsbawhIR3tm9XerizPEzvb3ZaqJMppaFT8L7fYdFPjxvaOYZIQA8bz/aHOcxpI2UWOozq/arUVBw
gS9TLFMyzx9TrkYLdVHviMz6GXQDBorYmP3prYZ3iduzSpYZkLg1P0fV2G41vfK4QZliHY+luWxw
sQWpdclDsUb1zLf7XAhNYwEW6UIWABuzsgxnYjtp6C05JXRITIr3tgyMxm0HYhKGOOnU9LFodJ+e
MfPVgHmwDmIO7A/qr/BXx6vByt2xgCLTOlraPecZSfMypPnxB94M0pkHnF88GIphVOpuwknIsp5t
tCHkR8/oMmBtxW4uOV5xLMbEq7AfsYdeqO6+xfTJJIZmffoR52fX1BVASqfRG9CoL98r8w9TUpEw
Tu5z4klDxJ+LAt7pIlEiutlkPCyRactYNJ0Z8tM6BFgxLQjSwMImcmV9NkE1yCON1ZoA6yI39g3h
anIbOGY3LIdGilYjYWlRqKp0s4tdD9/mzPr4/FWRnzIwuA7VLRe9468axJKXSZGdOXZcALMOkFAz
yiZiJ5lNo313+gXPZy4Py1rkkAasopaeFwfASwbUvjB35P666jKY/USxWAXUybw2/XVjWS91+vv0
mJ8+qsolFvBK43uqtK1mT5gTETFSyKaObPUlSjEsQE3sth2oFT6qnuZ3lOB7f3rMd2jo4+YGrYTS
B9CBS4AJADhbLIGoJCVr3MTJrJsRTl5kw2w7WOUjGXPXDbRAOadi7PD0TNcWfoE5tMPkwN+0Et3o
lyhaj9IWlRqRUn77GJKqJ2XrAFmyyA9NdsmvkI9Xnc2Vt4VsAX2jxN/mplEe+TNMQj+jNdK3BbV1
HE2/VUqShQLHKXs8/aCfpg/PSeSiRuEFMkcr8Hj64IOji8GKUgdi7T1yPGlZEOWxzPuMZGsj187M
1k8bAxgOM2dqo9g2yMT0rT8sUJyAYBViquBQEDhDQ6wUHsQYlWH0TMTA71HzEZnLwU2b6jenH/TL
kckop+ozsTTQZiOPSmAodVYEzhBGv/xe6XA6EggPsXLbYESwtiHiWTLUY/vMwJ/fMI8MIAhiTnGg
q7P9ocGWtdKKMKBLKW8G2WvAzU0uW4h+UWyeO8k+NSMs3i3vFR8VsBcw19lqiUUX56IeeyeLKxpV
lVOWhrFN4NmJzoCtVvXr1G5TkuoaEgrjKnMsuBen3/U7NH68esAe6IeCNvOz0Iw5/sxabpJrUfa9
Q54cjmK7QpYw83xUEH/hF7Ro9GAld4/JVla8BzJ+KkjsItjpfrVJY5j66zFr1q4cXdTSaoDCmR2k
yQLDI/gLc0gWSHrv05nCikw2buxix8Weeyj8lkZBf0hKTg1/qnil+YIzKYuJX1mECg6UpELixbYb
429dsK7tlpoYennOYAfUtUu/phb94/4QnwT/I2B3OsigH/bsbbQhDKTExXcuS68CBWacJZL6gqBO
nNDxqetSQloayPylJ26zGjGjCtf8zCf5tHFPzXJoBACpGrWaNcdeXBHUxchVQGljCaKXvOotoqPb
b2ZP1EVQDphESevT0+DzzOckFiiE3vvC7KPHs4DwmCKEHNw4xJE7zcQPRp7mLT0dWESXF6cHo4nB
H3c06TSgLsBiKBIMyyl1PFyXNuXYSR0Rh7eE492xt8jfhMbtaRUhdScLYVjxt9JbmizpeojSyTB0
A/Qh/TJCBQObdCE/jhferk8dBZ9297oQP/m16b839jU2EmGxsZS1hKmmieN1rb1CwzeZQhIkVCDW
XQ5bUyzicpWqdxmZqvoWd8+FZwORM/GW6MK5GPFrToiNscTFLGwW5D5XCYpTx55SOUAfVkJdom4i
bMJEEVo7uIVH2lYKNoQPJP46xkicAAbSMgs8TJeRi83hIr3RrsebuqPLvIgfzO9KvYCB4JOOIm2V
dKuHG1vf4LKeWus+34A9j1c2V7p2Sf8DUEu9NzzSErZlvoztq1ysEYCXJIQRDy/v8mpdK3hgbofx
CpeQmoQnwhC9Df9QhxaYbkZ1M9S7KF1jDGlA/X6pwmvN2yvPhODKmF8e1Kv+qfudXBgvECcP6a8C
nCUSK09ce7j/D4dMI7OyXUfaozu8lcVjHr0FCab+S2AA5QamsafsZduRAseQl/ZP/3I8s0N/Ohqm
iaPSnrJlyla6cMcTBz+dQU9cZEwIWJgGdm5BSgTU0aqJQqv5+zEhvjEwVSIH6ObuzkzcL+ct3Q0m
74SWz0HaQOD1pTZK7Qg5XWUYSA+Ald3QwlgOLb4WWd/0CHDTm+IruzZJ/vRewOMbUAHAfEwdN4xZ
CaDwwCGBSUw1qdonvl878Bbv4xGr1DHtzwz2aR+iLgfoEZxN8rQdzfYEK/DN2qy02gmhgm6rwb0E
oV/ng4DdMsSvXs1kCPG5PbM7TMrH+ebAuJCFLM5FopZmm0MSQQotO6MmIVG4GwU9G/wN9IZpHOob
du3kAmHxxIEgLriL+us6JohGagOC7RtKFUz80AnF/sXYgQPhPPsrGVNrT92mokAXrQ+1UgJfJFds
iblt96e7t0YJweScKnxdhmR1PENHuo2Q+vGBbaXiohS4wmOPj1SXhnEVw0fqsu9deOZ6P32J4+2U
MVXknROVAruT2allJLlVIaUsKNOKcTMimDCMZt8W6gWNHIltNTlHt/p0XmhwKMCyidrlOk674vgp
W7e2gVCgRAF81PtY+hGjzbS6RrrqhuLh9Kr7PA+nXtB7Vxzdly3P5iEU5LYyAwIfJM4iAjxA48ye
zogtrUJ8slPPtveUxemZI/HzS2XuyQhxYRDhqDXHiOwAm8IOl0zKoBbTAqVaQbeRSeZVB1IQ5Kco
JELo9JN+rgjxuAGRogdnTK1Ha1oaH2ruVFSKKPwoc5S+1Rb0gIgKbcE0jbFxd2jrA4C4uNtHOSKw
ulGLdWohEmuV6I+3WezOJ5YWd1VbV+f3OFyyNCMqtMSRIzwmaoEVsE2Ogx4kS7fAk6BgCveG7/Ri
vD39Cj5PrOOR53AEYZJmbU0jm47ZW+6qtQMbcQ5ZvF545nV/PkyOx5otmxz82WQ7I+ywkF4G7AyX
fqNBg8TmoL4a64OuhsWapHr/zLj6p+XKuGyrbAWgZDA+j78yPnXCzhsfENBT8iWKiWaSzXln7m9f
vUnKeq4Yk22S8m5m9GEueaMIPclXUwd/n3QZ4JcxaMTflkT+WsI/Rzb4YuraOiwjJi72eaxT9fih
QuRV9phhSBv28VtgRL8JHiSMSXEvO06OzCXygZraj01zR+fRoyty7nR+t7g73ganH0GwAWo6Snlj
tlF4Jc1KDsfUydqXHIN2R00RqMBnTA/E5iBNL8nrzaQOb1xdedUHSSJBvMIMBIJ4VCvdoQTYWDJE
uWoarFyQPflEZSR4rEop3HY//eMTlh/YVCcKClcvXtvxO2s0EWoKtFicTKTrvCUOxtPztUGmZGwM
a+CqbiECDDD+cInp9JeBhCDjArkLY1ZDWZKbwEIJI6c2Aqxh8/BF6vqljTmGlkTW/2awybVRBWDk
WjOthQ+zMHMtvW4rktDIlvA4vXHA6SLlucnRR9O3/dMngx9pg68bAN34I0zl24fB4C3JXenT8Oi9
8kdZVHigWPYGoYOTKkQj/vlgE+OMWhQ9I22q48HcqsFENiZJBfxyizfiRrhYMKnUp/h8GL9PD/bp
MNLZK0C+qcc4b/X56sLyC1KbQmsJ2yNAp5AAzsK2XlOy+pTExPLZ74wzu5RybszZYSQlNGvaADTE
cuE+4JG5yXK0WFHayE9Nhah77GljF8o6UpCfKiRder5qk2Yqq8s0/j6OXM4wq9cJdiWtL9XMM7yV
T3UB7wSyADgNDSNDnhPV+qFx2f+w6uEWIDlNrMXXav0DO7GNkTUD0l7/xopRY53+EtNnPdpkIPfo
Ey7PsNMddl6dEnGpeWocgjZK7i6Wxh+KfRb/f2+j/msUxHeKZpgw9cGrp4k8Z1NZcI88VXUDJ4r9
fI2dJ8ReH3haTrrbin/0I62NWztCJzwgL3EaW/lZRc3ToI+IwQfI5t2Y71Tff2XjzXeYmuLEj2q1
KrXwzDI4PkT//knx16NIAK5jms92kybTy86VsGIacuNSs5OrmlxGal0v3OXccW3t2Q+8Q2AM+pnP
rxx/CUZWgdAno1o2FusznO6nnt7QDmJNBPU27A2P5GeyOYs4Xg9Ek25kWNEVMdkO2mnCQnp/FQwX
yST2KcsXrxu/nZ4Ys+7C+89j2OAn07EOd3JuTduHUmfKZYQeWheGoxUaJBOCjgkvsiscOQgI2SD+
eYJ5Iy+SCHz59PjHy/Wf4QGNdNQdVMlzBmXgNnKLdVHotBWshmHoH6S+Qkwg3xSk3OE0hij29IjH
C/B/RuSWJmjaYsg7Wwp53xCOp6cshZQoLFmM5g1JqWNmJY7wBw2DOXOnuab4e8b9n3vmf0zL/N+b
Bq3KACfQ14/So+k3/K080rW/lAk0xB0XpidkMtbp3+aZmvEXmh+6zxinUwnSPvh/yiPF+oupgghZ
VjUF+dE0Zf9RHinqX3ACaSGJiZBLp/VPZEfHK5UGKtw1xaThBrxo8bezwiwQUpz4EjIaYkvUdecp
xirqpXrz4W3c/L07fnRAnhW8tEtpY8I85baGzIny+vhA9kmAV+tOQEiJ8D6o7bjfmmnW7v2kQWFj
1rjGnx5QHB8F04AarEFIXcRW4EU9PfaHcgOBfpEgMxS48FXEe/VmvquDrt5HqXGOQvDpDU5DTTft
qRfNJXE21DDUYZxKGR3DIkpfMMDGJULK/YfTD/ReRvzr2OHLvB9sOjRQXqGKZOv4iRSyspCwNvDs
IjpcJJlnWFd0UnmvEtC+9OMs+0WUEUUHOy9e/4rZrGOlSp8qTrO1jp/ImYLuizfM3JX5Dy9Y5xw8
/nkqLegy8hrIOUXERHFlutISAnX16qHNPXNf+nIsGKAYR02t9znc5aVRkhDdJIiosQnHKrrmITcj
4QSomZUzO6fyxVxFsGAgiZ/u+9xVjh+sA8Un7CLHtbwKtb1S2u6DITxrVWYSHce2zW6iURR7n+zd
ZUfENiF7MlZyQYq3SSuRYpEQqDu5DoYtyul4WBNnVV+cng1fzDmwDyYbDXp6IXOQnozhdlQIVKY5
L6UrV/MKdFMQBf58FJwuuf9M1EjuJcdvAk8hMoatqfFfGPRbzFF/IGyYCPLTwxyfVe8zmxnEbmbA
vFe5YR4PE9hJ2SURLmWGiuoYPMXbhZReb9kQllCyBsnCVkG3Vza+a/enh/5qVVkTiw0JzjS35vxq
Vc+7sPagp8ulD2ksrAksQhCZkDJuuugAQg/KldeqYomH5nsbgniTFBZetWigZvxqBa2/0z/TF992
OrWxv+Ddc/2c1faelRZGFkXslTgH3UZ51Dt5ZSUPp0f5YpZjuEF/UUxwB33O45cu+VqX6nbIvq9I
ybZLRkVdyEGpm4sEz6y1znp+Oz3iV89lcUsClqSVyzFwPKJbxDJRlZ5YeCVtEbvEEAUrMOH8+Si0
xHEPsaYbyJzP1amBYo6eDSU5MrCzG8F1h0yy1v+LURD8crWcDrZPSHLSqkqf0GkKqry9UXBxWlnF
WJzBjr/Y9uBsIT6Acg3Ias6KOEkdlRiRPYkIuGxvFB+HX3eYSIjSWf7NFx+Hux+1MWczqor5pmem
Sm5INZzgxITRZ/WRS0YkGpjTr+34QvK+0mksUrow4WDFzrctuS+TBCNNRqlIO03kzlwGSoQc2HC4
Fdz7QxAsY826aX37zIb5xavkEgTzjWfjVjrfyixRxpjH0FfUuxCWjaiSdTO2xlItU+nMYXVc7P/9
kFNbBgIcxF8Q6uN5biaRiR+ComNWmq1jzN4cWyP+BcrCQkrVPUYGw5nX+tXH4yyAkkHFw6kw20CF
nVl1DcJC70cbFkOFXWlFUN+Z5/rqFdLJ4EqnsF3DzTx+LhUpLVYZ5JuKtCXSl+QMWOdJedU1jXZm
EX81T1CLQzUVHMH0/I+H8vSkaw0SzRe9bHg727PUXSI33WaKPjmEGk1NVYrih3L0cF/KdfnM8F89
KTdYqJKQpSZA4Xj4LKv11KhV9pCEm6tJtNQlzi71JZZb+ZmX+tVkmVBRoL6JWzuHGdMOKpstaNFq
ZXdN+trdELilE5Xjb8MND5bXnBOzTD/7cRlpIm/jdKFtguXBnGfXpOyQE10J8j+k5zBy1YsgKP65
B/5bedZXo1iCewX1CcCDqR2/wT7Sq8Z1IYQHSo4VT1WruCq55hklzOfvRKIToDJdX4SJxA8cjyJA
fUcPw7hFmRXGfSj79ht6oPpn7I7jmQvMO3d1/t7Yu6i7gTCn5sDxWCpe6TwqNxhqQxOXYDx8G0cL
tFEjXLsV13bXYn/jWwS0Iq2g6b0S/GXsKEUn1w4yoOBldPlT8AjKInSwVauTIGv39e8Ae65x3XeF
WS0xSoPKrmlJ8hx1Pj7JshHXAMF2GVwOgJ2Ro9aT9WkQkmZm+ynai8CXsROdNP2QKTJVPJCDoEcT
FBhhdh2QKklTNRA/XIhbvzHWlK/xSA2/Z1ZnoKbI+an5eVUDQ1Yl1R/8VFDS17GdVmuPH/jZR9mV
rNQ0EAfblLAe8I3C27sQa8GNqWPiRWdX0riIPEJClsDmfeDIMSbqZyClL2bUxP+apNIUirRTj99/
3Idm4HuyhpRAqJdJk7/8N3vntRy3kqXrV5noeyjgTcTMXBTKkaIRJYqUdIOgHLxJIGESrzWPcF7s
fJB296iKdViH+7ojpid695aYBJC5cpnf+MqILl6+n05sKKxIiDo42fyarx0ukjdJ3QHUtlbYGqq3
Ga5A0BYC3LPLoju3ofhRR/sJfA29ADDny1E82k+ZwFStdlLAAdgH7nI3B8gSKSdel4MqnDMXxIk0
d1GvwruDCpyCwTq6IarCTOqxoICqEMP7NvaOgR1p0QTv2qnBEZfcbOhCLyij0Gj1YFhlvqm+W0mX
7uIpz+6EE8gzr/pXZn38AnA1pjPJFckMYomMf1TofWPZknaUA+TVLC5l43ZdiHuEs9eyoMLyoSr8
a+Gw21aMYjw/HLt4uukGAO6wO2aJz2eKbQNuAxV1WAE9+E6g/K5eHZ/53vDe/IXDTjPzqBis8TdF
5YqMBQdV82sncKXJG835SdFv/hiV4d7ESdb/eP02JPmnGmFeR/f26Gt5yH+hwqF4NbVjXZVZb2Ol
keI4KHPtDDX4+f3jAfRmmE5fCnEjJGwOvkJuZBn1VQVkKqGQ1VEtWwXedNem9Q/lZDce6mxn3uip
M8b0nm4TzUngMkcb34pKp8zipV3Sj2LfNY75UPA/hpiQYyby+hdJuwnUBclEAIzz8OmqChB3Vnek
6UbTXyB1jfPhaDVXqCT2f2cptjLgEppznLXDpfDxreahJmWZmVbucS9hdxRUbhKVhb/xUOxFG9wP
zZBjXuw4lyqDuk0qqwDc1tyrcgVmB7H7GJfbM4udCruLfw+bH+s4HuzwsRIPVkIVEZBGr8mvFT4X
Wwpm9+vLj3RilWU6CGwMCoAHuOJwFSPGpt7oCE+JMMrbvM3r/ax35d94GKDvHjx4GCrMIo9CTqCP
WaeNbIeJtsZFlZjWlZtO+v71D0NWQlICo4Dp/tHDEMjogDF1XTmyG+6mwFTrWATmmYP7vH6nWANr
jhQEJSg9wcNX5ox67chCc8DyWlyKdvkzMvp3Rupd1RqtlJcf6cSZJQphOEijmtvjGdNmxgZhQvN5
xQVjfTJqb2E6J+OuTczXd7ZopVK8g2zz4dofkxgnW/PdbIS8iq0rNj7z5G/9pDsnh3Li7QEkhg5B
w4mZ4XFDESxPXGcztQwESRyqsWG6mMrJ/iCkX4YxhPszzdKjAdRSFPIfuv/LzlvGcUf3yBR0Hgrk
lBR6U0UpjOfcfHQMW15qNKTvZhzkv0MuNz5gjVO7K7xAh/3I77d7+TueemxrOV/sS5jcx6XpbLlI
5pLirUTazHuR4XvrZZr5IGWShSqS45mjcGo9IgeoKY4DiudH8bfkjETFzFPH6M1ftMwqt8GYJB/R
PAaxFDja3cvPd2KfMhFBU8cFtQHe5SgIt8NEM/xXn1jr+q3P6BWgNu5DtNo+/Y2VFnT+gmVxnrHA
UC/UI69AMRZzFxO9Q8MJg2yo3hb9ML66deHRbVuwQmzVJQ4fnnTsCPAbsznTQrffdVblLW5J87Xr
T+emNEtkOkrJuLgWO9BfSj3HwR57pgAfZlZqTWy9uRU++J6mUFdtGdIknluuB7119yMO12cCzIkL
gBbXgp2ly4+z6VEa0iJCnzNccfCkmPyPvAMkRcH+nNkeJ7ajvQy5Fu4VNemxkActjcDXGOyvfA/B
Bl+bP3mC7Dc2kh9dNL4+QNO/IFjSQIBQd9zDEBaW2INJzHTjDCcrCVQcJ2coppk+bhq6KWe2yalX
uMjFMbZg5PWMIFPMs7aUdIs0mJjeF7FX7EZkQc6c6FOrQMLgSAdgXiB5Hm5Gkq2iQY0UfP6cfMQ3
st+M2dna4OQiJgp4DNOwG9SP6voyiuoOC3EEDLC4vHabHokF3TA2rz/CdP3prvI0YDmO9lxVW8LQ
hO+sFNUs3kqufYk0HRNzI9P+xvZeZJstxp9MdBeByT9rncSWLrkZCf3coCCTx1NwlfXaOSbx8gsf
H1+yeHo7CyoFVNfhKm2LtffcswOmtE73MRxtVKG8ejtY83wxCqgxntZctfrIJqzdsx2SE6uTvZEe
cG8RP46eMU4NFff6wBEGQPFQNF38lPaBeQuL/pxE4vMw75P2WHSvCPXwC4++nJ71cQqmkXRx8JFz
1dLhQ1L3xW7CefHMjfk8JLIU43eDLtwSf49ulFGYCY4k8yI6MQgkfyycvHshnKdUmzy5GpZmuV8h
eKzq7cvb88TKi4sy54yLkHd61ANtxYyCtN9ZK8yDol1OEfwhrx3/IzUotl+oSqQbsr10PSuTKc7L
az9/wRSEJGCMaZiiMyM63EkBcH6sx2i2yNTEH5zCDG+ELL5QNbZ/Ly/1/KyDGicZsagI0dc5ltyL
Ir91apuWlqf13ru8GuVFJIfX3y8UF4ycmJSiQQrT/vCBaLI2YF95IBut3tBRDsj7AHbSq58FN1tG
pSQFnPVjJCD2gorATDqOT43cu6KcQSuX+ublVU58HLY+UYS5O2X78RDFcevSMhqI4FGJjLYlh2AV
qBb1qc6eL15eakktDiMKntUIvzGugRz9rG2kEnMsR/rk0DO69D7ue/+9SmT/hMeJfkeMTjYDcnCv
vshYlKEklxmDGoLz4bfCaRA3u3aiyRlH8ZdJzQjNDFr89eVHO7HvSDOApEDW9QGKHoUrQ2k2VKSZ
HUEZjXQNHpIMhc4JBp5ehZBM+bSwBo5WaWo31zLJKm2VRRs+GxCGspjP7LtTO4K+JaXZMlllNnP4
xjDX1pJcmrASxmHe0LacQ+Q1ZiTbrfFM9+ZE245oSCGI9hrNO8RtDtcamZopRaMM1Z5a4PtZw7bS
vLzvVrQR0OznBvicjra76QytXY+jWX6nVA1w3JjsdldoSbFxW2d8jyW4uR6ds9DDU28cwBT4z6VJ
H/jHYdOtlT2RL6+sscfABOcbfhP00l/ePc8zSd4C54GGD+NSXubhW4jbKEqDRYwh9mL3EW54hRfA
3CI9rOOlyQV5lknPDzw6ifCR6ZQui3ItHH1i5csgbgSfuIld/XosrHmbOJk6M1A58fKoiX81FKja
ECg4fCxTk7KfU9fC16O0PvJrfOqj/tzJO9GMXgIxHCVm2/SwfoGb/+j8TmwZ5chlilE39nWZ+e6F
O1e4mLWyypF1i6vHMs+bsC2r+howZvF9xsAmR24o664djJrPRLkTx4dOw4IUo/dEi/doy6jWd3Kb
m3AVU1y+t0sv3SEoIj/YcjbPXOonluLyoXe3hAOYJkef0S68WG9NsB1ZKZPbMuuKK1cV3RbB4vbM
wOTUUrShgKKAEqSkOlrKqr3q9wgOn3rx1Ue+DxOxCO7bgMTM648DyP5FOoOOiv1MzrIfNRUBhKG7
YUTtXsxTdpNoXoCUuattO4Vy3svH78Q+ZWZKo5WYt5SFR18Ma6eJ5AVRpEhEziarsRF1cUY5E+uO
3yDvDFNGxqVwI0iDrCUI/LFPR+kI6bWsonoGQUImLtoZcXqfId3xygeCO6ov6ATa/Xwq0OuHS7lo
OJg49zHwZmqHV6qebSb8F898piNYNpubZWgFI4zJbMF9xjvCJXEesNVbYJiLF6+zy5F2sdJf5iaY
AHqbOcBmN4fV5mQGDlrRxxks9By369KsX/12+V244unKO5yrYx0ds1DDrHsMb52qqEML0WeueYlx
TwCt9XXbZcHILQpWJt+SppB//CHdSuZlCiIDx8PsMnCT7m2HedKZBzrelMsqzBoYtP6asNtHd71V
FKKE/WqvROdOXwxMrR4F1hyvfhS2pGsDNSXHZGcebhQlcO7pO92G9IeUS5KbXWg76WvTFlp1sHQY
0lB903hyj643txllNY28sNzyxcYlr33rVEF+7rPYx9fosg4gBDRTQFtQ4iyv9I8TZnZDOTLURtMI
sPO3GkTjl6H0ii+zW3vlaoYC+FM2wfQxb6LgyRoN8WSleHOtAO0h/pYAXxugiWGrvRK1p94R8OD7
6GPhXWIcqXv3eamaPMQ4xWt3aVRqF/FcN/HeSxuJRsyAyHraMQ+6IAeurqoqwxTHhd35TRW5NiN2
CPG/GmqEFrVZQWuuOCodzTHd7DYIc0Bwbc1RXCXOiKylcBP52Woj8rwSj9B430APbUPuEH+PiLv2
1PUBVoTDUGZ2OJlu6mwrHbckHCV9XN/3PmbaLpLx8ONvp6DPbwrlqYfBRj8nlE7t3CYc3EXHpsoW
d+92xkNUV3N7oduFiDCGL8vHWvbJB1+ljQoxX02vy1ZY97ovjadmNO3F/EdM8AwLoyx3E6lLtPHx
j7omIci/4Jsipm2cTLaxbYPJCK5FhvHMPknNOrvIcuzZwpbMLt5FfgYVzvInlOdz25wxozGaqlxL
LGr8dZM5ybDD4k6LPyZinGTYYvTpIeAwFG/LiUH+upJpWRO7+zpbNZqGYILrivGp0RvjwVKjGFA1
jQIBb74K7m1ncjtkA+v5W2K5QO66YOrNkPDW3jlJkb+z8YwscLeZyk+kLSm03Kyto1C1qPmittfg
/gxTb9QxByvENVZP9oNZV129mhw3f9D57+xzLCv3nZabyAdNvui3s8ywJxgC/MZXGajmYi3LOScx
wK85WVX1OHarVG+EtkqF6X6Nssp8GCKY0Pu4r/gTg1dPaDx4jvhexW0SXYOsmvOwtDTrHttofdqY
ZRY9ekIN0d4zmuS9N/T+uybKrQsEXoOLNLHbS5S929ACNoduumV9UVrkPtDCR2MRCCp0PWyr0B+L
ZitjBJSKUYRWNmiwKT2jnHYdnY3v+uTliIKXuL+H+MelmGKUrfaVuy3/lOtR0OArJrAt8IF8wDQM
kvF96yzscdGQca46lP/KS7pnsVq5xtIeo/pFRUHFg/cwdDUecDN//9swTJgvzZE/YRnmt91KyCDb
F3qDORRbD4ZnlLXohVRo0H2XU4H7qgTZs8kmHQcoq8mSx4lmA7Jto1u/Q6cLfk6h1y0KjAZUY0QZ
q8bWcG2CnLthXDFftX5aTrfgKNynpE2dYj0GlSO2Mnel3ODKBsLBFpXvXmFBlY23Dvwq694pjDkJ
XV/FHAZRyDis7Ky04HQGY7vS0Pqr7sBJdJ+TZUS1gzqxuClbzhB9zqxOL6/TOcGKbdDa/FNr+36D
L63AQKQSqXosOiXQwanyOvO/iFmbt0aQTvUV9uf5iL3JmOG/yCzrc5vMWCUJD+H9UMoKDfXcaZIO
8/Kh/dTr0/A+NpCzQFXXhRJlZX4KqK/z08vG6c15LY3Yc1dlU9j4g9ikz+B1ionkC7IHJoewiBE5
rVoJiGIeIsygEr009ngTVVe1aMt2NciMjzcX9peydPUPxP/uSyNLpiW+JZw9+L5mgS81zedmQOB6
a2lozm2sBElQyqo2b/FIHuVtpjKknya9Q98V6Cj/0oHY8ZCkefxuwPwLOVlpzv0qZkRd0Pf2FYIq
Y+v8LAKsGW2veDIQqn6XRwISe1rqtdpFU8E7ifWsQmOT8qAImyixp7WY/ToOywCj0o2MU+tWlgID
XFnMOL4EysR3c05VMK4lYN94X3rY0sabSTa9eUFftIizcA6q8V610XAXG30O6SRpfftB2IPyV5kj
jS+RYRtf2p5QcNkbzmQ9uW5FRnWBIyijTtiq0bXi/I4oDbXmZ80YkIpszdTEHiuHjLDplJO/o5/G
3hQW7tDbHEs+XrbhlxGM0KK7S70kgyfo572/MzuqG5ySgyDfjEambnD2QtjfGUhHwxq3w2kjpsq+
0VLsRNPZ0/MVQDjPuXSTfvgBhAt9Uz21xg+5mkBrPPZVIZILIVv7Y1mum6ZFRE+3yp8qbjG+iRJn
vszzYcSRO4igayyDJnPD0YDg3lPPV3AQNerZINL9NBwsI7+0EuBp6P+a/oUjNR31TV3oX8aZKLDO
NOV/1RKQ+zzfVPxo7MhEFNuZzGnb0eyeiTI2yN60HtSTFtTJx8KpJfxiyy/sTcyBoheO72gbzjOy
KWyfInU3QI+993PK1Nzr8cdeA8mPLi1Nz/NQ6D6/ux1nKtg4rtt8TUecjHc+WByYrLag9pjLPr1I
JaoLW0uUHc1Z3HtozQYzunqTFpTIvkwIlosxT++kkY5YKEwB2iPSV85+CETwwddzpMQ6xNVQpmP+
5KyNmJCxsQl5d82UGnWY5D1GRSQFiGrEgTcPkNIN7W0+NQNCULPoiz2GZcHdHA2TjYmREDd9MbU3
vfTsJLThs290cPCoz9ad+46NPk+4JHPBfzOsJIlCmy7+cKMmUH7X3ZTX0e0cGZiZoikReT/twtG0
bT81vn5rAIvNNh0UE/vLVLiy2LGtPXmrowtG7DDYpdemm2QmKHg3cd+ndkfsS5EfUdskjWz3U2di
QbCxe60XO7MtwFSlHdIE11phKuN9gKg3UkN5lJgXlDx1j0O8V2DcmqSjg1B1F4+hFhTjU9tI7JJV
1lvvmzmKIrWaygR92rqYBmMTeQhmhosqQPUZF1vr58sJ8bMizVhKNLACDPEp145pUVaed4RzBY9B
jUgDm6UT5rjG3nruGL97eamltfVnD4ZsdRmuLEULwH8mD4fZKo6o4EasGZv4RXUe7Je7diEcsy1x
4di2btRfpnFnXnSNwq+w689JEpx8VEALNPgWIOQxhgC7gSRPSvS1cARFTlw61kcRWdPaL1pxZuzx
rJbhUZnGU9JjbobmyVGZkeRVbSofWHIdMQDWDFvtRCOnV7YoeKGoCCHaQGcLzctjDIvm6lXkjdxc
ZlfnCMaQffW9LQFN6eJM6Xvi2wHHX/oFwJiYNhx1Q2bdx4VyBr5bYK1LO9sCHOukqVr5iWvdEMjS
bTY3yXWPHu8l9oX+t5f3zqkX+muYA+QBbvTx+iLTcBSyKA4DGPs7paJmMzqMUV9e5dQOgfZC1wLq
EBCko+Zs05czldRor7S2bjb2hNWn7ZFYKIwdX71DaM4zzGACAZTqWYnYSrvP28oH2pHiBTMzFbh2
YXT/ePmBnr+2ZRV4DdxsdJd+cfX+KBDRAiSDoeOEwSO4anOAMT5OmTzz2p73RVAMQPLOBhWziOwd
U/rTFG1kL2YZrSvGW+pvb5M55YAwfoTlXNs1/s3UTT2ZxjDduKWBXYvKcw3P9Wy88LthoNEco1ar
BdWZYcjxBAaxy6XLDiiCYRwn5CjmlEp0dk0CjWWLqz/Fg6NtdS7gbR+RoqOXC/bPRezib3xcxKNo
rS0MfiLAYaSLAtXXXKlLpEOfpitrkvjprC7NqY/LCAKpYWIZY7OjVaa8HyWR08auqfS3GLA+6vp0
bmDxvMUAN5XGDBxqWEc8zuGjcKGlfozCAcqwVoC7r4EPbd3pK+yyPXTgjb+U2f7NgP8HIMM/Du/6
ST79xw8qdalunsof//WPD+mPtn36j6sfdfX0Jw/+11/7TYTXDP0NHDMwCgT8hbtqsiV+M+E1w3pD
4xPYFvh0SiumtP+iwgdvGB0tJjDAHfG8WqbRfzHh3Tc09kC1QzUBw7wQvl9DhT+MngQZ1BkW0R3w
gHSz/eM2YatkhX6hf9EXgfGkSrtW9AV6+dWwk/rMyOFw6/9aihuPAQunzF4wKIe7ssMPQggxXdCj
6MJfE1bdwT7sj/f/7ndm8ifp/vQiOJoy41y4aMvR+CN4mo0p5JxOF42BkZ+DHdNGy8Tr0Mh/PQlt
f94aU1Qak4eLTL3lz6IcL3i58rvrFJgamtZ4N9kiOgOoOn4cRN5pjxu/FNiI08czN7fSxyQa64sM
ilq9whgbMFWT1936dW/t9zLMtmgZk50cd/2lOwaNFzcXaSSt+z5poxDrZ7l/eZHDqMRzkPOgRrIM
wEjmIMQevrUsAO2uRnvvlKPaEQYtKrKOFH6d81tdKKsRZ1Kt5y+PJMsEKrOMRuHPHGUGZhe0be9Z
e9cFai8rrCi0pj3neXLqqTjaJAQUjwuv+PCpPFkj61ha+yG1kYJ16ErqIz0KW9MRKsJp4cyXenk5
XLIOl1t6oMOsGXutDJytnsHRlk0pbxMwUFviiLh7+ZsdiV/++mgLFcRFo54o9ExOZ3Y7t6+nal+o
sfpSCz392vQznQUbFoUMcwBQaJWVfv5ucjE4XJtRG7grberbj0CZcYJRtjO0q7gqvM9NaSh37aEA
RIc5DwAhzkXtfuxKCtdV0yXdvq9zfXjCDgKQbDuZNGKLDujP5uVnOg556MET7BhlL15tHGAi/J8h
QsL4sVPR7xPgVDuPHhhOKr69V1aUnhktP/9YmFuQkRKKiEcMLw5Xily/1QsFdz6W+kazYrwhWjX8
UHXthCjTN+cEcE49GctAbXfBkYO/PlyvEMromrjdV6nXredxUDvfn0Y6klN+//I7fH60eDJyQrg6
ZKnO8bBkyrrMjXuxd+cZY8Sq1tZFlQ6vGi4te4//I0taxuULM/XoQ/XoljC9rffW5Gk726PHm46l
sX35SU68M4YwIEhd9GYYYx1FJZzzNKP3yv0g6yako0FjLMbXKhOOOJPWnlyJBSD56jAkjtlvToxO
oDbV+8xv06vMkBo8FuztizGxznDoT3wdkJCM/Rj8URcFR/sO53lzWhQOlKlRq5T5gAJxcs4u99Tj
gCKiRoFXgrnD8kv8cdOmTi70zsv3YwUWcHTcbkeiyRVS9faZHsTJxyE1gWAOvAWg7+FKYxkrEali
rwWp2tWjla5bAAtnNtvynf+30fF7s5GMoUvElbGgBw4XcfW5ti2Z7WsveHKaQl03Xt9cj8D531fm
oL4bzdScIUicXJJOGQkEqAgGgodLwo53zFFlGGqDsszipNrqo1Hu3VZVexR2mmalaTh7v7zfSbWe
PSm5KDAC8lFuLBRVDpf1vF7GdlvsOpdu2gbOuf6tq1MXSS4O27iYS5pogtDGXgV9w3hPb7OvgZY4
GLpZNd7AZLL6TVNX460a85k+q1u3l+7ktp+QH84qXL5gPlB1NIzUR7uLtgMDCH+T5B1mF3mL8CJG
EWBT7jq4ITdOjoXFu2yoh3RrFFXevXfTCn0+KRAaWGOog0Uo3dtSipWTD8kTQ/pKf2+mtqaW2Y5r
h64wo1uzNbKfqROI7jJSvO5NG2k1imMaXqODyRQDH8Nxr8/S7FfWlOjXutnr3qYTvIyQydF4CYIM
bwXDx1li05XRsEEcckovhqLzb4BHR59dSwFkLhGAvsATNvopbKezd1Mu1aeitz10qYscYXRXZPEP
9DkZ63Q9SILSSb18i7TqkK/hLasrv5a1sUJrZChC3GV7dx2XkxD7oBG06BvRBkwDEq/jg3i5j1Od
UARxkQ1qXOezz/ihsD2VhZnnpmZY+86Y0HCc7U+Dnhj8EQbMPxPkyG9awhnC0pbEhE6oSA9j+upb
5q65CLVqMr7b8RBrq6Jzh896bDTzhsJ8uu5QVchomVfqu4a1hwHmssuyVZ+UER3irBBvpTJ0FOIx
cVk4okj/7WOKZ3ROA8m4p9IYUa7nolLve9vtPwdjLmFi63O3ru1Yh9Mxt8N9prz6fdJEY7KS41Q6
yLNNmsLdwxwNmBcidfyrwcvSbI+2Q34323VtXTOI0jZuYhj1rvUnBLdn6BW7thH3rsbAZe8r7rxG
yEbfCmd0x1UzdP0uiSZvCAVn7T0Nh5jpoqysS+nn+YNy/PlLARXv2p+m+NEIginf2NriCk2G76hV
S51+H7tSs1bOLLxPpfKRHPK40cEIQzrvQubsWrk1Myzx2JCy+6pAcw7IIxpFurYyN33qk8z53skU
18EgilFDtJu6KdHCzjnipdN20Ypud/EzbjrCWlcUKIxnskye5imujYuhcaL0Y6N1vO3ZcRnd0EJg
vmkXbfbBGUtL0pIOApQwpeXVYU9I6VaxjjdE6CexxkTW0efr2DOLGOkkRW0UV5hi9ZGBy0Zgt9qO
fChGsRI/kwfLK2NjHfWem4f1JAoox61U8xZxyQY7miDlIOm92iXEtG6TwLmCVAJ116D5b2j6OvHd
9pGhaV3v3aluI4T/Cv8BlMjUYICnZhuEzcw40x3y4EEx92tQJkyxUKhj3W5CR49zuU6sovzYMLgv
VzIwumyFrrbNbChJym9079MPRTo73UaNHPSbxvPKYg1Rx/5ZqBow3dxVDf+/bFqFP6cj8DfiW8Qr
t/QjxKmtnFCSQvD85nZp7IYqyfDR0WWNTiM8RuCGBXKaJeoCySDXdm1O3zLfktO2Sb1f7kimSsM2
ilvgD4lTjA/T0MANYNw8wFwOCwaN0VWkLK9nYJyYEIuYqCbXrtn9RSf/d9vlH0sb4v8tPLh7Kr+m
B/2W5c//s91ivVl6LQt27ddtvrRP/9lucd9wvhHcojnGv4MW9a92C50YGi1Lw4AODZi0BYz2T+VB
6w01Pk0aj9QNqhEqDP/9nweiIN3RP//Zn8A47ej6hUm69HcXox1E60k8D6/fppsMxcT3zpzSkRue
EfGXqmydOwsQUMpZzaKqubUN5N7vvSHoonDqRHCvgx/+PpOXLEfbzy7nxi8XVItfPFoKd6u11mTB
BZ481iOQDFPfWTDn2Pjp/B7aS16GOrP45FK0mqddCaja2X5UffqxZ+zwpTVGf8CNYxrl1mmjTlyn
WqIDHimLWISt4/sS39Phzs2j3sStVvhfgtSvK/AXMfiL1GssiVlxPRiISMxuGdok6l3olgBbaGCj
YoC9aWRv3CCtZOi3WmvhcIaWL34VQRExq2Nyv+VHzjH3n6UzwBR02f1aj751c4HiwWjmXoAHjJ3g
6VEZuIdlVr9wAABpgF6xVbVy8acctjQUmLtH8QhWyuEq5KZDv6cJJVqkgLbzabhvdGnfyJ4bcyXE
7Hiruh/sIJztIJGr1mnxPywNgU+5IYWWXVh2ojaavgzyLWrHxzyTHh350haPY5MjRmIEQks37jRV
Q9i0WWps5sZEeNyyBrF4ALbeDVbRVoF5XQN4Qh8jfdorL8tNrlAAzWFMn2DaawWQszAaQCMO9mx+
d4zEjomWzVSsY/T5ppWwarRUQNlkeqiakUGHU+Q4m/uljhGPyHtAjf6kzfcSsrxuPHRmklorxPMR
SBxmJ8f6tQW6tGpdfIUgt/fFVTFmk9x6EVJ0IflQU26KEibdgN3YJegGowCQEk/DqkwCUriulniV
5pmR9FjFjeZfkrH/Dmj/QBL6pYi26cYnmVbpQQ95+Su/g5plvjEYFtNIcGgl0BAmZvwlpqoT7Ujh
4fLZCFqgS/mvkKaZzhtw0Iu+AIhz0+Tv/iumaab3hjYsRSL4DnQi8Ol4VVD7NbX8o3qCsLJ4+ln8
DmjdBYyVDoOaFQ+W2Uzkh7EeMzVt7pnDDXjPDpWmdq0DXG4R5tsEMbizvs+q26ar0rdjBiCr0PPg
y2T66puWtF0OasTM1h60Plywm/R26DX8veu0C/NKaiFKZo++C7hrSL9SMVpbJ7MvK6mnXPX+pgS/
lknnnrWcHSrAF6Zqtz1D6nVfBW8zs//Ut+JdH1tc+z5GWfZkAkobynurJz22ptZ+KMH9bBIMxzl1
ciEyMQwe+p1V+DK5z0oz+t6mxtSFqS2L+gMi2EAEAU5RM9l54X+oS3yhnQKlaV1zYhWWoy5u4sor
wylt5TuNCVu+MtVUmjs/GgcMpAZHxIDzrKq/N7RuLELsZlS6kWNiDN9tIWCZaEzb5LpNKRFDSwvw
CRimyHBy8CsGnjJKjsZ1nRjiSrqRxrMWbj489rYFbsSlStiluTkUq6aJ4a2YNNbSVdz08V1iO+M1
MrVJsXL9Gr/gxhqjtWkpv9w0WhTfI9Ml+htrqvqdGZHmhjVY8Gtmc9ODSaDa1IFbwsswdqx91zv1
vPJqK1nFC4tu1LVub451fMXW2YzQZleqycRKq9vgQtP7CIJVF+0FyJtxxEcZXfe4T/Z2quxtgu4G
xvee/TZwkg1BdiX07K1s83vhCQB6Ufsh0GSzTYd5vvMMoDK6lj7OeM9fozGe7do0CLQwK12wdVLZ
ehMKlbTGIzdPUH4EGWb6LfCbpI7XXhxIhv3MqXG7/XWEXxXNbpsf1QdUkn/I66fmP5e/+q1u1PKl
5H8f/iNJxF8/eZkyHfzD5tfE6a7/0ar3P7q+4K/+zj+WP/n/+y//mlvdq4a51be6r+Ty0+K0rv4M
Oj49ipcSr6//53+e/fnfMcqw39DpRL7ZQrAWxNfiIvI7Rvlv6EiScpE8kUPRjyK3qupWJv/1D0Sd
F2lwmnwg1aGh0GP6K+vSrDcolhBPFglIYhccxtdEqMNmFfQCmwbsotrLJI4u/fHY1S58T1BcMRAV
2R2lZLduUreBb2BaZyY2hyv5sE4sunu0Vhb8/aKQfBgJZQOgq1QwWI0GyQtRgVIeZuBISdRu/nj3
Z0ddf61EsoqEAC8KYtHhSvhhUVU5HKNEcGozm+RlUtP65UVOPM6i8MxokJnaImB5uEjs+K1oSb1o
Yog9sgzxbafI1Xy0tc4RalCQ4If97y3CE8GiWeyNFvgNHJfjXmxkNUkfO4s2JkxoMgyk+68DCAY5
sMDCb3C2yFCOj+fO3RTcOP1bxqcRsNt0ZpbUR25ZhfMwSXPdVHEnVn4sRREC3gRLHOSynj8Efapb
G4ozcA5ZjYkXSlZdfpuPltnupG7F34QRBfHGcYCbEaq8+jFwIoU8yjhVxo0mRv6lGQv3Z1rNYPI7
mG/D1qoH52c6p5oX8iPs7E6VgoUNOsvfbW1K4w1zsToHBzrSvMmbIvAvI+IyXjum1Y43Oo1uEvGB
n23pc450t4GR/aoFzfrNQxesCAczMjK8BoMiCPPcwyCw0zGJ72wPUdksahO83gcgIn6FbtdKelZ5
OSSOGLeRp3c/qnwsow1TAPV1iKLpcRrL8ifgQ+da1PmYgqhO8K2f/Dnb5rG5WGXWdqKFQZc6n/yy
piyf6fB/7XrhfYzsMv8YSadtV6kdGYBueyOWMDNQ7PrkZ1lh6msjKeWn0gcfB4KVN135efMFdFf1
3mxjCnFTjtlVqRl+Ho62B9VVdoH81JLMfq26NP3KqemfEhU4FP5zDTQ0qs2GEt0yuydEiOcinA2+
jK7FqVjRvCljMLwqp9SQYvy8iKQ4uxJ8XBfOMIk/x1Zl3ZhWF9y1bTxkvExL8kuIIX9c0g6BuPh0
Ozcj/rFzL/MPmEGaIkR+234whonL1uiV+MqVIh+niHpf5Frkr1JXpd8cK+8+/F/2ziy3ciRtz3vx
PQuchwvfkDyjjpSSMpVS6oZIpSTOUzDICHI3XoBX8W/Mz+nuclW10T/QvrINNwpooCoH6YiM+L53
nJhDmr3NLXwraoUCXmu/oXNvy/UljOiBSCnOhOIqBm1+mEpVvxbUwVXCzIid31xE/mDnNl2Xs9tN
BhtIuNSHrKus88jpjTyVfrgLmAQTSl12tH7qSGYE4rZe9yBN4sgTUFInS+GW7CC2+rxb4nDb2u1B
b+gBOxDL11oFxVsu8D88wj7kL7MPI4Bevei6hF0rLOh7hJKNxxkImn9v99tuGWuSQBcpMmriqCH+
NY2TgyimDOYXEi57CuwC5fyqe9mpBCcIhVx+pkfwvKAPmH8qo74zNvMqqJM+1oNGb+1j54TFJatd
AmQiJFZ97ISIgsneq9fXpSrxtjR4/Z1YOx7X/pA1vGUNf2Ozw2U3vDPumMQ/CeSmcTcbyk2Lae6f
BGvnU82xH6XC9Iv32W0UwpepCH60zug/2ALNUdI3AQAuX0yNIhiU9YEpxLNvsPEhF5O1VUPGaJPn
3xz8yE2HzcE4Ermt92Mib+FXOPnt/TrMFW0WXPKUaE65gcGgMgN0ypHT2onjZxTrbb1eXrZW9ZIl
y5x+aR6gR6eyX/oo46eFvkLdTZZeP8Kl5Emax6xWCRFFJGdGNVNsnfcdVb8DcYAxuvrZSMdMu98F
R+YrsHZIC9Ps0OjHgSPaU+Rn3c+yXUFyJx+8KzbzVVT7vKd2I3Eyp8M0VAwAWhmDiQtk4Ky3fTtK
vk3XAMPPjfbJMSp+gWVWur2eabqlCqxwPmk+zl90pB16U3p/GlNdZgChXRMV065sVkCMzWuanc1I
+Mhw2td72iYpQx4IAPZFY9epm+VjwFbuMuPlYV/pveOVlNR3NEeHh2XyKp0sFeqJmPIn/wYWWv2w
aLGnwKct+ZrAHhiJhwFYeJ81fX3vATO6R9tEPBmVgxkCg4KS0vYh2jOWABOSsLfEkJYlS6oegedJ
V+Z8DrIsXZzxtM6hcHaLFXTAJ0qbUWyto3cvFprA42wT5S+Xp7WMA3umyqUpwoaO1Xp2lqQHVGjj
Yo6KH81AGMdZd17+AQPuoe72quXebdpqSfOKtJgkNKX+Ovtug+QydMd1d7X80uragTBDQPRRmZTO
Sgt5bS3Tr4zwfPpOzZmiOacZOHwnQ1rHqMvtCNKzK8cUmNl97twux/YTgC8XpWF+zFk/YtWkALIF
F/CPTrgWRMoHdmsinpOUv272eKrdLkR7bfnFZREFIYRO5t6ss9d8M+smejNGT7xawOkTqoUpn1Il
ZH7rteF0Jx1zcA4RwWFUWIYlFTLUC5dl2oqmfDKCwXxTfakfXUuJNuF2N+hkAui+b8n76hN3tcWv
oVbWc14s4BdSGbTPZssImwCdIWry5YPxzeRs2zVz6HTpbGf9W4cZ5aEXppO6rbDuuRaCu2kQJspr
be9tIyDMkz9/Rc5WLORQ+XIWxzpUIXyUf33Oc3FFuiuvG3j/uulbNrXFY9R6et0Lsovea4T7fmIN
jW+lgbA3rt2A8yt2rUHQIEWadpL7RLEBz1yNCcKWoU4khVInycP3NvJpSLxmJKDHixNsx8Au/TJu
c1GmXTR5XzTFWMiysSxiK7F4I4n2Hr9iHgp+luM4BZiXFnU7uL7IYsO1pUegRdWeuHunQwtg2GFy
qLZnnk3rZx+NWIA2bXGBVPNay4NjLTxOZtc2NFwOlfyxrXVeg7OD4celWKYV7sbVXwJXuu2FRM2N
O8VeMeANYzT+8Hj46n1ANd7DShbRZ2E6w93MRcFzxNuXJ9GSl6+2vL4flevATllmLoKE7b97RrBZ
vvrVVHCwI8s8ukPu7UunzaYUTE/h8SMiuIlJU+V2QOLlP+VqcmVidgD4cbO6+HNaoedhH+AvbmOC
OPm+FNNkFEsst5dVONcsYQPLIycRyAWfKf58We/QSwDjx7kCh+wwVtQPSEKb5WayxhH/2Jh77oMd
jAp7EHRfnuBJmQDIvJz2ZU748W3B/ks9Ft0ZYSgsbumtWfoUbKyk0sK0w/qGiG/lnwSmP/x0QW85
LOHlcl/ltt0fZmJpjBu9RkVNaWpggGOO+aZidE7i21Ayd8YVvwU/UI3RUqq2o6uvDcVx6Gw4Jd2S
9RoTLwpBJmaXnzxWEf3WGcqmCBH915l04xHCtMC1i7pmRhTgVLxxXCSG/WBPtsz3BHuuAsdUUNn3
0vaZiSYWW9w1mx1exGDSKF1Kv/LTCprNvWONbtZ01ROD3awtv7lr6bT4Kap+pBKdexHpleEERVpV
4fIubBdhbVhIHSLud6B/C7cFJ7SD69c8r3k48mAtfoFCGLuQq/vp/RqMAc7q97hR69ywqMcWLhdO
PolJJSIylyExJt+fEi05g3E7mSfVNIRktCpoQpxh3jA+bFpP061cnIq+iylzIlxE5nJslra4pv4Y
A8xps+AQIPLTd94CZU3Bzt5E7e6yJrInEE2P2pIvpWzs/RxRIXBq16XmxSh8bqCtlN3ZiSptiF09
m7LdlyRZWBw59uIeMz+X2ZBOedTR4YuzoU17Zgr/p1Uw/sdZxhLCvWzmnf82DYFDiFpBpBt+uLyO
3FtwavqyrawZXqyM4ozdak6V+R3Nnh5+lmUVjffkgo/B/WCjqGSyyLmDmev8+uPfRxtuy1+in/pP
+Vdo4W9wwR+4w/9tmAQpFH/aWf8XDe7df/z3/EP8GcT422/4ByrhoaNlqWRLJvIGNpIl+e+ohPkb
oh+UWRGHHBJBWJk/wRLOb0iO8IJfk9g47q+29t/ZIOs30pbR63JRcAcgw/13YAmkUn9ZeQPgD3J6
AWivSnwkseb1v/9ZRSNGzu2x32V5Yy83LfsOFw5LYJOoUXjvIL9VlZArT2KnMazQGSQQSfPsIE83
uAoca8Odtaz1fWbgNT5nMKLue4EderxXyI3uzKrY2CaqodtSV43ZczMwUcXa190vbNDF26Sr8DaS
HascE8GAUXQanfNMUHf+pmxryC+GbW3n0Jb9wTb9bN902RLcrCZG7j0+dNTrKZa4YPN2kVnDQTFk
DuJ2ldxER6+c5JPoIBzihjWije2qG7fdRgEniTF5V2yf6zaswcVfVk6auq6GY1j5QbXDehhgZvQr
mgMRVhSueVgDuGUIMuyCHx0mwrHjZW8WN2QT6EPe1U1x8R3bNZCc3FWms9dQ2iuLh7c6zh0ljI7F
9DFDydP3UlDxsy34Ywnh8rL3GWfd81ivCrp8zboRZqoz9/OykBGu/HB5XINcgTOOq0uV+6yKe+J/
sOE5M/Fyfe+WItX2OIp4mDldUmma88DeOlmpqAb7ES663cs8d28QQpCFKtfmZbU4fOPeiKo7SR41
+PPqt7/6xWUbkLorvkbTQLwRW78ZK2Evaet61Wvr5FddTQOUkVp9ic3SHIQ4Iaoc26SO7IK0+tX0
OxbBzL2jrnFiFkZbZ6VuNf+wlJJTsoTbF8ghtatXqQ8l4uU9Oa245QZ3+IWBGhRejKq04trqXlYm
n+PG+9WlrQ6271vTeu+dV0dW0hWYdXdlaBrN3nGxmCboZOpdaBX219aZF1MBJfRbdoQquloWVSZr
aDEv779BkztDCm8RzK/5KHR9afNehZfOZdgaeBR99JiHLfcn5yceYny6MajbtN0NW1Ezx0k55Fjz
EfXd/a0y5vpe1P3exDnybeOavXHR0aRe7V+WXt9ukfyc+6GL6TnuyT4cOcSb8pQvDAedkZUxZuo5
NcdI7nQ4X5oJ5zxzQPdWeQL/rBC7MM/NdB7MKCdIOfyl0JykjoYBi0Z83vhivWOttnAvPH3I7UGw
czXLscr1ljDOf5eN+Z2x0zn0rpz2m6prpqGhOZjjfNFDlFqqrPeS7/m4NgM+2eB7BlDVd+VxIo40
JuE5iusVDMgwhd7Vm/k+6e5lW/03bvEbrpPdBtCwd5UbfuBxfjdYxqswuzfWzf7aCTNIXLXh3gfv
iXXW7rIBJzH8AAm4FWKdRgXvuVlOkKiZFRe2ylNfmykO7fEQztaXbdRVUmQ0KPcaMndjLnpb+Hnf
aDxWfptfIrABhibPfu76/Fn2+TmK8ld3DL4qONtElc1r5MksHd02TBdjRrVR5T+Gon1AjHfaKspV
KqsSSTOL89VwiarZ+JIX2bHKmmdELOiu8q1LAZNVMtlm9lRbrf84DcOTN6gfBgpoRdJAPckbs8qb
o9fPtzrr2ydO9TEJZ9l/+pWF4BI+IrHJ0CcIIdDrWQ3+Y0XFd9xQcbYrco1aIx9V3BBpm4jGtRkz
Wl3FNGRP8WICVbHZbkmm2TsIYCj3od+bcWfPw7Fq5KvD+L2vPP89rER9O25mc9dF4h5ARoEBOSBJ
mR9dJrHwiSDHYRxEW2Z2vkiG2XsUk/XcKHNf9Y4ZR4VbP8iIItEKk7HTe6cJGqXS2Y/Cd9+6CHwR
wt8kp1Y/S83g1mqR0V5hejuEOcVtV+IfrmWGcRiqP1+oyzA8B4xoFGdvmFw+BefWKSNxk492dZ4D
gxSqgmxkqKObEFQrmKf7wag4QoaySGHLAbvCx9aiBc5fGnFQgXppAN++it6hi0DpMVVmAyghbfto
ZfJoA57dhaJx0px4q3gwzbR0oKi0u5N22+8mUuJITXMOws3fWjW73xblfgEoS0n06DG+8ZhWoxUd
26IM00Iuw9FT4glL2nvrk5FVlzfdsLJJrvP3tnd+TKERJhw2xp2WawBM1TSJNIYHcE4dl7Z+kqbW
e4wJZ1Ntt/31oFfNIZgzO7GmNdlqH3qANyoGJTqUdE/Vs4WIqZj2sl9wPDv9oUfm06wGT+do3C/z
8t6b7XnNxzvHGk/TZhqnpXMfON/aO2BNAgJCWcZViQbI84b3tdNPntl92tN69t1it45Dnuq+vyy4
+A+sJM1+64yHxlxQDUSCd10bp3Z0z4jY5FuxkKCbtTppe7JMLRvdgNs0QVJs46++X+/bJuyTfJC/
8PStaViU3Y0rrskXhKACsNp7QsUetzly0mDyKdyI3g29fZEYqR9Ilzn7KrjdCNTfRBxmYdsdudpr
4NXMbjjuOpw646cpzfqb7HkY4zFvegJ5qsXkJxApxwUE3yjJI3rO6AG8tHS5UgJnShBVbNZ3t2jX
Pbo4aUl67WyeqT1iglH/Chyxgbbgw7ZEt9usdiA/Mg+ceUhRHJTXe0yFsDffwrmu1YUIBEhd8HHD
Szo5eyXYHhB1NO5Ngxun/7StOehb1kGjsrcdrqbCN5NsqsiboEpFVWnFFzsxOdmTogXIUvn26pqj
1MEuE50OrYOGj27sg8Nq5lWHzEEA1h0mKbVxKHIqvCPhLvYTPzy7x7OeGyaJJUV0r9dRP0xTab6N
pGMPpBEwQybMD16hv4rAI8f0GBiFb8dtuzj7kazT3HuuVdf4BEHVGr9+h1ndfED9V9iYLQ1HmfJE
isiVyuDm9VA+blVbDamBUi5vX7IVp2oa9v2TiX61Mb6Upign6zSHtflDd42CMy4qGSYbF59nd5sE
uJxdd9SXqlJkvmN4GAv3ETdBBlzmkRWAvzMfq8PQ1B55Lg7L+4F4bJLoWKetZk6bzBErdglzHu0p
thqvHdOmHYKQj9fZOsiorBgCaxdCZ4Pd1a3jJVPYoORDucpFcwcLJqb7KTMFh6xguoYrWdcgcaaR
dB4JdkbMRjiVPzpLvEougvLJyqc++Kqxm+QntBFD/1ZimKp2jFD3wpgr7pPtyk7vsytsVUyG06dt
JBZ61lS5qYJGhaoYim45TIscN46CJpeEyQgvmz8WZa7lPTncWr7IvtXtKVtMnaXFyFiWaM2H7rpl
WafIS/X2LQRl8PfLZKgKbsNp1nBXErUR7KWiQAYHRFYcIFvYl6tgqfRzR8LZI+UfOVFAyK3RTo8D
ksqS4AXW80WzEQKjlurQEdQ6IHas5HR2GsM/ZlEzBihXzcrk9XattGBkbnfYfrhA4eXBzJcsgkAh
GqtPedOvARgOrDg0E04ool7GbpJjS6pZbxXrF7EiQthnZls3JwtIwv1eKNIV4k6Jvka7uE3RDqd/
3/OhLWEd5842xoB7UO/rJskzItbjBWCe/lVdVPFEp+25lfa0n71VHmjU2Z5t+Lsfc1ORQM+F1SD0
hl8lTUHVSNrizABZHHRLgVSh5SmqJo8gKmlcdBT0J9+v3Uu9zOq4uVqdDCJ4HvuG086Dl4Bnm0g5
4eM+4zcJLvQj2Meg8YozARnBLd+lsQPtCQHz/LLAvj/VBNFm3GNbXt+EzQw2mRE46JR+/20ipjaZ
sMYnYU8So7EMzU+iYeZzVRjV90oH5sWYc/HZrXB4ccCM/wHz4n+KYdM1IUO28RbOc4uai7f8Dqan
2lmtTTwXVQYpZbhsDVYfzsw9pY2QoYVTI0TnbfXKxohbjpEj2iwWkFHeRZAF13vlbaCCIob4zxKj
H8N7kNr6jZ0V6YMw4GT6ujpq3RduMnFXnkRp6j2F1m/076qTIO/r6ImoAlA2tjwxZl2R4sXBaOS1
f8qxOuzXcQnhGrsXrp0GWFYPLy5tKruoJtmlJW3m+2C210wFeRPNkwSCNqtrihTrSTD7hOLNnDck
1TnLM/iMSNGnBGnBCpWEhP8e9Sg/JtCw/eQV/YNSI/jv0l7yksd+U06Q1CF3eb3BeVltQAhB00Z2
SoqY+6TL+SlTbnGqICPAy/y9m5Px1ueLv8sH0zpbebRixinLXzjfWGSDtr9tO6uGlLOqtCZM8uuY
o1G3FVVgyl2GZ74TRtQ1mpcD5OPKJln5J3pNtzs0icNpzoj8i+pFHxxkOCnfiaz3/x+Kkevp/b/+
Fwcx67+Wh8Sz/I//9hd5yPXX/x2IiZCwYUVBQODiR7eugrPf5SHoQ+i/RV3AdUWmwtXq/Ls8JPzN
Yf5HsHuVVNDB+AcOY/vgMNwPwCchBpprvPzvqph/SCf+M1UuCXx/wWGAMFBQhKQt/BP+kmdd5lJ1
ZR8931BnBNwuU2qENLNknz4WYSnO9mgG76IrhjAhOICzkbQSf42BvS35VDZh/d0wvWfEVFUel9Eg
I6YZPYGxT0WIS4Pw1gdM1pg9ojZYFForw3qA/GJGKMwm+qEJQntVtvAfQyNC6EE4M2tOYjnzNc2r
H8Kvm5o8FdNZG+SXVjCsTYvOH3MuWtSkDfs5lovZR5dpYqfOqb8LUs/Sw9lb7Pz7GNrZenQ6z0ez
6aPCTSt7FHvLHdZHQom5/QyK7uzEcEZqYw20HsOO5D98PJO/Sg8x2VQL1G5hR7KgVT14Q73du4TB
Aak20zFzyK4yXY5KZ/O7W9q6m1eMoOvZQwF9sSlePPp6VkmDXjUpuom4YItj+C2bp26/DsTejWJT
hxq09XYqWn2D5piwM8s+DIS0P+SBV9wiV3ZEbLE15LHjbPPBG7V9VCgX5q5mTjS878KFqh5DnSGv
UOFx9by1jRu/9H80pdEfa5CXCxvfeNNiNn2QgYcjRg3HLMvnxJ3N7RD5q0gYSEjucr3bznc0pBwR
FKQCrXcuQuJz0Mh1R0ai+20Ig+4LddiEM6mwXA6Ob0RpGy7jM2u+dx4btj/GVhmQHW/kQEJD0J3a
2tXfOJCsLyGs3pNJjSAszBzE9B5vDxtPZh37dUN4ieGVnEtmNZEsNNjxYi0VqsgpQrRk6GI7OAZH
qDYauG/THG/GSh5bI+fkHwfzNFShTPuldm8oDnSfA9oZ0sU1n43cXG5Wq3axtC35MzBYl+KGioa4
XqD1gDPWJEe8lCyFQIXHB4DcpAiTovWfyZqlIU0V7jHwEW/yUKKgj0dMNUVsLCBKidcSh82CqZwc
QxDCxrTv+GbiGVPdOyIDFIcqX4eTwUSxW0umbKboamObdtfbjDa2G2eu3YZYvZkYvXoVbIFE+5n2
MW/QVcd51c73yjeyR4wf3bDfPCvj680aWP2tGJ0v86pzscuLJutPsAABNIxXYRSEAFE3XYG/Jw/U
9p0hOsDN1bQskzOWrEsjPPNbGfnGdsB1pna+ZDaKPST81qOIvDFY4hVBidwbI45NuIzFNvidtEH6
Nf2F6KK9HhSBxbLLQ3QoyAwM1ByBSPGlBwdKRa6vnRrN29Xw5HMeVcNtabOq8k1eoQmP7eYArgmt
l5EYeRy2uttZyiWPCowxCXDx3DSL6UZpb7QI1l1+RKh83LHYt1uOE6hbC7mbZGGwBDjdbbPMAtWB
NB9dr7c5lMY5j4vOnVXsdJE6+YSQnZxssD6DNcpIhctaka6w69+kM0kFrsgilhbWilg383CrApZl
4stI8nDOYEUyWOwXg10fjGDWv2YjaE5+uPGTY5Jr7tk21jMT4EaZYqnwvsHrYIOxHa//stmW8dD7
drA3iHFDMMEydTAJNDsNPu3b8Vwpo42HqgnMOISsUZzDufUqw6qXyRip7ryuajtjoxSYA0vSQmOW
GPeeh2u92GOA8R6F18BM4AtjjDEtRunI7UKKYrkUx2kpixundyDO6Hm4zTANNklDHwr2tnmxL/BF
ppXgCat23RUhP0TIBU+ZoTIkE6pu7tAdBBcT6rVNmtbyT5gZaSjMvX4X6cK76onm9mHJWRTjyJTG
yTIWEcVVF5Y3ITD4paVw65k9c1l5H4nRi8tsfewn+ymg0OKrT1LbD8ZAQqsXhZyBz94+LplWH//+
aMIpwz//KUV0+OivASfTP/+ivwhY/w9RrMLo/OuR5FD8/Gsyy7W1/B/U0G+4+TADmbZtXmPQr3lf
f6eG0J7a6EqgZogRRzLKy/4/RxLL+o10YDgb/neNCvP+GEnc3wL3mhtGgQh/Gg6kf8soRBbqX0YS
6jQcKtMoYSHija+UGYn//idqCB55aYroZzH0YYV4zKRU0ecFoi8Xz/qTGG3j0k4UjcS60EOWdEgC
N+bekYeRZpbh1BaOx9o0BtXK+W46P2wQt+ooCqwrZ2sTFRLpwieQEXkbpjuJZMO5z9rRW86U20YD
S0oFbYzrpay6m6nSgPQrVmyqKUZiFW+4H3E4Dv4s8bX2pPvN0cCf5nRVZZ4aujeXs5N7UL/8G/kN
2Yb1UBA8JtNJmh+w11dqaZUznMzISnmgFnjEXOPMSFdIaJY3SEyH+rhVw+T9bNZtNe82yrghiKLF
AKnOh3ZINWNSn1RgjZ9kLQTjjj1oMU99VU7Occ74YAiccNCvth6i+BPMe0HYNtB8CsLmHoZgWeZd
uJHiQSxlJ6Yj2oYO/WeDhicerBkEDEGkf8Gr5UwxkajeR2d1xg1ZlCA5Bloq0JuoAjIOzM17Qsvm
kso5WcO5xwccIdBYov6IVV6bu2UuRlKey/YnuR2Mg2E4+occ3m6OcQq0j9GmQN9KICsyX4F/n6gz
rz7cHGIE+GEob1E7tQ9BMMyMfRsJyITxeoW46C03xn3erdkHUrLRSDD0Gk9GJgvm0SY0weCUKXhu
gPK8Q9FjrU3MKBMHw7dqa99lUUbetXTlm1u5iAyHvgq+mlal89gs7cxIs1x3fhL19tLutqANsuOy
RgERsS2zhudOeDpcHOVvsnXAqjd+LjKxI6P+sW59+zqAeuHndaRpQHyvDkGyGl1dZxbYrRDNgIEQ
ebzsO8NSp0xXak2ZVt0Zw3ZnfLE9sRnISnBOxxZP1o2qcxCc2CzK4lQPLgYnf5n5Uitj4tOzCsOw
Y0KW8Tv4EogZXLdDUJGHc3G/bVH15ixlOZ1y8mk+lhAvarJ6tnzzs7V7EY4/Tzv8FUULll3AZGnC
nG+GaevfWlxXsIoIex7MMqyCxGCj/5j9wb/jRsqbHYSEHhK7dTWhJ0soFkCZvH03ZICra1kD8LIS
QKNOHEcFT0Hm1hqaYZmKJKtD2d8QFQr8T7f0HTkEG5Ct5Wq0mTmV1ly8c/11EJO3xGXh98MBu8qN
v3jTm6OwhCU51NILxIfy0xASaUOuOZR5oqRwPk30CF0cmgUXcb25lC9rlPoUcvnVXByUWYr3Mlpq
vjowMx1Pa5OJZKmlZBTMJswWlj/nn8KsDaC5xUZkPG8tP9DSnMZLlnmbecidaCtOMFhZnUxjn/Ej
Ifh6RcxIbN+hF4v4uvX9fBWXTHa4z5hHMTpKH1WPW29EZ9ZR+d5URAbHAvKzh90bwGdq4aqdGGGc
YrVkxtlyVfeZ4WFfKAvo7PcscKr6a1kE6jMISvVZXPMo4qI2CDGgiAOWde5C6yWs3eDFmykmT0Rt
hd8FJI23UyaR66xs5C73QhfgFNf8AIJDy3222dHP1ZddEQeoeOaYaTe69Snm+XAm7HiPkGd8LkBN
ZsPa5LXndjQ3wOZcG8Bc/FhOdj1z2LRiwDSovMh43QwibQZU7+v3nJ7wF7EC86fwz37Sdi5FlNOW
+UlAPLlyEinxbR6aSOv22LWDLx4lYTbrj2bJ6vHMunwdTCJYS68PFtp9ccaHcb/1wXOAcL65cwKs
fHujycJPGDG+uW6W3hoPdPLcWnVpLIewLqM3y1Zht8/9Yi3iSCjxxRoi2teBkro9MC5R21d+POZx
LDjTOv6yuGSeL7hdDHkfblnuJIG3wfvlHnERSU28E0uFB5h6hOMaVIpSyf9GqHPWE3cz5l/AR1WI
zSoTj51B1Hu8CYKkYXmMni7kBipiqDodYSv1bFxVchuvMcVTF6RwzJg4m2und5Ipu22TCsvotyoM
6igJ/alGvUa/6V3jZepvP/f+MpPwXPIoteM7lwGgUmlBzPBpVfXKgUs0U2Jz0Gx7j6TPeQextyJC
IwZLxv0q6L2IjD7jjXZKa4obXOjBix0aI6dk4BqSWGTK6k85z6ci/LQHeVN9WzlJPQboqqZudL+P
mQGhxmBr1zcKwO05sDWJ+sViNuG+xrrVxKC+1S9flfj8oVp43S4MfZP1XddtRSsFmtRrMT0BrA8D
Kftm2nPBALmXi3zeKmIhDm3Uo92L/YhhHSWDyobYQcJ8IeOBY9lx8uKVhH9I78Ya7IdcqvVTh3UL
7lggBsvwhY7tK7A7nB1au/muswyrftF8Wc63xjK2mqeCCNq08/S87vo8dD7GQdNUqzx8Zb6uHvzt
6qQNlTdPKe/apX3upOMOcdBZ8zcaYDlUHB6J8iI4c9nWiWwGDZZhFsW9tenPrHH40l1o2IIPmzDs
eGbMioiYhPtNrC4rnnv6cN4mYGfyiY3XIFy7eyFFMBCK0YivWTEOxsUYECsnKgu7lxG3xtYnIJzk
56VWNs3qEzZo/RE5o/fe5m3fHQAf/UuOatuM2w5bMn+pyKz/DQfY/6OarGuqzL8euy8fsHf9XzRZ
19/w98Hbjn4jfwvVE2nCRLMRt/P74I0rlemZsISrECrk//4w6Bt2+JsXACFiciV0CCnXHw59wzF/
I+fDZOL2TCSoTNL/BhbIL/8rGMjUT3YW+BQ+MWJyyEb9J9MTD2040iHARokAKB2r2uMqEcgaVZjW
DKh3QyseLVfseKnxUJu23Ml+ZjcdX/GgnzJ/OY4TILRnFoBV9bK3hQkvYQM2jYEukqaM0jmKHkqW
xTp6zsaf15MmR3w/5tUZXUjczP4zzgsSyl15t5jltzUo5RdjGveIm/D8BO/h6PxaYOJiodBhtfJe
lM2J7InX3I22tOYwiRt31t87Sax86HiknjgCXaKfFgF+oTJDh44u4YvTFTcjL2xauKT2N+XBN6Z7
OgFUQs4K3p1xO3VYRXrAsHRw6yLNCMOJETd/eM72ytu9qytUmlOp9qOxfI7aV3um5wS9xltVN1/8
mm/LGJrm7I5Mi0H1ilpvTn1H7IOi+zS2qk8YDl6EaO/nFQdXZE6sv9Evr7y4Xk4nxHdtjMv/YO/M
luNGzm77Kv8LwIHEjNsCauY8idQNgqRIzDMSCeDpzwLbJyzJPurw7Yn/wg53WK0qFlE5fHvvtb9n
ut0G7oAJVdqkaxsVGwFbiGJnmVfVMG60hwoFumK94SbBKEOQdcmdNGj6rA1ADEAXaZdnp+CqQ3PA
XmdLKMzVcD8xGehZ5E3ZX1epukXfvTYtdFMDpUhgNfCJs7BovCydKLAQTSc/h+U26NWlXUcVntcO
qYsj+tbLDX3HIpztOSffJhmBkrzYcxqcSK3dWlFxaXblleabp77jYEE16X0nszsCG0mgxVq940xE
Jkpz37UJ847rnDAbEfBt+cNewRDUHOZ2z+iPVmLf9CsoJ7125ruykTQgbaiQOVC1d1UQqhBmI2+q
zrzXvFS7zzuMS1UUc4imMmJvyOVJs+Kzldf3zF8Zx7QknAi/BPZkik9YLwa3QkcdRgKaQQ/46Imh
XRxWZoILOU1NgtXqJLNsITEDwL0s2pTyESS9zMYIksfWHtPvTddBSRLmpSObb1VeIRzRermZ7Pw6
pUHkArLCzsAVv/Pnft5pkT0FWetfwjo4zKlfhvbgnhLQGGDO5ZWw+26n6UUX4iewbnxPvVrpsOza
An+UqDPeV5s85zWfkeHFnClTBCH8xRe57J67wn/EpHbp0q2745yI0QhHyJVVlcdiwfk1y+xFSZGH
UdeOW91snjjA8W006ivVICRrFgJWXKRvZiYvRe1y3XAdZDZTP/jZZWGNGCVSSx2HLNaCUnJFLi0l
iIRP9Rn+aElPpTPvMQBDz0G73VDFTLm0V7wrkSKsUaGCZqDZ4ZDJM9vwo+PHY4iH/FAyWO9oDyen
zOnYzaZ3v8ovxoFQeBLZ+q7ptcAg+cJoG1jY1DJcN96q0cBCthqAJBiKEqGC17IP9HJ0YS7nzcB1
JSmuuUa1HHtSDlq3VaTtfP97BveCRyF7j9XFKE0/xNF0k1gDETOurCgTXXUhRzCxjOvc+N40mKOa
OcFzR8PjbfvwI5jm9ztDj5Mj55sj1RPj98Jp1G4WkXhWfndvy3kdI0D9n2S7IdBiX6GZ2ME82RW5
ZU6gsiJ1ANcoO5Ke5IIG02fy1Yg8iAexcutrc5kuidedSIpNB9zV+WkU1ZYHoblRvnaeG2IBhf9j
ccFMZeoJwyK9egm2gEn7SB2C62mpU0kQR9cxIUxrMU7WOJ+BoDGCt2cZOE4W1LOHA3+ptUM/rN0v
tlL7vjbLS4MrrKt5MkBkXc04h1obbxJPXmV1zlrAUeUgFTI0FMGztL0Tl1ACqX7lHBZfv5Cl9tw6
mOvJH+ofgIU84gisXw2FLW/casqTXtXjZkUzeUs3XehFVe1Bkg2bnkRGmPWTvTNJVM1jdc9l8SXv
7mpcg5Xi2htn6znPKrbDGKsNHuL5ISqOS92xfksxDk8zEKJLLTZOFT0Qi6xOyax6fUNIEsaATd+C
si21kylyNs1R+CfE0rxj6m2DmWH3Ze4k11ozxcFYDIQOZIJAjdS1gz5yrcpXI6/0EOddFrj5TJOT
5byOsvmRxkOPuykxA2uwD50vDkmt7RhRh3UEMaDpkbYS54QRBw5bSvdH+rTg69kmY3nKtfyYEgMF
ktVgG+SqQcBuA4rlAzMwDSlxcXYiLzoaDo7dKV4yiBNQHMdqW+nsMa28TAfvsQMEptYbc65+6KIN
FupwcxtPQ+Qll0ARPrq+eBRUNmxrq7N3kAKqbW0X5c5JGH+lCWE8bi75bh6inV8xF+t7xsbt1MIQ
Tfx0Z3a4BQep7qwR40267KghTJiXdK+5jtmgEiwAysydXa8V+aXvswONi3pJ3Qj+lwsXed/2KCyo
dzzoHtVAc7fYu0zjwF31jn4wKlrbp2X55jkSnU2RXrUbcjOmBr2CGo3mMNn1iLo2ZScgMtlbmsXj
zlo0OmpQH6nAniLUsYiWvcRJ5ZuemOVxAd530BJLfkstY36yGRm+zH5V3urUusB8d8POvrbjHVIa
5D1KUZpRvzc161sJo+8h00dFuvZb1djDEaIrzIaB7GasiordnEVWy92BMdqAMqCi736PIuM2DTRK
XZXhKl+gZ50mnbhe1X4ogosXhIlVyD2ZtsbZfs0yfz9Wrn0soYoh8Q/fjNlhL3PvIlfuBzWa36y4
TgO70y7NmCl/bLTVSYkBQkYrxrDp2S0LojhH6hh2s0aElUFJRH59qLJT4utHORkbWOhBbeAmsKv2
MLDGG9zKRUoqz60vyowEFC4++kee3HQdduAaQjUoW38TKSqC8MrSTTamJh6n5jDn4qH0SbTKUhGt
XVFGzO+vuboDxly/jwSB106wfKbEpnW2WeayZ9YXutS2U5wElcOXwY+uvUTex4b5feZK6M/4/YqO
2Yq+w5L42BdTgOVfBkumhT7WOyfD3+6P7gYn/LZIxJXIJfu8CuxCCzOMpcwjP4y+2NfGRUVYMsVN
AXkJa1Z8sGycqel7YTRnEvXrILcMxonzUswXwS0h+8f7MpKHKGWa2Rr7wgN2p2J4Ks6J0lRvL5gY
oTdr+S6dYzeMrOWOJPsVcfgaJrBq97ifH2vh6LwTZQekzOWhleoJQd8ILczubOzOtaz4uW39jX6n
s9DZz/p5+RwJyKVtne1sRNao6g+FiI9malzzUHPkI1y4EGtzWn+n8D4XpXUY++gyld1b199puron
XRfmfYQn6r6ui5exiXEmi30zeLvR746LVmA4145uq1+1dhlOWtaFNdfgcFIMIBo93YHdwn3fzZ91
7j3bBVsVa0PutC+1231YenS2FdJeVF/0abFXhtxrqbWnnBBUQrPPoXWNqtymjjoh97ws4B0h49Rt
zGme7q/SvzDzKya+38fZuOiBpFh3sbPc1pN/loUdWLTeeVx4O+a7jt7y5QUbkwgWsnrqzp3F2Ybm
+UuZp68OZ92ceQFxK48zU1O9Ga1xcHotbPJLIMOwvOPWDn0v5+eq+GtIB3xWOQ82p2nrYnZcTlQU
37X1dW12t6NGoi+LLx0EdfCTN/bE0Le7M3su6VhrxsAorouUuZbWGpc6LYwDmcpQaWwmrU7mkwXn
6AMoGPVd5BTf0rS4tDio2r04u4b7lFrJY1NZKQWbcBFmNNVCsGml8qYW+ktK81BIzxD9RIk8zNK8
duf30UxCUjCEIPs5rJBOu8k/wvN5GhwOL+0gT3On7yZQCntparejKR7b5tmdmNo7/jtPEnnVIb8z
SFVviK9FGy4j8VYl6o38ib/1mnxnFJZ1Wc1kXStE2GUyrtAwEJyXbdkzHet6JiWRVOi97oeT2gzJ
5PyUarSqt0wtPLaxeH0sR9wcnJUytjK9IrNfucEyPRIk2jca5C7bh2LkWOMdRkEE/v66naB7GvKc
swcm2pq7W613crKP0QIT0nFexvHaLxpspt2lqXnwK6Iw78znNaknWPbYM7oOZ1fzKJe33HnNbO1j
Mc+pZt/oDmZDlESWvVvKqw/9Ii/rVpq3XZ39mOr0stbtJ+zcdmBb8zYnpKl4d3j8r2yVbhlJnwxr
RKtvPn1R304xAeDm2cjcj8TsDzgczzE2tKtY2JtERddNi/7fj+aJTZvb2rIxBlzjecZ/pmiXCnkU
6To+dH5U2NkCmg2PGmJsoAoX64nqL4tG26c4duM2OZC3+J572reuwdQyExm3dUbFXmek69T9tYC8
r6n4yiYTs1k0FhuiJgykeyUQtHIviCqo/zrt8LkaMQIkzSd95JsGNjm/Jv0u1zxv62LF3wB0HEKX
VuYjMjzSC/RMOE8PUZMAK885bI3yIhbGVdO2a3UcDCezUqemdKIgmu0nq1zmQOY0mJlm9jY01j2m
3XpP8eprYnCWNL263XMyfRyZ/+Nnb49aCb9Pat3zGLUvZU6+nwM8LfYk7gMXMETJpTXolkk/RXXt
7hbpyU3qOW+xqu/0vqKai77ELstQpSI4IXPdX+PFvSQmc0XFD67TTJBqYiYJ1JVAVhSZDk2OPpaK
Nn4BbGWHWm+VB9dL1D7DxsQ8cVr2sO0KWEo1c/ambKkYpZDEd7LqVPR6xkeeRt/Apj4krQvcNVXY
hNtYXuesxESkOSAbXUKwGohmR5Jqo4O5AwZI2ta05LmIOMFrIC4KcPGTMu4qEHiJ42+jtG9IZqmt
X7cfpituim5ZE/4imDFrMgGJ82bXqai6dFODy0Sb4Vz3Wi1EQR92qCB+4NSpe5+OWOn5SCfWh+Ns
YBnNYk4rUz3dDFHOzMYZowvSxH25MRvNOFuyqnZIVO0mw1SwsgsF43qsWzZ+z+90OZZHRyMJ407v
scZ3W892s8WzkbvPteZdKKrI/N44OXb5SafdxpzL77h0Kf6a65x1OlPoscb4vUzVEwWZRw0CLiAa
87T0bG2Lj6NINy+Mkcd8qowzR1OEKtaqsEOlQvGlG9S6cGxWOFfUD5Lhq7+diTtz7NOSI1sLThtu
HiJi86NB0Jtrb8ekNX0VxSS2E0XHe5+79T4emMFMCc6rZIQ9dEwxVpRbfUF37Lxl2Oh8+1g9onMW
U/HXE4PDkO4EMdlcznXGE9rpm6T9VkziPLrVlcWT6PXJa8yjVrnaQ+r1biiafEu0MCi6apdUXbyh
KG9rI+t1EbUA08C2nMGP2SAMdQF26y1GFIAx8QHKwznusKZ0/ryjhA8abZ12QW1XZyHMK4pXg9Ko
Tp1KPyy6AsGCnPyUjoUyIdf1VjjR49R7NyOtlMjqO+kZJyDSm1EWRCVhF6dj/z2CsNAX5RtIlqu2
SM7F/BK7EuDyfEtU7Xqa82etai6avD2sGBIHJH/ppyecirdgKgITvkDfaUlIDODCqrMbs8yZJMmb
ePxGGOoua7waxMKytb3mmamCdXQ5EnNgrHu2WM1iROCY8Q6rudhhOEkvtITjaUQxXkQCYIEvTojo
ujD8W76WeGn7Bws7E8vZh8W5bzHlN5W05JL6+gw38C6fDP9qnDLnqZWdvpX1EqJKrvquGZpahzRU
bfRIY92txYUGkQQqN9KBcqDe9dnj2MeMs1o1nfokvcWnDaNOB06ZV+3VMOLOEnK5B7TpB0oSo5q0
bwRCr+MpcgOjBiojF6sKqq59jnPw0RtD3Gl+33EiKiDXtUT3177UouH4LglvjwZhcEGLaZx89nlX
HyNd+ZeV38yMchD4d1nuHbo0v3EMBoqQsqZJEgfxnqx4eTR8Vs4RU/M5Wtwj+sUlgyE/0MrEYWNA
2+CWmKVEUTnkGA1kjq0dx7T0JVwQLfc+rqb7LC2eQW8m/zvNp8hotfUK8UcTDdlJeo9+fPzP5Wv3
mRa/jPXXf/Ovsb5m/MPyLQ/4Lr6Yv6qJ/u9cX/P+AarBImzNZJ9Etb7yev/p8aUeybVWgy9U3LUX
aE1o/zNrbf3DdAyC2Suk0tcdxhD/zVzf/irL+RdeDEONQVuoZ9mrUAADxV7xYz8ZarIC5ZGOjECW
UTw8cCeGrBRgUXTQqQZXL2mcbRy+TCTmqvS7TMvcuOtjCUPyyBFalEMI/mvIvB9TS0NktEuaxq5/
MKiCwUTcEOVpiboMgsaXIJVWU3dPNykyFRaL6makye0t7sfijQZAIJYJ21wwfkldMlVzQf38KoFF
Rcf0slmVMf9LJOMtI5j1X+KZ9SWk5RbNxrgA0ddGuXAYKFsh7XBR5UTXHo6AW91MOjDfiHULvs95
y0jDMkM+FJFfz1/aXv2l8xG6QvOLa4Yyrm2V3+2/REEEaBTCZBULk0oYt2axMFla8FB8t1pYiRtr
lRi9L7XR8Qfeb5QDol0pvxgMLxRotDYUDjmkcAIithDy+RIy+xhjNbcOKZ4MmabNRdqYGcsdZhsz
2TJXpRLN+dJIrSJW32SaWfl5zhOr2epIFGDEV221FnG+Ola/NNfYbtRx+dJiyfGjy5pfGm35pdea
X9pt04KQCIAfoekynmJ7ar+0XudL9zW/NGDnSw8WjYk2nH3pxHOpe1XIZaLFaBDLdCcB81yUX/oy
Bp/4yv9Snc3ChMlG09fwAMoDXRobNCTJZtDr5UqzsvnBtQjchtE06dY7AnBscREea2/jc6WNz4mf
4AGwS2PJCWcC/AA81Cb9PsMfDcTcqrKZe5rM+MxtwV+sczG65pfO3ZKynBK/M5AvUvG6ZNQCHkgw
WBCyeum8Ao6MCybaYcRkUGvSk2t7qqqISKIQUXRUsc8VOsZUzjRXSS+CkM/vDJLcYOV7Q/BQQPvh
eMr5RPN+qMLnoSv8AhZMiitiDjtLuiT3kiFyz5aVV8SP3cW/gb28vDaT6vtgpmsb0DA8DTT1NCVg
uTTW9N1jbnUnsGu99s1EwMVz4jRlzTeieKek/lU0YaK5jfEYvWbCx9dD35//lKJTkeYlj8cFOebv
aElGPmdaWd2ObhGTxa77/CPD2dmGdanSt3hKrftZeezLauymA3YbzeI2h70UHq1l7vvUjRe2Ea/5
pECd61oKvvJRS7LyiT8JtAN7TLJ1Rznc57CUL0q8EezxAkdEAMoAt1PfFmhWk2XFMiSQO75kJoaK
zSI62n2kKvBqEdEyPgVaAvAzvtxB11sGlJp8aUGi5gpX8OxkS2D3g53tCpEX/D7mtrjSpo4YrCQS
9p7ThXxd9FCJ0IIsI2cCuzhXtELGate1ua4f+xIbVsA5eAgIuESv5TJl2rbLgMJtWmvIzoYAGBRo
U88pA0Apx9RFxwUWGNQLnxy3ml90RczUnFzimKaQ1tViDWNHefnS4vDPEyIIY6WXj4vImOORiyq8
Yxx3w0WuafobTeojlnHpum3IVK+85UWtbD0ZUttDBM3lojKlZMQ8m4cOsvYZmIrzVs/tCpdp+fcI
HCXzUw9e66pvo+a+9fOkxYrhVo/xqA93WKbM81SvlQSagW+tRhFFQsPc8JyWygPpFs9Ve2qAZfW7
su/tF64cbraSEaIpiLWovEXTAdhmxCVDM7P1sAw3rd5eur7T1DQ9F9pVa5JPCmO/lAAMUkzIBufS
e1k1nbdJ7KE883PXHeS1ZPECXspHnvGFlgVeRsv4pe2W+YvsvOqp1WBXBWU/Kj30laOr7RgXrdra
HF4ucOJwmnSA/AyQpmrQ4CZJYkbqphG/aWaB88iCXeeGbqR173lXZvOFS0QbGl2XFR80DRNpdqgd
vir1lrWUGnAqfqRUN2aMoAM5k3e9MZwai/2UJMm74U7ZuFE5kjJO0hnSjSNb0iNLLBnFGZS/uVuz
itaGblKUVKdmXCHLzsg/DcaCL2ZG8xyibE/GHg6CD4UEYuuDBQ+aGuskli4K72hc9qVJoIMg8kyD
DEeBxyGPzDueFLxKepSYP/yoVh1D1ip5juPCfCgnXU1BZNX9EzOl/Ji7fcQNIZ8wiGV5G5ELb41m
Y/Rm+aLAeLh7QUMhXSR2w2M1pY586vg1YTcHULGOE11CcrGWe+8DPs59YjqUR1gRNqEwzvNm2pUa
vvgARw8lL1nT+db6v22GBJ4LT6LPOkYXFa2cp3rW/GSfaalxY8ObbplugsncWK0dXVdmSi1PTx3F
2pNaIq/ljBwPQ5WjmPkmSzozYJ2Rr2ZWDebOht1wsju5BAOr6Np9CJ8ljDwTb6EzoFh6i4elpuq5
HlI8ylRqM5AHdTHV1w4z8bFwnt2+604FvMJP4XSoS5UoouxABTl/2LTAwEHdGFS7K5mvj3jgh2Xa
e1UxiP3guVZ/KTFukfb0G/ORGkbto4df+qAckxvy4hf8ZIMxrYUClkHqiL+QcZYYAGeeac7g2g99
1kj2FXzKB+LLfBmmubT5qKqCC4hqEuhuUtOj75pRMpSpsFe8RvmyUG8y8BeENMcab3HTIdcbqYLO
xmdu3EZWKz4r8FJ3Ykjdj64BXhqWfZR/JrXKO+5S2HOZ1i3TuRGy+3QbU757+sKMDHBDdjNOoD7Z
nQTDsmXJuoWPfRh7kJD9chFT9P3uIYIgV5m9vRXS4DsXZWXn7/yY7gNgjQLyCr5EzKjUdUHQi1Bk
6Rkz1VYazqC2xmS5bE8iaV57WIFJqGgAeMfplF9AljWf2PvcjKCNjNQmLpfhMiGA3+yL2vZLkpSe
JfddXk23kNCWH77o+oexoXU5TAl9X5sGw/QN5Ky+CuKub5HN7N76aPAlQ6EgJHtNRqufQpvVz+PR
XiOYDGVKiFhixdRIJ9PvB+kRQJEJ1r19zVD+nOq0SoX2XHTXRdfNzSblGTJZa2JxlSEMX4IqI1Qv
S3dNlTtiWdPIHraGOVFtC03AHV4MXIRnxoTjY9q4GPaocc72VbkoiUhh5hxGR7e56XIOECHLHt5g
/lmde2nIF42VsmXVRPw0OFm4nLVAYGwc5YMnQJzOqn0MqulbqSBpolpI7SKbDI1OHASoV8oDM/3U
VaI5TrluvrqMN++40kVGOA6U1HCI6b371p5RiZPa4ApaW2Tq+V51uF7jqbF2oNls+8zvWj3CIvM/
/bnCRuOnZAi3Jrd+ubcsOcYBLdzjdzuTmG2WQUvZCqKBMQIi1Es8zx1eZb2pHlpWm3t7oFI0JHXj
IeMVtMcXqskOhaZvXQ2w3WZG/T7qg1F8mE2cPcg80vRDbg7at8k2TOw9hn92+rHpggFLXbNhR8fU
q8eO0jH3LeoUQ37lR5FxeRZTxi1ciz3tI2scTggNvnQ/zD3i6gA6iiTZxcCG9pDNZnzRVY8hw1eC
8Jhdu/KupDgq31Sas1x4qosnhMaop5UnG2Ha+XLRATE5UVTuaF1Ehkhw4e7svm7IL2dGftMZEqSN
UBWKEuWpHPr9Np0wKY2xg7Gh9dg5/vtAyv+fFjkHg9r/2yHHd/y1fO3eX3++Ta//yj/DKfY/GL2D
J3MEyQ+6FeCy/xVO8Wij8QzqbSzwj5xMvH955GyXJK3B/0e0zKCTdDXW/fMqbUNnt326IAjY8l9c
qP+rq/QvyZSVmUZkwuGVDDZ4i+/ErxdpSpa0KYOtgOUVg7DfAkqNhqZFLWjrw0+fyn+AnHP7/wkJ
/vVSa7cgr4Iz0DQ9fqSf7+w5IvliyZ5Tm6nhQutMA7GxzwlzjtUFDXrNXnVl8che7u0bgl7HP7+8
+Wtbz1+v75r4AZ21cplP/dfXJ4QHzh3gIQnYPE5uhJF4bAte6u0yc8R0oKUlgGMfDCM9LsJpAbIk
sbh3zdF9jzM3ujEsv0NLL2YQrRgJ0Y65G7jtLso1uiwNiB7VnomW+mwVSZ2wchLKAFuPj7TTipJe
wLHmtpB0bfWJj3opNiUizMrBbJMHnh+P+wS1w6in+IuBjZAs7bXqEvu9NmyBiySPf/5AiB/9h9+I
izZgcuHkN+L8lpieGz3q6OVc9SIfV6NkrvNajTZXwbmxS7x+mWN9g+kqXsmhIA2uzFCK2OqGPKCz
mO0PyMgG50P8SzstKWInpIYLuDSJZRcpu+FOa1ec2FAAoOrui1Ka72IybLGPqbB5YJVWCQtaUbzZ
BGqKnbba6w7e0NTPExBZTneEOe7stiSE23nJBAXY0TIQjl43vINQnR5oQe9BafBTqCsxy4TBat8a
J7z9iX2dRDLLd3rplv1Rb21Y2hpU5GVT+pyEw8kxBiiSirjwpuuspAuTMp3cwKec5FUvwGtsKC0V
9ZHN0HUu4Z+7WohdxPseidbLD7WbqAZrSyeWXdpNHPHhzQNTqCCP39ObHMc3pKUmg0yUl7y6nWs4
ByawQMWUO4FSdzou8/hPiFBuoTuZDQISF0eivKnF7g0aAtnKTj2L0cFir1V7oyVRKSpfWhiiJ71F
7FW5eTFqke+e+yjqW87fTnGXUs7EhjZplQgZ0SsZWh53/UMqOGW98wM7NqRsmszh/Lpxeguo2lWX
UUwQYUfdPECfFMhOscPbqgOi03FKHCPTLIoQ6bo3tkNj+NU1iaaFPAvmdrygieLwWGSiu8a/s9Rg
J1zFBBrDP8CkCEH/jblzku6swaTfiF8Se3ymtczLF+VbeOJy35w3kHAxjvh51jVbSxYK60k0pTt9
9vBy/Pnh/0+LEcxI/Mcm80zdZrn+eTHqM3vORyYtQUxL6B5/rBX24BKvc2Fwb5BqmLbLiItz1DMk
ME7rn39+/V99yV+LkU+6QGdISmeou24KP78+BICYQFdBzVQWV9sBN+XZ6GWKUluKfS387G/6i8Wv
EcS/XtAWHu27jOKpPvttYuq0iagbYclAVYpIkuVgmpqq7oxh0XuV7dQdImOxwsGeMgYTBO+KtjHf
OLzX826a0SJLPPyktTXzDGI8djd//jxW/sNvuwOjYzKa2L5pdLPM34zaYK592sgKAsJaVN/U/mxj
Acgs0j0IYZwHUxTheEoO4EjIANaTAaZosDBoldqw77mx/M1u9e+7BXu1bttY2Nm3mXP/+guqtL5i
NC51bnFWC/0pY8i2cees/OvU9Eur3C8tcv++CMPQsJm3UyNHbd0XVvSnUTbCm62QbfWAmxLuwwKR
Z8tyBqi9tHr3g+A2XN4pw4VPEprp72aZU7Zqy0mAVgupshkfwayeid+YYiedrtXx+1jFvqRmskSN
Kwlu/vmX9e8Pry3AMRIMNPlkOIT8+tnAO7DdMVrf8rg0b8Ks+z2ITmC8mOXu00Wz9n9+PbH+8v81
7kc2sLhEOoZu2Aal9nxhf31BiAScqDVDJ3BYrGEcor7wsR1uMRSTm7gDVZXsS66n15lPFahS5P82
qu213Z/fyK8PBecWTi66KQSJYluHRPvbtzZZ7EY0XLoDi4n5beF5CK9jPj/8+VXEf3oZ0hREIECi
oML89uwJpRorG1NmMyz8YNOSyr+HdgHVUxbzu7SaaDf03fJYNsV4EcWUnwSTXmWkbTNYBjtNeLU4
UPn5GssFhPOf392vK+f6GRDc4NhoGYbncZL6bSGBwWP0zCooE6SK5AhOAM9bIZgo5ONjLAnde9ZI
7WibJ2d9Hvv7//7V8b97OmAWdKQV5/vzupl2JKsssprMwwcRbynuwkdFEI64NBSCcJlq7RLVEmci
ervcArNV/1XV818/v0HQnEefhZsWt1/fgeeSvxT4NoKRYmDmQE0ksL1m7XRTNw6jtaxID8bcj9s/
/+C/LZDr69owdTj426ySFt+wX1/XbAmMd43C5JyZoDcidLhHOh05Go1A5y45q7lbra/FtV06GUi9
KVHTDoNTjsxCi1mzo6MkmcI/v6tfV4KvNwU7eb27+OQwKY369U3xjOjIJhouxggbvGvFw5EiWPlk
FdZyhj/iffvz661P/s8LAR+Cx/nQdb/O8ObvZ3hzWoxFy9nFRMWAjnG1TVoXOonWecP9Sq9DesKy
GlFn9jef/79/J9dXXseg6+3BcH9bghYKreEDkflrM46KsU2kOML7/zcr62/b9NcH6nFFYpHz+Vzt
r5Xwp91AIXcWdtsxeoWoCjIljciZmKv/X1QPsnC7da97k71wdxaBkU2C7PGIbqdfWrPwT31Z58cM
cPsrdBDvb757lv7rIeLr3QmATywA9NH7uvfbMyhrCfHSd9qgb9RN3JrebYoMQR2wXjA7kXwwWAeG
jQFVngPclS1L+Fw4GTNt7yU4GwMny/JzDUMR/xZXRJ1YIwQygENQPIAQDs57adRIuX1iaXXICMaE
TgZR6NlJbD/bFj3H5yaCtsuDD7so9r/Bx48vXLaMaIsbLKFrSk9dtlEMyxuOvfLTZoj7TPoACmc1
UKK61YGmxszzdawu1dSsZYVRC6iI7oKjkrATw4XZ40R7uhGFjMRsljRvbl4sKDaY5oVXwopxyIlg
P471cw6CmZpUX+CzxoWTXhsgBUlRNcI46nXj90fOzA0QVN/A80l/kn2val9FASyZTGw6GiwYYc3z
SCO36+B353aA/7FKBQDBeabTs0xr2js5PnufgGJ0hAA1+I+OkL7atFzcpjDuc6LVgD27DyOCVBcQ
ZbYXkDlaeqqyntN0DKolBCmDWG6b9TNj/P4DL1O7BJNd4kYjkpN9JIIrwJFn0/I2Zj+PNvLSpN44
tqFBLJyIHnQYBtPOYc7cHfjiK0K9epTHuww01ZrdEfN1JQvxIb1pemPamlxxOR7NB34Y/2lEB+UK
kPbWpdQo1iBDRK3pJk3rWnEYNcwyKHGd0N0ylBQBGtPqFXTcuhKbJmYNY1S88M7YGVrvqmjM9Lks
HH8ODTHzCx30BB/dEMmOET0tFPsFKSwN6gYmMzUedHXTs2geq65waRmYJcY0xT3uxyzz5cmKWE83
o7Kj49T2K5xZAePCxTWPVNzbms/vr+izJ/QQ+ZqNA9N9M9P1F5p/xQ+uEXMbSlEun6Tt4uckT4Yq
zPVJYGMrZlCaiVaZD52W4ziWSr/Fp45ZCEBwEeqzmZ1KMk/Qmyo+c2gLyp+YHSwTdp6l7gOtMWf3
yM/lvpN2LGjKLd2c7xhh7hMBbSeCuGVwewfeKxFkGobM55j4QhsS5PGMfT9BlNoxGHb7sASVTnfO
APODGAzNJvmQT9OR1B9jQ3C4Jj+G9PT0ZDp5R8f9mMt1vIoAyAIPgSgQTt2+OmUOedwm86ACJgLU
0E5NDXJnbKb20yJF9go0lBEpMRTpBXOae+O21GXdbGJ8PQD+QEPn2xw/hoff17EK8MY5wN3ZoC2H
CktUIZzI/VukWQtJaMTV5sRP3kxXcrZjsUdc5OAlTd1mGtNMZKkpc4nE/+HuPJZjR7Ys+y89xzOH
dgy6B6GDQQa1nMBIXhJaO+TX90K+srZLYaTltAevXmVVGhERANyPn7P32hig6Wijpk2oobc03BnD
UXmXZG0px2pISRdjvo0IRUqY8jSBuUmNgoY2MFXjgQN7z+gv8s1jwsM6LGqhnGxnOMwrV7WKSRj0
J0Hz2sqleeMxnUBTTWzEEbM+uErO0UA/O15ubOZepE7xwSfNKnDmUWoVW5I/mAXGQxDh119U2Ksq
zlKxc9c3hAWsHNXSKgLHHz9YZlqgE8CVpO0T23OfykJpZCR7hf46OKq81LqqIRpeG9EiawiXuedQ
7g/1FISI1IPSJSUaA+lSk5ih8aKZ3qOhmfJdeZ7/QNDYBFEobeffdZhfO9NrbkbQ4nxuFAYQqwbN
sxG+B+wwjSu1RyQUlFvKBKULEtY2LwI9mrIN26ANGdrUjTMVWKWEaMtPs7ZLQMZ92VU0EcrOuvLs
dMC1UstmWlGREikGUAFN/8j2ghMVXDPO27gVC7joxLAHE7TJCHt/yROrQhrsXiEOpqgmRkRRei2g
aCGpSU1G34mq8fsNaRgUWPdUpJatMMxhLZko7kyVg+ZuBkc/AkExGRe6WbDTp/nJz5s4+AMqIEiX
A/PJk4gnAupbirLmTB8tjlWeyjwiRPwOiSgYDgqtBjPWIkia6RJtSP4mJjO+5y9Y742GmnwVD1X+
KLO6hxg4JcQqRX6EiDcwozIkE8YqViJ0gnxhktHDiof+96q37JApeCeMVWuCLziXRqn8ZVGZtAoF
45Orwa/GOygKHZE9hhzuu5QkkpOx4WHBKkeC0NruartbSsXBf9WUY5ruBn1yZpKLRWoP54jpnZVT
PxIsyAm+aiRjqrYLg2g1xSYD5LYUzr7tB9SUel1BWV+IAoHQpm+KpERHG5SJcd72VtufwvtpLtLQ
x14y6YXTMWFNG5wK9UDUTYnW/ikH6NrzxKUeqUvjMGnxqmNuM26jKsjAVVQ5ChI9BlFNCDazubVp
TN2wHEObTCbZlciwCtGSx2SVOri6kYC4E94cqHeZ53SXUJfbDcwLdJPGqF1NEAfUHiV3cmYMDTth
aISCHqvZtvg3poTJTqGd4hUro50FbAMuR30V+UQfLaoOeMRUNWeYEJu3DIvzvV715IZx1qKmOWE8
hx3p58J1FtN9qlzR0gH0QP5m6iYH1I+VclrwekZ1ip0HxQP6HlUwpe5HtE9L266TV7xxgB8NfLjn
sTHo2QLTOoUB81ikKeQGtWhwxnzUFm3Y48ub3LB9qsu0JO6u0qwcTIqIAD2KMWbejuq6/aXS/+b8
wQF8/uh0eYVpmZ8KYAwOZZYOzrD0KmzdpjSBS4+Zh/291NUf4VbXFskLBSPNpN7TVBKvpQ0nMTIH
usWdyEHL//KTCvPrb2qaFs0BU6I45IT08TdVIUeFPEla8gdZlU+w48xvQF+Yz4506LwCvvLKVWpo
0Z0rJB7Psk4quSShIb7LhNlGzO/17tLLC4qqnkhlfX6REU7Rk4nkOdbA8M02HBhCGP0Q0HihRIPj
458d50uOlLuaFv7pCWrq1n7Yo6xl6sb7EJhl+lLVnq+fTAD+e8RILrBBwf0CAqkhlOq60b9uyXOE
0lyMwY3P4/7cCH8wVypozXe6tOIxnRgQghWoCKtLcj8vlqK3imEVoucJl5YvvQT7Gk/cbuoxXB6c
IHNu02iYA+jAez+GTI+uTT3BNAvGt6rpTUc55q/AoL5TCsaWRXMdYmMRWxPTaez4C/DNhGsxXX2P
MNsztIyoBdBc0UBfoRKBlgzy25mToN0n2dXTM0FWcbquizorkKd5QlsZlgpo+1LbET5twixjnSES
lKkoQCA7z/AcZ6IgxjRoq/vWq3GjtzaKgCXenk4s88ZLnwLIzRSCdpGuSUfv9K10m+TdoU6zdiQ6
WJD8CwAI04QAeoETvyhJb0xwSKWgTs+9yY3A+pAKcMoWhtmNCXDZrDDQBIhIEMmcUZ/a4MoKLdEW
vRcW3i9dkq8HY8exLAehIj+/zeH446NZB7psRQPfaKhlsdFHAGd+jPtpzPHAlsTo/HK9ryczehF0
Tw0GiQYA3k8ns4wyh0gFybJs5PbBYwx+X/TkYyGyYc3/+cX7upTZDNG4Bt1Kw/3Sqm0LzYugc4IJ
0pt0zTclDzCGmqNKV4PRzRHGgJ6KZSgWRydXxi9NuK8/rQ1uxOZXBcxHp3heFf46IuujkQqf5uay
Dr3xOIV+udXG2lo5bSs2+MjiXzrB80/3qecwB0TNMCYTjt9nhEg5TLJPGsqLfKiCB1mOFj7gdthI
CpZbVFw9laGfXv7731gykYNlKDzb+gdy/NeXZCxUd3GHE78hGvMUgJR2HzeiO5kioYh90dq9FrZk
p3SlgRVj1P/9d7agJhomAwMCUsXcDfnr8loeSVoPIZcvYmycmXLWXt93u86yx6Ub6uVSjInY//yd
zW8eLJ5h459mkoQe/WmLSSy0n25OTJOZNh3BRMK2lnpXs8f0UZmrjYKJj4uJkYW/zR1YzwvfC8fn
UMGrpy+jonwFZpfwiYEEwk2lE0+KCBtFt2fkTro03JpTiYWIVG0SrCqPwmyoi40yvZlGYuqDkGTF
dkrw0BWeeebZXaGvcuWqHLNgXaDtbToM/WY+xxpBTkjXU27kJBYzsh4QkY2+swqYHDZbeFMNYziB
0RIs2+CvC+XCUvv55/qmI+Wa5HQxfZSC9/BTlzjOuhB+HQlTbZ379+z76GzTNEe/9fN1vum5uTRb
XUnbF22/+Wlp0biyiksfSoLSTfqsEkId2FQd60qB8Ktn6aWMh6lj1P1v3/Hru+5QSUjAnYA9HfRf
H59D7P0gf4aQaakRQhq2h35NKjd6TU+OJxq2r1+qnG+uZ6G7sGhtW7BEP099RFcXk1VnKG9RRB3Z
xquI0fvgnyve+JkRMZLD8vPP+/U2MgAk1I44N/o7BDp8/IpuW/B/L8llQMI3K/UlUgSeZ7f65Tpf
Xy7aNpBITTZ9V+fl/ngdvS2aprZYtd2xiS5450mSDDjwBXqtPbTAx+Asy2FPX7Jbm5kWX/z8Nb/Z
oGyLvi39a4ovzoUfLy8QjSJZQn3RDRi3W4gkF3pLNnCGxPjh50t9cxNtetIMUNil6NnO//+/Fi8h
myBlWeabutN4TQ694S+KwC3W0uPMY4dJc/fvL0heyXzzmFKhzvl4QXgvQqsLDNAyQfctGYzsfLoH
N3gcxtPK6eNfrmd8nodBk0VRZDCOYjzE+/fplcT55jSOmLM8IJ7Rpqpyk0NCluWriujErd6gtCe9
pB1vSsfWwEdVnnWnJfGItgyffIyIMA7LjW937bEhtUNbkeFl1UDxh/YqBl8Tr0Q50lcfC68Uqz5o
9N/mGd88jjb+IotGMiULuMSPv1nWho0+mjSWAjrAJ3U7JOdZFtEHqGxRL1ycYCdDr5nrJo/NfWoM
k/3L+/B1W2dRgwzm2PNAgcHCxw+APd1rc9zXS4TKIU7KzNwOYizfsZqSvqwCZNkCOcbPT8o3Lzsr
qQFmDy2NbXxes0uPsNym9vDPGjyUE5OrEzOMp7N/fxWUVgxpedfnWcKnr1a4UPdTruIU7nRZUyEt
kYiUh5+von9z/IK658I0p1JBz/Xplea9cmmqZP2S9sUTreT6UDYVTXDOGvuoVNXSJOfggv4vDXNF
0HEchcaxy4mPSkifDOgGprX45a5+GRXzakjd4e3nRIeuaYY6//3yd1ONzjEZ2qXCJ3AurRzK8BgX
d0ovEQqj3nfABPiZQCUZxY88BHOgElHuv/w282U+Fo0OcxzGdezN6GncT5tzrgIzjLqMo2lbIZ0t
GafeNklmXFdj0KCxrxvt0U0iicm6GIY3ILPeeJFGof5K7Wwgj0ukDNY/f6hvnnjJSFmfB4gGP9Gn
n6bpGpmR44UERPOfcysY9ya0lhPRDRMB7JwMezQPv/wQX4uHWWvCqIj+HaMz61OxLlNNEuoeEs2A
Sn0PeDVd6Rb4CnrDMODYC9YkBorTsCM6/V9/W09nAzBNSnc+wacFJhhYk2PP6zhfJ+IiZLp6rhlE
SYDWDUiVqNVLmsfF888XNb7+xtLF4s43lfM+9/nVKyJku/TIePWA0aK3tltDHalrInKJ2V/9RZMo
3ANh5TGw8akN23Usmkk/rYxc3buDEZNOX1phvhzJHqs3tBilhX6rTQfYm3kf084sdQKn6hEPjLTe
QmWzfJm6T1MmsEFKTQQzQp2m4nW2YQ8bjb2vGc8y1MO/7LNft3QEDmzquDpNXvXP7RctTSVAc3qH
WtvZW3i/6ZrCqlnAsy32P/+uXy71z3ETraLhuSheZ6Xs3291gtg/Dgs54SVXN1OlDVu/hkNThqH9
bx9YdnFaSfPkmrGJ/PySRDIbM72nzUVHP1r1euXvc3o9S6HpMMobneBLs2yuTCNvNj9/x6+yDx5W
ibeWua9pW3yGj1+S/oBpE2MyQWxIxXU+Q2XNkX54TTTlbhon5yLNUQBqE6M8BinmsYmb4lIPK1xm
KnD30L2aY1PMy8fPn+zLruXwyeid8w7PwmPn034ivMwE3Uw+cTw4/hmANOdgY9w8+fkqWBA/L5pU
+MihZz2yS//f+lTW2AnGjoqQPpAPaP5gjcDvXiqiz421y3j2Qblp8SAGe1Zl2UONHjGPe0alJh4F
ziXOMIIt0BrieUJaM4tahfWTNyTypYgLkAph3ufyzOC0nq97nHbXGnyT80wSrraxI6DbCyqkalr5
Rlz4tA2Fhc+h0pxwb+FdwsFfBKrGQsEgCOnlhM91+Ed7r3ctuctxBT9yculyYwgMaSiOViRamFk1
h9NkamgWRkn72Og6sk8DR5ZYWm7WYhkqxgncexs5ywJXgDjAk7SKk4AQ3GzR123TccwVotn3idM5
8IGBEOxLDy89JGDkN6uyN9tmB8upcq8yOdb+CjOYCt7NqrdvvWro/thwbfJdmGUzx941S3SGOEpC
oPBDSYDh6DMwq9EkgxjsOvXip77xxCSpgd+sBRmlZTvQl7e7rLpQmQK+wo3yETvDlXqzXcx6NJ4r
PB22U1mvEbZGwkZU1T4mBBe/M3A2DtOALZZtLym9NcCPPF9mY5qfMQDS45Mphuy+cNBeoeAxA3XN
4M8OKUGJjFoaGGBCPkcMfUM4Y2oiE204HbmR44AQIZSMq1tlfZ1DghbbskB4vLI7hYy1V/l0l5e5
uC2URfKCN8xiAzCl8HmY6oyYodq08ldt05fnAWl1r9LIwftjcxmf1ORH8OerMrvV2sqx12GiJMFH
TmJWi4QjHamIHvm1iOB6uFc9Ct9w5056kmxxXuQ7gQCp3tE8kOkmqUpdkNosKsVoj4KbVMIQQQIp
1QMsc6mMdwiYdYPhM+egzYZcaeB+NFmzDeg4NwlphuzdG8UZorzMg8quMfDMsMYE5Prk87ggK7Ry
XymyGNYI2PoRnVDbWis/zIVFWm3gmtuQbNcXYoVC8zQ0fG8jWqex1u1YV/FpoTk4ReLIArHJKndR
OCE2nxRyxRmCo/w+DivjpmU6T9xrOvjtqtXmTjFpV96VlxnhTewNnrPs6cG+CMaJL83U9ZC/0Rk/
ZNRqGGQrfUI4j7gUvQ42eY+Up8q2V0Aj8APgZsWCp9P2RWmqGbfE7ZTrGqDpKweAdp8lJua8Jhu7
hPzE1nulo6qB7+sqtcktiLALheud57VRyMTrHr7MJmQazC0eCXxcEnvqoUmXyKEXecIrucAf7/2x
C6d6wJXGwUiFJqjr3NDLgz4q723su4C1wAk7XuiGhLxV0Uo4Hh2WacbLllNqKxNFVL5S0gaR1QSo
tQ/QU5Mj5T9Up1orEObRGwZv+/NK+XU9nocdBgJVBzEO5OWPG0WkkiyNepq9VlDhEOTZ3pZaOf22
H32p3Wi7YEGBBIFKmf/6tBwrHxkVU0uGxPCyQALxuDyl+kSqtK/JE56l5sJIZXcorXLcpqRRPKI1
4JkpUrlMxSwKm4xqN4wIZgzkN1smyY9loWm3hCoG9S971He7p+saM61CMhH6cghv6Lt1THfFUoWW
CwzfyN3b3JEMLMihqA8M/rDQus4wXLHw+FcV4+U96SfRZZ8HCaxWdE8OIwq9vp+pxO0vH++bAoZD
rnBBWTACZJ//eMuoQdMcUwimScjyL4CcUaZYefMIYfGXEvTrCYjbRsGLbpl0vnno+PFSqCiKVPMb
cEGMe1eGP/PmmkTGb3RFYPQNXrUt2lEumRYRshrBte2Y8P5yOPy6lZO1Q8/un1IGTMinR9QuC5NN
k3Fnlhnath9B5chqeDRtZR07Joa/HG2+vRzjD4YROk/s5+88dHQhCRAA3BZ25jEQWfYyWFOyx4yA
tcmL/F/ejS/dC35jZi2YcijX8P18mjwm7DKaiGhfGcR8IurKiIkHXjCekYUSrIlhcXe9P8mrhknU
upY+e9/PS8CXc8b8AehvoUQlI5luwsebXMBF7qHoDUtRuMUqwgR6Qvyy+2zH8VsXZ/3DQIrh/c/X
/PoMc03KMvo1FgGP9qcvDXU5JAS3wOUdJTETtAhrJ7IQpKggtH+51Dc3VNcN9nebw5truPNn+auH
53sjQFOGrkuGWhF5qIhX8CXXlvPY957bHtywax7pO6TB1gJREq0dEUWn+OjZ2nmzrasSL+99RHT0
tdICVEE4Togb7OxSvyW10YcxG9lH7E/+5YyHzxaFneFfMouahoA2leJlyk0rgvEXeNuUVtttXnrh
sy8MnJg55+RD3+Xe2YTjFvK11dkIqlScXUgi8LqFM8xJF6VeTdvB9ohWAlgTyHVVx/nz6OphtM40
s3yxGwpchq29xYGNxOiVItUJn6+WCXh6AuT11jWD7p3eMy5hg1QchmyAl4OzDgVPdQlES2ZLulSu
x+Cri9hRMRP+1jb47lbwlDkcawnwJPbu461g9KBABFSciIb0Mcsc43TI+HbEBSLFQuGR//Jof3M9
jj80NjnoMYT6Z0r0162XphdNaJMoYDzM5PwwvoYwyy2zpcbKtuLBFr8tmd882fCJLHpY/HUcMp9W
K3xbNpFF04DqdpqOeI9RIpVmcUQp0zwXKkw2YdHoK9fRxw0tsRqVMWJzN3EeSk+MO3Rrct3FwlxB
MInrX9a2bz8cGz1pCpy25Rx79veroFV4znOLU1Glg92ASUAKtupcOliOM/1yzv5mWUF1y7uNzIPZ
6mfngZqBt5rpci0PykRUVdVpidX4gMq04h+LcOujr/7lCxrf3XFO2iYzP+oM4h8+fsO2iEM4l3zD
LvSwRFWj4/iHHEa1tSkto3Mo0AkL2rh9Sg4i1KL3wfNL+PcKIeQqjKJuPOWNnHmoMQ2tBWFNyWsp
yTNlEBhX90i01LVNC26agS3VsJmwP5/zNy1QGZbRrjsbQsW2LOPiHWkwM8JW65T8ZUn7KqDhYG8Y
5NC5FIdzKsXHb9nx4g4+HT5Cbtr6jsghe0MDNwOLoOfeOvBrwJGWqRHNhHItTE2EAommLKw1TnNa
V169+3mN/aaK5PMQv0G8gCXEZzNLrZe+h3ga3WZeJhFV7GwpZ3QU/HKux5D8qRfKWd6wqH2Y+uB1
/jzEq/GfemXT99Brx2jX6qJQ6xGh7CVAmB7qQ46Ik+lXHD5PdIAUuKmhr5CTZ8FzPCBgWJBVH+6j
2rdLAkud7EpQW7gnlUX5zaG8gQPeuuNwSedouCebW8A9hG0J7rkJNbjSRugHS58h4yEJyM1aarlT
/OHkq78lxuByGIdTdIWFNz4lSTO8SFKkxAtHU42/kUKg0Y6h/d3rU4luK3HRsZE+VTnvqV+l02YM
q4BXw4DX+ss6+E///EMPGVUfo0j2eCZZFk7xjw9MoFwZQ2y2l6iZ9WLlaPhitcmHaaGhnEN56Or3
NOcM0oZtD9Ff0hEfgJ44u4l917lKOoj8l5QejUVavCjaU+g52XM+4oQGKOzSqPD49O0afoRXXLtu
XLlrdtSo/q/3cE6QDN7w4qUjvN3/ZjS/FsC3oiBUn/7x//z/CQZAAvPXO7d6hq33lqM0HefIzf/9
v45v5fNHxt787/8XCyDlf/CzMT0xef/M/wbk/A8WQPyHsEgqeGP+H5Jd6f8R9kzxH8tifETSu4Uo
RMwdtP/BApCiTZAJPkXs3LObH2LAv0jO4aN83Ar+G6Pt8rLOi/Vf2y872BgoEFo7N7XrSxpc7XkY
+tkeONKMyNS0S2EUaYRGtstA6vPoeVuDccYWU2h7VSSglKFHV2vWM38XhWO09kyjfWe4B8Yb1+0L
3apuJ3mRENTGcfeWhpG9FipLl0XfGsRjFD1qXc/Y4kMIryt6U8ewYHGnKQ41zcJuiMquH84k7D9I
lzmk4UkXb6TNeavYGuuak2ri7jBJJZcYmKOTouvFDXmy4OniyJdXSSZ15txKPnQU+fsYBejLhO/1
sUnaIV1VWlVtQDkRXKEyedB0HWddIBJahxXjQjzNyUrWULLRzbp7y42ifZWF0OyzYDyasFfuAYT5
gH96smXAf+sUS7qyzA3y5+KNAM7hsjKI6Fm2bcgQqG+ADHW1Xx6JVKzOHEGkXRxl9oWSLjxqERzI
/9CPKrOHXeX341UXl+lDZtjBbcQyZC8MZBC7ijokJgmMIJ+uAB6TZZpOaZlm0YPvklm5xlsmt0lq
qVNCIcqngRCMhc0Y+d1sK+0YW1n7J5mUOIUxPDRgaSEpEVEtiPCixttX8STvByfRoSRN5sk4lKjz
jDaEJTW6MXlCVWjV974VoLUzSBh+LUnXfS2MLN9Pqin/JGy/Asc3anjaQjhxcjGuGkymm8YkfKnG
J6jnMtvC3isDj6S6IiCWOinusRbunDHM13MhDrrXJ/OhnHN2RH5ZWt5et2/yMnZwyvfumljhbOsm
mbPQAm81WyFBh1q7UFdHE09HC2h+FcDbuCoiFFN+3Jukcb5jRNK3kYlkvjVZyjUTuG08vThjsyPg
ZUuIGq1bm25dB0/MAPLbtdYViDZ0/Fk67TC4rEMPCnnkPfdI3paxvCDgwH6PicFcuvpgDgvCsMSf
3gD5TYzhe1l2/R1jzGZdMalbVmnAvst/5KA/m0Mf7bw0vO+9rEeBWieHWkoGDy+4/xaehTNMad7W
hY2zLBkhCePJZm8wkmRCgartOZltXc3LnwxCWDYyu9KtriSQM0EqxmYpbjBVQ9QjLKOVzj5NfNJ1
iAXKJQ3VvLukmwAZK+svetOHuaDabdCk1Lf5a4UkbIH3aZ3p/r2TD3vqE8oUEESYl8iLUFLsa1Gd
WxWeo9CNVjh2HmUU/MEsed7WtdMtDPstcp2LJIKxlPVludJdFa+s0WFbH0JSJSZfrvpUO2gqOM2m
EBNVQvPT6y/c0FsTDrnEQm4v9DrV+IzR1RS6l5nv1reVpxHloaJkSwTTttFN/2h30RLXzypzyJFW
U46cGrFQSuhGT/W7mLfWXanzJKLipIMXZfcC1kFjZtWmaDsfjqVt7ZF4XZNF8d6mt1DpxNK36f/V
Jp1Lk/fTSAFNoYmy1kJXJGAw3V1oo7nn1EKUF2/djdsZ8qKfBA/I8Obg2z6Rrn+rqTS/aIkpYKw3
oK915cbTMjwsGdC0bhNm7biIWvM6J/+1ALctXVVu8NmJy7EO3PecxvQClMm67bCqIR03j641PePG
Qdfhl5l8tsZSkROEtyWCog4a3B+s7NKp6/Z5sLhpOr7/c+wHwVZTZXwURolRJCgnBZvLEquu1P2T
pBDodrVp0m+LTpRIjnVOASH31+7LV3oP5jPhnNHrFHr5m4mY+iKgtt5zYug3vlfYq1Ra5aro+ztb
ac22cHx7xxnrLoX6t/D0ksct1mzQjW3PRKOvTyYUeRTwUAERp1jOuxzMQx0UFiU7nM1JCvrOrXpK
JalRY16uLA2WmG5mwUleCpfsKqQkOOaOEm7eUkFyuSm9sr00rOGQ5zCuoqF7bmM9uchhuTN5Fk24
cAv/nEope/UL331NMz8bFyaiEPwSM53fNyA8MUOSZAFFI8YSLQafP87RZJAW24XfAApFCj4E+mUW
6K9wOsCZ25G+sUPHuOkA6a0yshAI36XFzHKWDKepIcMDUij3QQ3VdQXjTV8g1/CfKZ8hm8LEmFED
2yGIT+MCHP+C7YMlNcjsTTNJ9hxPT3dZwqQLxtuW5EVSEYPGImJ9aGx9NYY4lpd+6NQvpZO7Oxt/
9EF1FslvqeyPbqHl8YLN3eLhm3q9RDsaYS2MyGBYoBcyCyD/4rKuz3QC7fhD3d5CbbtpOy9YMeHC
EAg2qiMa0kQSemzVQ1rW2UtRI96OE0tfiwqxI150e62cnPeb2VGo0mTDrcjYjEHRxQTNb6xY23ET
ufWILYvQ0M7rgS+6QJM/LXQi2ipp5nBWkokUUkvAKhx6rJ5hMmcscUhYwCmij4+0u17WXoMdIa8J
rFCdt5rKeh3Y4UVgk2kqveAMjQ9akBSEYKO1eN8wpwxxvqycZjNJhh0cIfvBepe0gRZ8fMaEDmEj
1tTd9kXPJj1V7lmkmfg9eZXkJnVIhs3qk9LUkkVEMXZAHkPzB8Lw0mlIEahtNo5p/qtaxgCswtVi
/NFcHLFZ4D0PBBNYTm7vCwvuzND2L1lSncKWcZeZqdHdSPu3buixddRaT3bTjK7rWf26OWh3Sjtj
Z2og5BPEiI47nszyTw8EWuvqGlk8zhJOT7IhOtRbEhhKT9IWJ1PqcUhO93nZ3YlRexqcKj9Oumsv
I2qGw9gBgw0n8x3awzmDw5RouP7E1KwdIJYzJnMQDCHul9NQLXJHvLoM4xfRODHJmpmLNv+L3pvV
GmXJ+yic4zCcO3b92GXmxYDGZFuYWnXSCUJRpbcI3Sp7U4pQnQDTHMf+ZRFUTxQ56tAqj+/BSXTr
yVJnDtifIStILoMWjgDm0qwi5QfV2sElCws3BPNCpCxOdcaRv3uIunZngqKF1rhs/dew8g3yHpy1
GiQZgYqhkZYvrUYdcy3cdMIFj99tGpXfEwkFESrP7nQbU5ArCB64kK11lsLbZuwjTuJK9xbcFiA3
4XMkMnnkeL8sVBYQIDld2k5wOkbFsUndi07BbieTfdexRu9sI73HrO5t5KD2dtKcycjRu13EqJ6Q
MnK0rTbcd6CqByqAE9AZd02qWdf5JN8NLIDEoYYSzAIZFA9o0FmhQ//Vc+HUi+w0ARi7JHnuxZmi
S7OfM6EyHlYt6Uk/zZ4kDpfTqrKB92BLnPTpEkTT0U0TTJIRCbBieBgzGZ2XrYWXnZ+JGOl042R2
dWZZmnVMnOsqxe065Htb69dVFaVXZju8M/7XOYIXWGXJld/30qr/aJF9YPaF8donHiMSNz3YG/Jl
mlOeWSJQpuwBBFbMEgB/cEyhu4oq2RBXSKC9j3PasacL6eDxtQvi7hXh0QsCxyXSxvTRTeFY4sAN
HEJ0dLs3FvrIm0bOq+Zv7QxC6BhX5TrJ42OfE/NUUtS2Q37VBs6uxCIzaPLGbHsqDd0Jr0kF3MU9
dmmirSBV0bgP6TK20Z9Y2hfYSbc9HeCQJgPGOQaV1eid6uXEqK9aOXp74RBRlnj2WTgBGvS7gEyn
KO92JWNhOLM8b+OE75v0yn8SrLgZcPbgaOGC6zVrbQ8J6YjdK4ASopDcEr7/ALTEdtp9LUvcPPr4
xsKvZcFhpBbdt+N4YgQ6NdW0y6hNMUVuGoM4DJgB5TXYRI1sNuHcaugwMMLap6IsDp5bTYs0vjL4
ayvdSneph+Oyl4dYEzc1JY9RmS9VV3NSUPZ518w0r87E+amf+3ZChRsXp+xJp8Iv7sjrI93KkCez
AEDKYovFdxemKUEasToX+nmEX75xxsucvHbuiOOTh0ICjgCERilXHnxXu7aE8tZNEz5pTXYWo+Hs
cKO4nlrYqPjXQV3eOE2fVQv8jvmx633n0Udbb8c4o6uuf+GBZR8G972NUtQDRJXi2ZXvto24l+3x
NB4jRVxYAGAZkZ0UDxRTc6qctFdxRPIguol+7db5tRu5x4LZLstqkdx1DpDF1tLnNSnmcZjgNDuF
sc+7cVPkWrX36j9MBvrVqHOro3C6dtlblr5/p+ndCeBya5elN+ZQUrimTDx1hp0rp2R8n0DBgBsA
XjSwp2VOv/kVz/vw1DreMdJOIk0NK9MJ1lNGcojg4yjV4SUgjZpzb0UBpKwUIprsN66qt15S3GqD
s+sd40/SaglrQTftzYQWVmWRbxTc5s1chngVQSZK7WVhxzh1fZ7uGhxGj99IQR/j92yNTew4l2Bt
44VB/GzRRK+u0miZTbvOtbMtim3SwL0TvTaCbYXApnfQnGGD18MNQkbAq/wQWXc0Yv2BUBq0nUZx
WsTqbXCn6AjlYPZV5S8j/4ryDZKfOsLvEs3Yap7+0IEJXvEwN1d6EA37QWT82w1nhCh1sNon3lOE
JmhdEE10kclsupQhj5QeiaVT2xaVIthwt8wvikpdRbQYl0CdY1Ls8lOzdOp9V7b1Ssu1F0TFf6YK
2JpFIrjWE8UpUIMsTKd+cIuyfsh7F7nPEK04R5SrQEE/Nstk6+jpqSCzh6UonmXUlrwi6P2m0tJx
F/uljV9bHnqvfKtDhdVX1MOBmVW29E2UPL6vB1t40LCBhxOzF1fc+WyNsSdaY6Jepo0amSoruRKN
sJc8ntmZAqS7ALK/pp/BQCekP+BExj5FnI5Lz1jR2LhurGHT16W+xSyYLOn3Hyo/2zlxcKPXWbkd
qgjqFdCslfTcy4lKIO6s1yZqF4F3HpMQgrceaCFLnKfiNxh8cmHU1lo3aAoIxCm9Z1xkHtaRkZLa
pfLC9syfKqhli9sOheECF+g2CKMDudxkuyCdQpahy+XQ6cu+78n3JuN20Y+WwvsFMzwx3HUZj8u4
pnMbQpONXMzZk6j13aTVfFOAiJT+6CkAdpN5Xq9HzTKxQUb6aak5760rDiArurXWBeeWKDZT00/L
ivyqkbu6qKv7mlV63+t293+5O68luY01Wz8RFPAm4lyVr7bVnt03iCbZTACJhEu4xNOfrygdjUjt
EUeXc2JrR4hik1WFgvnNWt8iYiUsNqJJX7nV3vhJ+kD2SoPLntmR5IGBDQU8Qpfd1qn7qXLn09BO
cCSmSV9lKe5ednuIJz6IqVGwtJwC27ildhTndw4JCeuoIJdMYewjpyfdsQgY7iqP8e/oPYEg5CSZ
+31LAE42BHvbobbqGwkNVu2S2X9U/bB1G3edA2DnIs2OZGCefFgGEC2eWDIgyqlPTMuGtZAoJaEz
PZamvOvc9hvKv/OZkpq1vdQ1N1kisgT+cyuortpMfpNRWCOWt+7Br53sZuFMVw5sippZ9cCDZ+HZ
Jzl7gENz3S7W54lkLT7gWfWwgENZDZMGzTilGxX4yCMy6tEADdDiX9cm27ai26V+9q1wzrqpYGU7
MzynbtxLi2K0YbwCi5zupDHts5e7n4HXZRAfND+pywIRq3urgjDag2GHHQfmF7UWQN+7ED/5xiTU
DzROGzEun3jHa29U90q12176Wwu+422aNdWF1+fty+ixS3V0zBCoz1+HeDmBE9bbzgsfasFBXNx5
Ywj0WLlZ8NzMhERJE23KiaHPINuHIiMRN80/VWEx71UXPnZOdI0K4LogqW1p1HUZPPlRQPq3ql7A
SR2lZT50kFxpq7vNAI4MPER3RE+AxI6HfmtZ/quq/I0VuaQEczzCguxEbvTbklMxUs2WjMSjG1gw
CDykY623VYGXUV+C9JhEehE2LYRgEjQ2fWQXL9355hL6WFsDdhX1yhlltiPu9ggI8kqHy4599/0Y
NwiA0+wZrvxOOWerDvEZbTveOIOzQ5R6N4jhmha2vpFiukUYS8cBUqbxhSTVV3FcIUL4pd4lMtq0
y7Szy+Q0ltx3eHZCEziHaDbFvArs+maw4tukdQvqZ3mb+n6+L4w4pGRrlT7DWp5P0s7uy6V68Um+
2IUjQljCvxm4gNs24JfWcWXfCXoEryCzIJrSCTkSt55xFPbDrF+GsDrk3o69a7IeEOmtFbMfk8z2
alJfGIhtdWH3W8jX0WkKSO1Y6mDviHRfEDGAm4ZChVP9OHrYeotLy4+voqS+pfG8UH3wNYU9DSHo
cR5LvYX7/4xMmMFRfY62MC+YiA/4MKgBmgeyL9pNVL8QRvCs7bxY6c54h2l+sBMqn47ef0jz/ZKz
4y3sQSN1ct4sW19ahON6VtpdMD3V69oOV3M3QLv09alH3LVeMvNYTuZ27PsLLqkrb5HExEGom6Lp
ucqb4hzSQFZofRlUMbyQeB+G6NJS9kl3BqIS/ZVBW9lfclGAXFFrWK3P7JbYX1mALIrmhMj1Ex7D
Yu1E3bDHsJmRyJY2l27XXpLmgBPVvyXu4sEG1BkP8S366FXnys1MwkAEIRCsdSDXDjMycgsuPPfc
K3dvTROew+kZy7rTXom97ZqbwFTcBXR14RZqwUxEC925lPYi6LZRSxiHTaHvoz5cL1N+E+E6cpTp
VmQ0IGlv18UkL4Br45H3SLAvnC92Zj2D4rDXbdPDwPCSjzyDEdAlnN82CEFmCaW5HyBfbq26h8OQ
vhAjk26yiU5GUJ1nnti0Jngl3o9kLIDrpT3Jq3QGWmsjh7iJWYsGcroI26XY5a7amK6mzBqhkCvt
HerugY3ihZOX3ybyYp4Q7KOpD6LusCx8KaNMxrtqQTBtyCxYgW7vtmEfT/tE0azGRHgjTSEfs5RX
XuocquiTpP3YGq3J0Cm/5MWwXXyGZyobV/M87tFQrkdcwXGQvpYqcTbMX1a5/Z6U4hGbxVU8pju1
3JPTuvLx09tj/E1QqZ9zwpDlvrll96Wym122EEIf6K0MrJegi46hG26XqTzE8/i8yOy4VMVXTPcf
JqBc6bMHy72z6PN6P7q0w/LOtTEL9OTwDrG4ItRti5L3UNhhtgI7WmzxhtQrXTBOzUOysu1c+Nd5
mCPzQ5diJQymoI64MC8ZWE88eZNTTcDA0pUn9iOUtzFLgZTRUUd7txuLoYBHJR7DjjF0fI5jYWLE
/S6QG3TA+6HK3ntbUsamKCdKb8cy+ClEvM8exTkRT4ae3W888B162pEnsKxqPdQ7w0hz25prN4+/
zM19N/gZmZO8nchUX3h60xL2AoXCwKnrZuKm762VDKL3fsKF10/BLrLldnIYjkSauqRHp6WyPYFS
HphNG5G8YVIyP9DA3QbcJ/jtMLxCJX1M3BYvDLVr4LviKhhLEEOz9Qaw6HpEoF1Z+VdKSjhQIwQj
LHJQaDKiAY0TkWXqwiBzbYLuzzNQLP65d3YEV0wRHRYEefLhxtyboqw4zGS3hTO2I3d0gk0NvdRl
+s2YuMN/ZnFIiKsb/bxCBeEwEyK1WtXuXb3k+YGOv7nEFO5gDsC0afO8XFnY9Lajm6w7Wu21xiO1
Z2dH4swYHjQCpdq2Tg1gtHWtU+ars33IUjfcFS0Owtx985BzM3CxNllTXAZoctekdijWFj1XH5Ak
6hbA+Pb1GAT6oPyCeU6xhI9Vm/Qwmpe4Oc1eHRwNE543JJrmuoNV8U4EwsJeYBYopVG9D7BJsYGt
EthuG3hlICjq4pIR0d1kpsTegIAIZ4b9c/hYNjZpnsS8NNewTkoWg3Y6ovN1/PbIfYfhgTvs3Dz/
rIzdrpNAn5KhztANFF9sU14RUbObC/jVs1yuHcvXxEGUGx2HzQ0RW83ntkmr01wWgsuziO+EPzK4
H8jvIe8E88yKeBfYJn3JdyXc7r2wRyCaihrYhcuj9C6FeUV0VbVckOBYYOaSMwUIiP/9KPzslgW7
/ZChJt6HrbF34JCRZzMgSb42DiC8CJ3RJUSp+LL2RL4tabwgCQ4tsbdFfi4znO3SD/mVRN95k9ks
f5pp6BkEB+SdpcTXfJicFejZwbSNBt6jrAayt+dl6g8BfcQFoRzyJopy+z4qxkjCOAkWUmgrWj8q
+5RsykG74UrkQ38cl3D4LMK2PIaRpGlOAMLZQm+RWtD8W5SUTbtw2igzXXFE+13M89jdWcVS4dLg
uz301Dkwrl1wBdywfehw5LcIqGFlN+/tIFe3xpvjq9SKYryejdN9mwmGVfRzXDLJFBVPy6gJzCTJ
gWmRjWPwZShI19FoLA8dpB/yoYFDH1Frj5e6o7baFanFkyjIqrxaLdrHOyUm6qYR27bBYLZzhzh/
k4uyvlqOYdCSdUO488CMHFNHNbuAl6uotJOWh2icvIt55m+TxXITNNmyY1N7Dkftpfs6K2e+80EK
AL5Oul3PJYL2CtD23oR9cykYBB3krF7jdloeHceq915Cl8HzKr1aTDvfxNQzJ2YY5ojnQO08p0Oc
X/pMGYLGP4bekN1PTLFuM+yvW1syghqJ3CE/Jqv96ZZeh7Vc3IOsWw0675ajg62DiTpX/+cuK6Ib
bYb5FMDjuI89GnaiikMy1JntbJuZICF450n+2pNLdu1ncXk7OWCmHXRIr8gpcd1KHdjFoaYqvmLG
rvEiRrml8SVG8N7Gmaqythv1TYCg2zc4DuadqNgDHmIhHFSgTTEyFBGG9WN1iTWJnVM5WkQ0S0KR
6EeGhm25OwcnbiAhMxoJts8N2zw7lKpvxCZq2GZPI1zTncv8Yr/4VnpvN9Z9yv4eFWbMbTF1KnWx
9Mn8TDywfomZ5W7b0hnWZTSKY9vI+RrAird34zeFm2AfaifDBdA7CSBijzRw12u2C8LsZhuQY3yn
5dhyD8IP0hBBoPBqcIu/T6fMO5k+D+s9V3sqrvxxohWc8plZO5ljYbOaqzE5wh1bLlsvA+Q4DF3r
rMOYicwOB9HJDct0XRVDdh3TRnYr27LMFsNMtPbSIim/8t8a70thM8rzx6zu9li3SRDmwQBsrphK
BA721D8KnHYeO9kpeB5orl7aMJoYbkRmuhj8Yb5iytYfe5ABV7WZ07fB0gEjEebnxKEuZhNnTnrd
IVEkUo4pPpNqqgicTe/KH+Q9qPtmPFff8aVISv9TOwvQTGe7oF1Vw10btf7Bixey0at5fiYV6QH9
U3ZXiFHsnBymDd6ZNnpFMEBY2QTGlI1gBYgUcJZ9srplsB5MN0U30RS9+mVrf+Bjov7RE5u+wD8T
MzVKL7ZPSbCeIpUc5Rw26Qm0aviInQqgMQ+lUM/nmZt5Yl+ZPIw50rWz+6daNea85jM25pGzzWDG
+0V06owYIkHOeG/62nrJfQMyHE0YMVD9eUpVJMNGeaF54XCrqwkhGs2xlcpLm8Z3XRrGOFVIKhpM
xOzKaCiHtFq+92pncfKysGbYB77aZQXjKTFGYkOcSvAygGC8Q6JhR0cMEiTzwCh3tqSrTI+qmIKL
EcXLVoY1vQxeghLjkV88evXAZLtlZ5t7Dp1jxkEFI5yS34JIcWVF87CJWmipKF54hkNgJlN21IQm
lumddicwfZlgGlr26jrNjM0ez5X0tHOz1MyOkMbADHDoqQhrIjhwjG+At5UYa6rakyCHUPetl3JI
5pXgfLnu/K7vDoYdo8TorsbTYkJGp2nU+NdmOftXrMpMG2VjadpWTUO3EXqhplmY/Sv6vJ587+qO
0TZYwBLvCJE05NLUXsokUBswilBWzDHq2gmOI6VhlBGSWxs/WIVp2NwG9VghxAsIiefObOJN7jTR
41gTTbgBlgEIgGT35j2cFrgNKDdBqCjNvJX0MjTBSP4qyCo8j7wxz3NC32v5YuIuEasMvcq16cbx
PYCLeVeUDnsriSpzF3LCfCq+r9q8AHO1iCUdP6tfdeuClNYHN+lskgtms0f/ja6G2LCbSFsegJe5
ujAkE30LWVCRghgtJzew9ZU/e+JoU51uyR0hyO27WOxf6eYea8U//+f8Z/7U1n3Xdf3Xr/Yf9Vlu
pn/+oR/+DHq8P173rFL74Rfb74q1u+GjM/cfeij7/6cbO//k//Q3/9C9PZoG3dsXTuX+/LeJvK7+
moqDov+f9HKXH1WOdPt3Cd33NNvzz/+ul/Od36AOR0DyIXqcLQjo1X7Xy3kev8PlgKvGxvDNxf6n
Xi74DYkdnoXY589BbvKQpv6hl7P8c1gtKGMUkshs2VUm/0Yw9zMM4YwaAPSF1x07RoxI+yyn+4ts
Du1NbjDifQ7mKnXcT7ODVxawccaQ5FMyIye5T9J+so7WOBQfiTFeRIRbNVtXMMjYNAx+vKDrQQUw
GNLuU6c3r385lH+IMP8aNPCTjPz7G8ROgaUiikDof1fp/uUN4tGg+JPD1zkLHS4pK/XVOlBlNaIH
GZpo/8+v9qO4OCZrBh81KsbYwySDhBEN418Px7jMXccjh02xAO+Gt6FkViebu3//KkgesaLEbuI5
wU8HPcuM9DIXSYMwLUdNFfpYVtF488+vcn6v/6XD/f2zoFyGqwa/JoGI9eNnQXqSiOiM9WscVezG
ZrJvkjkbDqChBfMXK9naWfPha2F+8fF+/Mr+eGEvAG8IetFG9fnjC7eUvBrgH/ObSZR7Q1bcsdOW
BCfXtb9Qp/8owf/jpUhZwBftOwH10I8vRTlPtOGCyI1Uy2o99Gz1s6V9n6zlm+2h8/znI/q3D4bN
nXtBAkGfDCvnZzccwXklokp2EdKIl95v7W3s6w9Dht0vPtb5bf/w1cUO8gseP2R4OMhpz2/kLyd9
YUvZ+S2Q6ZTyfEODpVC8TP6WKDsmEMBkLxMC7m//+dP97dwHrmTjzoK0EZ416D/ptlN/zIu5zJn5
TV2kmNw0AxYe1Cu/OIr/8XWg9gcI2/m//ZNtYiQykZA9Xmfxs/pTkHo1TV1TfP7nT/Nd8PvTMUxQ
Yn7/H/SQnzEPOMqM2yNbIl2iZ9baMN4hHdff50I+Nh1KCVET/ePvdUfucAsXXDkHnOrHxa6vDaRk
BHv1jRcup39+X//p0/PYZnoLljSGSvrjVzvmxLdmZ/8Ua+UKHShyNTmmvzqB/sOZig47wIzEJ/c4
VX98FZtQr5hBDP3/1EE7t5169leB1mBbS48Iwl98pX+7DDl1zpJ/zFbnx8nPbEOWWdJC9J/RuQmL
Ejt+o5C71HFwIYJa/OIe/Z9f7OztjTw35hP++NlIGXQiAscQCPiqOqjF7u+cHF0SthPq19Rt21+d
Sn+/HDHoek5EfQWSmBf98RVTRNYdG2UGr8nU3hRZ/Ek78UWCTHAtSWyxFxSJn/IEYZR2N0vaLBtS
vBHrMVoGsqVRyfJu2SM9ZxZZq//2fEI272GppFI7Uzt/utkCcwFxErMFZ7XirnhL9hoivfmFwerv
59N3cT42ZeoSeHo/nU8OBqCYV0IApYEZXM7YFEl2LEp2JiLNwTP884dyKHB+ugHyesBT+Hq5G3Dg
fzzirDDtFjBCvgJGoNXFOIaAEOuFfaLfMWNYBZ4Qn4oAIf4aJtHZo8jq68WGhBhvunSq/xWZiksI
F4vnorbxKca80P/JXNAPlYCSzcdXMhn0YRqXYcYh7gn3Fx/873eHH1/op+dZTSMeTBkvVLHAPtAM
E0rvdL+6O/ytMjh/nBiJMNZuFBL+T+eM209Q4UaObgVtHG185dlM3lMvfEafNeSHnohccySzu5tX
Ke65X90u/tPZ5GEfcW2iC7g5/fTtEgsRoYDhHigja9nQzCU7JaJ+kzSjdfjnM8mz3Z9PpfNTgO8M
sTqvyS9+PJVs7SEehVZGOvek20PpjAQ8+8gvwXvhoWeCm8fJI4Jb9PdpraORBAfjsIIGVJZ8BdAf
P+VQQywGv6SS9mAEmnqBVlkT+1d/pr5vqy8drt3oJukaVnGQ+jK089RbKHoZz7Xpaw/Dy7mwSs3C
pLHPG089ubOEye6UCg4m0Yz32Zzz4KlIf+oYuyLEq/Z21zDOXwk4rtbGMUgWNynI55usmdEWDwj1
ITUtY9fvEndo++0IaH/cTN3s7dkDWSjthyL/KjAV9Hh/LRFCTE4WwJ8O2xfeAnkKe500bMN6VdXh
yvWMN67tvE4RK9tzr/YdkYXnqXkZvFEQeQj4urJz9yqMkGx4LXIDs/K9cSpZLpagvYGKKFoK2lmR
uxMjHSLWRXmXWaPpkksbd0RXvBZN5YhoNZXZWds/ZmpM/INJzjgN8gO7mK46tkQ3HNE59+9+6/Un
EN75XRQ3DPi0VvW4KTrbxoKQ+w0xYsAdHmQiW3aBBaJq1JiVfBt7pb52HWJmAFSS3a/G8aHWiLWS
E2H26WuOMISn/1CjQhy42oDLZE0YH52yi+U2njuMP/kMDm3jT8mYXYSpl7+OVmh3l0tFEZWtTW9A
X47Ugd0nCNctUwZRWq/aQy0YbWIOG0r7MQngZmPtbi/SiaUKuiACIk6CHQ5eQNUxGC3h8habgUgI
DCFxWu4XU5I6UVQ9MxrQ5uKd+YpmO+mnYCGwKjnZNiFjp7nMxsY8+4GKhx1pF8RuDzOgadFiOgTm
XSvUT049tVziknX8qvEaBzs6XKYaSeow32ddleNPZpBxW8RtcqeS6IzikoxVex6vYtabbgI0CyJ7
avL5ukCJHSREXVvdXFFOxYK1AvHAJWccA78XMWA9Qe51znuoGaquDSKmK61ZNm6oh5zosfKWGbER
dmPEdwySk33jO0h9EfyIsXqeZz1gQBe9/SDjOey2kG0sCKpzGUaCuSBC8PiyAjBs5Ud0C0F+pKOp
woMCmlaup2wo1X4uYvsUWXbxeXKKPruu5zyBIT6WOfIlq2Q7Af+ZlRxNAjC/mvjvNbf+tlxrcQay
BGZilUXEKxB1U2KxlxmsyS3DvoTQcfab9qZATnaWJPgLkX7J6KUr7g8klMixqYJ14vb2sMvahcCW
sKrmHOxNfP4rHZ8cVYIEOHRD67Abcb3Zn9mTqFkeGMniR3J1vFwVhBPVaMUTYEIjQ8du0yyJvqWX
qxOWoi3M6qLuEMW2kXMGm9uivApVhb+irwT2BYKGwAJr9NAzzSXCAJT1lUHnPednjVDeL++ANoOX
0jj+tAVTWx5zBrgkXONJkhtkgc1rhloqeZVLu+gX4utLJHluKr+0Jckpr9AKQ3cfCr9KSEWqA+8i
7qIm2jqAFbtdF2oa6K5U3tuYkje9a5uFZ41HUKKFkMouvjCkLMe9Mhn7Q7qOilVnJ1DP40zHJ4Nn
PEHkUGBnowqIQpbpgKZXERe0WdOUAICKC0Lv102Ytzea5cAnmJjFt7oPU/Kx9bAgU2pb5tGZctQn
mdiM9SflolZVXsVdwss8nW2HaWT3I0EvyLXV16rf15kM7sVANDo4dg8scYj7zoeFXNTeejQiKy/J
s2/NQx860sUQzV7Q37vYjJqGv4KQw52Wnd1hcSkLVGbTnN9aC87kteA6W+TzFCZM7w4U/RSx2zYf
uoZvsYu8oe8/oiJFf66yJmDb6JDPmhnOxY4rbKCWH07zKNyjpZf6bRKFo9dzSkgtDi/8GRdZHWAH
isdzNHiV1yA+1h3wXmted56aQmBFfjQJf5+4xpbt77Xhv5r3/X/qkz17m//7BO1j9y5/HPvx43+M
/eLfKKwoEJio+bQq51HBH2O/+Df2GCGcPA9+IqCZP6d+XvQbEIOQiv2P32SI+MfUz01+Ow/pzoRx
dh8R7tt/M/RDHfJDTcQokomaS1cAncG1+Rde6a/zhagfgjIl3AL/o5WDF+h0eBBVwGm+VP0RHVp5
YMCsE2yHLY1VM3dTdggWUWRP+NHGeWXPWZAhw22VfIT5FPebOsYPv3c4Ku5a6HOeu61139yoHp3S
LqqM4PE86ZmweFZp4UVWBcBfwkWzllpJ3Xnt29Aq39ynRF8N64AdYHlRkPPtP/um1JrskVj0PgIR
5cQgwTLn1Z5VKte1HGzWn52FwikNpzK9phPivtYl7tRuRFfO3qoZStYxg9TFKe40LuAubxm/JX1p
kQTQdIN5yhQ/tErnZaGhS0hSWXWm7AUu4Cn9hggZqwijhqHej7Yhl2k9jrJpr4MB0e4d+LLZf3JT
n+A407Z9D+6uzpFHbCLXn6aLgP7PrFTDnHhdEHSAp3Mwo7+ZhkhEe6aqDnkjwI8ohsj+Orsihxtw
iRVu5AEp3cqbTRbznjNzq0vzVEr4X6sO+8B73LCeINZxNJtqkITEyL7ziLeKrPqrn07WZanP3PFi
aVBhOt4ItyyF3Z9v2qpGtkVLN3KrwPuV7TSm3ICDkRfsK5yl9huEtP5iwRxs2ie/dRC5uGOdAHEB
p3OUhZT9tokhn30rVTS4j30Dwnrn9XGDYWIo0xmfqIJ4R45yjvuqjSo09GkyXk/C8+UOpBKpJLOQ
nE5CDKjpZcKOb4X7n66n1LgykfXqpjgGPNaeOjFbCwB1x1NbHlbLsmrSEauxRVzsfRbxyF23IH9H
aNll/DWVke1uEaFxi9S112dst93qPiv6pVxHrZd+zLExz8qkyBHaweqXA9BVQzqomh218SUkfFJG
AMTxu/GrsG0kbWVnq31axWF3kbD3ingChpxiLjYzMHHjjEOikjEvQBAeqiAA8MumirDZHePZIt4W
7dsybwbKHU6x9ryaJx49vjdTGF17qPLbTYL12KyxAvr08+B/h1U1YUNYuSorb8vMFOFqSdv2dego
+Takw9UuG0pJx1AEqu33cwQOYy188Z3gmLrRtaHqMps6jTt1bNTYvJ9hX8Xao8T6FufDWUwSyLlZ
q0Xjj+1NlOLn9ZqnJQuI7kFP4Vjrcuynm6IgF4ZRcgnRTwO3ufYdEQd3VJoyg3DTB+6KjFWTwssT
iGCVawqf0mmM3xNHDNkmxSIcEZ1V5+fLPdQPcJm6YjulrFU3Zc9JthvdHiNa4XH3QEAzAZAExJjL
Dci8AJFeWPtPSRG5euvFKUghDTIZpCPmV2/HfBml6jCZ+UtKqpzYZF0w6VWLvfJUoRj5LB2FkMVv
I3TK9jhdt5wKPUdXsu1oLOGAkR8X90UWIcgvIV1DgxQ15pUSIwpWwsqRKRgU3KfSzsZ6M4VpJBjh
nfFONsGMekV6G7m+ReMNDqbFrmgwAeDbXGH3IVSstCbbZ2/KO2Cr2kD8m7N+uUEalhRrbIzgXywt
ycjwEjGTigSaRyBuDzt1ULVgdgeXLP7CcrpX8HRocNZ5SpFBqJEAllY3WnHgRVLB+ePucVP6pL4z
6XO7FAturnYCZ+fnNlD1smon38NXkISI95bBvTRT0GFvr1p97+N9sVAdDWyAGUwqAtEVt8J1YwNa
2lZp7KABPLdFZdzfa8B1M8ruHJRpMZPItwrcCA13TT1/GNIiSlbGLttxDfYsdtbBMlBElr5KPwWu
qNNVxVHziFUjrWjtezVRiGXvc855dLtHN16IxsgR1rsF0iSeVIgksc6lDOG8PHtqEBMdCe1k2u8W
N14ejVd8XWJrevtOBmiLM4T7QrI1b5AV3c/s/EsKypOMq3sUsPmtUUTexxbla/YA9P78RHAv6bdO
6YQXKdeWj0hiPHkm2FZ2exHKoIMaKRrc1tz/64PKPIo+O3Q2U9O2dyT+XPidfczEkm8YLQAV9fQz
zzhW2GV6H1Vx8STN9NyIOd/avImQ0C/ZDcNXYc97R7nPzMuPTNmilWbgjgA7vHVSMhKT4PO0TI+Y
XsJ1N6JZ8VK3OYxUpmvlyOulLdKdhGKRL8XnOpRPGjYrYOP+onW1/0G7tzPcTK4xjlsXs6f7ZTNg
Y/nkY2hZhRku4H7U4hhO2SNK1M+OTDGzLSbOIM8AhgKTABkO8eRAdlvWETI4uRSsXrhWtn/JY4+7
XE3fQEbgrWvGeOflKkxXjpFiC1xMwKSdY4KqQhfhqkSO4mQWyZ32OxEHcm2imkZB1+1O5OUlU7uL
flSEgI75ytfmtszVHRbIK4YHyCSnLpBfhy64lrCqLhfyPO+iiidK2M4SebQ8TdZ8w/BqeFRIczbo
e60DEX1PU5dX13ztcAqiOrxKpYbuyb1oH1eoSKw2rm6l7d+RVZ2DWQvJb09kt6frjA6WL59gJeD+
iHjy5gA/CAcaLl0/feygmR5aX17DzPMf9DhiV6LbuHMGlxYk8O7mrk1WKp6qtwCN2SpWbXxKLR4n
S2gbOmQe1crtbnqEwOVaJrmnN0FV9Q/j1FTfGKvUVz5p2IDKiAVGmBde9ySq3zIM/eoWwjtCk9rU
puK+Yyyomlx6Ollnc/vBiOlWuzSoLIx8dbBh4DyEDfQHDNIlgucKz0wy5CdC6UfBRVWON3WbAX3L
lOTpir5pFefTCd6t3HhZ9tjN2YvdYLlyKFUhPLvdNs+bl3QYx1U5iS9l2b/ZXktJA07ef7CEXT+G
Fmo3krS9r5GTPhW2Wp5KhQSNsBTql8UlsnMaGS/k49bBDe6NGJrarJQH0XjYehhjz4P/9WwcC8GF
tcwwEaEK6yEqSp56YxluAhOTE1ikV41ry+PcG95/RM2a11cSevANqn/FGHy+1gxPUeUQwgtgw/OO
PewNS6IHSXh21VW1HA14ok2pMW9PbrmLnag8DaFwvwZeib5q+QSX8lsOWOvOIlv10UVw9yb61kmH
YxYUiK1y9o90+GHVuPu2RoOOZs4mUA5LhXadlsu5Sj8T4dnYJ9dxR2L/nGGMBemHcg6+taJeZjij
Mve9Dbimnu9o8LW+73oXEy+85Qmjow/MtfyWtpZbRnSs3YSEklJhgewN76CqbtouzhK1K6dojHi8
EhNafxnjDpgwET7GmdWGmsCr5E2wWAPjCtnmSl0ARRrATZWucgIEe/Gk5F2ReX374CFVml8DxVR2
2k6KOsq7CM3CgnCfqax2/McOUIvb4IBV9iyvRE1sZHXCN1jG+oQ83ZXFe9p2olUb0sTSb3YCWwNa
Icv8fKubcHrzBZrrNiMPnnlr6LR0r3447wevCe8hw1Au253E3NugY9OrkFho+6azCst7Kqq4+cRw
ucG2QryO/dLkmW9V2++t3L/qam+bj+qh7z4++uv35n+DTsVn+P3f96tX+eeP7ielyvlP/N6yWrSf
tJbwhIE0kRX+HeD0e88KK+g3dAR0pwxfmIWBOPyza41/I/vq3ObayFSiM4rwz67V/w0RAJoNVryA
bdlN/SupCii/H7pWdNR2lPD3nXvgc/P8M9g3NqU/OP2ZhudFNeajMNFrWcb4ldMWFduqd0nrXblM
6RE3n2Moz+Y6eQI5SzfqZ20f7tCbdjseUanapQAC0XnTbfC8JWWA5LelwWXNk8m+qkQWITCro+E+
c1UI4aPSGa3rIBZrbXl5tx/TOqdpanKed6VF8tZmjEfE86mIrY85TaOE8btQl3XWsfMbymW6sKcB
85DXRtRKQ+mgr4/0CLYP1GxyOYGheym93nphqpQ5B58U8UeGweojrOroGFtVNBCoaW/V1CDEP+u9
tknlw8Pte2oO06TFQ2c31SOZYwSsIzCYXntZuhf0qTnUgWKgGIIXMr6J3Cce2Z9ZA+/TnGHENjUV
OMxG18m3VHvj0xxZQXBZUynuhqkzmBuWEBdBXrsaShUmbkxUto4fIl1T6GQETbkbi6bn3kjbeycI
EVsYK377IsAD9y5nl85NydK6qiZz9j2RPwIhaSC6I9cIh8laduJu5UUCPd5QeARBc0NrNz2+7NfC
FdOlbLsqZE6dxcBGR7AoiBNKxNAKtS70A+g5RRPh02+gXXowle7TpUcsukT9a+t4Dc3DGDOx1TBZ
sb7GPfpkiktyU70mcK8DKZwb0ByRtw5MwsydgUN3G/5f9s4kuW4k27ZzyT7CAAfgDjR+5+KWLMSa
ItWBiZSEunTUc3qj+BP7C1K8SImKlCx+89nLRqZZSiJ4LwD34+fsvbbNGWg7pjYOJ9xiT0ogaEZ6
36nqbODD3XWoxudN0xF8y2GN9FWqm9zCserUmuEovY6rnB8hocVQisnJh2Fnpxani7QrAyVdfI4p
zcarsUZZsg2tVt9Pnr98osMw3YS95/SHonL94px45K4+iLGIdtKLVvdvmwA0QI5i34YYQT6Xeq4+
xUY3hqeBbhBZ84xVtp2c0ytDVlG/a2ecpWTfOpM45llu45PLMV+SISQvbchU5WmujVbs+jziKMKR
YH7vJwNMAa9OwOSbFq7DmQBOGGbsQt1exCJ60LQ8231kCYWBdCIvsibdgLbsZMzPNBDICzEpwXG4
MMh6h/Ea235VVNxvs7SqK7cIESWizC70zo0X78OM1dhHXAkPGQuRK9FD4l6FgZ6oVtC8IS59MzR9
420lOwPuw2Usz8px7Ie9l/KDcXr5HL4Z4qQAjtENZEEiQHOC11xCZ2P2CmZMk2nw72ahwvvJNosv
mBSFvWfsPTc4jHvjqev8wgjGibRpht2dsjY0ywTWHmP0nyqRkQIaQ5PhBG+NFs8hx6aqna3LtvTV
cyg6uhkEb4R5YGatwVgmrKcv7INEBBRLjjzJFYVxrRuTAVpo5eT9OJGLM5Nmj2akWFkS7JNFh9/q
DOMjuzGpjQ0DW34cYsJgcXN56TXexIE6BM8HxiGDEDLHOadUyBzHJR6XYts6sqr3xrhU9/4sbXcH
prfWoJat9ItE8MK0hy5kUDQhXjaf6Yp564uIAPRQrF4Xd3EZQMSeyRiLeAPFKWrIEn2L2rhPiDD1
6v6aFFvnXcN8R914MkvawG9nD9ED6wpQWQcIZbesGrAMLa1JFQQgI2g83T5RVLRn4BNm3p2qHK/m
vjHfJW3ZMuwBHYw3wveSlxAV/vMw+Zr3tef2c9cgb2RycnnZ5Gi+esNsqN04zX5zmwgB7CwlveIx
zwfzqUhzFlfOsX51B50A0zkvWlanV+PY2fNVAcpqplhqIBxHggPTtkshCuypTQus4l3uX7UYP1I3
IKGj1juG/yW4EqOKKtCTOom3C/VijkmeENmLxQ3xU026rS9rDbmd9sskPuiK72prdHT6z5hF1Y81
NLiGuYRbD3vbsJEbA9nxiLy1mSlz1l9ai5LVNQpjW2gVzhtLT2BdVDT2zr5qc73Vau6yE4V59dz6
sXkT5nNinpfJRP5vjM+ClzX0xP2cDiTAp6xbl/PMSOsaMgtHdB/r1yGaotLb0BVjzzOLrI32cCWm
Wzkxd9uAohWUg3jmQw+uvBTTleq60DyZignaEPS6RACNAXHcx3kJcav3Mn1NVTzngRxY0uY6TfFA
Jronytqqhm+j/H9Ukf0PnTOsgWq/rNveVm38/W9Vm3D/sBy5SrxQc6yzBkYQ34o2/w/+TyomILaS
P6Ln/1fNhvTYYs6AjgcBCFH3zCD+HDRYPoUe5ZxHwfbtT//RoOGHgk3R6oeDjZYQratDh1y+0Zno
2S503AKRn3CU0G3XxEZ5eBGvmYm1d6qV02/Edatw5N+aPzJfUVKvumnJRwDG/VZYAuPSRcIXO5sI
nxyxHI6x1cJ4GUr6YN/dgetvP/N7WbJw38xQUNaazF5tk5qX1BSIqPwu32k0CRHAhdeh6l/qGUjI
DiddGJt3tc/bPdPFaIayDGJQxpa1i3CNp0sMIoNdgYkoBv+FeTQn0y5LyHO2UrK9ZGd7gBdH/cnW
zoR5jfn0keLPVBeMI+t3yghxrEFHSGhpu9kddA7X2Oe0azEd9jK3L/wpyZtTjBmBbdCqe39XwQeu
Xido59PerUYVHaRaJHdEmCDrjmWi3WhfMk7MsT9lYUeDziNvToMzcd5h7ys0iSq483adgWv0MqV/
9drXiT5vk6VWH4t0qpxLb4kU4LIkvMTrkrzmAJ6SoHQ52699iXqeaKD4C/SpLI00jIbFz3Kc8KkZ
XnL6zWwAmSrTNFCoZNFzYLN1CU0ZrbnyLhgSUVIYaCrGLc0jGY+bBRIYXwyP92sUDVb+DBurs4N2
pDHUnE+MHprtBKqWYsUP58I6B0c11XQ0p8rT5sbJrEWCwhNSuzPG8NBZ7N1i4f+eDnlVZJDsO/Jp
k3Tb9HU1PtEpHhn0REZZ3nuEnkNsKCvXRbqSNuZgPqpxyvQc1LQbiHBSSUjQww4H3QhVD61kBbNA
TkbZdhtwYIye9zS8RpxOmcnZ1zlLCyOu1VXXNbLQNzD0G5Vva85V1OjmGBaeuSkcBzQiKUuuWq4V
zQdIrkmXwnK5WnrVm7ehpop6H6V+uujdXFOboRgwRv0xLwEarNoKhh03fACqom2d6t4tEQY4Gjk2
3sGKKqQx6ZH4G2G5c3PLPFoX10ViOFdhRw7nXlv4+7ckU7Tvm2jmIWoGPRf7uhWVgYbWhJlnJ73v
wqlt4wEqTG5n24V4+eI4ZJQFIC1VGO3xTrWvS1rrZdchTRoOi1nb0SPDjKp1N/w0k6bSDLkkugIb
CYVmEGGBoY7vevXqpSXyQ+X19PkrYBdoK8auAjYQef4h9N3kaI+a2sds8H1tygIjksoGzd202fy3
pQRO+Wm04ECejbpwq3eWzD37Ih/gmJ3jOoxtkOaA5lRgOks83bGBan1k2rL+VYaIEIh4K8Q7aazO
NPr3zNV3DpZ5QVmSZeYxxaWGbSxSsv5sVrmTHV0CS+DgIl0ZA5pB7Qs7I0STzIUmlHS1Y54RBjSE
9SZH2h4tZ22DzaXf6ZZ5KN350F+obcOJ3m+B9XICkUjSfDEcUN7j6eqAj1gHrddAqI6RAEl78Vwf
xazhdEAnxZMVJhzWNjHIkX7T10aJ79ptdLYvhhWV1KZueVyV6OY+6kraUHWCoxmPRZehkfKhIx3h
H473mQWr6jLkRfYOLoli1h0TCR7fHVF6TvpYVaDej3Y31RPVjFO6Tfo8lYaRI0DzraG7lF4Je8+c
FiM5zhriOLYRgQTJxC8l8brFRn1RgqAFO0MDqTm0Yxh/KhHhEzi4MIPbyJwajpIex/zMQNde217L
XWLlQ7wnb8kYAS+WMCWWCTIp7XJ3wMLYwzkRbAjFNrOSfrrjqRwVpEk3dh5GQ0zgAy1cwAmEZrJl
hvJZIDDDWdnW2N6W5xnBs3UbxtbibRHaTXP1IQa0JcSzZZR4wzFyoSq0dcR4KimpUOFei0rSb1u8
fvyEy6zUjYc6jDgi/TI0bpjYUUAwnuGMnyYR66J5+Ocdq/+h9dHqjfrP9dHlxxk29OcfpBjrv/hT
iuH+gWXDtTlQUxewa7ORf6uQHHxWq7LXpNVFrUJr668KieblHxQs5DZin+ElRmD9V420/hn1BY2R
1Y/En5ru/3+RtF5YKqDppo/7grSmn3LKG2sQ9soVqGw/PqSuBQCD2K69m9mvYecV36roH6D23xcu
bxTGa02GVFyh/6WPh9xkLaG+K1ucCY8uhysfUyvlRLZSjGkhtMF3N+BvyqOv7op/V2Lrp+Iya5Yv
uVY+ld+by8S5QRZc3vkbq/HlDil8dJaF5hTYfKzzOY2yQ6h1qYnWE8zeCAV7h0NBbH/9W3y9ytvf
YnUGIXPhnOo7b6wm7dSY/VSPTGLqtnpJczO6WbLDkoaoxarK/aT7wYFCkesz8mE4eVrxsE/ZqyF/
Efl3DVwATnWiLXAxdiEOxBoMnzHs5ze92w73vQt8beGgd8G8sKGrUOXWuWXg2wuUzja05AEB9VPr
nKJhmKhQjCpl0GGGGdypguOwnXavbAhuvJMJ7aXNCNy1ikTPSlOOH5Z2vnb8Onwn6xyxGUlle99j
OVaGgOyL4HFbDFDnAgvlZfzt/v3vWetfYg3m+c9ryf3Hcvn4xs759Z/8uZisSQasBjgw0c9huvhr
MUGixTO/Kr4o6ElQXhNYy6rt4v/zL8P8g+UCQyESaU9h0jBXwdWfJ661t654PjlLsABhV6KB/t9O
1j9ftG+hFP/OrPjF600zZg2CtVnoON35ztuwqyHJRNQZeLf7KEynXUpk9BGt0/Q7E876/n73ZnEd
9dW0uk4LiPN7G44y48lvihCIDnKhFLqEPfavzrJU74lIHX/3Gv/NtQjTkgprJoyzt8a0TLR+1VTw
oFCd5du+6D1MNn3+Le7jPy6MP57nWA35RIiC1qheTnX+1xyc7xbGWNt+YfqCTzQDJnJ1g5jCF0l8
haQnpreizeI3n+un73B1uvHArA8L7sWvzoXvrpgJR3sNEtBNSuILMvAkmbaxnULoTxjP/mbd/93F
2B+/X/cbc17G2WZZaixv5qQjKvshi2zCgsEpNPvv3pm/Wf7fbDIstQhCeP44pjBIxdz848XizjRL
6q+M/npj3NCbL7cRMpPfXOVvPhL7DBpKmpVovb31z7/7/hjxy05gnKdJDRA6S+zu0GZqCTSxNL/Z
z/7uAzFSpBZW0Jbkqtr84VKcaPp5gjkQd7V1QmDiBrzQ4+Gff22O5ZksFjYrjHqzXeXUrPk8001s
EcUfst7LAyt0098EG3114/3w7nJ33K8Z777ypVRv7o4wFMmmZsZBJIq9mmiMiZMQX2Idd4fCHXoQ
2QuykMt6cJuPEUPX+SLry8YC31njoymWom3vBUrJKmDW04Bem/rQA49Z5pdzaXlwELuwh9lM3B+g
0KmTAE7kGm7vN1WLIFCZlcGmb0VfRg1satvZC1mn7pD6H2WuGlB6pY0sldpd3/qkzzanhGw16vC+
Us8RRcfvDEnrJ377jfCgrlJYGla+fNvLQaJG5pKT0d4lwB7ZNXg5X1X5DQt8disHZWw4mCHvnhjt
b4AA+//Ue8t0dfX5OyaG9/UB+/H56vQgPQvqzob4dyZIeHg2pj0av3mK/+aFsVfDrcXLSdvv7RIX
4dsYlMlgs2964GGDcM/tzhw4Mmfy9deP8k+rKUsaTkEmwqypgCHfLDepBFvjunFOu6UtP6lpwFBS
uoyaNrK1k7uSY7P7G7/737yjDo1G3KfrfBg35I/foQE7qEo8LknyzcpJnoZ9knjzb7aJt1dBH+k4
jlDroYBw2beO8wRkPyCUNWWkJmJl21MeQi1U4+Btf/0N/nwhj1vkmuuGRJf2bQXdolKpYiNF2gkE
/MxaXGujHD3d/fOrfCsY8LXy6K338bs1tJrKJo5BmW48H5103xM7Ynu07/7xVQT9OG4MV7F5An+8
SjFaTlcKPNV0zxiJVxKR2ZAbv+n+rjf4+7dYWJAY2W5cy6WBbblvFmmgUX0TJSCYfL3UN4lVFPRF
xfzJKj6JXkOUicXu158LY/zba1KzIYtgq1svK99ag8tJRi5le4PBpEWip5HBtCjBSoNOd20lJWBL
X7534EqHWxE2xSqOj5mVcPRsDguac0KuzVzkx5jti0g/09LeFuwURp2UdlCxQxg0ejs9ppC8276Y
X7RvjSpAMkjwXoYN6MvSjLmzHWTXwmCucNjtGV0jrvFpYLVbaZZRfuZmTlxvbdBX48ayF8/aTCnx
FQKhVB2URFPAILPt8c6FBvwB+b6M9vhsRLPJ14C/zYQKHqrZKlOturYYAQq2YbtjhAb+wKpBHhuj
kPiMxhGxw1wrxra0fkZCAtg0TbwqVgOTLczjJ1h1ctlZPrOiwPGaVXzVWC1NLy8G3ZfGFhkCsxgj
csNb28rOlj4a/QD3lVQf8smSCP7BzJq0sCZEwZK4nX0P+NCkC+2oF/yARvPgm71HKHiHg83G01kq
wMStVaZAyqNS9suZ6c/0nxowsuq9iGMZ8xtOrLkKsnEdkLLk1gfGdSNkAmJO72lC6QIypxyJrxjw
hyElGEtPI/32QKCHdWuCifaHSR0j/AxlACfUfrV5CPKt4Q3ypUM1NT4aVRF+VNXAFBjzq5Fu8JvP
tz7RHJ+mzFI482AL3wNacYyXWprLPZMVkQQdfaTiWElrvENxDT6sTseqAGsQF8uuNfzGeKD9NZFK
YyTWUydXbD1yM2S7vqifm6hEKrxhkk2rKh1HRYiByPBCNaWiOWqIYnTWiM7I2xNlmMcgspmx22fZ
MA/p3kH59qEridL5QEBVB/WYhla8x9nou4d+qe15b8CVX33hgw30WZNfjcpwYX5ppGMqDshuwBT6
pqE+MNwG+w7gGLziFEc85z6SvFsE1SuhMpVN98lJDDGfI2a2jZNHPC5pE2YOJMzwzW6No8+Wa753
K30v2OTM1zYP8+4BdCqNWhx16KEFTU7iZMJZPaGjXjGWQ53eFcYqFy5RwhovpY8m+YTwP3M2aQHq
dw9PI0NsPGfoOFKd1OoLoraC5HBtO+mrVvlkvBvQ2SkQ9JWdnHl+0xFT0fdkUDqxHMiMJyaAlnDZ
krqCo1XGy9Hlja8/NSa9wQ3lYiu3c79MGA6lldQ3sz+SDRaWBVnwo5wFAQMuPVo6latltOwd2r9E
HDoaiCx9QktEhDm4eV0A/pgGDx0+Ac3RzrUTB1/IEFED49dIiksADUKTjp2Aid7BF1lNXwjkVwuY
/mYIw5ey2sP8r16x5Jtv7KuHDNJQgWaao56GUorNbF4NZ0UK4OuaJSfWe/HNlFZ+s6jBe8Cvpr+Z
19o/vWzim7Vt+mZ0W+2l2N5Sjw5yQMM1uRq+OuMsbHULaRxkbEWRv0Ma3IBsHJCoWN35Iotowk68
5B9DvlYP5GLbT7u6Fv69HxEyuCIgJ/zDc9c8Th6dJdbeKWKsVNl5ua9g0lmIS9GIYOZwjDYgqYs+
lGPY8OIdt6VShSyIN1PTqsEqA01QHI3Ox2bZ57nsP400XnLG8k2vzxnPQdktqVLNw4xiFttDRJ26
I+9ldoOasQns46UgrQK7r+kcJ3ijCLwHnZLtULFluzaToF3aRW59Sjyt6Pogn2DSP9r+de7AYtw2
zP8ZnVC1EKul0+Kum1xvvDVRofJmVmEzHaQbIg/phdOxTtcZocayrs0bIzeX8KxmYA9H3qyj61Tm
xRUnciQh7hAmd/wMSUcc2dmyzdpEZ+eE3LM2I6VBge/ZEs3UmELfOy3anMq9VVfeHd8UWnvbGIun
ao5UGFiVzD93TaMABowCeG++ED0csOiUyZldeeGL4akZ3y4nCRuatkKRh5O/fjFEj662AyFzT5Bd
1++nZGjMU4fbtqLraAyXxhiW4tDpJMLsgUt2fVkKP1/Fffljh6unZkLXivtpKjlD1taAGL1tIo4S
usDyv1vmRX6s2Tpr9KKC5IXYENWHouowdCy2RSRGk4D0Rh2NHUEZ/RpYYVnLowFsCrR3F8crTrgb
z3k50MCmZllfOinZiJu2N3sTBGOo3SBmpiQ3RLXbJDq1AJo3dkeOYZ9qmLNFOTJHY5zqxJ9RyA3t
A7+mW53aYlA5D5CRuk+wtmV93kGl688T3RWreB8u9a5ve4bEPTLW8IPDP8PToxtVnyyA9xG2PG8B
Kyd7xyViuIvdgImjiO76yaFlSIYYCV9IowjQccM8My91ZigNilsyR648uJM8oJmozrwcBWFg1k2f
7Sr0W/3Bp6Ni7pc4CRFAY3waLsqsstNzgnEsGM4C4fyuIszcRb2eZI4JogZa9alo2ZPhITdz8tib
MFh2TUe45G6EBBC+q4upK7PAzsrWvPC1aib28HLS3o0bNXX7EsaVbL+Madh3BwQobnEEO9sAUmBh
To6LxoUOBbAWUG1ZW6yjTwjMQ5tFoH8Z/I5zsGgvrHZ5kmKid0PfIF2GZF6W1DGeO1wLDA7RQEmE
W6S0uPoszWt2I9UJEiPiPonCjVvKkg2V2sm+T0y7J0NmwuCwwcAu4GQ7KxS7g8Jto8l0ezI2RxO5
mks+0YBVcsQ0UNmYapNmHdOVkqH1lkNyRQ2TVNFw5voVy30yUZTNsUGSCq6CEV0W/b93beKGKWOp
YYJhv7BvHfqsgpiYTqr6MrPMeqSFx9GDorPLM8lKEZ57NhqJPe8+Ngk0RGhM2en8y2iQIgoaGkVN
MFpF6ACHkOlDjCLN3i62dslnyTF+79B3r99v3hiPRbHwjnh5Dr0qdenO79kbljbISUI9OG3XXNiQ
UoudH88DFM5xsrHsufb82OvBuNJN48ktoEEC7rhp5gbRe17tOgKvzd0QihCFaUjTYPqCbMh9DvFi
DvdTPE3GwQypPzGIMYHeDJFLax39avrexmnymrgIVi8yZsHeZjFLj2XNxut4BmijF4FD/OOhkgDQ
NwUiRw0xedX0uTmIlADKqP+QtnlcgnEkhnuj4Wc8pT0hkoFiK6X+nDBp7I2yV3Qcwsq+cwokqqcI
Tm6/0aitgB+3ikO9Kki5J69pcQlY1Mwz0OH1vOkEPrj3JL1UL44Kx/TQRKhKDy0rqonpdMGLiv5C
kj3se5hcVElfZy+jQat3GLPVbrKyKd/ZfYI/rsxFc7YksAqY8lTWvewqjBYxoM6PQ6dKvp9u8jFw
u01rBJloVsHb5NCsa9s2Y06pEaBRIjT2p75piX4uk9wpkZsWlr2BYFE/tWM2QRtAwEbzsMz8OUi8
tsw2llzchBNGzFbE8T9Tu1J5+qa3eci3YuhnkxSE2EpxQFg+0Qc8kzgKpXYe696M/IBqLT8fONt4
8IdrHCSdM0ycXkgivfn1Ucp+2zHgIGUJKEs4oBF6I+f/8YxouhSn1kICpIHFvjhDO5jEgdmhULyo
ojaUe8QyoAYROjvLViVjk6AJXebrxeomavkMJdueRLNy3sZlvrgHbyocsggkBH9Me65V3jqDHrwg
5sQG+zYyUsFcJhXPHVCJYbfANg9vOGpHSVDMJZJBG+XLszS9WN1bi7JXG6oE69HX0aMj0ukxBTfq
X805HNtDipZOHowwNAiLMxwE4zg3+uH519/Rz1+Ru47VAF+hN6K78qapEjdxHWLTLjdeaVkPhiSt
LfSRuGMyTM0HAM39/a8v+LZhRJ8Qtju6fsWkED/7m+7AMKcA6Wd00ihE81eoH8WWQwd1crV01m96
BH9zLYapJhMSsHdMSZiffN+JyCRCyNxJMGK2JqS7piS0cFmi0yKzP70d/7HV//OhHY2YtzZBXYt2
69cM6e+aHn4ZonsqCDoJcZL4STZfzl7S/ua7+/ki0hTAhKkc1qmPWv/8u4ukjV80ciAWrIiBUxSp
iK9bkt5Ov75Df3cVJdRqs1C0Dd/2bwqv5WjDIQe6dj4crSRLAsssi8Ovr2L9fHPWn09LRa1KQlO9
eRBcaeJEROK6WW8SkaY0kJGbGBaucvTErhF4vamb6zCxFvFAPIIx3KUc5RbIx4TMbsQ8O+KCnamR
J1BIszrFVpSpIFTF5G9//bv+3TfiWdKjB8hIzbLffO+2XxsOh2m+d9XdArwxTtqo1G+mKX97EQHA
kD4qnfS3XUBr8AfR1VgFpOYYQl1btx4ejNqbN7/+ND998aCr2Ne4kGTg5r/tL2VgQZu2iwAt4/NA
0Y1gcJM0HkEmzthU//QVpEGHvkDRq0P0Axnix0c2XnoaVy6pZTSQ2t2SGzrIe+8RmZf5m5v0U6uO
9cuBQ2EhoEB/8XZhEU6rEkZS/YaHFxrXXI0ndrP0KokrlEYyQZ7QI0X69Xf5001bF03cgnTZ1xHO
Koj9/o2MvLYX2mN4kBQ1UalJUe2Fw9P89Sr/Ozr/11dQ7X8enV9+zP/vf/0owuG2/zk3/0PQoGMY
yL22HYarf8mUVzUNyz6PnMWjx0O+Mnf/HJwjbjb5D0QUBCSsOh7/6r+Fyia6Z3YlhDgMM/i5/0iD
w8iVe/9d73h93h02VmSh/K9CW/bjs+FZhHfDB9nTYTfdY5WmutzmiBC7Jw7wpmo3iUGg8i4p/MUL
En+yxq2RQRk6932j9w+ubOrhFogDyIUi7VR6MqOwG77Ejaj0OdlSw84vVN2fdC4yfRJpb5f7qJH5
dHK8qI4BbphxuK9d8ggeFf5N2Bf2MlpH4LaVtQV1HPtPHMCrlXU+J+V45zUWhmiP3BEaIPakYrll
3S/0J07byVVhs1hvkXaOySeglF0atARp+6d0dkZyG5I22QFTtDh7mqkDFD6m/KFBDvR9q11g/PcE
C/rtoa96uO+zcd+N/mvlj5eDCost6e43oWNcMMixw4D4XySznut03qHoO0usVVtX60uv8r1H02w/
9D5Er9PkhDZsSgk/YjHVg5PE752m889omWkIUC5JIFsCOrzi0ON94rRX29Dpy0ghEoo50j46pMC0
RDQRmrnP67qLzkegb2eKY5N+dLCGLgd6nzqgzh5GAofahSwqPkFbAuyv7KsKTyDZQkohssmM6ZRX
BoaO0qqLkyYGYY2Caq37FVY2BXE8cJT1GGuGp4WgigqLIXJAu3Aqn1RtlMSkWlXx9JKSyzjtKyhS
5mGaHTu6XowmtIM88vWL0Fb4jhyFRd204xJHBSCoHIdvNotnuqzzRw6Q7c2IB28DYetyDAk915nN
BDChS37rG8MDPB5xwh9nf6ZCj5dDGi8j3pF6kjS+ywm446szkU5GJxLqFtT/eeoviUhjbkRPa3iC
W+EB+p91ccjivM0/pMnUzIcQB3O3TTsGzTATxgaECq22q6nDD0U098Dm/DlhGm19hpVH4lDGLjee
5lb77bt8KsxSADjk0IxG2co62Fk2FXLDdEBbS2YftapSEkzInsvMU21OiXiVKlTAro3ZHNOd2XdF
/L7u3EU9K3M2k+uiRZX2OTGMtMMwZ+Ma2AztUJXDQXt+yMRo0zUeYY+Cs9plT1tGtXuz5aXczaia
013Gybh68cOxj04ukl51V09dmzzYEQLZEUEFyniadEulxw09i05fYzZLcgz4uUIvHptmbpHa0RLr
Rjnn2hs36S2f1EhbkUtp0H+xCyVOkmztcyAh3iFzBzABoy7fAc4DyqHtyxiECASePp3vOiTxH2jU
Redhaol9pNzhQ1ZKzrC+yl4KOCXs4plHcLDZ14G1LGPAb+aD3ovLo5FlxSH1sejBKlGY1XFqViUR
5GtizTgt52LwiMoiUyq7B/tdMeqYAWfEWd8/zn3fnrPGpUfZLfKsTKuMONnxS5o60bupDu/z1vJu
Ob5GZ2au+N4JsgZewpCKOzryPrSMx6+KerLvvVyogtNk6xxMVsKz0XNJ1YbsMWKGI3I2sib5YLrt
cuPXsz7Lja67aIkwCGZNuzvyPePQ5XY8EWduD++dwqmR5TY2yaaJz2K6p89qHhrBkKjTtnduej2o
o6GZS05T3nDEClA9i5KUykEkzg57eL1XsecMGycRBizD0Nta3TwGcIeKjSk01BC6GaRv62uLdKsg
7TXC5pL2GBQ7OmhhJtcMPBxaSD6ne+XWPeHwXX/O5Ae+3xrdtljkcDPhuZzxv7+4gzEeXc7ktzhX
kiOdXS9g9GwGBkYpSocsDEi8ss6dxOvO5niMn6KZotbAZ7ENTRLbaJ2Hp6Ro7jDBhXviP3EaezI6
LC5NoCjv03ekcVTw/tr2NjHq5DQkcn4uWpMYC2kbZLnG9YtwAQUl09g/RZ4i7aRjTtVHlb2xmplG
aTweBMO9c7NMxQ5/iY9FpBhOnNs/Rhj2SWrkL6+PvHUZLQV/xRPLesJPttPUi31R412AqZsRoWb7
x1jI8UR3XVxOHGOfAEnIc8cb6tPQJvVZF9IMEK3eLhSj65bl7io6mEdH+0wqXLA6oBPss2lww8uo
isMDoe/iONVV+3EOh3Znabs5yRqTmBZFf/SX7kVxC0mcFeK2GYd9UeTxRRal5dGSs31Ofob3nJtI
2XGr+SS2ZLBsAickvmtV017XmFjvRymcZ1K1JgI9POh+6A7KU6U6+xqCHnHWEclvJy+CywMhZywf
nRzyg8H0EWKYuDWYWG8NHTd7aeI9YRyW36CRuBtaVx3tIpUfWlS7QZGM9j4xNdCSzPbORqe03/uz
InpKALGK3OnVyHuWlsRuBT+vC9MwkL4BHDqfnYHgzdS+MzNUJQIlect/m/1tx5u7i8e23bB0ERwO
BXTXhNh7jao2LrsIxEVDjLa9idqqA1q57uJUtiW4pTTMWxK6bHVDY7q5ENmUfhmXyNYXPQzkhNRE
rCZ9Yg0bVfWgLNv9PNZW3PWHMU5zuyY3mqx1GT31XkTA1HWyNiuYIWj8wMYupjfSQJrAU5G1SFyH
vA1zRld0QhSu+Y3t4Us11xveYnhCVCMYHpzGXob0DAnd7N/hydfFZ45hMvwoJBll5saL3O5DB63x
1CwYQq2m9PdTXnUYUcjybcBeQZZLj7TUk2tPg4KVMs7vMxdC1gFGnW3ucWLJbOcPuBaRx8Jy7b2i
uu0M7kJJ8sRl6stu17ZuDbAOZ/be7fRyzMAObUd7iIJR1TPIGWRP9IHwXXYe3UCcAcOJyKPkAqd2
8Vj2Ewmtea2q15FpfUS4OwNRdCXVlmBRtbeb/KFEWrVJHEOd2UlVBGBp0ktDRenHuinsB6OvR2PX
dW6/b7OxO8tHYsCCul7obXv+/J7+LfCgKiv207i4n1MOxoEUiXHArP6ROQ5VXKSsG1CO/plXyO5W
9RXLBj+Qx4b2Zn/y6YsZG8dTJeWZcHDGyrtak7cG8R5Tkjsb3quYEhAn3ageYD490ULr7krqmgjD
WaputBjsfbMuWqYh1rl8H+Z7EFxud15XuvW3U9SKuxHaLMZ5Iy/Tw2KX9mXfLPGHafLvrCL2rmuq
372MexTec5xeN6lBp3sadFhvMXYTLG2XQG1lK4sPE1lNlwlZREciUutLe476gGlLcshXaEsVD7T8
Vev1914ipwsMNB0N/4WhqIX150ScZUX2byPZMJYXwm3o0g4WXcrSKZ86QNKBIuaMzkRWMQNfRDWN
9EcxMh0ZK4H/b3LfvpELKes9nrx17Ff3JDDSRH8/eo3zuhSmfmBnJNinmxZQOnOfvYtLmDjhZFun
VKbWfTx74tLFevdYVGH6gqcJ/HnUV9PDIMzm/7F3JklyI9mW3UpJzhECRY9BTQywzlt6Q3ozgdCd
JPpG0St289dQS/gbqwNnRKW7M4Qu8WclkpKjTJIJMxigqu+9e889uHO5buXllGwrxKPnKi4YwtIn
PgdAGp3k/F/4gaU1+tlSrgGEopenljLh0fpdbtG+p7PGCVitdEURn8OnmpcdqW39zSgmxmN2C5UJ
d8vsBZw1ou4xdsZUhsx2rOn7XFbeNZ/0rtUisL51tE6z2yYVxpMnZW+ft7Jr1aWK9Dm+k8CDjcts
ECMyt9nxFmQiCM2GWwHxsDnXNMKnN9glwBGBtO6Iz06pYCx/Q1JRNp7Q0mI/H4iWtM/FqOM2i0tT
z4OyaGZxYsWTW+3c0c89hrleHh+QKxRbsr+WjSbIQ5y7NDrQeT96EIOCkbogyDp5x/dqtvHEvKpt
eKMSjQ1ww3mtOZbmJM+0SVOn02A/5RGxaWqx/atOWtlpmUPGK4kr3fTTRCdmsF16PjgnyQvmTCE0
2HYEQyYAfQmvLJpDn6TlETOWc7Tt8oEI16vBGOXKJNMDV4249zmhN7zV4QysYm/ZsX90BiP5xgtq
3sQs3YEFOv2hn+bkM76G/MSfRLRPXemcs5gyuddsbOSaqadfO8IJT+doNL/qjeX2F5Nez88zVrDl
YLWaSiiV5kkcMRTlXcjUv80uOMU7j7SC9OVkGgUQAiuDNnsperIk78pUzd9jZFQkV866VxxK4Yyr
1zPik1WNaxzkOLmPBAcz+DctsFQ7+BAD5m1IIUmokIofpybmfmgpWb7BUoqm3eoTIo+gyDMNOmbk
4AilP9uYW1BZKQOuOOERdktOZseBNrN1Qire1F3i85fzVyu2IoM48SF6TtH09ZsZjbZCNMHWg5jU
Lb2zoVIusfY9Y3iyvzy3vNLckVuHLLQP/Jwhy9a3nWQ+WXwfRagjEHgHEIIiN7TmxgREYA6xe1UQ
Vl8Q0ts18ZWwC5ch/AgaPezGKAEssuBoIYZ38b6PDuEaFx6ln8NcXyMRbhjhGh5ywFFWuNCVlKHm
JtZZUnP7NgLJOcVqx7zlIEXKDLEc1HDQsuELqr7iJGIeuDXVAEMv8/VLnJLpToKSOBhR1j7rS588
DiPJC+SUO3dY/Zdts4hqH2lRs4fKxIZJpw2KhOH6FZqwuXhShPQBojfN4mCh+jr15srfSt25L1qb
BOVEd8uTpO20kxg+/NbOywViNVHYWcU/A5VRP40GGqENc3/zuWTSy2jbKPxtqUoY3XldtAfNbvtv
qlhqcDN29NTQQWENtBvTD8F6WzvkWkCu6awQy1n1S7JsQUZbGFLMZq/pi2KENeQk68XQx4zY6K/K
SESnSsTjntma8Unp1bKd6oW5Wdx/cWuldm7hiC2ulvZ0rDvevKUyzjyVG+eQTpj/d/RG6bKD+SDQ
sH8yma6dFnqbkBxKzGeZe8Y3renb04QezXWsDAGrQ3pk0QJsZ8jFbrMZGOhlwQxpJjAsk/qdF35n
lw43ZUEQIo3oylTETZazGZ1OhOmFlNf50cWf129R+vhnfa8y0KeRfYOmIf/cx3F+rDpuSAgKZDgy
Y11T7A1xVEoyDYOjfppMECcMQ+SHXsBKseOeSOIx7c/1wvOYvESyechSIPpkUIzV4F+SKF/1J3A7
oKxqhh3PJ4DQ8PY2MkEtlQtIl9TERe33P9XD/2k5/otx8ase75rs9mfM2hod97//df51aNP+vV/n
5R/97DsSl+aRn4QCGbKVJ1xvNar8BbVy/6C1qDPRQAiFUWF18P/VeISFtfb20Tx5uPJoS/678UgA
G2Y9xiCGa/DnmAb/x3YdGo2CKYWFWpUUOExAxru2o4EyqR6H9DH1Jt5qd442w8x4+dU9+fSzi/na
E/R2hvDnRUie80yLZqq9wiZe972Ze7sxm//j5OXJoVKIoToaLSd6g5X991d622H/80o+HQJMjRAY
1n7t6ysxWPULX/kPQhU5sEdyE657VdGC+KeXYRFAHAlUAgsWXp23l1lQlWSOtO85z5UefM5yuK1V
MkYf3Lf1vvy7J7x+Gy5DaqNvMfhC9/b+x0m91POkiXqnzBBNROZdjDAFHo0hQh/a0i5y3eaQV6r8
IG7m7y5MIh9BSrRG0JivP+ir0WHOAzgQU35P/RmFpiiBTOhduiYKy2Hr5KURNgg+LpSWyg98CG/b
4D+/MvY2eCE4XZj6rnObV1deodVGK5Z7iYss+8wEnaySyenYSVkcNf0AtxKXpjNHbrGrbaN3t6jZ
OHz9/vf99YE1BAJo7j8PLZqAd5/CUWlTEF98T/iYtaW/fStB9AZ0xf5ZoNv6dfGu2S+agxVQ8r7r
P2lawgnFvMfxTtjAYMvtSLQb0pE4/mBOa74Ee715mhyWH/5nmw4z8JX35p7KASCpy+RiUSaCGEX/
mzgXwgfonddNeUMJvmYBJLlvBaBUoxPXjzmR6E7pERyqHPoAmTMiRuz6CUpdtdYhkRs1qCBax/xa
Tj2bZSz6toLhLqsodEBr1NvxpeYZ1WJgK2lTzw404iKcU1NWugtiYK2cWib6xH1EnXgG72fhGhwX
sFnEPpjGBg02ESWaFY8IU6XpansNkU53GpliOSeiezjDmqPmXWnnXrqb5NB8hR1iWuedRgfzihya
5I66fXGDwpz1+gC+FKGJ9VKr5sIc2R0dUsStdsK7vzh+niL/EtaNM1Yluz2SR3ZdFUV9UL6U0npR
1t+YVGX2ttCzYjxGltHeqnHS/Y3TtBpdoJx880OTxt2xiZpEDxYYaHMgXzoD9lKnhzheSXPTEKl5
O9qzGm+ROSwmuS4Q02jPp+NjolXJt1Yn6GUTtalBAwOrM90MOsR6/DQgfLpeRpJdLsaXtsc8tx4q
cgHpgxu717UskSeI40waJNbPdonDPqNd1YPTcWwR0Yx1akE01col/4QD+6XTUkJU8Om8kGNL/QLK
o2lpy1jNRHwPRHibRuFD09RpZl4Zi9UgC+eQh0kq01uBw6GAexU5N1NNUPSMyE+28H3NIe/T01K0
udR3wspGg1ZObiPixahlMgKho1oqxFvebVnEMk6QWy96JOiduik/Ptg9O5nbELdLXZhWiPbMlXfR
OJp4F1LLRQ+zKSTRPrDnGhIMOK0Ztt3fAihc0C6Zetn+WFpzQF3JbFb6wUhjvonORjOuBvUJgWHm
6OSoNWab7Z1M2VOJnkWHVvIZeFBWI3yOoL7bm1o2ZhOCio5xSEJYblZ1Z0d6x9BLvbxIfBBpp8iu
HR3Jc4rSkKkyrU6z9c6JO46bYy1K785ELt0EvYWkNStqI/5BuMFgEUkOqw9pacR5zYiRvDEYSKM9
LVIt+QIP2ZABiBjd2LvtXC6fotoer9gW7PhyJmJ8WftZUC9qQGL7sdU9mymDtQhuhgFK7i4xaDrs
k8UBONKDCXIOkDZaGLg2UBXYZLHITkWVyHsnp5+Aw66r0i2YGuDrvfBRyGrT7DZPcZLPPQd0c17C
GRMhf9Wa9ZkaHgl4fD9F2UjcO/IW7bOa+tFEt4Tv5DLFugbaVuGhvM9Ubpu3CoV78s2H9eY8d6k0
R29TlEoI8qeH0qjvZC18/Akzr7t/jgHPyQFb9pnfn49+j1wuGHVYgxy8u3YEbL2kLQwZ2C/udKvM
eqVe13VMDAteeMM+wxWw8FsmhFZVInM+KQ9445Ye4eAhKB6Lq852aL6LVGfVGTHGAD/DZ6Bv06xz
mo0aGuNsKpolCRrRFqtGa/40tFlGydl2sR/2BdlEocXhftU2puIHNiCR7bqUpD4ciqOFmrtxHWA/
QjBNKacxOS9ZWbpAiSFP9/CM2GHTkt7f3pid6CqmZv7SMSfDuVIRe8Hwt46Idi4dtqEuTjGXVFh6
biPmOp9rSAdVaMWozeD3L9DRxgxa5s7QGOdtjArMJRz9NqEj7qYPnZpMvI9JNn8SVmKbAYUvmh1S
7DVUn1U80inF93g5mej5aa2l9hc01/Gj1xMWs7FzLXrQjax+JtAChaU9QdhzEyP7TlLDJAIwcN0j
EnT9vJF2QZRPn0I7HIZeT7ZIWdUDtUfZ0rnN3AYKdkfAuStq/9H2Kzj7ldVWp4uKeydgbNLddVOX
PCjPLp8SY2om9o9KPvVljQLWSaf62JDRne4Tx5guqlks5ZGwDpKPEN55JHSZS/pku6V9xUin+CyQ
VH6FdTQ7wegxuArGXqY3Ii+6x2QW1udB16ZnVqgM4fGQ+l7INidQx6Jvhks9enT/lL4MG21J3B9z
PHvLBljfONB1mHCQNjod7CAt/ErboAPWrxfDolgc+7aF789ZUQfUvBRYhadIaDu+NIP0EhBVvy94
OUDfuIySeBPLhdcP05gVEhonxcaM8+mCRteELwGH0yeFi/8Hms7+rNPG6abgF5jocqZetanywSjO
eXWiizpbDBmCZSPYs/KXGauPJl3yNrwWCejCLklwFKNjPEINNTCaShTn85LHzyjumK32fmLStII5
CRvaIYgvaBUYoqKL3JG4yal5aicbymsiiJnb9K0qvzpeS84XkkVN25mqsseNId2KmntlcIb4DKZo
z9+GNp543Zhv87Iezgg8GmG5p12V7STx8ve8MpXYr6J8fEDYL2xynMhmCFyjsa/Nl77ky1HvP6Xr
vzD2vzr1/lK6nn39X9ffhyr97//zNmp8/Vc/a1fb/sMzOCiuxANKVLFGX/8sXfkTQ1CPOOT1cmrl
OPn/KlfN0P+gyF2LWhOB48+q9k/NjGYIEoY48eImtTzL45z2T2rXl2P4v0+0HswCoo0gDuLrRENp
Gms1+KpYIKMBxBeaDEJOiJO+cJmg1gEtrU4LRwBsjEuUJpDglpQxPOP+2G8ig2f6lE4I0ty5cha5
RUObkZ861ij2oqXyu6OAFzwFIyar4gQ1PA94Yyc6amvJirBBC1S4YYd/nuWwTYxPVesCw0cfUzHZ
YRbRbZB2t99iK/OR8cvBvO5hurWhRcuQjLfC7wiwmEjxpF29itzN5r4bnPqZjA/8g1Vbf/vnT/j/
byBxXFS/e3Zvvqvn5HtRfO9ey71e/tGfj64Dc4n0dJ4OlifWOR6NP5lL/IluEturU3vxCNE++avp
opl/YE5fn2lsz2JFVvJY//XoCp1/hzAYSSdW6NUq/08e3bcFJoQWvP4ofwU1LtqzXyr7SoGUjXyD
bkthaTs4g4zjI8wTvZr9D5oI60vw+iV5uZQLIcWnzQuF6N1LUllTWVoGlj0vUknIeaphr+GI/+r+
/02L59erEMwLRgqyDGnv3guO6dWrKGupmAgVmIY9s2Q/6qxtBRhv/4+vgrMaszNgD4NfYe0evLrK
oPMdmDzDdFDzcsClKYKOIdvu91d5CXB+e8vWCpkWtL025kBhvL0Miw3wxII5N66yb3I4k1iq58oC
DU7ADhNPRqUnTRlvalWc2UMEEUYPbdK8a72lczxiBPxkNAwuluTm959s7Tu8/WAswz7yUUugwwdH
8/aD9QmqceTkxC+WgtDwvrypmWqTJZFMeActFUYd+/jvr/nygLy/KH0QBA3o8HHPvHuARni8q5yA
rkSVeccZRvSxR+0SqNnt9rZXNuHkyGnr5dl0ZI3Vg1Y4FxXTx71jVskxcTKJQIGI5N9/rhUS+/5m
0EBhc8IXYPO+vvuV2slQEF2xUwGZVERM+YoiXhgY7BjYOhtGjCh7YqHE9VJA35sNHHmpX995mUYG
E672M5pp7X5xkxgdvht/19I4xpNjEh0LrLCOHwcKXixpxnI9GrhOQi2iGM40xEBRh1AjQH+IUfH3
X+vXF8m3eYFYmXSUyeI9qYAorh5wO+E8VMTQypjR4vuxPiIarZ3Dd78pSnravTowsDUm8O2DhERO
OXZqouSwdTTytTOHJNo4YVObMiA7w/1gEfq734oH06MHzn/WnvWbF9fCKda4oLMD8BhuMMmRAQ/0
nFAhC/kf3EDP1AFZseyzWJhvL9UWiD0aSaaT6yCGs3Q0KMwOP3JwGG8blesKDlSEnjbsCp2fynp3
BwV48ISZVYIO3q8u0kkHVu317TZPPWvfNy5yEZGau2HgeF0Unnv5osNbsApuULFG22R0p2OT34Cw
xzuh+vJTUqL7TCmJDtLIHsl1TsM6huBuiWjZGp7RndrVrG+LDE7oiKExMIieOCJOLD5Y/952f39+
NTRLq5wFVwff7e0d1EeEDEPCJBT1HAh7/FqBseRF6PqFEQzkeoeaNZznefcPKR0v9xQWlbMeEDnN
vTi0Xi3vmCKdLpaMRBNlJgdf0j3RhqwOf/+G/c0iug5jMN8g+4fT8q65SyOjaCsjSqgDDXqaK4xq
YWxHQK/P1HZSyS5iQfvgon93TzkTIybnbRO6eHdRMlX1ke2RBNjEKgMKsvxM8738phgNeSBMIb0b
TNR0iGrS4++/7t8sKOzLHDHAi/E6vDcdgBPCxKvSlEhEwMpapc0brLHDB6vx37zgcL6ZcK2bBIeo
dy+411uoXFydxRixOg5CYz64+CuA/WrxB4/ny9jj9eLF+Y3uPJUFVYRJfbIubq8fE5VwAOnRkOWt
eGzIVCBJOqTszPYTiBBCU7obJDzdTiM74pNqq9ukXOOWHc/YV6lX7BtpDseZsTUm5Sr7h7f754db
IV0mTUFWh7cfjjQuiZ+ND7cMBJSiGCrPo44+zu9/1JfS5td78O/LrM/bq3tAme05S09RUiW+2go8
TUSfNzTXMaQ/5XqUHDs76s70elS3sgBmUg+AaNMhGa7SWdlh30bPMyXcJoXvcmx9Mew0VT6wZXhb
15viq9HPaLiQWL4lDy/dlVlZbsXgf//ge7zfiDhTcw4GO0g1yNjOf3e7WJiJOpELsaqeR3JmKr/B
AvO/8OKmepi6w1MfVYCYEX/o9aZeIxEmfNqIRRTnrIZUh4emJz1xre4cHKYCKAVjGneNdjDFTUEp
qG8UHAQZDH6PNCdPJ/o0gtBnordHXKwhbTh82cixcDQv+Jx//wVftpu3P5SFa0pn/gubh/dwfXFe
/VDINcrJ7RQm7AHNGPOt6YGvVWznNEFg53JqpI4ho9AntpkCZ7pO8cumJNZtIxQ4ZWdbH6xEf3PH
8T3BxFqHl7/CDBGbxH5uKZczTz1/KWzzhyZtmlakem8dq1AfXE6ss9B3N8BFw8oUESMnM653b2vZ
52SS8TKvcdTBPIozVNBDMMy5FgxD2e5zDpQbRDLEC3oSPsAacEJU9wevpbGeBt9+DF4JFn3Or6y+
v1gulZe3a0XhbWBLNPQi8/i2H5w+4Lg9nA1JRUNbLPa5UXT1qbb0ZLn7ssWpX3vbZu7KDcol8bVB
nbtvgDSfpK0EQ6FZ/u2YI+rpbes7IoAPUF/vF1XK0JVZRZ8DRYEOWurtsyPs2myWiOxBp1XOjtbi
cxGLaZN/PND+2ysxdaWwxdaLD+ntlWBrMOiRk7bRtOpHicJn39jVFJDyoX3wPKwv9JvfAUjVWioa
bBcWJtt37wMIHOBGrR/DMBD24fE40y7a1eU0hXMKH+X3b98vzzo+Xh8nJhIMTtIwst5+LbEkg/Sn
mpNMt6wooDEJ/MLa183WK+i4//5iv34zMJCusAEo8nthJX97Mb+Rs5dPLFYRvmgUaGON4Bx6ykYv
7PYq94rlVCRodX5/1ZfK+s0NZQmlMUE9zDSZc++7h4T5DW4njYY2fa8QWfftWM7n9Yijp/VPs3Q6
yV0L1850xrnug5fql6eG14npuMPBjS4D8Whvv3Gh7AGQEGMRM4HZQLpwhJwSQgIE1o9+yV9uLpfC
l78SnQ0Sg19WmVfLaBY1vXQR2eNrqsj7bH1ImHMDTaCh2ZdnNpCZRva7D+7temp5e29dCLY+Nxgv
KjFz79YurAZwRYaeQzBF2R44fhZmoopPoAXF+zo3mHRDe8jM5rIhGvxMtlF/Sdiwf2yReH3wWX5Z
R0H+cQ/49vSLaHa+e5Y9yDXLzG9IPtCshYbbkZjjy0FHdzo1QRG5zZq6pV82zg4TLbJCePyYez5Q
hvy6n5Fr4rMcYWwGVMMv8vY31yfLQmYGQEbjdP2JpaQ5d4ym3rWUWyHhwd9yCEf7pJ2IEc9mcelE
TbdnlKJg5mv281ya+5cb858G/r84Nbx6Rn5p4N8M3/77v3606fPXt01Q/tHPJqjp4V5FfEbquC6g
Rq5V988mqHD+oG3OgQsAMDX5vzughvEHaWnrG4b0hymxTzXxVwfUcqBIE4DIFkFp+NI5/QfCM7ay
t28X5RcMBJp53jolwIS9ftvXRyMLBgL6bLT3qQNNMIx1JGg2G7CL4sDthwdjthyYLVrVuWf4PRAf
BabEaErEISyQC/QfjnXmlAMZn23TznVAvaA0ssWLZLmwrGzwribsXjGehKWPo2uU7i2goYxQ6K2p
N357WFBwYqSz4viEASNpDBtR0cgPMURO442z6OR/kLxYmV0A9HwZwhg0CKkmsJwnUmRLYne8cI60
+KoaOqLVcUop5xGXTt/4xE4TabbPs9mD67JItB6Xpo9Dl9NOZeHHndoy7z9PbuO4gQTPzenIU0tx
WZL8xrGokl6Gt0Wz82uDrJvyCcibC8mocvQre+A8fYJcmpw/c64hUxlkrGJfGhtZHwqMi97tQLqx
vdKYPORv/kjS+1OJgjQ79B5rNufePqpL3AXp6J+PQBWN0BwX11XnwCTsjJjDkm0cRwXBkfGF8Eih
T9eItVo92L2vIRGfZd98N4HMS6gsq/D2K4T4nAz5pYQMsFnVB2DBbFV1xiFPiEG7wgGUtY+J7abd
RepoICZNB7fKsWzMzPvhDV0/HMRQLzAdcyakTGhMcmkJbxuZWRthoZOhGIeF01d0qZKWI/Qc9s5S
L4cs5if5QcIwnLm0WpiwRrWo+dkk2TUmC6Fo/PiymnAWOIAmM4fFqh8jDdMxwscaWT7+zAgPoyxJ
OrsshrE2L0af0ek97uo+NYN5BvqGwgSpcfdozaKL7heDwOMvsp/q+pMrq+1U+CA1u/R25UKc5pOZ
f4mbvD/Gk8+MNHfvLeU030SdRzOC3fFex3gdRuCMXh7cqyTP68ByZrLjkRcvm1LGRPeUMZlpUCzn
gsjk2jXvTIQuw4M08mI6tY2WQD+dCHQ97FJEPxvoMBZ4cncYK3teh00lOpi6Qj5oZfUOXdVyFWnE
ZvOjaiO+ZoyVGxfXgMfaDbm2WzmdwQzGg3YvupgHrMQiO2LEav0qKP0p1S/yOW/1TxPqqjgKYlQU
bUiQSgpyhrJXIcei2aDvASnOy5ND86qPtvac28ZFniFPuCyMJjfu3MgbHvJCGVtpaekQ1L1iZ6hh
iOx4w6IH/ipxB81gEp9jGTIPJMogee4XSeuc0FnDBY2ze+yvtYZc7wQsdmIAnddrSFk3fV5b2n06
qm58UqXvT988HILeES0b3TWtwZR+LlVTGz9aMNT1Dm1AGp04k2T4nwCFYEIOfqroL9uuqfvDgpfs
mqlQljN3kBGVdku2dLAQJRNYQ9fq8PZW24fljmRYD0qrH7QRVk6YISrKNsnA0nHRRLwz9NdTOgM+
N3UzeYS6QKDMvYNbLba7Yxahba0aaEvgu33tb2OvtgmdIU4K8KqWneVKz7BTEiBpnkKCKhd04UDf
mBzVJBOB3/OMLTC28n4sByKLFYekUw250adaoesilzRzYEc3VoFQy7Sr+8Eol+9RbTmnwoF2jQx4
+lYb3rgl6dC5xmN1v0S2ItyJkdgx5UuLTZ5E2m4yunxf5holqr6MRjBL1k8+CLbxBbL20ZWp2C/1
OG1TJ+WTlVrXPcz+7NhoXLT0mUmXdod+Jb7sV8kAnOF0WyhTXdvV2p1h4ryX0aDOKqMob+OsnK66
KjeNk8jtftCx7PHgp5WFXmBpHprFrz9n7oRfX8f6/2M0RIGg0AYUqylkMu2SkiBder24jc0FE5xd
jfEPvTfde7fAdB+Q9N0DXJ2dbdsT23gyOC1YGHSKXywHq/N+icjQpoGEhMIgffOsH0s3CQmGkpeJ
TwCkgwwp3wodhyKYRnP+PrTj574lBG4Dk7m6typd3rICGO2GNDiYtSVJ5MfB86xvXjH6F2mHbMez
qzg0K0OdF20XPU5JsogzvInTdhwKZFqeMWWXrszcK27zfHRKP3/smgGUmqi9YTeSLg/9M9atFr4s
bY1gZgRKbqcQzaExnPZuYrMnk2s2HLl3R8u6LjQPR7twk3tkmCNEN8zSaO6sWyfp2oeWpOAdLHpE
L7ObXjdYHrYSGsUBEPkJYrR0k5jNrZ7P8mKy/Cm6VJ2WH9pMYVdvkDcR7WSr054eFf+9P6RGb0wb
PWrlYVCVDl5Ntz8D+nuyZFOdgH49yzEoCPLc7f6LaBoEqJzJz11ruMyVV9w2y7KESowtzi9C7OYa
1+aYRmd9bTiBPfTt1VAM9SlpVRwFTIr0hzTq3BPGH9r11Kk87Kua7PooT0Ij1+IHkmXbvSzdEeuL
rf0gEZ5gGF9mAzmjWm1dIROVBF2qet6otW8VdJA3d5qepWfFMvyI0+zSd9NjJWX0EAnjE8KD7saS
UtuSP2bdSQ3FlZkSmFf0562QwzFLGghx4Hf1HxEBWlDVklOr7fRASCv5ouED3vRxF85VaR39eOS4
0HUn0qd3VeojCwv6hzqQ8OQAGi4TybF+be/Y+b4ZJokwgYMLBsspWMU8q08Ra+JPbTMZjl0B9bMx
SKvdyEZnEJL2l/gw51MOOd6BBdU/K5dM2xOJan/hGKQ5j7JGn0gTTgmfwrWS13nBlGODoXIJ/RRR
5IZZYH+XQaI1T9q+nm9tr+7KcNQI9WlCN279HhgHh7VDiUG/vMalPbkPBTTmpwRDaRN2KlGHNBuq
cOodPdQa8aOJMQnvWOTK7zlb/oU3OHfQMTKs6ITOiFoujCF0DLcR84FTExPMIeqJkht18K4b5kqs
Lwx5NpWry3NwubDznBS3vo9LfFbkw5eN8u55MzS1JcHd3vPhB7pxSRHvcGoPX9bEQO1YNOuqPYjY
dYIBZ26/c1ulnnGiQw738bL3l5YVyX3cNvLZnitjW6coXBcxFY9jlJVF0MMdDCNn9PmNNcPfZZ3b
bWGeNNuoaS6NLPNiIttAmlpwhkJNkrawaYVVnkU9Q8c6zkjZm5YzO5pkjDW+qs5URG3rV0AJQHvW
TeBorthpYhqxFWmagdbEwOtKiw0VrTPF025eDGDWI+NNAAVtgDKRZjT16PTNz/LqpsrT6sHL7fwe
hoJ1P0dJfz37dk3z1F3kjuhn785ru/4wjnm1m4f62wJr6yBBHYZxpnvnjajKc6iI3c71luJbORnm
fgDReUhy7BzSH1oWSrO8bEc9CW1iv8Mu7tLrEct60CWaYLpSlp8ZJSwnNOvEXeI2n4sUst8iPX2P
cG38bthMt+bC/V7zNOxHHzQKGeogFxI33tBvA1k9dmymKaMUKX0bBJj0PhkVXW9QJ/F5y+iAg90c
s9eS8Qia43ta2BkNx7T3Q9Ld5XXLr2medJ1Thh1tyDvLJPe2rvRiP9ZF8jRxkjysplvk7hiwPnfY
wPdWV1YXNXG4j1NdFbddVlrzhkoE4782a+6eADqOp26lkktraodNQQwAmFm3xw5f9bnNWEQHsugO
4GECOzN+VKk9HGHMaR20RZ0wYRcwKC1qF9GSnfds/vlUDFsDnwyjQnCyEJ4rzgyaYR1bs2yzLSmD
aGYleELthDlP1gTR7A37ro+MzyUgHp+Hs+lDcjCGaENKunWPvcL+YTuqeMKhNp2nRDOSOG+1j8qg
sbKUXQSqnERFsLnE7X5FSVOeCPjDG5pawxyoBVlsTKsnlForx6uycJMEAcASc6TrPhXGZF3QgGr3
AmDbtixKDORIcC96Hf5u0FU0wuOiHhnMRqRxDwae7k2BSu3EMRbUE9jyeBLN1q3ccO6zIT+XmUG3
uCm7QMyww4NWY3YMqj23Q8soCpI9k+WMxq6rn9c820VYKQMUmqto0CHGMKkEeWKnC59B7C2IHz0K
cb9GzemMBvWQMKy5lpquDrLOrexkbFOXOBDb6j5PDW0hMvZmAU/EArY8uCIBiwm1aL4bOnXOrAmG
sdCIAuegrScHApbNLUcY+5MZjdqesb3zbBuTbuIIqIdPHsvw0VJ5doaAO35yyTjtjrEeGy7wGHqF
k4UBewPtkEUrT2sDylM2I2TOinY5tWs7lRsEkOPOd4f8QUNncxph272N545XsebcuElcW/9heX2J
5TnKjhqr3F1MQMTTmEHVRRs+3oMqry4HSNsb4ZCEwmCmZKnqE+1yAHR/iWhbj4LGqIsvkZm1G5Lh
COhupUourNwftrj37W1mJ7XH4cEkNtvM3QsfF/hXwZFyq6RjPY81Uw546jYm6gKFxSUAjfHYwi86
w1BV3VaeXz24XsxxurFosG/mpm+um8bXd7IqilOl9/qjk8fkXmeRc9T7lixttp/om0UTMMTQDnzK
bKerBc9juiFjepL7Osm8ULd7Umuc9NnHbfYlH0k7UySenvd0IgDLlFEWKml218KqlsOYtqRHqcoF
pY7N6qTv6mnfaMraTLguTiTedBXaunWXCBEd235UN+SnZt8dZIGB8s3hVNY8igOE0GeM0yBv7S65
cMo5vyZ41mDjSYdp41MtXSWGX/CAzd3XmlDLqzTSo51BtPjWEd7RdvSBfN0yPql8GweOx9cPqqqQ
N55VRo/kspbnRtNScE9DepaUKfu4luTqwuYpxuV5KKIqYgFJTVLnwbmYj3YUlacAMJqzzCQXWJr1
TbdwaNnMQhDhZmaIw1m/oR3LTKX7qYjSE7qWULmH1G450bbFFwvFsRnECxs0eNg6dEtqQtbvUlzB
QO/uKul2DhhWNXGAH+LcIigoBlscT45/FccOLXZwQQtOkiqhuKZ7wqE6hgYzA/o89JyayAxdW64h
fobxq2xr636Yuwl29VLagTUjANvGUnhfRLUAMKmy2T/2g934p2qR6f9l70yW6ta2Lv0qGbedOqFi
qYrI1t7SLtiAwYDB7iiMjVVXS9JS8fT5Cfv+Bq6PnSfbt3mOsYXKNdecY3wje1xqkqcPWUuNP/pl
bh2FyNtph1617PaUyl8JR18pON14pSqBHUK13jfdy9THLi307jSRkpm9qzHyrC2AadFBFs8FTfP8
sbPlNN1mKufFnUyAytDh43uifJ3DCsW9ofER7dt0gjKOMl63jxb8evjWMp4P4yRt7MPwghneMdIp
AzOendDLmEPjxhU1IXuMJM6rodKzcKEDR+DnYlk7P4LlDCrc/urEeruPYDOPIWkInQRVseTQQyIa
3QDXnxwU8kFR62Y4+S5RGJ2h8nzH9nQZQ55xQxwbZ1Q9Bg0Tcm0vwS5rcVve1iyXBZlGSiPtXcfk
rNDJ3E0SetCm6iu6Xj6gHrdMyy9Db9hnXYJednCdmzQaVCCHUfuidyWCl9miFbBY0w2kF8FYYQL6
3JTudipN/VLL0uzaINYDNpXFFERW7sWgienGhc19yZmyEdPK/KPDp74LmniWW9mVQE9oOOeXs6cl
YSmXJmRdzTCwe34cLvY8X7R9C2fKp80YbSHzpju7ltl7Bxk9mpkKC3oC4ZNMWTKgrhwtzTsSNWpb
vyD4l85gbpSzRTGAoeRswHOuv5eFr+i7tf1M+G4ex16wkvYz4AZ4vTcUEJp1I5uujq9w0w/s23iy
RuDGZp4I50mUy1A9DjEGnB0N77Yvgt6DeQG9ql3qDys9zTsMeZ5kA7rLfIoeenvwpM5T6ETa3ixV
Mvioraok3heZm9tXAIkWcYzcLO+3hKSwken90ccEbuKdCz095ahJb7vn9tR4QMwxw3yavC4izpf5
j5rDurMcea6i0r1i5yBwxfij04O2zNLuKODFebtkqCMPuuU4Rde4SaMajB2tguMy8qncLXgQkQjE
pf21Yq/cBouXZZuaWcACVqgqM7U1XHa2hATA8vKD2TYjI8SCyp8rEgut1Y/UFIfMUITPcGycQu7i
Ez4+qP4kIIdizytZZiAtuWrZkRRYRnudt8m+UJ3XLyeZ57M42HmE+of+UOmeiloYwx67ER1JFBWL
Eb3XPLAYAXN9zQsw94l4T6dwVkd4d2V/NWt9OW8sjMbzPsMDqe3yBCwhKBZT066ytPHLPZwi5nPO
3Jn1wRf4bc4LfZV3SrZR+h29dIfPbpUNFuVWJpi3uuwSr3BRcNylX2jU/u/Onb1Wn1wwIf08QwhZ
CJjLxGc/MZqzTic4eTsnfrwEXtTV5y5uOzgRiZoBdGPwmbfaiIYGVWTpXHVTOZ5HuPLAyJCbnbS8
nuxOisMior0zapICqScvPCdbeg/a0iSD2afuKEvnEd9QHGL3iu5oY+DU0KV7HOgeHsvcNE7OvMhj
NEQA2Ex28Tl2wTAx5RenJ9QF2NlDXPvDBnNhe0H/1b1FWyrfqYLyYqPweYzELOgjSL7qaxtNd5NX
9hzLe8DsQU7O4p+lTXdm9n20UU5O595XdUjVVWxQjPqbVs/NzZKb2TbB5LUl2OVeLlQcKmvAxbWQ
XcdewywmljJskzjZJ1OnHVwl2QoLSrAKl3iejzjpXCfsvRYwir3AZCh1zFk+9Hsa48aV3bXRVpmx
RU6RapLoaHdrHkdq6jlNFT7gM8q9EFo1QBQrgSFOGkCAcs2YV0q7svSLRS7ZAVHiibiC+JBZdRkK
TLm71ized579OSUQjkQZPvHXxEMYe4Wd5eiMojuSdW3e9rnTfJuxXl52bMrkhg9hcVUsHmtXCzPH
a+rhwhiG9iOqhH5FfRRHanwdgCKH+zTilz8kdmUFJe/UKU7b6ZtX+UAh7Y4X20lztY8aw3lMMnWu
lqn4UKg+vleN5gTsNtwvsB3dRx3OyrBe2Ae3o+5QXZLezHOMe2sy1KVhFHOIORRq3NJUYQmKik6/
8reeFoMwrD2x05vk3kE/m+17o9X5iLVAt2bTj99rg9McOid9EsADj2k7v7NoKJLG4N5hF2wCI9f4
VLfkXohBqY0/Rd+EGrOVpes91jaQypLmeGuWX+fGcugxiyZYFvt+cIgzN1xhBMlItQ5xPTopVzZX
8Jg/U9JrEOsVLQ9evE1t5wDCvNkLHOJB+sB1h2tqsMeSl5ZIJ5/VZ8quCsY3G4qUccfUv3pYamLf
wkIYfdikDQC8PmUmnWZT8X6p52tjWCI2bWvAhjaC+RliLRAFE1NsdsT3gFTfkhBxQ8KRtolaX8oA
exy1ZdI1nyGMvV966/3cz3dznh+ciqwPuDgPmivrU1birTT0+EBmwiHJrPFjZUzLRTrMZ9GklhA7
TbQhC0vsI6PqT6Qx1BcAlKYzw6bdM1LXHltTY9/TJHD3U9vY+0sVIzDtwbV6xlPr95RzaHvXFjC2
AQf38tG15JdUMr5qaXKdua3bYoOpD9hlUfP2xJnoLfVWJvw920YB4jOeA+UQCm92zgPfUPVxaMYz
UShogTkARWvA6h0OrXCZDmTdAUjE2Vwgrca1W9BdLAmh20QGMQi9qax3WIhyQXJob5fsoER1xs6t
SgKD92XcF9CUT1YUOZeWw2PbQEc9+FY5BwSw3Td6xpoqI+MO/GXJrG8uA8ZL1ZmboK+fgXKCjqnu
YNs/xJInM0/7CYV2xefbNe5LPMhbbta6Y8sYh6fFTDcs7bwUnIxzbxTGl9pJ4FSVWKM7gjn21AJl
qNLKPhfVoH31o0nbGGadbpvRBW+Q1HdNzi2dyCf0tgZ9POhdnXnmqMyjx9LG9+hgqf2modulrsUk
L8/abZo40JyYHxKGNYPlUqW3bTKGbWwcM/va6roRKOD6IbfiZl0I5vgrG1FqDbMgBw0sasJ3sOE5
ruPmbKT3izarOh/yqP1gyMbYujGN6yyaeCm9tjq4BkL1DdbYKdRj2zkM8bBnN5OyLe57fIOOPo9h
NabnQ+kMZzQH+YYnA/qQorues8w+cQ+rJ0EKNQ2Gik2KniZ3Yhi68zEr8tuEfCZCqQuS+bZpBvxm
bQ5/03rK6ZqshzsTXGowiNyjacLoKACZOG4X3Ro4X0MbxYUkHKo6omb4NNFDPuI4qckRgg/bh5ML
j8dHbUVhOJg3DsPDoDSmx8TU/CUYCHXLwgjdvhXAANIb3KvCqfejawJ1zGR/H9FJPdUzi2XqJc01
0+1qC5PRpUSnlbbVcTVvLNI4PtPAoIgmv4Mtj3FhWn1xt0TZvLMWZE04P796sx0HNKWujcq/7jWI
YWul6GzFki9BhhguwHFAIzuHPUbSWU/szwh9lBazGeiN9yXN0GWVjCOisEtBRFAtkdi9aQX67K3Z
NP0GRhsNYQfRu80kjaq2NN8pZq80gES3U+lAV2hCy90j5mTKLBuwpovJNygrTLVryGHdJXqhHyoB
96vzjeJpWKqzzJ0KOu/6TI6Pob3je+3s55mlmWJVC6QX6beEYZKgOo/qD9qPVdrxUw1jOzYKFORo
QP4RHAG/fiNwast41Kxqdja5qQ7s0HY5slMGvGgJX+gYrr7/ky95MYgMXhwILZGlowpA5IN9yxfm
W4FvNNpjDucZ0ym0j/asdFJzOs32Yuh/EKO9UWVzGgjAXQOtrqHbWH7eaKcibx4zMs3S0GKaCkpE
uX22YboSfVQ1tWPgc1EXyjQ/uTVix1bfpSt/GwPxVkyzHh92uGVaCDFRxT2HO75QNY3tihZ2/DRM
K00UJFLVbMsA/3rXInEBdHua6zcP6CcydaEPhXGlLw2dBtHaUcBAXUvOY7/R/QsQbaRE/XNdzW3N
trD8P6sW50vdzDIFvvCs+fj5XxfpF3pG9bf+tz+1f6pXYFL39ode/cvEjP9Q/axal1f/EVY9hfT1
8CTn908do9d/K0/Wn/x//cMf5KbbuYHc9KUeKnzJ759oOrwywJqrwu7vIfM3T9VT/Ll4JblZ/8YP
3BNh6rwhOtIO2sjYklZn7E/ck2363nrTfZwVlo0e5gfuCT0OtkM8sWjoAN/QVP0f2Q10+pUExWOC
zM72kIH+E9/haxkddinMkAjwkW+xdOMlWyU5Lx64GjH1NJfRtZNqxoMjreIOS9+ICnYa0DiI3pse
a3Y1f3jOX7/P34/qIE7EPMngjgjA10el1zenLZ9ZBo+wtecyvWkpT08vbsMfPxo/DrKmYbAbw/Xj
vTk1EGytF/fedR4L8TC7srsFEDr9KQ7jtaL0+1FWARSXhcPoK7Lr5QUcvKiF1uFdl0NSmMxlY3Et
kOaFsT/qB71yP/3+pN58cp/vl2voPFLYKvFTv5FI5RlRq8vgXhu50Z7oXtzEo2Gfd4M3/qNP7o/z
+nmgt5ZHp/LNgTnd9QieO8Bf4Wx0yRjt92fzq6cP0wZCZpYQqvs3t8iJO1USdgrRz/Pf80MMrYHQ
LmewljDB+hmETuHEyR8+8m/8Ij/OzTUNnzcSTv/bVJEiW9I5KbzrrrRkMAoJwLXtoZ5G4C92S+3n
N4P0I4KpCvfe9joCz4i2e0xjiPGAcAayIFkkTq70W4qzwoiComLN+MMN+OW1od0H2tRG3qm/fbCk
RKq8DviHtttZeU5l62XCpYnopd9Ma/GvGqbAh9/fkF+8mB5uZx4tfLv+d4Xei8/BPCSJSEbzesp6
48yUI/0Nhmj//MX0kCFCuiKDAcvcKmx9cRCpSZXMg37tl4hXzQgiLp33P7lBUSTxz7yoTnhVXEAE
+Kp5U7wVnfb6ME0SZ5IO3Pm0KGYU0rbHBz/zivpMeqVXB6nn5+U6knMH1BvGkIU0lhUbt9YyhsOs
6+031IgRdVxZ0froXNFATK64JfRnO9AZmUyic7p7nh+M9YTMMF18530+zsW8wYseXS1ZRUnYJuTN
AwlImzvXKZs7uab2bggEkN8ShcANjKNHB9/WrI6RK4gsY2NqjXU/Idoj5grG9m3P5GkLw8o4Yiux
+jDWByOntk07yGcm4cVd31bGhjd2Oo+10bpuJi8yIXKl+WfbIF8BJdKSGdua2L89/DjrLmL46m1m
COvvpdVa047RnkW4myHLa7jJy4LcsIG1NY8oEzYd9dcn9tqgqApgUpCn2qaUJAzAe9rWM5gd3p+o
fxIkFJMWZ/Tal3gwp28QccTRqwgfCezRttXWk1pyw3X0j6Qclv6R1j5wMV6x+OS0TKyOQPP6W92i
SwQnv4+OaFHInG86JmtI0ZI2Zshdj8m+qg1VBwxZ8m+A1GnwxVCE4zBtiYk9B+BvsffjEzZv+sSm
7xF3UntirIDyA9CDffAdHK1n0SBGb4ca0/xEMG86bfBbLnUg2pWSLr1k7WHRBr+xUru9isu4vaxL
jrDNcre4JR7Y7zaEWnp3LCrxnn+d2EaPTvtHTxuHc88j1zRorVxeLaqzT63ux58T+vMo756RJo6c
8ofqGXSSPkNPkGGglXtGoZjfsSjPiBT9GZdSuv6YB4k/NkGW6Iz2G8eBq+I+M1ZsJ64+w1YHTGFp
KRQWYwWyMLmFzYLTqL40noktVj5N5WZ4Jrksz1QXeFjxF8Ip8IiLZ+5LXMn5C7JbaDBl51IGT6s0
rxmYii8QgkD7PBNkahA3bcBkFrBM/syYGQEtE4q4sme83BtvwPz05wyarG9YA6HU5LYxnswVXVM/
U2yIU4Rokz/TbYo5WUYYNyv1pnom4FSFDQ0HHRG6zeyZkuMLWmN0CFd6jioR4myXHqhOayBtp8mx
snawd5tRoFZ85QYaNjyeWAfNMwLJgluvAPZoHdkg2w72Tsq6woyPpO+V7xNZw/QlXaE/iCi7T+MK
AnKZvcMEypzZ2ZorKmhcoUFixQflK0jIn1amUCp8Es3RJubH+hk45JfJdNk+Y4iQpNXH4RlOxLk2
jymKYgIdVnqRrkfxR34DxmbsMBibEXh+Bki3pUm50o/8worszayk02ybZ0CSWIb5Y7TicUPzGaHU
Y9rKA3clK5G0Kj+lYgG3VE1l9gSwDAgT3SR1a6xkJmdlNHkV0eabeiU3NZ0hPkzWinPK/ax6B+0L
yJPu50BOiA4F/mQKVkKGezChPM0m20KrIEVFWpJcmJ1JkoX1jJJysXo4CGsXEFNj2VoxggmrwRYf
rxQqodStjg2BbG0dQU2XgaqayTgBtZ82IKz6Z5xVvIjxA7kd0TUCzCJnjLair5ZnDBZKTRS7ALmS
CySt7HNcev0Y+58BWjkxnh5QlhWsla+MLRQW4LYQFCMCJheG3jwLGKmJiWmOV30TF9cjbGCmQ7Zm
nGMssdEiq97Sw+EZ8DVpqzAcYG4+cplggOU89yDJvRUNJnvBRGYsNQaaPewwIxaVOFPZmB8VUk3v
YuJL3nwqB1njfhFmiioSe5bBF6itKyJWmIzaZXruSRl3G5w7pOhsmtFm+sFETY7WjV1KxDk1DeHL
XoqeXheD6jLQaBCYZ5qPoumiW7HYAZM5eEx2Y6IoZ4RWEXbLW0H4iu81PBD+0q6LXUxsZ2OOc+CN
S1qESnPNk2Gl7reqHnxBCB6Im8WCv73FiV+j/xQobEYVqeJgp0o/aYR3TBvdip2P0i7mc9HowPn0
BQgijm/y4VWudTSfI9/edXD1+rDO9PQTefH5lU6r9klLbOOJ+hua3FSl3PpGJsl4HKI4yQKt7oop
1MjPuW5Iu4cPTm6Abnzw0k6/beEdF/BEwZodWjQ7PfO+NNe3jVWT1KQlkqiapClnJmxTYcfAnjPr
qz1lOEpouObTwcEzBJuZyRl+nBHK/MEqmlwLAVK5EKum2EXyXmRGOFtM7Lc6efVpqJp8pciVor2H
4+ZOAW3S8j4CUUYDHYBEf4p8Hp8AkzYLJRAVniwBxstHIY5gfyOshHD3eiJb3qoq5/O0dofCyETO
vxU5Q4itHzOvZx5IZsnWnlvU+ZMg13Mz9R3yHsvJGy0k+ypBEDYMJDp0+sRoDT5C9MWaBIbYsdCh
dkeSd8eQLEQ7So8iCmes6+i8/VxaJFakVb8VCDIiBrcWADE7HZHK5IoQ860/1MpgdGcyFMCXNhLW
m/LUh24eDTSxLDsXq7KVwI8MIThGIhl17YVuTvSaO2P0mD10NXgup/Dm7JBGEETPdcQ7ydnEUuCH
NOaz6Vh2tXUPT8U7Ih0tVdBrjnygQ1aieddnJOJ27nooZuO0i7YVClj/tsSoUTXvFqOFk1/S5L2G
Bu9+MtsRvkZEujP1ydKT6WhA3GcRssqCimlkPLlpWyRb28Viy7BhiqO9Q8NrzFuvs6CM4BancLBG
VXI5IwB+u5hJdrllNRqybYvMqGXIh/hj01kjqnqSlYhRk1ZkfJsGaxjgqndEdk3AV/YmYo/pKsUr
MO3YsiegCCBEaYfRICDdIdzEO8h5dLUt4hGXv0SshqnOpK3ryR2Qmpyuob0wbMRaHS/bgUWkIuJC
DogjeTFE0OhoJ7cd4Lb0C0A6NDOMQiITa6rhd8QSQXgQNQYvi9xwc+mbKd8NmHzydzPogHrKqzMV
15o6Tmi3BuzDSDi3Y2wymhdZ3Dx1XGhm6nZCB51OiA21X5sayaeeTC36+7NxPjROhmaQSmXYUgPj
ICcXPC435IexEetJb3rHKJdhVBktBYxFPyNadlrFauy1RLJH8maHk5dot5ONmOhUOkr1xybzcxUs
hGQ/DCkB5MfnHct/3V7/Mtd962/6TnX5uUhfW73Wv/GDd2X8hT6CREl0kD49pNUF+oN3pePa8g0X
ARyxYd9NYP/uOhn8kWeS5SugWAMrYM/5b7OX8RfucFhYWP1wi9N4cv9J2+n1PtNl80eTldxLkAhY
vmh6vt6bMVscO9q+pKwks3xMR+r1bNAZLby4Ir9oAb1uzvw4jIUfFY4AFpu3G31Arl0ULcIkhzrr
zjX2GUc59qtMOG7CxJ3dm98fj0Xp1aYTny8iIxcSOOR0+nm4h16fWJT3rDjsctC9siDCU+5mTJob
FAcWGvkSNYK2cfV2iNvNyIiX73aHxvgspbWAT1YwV2sJ5yZm55qxWemdCWMS/k4IBRJsn+OtMhn3
+1VOULrqtUhjupVmY4/JCWFMnwaaSCwUjZM7R5W1zeOCPfxmbLQBgXufGhlN5XkZhKFopQ+um27c
xsYQcZJgpscv2APA1VKvWT49wFJn864gq1qsakHB8ucu29HzS8f6KKtyTseAQa+IEfrouoae1MZe
RAAE23JXGkj2U6/0D0yZYjYOSV5Z0YM9j/3ywW2NgsVq6lAMHnqZ8nNb2Xd6vNdFuw6Ce4xnKBIx
edQR9f5YzRNALeZbXrPVo8yJI3Cu7howbtvUAEjkUIIinCW1M9AlH31iQJALM+A1EcARwsPvgk7C
0wTzcYatdOwY+rcmIGvhFZq89iSo17NyUKRlQ2vWGcmWaS3LU2kbxT0yKWKCYz5kzBFJ1KhJFLLR
5H7qYr3sjkQ7zyarEvOc+tuc9ZLsmr4yjxpeunTTor+Wq8wwQa3LLogI87b0zFthIBQmQgPmcJhh
A8q+ovZ25NbRNRdeszVpjAKB0skdzGg/+TLm4CSeqnoRNXV7vxiwqLPKKk89DQstWCx6DoASkH17
jzmN3nzXECCS7IRZzjlCWnNxmKIrRMPlZSpGF5Am6350msSkyvcNWSQ1o8FKY5XAY9DQT8AOoBXn
1lQNw03DtNW5KJoBA8CMreNZepbrl8Woj9apNgyfjRUatwlDds4QcYOImdgWFK2Ws2xmc1TCYn+o
p/Uu7fzIOTlECDvvpjhpWGfQUTdQFrLaRy2SwmrujwbUJkkkD3BtEZI15xAOI+IUJxMaUrOh4ilI
BKt3sZy65aOvLJomG5kLNoXE8Dg4s6QnmJqX3LYrq25N/1LGfbOaLry8vNFSKx0ubVrvxq2QlBB0
orxKO2rRUh5mhwgP26HATow+j8NKiRQlHM6eArKT8sr0QqVz7HDRZ/wUWFBpDlwoqFyM8ApJQYlG
D2dcsUeC3czHFhGmc5Y5/TJfopdOPGr+xjGCsRvUwC4kXpakCJYWlYWxT2WXAgs3Gkd+hCbdjdfs
zqKCYbAvK3VDgSsKzF1aWyMlS4Yi/1TbWdkjV8E5dkc0JBEymxZhVA+HztLbhjfeAZcybBMkQe3y
flST3S2UPMMU1+qGGERNNjeg06zUv+SbVctoC0uNNECcgQQbDKe2cWfpPS49yqzlCIk1krfw0IQ2
3yBiFc1GpZYFcaeWtD82mSJ7LGwxy6IHqWF+d6FLZtXaQkPH1mzGxElg7hrNaJWbmk+p/47+fUrh
PPPw+dlGI1mv23a5HtOS0awm3qETAszmdr2rY7TJtOxsgVukhYSpeBEzTjvSDlMfE5spobHNXB19
aI4OHw7jTsu11t5XReoWm8FzI3GW9408YY7CBpsLbgfbSoPRdyGEiaZkRkaBW35BG+OLQ21lMRlm
lly3DXD8YiGzjzgl8dKd1Azlurj2K0+OxAuqMkqQao0I4Ic/9MlfL5esKp61RnzAS8L1BJL7DVeB
tKehp4+dbCwimVbH2IC/p3CW9P7369cvjwMSynRYKxlYvfHys+7rPRIZ4EB5g2qqKRpS02vp/6Nl
+cciSccfcACrpbuiPV82gN0MOaQbcRit1XznuJQT7bH22ElbnotEKHP3+9N63QleL58O1hs2rG/Z
LqTPN8eLajeeFgfrhrVMWDnTCvfOQqcDTKzRBXT29E0tZv1zHjXjH+7c63nN86GpCdZZF4AGDPZv
7lytz8oh7idBDB4VIf2CYoduFRYcLavg92f5nzePk7QE/FCP9joG+tdXlcXaLpXNoYhcwICX4E0k
tjj+wwn957VcT8REmLUSxHCqvz7KMM/48S3I9GJcupbVreFkotJ+EKKvtl4tWeXmLDkoqyi/38b/
lvr/Mi0K4L8v9W/ruH41X15//Hudb/wFz8aBxmz4JugE8Br/rvM1nTxywHK8YmsaOaRXm0HLz0qf
2pvXGToNDwwvx/9U+s5fBrfXYaRJfc6enz3Fv2frPypuxvJ/q2gwnfWx+zmGcQGFCp4XhnsoCmHs
rr/gy5e9IcGLbIxvbpoLZ1+NhXZOiJaYLwaYnOTrub5cPhNvOV+iKPaN86SbsFOMqZ9cQo8uv8GS
x/NiFU5EC36KPmSAIz4lY97c1ViJ9dA0Byve6HZr0RuJdbiODljnz6TGtDh+Rw1ghG4mlNs+yhjc
NLYa3kEIA4Pe+Unvwh53V+maEPWVVbBzPphEnDbhrLXWR2PE5/OlimZp3NMwiJK97JSf7GMCL6cL
x8vTI+02WK+s2057R3B3DccI+phzB54gz8PG0LwdDp8R6yV5hWR70O1ts21VN4YVumMz++ShJtpw
xF6pyGhj12DsJgSE2ftONFJs+xgiQYRe3jnX47i8gDqVy13m1ui6cuTD5AfjCHjUsgmvnocVZdjE
eZ2/q7Fo70da+OmVImIjofVKlnQR+v1klctuTKWa30lcS8nGRlAL2KpdFNO+IUH8P7e5HZ3PaVPh
S2zd4bYg2R3Yg4lTZ7e0s95RWNel6r7WMMlidHFOc2d3k32ZVphc6AgmKKA2lKTxcL3u0r76cRrR
aRNj9Y3PRHzCM408L5NiDNu+8QrUYKC6d40y7HLjlfFXEUX0Th3X7taAVYHSTy8Lw4OMXNMxGatM
3ni5SYgZ2m81B7KtUXCrlPbQVjP9JTn6kb3oe9Rt7XlPmoxCtAZ6YVUha2v7LYq/rd7RZkMWCU+B
nIuI0tvW1LRxMj9jstMu7ddOeV2yH1ExEBrXY25g75a4LCF6R7ZN13b+HWYsZIoMwTChZeWMKD2L
R8KmmzZ66Fg/aaYX6MDhoJ5Sf6qaPW8k45sqGvKbVqGsIy5VADIZ6WARmGe7xaWP8PPexERLsDe+
RriUbKymjWmN7p1jDcDvx9k1O/Iv2D1vLRmXXxF9diowF3NeAsrrCRaoJ+Mi7J3GuVzSNn1aUg+I
K3Tc+po9UWphD1jqx8KLx1OcJH4eRuTiYJYu7b7DtlVUDxNpSo9ZTIm0rZPSfTIVA8fjTNvnMfaz
5GpmepNiwx3xUYI/wCttJqsBVTUOybCuorzcZI1ILSABTnxUORhdvAlVlp3GNE0YA5DUrRESXtG0
q2xB9vWU0bHOrH7EtonkrYhx+7IbSQgDGrSJGFW2NBaN4F7XNiicuKstSvhPlq9hgOt7XOATJoIe
WaWQjxAEIMeJ0iNWXq9dykuXZL2DR1uuDP0Y2PvWS02frZOR8av2muncWJmIyNtemv5R0l1tQ1dg
ldsBaJB7f1KJvUo0XXvvjbo0tzNJbd2WJKCEHmHfa3eolhmAjljRnwrd9dsd3cJYni+Lzr67Miyc
NxTU5fUyaMmFKBow8dlSZE9TIvK7pCDCa9Uvc/X6pixJHuyQ43cka+2XzFTFFmF/8ZlM8vYTTwzk
V52Kvz5UfFGoUOOoOcNCSLPDmmLnjgh6gnSX2lsljHZFmHppVNpJqMh+Gp8bLgQoOuc1Fi/6pEXR
QN3pkioOGXfI7uAuECfgKypFvpcvxb6CBqLQiU/JvrALB8l7vXYin5e1/67w/1rJ5H+/wB+74nP3
vy4+YyqvPncvl/r17/1QktkuNPpVmIEuTFgspBSAP5RkzioyY3PgW+gwV4YTf+vHSg+q5S+dClh4
GBtcnabfz6We0d1fFA7GyhREa/aPCU6v220sx4LWDod4U1/LdCgiSCfFIZ/sd1OytJumZ70AXGnt
pl5aKwBJu3PJsHlI8ybf1inGjRIbA4vShPelmP09QkaGMBAnPqA3/xNs9xlf/bMI+fmbvRHRJFqm
4yQS+aFgmHYyxdyc55NkvsEm4cIkpBuTnm+HbezyOVJzcdNby53SEmNn6jEYI8z2CgUwLm6ddNRd
ZBJybNWdsXd5scKCxLj3L+77LzqWxusG4s/fdL22L0QxOjFcSc9I9zBEhsdHHdd8oTVskEmy+KIX
Ijk5YiI9bUlgN9iRSIO+xUn0/3n0N1W9hW/MV4nMD/gCbFxazRgAP7dDr7XNrUz68tDVDUEtpJwG
DawB5BrRn2DPr3cWP8983de8OHNGxumC3jE/YGtgVW1IksYwWndHDc/L1h59/T3NGiql3sXt//sT
fr09+3nMN3slhhiAtBiOH5p8KFcTmoOUoyoucHt8/f0R3siQfh6Ckv3ladH01kqCcfKDMuLktBC5
GjKkqW8RL4+HbImSMBM5nNcYFrCL5vhQLqrfefFyifQ4oAbA109i0IWfd49V64hdnWJ8NzQj+sNN
X2v9FxX6z99w/f8vLrymFXXVOUTcw3efiKVKM0akdbdDuOIfrEWvzkYim85iZklY0ZzkFhVpFsZG
y6Rv0NeKklk2IbfuHmVJcqaPhnnZLMNElB9NL53Fa5vjCiYDd+4vf39V/+6+vdlOlx1j18Kzq8MS
TeU28+02mKZM7RGv3Pz+CNa6L/nPTwYDj9dXZUhomotsXKlpenGG6hobfeVpB5tEcerWlkJMpvVe
Y76HOG6Wx0G2uFxKsPL6NBhrK3kOEzSF72CflcyrVX5PySsOcZMMBzebQdWYBglcS9zuLbvQwmmq
1d5OINQb3WCEQLAoh0lbLqPI3CnCi1m1h/Y4NVMWNDanLDtjOpF23VI70oseYpYJ9ogXlNveboyl
9YcMzl9fbfJTX1+KDIV9hn6YEiNa9C0x2G5A7CORFs3s/qFF8zffvf/gPbdgIk1/xptU4CvakbGu
ByRYl9u+Gi4ZPt4zTfko+gQ2jOW2bA2s+Q83+lkH+Ksb/eaL28CncYUU9SFPHTSdjp0JZzvic/ig
x4l6KhU7Q2r6wnUCz50xtA+N4e87n8b1pnUmWz8svUGR9Pvn7m9/nTefYCR7Tb3UNhe7Ka1zkiVV
sfG7lG40++dNjdyk8qjoWxsTtTnUY0j8Id3mrp0OSpT9n36NX38UcFu8vudQ4njddaM+xOzZDhXh
mJj7Vk92HN21Fok0aVW2IUgGsr6wK4SL9L21zf2nluevawk6dq+Pz7hcaCrTioM3Ysc2VlNvXBft
qSJiPiCdKg5/f73/7tl+83mOZo83SxFbr7Kp3BNn6rDYYz7Sjfb290dYa4xfPV9vPq/4yf2FyU1+
yPuBpG/E/PDfNNLVER8cWwv9SWbOxh86uN9lrf+XujNJjlvpsvRWagGFNPTNNBAte0pUQ01gEiWh
bxyOxh1Ly2ltrL5g1p9FRSoYZs8sBznVs0cEAIc3957znb9d7nRqVFjsIH82e+ow+mfgucS9C/CN
V763GNFWgieSeIZxr67GHqpGlQI/WA9jQkm0c6NqiMPBVxvsqz0WLVneFv7M08kHQNzVFJa3quqP
SL9Cm0BMhuS7AC0wrs3MKZ5LLcfnzMRISm5ru/VG3+yB4mXodQD4Uvqfh6ARsDU4aO78JA8ezJC8
xLiNgKnFIcJvoOzKvqUfQh0oqQAWLRXU3ErLkP1HbhlkktRJEHJ8LDs6DWzRdnT5FmtN52F8MOxO
9CskiMF9SgANfu85Kzhv45CJlV83HiQ22/ii3b78HYVGrTZDFLT1jRYqhV4ZBNf5CJbzCHi0Np6v
XCcuvBo5WOf0dkRcyFzA4MsC4W+yrkm3IDbTYWdnrf+EM5J+HJHSy28jKYyXucijjZ0gVNsL3TiP
IlxoHXV4Km96JKNPnOk8a2NBu+m4qCYWl8YBEUJVO/ZfvQgSHnY4bo/qQrRQ6gds4t3oJUVyNxzZ
Q222H53qqjIXgmWptmCSpKQUYMW3x+I7ASTqycnr8h7JEZ2pphqokNjGsBqQcQWrinCxcDXBtUKj
DNM030tN9Pa6saN+5kFP3m4pG5wgJmmq9I1LmtKz5Zf3fhFExhW8Afmr9b0K3gDgjV4gkcPhLBvs
DlG7gQk9ydjAeCpigXx3ImZypLNm9Sp8qsOFt2wBMPqAWr4hUrWjxoGlufa/Gkveoj6WFIFWwomw
zQWTVX8Fr9Ak9Ktz19q4HYpktHywIvaRypyvhfanPb7+/lNBSeG7BUX+hVYWpZsxbXXzSQym/xJ5
04JKFogmRYDJVilGFwcbowXWLYvLImTDaZd2+4FIuPpzardNGi8V2QL7Uowo4hxrMLdJVTbuQUzS
Jk/yGMCSz/1CE0b6SF5Vm99ID/wL0tuJPmve5RNRx+HMk1GZOT5S72LP0IymmKk3SPvj6BrY+vMB
witxmk21njvPX9eQAhBcRdG117fjMawy2cCZmZEH9bW1DgtOT3Bui+U50p6AdhotfoN6Xg0fBWj2
ZuUdUbdb+l4DPXrUOC5NUwFWLBoeUxJbLVhpIYO9GtLfXtZgR3S9WXkx8kn0gm2ZErw5LmJvRFa9
VVJ0Bewfy/84ZGr82ptGN2wILWYcMnTStaccVms8TcUjMao5nNDaj3AK+UCHSFMJPsJ+a34jafdf
wnSyhnWmJ++X0I6fx5Yg6yyexDh9KgxJZY2gkujHgBYeY6R0ml802YpPORLBAgWvdsZ15SrlriwH
UvxKWGPzXZjpeDdajv1Fq3Ek2LQfn/we/AAqr9Q5DGGbAFjzDNCcSWbfhRL7veqggnbjmBPW6QGj
qUN0A5nXXaWVVk+owlIyvYpafA8YTsDEaxM6IVVO1KVz5lQAVkLneaJpmm2atL2aKUsdUL33qKQK
S3T7UFXtykx1ofZknwTgbUaL5A0cg8Me2y/MDjstjJtELrNcMSnUHxIIisyaQ/dMQIGur8wuMfGF
O8tBjJSmVw5l8c+uLHjxY6TDG4s4imFT9mRTIzHvGedJfmcJPl9epNh7YlY+Ab4t9NSoXLDTVwGU
xDqvmCgGne8nDV1p1ZPy8cuj8JhA45rNl5q2KSI7N/fKQxOp8Ydgy4rTsGPyXHWoHOrYd43qVhPh
DHnC72nx0kEtVoBcMmAEaUg91ujcZxOh8vepmpltsUjT241qkXcrH4otyDd0JQlzOHMmoP8IxwBV
Pe8mUi7f4fvr7ZkV/TXu/M1xBkk6oJauZwM1aLmFoZAesJrrVbuQ5fP+JY6boL+ssadmLzXWshYA
DPZ+qfvdPGhnnxZa79//66/k9r/9+ZMdab7YbbQEdrNXdVthRynNnRt1xMx5qUZE2krSXat5u9gI
ATkXuxBt0BWQtu6vojbPtqWFDTT0Rgtnf+uB5JyRfyxF/rmbAmtn2EO9VpXM9wUNGUqMBavsXC5X
wg3lndkX7j/cQ55GnFDFnZJ8WCC/jHNxYy4eKc705deF7U7bfNHWRqbt8WuL5EGwTwIJINQN2iP7
wubuzBkuONnEBpkHSjsU+d7ThXlfTG5yq+au+Eq/GTEKglioNk66N4AS7Iol1RcOM/aZLV9wsnnV
ga7g+LjAKOk7/IT1MHjbnPaSldHruRmdGuKtB3kP6omo509HrNz3gf00BbNRT+bO70r830skqawG
i6o3yqJUTt9kyvmHZBKfOZoSD2ZhPdYbhTb1yajqlJNnVsEH9rPJpw6upmvMyy1rMHInJhC3mS68
2XPP9WTT3Lhd0TK5ZnsClmx2PdmxktFVw2ZUswQNLo5sSt/uUmKIzKT5mckCquX7X8e5z/tkO730
bTP4zpLuowa6gp8qTZOuV+uiK7oLvvYzZ4/w5OgPPzzoRSgLdm5AjAuj3tWNxUbWyH8qR18ytZ+5
kfDkVA1VEzm86Mp9PjnuTQpKdt3XbL9nn03m+8/qJGvnX6UdH7HmH6Wdpll8o3JUtXe8Jdv2c+bG
VQ7CiegjK1jD6UxjcIf6oWminrHXRocZWOQO9mDy68JPOI75v0xm4clkFnTGEE2UUPjKBpK5E613
dtRkDxbklUeRwjQcqTjSNG1Gzt6Od1sgk3pcBL0wLZlTu6Sqd+//ljOfZXh8E29Whqan++ipodxD
SwM0UZkl2kYIcC1I2diq22ITRHr6Z0WT8GTuoVwTlMWQtvsxdObY9zGptE6LVqlP2g/v38+5EXQy
zQzaagPVO8cqWGFvRXo0GniIrEsgUhe+9DMrXXjypdOYXmjYcRcexLuVk8sWSAye0Pdv4NyHdvIt
hwlMkzrwm70QHlK5KHpCaxldy2rWq1mDoXn/Mmemq/DkSIxtMzwir5t9prplYw7mfFelBj10vdwA
fqfao/m8fYLQYn9K7AuP7tXF/peRfxpKS4NPWZlsWvJoTfG5DHFaxL5RcDIxKnf5miO+QKRjFsiO
9IykkUTzpHVWQVmj6qWBCFMc6rdeJUle/m7Ctv2MOkmGK+lPvbEr2gljIqZKDtSGZi5emooZHx5V
u9Owth+6Wk1fA5Un5WruG/Ng2xTTwaK6eEKchO3mziwxQxBgIUD426HucZN3Xbqq3R7ELHaUCSLl
WH5uNKBfjIGiXS68kHPVvuDkjYxNw4uHpYIqWDpbXfrlY1UGBuVxaqOl5cs1ItfsYLjd73EEXu6r
ovn4/mA4ohP+NiH5J7M7pZBQazEYO5rPzZXs8HIBu1qedeA5QIytZuM5gGpinEs9+1o7VRSDprpZ
OUhrfpgDfSMMLBZkFwd5yl2jk8RZ954e97k311uDgsveqXMLUjG7th+lGdZf3TzrdtFoZgOyhJqG
kuAw2GMb1HScsV/pexrY0fDP5rlTekk00JWOMIntk5Y/X5VLt+3ksNw4FYmdRV4WXwWA6wvf8LnH
ebLE+NbsdC2BivvSXn45zvC4LDTDEebeVcZk7WQIAxtteHnhqzq3pB05Gm8ncfg9uiAWu9wTyHJj
Qat7NMGnc0GSrAmC6rboAaJtFZXfkyUwvoJOJRSQzdDD+8PnzJzrn6whpZVUHVixcu9Kxgg06HoN
Myw/EACXX2jInLvEycrR03IJ1dRke1px4yGBWYcBJ2+vudZyYRN1ZiV8FWu9WQmXsCnrbjTS/eDU
zgoHGMR74ZU3XW91ByVwzgpCCV7+2SM7WUOwPeLWjMJ0z9FcEqRq+ocIJVs8H9HW71/izELinywk
WdCoZeGEuUcy3D5YYCNWIZy21TCUyy4Zpkujzz032k8mrmgQngLYle6txG+uiw4ZioQ1uiZvw902
hmPcjqEsIT2O9xbz6gNW/3pDZE33eWxs63s710hfMusXzmZO40TRrMLBJAaiaPZYriCK7qtMSBRs
5ZclB8dL4GB6rEE08WwQ0Koh6m6NfthlLXhm1CHeZgJGQllpwgBmeS8FkxsFhHzgcGdE+6lNgV0H
mViNWBLXys/qx4bXi30eSHiADvW6HCHJSmmjYgdvGQy5AI8PTe/9F3Pucz2V/Q1V16JksDlkYUvF
ldtgSdZDfzQPtv5aVHQNst42970xJ9tjEu5zKgW+sxrA1fs/4cxYP825xahYR7gd0r2sg/SbjeX2
42KLKoZrYsWTUVL1ADI8/Xr/aq8y27+s+t7JfBiIySCzpkz3FSr128CXLQF4YKU72feHWdnZbvCl
zaEcaIMbTPUqxyIa1/bkkl7iI7RT7ScEQBFmiJJcC683t+6s3A2SnuWbT6vl2CIEpGBX9poqB6Iz
tHAXPqNzj+pkbo2mSBpBPqb7QCm5cezGXDER6TvIy19wm+ePCyC9C6/l7Mg4Tn9v5iBAlGVRIy/f
2zWlDtfRcmdWg/4RTHq6zqd8ugIfKq+B4GUf57I+UvgKidMov3S3Z/a2p/n1RRnluWEO3C3W1DX4
CsjMeXopkffcHsdz/rw/IfsIACmbgRSG9mqxrXzfLnO/CRZW4Uip4LozFME8BG0cek8Eq6NT7sIJ
9vgM/zYIT6Zc01ryDnYE0S1otPB5klFvlkW+nhtyBN4f6Gem3KOo+O3ro6ZXuIs2sn2gtf3VSWx1
a8rkRYZLM8WUpi6V816TsP92LydTbqgb5ESYWfZlgPhDREo/OvNSX8/9MKztNrF3oVeZ25kI1PVS
qPyxsUfjmDDEjtrvCrpEtE5WUhHxMaWBc6U9u1nLwE/+2bM+DXx30tQZdMhyTXp48ZiQXBBbi13R
kfKsz+8/6zOv83U1evOp5Dpsx44Ypv1AcsNuwMUXZ2bo3buj613YV51Z2NyTaUtiKleBk3MJWcir
YLbQ4RhltLW9OtqBiLAxEVrjhpZcd+GK527qZLIxakcsXTjke17fEPvKLq8YsjJ2/a6+sJM6I77x
T40sDmagiQByCoCBkT1R4a53U9TbDxVEoBgMo4MhD+8T1xUHmuzZ3laZiCHxLFuiJsa1cq1y4wXK
jaE7V2u3IaGYGs2w7nt16XR65kNyT7Z7Y0RQHL23nNMpoudoJhREF4Hetj5NtCBfxO79QXTuOifz
UeILww4Aru17i5zvtK31NYwra5tRrYyxpFYXlvxz7/Vk7onqBo2Y8HKK4+NyqCZMnwai4k0/V/WF
uefMzO2ezD0tzdbBwn+5n6Y52SxD5N5CPtKb9x/UuRs4mXAsf1INo77Z937uYwwNPfgNrBAhnKR/
dolX0dGbD7oU7YBQGv0SzBVadnYY3MluuQ/9aL6wvJ65iVMDchppsPK64iZIdLrvSgAXUdsvD9NU
X3oLZwbUKb3PyABdRSSG7FORDJ+TBLsENALr4JsSPX2VDIf338eZXclpUDg/vVdwEoo9OsuPvuzu
0kL6BJwRXTd1ycr03fDCuDr30I7//ua1LD4Ly3xEN0OhcGHM5suqwKRMkSaLLlzinL7HOfnch9Ru
hrCbin1xDLCZDZVcmYpQiGJq7N08yyEWx46YTfVmk5cWuFjLta/6Ogw2VYCG/f1nesLA+8/KsHMy
G4SZR1mg4RidtQL/8RyFA0k6nmV9S0TbAdjVRX8gzW7E/NqP34F5WN+8kdjDeBpd52XQxnwVlR55
PSVnDqRxFceIMLWoT73/C19H6l/W/aPX6e3LaI3c43iPZtcZxaosFvOjdkekEXA3CC7rNwNq+Rjp
IaJevw1j6YBup00/bqMUdLFbed4a6Za+yyte41y5aOyRjn0ZiWbdDR4uQIyaaoP2clmTHJNuipQQ
xbHMrvtZ3oipxvtBdOtqdLEV0Yy9mXD6fvEz6Cd16gDdSPtr3qDY4b+P1hiD7TtlyrXVX5ojzqzI
R7322/uvOhKOOouBgrzCPhSW4pwSFehuzZ7D4mL/BtvO2b3vowtj4swFT42DBYZ6OYJ+IB/BlMCZ
rBd3JvM0aige1mniUsvhN0zlGF1Yns98bscY4rd32BuBwrrFBW3P6B5LZEW/mdb9Q1DlL+8PonOb
8FfN65svejZdmYFjjXYECKD+cRxz3dZZufVzS/4YQGCv5TBBGaplv88RL6yHqlU/Llz8zDJlnywk
JpoTUtkQtU/W/JTiwov1BPWoK0nQIR8Go87k5RsjhUxnO0Z1qMRsXs9iDjcdWP21IytSKszp+/s/
58zrfdXGv3kU4Ae6uptmf2fOxFPZuD62/dLIuyjP2h0yiCpOzHyEt2f5F654ZoF43ZW9uSK9SFIQ
7BJdoFGUn8lSHPEVqfQK6rV9oPyr/tk4ej05vLmO1c4mLKM52HmD22zgr1a3pkU0TWfn5eP7Dw8o
L4Pyb9PRyctExZyVocqK/bxE8L/dscXJhemvXYEKU8sauFm688LKj2IiXetbomgnvPYGrYWN4+X5
mtIKajgItRzBcnah1ipQMD/iuViaVe850RV9/ynmW9hOfZpSqQVY52AjrOZvNSamAHuZkeyGknQw
rFtw+2vaPz+zKennVcaO9sETxnRPMd35WDmWehiF7/3MRJNZa2lOZOUNAMlvZxQw+Soa5JjFhWMn
93VkeO0a4sX8IUXVMeFZ89txa6QvCDSaFip9Yt81g5UjO6tL2p/2Ul/BpO0KEp0H7OGeQ4k80CYD
PUe5oDbHlOBsRcpqtR8Xwpi3RmAs1TrSVhlsEukQfAYvsf4FRIzQzsAzgnWuHPncE9v4PRxCRMaG
IC4ynk3PJJDAWJLvvFD1uTXrD4OfzVewxSUoqui+S6ceFY220xX81rGLJ+3jRFQysG/a+cioJIAN
n10SSaRA3F/+c6wq6yYp0oR4QGdMxjX6vH4LdzL7bkMHRlKRFMhYvRx+/QaOhvXVG4R9VQG13GRZ
KMXOrBvKeJYdgCgp57m34rBLxN4xuJ18HtsgDtnWZQ81KyUsvmSE/E6bTv1qzW6YPqAqFh8KIAio
dI7krqO+LnoRIKbIDvZIBEtN18GUTtwMLs6OjF56BGk/3xGvXf1sut77WmkqNCvDh4YeE9JXfA6L
HAvhbGfllznPPFAsc6gAPyxz+Ak/HAkB05J2P4pRM4WTVbAQ5ncMx7FU4YwrEyFPjBxK2FvUgSND
egEnSl+f0KQVA3L+qsHl8+FaU/ips5P8t4HqMt81x4CmdQBhEuwCwW5gqxoUQS5cRjbOs1OgtALK
QGBJOozuroIt88RpvEE+id2s2HJa9xbU87WrduXs5uTbAPDYEPDkggPNgvx2JoDYoooxm49zmi1B
3PpDSIxLlH1KgQvlt6HVYB0yO1g1IPgWkyhinULqa+sI4aiQRvMjH1xfkOc7RN/mINomIS23uFON
fggjrctVWUXBbjIZlnEKESVmGZxINrIqcg+qTpdbKr7iWU95+l2aS741pqo4VngJhbJ9QIZXE518
MknCgJ8OCBhRWG7ZhGVQBXwcg7QL9xx9aLqDPQ2qzdh3vFB2Nu4P7JPjJyOR5ObwVQRXBWntKi5Z
cCUxDmZxDy1w/JqMYrpG7dAza4c9SDsa2dFHsGlwmIlWZdfiFVFffKAL0+6awvBeJl93a8aCAeYz
qUlCHUqRfxqbJPjZjh5kWVhlikcSSQkslRBcHASCJuV2iCAysqNJutt0xkO5ZVmSj6nXmKDUqAl6
8ULGENNV2JMsM2ADSldttsBbNPGjPhlCoUOlsll/wi5guMcMi/AHKEuqMKXvktbqzUdpIMHR3v0S
Hg0ubTn51boISE5Dp9tnG+LDvWVLqpd3V5GZBzWSGeRIqFyg43ndZOC8qiRK1rHSBug+o7MI/sBR
s2mXcNi6ZtI9YSfDCjGZwU3pzCX5VlE9/Jwmy4sgSgbLVucRaUGzNdN/dV1JxCiRkeHKLhgN0TDR
Q8J7eju5BIaQTtyFsa2SdA8Fr7CvxnHp3A23jmK5y/rqZxRN87iuZ2vcSgryz5Hbm0xd5aB5QmKa
woMDVNEDpOpxBwzfiYy5MgX+Yi3evWmGYbqKeryutaMKsjqi3Hvkqxeol0nBICiHkazXOg3nuCXZ
sN+ldLh+gNG9DWvxOTX9vCdRJYyulW2kv2r+f0YCOsKVbzX5vVsHzkuSpdiICALq+hVrr3dIsZ4E
W4KPMHpGS474oyEH4bFTssy3wCfpCMBNco8QuB4/fTdOCceAgZ4aidt6HUUFexZdWxZoXBGYXxM9
29V+qJN7kTvBPVlC1lPeInRYShPrrrA7n6FYEK1G9KYELDOJxr2paPQz0Ls5eVBmRTyeO3TWc0D4
VLvxJCpHZJziXib2cKty/Qmt9FGxBar0ySgXQMu0M+TPSvmtBuaqSV2xx7L+VkUVPw7msbbiInH7
K6rv9RJbDNk12e7GTABjSIaDPZTjB8Sw84esiNS3tHWl3oUDjv2NX3r9EFcinzXnsgoHOku6SWe8
TYnd4BGsyJ5tfijc809L29R3nVMNLirVFPpg08wiX6tXKJfPwNmbrSRjrgVYnMZmoKDC5DlU/V2H
WfMl49t9ZmPQY8yly92h8IVVBvM1JRaGLnHZAKZMogGtV5Ac3LGhEI6YZLxBUuOt0JASsttAZkUr
e0N6dQdH0rPlh/8dTQwMdg3hbmqK+gtSQX5aZjTdl/c3RGf27q/nyjd7rqVKurLvgnC3LJrqS+Tf
V0qjIE6WS+Klc1c4OYyToms5Bs2jnR/iqC4c56GorAaNkDYvFBbO7U+PW7039yDqpqJn5tIAyIW9
mUNZX7cQLLe4QtudNYbqwlH2TAHjNe3jzXWS3nElqU3GLi2zrxxiDySCIeWus58ib/Wh9Ifggujo
tVz7l13qa9XhzaX8HuwUngdi8qDZxqKt0gfIGtM9nSZ/tQzS3zv+iPgXbsEtHjQnbnuSQGGvqrXD
B/I5qqLf9QyTps2HktBAZX0u6tnB4+PMZKTrYAPLlRjO1tDrdCRQFsm5v7Gr3H9wCB4j/Iheq09d
GkFgExxmowApod16Y9CF3ApL4w4A7nWfLla+c4KuvE2g5sRy1PPNZHQKGp9ZH+qKgOK5IhWUaWIh
sqioNyVOgHUwokRhtz0g15T6UknmeKL+20M7/vubhybSqkChWJHM6zfyYLGWblpVZURSjXLtJm6x
bkKN0bYsjSuZD+aHzLJYdOB1XhggZ4b6aZrDWFoGCWkMRA8/QkzOdMSmWg9b9ryXOv6vh+q/3OSr
HObNTY54XTMnW8p97zjRmvvT2y6l1gxtKn1JepTARGzP2EzFsmkbuNQj+IZdoYiks+1FX1U2+ziC
w9PdMg+YEsFL3CbEs285m2BPTKOHFnzAYzm0L70X5dv3p5lz3Z9Xie2bn521CWC8itbHAo9rMyMQ
jIkLmLf/4UhehuABzt+LgmZ/U+kj0j2nS2GDI+RMH0J8syJ1hxiXUZi40Ud41kAAyUy6EGVwZgax
j//+5teF8KTcJeKhJmEXPEb+iO6AsmEMegSrF0jZC9XcMzPIq1L8zXVK+IJl6tvBLov0A8lI7a6M
5LgKfC8hhagkuRL/xPtP/NwtnUyK0MxHq29tAjhB2d9oFGgxW8N5a4cmFjxsJRcenXXmQP1asnl7
T3Yq7D4h6XOaJVl9obVU93TGnX7VY9DaBaB07HU4VJGFgFnK75M91QjB/HEXtt3EyUCXoPMKz7uL
CnoyF27/zK8yT9RhTpbKwTXmbN9XwtpBrO4ekYfb69eH+98BuJh+9cPY/4IK0cn/tR2bn98Hgon+
J+QlHUvb51kXT//n35tfy1vGBdCyf0EuSEs6MuEcgBRHZhqg0H8xLoJ/88BaADFnX2wGTkDd+v8R
Lhz+05FghUmGOBcToNV/sqwc899sAoa8IxEDVeUxYemEXfUey+o4BP7/DArD2HFC+BsmhAsSUqLo
pBJUKHdRpkYQSEWP7WYxZ1eLm0frjDjkj7NB9rzuF/UQNOZ8bRm93L15TA//caG3IWh/LhLHyx8B
WsDkAQN7nnmqZ3G1Qy5B5dJiEb511zbLSNxroj5CAeovzLr/5VKEYIAVIx3+yMxzzJOFsTYSV8lj
ooPTFNWTGhCmt9V4jBjDrPH+Xf2Xh+r6IXflHCF9IAxPeXIUBRQ91Qh1lCfz1UDEosGZb6qxr4Do
gzZlVU8+yE1rq9Ms+iVn9tQXtoEnM9ERTk3YFmMOfknIwDuVNEiULygnSYNZkqlo93M0ZzL2mmr0
1iHmQ2x6ouu3ve6WK0nT9NlLXZvkZqfsPsMMG4qtIYLlJxodabNn6aF2vP+M/pyTjr+PCCuAfoEb
eQFxVidzEzKAivI4MqomWORtZxTTlYEP6YKQ88R29HoZjwsRsmcCTIYd/eeiJkY8ncLKKIwYTZ6s
/JCN/cqZlpaHgVTrOVBpfl+PeINj2MTzsgMTGwG8DGr351wnffaY93b2KERDro8AbmWwacz7aj3W
hfmxkG0wxyN/Oo/ntgq2y5LKO3R7A9LnmejfXV9qG1Fw5kwFQfSde6EX8OfCFtjQq4lS8nzwlkfe
zWmbA/xNrfnISEUmh3vro8/dCj43BOf1TIJONj+8/9ZOWmyvF4yAp3mRyQUd22TKertJAJI1zmG7
1Nh/MHKB0qDa768nKo92Un4Lk/5jG3ow3yTuLfcZeeSVCc20CYdd4zfwRHmIEqD7+7+KyfCPSezI
8OYZ+C5xiqYVnrrkKLqaUM6oEmS9l3/smMngTOhfiyxDUMCTzelXVhc22Kfj1/bZkGAn5hEwfQPF
+vNBLOQ/q9SF7BrBqzpkZDFvaRtOF3Q4f7sK7CEuRPcZ9PbJVcacHKHChu8sqo6Eknlw4sSX/oXn
97ersAqQEBmQzEVE1p/3opXrJ1NzvMpUpQfLGwh9iIC2vf+W/nIV1riQdY14D5f17s+rUH+vDYKA
+RRz8b12nfmbJXr354WLnJBfGKHBMXwvtAA9MtebrxPjm62YQnBPkJL30kcjk72ZoUHZU3iNul++
VQFf7sz0i0wVkkwKswYM8HIB8Z9aE+nIYu6q+Q4ubWvf0eZwi9VolkF790qQ20vk2pTjl6EVh4E4
kzAuVD+wQVYSwGAug8p7rAnBqq7Jawidm9RO+X/dkRCYqyzxKGc4GjVbPMmkGPeEOTTlugFEhDM8
a9z7RaRkxS1VZ9brhILsPi2xTu9Ek1PEnnghOJ1qbyLuKS3Uj8GzymJNqQ2b9FL3VIGF7Ob0vptS
Z690r6ovBueuIB7awJA3VUYsy4cRmZL5KWmz1N5NYz8smzmy+pdIGUa67ft6CWNz8IuaIgJlyHVJ
Cta0brQ5uyv6trVYD63dEcA6SV1vqQOG6U67S//F7Az2syMJQMO2TjrvvhF9aW4ALIfjVbJ0tKVL
4hksOpIy0bduJ0W2nm3V6rWXu8HxYGplT6G/jCZQ2Qwhj6FJWqOgqZM5pnccip09jE2wTtrepcbv
CIPl26IKSZRENaaxnCxnD7nO7LfpUrXOIbRo5q9LCdw5xI3B/wPY/Fur6xaEZe5Cdu9KzxBbSw0g
AtPu+AS9ir33Rvte+jgoxZIHmtu703ZOFE3KIz2y/4ZQHtGIRgkUcZmele7KX/3sTAChU1SYm5Zf
/6mfegYB8OUPFsYm454/1mPNTyy/3vTlVKud3alOo4lIli+lnWvzVrXk724s1ZjRFnZMs6XQ0CQH
WzIJX2FoGWZK7iS4PhiTFP3WAkier73iGOg1WKPxlV59qzdGJyhJd/Abn0Nnqn8keQZyhT1pnt8e
wRAtcSBU5u6sdhHPppqqcF1j4EdHBUrRprVWi5+TI0ZKx3Y+7XMLcM86FT4tlllW8kASUAPiwvIa
FTOWcL0mrgHkB3FCHVAIrSpsoE7dD2wbgbrEJHE6P6ASh8aG2GZiklRtZCMyLWVV151VTjM/aC6u
ZmMsfwgifo914RShSOe7ADlVIIYyJgKkZd5rJIt0Dvf4uw4EGGtfwDbdED9g/whVqaBrm22rVn2t
DHfNIXO4A2xE3aZzSAC7KhKhpwevijy+FBPtKLHQdmLHqehJHjYpxznrYIoChNs68/NN2hA1FHte
SW/SXjD+3XlOSGun0eMSPIyTtJ99Q3TdA2kIYGSsAVL8laG75JDWNolcaBxzEdeStiDYb2X7cQ4k
vCO2zVDPxSyNY4CNIvAtUYE1bWUkm286yudHB5EwHUAbMsiwCWfhDRCREq/YunLw/Q1SWBhzotWY
AbKyc+m/lgjrAXeUdD5zRCvEv5hT4OzDZlwI6dNhd8hRljQ3hDoptkDMmRF8kky6iGlTYuHUEgUj
3cE+hIouYZbbFYqxeBmnhmihKmvXEIWyihhLZNsPdjiGJZUB4f40C1Jldq7StEX9QmWEkbct9pWk
7H7mzhDc2q2DwtnpTNbhUUXHOEJU2XFThN21bwn/iZ9E5aWQQDOatrETaPeVdHB0C7HPqx7vhln0
9O0maI8fc6d3D0bYky7tQ4+7Lbugga2RBKTw+E1XAqCoigkjS95FVza9q/7WZ+MQrIrM6Z2DDYvg
IylV3PFUOyn81tG6M9wlEAeyE/UcE5sgzTUIi5GowCpaurXjdbN4mBJiYg6w8900bvCoo/f3YatS
45bie++F+tqsLbChblsGqPCnrCL8q4Yd0jFb7UBzk3dcNZkjtnkUSrqxBbK11El86G+LdU9XOQdR
CRlujolF90lMRKi6zkbXuuLbBJzkR4Zx3YjZXngQUfdY1eIYhdD0AGnTep6rGId9NdPzsVIc6WEx
kPVHB+U334KkSIsIoqVZAE1mEQ5MjBpafTxB94RdknUtGUEkvk6rWaW6hF1qcBzs/DQyqdbXo1yp
LvC+RW5p2XGWQY/dgtAkQtqTGXRsI62NB41PgPBGbB1mvHDNF7eZZbIl3Ce3VsaS/V/2zmQ5biXb
sr+SVnPIAEc/qMEDEA2DDPaNpAmM6hx9DziAv6lvqR+rBelmpsTK+65pkIMsqztKS4oMMsLhfvyc
vdf2xhDqU6fvQKwosRtMU77POJyqkyVFYoS2VrdkN9SOdiNjEtKiclzqB/ILUTZlDOtZOLTNHvNh
9p78uYm/lSM8WwbrrdCvuE3NXmDmS1od1qSR33pvSqwLOzfL54UKjmgh2dtjlDAlBcyRxqgPWk16
HmbEroPZHPdXGg91G6TEo9068P6pGONJPBVxMnghW4n3AXFAc2drRfVU571lhLlIhB0KHUgP+XIV
+hc7dpZlhwbD9O7cBsDFkY6nlR8WtaBd394QaNBurU4JFJwpSuhQ5+wvrfpcThbmBMPR25zTE0Ai
n0FLWmFDTCABEzjdY2fYuCxTOTG+Iy8TSZsx6hpqsjznmBpZvmYQay6BCIPYHis/3T7ViVSOa2tl
dBY5fj4TsTamnTUHRbdoIJkb3ZW3YGWr+UGDp1x0IXOZwT3V/H+kei2GRAyXVe7CUyYKR6Kqnd15
9JhE1zadgVqYMbvs0pvfxsSioz230qvKHXM3ByvZ98Lu39Flar5WD0P39etAm+k/obdkc6v7897S
y2tRpP3fFvplVDivvzSZtu/8eya3C+TcEcIhgpY4ABIo/95l0gzXe2dQEGO52O7Hf4eoGuY7wSzV
1g2TkGdERRTk/0hGst6RMETwD5HtfKNN++A3mkzGr70X2jt0qbjkQ+niusoT9+aCIZU7pik5DE/Z
CNgo6HBEXZOg5+qhPc/jgVhpZrmzlPkO9cv0CZjOSO6ozoY4kCH3FDNBvy6AfN8bi74eetfsdj+9
pf+iD/XrPfr7LwgwyeKXI7yJBKDtD/jp0qBmfvUO1PhTmw23DdipU5aHHlVr2Vq/ddn646W4BnFr
NAjwfmvvGyZXxdJeh6cFp3M4qk6SfZtkv9f42F6GK7qpYy22BJ/kW1U2O72Dt65MnqdajQf6z1ZQ
0g6YCWoAsNe3e12NRHcOQ5w/GsXiXa+tds4pW0kAthm3y+qCvMp1R4yL/bARu2Dz+XkEGSbfu/F9
7rbNZc4U/kgQG/jqPokPydjaEb4r/S/aaW/mJT/+FpaN8FjCNrEhb27BS2yZ3VL2ybOL8+GLCxPu
ViUNxiPhVKgfGz9IR+NE8qAbjeBwD1OxhhxlelQO6CS7Zj0UPdm+1fhog77ebdTuHx/q/9+d/seW
ZP3nm9Ohe61ev/yyKW3f8MeetCGcXbLQXNJCvkev/XNP4ks4JS0AzS4XdlvfejZ/z3EQtMVdC9C9
x3bB00i75499iVY6iekOmGjbol0B+Pl3tqU3uxLdR4fnfWsWCCLGCL7+9aFf2ApgrLZZZJK+E/YW
JDzNmPojWA33x+n155ERvwpVEeXyWvy6gvhxS+d/vXktA6GuAacoi1rb184FoVxUH5YT+f3yUeS0
ZknpTQj4EnvwCc0tYJMiqiTKJ2+ZJ7BmMgvzoT2ocU0uiaKydvine9rH2nhQZb0vp3rT4pJqs5AZ
Rb8t70mrQnhGSijFMdGiIVln6xl2nnn30wf+L7bOf/GXWQ4wE4YS23721jLmVpLaIublV80gCIZt
KTRmjKLChi1gaha17+gzrx9Le//fv/KvDaXv7ymv7BEzwBIjGH37+k+btkMI+oCAK4vgHMidDdYg
Akq//EWj+g346PvLcEbaLmuEPjq79q8vU9MiSUeyziNlZ1MHHQFvSD4mYCL9yuUW0JldJDKPBFTD
kPHnATnmB9rqLyRf0X4xcs15QDJ6ArcqDiDwhy6waVB8S5SX3s2oTivaHAo9T4rB2ScycMwuZ8/I
Pmbd7EbEwEOVKmvHhECcDxejsueX72/jv2Pv+o+d39FDdZiC/LS+otfh9W9fqyEdluvX8uv//B+Q
6l+X179djl1a9Plr+vq3Q5e+2dv+8WN+bHDMWN5ZW3eWFjz3SH1rz/6g1xuW/Y7TilqMTErTomH+
j+3NMt+xitjhCG+kW21vhdof2xtfYh7GT9x2JGIu4ez8RtXlsy5/Gu35wncMyyOMaouKZJT4puha
CM8tcD13T07cHuxWvyzZb5qe3q5Ot9539mATIK8sfyHXMb5LgN6+8JapKTY8P1vCm5kLJZZoh8Ec
nsAq7jqS2wbLekqJ40B/mQW6gYBG0aVY1ulMHN9El80s8KdA/ytRRDAvOig6o73Vn6zZ2Yuk/Jit
4KfT5liJ6T7jGllkIx2e5kK1za2qPxmlfWCGGTqSBmyRP9bNJ7TNyKDLK6RiuM2dx2yZzj6hEoFv
r7t8ri+cCn/EOh/MzPngUifBmvQf9QH+gIlOMIhV9imxwMr0ZJeQDLVY6asp7fFi6rxHWRY72TUf
mA08WZZ7YbZDVKTplwSyZ57A4+zm+8mhiVYxTAqzzrsmQO0x7Zb77Uf2A2Ykxa/Sa+oi77wb5ZNP
SfNjyzV0IuaUEVynnZb3+9Gxo3nU0NJa0cBVdues+RUUss9LM3UXlaqOlZZ9SZIRoCOa4wNEtvc+
TMLGXD8CKMcpnGjJXp+1vVinHUfUk04m0Az+JqCG1kLExNcIchVFUh4ZMfJnwk2DtHUit+hPTeNE
lVUCJiFnui5J1V52hTP+xdH4vbZ+s1wE42fmv5z1gLHfzgX6thxnZstPutdH+mxfJna/99tl1yIe
XRCcB6ajbkSWPk6OvEz8Ymd1VZgXLrGFJDEnzUMzuPt2obe1pv17WczPCBhpVTeHRLOJOwaTCng0
Mbijp9bRLcXdOjSHNPYvSLAs2VyLa/JGbut4fkb9HSTgbfTMuTLt7r3BYMtUMVjK+bKt6HYoZODb
p7OyimsOvQ7xZDgb4z3DTj4zz9ylEqFtkUxhUdgHUmIiKyk+Eg6NNNu+antF+KhWflRTGZZAmgLD
HaNxaT4UdncCT3VNUC0wXIn+prwthXtFI+FGmvNN07YPvoyjotAu29x6StL6aPriCXvF3hgKwPXl
rctjgpHsOhcdfNiZ9MbPpFtETlnekrEUdYTcw5Jh4s0KMYY9aWYXNAlPLNCrZI3/4gZCrtb/vQFt
Fw82P5PRFSXCrwcn5NiurJTTP5Ee+djACc70YucVBB6BBe70inB2Y75JZ3vXDNl5UE0AA+I+ng61
BUrenm+ypT10LVpQz9/ptdxv8nDRiHMDb0RVtGpi7dFaODkL96pZ24uRUaReILXVYMl3bXthz/YB
teC5nKuLhdSLwWUq2gwvW+XVx/RZTEJgeN6wKF+mBBdgFjnEBSpbqPRml32Kk+JKTY7FGInKrVLP
HXjpZjT5jeZdnZY7TGYRYUt07OsDufJ7aLzhoiMhw9XeDmWozdtb3+BUrY6LPZ4bsmeBtvIM5zuX
XaimgzY0/VmaE0JjELn9FBAjdSmA8WpJv88MdS59caiaZA0HUr5btLU8ElFd+9dJ+2w5002smmOd
f6FwJgCwCrTZDXTvcyf4E4R24kM4YXU89nZ9myX1FAy1Q0ucnT/W/mI4/N28+vZJNjbZw6ZNcY23
yi4SX4FBQqx94r0+jwNbirQPcsFKYW1YtOUGQ/jRi+Vd4ca3jevvtKzZCACRhpsqZ3E0Vf3BQh/p
W0BWaeAemxVsjIlOwbKOsWOFvcqvvRIvez2+9F51IUzzidSOz9tTInhuJds+tp8wXnzCfLxrBmh/
UQ7+2imgCKS9gn2BQanOuN15i8KzCtG6Dh33pwQ3bWjymkqgxe5UHsxx9hd745vGyR+vRvvF5CHi
vvPW2TppHZ4AxVFq1cPJptB3AzcyMbi48nJo7afYVZdQiK+6rg5n4Oj6WE6BMcXkf8bV7qdy6F8U
+t9BSj9/vCaXLv5gj3QdRDTmW5SkaecgJ9SknpRTM/1qLzRfAM/lJGsr52rynLBpqDIK67CJBaem
OSrktaQ77EueJz0fI6d2rrPBvB5Ie2W/PiWje1Un7fu5qm5xj1+S/4qPsLpANX8WU32L6uE2tbsX
ayVerbUZJ4mnUpvunYE/k0nMSzlm16Y2P3eFedW1zl5m8ktZ4mOVyFyW8YyuPDLz9GvPqS2c+abP
eBFKoNKrHsDdkrXFXI8QrRaWU7w8G/wbBgrNB1madxb/ALod+7zQHnvduZrN5LIpyt/LuCSYnBKQ
zhOXQ93gmvFWfd4YcIrpq6snRzOPHae4WcQ/Prp/Q4l/Tj93hLB9G/4TGqdbUvmf9yae5CsCw1/6
pds3/CjdTfsdojdaD55lbrqzf2ZMCv8dDxrL2yE/SqcH8M/K/R2qPh25nuluSjn3l4bpO1oZCHB9
pEa2S3Pitxqm5hudDamXFO7WlmRpep4pvmdZ/ny3VcWSgbHy71tUWNVFlw6eFujLmOCOlLN2XmT3
0DqcgaFWk/IXNI0tznZNaFywFHXyQVMuM+vSUSieOwN8zGEQMBrCZDFc0hxBgyoipw0lsUHK1Qlw
TULDTBBNv9eL2l5Ap3J5DTwpSI0e/DR+nIZhmnei9TLG8npSvi5OSZaxlNbaXrWW3tIANAF/K0ja
xjrFdz4QM9coCI2uemNvCvjsTYiFlty1JG4aYSC/G9rlATZmUlxKKOlhC96K8YStFn5V1UDRD90x
Sx86C7PjgXQ6xlOTmpBSqS00gOyhdZYHmQ7ky+tTqTOwZxD3Xo2ai5l8wnIaSkFcZZggofmmj8J6
3zppe53PJUHycGFJisQJVy24SUfhMOct2MSYIoMjZ/ef6abAobYDbnkS5bgO2QyteKMffW4b0yF2
svxzBrUURQRWMyyL8VAY+0np5kczE+1TM/aSME640HtvjVt3V0shjECBHD4UusX7AZmXzIEsNVxx
6AoSoz+M6Kg+49pEsl+s7dq/pEopn6uG1nzI5iKnBSvpxUT4GYuLcqF1sJsHkFYVcOpXCJmsEy2p
YP0WYBsxE8LbmkON1ON8619EsRJDhsuxWrmqlGZ+1bkG/s+87nDStS4Yy5DRLtzlFmLzjeIyRseD
VZ9EuUZXB54mnFEm01xIWoWl7UhItoUdqzUG7jD0uDC19L3JWF96sRY4rjlj0DUqb4WXtmIry8u8
tkOSrp04ohoyGUjbyM65dS062WSzzQi2rMjtwRpB64WJMUOmIFv65KtRko8ddHIlNIEiBOyZiicn
g8KnrdjO0I6Tx60Up74Q4PuVr/ldNBvZkJwrM8s/GQTA32JZgsFbzPCPvX5QRDsC8CWlrXemx7R0
xb0a3JhIGDMvO0GjB2Khx+EwxiZKi6TI2/gDVki/+CZBX9paIBSqlQsJa0tlQYIQAbbXaDsAcnnC
87NW5N5n6Y2KhBJ9tvpDwnIjloRgtpvCZBa9kytSibMG90UPk3qc3ndMKc5+XRpcQ1YkPXtwwqm9
czn4hrAi3gc+VLqkJ1F68xdi0AkQa0cgEM/STcla990mKY7MnA37YoU6fDCbbPhEnqP7mKypGsK1
L4s703e59mlOMSBZ8ZA/Xg6IZNLdQiblkRpb6kE3+mlGSTlfe3PqMJrMm+xoFXmnDiWRXo/wPSw3
WBrhf9MbmV/7MYKQs6t5bR91pnAeBpGqDzp+BbauFt/fDiVl8qxQVMVRIlBYhq7V7sa+rZk8JhmX
mIZ49au6ytr2vlYmI0wTfrS9y+jTfrDJ/Kixdk7mh6Ryspe23EyuJWOhNMxz6AeBF+vOrXIIKsHI
17lRMTe2jHqomU/Sj634Gqx2i9/T74pTV6dec1gXli/ZYC6ptIWGyy40mqTMD8YwLN+aGptzf2WP
7ghewDXzGp1yXKnynrxUAiZH2Aev8VjUNwi/nCqS7ubpHdYEe403jOU5A7fBbZEsW870ivJXDjlh
BfGoq3Zv+5WJLzju+pi7jpfp/Oi0w3FnQYa7s/TEgTIEUxXamofEhDG4R643jZMyO6J25eeUA6mC
H2cyUJqAUNfN3IKrUH3yvcwa9g4hF59b9vn3pC66n/SqNO6dKvH2kBiotP25W/vb2m6sCn8keatH
RDYxLZQi9T/b6GPsqHbXXJ28QdVjsMi+wDtZZIyCzXhqxqBo7fVo0Lnwd3bc8HaQWdaRq9RNiFQy
aEkfB3QZWeD6iVjDUZLLFuHD7lVA1iNykxm3q9yL3kpkFBcjuHhFUswaVoY2XK64iIywr3X13JDu
S0SO3Xsnc3sLApsskTWgydQbP0r7f0OVdPMfNmK2t6van1dKQdr97fFVpcXPxdL37/mjWLLebWXP
Nr2l/fBzsWSaDJ35jyqW8ud72ObfxzhCbBUWWiKUnuRkm1sb8I8+pzDe8XP4ookKj3g0Wu6/0ed8
A12kDLNdW3A72pK4+YnbvOjnWsnyEGmBTTADLLm98Snm32DFxdzdfYsbM0GLnCV+R91jZOC+G5Bo
FrPmYJ0y5EEhcuRc7rOys+3772/ib62n/7SV4goi103dtzwy2DcDynbL+/OV81+flq/pz6vmX37/
j1W0OQF/dMeF+46iFuML+pjv079/1tiG/mNB0ftmoVFL0zj/Y9X45MFiVtFpLDO08xz3t4wvbyps
rtKWhVpcsPnZoMhwI/y6aiBEkEvVDB+XiobMzpq4yLITdlI3V6z+Lkouq0ZVdpFsFubOXLqTCUe4
4LApm86773NbogEzu6louo9Uzx0gGpXmnDukR+rkCbXAOtzP/+8vKVv/bzef/6qG//2/kEn/elX7
/k1/TFk2xv2PhaNhqPnHdUxz9Hc2KxXiMkvVN5C3/GOtEEX2DteHsW0Lgv4jepjf2mIAZGzr4Z/d
D2e7mfsWbiV0Mdh7UNj8ul6aRc/BxHg+x+C4AAgT5SnPDT/1jPIkCUIAd+EhqWwUqVvT8K1xN3ft
bWzZhnaHUjRDMRHUZVcCyI3bnEzrHQFVZq+dsek1YD8Kzx+zljFhtlKq6Cll9UCwSgy5PegXGHtc
EKbVmh96huOZtlu1dpynU2U6VZlcS48lByms6tBsIZHmRtQpbbBu4KUY87mJM0SIwH4S45gl3dJ9
0WFFlbultPzl82BN1OdSDku5Q0DZNbuR5CimlXOxlvWp6gaZNZhOew3+PggJT6eZaZUGDGcr9vOM
vmnGKCYkwmwg6hKWAkgxBi1XhZza/LoZxj7FbFw0Hu1JLmD15x4xz/Cy1nN8z4eHhVcVo5tE3EhF
co772lcvSLcX0tekpIGu8FJNciG7PHG1prnzJ7t54hWqV99vm+tZQ00XdNmWsUn555DwEBMS2Bur
KYOKhh6ZTt0wfSl8sx0uF+SPt/0a2/CGl76Osytr1dJDTu9rej/4BfRMbua7tXes13zoZEi17SRE
rZupE5J/W/uHWSJ0HH3DeJ6mqUPH7Vo6s94uV3I58mYNYT4PZhNWeqHQfRNxwEAJBMdpSLr6RZXJ
QkghGvIoJjLicvZHQsu0FSPUnvqOe1FeV/u47mN9Rwc1XuBfg7w/zBpuKvGAQKfNn/sVasS3fvRk
wv1O0xihYWVyb7Qimbe9R6M72Zls1xdOiuqKT9qUpNtxucs/6aNVHrzBEJGeloRxFjbtNWG1oZwd
/2Ea9YI5dAKoFRQe+aitk2s3DJ7TqBdeGfaLS2cAfmSQ+Cq/XRcs9lB3GNN57ZTs51pkVkg+sA6J
pJZNqGs22RBzLtD5m5SdQRFr8T538bzNxdi9CC4AqI1xaA9BzKb5VHq9uuUIACBiN2v6uGLeHbnD
dsP8rTIaUttss1bTXWW7OXTeWvU37WLyce40AQI1RsqsiCKukn4hClAKLxpMknVReA/GldGVaNFx
TKTnqYRCH3LDcPTLKudHXKad2zlEDpGIRzBd0vuAVHKt8IZmV+LCqLY0wfqZWVg1vZZGYe71RF+P
sVrs5DSSsE35KlQsvvIElyjI6XCWfHTaVRID5DhydZ4s1kQfe8Essu65dEsn4Uaaz1HbxeYOYRsk
qGJYm13bQPEm98x8AWlSHoU9aO+ncSTcW8QrJ8001cV5oGHxQJjWGsb1WBlRDNdrX696z+IcRScj
11/7mzxBtIGsqwIHJMbYqgKJ8xniUuvSEFAK2+TOH9XYRvSM5RqusAPprqa9uYMP4x1XyDi7absC
cnUxcw/7hiH1Ox1KDuZGGEvys2Oa3UthZkVz6dWtNx8lLoV8v8DKyndjkppJlKzJelQCTDwJX5qI
r2YrLc6T56X3hprrl3aS9dOwCPWy5IuP8G6ydQhrAyGRncidkHw6UOHhUlteuatqu9sZuR4zMput
A7R8eTuRT2dsPBlHEoVOvmpA51wLx0zzrmpihs80YR1yisELnfvJn148VfNfoMh1HyKXSGOmn6W5
siAW99q1ZEyISezMe+7k7rlPeq+NLPrG9WESOCSCcYFXNY0rKhdyPz3QWIW89vS8LCJuimI/NFol
PnbWOnFDWlqt2Rk1ewfuH625maZ1YJqB93FHcicNuFwC2eFuoyMJSqfMPat2sp9jj+0bduc69Zvy
jt7R3Ir+XCHF21hC8Wx/EF2d3a6N9Mcozh06PnY9G1gci2GKrzQSpR9qZ+mvsg5Xbe36+R7e0Gwy
JrON+6RNrJtKk/FzFZet9m0tBy+P5qp2hmBpS+kAoHMJ+UsEcncEzjl+iXJd7IFxfZnOo4yqqV7j
ZzTqeB2sxdfb29Zhi8HqCHxsr2g2qTvXNjLnKCo1Hfo0tT+utZs0G/tKITCXJVxmp8zaY5XMTYSQ
h4/PrIyEzLeJ+JEwtzQTfZ+YunkJeOJTmv8z4SpmU+UfYvankxaXTD/8GIAcDYS4vnNsOGMhfskh
mvRFv6s9j34MzlfrzkdAKAKvWeQH164UsyNTuGlQtcX6te8N+33CvgTTScw6H3NRHPTtYZK575X7
nsczpxeRCC+wh609msGXvmEY2eg7JobJWY7WOHHCTfStJuEODS23tTKPflvUOmnz7mbiwVOVb985
1J9ap99eYiBGlMTODHo8GBrjCOyJphlgYEFaMl9r0NBXduKBHiKplswcItbIMczknJb+o9+O5Egm
m3esY+5CYKMYHMSOPfCGkF8NLMFBmXqNAsm11Y2XEgrPjRt6zn52bO7j3sgeT6U7JNzzKx0zRQxc
I4mMZDD31EkrwmS2CLrRxp6mDdP6EJwXaBkcAdPJ6/sZM5nQHHkhCYWpg4FMPv2Tqg09b6Oq5IAO
4yKJF6jmI/23Uifkdemlq26omRa2v6w4qHXg3ZJFSs2TwcV4ncrGIk2hZjQO5gqsXx3MVWYccamk
VTj5Oe9NzkFYhWk1a8WTj2Vl3rWaPoIGVHEWWgBH/T2d/vxaI6iCHh4YKoc/qkIJ2pFChL412eKK
KB97deDIVRdaayJzMNCs7TiT+JigL8k4iAfbqzfFf9+dWgd+0UVjr4YIiM+wPlfGSvNEAqYBJ0sQ
+nQPt0kBbdT9/Lby2fbI2qma+VjpJvmFtVeIOyaVjR3ao8/ObVRW9kJo7EC/AwUiYud80R91+slE
vWSW/6R3K6vXLYrqnlRSD+UAuRKZmfrNOZ4mu7tJ2KpCLNt03psyoz0/rGue7oQQ020LXJ7DGEgn
HD83d9MXaIbyU5kyAQ9j9OZduOSxtK5GTYzVpYeGbwimrrM5p1rdGemqauYXfhKwMXtOq3uvttv5
MLuSqmTT/7yvVafrU5DrA0LKhsZRsbOFvs60wMzlYsCZW+3Sft2MJUw5nSD1VbMGGkwR0mU55T42
o5uRh4wlU9srnYH5/WQOEswe7U31sIpOfSE9ZIHaV7FDVtM80EQmNhR/A4072pSN79xBUlP2oU+M
Zn5aMpBvO4x/Psu3WTMoeYzmi32mOv+Kj3gYyfbMnWPHQ3W3ao14nZ2miXcpHDE9zMcaXJbl5e2W
fjvmRWSriqZ6N1ptysKH6BWmljU5Oy+hJUKdm7nNqXMYKexyKC31Zae3ptYezJUBCIGmvorrQ4GZ
rI/w3qnHBQzwl97t8UG5c6FFfd9PWog/yFtDz4JrusvU4D1MYtCMU4WDJGU0rlf1HvZVQ+4wnnDz
elljSpOiT1q6673XnYEjuRza9OP682BY9evY5ZgNJX9+Ei6GkJ+QY8jh1q6SJD4NdqMflmKI7ztW
j32o7dJtXhEspCtx16NXkYvLZn4PoGRt74rVWdkk1znXsDfhxUTOGeem/dSC7JJAPrvksrel64Xg
75byYBIIQTuzK+kKJq6nPsWVZqPPhgZQhQ1s85QEl8l/GhLfhw9qVOLKpuQymSlL3KzOqpFeZ6gp
od+ZteAO1aBAzDkcSfleStvKd8usp8cFmtl8KtJRHWLTblyLoXcJY6ydp/V+mHtg7ZW2YlepDH0O
KOoLCkpHT/V9iwKq4ONgch4zBrNZFkLl+3ZKm29pkWubgd6xH+vtRKVf2chrZJlmiuNvNUiqtyox
7zy7ScRt3qyutZf49JKTWwnvUwl0l2aoHccntyjJH227oUGdCkUSh5iWJR9NoGrYufiDG479zu1v
vVQ3vyJ0yauA4nk8t3hSuwu8j+54SSa2fJ3rJrlcp865KzNNS/dVbSVT4HkqPXPthN3HTx+Cuu4F
jwXASvTtBSQ860qQFmdcLmSTmNHY19qXRiSjefJGqeefLEIepi86jqsRYysy1hrSnKLihGv4acnU
ckgwhF9OnZmeHJJLKNSk/OTmNs3aoWfmZM7eYO0yXUueNXd1Jn5KXd45U+o+8zejonMa9oMAgT4A
QLDEUxtYJR45Ruz18DTpg4jPhU1s+Y5diYRfqXWleTZguC57N8UE+KxMp8f3NZpTEqE3NPL7GVpJ
dyoBwtUR1jXufGG10RcvZql0/axm1gPo9p6YkhL6N2HcHGbvzazu5QEHyPJoVauuo3/SiKF20PNM
12ImLGjEjUyZOyXMxwK80gtsqFTYc6TVbjZ/VWTM2U+zk4v+UK6zEWWDPR3SpZX3WMf0Z4w2SBMQ
/V2Uero2zxaprFHniOEDQwTNu8PFuI7B5NmKNe14ejRmOUKl2PCgInpDnXaHWhnSu0Bi0WpB5TUW
9garvJkdmR/drvIOKYwD7LaJewBeGJ+NOSZFNc6NZ00vCb4SPRbzgAS9nk1nnGh6TpRwke2CXAwc
rm+3zgpFkaHCahLAzeR5PRBAg8UjdyAWBm3e63LHOMk/U+uOHyhDExmMRBsddZy5V8RPMZQj5Nz2
cUqPwt1TPafwjLzOcQmGHsD/cgjyRFe+XRcvGAvLCqmWwZVi7rnyHv1ypbjwHDt7LOOyX/ZFYwku
wgrBDt267IDFd74oNS//XFPzR3Esy4dZr2L9OpsdDNYpZL4ZVuXZMoaKC8SM51grFxC8AEbK+NXD
fzpRLsv+pnaUESajl1Ynu7bma2XU8/ihNhd5sjOvPQmos8ml5/XT5Vj065fVLFx3NyxGSZyiNR1m
H8VciJ0UmyHTp8yLVjdf78mU96YpSFJ/CR1/Hh5yMIcYDJksMUms1lqEQwLIEYpo94TRcHJOfVfD
dm9ynaz0LnV95LhCPoyJWYYmDmC6MqsFjjEm71seRqtaXm04yw+asozndIH/CzxRW3dM9YdD7Ykp
xYebKErbVlCUiWy97ueKTxRgKOhIQQwi1SVSURgExFz7RFuPgWjnbDqA9FU3iwcy3p86GD9uOmh7
XrD3LhgWmcAz6R1cjWK04xCfIBmmno03IeQSYYRp1k1mOBppEepN3+tIS2Mtf08GMh+c7tESBRdA
7X9n4E3tbrlUe/HXasrke6ls7pwzq/TkO1Z9D89iVFzJ26aKqAOH6qbGaYi3fi58sRODrp9WZnvd
gVqg+Yw7zXLfD9rkOFE2Itq4AiLdbFdVcc65tc73nGj2x9bM9Atvmcw0sIa0fF/5NeFhndGBZ0ht
/w7jAqLRMe/yB28VOD3yZa7to0SD64aMRcdLe4EsGkpVO9ZF7Fb1+9Vybbz0XRrfynVEVYdunBvP
ptugQubEP67+5D3NkNJQFSprKS7zxB2mi2pxoUBnQpteESCaZ5MstINRt+a1larpM7aMpjjU9JR2
cvDlwU0n+SLJScfIKRSTe/K95is5GfZx6GpyKjcY5UOpBBmLrpwhq4xo7K4pid39Nn8zDrUj14CN
VZb7FAgZ82Dbmrs7otNUG61jp6UPTO5YOcagKTJilzZRnM2tg56ZUM/hJhnpJoxObiYPqeE3GDiI
h3+VydBt4VWeAMpru+7JqBbvwdSpfXhasoOwZX5BHGKMMdbzbrG9SLUp80rnqOkIFUBU+CffzhjX
x6Oo9/NS50+4gctjWY5NEqySS++e0bi5cC677ccyBgr0DMleicuGsFFo2CyYNJCmwvnAVlWGabG1
I8Im8z1eqvPjA2el/4C2AHszLv4a+clYrHfMu7OPWmyz327thnMXF1z+fQvNyZ5Ze8Y/drTpqOVF
xtulPO0DJVVVXjARqr40HGZRUY0AgSfRcVvXtO6UIAjRlmChC0nl4Nfxqa3QCIW0E41zksWTvWvt
ulFFYBlF1T25xMWNN7Bd5/VbXav51uNUWq6RstMNcyrac6o0q+s1Jpr+Jcv0/8PReSzHjWth+IlQ
xQCmbTc7KkuWLXnD8sgywUyQYACf/n59N1M1nnFZ7iaBc/7Y232vFpnayBH6AKtLt2W6IeEZDmrg
jHqMSt/UqQZHfehN0LTvviqk3oX+OrVE7bY9vfDItm287wsRgvl64fDdt43zG/YrVsd+cJr1qOTo
IjJFSOIlL9vokvpCo42Mnrte0gVEQLo55hVL7k7i/PtpizB6RKAU+LshmJ0e/7RABx3bsb0Pmz5W
e3eZsr0PSvm3BGWpUqw683LEqAQf3ZVJcs+Q359D2sPskaxa+8SrbN+bLFteTZaDBAwEI0h28mhO
C0fZ+uj2nTzZNlbo3VVVwJiLmUoL+PKPFe3lfVVMt1MwHKd171oekMOSkGd/7vtlyncrONR68Qpe
tbRQS/2hc68h5FbE5tn3LMLNGgnCPtliWV1i36LQ1/DmPxo1D3jd7TQn6bC5dk2RL4fzPcWqxFHM
jvMb20hBWnLbkt6CsALFnqXU4/fcU4q6dOQkN8ofyW6v0UyFMEZXgZodPEkv07uyhjNzcrRjD76O
43MR3moRumxM7InjtO1eskokIzkjKqpeZJ0Av4k84fBeEx3/KRVwy67LTUHKQVT3T17Vo8MI+/b3
ptv8XoSNTUslpkNi8GNWoUrAl+Zw8XdgIMG5QJqDNBksvGJjiqq/k268I2CaOtWlFqfYN+K+ncx6
ntspuISDGzyROeP8Ru4x3/P36p8UcuLzTILZXUlUQ3RC7YP7LLQi+KbQF3lAPRt7nmzYn6yf5d/F
GMt3Ejhb5DcrjY1oc2z2i3jD9iXHtnDOjMEvkSXDeHVHPyPnwxNLt3OSTTY77CARQc6CPgewLM+M
BBqo+MuvN/mfrsR48YFnLxrZB7Z9W5RH/P/lz0LLjWSPZCGf4OiSWvLbA4znNYo692XIAlVcgTQ7
eS38OCDvvp2i9ZC0hUsMiinHM3nWrk6TGO/o3lM0LR4NWpj6VMu5G8EBSGNJa6Ekl3/XWWZ7V6rk
LrN++KtFjC5pyd0WoD+vFPcE5evoG6CxGblBSbKmLdfJZmQ0E9DzwGm2UwicTsvKzIuGlSogBEXk
RjNfLdgZQgOeIPwN6oDId6gWoXnlpjB/mcvJkBAS0gWNPbcPCRTPjQfcHnv1c2cnUtbpEPhRaHJM
OLYUREQwLHGYBq71pmeJXSSNZ4a+dU/8dwO6VquieJ7dJXoJFPfFo8SnRh7DaJXzj3Mv+9iCKeyu
YVTGD3OpvWcQdr4CvxHngaxpneIDCNWuy2j3QQBe9p+RquM/UxDVD1ndRYegqvRH0vfVSPlYzIS6
iTk+E1y2YEtg8GxQzd1gSyzfmFo4aMS9rUZyKFyql+yOJLPqKdzi+qVelW2vQseN3BVhH//xeb3d
Qx34GbdM76xpQfzIMZCg/hBNBNX3o5BE05DCgSbAaAS+VUVkFw+XpGmH3I+RaG7+91voYF6dGi8O
rlbX459ts7y8svIpLvBCEac0Wfpn7JukN8ShKO7qNesIPain8Tc5EWmnl8NME+SRbJjBTStC9C5x
gqF9xxlOQG3si+/Jt8ApKBNBtYoBUIY1m0agtjFNR+SOtP/FDDn3hTMKsF4yhJ/cuZZfuTd1502L
6ZVzZU0XWTfZMZtFdh94oqwPEeSNOo2llsS/twAFh6CfcIzWti9ft6Uto8Pso5k86sEBJthqOhTW
2KnfB8Iv0mb0kXCVxnnNu6D7VeebOpblnPS/CkOSFlivaKqDs1JlP8YCERYgpfNvkKF9ADr3u6s/
e8zdIcK2ldOwlt1ZJ3nVUD4AeLlPLMjbC9DIivOxVPkzAjW6MGubjOudGmelLswy5gnxqhf/aJH0
6+fA7dET5vxS+ExpWYIrIyb+2xYoFF9NFyx3RgbevENkGOWnGK3nvpQFI8A6BUiXBmiXibVqyPKT
QayYcwhn0F1koQdHZ6bF/lMlK4LM2mvcYldu3tynnSt8iUvHLd0UxNPQVwJUEd4NhUPkOggfUTgY
ezLDiGn7QD4szMhf2Rbr4pGomqW7yJ6ozZR9OO7SqOVB5Mir1K9E6hECRszTG1q82d21NQ1sLJRs
XYUUHc+3hRgK56p8U5UiTpu+dJeZt4znlIqJ+cBOaGYsamByWxo3XQAmLfwy8HYj3WSShPbQluQs
03tSzHuLRwgll9LLaeHtf6OC2THkpWNKIYu9HWinN9QlY1jy/kv8wkUirHT0we+dXlXlU5qMCeAE
tzT92Tzj/XIwKf+IiZpayenSntlVPhUYew+XGX1S87q21zLUW/2zXpJF3MdRq/QLUeSwnl6Brhai
LuyIue9DnHHd3F6rkmyrdNvG6N7OWrL4R1nXv7RJLKJzn3mjOGXU+9z0FH00fWak5ne/ZT5uzfc2
ruQ347pk/ZduUbZHXfXVTc+40CmwEb5VcOtXZvk7tElPeWc2yfiwrBNxnysMHmxmANWBXSrJyD1b
gcsYWJY/Pcbl6NzxceLGjZaHLKiMerRLKPYLVw2oFI5fbnh/bN1DTOlg/RmOOvzjUR62oaajYpJC
m+E/Asbo9JDl1NMbZ7rq1ocKTJ5f2MP961R6U7EPMGySJOQNZbpWpCTVYbsqqmmmgHjieO6e4Bsc
F90mqMgPLppoAOUJI+SRxi8YUUA1pneUB9l2deauOQV2XsPH3PQJNGXpBbfaChxu8wMy2DC5uCCM
4xFH+A1bB/d4LyqPp3TL5+nf2nubdyWkqlNXvlR5B9ng4opoBlw5Y2U2mSZ10Lg/1nDu1uvSaX27
lW33mcHMg5P+H3C//aQbIgBvMsd1Wablre0a74Bmw3701OzUd7bwR3WtOS1mKrmLxb0gsFeXUAsb
wtaBU/hxs1T/Aa6Lw5T03pomXe/JUzh11cMW+AXlZV6/pNVkotu3wC4/ANreCSKVX21Yi31cKd7q
OArms1dreZgcZyX4qrWIRldWhKzX0fiDvCkbH6aaMOSHgej6+uKGYt0H60ySXO1iX8Es/8sakoAy
+oJtYlO30u6DSzPOayVDTIQd6wNzsLUBZk214lkc5EL60drW72Z1hLPtYGiDtIYdIuwQndDH2lX6
jlEc4myVQ2lrxt2wfifWbftD98rG+4Ni4Sf3Hs4dchKBTu/XTjqbe2a4cRZnF0qwaLyNjbqFlPs6
fNrYrtjso7Gzx7IbpuKNTTXydn3E6HfOcjAdajOSZt5+j+PmBzaFLuqL+3xam+nAHFEm4WHMiDHK
75vJi5fyIId+FuORwKDh1pzWhUn2GaETbtMAN6qR/xHfKHwy3HwwGAPaOb84intiI0sbH8EF8XOh
ItBKQ6qsHFw5cvrnMpjuEKubmFaT3JVee1G8mctHFdAz99x1c1R8kMpEvyPSZFbQZs+bEbYEwSF6
f/Q8Nut0DPVsTrYLcrtrirJyTpvrYB1u4WkQx49T0lG7WrBFFXvrOf1yEFMyomAhlTGBxgWYPi5y
6pHglOswvmkImAp+t4ID+uH6VY7Gq6lGMPtrp3pRrfsuCKShr6lf6MnYz1tdCJViXlCJPiWA0hiY
usBdzoEl+nB8bEs/6v5reWqY8u26dZT2CtpodrDSYEk8LjJY7uuMaQGCCbKMFQEMWz83a6DW57lS
ZaMJmK2zPFWkt8qIvlZHztMOvW5eloRwAbOdBbtrt3ORyk8VxofaZUheAedpbWqsmShAzPjZJzlX
xV3ldVo9cXIY5mmoXehAJMOliwuDBsQl2PMxjsEuF67uyHwjRmzsj0mL3re6ZminO0G3B3E1352M
hujdjQs/p4dq1c1haUNku1UZRXJfAGFvdxohNNejk8Wu4f0DX/7ZibIhwW70aTCC7OdwawOkIxdq
st3qESAN6XVihmW5EBBGZQ5GliT5HhDt0IyCgonYwHOShJ2fShvYBPPKGtzkQF1O8P1ygLxaomu4
Vk3goq4RYILQxHnCIKHWmE19tXVZ+me02mokbS4x3g2QJizn1vLVFX+HEm7sNqwTLIifLc4aL8AY
4KhgQd3X5+72ljiDH5yQ0sDFMykZ6ZwUaIzPNI7EZNjlCXlq7S7aULvsu6gtsZjG0kx3q9CElqkM
+VZ0gb0w3TlK8tXSl945PhmQ9S0Jd8gr4KjOEL9zcoaCUqQTZ8PijOfB4SVKRwIG3TNNU2L5hoKp
sfr68YRsmr9fMFzUhpbkZVmK1flX4rYA2+at6P/TuYBY+RcUGncpXZGthMRiWN4SUue8oiubXUQK
KjeRE3CDij3xn4P4HlZyvdJ48dvqVKMvGY5CWWcBEgYKhpQD19v1ua2nR78O+ImVN6j1Osc2FI/l
aDE+rJtbJc+Jn9ByQNFOJYJ+Tyhp2b3pqOySf2IMC3tWQ+9093WBdw/9Ox58GONCeX/KsHEgu/AI
5u5dXo3Cg0oNhugfXfd0GXEOki3mAS6PJJNunjcRirtW08OMXfiHQ19Qsh86N6n/K1fHdEdLkXVA
DAq4ew2WhA6f0ufusq0oEX7QidRk5lBhEC8fK8B6LLsaouAwRU3hnETX9ckBbdiUf3T0h5mLVGIV
v28cQXgZubCjT47HHiPHgrPmJ9FrdngcdR/RUtWMbj7v47rPt7uEMLyFAMnW6yhiokUv4raYynW+
LROxhy0oL/qOSt5YbceEhFKZ1gNdUFyVm1r/xOGYe58GMDS4B4hieN4lDlfAWy1DUZ9algexnly3
HzcK4LaxpJluRnkILJSMSQKL6qD3qScwMacPAfObpsbT2DqxaY9kD1IifZgYe5MrWE5nLhvz8fbR
S/baqxbZJJxbLKRO0n62/XpBp+Pph3mSQfyPf1oWLfxFnXkkAYhj4QI0wnJG60y5HBrP8kSy+mRx
eVlKrDvHAiwsOyJOrOpXp3PyfTO1bAmciQJDKSvVOrNV+PUSs8RkfDSPLfRV8iuk04s+1Cmc7Xhd
otxvriPShezkkV4onteQfzlHjuOT11s6I865ndRdzIyVKBQEz0ZzYe43OeQDoI6lqOESLnRGH2uy
Y5u3vu1b/5XzA1HFCZ59a17LqlEk38+F4Tgf66ax97mIZ4fZey4aXCJN1E4/ZW1E9z03ysm/w57Q
1FdO5A4mqpdjlg6cNd79IIyWR4DKyvxkBYvz85aDMP2JhoxR5Vh5YFNPPOSLft/WPqmPuV0k8RGT
UoZSKXcx5sCICX9mw4041l3oUof1YenaKbiBSptv123qi+AojVe5/yQ9jDOxxyZ+CWACQoxf8inK
Z29EYlIG/JC46ptMEp61usSjXpponlbcIsYZ2gNwoJ7/zIQDIDFjhpkynqfJ7SuIU2tVeQcMQuEf
Ci4ymp7sFvM97TaUJoX6quJim+eneaKO5Yv0UpZCYKiiM+G+npn7fXIkqmBlegG12hdaTwOhR065
7NwpwuxSzfkEF0V2qisI+GikeSU5YespEr7R829eRSfcWdHkItHirHVNNmSbUFP/Gc4bhsJDjLnp
5kDx1Lytx8qB51n3fLzaf6CvdJKPbFEN+bSuQrjx3KHrc5F9IN2qqME0fb1ruMPzj8zz7EJGsGls
DqU/jyHD6jxH8Xoc5cQfmiCoeynnSYW7CHcYHEuIsm7Vunkn8cW6O5w1/l+1qOFzLkb5QuJtiGtG
CXM/aXJt00CGY7tvB6dMHoWvfAS7xGHHE6oIszWnjOy47TDEjc+q3YAAmgPhdE6noS9m9Zp5/uAe
k8xUzbeZgf2e0HJ5y6c3LR7pAkbnEkfYGLHn7ZItC5sTksmJh3bDU1Ow0jrS3rvrIB/XpiuOQ6bx
gpZGIOosKgRzjkv0JdkkhQAZduXw3I5ZQieMhkMfcFqet3YbHld0Yc2udY3ZAx92qVkqLBX0R2yv
ksbDJzXeOr8kopDPoSrDExkv4TXww4IevWTwCRkX4jMMJb89EyA84ZblP/spoT0zVM4fxk0qeqvA
vXP5NjB39oGlIg0tx9RB+oVtIK+DE9SpIIUZXmcs/Od2buYnpYTAlE6QdLITVRZCLNrgMV8H3EfY
7R4SmzsQx2DQly6emzdnXb19SEzwq+cpsZu3pKtxgzqeZum2CPw4IX62bMaHiCLNjwgZ8b4rSBqN
mj5Pex0T/J8t41XgmTfI2Yb+jaWpBTwjFhlSNmmz+8bVgiJVr4+IoIvqj7JsoZWjdv1HAGdon6B2
cia0oZZnVWXq7zgutdkHPOO301J5XzUZ23afxG5+0qE1w5H/H3FnriLeiqB4jCe//N3kE8oWdxiD
dwSz6DKkDZkO5sm/DGEb75tMZfdEwAAxCuy0DHxFwzc8EGbK+dojtqRO8TRmJh8QTQ5jqnqSGKag
9s7l/7W5wOrkBtu19qjQGJxHf2Xt3C1VFj0rnH7UWVbL8MMxAbpdfmD14Fcr/sqk4EHMh7p5qCpw
mQutDwhd/AwHbl9FFLl5nSBpOR6GLU2EtY+hmVFKREFzwoWoMIAapDhcKh6Phl6p7yLyC58eIMWZ
drrwVNk4h22LkHMnI3girDBQd1nDyxPwURVs6ity+EDNEt0toMlpCJX8BMqiEnIsiQCKt/gISwZY
SOYuOMFSFpcVTcYTCbXt1SaKaZ2G0w18EhWrufc2XlOWu+atFpD2IAbxFqSRDuo7Ywu2Xd3SIq5Y
GfcL5C5ApaK1Lg6raWKroTwSRmdbERLEot2OmQduhCnJGw8whUH7CCLp3y2ehKWorI5T4fUxFX94
WqkX9f1L4VfjeXYqIsU14Owl4+y5TGbozzj2zEVpUMm6baa7gl/8QDzbvhUTy2m8ST+dDagwO0Os
zkXjL096qYr7LFbJg7NlC7IvXKuP7ryAQTthGL2qJkFS5gdCnru5E9csWiVuQqUrjpcw6uXFel3p
HCk92d67TNQ/KGDt3r3WksG8Dt6hHon6rly75WemVliNbFaBujdT/DOqF4bMDd9iTlf2fQ90cj8t
lGpA37juPeWv/UOBnOUjxgbvHYam8g9tE8ZYczA4xGdpkqHClRhUV+wDvIXu1DRPQ20QFMVcMopC
HroqV1fdD8hZiiP27DFd53iarhLFy57Br2jJVV/NYwWj99GSM3lYo6A7sxi3x8FuHQRq4mlvP5v2
k+e5uiuyMadJkWnjMAgcvn2dRQIzZhk+Gi4ntJ3wnNwScFJn0jR43cLWZD+Aorf7iQ39wziyvsJq
D4cOMSke1w50MPdQE6usnp+TntzRuiQJawSmPQZ+GT1KRtT7pN5MKrd6K/eFy+D8PC5GD1gIdPnW
RfHyHPE97Lm1vfzocuZ8W7Ss/cHb2K00Urk/zF+JJUOrpTe8zMVri7HjTLQeyy1RAWO53/Ra/Cq5
Zz9pWywU943omZsc2DbMXAtLdR2uRTovZobKD4OvfsiyN9UPEqyEwQWkhWxj7+zDepBI1I8kBgCF
0FYfwW09szgt7ANB8z6iFb7zez/5McWeCS4jWNZpirale9qQuWCRT+T6nmet85hjc4Gg6JMXFwzp
4qzDcukgEvodyH1Mg07myFMO3vyNADMInil2NW8gkKM45gUpyilB7EQq7twc+HKzpcRuOtZzOtCY
+B2QVHBRYSCu3P/l8GMoG/rk5sLR3aUcEeoe+qiPf0ToML1dV68uawRZHfypc+CRpuzo8LH25Egj
pkcH+yzJ/r8pImKMMZu6dJlqyIOq2uaEAVrZE5EDzvbRmD4qwSRXfv+ZD772U/AzOf3NV0XUj8KC
C8k/Z6h9nJWUaVFGTnExFq30QcikHhf4jk4yDKqE7sMnEgfxcocoEauXzIF7uG34bhZGu4AYbZNm
Tp74d1x3i+Q0jm45CZmdFoYjgV5lRNxdF6kje0yUu2Yr8snbd0RN0RvsrQbMzLdBcU89HBFEoPBo
mAWfef8LIXnDtFJNerpjAktoVJhC/zlYs6l7EUktnaOI4iG+kDenJAskZ+GVW3Ddr8GEAiSLsBGk
REYnTE9ioV0BBQzItsiDof6phEsgWh4jnz8aDp1tV5mJVGpi9ehU2pJk/JRFxKIYd35wFGXR04rL
UkjCVavNlbNL/HEYNXRK7hJ/e9Ex/IwIP3m5NIfIrtJzNSHizG10lKWMqJlcl+0K2F+8EP+CYWQr
HSM/e6O1/hWrAkXDtoiE1KiB2pCxEjGELPcUI3AESFvc0TVUlbuslDfl4eplWt8V+TLiu5d8DKfA
2xL9r5lnmhd1y+fPrKo59s+JGXX0G6x2IR0hQPTaRLimuUr6uvo52hrBbbLA0qYmb4NjjsZXf+Gp
6Q23tQ3d134AJLyHfJlaUIZ1jNy0Wbuou1ijMDUdnMngdNsH5AwEF1DI4QdLqacwfVTtlQjDSqFN
pzvjWa2tIf+tz5YOSZXm/v9pyiby097iVPgK3AG4sooavpANBt2CoOXU3O4Gr0jOzCCiZ4IaOaFS
Z+kKkOLIy/DMC9KAMvqT0gy/G5EKK4lqT7Cj4hiYofoa/LxGru44zZ98m9lZtwIMZUefQTbgo2pf
yTFf99aUdUgTcTsmZ0Uf/XGimmW9F4Cv2DNVVVPZMBOv9kUJ1FrvszJr7vpVltFLhvzmGwHyUl7I
DdIrjB0X9M0eh/miy/OvhqhB/nJbBYy3OuFZBmH5XYpxuUKuheGZ3gp7j/r32xkJyt9OZVT47ee2
DnjogL+CZqH9QHPfkIUS8TNHsF4cfFoo5xGJVaf2ig8w/9KbDMYT4SQjSV8EyUkMb1juxrNvVRbW
e92Rg9/sWekS5zxJVtl9iLfBOTaNzAQyGG9e2YOxUCHNquKkLp7bBb751JAi2nwI01tYOMrmt+o4
r1FhfxeOQ0RDxdjeU73szbi1PE3LPZ025nuLEqzRXtPKFdffgiAH7HxDsKOs4PjxJ7AY4jhGtr1h
aL96x1XrHbroCH9HkptAvOP1SLyGYWaZk7895OP20FcGuc+wFGhYLBKw6kERr9GmzpxXJZDlZsbu
5EhQmANucyoQBMkCCTw0yvv1XAyE/5u9HYP2P70ZwLzrsqLJzNIl9JrxGojmlhEwlk4XOQgDtko2
wVud28nauzASAygKY9e0eanOQL4Rpyx1uz6qEbdWt4cglJrICmukxMADDt7SxuCiBgbpdOqUmiD7
i/iSfnzzSSwoDyEWZR5jppeQQLJWUOtyqSojvzY+qZo/ynHy9RDoWAyfLb0U8y7YoOgHJP8+oqYh
orflMqnIp2ptXPrWHBThfwTdCXJU2ie3kwt/7OQFpftgpn4VL06nylC+A1aV4cGJB5WcKKsZGzYk
aQbU0TYgnWYfKwxl9zkqZUMkIA7S5p+plOt9uYmCxzy0GsGvMxN/4aNnf9F1k/tXFl+XzoIIYOfF
G3v0qCT40+u3Fnw8bwNg+HqQKF8noomrW4ECEqidQ3PEIdPL6hzdAYAUdfzaQFjWfXehPD6640wi
M2aGm7qi00dF2OfzVwWrSPmOjf3UY2DC00TJS6SyxTkOSSuPvo7c+w5Z+/xn6A1n0IE6pGw4Bmpa
3OS4SjlyieJKC27Ah1XLpe9VIPYeP1+FL0KEf7eyw46zBUP5OxLGnOZls8XJ85soACoCyOAhtXDr
9aDCm1NVkChBoQFxo+UyHfvaDCtoD1/AIZCTeRhqbI8cCl37ggQ2u3p90L1ZpLEZ2+SwPtIpqD/M
CDVA70End/OU4+SFqO2XJ18MqGTtELrIn1DAThf0Fttd5fuYStDi1rRtTFyTQMQgBDP1I0lXnjRF
2fwSWXKXoVblEy2oLGFm9Ypn0P2wu5NdNvPkO0vxQv6s6ncBvvIHT6NJYYmGNvWhRAktHLfReWon
iNQb9YlivWILfu3dOcbsWg/+fkOT5+3yOi5bXuyxci6+6rz40GCM0cc2hJ/fR5nq0z7yil++W5Ks
k0yxyw5TwaTViM3FY7jV46meULEdZJF1TpqsKOCRwBCASXkQBdNjPOb9sZWumh62UbLFYXUbN+QK
FVQURqKVvy6zW/K5KtH/iBQxMvsJdw7noM7G7UL86+yeuEyWP7bDa4AHB5VOT+Xtu5dYp9s7RlAf
gOCkGe5mFFwYQbck1dVczGlfr/IC2OurI3kplKUJBd1WQoP/DJeCvtfSney3CnDs3ukomV+Jww/G
SxRs8w93CSNAFjGVp6DPVHd0EvbJYxMZeR6L0ltZn91GPo0gKc8t/WVXLWnmedSRoVmIrpBdoJiq
TTOsF2erk8tiKGkLwjr4omKBhsBRAY9LWfXPbMd8Xfsim5rhEOLs+IqmvDw3uDHPvCqEWrmK/pFu
BHS7Fpbd7kJjAWGOSzVsyUM/IBI8a4Ei5uj4lvmtUQKeVKBsRS6TLRDrTaKCU6TVcHAK5lQuzVl/
m3xltWWHD0H+tmVLXV30dyW4PG9zb8QnOS319EYYlJzTbB4BPCSWNvwbCtqYe9pjaWjNqTdRsaTL
PEL1mrxnaporryTtGwkBaEEyXbrJDao0YRx4G5ISVMfXGfhXE02Ml32jmdw9J3nqaIhhvMZouZsL
P3yxbnkLMVxte6jb3LGUE4npORNledwq0VztnA2HRc7ojiZjXxrMj3tBXAMmj3mghaSu8LXw2mk2
zjpaUncuhzTQDB7wxZE+2sBrnjTP3N4H4ExjzymqKwnJWeqi6xXo/AXazRDQXEEYG/994mAaQVIj
AstigbypKObwRr/nEwiwX6MqAujpnMsQm1KkodAJsoIpI1YI+usqkOYwe08YgI+oYRA4b1HJ61tU
XbdvsCRiXSo9RIHKMfDJ3kQZ/LlAII7feplipgxPJqkLg3A2zuIeK78CJ1NuJv5iFFenpA7V72BA
k0vFp+NfvGlEENOOURftPNBEMBY/+y3xFf2UVTOJ/YBq6orDrDuqYNIHR7ZJ+WloB3kLvKDYUAjA
UvzUZKdeRi1d/9jCFrEZFl5CjRRsT38IClX/FdMUPutsE/W5wQLs7FtfIAYmDemr0fgGJabHl5Ze
tLRBzdzu1Ug3l+5FQ9wZDO2F/EX9XBKu+GwMUYevBazoUz/BvyBnCNmlKgRHAPmtr3bePObBoWX9
63aFi3yWji8WwKVt/C/i72z2p2277B42gbesbX1y3/opDzFjA3GdTYlqrdkZZKdPU9OZEtM7UghB
ypgL6mzLH0o7bXmeCI46uHBCDD+Tl0Imr8BliKNLJ6IyKnBZgA3WLIRgzVr8W4aR5iRBPmm9q/2c
QxXzikjjCZOh0nT8HT10A282s4hrAdSc0zAOcc6x2TUsORgtvmKxYQdzqPPRrh6fnNItSALrODZo
uxMtKAgjxwMO435IQTCzx5XZ5eeiydrZhSZQfEDZYpBLg3B5LfPGYG6ReWE1v7L0qvghMia/NN3g
38fesJbXBC9FctQd3P0unHvcSY5sPP0LmqRkQIWlGy6rP9A7h3GoQcYLvUrWLbJVxAo4ApyHjOdD
n1EeTH/QEdR3Y2SDmx9kpllpIx099bK5mwndLiJwglI+ovWo852SGjQtX7uRNNCy/dP5DTFtwOb2
wn/2H/2uRTPLtyi8awQA7T702NUeCd1XV+GPzVmYqP9gd23NvdXJai9LPwcg3D23KG6SSBKttkQ6
ByUn3+Fqbstq02m8Xt3ozOVlXBcD8uxU/4qxZbvo12D4R1pQJncoZTSmVyLUuZ9EPXvXzGWs+LFE
xmFQkEnehYemzwp8ARXMVjNrtBBIJ8tzHQ/Vs5CdzE9Nc3NbLu6CjcrFWaffR2W3wtlZ04Soywjp
C/q/mKb0HQkfo91jw0QyORIpShYCktX6gIabacTxZioecLD10Y7IgYphkPqtM/xdgqeGsJCUW3t5
Yngdhg88IzjPEaj53SVmdorPm5zz62bF+jscgYtt7zSohJLso7Y4fl5uIPLyQXitxY0Gy0v3TOZV
n6UFv9ixvm7vLooanmg4XtSLGfvYo6ca10mpT8T+V4Z+cR5IyIuPhNH+j6QzW24UabfoExHBkJBw
q1myZFue7RvCQxfzmJAJPP1Z+s9tR3WVLUHmN+y9tr7jV4S+QIfQ/yOfIX51Fwe6u9Wh+MvLzBUs
ehyYBIgwi2UtCneQ4MlTdPigBdoEnwbSmQQbIvoifQOPMS9dPjkcM3Y4dOUegZQx7lkW7mw8D8mE
Y3ofwexJN16tEd+FC2i5nSqFp2ARjhgh9oub9T9uMLbXAU3CAgpTMHTkUWDzT7RbdS1CJ3giphXk
GjLczVATYGi1ut1yvuSb2Q3R6g4oyaYXXyPH8Jd82KOli7qnsLaT9C6VNzi4xwWQM3Ut5uVofBAe
22TG87thveSeVcWWysIbc2zAYWJ4k83M0NewvYkY/3qKXwy6xPgQI7U7JQzGfy0QMh99CoiAS0vH
GJVDVDYVXqOdre3bsZnCcqDhEA0bn8zaBcpXwWHKhd7iluLUMZbbV5t5XrCTgIDBH6PsbET3O/LZ
NdglZv5e3nufX7phvbAZkzEE+xiHk6wYVcDYsfDOUzHt0WvM3zJW5tB3GqgA5Sx8G2Jz1LpB9PAf
LyKJhuzoh3vaStcjfEyUTxG6yD/jTD7PE4PWFZl9er80erigaGG5q0xMlJCdtw8Q4KyjP7t6301L
iTB3bBjwJS7Lyy2fi/U8DD6e6XRBrQr3D6ZHng3NVg8Bn2tJJ7C1cSd82Anv5r/ZbpX9Zc1IJt1h
QejtzBlVOb7kaqOl7h4wHYVH5dgMkQrCQuiiEvCtqyyJiF8sl4mZTU3IFFru556e5kAuqaabIeRy
nzERRszvz4hC2763rEMpHeqKzsevv7OwwQ2bpWMmjr064Jv1VehTPhULTxn/GXeLMnx8ZVTd97pW
l5gv/IxuCINZGTs+z12PoTidK8xpXYLVBKpmdbpF4m6xhIR/avRxpPZKeGtUOH28NcpmSwpwI8IF
qAwCTpwGL37le+1b3qaClVIozapgslIefNlixCVYpuRcCDHKsyyugx4en5cBUncEAAHaGqjVkgVA
+eL0gw+jvubbYxXPluGgPanCrSNrGK7j4KXRoWKU3GxL8CxIXyRbdbywOog6Bzm3SfEHuZBUWDb7
ZbJvrc52HvGZjvoy4id5qNKCvjc0DPkfbUn85RGRpEDVwF5t71gJEZLMFFC7h9hXO/gfw7TO83x5
SCaj+CsCjDwYqt8nlmUv1JmIGYVIg+oOWXNmzvY4Fwj0zOjm+6odwnBHDjW5t5nTRs65X2wg7rXj
IrqPie89+Axv3hGr5l9TVGji50m11Ezi6/a1t+ijbO7uDB0fujxFGgUhCrJy/D0eWYaPPhtSvK/t
hDDRze+KMS4+MxIe/rxQBNcyiXz3sjiVye7oBxAycrtP5DkyS2Dwyuz5Hhak9xt6Zfag+DqvSNgH
TN6yzEN2Yu4063UwCic+gn5xvatEi+xtPXfobxzGuB6gzGBiWBNTaHFU9iTxLTYdGcmrlN6uXLFu
IPQVBIp9nPrYoliPpl3MX/gfTFhN0iYS9oS42mykF+gdrIxEz0bhjgBF7pi+R2LyJifk6vswRvCy
JbydqIQxD/eeSNuHZuwyqJQ5cJENP82ApQhx3lHVBB2uzbyM76ZY2n9B2E3NppwDrMx1QIW2Ip4Q
BmaDqGA9QTZt1g0KqDPJPr6+n5LF8Ol4DYpT2fRslMNUMsiOYyTslyVMyqsl21JerMVDyeLz0Mq9
Rab9yV2sedvMTnAqvTD+tSfEDpzCgZJ3foNk7QLzqlo2s213oNNVXTantBzshzKr+w0ry/hKaqx6
KZAUA5eMkXzdNdQXIcSkRbCiK5D6BUuPX2odVdZI2nJRMTdLmGmbr3HkAypvRs4Yibvf2dWBLbx5
SPI4HnECVc12Tor24I91fmkm1z5AXZrdD5b1IbrqgsohzdElU9QN3fBk0dGLNV1/GB5n0h8PbLWA
kMNVEs8zmcXRA+IIOrq2weZ7ifBfLIz6LW9TafwIijSheu06KOsI1LXFLrdcRFVrKyaG7rN0Ji9/
6WtVT+xFawBE2LEil/q44fdlW+4IDyNXlzovuHk4GJA4uO6dM0bhfRHraaMyNVbM6AO2INjygmck
/tF4RZ0vadKdlGMgZIrHpgL+WXclw2vp7vCLFlrQ42AO4Fvpi382pZ149aoWOu+KJZKJVoMmINaY
BL5PkzYoKrDkD4qTNrxlmWQAGP4codVOhqUNKrcbbmmlDaGeeATGamGNtWJGRFDPCpLULa838uxs
1clxvvCidFvfVzCKyinalG6E/D2zx3G/WEwUV+T7QRGqPSKsdqg1/FM+U4+TFxacK4wdmCpmwjjw
7bboCxyKhIC+81LGbvANIrurBfUCPpVH18JUcgAYhWMA9AFG4GY1IusvMVMSMKIvhYxqdyvxQfUb
zZwd5IMzm+w80kGk+8obGHnnmvHXqim8TO+9xsIPnA+dPBc9INQvbDI+YQf4r747nx807as637Uj
hyAmaAVhrTPO7cKRwRa1+yh3zHHt5SiYF5HlOZTDiYhR3I4GJt2ZiBHklYB2BHuOepr9r3EygXNI
BknDjdaJDUeqSA7CVFmP898cFu1zz4JrBh9lFGLCdV0WDO7nuijkv3Kom/ydBYSdHFA25NX/Ft9o
RbpgEgj1/RwEduvR7RYgZ8VGlWMVsl4ne1dQUbCRdltVLbseQRevvsDZEtqmiu5oghfN7xou3zd6
7bkhwfQ9ZiuVPUrjy3uGQwuJ6LoPe3g8bL/aNX4M67/K9L2DPkf2J5aYnGTsBq1zKZdpi8SzxDAq
UTjDhj70qiAWqS7IRSwQsOeoSBvhvlpjhfZLkyn4DaDg1riZPE/yTxU5E0tJwhsZIE8U1AGvRhJD
9j7Al+EIcV18zG9oalF+geniaN7BfUIl2jG+ldvINst4mHwXjlTJYPndK2rGKgwWCwZEvomROFXL
uWDyA9arQ0W14Zdv8OHGEXOZMWf53fe8fFgunoooz/ZKJ1ULgM0wlmgdYzVHrfg9YSAnOoKDgyX1
YYQIPlwtR8aIJIMgQzWq+CMB4HGEL4O68ipPV1hMzinXVfnoGyOXVWPH/i8T/vCCVpyIownKKi4U
KkvQbci7bygvFXy43XibiGS3PWi6YFk7MRfOPr02kv4KS7133/rsyxmdTFXh/7DgRyQVs1tb5Y0o
HryKPGFU22L6gkISXZIC/eR2wW5i49K05/0kqBr2U0UyEpCWtvO30PHtN4WenoGiEBD7EnTAw4EX
TQKHa9OsQpuEaKI6Lb5R5y4v9UsfIh/GUZKYcg8DxxSkp1cVSU9TXj8t9Mtr36Tlfc/ie4JYHvpr
QLILuAi0aRLR4H5ArEMoSzb+x+uPK8pSLtWXgxsUYNUYxsd2GqfwMBZQlw8Yv5bXdtFm2sO0t8RT
0efs7hLEq+WauC6YBai5AsbxIRiFT+zlCy+sSoLoqnKmWODDg/Y95AefgF3YnHAVJcUpCNIYb2xq
MQAVk3IIEwrV8omofvimSSgAbQ8zdLh4giAlfUaICXK13UID+OykxcK8gMWCvRswmOXbijXqjWyE
nDzeeY6NOC4nodtmsZKiGefi9HcDB1R7bROZoTyzg3xXh3V3IfEoFVcsTNq9RE4pTqISlU03zq7s
iNS99+4sJ4C3dOMGf+VQKkIHv3bdYkmw/KolAb4LUzJdAWN+RB6RNJ2P8BOC1agkBIbMMU+avJvX
sKHmK6Nk3LLXKYgcrZsFfn0Ax2YGLiXsd5M2009cNdYBPr2brhczz0+l5cuBZTNJF/5Ndrs2Zd+7
jxgLvHJHUWqhCSwlhCeRZoSUJaQun0tqmQvkBHYGkScU4S4aieQxrMZ4K2MGVqQbKoxTqyE0JKf1
A80kgvxFMK21IvtaOsvNnTsTuYiOykzi4GD1PFWo7Dfwy9qM5mNajjoOAm8Xo0hEJlXxrKPRjcbm
mNRTdPCaKHv0fbRHYLmc+qVBkv0beTGxz2ifzlmr+v8mkq0dtLYaxkZi2xcuUs36soveiW6Q0yrt
kCPxdAlz0QjXTw0TyzXIEYWBs2Hi/MiuBoegY9jJnaKU+eTLLOoMdZML96T6mhfL3sUTjkhK9Ni+
JU6DVNqmbst6g34IQSdFe9Oep8SGW5oZ/D0dMw53GwbR8l4WY/VXzMY62YTPjXgaBMEtDZzcVWQl
UJpRs0fPGcuJc9u0xWumRwTEfPhQznxeCB3Edr+pYDHJl1xZLEFbE3j4FX2kjDf/BcKBYZDHmm10
d+1Qy6OTlX35BxsBu0QqJoahJPjcDsqZ7Ri0uvZnifrmumTz8pNqKV4tAtXlGVZjbV0Ym2S8LGwD
PcYetWe2PhlS+avJRMjlxGzlhkXT0x2Le9li6OFSPFaZ1MeECWCwm/NusTYw1cc9F2uacMLn4wNX
cccmO4mqXVhWzrwqWiffy7Ekqi3vcvvs64L7waIOAunIE2WBWIzqH0bEEEcjjBcIIdRtBpYO6rAs
EaNEm+yLX/yW5ZEXc0A35nXHHrUnCZvRHLvbuEaQBLqq5yqEb4ZVJimHhqQrSBspexkv/7Vtk26R
3Ms7Dx0AdbSI0Pb2boIerh+IBqw6zHE8DOCPkzjC1E1whX9q60iCswF2VGO4xVRD4cYujTWRg1Nq
h1tkWtciZHpppkw/53WX4mJrcedcy3SgNI/nOd/ZIy73YCSH4wEMw+Lunb5S6XEh8h5dZxSkLy3T
aNA4Tt+lF2qN5KJTTC3gSCkiOO4XeyXaKKofWRkv/QN8RZRXEPFUeJ56yX6vnqvOOzVs1Xl2QS8i
4bISkuTEoJvubpnnKkOPY9V427wIw3zMrmteJ4GHk3roAN/ip0JZuEE7PHhrkBkoJCM7cet/3RLW
9wHXF8keKnyaLKEPwjKcS0WKkNmxXZIv/KVhTS8Q9t/nTdm1O8Qy4cPgO/Xb4ueF2ba6M8/ME2X6
RP4jZ+q6qjNbfyaLEzXAxcKI3UPgdEw2hhHLuhbMHf6FWVKJL0Gr8Y9cGGypfT7JT9m42TpBQBJi
Se8l66Vy9K5e7fc+v7WZlhfqZPIlrJSJTblJArXIQ0mD1b4GOm76v1KHSfZDh5Fhb1BLUpzCpcd0
zmKIm1ey71sQypahICAhITGwk1X4r4XS/+YnKQANNt1c+6gteC7Ysir9wjCQN3M74IK49y3txA9I
DhEirip7Zmk8Z6H/HoSluE6WUzQH3ZXz0RM1Agh3bp5FphFW2SLCvqgM9KguitthZZObeMpbP/xq
OwBUvzVOjJ+65xhlmRnU/a/xq6i9j9FZeEdYhn6NsozYcwA13EyYbdGYt1+0dd38h4WqIUAlCN3/
OuLLqkd5o3zY7AI89JB1PNT7HrUQFvGQhnLlyTgkezHoLr6ZVQAHRLrf2tUByXseIhPZ1uHWiwOe
cjW29dqW0jgoNwjLBjBAA9ZMEaYZIBjLMUcVNX10owi6T3gbbk6dMyf6S7mdMdzKWfCO1sCoJ54U
p38DIkjAwnqKhiFcT0wBMXA3xSNnBACY3qRIPxQj+y4gPlyRVkQ6IcIEAGgOQCzsbqM4VMVUpcc0
d5N/SNplveGkdh8pXMcTUcDyNveOhp+iq9qPNp8wXeRJ0h1weAxPClDAvg379lsDfbrv0E2o59BO
MtQrlhtdgsGdCGxIM5tlM3pIYFVUPfkPs3jjxLsxR6iCkdYLa/6abPa3bEf9GGwrkj++Na/yzV+8
ZN4t9xOZ4LiJcvDan5zc/JMLBVPM7CcW911K5zRTObmnXrBUQfy02GxdjO1k9saHN/1WwPgoGL7l
oCswm0i55mN0Pin2JCSWtOxyWGJYinmiJ2tMNxKksNnlCTqVD0wMOSJASwt9tauep3/l4qxpzyMm
QFKU1QyTxh9StY9yqRmYNWiGNtgPswxal8KIJUJNpoyf6ZKCfGAi2PQ+bcOSlaGFx1b1PuBW1brN
Eax87aN9bae/oaYcP+dpyABY93lynvBBfBOQ2gmy4FndoVGzXXaoHjjTCfhEDDhNlUt6pU9HCaX6
gm2YmqZr7AHPNmt8TfaBASoblBorwHcTEpLznN2yO/MeXcfe61g9scPj4IHkFtsb43Zzd0i5dBEu
80RXw1dd1MElx4pSszRsMv8/3eWVzYUaF7RtiEp5Zm5QyC6+YsJqytcqg+K47anS8t3sFsm2dOET
75K4nfNt3edRDYKiiKtfG/Oe8+4Fi4OEQUAofB3xLRTvIRoE1qJoZuP0BLPSfWbpR74mZlBUYraM
2lXD0bUVImYvQTJLs689DtuWnr46SzNhsc5Qul4rR0m1lsbyH5l+x9m2cGDY/g5uOvKAQBINhj2l
DX4TiIs0vdo9xhQ27oa1E4q9cOpTa+NFIzYF1EYYL/2MDEVcnvu6JAGAqtJaDosbWtZLPYDx3odj
mmS3nb2TnBfPArHnVZPo7pRhvn8ZeHq6faFIntkrwXh2kyTZcOb5Xd4AbamSO6hFjNwNKE6awHZY
iThZ95NOPZmxnVfnBTaOlIxbUhI8vbd94FUk8zgGBlo+Y67w6NQhF9XzsSH2ZYJT5hLpgvCb4Rmm
jqPj+RDTZTiyS6lcLJSr0ombbU+kzpmlSP5c+S2KkNwT1VtUAjGhw2nSb7ZZyQ9UTxsKidFIs9Fw
8t3CIlmjivSATFl+UlVo2Ba/VF9FOwf6kE90+wWBDWIrwe3sEnYWeGDJQKDg88H7vd0wZzm1M2/z
tqfWIezJYxfKM9W4/RZZqN7g+YJChs8C7hIDptsyHmIkkK+mXsgzDML6gUE8Bv+srBlHhyi/0AX5
dsYUxcWdRSpP5GP8hK258oqlw+OgNBOVOJhttV1c5pY8V/3sxJswX0z42XIggW1tmWU8QxS0sqcg
Y3jxzCKRiiBywLMfqDrm9HXhHEy2bpJijKJpOlbsE6HPEFPqpw279ELMhGymgN+gjB5mPL/tqhM5
S43S0RLjzO1Ntm1o9Xsuw8y3SSZrnY7Bew+TBeHIZH5CPsP5zBB2AdnmODjaUNvXii3rwNPwvPDY
FscBPQIuOAKGuBGsIHwNy8x8w0fx2neCZ+ngVM2PkTDUOdWBJDqWCc0/OssYlWKvSvbxQ+295bEb
ewem2/k5pVWmPy2I/3lEnOKilJgNy+nEJBfmRezL8oTFro8PbMX4WjDg00Jch9oCFek7E24jwVx8
y4nlf6CYsZ6awkUZKhT5qg7Ykcs0Qj5JwbmyIzdt892A6LpTda92tF24lYRduQeNvuElTUHjX0L8
zRvQEZYNnUxkYo3GpXxIu54MIc0ByvLUMaz+2X15W7a8c7PlF9TPM83tC0L4wN4HWB75mEzRMhaf
CtD/vixOyu+ktWvaWD4EepAsNecEDSLyAnd4S6Oq+TUOE2g8xn2DPM8O4rtMzuBUWD+4rx6L9Po4
VYvpbxQflR0gHsSXRHH54Ya7zc9IycNFdHvblPPRSMiG31ShInoYkIz2z1MyFvIuhFe5vIRRn6nP
HmTorm4joLSR0xRi4y7UVQ8LE99N6PTzh+vi7bwtv/7BOESYZHeAaesAiVU89u2XqGbqjLYelb/O
2rw4Q0kOxqs3eUxMGoobkFe+jabS9vsDxtrEPfY9pcYY+uzNu4Y/uCqtuf9qrWX6sCyM5yCtOtxI
g94DFfEDnoauPmrLrRnn+fyIbOHmsLuXoUZvs3RlfnFCKDRPkDDcGCVY4B64M5aK0LsWDcuWgUPw
aYO0uOLXLICdNBGjpEW59ItIrDcV9QLcHCsb9+AK6OvBPRf/pZE1sVImlefeDHU1fXd5iMhuCoJZ
QroZ1V44Y6l3ugQJvB4R5Xtr6t3qswtcGKttg2PclH7orZjViQduCPlc0r0iPPFSPB91WPwAqO0u
AL0nhXtbeY9QjPNNlXFOb6kklmchyUmee2nVew83/7YWMabS2JkLPCaQWDiY7L1Nsf2aGuzqqyTQ
4nOY8X/TCPM1TfT1G8ei36N3tLI3m2SCZ5wN7SNumG80qeYHmn16mKDNMLwvylOJVObgARNkBE8+
IMNj4x+llIB+spuFeRXag92v4a2bO0dlkbcdLILU0BIm9lWIMPhWHYc1yp+0P5RVLYFfjO67yzCB
IdHYuRwPQxwcAtdnsS1uGB9kCvyUjIrTf0smiE3vo/kHzKQF3cKPPXZ8mFdcGzk1msksepiMXT8r
fuxP2LX9IxUqpZgAF4Qrzc6upTb+d567LQYBqaNLZOtgvku8NJB7jLbYViZrCvbEUA04Czw4WRJX
zr1wapovKoWtSNHSr+0O/C7MVZSjel4uLpJ7Kk2Iz6zSkZjpKCUWkqZs2Qjb08EGTVH2Tohs+lbS
9XPIK5KR21I9t6SSYVmUdfE+yuEj60ufj6tA0EBAYX1x4lh8NoBcXlNvwgEphzw7BBM7/UXMf20a
mn2eLP6VeJ+8OIS8eFuPW29Y9b4rH7q6R3ZDBOZ4Hm0a8a0ZghHnVtDdQsX5VGU7fFB/EHqHM2bn
Nkk0/fh9ZQc7C+bKjnC1JF8lXcZ6FNk3KlkLkZzi2yLIJNLxwZrqyN1Yg/0cRsLc27cmC90Iz29q
wFAiMI7u3CqPn2wmCSsuqXIj2Hqx2yDB5KRaLzsypd/OojC7KpXUWVjM+5xVXxuetO5GkCbiqqcU
AJyYmxPhf8nbrINnrFbExcPnu9iong917YSPEjP5fimbWR+dW1AoZ1FLv4BUut44nueeMr4fCEZs
D5yV8IxgEzM6lBmirN9mjuETuDu+WzZNKTuePgvfG/aYy0Eg07gKLqtDnsb2O/IHoisQPbNUlWA/
gp4kuI3xRCjoHodvpJnqJcobpEAlEYAIMd1j7cMgLkdXe6jwQUMi8U5/2RSl26we+lUGJnMVKH6u
eoJllY8Oummaqk1D9B+ILGn+lyDJOJjEsuIBY8O40WkYPaUsm2jpyQdFFmYFbOxzUabk9EDvQlBR
2Qc0WeZPT+307eVORTk7fKE3JCS1NBNa1SqO3qwwRq2WWNfl9psigmxmojB4R24EGGwXlQxYLIDg
BtRLBzuiBxh6fSiI2CEVMHXvkFPQiIZyGm87T1ICy6nJThKjDT/qAi23ypBx2C6lDtjTtdJMtAVg
6pVDgsYjCypg0cx98omCqXcLj+Mw6UlEUO0R9IEi52Uc1GOULAc+62jbdgtyQGmx/sNS++0iDdj0
jrZOU2ZOWKqZVrbBkP8LnVStrMHl8lN8qgt05eJ5maMw3IyBIfcE4oHCytStaT9LLjSAXB8J/e6t
YBv7/rYSojxEJfVIjkb4aSn/kvqdvgMXkLinKHE4VB0Q1vf2iIx/gPq0xh0PwRRVzYViqbz40818
HiC1+Ilbh8/bJ46rjYow2JEU0jvQN3iiLcf6L+/Ag7nZDGgRn8GOuQsp6DejSdl5sl4DEOUiDmX1
XDSygHNZlO4xZNr8GcquuZvkiAWdcviHyr3+rarmobw5LHl1Y8n/TNjRynYs58u05UOjuuQjhGO+
GtiIPsRhUO0gozvpyiRgXde5H2kbg03DpZ6Jn9pyyisX1nTyqbTalQHLsxp7sn0OnUf9THELSc6T
4EKI3bldoSU31puX2AB0meXyCUbDgSmFzQCSH3PpmF10czafUPagtk5z3AuIQrpNWkqmB9S2K0r6
6L2bEqwEYyMPyIAAcOQlFtu87F5UqWg2CQRSiI/8GzJ1Mdm2IdadQ+b/34hKl38sp6J6K+bEue/0
krgYGpgZDckAbb7zYHOZrP6BuDJ4Kx6/m+C1G9LXIo7de3Jc8ifB2nxTqimEPE79P6071CFy66kl
zTdlNaa0rEnLehZmA7G8Vn+rLNLfKXaHZ3r9zzb24r3KwR7jqKdCYEVKBEHVfbGINxmFX9vdaZWH
Yp2yxYYNwIDua4ayk64Dv631na1o+bux/2M6HG9U6BGMKqaxfcoCO4Q6dYs+JesbBZDMb2jREeQ7
7nD3xfcMITt+35ZfXe6k+wX1/TrvBYNt2GbNfoZk9pj0un2iS7lFnutW/5HooVftuCAl0HXFqKX1
/XTNuSCJ2wHws1VLkA67m1xhTVdp1toCFtTMXbyxKgt9x5RgRXQLeh+0rDXbjMA+uTGz3R6z1gYx
sdo2OuswNFRYVe1c9+tgGkmEyJuwG7bZ0lLKNqirSORqNyPAylvK8huwOfSPnrGGtTIR1lbz3qaJ
zx7/BupA7QT7JvnQBl8pFL0Iky9K5XSaNDxz9uwBxxmeCsd6cWfWNp6ni7MtPfeDGU36qaXdHqMh
CvTeKclU9f4nPyr4frCHu+ljXDMM20kX/mLf4dxZkzaGNCbuyeExGLDzrDuCdbOOGYvHZm8NjAeF
lsFziSv7WXpkEkf438jlimCgSeW+l52yPyxwbda+zOz8Z9QCyQ23VvVb+MpcMtRYEXB3YrrWLvP+
m1+cYp8EjoqTY8zu6yEo74QJ+3WnQ0b9cB8wdADfiYeAdrnBLpShjRc3HTuk0mxsD1keYhTIWHVV
MhEo/ab/kglhFG7JU25jLG+ojlFU5R8MXvjHxuhaDWxOo6I6YRKIVm1o1HsOjR6PyjQzWl+KRL3q
Yn5J4luNkPOm7Q1aboTAwt/MMIW2wRCWR4xnyWPHyuEzj71b6kYlGWvfdg3ulHJ84nGi5AK6vmfJ
wFQjtCvydez2vg8hf+Zz0b0Y+BSE52qvXyNMIJEbHdfLTev3huVhrk4xQw+qqSRtCAQC8XpewKhv
CUJRPxiwI80yK6k54KIMJZgvvZnezbW8bTtM02/T5ewuR36LX99kPFlZFa+t1gH07+DV+Wp1Ye4q
pjPenhIoBM/NJhwvGg84gtusspjooiuBy/0LfWJ6Z35i78My8juCrpR3HcOmT4+Fwzp7pxYhMPJg
hNMrB5vWP9cRXEUTYtLNmNrDH4+vU+8rNvavbp6Z+svWun5Y+qV9lDAfHg2yE3q7LnJw9oemuGH6
QdgcUbMJUqUiG1hvDovTbBQ0dqw8gdsH1RONI3nMRAFzgyNyzd2D9OobRS+uzJ2ezBR9jfR5EqGU
wr2Basl6XpDdzn9dxiuwSAlplmkTMpGR4OBTQChpfZfNITcvX2CeV1dpRg2EY2mLU+bKFGZek/3M
bupwq6Kt9ncAafzyEQ+Aa7YGnNg7aXTUWhoD3C4N6vpAd4hGOh9r+eAY0HvhIHIa23IJn9Ok8AHK
acR+zzaj34xjA54N1cTo6XGL7KHexoNjRWcUMG6wHsrK32a5b29NR9+NXhB+YZER+bejcU0Z1SGR
8aIWyqYfEKEmuA5R4TfReUnr2t4PehL/sTdtToU3ZHSABHs4KKhdc+YtvCGPCSHYQS1RvxlyzQem
OGT5VJEQ6IVjD20mRAcWkCHGIr3RvWYCZMMqYKyDzX9N4HIx7/xQLp9obny9kmIJXrUqZ+KZ7Tro
HsyAeZSQOsKtx2FVDj64QL/P8hsZzqXTSzdYXTvSCmc8qBcPMF79wiLLmlHn3Ny/XzZNbPORCtQF
SAxalin4Kuj7+eOti+3Un6yKkosEJ7V2FVOpDiVvouYjvQI/Juao/BmaCfOoNbsOh5+OfSgur1QU
ARwpUKtr/D51fPWSIk3yDeKqdOoobRlAZweOBitxmJB6ifcUoanAMow+Mn2Fo5jHb3E16ujTYJIf
Ttog58e/0lgaobaGRtcYbiNyCt096oDBHFLe1bxix5NqCzhHE9vZxY1jzwZODdcJmltIBkRxLJJM
TiRaLYs9kLHU9VNFZNaQlZRw/Kcc1Xng3GLmyVOKsYHRhujsH9tIO/jPlHBQDKCFLBcteo4yMN1T
WsZdjL6C/rjwweHBful3jJbBgHPxLE/IQqKbf4UkzKcoty116GLQQYSocJ2saMIcLHetHW2qoCMV
ieD3bIVRlrlYOiUMkBFJq88imW57qdLVFzrcGKQ65AsqMBwmYjX0flccxsosw05HovokTMOujlZB
UoGDH2jcuLld5Ae6abITg9ks+T2cu1zu50564XGCs0aIuV9TcwKUcU/aG+lRoPSwePLpXp9B80B+
XFmiHYa7aoiZ4KDNb2oYW2E2PeFrQjlc64AW2uVmH++LYZL+oerryOxCK1s6DHaN/nTdET7vioJp
Eme6F3NQuCOR45e97J/7G62jcW5RjWheHRrnmxKY4MU4wySPqkGt8Xkkw86B5fXVZCPiEAHemrum
8t1HmfrzjZk1IG9SRH+PR8Rh4XzsWy9Id45ryurMPxl0RIp2CHI5DgIiTa3hrbdmeUUApc0LGUXq
IZBa8EsRQwOoxPO6fa0qD6hdxETGcTsafh95GQVtaRvO9rR5pViox98R5s8vAXW4oVyW4yF2Mgz8
FyQK/Xtbpi1oW4bt19oah3+RwB9ywPOKpLVEUnrPHNHLH0TnUvh44bTlsUu/cVdIdbSYrq6CNskf
co6Dcq9NmRa7mui7nyAgJ2eT4UEk5oLRZXIo4Lql2EAzfk74w9UdwLCAqCrLzcRmKVp3/sc8fnzq
k64Z99Hchz8Q42w81SQoMmb0BmroALiGvUmToDk2Im/+FHAR5kq2RTadWox9Z7Nl+8JPOj3NU2u9
8dqS/oRaiISzcMxHeVR+7Nwbuhaxqx1d3KUD7F+qs5ajnm8+FzvRFWyIewYGWDaw/bPA6PLoUkJi
szYJtgxaRU4g586US/OGQydg6E+jhKracTMcLZN06NvcwKNJIqGtv/8/js6sOVYeW6K/iAjEIOC1
5slTefYLYfs7ZgYhQAy/vlf1W8eN6L4+dpW0lTtzJU0IeUCFk8I4Ukqn/Y4p4bj4voxPg0+UnAt7
LODeiIY4oezYW26C2pIvS0Ksg/8NUiBUhSa3cvdBBBf6FMhKSQty4C2hkxokvFJWG9xtfvFWwUUf
D9UwVD9WOWFOG9Bm+cxmkyA+BKDox8vJqJKjF3HwAsO8eOYvWrMT0GV3ovYj+BA+b7gDIqCDB6kz
mI+zOhx2ula+tQt5Azf7xUVk35BM4fXp2p437TQWOEPO1Sbg15H5/syWMVbn0ocOfMIEmyb/aZ1W
+dbqxz7ZWmPblscYOGMGKZYSNqIWk3gGdA57W7Lru/V5MqgNhACfAj20CCIiFsW6LBkJ6bFXVNmS
hysKbrmxf8rxb51tiJvZXnArflOhyJuZ/a28MpUANDXl7SfuBxu9orZq6nD8vCQVPw4R24vQZnJw
y3zCW1wJzm2zKCfYk3OB3MxJSbq44+R9IklQfYjGp/OWTy+BgsTASNrQFAaJjSuReoiWg+hokixL
XvSM9LwdwGcNa+QD9zEDHNZsWv4NL4mBzrWZXC9Zg44Vd1af2WRTkqW4NH3N6NUhulaf2re0fkVO
rS9Wv4wJ+a1RZSeefd62JanR71HW+OyxDqsnEKBwIj3s+BcUOfskEk4NkcbmW1RhSZCmXNA+BRk6
tkEz/MvbZy6pjy37Qtwz1JsJLJSke/NNPTr6FWCYnP9z4opCkFUlkPC+c9dgU2D0dOWBgdDIVadt
gWcaFnN67Yua30Yxi5H2I09OETSeCCVpmpqo284jif6VgHo6rkurMvPeHq0435ssDN19byGHOS2f
nZUa2/4nFOy3d7JU40VgylHfCj25wNCQ6P6IOm4lF0WhqNy7JpeSCaoEIjMiLlzLyQ1xN2lGbqKl
OVQ+SWqIYhO2brBO0GQFv2ppktE+sBbosy82vEN750ny5gfH8Rr/miM22ytbD2o5lE1Hx5jbjLV/
mG2dh0duixFBPLtBTfuE9zAsGod9qWuDVF/bSgUvNbFI+qaAQiXfvRlqdUq4/f8oamFPwx9bP1sa
9+amgxKy3HtJbf/hTJ4ehmQEKq0yyC4EH4T9OLfQDDbTCDXmpBsn+MPHwJZOenYWrANsj+GJtpEl
+Gqhh26GEAtUD8WQ6aEqs/tAe8beGm5ii3cRYTiBrXc9l2lwWsKILmRGKxS4XKdA/WC+byrqJTkM
qEgWu9xm3/nsAlw7liBxGB/G+ncKMEWvjO7xkBgfnvNWJDXSQO8NABLrsu0fNNwQJsrKMBJnbea/
8G+KnyffBgvHnR3ZYOZiypzyMGyGpwyr4DFf2PLfIGr2PfH39NK04sNuWfVueviND8s4wV2hC69d
+UBctm1jL8TxLfcUAhlMOKglTvc6jMU7edQ+f5oH2wdQhQ6+djh3WYNYzkMAXcgm+VxJhLDGehR4
0C85emqxrhD6dsrKKSS89T7oGtPWtkQmP2KXSCGNTFW0xzbGXt+N8upjqQz51sqlMmo/mskqLnp2
MSoZATGsbyN+FyaOF7GFltYq9lzxUhY4YxfiSE3u/CtaMlFpNXEjNU19m6bCzxsr5p6fob0H0cYu
1WXTqrA6lYWzysYGllldzV/SrTTg3YWkik045eQ57kuC1L2Nq/BGrTLihHMKakNTRR/wY/6DdeSB
YTXjI35Dvv/5sPAlQLf1HyYeUVewwRMHHorqDtNj8tZbvbcvQj6GxTin9FxUmYChn/IM8JVb3kEx
wOs0R/0/5ffFqVa2ZO1aYNXcRllRXSInLg5dmcu3Jiy5A1lkkzvSkIJXY0tiHLdgmOYr7oRgm/nY
kgEPxdGq7SMHaBoBon060EiNE5zcXL9oasCLsQnuMkHGGaQG5jVDWIZNCpQS11u2fuxxkwIzuM+K
VD6kGN8uoaBqCHUaelGAZIrXUrU/A9PGsGFum1/M4oJBYhKPvO8GedVl5OUftp5cB2mq4bJAKFP7
ko+AvcO5Hjf89lrujrlrIfDUqpj0tneGbDqyzrXjjSmrHvAskwU5GL4bz3ytqVtEWi7UzgTpYG8C
r1XFdzEb9gi+NXHk5oC3AApUVBS+ZDij8NsoA5sMb7RMgXdQ+AaCAPfYEUivj0g92Y3X7oTg67fh
8VHNH52t0notli7UD5OV9OMFrYVghySx5/HZj3A2rJKYSOo+sW6cS04CqFUKIcVdl86IIwDRJ8JG
aXvR3lOmvDFsafnhekn8e+gUtzVan/6LEhJlsAPUfCsA4gShBRHTPNgPJ6aNZMf6nKJb/BIVoLKI
HjTe3ANHslvbhrY8RDPa7LoKj4yZZcA/XvD6vOnI2JXWWVq1M7dRJQYiTBDPcJhjmN7UThI8Q9Ni
k8b/+/y9rRuOszmM1Jcbs+Zbwz2KuEHI8KprR86WP+9ENed2wrtL3os4MrFU8rKgQ8KgG3bYLb1n
aGQRqzmcGwk+v1xl+7Rg5NlyZrOizPs0CiHmxjjrA+4jvub0MUP1TM0IizEFHbTxasebD2SDRrPW
9dS7ezKqTrR3QRwdmwjAC8aO1Bikk7bNL6Qj2nbfF+xYtqJTtFFEslNgUkKre/CGWz9GSPv8W2Up
nHw9sZFr6xWwZUEKYgvOTZjNnCTKtvfUyKAk8kmiczajkdg9a7oVHaJctU5/QXWAYa7DOf6ywZhh
N+nbrN3kUVmyfXJj/WJTSvi7zB0AbXqduO8x7DY88ANP3H42EwZvS9KT/WHqLEnUaSi4p3buMloE
KeBzd8280BfEU8TjxeQwufF1pY9uB2iyXzY4YnkiYk9mDKTd1ywbuN0OfD43H6eDAmzx5/CH/aqR
fcO7es6t6cyhSTyaVjiPwB0PrCe+3uRZg0mH7Kwi6l6YCKLMoqhG3vgAOBeeIrzO0Odi9jp8nuzi
OLbgsNamm6NPK3YsZx3kt8wQTtbah206a4dVQ6c+sZcCamNCsHcDTwqKcBzcCFRb66jfeXicMHy6
4dzgwBi6EL2J98y2bzx4TU4JKmo1hCUMDdM6aXHuEEd8hO/Gzw5s3Cz76DsSB5+JVQXU0Jgw3E6q
5yMEj0QOa1Zcjcvepuqufo5F/pYeHW1geRx+nCkupuI6r3neCmb8cMM6ixOnFIISnYSco4Q/TR/u
lt9DU0CmiZV3xLziJs9eiLXugVV7R8GG3/jTpy/cpt0B+3SGfVGGTrTGPCJ99rLYsSjfCrvvlIuk
24AKCG6SK0V76xTf8fOUlRRDkuHr/X0irdHfMoRr9zUDz2+/CJ5cFoToIIsIL/D53GBEKYvLgA0Q
HBKD8KmQlv6d3P6GMq+mes8gmDwPAYGRrWoEuXLINFN4saXIwgomtSnhNPimnrdyauDNBvgBWc73
N5cqE6n8gznMMo/JwQ9Pc+XEf5M/5HRSlW72O6dCXSrKq5FSoLzwd1+8MqY/FDsllqAIL5Bmq8qS
Bc7YJza8pkPGdWAeEXXFrpYmlgUpI8i+0QyMQalV+JTiVp6qBGsWgQo1P/N/C54ijLdqu7g46XYp
QrSzJlTf/bCInawNo0rrbwYr7YYHZNsiZZPe10BYxejzmuxwJd05SVj5H1ZMiOc4FzkCj6cNBe/Q
IIdiPcX5cDEjCf/NjO2k3iIxqXadkPS74ong9ZtrCH1W6ntv5ezPZ41HvwMjq4JHSM1U09C90fbH
mdmUg1azbAGlha0Q6uSQHmgr6P7socl/rC5jFh47bJRHh4CxOPjc1i8z6Mo/MEVx+1g7BGVXyqmW
+4Eh5kF3uX9fJ4p1RMxhCsxmbKynZFaNdam6tvxOaYb/5/UJBWCtwhyLMKCoZaD/09vA75dY8kxH
oWSkLahqxnZ/buZBvq5Wlt9LFor/wTUSv3jU68cwmTGn5YT99ridoNbaiUuDGAsrSHCarhGyf9kN
rBUFcmCN5hbMa54QDLOkQN13ilv6fM3o7D2VLYDzbVFLHGvK8lhtagXi6xl2pqM2GrPhj7J5l1NE
Yas3QelYsKYcI+t2OuxY5uQaFejmOYuu5LBp6/JFnhAVJ68KhSTDW0dY2NjBJpjTlLUqaYReVdF3
3GYaDQWu0uLOjHQtP2HLqmaXKSnvpdV5rzAyr0UzvwBifCyzfHq0ppnyBj2JC94yWD86TR7Iy873
mo9UBtp6Ko4lRtyjdAyWC9zK6bEzndxxyxQHzNjtMw0/85Vt/rLlhUdN5RRYXxgY7TMlvZzPziC3
qqOzKwc8tRNhN78nsn8Za2/Et5Dnazd1g/NEdOhO1h2+5yK0TnU42Ru78z8XPijb2O+fW4A1mxrw
Ht4Emu1w8tQsZ1Ee2ce2hGiiIDUfBBXeWdiHvyVRpyerh1TAfJ8dUpyU9D6X0ZeSoJISYVicKcTb
VdyUJafq0O3myJNfPlCldyutb/SqwakeaxHYd+6YxmvsXF9xSDkNuMhAYVlVECCQQtoLcaeXhRt/
1ZMOgK5l6Q1hjZxWwyn7bWzocvM8WKeCupSnKofQYJd6fsQ8SDuGtmgUCkN9xoddnYtiyH+USoB/
5FV+0HQCPlhmWN4lX8oNz9iAhJC/fPFkn4/cn0QbUrCj71NGchFd3/8XKLs/w1S6wS51/JszyW+S
cNHnqA3bi0MaicB8Vx8wcQ1vAxYxFrtd+xC1Aa9rDS3SsoP+RVMVB0aDxAlonZl/V/2Tp0G07nXl
vNqYJtehL50jDG734JnefYvzRP4byLjttUM7EBYE8eiIrnj1/bz9cP2Q973TkD52WGIrbZXP9IS1
+6W1CTSQkt5aIFGkavO9qNQ/ylfqLRgJRLwSSeJsDFzwuMEZ7RvXQ+3FwrWP4SYQf/E66nmoN9rP
JeZYRhW8YS42tI0pCnFXtiZ7gwlUYpZmcMRTMuwGIfuDL+vxDqQrTN9BIgDQRYSQGKEuku5jd4Fs
coR+MGN8yceQFc8UrhiXo0duFlnBtZ6D+9ELnweSJXdFurSSU7kbj45tld/4ca/kR9SnO5DDidIB
m2wzHelnit+aItpZiGifPs+h89xVzr7BEEHAFLWW/Fx34AP0SFr4I+u4nEVpDX/EAMms8mYsval7
5Iz7DOoley98b9wAp0WKcmBA1VQsQmnuUNfRuN6mDHJ9WpP+Yfr3947Xci5AGCSt6naBu45pT7qW
YKQMII1qK5qoPIAObh/pHiMJWo3BcSEbtCtFfyRsZ+MaUVG+ofWbR1vf+a8znpBP/hQjjQvWsyKa
92kVPBkwT9QXiuFoqfHw1ADxGwgT1VQ9H5STegcfFBv13pAKWTLXyDbJuPxWIp2x/vdmt4iWGNU4
vAvLxjVOm6xkG5tARojHAZ2ShwDX25jNz5JqcCpwreRd6jZez1T2vRQmpRB08dvgBwrK+FC4bCFX
tV6IKJCJQ5HHJ+r8JF3nbyQ8J7HyVZ9D+09c9bWo6ilVPliBTl5aYKNYbSoaMvjfKMiMtfaagtb+
PU9r88zfRK64r4O9IPWOwOyb/2zPjj6CESNkOkG7b1u/8rZLgpk/gSIG9xfTzKZeEvHizi0hDt8h
5OnU1J5ShH0VeYMLO4cht2DkDPJX3iBqHzrVtCmXEjYeRnN1lAnA8lLhVvAaFFiJi6EFjvlQ+jbr
0K5ZPu2JHpApxpDPstA5s57tt95IK6FwMFwE0NaPbRx9jD5Q/57X0zVLwuwP0RP/hMp4/9tFk++C
TAYbEgZkPZgJYzRX1f84AaI1Ey/9NijzNPi0Aai/xsVq1DGoEg4QBEXpF8IEoRb4vW17ClN8N4WM
ePuhfK91HLWHZKz+/yAlk8Gb6D0bbPNBzI/ZnYVVc+I0Tr/KRDpnrc0/2+BOgI/2lXnCPbcO1dgj
xQC7GOjcWvSOgfBRJ/essIiCuuzMN7i1yPWX9ryz+76+J6sCfqLQLFK6lLxok8u6JSrNag68Xvvd
57l3l4cmfhD+lGMRtNK1PfhvoGCTNwQYVtA43h4sq8w+R6SFp0lokoQVjPgWFuUdtQMPtBa4j6UJ
xF7PU/boWsK8OyVm3L4Q/Q1LekO9Wio8t2Gu91EEtJdB0CXvBVLinmAJyV85mDUaT/PSeDZu2GJs
t00UO2u4TmaH3iYfM74TTMspNYhYtknPLUH3V8RAwLD5jO6V7UxMkNyIQ4swuHHKPr4uZQiqIaEd
D59ifGcC6oV5TtOOhNHL/SYDRqxmmjrGRG/gtCKdeYayAvUGl8b0BkqtSTYy4sW58m1WbX3iepd5
ztQd6UV2+SJxNgui+72VKHGBMtmdpylsT2Qp2vdA84CUImi3KMHzl07SJyCROGmT8BE87pft+Qof
KmLdqnKI6Mi0dq4x2Itd78/d2XUUtw/X4E7KwT2KubzewsFbiqwg1BeOxe6kH/dzxC9kDMqhXasx
4WUW+l20MjjAHjLilCeDv+E58Hvx2vdaQo23QRxuY9Ke/aqWPIDPMvflIexq+8joLg7TrFt6Mnje
H3kz2YwdjfMpFzc+FiT9T+3C0ydizbDRsTTbAUOHwKas9dPcVP2hzqbpncR+fQj7Gqgbv9gAwiAL
0eepVctdpFmp25OVnnXUuC+5E/LThl0eISvxB74BNYYHSxfWurDSlymDdUhtAGBQCS/JW482BRHG
wJidCGxhew0TlvoeUiRoVi/9bru42Ygxjj+M3d+DD/OfnOzGMauCOD67nUwfymaoXkmtYYMtgZlG
A/2zrGyH5qvOEWnYNtq/hUO5St03w0YHbQkRuqHnwhriK5UebBShHv9Qu+19Q3TZjzxcSfHA27gI
Uc37Gk4JD0Us0jXa4+Buupkat1Pesae6Ifc3WZy56Yb9EdWNWDUxMFrNjA07dryMLXS1bO2yT/bx
hBDKJydf17lwZ3yX3Cpxy1zgLrL5TVPT7/2pD976yWS/2IPxV4D02vgEyf/mWmAD4MzQq5664H0W
uO/9SLh1Fc3+OG5Im5dXZJICXrhvW88OSZTPoTYGh4RvxTvZ+PF9NsoUnzfPhC3lxm9p3/ZUZkjv
EX8T5DFO8IKJb6ppCfDIYuRUbBDLYUPzEVOk8MKTFC+c2ycb3InhTle+tU8qIf6ifATzcQOu0wSQ
MpvH/otHvTshIKd9xr6soQvGM0ALGrmzauppA6ajh7VhOTC5jvpKWGZ5AqZm8bqfA5S9sjTHDPIQ
E90c0OWgwg3NgjEOzmT49t3K3jWuqq9NJqOMG8RON4kQLH6TkLqDJm4YD3SWQmWO5JGa6+i+zXv9
3XMVXcYyCF6JYA2bOelZCvDw9ml4cvkgtHopohVicrOOUa+/C0V7PKuo6SIQkw8Z+ZJrntKRuHFd
u/7MWav+kqpMdxRgsmYr7P6xU2AYnCLNfpXj4oKyhlt5Vuydsevl90s0UVo5W95bjfd10/TVsEsi
Edzsfyp8x9ChX1lNxkfXreK3uR3um2bpT30OxL+m9OYn4eG8JenBsTF3zioFmnEDpQhQOyEt0KKw
+hPWyO5f0Jlhx38vfrFCm+dw61M7N8DWP8FY9ncOb33SXcF8kbGYjnXCvT1WrG2QIJ3+PmMuUpTH
3mhcpvpvnOvhvobgd+f7pMcwe0JVtycihmWV/7Lx53TPUuvG0TXt9zBRIougd5qAZa1APif/ULKK
B54B6nOeDM00rRH162KcN8J0qBcd3YNr1TNsRyoYHiJox8UtGV4jDnn+u7Hw2RHKD0aqFnx50gva
pom5Z+uhSq6OMu193vYGQP3UViv618YnEIpmx1fUpnjBCk8o61G/D1CaMDP8P8/WOkt3ncLEnHqQ
I92JlsThQL9MdafhgK7kyDNrBRi3h0JW1hbnbpZ8Fv5AITJBNLkqk6ncZWPCCxNJ+M3vdE2ANmdP
C6X1WoDu3FM5FkKGsukfJRQyYT6Fe2SIW5AZWTmg5/7fPUGSwzX04GJtJU/G5MCjHP9QlcbxAZdh
NF3pOxnkBQtRsaFVIn6GsiGY9CEmNWD4b71kel0Cld5p6WpqIcJbIUuY0wctnO4/IJzZAz1ZfvZl
5pCP28Q7ge//a+dk/Eja7T9YhxSbkl9WufaWUG5zn2sxQWZ+DwGbUhA6Jc1qtCSjbo+tG1lp9BSa
gnAPk6zVfopE95Nyqf9/dxJ+4RH0KFAHHskRMmwXQi7VcbFanaHWRiyt2M9Q/8h8o4qtZt/4FJM0
+o01LNSijSVMvMr7S/xBI8ggiV84dSJr5fPNIbHStceAjL3c6Sn4AlsKab6ZXcqGQMocXOr1+ESl
jG3sGgjHqdm2FtCqkCYlMOR/wFOUuMsV4Yk1ACB9XujKeR57sBDkzdJzlE3tv1Tr7hpHdUEkt9Wf
GafSiTSt2SQUtT5T/5EfI0K9F1ao/d6SzENZ5WPEnD2r3oZOnx1KW+tqG3lKX4UllzerSuR5Liw/
xJiHcxBzQ4U7DylF8ifp7B2c+HTTT352cp0Kf9k09VdcofYxQon+KNrc2RKmK1C2686/L3Orx9jJ
ZCYflWu1HxmLSg4tJBQVezNxkkVlhwnr5WeXJPOPdMrlsQ374mFWi8+ZQK9F2NriQXSSnmhT1e8e
daqbPvb+g2/V0UsB0rSrOuvbGim/mVyTHQJYYjfTfv3ZTQ76/a2jIq5SiXTlpz8Fxg82AbVzlhQ6
rkbjZmTxSZzB60gCkGbgKx7jFMfUCmykPCZGuuB86vzpBuBamZRaKTnyyc6FAq9BzKpj1nTK8JH8
dP9CXFnf1bzx6PMsdmrExju4B7Aw7n7B64Bo5M13NFCa76XLLdgRC2p/HhkiF/hN67pjlEJkTAia
T2F9tLnMyPtHcereDQpLlI34j42zlG+GV1O0Aqf2TiiCNLVF2uQzjpW5J688Pi1p0h9rrraaNCyl
IZ4kVe7C0sDhC9aBpcsYbulnWHZDJct9FsXjKxCV/kzpdXUVt/4RUBwelleWu2wSAUmhqXUiulo+
7g64zVgTc1ICV78irUzFDC9v4tYm73dUnvpfDFLjtKuHnq5A/MjiLPF7i51jsW6Hb8AorVnk7QcF
JZk72/tAqs0JQGdmBAkazpROeE54mccpAKQxZT7qe5cNvwA0hIM1TKb83vHibXWT4eKJJkkBxi1D
svNwSb3XN9r9E4KzkFvwcM4Jvxk7IGToyqf2z/ftaJsxIr2wa0R56quA7V+WU9b2Q2hxfEIBT8Qu
bcZWrUfcJ9PZTTs8vVTWJfkjzhuHBiXeN7+uFLa7rkoWKXd4/rsG8HCaf6JE4nmijDRdVsR9MDSL
YvKrdaX4ZSC4yfLRZJrIxZxXLqG1YoSHiDCOBZ/vMb5kKobwKUc8Dvtlsu5MecPL4JLFYKa52ehh
CornIvJ61CyRVexmCpOndPKk+BiqSCdPI26kKwwlDBJpYRGFhs+yhRzI0B+4bn1QWDuYUMo67PDn
Cc16LwKTdKwsceNnBtHyj+ACuaFw6ceTNotYTrAs1QsgZoBwmmU18ITmNonlgYjDRyCvbH5JUXFb
eimsISBlhcVf2x/JT0a8rtC+arKMZ4egK1+GrK+oMAqTvjwYoGDg7yegYCRAFdg3CO32fpQdAZW8
Lj5GTKqMhYTm5M2TTCecaVR0XjLNXyWznQVIH9zfNSQ+B+mM7T0OWp7AQRWx8zReCumjtWBbbKc5
tP8VnUUVClkp+5yBBOCt2SjglPwjSdp02Szg41W+fxrHIQjuSeoovvdKUKRsW4F1noWp4q0jRV1t
NGgUda5EFByoZLPb41iUUPCCKRPfN7op06/RzZ/rj8GuklRhrHL2Cy+sXruFKhqoCbuWCrXxnAnb
+7PNwNOlTEN1BwTCe6CjJXhPOMx5wqKDvnQxj6StwHpMrS+wsr1fNcBsIm5XyJ3WJ7BT+wif1iC0
OlUT7jBdinAbVCxUN8heODLoOdqPbTk+O+itv1ZfvFITDL4lidBSybKTaPAgp5j5G7TwCdMtnuy4
cGZste30DGklPPOkYfBIeJq/Y56nwIF6VFQ1MPNxYbYRMM5V6bjvvBwRGExl7Zm0o7dMT3+zm2c7
ulN47MkBbd2rokOLzZ5RgpgD6nefPuG7oHoVB0L6zx3wdfBlAFwtf2aO63egTiefGOlqomq7ccdH
Gh3WtU9CHDjcIyHJa3iLK0YMkeRu32Xn412cRk2nOVzcbYXPaiMGSWwP5iF1i4mzw0FFyFWq/OB0
XYklJBz2DqWIYClle0+mJXhUPRL8OqaVC3TBPO7ImXxgcBzv0K3tc56o4Gj7ofjw+j4+wcmj4Sq0
ouZzUW10V5ibVyr2XsoBY/tgR9l/Mw/7vU3GmlwtqJEGg00ZsZD2zMopwks4OdOdgDi4LhtbQg4l
wYanIX1pWZj5K6/HHwoD8Yq8LN4QBMM79LrmN4mFeQyb25AS34EdAmCJgyM8B6VQD0wAob6NUsuh
vzn1C6bSyRHhUwr9FUwU3IRKBFhXtKqI1S8etIoS2BWQ6Pcq1H8Re/UdYJv4awaj9C+mi5uXsfEe
faCGuyJW08oNrQPbMGTvKuTCtgnnXAYpiJzJjosnq5vXxPKfBkbMo4CtstP0RN4DdShYp3JEsec6
JAWpki6KrV3tpGqVI1jrzQRU/q42fnXmMYsGF17ZEWZ4K1p5hhIcE4ZN7ZS5cHwWSzl7q1DDLy5H
ikxrTpwtijI7B5x6ewwmPBfZXaF3DDgSZ/9Tk4pY9YP7FrJb2rLWqVbE1x8CFcX31uTc5YTmVgOZ
6x2gJH5VXdlv5iUwu3mK1AYluN4uFhzRwe/UDwi/foedtd91nveezvkaJB2a49IBlgRfzATLYiGy
g/CCt1SefIP9WAsqtHSM385oUs+OiV7KBGYcNcIQYeTPQvwRqKOp3XOAkfpYp6l8ZyV+9heM4kJn
GQ3JPprqID7n2fzntMVdBwOha43jIqHa7dmNq3zvBvKIW9XbyNBv0HTi9IA1udwmOkVFbPx51/Ta
eUTyD89+Np+B6qE1x+MLQB2PWWjZmtSbz/gsv1IxBMRuNHBs3Mo7PE/fQCBZsCX0SWLjBBdBydfN
XpgQDF2cZHwcbLSUksp3Tgn7RBsHrp5JBRs9eYKMnTt77SpI6/ZT4DnejW0DHbgdcQ2fqekM5NoE
3A18M4CyCrGaQiy8LHj8PUwk56m9eRsYXxln59LbdgbwxHjj5HE84aLWjbxv8X7iRxfpxqYPF1mN
nnKm1Y0gBY0b3ukPhMWwpo3CrFJT/qtcPj59uFhXzRR4Cm3dHYC5jGsdZs0ldvvXiN3jc6JdpKYc
i6Ohd7SL3b0K3OlH2D7PCS+8BChgvMFABoG40DuYa0C1COsdoB4V9x3UmL3qrR8DvHhFrVaPSZis
RShlR1MGR9EhyHTwQ70gLpGiHBuq6Im92ob9UxkJc4+B7I7AMj3jvs0WJ5zrZut6c3wsA4vXLpNz
dkrrAXkDQMB+DGzBCoMQQ0UJAOTIvKW/lqYCj5wt1dm5oO7Qkp+kuvseY1rpw9MIxMBjHDvmCrZX
T4BUZPctxKEdYKl200Yqe02F9QOsfRhPYWaBziQd/Yfd2AYnA7d6j+e/wTedUfJt1ZO/WzTltQin
43RkruYebNzhDM3GOuTBoB7pYsk/edDjj8paj98lelum5uaRKojg4rhmF82/XpN5aESafOwNMAaI
YiF72BBTlNKRRxOhW+T2UDyGpeuvotCxrlw3GFfG7xbjTb6fEAg/PbeX/5khxDsjknlemzzpnCPr
X5712efQefGD5FY6oyvuMBOEd6QcLr4b0LWa114ybNgZvNcGIz43LHiqnmdCRudPNZXYsJuBCCmf
fZZk/2VdgKM8aosN/yE62emi5rNY6uQ9s+itDmMnWCPQhfQCye/Znf+1ozFPbUqNuQeMBMmg/LHD
GN9HulxCGgweWoXXy06qS1u1mq2oU2BeLuxtRV3PesH5Ua58P1S7eRzCV9bCpDnKgSflQIPJPnc0
t1IbRJfwtmQfMtRH2pWAciSJLc5q0lyAyq9e2K/QOcvXevLsBm5HWrzyvOJAYuNGlI3j32uQA3Kf
HRPYUVkFD+zwH5Lb2AgerrwrlqE9uXXv7DDlN89Uc8cUXVPLtHFsyttlQsCyYlz7wk9FW/nQv2oL
U1xVh5JuvwZekgqYpWy2zG10o42wfb5OwpzsYXoP22QX9VisasI1y+ROcNdrxRbaqf5L3Fkpuj0s
iCsBIyEq9l2f5cFbsVDcMs35g+1LrqxW+6d6jHelLn46qwRxA+U/AiUoZ/6YpMwINiX/ddYynEn0
wF0aOa/huph7L4pcZPpM7+e0v/0MXfIgnfR2+UnXv1hh0u0TkXUvXKXz1h4bQCBe1ZcfgZTy155E
/ou/DKJKmjVbOuqavziIH7OMMMx2GPqPzl0ejMwRFya2WOueYoB0kd1VOmo/9HBLAv2T4EVes6rK
CUxN9mH0a3NhOXYrkL4BXQrWNWNqtj5WxjVXyA8T3Akk6XRsFg4aj1j20dEzmZGpT7JVpylhG4yq
tkiw9d4f7JAc2XDbd6hXtkDPUhcxiZCkOxd2Xbx2C3uYITAUeKKSGjaHTfHauJyrgZUQdYX8exjC
aA+O/R9a9wLKutuWMMfOWYG/MgPufeRr4t01VrqfZtJfo1vH+aZDBN/o2oFonQ2jxRqYvYavXjVe
nBV7c7AqgqF3sisgnT69PYV361IvF/+ehN1o82yGCv0/is5syU1ki6JfRARTkvAqCc0qValG1wvh
LtvMkEzJ8PW9eLl9I7rbbatEcnKfvdeOul+B0kcwHCXblbIGNRM85xlxLBnhwCDMQy+XnNMTzXnZ
hfErPkyYJq66+sLKgw17eDOoKvOgiyhSR1gUUNEX2CaHWNY+g3fVaZraIIwaEPcOw4jdsBrzo9k1
1r6RbvmiyQuGdbpqhVlJA1RXMAyX3j12s6NFgI9o6dT9xr/fHBzXmPe0/TF82xJW3zCom16Shw+d
hpEEonMJz1mtMrhtifo/MsrpT5d3rzxAFq2dxfRWuRje2bKKH67pNDQ4xKofuSram00WkZZRpGPb
H75bIQi7bLSVPpLRxkXtBfGqbjJE5QA3oWsj1Hipuga9vuMhfFEWpueZ1sINzJL/Al3VFzA0ddjP
CdOiXlvHcxbHl9ZQzan30mA3xSQQZcXclsb/zWXLy9Gd3D1GjbfEqu5KtbxKkUYnIByxPI6MQ4+B
bSY5oQkXMnuoYkz9Q6el8UrccRVv2VPbGHTXZ9/6cFY8XRYw5mDRLI6GSF4W1js4cfJ6F+OdfjGi
/rnIoewyVJghWo0ZKr/J/pj4CDhmeHB7EeSHCQEr5ARpITZhUQqpuRQ00BvDSzoMmpofUhsbTL9Z
jJNoLe1LvfRLCTIrVHitpd7NJZ5ZZYIB2Gt+n0q5ck+ghJteDIaXCzDw7V2butWxzRIIThGMGc//
F3XJ1cVLDfmU/Uzu/+Y64J0W6CMHe3TETXK0H4yMBPDE96KKeDlCMLFCPLtcaRFL+3GvIn9880Vc
71LhZ290H5wbtjk3RzbOX3I1rOqGLPpyiOquqD0YcGrwQ3ZqH7FvDqRsuRT5ZG/mCbdOvaCoB+M8
sv7CDbwz16FjZ0RMrQTzqdKOg/gMgvgpMNwRlR0WTO5QlXBeyEXfCvj5Z7mATuSbq+R3UMru0RrO
k4JmwIoLaf6E4x9/YhL06SXxIfLbDBwbPO3ZfcnZmwwDrQIZT8d71JbpdlJW97WwokP+oIAbKk16
Toc49k6lwKVao4cwy6OJgY8G1Ae7h+umXSTOgWRVseNZqw+ADloSLXD9XKrmwDNLzMrMnTQmASHl
Q5km4w7Djk9GFMYXUygwfKJjW2ySTys1kk2sXZ4VnkjSJTOvxostp/LVneL+XTeiearz2Nx3yTK+
WbQBoN8hF507D51ClPOl0BTq1HbJbEg/8D8g1gHj5LhmqiTFTjtsgQCwyjgdij09S+qpUZ2zHzrr
dx5UZ+H344/mDnchAGhx9hJ+mdh2Od2/hA+6OOSl6+ErbBq4AGm2RP2BdoeR7WoUPWPfHi6xjr3s
USDWuPtRoAadPKvj2FdcmQl4okJsEtV1FquZWn40pCdCl7roZ5kiSBtLj9Mbw2Pl8g7Iuxcp/R9r
SBO0qtY5FPC0wsmb8STndiDgMntT6HL12i8MEofa57kpBwlBaSJEFNP9g3+9Wfd15gQMh9QthnU3
X/7oPm1+z6X8M1eddyh0m4fsv5McH2HJs4zadlxAx7xkojS+fVVHVEit+XXsw0RMfZs+XmjHDRfT
YtgAl/0Du5d8pc3bZqWrbXMaOA9cnPpt01Mmw28eGkay3uu5y9fnro4V2XqC5W5MRxsW6t7eLkF2
ElWKWa5pNZbYublyZMIiwC2OFdsc5s9usGsAQ6SoOCypuSzeBodV5VmOY4Zto634mkK3wqzYJ+wE
ERjoh0n5RPYYdjx5gBzQnYoKi9DWw0B2wLnWstZMy/aDVhiivTBlXHEuIR/U45PEnsXO1xh0ss5j
GCc0kdc6xYhnDtcF+zLgFU+KcCmjX0zby8MlR21uCKnbRyQqfRrAK7wRWpbARTAFfjRSw+nHilg+
TD2OhzwJsFz2/Oum2cX/4E8OYUAV5plI/DfJjeq4YGBfzXQ0wpZrL7sxQxPdQ1BpqtCRtftgeu8v
+QR5DPMVAl6grfgeea0XpgHfS6zuGDTUiFZrZ1/0xHTnRLPA54Lbgi2VrMMI2Q9nE94oy3R0SBb/
rBfYlCfYEKnjoy2DFfZ/ZMjIyjqJb29ATVGXRXejT4oFcQ3FZIPmkB9YPDhZWFgYNzDzJ9a7neuP
bK6QIecZxg2xfwfTnmj+dUkJ5hNIKaq7HY5yvuf07G6GBJsRz89uqgb/Ca+Nd2tx6gIxBtLYuCx+
Z0GnEu+DP6kzWPuonBM2YONHbDugXOHMQZLhDndqlmXAAqLyCFVOy/FMN/2ySRddrLQfy7oMZiJv
HYPwkWiIQzcPZFJw9VTpNADAMK+N58lKyWmxDAoLitkXp15QEY5mwxagCpLk2PsNaesUwrdbdMGu
RYfBZsrJ+810hZk96t33KLE/+VRXBRxv7iY2susSyeWzcuEX1t2Ipa21qdNc0urZyk0d+nrGT501
D3pIWdpHYJ3XxgvrX4z+AQtwXeeg71kE4yFR8B9ZFwyI5rypgHrCZJGcvnx75nbnt1h4lFkzKWX0
ldH4FtDO11QXWkgGSikjn8VSl4fZOolG0Aqpxph8lBZs9juSsZvayZgig5HWKEjhd5XJf/Pi/+0J
8hOogUzSG3Re4VAqcFv2LibQhXr2sBfS5u4k8H7CJ4TFmWb13var1TmzVPyCi3gng0aNuye99Bcv
khdCnvQrWITYgZUz8FPqtbDHoH06eswwQUgszP30xPu3eZlIZs4nIucOUSr+MuMxmDk10AB7KmPc
58y2zj3O1yOiannMsp6KEJuSPjZ4wY79QM2a08Kqa8fZZcKe8fCDaZfAFT5I02H9XZj/LbFx0E1L
i2UBZbEZC/StxA5e5pFeBTlROlLM6uQruqgwgRlfMWW+IB9bM+Jp8hbIgY31XXVDova0i4INGSGF
Vp7oDwyh7blcsHpRjanufjvbxzYdV4oDZXGBrYkROAE7niy7sJ0KnrPAeIyOXe9cKLj4Yw003GK0
JwqAGmzu7diBj+lp1PRX3Or8rehdA7lPgf2lL6GtrJEI/7t2tJjDKZuX8mLCPH+VSLX1GbMAeoVu
u5Mu6xGYaetHT7rnsb2z0K2LcKpzSA/JXA7jXngLsdgde7+qI3ZT2pepXQ/vRjevUz49MtsUO7vR
/xEqmtR21rgt0YeY/NRCDyTQc0KxbQxzB49UjJFNgB7YTdwMj2Ua8AOcTPFn6gN1jtDpsDUi/bV+
8W4YJA/jGR3dxA6WgE7ftATeYyK5ExvtaYrRJgvMPbmZY7cwC9hEEXFg1JrWKi7+Qr+rmIvxmrsF
1DdLxs22UH7J2zYbTXuLWYEy7nm0PzjW679MAcun4nI5he0ip1e0Vv3qLtDHM2LYRwtF8lwY5sdK
yA6pl+jC2LSDN+zPPVGfZMQc7vQdK0pTnT2z8U8MEyAv8kmG2M0R7GxKWp4hKswFmeQmIw8dR1fB
Wym/G462xgs74PkMWcXDuuWr/ojNYgxYdWBgyrinHqUeo5tlLVCle5l/zWXh/VaUCT3cpXA+aHZl
K9CU2t/YoKF5ijTVQVuWVTEZkYge7BJJIABwAGxSue17xi/82RS12g/aDVEraEtcCOru+S3ajGVa
EILmFI+Wsyej9JECY7uNPhAzNDFIWiAis2mfzhOBlXIU+XaWuvvj12zlO9kgP3FS7X2PS3bNd9co
0zkJwU0Afm/Iox1B2DV8B7ni0VuLo5la2SzdAY/CCp36884kJnJMy0A+1Uv+C7p4HC7EiYnGyeac
eO1T2S1vNagqW7MyAspEPY2xtH/7GPUwkDVebG+E9u25kv1iWRgbzysbkBCJGNb/1ltUpcVPiRUk
DJqhwYeVBgshViPfD23kHk34zng2i/pz8bKDm5bPXpL+yz0OAQL4pLH7jHACawjeX2ps1loMIakI
T41sGycwk7IB7G4MDzSsOgQ0An5d+aF7L2dXBn4bHZYDtsXLtDe49p9M7eS3RZO271CfUW5YFKko
OHZYyI45twRJwm1+HWh7f6Y2ueZLM6MCD43ep0EvLsg3XJ1lORxq0szXGMDQ3xSmADBhoE/IyQHX
j8Ku73KegyNbaRsHFiH0ZWrkvpP+X0nh94USIEYOCOsHjhwIrSLjQ+Ax3suJGQFH60IKzKu/FJsE
nxrShfqZXoutaAfrWPv2uxVMRU2mpWh+TdhzyO9Ckkr2RSrtF5zlL5Q4OOduxSVEtv/kK0M84RFk
m8limZ5aKwdan0QvCVvKHcWWttzhpO9pAhmcIIQFOb83Q2/9F3uYgG2ffNSQ1dZdDRbzTQPV2TxW
QevtRFuX9zLIpp1DsukB0FAE+5m/XW06x9FwsjE5XVhyqg9HyKbda52Mr7ku7Kcli/i6Oml2JBlZ
nJkF2ZB4NgFx4JXrXp3hltUR/c6jgSfBa4peP0Yp1O++jd1fzDH9OY9n46C0lV2CpO899A7DPQDZ
sn4Q8ZO/5mxheEckL+auusmpuI2uvtcskojSB0TGxyItHks15Hv6PNauFUJP22D0HFi8BuXVlFWd
Sm68/I9bgZ2mSZqtAsUcdfM3TcEB2S3HOkIsLzzi8mwJK+SczVJVQGJH69E2E78Izyzt7cWXlXXN
fuS2km1Nk6574cpoP04VNWI0eMDmCGg2ZPN5ShpYoKhX9TLDMmIhfawmK46IdPSOcTI4zcmA1c34
6OzGmNBgrOjaNJU9HLOen8XrArgILGfucTN2AU5T2ENppoa1saN7FIdKJNm4u9BkDgJ45MHqImy7
i+BcaEb4ZYJSMlRxTTKU1mDP+knYWt4BJFD2rfgo/iVyKU5DMUqD3Q7HXWXSDxKOJOHuPi6yC7Sq
YM83sHieS/FHk/oLIwsWciLAGJIqaDcjT1s2Ep6ePU2jOviJ4m8gCJORGWEN36Mh/ctUjCDeW8V4
6IRxtEVZEN+rXhzuFjjhiTQg6FDYEKsEzwuoMFYCFksQyzPsg6MaPhSSU6+g1sns0hmEOqomUFQs
NvdY9gBpTBUOb097020hr4sW1IgIARfJD1MiiqnjB5CyKq8+xjXrA3zTTrC8ib5LvLBtZfetlVkW
dDWUc7qLJkywWxJxPHSYIwb9AUwJs41bD+ZV0qJ9DrLcCF5pY/NCaTXgWCvwKSF90fY/izDwi+fG
kd5MWJd2GmPBV9LB3NvkievcmmjuaV7D9L3PgnSJDjjcqxYNqNRr5yBb+nzq0U8mu+vTVy6AkxOC
xUTOrhq/3HXGlH2JxM73DrcI75v7+DicDK3GbO+aHVWk8LRwqHmc2hd7TpuXugVPBf04kt/w72X5
nCBguq+dcNkrAXmokxfNy6AOgyhQ1R3YtuDaR4/0oM6a8Oe01yIzxCqiJdcupcpRjWnmvLLXJNri
mLHfbSCh0EG45R4S79OIwDIyDUXSCGM2BdFqKa7kRB3KrCvDZ8afxKxHxAwKftlUIWCcSlfmKB64
IrH31hqKVkons69cTSS74A62kWqZ2svs2VbxOoFuMQ59Kkcz2li6qdFDcGnRk7X8bkva6S4u8KLf
RFTtfVGJeLnju8zasI26eH5nVCPAj86eVj++24kXhr5SHgrXj4g2DghIXSm6J6Mwc4um93z0vsg1
1+ruKEssB9YBuFs2i4U2uJ0TWCtqg9g0QD7MQX9GRkQYLLVd3ng1LWBqa0xuMfH49UjVXLdMZi8M
uwHt5rVzIqoofrtuRq05Njax4xVB72uUWcNTyiKxuMbganHSYAw7LVlbuk9WDY73RldC9eDyl4sj
F6CRYzefyA1HFpjRTZLwe9/kPtwqyDED7MeR18WMnMDbMgjKgqfVtakZGGStrB2nTvrFeOhQqWiq
8n1u86H5BHAnM36C2OPBEuhDG2Us3hvKZ6MzHWKmdSqTPp6uLNpnQd8v160tcP3ksy7bWu7GaCDC
ovngr2Uq3PGM56zqIMk5/hELWGd/EO+l09SlOvTgMRv/ZDR0fLAMacRPOrnpdRQ9E6pghxoCb8nP
MGz6ezFa1dFcwyS1SRvVxlBI7Aga3mrtB5LzgaKWU0RZyTj6rplYxxcP9zFnGO3STmm4VLnUXbVe
d8uBDJPXRen4byLwXO8qkchmjwFn6v8rDB3E/2W0nI9n0x7t/Fr0cjhpD8WUJqG2WLPoY4sn2Yij
s8JxZD6wZk8PAonAANtO04/tlQtQe4pwEm4/T5iXbOxvKcfF5KTYvxbhDum1IgOXPZmlTX9jPNvZ
2cEyrqDTJC5bMu7KukBApMPhWJkZRl+riXNcMk78iHVAM4EoWvL2Q1nQEtln89XAxN2zcBbpp7FU
KO1uRTvyvXEiAwOsA0TLo+1b3rJp8T+HAe/wxpgojY+Q4D8apcSumiLz4deqOonU63/HduBJ+Ca2
sDBXkgu7BAuU2TSFbwv1btbVQKMrigd6cVanB0Qx6vlGHZvJwXYIOHCwEzfgxKHZpW8jPNv4metv
x4sHh0kh04T+Jnb1JxWb4w8FUcPXkqNoJkTeimEKIYejh7Yx3JvVdmFF6hR1jY2lq+gWHOFmY9bn
DCwHgNU8HhDbKHopJ9YuMKVBBhGVdxZ7+c8aRD9+0D4Rd/tsqrPV5pGkdHg0U+pnh3Y03VvLVXx5
OBY2uBzCkaw25G4EuX96eag20qp5Tma6GPCRUdq3sQaD5p+qQgQKNbtaNFi0/f7SGf3gImjG0n8y
ofJHgCVS+1fNZQbSIjw765DQrHVu0LQnPKa28Q5UDRYBZR2DD+915Skn29ZiXc01rrOByJ79HJN+
g4SUUahdZDG2AjOq13Jrq4KD58AMxqbAq3vq2+Ytb+AriNXg+6GG1gn+acLBw528aQ1PXmjCLgbL
TawwT9bcmciZtSkLcfbpct3XEa7JbTtAr7qm42BrOhWcKjkpnwnhOLDnD3Es9u9OmwJGU3HN5XU1
2pykC7EBxy6AH4qs5A/jfxfS/YapKAau+RzYrC4vysK69+i91WHYz7UNl7RltYm3jyagp8EqfDLX
KQlw2rKomqJDYCptpyZ9pwPcy0XVnLS1GgPN1Umzz1SQ/KMhw/KfkCu98gm7pYsLNLD8hjCwhfKO
FJkJSZgrG3n1yMTsrb3DzlPenSBO2Kywrtg5C6zVHUNqPl+nnhfss1m3qF4YjZqLLMf6g3zHxKhU
Gd1nYdpNmKelsr6Y28pTynTC5lnEHtAXzNrduyJanrB4cbyd2bKRPNhxBIXLS/xTVrbRHwmqHw19
UBcw2dGZ0ubxKlOrhJTD78Cl0bhzWuydPbGPjP0epFCBnaDjIsayi78AxXOSAl6A1NjjuTome8z0
3bRzEwEYEA+Vi33McVnAklZMwtgiKHypyiBZGy/6YfEvnmvD4BoHsis93wXCb7UYikMHfYAlUSXN
d79awc1AsJAW7SUtw5wtZbkNmhlcPolL7nEFp8o2040saKtrnW3C7PyRDjK488dkr4dzd1htpnNy
lyy37I09OH1yYPDuMBFTuiHuLT7dk+GzmCVoPuE5BHmK1y1uhMnKwpk/HMv1PuxEWy/5kLM2H9dG
gpvfOm1/M+k6qW49Ekz0U7Lh4+SwJecpPDqKrY5cMVEc0ZpoaYplWhjpLiBGGRe8Jvj+Ho0xdXjl
YEp5i6dSXqXsRyPbUF5jFLfZ5M4DnSoBDD9x7qtNVxryi8nUMl5MkzXplwlR9IDVqfgYCNSNP5hy
IZ/xPneSL9kznhzwsavxUWVzQv3LJPHyeLOad62iDITWW+mS0ZH1iwOodiZZzd1159Ggw4+tJl5x
WcpM4/9ama2fg9FmIZdi9eA7EekrST37je4RGshNLg2nlO2qZKct4i9iU/28wyEX8GjxI48uERxJ
kpyqCcGADBQjjYbcOt1UuWyZbJF4T0JzQTqDYSzFsgGnMuOHauJ0BUg4ZP/fETZi7NoOevwcBQRg
zaT841k+v6yNCTJknzU6eL4YoY/RbAcn0Pc9K34ek9Cchya+OBP36W2Oz768Z40H+wEpi9m3GBsP
3GFvs8azzRzORy29zsDhJYQkU+fbZHBlhycX+mXghfQ4eNN3AJ70ybD46dk7lOPxY6h6w6l2NF91
X7Cy6QxvFIOIQ6aiu8R9I88IBEm2xQmxigWeyxfOzdyWRKIFc9LfWL5rpyfhelZwqrJU5lvb4I2x
QYPFjphIbwyJdy1XJODlK+4ssz0Mc+MhvbQzZUDDQpUV2bRxi3nPvVYA8+D8iaTKdjm9oQsB3qgz
PnB7RidftpLDEGyV86jtqpleUvKedbYtoBORE8ub2Bd7q7dU+1Im88jqAhIqIQKBBZUvQaPBkDj6
hB6rrxiybCqTZ9gihhBXCf8l2GFVFhAqsrqzvhvQ8t5uaJmatxlskhm7ipUGBQgqWY1nK1h3VHVi
C9XsaugiAddoOYp52GUj30m2X/ROF7Rw8zhw/9oTCox38TSI/zJS9zefb+mRYm7ZU+y31NPDNUz0
4GaMAKH3JFAACheZS7y+RZD3nGBqd2KGK1e0DZ5aXNXjfyyJkuTHV/QN30hJFwRPbdoB9zZCZoQL
M+vy/iVxB5bpTu9XxQH2jyUeaOTQ60fpVIekiQw0gSYqicZRYac0YfmjZ5IuDbM6qy8YCIpQN6Y8
xhO2011Zoz8Nk4A5JatErszJmI95aW8UETNLx2LsuhBjnbNHSh/xXLEJbODiZEP51k9+nl9z0x9r
DO6L+SdIGusPQg1E39pwAot/Hfjgd8MDI3ZLC8gmnnpw4ZvUK1kt94X7TpLT3RGZGMCJVcbFJPDM
UIc2WBs7VfhWBROuKCCBRCAX8PHYVfR7mbox1FA6BhccWbxA7uwrwz43sWuuOUX22wNxtHevMJT3
2+yS9oYhfAG6pOoD9gTaT1gjZQ6+n3nYQxmbWPbXA7oNtEA34fPI7CEEMdhyq1FdvxcNFnVUS398
MMFl9TvsNlwHvGW1JDvYM9UoMfMWaLTv+dvKxbs51xO+coj/8bamPRMPszLm/IXi6MU/6IFR7dT1
biSOfh1b6q1Yk0VI7yBkfk96nmACVpCmstU5rdR5AVFGHFya9sCdYInTF1zhrfsCQGskD+Zqn8t4
kBiwaii0VuN4hquYtLTzVYw9b7DjuEftbG8FYdaBIULhpQO71oW3Y8e1RmXJs99TQrgZNF7CHIt1
XpObM1lBURVCJWUXKjn2f91i3YNnyDPnVvpwbriSUntl9817ncbBIRWW0+xj20p8jFzCfSunLnjt
h7x/s9og+TsBVTC/BXCGFfXuW3+wHY64zHOhnxnaE5AkyYQhIRfNyIs8Ae/T8qt0QY1wavRx8mYM
s/ELkWh+BHHmRhRN+PBtwfZB/rpG8OReIi7rfxszQCziLPDewGHThlTk4zDfC8DoNxX0/OGBJjg0
rrq6jENXNa5NF2pD/9PgJXUblhbB0K1rFfPFyFgv0kJq6bcpaZPfAQ4sa4/HPSmffWUSKIkCUlkh
2jGnmjkxR8S4j9/AUxriPLv+MDH3FIC54VqJugL1nVOQwuaDXZ05BMGNrItSFLs2lAaVHlLZpcSC
W1CtSs0mqZPEtcKB3o6LrVhAA3CjY5tdHu+9EDtgND0TCgq+SIIU76ykRx22bK9PsvRg/AMEeiw2
q5czV1KvPMdsPv9LzFZ/+Kb2byQajBkJw5/pwraBhAaxNfbftFo2o7osDZpQjYmKd9VTqtn80RZs
KP2LkhsMKph4FlZmYAYjIpeBiXkMzO2CQMaxDuHcxxDj1kZzmWjPrbcs5lkFJUM3shekqIo6X+F7
LbRh/HnTk7YCfddNL5/stC5fPViG0d2Ycvpp7UhPtCYr2QfWrrJUx9wXqaAObaiXCaj9Jj2mgxIf
iUtX3YklvezeOqYXQueFnVi7gA4ZyVVaQc/dkIMcQcwYoPotqgWPUeum/4nEat6F2wK4ybT5U2RF
cMYG0/zrU7O/ZqnvXlQRx8XBDjQFSQHhCOS6sUz/lHO3YludJdYU7hjek4xYbj11SZQE3A0ZiS+z
MFv7iue5a46O5k+MYwuyUZBUhLTqyU8baMi253y7ujdOhOy78YNMWmAiu3MhBeLekjr+W/u8/O+l
W6L1spVY6uCPcDs3uxXjkKEw2eC9KBLglYLRLnIm3i8W7/5dRX2wtQkAjx21XlJ949qBm5p8PFeE
KctAGFJkqhaKgxcmzZPnZXhix1kF9JzPOn60BM2GcJitHJT4kjjOHbOLMWBJZeQ/T1Rm8N+YM8Iy
keOPT5rXw4stl/lOfbCnnukbKn5VVYykOgaxB/EhVSkBtPVnB6AWp1JFknnXEX8xHq4N8KI6WjHF
IaDd5zZQL4YbgEE2MgE4b6M5c+x6rQXOwM+LJADpISNR40qVI7eEDYvT0YDeocQE24vf7zmCdEp9
g1BDqT8NNoKJsxW9Ih6GHJVO8RGtGVy07Szr5tel5PRqNpw+WBgR5JCR5uQjBiqnSJfXS7tjr04G
HCllku8ulWgQwbGOZFc36GSfwgsEOqM2vLKC9ipYOX160QTKo4cRUaCU1DGX/HKmJjWD6QA2YnJr
Ms4A4LlZCpHTFtITx7Q+y7LtwbbMOonNG9fIHuteQVqTJbpTuzkZCYIjWOV8dzFQ40nGsrdCGzox
7058eF3tHUurIqkRt5NBIZ4vTo4n8w58CFMJNFjAJ97rGjtWf0Hllod4FOrgNFy5/0qxfkkGCjpO
MrDZTGqVlj9T5tgZl3tr2WmqzuWOHm++jePQILQmA/Vr/y0jCdZjUXP9eEoNqeq7bRtDs2+xhsVb
S1ducTK6yfSIX7uVuOVxjmGSNj6CJ3T2HCe+/2AxndEz/7pY8osDSTaOzYyr/cUbYyi6aV40d7DV
vMqjXE23mo2BGWzaPm68t4LApftKeqEs4g3mJyPE2oaNUEGywvAXjJ9sAmExpIGJTR7FKMbLoQz7
VjB6v1vMIOXLklXpq4diy90N3fiHog5GO9+N2xera7N6R7eCf6l4rn8Rd1xgJpPfDbmQIRaxy7Sm
fCO4ekyQ1OvSu6R1zN+Acg9bkNYFH1BnZ7TqifVaCvs0WZzG+/AsOR9BE7ikZStKChHznM0gMwi/
Vd6cOkflxr3jDoSFw3LEdK85T9mIslIol93UydjD9RI4bykoQBxRaVAV55Td+TbAmDyo3VhmdnvD
TZuWv6oE9+y363l6oMQQ0/vWi7p+3OapaUTPiUFAiM26y4RAHra2va8apIc0NjH8MfuTEBBLMkxd
QX7CfKRu9uQCtWHXIH4HNMRFRJJoPqbkh9PIOxgL4kXJLQfx/mZYUR79DWp0K1hlHMpgdb8VP1Hv
yGPV9jQXlKbV3JyOJuQPLRDA99lgK4sQpillyDqK5Fzcj0tICoHuYckeCtxL7y7y6s+QD8BTLPJW
0bEiWQPNSB9BWKDnsL8BbPmG3pXgX2MPyhDiE8knCeVwiaoJQch8OGc+lqETB9riPajzbmLgKEbU
MTMr9ogFtX3OvVicaqsiC0sjA2NS+e8dKhU3dVXK6Q/yOTZWbp4zrgXkRpUjQ1KJNem/TsCfcGu5
KRpFMA3dW14klbstUYO+Zs5i1qGGl5RMYPP01jFcPxeLNniykuYTjo57bJQ1LNdGaK6lKbjXvQd2
IX53LXNCzFis3PvDHcMlvMZ6y34tksb/XKiIiOO9bS9APCZOf7Af0srhYrlR9lbVdRzdBzL6eyoz
AKZ3+fI6WND31o5mHQ/v7lRYSRjoGXYqlWVN1b/w2skwPJdlVX/aTczjSQom+cUR43918ygRXIqF
Klp6yN1nyxCBSRih0RpFrVgwTJSu+zJzPzBPPdUY37U/+OknBiMIZpNocxqk/ch56DqyyQk1OVei
ZHS/bIrqz+SQydQyr4r4rYfX5b9QTsptiycn+D3rSR8CxyKkPKny0lqr5R6RtPhkgJ2PyL+kKH3H
60PKmkElAvbvIYFhG5hvpZjbT4IS6fSa+8U4t5ta2/yTq0KK6Mho+9Ozy16d+x6tVzBqICcNimBd
VbYyXLgxE3iJuQtulz5w0r8RwMnrNNPUeLayoGZXl/eeOtjDwgAKlU8dknTIWMq0DXwXm6GVGC1b
L3p8J8/dVmPnP1EPzchNAoTNbl6X/i9WzuplcG0NYUOUutMhH79hXqtAju0vC76P8T4SEje2C4mv
reKQdk+WtFr4X7U0NH0Mjk7+SObT4tRqeBE2fRjyipit26NDQFnvgMyVeKOCLld3P/BH0nDctAzx
D/1JEOw2IC2oR4Fnug4tKckjgsWEkE28eGS9KowifnYM6G5mOtH1EBpL1/iPOGuJlDLDRFtWnIA/
QHeBrUrJzBkhvz+pbmo0a/zHPiczfQrQCeuIa/0uWoT/s7BSoqqZp+A9BruBzyKHu0yewqA4k6nQ
LrbdUo7BjjuR7fwXVAR4t7CT2RLD/TFnhmG8+eyaIBgAFyIJiFzAiuzV6Q1qKhq2oHAfPdaUo12G
AkzXwE5Jcg8AxoXnxE5WRq00e6IoKLvxfnQIaWsAps7WYRv3hkfezPcZ08m6ITdn/3cFcBasVWI3
1Z6ldESAlSrY8zTW1XvZty0Lj2yYY5yVK7aT2y2Ovn3CgErCdwCqAlIvLr4HTrDp7ueBnV+sbEj7
bm/OShqfCuyW/KWGAC5jH/PeOUPdwp3XWPx/RDzk0zcIBwWDMcPz3Z4GM182roON669pehmfGwdL
AJAYLttyxM7f+4BY+BF/KQDYyydpAS+GpJOVyfBa0xr4yu52iqlQ8ON/ALaH/KVp/P85O68mt5F0
Tf+ViblexCaQABLY2LMXJIsGpZIped0gNJIa3nv8+n2gc1MEGWTUmenoiZg2yUyk+cxrTOS9QSoc
Uo01JCpW4J0w87TcH/g96XgQyGj6ObX4G4dpQJcVWqjcOFMABluJgBSCBsWimxQE8VPZBcWf1Hdc
CgC6xZ+hG9h72+mpNS3t78kD3m3VX+to9P/QwnOKnwMPBaaR4LoJjzS/rj/lSDOgHE8N8Nm3KkoD
CQJBvB+GM/9MtLCEFEdgB7EPT3I8a0ouHasDlvpkj2I4prMoH+tw8NtPgH1G+byIBNSH1miRLNiV
XTXhJtL53CNmCGP+I3ZFWfiRFpPBmCKBcyo13GoOmFXYf3AmIhGNnTaktRR3+8p11LvK7JOToZLq
odJj8R8FrQ8uPch84Gj42lRv7NnAp4qyGACtmSO5h6cgBCCqaD7oRU4S1HE2nFFqlHdMn5IKBScE
NYQ1f6g1YFY7M7OGb3mQje4hwbhyQrvJd/FMkDHViC2S7DlWhFweyDOg4u8b4/wtpwkGUFTP53iC
BsHbvqUnZS/il0QYm96wnPITDTpnPgUQQBOSnslBco17sTqGVl/TOprKJ9qReQ0lx8rlry60y8+O
1ukmwj3TYM0AbzT+wTaf+vd2XndvAPGoI445GtydxABwkQ9IEUyucpeSf47Eq5v381fZlhEiVmIc
vgr40BYVJuihos/YwhHrah4JlgJMCXP3Iw0m1jjTnFjjInMt6J34cllwcrNYLz4GbplhuMcVB1Sy
K4ivfbRRPBCoVBcDFLLTB8KtGRyGa5Zym4DCzQ9FRxc0AINsoo8OvvCY2aOVcO772voOurKIW6oN
cUVdYJ4BTsqjCd2AEeJJhM4HELDR09xkaYGwgdNr7/vZGTA0q1xbvBsrvRUedxkkQrKw+keN9837
RGil/0WVnWYtkhNGfQp9w9hXEDE8LHant6Y50ZPVIvtpIrVqvvU2PdgtlTjjN1WWIvqMG8P8udIU
URu5oNoWDsv6AXfE6HNDF2cLDra0ftN7mEsP70z3Mevw1dmieerSh4oxIoJKjLPBI5L7yXveBahJ
pARSe4hU5dK9jjN4jfsmUzMUliHiiI5ehWQeIsAmlV+c7/BExUlatzF3QArVHeKtnhI9GABdehiU
x6QVtop3AeeTUDezOvUxHsgsd003D2T3ctLel86kwTPOloL2mxk4eXAYYpg62Ci5Vv9DR3Yx+TQ1
YxIgQScayhLW4EKTgWhFNTlAa2rcaz1em2IrsTPItE1nlvRhKgcvEMTsS8Of+mfIAMFc/aNE3fXQ
FvtygkYJLaodqVsW4NbyaddXYd6Kj+jlxvh/+xqt/eZTJJHK+9I6RT8+AdTRyuC3S7Ad+3v6Zxww
MN8jcPmD04E3xmEtg9L7llxvxobDVMINUoQsEII44icC9cGayD7fUtN35l1XGMWPqNaL/hCbWkUD
Sa+k2R1iHrIOut4IQSjfqgwIpzzSLgrD72FvcmMdJ7xDp3Kv5+DjrPaff//rf/+///tr/D/Bn+J9
kU5YGf0L+av3gEDa5r/+rev//hfX+vJ/n37/179JQ1CptBSKLkRtrkWFi7/+6+dzhMcbf/f/kkmQ
tbCvyp++3VbVjsxnOKQi1b/aBvkEbD942hDnMeVuhDuRvdQOnfsxoa8VAU+6/WvU+Y8xFEVuvCJc
OJ22u3RQz38M3bvJHnj3vyc6cI+dbpbuNx1OS/tg9NmUHTBSgQ5cJSEhxStHhpRvWYZQ0pao9kvz
fGTDpAekhdrwlVgxOdTZhC2LDThOKTt4Aznyl+4jcHV7TN09n65EcE46uknNHA04hbn7+aDApigl
KfDeGIAMzZMjOxvhyNa0sg39WFpPm4Fjw9VcNpb+3jLgnSKEb7kpr7NUlIVKuqk7XF8LcbQp08YU
seqOoACDzQWfqGF3nYxx2X8c9M53vCAjsXlzexKrTyaFK5EUdizXNEyQVq5zPgeDBZqtoBfPk9J7
4Enl+AP1vP6hMQRSXZKg5ttkGMHp9qjLv/XFrpW6IXQMVqhislEs3Vx29YtdW8xNElq+XXxE6hET
izJ3sjd9ArMQGvHcbikHK/rLOM6eQgd3jjvb1LoyujSVyW41+B9hnI/egZWtm0YUH/1iaJ+TTFof
g2aB6aKPeGeoZcevJyody5AA82zXNJct9GKijSE1GgJm8bFpySxzgB9byET1vkvccV8r4Xy+vbDr
z6kbJhsSvKFjsS8NsfqcFoI91Qj94RnXSXgLobu0WahjICwX5UcK/vSNbMLj26NeLiijWhTwTd0g
CLfE+SypcTBRmm/PRUKIvpk1+z9hQwWbrpk2/3r1WGxTKmOOpaN7ur5j2JuVoMTmP9M6l58JFNEt
gY4WLdUo2HS3B7uynKY0deUYukmjVa12igkJ3KZ0vRgDLXR+1Ot+TgsbBykgA/4ayTq2kmmkTw+3
x9Uv943JwI7NV+QedeXyw17sG0sDPGq4qf8M+sorNVmn+1qixRtQa8Fiu0GiPhrm+mdm61/NxaNn
mzQtPgM+ihU1t60N8WEgn3PRf3mPZMkn1+3NO4f4ym+0STipQtsUHYVY/cYqLIOhQbzieTJxJtmE
mU1ZDr60+Zg3+D5GaVF9vb0s6wuX3a0M7in2GUvCFXK+KiHZ8uyEmvlscLYBBsIfaCkKgI+2UXCW
qEgdTVujew/9pN1HGORub/+AKxud+1Lnd1Dd0m252uhJr0MT6QL1bHejcUrNhkpSmfqAcfvuzlDr
l5070lwgQdyzANqQy5Dnkw3i0e+crLSfEbRzdyW82j3we3JC2vmHPC4fSyK/DfxXudN1H5WNogAc
UM/Z8facL+9qy9Vdix8jmLmwVq9ci5kLOP7RetYG10DvdnT0U5mm32DTE+kXSLH2qZh2cGSjOyNf
fm6eJYdBHYcnnWU4XwF3HmrXKk3zGcgHHVDNGtVupP60d+bEekNT6l0K1mjvd/YCDnHKx9sTv/zY
Fs8TT6OuE1KAtjgfnhfKgTPQ6M9GTCSrx0MxIvoUzjsZNf1/bo91eZZspQRGdabBsafVdj4WhtP4
bjSO/yyAM+5F4y4JXWgdgEi321yM8eH2ePrFV1VgK6XikoGRLJCSOh8wA3HROyKjyxdoevmIuWEs
jz0dT0rDkW/Ve7sdxCnD5gYRqSnA5k7NtjxNmNrN7xskJ/9TALaXm9xs5BtrToZvkcUrjqRRDfG8
LMP4rRta7rvbP3u1TLYNqJ0DoWzBn6XurvZi30wdqrF6/mjM+XxENKw+Flqm7+jIpc9BKO4dwsvx
pDBsvgvavS5l29V4AtwRnuhJRYvSxaY2H2CvoyTqI/ZP1wKJcWd/e4J/r7AXAQMzBLQkHIWkl8MV
4K4u1R7QRAGKqXqkmdx+dk0tO5imkW/tUIynSM7ymzaYCWZwI5iQMmuTw0z7eidIYh4swxjvvOzr
W+i/f48ibGBXIm7ors6gniKq0hloKgGaybMQY89a/h7i0g//8Uv6cKc6HBehH5HGhxzUDErDyKN+
NHEpcjyJ5ennOwu0Snj+/iBwSI6U3Im0Vlankn6dDmay5ZMEWdpvUYUGqWBi1sQOtWLxDg9JkMRU
Z1E0wq5xknur08Q/aWlE4a7PTNqNt3/RlT2iK9d1LUcYzrJdzk+SK7SByH9sQQTY6d6N9ekjAlPT
geKD/CN0qka3x1ud3GUBeBR017aBOxvCWO3JpMMDp6PW8VghG412MFJOw5OR2HS4Kwkw/+hUtT2+
rSlvf8Jis6/vbFFjuRpWW5Rglqef9dcJxFbBe9Ol2MY0YfMYjul0avGpQx1UjF/cqH5LxG+ipRW+
W8xrf2dLw4YcWPI4VdTMbdxTj/gloTBOc2fcKIBQKAPrzj9Bj8pSYA/xxg/t6OMklTpGMgUOklFm
BDf78/Yirj+aQ97MB0MR0uSNob56/tEaE0FDUvf0VPLTsbyxLRRsVPSON1BtdTwLnm+Pt3pLbMex
TdeCHy0MOuKuvjrWoVGHCkFw7eQ4bi9gelKBHmk2VgGEt02aTbzgd/bl8q98+Zkch5SUd1syT13o
9urk2hAUKPg7rWe2ojwqyt74fkyIFrVms7WtanxAcLG4szlWTzbzdJRFMqDbhrXIOa42J5Z5Uwbm
E1MCRzm0DzMoatY7O6VncqxEWU97VL807TQ2etnStQfcsI072j93Ji8vf4gr0B0xeFAth9Bh9YFz
Ab6nhvjlYe8jhjc028L2OQNTnvF8213zzex0G25vR9VvJwOUejLE1tpx+qT6yGretHRdxRfKuxZV
EqSERfR9kItlDoheZDffxiD9kucKWQ5/J2iuub8aE/XNBx3cPhdP2NXiuUS5NSSNrcDLoWqBkj3Y
6DYkTCunCLfoaCh1cWrQB8LdJzNHGqdTXGhLIhqJyBu6rOsxcYyA2G8hS2nBJzmgzvw5BmCfvie+
RpNwHMaxMzaYSKDNfXvPXpwREnTXkhK9GnI6w16W+EUOYoDZwxMBnJLd5HRIE3+wN7QYkcQx5vI3
hRXnzkdbNsf5jmVATojOHw5fbrl4XgyYNPC38SPLPDGM7QcEc8uPGKMGd0a5eNI4YgxDbm1wKHhp
V/MqkXCJAZ1nHoANvJypHJ5qU+LWYvYSy+fSOGkZQouYgIdwn/AsScus2apwSu4EmOubnB9CXmmB
kdEpwbjm6lIYE4noJRYBXuCaw2ezSqN9jje1l+PG16Myv+hARkXpkfJWdxbhyvEwKE3ZlAsUycV6
qXXU+Yoy0vENgV64tfM8epehZfQwLLtwhNhxAvOjMIvEhDilJPP+9ta68qVJaiT7irDelH+fmBdf
OswaY54y0JRBrgN7BROa/daiLHr9DjYAtgmeSXC8wl7FCv1QdAo3cr70DD0RedPRfpKOP1n7IB6C
r8D5cQC4PbMrh4YvqtBKJGZCPGa1ueImHMswC0OvMbHFMfvmEQYhsPoOdJll4Ilxe7hrmxkNZl2A
AucPtvP5malFMrW0xEJvsFOe0TGpud98Lo9xTPZIPWCVkpbobExx+SbwaRFMTqu/E3X16/YPuYgK
2MyUyKk7KXspA6/Dkt4cQRDUQeYho2rgrz6q0fEg64zJNxPD0nlT4Vslf4wNyL0tGZQR7eyCivFm
diwt+J2oUZTv/M5AchW5lnq2tQ3tDUvuat0NDLkpiCVjL47moXw7A0vq31W6gu7vCoSOmm3md648
FrlZg8IBVotA5+0JXrzgPKaSUjuhJ6GwNFepP0qRmEgbVGMcEOt/FsXYQ9v3SLwCHsIA8PZg6/oP
7yiryR8WOGIqK+vEA2RD7kQ8EijnpTLfh2gL/YLniVR24kz2kUtNkZJiwjnvDbAD1eLO1X8qseRJ
3/CP5h8NADH+VjlN9IRrtl7uMfI1fsXEsPqdLXhlx5OTUXdXnDCbMuBqB06FgNjbRB56mLMErI1f
rRmo5rM1G07x1NLZ+Of26ly5N21WhWUhBZTGes+PdmxQb9cSb5jcfoe3kAUsVkVezDW2L6XRvGlk
gNdhGcSfb498sQkwBZdoqXJt80DReTmfa5PqODNVEfvQxmoWKo8RZKA/u+gxA+r9dHuwK5ckAb5F
8gXNT1JePR9MWjAC9LLCSk8646mFZLnVp+R/8AhxT9E+UqZhk1itovkBl4c+gvXsNXNCSROUMwBS
oWsYeSKshJpCh+vQBBjOT7OH2xO89h0JzYQtuC+XivX5BGfAOW5rFrGHo1BKDc8oDi26w7vQYfis
gbkKR8rcBsY8HG6PfBkb03dY7mk2LO+DvjrMANnl0LlJ4rWOWah3oUYN6AFnlPCjERh0dkfsGvG3
KEb/9Vt3iaWW954sH/LO+ZTr0pRTrfmxV+Lx8pAMpbaZgLS/GcfY/jPiQ4cdRlBAbKHgWt558y82
71Itp0Iv6BZSVZPL53jx6IIfDyKnmw3Phkm3Lfi7PsyGjx5gLLI76dXF+pLh0JLU6QUySY7o+VAW
wI6cIpHh4elsQMPD2EmBO98EdjM+TOjv0fcV2WsvIhZ1GZVXCJA/cev5oHUKZn8SUnkpAh6PpFlI
WWEMtMnnNjq0NEDurOfl28uTQKJjOxTRhM3TcD6goTIMdJLM4smDPwA9EgfxOP6nsvEiwMJk2uRR
xuzLHAX3ELoHdEdjX4wI17xyNy9Pk66oPdApYFutNpVpx4npB77pNW3lHpoWeCfaFPnOrJXcANcV
n3JIandmf3F4l0F5p5bzw5DuarUjH13MUfjSS5vYDkHwdjOImYF4feMSunuoHCJJraxMHWvwq6+N
7BidfiWRhkH4w118vvSm0Gtu99hCdolu/Nda4SCABEhRvAWYlSCUETQQDl6/zDSBbO5IOnnU587H
nDV8HLOgJ5jDOgxWShU/+FrhvnNwPDkEi94bqNgsvrOrr5xad4kkaXeZhs7XXY2q0+UYgtb0JpFJ
gSRV06DuFPhUZPUQMO3tOS5b5SwFW9YVTUiOEI85z8/5aFmquljTctMzS26GNlT5ls69vo/C6adE
0dC7Pdy1yZEHEC4SePCgr3ZuB50tQgFKohoxZdvWiDDLE4BaciQK7qQc1/brUluVBuEykfIqMK/0
aphNuixe2mEVIWTnHjUku/e5yuWpBff+uY10fUf5EnXE27PUr07T4XYi5yLhXDcyavQPEJENXU+i
vp45QJznstgijzPWmwpuif/gRmDRHvDbEBjsYuBrYhURuJNL/auVNkL9PrT9Df9sjFAmWnuT2M85
whOfgVj4xh1MwLVNoBBT4Hajxso1fr4J/Nb3gzqCETw7IBF7EKDIZajsmMekNFOYaHfW5yLQYdMt
8Ak2HGmTq1Y5zAwSv6ymAIXxrG1/Y+pYH2ClZm9vf4VrH8Gxhe7YYBXZCautbbbOWAlRm15bVO1H
XJayx7ZF4ilqZvPO3Xg5FNULXVKkJIQnwFlNCHsCS0OaQhGg9mLrh63x0FUmgs9RL+9chMu2PT+w
S6FEQD12dPsS+JIEVlNDCVTg9x0wVwFayMqI2i+gxPu9TwT+AJze302yhCQjUGa5vaiXDz3DKxrk
YI+AJv/d+S9iConiEsITuetNoTO/SUvzKSlRu6XE5mNHD/bQCJERuD3m5UlmTOBFij1KZOyswkYU
GTEFnBbRCkp1z2Ie0TJTg8SkUeVvrQKv5WboYWEX2q/bA1/u0yV2YucsHckFbHR+LhpnKKsKSJBn
x5ltPpVmg0o6mslV8uX2QNf2z5LNL0kVZYQ1nqLXrL6aJPdFiEiEh393+Sayw8+1YGlvj3Rt+7CM
5lK15QOu88wkbEU0GYHjlWGtAWOzWywpozp+1IcB3bgkr/oPSaqy70Mn4j8Wb+OH2z/g2pouQQQF
GtsgCVi9AOSupaZlk+0hHzW/89EIxM2IfP/1dwz5GuGhw0mhW7NGHPWxMjWFcIJnhXHcI2/aVs4h
obz46luGcXg/weRRdKZJcr5HKN/Ozlwq3C3Bmv5Q5pw/wieqyeHE79srd+UYEOw6tgH6b/nPsole
HD1lhiYgatfyxnLSHnyhZ3tq3OO27ysctgGgEWNjvWzRKr3zza6NTOjHlWMrycdb/vqLkenzLBhx
7hx449l3dJPinZu3UD14T9GtjVV2QNuv2wEsu9d8unIyqE3S/qIhCQJjfTKKqIdUGnbKC90cLpZG
d2tq02TXDU50uL2+l68g4ZYL05PLRlBQWb0XYaz1f8mXHgRi2lj+FA3HzKSoQp0YwRUNu8DbA165
S5mWQ4OId5f/rpdVQ5mqLGOuFz1AULm3Tp3lInASSWwUh6LeKbQ/bg95bY6KS0Znq7KLLHn+Jckb
hgpxNum5PULbASjaR9OAwCBUYSI0k7h3rptrnw+cA2VKmxwUDM35eMhiz2KSlfSkaQAx4BehRDbj
SjI4r7+r6cqS7EoqUpdljaidxqoUvfTmwnK/6n3Y7xxrLO6c9msnAb0Pi6IQV4pa99iMRkcJEAkW
r6yQUK7cTPuCIUC+C/oChLvVGM0WOcYfkfJfidvkYqEOIZXjAPYzgfutYjQ07BNc+gjUdcC/+QYu
rP2lKdyvhg7Q2hwhR9RLWvbq7WIQDqKZuSQJ0l4u85cHv2hVWPYJNVAKVoc2SIKd6Rb+pw5lkl0F
QTO6Exle2Z8GkohU7l0+JOCj8wGRKIDFPZBk9m1jYnId9ScjN/wT7kS02q3m8+35XaAvllVF7ZWE
EjVgIH+r8yDierIit5Meyj7t1gpidG7AG+6iYYCbMBIbbPpIorrRm4pUoa+fioXpM9D7Rd8hbIY7
C37leTYoMNAk4vHieK6+8ojb4lTYg/TwtW3omjsYvG/ApMBTtTGHPNaDW+4byAzHCjjWs2PH6f72
klw5seScCxIF8RxQdcsXevHJTX92/KirDfxwBv8Q0U33xqpuHsKqCO5M9sr9J3XQq7QcHYAvxurp
RENQolLaGV6cOeIRpgmyqF1nfyniOfozqXh6amUv7tzyV1YY5DgAADKC5dZdXbqta6lejZbp5QI1
X2TF3W7GHAIhl01aYSu76dEVfBu0aN9sEWhXj8ocwu7OzJdzswrieU/B8Vj0wzjLq8+M/mSMch8J
0ITl4veoGfwPcx8a8+tPE7gZi3Lr0qZHaeb8WxbpgAxfoUtP9xV9lw5R06JsDOj50PJkTqf39XvH
5fYFqcLX5Ko6Hw+b4gEHWbpftaZnv0fNtD1M5LW3BfyDO2/nlW26NPqNJbsnlFwjQ5HwC7TaTE1P
ULndovg64l7ZIqIcGCEC5rfndeVWIvgAgrOkICDol8/54ky4STz3suTVzECrf3J7sroNJECsliRG
Dni9uo5/Z8gr82NzkmNxCHnT1tsUWkzMc+YYHgQu8aYurJJiX4OEn43G6e3ZXTkRlDItqtP/3XpY
7ZImwtnNj328nvQFo2MhvzFsAqzBd9Dn4HnLfvyuycHeDwgbkGJO1vPtH3DlHoAo59Bs4zQAwVxd
wlOUqjzyS/iV4TBrcOTlAn1D+QbtDWPUESkCuZNsYWc51Z0TcqWky20LzwnkNUkRGe35p4XIXDVV
EaaEQZaa4Ar6qM0JGwumGQNtHLw0B5G+KEzeDoYeb3sHP29nDp0/Zqvsh9vrcOVWoJVKigvUmY39
l37yYpsloybIqkXyOGuJ/oedkW3LNLZeH8y/HGVdSe2RI+qQyE8eLRH7O8MdTbw/kIZunaz4oiz3
eY7K2uui/B6Y+9pn5mFRnCQ6XHBBzpfazAFyujDXHwd4YebjVKPl8MkNLP0jTcv0RzsKtACVnqrx
TtB25SwtzR/KJSTyCG6t3pm41Qwbdcr4ER2I+ujkjXGIYx3jiiC6937/bSStbnbH+RvpOgqO0DqA
aQf+msTu4lHVqYmjCqhWrHuiLMPkoiu7tjxh4df5+wCvSMx9xxys97GqYB3P+EdDK7rznF9eXeAm
6f4sNXuDa3L1nBP0JLM/ZdljTNxf4RNaT9FWEPN9mEpreNe1+T2qz+VqL9BtLkvYGguefXWdQI0K
LKHF+NKGY3bIUxE9VFbW7JRh3otVLneUtFzKMwsZCxy1u/qw+LS2WA3BbYvtqvkZ6lGOnCdHFFmf
vIV4HhrZTkwu0om3D+qVKS5AQl5w8DzQZ1aXRm+XXYyZrO+NqNLVvKR19tRFYV5syyShZX97tMuc
g0oN7WD2rg67dj2ahLiK9wjoWtRtnbcpemgPftlhGIPTNxK6U9e1W6NcwOqUu/1ftwe/3D+08xZG
AvNVVBdWd3MBvUMNmFB6VpRR4Uu7aVNbZQ/R3nY3aRBVd0KIyztwyW7o9FNi5DW4oDfKDA07nHm8
1q8oolqpcRhAsTzcntXlB+RptSkML3EgDKbVqRiUgY4vRubeRFD9vmic+a0GkdxL29y9l9JcG4tn
TVC2odRNZH9+7alIpSV4p8lDaGgBdmRoUSMBDlk5uVecvTIUidMCmecwgfVaxV8xdvbtgKi4N3Uq
+onhVvo+j7V0p81zfGdTXh8KST06geBO1/ccthylQPGqh4dRjO+RFcmPRmHmD2iL38M/X9mC8CQW
yAlB7NL0PF9Ap+kx7HOzweuR/Do4NRLaWTSA+ShQCZyHtrsztb9UiPM73KJtvgByFE17pB/PB4RO
LMLB9nsPU8EMx03Hik5TOPofC7Oyvova1w9BOPXxps4ondgB79iuzIzhaKQ4znCVl/jR4rx7e89e
XnYWFw6ZC2AkanDrSlhWYxBnxNheIXiAtIYxBQ+q8xMvRFAGNY7xgEDoKxlfFB0gEIJeplC8XOfr
gL7LzCFPUef0JCq+3zQQzV/GKkQ+E0mIvd7gWHd7jld21RIaACCA62Vz7axW3h3R18mizmsQi/Zy
RJFP1Pjno1KNfvgfDAUhBuACuTZduvOhIr0b+zDVWw+xrpR0O/BPUgvMfUhidqe9dm1WXDPmUkZZ
aour/YQNd4f6Vdx6Yx817x1Ndw8EvPonCh3OnQW8skkUhWgKJ+REylo3PSOUNkpRqdYT1YjsvFa7
x0Fhq6rCeHiqqwnBqrl4fUpNwY2vRQwNyoWM83wpA7epHZWJ2iuGGbjJDs0THyhaindjhkd1iOIy
LmhjeKB1jyBW4crU/406S9ncafleuSmIvXiXdUCJVCZW8UDXpXgd1wUYcFR+pw8tngfhKa8rFOlI
cjSEUDvTT7ev3kiO5GJaQE2Mu36eVTNRaJjNxlMyGw8T3lv7CCWYo6mhnnR7qGvzW5aYNNQlunRX
zxbWXGOCeRTR+aK64wv3dz5H/gO4uwkdA63f3x7uMvCw6HrxOtKUooO+RtMaXU/aGFq153LykeSH
5j5hmnEs8+IDJkPRsVn8utD4ae6czavzJAwgAaaIcAG8QLEwnzQcer2xsaJPyHuk3wbbCnZIMCza
imX9cHuiV7JAKtTLqSHyBRKwfmJiwoyyasves2BhAUCLE9zKUyzFttPQojXT1NiUBFPkoC+ZzSMJ
Uxb8J6m15MeoJ83p9q+5vC44S1CLlnorSLX1dRFOqJqjSTNTd6uGYIcT2/zW7ZNqOohGL+7tqcuP
vJxcVBwWeu2yt84Pbx/W8WSmlfD0qsDPLE4Qg99hVyc/TwiJf3JtdLexnoqTXd0l5R3E4+V1RVvg
bzebe5H3dnVggRrpE/pKwqNHUm1VE5c/9KGO/hS5hrSMu/gFW23s/Hz1AgNFJ6CmtAKfao2zjBFs
Na0Ba95AR1nOjFvnXZ4Zzc4JmuzOTr7yLSlwAlyiVEUEuIYQOY1VhaZFcWooEvkjV+N0QjkFBUKB
At/tWS1rdR61wFdfOFom9XPBxzz/kAFv5CKsP3kBiOk9bVUL/ebcOqag/44Y3wIMaDQwMHE5IjVR
5nfO0JWZKuDvfE7eArKF1SPgoMmbLcxSj5CpODSkIpsBc5IN0nL3ArQrQ4EeohsCQAoa3rqp1AhN
EnsmlVcChn/Q3Sn9mOGRhA1qHd25Aq9sUIpC9AUpTpEyrPtlNeUf7KFHZoU8KvD+UWs8MO8ZFvZI
RX/NSg7yY81xKV79lNFvRVpBJ7+E3O4sa/CiFgQ+NprCEAdIiUcI8KVATYrgWs3zrkUw71fp1kP6
SrItWGfwMrY0CekXItVqzBZjQoEtdu5l7lBmh7kSbravwgRpx8zucEIpqPreueyuLTD4rKXpuug7
rDGc1AXLHlJ35s0Jnql+Zf2M0IzeOB18QMMuf+eaew8Ccfm6ME3UJIA/LC/pupOmj4sFketnXl3J
5smem3LfjkYGCavKDoPW3NMQWI8H3Hip6i2sKop6zjoq0Ts0de3RMU+TnhYBEvUSK0tMbsOgexu3
Iu3yzdKiEnd20Po+WIaltbC0zRfBoHWOK4oiD+FLyxNmV01/LCfUareZrG0UsTu0Y/NAhwiXWc4u
pIH/MDjj8HD7Rrp4Vtn8iD1SgAJrwpWwRgXXFVa8cxYYJwyEWoq51ZgPn2oL/NLenaNKvB+x7bT3
vub6/r5EOwT/rLRMgqehpMb+EKJQH92JxS8KdPwmCjZygc/ChYIueX6wwsAOALGW0yktK2tTBEH9
ONJZ3VrQZoBShLjdwHDdOvhKUcNLgkOJz9prU9rlR/DULiEcTCUwKuc/QueF1yLYJKcBmM6DchgQ
R/HRU6r9JXA0vhOirt/4ZTgK66QeC5+eMPV8uNCcMDnKjP4U2sNYv08yN4WdFE7Yge8btkmsNijY
Jrg3Y/0WTbQ8sUa4sx2XKb18nvgNwMYoTXDIBci/1fOEbH2Ek4bZn/DJM/6x5yn9ktZh+rZuwv7O
dNc1JIaiAMnOA+VAgXPNSZ2x+xPNYHUo5eUKx4mqebBJwO48DZfHmlIL/cMljuACW8eMbmbldOKH
/tT35fRUp9B60avAmiYdxcZB4m5z+zRd+YiL9gqP7JKKU/c8/4huDD8z1+fuJPl6w6c+KYjHu0xO
Y4blYWanHhQ3w8cmEffiTZC2prjTOVjf1bTkiZYIZSA2A4YTq21kl4lCejxoTmyyGKOC2MyndA+9
DjJJUinkr3It6vChzCRG3veUlS4IZ8vwTJ0nivIMgc6yQC+exC53e4Uz+3zCjSsw3GNfk9gnGwcT
qHSPpnbtPDr0/sTn3EQvj3K605busK1n0TvfO+xW9LfD7DjykNpGpH3XUNkr97JHA/1BE8gXHBoI
ZkG9DUbKBb9Cv47T93oXKww6ioUI9cNxsWN+bvAvR0wzCpHifO0XBlXCM6HTn+GYrEMoM3Ij8L4B
va+o+pSHHX7QLc42jZbCpuj7/LFTRruXeqTdiVIvD4wEj7vA8bghliz+fGUTiXP1aE/+SQiQpDG5
1za0p+zLq6fHKHSGTZI6ds/q+9VYBxeG2fknjOuMeBM03SIYZfYDVcPOKp2DYwMOf1BjYphgSbPg
42vHB1ACf4MwA9wsHijnswxVkY9QrNzTrHy4odxU9abr6TnNYeL/xCMw2CVB2rkIdtntPX765W2B
rA3pDKU7qISEk+eDI8tXIm8zu6ex1zEJElb2Jq6c7H2vo/pYOYx6e7JXxqMQgyjfwvuBvbD89ReH
xUXptg/jUZ2apMLYuJCyx/G0hlzWlBoJQBNUd6LHKy8rojkEHKQhC6Zh/ajZtk8AXuXqFMztQgXB
8nwuSD/ERI9cVb5EwrIKCxoZgGmiiOB5imCrDnqYPSWNm+Z3jtO1JQBbToGa07loK50vQZ2iB0CT
niXAh8LTgvETkuHVg9+L5CkrtehOtHNlODokNsQxgK0L5eB8uCGPVYsFlHUKxhhZnBZiSBFM9oMe
6ONmEnQXbn/hy/gOoBtFC9J3Y6kurt6D0WQtsaYJvK7Az2AzlwaepNDg9Z924edvqt6yMfqazP4z
MvBYE7l4luTH27/h8kXgNWB8CIuoXFxcHJlNI9mXDfisUS+OXYNlexKFKU4NFEnyAJnDlOvule1c
aqi0c1F/5H+XdHO5zV5s7YwmF0WCIfCQ1HN3GT3Tg1uofA+x/566xWXQwlBLerLkJ/TAVt9UCurO
GMcEHo7imrFHiTIoHiwBT/OhTxv3tWBXZkbdckngURxZ+jjnM9PLpMTQyMCgWWnNCcNLbZNndvId
b+N7hYlrpxVQEOUl6l3sWGt1OkpfYiKqd/i2Wda8lwkunrmNX1mpoyFeD4O5jUfkUdGUw9QcJhI2
vG64v719riwvLw5pNQnCAoNdzddPtUCUveue2q4r9sNgfXCmOX7jg0B5/V1AxEDwwsXP6q5LPlHq
WrOFjM2pZz0OTpaLclNLDBK2eZ/W2zTIoleKTnLroNvDo0r1lySebPP8Y0aziUD/oKGdNurGE4gH
C2a+Xh1hlLV3dCWufMylgEeZiR74chhX+9QIhkwPMFM4zWVDnaCqGvHHLyv9m90n+KNU8KY9c2pH
jJ6nTjzNphZ/xQ7QvHMlXV6BfylkbGKgWaQ3y5X14mSWxdxKaMvVaSw1h0Jti25WnSRPTlHXJ50M
/3B7//xVeT1PKqCsEbKQSNEqJss+H7BocTrEx6Q8udjXIFlip5lWeAiTK/vTjCcFE5Z+hkr5ok1z
aF2z0p5HXFGqN9Ygkuofv9Imy7OjSbOfBxxSMbCpm0z+VHFnB9jzDDKMtub/5+y8duNGonX9RASY
wy3ZudWyLAeNfUM4jJlz5tOfrzQbZ7vZQhPaczFjYABXs8KqVWv9we+i7DiqU9ntHGXIUWmOasyM
3FhVMfPEfRB3X3eknStH7hQEjvYSOhYOPnulrppwZ+hJD14fLoX6TcY27hcaW/gs2miFW9t0iIPk
yc6LrHMjv86l7f0puo3QyBizK7gqIFyQXl7PUK4VKhPB74+a0t874/xMx3Q80BjJds0Enlce/XEl
97g91qTqQsOPmqfoQi3GlCQdt2szQcsVN8dNVOPhLOeGiccVRcj3fh5wKdIqiBe89Gh+Lz4vnrI8
lLL0OFaT+lXHwiLYtIndjJ5vqd24L/sRjPJcE09XRr59jtHTh7BDp5KzDX71euTMCbK6xjnjaKIA
NMJZD2TQJ1KAiwvFkGRn6xHmkVWPgetMjFuJnLfLygsQqgKFHQpnVEGvR4f1VdVcW+PR6DMNeW64
hFQSxm1PZeeSp/b8MRdE7PuT/ca6OrQk6KxRfIUxurgyOqDS9Nwxo7bUMawOfQ5t8CCrRYhCdvP+
uxCJNUtDfVN0vel3XX9hFGABMSlNf5Qr2diaDabhJDiOO8faWp3qZjJfQWEq2gAWzwKaXddDWSg3
T2MRtscSrCV2mmm1xexveBwDWTnlcZpgqZqsYUpvJlNgT6j90N0CJUZbfzEo70p9KKLm2PoB2veU
w4xHq5qcEv20Mvhyf+XEdriKkygskZGDVgJQyvItvjCaYnw3cWc5ds3gbEf6W4/ZUDpugETZdoK5
uJkSske7y4VTd6Wv3L6395N4eAkkhSjZ4x6wuJ+SCFgUnkfVsdAgrCOL7+z1fEhRnZ7r8AOqxqk3
0XfS+QW4im8wJK5UvEXeDW4nOQf/RzWf/gE7ealZkzgFNsq2Uh+zWUOFou0M7A9wA3dTJG0/35/z
m8tQjCXUQzQ6w9TcFlGwM1Q0NlHiPRqTBpI1xzkzdvMWJdMdEcXY6WHlKysn9K0xwZST6dBUQ3x6
GRZ0FDZq06+OVWOU4aHMlHD8YtYSrtYFZaFnC9r8exs/Yk51WpVEItEqXqqm+lY6SklnVBT2uuJf
Ew6VZ86B+WXq0Pi4P6W3BWXGIrlgI5NbkXkv5rSMI980sq4+Sqxw3NGdLfM08NK6bSjZSv6kHEgI
nGxrl6XzhUS9NLZhEqnNs4SLqR+7jVYV7UosfmPSSSyBXIF6F1XWxY9CVaRtsbbOjjHmbi9AEvvv
vO9DyQW21++pSwXN+5eZIjYPTaFLJM71dewo89mwpELLjl2aVQ3d6VGJNiEObfN3X0/0r1qLdeRK
jqmKM3odQ2C7UH6ENKGxpZePEzkZtMigTHacAXZkljtzcKLSM3AtnBAxEWUyNUzLKTxpGn5FH00z
j4ddhUub8ThVKmI2rTENxS8Fpx3NKw2lDV7dFmMcfjqTKogTBbLTbYfQcdCcwwdsMNywxLbss2yN
Y32oZrNs9/d31BtrJwRxySFsE9DRskMRFlpj5WOVgsotokMuGeohkepxq5bGl9IO45Xug3iaLuaQ
cjFPVqH1zYNyEQfLLCuUMoqbo0x/75SMbXPOrWmtjvgqiboYBnof4AmuNG7qZa29Dh0UtuZqOGK9
0ltHXrg5UiwyFiO7yrZocvsSWH5zM0o4JXyu0EtVTgG5GnLSWpon35IZu5EnnKIH/yvlGSf8EOt4
wE0bw8k1dYuhYIDfX0KmLHxbxxJjNswzzaMxjMR0+KA2yvBTlWpbI0r8dg/KPpIOUEapuOV1XsEE
BHKgHqJS7xXMoEvLcJM5nayPyNrKKOT4qTN/bwucanHCxNrrZy4pcrjNfFUvH0NHiaJtimDH4EUN
zkCb1K7m8Wuq60i+RKra/8GDIpse51xpu3M6hZKGTK0Wzgr5eZjn0ql2KuSGXEVFViNxwXUYziOS
h75NPXLCiuj+Jru96ml8kCsK7WUI00tAB1gWfgOPgGOLmO54aEp1xKk7CKPUgzLT/Ht/tJvEFJAw
kANyYdTh2AaLxAIGeTA5NK2Po5laVbhBU1yvnvCrt6x9Po1R8m9bBXGnbGyMy6xtNGKw8nz/J7zx
wcCyIXzCVKaysIxP0lCnwJGnitrCmL9oUCpeaoxnsD7FXuX/MJQ4SXR8YHIsbzwnz6zJjPL62CIL
rbzMECaGb1JChvpnRKdL/3h/uNtUkamFm0hJ8VVfcFHDHroqLgECmEcs4ZpLVuMIB8P1mCp1d8F4
NXVBDxorkfeNMUXhmGc9cRcy1yJo6DEYVZypsIatp7zbqF2r1p4p6dmXPmgkD3Ga7lPoYH1z/1Nv
FlFQx8A+CEoO1jHLxzxpjUnj2DIBsuX6xcL0+hTRrcbUsl2712+i8OtQ6AhCrBXcvMWWrePQbxDQ
MA9NKFU/9MaZ6y1em8mTihjKMdPmfuVEvjkgQV8IvVOMX8IktSJsqNNL5sHU558+ateXAcuujWLP
vzNVjr7cn8nb9BcJQQI+jBDWECiAuBb+qovgTjPjMWnph0KWko9KZ8jf9I5kYhsnuRkin5wXmCXH
Q+sfVclqFVf2EY3a4D+rbu//lJuHgEZ7h1Ib8FBIOFzl179Etv0msBtLPQw9brv/SlM4NdY2s+0h
bh/K0YgDoUeWyo9zDMjFMytAf7s40bLh5f4Pud1dDo9mVDVEr8uC93P9Q5yuoYEZ4bk6zE3gBloo
71Wjyfc9WJrju4fi+Sice9jOMujY66Hwv8XLvsQOFNdbu6BsE6aa+UmtA3N8IU2znc/3x7sJwKgo
CekfEJr0X9hj1+PF9IynUZa6vRmbw7bJzPDn1OIoRemn3od6CV3bboOzrpfR5v7Ity1SjhB+AkAt
UBJRbloeaT7bNRI37T60GszbEBV5jrD8PUuaX26ZonIDxxWFH8VqATorFpKJxfzQNHJ0NLsCNzkd
/VCACdkGfTrEvLKyOKYoO/MwcyosT/vO+GiUQ3CUB5wOU79WH3UltlYC3s3pFF+BvRUEcNjutEKv
JzACrhLomB7umSfzHFZVdUwLOfZibCB22JqtqcbeAP5JgMCEIKrKWxxowjLUkQyY+VDGgLp0PSx3
qLmHtNA1v0uRm5znSg0+jSiNdqfa8pPgQwfSPiVTAM7zYGPTIX92xtCW9phrUmpzJcSU9LWX3Wsm
epXT8RsJH0gp8MwCaryIkRIawUY7dvW+waPhpDST6tZ1WLtNFRVeOEjRTzNTta08D9plLHwemeg8
bNoqxt+2jOO90sn2RtEDHKnCMP6IDbe+awyj2jRzkRxR808e8CDEChSt5C9OW6o7p44MLyU4Hsuw
MV0Dc9UdkBHpgGnwtLJzb+KS+DqubxvMEoJrSxkyhP4QECqkep8FVr6BXpU+vLqGF2Wtbvykay8j
mlEbue3aB5ph4XtDhBiechPiO6IBv7yAklpBlngMm31WTEBOq8jeh3U1e72prb2jbqMD4FK6Ahop
C0+BJeFUgeM3lqYWH6tMdup+oySx5e8Gox7jnTYXfvFoq2asffeDMJ9/zDXlP3llsm8SClhInC6N
3g+JDBitxfkykkFO65yfkKTjOQyKxsM9tLkYQ1adGpODLrXzfLgfm94clA+G1CUC/lJcfEDAtbbN
IDk6tdr2kVe3KI2jLG4W1kHGY2T+lahqFidenuh1s6Y0fnPdIATE7hLtEVC/5IrXnzwNdakWiuwf
pAEtsM6wwHf3VrKlzpSszO7tUFQS6eFRxDEJKEuJkJDHjBllk3MoGjM9UEJUP6KgYXkzdrwrt/lN
oOSSofDNQ0/U96lFX39VMOGCLFu+cxiTKNjJGSJxdq+aZ/gAX+tETd7b3mE4as300EiORD/0erhk
LDBbwof3kEKU38qoqXspYmoHKcQqSyoRKL6/ZbTFVNJDB1FAxvvavuB9ssi2qWPKvq4N0oMOTCQD
HVpUw0OG4UyyC7verigfZhaCvJTTgtqtLbnM/8Hzd5D3CS6R5tkedBl1WfxJEJqFsSjvyKO7+VvJ
o/QPT0qsWuPZALM883yNt7qZmNPeABowNxuMp5KHcUhkc6eMZRK6Dsr/lee34zjhejX7o/TowF5+
QpVE7w7xBF/RQ4ibjofug2w4WHFpjJu5rPxgH7W+lfEEz5RZW0N6LAIKDFvwHcLyQCB3xHP/elV6
A+t5Kj/Bg5xq/r6u6699a5ifNX+0PEvvzE3cW+B5pn6t7rU40QzMA5P8DVoqmYauLwZWeMW+1pWR
KgsQ0pCVH3BspG2VtOpRCfXhIMQ8dve3xBtjIshJjNbExke85fpjMUyOSmO2q4cxsM1DEKFXkHel
fa5jfUJkPEg2wO/WaMavWfFfdy8S4AitMqQAbCJeuXzABz3Xu1Eb85kCji5v+96eVWx52rSgh6ZM
4e+i9od/qkTSMFUumlT3bPTInwMsjhFwiOHZe1VlNo07oRf6qFdVXu/8LLSsS1AG9ldjrtXgpYgz
KW2JxID5kPdOQw2b8iycKuzcmIrSdQLslR/RyWrjTT+1lv1ZrhQ731Ry0ZYfNbucla/1UPTZg4Vt
WEJJxZ+SwstTMNQZorhOx04UgvEB8oA1rhUYOwygTp+p7KHX4cmVWQLRsUpnrDZK0OT1psNv6Nw0
cNd23CPJS18iU+fSNx+OyNDP8jbi2vwwQqX7nWBu968DQdF2Gyyx3xfpWAF6M68ybrTcCHWLK6tw
wsGZkbQ+Z45SozOm/JgmP3rUYeccpijWVjLQm23GcCSFJAMoEfEkXQxXg4PzRyCNCEYa8bnxe53m
LL7gPmWr3dwZv3MneCfXUnwicAyOEph3QANLZT6HflAzwrU9l109PRvlXPzTql19NjX6tY4Q67t/
lG6CKxqAwigBnDj+LbzGro+SgfBoFJAaPlahMe0RVosf5jks9oCe5/07h+K+J1BgbogpjmDDXA81
J36VQw72Hyre25/kepxc7Ivab+k4rhE2XvWJ/j6rwFlYNdREXgV+ANtdj5VkdqXwtGzOxMqCN5im
t9nJUAfpuybFeukC8QQHP8Sa8wy+aug8CTEeZ1/jyfpsY/wr2Hv4oBxam0o2DChEP6qpU17aqVXW
cNmL+1vEFaGyRPAWeEiSk+vfOgcFhe2q185VoU/fcqg5v0gstOdJzX9IcV2u1MrEp/89NdSPoJKQ
6BqQ3KgNL4JnnjRmNuT6fAaO058HfIovQ2tWKyH69qPEM4VTI7wsYQKJs/VXsaPoSnwqk3I4A61I
sGaY5OhRKY32aYwmzMC5UlY28psDkpjQJKZ4xH10PWA89aBDZrU/68M8oSBSKo7XJ7axRzA32OV1
Ya7p+96GB2YS0hwPMUIEUJfrEccpnwspJ3e2wkqWvVJD6TzytSjzxqydPsgBpkP95CQrM3tzYrE5
Fgk0QUm0qZdRSVKQqoeippwbY+43UmKaLk+qP+3srKlCvzES7RBxVGnBQ5JbHKIW2mWSp117Nnyk
j9yph4Rj6LwRXcUM65Xo8AqVWOxLEf1oV7KItMQX0ylDsDLbNGjPfiz5m07lfvekGnTaP51mtbWr
4nHZuvYwhd/6Vu8Lt3U63UGUVfU1V2QKyueARlh/qLq2rzZ6ZySYdqjSC/egU2yz1uhOs9NiW2Yq
UYCgWl0r+oOFdTotKxoC8dbK+u6nnpty4iHBU3xEAFVNdrI+TSVKyF1Nx8RqxrXzeDvLsPh5k+DL
CKAfhs/1NoLDNxpKVctnA++2fYaQqNtbfv9I72JYSaVvzwjBjAo5+j1oNiAIcz1U3fSKMVH9PxdW
/yeveOz7AzeYINfHrlHKxa93Rnwe8yBE0DASujOEtuvxfGB9gxkOaEqmqv5nxHto27dqNe4mK5jW
pF4XxQOxd7jAhG0oAEyC3CLiWJPmR3Xh6GcDpedNmeuoBnDsz0YRWGjw91O8w9uzBmuspvNeK8M1
0ZLb2aVkQcf5VXWDS04s9F8hL6MrXUyY9p71wB5Pddfppeck6vzbNmvjg57Xkb+ynrdbh3uDxgpg
UZQL4UNcj+gkWZxi726e/aqbtyFmOMegG+xtMEbzStS5DXb4VSFvq5J3WzLKvddDBUZv64HCa0rz
E2Uroxl66PSRW7FE9kLGDOe7LWFJe3//vPrj/R0TxDVOHRVSIIeD9EFM+V9TGteFH9iOX57JmNMY
BKM1ZF6PzvO8rTVpLh9QfLP+gSHmy6B//Wrel3Kg6h5S31mxiSa9TNx6LmztMQ4Ha1fKsPFdynmW
uourPJL3qa/W/fb+r17uA/GjoZZhVwoWQsA/r3+0mqFAYE4wyiLyw/hj3iW2smmgj/0sw7Asn4Zg
MN7ZOxGWrhQE4ffxKBf480UQme3R6Htzqs5R0qc/yXnsbCPVbXlx4rhrdo7fT9/f+5XcQQKAQS0d
NscSTGTBgU2n0W/OdV8VF7WZ5QNF8PolDuQOAUdtTT5j+cDlC4F9ELOQygXJv1SMZj17tcjw2wzA
uQe8wJWo3QS2lvnHosYJyzVRCP1izqXkDWo3v7z7awEYokKASiMlj6UYjG3kVKcGpTqnw2jq214v
DdtzutIJL+NQyNs4Nfgh7x5TMJyAvdGqoZayCGjC9DrzLQMrsSktvkajWqHJ3dqyayhN9jGypeb5
/oDLcMIdKXowogRLQnzzrG50k2tRlaazoMQeUrrvu9oBStmlzdpb4PaM8BAADkUkoWZwg+srfUdt
0AoZz0OpaNtK1wuvmBx5H+TBr5mq5MpL7q0vI4VhNEB2gvZ7fSQFvmPQ4Kafc0QvQ6+GEt9thlBv
vxtl9F7BTVzRRbohgNiiw4YT5/VovTNFug3wep+O87C11OxlgFm26ZHUe0j6Tl9pY76qt/0dJRkP
ThMJDn1TQbtZZE426cIA5LTaF8oQQiPmVZM9tp3ttC7oqxQalRqV+7HEUdIN8lx7haEFEcDm1vzT
hTLa66hQgNMamrF4spXEfqmkulFdH9HTT3LjSLmXZ9JIvxlWo+1hF51ugxh5T3DSUrcNcvjiFJjq
PPSmAE09L7TK7Mv9zbm83l8/UlTKBXgC9t8iwpHS4dnaV/V+6KT6MWjiEPiyXO1ogOX0hLDdGU0q
u0qup3vL8aeVq/Z6eNRkhC4kitmU1mjAENiv1zRX0la16T/tptFMDr6aqadJGuKtRq2l3QySVKLB
FuVgK4zyW5DIayrhC9Dbfz8A0AhkDUI99MfFFraMygkS8H47rcFONVchK8fKLD+HIH432CDPl1G1
jQ+tmvXHWmmCbQXKcxObUrlyKV8H4v9+COY71MEEhY5fcz0TWRV2kjPbMlbhPhgAClZIRwYI53ZV
0518iNJPVWcFO1gd+v7+HhB/9f9udEKFKG6SfgierdBQW8zBjPs2QItQ3SeWGXxO/Nl/aMjfV5b6
Oli8jkIjkMuNuj3Fn2V1MY2KWe70WdvbOo9yjCqVZ2VS640T+2t1iusw+D9D0YAnKadPzFPrei59
gFSFFeraPrI69UMktVxetTJ+84PR3s2zv5ZQ3XwaFXseGqhd0VxDY2sxgbbUt05NAWof5T0EGBm6
C/6j0m6gZODdX6tFVOLbUPnksiQ9YLVg2C9OjBFwi2MQqO5ro22f5q7zN4pk2y4MU2Uvt/HvJAvL
I+/j8Qu+h7MbGKF9ke0o+WzmGC2R3TV79iHACK2wNxPp1mkysTtXrTh6jMJMep7NBOTSgIpzDbtw
3wd2BvtZeEsiY7DNza76eP+bFi3i//kmoYxBIBKP4sU3KUYzUWPu1H2FTuonbucYiQBrPmiJVlN9
Bjwt63l/UPta8sJ0tg5pbtb0YKV6a2sTWgY2oqr3f9PNFmKaBXiRjpZ4AyynWS5DRetpL+1tLTE+
ILz8sZ2a6VDnKLoWxfzn/mjLwy8WlfyAS42KKJOwOPyFOY90TjVtDxvH+Zw46JexByhUy428L2dd
cStIY9/iktD47pHpO5EAIkRHDXj5TE5C8jP4JNq+5GieQgWsTKyFvmtZ5fRJ1iLpHDazevSlZq0B
dfvNcB0ohEBxJN7R7bg+pJrh19RIp+CQUibeKG3X77QYB79CT3lY2nWxTdMMu95OW9Nkvl1bcms+
V6hoGzwqFrPdl0ZeA2xLDrMDraksrGJbGFp4SWzyMzS51mhCi/HopAnbBJG38Iwg+i3GS0cdsZmg
hBikldDmd0MikZNlPOxsB73jcUbllMpqf7i/tLfDUtCCuMa9zqaCBHg9wbUVIaps1soh8zUJ80eM
uvBM/61Xw7iL5mAN9rW4yvlKUem2WVQDvirVwuvh4Dh0gY6i9AEXsnrTOFa3TYpee9HyKPxuSE57
SEbb3DDTspux2itp/WI7vQ6PVJz9n085f7ge3sQbqpvQaDik3OenDpCi20bSsK/K+EOUtfI2jZJv
sBe13f1Zvn7BU+2hSAC2hcyUG4DovBg3yOXIaQJdOaSVH73YuEJ6ejIET0ieqftZI7uj65ut5KZv
DkppFMyVcPlZRic1QgjPdjL1MNaGtpMy00aJgYCpNyHkex5ym6pV1gxG31hgFGc4LrxPIUHcaGAB
9TXnTFcPIaiyPa6EvhsrSrXXYuQoTJ5VnuN3zcEvCmMDMUf9c3+ib7czhXVF42kMJQyFqsUlMSD1
qkazZRzQfh63aWdknmoN8d4Ojdid5fB9VoFiYfmR0AZJ/Kke3qDXp0jVkqFKzENM58IzC9t+DMFw
wPKs0Jtcudbf+jjEi7jV8QoUD/Hr3YvsRS7NfWceEvbwATvn+lEdBGhy0IevGQdnJeVbEA7++zqY
fXAriLwUvBentSrmESmUyDrMkArcKtbmh3IYsk9q4YuasKLt69DM92qqY+wGVnI/cQe6MW/WfZ+1
80Psq/1zE2OqzhuheNLKPHtqLSgipaKEHlCgDBSKTEo0+MGQvS+VFEvDy4wnGf8Fm7HEN1Jc7bXC
j3FuVobsyegyw9MU9HiruluTu7kNK4RtYV4io3VAlq5eL8zc+0reWL15qAo7PjgqhBgFFMrT0Jgg
D2DEekUa2buoQqzx/n5fJJWvHwmHjSsKoKNwqL0e2Wy4IUMbAA/GKcY/s8MPcCutQnMnV5TP98d6
Y/vpf4+1OFslYq24jbfWwQoUnMItWOqT1ZknEwqBV+u9dbg/3sIahu0nmOlAwUCGcb4oVVx/XDSX
nenTeT9wNXXPUtk/5UqXbNQmbD8PtRP+rpz4rHalcewRDXFRZht3JCqCfypVm/s/5maiwZuDASdv
57ZEkWBx9qweQ2gZTvVhtCTTQ9jZOEHTvIROo31670gkuUI5Fhg2fnRLBV6QZ7olkd2SniNvIMWz
tB1KSz1GiWq+M6DQOGMIqBVMLq2f5Ud1djsXVe4oR9WssnPehj8ku/wdpWP2rGTytH3fh4k2HSms
ICFSLb3RVsDfp7KCVNPhHJm6VzdO/ODkmDWmfbZmJLa8+hiKRwJXngCB0SVc3Ld9PdVYzLAxIrmZ
3HJqTbEnZi9rfWUbTtrPOtOtlQfK8ni8jslLSJgHQgiTFzvEmGI6knpjHEP093dqUygbPEVzLzLr
aNvOVNnuT+cy6IjxBJOJmggAIILl9eloUiT+c14lR+Dk1aZTSs2TR7CDm4ky6a9eQo1eHjNnhpvX
c1TvDy7+8r+qAWgdiMEZG6wzV8CyxSz7udX1o2GAoazkb1pZypvOr3HFuj/MW+tI1YFHB+Q+/lmE
nCIrjc6xB+OIUZu0M6fpiybB3IktZKnRVAkuVWBVK7feW+tI34NiDypQt9QZE+Xbsk0i8xhrdnBG
PL7/GJtOQgifCk/NBvnn/W9cRhYxlX+Nt6xD6HmpmgmVpGMxFl/keugfUCmc/u0jy15DO7w1FM8M
Pk5EMLbN9ZahpgTRrh7gsVRUqtK2yB4tLqqNIGOsRLG3ZhGqOjgx0IpCweV6qFgect8GAnC0/T6J
Xd8MbK+K0oS8AXErtzfzfCXdfevjuOsh21GoEuJo1yNmQaNrqRyaR8wg6j2BRrp0qm8cE3Cp7x4K
PSfRd7EJ0gqv4uuhpknrjLgOraMSZb/TVJse5RjrrNIvx5VpvP0oegIir6ARx3PpldfyVxOu6we7
KazOOtI9CD9Ak9ewKhmEMGP1PkgFb1yIs/R2wBSKSicv7uuPSrq4mPxAs46a2p3MVLgl20MLQM0G
rGZBy9dCc/5yf+/f7hL6OlAkocEIHMfSb2fqZkwJ7dk/tkGtuiZ01pNcK4L83+h7wJvvk1l7/UYh
QkMBDnIDhmeLeyHz+3FsyBBO3KXmZsrr4MnSE22lLPSqmnMdHR3ROyJ1pntKyWYxjKYEqTHpY4BT
oJPtrTRtvGZO++dImiZ3iLP+saxoGVixHz5XehR7pKhD6KFeHm1j/uU2Ta8eIOJ09C7V3lqJqq9Y
vZvfR+5IvxI1nhuDGL0fUeZKFekYm33gNgAEfmP/1D/U3fA1LRA+klJT20Gq1jZaW1qekeXO3jDy
ZjP5oXrqh7E95GOiH9S40YSszFM1ziBCqzRAXN/WPHqT9T8GboUeJnoE7hQRPUkyg61pxObvJB7M
C2JZybbU9eEi6YN1zMdsPPRl42yMGhD1EFvByn35xlGiWQ8QWVSUOLaLQ1uYWUOi3klHkKLjKQ0R
S5zi3Di1vBJXJvjtoQTKnaYAra/F1VwkdaMbxSQdDS7oR/jnyE2D5TkFfV6vDHVzQ5oC9UCTko4A
wHBnsdVShN4SNFCik9U34SaKJfXohI3sWmEjHTUbGp+uox91/9jefB+DAkqi2caAwmroOlTACySM
aGN8Qnms2Ued0ew1O+r3uR6v3cZvDUXJU2gF09SjpH09lCXBdwlNPz5JbYERzWiOl0EdW29ssnyF
Gn4TjPiqv4da3I5d2huTMdoxqmZ259ahkm+nUAs3zP/PIKCBeX8SFzhJgpEYzxaIK64R8sXFhnQm
6LJWhR5g3xWGl0tFsQmSsNyq44zFj5UHD4MBysPILWs3SVoH6F+awQ0jn6DGSv7BQWvn8xT0JTow
PEyKMg3em9LyCy2s74CdsLtYhOvJ9628VGIN9RXCf/Yh7oyXUVWCbylj7hw9Ld6nX/jfjNCtAB5J
U5UNpl2Ph8FLMCCFn2Cw0ue7OJ/rxzjv0CjJLclFv6CS3EENK28mdcvdUW/is4kT3EoCuCCLvv4M
yDmAtKCqgPdbovxUu5LzvJGTk6PNCDdKMvq4YznO+uOsJhGmS2nt/DCbPmqp+GTzr0b1abA4cO+r
98YsATN8FQKn+g3FZLElgdOj81rayamTwRvOAfJWkPezncHpXhlqWbhjN9JoJo2A0sHrc4myqNui
jwts+E5lkqqPQZZargHsfBsq1nAZ/cr0bNwQnkIzlM9+gM/X/dPwxuF7JWMZwPBeLa6vl35EULBo
kRA75Uo/7uxGDk9FLDfbciqmTwZNzZXx3lxkCkRcCSDNhYr9YsBh9ucy69NTb44aGzwZwK7MbeUO
jhnSjndCw5vhAATenHaqV4zI5nAo1+wP35p2cNCix0EKZCxTcr+snR4twvRkjdb4aQQEtgtwTTvp
afeV/zO8aJKTeubURJ7ZYsyzcn28EV5FVgl2gQcz7x2xLH/ll+1cBZNfzulJ71KfolFjPzZmGZ0A
T6wZ892uMFuYlz+VUlC01FGuhyp7iPv96GQnqQontxisgfKwI/1Aq/Oz2kXJmlrzTflI4M8BWYNL
JBmDs7mIXpDNQM0qTnMaC8v25BiRxQYRYShLYeFKeY6ASgYLUO6cdNtrWrdHmsb+SPvReLF6fa0n
e7PhSD2oR7LlhEwewOXFVFd5a6aTNI6HxEpbx62AiBxSmuoeW61EG2TOHiPm4TiVvf6NNn+1jyLp
1/tOGaVQUadEE4LpgK+kXq+BXcdGMRQQxjrNGcGE96lrWEV4RopjPI9WtVYeX2YnlMa5PKgQcHnw
LFsmChgZk2zlhnJy9NzY6KDfN5pady6+RCpaHGrqJUFursRvkfL8ld0CURGSj4BAyb64SJZySHrl
twXAd+nBngrtlI9W+CS1co/Ef0dbtu2Nw1hg0pHl+VqB/s2RhQ6G4Amj9LcI1+MYUB6aYMspiSGf
isCx9zgENse+QDq6RibRbWUl5GGDc9/9hV3UY/hmBJko4FHFExF0WeyO0RMJe7o5lwZc1CbpFX8X
D/U7e5RiFA4VOECeozwTl7LuRmM1rZPP2WUcle4Qyq3mBu0YXupGnr1EmaXj/a9aRKfX8ahXaDwP
BQB2mdxm4H2GwJiyS2pb8cY06uBQjy024LO61u59YyjUyKiJwOUDiLfEGME/j/ostbMLr1zWqSx8
y3KzAb1Sp4rttQeiyFqvt6hzNdriHAKQnqUmw7OSRohmeVENB7YbzJQ2fvGJRF574oauPpd67VwQ
FNNcnJyVlfxzEY/F5Iq6ApcLgQlc0yI8Dhi2JGloZZei1rNgkyFY5cHT1D7Vmn7WpQw5zPuruQzI
/40ogBzUZkU5Y/FWmVo+2ZqYYyOYp3NiTBd8ppw/eSdVpw7/vI+2QpZbxs5L61i+7AUGlQ6EcHN+
XLnGnVzgm4lM4vt5ovMeRO+EK+I6FnZh0zRYHueXZDYkOr91anp91ejwrxMAbW3MamRqsFcHK/Mk
P20DV4FiegFS3GyNUEdcWqNKGJS2+bUrEJm0EAfQNn42KduViXtruyjUmTh1HAYW7fqntoNC21yS
80vfY2CZQKRF+T8wPcvX5YdIIlNpwcd9r+xG/9IUsbYN7N7uV5ZvEctf50s8MVFlFyUveZEwpSJb
tmMzv+CXNYOIGIye5rlZ7o2qT1w/biXXUpN39pP/GxUWtyWktHgqLXapL2VWb2esUpBo1iPA1X/y
US0AuUzztgdJ6hV6+G9RyfaXue7nlXP6VlDgqvz/gy+u7MGvRtQlmvxS0sh7bBHw20DNM0+RWn67
v8RvHUbSL5XDAUEMyZLrFbZLyQ+LcsovU+Xn3wEkJ1sr6QZqQFzUbsZLaHd/wNurChEAkHb0tJD4
uOlW1GZcdhR+8ksdVeWHOsTmzI/Mbj9M7RM65RFipvb4uWelV2L6W9sIrAs9PZnHFR2a6y+VtWFq
5NjJLxLWMvtIrqKNMUCSVTIrPMsWSvlzACrk/te+OSgAZAthRnrZS/IqCsj0QKaguIRRN3+KTat8
0AJ8CK06M3a+HtQfo9Jc00ZewkZf9y7vCyGTCDiMe/P6U4tU9oNkLNk+Yar/mNDhP3BzTdumipvn
RjH+4KpqPtqN9FJBYb9g3FFTRDa1Nfb0W1+PrgcEBRIj0YO7/h3+qMTIuFT5JUsdZadPZvdbDh06
00MafR8dw3+Yum5YWefXhVzccaIkBZSTIhFKxIuFBpRgJ9NEmV+tkW/HT136VHUGvH47Hr9okyy3
XlDJ849MT40dwKNwb0XOxJIUxdH3i3JHszd8YOHW6jxvTAda1ZR/ueh5iSwT8dKksdqZWXihl4PA
UmdPG8uota1Vo4r4/0g7ryXJrSRNvwqN9+iBFmvDvkBEACkqKzNLs25gJaG1xtPvd5LcYQUCltjs
uWkzdpHlgSP9uP9iVuzAn+ds9F+4AsUlQzrKdgMpctH8DKQqzFMceO7aIQoxugJS7cp9iUkDyUD+
ehh75GOMxtyZhYtvJSxpN/8D8oicfzUJVahLBoTw6C7rFOVnhoP0NXCV9CYrxk+xONS0ad7LRVcx
gSFA/qV6wmKjtYJUxflyq6Y21casLu4rrF1ivwns0c5cULWlUR5o51ndgxx0feY5ajebLytZEVzU
dlEYAfcEU3fttp4sUU7Byurvy3opb3nHfaDCBXtpahUXbZNp51JcndtAIXlc0gQC9yG4YNqqPNlX
g2mUutHBZO78pocfORopcu8Y3FyBXdQenl9FDkP3y54iHFB8gJiCh0Oi76xuw6a09MLRRv2NjF3a
YVJ5weQJIgAmCm0kivN0GuUGx/UoK16l5Si9fT786tL4OzxLipe8uKZWqwkMAVxuLdbftNqSnJxh
Gq6lvJGBQ87OMZnUd8Zomwco3M3x+cDiL7787n8Cr75ba0Oti8JKf2MnaXlskb56TFTVfvd8lPXC
/Wt04cSwURBvXJcfQ0we9Lpq9TeJk0qfmgEqo8RL05ttK7wq68y5zRtt2Pm0yxXElKJ7RIUC8SNQ
tue7pXHaNJTDRX+zdOXoYRdnHs0ORDMWaIabO8Ee5mN9Kz1N4pOuNzoa7NS1hkwWW3FhLqb+ph6q
/lAoZn3A/QwZeq2cj9CFQs9MmsTLEPV4V6Joe1AjuXms0W3ZKcGtsivxQ56cGTQySmGbICb9l9pT
2tqzksaJ8SYyw+Jk9HV8o7bwuJey3FNo2RhkjLPgr8B6Ajq+Frcyw6wGDTYab6ahf6itQbnRQsP4
nA0pSClrqvfIvhsricYPZVRerSBe17iFQm2dYGl6480Mq/qqyHvnJxeAdBwR5jgF+uxgA6jvcSc2
dqeGBA30R+Hxxtl3Pp6Y1mlJqvbmG+zzAJQ6SXftTD2Eo7LT75YAPkValm90eZr3/BzXd72YSqr1
pJGiqCTQduehgxHrr75QjDfVDAU2M2tauDqa6gGISW8OZIwr0zA+GRZ2Q7TKe68EA+RGSNPeB11i
nqKikq/asNkDrp/PA7gRLnpSLwFZ54XHw+T8dylJGkXUaszvgijh3FLszNTbIJab2jkGmgbgdyi6
ZPiQ92VovEys/yk4YWFFg3uCZrKGr0WjRnUV97LvU2XFXooLww2DGB1T09qjP5/fC3+Fok8B+RRP
RQvM3Pl36gkZi61N9vcZmJqfWUrjjWo2Xzlmj/SCZMHsd1JZfm/jAOYm+Ja+6NalJEpw4Gqi2Aa2
BIbUeXwjU6ae8nbyo5wgjFw5qCvKD20dDebHtI6UMXAlVAOWnaNzVVAQYSkuokxH1ZZbHxHp87Bq
XBdzp9fqj6XNJRhyTmSmJ4SozPrayppqaI8AiOT+rQbd0H4ABionr+c2j1pXVwMg7whIBKcu4AW9
k3adnzf8IuFrjEo35W46fOhDnf8wMi4ge2Ys/wAlCb1GT1PFS4KiG45Gm9ef7KIa9ij456cpdWy4
75BHqeYL3PUFWNKWUO8bLCP6SbmjxSl7Gt/jRji5Sp5H319yT/4dSiQiwvKGZHZ1cEddz4bDyf4n
ZL1Ye5U4PVg36E129k5RE+thHiIsCNlrlrEz4+txZaUDoockQYEOEY61zgC1bbymnCkJ3XSw+tvY
LjR/RtVfc2PLlK6QHCj2lN4vxhVYL1pA1D2wfuRkXU3lEOAGlTsRtrGSRZtdCjvjUIWc6r1chv7z
A3t+gjOwiNGIo5taB10/NtX5spE4wyypq5vQTQwzuCqLnL5+Vo7uXCnx/bhY+j2SaakbWUt+9Xzo
i88EYivKcixaoYSxDt0sA3VCdCFxGtft+XXozMEp581yr9Y0AV8YS8DzHYhcsKdA4qwb320s9YBa
ioDP7IPkM3KHlemCFutf5UvrtDsp+sWXoXtEtRRiFOU+/nd1NqZKQtF8SceIhjEwQ1BGae62SeY4
7sgltRPtYgp5/dDbwXWKowmFyVU0edHDJVQzM3LlUJdHoqEW6jZGFOj0PzIjFWBeWAmOMZd32qzb
n54f21WbiTXEyP6l3EC1kJ7uanOOVG4zbdCCyKULosqICWvJfKzG3M5uysnB16spwwTTbrmxv0c2
Iv9u2jnyp65ru5d5fvFbhM+v0PanxSickFe/JSJbXixntCK3t7TY79Wsu+3KamDKrQJHomVPiuFi
9OkuUs3CuA3iFufDagOpQx9OFCYhKxRj176hk9p7iEtJrp5lwXWUlv1jaGrj0SAJ2dlA61QDfWNh
zMPu5bOpj4or+pdsFlsTq7HzgdCTluR/znn1BvNl7X1ZyHSPLXW+TpGb3zkwnmSA/nkY0Wki5yLb
Q0aU8ii4vdUNOAQxl1CpyZGrk8O3b+UaHvmxmfK5OPDP+jvNjKbyasom9U+zy+NHLVf74ouZKcOr
Fj3G0TXKdH5vyEWsuJOVz9WrOCn0T4D2jDvFaqeHpo8grcehMUp+C+Fy+sxpOL7qZCjHh47krXmw
1DDt/3oc/Ne36f+EP8qHv76h/fd/88/fKGw2cRh1q3/89138rSnb8mf33+I/+59/7fw/+vf98KPp
+ubHb3dfqvY3ry++f+nislj/N2d/BZH+/iXHL92Xs384FV3czY/9DyTefrR91j2F4zeLf/P/9w9/
+/H0t7ybqx9//P6t7ItO/G0hP+v3v//o+vsfvxtcb//161//95+9/pLznx36r1/W//aPL233x++S
pf+Ls5OePbNPJQAE3++/jT+e/sjW/wWOguQDACdsfVpZv/9WlE0X/fG7qv0LsVLOJRIS/n/Out9/
a8te/JHi/ItSCSgIsBAohmGg8v9+1tlM/TNzvxV9/lDGRdf+8bvY1f+sSYoh/E2kBkiG0BEAOSR2
yq87oe6wVOi6wW954XkNaMgjiIa95O/8WP8rikh0BEAGvP0aGlNJpVXRMRt8eCH0x+oyPagK/K5Y
0l6mxXUZav2wSpwRgZx88ME7fzM6hbeDHeiHsEnlnYbDeR7/FElA60mlZaETtZavQQQ+0zNV7f0S
H7OjUhrSq3wY25ojOqr8wXEqP29lNGU0pf1zdBqNFfQ/K+zvqdyZOvGKEKMqaqPrqVPUJnAyaUS0
r1dxi5McxCgDrdzJ4jamDmE6FjBXg2CgrI7KFjFrJUjr3lcqSbrF6SQG8KVKbkM5cKfGsLEWgTxQ
gqdIx8NobcVBym9Li1yA7ZgG27e0wDoFkaPtXPobUYDTsxjB+nL3rJmWhdYjImphsyL80e4zvbPe
kuntQaS2ooCNAnNJD4Py9WoZ9tYYx1mld36FleLtXE7B4+xgfPf8Eji/Qp+WIPMCP4fzARDFGvNX
IrUxlqPa+aGKp0et6FSoaa/BFsisGxAN1qG3IkxfY3kPoLv1fXT4TF7ilKV4x5yfG3IiWTn+vZ3f
9zOikKVencbYfBkLSXwfyu2USWRqA1gErNWarEUu4zpXK78IFIRvphq0xhSbB6Vemh084+U6F911
4PvMGTt6/SoPyPHktpoqv6a5dQNmwbrOS7N5XVtGcf38rG2FAqlJkV8011ns52PXFUOE8xhKM0LL
61i0TY4Topp40qLuAQUvp0mUU/4JtXrra/U0I+iZEaprtatST43bKcz3PmgvyuoSGQapr6oG1eic
68oVpYC7uAxfBmT+azFAnqLaC5YZgPHqJIpz3CvrMORblnCmjK2OmDQb8TGR8z1niM0P+ifU+iQa
gqjD+YMPCmbLvrZCY/HNWP3xHyyDX4Io58vA7LUaOwmn9KskR0A/6C0XYwIU0NphjwF2/hT/e+jo
ffDcYbsCsDsPRbMpoLBnl37SGtBtuty4iuUu92I7/8ZpmO2k15vDR72Yc8EUHMxVohuF0pJg3lRS
3IolT+qi4pBKuCY+P36XUYTdBaQ5EihqWeZq/OoBOcY8522SRt0HNJVhKDj66D0f5GKvCjyToF9B
tuGxsEaJlV2ixgE+Pn5nD8PBxO35uxZ1tQcW1NwjQV980FMsmr+C7AHMZzVs3FZBSaYIlAWY65cg
DAYX9HW8i7UU2/Es5yMOjV5BrHl6dK62awlXMI+KLvNlO41eS6YTvyoozJzG1MhfLU3R3yNbOt1J
2li/qrNUvQdjb3zse8QvD4pkly42wsud1UsRCceU3HIDtG8Lba5eBHpi1YrfKV5oQrCFV+lqPAIA
lkbc8Q7rw9753HSB8Voxy9qXQt2iMj28OP+gx2KihsCgyAbt19UBo6uYv7ShlfmqIn2Y5VE7ZrI1
vXTVCsEF5AeIhCoM7YbzrZguRWCkcp35aZA1noUOK17HQ78zdE/X1WqOxZVJx5PXPC/c1cGf1b2G
p46U+hhDRV8q5NHnoylpheoWul25VQu+91CNjXwAIjh90rQIo1Hq7u84yVU3UtvqrY2A7qtxrq1X
dGlly62lYUzdfGiXEzIEGJBXpVK68jRUj8/vuct9AEMG9LECg53Uc53VqNq8lFwiqZ9ms+3mfVde
NdJs7+zsi9yJqh0tGHh04KPEy+x8IqTQkXu77lMfKmzw51wlyqEc59CbBzO+bYamQfN1/mEtUff2
+c97yo3O54bI2I6y0yGSXJDGtcqCAmJ2iW9hLTO5eAdpb41lNr5g3zLHh7G3rMGF/TI9zolMC7Wu
5jo9VPQekXSwHbZd0LXOZzQk6s9hZM7TITVaOYx2EuWLS0OUNcnvAATDKaGCfD5AyHEo4xTGqb+Y
mXYcs+SzERWaW3QCe7hoe4jDrfmAyyiT7KFbRmP3PFzmhKXTyEvipz3QjrwwupMhnh5A6ePAN9NK
/9ynqelXs1m8f35GthYcC4FUjFydsvzqoInUJpnbqE/8CWXaUxd15oGifeo/H2XVARHnGQsOBSph
dgUl6wnk+Mtbu4hLc4ybLPHrpGkKN5OV2TWHfHrTtpN+Y8WNdjPPSvQex6HgUC4IDo/1QCmSttd0
TS3Leek1LX7Pk6oARoAUAVYXKPJtilJWZoxHEkrOIBDGQxP3e8toY3DpA1D4olbBdb1WiWuWeYKa
YVBRjKTpFKp5dVKSPtlZrHtRVlOoxMHcV1wXYOKs/AT8EK3qIpV2zoytrcvORdBF2IiIGvz5Ig1K
vbb7WY/8ecjv7ULW3kZx2GCpEhl1RqkfLcFDVc+66VaSGb9DB7E/6CWe3x5oTPk6dkwwochsq99V
NtXParJi+/j8MtsaiSfCv1D+g4y3umC6Mkb5PAChlfTjfJUv9vKgZ9rL2gJ/rWU0lVnK9CF4sq+i
pPWihEm8AApM8/HGcOralZw+OpG5vwzL+lcoGlhP/tDicFiFisasVVO7i3yqKz+nxLpvYz1xs856
X1Ug52316/MDuAJdiIAIidFVoViFzDqklPNJjmxlWJqpiHzaO6mf9zEmV3EQghTiCX+vKMvoS43Z
3U6JXLqLERZeVWrRA1NpfHz+p1xmn+wcNo4gKTyJOp7/EkUtZXT/YlgIQ7a8M+1EOUb2hNcaZlA7
h8HlaX8eap0ULoB2koFQWCoWnuXk6ZWh9LM/xU74CoVA/X8ZT1wHvxyGCq51uNcST56L1DPLSvuO
7fl0oG4/uSa9oZ2tK5K380uXWRW5HRgDCFxr22mE9ho6J2Xko4WnXNUIj2b0Ial0H4J5UO5QQMfm
wqqKY4CKzZ9ZEig/n5/LrWXFECPvxXVKF3yNMI00hG5ahXUc1igUN2NffrCoTB/6INBuR2b5VFt5
5uOtDpkxrINTb0dO6lZ7umpbi4oWBHi/p/rUuqNHiwHcUNZE/jQiDdRgy37oh75xQzPbs07bDAWG
ly1FoZSC2/kkB9PQKGEZRn7TGOlhmePUBWZqHzK12tOd3Vq/kF9p5QsTGgqI56G6MpnsPrNCv5aj
6EaLpvGEI3NwSuYYh+QoS3bW0+UxK9RtBagB3CR0z1W8FOVKp4610E9hqN0WzaD8lK2i2KlKiV23
XrW8gdCuABGFpMpql9RTUnVtLYe+XAbDR7x0VbcPNcVTrSE6TLzLjsjK75V8Nz+NFUpyQPOXKub5
UIbUGkk1i9DPNLl6u5T9+Ih25rhzAGykQ8IYHVwARTey2af98ssJIEn2NGVSEvoLkmSP6ZLO30KO
hZs50QK00mrrpp2t6KQXakV9LCkOQ2FNDwi7565VFnuArJVk6dOpD+SaQgL7k1LqOv+M6oUDJMkZ
as0p71MyuA9FtEjcoG19cDB1fSPbhdG4xqzVP8oENW4c5PSrNEgS9BHCECmTNNq7+7amAl43T3Wo
DaLeej4VuaxgVSnVod9UjvZDlosBUelh3GvFrhrRf3887BoBUxXFgVWcedTm1gS1SdvXMr+WauXA
sWmqWydfDByWzBKBqya6dnBQPlV5VT0u0zztZYrbvwI1ExQ80YSh3nL+tawFTLcsSfK0OVk+FWOj
H5ISAfIuQpSj7jubErCTHrslSV4vsVW4eeyUn54/pjdGnJIDtES68aDR1g/nweLIqnRb8nL4DY8S
+N6T7aTNzuLfOK1o4HG0YrTIx661TcS2Q4wPmaRw6T5I3QShIMq9ojYmzi9n58G5FYztJYiW4gpc
6z9pcaUt6dBJ3pSkvceT1DqRTxgPRlbYt5z66ZuXDyFdD3DHFo4tF+5jkZPYRp/1fJzmLMdRga0t
xVa6o+uzNVGgUQVikDGkTHC+WPpiJHHqG8mz+hIjcTMhFwyQV3/+WzYOYJAhPH9hXQtTrlWVgCZH
tDQ1UYbGSB5CCHEnTK7Y+3LYHnoMFm/pisc7nyZ++urUPwu62gdhNjd9t/B6SZAiu+uqsbutu9nx
h7bUv1raGFy1tj34QRVY3vOfuzGoaNkJpAKwJhBOqxJYisf9NMSh5DlhpPsyMNyrZaj2TA020gIW
I4AIvpIZXCM/4tRURqOZHA+fFJyBcWM8GKWjumWMfdiLP0iw9aFx8+gWZ/v5KhmCRslGTDi9KBrs
9/ZYL7dN1e3yZzayS9JK9GootvE0XLd01K6Um6XJHM9stMmbzDLKT0qQlG4RT/I3TRkLb0nk+LuZ
2NlymDAH/lbqvfJaXeTUt8x0OM7cuQ9tr0kwFxerUdyKg/DQDkt1F+ECdhSsnx0NlZWoydOpj/wW
WDEL0g8vudXg4NoXBlYQO56RZtVrPRvbwF8UrbFj1877PL9KpB76P9VMjLHBlA+uI0fxN/xB0zdq
agQP0WypsdspMoLHsCi0yjX1UisOSJ724cPzM7mxaETqLKpRlPvpZZzPZJ3CA5KU3vakoVBOTuXE
Luzt7GQ1Ter+r0Kt247y6IRm06Esb7fxdM810V6r6jTeIZwU7MzBzletmxjzMAaBhWOlF8FUfVek
EDQseievMA/Yw7lvhkIpBWQ1eAUwmecD2IPqRt1Vtr1ebnB30qok6g/osTtvAjs3T88P4cZBAuSU
njQNVcHxXy0tiYrPMM2N7XVGtxykyF5OYMv2krbtKID2UY+ErLUmKWeEn5OGNUHlvnedopXcKiry
nTNkKy/hY/4Js1p6KOMt8pTVtqcNdf2hnmra3oGkv1Iq+WfShcoXLTB6agIYgMuQ1XoBJNxzs9v8
VHJADOvFubzOS0YrUyAQtyz/Jpdc3JRmN5hHY+dTN6NgJAyPFmQrtNHzNbIsTqrEacXKV2LF558w
8i3ycCf72Y5CvdWkqkz9fXW/2TP2v0Ne2B5F8p/RVIeeUtTDTgtkc7kL9XKq7DzU1mJUPUUc3pss
97ju9ddRJGUfRgmbw7YK9kpue6FW31M2ud2EJpsYM9/8Fha743e4Kx6SqcqPz++rrVDgFMTlydOJ
vXU+QaoJXBvQj+0NclhezV2CYspcxEdn7Kz/YAvTnSAPEEwcbZ36tDTdqG2yhUsYi2RwJd4M+GXv
nLUbCRZcPMQ7hSUceLbVqRQUbZeC+mSaRmR6AarHNxlotStkdwGKq3ZzOxRR9fH5UdwMSoYPrOmJ
Dbh67gy9go0p1A4vGcbqJDpgJwcPn9uy65Z7ysYdrQYt3jnqN9JwW8B9+VYedMQ9n7qqcWDHz6z6
KknN1/k4ap5qS9XJyHrrzop2mcQbuwxUM5AtHnX4u65N74bUWCq5Yy93ZVMc+7grjwjK7GkibQwl
dXAoJaAHARes97KQQJjlgSiKnA6nMZTtY8Gb4qhUdXHAqLF+Xzv93gW9VTugX0Pl+UlHhdE8H8sE
sdlmYKQ9EoYkpzWpto8qQlelZ/aF/WePjLerV1rxELaV6VWx6KiN+HTcFmmoXkvkLTvLeGNfAibD
NAtUplBpXk2uhhHOPOOL5OGuFx9zTDAPshzUHjTMPYb41rziyABpFtQfsq2rq1UHpIlbvY1LX9rE
j8OIpZseDvb181tkOwq5Oe0OnEzWtnWmVEK45gDyOos12stJfoz7Nnr5fQOBgTITCR0lyXUTNuyX
NgkSolRwArzE6r+gDFH4L/8UtNAFU4Ou/gUrJLUGucpyxfLiNllOGuwrMP76i6FWYjKwMRCoF/GG
Fhvll3KWjadunGWYJ2pO0xwcnAXd0Y76nWnZWmegUTBbgCgn+tbnUTRFyhozai2vbWf7Cjcz5SaQ
ovwR29Q9Hu9WKN6AgINE9+6C4LKERYb+Q2R5KKnBcw3N+CTxCvGKaNevaiuULVOfoD2E7tYaGY9n
zWAtCDJ5IBaq45J1Oa4DVn4MJWwsn18MW2V44U9IaYITi7RutX0UJQFnDczDUxokx1MpddVSOlGk
/gSdB+JQaL0v0JQ81AUyVGOrfh67+uvzv2Hzc0GZsFCgudBxPp/EYIyDFG1Ck9OrL7zSsKnqpXpx
gum4J+QmUtNVKUHkQHCkMb9AEX910yGR2aWow5tei2HhbVga6rEK1ehQBopyZ8QqyoxjUZ/ApA+P
dt2GL68nEJ7nBj1CroenzPqXTRE6KLmz9Uwvs7HXgxDfHQbOyp3D93JOoXNQrEbyH8cWrI9WCXop
OcUcD7XpSfjauiP6uIULXcD6Lim1emssCs5vbWCemjIp3/ejPnhx0bcPerKoeyIDF+cmP4VDE6gM
6CWhbHY+t0utqFM69abX2XJ+q5txdmMO8sfnF9AT7/tsWqmuQZGmTsnzndtmNa1jNUnaAK7d082y
n09L3SuIISKQorvy0KPJWCjz90BLyaZqWVImqglj9Hp2lspyLS3KGnfUY2U6diNWof7Qyc7gD0Zb
/ETqLzVc+DHcqk1QDbdyn9WpO8L+Ht5OjSq/t1radqcBCUjdRS0OpxgJlMrOMbfOKp6IolRgGUfU
mS+UFsPZGSv8kwbfsjFNbXktHIrCxoVtGvFPrQbSCjlRpR/PD+t6Xz5FpUiE0BR4F1p153NXGWGa
qwpkCLOp21OSZiH0/kF2i6ZtT8+HEn/VrxNIKE4hLiOq+k/XxnkoGBeBgfTCABYkd7xBV6OHZdGt
wxSq0kNU6bKXhrr9pVvQE30+8npoqYrS27FIQQUH3FwznZ0ICSq1WAbwAfr8k7rs90WuqmPehPVV
atrh1bS005fnY64H9ikmlWdSRBHYWu3PyEK9Wx2YTj1rVKRRp8SVoxKdR2uad873dZZNBQ7pIJR8
OFw54NdW2oadSKFWmLUfcI16mcKnodzC/gfx6Epm4ewM5/qAFfGEIik8VwFzkVfXvhqXcz4Mfe1P
hdb65aQu10OY1JOLSuZ0UqIxcWmhm9cT9/YtLfZoT5lhfeA8/QAeglgMC9WEdYUTW5XMDsys9pFs
s1LX4IJzc8wk9tRHL9cNtweNCUiCAja3hoPZPWoNnLyV79hxWByqQh2+TeYgKAdlEV/bCnpqOThS
/6VLh7DU3QUbimt7zbLRA1TOTFoyPn7NnzPbTjClrd8tirXHUdoYR8pFEK4okVEdW0+kVtmjVCtz
6U+k1Nd5bZbuHErz1Ys/B3Up4KyiGy50fs73/RKOslkNTenDzB8/jlqA8LdqFUe5kNK9N8nlF0Er
c2iywkQWag9iV/5y+S5K2uDvmhR+JOWw6K1WcSnGvIw3KoreYPYwXebFQX5xwaeRyxm/NNvKfaGf
cHSUTj/QXPNHXQkPrRQ0O/t766N4+VDxo/NOLr9K36akQQaQl54vlYNzADQUelk67UGBL08RYpAk
MnzsLE7pi6FLljwySr83049mvmiHBAX9tssTd5TUPVmZjW9ikpFXQyhIZMDaeTQ4jpZBZlb6zSQv
jxpcYG905JfCapkoaNWgXckEWRBrjS89kIxBqZXSr6tMfzUiA/FBK+WXqWA/LQceQkKWhwvG4Aw+
/5ZsLuYm63SoBosceDCgKNMrg+5PubZHFt8aNpqMANB4CaH7J/78l/WdyAbqWJJc+kOFTK0M/o8+
fb+8MIUVw8bqBsCCOStp9OqDJArZRjZl0DTGUTmo1dJBOJD2Gm9bCw61TcC2pMn4vaxSD2cqOQUq
p/DHtLY/RXOrnPrZMU+pM6SHxqr3PNO3xu6Jl8atQX1+jUXNeiVPa3Up/B5yvWdbUnTII2Q5nj/t
NqKwEMB2sKYpI67li6a+GtVizAq/BFt0KtoM3L5Z7smDX2YXoDXgtQjNSS5jZzVDSAmEjRJrpR+N
Q37FIyM/LQwbgNNuT5voohXAahB60JRdQD9STVidqVXWxbmUcEtQoe1cO7EBKWsf6dV+baLsZ54N
t1FfvMWi/baKm5228NZocnWA2CW4IGSer/exCbKR4kLpO304Y2o9VCBOi71P3BpNKmGwkXkco+++
OmBVjsU20EuilC2A4I4DNmmzx9hu9o69y9SJ4j9aO7yX8AuHgHz+Pc5SmxJkiNIHhh55AYKDrt0i
7R1kbfIaNX+o+OA7roB9hm/qTG93ruKt4aSnT7dDuNnQ7zgPD6XXquo+Ln2rRMqwkVTDoxna7WyB
jY1NB4IrGCwuAvbr+4pEI5cNBDT8qDPaBwziAHnHi17zkkm13C1SediJeJmoIahHiRm6JEw5kFXn
35UqeSENnMN+1s71Le9DXn9hqd81CoJ77gJb2AVgUO+Zm2xuDV415NwsGx5Pq+VpTIivoozKESY8
MYI+lt6HTZHe2I2qf5tKPXZ75AkeurhoblQyxQ89KJ+dSsDGtyMnIeAgJIv0H8Vs/HIlxHo+Kr2M
j4/SOdJNMiXZHcIetdsaHfzRRB3uQAS8FGPAmQBGT9wO6JVxfK/OBAjvmMZUZEANyLGrOY2wN0R6
5uXLFcUXUm8ObJKEC9AEp7Vt5Gruy/UcPi5R1R0lKgun509scc/8+i4V3yKepmKtinm8eKlZRV9k
Y+4HdRffl0ul3sNXLY5T20XHoIJzmdQRls51Hx6fj7xx7mBqxduCBcS7eI0V7XI8WLWmzv28UmtX
5qHkptpceosqjztvtgus39NX8nBi95O9kgydLxP+X8BDY5X7kml+U6rilSF1d12MLmLWPKjdcGWO
uUNGYV/Xc31MpeRUa8iZV+XH57954wiiLE3OTCESbMO6/K0WdVh0XFp+3zecgHmRu12a7qmdbIws
HGBe++IlBfx5dc6mBhJWSrhkvjSazVUwcpIW4/BRkvJ5Zw43DjsGlFeHwDlTBF+NazdnUpEWgJin
QsEYy+rtIygWd44nLy9e3BJnFgWRTvgXP71+V0m6hlZu31VW6scNloaImDZ/6sO4vH5+jjaOFPGI
grjCpYtw/+qayK1wjDUlTX3DSafP0aS2p3kZGrecEucmq5EnTIZQ2eOCrlT6nvJokaPjw4AeAonh
6iSLFicpIngbPpBURKWkPs38HMbOlZWZnZ8k4XhCvVx9XJRcOcJJoOUsNZk3tjq9WsPODmG1aL4R
1NZOFnLRe2PYuc2EVC0vb9HqON88s5RxaUfkV6VWDm6C/ambRkUI9Md5ZevJ6yCIY0+Vw3sryl8l
xfg6r20Vkazp+/MTs7F5wHyAYifBJHFeY66SptAHo4afJpmdctO3Tu3NMwZE/0EUgLe09lgDXKfn
X0upceqNQkp8HbUeENFmcxN0xrfng2zsUAiNYqqF1jZotfMgbZHZFVLPiR+AtjtOUbQcnBaOVO/0
O5E2digtHRYyXUo2zxp0jeygai/JnPjmtKSHMOaIa62Q2SP5Xz4uYbr3HryozbNcoEspQDAEopCv
XH/bmGZDDOvNXuLwxtCmonTzUIrfjl1o+JUzZUdpEv7yme240zxHt81cJofFjPc81rcWDKo5gk8s
lNOe9Jl+SQ5EsjQpQZ74ijw0p6XE6lkCXLkD2d+aSyrzNuhXGu9gdc6/17aiMItKOYF5W4Zenw/1
0QFRc5z1Qt45mi4/6KmAS+UARU9KkKsDUJ4jfbSCPPfhYEnXejB9bUddvt5Zm+L5dJ4SEAUVbHEx
09xef1BRB5rTF1HuVwUKH4dxruL6USeXm0/wzIL2UOAGFZzSCP19dxyqtna5UtV7gagHIxuMy1fK
v9lwaEGOq9SEaIgdI31qHuU2bScOj7L6apRW+B1DtRIWrpQH3e1itv18dEhXzUMO3P77hJjxuzFv
puu5zOfTIKvNPeaEjeZKitbqHk2NIvdHa15C+FHZUF5JnIAf5K4dS7815uZAYAdTREX7XGsATlAk
0PJTZdbylzgYsx/SrMuoi3fjpB3sxpG/RrWEPQSWg8EVytxLfVIrHMRcdGhBb6p6WLp60VjxzoGz
kUcz3jy9OAoEFHddaJ3lOkk6VYMhnlTLx6FxzD/rxJAOtiI1j1UeKXdKrtseEEX1xirk4KjYqe7v
TPrWnHPMCxV6Ya+2ekPwBM3UOTG4cswl9CZ1WFwcmlu3062958rWIhYLi4YWAXEbON8v/Zj2cuug
eqDWZnTC1jQ98gZ/+WMPzU2yS7SnBAlsLRftVJpR1E6T+VEaaFdGPg6vM6h1O3t/61vIJ6HVCkUm
mvTn36KHKUO6jJC4qvKdjHi8HwS5tJO9Xh4wCMf8EmQ1YJE6x1E6EwQ9ZtqciZ36VWxGB3rneySn
zVA8JOkYUd3lf8+/pwiXvrSaIfOHUG4hiNWBFwBYdftp7na+6vJi4qtA6zzVdGlSrI7NBbTOLJsZ
E4Qz9U1bdSp82jLHcbxvqsjNimmP9HKZ2BGRO52CjnhSyavTMwma2GkSIhp1q91ZVP0Pxjxax8Yu
1YMQZ/GGBL+fl28sqNZEE20UVCDORzRNEbiUnSjzzSEebwZcaejHxhWX8LzXsNlYjBBMWPC85+gQ
r9k09jQOS1E4qT/H+XiX5ar5Ja0t6eVVWLrQoglG21QYVa+G0Wpz8IGNRhhDHTF9Kds/uyLMd26h
jcliR5FF8LaAOrmGI7V5Tu8NKomflFl4iKpaua5jWZkO0KqVu3GIzePQWPYOZG8zKj4QAiYCsH+d
+8OK7M25nlM/hJ3m1bpWH5RuSl6bQSp7ZagnH8zFMXbO3q154xtpAOH0RFlzVc7EgFkVhanU7ypl
uIqdLnBrZOB3FuJmFFaFyDcF02N1ijCUutKWXeqPCF+/mqogy93SGPZsQsW2XSUPOKr8E0b8jF9y
rrmLTLyVG15PnZ1cm+S5FnZN+Td0ZVLPwdXCzxIHosOcR/aN1gX6iwtCjsZNik4OiR+Yn1VdvS1U
XJDrIPGXQu9eYxorHyY9rA/T0KvHof2/nJ3XctxKmudfpeNcN3rgzcR0RyxQhaIXKVHUkW4QlEQB
Ce8yYd5mn2VfbH7Q9O50FRmq1VzoROhQrCwk0nzmb+weU4Qqffr1Jn8jRaKLSO2UihBqYgT0x08t
hqXK265Dy8JRottz0QR3ou29OEsG68fk+/031eveNWGVCk09ny8yTTMPLizHW70qkjMr6o1jnCYg
4BiMI4nGT5H/FWenOWttfoDaPkVwLst9vRj6rsMx98w+fWNZoUm4KZuweIHonpwGlZ8sZjmTlBFV
jGGedcW+zuW5GOmtB/K2+tRmV78BCI/n1xZ6rycwLw8JmvEHa10xoNFz/9ZypnOdwDcfaGvYEv+S
vJymZl6jJ0bnMFTWBV9S16+vdJGdI3y9cc7gfgmYZxOiAat1shnlnEF68c38YPmJADbezfu2XtIb
O1u0KEtd9xLI57nM7K0no0pMxEUZnk70SbCSJ1UjA6YNcYFkCjERmXBcaLqPv94Lb9zrtAO5ZH8W
SfGWPH5VSJsltlmRcHqOmN4Vadrf13mCvomsgzEaE8v5/RiM3c50sQBxr/sZXv/LiZMvXTsq3AkO
udH4B0ezh1hb9HPKhG9F6WSSiJsxdaBxT6sPpaZXyi5UfghKNV3p2TRfTpUhbqxWFvcpLiFbIFNe
gigXz8OwOnGaVWtz5hB/Yx8wtWisoZBFGeRUaG3IB9DOa8o546/2U4BJV4gdMnT7RJ2jU7yxWths
GHVu4gkYPp9sOTnJafarRRzqRq+fA2GzOoeg3v16tbw1CtEYzTP2A2pAJ3dfbk5guJcCsRjN+NJV
ADOtDqWCXw/y1qwB9dhoSVwMlCpPliTqi2lRZ+IwF6kWUdZTm7PKElamNZ55njeHIt5zvQ2F/4pP
U61T7fatlx2MTPvcpXOyE5N5j5ta8j9YCSA8yNM36W4qLcfPxO3XqsVDmKbx3DRqsG3bW7PIQiP5
bV4IXQ6oOz9Lb/TDX+mx2CiuIKxgooFjd9T/eiCstpb6+1+/pDcCB8SnKLdishds8NXjB8p7R1Um
kL8DfUBkI2BPJCL22sId9rxTvJMW11uiBADMGk4llk8k45pzhkP06vAi96HysXV2Nk7saW66QUjH
dGB/IaLZvBMqHyIFeDckUvR2VVUnv9vj2cYDbL+VVjcO1smRHIxGj+RVnR+U51VxoE8y9O3xnHPB
q01GAElQgq7qBiCndHo8tbaLqi4JtzgYwfSt06Ta6UafnAm8fjL8jiK/bZRNR2Er0oM+Oom89Lmn
hCw6cdCoJbT0AAYwIRpyd2U2WO99ERR37pQnO9PutYOXG1KEVW9Wt56JzGA6DAW6+4aS8TqkQ1h2
qL721jTvZ8CEcelo2q4XeGlmnVy1yLO65V5bhHsmkHu1fbdnwOaBFg35Gn2p45mqUJbszZGZshFE
H3Zdh/1b2PhuKcKZgPbMYfHTaeR4yqAqs6FoiXs0jU9ZLbawizzVJpRZTBONh3Tp8r2fUCK9wprH
T64GbwPdlv0MtSCZu+/9uqR3ASbRKNcsjRb6ieFfQdquv2eupR2wFJhxT0id5lbUnrrLCjvdS5mI
22adPFCtsg4V4oFRba32JfLw/qFWen9RTbZ12SXaM6jqc3z612uPR0TaATol1CtO+eMZFYZeGyAj
EHNqSuduKYY8LOxWnNlHP1lHpzOJLjZYEA9CBpzJ42Hc3EqNMpfZITFFEMrVjPXWfJ91I8D34GmQ
5rXtJfco8ZVo8dsxWfFlYJcqTOo+yurlfq7VY6LobEz6pIf91Mcd9t/hglxPY81nSh+v52SrSG3c
FAJMgIcnOwX2d6DZNBtju1aLwgLKrroQpoV2Zn29Ps0YZ0sAAJDA7jwNWdICyQwEDPy4Slbrg/Dy
+mtD2b+iV19W71equGcGfOvBNloHzU3QYPw5fgvF4M295GqIk0Bpl0FO3mXNWfm7AR+4uQ3tsHHr
tu7xyZJyAgErkWYHFId+urTlKHab0t7/5FnAihCgb9WAU064azXj2lY8Sz4u2W2Kd0PYVsU5w9XX
Bw5BFnjiLW0k4j61u8x8s1HFBDNk7Npuh9lKqPzmpQagcuZx3lgLWzQHQA+RM8qVJxtktNKxyQbf
jes0Xa6nriQFtzxyD+VMH7vFPbfv3x6Pu2bDH4IAP7nZhO2MVUeUFVewe75MEqFNt0IEakR4cz81
hnPm5H5j6W1EPACp3Ntw0E/21FrUo4Gulxv75oiLWObke2pGc/zrIOXN10UoBE4U8hrS4ccLHPJ+
gHzZ9lQW6KEMTMrFYC0zGkHuOUL9WxPIXcTBuSHdgCsdD2UtPtKD1grFherv1bp21js10+9Yb5w+
b383i99M3Dk5ySxoLdHEOh5sFE7TWImw4t5csH7re17UpFlnQrzXs/fTwIhCF9EICO+Td9Tkzjoz
jBn7XfB1dQsjwi00iHsoJ2fqeK9XAyMR6BMdkxSCkj95nk6VnAimGfeBVgKUd+SuSsvktw+ibRSL
yHgDYHG9HY+yWKk+pall0obO81AU0vioDYZ8/N01BwwI5gaoNYqh8ECPRwmQoMyaZDLjdkH+EC0a
Eeeto38YTCc5M9Qb08bduZFswR9gJH6y5rBHwtDKn03i7u5yULZzLSvvnBDgm4PwcgD548VEX+P4
eeYu0ZEoZhC3rBeq/Z5/JSbtXJfpdUluizpY0YQeG6zitKpaqxKN16oy4tWv+8c+w+sx5LAfswfN
JrC/N5JpGMJCbwt4agkWh2ELtzq9bNZhRWhqRfZzv7qOOncwvn58oqCf8EAAnRv/4Pjx9bQaJwG3
IsYjvngpAV3S/9e7M53i16cHZXMsh6jE8DIBHR6PElRLhZ9VrTPJ9Nd8zDx3Q1reqKxrI6cq+zM7
+83hoHPSmd60zE+VtKFmwXSpUj1mw6yXdWubsXDRZkpVheWSXp3TZX01iRsHhwCA2Ib7E7z+8ePh
rGT3dm07sa3cIATSX+8x9zqnZvjqqRgFmCi3MqkZbMOTU6TVVwTopO/EwyK+22r0on5YbOQDxm+a
5lRncs+3nokiBamAa21ll5PNN7ciH7ped+K5tcsIFfp2nwZWeeakf+uZwJ0RdAKdpkCxfYt/qZZ1
MBVFq9l2jB1jepgDugC2WqfLofWAjdrZORnOn8Dyo8h8I976nF6gUMipTrtuAudYXaKXGuddQiex
XdWY4B8ylH20djZwANtu24zStIm++7CWphPisTc9Ycbh5FhEtk0bWco0ZeRn02jsy8bQLC6OrhlD
OY2AssupXc41ubaj+/Rbk7iAZYcQQnP+ZJfKnIfKjc6O+7ScP9WALvZLrbk7q4XKhm6SfzMDGwh/
fdK/PrOYK8KKjeAAgIbtdPxyJObMupeSn6RrVt41iwquA8Q+rv3SVxdZh31EWLgNDmlpq9XMgevH
FAKbO7vJk6/II8iLX3+hN5YkhQ3waBCnNzHnk22WovOg7ByiflBn9t2CilCol8vwu9coT71p/wNx
3cLT0xORctmIvcyIOsZoLzf2hN+gkXjm728vIBbcB8amxE0V93hue8sUiH8UdrxgwhE5CgVsabPC
fj1jb60b56dtEh53kKNOZsys9cKzJt+KMXZokghfv3lnBBClwt5d+gtSIvuSit5vt3630jcEM0gx
2BuCrT9+uLnwFqO0iN80GokhYAQIu2PQn5nCNx7ON+lhc8JzGnLwHo8y1bbUO6mbsb0pewcG4+wR
WzN2ycR9HgoOxRBkwvj06zndjtmTvYj6ASsEVBIR9anwn7uUNnqbCwGDMaehXObyMZ9mb2+0i09J
K5H7xk/0h8Rffvx64O1lvR54a5bA/thUOY+ftzM8dMs5e4iK5bAfVSXvCrTpLxfpGmd22s8CxelY
aANsGQxnDuoVx2MVvRStlIsR10KHZ91nbRmhwDbw1HOrFbuEktu3zM6dnefV/p4mtdy7uZfbkb02
4x5Juf6KKwPH7JGiz5DbxnVPKf2qTDO8X7wRuV+NrhlusOK6Y5eE2YJJvRRGe86T9Y1Dg8YrKF0O
Djr4p7SzAIUunfdjxIHTuxfaXORRQuPkzEZ7cxRkRExG2MgkJ/M1VLZOFWU0Ys3t3/VD4t2PSW6c
WXnbh5y8FK7I7fjfTDLBwxy/lGagoDnr0oiFtnLqCvU1aCsTyTF1uWCgfOb4f/ORiAk9uoJUA07B
4bWwMpkMrRGPGKGE+mh5l8WKQdWZRf3GLkaBdMsnOAup5588VI03UF/OrR7rtVM7EQzp/jPGYpQF
qYb4X7Wiyp6azMxFNFtouVFPnKchLhWFyjDNpQ410jeGH501J23YI/v5YnnD+jwlvSrC2S+EvYcS
0YtI622njHpw1uKAmB+XV2nLtUVwO3CfnaoNgp1tLeia8R/It41lKEEQnlh1KHK7/lJNif89oLP3
YpADPyrbnz7OoyZsYDuW/RnrhmIOYXk7n+x0gEIADWY0Qh3WHuhW0wfCVtqpPkcVUrfv/ULpfoSl
Ce0R+J3Nh1JMxee07+Y0suzKVJHSm7WPjNaf6400U44hX3xx9n/1G8/L/KE2YpWUuRu6KSDhUG/8
+uuZV/NquYGd5YCl6MRlC7v6eLkFftmugJ/0mNTM25tz2YazJloMouZzKk6vGRFkktRKQe1vasPY
bxyPpTuyL4a1W+OMZKiLyPvWS9L2mru3qkR/Ofe50lALzHK5K2XqPmE+0n41m6m6lqJOZLSUE1VS
u6ibb789C5vIEw0YpI5YqCfrc567Nm+gLoHX7MwogBS5o4FohGbbnSvAvz7guas3IxAwNhzyp4pZ
nH1pgPvvGveJMe1Ry7VjbJ4nMIPq3IS/3nUMtSXw3GQbIPkkIZP6qI1+4yxIbybknUaXtA/Gai9g
Su1Uu0e8CxuedLHQsfr1dL4+VahMoBxHsxDdCQBbxy/aGZ0Se+N5iZcpWK+KJvkROJN+JjJg1bxe
u1xaW8y6UTNgHB8P0664rM5GMMRJMxXBRReMi7avbGMt9layzF9spwM/jCu31YTuGLhPSvi5zjxM
LujbbkiSXdbMpbFTTpWbIcK3mh2K0epEaBiTke3noHXMPZf/bO8zZ+4e52BtsmhKxJyDUUaX4QLr
QGpWXRXMXZyWA3x0Bx3ifV0mi3WxTllbRPNAuTXkwEcRBc+API1EQuHrrq0qjFCWtfTyqHLM9M9u
Ub4Wtb7K/F1Qt/4NMLTUvnDTDjSp1zdB2BaT+ahL2aWhmiqNKCTJU7VXbl8V+yTFztcFRVzRcUn9
Mfop7L5LpJ5uD91PRbTJr259TiMpd5axuG1oJmb1p1jG5ANY/fJB+an7vUuk9gFUml4getYaH7zO
MD5JS/paOPd+KbFzasixu6FxXIDB5nRrl4YJYtiZg3e17JskDAovd6Jlabw5HrKuRMzY09bmpkIp
iL7q2kBmUdh+p3TdfBKyrvUDcUf+VekxzuPjPbXrAc7HmukfO+WXIipaSxXIXqxVFa7CqZJQWEht
HDq3zXCstswk39EPNN7bUy+s/VSaQ3tRZb18spzMeqYZOiLQsaG+Re+qO1fTsjL0U3bNx0S0w7XI
VnPdd3Yw4dSdZ411wJi6riNfL9xd7s+VH9pOav8I+sR1EMBxFrBldpZauIQtxjs1ccSGhZj0J7xY
7D4mBkmDPUulfygbTTVo6hvYJxmrOVIXcbNgDL0l1y6Gjg5kiKijlnDKr8vnYig6Js3X2KeZ1Bbc
tNqBfEwFLXtYCNpJQWLJb37i2F816Y6IY1SeuFr57a8q7TCc7nqfoG1ai+GGCslqxe2grEelglIS
g+nZyK5PpyByzdl0MdqS2Y/aauwb05nEPb1DlBy00hf3JeHoez/tSuLCwKvVbux8qvZ6brTf+nXC
x0h65cSjaUPSRBx2E9Li0lJXTVY4XwtgATS3KP7xZFWw2vs0T5cfbV84H8xJuR7S6qZBF2p0l2k3
eUT6EaapVB2xwMk4pBpfrhfgbIYqSsZUv1euBk/dpWXP3TGlYo/HdnNZ+f4M8iUX7Q+zcZIvqP10
n2sfhmE4kBU9DBS8rcgMSCUB9Bv97eC+81R604k2eZzaTvtBwjQUUafkUEcIr3ovE8SBz3kuTePQ
B6W9xKayquq6dG0mexJ5/w12koOhNpqzWWzKrMDR3Vf5XQ3CNo88e/Gf265TL4IKywOTg7M9bIB5
jnS0T1+aIJNeBMlcq8MJ98xntOfl47JMentoEEzm/3qBGndWZVhNJFFyTsK1LfJHyoeijHT6W0ZY
Q6z/OgTUOvYLPpXOTi4JC6QoneRPfk2A65KTGxbplGeRcDpvD/DPJSR3NO/9qC2oxjl54YeWMYz3
pdUi0IWzpseqHLJNvF0EvIKh9rI2tICjXgeTmXSXCXLkKmZHBe/c1PZxCZsXeuO20fRpOLgmTUWB
+J0XUhqbHgmF1j7kDU458ZNhXfuNu7y3qlyPptyCmDvpi33VrYHBmjUyf7oazKmF2UoKNEYIq6ZV
yANOmMV57nCtOa54SNxxrndFXToYqijd/pBkSfXgZt3g8gobAy8vdzQu8EBP7pvAhfnj0SghvEK6
ptsPNl4DWjDWAOCkuFkRQX3s8HBfY9drne6qxm6uA6mjwQvpJ47SSKgiu9nsW1gb9uTOccNuU/E6
j019UDJva4pZtV9fFG2vgI2ICszn3Ax/llTxhyijq3jwk9TmwG1r9NyrYXJufNlDyS7NzrjTQTm5
0VTl8tboBjS9KowPD1hZcorWOOqJKzyR0xGjkWwyDo6Loz2nsrM+9kVefstMbUoPjvDnNB5VXotD
iXgVeRBxrXUQzhQQo7YZR1OeivYLA8yULTPCE+ingfEBB4yCjnSvEQn0RGI1yFVtKSL02M1Pa4Vf
6KGXytMvMHg1s9DhLRa8GAHHZg6q2QktmfhNCLdx/LPyhY5UQa5Djqk9e/0Ti2pcztZqNB98sygv
LUnDPxRT18yhZcHA3+deKoaLhMNY35mp9DQU1RrvQ4oCuBsG3Fm3PZvOu/K8VtPRCLfLMjTzunwp
hewR6kIl6DMd7/66Qb81AWtl9JQxW484fFnb5T4JVk1hB1NXnOF94syhl+dQp3PNrrtoQJP6spwT
J2zIBg6y8/RoTccbaEfDveLtcxcRy+WhieHXEDttq5gCFB/w/Uo3j0qawvLeFnOah6C90s+Do1Uy
cnoFAB6WX36lS6f93lBiI4FzpJOHua0TYRMHa+2uzGui4GRZOiNMW7cRu2XxtBtZIe9JUcXJPlv2
6N6uSzeJAwelNe9azeQ+y4xcC70gxyRRVnbHednl870j8+Fz1SRlE1mNJxbOUqeALDUZbbJbwWkU
YTNNjtqxYcpgn1ZqfF5pPxyQlF78qykTxUXXc3Xsco8g9blwCnfdi2JKjcus1rIvnq7sdtdOypAR
jSlx0bi53I+zaOJBtHCvbKvojKhe2uqGuczJw0QzNJFYtbSNTLTq7tYSuulXe5kpsMpidB/b3rFe
ssCF4eoO5aTvy9FHE77mYWWYG1zXoe73HA9j4w7vir7vXsaOi+6AmCCILWtIFpI7jt3hJZ2kz62k
U5etE335ZFhz9aJWwyQ66PrFfiyUNn0b++9ZGRt5tX7HiNn/PJdrTUTXUv2dkxF0hgmMwA815bnd
jvfm0P7EGPKhk/74bZSl+tSgaV2GHZzdJzF76jv5CeFd6xrtFC7mQHhnoxJYftjCk4dMLlp2UGWG
BGSA+5UKQfTDx+idUU4RIhhzFq3zCsdGD4R67HvT+9T6zvhn4YtB3kHxr7/B/C3cyB8Mrw+rROvv
vHkQP5yxNv80Lbvto9ROkh8cbFzNg2lTdsFFtUpDPqd+L+3a+FjolfdBdYsOEKbSUGSn8192u1kQ
gu3YjWVwSRTlzvuiMeZLd2U5gaLdVk8BTQC1kQzGqJ+O3gPuWUUZzlmbwZ5EJOtBb0or3U3aWH9u
k8J5KeDjEUTnKvioOWZmweJ3qpchCbR3db/Ut/lkzHuhjGLZ10ZfbeYFQj5XVdN9W7oRSlaVJO36
OMFIY0mIOfvQTAFBu5cWhodhIUTBUCUICvIMxQIhuG6Kj0xYoa4UyihPWaOJEkJDo7V3a9cb2k7p
FCh3Hud9G1K34kLKC+F4h9YwqFuiq5A6uzIdTUGiMlT5O31yl+bjIDg0oqG37HVXzDpQR06C8QEh
8b6N6sBbxrBiqd7Vfa8/QEl3cZbQJ443Iq96CVsqoVVoZHikhr7MgyUsAoT/QppwTnphBti6Yfc2
9yKkodvKfTH66ROGscH3hh4TqDlvztZwBPv2oehcXHBGV9e+VDiQrETSZfZ+MrlFQyGoRM29nayh
mYGSCecmbZpQS3idbMc6ra+c0ZgzfCKUdVchkGseBleKH/NYSzJrs0h2QT5XHhSvecs9cssYI1wi
Whn1aGpqVxP+UwJRBj97zL1S2Zx/izY/4eC7qIvAX8dlX5EFYoeoux0NaTxGuWYCU3OoYLqyjd1k
FfVFB57/xuzHcdkVVk65eC2DIk6E2QwIyVnOj81lmVB0qn3nspHN/B2gpddeVbaV9uGgeQmlGTOt
ogKawZ+W1bCTitHjIml6OQ/vTDx7q4u0l2UQ9ZMjip0xr/NTbY3yOQGCmEaFVNkQmdPYPotA9GkE
QtH7Vucrtqeyrlc39EveXySwsXZCWxv7T6NOcwyoVOU/l41Ebg8uKfWmqnLSG2TXO22vj66R762h
zTB242a2whlYeLor3VxPd9qaKqZnFZs+X1qs1UGZFYwF01O5wJcEKY+D65XIUUyupOqa5o013aEb
UU/3avDcj5qHdExkTCOntq4L70KNlhxCPfGpWqEdi2Ad/JAFvCh1sMhJVadfdENpmZ9LzELknTYM
rR8hU1TfZkvaNZdBsWR3FXGCG8qituuQPHT8jOzOeN8bWJCH89o4eRRoBKMROxu62uqYMolq0oyG
gIVGcuh3S07UnpfFBxSXSiuUqg4wxRzkMIUuQss1PYhgmA4jr9s/iACni8hPM5Vdm7UVLNdERjgp
eK3hX5Zdq4NGq9FUjcrc6z+URiF/1AUn4m4qlu79RIfooZIFMX+ekh5e58lQcnbAKsCiq23G7EZr
tX4O/aVvFf6QVYEqtpjZcXM2NX2I+o79DBV8yHaF67T384zHyIVGGHAoCjqI+0bpyZelYKZ3PaFd
Efljpz+0siNotCa9yfdKKq3fpsaTD9Sfm2A3FnIcQn8NOivMa4uJGy0zbYkn9UYSw8wsJGo8tMEB
vznGdSE4eK4y1Y8NEUjafvI0fRSXBcSdz76OysBuXdN+3VVBjSF3OS3oHBJBjYdRUv1EODjBXHNc
vPmlQqvgalAOyata8cwK4YYhvqO3XZVwXPmVCqG2p7cDnM17P2vdB1PzObKNLq30/eJ3iRkql+iZ
MmpeeBRKRBYwlizaKMj8gIrAOunffNUjr2a28/i9yyH7XMAQS+JmXoNk59ZD/U0OVq/v/mplqmmx
D5viYkuIm8IkeOy0WXeiv7YuKXtX0YinPO8Rso+T9ei1VJ5SB1G1CCVZ7LWQUwiykCJ0avPerPID
3zk4p1/5uuiGYCeYUKT/UdWCBHNcKXLxk1a+WVKQSmnicnJwF7iNPwASc85pW70uftFbhGtMaQ+K
0qumnwRpMhl5u8SiUdzN0g7eZVNWfv/dEhv1LlrpPuhqiqmnfTFDqKWxlnqOe2XfoqfpEl8MVIx/
u5LneQDq0Dt2YeVTIj2euHyRmmoNfYp1OKUggKE+1fpyTmr/dc8Dw2KMFeHQ0S9lCx2Pwi0yZCli
8DhCyfy2yrPqvq+C8spIHCvuGt/6bXkRxjMx+UHGiV4LUIHjAVfRWavjpFM82Tj9OZxMVa+4r635
SUMAJfTrzo46hJxDZyUdqfKH3CUv6H/XBdGBPGRt/D1r614B8Tv+Hv2oiFFSc0SAKJ8uphbfphql
g99+iYyCYg5YZZ7YOBVXKEyINak1jTFETXjVvTcQ8OAg8+sV+WqPoWZJ0wosvr6hGE7Bq1T6StGk
Cq3xZFK3eYmNDPVl50CCUEa/HurVFsPZGkQpvaFNnpO6/fG0jfPYpqsqq7gbvSHqs1rcD7OYzmyx
reh/3ImDUQNYCiU8asyIJByPwpe3q4H3wssp6esoglc3/zYnigqi9hnGGfjuc6DyV5OItpfub2w5
WEOUhE/2Wynxexx1h1dV50VkVLm288DDRej0/zY1D64B64Lgii1AiHYyieY6OGvijEts41YTCpKv
w4pE95lV8epV/RwFqgcEDRrapx5NZV7Vk7Q7ehCttu7JCNZwNZrf1vXaRuHPZq7O2XuKY0orb/KM
sV5opcxu6FCXi8WIx+M6aP/Ufv63b/O/py/N/X8tgOEf/8HfvzXt0uPOO5789R+34huOe82P8T+2
X/t//+z4l/7xTr30o+xf/nL73A5/iWX9/XkUTX36O0cfwUj//Ca75/H56C97fHrH5UG+9Mv7F1hB
48/h+M7bv/z//eFfXn5+yuPSvvz9j2/wH8ft01K+1h///NHl97//wfn7b//66f/80d1zxW/9rx/p
cy2G8f/879PfeXkexr//4dl/Q2MDy0RwbNh8QuT74y/Ty/YTV/8bspYYHW7ab0BHNjBu3ZCpM6L/
N6CmNI2wNQH9xLYYGrn9wAz+timjbuh+boifP/q/3+zoXf33u/tLLav7RtTj8Pc/ADRtKKr/3tVo
SgPT38Ay3Jl0NAFsHu9q2aIyAbMn2Rv1lN9olv+y/Czir9ONLTI3Kp3pqhvz7CppVHqlqexzYed6
7Ct8t8zF3Bt939w27lxRXqYTEGu1ISXFfVmQniY6MbVE2OVeOjIBE6Gwfw4RIZrK+yJ3BrXvMrpS
Op/SmV5BKjoXjfnNGVq7/+5gV3i9znLQPrVYe6Sf2nys/qR5rG5H2/vqSUM+lHWl08wJhrIO/azC
uYIuzT6VbnDZITyj7HGTNoEO8ZDZiwbkopn1ur2dmjRIhpB4OMDU3J/GGwS2/fUCLUMMJltqk34r
rygYqHDoS+NKZSN1rG4iy9bEvbfO+s5JBhXqorurNB5d66zrLJFflt5tdhShIF8ZCCxd2aq6GZxa
lBTEDG9Xzk2+q83ePbj1WtBVq/fZYF0bmcwPZaF3Q6y6scYLQKewHOGwYFR7ROubp2GlirOYtKEN
EiD6Blqo7KWlrGxVN4aLgmZHDWBPlLAburR035GM+6FeGT/omNzmFFk/pF1118tlSGm0TQu3vO71
Tz1VQ8ce81vqNBoeahsi/DLx0bPc0xfJ3pmFCaHRLjNqFgtg5KjrinYilc0Cg4RizMxd5Qolo2xw
nrS+94cIOPaaRZaOF9cM5bKGVoWdlUTm42lZjOyDpO5zTfH2qRNTW4SutKvYaPU8lrrdXjtM270O
uF52K9DV9h4v2nG/GJ25K0HP79LejQ01PBeNyjnYBv3grGVI07UYUCOS/UHhygU80AhCPByMd7Un
pbMvKEq5YcuSUVdkj9l9Sv6lh1phTdNlm5XLR4S6DXe3iPZucLyLZMyvmnRas9ij4yips5Rtss/6
tezCAgEBhOZzMp3cn26TpLzsx4L0J7ObqX0oq2zNrigxi2rnWz79eQeDmn7n5JbfRzZlW73sUQbP
STk6d4VOZw6eOAxaeinnKfkSmIqGaDYAhqDS7O5WB0V7x8opROvrh7l0qj7U5knfSXokRrJ673Kp
0oJisNl8n1tXxAOt73A0avud5SOJn9C0M1r3elpTXH1bX49rGyxDL5YvQlU0ugSln+YqbcebdQXt
WQRf3QJDzQJMIJXw4MYzRPJkT1kCPypvIXWl0xQ69VgM7CPRil3uNsl4aNSsVS8mmylmTS/zlURL
aY7WtbhynbrGbLGuP9grBnEhiF55C6wGGikaDElx1agOl2ndgkut5Rh20R2q1RqJlOxxTgEVUxIc
rjRTr96j/kQEqvQb12xxUklabbmSvbpOaKpc44M5dJTYgnLrFbrVHApXETND4fOiZbC6Ml6bZjj4
YlR1JDwdUZg5X/tnvdNG+4BjEr01rBgsc08Z27mSpiweoEYMNHOGvr2lmCRojMM/uTdlJ5uQmmmm
HUaAHrQajbSIvX6C/1d6jQesB4lbm65QnGtV+gMFOAo6/TJCYrXmcJ0K90FbUkqCnVb+CCY7/7MM
YAoelKCYIzNp4PLR55AG/QRXAw3y9HvM3Z8DLMivOtQLUW8zqqgrqLVgv2A9FmU2XXmaGg76YFqH
CiO5XW6gsB81naiLvbaM/eVaNv9J3XksR45safqJ0AYtthChGGRQJsUGRiYzAQcc0qGffr6ouWNz
s7rtXus2m8UsapeVwWQA7uf8MgAUCdoPe9PUKVjpavHaNVtDr8wAM+yF1LihvVIDdt9Z865zgJCc
DmVBaFaQX2nbaxG6k89BQnpYash2/GJ5zIRMGjY8iIalmW404sH7nVYaNeydyy4fOtLYTs3oVXeF
Z7dvhaeI9u4DtS/HvI+hL/sDK+iz5asxjxfnWXNTHz+mAuQKQAZfMtu8yBbOQJv8g1t0fh2SfrYn
R/KN87U/KeFNZ3QVEaq0Uh2ytb31YPD0LpTsjE6Yt/qirWE/EKAWV10x7PqFoJlQUc8zuM54zqmA
vdG0+eIEOTiXX8hKRattChFV0OXuoQVefCi1qj1ZStTvU1nkL9tou37Ymea7FXQPI3GQsFQg31Xf
vvCU++E0eQ/sO0DHhv1AqcKqh1ve3aaB86tYy2/Tm50yAv6AZshT/U4WhQvVk9ULBwWrF0RB1Y9O
NHdWfSh8+5ErCrNGTap3n9nLbae31XMNBdyHrG6JpenduTWClcdYwvhuae/lIczt9tm0fTwNVdxg
j4mddivCgaTgPhSVOs1NUIem6NaEIBxKaMppitu+J3pHs7N6CplV3VimUNZVUPRhquZzY1q3+tI+
poOxDTsiMGtOWOGm6StAXGDHoqhgWGo32KUascgbuEJnatlBCrouQ00Y48dGkc3zIHztKAazvmwd
pVBRoVnjGrq9QL0mxoAN0O3r59QTYGwy3zg1g7pUzYNmbEtY6FZpRWnWqeKUc419rgMqkqgarLzf
28Jbn9DQIa0QhQuHj4D9J97bkYa4LoCu9t1O/7GNvjhdmT5o44JJYzKs7kSAxB0GdS6WTZHT4SlY
NC/Qz4vIgDfn/LyQ3h6ETo50oADg1kLXU8N76Tm5EdFAY/g7FaTVvQtwZScpqOAtQg93uNENtSyh
Wtpz0JnTOyh+b54XZd6RNVLcKxLvi7EuicStgWL1WEyTJaM0LwFlCa4dnjdI4CUk1/vsAvqnIR5w
C3UPpDOSgiIjvs4rTqaCxbXGZXGAGSvEcqasyRPX93U7LYKaW+tRpKZPeSsJQF2CniC4z3W+nJ1I
GVdDIs/lV2YA6oUEgaIEElvbwz/bKm0jv03zJhaQnaQImnZfxgi7rJa11h0hUrDBDpGhk036nAHQ
/ZL19JAW+lBFBD1469FumaxivsHBhIJGB/7DbsHAoJ9V0++Cyvc+TUQjt+24eNgiGErTuxxWro+E
W4gxJAw+ANwcNSsPZzNI3UPRowwNdaKv593Su6rbT7Y2/y4Mry45QLUfomquVc6BPGgK4bTLgLKE
EDSTtVNO414mk5fWt8o4X4rsvDaNf1JFO1zxqtc+z/tda5ihtnKYwhQZQQdFIGrIVp40qBCAJlm0
BS8K7B9fVdO+LqWeZtHq6osRAyXdEy9wrhtz3bXoMW5ShI47LfW1PEaVUS77rR2he4kq0SkGq/Ih
ylMBizctTgav1m/b0fUbcUK3YBJImHaHYTTnnaPzyhviSv3aLhSOZd6R0OPdQs3PXYRJXcF71K15
p3OVfpHI3ifWJhVRR52PJEBdWc0C/qZyFC/Cmp3IUr9xSth5vmWGdquyb1eEDQTfI35adJHFkyfU
SWjNkhRF/2IShojyqcx/bvl60MuKQpVFqR/eXMPP0C5qfY1mOh9GvzF+88W2hwzl5j6YtQdWjiUI
RS1qTPVN+jpgfElKzQo+us7Qp10OoXfKphmxKSe3P56GPDVPq9PPSVPN/kvOPQ3eq7cKGhtFx9ek
6eIFBr36mLd5itzGGvbpJJ0MItnCBd1Y8jO3wFgHfe3z0FQIdramhquwDee3QxicIDKpO5XaaF8r
aHrR7rfFWeV5tDxOyqLL3I2+10K+bctUfUvLm9bTtBW23LPPb8GRUlENVonusxgBqRjCrRnLZ8Pd
piBcvYo/55vVWEfQzwqgXi5uduubgG63uWOPWdKUaI8PfZHVyUTUxhytQG71nU1DFHlrK8dVmLtQ
WensqyHmz03W0wLnPRztPiiKBE5vCMI5C2bLDFeUFFtoBYO57sn5byN8wEEEqdBMkZbORWz6i/tV
TNV0LyFCyPEkF3+Zk4x3DLIO03q/PQWTctqPXnrM13bXHzkJ5qoOg66lMBKnr3EYRbaWZ7UJFE8g
MxFIL3KZ3im7Bwnl8F16OU3lsiMCNlxT23kebIdU6nL0nDZpO8nFuy7rbdXZtnrmHgGCk9RKpInW
yCdDmLI5DVm+TTt0WQZMwbiKdUnSflDfXa4H426e2wulZXva1aoXvV/VG5auRkYayO+rY06c7EUv
cY0XuuovrdeUNwQlO19V3VheOAWD/T7Zsh6SfJ4yZ1filh52lWKgqvr+viceFYN2HnwKyhFgzFrv
YdkQJzDIDUNy7eqV8TQ6Ge63ulwUccupydwZaJOTVLAJOS1NrdB2aAMKlG5XVfRen8ssosca6ZsY
kMQdmi213MjcBopVu7ko5hAux41QeqOEHdga3Y9lUp2dlLKTbay3g/0j1SoXjRw2oDJZzbpaQ0BB
aKESVm6XZ4sYzyLPUP5MQ3a1EsOKRhCK1W8kH67cNUFhQOhC1UbKnq5jUlYe6mmq71Jyr7+WlQK4
EL23/upqs2TPmvI6OOt22dyXKEDlXhRpzRRnNbsaM9G0SwunKW4dNrXgWAyFwcWvWld/o4c178LW
aLVbKTL3MDVTetfrmshCLxfNS53lq4CDGKYHmRrDV48DICJANv2t6KbelSgy0XXkes3TQqBdLPvW
ukh9ntrdYnQk/S6GR06lm2fFnb5Y3fzozPj2MsPZLFxujo64o9EHP8ExUhe3Y7CKjpnUY4jscgVZ
mo4+2xFpuXWBi8sxu8RJBzvdjVg7Xpe27R+DLR1dqKVZHKyJQ+CtCVI9PdVsdoq53pdNnJvK7qPC
MW+RdNqP+CxwfOjl3iBPsw7dbjHv0SpOGe/AOqp97jAVQPPQoHRbByjhjM0a9NhQtXgttmGpTgEy
hPKoCJpk6M1XCHe5ZdnZD5C4nOZ+segZm0Hx13gjj+XJl2uzxktHDsXFsgUyyc6Y3fmIGsxbDiAn
7XCbbyxp96TqBEWsBYXZnzARFD+zup+bXZnTGsScy1Wm5nZ4D+y01MJh1NybheChpOBpZVSXhfaw
5lJxS/may024PrrIVXajr8OII3ZhFBL2nekV7hEkRt33suxCXyN7Gj1A/eZZY3ZmBPGPAfvKU29Y
+YfMFpuhQfpGaLGkc5daKS2IUz4h6fWbYRKRby5zXJqVeb4yL4w5VZO4Zq1OerBuF2HzPeSLuBty
fY4DjcKUlOMgXuoUatezCns4mIZmrE+SBqbfubUU1k2JN73CCKaVh0x03rWZc5oMdi58GHFN62p9
7w+CJvYIC7tDQengLXXwpVlzhQaYQb/8QG7cnvuO9+6CFsupDrPQggBvXj0e7NRPdGtOY1Csp6Jt
nnSfrzZwvrUx1V8JTuKdNBBPNy0Ajtbf1w5/lS4fZj07VD7OCT8t1svIvPfUMmqHmufcpm11wLSm
IZDKfgxXCW5Nc/dUfTG0fmpF9xCo9rE3DQjR4myOuheVRZU0tAqauSZi2xuOWbo9UlwXhIOSnx1l
ILHuOa+axds4Oc09EawPvlG9O739JHTtMkvbOcO05kBqFtNM3lwqlAUgNzdzwEPWG9snkQXvTS71
2PeEs8MoqsKFozrMK+dn55bmtzQkW8EAozn02edilklTl2ctaIFoMDSyKC+RM2YiHAJFUImOhcTX
BtQhrNShoST2Pas4VK141qu+A4dh6uRp/zVbPCXGZD7mRfOjV2xEjkLj5rawzXpahJkoFTGTLXvO
QS/0xhE8TXJ2XtCREypdt+vIj+C5vZ29INHpsC73Zy7ou3TtueMs5CzBtlycLjjkm/sIqHPbGPWR
ZLHEL8A9pMO5ZbBTOGsTp1t5aDtdHbHQW3FqFjtPX240Vd9ZzPBpWbiYWSYN9bYbuTI/z65W3dYt
epXVay76JJlL3OFdLta2o1563JWdCI5mgQkmWNoLA5eKNDCB3KnnpBp9F53F8BKsHiKFoLm0VnZu
2KR0zqeQmWDpXrrB+W1K1zobq42UbWLNBbTpbrSy2+4Md7lj1kKg43kHxGTgaINOpmv6K8POjQxn
+yT47t1wyxzZeHlshCbOqsnukXHu58W8m4bVfrSkO7N+rH3Y6mNwqnmaj6rR6oNdcze5LQiVN/oW
3RpVe2OqThztYn2jCXPXtvyA3P4hg+spZ1yN0k2bI6Pz9ouUd73hoLnKi8fGUQR+Icnh4evEudEc
ZSVYAR8ZBtG8V9NXugx2aNosgsiM9bCROJuqQqYhcZjDkVKqi6EVT1uFWiWc2vUSlNP6pWz/6Gbp
j9HaPkQzniqC5PZWuV5AE7rQaqxHg+ld3whIWtGl7Kuala81nENBgdM5N2wVrpVjRbraRp6zabs4
i9keZq/diwa5AdcQjxOn91Ueop74mDYhht/ZXRfqg9cbn51k+qVrag7LlmjWWqv0g6sMdD29eVub
83jxQdTCsS2fe7d6dIr0fUS6EAfc4EwbAAN6+ksCw5SBfuuSFh7T/jDwexVcQ2PwoPy+RnJu10wj
MkexzSKtEuKqsljllvOWrTrdIF1xGXL/w0q7G6JgPhpvmhP6qYLrXDSib89QttTWu9IqWHux3fme
4oE11JnMhOEjoIwisW1xpCTqpKODR0hfDsGlyryZPbJwzTQRHSbVgxoz6RzA+QFKa8dFwGfVZie/
+8CY91teBmfRGtuTaho97NrcfOhz33p2t2I7TzV9VJixXgPWLBwnSDnHotHibNUQcc9qhSOWUr0u
iGxDcpy8xBMEvo7msD6qNN9OVptWvJ6LthtXwH/i672vsQLQgDNJppaxKC/aq3lk6Z6K1Kh2PcG5
kV/lN948l8es7owdCtk6HFrAt0KcmrJ59qvtAeb+OWPOD7ux826mvloPaAMOkoEUS/Keae62thaU
N7xWcS7EFDoBhdBukc9ccd6zUQ4dKYh5jd7PNHCDDv7Br9oERPKGFxedOshcaG3da69vxbFUojpU
Q4asjTr1eKL4KDHEdrCq4dazQCdIRbqMhf6ydu5BV/Sv2sBnN2T7d7+0jSkgGxfkcyxPsd/bZ1Er
J1zz5VgH43H2lhMhHekTIrf1nGWF0cek9B8zlw2SOmP11hJicei24s60vANihPLWkvOQ9OZUnsU0
uO+ikz9tf3PClB6M0POHl82Y82eoID0m7aLczX5/Woql32e5eu69qo5ygvR7EM6WCmlw8qp+NQXp
B8vYfGVa9tUq9E4pGz0emiEO5PybRu1DU0KxYcVoqp2wOWk3tkbWSQt8g5WUv7U0J14lmsZ3MrPp
W8ZEEbIVfxez9oFE8V72SMY5R47Clt8sOFzwmk4IfnUY/Pxt8dPIMdaXrOrYoLPxxbVb9z3bMmvH
s8cP7ytKWJGP3dLG87X5s/M9O9s+X7yPVNSvI79Q3zD4mbvO3C9re7RLOmjLlP6r7ZdJNH1UdXPl
x3Tb0D5qLmNGwItAVTlCM+uA5vZOdGWzwwIhYqepoYVh19ITUixUzvr4VgzOkPid/8NLi3e2k9/W
Nl7KRWy7zhzumAuRvlkOiM5oRcge0rjOQWz4O5/QarLwpHx1fb992jYH0Fh03j1ydwQl9u1k0acF
H2WbnxJrqRumuCrSHa4pJI5NR8sYQKYgk2VELGH37LdicQcOlrIJrnibd5nzgW8T0wePaO6cyXX0
E5yiexAYL8nyoHmTfuPeBnzL346eqk9Dc970Tc0qCHtv9XmrZaEuDjyUBuHopCKG2wvumLhqnGNT
mprH1O4X2iNmfgURUcT9j6XLwDCKYtfg3zlNWd064eZ724tv6Su1oXJGvjlnmivGCCtnUHHx0VJx
mUAVMn7HDpJ+fExNMxSPSE8WJxmNfix2bFJz/lhRTycjZ4CuWZ3JP/UcHb+R1K+3+jgXv0x3yEYy
mgyxvDj0reicCF598DtLncqeRgLUrfPilLf867z8kne2cE4ShHZXgW3hjy0Haw9qhkJMljUV8cKJ
UuF/rFV1W9oLUKtrc5HKPAxac6VJTZfopJudWZf+bhY6qPvUqfZO853bKq21n4Jn7d5QK2AW+A4x
UtMumFOg5oFrbdNPUMTpzsi0b46bu3qzEpI2nVj5mXeFpJd4wstXp2lhAyAEZVJMg/ntmHOOYwSv
2NJ0zVvHZgMNNF+I98YPg7rWR3Hn71urapm/ecKGdofSKHOgTHqHjKHqd+7qm1acB1Zn02XZtJqZ
mcLKdmWRStqT22kjJyeslYX1QpOmHjleue2QsZrZrrWn9K3dyvKr0OgeCuGdF4zzdeMmoysj307j
v8j7/xd6hvZX/TT0v34NCBr+P1AxICL4FyqG7Vf/9SnWv6kY+H/+t4rB0VEx4IknzRxFE3eY+X9U
DLb9H9e0HEITKP3EHmihIPiHisE2/oNwINLCyfNEO+Rea1X+oWNA4EBkLKMVvudrfhcRBf8NHcOf
qhpUchi2QZlpM7kqoNAm/SliwBWZc/3meuJtjTho2GreQfKqfxPo9Lccnb8+5i8d0l/hz9dO7j8/
pg4mSr/g+pISi8VxhcZK3Jr10DXX+RU//PeMXesw9SaHlCLR0kXaesCEU37iuxpuAQOzIh5o9DlM
Ds3TpPJdvUZp92+yLf8Uav31YxLiws9hOT4Vas7fVHQC9aIyy9pMyG5Q+6XJa0TlW5DdjMPyK8tl
eotRB/Mi2pN/o276m6X9Hx8NpBhYtmM7KDL/9hsqjFmsfmkmDHbycZZqeB0qbCzCgg3cRo97ld6i
zyrFIiRzfXhtily92lh1biu3Tww5rf8mbOm/eDRwVNITj2CTx+3vHSdFbpCbP9ZGsvbmiKBb08ud
9Krq5z+9Lf9Q1vyzkua/+hiioInp4fm7PvN//sM7ZQyVrYYlafKqBwQDg3ccyP//wafwvnhgPfo1
rOfPT2lcbIm2T1K9kBsC8bzVdr6efv3rD/nTJv/Xd+gi8CMpmEeI1JW/KYLSrpz9oBRrIvFl39ou
BU3rVDePpnKz2NrSgeXAlsm//tA/ZUh8KCcIKiRimHGw8xpff7//lIll4lyqhyk12Tjnj7ZsxP3m
Y7Argjr7MJs6xRxcVjtVWciyp8b58a8//T99e9dP5wQhpZW5iES4Pz9927ioMB6biTvJeydovHs3
ncbHf/0hdBHx1/xfrRX/SBLTruphWjHIe6CN4c+PyVrmARJAabZstDWenXxGQpkVJxAIFJUrs/d7
GqzsVdC5t/1sZfvNrGzOmE0SAKF+BeYyfLTojdGU61DEOC2t+SMbWU7pB5xv8nKWJ/hMwExRTuZ1
HE88pmREK/5aPNQGtSNhikz+Pe3I1Eb/oqOFqJTDOFdM5BU5LpgMrN4E5Jnp48vYryLp0fLfqN6R
D1eINSry3n0vy2ajEDHwyJWRxW+vs7VnQOB1N43zFK98zWtUcignRedOJ1t69a3sCzey1tVC+tgX
rMnyFyRV+wsbIPvEwpgLZbQms542CV1y6V2FaxS0bSm8G32WwcnCRWaEw2Rt35stWdz5v085dMYL
Li8LhEMTq4razBVhxm+qCv22Nd5Ht5hRC9avEwE8lBt3kj+z2B5OcLwkuTsgVvOyKyO3giC1mcnU
i00ErxtcQCDX6RWZ9nqlswMMLNK+01kDgKLVtH1mxqohk1B0Nk84c2TU2mJL+nlsHldYvjdlST8h
RhsTQeE5Tkwe38F3MawSxAzUuZLwyD4HKDDUBXCFVu77xtG6k8VXGGH2essbPLSu1dt7p12yQ8sh
HnJLG8dea9wjUgEj3mZ/Oo72CAvCD/rYrvpHzpdzj6h2t21WEDeuNtxj3g6AgAY3GfRmOjR2icEU
GQ95y09o2h+zcViPna6DP3krSy0VsELV59ExPu2JXTulUTl009Y+9NpkgkGW43lYbBHlDunimKwP
w1oup4JmykTrGvXhjcPBclMjaiki6RHUVjUKC8uyo3EWr5IdU5U6MSYm+ziAYWY790B2jyiKt2TD
mgtnlwX3LgaOY6PZ5rFu5E3elHdGXTgJytfpgMHhwy8OiNJ/DpY8K238UWcsMRk1Walevzm4LY5+
xm9Mug7cXIVpyIQfC1EyrZGDNFegyZiQmPTOmIh+3ZJpUYitwCCdrQ0bXN5hY5tPDSLbA0oc/RCM
QRaX9jbuXPp403V48FcnJQTfVnGZWxfdL+7ENptxr9sVZt66IKECMjg0+0Ld2Sk8sjKCo/KFFY8Y
1h+VtpjHvJvS+7QvvxbfVXtBneatmedTUpfZctrsUSNPoIdpqr1EVNV6C5IlsS9PzMnkGBxUY91g
iT109vKudL05+KJ+I1M8Q+voXIqtftBgK14CyL97U+rB+4S07sgycYHtCu7rCsMUHuQ6pupuS8x+
+nY66mMtjx8bf5CbLfu6FN/puKWhQuIXs1OqeNKcPoKeeiHc4dw4i7xJS35pgfExCXxHnrl+stSs
sVb7bMrtwVDGBDZG4YuP0MQcngY0bGxeGyEE/syrZdvVz8xZafv0bjJcUIBbzZuBAOZVg0rUfB+O
dM63WErtYM/edqcW7aeWW2kka7q9UIxZ62Vl6AvbebUinqoiXHUerWFItd3iqq90BVqv3Hw/B/kH
+oFL0/SvvkCMg+ls2GmV4gW9HoKrczQd6LOgXIr9KpCBdF6wL40UCaGrJQS5EBsjj0ZHw0ijmTKa
1r9eJ3m/kEgUUanscB4glcgDDnDl7VU/YBwsvooCrZo3WicnGzc7rNbPqSPzYCMDjxASGTftiOIA
g1+p1vcx8O5GNs6kmwMR69Q/JDgY7S+30hU/R2AchZ6/1Kp4W2ft3/W0MSv+p7uK+DDilXklXcPg
Zv7zrpJK6sDQXpvQFLWR/j/Obb3Tlwl2zJGe9gu4h3yXcO5XdzwG7tSLpIVABZxqTCrrlmHIH4Wo
eBbSxTKwAFZN84UnLvhMJTP0DulmnczTMD+Pc6N+ZzYwBAESON8PSnYraiE1rh8rsQtfmtj0LFLl
esXM6iytdhk+8lvI7+qToEFiX5badX7WKyM3xmtWa7JgjCXePL/67Umt/BwBcjIoeX/gg4sN/6uu
F1gt18xT2m4SS/XFI2deBk3v73GkQsyYNAk6uxXy5L7BgLlFVYafcyI4tyCeyVTVSagJP+BKKzjW
N39RVQy/U96hyvIfoWk32leVObXHZc6Wz1yb2cK90SWla5TXDD26ebaHXLfIztM7QM64ufb5xIFN
BgHEwIziJmMUU6GqaoLWZz9tfqaVR0UejmxTi+e+5jCz06G60ABMAA+wmPPiKJJlQ80cynt2Y4sb
xZkUv0zNp8Agk7hOtTInSQZKfQG6t20khCrVnTnuhplCD0LLpkeiwLwqRlRnd4hsKAAJ2bsgOyqd
bIm4LPvqVpgFGS6a26PDGUxrGU6W7s1B0ltkQkSVLgBl2rYmR2zGufG6eJqZx2KcgjLWhgbq0jOL
jbiMrIIuIZykWm8CjwiFHU7w9ECfimNEJkGOwImjvbiwWV2wHuQ4EiEcmNJzYvRZ7Rq5Xpp945ub
cvRpWYdQDiNYEAPyiV+2khzv1SQB29prkpcvZc1wkFe2dwX9dATTOo3kXNuIqcOhQCx14L/pA0zG
dG9EtXRdMppcFXfuplXl2XN6P13Cyq6VcSIQtK4F/q+lT488Fk0ZT2pZp1ijPeVYTBR4/gh8TPbQ
kl36qilADwRCZI4lqODtU+F2dh+Tt2QtwNrE30WQMraVDNUyvvS1zpHceOnyNE+4A+Oc26ANO2cm
bZUoVO+hM3NdxsQsVLhsKc0YotYpUcNtqzKStt/MjF9gRvYaUcg9B3qXrQbMhZ/RC4LU/omAheEt
NwztwUVK98ZfmY1RmRflz5Fl7bNbJdzh2jn3PPJQb5MmnPGwmt7SxHpWTJfV6mqTmgeo3sgYe4I1
WqIp3rOONGTkP0FfksnkQXtzcAr4pQF1MV8GIjgxzgtfV6nmn0pQJRBr6YgcTFn4ApPKMXqD53Vy
HkXm9S7cMSLjUEzkEO84wj0X8WJW0KTuww46gtBGdsptOvsIgD81Nak0XlyTK8xGSr7yDinth5H6
/CLW1lioQjEIUAoJbCKoTssa84QEaCgvnjGS4ZFphPNcR+tzXXqtxX02k+TTzQM+nauJdwg1K0tv
eyLoIXTmwUaykin/Y7bqjkfd9JAfD0SIXJqsnPvQo3HF2auhgkq20xEbQF9awRsJs4W8QRxkjidE
ZTY3/Obm4Hx+g9qObtblyGDifzrgnS9r35ho3g2pK+5pHNw7jgnnB/VeKKWmpmppgdSKjQNsHKrQ
HNDwg6Wt3rdcIU0WrV+7G7y62t286unrFkjTPQU8HSJBFW7PXPKooE+LXaDG3pZsZFkgcBHFHM/h
fCCUIHBiZ+sB/NvaXi/LbCpiXNYyfei8IZVIqsinZTrhnYGD8bYqWnvZ6+gstG3DLS7ab85Xm8SP
lrUxHoxO90OCeuwny5myPFkhMO632djEBf+M0dHf56a0Bi62H1myFHqI6QyTh14zf6ISuEqZW5CN
58AR9rOcLU1EVKj5Is79BWmp43Xzxe3W/gubu4AazNxOhvo6bA9sGcVbmpHrGTaTY11sOzX72NiM
7MvlETlWqCSgdHzExVEwz8AmCM36OlLXwwr5hm/QRWn2/Q/k3R6xM4691NHCrtXD4MykSehIsL/y
ptUqVDeaTVBoa6o4cAkeCF1tCR7rZrOsqHU7k+uIrLjzLNvuwQ+0/Gdra+3TtLK4RKlfq88Ur8Cx
Kn0bNZJeKz9aamcaop5/2btGGgJZkUPRdQhHZPtC9tqQJ5MhacmpZ36M49rOHsKkYnScPZFG6U+z
W+xfOsEAc2hZ2nQ/+I32K3C0UbLxISONUT/Oe7/JuDnr1nI+dMRAQ9Kh2nitOPnLMNe7qUkweSCj
rv30Gl9m9O7HNmbtIzHQog+l04APu9iqQa5RDrdhRlcUAtrV4GryagE8PxtMjnJNOcdmCx/yHsqt
fJEsDTNM2dJmR3JavAver+Kh13MSVExUmgiYauIGopaEf9SFxogCM2N82Y6lPclPK1PLLpt1wRuQ
kUSjBR70NDFg+QucScZo5ZZySDhDGhJzBsuojrnSsFeUI4LUqNx8yIytBT4iiiEg92zN52dTaEDj
jdqaR/Rh1wfrustgC35G1zg/Du5IBE3hV9X9PAQz8wYXqxfanoYZZHZZm2IhpPzKpwAJObW6xDj2
qlc/ShwaF6soiOHqvWvym08lpQgFUWtZtE25fDD70iO7arny2wEiC3aYLCVRqlzy9audKHzl37aV
rwNB3mu0eAM3uqZNdoY4fpLdvkZNkT+7lUTgNhb5u1ZB+pMcqk03lTdK52bW/e6OMJPgsV9qs0jI
JEMP3HCe5dQB2DLdVRMqvWhYJPlPmKX8J64LZE6lnykr0jxAMOLl5wElrUYEg6d7BIsbZlt8LkSV
IoLHNOG/shgJFaf+sm0vKrXM+ugIlZ282UjfJ7PB0mlxIS1RzgW5JqCVKF4KB950HP8Xe+exHDmS
ZdF/mT3KAAfgALYhEcEIar2BJSuZ0Nohv34OWCMy2TlM6/1sxnpaVBDK/fl7956bKPnkuh3AUZ5O
MQ/oLvpp1c6o6BALO027U4YInm1lsVPnDCRvss5O3a1DAdGtmEOociNq1fNKU8Ttzd6DTxGXU/2C
djP2dlMyTd65GtoZRokGhmTFuGfRF4G9PredPdsbfEwjAVluq2c7k39jP+f0dnaFYFqMAjPgXBAP
0bsTCzbCIfd4ecooYgwqqefQAmsNwk6vtbJ3BNwsICJFRrpUL4jVQwYlVxYemm6F8rP5rynGL6bM
n9uRxr+2mjzPJA10yTLH2v3Ryv65nya90REhnKzWsot7gtM9VPBwQPB54G/blbVl3Fd2bpwSbGT4
g1QDOwnIAzLzns8l81r3UHv9eGgqlK0rm6ETeoBWN8xtoo3G9wTE1uajP/b/k5f/oMP6xeSlyd+L
+NvPflP++/9MXSz5l2Q6Qva6oUvLspfZyj/eUcv8y7LoGZG0S1I4fDLOZ/87dTF1bO24yyAvLITZ
n6cuHCJwpCPD51XFQPrvTF0M/SOv9KeOpk631qDRQooB4AAGPJ/atsjtYYw6HZFpTRHTOCNFgONk
v63maCH6EYto1yYTEujXD6jn3L3I5SuDpE0Sp2cgUJLF65Ft94Bd58mcQHlE4YWDnDFtDF+hlymr
2h+GmJGkOVq70QpWTVjkjykS3wv8ZSgjsGblXrA2mwb4phdnr2buKbp07c7JZvB40L7ArIgjcxgM
K+E3I42ZjDTsEcYI/tGmSTM641sYlPCQKAjX2rI5oyi+qyH+x4nrbeeufSTpDpJVhV+wthNxHTUG
CXnzfKuUvQ+Z65xjq3BvZZJ3N0NCmp5eq2yLctfwx6ambGS60QZaedWVd8AhHxZjrMkOfyOwXa2K
GgZQ0I39agw41KH2OCAOLnfJAmIuGuk9tHp1FQaVjUUivaw6UyFOCiuwe2b21vZkjCDPPvROh6Mu
79q1UQSUDVp8GJLpBXeSvTZMGp9zPp56wQbaGahXjdTbgWBWe4QPCSVo2F00KVDVwH1oLQ3BUK7o
RCQP4yQIqDN740a0ndx6JornHlm6mDRkNi/lEqDWjGy9yKVWpM04G51uopqdp0pr303RkfWpeXCE
bdva1BXKDqRP6HL39oB3K2drNaL5NVhsIHnGuHsR3q4Ku7sTcUHtULRhCcipeXB0VPC2hoLRJa7g
WZOmQiOoP3gunbfoclL9Rqbtc1Gxq0mKXOJl/EaGJ6naam0h0l2F7KIAapK1mnCUWENcr5CeqUeK
be+ypSOxQ/f1SkNyeINa2vqFlj30jXOroWAksCCZr/MECXrpYt6lk4SoG1XLsnGcBCe/jUmduBzs
V2oOnFOWQ8kJBCVTWGhk3STvhZft02mkisnl0Sw5Ubsci/B4pJeBjsUI5wR+hu4t0R/LJnls3BRX
FvbOt6igexDEqVqNzUDqZj0EV4INiMoQnEyqDa0PIKt/7GmvHzGWT9uaV3LXpOktagltXbtZeG0W
ebRJ2NYZHqT2upND8B5nvDGAtx4IjDK3kDzNS5Nm/JrpBaM6ZLsbt5iFHw5NtK2sYLpdRNKrUM+p
tujvGesA7CVO2xggJqjQvykp0nNvYJ+c4wWElKz74ODQzjlnrYz5SLOHmejuNevXOsNxGTmhusHj
XT0XozuuM3CADw6EyVVUkkqVGUkC5JpE4QHyJFyhnIN9d9s3bn22w7DYTE6d39hievOsdDi7Vpkf
6eFiRDGSGEsEWLe1nSmae42cEaIiXMg2euHUZwCgZM8Gon0Ah4SULBQRUEW7eErJBbluP8rOiUEH
zlEC05LW7oib0XIf0VRVrJvEzs64HOcbVsxkExsKfQm1aPJgaIFxlRa102/yjxI3nzuxvDByvOVs
PV6pQg4XGIKLW+ejPkYbQq2ceiTuQoIM43UXyAi4UtLN+34W9pZu0IBqNWKtap3AeqX0j49dRYWx
SmkJD1jtZ/odRZMLvszG/BbjbX5qnCozd6g/y23rqnlrTAnnMiwJvtBS3nrLHfNDK0eER2QLe1tj
bKPHvONikM8Yq17XtZPMJvT3ZrBAP5PYPiduPVyPdDX+bk1ku3E2dofZjtVbUpe00gsVDLuJhOkD
FgxWGK1O36zOMdbKaRCdjhpwZ7lYS1DmS47QZh6Bk0STT7dK9o+FwZfa2shf1+ECigL35KzMfLYw
h5cQgYthnjem2ZCp0NFqQ3InDnodjTfmPMrbsdabCyuyh/faoye18hxaCRCw5EonUPPBIW/nAKCa
s5WjsNrw3UGcpff6fYLG7OtMK06NiQo+NwaBSZtWgxYl9QXgUySoLMWXwtbcZ8TQ2VaD27TnIB5C
FBxsDnZakpdrkeXBt5oei6A7lPWvyUCNL0So/Do12hs6bwMisj7bByxxa1GHISgko9pFMsoedP7p
2242uoO0B3r+VRrsUvZVmncfJ8xpofJPubLfsV8aJ/i6xav6OJOSfh1v8syuHzRq/jVDP9rr9PP4
h3uriFRNSFiFPCnak+egXRDPuTchhpaFcA8T0tG1txAAI4ExwY4UYjYOiLTekSIx3WHmQ1c22pAn
CReMVK5TmdIIAfspL3ToX09uRA8ztPX0Jg7CbyqIjF049bAPMrzuSIKL3UiMz6atNAMxWOk841Zu
3yYtTu5D052OZifEBRwM/um0PdPVNA7VrpN2dYiMLuTbR1/m17pd7dA0ZtdaSGAnvZ7hEhbDgw32
AHuDba8rB2bpJK38ZqGibFQyDPvRsdSmzFntsqqvT2nH0CRIYTBEw+z4ejFzGMtdzXcjB9JcWpqv
E5atNfACLCKmcnemhpXVBdBs5QYAT4E602y8G23M+wdbk7Ql2nY3msPWKNVLoLFtV5MX8TB2QV+M
BzrFh8bs70Lg27TKIkwyOrpo963Bb0QXZpMGMMAM4kBH5zjmSYocOttYqhX0dI0NwuBy7eUJartw
0d3VAshEI9wdndF91MtnDGDA/mQfnPnj167dPbeLFN0au43XLXPGSmTvcL7S2wIU+KMakex3nMae
A+lww7TiKp8k1vXEMM/pNOiIIqz4yR1773ZCZ4jGmD4lAX7eGgwIfn/kZ0dqiFuLVlY6UG/FtrmX
0HMNR+vpHThXuRXt8saF31nrm3TAKF9GcpdJ7VbmRB2PtXUbadbLpGvq2WbUnXOOONmMR33kKH7V
+cQSbly73ZG+3B0yF/+E6QKAmoZsp/A4uXTaD/hCfmh1vok4aK3rAvmYDssJz3WArx5etbQS31I9
UgHJfIncvnotazveunl9j+Sh8h0NyBoBAFsouGCGK8zbU/3u8t2i2bgd87vOGXzXki+YPLcMLC/R
54O6kCHaoglpp73vvO9jOd02TZovsxlOdCz6G8KM2MiHy8itLjuKri7Gjj3o/XXLTpomfbYL6Sex
t+4Btm5dkzht2QlnE5PlfBHDbkp1bEGihRM6z/Q8nOmH3tJ/6SWM37q3xo3ALEOFmqBbpM8K12Xv
9nJbUEUfaaRtAE78qEPBfzjcVT3zG4ZwVX1pkY1Y2eMPvO4PnW7Pm4XuTG1ELzmElIwY9iShx2M1
rgB59m3nCykbjrDCg6OMBIO9T3vWlUEgc8jEGHHtfi7kvpzszexN5sqC5Ohr+myTL+1cVC0c19YK
bkqB3hMMoK7v1WBPq87CCBwb5VVou1A4W25XUeEcjCfrom7oXucRC7ob0VsYNmJyjXJr1Nn9rJUM
GIJyupsEaqlSdhRvUXjKAF0NtD33nh7/UGPKaV308sAgnVY3AYprbKj4YkdjYOuQ81PojfT0GMCc
QY0AqJk5h5jSvfC0xPWVFzoXZJ/DKkhdrXyCcMtIesyHA/1+FBWks6Hv78xD2TTNvmkKbc27Gzzo
ATSWHhT8VYcTnEyWtDw2Yoo2nhjpKsR4PqraBH1YldY+hEHJchpdOXqJSDlT4trAKng2YZu/N2QY
3AaFHT1bbG87ofT5gkEW5GhXujneB509rRine5gIdbUVPVSEysPUSSd/pp/o9OvRDCwKaaxQ1oBY
tZ1ScokaitHWwGuGQT3p38GJdovDHOdbPV/XsD71DV0Z47L0cMk5VZUcmTMZcDSCYF3VBYbuQRdP
4APSkwDieV1QY22MQqnLCm/NVmkI7yubTp1TJs5KmJn2zBLgvnZpal8ggQ7XnmN1F0Q+osMVJpEl
U/otMCmBZb54RZxa88N6SFe2+p6HiGclsSZdZTy6VbFPonjriP00x09lLI/u/CNAVmW64ofQ4wFN
Pl7MTiCa7/JTw9RIJOE5ECzEKf7ZpAz2LtbVVHPvVd6/U223h9KIjJVjDS8gYuNdk6irKL2ejNk3
JPVUX077vF7UcuaUJpsmSPp9MwAKCdzZPQRLXkXbsK8SYdZfyY7IB2PuATnX1wj5lLkNvTnbSoLz
/EWt8VxmMWPffA63fVKiAxnt6yaGpuNYdGF06DoYykvtfgm0IRDAleF3HTTCtmsVjj/ZlyVVeFpx
gsnBUsZzdhN3kbyKtf7eRg1hrhrNNKxVI8z6pROwZ1a5Gqt1kNX1GxOcdusVeo7gpa2fW82DGmCW
QbGvAMPts7Zrtvhth3eRa5yfiyrgPZiG9oQGBfNVZQdnrUrGHebq8rFKnewk6hJscqLuaGKNm9qg
u78qwrE9sSeyWaADPnbtwPnPkGaC3ynwOJhPljPRdkSrRP/S0r+BcNYh9Ue4s2tCfja5q5c7WQ/u
j9G1kLJ1FvaBBrW2nzp5u2+WgaIN6H/fBFlzKmBvr0a76vaAnoqDo6LyUeN8uzKS0rkbK9jYtJN7
P+1Vv1ceQuQkDgK/hpXxBvskvAgLvbkVcLYY1JDNRaM0ao49UZx7uQhwjEWKky6inHqQzxiN9hgb
uW26iQ/JplG/yB/cbe0lw3NfypIGcPlBHEf4YzaLCGgwEGukizJo/hAJ0cU1LwnlpD5fNEQ21tCn
lpVipzUojFTSB7vgQ3aU90VPO5XGpaYoJrMqJuyE+osT+wDQ2omyJ5BW/fKFGi8ajsgc6TWjCg1S
AMC/f+RPixIKGlZ1nBZ1VOTm+ncnQAex0hUGLbHoqPLZRlJFJ1m7hPJa4qUOrGmLMCs45mN2lpNT
vePNebcWhda8mDvTD9XWot+KFyUX05BkCx4Hedec4bUktHiiIdpo98x2kh/xoggjPnHeF4FrvzCR
ZjPQVHZTZMS/C72Nt92iK0s+JGbdh9wsWpRnPG5EaMGiR/M+pGneolLLPwRrLhPkG7DJyNhITd7S
OULaBgaAftOid0sX5Vs5Kts3FzVc9SGMKz9Ectwo9RqJ6j3VO3FdL4I6y/Lqs7eI7MZFbpd8KO8I
S415EZDjkUM2bbxp+ibC+aW3g2smSCyWWnmhsnYzYX/4RzH7/03P/xB0JP/vrufqWxFm376/t9HP
jc/lf/NP59MTfwHGQy7JJowIlSPAf3c+XfcvHf6dRV6W7gghbcSa/9X5FLRLMRdQmRqQHIVcut7/
zc0z/jJokiKOQypOvB+dzH9Db77oQX9qey6S9kWqSp1l0POUBn/cz2rVPBT4YTUv9uektHa0fhKc
TaazlnOR7UMT5/5P9+Y36uJPklzLIT1KR1BNlxVYr/s5r7kwDVaVogh9ZpAj6SJtcG/1UX6Y5j45
T26ksztje/z6Rxcx8c8XufwobWfDoJFMh/lDIfTzCKF1h64vrdBXta2d2iyN2PmludL4l3+4vk/q
3+X66CIj48dCsCi1l2nGTz9V9KjvKilwXAKSOBGNo23QSVi4kNJ0hyEUF5dy2BCWfxW5+vDw9ZV+
+nmXiwQGT+QfWnDjX7vYNpI+HL1u4wNC7nAN5eZOlbN2LZgRooYsoVdRwViXDD3qN8R07f7r3zc+
3Wr+AAEs1rAIHnQQSVif/AvpwFLTSaP2g255yOkoHsAexq8AsTnqTGgKWbQj66ISNTaputtj37bR
BxFXxPBbtcadI7tx7xrd8DxMZhb+M5r5P8dJn973j79vCcXzLGEvMNtPf19c2rA4M732azdC8YCD
ctPao/TdrB+3amlv/uGGLBrzn9695QddWwcX7XjYTiz70wemNQrnmepaH8ktBC8LcYax4sokznrS
kG6jsk5uE+BDiIyDbe4KFaCbcKbTWKap+oM2XXz6/Fx7wcJ+rDh4TMiA//TXsOqXzaLt8pm8WvQ/
mtArV5Ck2mMNZJsSoYkS6AQIFuOu+i5hce7bgbAQyOwWDeHAjW7Rzeuv9JSXhIOxCemOmLH1GKqu
OjRLUxFQjWNQxCuDU9Pg8sGVrC+nvKi1Q04SED0jeki0Fsrg7Bi5/vr1DTeXJ/jzDV8uEXWRwVNe
vsPPX2CllAFDFJepTcPYWM1F3ZobparxIWtkui6danwsvZpyf+oM75LUFoyDnFBOTYfHhD1YHeBR
tW+9YWvXUCyyu8zu9Fe483KxUWd3SWpUL6Tv0Q5uu+S7aWQKO78S37pZQ6M70lXTIYT15qNFI55K
u5jx2ec9iNDQy+6+vtxPev+PB7qkihI5yBJHlu6v643WDwEHvSjz50WHKTs0Fu1ka+uvf+XzV8M9
NfRlaGYQqMyw65MnxEXG0I08BZ9DWvisLZ2zQLWHvpntd3fheH39c58XkY+fw8awLGT00MUn34aD
gyGaG37OzAHeY6E48oeNHHrHPwW//uZ7YGNYtlheGemI5S/5abnOR1GEZttmPrKI8AzIYXxIpJ7d
zVrdHjszzu5yA1rh15f3eZFeLm+xo1gsQyxBn6ndWMg8PVMFVl36Q2/0+FxOrGnNl4jxwDAhykjz
cQKY8JKqpfXQ2NqfHujv7jADVRxrSL5xiywP/Kfr1oblEK0vZ7LS0ah99ZL3pitQmZGLE/wByv6b
t4cniTmJuSqy6M/pur2ZoOlLw8avNCe7s+KBlTYenH1JtbGKMqX+/vr+fpYMLB+FaRoCWxEzYm7w
p4+itPUkrr289PW6nue1xaQIMpJTomaxVNlDFNTS+ZpYjGITaUkQwtZx4xOzQdomfUSU5KFkeHIu
grh962TTveWiwj0cDQEAzlhqp8BS1cvXf/Rvn8hHtAArMxjHT/NnpsmpFLTcfKazNmd9KpPAyYoL
Dz3x/dc/9buXnlO4h8cRjDPe218ffuHGdVtzSZRDTXA2RGucu3YcoJLW7hH6TXERmb30v/7R31wf
NqLFNYTwVjr28kf99MbNg1UT9UGnZET6vXPMIjhzTJd+YQfa6euf+s33BZsaDxs/ZuLm/Pz4o6nO
CKspgd8OUbHLZZKccnN2t71VtzedMqYDCD/FRL8r7dPg5uEfXvjfXSu/7kH+N6nEPivOO312Bg0r
jJ9b+KpzZPvgSyrvCvu79wcn53Itn3Y7ECYYWaGjk5L2ubSlQIcTGM25b7FnHccCx3YrgSlhrpnN
xxDNfrJxmXcctfqPj/Q39xlJBlZnhx+XqDp+faQ16SOzPcjKj2u935s0om6jmgkBSgicmck8sXbF
A8nDK1B1fHsZAM7N14/6d68yuG/bsVFtGP/yqOfWhXfk2pVvRTqKZxq+h0EF5KrE7U0eaoa9ykT2
p5ruN4+XFdMWVBhkq4Mj/vW6FzutXrcsnmFieZcBNiJacaiwUcnJINl9fYXLTfz0gLFiCkenfJRk
CHxaqStOSC42RoZH1GqXcd489O0fq9Tf/IhYDmaGg6CGmORPVXHOuBWAQMSKECIsXYE586DThnRY
vr6Y39w5QdYVSzNyfM/7fOcyulposHAWjyjGH9OYwRNiWgTNfWoW1R/ejd98GoK9lJMUGQocST5d
VFPS3ER3CIyXK97nkReLjadT0c40oi8Q6mnXsMnhcg2aRNT0Px2A638ez8+itd/dT+I/PHu52AU1
8+sboiXsUIRZNn6WSm3T9MS5Jux6X//Ib959U5LLYaPldP51D/cA5Dqj7uR+rdm8hjNFw0wf8xiq
AXR2SrYgQszwT8XLbzZzvnV8wVwZ8UCfD1CzFaHczILchztqPRYMd69dGlr3rlkmfiLzP33hS+Pk
8wdAtI9LxAm7h0c5+Ou9DLEq59ksSz8xTVwN2BKCepXEWvSDj8F5YGHwUJ173vAwV25w7RWDB8Ec
5GlPImpS/6gsI7sbEsEpgGgzZ4+YwkQTPkRvthVT+6e2Gsw1ZQHTGbf2ADNhY/PLWrT3FC7V09cP
7TdfAKb1hfXJ3kv/5tPeZEq9VVaBt01UyFyBwEryoHD5PzG+7K/+7d9aFkY2BsGz4uz5651zhFsx
DUwpbqUWIlcf5t3caPQll17Ev/9TQBBYnxhLU7kvD/Gn3X1CIwbUf8r8j45HC65vTZaZtrGCKPG/
/qml9fXphaB5LmgzLKZukyrm19+CBq4N+hjwcY0hJ2olTZSxhqz2RITqr4WCRQrYxS7nK5WR8A1s
05XfUX1nd602FCBKeM+uJ7efT8qp8gegW8j8eCRYQEutfPv6rxXLZvDr+r2ERVFp065j0ZOfHkJt
Ta09Acnz6fSHF9VgVt8ynFwnxhcR4uo4Dt86PWrulV2HzHsAr67LRqBFcKIaz6MVriNDVzdNqZDB
wZq8LbOu3+D2bQlR7N2bwS3GPUMkRAABIWoDgJg/LNocuH5dSukXUErhZ7dtTtY2d/3Tepa0pNCl
IquwaGpg/oemewlAFeSLJgPXEXx1RhZ9K/O3gXqAW56GuB2muQZhS2cv91b16LoQECsi2LfA9K1x
3bikkq0jV7MeIzdeApMtQVZcWUon38eOWW3LaaZwGa1sBP6ICijYKQtQJVpC0qa3ckqbb5HlArxN
9QUCzsENB4CF2sYCkXeRkrR7o6dRcayZUZ8na0Rg0Dd1tCYfSlwl8FgRErVOPa8bHNLDHm9M+Ub8
Gsk8ZSDjjXIYwLkTUvRuTpxjQPL5g8FEfvFxobazSg+D8OgHwmi3Y21AE6C7TjpoBpcGtjQ+bpVk
/bvTzrdzWvzQjZLUi8mZtxHcl3hKvW6Nlw83CYbUb1ivNGKbdQvMXOlcZoJMnRIByj2Gle8e0PCz
WXkYClsd6C4RStYD/DOEYGYWyYPw2v5cu9rc7UHTM+ArkuwqJJwdjdTE4xiKQLuvyyl+ngSmJhSL
gDsie9R+2KKF6QY+FmwToAR1suPMuydEK7gqGLzzvloFJna3wVpQKUSbqiJcaKvBC94kXYVSMnB6
dUYm5SHF6QKg/rWZ6rueGcR6rIZX2KT2Gy9CiSvNzqeXBjHOoU1qrI6cQtJ9F5hIedxG2ttiaJNb
quYMzWvWv7B25n8bowJFRfgbGsSsevTCHuCo3UEg+QCOpiKFUO8O0bfcCu5ap3/08iwHPGvNnrUT
FpymVYI69qodSMJMiENtYHXPXb/CDoNRJIuzchfp+JFGBDobMQtr7ZZ6ea3VRXuK2cGfYImCl2yC
+OgyvD9oZkHsRG6558nLcW4UpXJfpKWRR9AuehJNgkMa+mengkHKZDg64qH9njS9vQvUaPo5Q0Wk
Ie6dNZbfHKVIxGUnuFN92tzbgGj9duYQ2olyJGC1yfvLnDCRFJ2iGW1bQ/bEXdTijSNLewMGmrDG
3kqPtPLEIazlotoztO3MSfakB9EWkPr9HPTJpkMbe6RfiwNIAsLdFIkAs27gRShJM97GbUDQSZmS
kM5X5MXRDnTUtAuMGnybm7jApyPa2atQ9R25wPpYMcByMk5Q7qSrYI2dLFuzie0NpblvYx2nHHVI
i4DBMJPrGaBrKuCuVrOL53LOwlM3I6xxnKg/RwhTQEzHWb8JFycwipEJ0yjOqgvTEtq6iDGmGb3t
vvZDwmLN2B9PT4cwmHfcOORNsmj6e1N7xBxxRq06PzVM6/fjGBvvMSPwH0Fohw+aLsu3ub4J8Huw
z7Ny7g2vC3dwAJKrcQ6qE5aeCKt2rmJnzYmnXNuy5v93BkQqiGsI2hiqS8cz9LeqiUe/AE58HGZN
v8UVEb52hia2fcYwd6rG+Wj10ll5jc02OFRGf1urXrwzZ8c8SPd10+qj2tmFeGp1klx9ragZRjSj
mpnIR/p0kTLYj7B7VdyuEiv1Wla18xAMWvdkpRzzQkzC/RZ3d5FjTdV7f4SP/bcL2pUx60g1kw56
nTFjRXKzIn8cg1c4mVeT7bJk27k13hTkZz/BLCBOvRjFZnS6vrqOTVTCq64etTcjmRiu6yJiSNnn
j1UUuRcj/LJ13fCubZCRYK0ysfqvcbGY7bovUrUnrS3ZBqMW+xbFzNEmmOhesyObqE4bagovsaiu
7cKMtPUUYXwisjiwdqGuUmNrtBDHVvZQ9/GOesg7jTkWWr1D3BaHlXlvV15Ac8YEJ8zDEzU5PFW/
D9M8/y45rNz1tITe2uLHOKSMGKBqvNObNLcOQp50OMFk7YnDteyb1mTxHZ3AWUcIctZZpjt3tZF7
F0p1LlnEEtS+PfQs5pFZB98kluMrVSUFwRI9aQpY2wC42Hr3LId8PBs5MehLyKDdhJmfk/27Lgwz
3ZmNka0npJtrks7rPZ9tt8M33G3n2eJabdHhlu21nZFL61BPatlBqCFeB0noE2rOQd6hMPDS54w4
013qCOUb1gCLqeuqfFWr6d3Wqu6sjZl1mKBvvNjSYWhC+NKNqOxm37pOdZcJG8iqo0XfJ6uYHyuY
79u6LvZKiOymc6zHlnw9sL3DAHpjJKUjEuPE6lUGRkuGNwCMVcDx+sXKLOvcuXYIYLQj9Z1ZdbUa
EQcd7IlwpFVFD5fUgJkwpAqgHhkehZGumlZLT3lvAVibZFMeO2XbAv2gbsOuGPslcykLb2YrWbTU
aPFzjYzmle2hO9exPN+LwdF3QWiO902pufsgcvutazNEQgt2qVk9FiVk9nS6i1i5d7NTymlDU5Oc
5kxW7n3kjPkNgKaqXldCi+L9oAyq09YhlFxvwp2Vma2+KaY6xjRs4+ElP8JYVREGtWDyqoNtp+WG
u5+dLF3zJ8YNb2TqeAc0kwmdDMvu9zIYgCxHfZOd+mluv0dBHZH5XdkhbAerrpiBDBzPNqGDTWNE
BoDxPit+ZFpnXFYysh96r7CXfKM+PPUZAamrGKUji2nZdxvsCZUEMSy7G9wRwp/dsjwIdFT4B2Jx
MXmuAx9ERpfVZC6vdjdfNDmXiTeb4xHpScaqlQaqfcv81nIOWLtaVqwnrcXrBVIw3QwS/zmm6PxW
x3u1teyoYh5b1fMFC9Z7ZHrFdqZauWiLsAZN0hff+jHkhXfCTVVq/UEpz0N8XfenMGboALQCDIdy
wi19YBLqR+LBKssEzT80TyAfSDiZO+M5bhGqqsB5NCClrt20Fiu6SDqcZd0xD4T7LlDkPMUi6SW+
nMtoG/aDIgfe1vx4mLwNQWPmKaBEEMNQ4tPg6LgOWf0AP7Pva0xukNrW0R1jtHyfhE10nhXaH/5j
8isRs5tXKXyTWzMd5kutIgtZHzxFI3DxD4KovmuYxynomxhY8DkyQtUn98C7Xz5FZqNt1NAEj2NS
tzfaUCZEeZROucuXW9Q66eTbeBw2Tiwb32mGcGumz+x+rOKFCI17y0hnyn4oEysawBxMjLCIz2Er
0esU4REK7zc3Es3KbNHsCqAyvlEQc4BSDBG61qD4ocD5AXG5fO3nornoo+apI0/oxWm8t7aaKLUd
1kBw9/6Q2oipG+MVHkJ5bbIubIswn2+dVCE0Iu83EVpMhP2MybaimN6HNQlTZO/MGODlsOkQoVGE
cLBuPJWfddl6W0uqehvUeXPhevAkojLzdmEwrPM2aQ6WE8dnDiEYuB2Y+YE5GShM5/AJi22IPDu6
tcz8Pptg//atqo5zQXwjHqji5JmEJfANqE0dWG8dzhBquxFvjuD/UGxuC5jZL3GBDSaieNwYjQyI
D5rLTT1H7lZLwF5gJSG6XuYkQ8RjuxUQwSk0m/OUdNhvGvUICoKMF9PuQK3r2CB0PNJrw4jRKhM5
5+k7PJ/oVzX5kEz5DP1Tq8k5cIyKcBTsGxA7Qo9kak2ek0xFa2Mu+32fa9oebwjGjD538BSM+dWY
2NXfVYGo1CnGu64MPiAd+i7q4vypG8J+P3D02YpyuK+9UTDkqezHJUfo3IThsG3TIT2H0Nc3OlJi
q5iOmV7pB0GCJ4F3aMEiAB6+UYfuSuXYxGutao9zHpp/A2LVd0omLZQAh+Ksc8cHy4I9wv2v1k5l
YQrB8oTG1nyNM/hBuK3mbaYG3nAjaGgJlH6TJzPwf1hSsM6XYHotLi69QVXbtIErJIbaunKJmzgY
Ufa30cbqUQW15bOi98egIarOwIe1tYiReBtIIFrJuoiYg5rpYyu77htquPLGg0vzDNoW449d7Lvc
NS/UELQblCIN/n2vP2q9UXh+XNBLKK2x2k6V2fLsssWnFPXFDwx8MQo/SCVIZqOONnOs+7pooktP
RjUpZWy6uhZoWy3q6mMzUU1HfdDvHKPUNzyybB1VWkMJDjTBG9y9yT1dsTm4SDTwb9WtWmtxam9t
0qGS1BUUn/ihtClrdvmQJuSEedXtmGYwrGLWwoFU8m3FdBx5KGuP5AxD5lFeniWeZw6mrtLWXpwW
O0PVyPERGCCZC01QSxT2hB8kaX+eUI5fO7KXF/Romt0kzZn3VB4bLDXFxjOH8sqIlwRAKkBfo6o7
uCkJRZPiRExGYnhLPhb+MVUPG7ISUTwTiBGtwKT4mQaLftQrg0Wl1qHxz6esjP+TsvPajV1Js/Sr
DPqeBdogedF9kWR6eS/dENKWRM+gC5p4+vnydFcDpwaYmQYKB1W195HJZEb8Zq1vfZmrKW6qDh0z
hsWbqaHAnwz97ZKOGfmQdeEuETo42/avJNs9Ul2z3kO6qXa2maEnzFfjXGGiIJ5lUVgwTKGek8lu
rtAErzE+xJtxmj7YCWBDHMzXpkRkaihZxYrcn43dijEaTLSlFYZ/etmxvG8nyb3NEByFH5yuqnXm
DYI+dQKMn9OYd8neJL6RT/sCPdtNwpfZwutdFfmf0pv1VTcwr4Qrq8nTJW5r407jSpxiVn9P1Fa7
EVXD0cLSfTcXEjO1zZnrmxQrm75n/Rh1BLd8uFNp4n2ujC10q/rZGIbkHAwi2JUJGkGQI7jVxgRh
+5KugNLFF/yRNVY6x4TYZ/5X2bUyom+yDmHmuk8KPeGmqUUbW0qGxADU5CzmovK5PgoNVYx3C7Oy
BhiWw54KwyurVJgd/Bk0/bCMNxXctuca3hsXikwgZTvlaWYXvh3EiuQc+MUTnon9KufhGLoZOvZw
6j9HhVPa7JcbWeFrJLGCoGsVtvciJcjArLoX250bcOQ+NOUVe7oOlvwU1onYFT7i0FLk2HtgTKmr
PpHD41qOc6Rq+sdorpag2rRLXp6dBNJvmma/2mTDolDewrsUJsCWqT6ZCXPVzdS0y47wMnuHw07H
RQ3fzGqw0wbMsWyg/ZtUDW5UFao82J6rfxcq0isj8a3trNHs5s74SPR5tmPFhCwGOVw8WL78dhJ8
rU5nDFQHfPIYIXmEELEguSuQB6Do4XR89fNl3ntue1Jl1t2Q0WojkV0+wrL/yfLC34Gul4fZ61dM
kqFJkNNcnxaEsO6masX0YyCvakgilNNzEa7ZaxUUZLh2v0Xv02t6aN7tpOnx4gpMWLau31NiCWPg
NOrUT7N7Qlc83Wl75QqZoapubSTEh6SwAmxjxNjsCTN1o+XSy7dZKnfM7ZKHdObwSlJdHXIUvI/c
rrhS2yaJC7g4UdKWiwS65MpdJUc+SSUkKwwj3UDBKMv2I6nn5aC6MWESRdjBqHL8cRDAT2jyv3qM
Eqd+DpN9iaT6hcm0f7s2IIo2WWFeeU6YXs2ygtPnmjLc9VC2TTp04jF2GR2GBUwBAAA21pacGXft
S0B+HYG4W89dyaix0t6EJWd07RwP9tpRHbOCG2I5ayTd3vwk54XocCbVR78s7zLPd7YypQTPdFBF
7lpWUVFiVTKlLo9ohgAXdEH7omuJ4ppiFow9DR44IFwj606MfbkQl6os3HYgUbcqzx+YWbERQO89
tivloO+XIMvCRcSOwICSmk2149vMN0kwJHsMlepmIckuIrLa3VZkcFsosTDXwLdW+eeEoYopIo6s
honZDmfDttOCGKEEWqHuQnWenTABkO/eETnTM6XBKEHv1D6bkwthx1zIg4OQY2zlnCyvLEdIXfTo
pKUpul/iqZpPHCfkzhvTGhEfkqJsb7M9pkHnmlRn+60RQKM3JF/jBqqBSv20aWrtL47JsG1x4oQX
WBHK0aNlltXRN6xzKr1XuCooyWvU2HmnnqVllefKBS4Y4haIvc7V2zoMxvdJKBHs1+QCwXHBSqFO
cr39jO3sEVl/GVeO6vZOW6nrBVHaqUWWvctsNyNdgSdxg3s2iLuBqCW7SoatHw75rx3k+Y0xdbCz
bQxUgorvpHhKz1QGEtu7Hx4GNzWifhTuqa61SQ07Os+MFMJPP5A2EbpiuPamxb8Lw5SFzRzyFMqA
OlytTbsTAx9Z2inMbYRh3OskF3fL6pSgvpnoeGmvLrWYdx5AulG0lY76xE+KLZ58PTfYLLyGj+bo
5AbonFR852x1EfcPOXE19sKF0a90M9QNp0SlwzWXNcLvIPHP3ShaGDQYJw/KLuvjxfltb/yO+U7n
Dcmb9jN5LPzJPF5QMy8WM6ZdqUti0hIzUxytk6ZFRuny0ScoDIucJD7wdCBvfaTxiE9ngPSNX7ya
gdM/Wr3b3aTQp7gICxJuo4WTTJLdYkCOCtOS4Jm0gL6QypWv3YupTuMV4gixGb0PzLZa/owZliHR
kQRbrhYwlkTq+VYbRn8vk9I+V0nTPhVEu1JNNCu94IRHo8vEdC5xmBVRWowKt6oOQb/o0rK+Z7hp
V6B06i+zFozmM7EUd9OaETSFuTwXV/WIpXoTdLK4wpvLtr/siPeI/SW3X13iEH4HVQJ/w/TZnO0i
4GJGuh8YpPnZyV0z54qrl477ygQO2F33fmPYkTV74tB1pv+95ihoNefib7rKNDhTh4mD5bjcq4th
ZUmkQuuCjiz75twKXPZxPhjdk5Fm7ktY1eMf8rEvCY0QmqFkjexIZ46qDzUQpkXmCj+uKsiDSRV6
rxJ84Auo+O4X2oT5wZvsA2vKw34724ZLnlJBEgUbyhTrFWkBOJgdAxkQ4kLyMWnpmN+X9iHJHPux
JRT5ZgWHV3Mz5msD3IdYgmyo2VXN5jhQL6Hcd+JMXWTBYbo8NzpAMEnsNTpd96+fy0kmLxrI1Sl2
FJjd+7AuHjGD5cQ/25ETD389v4nlh7cEZyTXHsGzjEfCLDmsi788ywQ+5n6u15DYOK27jS1U2V2n
jY/7Cq1PPpDmNCOYSEysc37NmpSAzmx4nIq2tHZuXbg7cvCaDAaiUz06ZpOWR3yMWR6NU9A7sVn2
pJrqunGASYUukw2bT32iCgcc6sBSiAshQzRZr+jZwiCpzz4snUeAVOO+VTXxBKOveEEGUrzpxJAb
pZT/reXueEoLa8fCjMqiHljdEpHK692mTDeihAi/R0Ya6RtjeDro0GjdnbJm80MO/nBifl6AlSiq
F3MpphLgEHsmqGtEKDbr+GeY1XhjEdR3El6h8nPIuveGgSxfHvgGTrrLxjIYQ55TOvoEXzwPZoRA
HyFeqNp36MXJdVjgzSJ/D3lWNxWHIBGscRt/Tb8sIy2ucJChaZjQBE/bXjB4gjJMg7QtGVpOUWuG
wHxMwH6Pft1COsxhQdYxpnuexpRIu29zCPivvZPkmKMd54WJAMglUhyJN5cVIVgy9LqnYm7GP5hu
bJ8RnUNslo0s05NO98RU06C5W6WI86AkGxCF8/zcm07/it0H6pHVBC/0DIJEsZQklaoMr2UvqA/A
CQsu+cYgqW7gvGJtSj2egDgltaRN1a7ICtRig2dH5kIAI7BEE9SEg88nWhjOliT2VGgYHQsYMpjC
hOWBcgKcKvhQzbcWAFoAKQEFIBMsnqx+KtyXgAk90dedwxvRFR5LCeLDeDMBopynHHmus/ZD8oDC
gnuXYXB9m6NujbspyK7DKqzuwrFJqh3p4S4MvIUPPagHyQC0Bm6BgmHNTgjEvBenq3kIBtG+V/Yo
voWTFVcZiGTGkOvM8WCOqB5HwyWplZRH4qo0OUwrOwaTD08lLzqVooVgG3uVFz5luH9ZxoY8gaRV
8iY0is3RbgASAD+u8BxocUBtXtIptOoDM6r52QAscTARONw6LAzwUpskE808uFwLyXXmi+pxBcv1
VIZBRjSpN/jfNDszIcfTyGcjH5EgUxBo8gdDQ1KZjcjp9tTRwDEk8DcZaeaIb9UKaeEIGMkejjhS
sgeuog70RV8mxZG0vuLQB37aX6V8PupoZsXxkVU82iXbq5um5NO5erLcAVbi1C3X9I3tFC+nb9lr
czsPwUrRkaV6a7IxuuTcs7hWCNB+8SpJrO/JxHEvMDvjDy0un2/yUFV3Qxgbi3kyHncXMQtp8UMD
098qZ857vglfNCR2oHJIJdjMod0/jlj4WEUlRFsXl5O54QLYEWO2XJkekVZhI9sHMlcXNkcWpHqK
em6gUvDHTJyJwSH781qYQc9rgO73DtyE9D7Kqq9gaRSZYIjKXP0yoeJNWuqKyHewFNyqdS2CaLUL
Ud1m4zLtu7GTR9NoJRBnwzyNOuO94JJrRcQbzJAbehcU8IV/xpkm24gTPk9uKw9yQ5xrh3POSySH
iNkZzgstpbknYreLvdTIHnqe79vukqozY0/Zjpk3HQwSH6N2oaaOiMzmRQKHV49nf5IDoNGmYdLa
GEFinNbarNaNlDxwNgBAF3IvHk/bZudKJnFHsW0yJd1nrGuuWJjqYFMAHITxCZC/YGNaIW8eVfe0
tBafxQuY53ZqiVLgdRCHpAuJ5HLIqYvnXoK/9AbvJNknQBMKkBXZVus9uTzd+5JQrZS6THqfFRcK
VTJGt0ObztdF3Q/TFatQrqxRIDJuXNR/FA/FIVywJ6pi8XZF6vGoTGxoozZg84HTmfvCzNb52TVH
Qd3Yc0mRDYG+0VmrRwotAxhykPLwjiRAUpu2wPWj2a+4MKkO7TNtvLpduwlrZJu5yyYbBmT8xWIB
ph5vFblAQOrwboqGu8EwFiTQ7WKclJqHE6MJfhsPFDNx6ViFDgsWZbhp/sQZbzQD2UHJ6LnpfwrV
/kfOuSdZ859/zV7B1vIHLEufp9n4H9f5n14O8nf8v/6t/Y+8+ax/hn/9S5ef5r+/1vAff/1x+iPj
z/Hzb/8DgjxAwnv1068PP4Oqxn+ayy5/8//3D//Xz19f5Wltf/793/5I2pbLV0tz2fzNI4ey579V
dZcv/1//2uXn//d/2+R9/fkvOLGLn+U/XXXYEf6BmEYg+xSW6aBJ+aerDr+d5V+sPWgMLwfqRazy
T1dd8A/EgBdNOJc2QsdLbMF/uerCf4RsP70Q7Ti2A/R04n/iqrt897+pfkxyJ5Cjhn8JU0M8WX/X
KGWeanzXlcibA7LPYrpQ2g9sZ7b//1Ln2ML5P9SG/l+ZE55vs3kUKFP//s1chqfoIBuSulLNPmaw
ta13hj1BYah1X9+GClndTlVY/U74xsZ0W/HgMwPNNAmYdm66kc8kfwQy0doPa+b3ry7M3jUqKEP/
mLPbv3FLtgCPyF4A8dWTth5lTcul2E8M1HeEkNRO3LVulcd6UtB5fTfzVYQyhj2KRfHCrHe1PTIQ
yjaz4o6cWxIBfGhipDnxicTYIS9Zm661r+UEfKdbET303gjid6F3aQ4V6wsYLo2EyUVbJuEblFVy
5fLDfNaZgxDF6Fu6ATmvxg8/8WwgU6q6R3wW8w+dFwSFoGghxeA3SPZ8V+tqqcAJA+J1IamN1bIL
1lLU4L690dkPes1UrNlGgs0EaUmeW5mZM9GxFMuxdJX7B3ZMCJAMb9CmdGcbEqjpaEoeEqNu+6W9
ZOdBvaMA4z3vUT616XsGKsZjVGC4oHnSHo/5UACSiIqumV7bPOkwU9mZeOpNxDkbdGrE44Kj6Z9J
ex9e7JX2JFsqytNeOwTQgOAgkVaaHj9S5lqaOMmJiOwGbL3e+P7igV022+XLwE4G8tpJHGY5tguc
ZVa1vJX53DPe9vuayeZkccxXdW80kS2YHeDXLymOvJI9Tdaa9XfnuEvPZ9bX1sYMhvZNUEo+ebJT
DpSCoEsjERTFtRb4F24nn0Eo7VViqE2Qmt436F94ZWvhq6+h78w3z2y7u3XV+OBnJoVZNFQDO3JK
HvXrkwZkQfieQ/aow5ofoXcP8ymAJ+Ud18Qxlh+vsy6BgwSr/C5TYR2rXEjEabZVGdHo+SNiuNle
f/S8VtNmUl3pbrxxuXjDp16cE2fSEu1VccnSYTGLVaw0YN4C6YQCkk9L0CLKAruAjFSYx3Udhz8D
nvpqA1uXoX2dhFm4G7lZMH4RKtEilW4nI0IaGyA6rUvntkutjgWoYaoHEajibewLuz71plG8ikUA
90wmcv82Xj0E0G9bgt+YBdZFQj5lyfe1LVgp0ZqUKtvbKZ7iOzAKJRmtc1tUEdJc1V5rn1iRg5fC
Tm5cxP3UiIGHgjBvl4d1YBjN/uoyCOOhbu6RQgk+bGHl//ELbF5bNqF8cJVJMYEFx2S7gsCB3UG5
EA8RtQUIR1b4mv2sN0t2wcVSL0jinHr+cqYKEt9SG2wMrTEjNG/tg4sC3rxsk/I5R/qCdP5bOnZ2
7Qf0LGtVs7kTrB7gelwWGLFUKYqvqgfNvQlNi7wFjoHRuDGYPN+IzAeyoQMWCDGEQVRus3A5NlqL
BVHEfi7Z246zvqe9RCtUdX4CAc8wByr1EKacFGxIk+GSzTa4RB6s+ObODCyCVwJcAVc3PsMKJlme
dZUarntqgSQ9hbU7BjGulFwTBNMZhEuzc34e54vYgWw+ppDAgFiUoNKZbswA9cJ2He3he1iYyh1X
jjecj6Wp35KyhJDqr9SncbjMxnNXiSXZhxkL9l0q2FSBOYC3sOPkXMZDzxO5xAIB1CvfltcUFIxs
YwOAzF7xZjLyZF7FlNdWoPKDYO7vU44b43nKJLjaS6Ih+C42yPWWqs6/Da2QNV4vO6aYJEwDnc1g
J9wjFVrZjrVowzbQw12QFUleT0w2FPEYfgPRYbOaEwIiTygyHc2VYIYY5nf+HEhiZeiQ2/GLBHMm
V2ZrCOwB/eBCxlTtIKNl8FqkXH77hViN53oUIOW3WS2RwdTdwB59nUO726hx4JpJi9aqjgTjckhn
VK8fukwSazs6qriufUZ7pPGKYl/MrWvuunwKqyOVGXoKP7D0n2Aa5F2z1gQ6GJnDPq+vYLHHE2ea
3gUOkspdfinydwWi1XAD+jkbjqjOAB4I/JdyM3R262ycEeAXhf6Mbseel1dXoxneWHgf330gm3Zc
INyDSEHlTsRPsnBwDyRFgCmh8ljYCvJkoJWZZBPzmtYPgajbNK45dm1qzgI4c5taBTEEi5d9lEs4
vOV1A2R7zITXQTBZptsUjF1CuFBif+qc+QYnvjeKfTiGtJRFkU2/+OgHlgjB4hHrM6r6iJG/ck45
sTLhueG9IxRnsYZ666GFvhqlU7DUBNVGHw2inHFbX7n+TnjehTEtUyRhANZb5FEWiPRABcg+XT24
uHG1aDH9Gy2D8EQ6ox8PJMAjpCpqBi5lZuVb/E6hE7EE8DTCt5CfXCvbfJBGCexDSEaXcNLM8mpp
OTnjVi2IcWEhJ0XkcuxjxAUYeO/I0IZCjpbpPfXd8VM2nT2dmzmF1jS3XaCok6qu2UKd4VjDKUI7
uXDmbpG/FC/mmpho+wHUg0oBZGXcupD21xNMnQbVXpUwFARqb3ylmHAzxBpJzchhRhuxFQyE1Zar
ob/Ep5HkwgFdbjUjrluPysg8EmSKZLmy815sfVsJXpmhSH6FyB2bQZKeD27Zh7x/leoemQSlE+Fh
AwlCnRFS8JCE48HImQFr77WcJ8g7mlEt49SZJB9nsNUKh2mtuGU8L9gOqR1MTJit4GtCjsO9HBLL
WgxOfUoa1ydcs8zPq2sUBgPRglX00On1h7np+ixLjmNTtl9idHGx9NfjYEOlmujl+2iVQf+OYsJ4
H9glEy9UI+7sT5kLvqT1iuyI2MaMVN7vmtVZdq70aVkRkLN+DwGtVUco7eNJCSQ0G8R3/OlYW+aP
JwDJgq7y0enYf3HdUulvSjZmLnuvtPzVxJNHiu1SPHszCz6mMHHVJF4JDFATXYFFil/dMZR3ZbXa
qw5ZL7mUBTh8I9IAViMOe/HsrP6hVuFdOdGNV4nlb5UpnZjpza3R+ia7ppE8XOHc1aY3MM9XlEAb
BbBfU31kZGz2uM+CbDTo2UYR0uQxoq+zJWGMb3HOkfMgHlxtlS8tch2yzHkWIksQftL2PcstqBUb
LEp6uxSX0PuA6Bs7zK0vLFhexAh4cbbwgPBowvSDdOSL96BuONTZGdcuFwUbu46mfN3xcJG9JDqL
lwe7IwJo8FWzb3WxsyASS0P7tTZQyA4EEhEfrs3kbbYhfS6+f1QIEZZDbVIgbkrPdH8YfNQ3HfS8
g2VM02Vj8ddby30b1wuqdn8u+8hRsO2G3AUwmRiOutak72hS14fqU6Rp+DESJtX5hrMB4CZYruc3
HRb8Dck+yY2nyQs2mZAhXCAHDRU6BCz66AOGf2Nfkt0VhzPC/zYf9c5nvHuvy9E4yBSfUQ/MsNYf
IQT/x06l5VlNqBvYR5DxkHcPhR6dnkqwnBhi+2WM3xiaa191hC81UBiQpvhwt7R8lQhLN0zgY4n2
GgnOUNsvQ4+vnpoIwTdhcMY1QT7lk6Odq65Vmr/o1zTuWAc4Q4Gsqe4lmaujAjVxr+n22CI1Qh5X
szD2rVvGC/vVWEnUH85o4DnzxJaktBv8ODxQmtpkmTh4HT0wEwAHtNG198sUCySwGteHebA+KODz
FPWQjdRrRM0zGCzO57ThpSeHeyRdYjLJzvHV82LW1T0cBaq7sg13yimSw2hwCCira3+90Viv3Z5U
WGkmECjIWYPdiSWXExuJgegCwqTkhHIhrZGRGc2TyRFcMv9usmJDezAfZN1ti6AGwjhwvqQGcsDW
2QOvg77aU4yaAD8ixDEAqhqOB1alSDo8AalL3wYqb6MMlfEZo9IDW457C5E34ceOuxkcIGpirY39
lLB1VNarE+anJu2/h7za6vlCwGIrt80t4e6Nqdi5q6pOa7Y+kQ76gothOFv4WxCFrKzti/ews4/S
0Z+ea3+t1iAkacEGwS04eDZOh0IRdw6YuRbZTtZ5v848M4GDoEt8CkCokSfwGspmtQ3ced7Zl1U5
eleaD5/IpqS1GGGPgW5j6c/LhoWbj6SXiD1mSqq5orqzj61Ym91cSQtFS7mb3PoFJ8F8nETGrFet
oBo0YX19PzLbnuAvpppIghE58YZkX3efT6QAERz15TKizJ0M6CsQhFuOpI/Mn56EYgAZpRlT/3jN
Gwf4NRPK67Ap2d8PCM5qylGygKsWI4yrQUoh/WrKR9X6d2Nu3Tc9fD2TNmXYqq5ObnJf3ME4Nnaj
XVBqcRbwvDn2j/bWnqVJYIZ7P2w+hno4++bAa13y8Qpz89VhR7Rd7ERHPo6Zs2HN4weDkO/cD/u9
wsWB8KkBXJbmV3x2kg3A1/fAgFkXTndSBMDNhpGoGG4yz9sRTD6dexsWLwyZSzM2IapwlX50/fSN
ZSTdU5c4h8Au5l1uGeGnIl293pCVpNiQEtxwrAZEGPQHNr9DKXx+r2Z8rYfwCm0FLbAT7BjU/Wgu
kwwoWD/EQhpH1bqnSdsduNDgjoIvjRufqWwLzdT3RxovC5Ass/G4d9xrEZYXkrR7rNCjnvDa/eR+
W7Ak4//yamECAwvI+FDyTZdYwHFqVOaMDjSx3m0ruxgHg1M3y+Pi+GJbKWOhdqBOOpcQuHaaMX/s
OAmQXOTpiFATmq+mIj8lEfux5y0n8n4/o4bKhxkvBIDdVpxJEH9PlgVJrC/+jJf0b3P+DoW/nrt2
vA1sCHywOcPwbBjWfSp0cd2t6KsA3uzoF3a9Gxws4nyi3C59gClrfmOnzr7HlLjpkPkhMwqCW+pt
Uip8SttiNN7shl9KzFW/DXI8HKVZPax+6nIVle6bQ3FGsVcdktV8Cvz8Xq9gHXuDVxJ/IzSwvnMj
iTQeMdVvqucryCbp3sbSsXKVQcD35pV2PF0O+VrNm4qJXYRifWELWyNRdmFaB3Y7XyEmdOJGW6/r
qLIt9ZpF/WokgAix4wwHFAhn5NRg5oFRzR82acMRkkAzJqQILYdU0zFziiGJpj7V+YZpEuFhKC1u
68psrupsrt8KNBAfaTatMYFl5TtPk3pTg9+x88nvgoaUvGaA8Z7W4Y0GYjG5rRW7Q6onDnHd36zF
+gbgsZ526yiL+5LeBX9F0Jn3VTZ9E6gY16GpN7J0xm2PfolXNIs7JwUhPn4BeVb72TKuW2iRMXtO
+dZm3r2aUTbyAF+B6AAa1wB9bgV6AhmW+i2Xlf6xtcMjAU3PZZpw7xK0GA4rRxPYboi4BJlmu2Jx
zJ9S4QKYK8DC9njrLLShgSZBRlnBuyY47ODbuHWyAipy4nc7K9fjG6unxaOLEN1Jhsj/LbkPkH+e
OzmhJR+vS50+jkXBr5/UH7Nq5w0i/P2Q1l9J39wteB+LEjNJY8k7VCDem1gucGSzfrWq7skxoU4u
yGtjFJe/HZbCay9jUpbYQFMF+N46Vz9ZYo4ng3kLzhfY6e1ptty30hj3k+16e89ZGZPIASmpx9M6
yIvVDsBlUS7l7awC4znU2Y3BviUOGDFBmu69XTfbvC3TGKAfr6XzACyM1nhJR24uAx66R3ae5dBn
ZMgxSNhJ3qm5y82Y5ffOhblsq+zVtFRFWWsGm34s8cStpz5QB8O6mBJb4PlTkvIvFONNouaPujN+
mNKqjTmQKxbMlGsNO+7YqAloWUWQc8tNzVeaId1kgX5dIW80QqOhd26ZNuAmHbduxQ5sCFCjx6OY
QajTSRGuF/yWMzu5sBkS1MT5ZQ2JCHr1Z5Y2TGcY4UGFR/7bXdGHfnJt+uzljQ/uuybyBr41v41r
X5l8b3Cprb+Vlnk7uqgtk2aqL+aJ3NlopJSIOtnchR16RzwAOqwtunSkXXzkD+zJ5C5BvsNx0KfZ
GXsJt5oxbIGTxxRYT6WPdCqeU39Kz2Q96Ie0co5A6zPiG1SYR56z/Piim3dGwK8GUuQm6SUqeHc8
2t7yhOcxsS+DVz+2vAnzlDzUmldNOx5z5FU3+6mB04sWnljerLubbeUYm6lHy9JfeKk+C9ctPq4k
ulDqyrhwS3sHpoU7dkwvP36DWVI6W9QFbjxZiffUag6oJRutyA1z55C1g46DPDWRaAO9vjbb/Krz
pkcw0DHe/720VCwdsf6Q9ADgZmR8sUHWFGxTRt2bvl7Myy/Fj+8xX8YW5NhbDgSo2alHhTUz6Ypn
xuuMA5uV8dc0yeJj7aym2fa15rpaeM6Kue8OhmIxSEJChp51UHFnehXzydo8CSc9tSkgemIXfs2G
VafN0FC5+zUcXwfGdNdemRrPeobcOvcvkzv9wX+4DRNO0kvbyKm01oz1bAueW8B7gisjeeq94IHt
RoAIwerYgkroRVgayWnLWvUxBSjnQqNkBrFkLqP3NDwHc0irNLrMPxLpM6wtFFK4gd4EsXREYB0E
TFt8whbWZ9nMv4gKd428CPSg9BxVGOCGqcafxmrxSs7lE+lT+2mRr5pUS9w8Ggl1eyBfT3+uNuVU
jdSgb60SnxH5RphQ9Skw/ee6K4490aFlqx32c40dESsSzyXDSiO7CJQhhD+RkNBEFfWg27pM5ss3
Dgfmdan1xju5bm3fuoUPS/AWjebigK0npYzxdjC7jACKvT0OZ2IYkBYVBSrx0WE+RcKDibFTTzRm
jT6HduacStTnp67pf5NwZHeI5fytSv869NKpv8on1MHlmn/QpZlbwswmLLvrVT0Pb9DLIGtOGU6a
Kgvu67KdrxtulX5mZ90xmIFLj4SjtUgFwLtD2SluNWODR9mvZ8UC/AakB8jcylK3mEMe8ZnxKe6g
5F6kxKniLm/C9cHkTGV3f8eY8DYfMrpE/Kj7C+/iJfHNX1U0BwKmwBCbt2vIzA3u4EsnbTPiALYj
T6lXpw1RdYX1qx9M/rGf8DZxhJqsKOS+6AnvnnGYrS5nzUjHRGYXkbHpeEwFb4cTyvnZn1pGVazf
0IMJhEzIWNGqP4musumysargNi0fwg6fH41EhzFTWwcrXYdd3zn3oL6Dc6Dm7tZvrZPqiuq59lz5
PfQOeSE2oiMAuuUuDztJb0i6YJiJT67nBnsqhPTIlGuNEgE8djcUty65bIQ9mbDcPE7BupVjs8G9
xyjXq73u1kgoqHZ2GX4HuIfpUo2DtwTpzWz2FmPTMNzW7E+IZSFTPMTAQT6AtradxZ4iYeu+1aPE
Ilss3Z7h5Au5lDNCZEJgw0usYxjM36tcwiux2MpjpJnibq7Gj7pF9RoRxk7a56gm1uHJtGdMAGB3
TYjhqH4cUaFemA9h2H8tl1zhTgzDS4cxrIyMgC4GLLANXdsdgg7VSOKY2wwHNboSoiUiHsgSle5Y
rq+0EBAtRM0r1qXUmp6xGBrEuBEQaiEuvhoJ2qTjSv9aTRMzWQFpfEGEG82qWx+RPkHCsjzPPTNg
YTSHpqd5cwU9d9Ka3R8t5hSYrUltyOjcxKhH+TfTWqFA1POxp9nlKVrbXQIg/VLpl6ztyMmYH7j/
VNTOfbnPrfpRBk0YFU32uZbOmsaAIDCGuC5pCHHIqiiPxDhsBYErqKs6aHkdaQjUtaQIaDPNec4a
feVya8brQLHZe331a+vgrbAsJ5KJE2zg3H2PJDMzWHUiJyNIT4uxfiLMo43JE84PWYGGPNXDeHIz
Qq4nfwXIrQtv32eM+aBXjA9pq8cYn/V8s7io+2g3Cd4d6xJrf5KS25o2rw1dyGDlX2Ea9HEPzDe1
rC2rela4iyFucIdYh07x0E5G0hwtotU2VgBneLs21sCEFX/fbhIyeWzLwX23epLT5vxzbdL7Eurg
lojBgWzL9NCbCSGzrEgRLtjWefHzX7LZVNwm8x+RyC9sD8WOoPZHpD8ybnE1PqVDkn4kVvbEevCW
+IH7qqjEc6lXRRKpHnGudC8sCXkjDU3auHM7LYi7UwS6LZks9qtsnFcGb0PMfPOPxvvMWzzsBaGK
OBC74DMr/jd159HbuJen668y6D0HJA/jYjaKlmRJznZ5Q1SVXcw589Pfh+7GbYvyWFNzV7cDuoE/
4COe+AtvAAuXw3zlAYMApXejW3DX8z7q4EtjpLz3SkvXD6sjqjh5/QpfK1+ix/YrDpX6Xc4yPZ/X
WJhsklb5aflOyOFFXUP3IYfkbbY2jITUyfauXQtOQxkHqKIj4VQGwV1BF3ABLVUlD1dHehWeJqaq
QcQWHFAs7eoeCKIhHZKmWkamnOx6KMSwA1ZhTSU0lldaHd7UUGNuzK6mmOgP4crsxBaOCiZWcosO
FvW7kjnaEPhtmtI4QmkL5xVC+TkCqX731IKen+lma2M+iG4chhXpPLFgh6a9hn1vkaHszZO+0h3M
MtHKGQ27/3SBdycpKs2AXEOtWyNqc607Mnl9ZjUEbKI0vFXHPtkpqbTubBT4zXqXo0ruzCUHqgJI
6iJAML55qEP4fnLlbyDd17CeInTXo0679WNvZ3rDVZAF+WiNTqsGhNEWkJjApaw3l2EdUudy6OXh
ECjukNxQoEy3bf8a0ZA+AGnnz44K9e5ojtSFv2JCaroL7RP+5pCtcfV9a3VBk8s2S6BVdWZtZTMX
m9JOwO03GwOPAcx+U/UFWkAAK1NOkC21RnARXgQJZEEKCiAvCijLhvdDuJm3p4zY3iVZQfbnEKNR
zFXxewAMVtzxW+s3g24mzL5cXwnPVIE6WmXyy6p8yZqhH0wgY9ArTJYuOES66H1lk6ZkhCW52dIb
cED64JKASRV0QLl4l5Uwackjxxwez0t/5YW4HEeZReKNuPeaE9pt+z6NDpJKt5rXmLJcqQHETbUS
7hACdbOhLLU/esbtRdHhJ0DG0RdJkw/gu5DRyULJfKjyTJa4LBSxDjvXvO1wROYdMUrtlyh8FEPM
3ox/22XaXNFmo4ITcwBxcYBXjd7iHDMWc5Em2nWmddKu8pPf1YDfcymauV+nuDsZOjGn5cf5/aAG
zza+UHMvMr2lautXNAJ5PYVLwCrHmHzgyEv42gXAxkn+nSDJHiH7dz8koFkvhdb9GFoNZywRI9hv
16q+TeKBIA5sFHd/E/RACIxA9/bFkKUZcRewg5lmDcg6hJGEHxsW1TijdWXzVPaw77F1K15giwKw
ylMocJB53JyWh6bdSalKkUalMW0ubA88MS2dwHo1Q8zTF2WUDQ/MCtdN11BNx5OKsFbJUASep42R
/MhzjbJh4wQGeaqHH7aWFr/N8fKph27tB1ClS5k/J+faMhzoF6qQZ67w+aXyqLF/FuQaEqZYke2/
eXLnW1xrGMS4TnfQy1paVsBB57Eos60aOtozPSdgvmX/nBRlfBxwy+E3tj43ohDXTeDCD5FSi1WK
KjFTq0h/0RPMxhAqKOm4dMND5nYejGI5X4Dco/Pt8JJhtRKWt05Quze1UTw5TsJVUtAEhkNihP5e
QydWXqphq1/JilevwdixMfMEWQ61URCctN1RHLjsMKDtZW8jc+kTyafDusPjbCd6iQimHeAekYft
cwSdIpzR5iVShBvNYvcFEAXx6wrDa6kycwqwofMAjASZ4bD3hk1g5PleAZyyhZ640koNpmVDHMVl
7V+pIWpDM1epH80oU+i/o9Gh87rhnSP9CmrlqmjlP5iF1gshubdeIxcU9EbjQRlu/gJYbvZadDCH
2b5jbSI2yTWj2r2HdBMsiFAiuFOqfB8qtgNTW2rKH6EElj9Kyl3m9+pB5YS+w+d2X4j1LfDmalIy
A168lksV2e6kQfChtYhG9dgHSekYbfoIC6xaJDjBbxCXRAuhlbBPwVTWrCzIrzCBqST17qEYQBap
NMz0Kr6WJNpiGncxVqz1kL6LqpbmtNAbeAd4IygR1UmR6/WO9LyZK8CMCczodRuVtyrVsH8MYbsF
My7WYuF0Ub/IBr9dFbBkjpZptb8DlTaW7tEZKmxnTNgxlHXRa/iVQyCEtSLaZyswBO4/ZTcHuuu9
uNDTnqnKB2+1Kuv1dZCbw7z0lO4BdIy+DUJ0DkcVIu/J4T676kyIy3naWWskh9NHy9eGYKGjuDAH
vxPy7bacz/kBuKq0eO2BRqBccFOHuL1gukhnOiBdpOYgIYNmv5IgFz1XXC/fIWMUgkvw/yShxnol
KNEuA+EMM4GixVx0KPVhIxDOa0lEf5JMqX82feRdYdaOGytCZIegRQrC6UEvadWDFFfmHjo41j9U
I6AxBsQU1iDwseT26Wmo92Bo/bIKloMCSxEwry4d8EzBERvkzqOk+TRcpb5DEwKZEt6CQQG35GjV
oas7L6bJ7KhPnuMHQLBUucS+r1HDo6T4PeceAMSO4GaQCe062p/+MPBcxWmCxVHrSe1W1lr9hzHY
Y7uqwGNODb1w2zmDP/c9ro856vDguRpMj2HV9AP9QSSwvF0VV9l9UaakXFZngyV25QDFKXDlEgIU
ybCoXCxp6U8DSqYRmngrnTzdMKR8CzYB/3hRCqJXo/wVZV179FIFZ3SHI5FUrn0tIaO3NCAlQFdv
rd9K0DQ71A2HbtbWES1WVEdmnqZCBVMpROcJtWLVfZbbvtoXDtUIt7ZuwFDYUNiooZGGSj1iHKPJ
NN8z2EsX8Z7rEN17RIaqsYUa4IocGGoKeqRrN2rqAhyPyxdStmJWjRy+XvN5ugtjm9Ua7UNqkXBK
+qPnhHdw7vKtSmUIyJiRULTTjoCIFlAEcftxJEODT+qZ0GDN9E6Wqd6pBvrasGC7nBhjsNorKU97
3h9IDzNqf2LmNKRTCrXceZHUWKbolbYQ1DjmSFy/lhBsgWupwFtI2Z5oQZRrRx6sP45l4y2ipYDz
ZpaElBs7PHR/emQ+FFGsSIOe5D0EWgXBwaajMg8dYAxjvQduaYRxyQwHZfojTabvaLPG8L20DAPB
3uwWvlfLK2JPYkBgJnAwBj/GCjZ1nhGrIL5qOxGSLoNAe5CcstuCewY6UI1IoTzwb2SQS+sCM4Cf
6Dv7z4aRS88KCAltbtiD/YN+b3CQNRjb3BWy/UQNl3RILZqDV7kKNYtoVGZSKk3xqJGB6/CdVmxL
K1KevU717vDP0WaSJrc4H1M/fKPEWexcJTSOUWe/JXL56PuAHzALeg+By1+1oOBgTyTRrJLhlQVK
iQP8sIT0pC4MUGXZSqGjBexDhL/wiXrMaTZR8xV35KO7qg6uEc+iLTvS1mZ2X5KoGjF2MFb55mr2
fUbZfDMgw9AUvndoTUpJpvsGmaV5RbHpTSiVfeNXGa8bbKN6IYPdo0mWLBsvWGpO0K8BEr8QnJl3
Q5NLrzbWeTx8o0UiUroWmvhSMsgrK3AeMjDuS0113KukHMhRRGkhjoPSFZrCbFIBNayfQ+oKkdQO
foV4km7bRvoxxOJPzMO1QSApQ26lH0O+h17Y9RFznnSXtfrW6gC9wUPetCWOM74qPICyHp62+gHa
XP5s9vpOQsTLr7sthrEUMXqoXjBKAMkBO0YDAG4cMCGakeSBaqZek4z2GKSHPRUTSskUAjoNeaRW
Ge215PJKt2lM2Fl43Qc44XRdfNd33j3aWd2iSu01WuF4/yHGykF2UM8Wc8KE5GentcNNCJcV4PyR
Nz15C0vMyLlYwM+gMBXctZRMN4GbZbdYD/GL1VgxUurtqIDZFuR8VREVhaRQ+OaNBksuXlNTV3HO
jXh2RjvIdtiGiSOTgnAqZjKuok+1LtCgKSLJeyRaiLZOWvwpU91bGU4sQd2VIxHMRvVsb5aban/0
zRQqMPWrF0A7ydHoPEWbyW2B/VBN+XOY1T5aZyjnkfRyyGV9X+Ww7lQivUMrkvAhV/3RDM/QuX/j
PAYmnHc4zoG6rKgoSPnO98qFDz5VSl9ENhJP9ExCYo/MJCOHCIbspsraA3pdyyGvIdXVQAIz0fXY
p8X61m3NItsDbu4QFLGVop2rXepRiEBRo1y51vieeZLTVxQAAvgTZRWhtMSlSvvKjZzmty91JFwW
Nlb+r4z6/MDrAVefpUeyIv6TSREWyD7ZBTldM8jNje6ZVYFnosgec5xmbwMuT/1VZHF6b7d+9Yj1
FU7zbuMNYhWHKuvQ9CYK8XAEi3wJUTu5LRutllAPcJLkDX0WLxqvXMPf+Y2Mup4a+nKz8UNwECvk
FAZnk5SZKi/ttCerIAeDd6wFHWJ/aOzDuCkwobfR2ciqeGGA7UxWkm+oAlaHbaf7pNQUOH1VaKib
povh93gDBi570SUUwSL0FbA5LhTPegIYZrxR65d46nMtZUnyon8AMkhLA0NOyPK2F5bVe8zLxHsp
0XajHIZCI4T8ZlAochpqvDL6VLUWhd/o1g5JHzj0UmOZzetQ8nzvszCK7ivVqu/9sKDNb+HWDKTK
ocm/0Mi6lZ0R+U6/BN6uigcEYzBBAhyB+SK8+Mqe9y4doyschRX7lhJFRU5BlR6iuFcBnYNewrGQ
wIwjUoVvn44hFNZ+V77lhuqbLyT9CSgmhmVqMmIkQ0eRsTZzwHcuCmqAMhzxsO9p6mlkLcLFqGXe
ubX9wwDa4+9Dl5SGX6zFb6L18r1ZKp4M2FXS2lXt4sS8wxVN/IkCcJGgKqzwJpUpjnJMB2FchW3l
s+WGHjpBRr0o2tpF8VExQGIISGevk/GGNckmsnBqv+p9MEpXvpy51cwA9CdfxV5h9iuLYlIBuTiU
82OXx8qzLmNHNhu6ADOYFM0jyh41KhhrVDj6aM4mgi/ETVFa6MFVkOWJ3wCVCl/J0FPBibaE2uOj
HTi30YkAkeQbrrHI2qHy/2RFQYnIrASwrdgrW+MhSIOcMqki/Osoq1VjprMN1E2ZZujD0WkawIOL
PvFA9w9xvfMHLcwWGZmbcUxoIEjHyB/68spWoyFbtvRLMy6bFOp53mqhfgXgtUPmKvdEGVy1QsV5
06cNSXERU16gT3luP1eiMWFaW4ZId37u5rzMoA81tLbgBuwAjrbQUqGVEHYT8L5AYI2p0AUKZMiI
vpZKRSAKtbXw/aLa2KGhY8VlIn47G3SITG92jPdRTfpTBNoe4VS3eBZ4G/U/KoT6HJBHhXvthG7n
b4A3Dt09AUBKNB44Vj0SQZuYyM0ED75wtdjQITLKereSeDPVdcOUBQcEJGs2r6RUBtasRpVdp+jE
/MraWlFWuIGjzNn6hQQDNwUSh10k3iZ7I6XFw/MKEG1OdAoFJAv6IlpQpnZ/eDZIZgCQdMUf2Wbt
reNEWYTiSBYOiCSA6z0EQaD11wYJast1GrqvFE4SWLmpjVyQqFLzT2MpnfZsFYWZEWTlUXrr5bj7
bkK5kMeaNpBMOHUaq6AjNIseK68RW9MHUoWUA1LaoHzTQMu1+1EPTFrDgBQQMPMM1SIkN7A4hSLi
0h6G9OMu6efF3jHyuBsoEqd6/ZxFaN8vKLao3baIcHy+ywRIPl5Yuo8Ehx3oXUo7tCFeegMN6ccM
6Ft7FWBsH+21RAOtosOy9lc1KEydNQD/uu5iAxtiMNY2JGXLLd90vOu6RSnndMil1mtQE/atUmzc
ItPaBeXq9hZwdFcscXy0D42rld2BInWN36mCMwZMYZBW703rdulOQbvqASg3zTPmkgBGkg3sYjzX
d+zbthm6aG0OOmhLrJQJiBvfK7w15aSwX1YIDCB0JnJSKSD41c+uRmeCmR1BqD4CbkB+wE9Z28J1
AJXZeaU/ZQRJ7lUnS5VBodzEKtsrC1NbNjA2mis9y3jGDBw2k6MKhr/FfjGt2SA8ucY8qIr+hwfG
FSt1Tw4F0MegwfUead56pacYOm0DvIC0FcKJEdGHpDs4icA5oMRBs/id/BQUVFJ3VTav7EyJl0J2
h98GwF2Pdxpd1oVWddajLdn1PlUVoJRRlCv5oa8toW7Yx6G/qsrU+KnpsYiWShCVFbFepGC3Syr9
m2nqcvqjofUr7YX/W0NGB7iwJuk3wH40zjJjDUfbL8t1a7d4HUe670dHP4IpvKT0XdeIA7uRCUiw
IwcBLamKOyJybtV/jCS2vyL7/c+YfMfsPbmvivf3av8z+/+AzjeS3P57Ot+yrH6+peV/rN7f3ouP
//f2/h8fE5G8lz76+v+kDG7e/usf4x/6F8vPEP8pC123BC41si1MqG3te1n91z8UYf6npgpM9XTg
LxAB0d3+F8tPkbHVk4WwuaNHjp/CP/oXy0/hnxh4/djYf8kKYpp/5Z13KkRu8QdsXC9k/N5UzbAM
dcK780WQxjaZyJ62E9dDtXRDCpgybclYpVn68Gm62IW9myb/vafAv0bDVs2gnYi9nDxSDj9JrANr
UiQ4vuEe9cWrohZLTb7gm3LKI2QEU1UUKAXglnU86ZSJynfX5MBq0TbeC0dW517cErH5gDO+/46z
WcNlyWZNcYkz6UuLqXy7hcu2boFRynSKbWGta8u8iEFY1ZmH0g41aHot2gWbFOXUhu3j2ww+0KYK
xchiJJJ+nj1q7H6WWna5L80aNxYn+ZOZPTpK6B9viqTtF4WiuRvd00ghBxi50LHwJ0yQy7mgpj7V
Uh9n2YDMJAtZYDwl25NZtlXRSjag6H2V+KMHPMBUh+raixSa7hUsTB63CDEBzRcOBMQR14vs+7q1
GhIUuVE2XReGyx6CwM7UHXPWkKEuyUtxI+maF5oKKRDntlwkSLGsCbEbKISG1uwMpXDuHMkjoNa8
FHSEYxmIRKfG7ffL+7FL/i14/6+Z1nQNLJHGwdAmM41YVo/M3VDuc88uVkJvn1NiLd4mlZ6HW7mE
x5m4rUlGQIiZ3kEnswf9nztHJxA6UEQKFmSOD05tpS8AFPsbJ6bGa3QGaoJpU22+/72nTN3x52rc
FDS+TeSlLVmfLAcoS4oz3DB7BaYxQki1SZsOokshRsveQuQX1v/8kCGWIBTYxirem7o5mR4djzFE
gjR/L5NNDokPK6RafP9JE/+r8ZtOx5gcMQEQree59/flMj6AgdRXAPEW7lKasy9mFHKX6nWxRYhk
dml3n8+miacZ9yqmB/zHHL/+0yVFV8xAVURHC7RamYN37SfmTLd6qCzFhXkU3OKfKNb//EhbGILr
HLa1PPX5UysvHEsq/r5aGWv/Lniwj8m1sWW/Ky/4Pc3kdXLdHdW1ucpW5aP7bu/t20N2QEX3WPUz
qg36HxzVnaN/YfbHDXO6/5mCT79rsqFCIBh+Hg4I9rc7aq/LLDGWUoH6CN2aAG6kBycp8C44Tp3t
Kku1oJzjw8S9ouv6hG+uDVKuojnWUT1BIjMEDOjgNv/9tjpb248xTNjkssyZEeMV+2ltqS9mcgLh
Zm+Q3SokkajmEo7fdOH79wOdX9aTkcal/zQS1LfAMQpGAni0SLf6VbD4rc+LeXnMLjxGZ4vFSCbR
AgaKhqaaH+Yzn0ZyRxkNw2EkMo+5cNpVm/dzpf/ZDM9+2SAwCfLavGDLMjHTwBBsHBPfPUIRSyGE
PP06LRooiEJ6RsAmmQWjWq6J/5+3t+z7MlKoLV941i+NNw0cpGoUVmE8jz6UHKV71INXrvLHqJyN
a6PkFl4Y8KvNSGCG2Qmh0fg/px8oqw1tWyNFHr31uk3LfMzpKg8XtuPZ0tkGF7cM/E1H6cGwJxcp
miN11OplfjCbfOZRBMx9YOMSMCGIHW6NN0HqbcjuLuyYs9n8GJbIj5gPkYmphdVAmqkhAJ0fMDW9
laVwVTnc42a5BCbyakdYNVBU+v48fPGlGu0RNBw0YcjyGOp+Pg6wthTNGb80h7COwvUGvZdVqZsr
EA/0D+PbWk+2pb35ftSz4w4xweRRtoiZOBj25BGJfaSfW+pqB19zFj3m6sgEm4ECDS75/f1IHxvi
85WpUgnDphHRDh5Z/j1ZSoqnheZB69preyid2/YQotA1Vx9Q/KfvoayzZbKEJlbTO9MvLOf4p8+H
HgfFDVe3tXHuP10AXSp63FOoRwydMefZXOiBPeup35fUKAtG/P5TvxyOx19WZBwKuXFOh7Mbysqw
HsTetfCCaG8ssDBR2+98sQzVnCzp/yZY/4OM4WNaPw02WUHDt+B8wG5nsJ0lvSrO3d/+ffpC5vgv
DrlmTZdNNTNUFWVDAojg1Ms6pVva99Tcvx9lvA5PVwitAQJ2/qtSdpt6qVF9VnwVH9hDkttwgvPy
NY3wtMKgQqy+H2l6b6nwGnlDya2E4F4xJ48oEBY5RlPSP1TIcuxBTluLhmb9hS0wPVfc+lClhdDI
AwiUPuytPu04V+kHX5cos3iSMNYgiMXD0GTKL5rO9jpH/ez7j5reVwyHaSAQIUJbTYFbc7rjNGTW
vAHfm2PQoZ7veUfgYhDOFACW6n2bKbO6uXCcv/hA0tSP5SIvJxI6HTHDjjKnylsehQBtXintBkcE
mkgukpqNeWEPnu0OPo84Ewc/YZjAXCZ7vEzTBMvCojxWXMeagF6BYNg2tvXd99N4tjd4bIQiEBxS
+Q9P9+lHOWGWwLgoy2MdUTaud2Od/P9thMnV0Fch5BiHEXLTmg/y0UJR7/sRvpgrW7DJeZVRymC2
Tr8hSxtTBeBdHk2CN+TM0IiT/Euui8q4vCfndZypf48iJqcoxskFqyxG0R6zI0Xz4Rm6IAB9+9b/
DWwleodZnQYXPu3sXp0MOolNTVA4Kb3B8uiDWvDBpS8dFNkKEEcXBvriOHF2ZZxGqUDhujrdbzag
HWvcb2mXkZNCn3KkFqF4VBqSYilVCiKfzdv36zZ9/znCaK7yAlu8x2g1T46w5ypo7dpDcYQYhYiG
eRDBVSnQl0C9A9fmC7fgWQI/DmfJmq2oOimqrk3CDWNA3dvW9YIF1K+yG9q99krshl24d9fDOtyI
rb0dXqW31ppl7+nz99/61Tn7PPi4uz7djloRt8XQMDhs6LlIb0KzWHw/wlcraAlKitzCvPln9ScH
dYYmZgTekwVi9cswBmPiwikItOHg9MlrmvgXLuEvDoU+XlGWwjKiMjbNnSjoWSrmRe0Rm59FNDQ3
hq1eoym0UECCNGpL6VBbFeErAhpLpHbBluk0BS5EdOfnXxcIvGq8O7yjRCCncysVCZ3kgjI4CBtE
BJxF1W10++376f3qU3lxcDW3UH+gxD/ZPnlhdbSP7f6oAKOAZwBVi4bpb+ulO7Sz/FfzVDwm0oUY
4fzJ4cs+jTnZNaUS5pgjuHxZ4oIcWqFHNgqfcvxvLnzd+OtPbzcA0FCMeLfJ4MSZ5/HgU9HEu+YY
c9HAx8ghHi3UN/MVkYskXpTX4nEwl98Pen4mTscc1/XTmXAwRUJZqB+OnlAAzTxnkB6/H2FismqR
pp0OMXnehOI3XqTJw1FQKhK7fI8O0RLvmZm8kzYYxG+6mb/u25mPo/OmWMd/vLX9gDnF9z/j0odO
nkCEg12ShI4+jedv1e7KNLILqelHgH22fmOJBNtmIlZ58lAMqhnWoiuHY7+V0fNap0/eW1NsvLEx
P2vX0b11f1CW0q38Gx0G6Va6DQ7FEyiUhb00Zs6uvhBWnJU6PiYeDVJZV+kLi2kPAclhw8z1WD6G
T1QdKM1lWCnM6nt4kuaPSyndl2fT+jTaZJnDDAysKY+j/WnedLHR87VdzoDLAvzlbdalWX+V+ivn
QiKifHXzfB53srDCs7RatIwb//Hv8A5agQzcGDfmzrv3r70dGrvyc3fhqJ7f82zp0TnbJPTVzwq7
MlXz3pUYU/6jmdchSPxNJO55rMWFgT4i9umegndnsoij+e2Z3Xuup7xaRn/sXsBg/DQfht/2Lr0D
BOnv5EdAwiOckc1Wz62X+urvjwz9IIWWDWUQoU1WFHy2bfu90x8HwBQdoofDpajxi3iApOjTEJPF
MwGCmPhk9Ed5C8h+0a36P9l1cq2uy22yCTbaOrwCki8OSbCBllVfCLi+uhM+jz4JuPBpjtW4QLQk
QlMI+xFpldeR8b8ZxGaHEhxT9dAnn2hFFlSZoh6OksZxgFda5s/fr9NXJ8D+NMLkM2CUY9aE//mx
LJ4GLFQiIOJ5LF/YDV+8g1SKUNcjuqHKqE1uN9+vh6ofr/HaPtj9qm6fi2SpZBdei3E2JvvdYLPz
DJIO6bTwTt8jiAHAeHpnOLiuduhdEBOPiVfd9sO1LWkX3r7z2HeMlkywPViOK4Qup2NZQ9ArAT55
BzWw50rjPXb2Rka63XFoUHazAnucoblUcvjingSwbBG7sGKCVtZktfI+RLAxr+tDDu0hG4YNXo4r
tJD+1HAMTDhhFZIhSbJqil9IvS80SyXTaVbfb5nzxaSFZgKVpIltkLtPnn3DA2hVhHJ38B06KHAK
VtT+8zm2uegNSJfaFmNX/HRVTYVdQ2XKEmJsh032TgY2TwJR5R4BO4azrgIRhXUbcI4NIOS1R70K
LbdXWfU2lnvXFPUyg775/RefHRI6J0i5G2Oxgt6+Nf7Ez4FOE9AOBUh8gIbIGdRwQJSwxV5p2Elf
aAh/OZQtZGuMfUiHJyssEhA8PsH6wdEHhCix3JihaQ5eFO35v93CZNpUlFDbpKlu0fw7/SpUqWW/
duX+2A7DTKYT1Hnvfvc46MEoVz4vFHBRF1oMZ6dmHHLM81nOsUM2uc+0XKgFQIL+WCKxS3X4qrMV
/O3EDRUU9M2rDbpX6wHP8O/Xb5y0k4thrPproPHGypZJifz0S/GxMYGdt8WxUXN1NBiBuwCAfYnk
mYqgoXzwO0NBealPLxyVLzYvI1N2UDiy9J6n4Ag6XpjiRXnJyOE69aHfJDpVANJyV/d+0dhZugGu
1BCSdXB0DnKlBmD+v/565pTnw2bfQAicrnOJ8bBn5sUxHCS5AQSihcsItzjAlnb5BugNAZ8qU26Q
2r1UlVDHwzmZeWoDHF+uLVI7czK23ngytNG6OBY6YiMz25CidYpG0FE302Sv1Gq/M1Gg2PUF0s1Z
jbJcWw3Kgu+gaIGRwbzF5wptSLEYCrDqktNoc9RXhpWfYlA0FHW3CQujm5lZnK+/n7azB95EYGm8
4sRY22DXnm4aPFQGr4ic4ui3dr1sYQMvYFjbF06EMpadpjNE4Y60lyYDo0xmSMuzoUtsKkRBgLi9
WinZ0tDrF8RalV2DqP1CG4ZbN4mKeRsIC2m1Iv/LHi1+C6BPgH7oYJn4n8lTNvhoy8QIWB6NJqs3
QxElq661ogvTeX70KYiOh0BQ46BQOf1OG8iC5YjyWJaGtoScG/9sHTj5SGe0QCtDpLS82r+yGvyw
UiiXd9+v5hdXgMk5RFCBa2dsCpyuZqG1OTqlRnlsA01bGwlGN0HaiHVGM07BgnhlNEgMSBridN8P
PP7hyfpynQtLUxlaPqtzW5LTQUlqjUOIMcCstkW+Vsu2RjLJ9uZoP4mrIrR//+WYkA0tJtlUeDAN
zt/px8Z0tVAScwWn7pck4X/qzBVZXqAf0brthdvl7MGajDU5Jl2bxFKdOSoYxniOSucO0j70mktN
/rNp/Bhm7DQi6yFgr59+Ujq4llKj7XBE/9l4d6k2IrW6r5+/n7ivP+bfo0x2CSDaqoLhoR6bvLvC
xGLuN1tsRS4k12d7kW+xuRHBhwgamNP+FLkRxJ8hVI+YahrDVS+2qIqq1RLRK/Rjvv+is2CNoqVM
f4ASH2Eqr9/pvElVH8kwQ/iilxhLcLQGnlxxoX53drTHMdAgpSE76iFNe5X4pdhlxcQdPc3uYdOH
jyGMMAtMyQB53cHgFHaHukmKfxlU4AiBA8TNP0/RZ+jh+fN6OvIUXkJxqFYGO5fJjzCTR8zhijgJ
y+/fRezfpbKJXj6WP8igViiBwozpA7H9fn6/2JdkHMCrhaGAnZtGNLzuFqD5TDnaZrQyMZz07Gec
e5Z1fFu54sJZO4//x+8db2mggsT/03wQ7ohpen6uwKKDLGoaa2TXl6WnoogSPGndixOp+BfcI8e+
aEeJvbrYQFu7ENR8taUI4Aw+F48L0KynWyqJlTQMPFU56oOEqdYrDH6U1N4Q9rywd7/aV+A0iKC4
sHSSldOBBjyHArgkylHcB82qLl5zf5e+Rc4dhr9AfL5fyK++CqisQj7DK0xr8nQwX1bwAYIAckwa
684c5F3bhfuqQKogNC+cly9uGTAa/x5qcia7wO98u1MFvRr1DuX1VV11u65rL0S9X23NMWkBpEwk
wxyefhHyIbUWKAM3M/pluOjZL04D7b/S6idsxq9yw78EfTkvyZCbEuXJTB+7kyz8dMgsRlcgVPLq
KPux9RL1SjVrUCTboriPVW0cFxuuw/cI8cClGWrpsk1qSJbNtZ6hTOXIPFWIvy+G1M8xHx48aFXl
b7Ta/TXims3z9wt+XvyzxiRLyFz3H7DEyYrrIRQHaAEVr2Qj5pqF1IONqXRaYdnjFlzJGqHorlGh
WXsy8giRmTXLftSvdxscpNE1xgezjiW4t7a6+v7Hna+dBU6RZ0K2FaIGY4waP2WcBc9Dm6FReSwb
y16qVXAdQGZYNHo3LIUh7SwnyJbfD/kBgD2JVOgaIi5Kui0DFCRNOh3T9tSqxRzRObZOb766Vu29
tWGF/1dbS+6MSnyLbx76W/NhiOMfae0LY1YFErz9mv7NfZdb/sGStATxf9CkCOh6TvAYRoH0muWy
gtgsStfmTOpt/xWWFpJTLZsEv11HVW8Dr0ICT0b7atsGlX6rZaqEyL0blchlwG4P5jLK7khGIJGJ
LhL0dfwA9PKQSJB+Zjimhz+onvcIU1uS+aoFansbKshNzKqsbn/1yPsG8yYO4geZsjZ43chongCP
xL/atoYXneSxe+xa2hl/eavQkgVQwQOsjIV0tJ1P5xSWWwlyxMiPXN0Lt1v26JXD6UM8ff396k3v
lOlAk8MOuRGZlpyBakteVFIDQ/toIzHz/Sjjz/28RaajTLZIQp0nbRJG0WUwtDnesWV64dYa/8Tn
ISgQULvjjTMApBMuT8o9mgWBDDJSc4zi4OB68eaD6GcXgTGPsWO48MRMP4hWK0hHThl+TTbw5Mm0
BQkQtgwBs6PvUdnpZQRoSgu8//fTdvaQUcClwEJ+ZYKvVvTJtDWGgRSh5APS8HBfLNtRTNS8wxd9
lSJG0jcD7Ugrmfd++Je7gjyLgY0xLqG1epb6W63RVWkek1ziM5QWycxE4bOxLnzeOEmnS8YodOcp
bzCdPJ+nm5x8DhCbSChyYLOr1kdL8dE+VP5y7318y6dRpkvlOxVe5ylpagCVK7adZ3oP7er7lfrA
LJx9y5giMhIp1LSGXOtDi2xMQJ5YOYsoMI95ipJ39U4fd45M3jIwtKvMhg2KqjEvVo8CSdfxT9qr
DB2073/M+bYh9qF7TPuNtjXtotN57eOoTjvN8W463EQS29iGGLDggLugUjZHDXiVV7cwQi8cibOn
B/KLNZJtKLeOfjjq6agaoo19nev+jUHjzV753VYf5q62iZ+//7rzo8fTRulhRIWPBd7JempxUaJL
Jvk3kVJJGJ5DxMOO+lLp76y+QoZF+qN+8JM+MIenn+PibO9HrspLKmzUX0JVAeXT9qvmg++PdwPv
lkZ5p/yJpZNJIxnhxL/7UH7BR+ODiE+mAqZNPhQ/4bxOEqU6NkCv54hHYl+C0fKFoHI6ndNRJncM
gpfgm1O5Ona2e9RjAP4mjJz/xafoWB2Oc0rNWJ3sDSTdoqijhnsUrsGzGeJk/CgNinzhFI6/9fMh
HL+Fx1KnbyATUE63oEnQYyFcNh5CM1nl0IZRfMYeQe0sf5WXeb78yxUixFJBagCh5qKiq3O6R0Sm
BTqizv+HuvNojhtb0/Rf6eg9KuBNxEwvYNKRTHojbhAkRcGbAw/8+nmybt0rKqnLnOqezexKJYoH
Bzjms+8jLiMTLFf3Qxj3Xw9w+MS/TOjPAahWZiFwHh/vZGxzs5IH1EBziEVOgh1Diih++J8NcnRz
Tk3JClAYJEFqLhWP43IrkKn/epBPy+xoJkcroMyMJpITLAClegZeACJkPnHOH5962Bh8jJ/vSvv1
YxQiNgGvaeISAaBpiyIrKnhA0Gh4C7tgPJXMOvVlDvP9YGhXAJRyiqzEZaHdKRld++MZAYwTL+34
SD2e0uEhPgyi1EgHpIfPX78xn2UrQHpYeOgnhjn1bY6OALsY+o6WJHE5D68aBYfJKRfh1Ms6zPPD
PLSE/lUJEYlLm1i+VFxZxp1i//h6gZ0a42gv5rlUJGnOGNGBt2W/aMWD0Z+IeJ8a47AEP8wjqczF
WgaWWIo2Rq9QmpU/5ifT0Sc+x3HB6bi0aQvtSlwOduLpOsIzenLii386KH/dK8flezlgEFELFSVj
JYVZg24hddTI2Wv169df5bcrmPYA1T40fBBJ/PWNQV6IKX5k2+NaBDa5GmN8tmYtsJyb0DiREvnt
1/kw1uHvP3wd5CXByUAQuOwbx+utc2W4R17Y/3pCpwY52iuNJCf5qB7OMZRVcm0j2xAD/jvuH70B
P1/b0YZB1NRp2j9HASdykJ9tJXTp5QQsxN9f0hRQHvSiiY1zcR7Nx4S07rSSzOEPaVOvQQc4mVtO
J0b5zdlMMIlqIhxaHXfpyCIVPdK8NVq4l5pDxhjn2q0LRFjQRiGr6gFr+dsfieHwYaiJIyjxKQUn
tJB8/EGoW3xbCF1l6HrRB/v1IJ+Cqn86tR9GOV5vk5HnBIMEgrvBwXPZ11fZdTq7MqJEg4sE9UV8
rZ5yPH+z/rAEKaHAkiKjcdyNnHWJKqlxz/dCYhqVvXezH3w9L0+Ep387zIf4w9F1jTR23JOJwPBI
gTkgDC/ts/771y/wN4fQLzGOowtb1ZWsMyTGSCHey/p1o9y3HbS5Ij+xHH7/pT7M5mg7IZ4zDl3L
cTcibKCSznMXe7oAqfpU5ZGvVTZZvH5NQvrGsJCMddLdYGnrQY3+/rH7y4yP7iirygirjocTKu18
Yauo59C9Lqtruy5PDPXJIT0OuRzdVQiOVgotKuKyjT2jgQPidnftjbXJ7sPc0wqfPBgQE3AaxYm3
/Zvr6+MknaO9nilSnkHg4IRMc7/LQ+S+rr9eOJ99s1+jY86xxdqXhEwO0THEDpynfnGVV/B06HJm
qu9Eq8I4MaUTK9U52g1IpVezQykEMBvDz+YLFYGpNCtXUNdOjHRi3x2XXiZGxumZMFKiogeY7EQG
4iF7+Pr9nRrk6FIuij5q2j+/UDltkIVF0GcrpyeOx9/c/L8sg8NDfLiNQ6lVdZRYBY0P4xoBHyTk
o0DtUcrN9o0Srb+e0m8vmJ87/DgGrdRNIhmH9zagrTllITXA63qpfEe/B7TlqXQK98Ypn+bUsjg6
Vobln4NSx86xchmP9/b0uLQnmi0Op8KRE8ibJGdGY/ehw/rwGB/epEPjXtl3mOddWa0AKCJWJFA2
QhPYqcF7V/t+efz6bf5+RAuL7WC1UX/564gVeTqBTDv3Z+34YZqeg4vxgNdQbWTfZI7jCZRHvx7y
U+H4P86rn2Me3QZdlMA6jvGlS13yRu1paizfRkAc4cJVVSG8oG7hDGjtTjvZxPrpO9LtSWUi0ldk
nggtHU0XcLuZo8hs7Lv6mwbJsaMrFxU24PanSuc+vdijkY4m6Tgp2L8iMveNfBUKIK0tE0xxVbvk
vgPbQ3rhxDb8M7Tyy+o5GvJos2uzOUL5Zkh97au79gG1WXJmEyoqkGc9qvI3UVB4ZGQejN1s3gBP
Sc8S/1Q+41OGTzs8BgU8tNCAtnD0o1tBoHSaDwuPkTy0L+MPGBTb9qa5ja6tmzrIX/otOJkrBieF
5p9Mf//2A38Y/Oi+mKdxCSG+mnvzYiRkjn6IAuTA01pvOGv94mpa5/dV6U7vp+RDPq/qw7QPtbcU
1mByHpdlooeu2S0cmP3UQFsCmuTPnd9IQdIFIaAXX70wg6830qdz92jEo3tfzucZAV9GFLNzrZZ3
ygKFNRr8JnxY4lOf9dNN8utgx+lG2SkRxWsP65kuMBiftiX8yZFPHO6nRjn6fLkEIb3JmFKFgins
YInUXaW8ff3efrs1f36p41pPeC+yViD1uE8QaFe7ClfL2WjNBBkLsR7RIPTdnHBYf7ssqThnYSD6
Qu7012MWQE5DXiw09jlq6EUOgzHzpXwXn2ry+v37+znO0RGAwic0mcVG7xfZvkTb1/JaFScchlNz
OTzDh0sKGddFaSuHM7S6y4Epor7o2jRYlcaJA+2zYfvnmvs5m8OTfBhpCWWtasmX7bPGla+dt+62
lN3kXN3mr/3b+IR4hl24/Smr9tQ7PLrrR2Oa5IY8+L5sg7gZ3WwZIEXcf70GTw1yWKMfpgY+FpS8
wUWkSw78y2SVFu9tqgZfj/JvDqWfb/DoiJBkynAclXV3kKrWIVF7zov9Hc/HfETrtk9WZn1iB3+9
OlT56PSvWiq4cQWMvajWmnOWW3ctDQcI+X89s1PDHB0Uy1zrcR7xkYwI0DVUuHF+KidfRYD564E+
mZu/rMFPuS6ZNqwUeIWxrxMfhVrOo0Nj+BrNEvDfceV9PdqpaR2dE50syVVm8/Y6/S009V0tXvH+
vbHR/K8H+uwoU8UEcpfQk0nf0KfO7EIvrbJtJ2M/0b+XDl5xM6FR5ibfncE33dt8faqT7nD0HFkn
FDfQv08/CInu43YvfaaMvCE3vHc0FJuR72fvfj2n3+wpRjjkCbmBkVw8WuwOteIaeFpjL8ciJGKX
t6u5QpTPysBl/4+GOrZxpMIc9Jgmoz14XpRegxTCj5b8+J8NcrTGbTuXE0ENy14GRZy1jW9CAS2s
Uyv8xGs7bppXU+qaEBY29tYBXEjiQU5eoDKe+Di/X3AUupDSPTQaHoezYAYUZQddcq/cFvvwQUwo
ReDN6z6Ib5rvGtSiO7RrTwz7+8n9HPXonK2WWa7QQjb21aE06a4znsxTMny/s7tZdz/HOFp3hwao
BRSBsadS7RzWjx6Ut9Y+9pvbfGX7rT/8SF+MteYVK/VV7lznW/Vabf47S+Vfj3Bc5aoj+q8rYjb2
s9Ljnzo+rmle3X89yO938M9BjtZjpYgQTX3mOUoPc/yydN/+3u832Lo2Piglzwp1MObhW364EzMh
h10Sif6qTRdoSLLzLk3yqT7DT/0mh8PhUHeIFhxliJ9KUWwKBpW8VYarDNzG5NtTKD3bdjM8ZQAi
vulqKVJfN/vmMc0LwqF9DEQEam4x+BlayA/JqFBaPufq+KyYNRRLSjAiZPnpZn3U6kSk3kSwGiww
AlulW0htJ9FtL7oTNuyx7X+YBZW+qsV2ovDjWMzD6TU4s3reXcXoid8NJSyxtBEFkUwr9kql2B5k
PE/spWO7+c8xEQ7hvnDQ7Du+2rW8h73taN0VZ/nwrozp6FEBC4pqRHTSqLXlWyYP95NmbL9eF7+Z
K5SAg9Il9RHUmxwZtamjdGT75fEKQaBrUJ/lKkbU3B97cgpImMVrtbDe//6QvFlWIeqMeHRHSx2o
ve2MizFehTaqo3E4vEtsKl2T7zptuQj7fPibFz/v9vAp/zWg+uvaTw2EeIVmjVfkT+JgzMFyFybs
3Jl2rLYN/6Y7wmhMCo1T+AwowhhHZoZi12Yagcq+ckAse9ncpDdmOD6ALwlhnA6ndEuOrZrDcGgc
UaHNeFRRHB3CXDCqmUfleGVYKANpc9/5EUJwXlFloS8dNPC//nqfzF7a6Cilo1KVqjbSQ8flZpFh
tHUs2dpVbv1ItOjGOBBxa32TydhuoepPEBrUsbhIRX2up6cC8p/2CVV0JL5QEaFGBe3no3PMaWxD
Sum0u9Lm9HmC5b6d5ajzQG4/OLUmoHnHQObrUypMn1odmPUv4x4+w4fzc4Qqls+TxqxT5XGa9VVs
aGejpNKTCtMD/EhLOW7TAlYBDeJmQEgz4IJfv/rjO8I46KbQhU5F2kFD9bhOpsltOKyLZV4Z0BUB
WBtghlDqP7FbfjsKi4aQpY75+ueb+DBTha/bHNrUrnIpFOsSXXWMPHo4vp7LJ3G/g7AuWT+6QdHd
NuTjLhzLrrS+6qXkeprM/l4tbBtC2BjKl84Swh4URWm+lGlLc0OeVDGwxryzFa+2yvouQiXzWm6S
aZ3OcInbKlstkSx2Syql/7gK/pYs+/9vguvc7wfp339JAvov3ctfMur7l+L9f//nxcvb+3fUil7+
4/t7/h/7quk4wX/qrP/17/8hta4elNZpL0KkgA5WPhcG2D+k1lX5D7oJ6UBhoeDp/Kl59ZfUuq7+
QfyXhiRiMpTRqxpr7C+pdV3+gwgea5devENjhPGf//W/fmk4ao/+/LEBiRbCXxwfEK8sHk44dgOn
Eq12h+vtw2KVZ1OocTflEI9BjG3kOVbO01l9T+p9HM1PaZS6cdrO3mLYz6zspziWtiah3JdFkuZ1
GTffjaioqcntr9ASNQq3NY1qA6QQXEpDssOBViqpAHeUtR0q1zSp+JohrgzdeqqNGq7Z2MU/jFJk
btOIbYa0WGLUK3lq91X+g9pUgNR5C0wMeN5t11nV5RLv5GwL17q4zWKDiqciNaARFVAlKU3T5+ym
Eg0IBtXP7GJdmenlQQjaUaC5K1OlrmZbIiE+J85FUpQQCPWh8WKZov+uvM+r5kEUy0WXHVC8MbJc
s+nCLl2lUNiKBMOpB/IbzFab+VNVmZeGEasXVjSv5TLbFg6OKtqvfZPf0zvlrFt44Umiv2kdLzCk
EQjJ8Si9bCvx7jiR5Rbt4g0hknEKsJFO9OeFVX2PE+W7sKUNKu6Lm8pAxgc5KOxEuRMCclEfwRoa
S/1WU0Cq9j3KMkUjrfIJSQpBFUO03ImsftcgeJxLeXmXVRZ0LmtnFFO00lL1ezkVXqoA35pm6bpM
Qqj0zgBpKAInV8MzDovc2UeJpvtdWKarnsjCWL+Hjey39Y8KBG3SWe17oRChESHHytKKi4V/rORF
fEcrFNhevZUDq8fX6BrhG5NafrdAAbvmmFo3WITgg25ylf8R5iE6homYbpMJrfLcae8oq3vpcpq8
9XQ1VQcFuIZHLZRuWTkpDZpaRd8FwtfQhJJm3zZqd2npC40lczesk2JAnw7Dl0eNTDyNaEMHtBnE
aRZoVWchgC8Jt7YAqSVyrqzhh87uhDiGiwqugI2FxqZUEoCXIWq70xg/zwkrWpPQoKpH68qgPY4Q
tn0m2ZIdoAjtRkw4UNRFdenToVcIABMkRDq7q7pAeLJCpHdpN1ndbMLE3ltITfV0mIAsGdazMKBX
9uFmTGGAmZPlpQkc26ZAMqmvMxe3+rWykMrUOyp8mqW0aQBpQqYFnOabarffrFiq6FxzohSQUNT0
63C6Jod0nbbt45jDTgspEdbaHpSztmaZg9tGPUC30jt61mb2Ry5e0zExXdxDE5tH0r9JsZTyRz2Y
hHSrpNqAQyj1k+oiPDj4tcoXkKibMyoQMcBrcwCGTr2zy1W6PPaHpHccB05YbJW0V/1WOqjQx8t1
m+vzBm2A8DJtNhThg0nrkf4ok0B2msJtiupdanSIznyPwCKMAIPiOaK0WWbngq4s3CT5huA+h1QE
2JSP0nimnOkBst1+1kEUT8FebkxrrjcIcIxXGqygNUKCkV+0Il9rg3KboxbeO7KLZMKmnEw5kBvr
h440rgOacZ+ly4sxh/jFteF4YbWnKVInFM6vNqPG18doNaXOLhzO4eBQbJXKQOmKQrnpFyG5UyrB
5qn07LzNxtAFhQzgAVXQjE7VSh90dxj7N5HjrunoGteNsTYdAfeQuBe1D4rNf9Vvsxprvt23nZvL
73D+dn0cX8U8xiYjTgQ97cXpQOElRe5F6oCMpab6uiKdhTFUlaRwHdCURtWwZaKyY80qa8mZnhWB
6pWtLtOB19htKLZjrajUoqaADjy9HSGmLufpKAhVwwFz58UC1SmetCleA8lFoiCdbwYYt4GTSRuz
BObF/03OyopiEXMa8TVbw8sz6RzyhNsaYvQlx1qe5UzadZr1PBfF2QSAft8UZRpYgMdIOc3flMTy
jW46jyAhe7M+vTkRqFG9WkUOtDB9uZBiMKRwLCyvqYwN2ppXST8mrGYO+rof7uRwcEexeLX5HNXQ
IuNaGBf0k1qL9DTFlubF07IRlEXEcvtiY8N3YrgDzkUuYHqUKmcIQA19m/vhIk2Eb8+5W+Hc+0ss
OReRNfb7XC+lnWSDs0/SCbJyWfr0uySBUZblG3Q3yQ3HgcLLYnxJFoBttrNcW207+5YyBLz1H8qg
dWehKFW/stS3dpqA+0T0r8/phSZn0zNa9kDZUvOxRHzCrabwyhzuJCPSd72aCzcUc7IDv0YPci66
K3uMb/UiNleQyyJ/hlO4nRzs9DymW02KnKAE6OWalDnoTc9ve82NrvfTqPiGCAXN5ta3sqyHtZ70
5speApqdB8dTW8unmG+fKPWVIrVn1JX+iGqE2mVzUIBN6bskZT07wiERm6JcQQPhG0hhSKO106F0
Gt9HVqeshWm+zW3XrBxj1m9leRLX0aGNrldmTAMFZuc268QBOFpL93mXtEFfKlJQ1bXhp4aVBM1h
pTl6XD/AUeku2jDrrwxZGtwFVPfeDLPmZopTaR8VibGthla+jkY7/hGCjz7vzLm8EnlYxmexFLVr
aJ7WE4RfxMrNftHPlbZdgKQhw1FTtb110KvwxLJor04bhuc51wgmRQbBYZ5YrVrswirMeWFl/xjZ
UfXSCEnfCc0JAwHCc9fGE+BbI8tuAIfgKZYyLe9ymRebVk3zGwDa6qUtSckOJ91PVeoVjLwxNj14
zpWTyE1N+1zV/nDsyvHkHu9Ot8PsxYQb6Au1NXZ6QbdTVzTq2aLNL5ITdt8zh7j+lBbizunbnuYZ
vnk4NaCX5tEXZTpew3zCLZeL8K2fRqjCLQpWWzF3lp8S1IxcAxjohTzG9ZmWNW2gG3Scy0se7yJ2
Ned603RXsJ8FwB0TOEuer4z+xYDTEkbOgeZddHkgqviyoOLvEqCdkQWNMEXiG7Q3X4+TI+3ampb5
qUd2W1li+A/0GY17J60FWdKw9ZwliXZSpEeOmyb0VlZpONExmxhV0IN4feqmaLqMM/HSOYT487kb
X0dDlcA7q9W6i2ZjwA7TIOLmZmnemGm97FQrFDdg3dUVZarGt0wgZu1yKra5m0jLOoqr5MyKZdMr
q31oZWeh3a5Av5jcYU77MiiTvO674g0eOChk0x8z88yaG88p1XxbdkN3n+TTPucVG/b4nBb5mQQA
yzVzYL7NmF72gMBA8MHm6qOaQ8n488V2blhA0FZz1e8a+byKId0usbqruxFfs8nO7Tb1LYplrq2q
6s/qHEZs3t70Wudpg6EEdsu6zbkllrgf12OafzcnRfX6ycqBGYOKD5fe0zItcjsA3nTpxxutLCMq
U1DGixSaTWq1upTgS1aFvUFJ9F5kWe9gW4nbaRyDbDCvnfhsBP4ZLKFEF6qBJHtZyntAmqYLdmlV
2NOVEJ0nNxc0ymOHoissIM3zVvPKazXA2IYke1GFAKk6b/sEXJ0MDCSvk3UoJTdjBDB6BFeyikZ5
VyTk+8H8+lZNrDGdzWJnTT34575yroE4FoGphms9kwPbiB80sxHn1shZWcdKDqG+nJ9wKp64pM9S
2ip86o82qv1DmIZzCQE72k5Vy9LnZ1+k0kapj24lNwHTg2aQ35jdWySUZdc7d1MWnVfwHwvNbANn
asdNB1ZVS4wg7ifAxoVTuAuI1ax9nKgm8BJsQUSGfPy6K5QzSx/dQ5cI42Vojzuro1TdEGHy7oy6
gw2UXojucLl0D0ospHPNzi5KkKVBP4a1m0YXRnsP6BHkfDJcyB1AWp2e8qUvvaXKE1fNs1vHkCAR
d7tZ4GWgLeSXirPLFbSePJm+weE9p2RNGafpOWtEskaL7kxBtw9rrPYQu2GozimDpomzVVYMoENB
F+gDtjd3lxSZrmATB7XZUm7TTFwM/AppyrH7TYWKKnPf5gyvI6O3kPmySh7T6VaRoSePWZJq580s
0r/k7v7fhQZwa98qmFBJFHf/9W/Zbofx/vVjOL9/jX9w2n/5Q1B2mBbX/Xsz37y3fd79008+/OT/
7V/+5eXfzTVhgLeqLwH03bxHSVV+DABoeNH/PnoA3qB8T45//i8wm2L8oSEor9HzeohIHkQP/gKz
KfofBEOJCSDGRaeXTYTir2iB8QekvYOuBlp+ykGdkL/6Z7TgD4ILNAgj/0b+gqjB3woXHKXJDjFg
QhVUiaCRQgzNPi5oX2rufF0Zi+2C4hgk1nsJVFAQheWECzU/jBBoXSdFFHQLBDjbWlBON8tS72cn
PVGM+GvU9q8nOeg+mjRHHub9a9yib+OsCBFb2NbZuAWKiCKyquMlAEE8ETT87aQPxYeEpGFa8ap/
HUq0qSbHCCVsOzl8jPUyUCf1fApNjbKcWFnVIW3qWTTme0mJGm9JKsDgTZ6uFlVNNkrfOicif/9Q
vviZrf5z8oTHAfARwlV1VsmvT5QordElhiNtOiEBJZ3FTRpubEcpb4ciG4IMQbKs71IcPsXJPLrU
Dd2v6Iw5c4CwrhU9Kc7mSYyVO7fRjRMbLxEBikJsB5LS2EurNhkCDrUXYI24D5UZt9/DReimbxdt
5tbzud6tEd7uNj10JJcz3ReS+dgvhRksVCkZfbFLJMuP+/seFCZnjzTtQxJWi1epF3q6dWYp+aGo
uNQEbPtXlVMK2aJ9H0rNSqfFxO+j5Vye5G9C4GUW6V0/ncVEJaiMCtK03kp2eruUiNCpUWITRlj2
1dBvTasLXyt60echH24VIj5neiWJK7uAtX7ovb6KRZNezGacwUUDJB8vtfDluJlf42XJH5G3C4yh
d21jjlH+qcCii+JCmMtFGVmJa8eDP8/F02gQox9GO3VlbXRby7wwY2ddLU6QI6m6Jzd1wGj2V6FV
349arAcG4nC5l1oyXY20yMceZlSI4gzSAyX+qdeMcRMY8YQf2DvhmdWUghCHg5xX7QCK5dIxPWTF
kNnLl+c0jIzWReWi3IyjZHjSOOKdq0jG9vJ8XXXKY6VWhtc38q7Ra+lCapbvBPaivRXWVRDFDiRp
ojWSUaSoRtSHhCA7GTHQaV2AG147I3RTM0erQ4RV6dmNhBMdZbYXJ+gv1Y5Qt1WF5m+lNZdtPtQY
oNV6Kru31Kn3WsHGWIz7eVF2paxvNQrUA1zAZ+TTH5q4e4qkWvfaZZ7xw0yKvc0x2ZQFmTKiz71f
Sb1ytuSkr7Ka7xq3pbyZ5QKK7VQsblYlspc1trjIuqz0wr69i2JhuTk353moLulNpUXqfZcrziux
O+nKKYqxda2ODk8UOO2dpTfxWxvSSp1OvXUh10bU4DLJ2nOLuMxZJNJ8x3+YMtxrK97GEss+xTN5
VIQe3qAPEMbeWBnzawniA1aAHF86cmP4QB2NmwRRmMwtTImXZmWqc+sM8WS4edenrgNB+KKsNePV
KWZ8+JpreZvjj11pizRtHXMq1x3O7q5TWnvbWUAdxkgabzoddxcn3xGbpU0yovnz8kNkETGjuvTh
sZZvaq+Yj4jiNS9Gn5dXgxON236JzZtxisaLosWVxunIrwrs/Iu+iJaIIEtdnRmG4Zy3tVWt56Wz
Na9uKEre23PTbepZnu9rkWhXHXIPF0Y6y7ccb29ZaxIlUK1ifM9V7cLsy/h2qRUJ8LFVom+obJSB
mrTJdaZGl1zNqLs3Ycjf+66vX3CTXoypvpRkOzmz6yAepHCdCgnqfDEknaf3+tZon8uRswsbM6id
uHeXYnoAIhBuGqWfHq1J2XVkkK+W8tE8/Hy9DIXXA6SScgzptOBkwsxSRuy92d5M+RQUkn6hSMaT
HklkgokbWW6rW5mrDiNOv/48W7O87nTxnVei+XkP3zyM+iDXcW5rezOPao8xmfklsrUrdcIy73Yo
q61abMWyuwyHZaMpqT84qBvKrMlqQRVUugvl+kwt1gaAb05apQLm9pqHXe91iuNVbeIr00pxClya
VN3ZVrFDE+Gx1vxEIyefRI8WpiDRhW0/DpAdtbNkWla1oZ+NsYW20GqsHwXcyZmgPOAKE9BZbKmd
ryZEKPu3fgQNOGTdmsjUneAogV49qpvMWlyNEE0/9BcqvO803ala5kep5Tdx4wnjJbbloOrjTSSX
8UY1a3PTCsUF+e2lU1d4FP+rW2psifj2IncPXEyt3yzaLTYSaACJXrMfUibFwUwDXyQ6V+KEHeT+
DCEeb9RzL0zCq15v1kZTOes4blaxFfvDInnC5CTvCp6kTEyP3BSqdXGQOoWXW5WraMDsJcsjQugm
OP7x6DparQTm4aZZlnU+3xGAd/v0Mq31s1xmzw13eZy8ava7WUmmmyPGuK4HgCxhjOj8dCGF8600
CSswHXQpLEWiTKH1l3qxL6aWaF6kpm4VUvFYtCUBJpM67VHbN6VyxgFyIlf4j4qOo7vcRieXTAxl
YVT/kx76mIBRLIXOVKPKtsnUu0OVYDpF+1EPc19wdBAsfCipOqZWXoJlsatjXQ063X5S5xZo9bTG
Yly1g+kEjlKhKozSfgfnsyjKbB9X0+LqBKBqIltKOFf+KEvVDUlw5aqH98SpqL8aaXwpFhyGKlWe
QhSd/E4mkaIqmzge7rNFF6vWbO9TiR7gYejZU3EzEJS1+QxJ+E3W9eGazC5KG9B1UOui7lq19yEp
pGDUwuqh6fQ6YdWV39RWAjudVrtZi+/kuW9WRjo8SoSV5CTdZUkCiVBVb+lMm1GTieKLagItOemg
2mG3hzFVK5GBDzRlO6WXVrYy2ptUURy0y7mZAHLPXovFwd1FixnC8QFEN+WWtXKmR2V2SYwgaLTO
Xs2HqVtI4+vNRKLBKFfj4NyM9Ia6QplmV7Q5Z8LgYtwtXi/F37pcOk90xQW76qPwgUc1O/tGm6iM
re/lsXjCVTdJAAg3ktdV+2aqo0SUNAk3aZNV2544lx/Jbb2ZWmfTVuoGQ/WJhMVlkqnvWTqPXoO8
wprIZOSG1eyNQqf9FWKNq/f9poZm66ajdh9xRTdy+yqFMZsNWRevz5/tqrLdSNju2In10i6OX/Rq
zJvCHm7MqDg3+uiJ7md5PbRGg05ulpJkx7PWbf2WsA9hvkTsWzR+XRiucsDBEQUINl+pxoJQlc4P
VOYDMU20b+G5BgddtIeux4dWKR9QK1kFNmuCGy7nNW1AGL2L1vm8+QwrzKLHoVLV3US/iyfG8smo
h5e6tfT7qileJ1kRq7kwcj+lAaIc+sB2hpL0zMSpogVJrZ7PtCSOUslpI09BKbapJd50dLX6bL7O
FTmQYow4K07dLiZ4LsXdTioixeXyOoshlrhWKPuLPYLnVa9bue9QoZZ2WVHtqeVy9apjDeSSLw8d
mQvY6UuX3CyQ+OYpGX15yjcAg+lTSW4mzbzAPfCkgQtrSh/tsjlrlVvVKbfR9D2K1fNcnTxw6+t8
COre8HOJE618lfXFN6BgADa64EwI6ijzEgoJzTjeWtUtQdKgGinIMxcQEYZrp+QnrCetL33A9IEq
wl1Bk1Hbt55ZnFddYJOJWZStlE/XmXAekA7va/ZhVF1RdqSVylo33q3GWGnUGksXtnFQnVhrerbH
NjivMzsw473Tk4do1vMw4r4sgUwzVcftNT0TO+1piBZZf05bb1YPq6rhsBfPpNte9Pil7r9LM+9+
XJB9da30OwGUIFeuIuW+6YQvwbmQ1atSbv2pnjxHqjcw6Mfoe1o2XhP/mBaIy8mq7r4n44Rr4C+F
dNapw8qud1NxU2qtHzoKAhnuQPZrTmbq3Lp9UXD+KJ0/oawsZcCzuTeQaw4kh133nE++peHFqM2u
C1uft+u0082ks0UxVZJxX1eHLCNvuLPdplJ924n3kvArVT7TD4BQGvQcQZhbdmh4qHcpBn1GvZwz
FKuurbwEQ7UwrzXxZhRLMGugEtu1tPB7CPvZRXypDoOXlnYw63g2pteh3m4cdJfG3G+IC8PSdQsk
GoQOqafdUL7nOWQNs3SFpXxjCMNtoluMsIAKMt+s6/UoU/6jxSshhlU9D16bR24ZPhUK8Z0lWJw0
GFmBORE5Ar2bGcYIDD8/a7DMUaI21ZchaoDhSuTd5fNhsXdRxaZfC7l5gMbq2aV+oabZpUyOYjIM
15DPyR6vpbk5m+Fb9Fnlt420WQY9WNKAKukbHWbS/2HvzHrjRrI2/VcG3/WwwJ3Bi28ukrkplXJK
luSlbgjJC3cyuC+/fh6q3FUSy3LCAgaYAabRaKDcZTIzGRE857ybaVXHIiIBWIxr2760Q2s+PeYB
18o2T7H+J/Z1HmDYmkn8jdFyaFcPfX6CUrWagi8Wquakv4oGIpLBxCw1onnyPcd/16Qt5Dhe2DU+
2CDn/E/V4i9X4r63Y4YCJQDxOaWpRGIhN0liqLssiW7yStyETXIX4SEIy8BAjAM2tFcDMN+s0bC0
Csdt0nVXfTZV2BxSm44UQUNWfMiq4HuZNVd9EE4HDBRuBybSl77WGJggJtlBds7W6e5GX3w39O4a
NRFObzvFDMQ6UqrLQqU8aARo/8TKplbolPQbRtuEvPAhkcQDF6Ks+6CBOm58K9v9T9gQEI4SJ7ko
IQC8m6QorkAV3U+A+doO5HbuxTIlu4hMpu4krqIabiL3ok4T49og8enPRPPFZVJa8U5L7eaMk6+2
pAeTuTRz7DFdwKmOkICZnfK8/JDloGRjrgcXsmFkgydrObynN2xWMtYEf9jKgz/3J5PIxwtZqR12
VwRo8a0iDq+5p/Hn7iab+xz/qeURc/eTPzVC8VNTpMz9kT93SubcMxVz9zTMfRQYES2VLBPlveLU
4UdNDvVXocTRBe86hAyBqNJDXdXuZZTF5p+1Q6W6wtjBuRIa1v65aYdfEpioB0OhZrAii3avqCrl
2ooT/zGYGv2+bZT4vcxkdFQCesVWa+8SlRaNxJ7qStiZ6tlzbznNXeYUmvXWh+UJj4Sh+7obJNhJ
M07KTeqC4DZJ0d3mhvvRzEAmCpPjVZqfAjg/q6wJrpNGO2LFYKzytHuYbJBSs5bx5VDgxOl0/mmC
ZWdm8WacAJn0xNqpbS3XEBQ6L0Jvs2r0kFOU3I2mdj4OacV7yYD3m3cdizPI3fgi6IL2UzjWXeFV
Q+pspqEog1VGqtyhpuV2VkhKu2QjFBKYOlOv202oW2ROjCB49Q0KwOG2nlu6Ym7uirnNA/Bo9sVT
7zc89YHV3BLijOoe+3AqLpunjhF4t7sK5zYynRvKbm4tgR/s9+3cbppz4znNLag2N6P53JZ29KcY
W/r7bG5Zx7l5xayt3D8bm17/VSQ/Zy8x1nwm2ngag8EtpiZVbdJZyI98uXYdV0EOr6rpBdFz7iaw
3E+9yEATpXkR2r0DEyMJKWft+1/fdp73LSr2F7ddbBnFTgxtLMf0oi+Lysst6iotqQ1PE+Lm13f6
yZDz+Z2WdiXgp2GaVFp6EYb9I7D7zo8Rb7aT8xXM7My30ha0RU4CMolVfCv5LRlzqouv9c9JFZZx
e5nOJw5bXVya8ynUzOcRA3aXlAnIEPF8Wk2xkRF0OR9hY1BrO4J23U9qr+c/5FS/BRS8Ov5/Pv3/
X3dFxn+fIIC/IYGnMf8///Tqhf4vxBFm5c7rOIL3kD0W48NzIGH+Cz+ABNX5Azc4/cmHDjdcFvEP
HEGFW0iWHrYmsw8Ob+q/cQQQBjzdmSdpZPSSkMxY+QeM4P4x078RMzL/J5vPgSb4H/Tkxz79Fetw
4ZvhCEQnjNLx2nTsWd319FJ6Rjp0yzqbWn1o92ye+nIo03aN/Xi1iQYdGYphVO846uC8hFa1TWz8
BkeRnnObWxCSnz4EuRF8HQtapkqs7svTIxcy4uUwNPsU9kxvjCr0oiyuiOcJR6f1JBM9ukLZPbKg
03ELJK3uMxheHL5NHt1niXXOHwaH5JdHC/H1pmoB4QhtHuuT+PLyM7lWQKaJwNy6IPFFXSkxDqgr
ybyQdiIss09D3wb07oUTMfQqUi9pQyJXIoJh+/Vg6pUkUGnoS68jsLjfJoqCz8zY55b50JP3893S
+AQrPc7oDvMmcCReMxXDJrMZJtyui/ZY6QHiVRlVsAFN2UDhM4xc7JtA0AXphZ7utaaA8Wf4ydB5
SmO4n8ZaEcfUqb6ZuGR/Jz8rzFfzQrJuzKz3gw0wOhS+SQ167IOFUOxDnhR6B/OJg2YfaaV4p7pd
TBpqr2nZakjEEFxqQW/D3rQg3myR7LclnIap6Fb6pMjykKS69tVBiZgwfw9hdekV75iNbvpZvYE8
YRAr2MqgRxuhaMq2A9EtPWExGl5h+FtmXjMm/de01MWK7N7yc2AUoKt62k7+VgvJql6FmdXjm1rR
DKGuKT4p0u78tVu7WuxZ9cSByEWdVcJQmmDaihCtlRJAR11ZQdu5O62VpEGbmSovdAAEWKxA5aS8
lGJ4YPQusG0p8rrYiJ7Ye77DwLwhBzLpVgHdC02DsFwU30VbPU51Z0KQ15oq2ie2GOQxNrRMbhje
UkdUVmVixwcN7bouLWY0rl+FmafjDXZy/Hb85kdGY+6GcVA/5gCtObPtXjHXfuCrF02lFNmxHwPz
8xwOiwqh66qjaVbJOhK5jcsvCU8f5iKt2Va+Et9Mfmd8qcyMdDIlxVUnInvw3gwTAJXaBWzC0zpQ
k/U4OMq7yFUz0xti5u08mMkqt3kKAaGItJjff9DtS90EUKPxLeBWdH42YHbBgy4YyUtpruImQ7ZY
Ddr02JZ9L7x2GhR86LDt7udCp/VwwunvZGOzGVzVV3aW3Y3VTu8w+133dg2Ib05xfsdpBj0PLUkx
rMQAacBrWH5BvFFyszHvJom76jEaczwaK95ychUQOeh7dVc7LaPqvAc76+ORSlCRMJrjcqCfxgpe
W9WUmLfSHmDguamNViVMxfidGed0nBK7TNejaDJno+ZFUVzYVtMxvm0z19gyhsN91B1aC38uuq9j
M1qBdTNQvY0rcwCI8TQ5CrT+1MkfBY4/q1ENP2CovnVirLZcFU2xGMJNy5D9AarvbdzqM8J0AW70
KGHLXBjTpF71hf6lwXParg6tb+pXhP7i3TxA+xCDuA/G4btjM7/XazXcDHZWbSucgSmP16Pfj9HK
Yk9FCdRQN/uqyuGqdHA75wcaregwNfU2r5wrqY1eSfm0trPhxmm6Y+w0h8jX7qAirkZ813NTBTXh
IMHEfwtAs9KKiEZP3coQanEY3aku/JckXhdWQ6BVkh2dYTrgYmuzJXybOU1nB2utL7TvTUREhFDL
S52cXQFfZG8VhwJN0qrqslUApYyBudk4A9eJj2Cdh8qJoZ1hjZrizWveiYC5D3ySLT7QXub2CXMr
BxeSwuFXVlsHFh2xUuFYeElZXWqdmq6tKrwBrHivFvDqlDJYN5N7U4i+3uTRyKwiG2E0wcqoMu1b
FAt5oxX0D+Fofayz5IrY+ZOTkXha9k2yS4s28YZa+l6RJ9NlbpqnXP9k9ek1pO/9VIwkFWvq14ke
VcfUcaQ/8tJCHMrBGCCY6nF8GTptfdWmLL6kz6IPmivvfYlquU63CvSVNfPVdt2aElaqOzXJWrfB
KmQ4bOomIy/eKHyP8Z+XgDveQDW69yvjxqrzQ+BUD93QHAI1lt99P082mh9Nn311YPZkRvomzDSc
vns8rmp1ptRambupAuN91jYkf9q4gnbjbR1gcpv64k4ZINpn0tgFMLxu8dxf6YUSr9V+M2oRahOG
YJ5qyO9BGyRrxxzfm1LbumPCEE2DMcOItgRhMNoLdyBrTYEPpDjZunXdGxlNH/u4W83lAkRR64il
xQfNzm59TuwVQD1DssnguQSWp9VJ8zBN0TtbxicdQuc2HL+I6qsWurjwVlduPeue5Lirfbc4Eu5U
NLCxG5fDrC4/Kb12GRc6FoGhuXelf6r11omhDE3d4zjCIiPy2fDsWr1XsnBXd/m71i3GPwdNMhaT
qnHM26na5GpXfUCfySz3SgMCClLIRoVmkVinmvScadpv3Zy5Atrwj11QfnaH4OiIG7pKZ9WY9lEa
wTFNnTVjadMLMVEp1OqACzSDUvOzoQ5wjk1GQ3mMac2UD/hbhVuCHRlARm28h9ANAyw99k5wGtsg
Pkym+0kbCHGK9ApKmhkE3VZNarkl16C8UaOm+tZIBlXQ9Jr8GPvF1tKYHHGE7YbCuff1JLwCxzjq
xsw9V+V9aMST1xggYsycvSCazJ2MumhXzuO2NB4IO+kJjw4npfKaoL7LZWPBLR1wRy2En94peCvJ
OPg0Ke5FLqPPgOMXHXKSDV7G9sZC18vbHRa+5Vux4tl2q98Man0tYDrg7KEq0thzsBo7bFIY2X9w
kbwzj9KY8CfhptK6XanncMwjd8cbBTpwgMWYS6q8/wHNP/S1st4bcFcuO6W+dws4WhlD9HpQWiqk
ECoe3NjK8S0AuQnef8GYYSZYSmpTlCqMPO3hKvbxRbjMMmTppY6lrBOngCbRIahMk9wSJ/o6OsFl
WxVoCaYeXvU84DVFsCYtgjA5XFXR3GH2MjkY47jk0LRelOtX+oi7A9hTQZZhNvWbMvAj6BG29oUv
eLKrLNuRGDbxLrfucyNoKV1gxikVA1Gj1WHoGQOO6/7OnpJol9j55SjVgxbX2uVgKyfKMeejnozf
9L66rMrW3+WdcuUHjrgeinbYl/105PjNr9HjlF/mJJvVkPonkVqofYgCR2bnibr6AF0DsuJg0gO6
7lENOBuoQz0IGXteXpXXuRYWGD6kklHUKyv/Xtfpmim3anZHzcZH2kll4RUGVRqOS3iphK28wwEa
DYGN3XnOi0UfH2KlSK5RGl3LCCOSdSV71hoCij5Wv45avzGDL3YTHp1Znpq1BxshT87ryzPMbj/G
+dfRysZdo5m73jWw48inQ51pJ1m54afciHgdUc04Mq8vVakrXjbCZc/C4KE1xcSxb12ojTVels1k
HepEXKKY3Cgmb/M+S+6dUFi3Y12blKFFLT+kQ9n4K70cap8zu4y/KXUBNhQrqR9vG8yBb/pqDEkv
zEByPARBDe/oxECiUc8ChbQoY+C+znFGWO1KeWfD5PwcOwPkpiIJakIeanGqml75Hpej3u3Vmh2v
u1EDuGu0PVMgXUlML69ja7jIqBgpe9JIyF2iOhH1VlKjRCCHYPokcpl9EvZAG2Ao/edAF/FWjYv0
0W7U9FueTsN96YMVSdmi9OjRch+N3sg6j7GRCX/CcMyZqYFZazXEPUdjl2MTW6kiTNawsM2HAPEI
NjgpynzPnmwDGrgyGypMtUuJmYAo7Uajlxd54YLumkpohF7a9LG/Uqom3JAVJeQVViAp+8UJGQ37
VeyYyGPq8jYhK7baOmbeBdvSH8oHc5jUL7HKHXi9OtFHLTBF79miwki2YAp/kZP1grW0W51it/Ix
VtIwa36XuUKmWzgQQt9NBBndSqm69x2E5MaLfNXx9MBI9MtRlMkAdwJupdcZqOc9awr5OUGLEXlk
aUSIQtAo/PpwJYAVk0B1NqIV4BCDKpprNxklVbKiB7pXJ4q4iVp/oIRidAXO5kNLx1cXyn9AiZSv
LUth3RVhzFpujHD6aBZ+L3eqrynftFySc5nkYXszxkga1jVFIJiSk0fxetKzwFgxSEXRh5qzZW4d
DsptlRqPfmhkR7Vw3XXbmxeDyBR7Ix2lvU6tMvzKTm9hFlMH+F6mlsEE/1fEj23GueiVqL13zRhk
3yYhJnMFQ7dt39GTEL0dZVnmb6LJgkPvaj0iIBPrTdycm7wHg9GTPvbqOoklpC5zfGe0fkfcV96P
9KdJZWqQNIrqsXQtUK6kGmPlJGMj/ZDrfgTYW3ZtOPPPfX1jN3VM+IyNQBmire1me6Re/uesV1xE
aH2Ur6xJBJjgmJTYHvkWIMxRWEaPSRjp0VoUPjyHNE+QGau9SdNQ+ML61Ld26Gz82C0sXDvRg0Bq
QusRBiE8oL5RM2Vb+5qINkbcttMnS02sW7vMO3Wd5gH9SNkZ4JNuKLJmr8ANKdcZ5dKdGsnwtozt
9DEbeutzKDWoA0pXZN1FYPiMlfuqLb+VkYjUtVJn/p+V0QGujTAIv6cO8IRnRUX3Z5SP0l47qpV+
5oSKmw0O+QRmJKlq8i4LB6qTzhLlly4t/G8BzCcwdGM2l0WI5fM2ykwtx+atghpMdGwYrbM+gPQU
kMH2EIzJeOfCb8W1Ki6hP1tBYuXXdhDTBE8DRD+lnaKbSnRN79FqRZEHZw2jwLGxyw9WbFf9Vjhx
8hBUVoIVY9m5l6i9RuQQaQe3sJ1s9TP3n2LqxoYC9tms68dQ6fnw9+W4EssFDc4rKXKmM3slMp56
OSrRorZryKas9wgZokPsDvRM0fh7Kek/7iJUQVgdClnIty/vUk6DqpdlXe9xIdC2kNY+I5nI1r/9
VWz+o6MWJ8dYLL9KQD3VxlFe7+Mhp8Rn5PIRmUByxhltMbaefzAaQ8phWP+zy9tCgN/UQzk6RlXv
sW6iO8oa69RmcX9hE3l2ZjD/r9ka93LIgHZwC8XNxF5+o8hJpJrjyLcnOxGTsjIq6CBJLUHcZcvm
lphS34RKVtj34UhuxWqgZ/1qxGOcEWAwOKWXIFs6R+RdwAXzD4DmH+tvVM6UdNriWU5x0xiRE9V7
tsajGOF5deB1tvgy2sE3jExmQ5SScevfE9mfrNKZek23OwZFfvH1v//raQE5pLXOdpOuhWfu4qZ6
m2nSap1qLwEytmYgpyszG7qDrvvhYYhr/aaqRbLRi8aFtxtGKxdNyKUk2PlkGKlzEKiiPAxl+3eQ
oZjs6RkoKEdxvy2Fcc4W9CdLZI5Q03likI5JPH652g2dfOWkaeu9ler+RWEjM/H5Xjve9+eiL3+y
fYFu5pQs0rKgpS9+lz5qRKsXNmuef2VtaU3iOToY4q9//n/fhZRCxLsMeokf0u3FXeJe0XRox3DV
KkPZUphCGBC8tX99l/kqL5+xxbiWjoxpskPEwPyzPhtnK0ZiyUpAeIDXD8PQbbF61wqrvZ7MyLyP
aMnvCMobztik/OS7zV5VxBwRSs62XhyAKQV41sCY2U82oxLgVdz/oxjTgl9/uZ/dxp59j8jNIWJm
6VtWjMJtB4Jy9vhRRhtHz+Or1hqS46/v8pOf0HwCn4RpOxixLIz5oHaEwungSLQi7Lc5PNk729e6
ixFa8XXlh9pKJXX2t09EQjnJcXdwM2ZktswccAX4nSrGeq8rDq9J2lE4xya0yt5sNr/+fv8+BjgI
yYObI3PJ914alFoxhD6pzvOFVCm+2UnMTNc06zKEkOoqN53dovsy8hBTOB0B1vrXd1/giJx8nMJY
KgG7cJ5B5Hq5QIeUWZVVc3dXNzHQ84P8lPUV+VhG48srDCKsc3HH/z5JoBToKIlxr8DgYhmpa1Hp
6FY0dPu8yfVdXhbuVrNUCZ0bCuzTl/s/gA7+v+ZDMpvd/f2y+ZcJyW0V/Y/jQ568BAD5K38BgEL7
Y37/zqHsbN3nviOO+4elG1QBDnnKf0GDP4RE7h8UOkALnGT8LZWD+W8E0PoDkGw+Sm0Vjy2CBs3f
QQAXywOqK5i9ZQmKHnRJHJ4vF6RksKsT5jpstKqzbiDAl5eNrTH7r+PsXCTeYvH/dS9sf2ACYHSC
If/Le0VDmuSRkw8ktqYhkIWSX01S0j10EtJGrGvnKL1c79nb4Ol+2MMRI2tS0P1r6TuD7TJVloxc
izqA60SlnmXUjGaJg+GzB/6T6mJxqvx1K8fWcK2atV/64quZEVIBHbrpxnR991pT6uqx9cf2zul1
Dep26vtXVSywTFDiqnY2v39zQUkzq9FmIdLiGQLGuPWIxH5D15DvDQeAbpXjIQAjLCqugDnra1WP
xUXM3OPLr2+9eCc9fW8kXypMZU1X+eIvH6keaIbCaTtsAKWyK93Okr0h2+jMqbkw6qJsswDQscpS
8cmCyLwMIHbSMbXGohlgOUI6LrqmPYq+iHcyK/Xbal5SQZRLAKt0TK7tGn4p3LLxeoq7tjtTYvzk
GwMLs55c07UcsXw/+o3ZxEMGCxYHE8yZCxtv+rAozsTjPF1msXaR+LH5CXVBWbfMzAj0YgDE4Jnq
op+QzWuJdpzKFGvZ2FTGPyHDoYKderC1bTPZlb3izRqQoZU22pkff1EQPP32uFbiqAcTgUpxXvrP
aiozqFx0IXwSNO/2nmlv8MFsevMSN5LgS9R34TqnLHr/2+tqblw4lHjks8by5U2FKBHHAPZvVD/m
4bq0BVgt7H7/JjxAIu0RUf77JkQ0OwlT1G4DzO6vklmNxnn0hgUDnYcMWlXlfOWgf/lVKjCgsE/m
BWOg90b5E3uNb6dnKqifLEtqT7q8OYcW2sL8FJ89Jd3G1o2kCwC3BLO8WtCrVHrmbn/9i/1kLRjU
EljzUX469FEv71I5aUdx6vebphbGRtOCDj/vNiruRwrXtTU0ys52zObMCpyvutgLGPThCwhvgZDd
ZYdiJH7TRVXNL9iP2ZZoo8ILOs4cNUuMM+f4Uz+8uBcrAeEum45nZS94H2kpTaSAU7dpI+bKKzeP
jAciJM14jds7VpkaOox8N2gdk3yFAVXqFc4Yf8OQqz6FWuyXSJTKYLgQhZaEZ9brT34HKKKQgnj9
s6CWmwIDGGM2vWk2ldVoh6x3861WtO6hN/XwzIP+yfnDg2Sigw2zanEMLZ5006ldXQz9uMHg01MM
ueP9chcp3UFTg6PVMwu0YmeTyfAywVvvd89Yul6HYlfnhDVUXCFfLrOu9bVRE0q96R0L4xvdzzaF
MM81vvM7+cWjnl0teaFwD6hHeE4v7jK4FUkwstlMCtEPBXYrK5gTzP2noN8Z4pxNIOLwf92Qtxf2
cg61P+MYfcHr69timhTG+ig2HGwm0iFtS0+lpsC7M2x8rHJEqH+VTGHBcJIhRZ5G5Cx8aulAureJ
EzZWQc1q3GJ5OAYHXW1zHYK93R7TTNPpepuu+OITda2tWwEyuk1T0MhVltSJsSIY3TQ3jQUXxfMH
+NJ4OSG3xOLA16Itri1OuTNj0+nXDTjTwAQ6M25ClAmx54hM/eDgNlKsCCYIP2VtihWGHvEyXreZ
CINtkyKt8mrNaLVNbIlav4f9O7ikCFoCm428iIy13elxeJ0nshgvJ2L5xHU52D4mbu5sKtKbcfgF
rgVGcGKEYAJoOhb73OwAhaCrt7f1oMW3mJ4PgaejKG6AABw3u827OKpx12W8IHGpMK1gXYqOI0LS
VAaeGWhNumpqO8i9FoD/JKooabC5TCQKCYO5sWjt8iH1U93x1CLKVU8SgXhb4A2O9s9y4ge/YRK9
qvxo/FYHWVx4sZrW33ziltECcOiqe+xU0JEAHUTHuHWnfpXxrK2NMmOCY9kxlCVNHlMlWGJTab7T
2ykoLkv48sWReLGpHVe2IMyep1sqRvquAK7EdZ+YRGPFXEEnEUbEOJukLS+OtWNJzVj17PzkAu1m
rV7o2If8aRvNhA1alKC9kHnlPgZFrYUXmtQTZ1NMWbStGHc3B/pwpNEGkGPToMWDt+T48QbNZCze
d27ZxXhq6MqNUBKmQYVfUEsZQy66tQCng6ZRUXN4idaoyWoQddttsZbDeKQQgfsgbTQtu2po0CEp
pH/08JaaSDl0SWniKtfi6OrljeZfgRWN/iW6JJVx9ZQqh5IfGaiyj3Gbc83GLy6NTlHBZTl22vUw
+uZ1EgRGdVD0EtjT4Ne8G4HFCizP2mbcGFNSNZeFY7anjB7aXAeZFgWgm4r8mMTDqJNiH4TqJg8G
/RR1fnQcUobJKJXa/Ds1wPiRwy7Md5EV1p+DMTdnXaUP26fRW8PeholfBrsqE4xFcQ2KvjTM21Go
5GPzYKbS0oB4KK5X/pSBGnACAFynMr2NcJObZ6olkQ1hHE7x3gmbcmvB3LBvB1zoDa/ELXRcM3X0
7U01U2aup2GaMkA4vdAgTRutiZuTlIqHSVPdsCLUum49VdSKtVY7XIo8HYS/haKgpuKiEPCtPYyf
7B5BeVoq75oxle0XJyghmdSD68JHsVt5L+3CHj6FQV7fDB2OBJCqjPmsCA3Qnkz6EPAUi5XO5gtD
nNhGDi4vITDywmjJNscrJfSbo+k2/kcDw1hGtkGcii1EdP2v8dr/Hyv819xtvz5WQMifvxwp8K//
4BQb5h8OeXY69TEjdHO2Sv6LVOwYf1j0DFiWmHS8fw0b/mNOwv+FoYk2v4MwtHvyDPnBKsbrhOkx
5tmmpTJ+w4v0d2YKL2tRhWvP0314pS9fqA0qcDK43eBazfseFVzi7DEVPZfq/NrV5z9/VuFqjuVz
sijBte9CC+tNJGxVXKVnCp/Xrm68vHrS4Wzgd5o4JRX6K6fFag6intw/e4A/GRO8dvVFmxzAdbQt
EnxP0kcm2yjRVdlWzpna9bWLL0rWMEO94qiDdbJq956p0j2V7bl8hNeuvaiR4JrYUWnq5ikLw91g
FJd9cq6//PmlMb99+YtPwKOJFRsmTgTqneVzeiYZ0rRf/+CLOvY/a5G+9eXV+8J2Y6dTzNOI8vBj
mLjtoVKb/E+m/862YPi2SQuoLlle6/uoHKlRMKg908S/9s0WvViVBEzQLMc8VVgMeH5soePTf2vw
8s/3mmvMZ7sgw+Wz9gceiDX0J3g+/apQnXMz49c++GIDYxUJu9rqjVODi+4aN8VTzsjut4r7fz75
fNNnn9xBGSYGLdVP1mh/keWEPtz49uun/drnXmzeRquA+/xcR9nFk8SP/0r2uv6mk0H/V/QhxdoY
4X9/arA12BaaouJ7Fp+zH3jtoy82L3hzGjBR0k8u1hBaH9yElXjjD77Yu3IsKqxNRHadZZBBBx+l
LEqPc3byr3xwsdi+lpHaamMo6fXYp9TsulXU1y2F/LlAmNeuv9jAllF2ndNV4TXG6CG9xujgOSrv
f71gFu3+34txOS5RWj+3nCoNrnMrvtORcK+jPrN2XRGjX8TPudv2Sq3B70aN0MWQ51yILhtQ8eG2
EXG3thSpn8uUfe2bLrY0MLmZDkqDoZ0W76rQFHsdOtjFr7/paxdfbOm2G1VkryFRoal/63f0IPZE
uPLbLj7f9NmWDvRgKuJGipNVwpezSvk4hNoZYexrH3yxp7F7a8pCCknuraPem0nkRaS4nnn+r118
8T6GTTObGQ/yhM8JfjQmsp11bBsQV9/2wyx2dWlgRmhlmTw5SQslJmtDz+5C4+5tV19sbNpMW7aD
X5xy4AAE5mZ/ZQ3G+OnXV59Xxj/jkb+3xtIGxegH5Opu7Zz6Tvaz60206olXPlgYYq9/fYtXfv5l
+oPhl13oj4M42b218emdMZJ546Nd0jyMPvQriUPaqbXdcGe4ifRqPVfeVGvpzmKv4vSkl4ZGD1k6
+hVC/mMZJGf89F77URY7NZ/BnYkm66THJYw3xWrHj5UvyzNDxNcuP//5s72Kviktq1JzTobmXwjl
bmjOwVCvLZjFTvXNKEddMTqnyMRjzU9c+4PezSaWUaud2a9PONrPFuViw9qKkD6MKXHKHMCt1NXq
Qxkg+WmcxjPIRbTXgxLkH6Ki97qp/D7FgbErB2u6H41aX6mj1PCulfS+cZfbBy0K8cbwYYTC3Etu
grp+xHKlW2HM9r4togsRDS66H7O5qMpMdw9DpH9408q3FusHa+jEiBpVO/UOLZIVp/Y2Kqp486ar
O4tjR3UwnSgVPz81+oSNYIIXVa7m/hmGyGsraHHs9DgiyRKH/RNyhi9d32Muqd+86YMvvQ+63kjx
iStxklX6j4bNDGTKv77t0os6Is3zLB+nwj21qo5pmipPvuO+rSf9F6sJvwYzjAcuHljOpX3Za9mZ
t9/86X6y3u3FOvFboYuGi54c1KfvLJI3NoGqTSjiSlyn+qJ8AOGxPKFo5hky0yu7eJmqZjQu0FQi
nZOJpv4I2zw5oFsifLkh4f5tj2J5BJlaZ5VoPk4F22ol3fTK6dK39Vz24hDS8tpKwrRyTyAa8R12
DOWn1q/OZWe/svSXNp+Z7lOiG7wTRVIeSr34E9XJmSf92u++2LPGWGVmGmQICbQ0emcZCmnGoaJj
kt2eCw/TXrvHYucmoWxFPhni1CWp8zkZLTRLNs4ZIQjAXZNbeGCLCivJrPXFJtTktEsiHw1fkSOG
i6V2jQwDOjWp6JtBxvmXNy0Ha9lBMH3PAqlaJ1TJKhysZEdgyMe3XXux65PItiuLeeYJCsheqMie
ZBxVb6vulnhkbpjC8J2aEiOp9K1ZqPE27Nwz5dcrS21J5phIuxl7tdNoN5FT4vPifsQ01H/bQQt3
6EUVQP6GVODz66d2dmFLxqBbKYV6LnX3tc++2IQ5NHin03z7FCRpc4E/3T1u5+3bXj/WogSIg9ZM
KouLG373HilSsIoq643LZbEJ4V/FPTJq/YRh1iVEx3Uen7NIWbh6/F1PLzM3OxBztwhK+xSbfXpZ
iT54NFsnvLV9s/LiNnYAlW23eW+m6AQE1re3xeQQw5Fnd3mE/6VmD+JjWI6l/bblu2QEiqQlAgO3
txM8XRQcHTz1m6hD4PimrWcutp4ajK6bFWl2IpN2x0v3cbLbcwTyVxbYMhxWKxMBYG2nWFo58bav
q3AF6jG88YdZvnRRpiuKcNIT+n/7irBP3H7M+m0vqCXRTos1MEg6/VNGZBTkvl0Y/J564e8VtvQC
V2wJhtdwaQrho1avwL1/i13yz5UXGzoxSzuYbC3FXjd9nKIJB7hzfOPXHuViO2cT8RrNnMOkKOpj
XunTqoJMv37bGlzs50RUsVqNenrCwwGsNNbrXS9K843rZPE6rVORpPi6+Cd/kARTxkXppaM2/m/O
rqw3bpxb/iIC1ErxVd3eE9lJnEwyL8JkGUmkKImiqO3X3+oBPiBm3G5cPhtg0xTP4VnqVPnt3YV5
M5sC/NA0+2MwMA7yXBnnFcbZb98+mVMN+pXA0tXYpBimApshzR7LmP7aT1IES9t3HzWLoRVnwf9s
mn33qz1Fpz38lnIuQzDHK2MZ5p276qEPK3W1Rq3xXN2xVui2kLZNlMTkPuJ5Uk7PVJgLp3Tmckan
QOq3ndsKoJHOoEBhxcDuQgjiXEP4Y/ZzBSdJwd9Xr2cr5b6U8pGUrblRYF6kVUAvHMu5D+yYLObv
Aoiy2PIRioYCqndba98ndmkhcAXeHLSvQeh9CrTA1fn2jTp3Vo4h02RfbFRu+G9SJIW5DUESWW8D
eAX81ndsmW+6HAAJFY8TJDaPA2hwt4oEV36LO6ZMAlD8xJHFNGo1gOt9qrfDPCXrhWt0rgvlIn4g
0QDJgp6g6AKMxBWwz81h3wN5owwtIYVkpnvM6m0IucE33Y88/jX1AaI+r/8tdB7isQRFAIaGxCN4
DPPMApnLx8JvaceypdZU03WSj6CrPUL6+tdamr/8lnbMWpFaV0tg9scY4IXcNpDcsUBD+C3u2DWo
D9Y4UEY8YhgFA9gdQEFLeMHwztiBKz8d4tOFIFouC6D3f5IW2VuvQUjnt3HHqle2zgPesvWRLbPJ
EUMWYEvM/CwsdCwYDr+D8I4Q6H3XaszR3E++gQfnEkb+3ME4BpxVoYG0TNog8qlvBm4PO5gN/Y7F
MV8ghAG2zOLmkYI/HgTIEdCEIGIlfssH/KWjZvvctpsCoKVZAS7fJ/7JrqDk9tr7f/OKv70xwShk
Xe0YRhtk8mVKWwk9dpBe+y3uGChUrXdk8FDy2k12YoheOCh84uHot7pjozVmRJc9CILHFqw+P1cG
rggNlbUvfqs7RspBTBBrQ3coW46/glA/8u2S3zot8Ur081+O9tuZg3kGVELDPD2Cu7N5KscFillJ
034e2WKe/XbvWCrop2wWMz09MsyWfQBPUXqolYr9vON/476//QMjdHPVljBgjZEp3o5qyN4jq8wu
uLDT93vteBxLrasZSqFUm0dWd/E/mEoAI/gihputKu2NBkPQJaDv6Rq+9kOO3UJsJCmnsR8fNUhB
Ibk+sn+Y6ocva7ZVH6dYD1Xe27i68AyfcUAunyYH83ylN5MVwA5eN5wcCKCBXl+bOm9sJNJ0r4G2
e6QWNF1AMq8HncyhnxVTx4qFhLYNgIxZIXv9rg8+BVr4JXbUseC0j4E10HFW7CBTOJhlvdlBDuS5
bceAmw708XvdYdtRDPIsySDXsZXjjd+Rn77ybyYQdyWIb6KIFCSpoeFhwDHiCUmiju2CUXglIP4m
hWD9LQgOnxa6+72xNHy5a3CMVGuPimeRqhWsUwG44oXngThWS7KQLXbcsbTtPtEeCIxZ2Su/w3YM
lQq0rfuakqImCfDpNSPQB+kvuYHXDTNwIWAQr2nSUSagKOzBeiEkAYOmXb3qUEA3vjzxxGLMgxlL
CkCgl7zp9U0Zi9Trc4Kl9eXi88wbCCDHpIAy9mcotx4qWV1oCJw7FMc0Q7B+zBsi1UJn/RU00O6E
6r75fM0/xndSa4K0y7Br08nrYPpiAO/1W9kxyjmwPJmzjRSUKtDdj9eD8QOlBdwxyjlLxm0vYTnh
FH+YR0ifQevTy1NhxO3lZwyolXY22PZa6fcrpmDbIf3X70QcqzzN6Ww9nwiad1l1UIn9lpjAy3tj
qvvlthOuNzV3WBvU5xmmANenOLSfvfbt4rpaiNG3i8H1A6Tuo1UQxKhmNvmdtzvYkyZRJVO64gJq
UMAn9LbZLk1wnTEbF9GVgtRfgvyVF+u8hfm2Idew8bxf+52KY5RSRVrbZsFF6dfbNCFH1LT9TMfl
rDByjDBqRqHCwCAbCqQKUD1eaXpwIpj+/anECxaahGPXNTgRET+QdbgQKZ47bccoF7lUdixn6AiJ
PslPrzAmvqXnLXGsUs0YcCCG8SLW2+dgjKGdtNvB87gdu9RVvHAIGerHPbQkD2z0OSCQR3n7mrye
XwSZY5h8qrq6CvbxUe79l0Yk7fXG9o9A3V8aJjtz7i44y4yT4VBZwg8MzQpOr0TndYr46u3tn1vd
fTIHUKaCxQWYuxp6PqKDJhGKPJ6LO09m0izBPjdseBSZjQ5dNUIesl38Hk0XlwXtCQDgoh07h/re
FfShsjuwnFxqsJys/M90BZMGL+2opWG07CDJfgygV/h3AjEiECQP9jaUEiJnPSZ/L1zOM/eHnT7M
b7Ht0LMVtU4N3GAkQaQrUMm9wlwOfwZpFWzs7a987kcc2y0hXrnReRseDfiOnuKdsYesEd87MMdd
iEhP9+W183INeJAEbaMEUBswq0AUCFTkx72KRQG18OCjHiH1pDEneb12FINEb/9X5+6uY9dNhmky
MpLTmxg9l7zE1CAZf/it7Zh1w4ReslJ3j5CCDSG1msrrScaR32vugp+YSAg4oktkHdXKH8BZfafF
5tdm+2NmeEBxCal2dULy1/X7IS7pxz0Qu1cnA/wTL+9rmFYlKfk+o9ghnuN5+bbYRF24pmc+qAuB
qoAtV1EoDCB/8kmL6mlOBz9ofOCCnZZuErRTo3lMqA7zQQ5g29z/9rosqWPD0xgusRbKPFIQ+EOR
9Anklp5LO5ZrwaSv57A1j8b21bsYfHhHIMDs7dsbP+MXXJBTb2ae1CSbHzHtCSElo5B/NHSecvAO
onH09o+c+6qOmfZD0IKyFIXsATRdedrFD4GxH/3Wdsw0CEg4hdCDgaoWuycl+2ZT+9NraRerRPCi
JMuksmI1ELI0NniXGjAe+C3uPrta12kwNzW67Bv0ADv5ESM+flfGxSqBup/PUPlagD6xT3Iv/8Z0
7/+PAPJ/6ABopL+0/lVbVomVQIJRTxj1Ds2HJPOsxYA26+XiE1hDG2g38KJucFG2qRuPDYemk9+R
O0aKYEGYaYRy7J5m78A89q4U47Pf0o6Rdidqii4i/SPr4VtisGtHqHT6OUUXBKXnkqRagzi3Tvi3
KgaDco86nl+S42qegCQBIVq6d0BY6acGtVJRXzLNMxGUC4Lq8TVlIPCC0iX9NXTg1Ldl+s1iLv+2
Z5710sBFNkGpI0nLjeBXGDofYkqvmY0Xv2faxTV1QbpgJqUUj2k3g78NSnszxF0vREyne/dKxOQC
m0Q7G+CmQI4vQZF305AswSR24gdnQAT/0paUiWoBoh5Q79cM04/odYPqwHNSC2SwzuoQPq27fmrQ
oOfPpIJCTkb9ICSYaX659gDmMlC10OZx3ZubPSl/7EQvfj4gdgwV4zkttFay5jHs6g9NIv4FxZRf
oxkcni/3HcoATTE2N4+mhMA5KMG7b3EdkQsv9bnb4jyiXDWKQL8I1PMCehhq+TlBm87zVJxHlEEh
jkRN3zz2eoC6raUgYG+b2O+eu+AmEw2YIoI2xGOb0b/AR/oFfOa9n290oU02nUBQzHX1KDfAy5eq
uY11WXku7kS61GDofTaniVjICUO0parB3M6/eD0ZLv0lsHuh6CAL9UibtYc8EkQqxJpKz6079tnu
U23mbC4hODuDYB8UXyCJ2jzrKS6YiYE0fCPKoO4m+N9hZu91oJ78jsUxUFKZve1FjzpQk97oaHxm
beAZh0aOgc5zus2DabKCCIgtQ3ysOvZjJzyP3DHQOG6UDLaeoTzG/0IN7jjM6We/Q3Hsc7AGzDRh
xQqpQO3dVhuYcqTnibt4JWAGeNyvpCz6jphbzgMo0rZ+bViQlL30iSDWAnjLyLSI2Zr9vYot/XdN
UWX2c1wQxntRO+kHGgxLLaCINejsGrRrwZWV/F+vU3f5HcvaCALq9KhATxZancPDPsx+EXromGcI
eSiRLmlYgGhvyKG1J8Ce47dr5/W0hgoCENhSkBYC13Ow5id222u/xR3r3HcJsZWsWop4yR7AI46H
KPKr5rmAJM0FeJ+qYCmSjfLHcY+ovm6rifmh/oLQMc8NnDs9oHFT0exSojfTLBC7MH7OPHQMFFNU
tN11NBURMV0eRfsvvlG/a+gCkjSY8IA9DqeC9CGktSoKkYvM0yW6gCQtoHJLo2AqFigo7JZ8tOWl
8P9MwOISvieAwQwrasnFkEEqL9hBZw6I0rPXRfyPdu23omkdZfE68nYqqq67ThX/ymtoLvmt7Rhn
YyA/gnlBU6QiBtFS2l5jjNsz1HLRSFBSsLusmCmmKP4srXxis/JzKi7tv1zGcVB9aQrwXfMqDzIb
3G1TkvgEoOCzdo4lPVH9CNBe3RtQnG1P0KVuV+gml6vinr/guK62B2PL2G70vmvA9vowcnCd3EOd
ymsQ98TI/fK1ADJliyJIlt+z5KrDwDh/aAe9lBcc2Okc/kjnsLoTXfAA1WFRzfs99NDNdAeVGhCa
l6dp/XAIm/nocTnxK44bg1grWOaSKrqfs7j/ko7d+lcZZeOFgdBXbRarO36MBWOI9Jxu93ZFqeRI
0BZ+WFE19YJQYCrTAVcOAio4PUAU93Ik1uQWcHuoaJLhkgTG6/v/A/8BwaAomtMxvN+zcc1rQRm/
Pok4e82EYv9OvFGC5AG9xDq8b03ADnUfdSwnW0+8atRYP315Q2s5jlHXZes93UnzTUOn4R2fK37l
c3f+gIIQxUbwyNXBfaSUgASjZuNxagRa537rO/ZLNwbUvh7X+4mHLRg2TNVDAIltvef6jv1WjEz7
FoyQUVMChIQYJmISH1kZH/QQTt+x4DgykGfVsGAI/CRXKjPgQQIqZ/ngdzyO6ZpujWmg+uWeSxk8
hQvU4Y4gdGRekG5s3zXeFsw5Npy3+6Qt7T/dhLbVLhP60Wv3LkYEmptDhDxkuTcVXR7Ah4h9Z9Bd
8gLLQZfEyRTQZRs5spvlPoE+WX/Q4Nr8GA7V+stv+47ltjqKxy3b1vtWLe2RypPYn8VveqFcsH3H
cuckhXCjiZb7EjJYnxBW2e1KolV8qR39qmdjoHt+6RlEY1Pg9bPT417/VBStznThnqlr4NzMHbMX
y9wkptBRvR6SrGVg6DSfPE4eO3euZZDNUqCd1xcreLbAvFpDkXCsPANYF+cbQw76RK/dFyWf8822
xyCmN14bd3G+IqunMYFgKpCK4XGw/4SoLfut7FxGy5VKpgkrm3StrlW1DseKRZ6LOzcRPJCxBl19
V6y8VO+UXEJxsBBfUD6vCAM198ubaLmt7byHXRFCqFkfRRib7QZkK7uXJwAbrOPmdVvNUJPYpwLK
7/AGNjrWfPE7Her6+I2SaYF++VDQHbKiu5AfSMV/vv1ZTyfwRwSIjTtmRKBTPaJwjbVBpn5fQkns
x6kA0ucR9JM9T995Y/fM0C3SUVdMpn6YrSm6jPoEf/iwzrkDSWHgxpKuaCNhoKGE4RGWgzOr93ME
boAcrlXUkkSrYh4AlTpE49r9GyBi83mgsH3n9IPdIhAul75I2rn/QoYyzWeiwgvR/Rn/60bGkdKG
10GlCq7Ms0z0Txvrv96+Nq8vTd2gGAoPbNgGYQu9/d0Z+iOOmVdGSF049G6SkrQSK08L1OF3KIRA
btBv044LA4rHxuPS2GKmo/5PZlxUo19ZD+pXL12MSFm1hF05FaVNuh9o1+yfUaN89tu547+yChw7
yG67oslADlRF26d0T7wgktBGebnxdMqqJivjrhg2za+UaddbQAYujfmeuyjOSzpEeyabeBmLYEyH
Ji+h87g/Nr1JLtHAnfkBN8aDUHYUmnEfi6wiYNwecExXG4mjn14n74Z4W4QhpqVahmJPq8d2Hrrj
qoQfGh0qKi+Pvrf1Bn7u3RSi0e/DlTw2pfDJCxh1Y7tMJcqKXSH2msUzn8ebJBm93Ap1gcBJ2+/A
9ki4cUEgdiuXZ5WS737H7VzGWkyz7sJGF3NMgOzco7vVaD8wBSQ6Xx73bqu9JlGlC6mj9UNWhvth
E8MltZbTR3vlJc2caJcl+wQuLDIUU0d5f+T9nP3dQ0u3ztXE7CEZbXsQKm09Q47MeTt2qHOWjVa6
IGsQH8oWUJGrDGMp4/HtT3GGy466IOFRgG49Ls1YDJJZ9s8eaDq/z6ay+wrkWGY/q1TPmQRrRcW6
G7DPgm4NvF90+LJQFo73MesjdWigMTWgdMJEl6M1BgmBaZAQfl6CCCLwXIBYIJMzeS61rNrCjvR5
NSNf7pZyY+qhIeCVv5m7eoNiACjxc+gOMK/UnKGs8vI6WKiJbgMEcYuaDTeYqPo6rpdq62cG6qnL
HJmV2RzVZNBFp6Fqe7/ynmbfEghgiUPWT+OJxXMzn/t+k8vdYDvdXo+lAYfr0pvIK+r6Q43GVHKN
DKaiClmO12gZfgeJg98b7QKqqr7OZqjK62KX5pjxHjryy4V66pl41KXFFFm3lGO264I1o+VX0Pxc
6XHaoTeMdIZkfihc6uKwad8HA8RGdAFx6iMPOnaUKch137ack7N6xRO4MGxNQmUzGepio4P9CG0U
fVXbyvh9Vxd7HaYBuIDlpAsrav3cKRVdN8RKv8COOT4yZcvegozUFNFW9jnFrlMQxxz8DsZxkUuG
EfjJ4t5oQKDyqMzuW0b87qTLKbnPZNvDacOhtyWGW/nc5uBw8WMQpswJYyBNaGvdrRr9lcTkYZXc
MdJfOPIzV97FVdtyUnM5l7oo9zY5UDSF7ljDwAmr1vLCjXTEhf8HgaSuJFPYtjFkYCgeC8XVP7Iz
/86q7G7h4kG5sVfrNxCelw+ElP1xXemWG6nsreXUXAfa1h9UBPm0qR2AO1oFM3d1GWb3NfhsxjzA
ny4cxBm7SZxyWseHCPpUsJuqlv+ObTsfmnJdb7zungsBT9mkJI2YLCDU82GPdH1MZgx3+S3uBP+K
cSIWBptka/urrrY7NGq++i19ujW/dQ3RG1B7vbVjAT1hyPjIB9Ag/fRb+vQdfluaEagZQORVF2Gf
6Xe4ePzWGnVJFe3M13SZLtM96NHZgyc3YnlP2VOZEK+kH2p1L/ct1/Sk98N1wXXwzGydPhImNq+M
n7rCaqBaWDFFU6GCFq3IV7asO4Db6tnvxB03Utoa/CUSRTTe9fKQ1VmbQwDrEvkKe/3dccHfNXTt
RlJVY0Et2qhEJfN7sdHu3iRJe6/iqP+CyMpemNk747Vc3HNVgeWwT0YkRi0pD71VMt9IjykaDOr4
PRcuCaSGqiUb12Eo4oDcIy+9GcfdLz1KnGcuqlU3cIrgqGFz8kWi5vBhhc68n69x0c9x0te1bPGZ
wZRPDn2Dyjfkjf3efxf93I6yWRcCq21m0l+3CwQHWJV997qgLv4ZZdK4qUvVI11nP+NqEfk6QMTb
a3EX9rz0FdSZJPKvFJprR1BxNTlExzzzIRf3jJlaokNp+4KS5mEHrwxIF5Cu+239ZHK/ucqdqhYd
cjQE+r3+OiCYhtSanzdzQc8lYiIu17ktUk2me9NDw4rHo989dzHP1VCuC6bn+yKL4iNENv6SXfvF
70ic12Ove2A2MiydAqx9bNrqR79zPzwLdTHPepl0aaHAV0gKcvA1rf42e+gZn7ug5whKNGRp4Lr6
ycjbMCZPWdlfEpE+8+zFTlpuxqXkKqJdMVvWX21APx+bJvP8nM77UYlgGBKoJxdIjL+zunroNLuQ
eJ3Zt4t4VomY23XdhoLXdXSz2AoYkGxg916XxcU8N2QBdeyKBkwg8UY0Fbnr9HDhJTq3c8c2Ny0X
gFiWriDDsY3jBPQ2UekX2LmI57jPMpOleCfo3P1oa3PXbCCp8zsTJ7Iz9QjSO47Sooig6FmWh7Hy
jEddsHPdzHtKErhxa9iXJMx3U/qFo5HzcErMH8xBN+OapCHP9QGK8dzzPMKXPrYclqobmqYtsgxr
DlPZQj3tQnZ4JlqJHKvMplCGVZfijlQckQoTdv13tELny7Qvz37f0zFOvkKdlkF6GDDwqb0imXhc
k0X7vZ0u4hl1dL5AibYtOlTMSFze2XL5y2vfLt55rPduCyneNpbJ+2iLr6En+fPtpc8cu4t1HqcK
VAMQeCoGZJt3U9zpg0BZ5y5mu+fmncxL9NSuwMMhYFlMeBVAPve9GAY/kjTqYp77baQKdeK+GDN7
HauxBm6zbfw8rkvEGGwkQB2tGoquSm5keuxqP9YLTP2/tCQ7ElkR2dQFQLjQCe7Mp0k2ft7WxTzb
Lk1mzKsOBdGbzTPNHk1A/J43F+/cTLOIgxEeETWcr6AFfN+Mo1+04qKdjTwJd0NhtMha+8Vu2cdk
bL6/fcnPvD8u2Dmas2jqx/7UIprmnPMBle7kwolkr6d0LtY5GuQi1aCGQgd0OKRRHX1EG1ncZOnE
j1lSLpCHoeSgK8i+vv3f/OdRXqle/oGBnqHBa1jWF62etq+bWcCsUSto71rOmgfVQPwrm4MxH4Bs
a/NRcfmR7xTha8+Gv8SYrR/TbrIHVBPsowxKdSNbsT1TBbn1qmEfI2hhHqBqvB8M5/LdBDaZXMrB
HkczZDfNMEJbbFmya7GVf/dGkRu6rbTye2JcXM9MyyTYpk0VSZp+aDn/EZSBF8UAddHdWWKrmNBu
KCI6qRwTwDYfu9EzVvhPMeO3/IMPTTU2Ke7YZJBM0p3tuRj9mOqoi++eOYaXKDRVirSqQOQNLcgt
kfL49n06Zx2OL2pFV4Ulk12xbcEV20KID3PmN+0GCfKXjq7vZ4hRNWtbBAo80STJnnjU/PLbuBMy
MBFAHLtKVFEF+mua8NstHPykDSB0+3LfmR6VzDIYDRPVj4qo7+GS+QUKLgJsA9sCLy2ORATJdA1N
7RWlh2uvI3F5HhsGTezZsAo8j2F/F9K+fRfM3FwwzjO+7g+uR0ZmiH/1qhBh0N5sy9be7gALDJAF
PEgWkyOJuyRf5sSPNpe6qDDSd7Ke0e8oRmiX11fWYkw9UQF8kd9xnUziN6O1NVMDHboOLiG8iRgm
VMnQ+w1lUBf5tG0snUqFVHBums8kXsxR17ufaCZ1YU9bOXQhdAlEEdMxgrAkrfMm8ZutpS7oad/R
aqBhLQuNknNeyrCFOAb74HfmThCexoDHtgpViZ7or80ahzmfOq+qRMpd1BMkB0iEaaa+qMVcIq1/
t8fDeuGynLLVP55drH2yit8uiwFYIwwhcw5wXLnFR2psc8Asnz7oMQ3vYmXNQ191XuEQfu20i99+
rYHe4xZjShVDcc2nWt3FKfUJyLGyE5BLtLsB35xUsS2dzKMuXSBrpz6+/XVPi7x2SKc847dtQxSo
2xQLgWjbMCTB+TER2Q3l7bdgv4QKeF2ECv+AY7VdkzTRtMf4B6aMrldL2vzskq55Ii1oD8hcB8/7
UqUPVZBNcS5nKt9FmKKxubKRfopLhp0MwdJsh6Cs1x+zCdpLuOGzW3PeUhAXBZYCZVY0wW50Pg94
TduqHN41HRi/DgqDKvR6jMPmdkCeclOzMXoXQ9D4a7c1mCDScrslS1u/7xlLjwB+6cPbn+V0NK99
FucZ5mHVqFkTVexsS44tbTHqa7xKr/gezjs80T2NRYx32EacXydL2B42Diym39YdfwGO7ZRMvenB
YjrXmCJeumMJ0lS/1V1wmh7DNLLdgLJDAI6Vaa9svhqvvCPlLjQtRplrArIeqS9dWJ5Cugns5tEF
d3Tmk7rQtK6s7ZYyqopoXw59S/8tQ+Ilv4WNOy4i4AJFAYWqQGsYrkoXixycqRcypldLDljccRF0
HkaS9h16LxXEr/c6XA/dFmUPa6u84C/4CcdDtB2Ib+M+lYWasuw4Tup+3ppLV+bc/h0bBxMmpH7X
WWFuPlvuMvB2H6QOIhizZj6pCvbvmGvTRAjBe6EKnSbmc7s0TxGZui9eBuXC0iQIExWFTECBbmQA
6Bv/Uk1Akvgt7ljrgk742nULdn6anGD9uzYjT15Lu2iweo3nMSsVeY8qeJoLKsqcZeb724ufedzd
pnK4d0togk4W7bR28aEaJL1Og0h86TUouixLt3erjdqrt3/tjO26nbASM2Z1OIeyKDerDpqOz6Zl
fsfkEgBtfS0ygZn6wm51f8DDxw9TMnl6BrcXBsRAl25igWXFNPq0cFQUIFZySXvzzFdwQXmtQg2o
G2Fa0Fm9KtvxITPdbR9lVw0m1cO09glBU+5C2LZh5AktYQGyKr9iHvgd7yYvxDDWdlynwmzuAoHM
09rzr5jWtxVPnt++NWdiKxe1Ns9oWSdAIqKwp1Har6Ohu6OAAN100vK/qjiTn97+oVOS+0q04ALY
Oig3MLrytuBVAu26NoUuWcm37mba6XLXbXoFNn/txzwrqQQGyMyXBlH+qwu88tNuO5QnXVfjuVeo
og/z+3XZ6Ec2xaAPnKvuepqIzQH/4Iema8DCnlTkEHaieU471rxTO/FqEeIjui6ewrssKT5iF4Rf
m1b+LQcvkmYs7bj2tbNgqpZoE8RMXUsFJo1ujP95+7udcSsuwo5voe77HWvvZPsgoinKh6X3EoHC
xh3ProN9bSDzCr/C+oeySsQxa9Lp2mvnLsIOJet+Rt8OIaRV9CDt9A/av161nJS70LoMHLWjGjNR
NHUIxGQ6T3nUDBeimTNn7qLWbCBq2VeVRMN3+7EE43TYF+m7c8eZAL0dkmCCPxRTeD1P5PvUzF7a
GjgVJwxL6lov6YrvyWkWgz+z/2qqxKcFgbVPh/VbFjjP/TK0epNFtdLouizT5AAu9ebG77K41snD
IGICPmIzI/kEvaD7Ppj3C77v3Pd07HNYg21TMR64eNvr255n7R1K/Je61Wdix9Qxopb3tUYKIIqa
xs1VkkLfAJyy1dUme69accpdjFnEWLXPzMoi0mCYXtuPmC/x8y8u/HNIOmuydW7Q6xie11F+32zv
02rDrk8RwW83phVqCfUyysKsrL6aTW8PmOKp/OItFw6/dE0PTUHcmGW1ad7EHMP4mIXwuo4uzg7K
7RzaXkh/w7h/gN+scdcTL/o/nItjSRTV3HCA2mKRNEAJcCpyavH2++3cMSQI7PazXlFIAQgheZeF
Lc9pTy7B4M6EKy7GTgdSIyNKJHQUgpzMyV9TaY50VJ8FF4vnf+CUHrY6blH0j2WxYyp2bCBYI5tv
fofjmCoGasJJDxx2JLrPUA3oDnNLL43unPEyLtAuSYCF59WEMFqLIQcuec3LcvIqa6fc5boM2pis
xgJJrYL4CPXyz1sY+52KC/ua4z4MTQb3mO7zV6Ov1cL8nIuL+VoCFJwVaIALseq7dhHPsl0uzZWe
CWhdyNe4Zmaaw1FA+UWN6kEPjH2uoq4+9l0HWnAqajAxppFJctbV4ffV2tIvk4+dW5RFZA2NWBV0
SmJAiQ1kFqBi/a/XFXURYRrcIqXlEa5oGrIb1Dvim6mfrZ9tuYgwpXkLhbhVFoSEt/NYdvnMfSMb
V9E3nYAJiS1F2CTn6FmGfXwMzTxfiBDOPLMuKCytxiRJ0hpJmF75bVpv1RMH2vpf08IpHfwO34mf
stis1PYz/oOxNXlnW1T4utXz7B2335kkHuMR8fCQ1L9UmRULaI89N+54/XlBo7oZjUS/F+3NdbgR
MvWS5kj5H2SYfbanY2NVMVZkuArT8Dpgsecr7kLElnkH5ZVCjDBmZMxJWD3pbveLPyLHTpmd22Wp
YEpLMoJTDmQI4h9tAXXwuiwuOKyPt2aMBVL3EJOaB5Na3uciZJXnfXERYkm6BUbFgyqaNP5Em6VF
0s699BNS7mLEGF7ZRjeojVVDIA9xSLo8qfSlpvIZW3UJMUWbWW1PkV8I3oy7ep/2WyJVeEhkSPyy
SxckFk1hIrZ2agsa1zqfIPRHg0sUPee271hqFQLki06gRI1/bLvcJHK80nLtPjT1MF/A5p6C4FeK
Ii5arKZlCxj+iFI/3YerbJfLwXaBRbCGC7Qw9tVW2ksRDB87fBmIJ9sirIgAducVZY9bnam7rIk9
kxMXPzaCE75tFVLxuR1uevFPOq5XfhbmGPC8S1KnSyJAgZjYqzkOkhuiy89ei/8BIBuXBKR1SNvK
ifWHNKyy4xqsPtP6KXcRZBglWLRa4RvKMFQHyqbuSCL71W/nTl7Vqa3lWbmLYo3TH2rYFnBmcj9q
Nu4iqqieJqnSCYUVDJLftnE53cdt51dYcQFVI+DRcSeWthhMueTzxL/XkfH8no7RAuiULSGjorDZ
xO9WKAwdN1qvfu7GpcwU7cjYmABmHCbrRx0u4gq6kZ7tUBdQBbK9fcwo0hKQL1X3dTqqJ1Nz47l1
N5+CXuRgKBpni+l/ZuH60GeXxInS152Yi+yzS59SEQlccx3uE1qtHJ3wPYAuKkMb57brg/RCzP1f
PeIVf+mCt5p93SkBkyhQqm2bp01V5hIMHLezmexdMkJiZAIFXDRwow5xS+JcUQbeSFGbWwVxvncj
C9NrCDmGN+UoskOQ0PopSm183Cy1HzhIkkBLUQa3ENFJr/uJiuvSIi86JAZCIMdw25erqiyj64UP
7VXH55LmjZ7iW2YXjD9P0LC4ivftc006dT2KtY+vg7Uf1gPa56XO7bqAk7dqh/BZNiG02deJqPkI
hCd5H5Y7GHUhZ3RF6Wl2qgEn3I2axACcfL2zLM/qpL1r0iEAyeCm0/JrbAP1Cap3aHAEqH9+yUKz
PWEaNrxjGQIdStnwBML17sJTdSaxdcFt/8fZmTTJjWpR+A89RQjEpK2UWZNL5XJ7avdG4R6MBjRP
SL/+nepVF650RrDxwuHAJIILXL57TnGIbm9qbLUQb3ii9Di1Y3vliHZhp3XZtg06LyIgI54/1nK6
ESjag9GrkWcerPreK1q6gBuNptHWJeYoVQcqPobwa9fP1/ihS0Pz8rv+k+IKJKskvhTO3VLG6WGj
7lxvTe9TpCbi0AlpzQBBiwFXzacGWvTJ55BRr1IVtOzeF9QBzZQdCcWp3qO7ptth5InZ6XcbcUG2
Yu9VBwdyZHBWqG8qyC+fNzV1Z78P6sQzPa5VH/U9MDnatWm08PcTKsz9LmmuehcPpKyQZMXRL9B3
Im6LFPkWvxO9ckk2Qg1yc02Havh9uomq9REAjxdkDScL9XomhiuYdQ6A+GnXO2y1g1B/hiAs+/Tr
Mf93n/s5/CoXXQNdzfE0idftkmn5LsK5+B88Q0cnCxYvOfY8/FI3057OfdjdRgiGN+0WRkU6kF3c
V+1mS/xL/CuvCabcdytuggpqC00J/L2rHllO/5zGer0SMN7e1JTL0gmSRytD9fBTEwS6TanaKZTJ
8eJ0GuaXp1M6wH7Ua7qp2IkfKmo2getF9aSK/LHjxbOyIfFs24kecWQ2+mJJ9LTpo8Zhq8H1tGu5
1ypUrvZiizxPiAtYhTqaySYo2GNgiqzXW5NytReL3i5cS1lCyCcKYdaisfM1zOs8pFy0rSy2bTYS
0amLO5LmrcQuardrd62LK8W5tEi4NcZmHJAiZ/v0sawsv92BEp1BIk8qGZHMe9zhjJg1toEBUGPM
c6vGKUEtcj6mPTfLeztu0ZW5/DKP3li2Lgq3sUbpY3m5m8Xqj6mAPKnu2wApUjtd2aMurBaXh1vx
yBPEBS8hONHsaYgaXEAMukVJjuJrDeXr3g+OUy4cpy3J7cFjJHzF8bjipyWlia78irf3cZQ6voqe
v46Rl9pw1rLsOzHCWBprWWxIZW0VTm714pVsgmTPqw7+jy94JI4XsOGw6xPneOD7WdbB51/3/G3h
LKFcjbbqEJsFklk9kYlsKc6f0Mko1hUyRHCpAzFuprsxHkyVHJLtCVySxyyooVz66//+0sA56QkK
46Fm6UuEEk6/V7q+ReC6cm241LRzVmijXc1C4JJv2PJB7rAWhnXu4BdgXak2Mww4qw74Ju0Ef4No
nj/b7moy/d88xBtL9yc0blv3PQ9wzOn20MASecjFx8miGiyp1NEeydby7i8j6ylP8w3p5FMZVXmf
1kc435H+YLd8zoMveq2xTkaTn2ge0YcdGBO4/1klsKkd/hxzGnplPFAr/HqChpxsEoIe5RPU8G7U
3BnoY+hnrwniwh7ygG1fvx8aKkKRTGK2qyQ4vJIpymU9InAMRxGJAsO8pGbvPrMl8Gz6dVD5Xw/4
dTYlKZ4ggnSc5nmoHpFx8pIOEMplPdS0DYE0uD8WcRs9z5bPf5pa1n7xxqX2NjhRwHhhr57EunxS
VQsVXmuY5/HNSWA1OuIFTr5gDsq0tKhq5JxeSz1fWPEuqyf3mG0Vbs9Py0b3s6V0hQikvhIoLzXu
hHhFxr4eGKp6edP8vePNL0c5o180cQE9nDrtoiBW+MSCniRC6fdzGH7wWkAu+7ZsDKBXhyPtXjX3
OTYpPFR4Lk4XfuM0Ho/KmvIpl71O45mkctg2z5nixG8J0yGrl7h8WvX0faLVmkQ6Ws9eo+ISTcCD
+YTPCfiYi49aNc9dPPzm13T0OhrWdUtbwSyaNm2fxlGnTlOkPOOKs18q1PIjXS2CLK6aPrXNbQ8P
Fr8Bd5npqOe0gmJokK2oNE9JkMOdo+93vznuolKFDGuLMxJ6bmbyyLGKPlXLOvtt9i4lBa3XKOer
LZDorM9Ff4onLw0loVxIqj4i7JbFWDwxNdwO3Xa3s+1Pr5niQlKsGSK90q2Ahv0uT0zMOyrMlfU7
17qQVNcMRxMSdLw+cMdgBHedsWReUmEYFiccsmNEQtPgcy7FFj5urApTRUXudyx0MalqRPV9tVZB
NjZlfgsb9v20AB32G3ZngWqp5AzPuDyrdf8ctMu7dRCes9yFpIoD1YrQ88EaqlvsbQZVKkE/ek5y
JyLa5aACxcXFUyDoHSedvuttXNz5jYpzd1W9xk5f9uWT3A9zrsJSpbzdr+lhXtg9XUAqjhp4um5o
fdre7/H3Of/h1Wu38gIe92UxEhwnIm3vhFiyobxW73vpZuRWXvSrbIggAY6H9cQ+cKhkJzWN9Wno
avVuW8UPXbdtNuTF+hQsy5ou6+D3rqrcsowZO10ByqV4sp04oIl4rGdt2+rkN2jO2t1FS+w+Cf3E
MWhTsddJvWi/qOOyagHBVx6YghJKWPZpFBwPNgq1Z8edlStabTYdMP2kxvLUsyVlR+m3Pbm4Wrxs
EokggqZzUSVVe3yLisHr6VO5uFo4QDszqNF2PYrHuBx+dC0kH/y+pbNsl00UNbTB9RMddJm0oa3u
NpzK/K4CLpFWbU1gazai9XlbE1iRndt82f267gJpdS2Mpkurn2DUFcKiKxDpMsMk3GtgXCKNBBSO
0hYDc4zNF1h6fo7nwkv5UCiXR9Nd3AD/MzjigVS/Y3n7uWDS+AXiyFmdirTj1oQrZguN8MQYPGzg
xvzG5CU6/+fJqsMBifahwrZq8fiQhwdNNrX4Pf0oV6mM63YQ8M3QTzLYedpvEQ6RxcivrP2Xn/9G
TsRF0eDIUUO/Iw6yKiB5gifDMRmUsacD8kWeI+/srxAxiLea0CCbYZIJ9FhDI37zvOO5RJoKuljM
xuinbuVtekTlx4kMfgdJF0ejC8H7taFxVuAgs1frnSKx3yJ1SbQ60n3V4fk9k5D8Q/1UvNzNcmN+
mSMXRWtKtW51scdZYHuTNiORpyHfP3vNdpdEk3PJBjx04pVdTee8tO9G2V4ZlQuZb5dAa2gNobJ+
CzJQBe0Nm7rtvsqj+X4VM/8dmarqxusnuM/vEIJvcr2OMQQE9Cmw+w41Fk+4U7lyaHu5SXXgmpfB
W2x5qGAKe4fysrNXz13GTelYNUGPQ3a+N+F5HiCit7ZBdGX8/51+b0QDF2tbDqlLs2CpIsFbncIw
7B7qvRLpVq/f7TYi/ITUZtDuLJMtX54lG9+bNsxPewzJmS7WvxWbELd2b9YUz7LgObrjYxdxkw4D
D28XU3w1i9EfeTnckXl8P1WQkQk5KE8u1+KRwFsSZJf64jdWTtzZ7K7xjnLkWYEfRO0wJ5MYPvm1
7ZwPBKVUKRKobC/pcCry4hkgzTX965d9442v4HJ0R2Xa0i47blKseVQWGlktpueVb3ypceVsVu0A
t5IwirO8l48zUy90sF9kcBXX5jYogkZUcWbGaJsSY8OgT+HM2PjVECmXpIvjrRoLSuIMEq9zui3x
H3ju9wv2LkgXkWUki1xVxnSoxWley61MSRvIKyf4CxutK05GRobHwg0xua71mOYQZ7nb+FKdyawP
v+DgEnW0sLQcZxFnowgzM7TgbFXjeUlwibqdl8e+GlR8QDBGNAkK6CHPYuNeM7/khGuEWcU99C5y
G2fHLAYIz5n2pg1adeXZ9tK0dxaspPliGLT8Mr3Y38Yg/H1n3K/jLke3HSti5NFjRdH91LTnsC88
9yknq38ckOyM+g4LirEbrlSMQgdy7YH20rO6i3EBZmjrtarwRdelOtlyUTcTPaa0yW3/QLuiPmGP
NN/xVBTSxIwiv99kH5wHGZvbymC/XBt+LR34trGHUK6GWS6IXEQf5Znsw+mhV3X7EG9ItiXlEWr4
ARs24C6jxy/jNuZNCow8WhO+gYY6USLKB7zXlac6ksOSoNh4f2j0Md+8PMGWSViU9S2poQH/69j/
9kqWLs2CSzJZinFQGWx+23NO5+jxaK34BKMk6bW9SBdiaRhU98UWqazU7C9N++/DILz8LIR0daHy
qoHK5dhg6yo6lobdyJPVCq+zvnQZlske4AmmWmW6o585ijLTJey//Xrc317CEER8vXNBUmmGtKaS
GeAOcS7McYvyn+nk0zgMwV43bqGKFelFxVnIgnfxtNwSbn7zazp63TSObIAaJU6bw0E/t+MMV5p1
9KtPVz+BgQ1WwmGmOIsW9lvdb/cNFqtfv53z0yoiOrJuRsjM1XPe0O9rTP2iscsEiopO0UTQ9ET3
hypXP4JKejUtXSLQzgWHjhSWTsTbOuVyhlohZLF8hkS6SGBRDlO3GqWyWGz1KV/ASduh9tq+pQsE
sihvbIc0emYV6Kywbg4I7EivSShdRCuG92MUgiLNyJEvtznE7VDyyj7+eljevrdJ1/2crdRaPEEr
3DfFers1VZgwmR8nsx2IMBWJr9xrX/a9nw/G0mWvoEKJslq2KJzmF6QSNljtFVDJJ/1JiLC+C+MV
9GoB54lf/6wLAccFsWwQD8de9zIb+vCPuK3eC0K8MoB4GnkdExT0e2gRjDJr8eCYcLG8P3j97Nft
l6/0n3QUhLLAlsJyJhu5/dhP+jtsc72OOtIVJROymIWuKPalqcu/LaIoP8Po1svXUkiXyBKUxYet
0XG15+sJonNfBy792E1Q+69H5ahW2uc5Gq+HQyWPMQNM9uvxfrk5vTUr6euWt4gVtIBvbjZUEXsX
Vax6KKtqvY1g+ZmYaChvarIEN22o+yvr7cI6cOGDOp8Lq7ZBZmXLkcccyqRs9A9po0zi5eZEzfrp
1z/t0gpwtgBTxgr30EVme1/zpz6YSGoC6UepSZf2il60pguxyuyQEtzz8KKiagO/fcCFvY56WIBw
VQIZNmNOejHTeVqv6XdeGBeX5am6YhyF7EUGkOLR2Pq2HfO/vYbcVd3iZbHWENwVWaTK+HRU8XP3
4h7t17gTGuplGg62CI7MAqI1bojFR/A3+sqDzIWnPQjRv14JHKIbdK47TJeYhV3SFnz6WsQ8eort
9K0jw37u6mM+Y7EsyWDX+R0OW36KYtKFfRYVThaSYjxDqZI+zW1U3zBqmN/e7CI5y9pRvR+SZ2TP
I2z6IXt/hF107UpxYQN1JakMLUZY1EqRxWMBiZFdVCdoVOPGko+h/XDgqcjvvChdzh9FsgfluH5l
grDpNy4mm1pu+isb9IV14SKLpSZhU1VMZLyI1XmEbqIN/S7D8idkcdZkX4+ZZ2s7Pug++lsv12ox
LnXb2Y1NWKIyGOXPWTjty5nTPbqf+NafvBadcBcdpvwCsP9lyO2SdqxhJw5nYL/GnSW3BpEY6oZh
VLatTpDZC+6jRh6erb8M2H+OEnps+3ElmC2SdLD2rS25RQL6L7+uOztyuZYokq9iBKMAvskdzfDq
51e7I11rxSU+jK4LBLpJ1GHSH8vN2BSeUdQlusZhRtF6d/BMT0F4yk2OGgA4SHtOFydTxQfb7aWw
GPOt/CFXsaW9RqWM15i7QFeXo8TEiAZz0bTVlIYzKFGRM+5XfSNdrMsgOYvgaDDu6/5biPxdMjPm
eT50wa69XceO1C3PyjDI7+ex//uA7rFfhHe5Ln1wvDwBl8/ieZ/u81V1N5D/uFaV+bJg3jgjulyX
pHU5U1Su4y5N/ggZebTD9O3Xn/Rlpb/VtLNGq2lGHas6aMbqmn5obdje92M+3mlbV35h3XWZxBFh
G0IojONdrg+gOCYT2M+L9Nf9vzQ0zvGZoeqJ8CZgWUQg+6N5d8Or6JrU+KXGnQNsNB6qCbcBjZfb
nED68UG0h989y/WYDCjyLgEvXuZ6CNeCDfl2eP36pUiki3aBv8oJVLF5ViiIFjUmBZHq13GX7lo4
x5QRHc9gufPPWFXfasqv3EwujLcLd+WFJtFo0OuoVu8PW92u5JoX/aWmnW10PvKi7YuSZpHp+Mlu
Q58MXeDHEUhXUdXkxSYr1tMMfm3fSBmcppD98JrgLrtFbcv5UMKgZ4nhzgEPgzbpNDtOfq07u+i6
0gMEcMeymbRfY24wywG5+d0XXHyrX1AAu+J6m+E5wCZ1pXVSAqvzW/kuwMXV3EMxZGUZFLD7BPa7
fx62+d1vWJxd9BikHqd4Y1nXyB90DH+ogX/2atqlt8ayU3G5CpL1IxxJE2hUmi8tU6tfjvEnfiAc
u1WHA80m3fGEdeG7Op79lqfLho1UiRHnIoodNDyJtg5TUxR+zJx00bBu3sow122U8dz8zfDkYozf
CvoJDIPQJWEwVc/Cgz1DPPZdTGLPk6LLhdF1q3I9bCSbGQQp5GqQ19Uq93sPcQ0s2yEu452NJKuN
SdkOVcfKT8pAulxYB+CgjsiAphn/J9bFbw0UMvxmuLMltxQPfYDzaSZgCABBjOCffvHMfLryZGoc
1zLadpqRag7PTadu1rjwbdxZ9UET62qodZQVbfs5OhooXVbzV69BcWmwPoLWzjqjjrKbrEnsKJ57
pKH9QqHLg+2dhaaDMjSTnWj/jOqw+KhJ8Y9fz53r7TEYuVfdQrMx2O1dtNUfutl6vlq4OFiehyzU
KyHZPgT7TTQNwUltfvUn0gXCWLRHQwUZ92zu20+rHGDzM3t5rgnpolRFXzbIscwkW3U9phpOk8lB
gGb4jbmzhPSRN9Xc41Jr6u6H1RtWUOenditdeTCIPDXiqGiYlVXDb2XQzGmkUOHm13NnDelJl7og
fZg1R3uaDX0MWPWnV9Mu2FRAm6anrQkRDY+s4OrL2mxeRRzSlQfbRjoMludHVlt44qaolGWf58Xm
n37d8wuXLBdtamYGf/MtDLNlm4vmJKuxQwozj4I/dDG0V7ItF2T9pcs3AZRdTXvoMIuakucpi3rz
mwkbGEsenUkV5HUTy1qok+HiTSh8BeBFaQOE0SPQ+1+8L4rzr3/u22dtvKy/zvuETd3HA2uOTMFs
9FYF4tuwKD/ZUemSVpDeL6IlzvesrwY7pNMIDd6EtETBgiNXrZ++mHSBq95GQk5hfGTt3loIRmwi
bbyP3S5r1fb53E8T5luzbz+g+VamrC6u7DQvN5o3bvQuatWucbxLS45MxsD4WUXNt2LR9LyHDX9Y
xq7ifkvdRa5CjIcuqTyQJeP7N1nyMSWQjb/2HPByyX7rdziRpD/WoVRVeWRxFK9nFLBU/5SDEn8F
oPjuhdwKfPZwGM/depCT4LBgYZIE8AM7qsjvJOOyWZqOxQQRxTA72N8SoTgZw9Izt+BSxJrYucPj
SZhBloynDXzgo7Ier3T8X0PfNwbvJx2vgMgexbpHtk+hhpgZBDAs1M0f52LvTnmlylveozBws02b
5uwgiYmrNq1JB5OuMq4TMeUdnvjpVCRqDKIzZGzxllqs8GFixb7fVn0YNae8HRuviyhemV/HjG1t
OjqZ2mY2mpbzFONd+wh3v2M6jDVet96XvXipQkfrrS4SvMyvN5KpzbPvLyvxP3nuMBibPLTGvlA0
qOfcTVIo7bddQ53+deOGAkOeDrVlW42XqdZAXBKGEl49ly7EB+I2rqcdcSggMCHOq7sOf/iFB5fJ
i/djLsq4O7KV7X8MpjTgSfmzzw4jXd6qZUJtmrRHBlet7+vzUVd/+TUcvR7tGcUmozomBOa2GeAF
IJCOThb4XXoOOH3dvgkPg4ru4sgYRAffqa3vUzYu11yrGVp5a9U7+colX9u+z/sjE2ymCZzr2vNO
u2ukwqXWnYBczwPthgGtwyE+T0QxhMnKa68TGPT0Xw9MgDqAvTBiz4ZZ80/VRPZnMU2B11yEZvbr
1juuWEMDtWdt0Zmz2VGPGrPZr2YOer6vWw8qw7qWDGs2MvInJWN16krip0UK6drXjeu6AkY3WNRN
NGuVTpvJb8Et6isbxdv0CYQHndbZEdG2mG1GRC1vbG4ic4rLUD6amlffuaTjg5UaJEE8z56/yOWw
chVtPQTdlswWCDbDiFrvcPfKmEA56fXvQTKjHNiklwyswnKfR4TccBQK+x1sXe4qYpsROVRGMzoS
2EyWUt4SvFF7tu5sI1tPduAbYsrqlt2Z+SPweC/wCsIAr0dlimI6Hx2bsqnO/w7LHyVs8fxWlktd
scbKNcfNLGv5cQPvtDGZt/CHTzBGSefrbgfrgWoTOk+gat/J2vYJ4KtrpcUvO//PoVK47o97O1Yc
JXpTFvfjeMP7fT4D+IjuIph7P7RrTr9LvV6rWn87cgrXDdKsBJfiAj8kOhRJeBOvH+w0VX/4DZOz
hk089/aYoxE1OctxD759TWBn5Qcrgfh+/RF20WnUYTVjBpfwf7Y8zDjqpb067nJQUVuTqZNsyFAt
84UH9o8yDvw2K+GCUHO9xitpMeXbaeqyior+9BJ2/JaqK2rU8SDKg2Ads7hDrRoPwyS25e63pFwO
qq2KZbQofMoQy6p38gBKYoLey9RcCJd0iqY6sHreIBhXHRUUuRcUQtj5g98XdVYsYLnuiOGbnvX1
fBOEjUlgXulXe4ac2+uZKHHVF9MqhsxWMribqri53c3kuUZdiCoKiM4FLYesbelHFCGkjbXffz0q
FzIzMAx+3XOLMid8ymHIIjqJu9zKu2FbsXV0aR51zwHh5zGW34Teigcz6+odawE/7ba59o5wYZd3
waq9sEj5bHbIFDF7j5IWw26nQdG/2qKwj3Bl1STZTLR9L4ei8psKLnAFc2qYu6m4z1oyTY9dN/bn
tmXjp18P6YWI6qrELRi3WuGom4WguE9rMH/tjd8dQLjEVbgtFZnM3GdT+8UiwZF0U7v5rW1XJE52
nA5xy7oM5p+nkcyojLiW97k0JC9//59b6G7tDj2LGkOyqY83BH/4DbWzpsdeqr0yG9pFwQ8c5uuE
BcyvWFW4pFUfTUHMhe0zhLnhRkKt9BwRlqd+XXfOzjXv8n8P59kic5L0uklG1Jh6Nu4s6hoaa4sJ
SJdtad2GMpn21nPzcjkrsAozzidRl41F2D6KYVwfaedXZytcyKqhw1SokjfZVJL7Y50/N/aaUvOF
KegiVpDTbqpcHm1WCfUHytB0Mmzlb17f0iWsatHkoEH2LmOKfloD+1hxnMH92nbOxx2o1rDEu1wW
MFGZpOkr/QghgdIvFLrCWbFdWGioMJmyy5CWptpTG+6e26KLVxWq2/OWxm3G4vx7UOZHssyT39p3
lbNoRYuyUJHBXJnI+YiC6VST8tlv1J3V2eUzQ9Hjy6iP4R2uKF/GIrr9ddMvH+6N070LV5URKyvC
d5Oh0kH83qmAn/iBd4IJNqlXKrIvzHWXsIK+zx7leYdIzoJPMLOA4Gwc+N3XXMQqkBGtrDhMxuyq
ToEcNRDR1k9SULiUVdiIhWii20y1657KZng4YMp+ZSldGHlXJIvPhbBt0PUZpBymDzOj20nmanhn
clD7Xh/Xha1enNdRU1h2GT2wnI5prlIxdMW5tOHhhSwKF7rq9Xpsaq6wpkSXwTT5bjnElYzLpXnj
bKdFFx64IddNZmlTZjAHzc+VjeyVsbnUOn19CKjq2fa5nfqsgRhx3edxEvDti9+4O+tVlRE0hIKu
yYqwOe71xtVj39v8BN/na48iF27lrpPjBhGQcOV5k5GgDz8G22bKJKq36V1ZKfDGQSXOe0HFlShx
YbDcl/Cp6qdxgKBctrf7e1H+OR1++KX491nmP2cxqDIIrW3fZOPBv8RB9yGqrynIX+i0y4+Fo6Zg
01SXTXIy53l8PAbqp+guXMArMDDZRV4a546uk0lTrQ+E5J4XLBfwmstwHeItarK5K6AAEax1oofA
L5XgMl5wpIBEF6RgMk5+7Aq04VoKz+Sxy3jV49pPdCv7rN5zpLdiWt9Py8qv9Pwlu/fGVuUyXjOV
0VQGg8lmIDDqgVFeVCmoyQ0WC5Lrfwzv/TQyhMt8jQDV1r1vDURww1s5rx/71c+8DbXdr+PONila
R93WZnVTf0c27fc+gASQV9xxma9uAyDddziEFHFhhtSIav9UTxrlkRVUMf1O864SWLOYOicEZzQ7
bWuqzAGPu/yaMtKFNevCXziJoAxmpyYjEYtTIpbm3KtRXBmfC0HTpb9YGfC4mSfs5/EwvNu2vIXF
bgdPK7zGV2tKqOxv98aQK5zJhR3elQfjUxdux7C2eHsjHUwPNgpMDkWMxJT//PqDXxqul6Xyn+jJ
NCcGNarYIoM6URTeFZRrP10C4UJh3ZRPcB5G41vH2GNDlttBVNd0Yi6Nzcsv+k/P222K7Rz2WAZQ
cznHxfB3w+byoabUXPnYl8bGOT40sYRFzUSazNAtnXK4DzDbfPIbd2cRz/G2l0EzmWwV+p8i6D9P
wXDlQHVhjrrs1gKLnkPvW5MNfJt/E8Asvw6o9tRJXfMx6cqhhW+o8mOJhYtzrc2aj3g4x2fgJbkV
dihPcc4Kv1Dh0lyrag+BhDtCRTX9U9LpjkAl2u/85jJcq7BVf+y9Qca6aE+2iN6Lem7PXt/XRads
a1A1B9+4zEiqTrHo5bmG2sqVjezCzHSJqaWEIQmNF5NxWz1FuLMk8Th/9+u5M+uXgpECEIvJOivu
u0kUiYazu+f3dKZ92R6h7PK+zjam3tlwe2jmxe/m7yJSy75UOJqQKmuHApJmQ2cTMs1+NwnX7DGg
MVtquVUZLH2aFLRPkGpy+F1BXfQJ6Tg7Lwcps7HNv9S4Jx5mvtL0hVjgkk/BnJf9hPLEDAblIbLR
ZZ/fs36cH7awI886CAjcuE39zWvquCRUDAWmNt+XMuvUEt/BN1KnyGfmV9brhYDvAjTFpI3g9VFm
y5x3f2z7PN5oSvaHGb6TV0LnhXXlcjQ8r3Zd2rnM2jJHec5UHakZCDv5Dc/L//qfHWvOjYKyrUbr
fL9fO1uc7SAmvwtW6CzbfdpsPzVCo6Zjfd/z5S6fDj+zH+FKFxFh55yZSGcViMfUaBElATyU/WJC
6Nx1a1TOtqvcdbbFy+91AQtRWXz0G3EnbywXs0gK8g9sN/+cT+NTE7W/+zTNXfA2Z7qfVWnQ9Kbu
FtN9pSb4y69pB6yAqXS+TnrQWblM0OdhB65wwg/P4z/heZEd+rwLgkdpptPWTPcr6b/69ds5S9Jg
C5FDQ9M5oZ/pIfqkCmCJ5tf4S1T4z+IZsFevoip1FiBld7YAkiG5UPphRfwnJCpYl66kcfDIw/a5
ZDbLF+V1EuAuD6VbVIdpS4NHVfby/bx38r1ecq9Nj7s4FF023cx9obOli9b3qmDbeYgV88q7cpeH
2gO5kb3jGjwUeak+L6ETG5Ir54y3tybu4lBFifXTROh6uZRBkcQBG95z6Di3kPun8+2CF+0TiYNr
N9u332W5S0IBvVwVWbbgsR6Ckqc26MpTp8X8Q5lZ3CDZ1t7s/RCkB+OFV0iG6uPrKUsC2NaVsgwe
92PpfgQqmE+4UORe1YfcBaSIXYm204IfRPrvU6GfJUTOvNaa4wj4vyLveAPpYOwl4gfk9btTSTm9
sgle+g7OOmbRhKNIG+ishR9Z1oi+vznIXD8Yg9cgE8VL0qCs/wFvtX4JZuCHrz+DyJe4necpeGwt
ZrGqYNlZ935FvdzlpgoWr5i9yK0R258h0fncj/rK2e2lfz9nq7iLTeXxHFXgEOPHZd0/N1v1dFS7
1zkHJSivh6RYtzJoUbKQsXyXSb/tX+ece04eZ88Ntx3Sci32XBbuD5EUP5p49MMZuQtIUWqnUkB9
6nFpp3uz501CCQn9dhgXkVoYtJC53vLHum7uzcS+7ahf9VpQLiE1FTKaVx0Fj2Am/yb91t9SMvsp
hXAXkIKdXDOMh40f57D5URDwwiPyaV6HM+4CUsxgbtN8xBbQQ5ZBmfUPGS5+b8H8Jz4q7ody3Nr4
ca/2bzCa+bD22+9+Ix69nuFsnsvchjx/LA/IhB7R+n0fub4Sev99k31jabp4lBk4ExobySPEdtps
J3K+WWe1POlqCZeHEpeI2wEl8wkMdvNbqXnwjBDX3u+wpoQ35Lhsv5N41s+UwMQogaARS2c7xyrp
13r+m6EM5pPsovqvShxMJ7SoxYelaqVO2kYgj6PjaPlRgg/8PQoZ2KZgqA1Ix42ejVYmnVW4fC9U
f9zggQFFwVvTvC8KEiyJreYNxqw4CCd9EM9LUmDKZJ1gB0yzKU2FVi30lMz/OTuTJrdtLQr/IlZh
JIktJfUgylPajmNvWH52QoIkwHn89e8oKxtpWVXYZOFUQWyMFxffPYcsiSgKPM4vfZQCvCi/rHFQ
QJ4znuUDW/bqkpugfgwgpvscLkuLT1qUHzQH2cBfR64VBXwhOIcldDXoZC8HPOX7OTtKFw7b5ABO
v1fZRcLEpVnCJpkYNpHfT7nXXxekS361kS2q6frhLWre/+lx2XuGLenfOjL525w149Pvf+bGseDC
XsPa9rITYXahHXnM4vplQUh/50+41fY1VvspyNZhDfmbuY8vGcG7TlBvJyk6P9MY6bJetYnDHchE
dgknftGZ/AR9Qr9A1UW9shn5mVoN8aWmcZbw4CWg9F7p3etpB+k6JcZN1BAsHnXJKpTAj3zLH80w
0YMddj+DYxk6m1Vo5mEyHVzQx3CwSSi2NyX8bz3HlP06pssOOLcKwviCpMwz3Ut6aGZa+h0PrsAW
m8FBR9UeX0Y5b8er9dWhq5rO7+rkWibmjR6DAnrtl27IfuiGfofT6x+/X0U3bh8u9iX3EQJVZMwu
xSzMUedsPkUc/tplDOseZYP9eYd4/p0fu7GsXAysRlpmhVp6dlnbkiEJZ99LE3mlgqXLgaG4XPSF
xq6zjWo4dGo95UvkhwxKFwSbpRhiKwd8eEbqh5a0b/Mh81Pbk67SFkpTGIyYMbqzjQWkCOLyJEMT
H38/wLf6/PrvP21l0qwhVAMQFQ1DmB0C2pWJ2lnrt6hcEGxoI9g+RlJdRItnP3iAzMkuyk9+n+6s
2Lyk+mp/rS6hnWDDQn5okfltlNI5XKdi7avNoFegZvwUd09N1PndVlwMrM3hHhfsVF1g9PQGJbYQ
9JD9B68OcfmvKOjtJJbrV4cosCZZdYjiwK8EQLoAWFzR3Xblri4NfGeKNlgTAU8Dv3ni8l+YdjnP
rFCXtVFvrZn6Y0FK7TfFXf5Lb3yApkAeXVZtH23J50MZF55L3yW/hrgs6krn4UWvOuUme45Xz7Df
Jb7WQodNKIvwwpe8TyxdHlmvvvpNFecobWlB4WxQhpdq+HMU9l3VzH6buKuwZaCjTaJSh5daY7Ur
Fj4TYb3wTOnqaxnsTDTeWpgjjsElmL/yan/x6w/nNr5m1FhCr30dhORCgzJ4Wnuk27xadwGp2sC7
rN9MeEEuT0IYYFkPVUzvBLr/Pli/cstyEanJ1CusHoC+QawYy32zEzmsZZg/w8YF4btUP1QQFckW
rzIl0oTfsJbN0zZg7ymyjuskr8hyCvko8cwYoLggx4H2bm1ZQfFGXWeHreyo38bqgiEcMubhomp5
WWlyndSD18OjdAmQMJ8aWdZol4ThAh2ThiS2vHONvXFEupRYxgZc8BiPsA6rFLWWPGFR5OdeLl1K
bGmtkgXdwgvSHd9DYr5MWI1+s85JIVpYlYeUKXnZLFmOmvTLA5f7vQTlrV5xAoeqKJuB5rm8dLN4
kVVbJoB+/PJALhW2KgqzHnAyF23UAfHld7XufgkPlwoLJlhoy0DIi8LlGTI0M7I1Vex5SLpcmFI5
IrMBohaQ0/t7jqHpJrif1690cbC9rqA3PgPy06INIJjTNVCNuEt53CgIky4QVjPeN/WM2XKFkJL5
akQRhbAtSijOt4PNY/4+z1j/kWQwTD1ko+p1Al8r9Wi3cTnQsdv8pu1/9LeGbiaBytjVKO5tsLcX
VFZ5VfRLF7TSGumFfpvEZSj4xbTNhWa5Z9POcoj1NoW2jfmFzGDdAhg+87G8h9PdWGuushf2NE0m
y9ml1dORh/Uj3We/m6lrkDi2sh0AR7ILHlJPWhZpsco7Td/ICPyHZRYaDwoKPR02rYVN6vYPH2R3
3CtW+118Xaa5Y9rWowjYBYH0806Hs/dqc+mwplxKApEsdhkN+iQkH9pa+U0VFwWjCATUOm/0wuNs
SqJAp3TP/bY3FwQjUrdtS+mG7a0rj6qYogQKNtbvpc5FwQLeMpQjFeTSruzH1nd4F9F3PvzGZHFB
MDZFYoumfb/oQm1pa66TfJzLZFbCMwpzaTBZr3sxtWy/NGFnEpVlX9pS3btH38hquvJZfd9bncfd
jtezdv5oRV5+qJeu+CJXnT+Jruw9bwWultaO5KNQclvxGKBeUF8JVnT0C3RcNCxjBjzkIpdLPNfb
U5A3zSGaIr86EHhW/ZppIAqPGLRB64pHxzEeuodaE+E3M102bIy2vcrnAb0ymSUJRvWuQzrvTvh+
Y266dNheT1W/4xJ50dhsDoba+mnQcf44FxW7s1fe2OFdJAy1+5OKLSqf8wYsC4S9Dn3D7t2ub32/
A5wEJKhZu5HlEm0RXLdpay5QVdHv5ky0fvG3S4RlRdXBhGNYLrzouqchgIx1iUz20SuSdbWVIC7T
QCIbvcOBIyQ1Y194NPnFmi4Q1tVNCauvekXRSglRAxUlPWyb7sycW8PKfp3zJZu6HrY964XIZn7g
cMB5JAZ1y37d4mSpDFE0bqt4voSxPfa6f7fY4c52fOvDncU6d1xlrZnmiw2293FdxAeWT4PXZBcu
E4Z03TCKlvSXegyOk/0OXxivR3XhSrYxIcO53tfhIhSF26dtTstc+T0gCxcJmzsxrmwL+osImvwg
8vhDUBZ+VrfC9eDsImHikjTDpVCfKmImXHsq3/6+7gs/5XgDNRMUMKDtSTRfdD78gepWr5UpXCCs
rtqqq4tyANcR6ARynh0fa6/FI1wirDAc6S+ZD7hhgo4oGDkEYRd7HRjCJcK21Zq8n68fXsz7oW2y
czhydvJZmJhrv3b4WjXQBYGrzwUmY28qEn3bVPni17SzMPcOcqkryu0uGeRdkpKP77XyO/+Fy35N
3YRjNDb9ZTLk72wOP5J68UKehct4IXPcV8uIprOhfpttj2QcvK6LwuW7JpkVrYJN9KWgU36sW00P
8Gy491j9+j4oXMSrhqly18JK9TLgFewNtzR8uKbw/TZCVwQLSbqmlnnQXja1fmSWvina6qPXPHFp
LkFKWGw0eXsJt3B/qA35EeyRXzGLcGmufW+7qkQV4GXM1/8xgCnTeDfYutXjzpEZZUrZfdPNZY2W
N2HfHrZl9Up6CxfnKmVRQXd/tZcJFoepCtX8TKjxE4AUrvlfC95jEmCWLght9QHVh0exwqjPazhd
oovXWlOGRP3FQhn51IpmOkVxR9/7tR7/ul9lSw2HhpV1l21Tz1Je+BzeCVFefz8WLtFlZ8FKvGHY
i8qqYDx1cwOyZyBT8z2Cse0HOhfxU7TUe+u3olzIK6oULD3piH4SITll0aQO1dB/8+sm5xxl0kDH
N4zqS9QH3zsbmSTuMuN3ZriQV4a6UboHylzyvvlEYVCsFfUK5oTrrhnmZO/02JhLEE38aRrksc52
5RX5C5fxkptWLBtHcxkkmOQxQJFwTJAx9Oty5yTF/hi3zVSaizSkPTZzj+pLyPN7tu4cpvPaFgaa
2vay59E302yXbIJa4O+//N/k3H+fZYTLOYE/ihWKUO0FvTM9hVlb2KSz/XachDFvoeylH2RH9/f9
Ek1vxnLYToY29FnaoMTeF43wA9O1OV43Q5Usos6GA6QYuzQrp5meZA/qi3VmQ29DjfpQC4QDTZnP
b+A464f7Q8H2132BTDBs6jRWL9+iH7Ogj920eeUahKuWVbCo3Cjc2y5DlyVNC3NNOQm/NLxwESoj
9rWjJfJINcvgwNW9yypPf3LhMlSaxzPHXralc2Oeavjg/lMsTfHj95PmxuHnQlRqr5Z5ouWeBnr+
YQZ1XJjyYzGES09NIuuQpa72tCAcslN0gKYVqpP8LCeF+8bZrFW8xjoLU0AIb8FRLknZlH/6dYsT
E5BmBYC9mT2FQH13WFF1+ThEwk8WTrhwVrhkQayycUujaWVpJkyZQNFj8gI+cOo4a8iMcdwaKdN1
svsz5aU+1Hrf/OICl88qVYZH67yK0kDOHyMkdZJCZYHf9ujyWBHMidpC5iGkTrhMFkSSSZlLP905
ODL+2jGjwYtkF05bCp68e1iGonpYMj/fVlz7f228lxBZGyLK00VGX3KrH8TQ+hVECxfIKsmErVxW
PG0g07qpTzZr/M5SV5ULzwBxGNqYpVxh7UdFzw9IK/tdlFwWa+YDAgwYBqZBOaXZBI9tEnkWBQhX
lau0YWZxXWcpKme346AicSy5X4pOuDRWHEeqKbqBpXtH+8PaIMOQQRT3zkF9Y891iazYoo6bztma
NqKo/zIsXoanYicF8cs0uHhGgHowaGzUPI0K1LbFOjGk8gORhYsmFFET4C6wo9vDtk/oAiXEq5Cm
167rogkwgKvDzbZrSpZ5TZpiiI49Dii/zcWF1daZwekBllxpRXOdQDLzXMf3qNUbQ+qyavkCS5G9
DrCZN7pNlnZ46sj8yatXXFRNzZvg0IVmaccL8WADFAHMCkkHv9adfSteeAXtvHFNy3Fjh4qNz1kw
+FHIwmXVrN7DfcojloaHeuNtEua950R0WTUz8UjumWJpvoon6GXBLtPce365NZr8171cbV0UV10Y
pvWkPi5j9oCSvnvCbbfadiKL2bRRldslSmnB36Oi+EVukd/B78JqLbd1X1q1pn2Q1/mhL9lV4l9u
8OPwmytOZBHSjdI+ElhBkOXEQ/7ncqo/ezXt6kuR2uahznAQIR0Dc5KxCeFmGWq/q66rLwUlTiBr
cIhLJcMlKMez0Xu9rtOT37c706VsGee2QSTXBP2QRG38AHHmP/zadqZLXkMtPRgmlk7rnNJxedr2
3XO3dW663S7DTW0zSyEouj4EYsITZrwQz0SmSw+pcQUES9Hn7QbAo8l4+TGOeODX5y481O0KIt6h
XdN6jPhDjJD3VJm19ltJLjRIB20gL9Rt6VhQkeCdfUksQS2X15i66CAkFUuYweo1NeFSAvVg/ZPF
44BfzsilmUYRjfVSNDwlpHg7LfN5myPfL3fyUaonDdvCYEnlTNRZFdv8FNJV+KXs2XXL/OnVyMxw
KILf3JKWO1y6xqqoP0Wil0e/XndWKVWixSNYyXFgxMcwIye4gnmVeggXaRqWSAs9mC0t27BLAuR1
DjA/8rNVFy7VhFtL2A0bPlz1HXtW8WZOGZQiPBeSs6fzTqoyF+h0Iiv9TPXUp5nZ70kSXifGKykp
F2qK5qXgNW5w2ATy8YGSiP+oVWhe+Db1d/6Aa6Dy2k/Ev84aMvZ1AElxmvaRjd/lse6PddiHp9XE
Ac4Q7ge3Chd0Uh3MyrslomnUFF9E1L3PMu4X4bmUUx3MwdBZQYHCVeQdj7lN8jEM/RJfLug0M4Fr
nb62vkQfiApMMvXkf16LyiWcei1bCFwtawrX0uqTqYvl3RJx6Iz/vvnrGL42ts6ajbaJRGChl9QE
7fbSUpjaJDB2bk91xYLjzk3/Xvc56h9MUZg/f/+b0au/yf8jf7HiqIJw15Q2NZWPW4Crqw6CBwLI
7TMcfbf3I+2QCf39j92IBl22aht5s1W9wIYq5z9QA/AtUtrvDHPZqi4sFtlanDJ2iQ9TM/wvb3fP
c8Alq0q4gndwTZqRNqiLw9zOeDuI/XxFhEtWyagmkPHv5pRV4fQM67f5hLtm5xfDumgVFaKdoCEz
p2MP0YnrQxQs2TwXsgtV8TpCmgC8TVrLhicxxX/y9c68vDFVXJUtybJ2DTqKD6dLcFyvJEsfGT+t
J+HiVCWJQIMRzHqTQwdnCeZkIsv6wWuWuzRVv8J2o4Z9cooLbPmkoyBLpq2L77z43TgAXJ5qHWoU
ubT1ks7QVPs4MqjNJXWJd1w6FtCyG0tPqSPhym0FY7BlqIRcUr2zL6Mck2xGXtuvj5xofAAtV1kb
zumsB5lAFaUCR9v95de4c8i3jaxB/S4zjoDcwgBXvVmn1SvLx122asZaMtXSTamK1voEd5MGKcro
h8+HcxevMlMDkGCelrTPxfA4tGsMDQ1Yxfi1fj0Cfgo4YUiwhBHvlrTL8/BA9tkkJJa9Z+vX+fpT
600G43Q8xM3prrspqQZovxvV3JNQfz2y4q4l5jRMqqmhkJ8igSseCHbkSy6a+GkLs8rrBOEuagU2
uljmPB/SJeBvUQzwz0JDP0dP7qJWluZl2FWY7qwtx5OcyJagytnvmRW2Cb92/WjUmI1ZNqaB2Jq3
rLXzUzXK6E7E+fpOzF3YSqmC4JDal3Tr2yZZmXoptXzxmpIuEXU9sMNsLOd0EeS5NF/n3K/KhbtA
VCwqFkrClrRZtuawjTtLdj41XtsXd6EoiFZyQxf0CSf1fCLbqI8CtWdeqQruQlG0mlnQKWy8hG1l
aqcCYvgwDvL89usS+2mhLhOn0TBXaB3q4w96H/pDFw9e13HuYlGqUtUaED2nXUw/QWTybbQTv3no
QlGY4pOtSvR5w4w9lTZ7b0mwPfhNRGcJCauhbEX4mGoU0R9y0ttDZ++0fWPvcrEoI6cK1IaaUlgb
rgfT9vXjOg7VUS+lX06Ou2yUFKLQ+ajHtMT/exiQdX3UtfQL27kLR9nckrXb4zGNwbVcgmD/TGfb
3EGKb/SOK3e1zxxX2oisKTKiVfUEmb/6Q0W68nnIWXjvR27sYS4mFU2NhR00HVNWjk+Wis9bVHhF
exAS+3U5TZsR9dXgI21oz5OxD/qkItudxl+/ESLH/2vjGuLNBN7B2B+1RH19P6vTsk5wbQXN/EJH
Zg+szcmhy1Du67UQXEwKFVkMatTznPZtzw5TSOoTyXc/qQDuklJskRuFVEiflnq4rDJ+z0t7J512
ax45K1iLumVkRNo4tEw8B0sH9H1i7bGDkNCdCOHWTzhBK4lRsVZHeLCLC7b+3RBVnpYJqy7prboX
Rt24j7vSUDHksBo24h6runL6PpUFOU0Db46l3uhzHg78SW6k9gqUufu8GUwY43rPq3Tbmx+27MpT
SHDR8ppJLp+lCDRY476dU8Pjz3m76KTPUdPq1/h1wfx0iBWgWAOyygGvhPJv1I2fUTT0j1/TTpjc
lAJpvPF6hIHnaRJu5/p/3dBSP1MU7sJTVagL2qpoSVnN6nd5VsD1c268qm24S0/ZstVyyoYhjddk
2a3+0dcZ+e7XMdfN9ac+j+DFMZtJ9UhPNZ8N0x/6Jt49x9NJfXFYBYAM2Jp00tuQDLl87ip2JyN4
YxN1DQeL8Vps2skmzTM6HniRMmJ1MrcVTSq5vNNRtj/I2u/Fk7u0U2ZDpJYhHpeCktMHTguZhHGt
n/zGwLnaKqIMNKS3KZ143nxFQoQ8zRSK2F6tu7QT39TcUItRGOAC/i7bquyRzmtxZ0O4noj/TW9y
F3daiZjmQNEpHcXGm6RZYn6I4CCTA6zASWYiFvjNJhd9EnKIoTZIhnS+Cg02cJZKWLbZOzm1G8eA
yz6FoQnmqtn7lIRb9qItLATq1tKHMYYEyJ3fUDf6yjn4gyaw0x7nS6rWmh62CAVRG7PBm4VN5bFS
Rf7QIPOcxAtlkHfErdWz55w1DuN3MlbhQM9yzdrTDs/sU7D68RHcJaT6eWbdus/0HOQFT7Jdgmf2
rCThLiG11AJPixKN10VtE8j7NTL2OxFcPirsedhyiqZVCN2TeLQmGYF3+a05Z0XbbZ/nJmJzqvYF
oQSHUHPaVdF657HuxmR1MaBN6zCPBLDmei6mLOmGprjkNuKpWWN+J0q9To5XFraLA1UBa8lqkB9f
Q/0P3ooOeoS6xe+7598E/muNO8dxYXp4eudDnwJ5LRQ6HhTzdn07KOA2ekKVYPuU5VX/vGylOYx5
ax7IbLITb4z5+/efcOvPcyL8qKrNtGCUUmmgkhrH38Ks++bXtLPMK7auo92GOQ3oCi+nP8rIT7WZ
u8BQ2e0wTRQjohhTvYfQB5/9aEEunKN6kUAmrcKDhZTBB+Q+v4ncz4yO/0fbyhYZaqp6rAWi/wkj
1CIPcfU/v652gnc7Z/B03vbu6q7+bVg/sGD0XMKuhWFdL3Ya44KejTII6NYTN+rO7fjG3HOp74zy
tbZbjq3HAGuI2uUgFvvZq0dccLJSw16IDG3nkwZ/OFgUQIR+TAl34UYUfJScNrpKJ2u/cCNTzYkf
sMZdeopPJGizSJFzMW0vSgSfoqm6EyveiFFcdEo34WLtGJBzzrvpKdgROYi2jd+aicgjFI32j359
7ywiPJvZZo8ycoZqZpJV2VuoW3/ya5r9GqYPSL2XcKOk50zZv8tBHydYy97ZjW9NR2cRlcG6yXCJ
yRk1MH+TKPpr67N7Kgq32nYOwiBrw9zm6JLctm87w+QRnrjhyatTXIAKyxPzkOHDO9O+13EHG001
+MkHcZef6uEJXHaZJGe19O9yPj1Nm58KNXfhKcjDKRNXaDpe9SHm8lseknsVVDc63EWnml7MrRgE
PpvjaVg13wNck/wmiqsEVfE2znXMyTmMq4+2bv+MG3snorn12dd//+kaqhcGBagen813+jxr9dgP
0u/+4+pA9fDTinR37ZHiW9Nv59iGd1JHtz7aWZTEWDbXFP3BmuoUj4fV6Ae/me0sSZ6VQYfI97qT
VH+Sak+21q+GjLvyT2yDYmiv0R19mb+zdZVoXvvdY11SKt+mQsIAzKQDmdskNut+3IvhnsnKjd52
FaB2EYXLVJUMLoz5xyLYoJ+2b56XS5eMKgq2cNJrdlZT9qWc1Ze4Wv1OZJeMmuJuWfl8XTVd9tYu
+hBa4je1XSzKNIUa5gXTJJtwnxtzDcWwLDp6zUGXi6pVXm05io7TXrf6Cer9/DiV/N5d+NZoOmdl
DeSdBIZiwavpy1z3p7Wd/ESTuEskxfGuy6baK9CGPE64Ef9rl9UvdnORpFKzMAtyQ4GkBsk4T4/7
Yjybds5KW66ZjuegTBn8kESZrMMXr5F0aaSINUZlKxpGUQc22OZgptgvLnFRJAmdSbjCT/t5ljNP
yrBfUSkJ9RG/D3euiWvAqkxSVabzVL6hZf29Czs/iIq7LNIo9irSWWlTLCAAVAQoLU8gDzb6jaZL
I8HnYl4qMtTpXBX7U5hzcwxn35SOiyOteTUoOVRNWpbt15633/to8RP15y6MVAeZqc1q9zOsSMJk
YzNJmBZ+MZvLH+1dM7MyMvvZ8PYoTPaJ8+JeWuHGnuKa/XWxIT3QbpsGvPqS7Sh7H4z0vMYSZ3WS
IY6bppnYeRrXtT7Ivowgt1/Oft7SzGWQslljs6J9nWaB/BpAb6MkpV+Ez1wEaa0D0tM8snhJzqD5
2A7rA9fqXjmtfDVTxFyJp2UgA4TMVJNubdt8WypB/uibSb/ks+KPPhsBc4WeYmiEinjnNt2X7Wtd
mjdMEy/2C8q+v0aePetIRlFmnKrG6DeijchzJbvpznT/l5//b6YLViG/Nh+NslzXpbYplL3NMVpN
98AbsT3k9UYPTIr5kHcNyRKqx/HTHsb744I5/G0JlvEvPAvkfzGc79kRvubZYzUX4be1R4ojpH1h
H6FROR7goEOzEyOyP+Z6CB/2QVqvCIC5gBMvJmgCot/PeHw6wrCvSvq1Yl6XCebyTRvXmxQLtFPj
aU9K0z5W4716wH91iV/rdCd8LncBwwraNKkOsAUfNGjoI5QZp+ipBCbTHka4w8gDKTuov8H16wnI
a9AegiBbD7PKxWmoBLKCciyDI6tjWiYo6Rg+8pqSNMtn/VjkMzlWkDV5jFBJ/tfUxdFbFKmjkFwr
1R8zumFg6DWqsVzQP5cpKx4grNu/6Rmel40e1meoFTZp1nX33i9e3/uYC11lg67KbkB3huZHv6iU
TH4GMsyFySN4pEy2HRqEJYJ86OZxTdioIq+3TeYiXXqc51Hl+G6Yx7wNl78qT5CZuTiXgm8J7geo
TsrC/Ijixy9xIP3gcebCXE0FM8lMBlXarf2LKjL4amV3doxbA+nsR1UUsBpFhEXalkuVjHFfPsK9
x69Ynrkol2FrZNu6rdM96PibNWpWCKh4uq4wl+YCpiRVViidhmX0NiQEqEntFcOy/xgWkpWbGmJc
KbjI/2VB/2mnwnMKOrtFO8P+NdBap+j691GAjGZkVj9LXCSjft3/TakbAR8jnea4kySbwfNYm5de
CQjmMlwg0WkUmCU4izL4Wo3I+KBOxnODdhmufDTBlu9jcOab/szyJhW1H9kG4f9fO0XXhajyBlf5
sR/KN6vVz53h4XuvWMFlt4Zgq8Mingsgv8NbYs2clEPr95TKXHZrylYpItHmqWXFepxaC8uEfPe6
7jAX0+I2Fzn8y/DaSXV2Qg3kdjDGeuUKmEtpWQ5HugDZ2NTUwXpqWBYnqAZ78etzJxO2j228r1hF
Z2StxmcZ7/vR9MzviZm5rn1bEy/1VND4PO6ie2PwMPNEjPLD15gLZ5lig9I0bMbOvVjnQ1NKnkzF
HHhl8pgLTNmmp9UCgcjzQFV1GOh+XLvCj+tjrtTUlkcDjcItPgdNEyeliL7KdhwPXmPqik0NPfR8
4AIcn3XAi7dZwL8G4dj5zUaXl4pHWncxgWxAWJQvWcOXUy33e9VX16PylfDP5aXiou4hPZ2FZxRV
iodI8OIMgqo7Ni2fPYfVCeu7lgbVWpDwPK4TPdKObR/V2qs/f9/1/5YLv/YXONkxvu8dJ0Udnfto
YNFXVHJGL0utSFLsmp5H2IgcQg7RuLnLqvfC9rBnGuj2shVi/jDCaPbHCEOI+kFIqHtmdc0fZDks
f0QsI+8EgtUHmH6RT9So6nEOd3WYoBD9jJIA2GPv8Kb9/R9xI5BxeR1ZzFTMXSXPkpv2LcTK+Juh
CSHl4tW8C4BBnxvoTBbKs1iyv7qgeaEIUf2adgICGmDKXGOZc1DT7bzH3XrIQ3UvUr81O52IwMYK
QnXdKs9Q5zAo++zC/cDCnv5B9Wz9AgOX+RqZhLPWOkkkK/LtSzzF2ymqi3tpuesx/crsdJmvhsDb
0MJX6qzxJv5H1eXrc4nNMz90kxr4gbQ9xIZCwe7pU4Y3fu/67z89DuHxc5qbvZPnRcXqiJrW7bHg
QXWEpIl+sAhTvt8Z9+sQvPaHObE3oXs1lgveh1g90fmlEXHZH9re0mNc9+bQQIU82bhsXnIjiTjC
MZKhxI02E0Zw6OFWoK7cLeuleA6rUnzWcs0/VtWmPgD9GppEdDPHejQE5Ma+4PkPDvTXoPZDTOri
XTkG+SMUuJaPNQRVnifbF0NCchumSBt82kuRn5qiqR4NCmr6Oon5TB/VZrfHjgf2U82b4NLU4bgk
MuJl0tR6+JwzWHLe6ZwbfePseBYew7Xusv1sJwslRWrXU6T5nWTprRF297t+7pG7qMJziVX9CCGC
8kEa0ZxM1bd/DHor77xQ/ess8doIO4FKsQ1lZ1WLowH6xOS5NUsHww/wEskCC6ITGCf7GVIF3XcU
R8hTxYq/KatEQs1WJxoPIY9DscV3sIQbG+R/aB7R0SoHN3wemv3HAFWaJDPoWq/hcoGeoGug/Sd6
dhZT+HU1ST2Md/b1G2Pl8jw8yKsyrBG8k8CuyWx1fyBkkUm0i/jQE7X7TThXCghG6aGmWccwVBU/
BNn4aCNPXpv9h/4b8g7SwxE9Yy1F/7RRnD30UKv+3+87/3U4mUlni5+mDfJcExVnWSv1Z0TG9czL
0FxEGTWnIc+bh6WNt3Mk4sUvQeoSgT2Zt3CuOnEukX49C0zVIzwVM78rlcsC0qLbin004twp0Z+1
tTTpNVUvv++tW+vAuQ1uTcjJJjk/2321NukbRCT5ErNPv2+ex7eSsK6ZJRLeba2RMj43JCxycShK
6MP2h4bwQLBEQeiE/LEvczj80MhjK5uUe7lCaYCVSwAxIR0zmfXJXuE8aBNY29kyfJ/jcXGuD/1A
p7mAL3oY49lub4aNVocg4rX4c/x3CSbjimfUf/KpU/ma4Blh2t+WYSXz7xAzqJCaWnMYR9Ck3U1p
3zK91Kd+U+wxh4p6cBpIg8NinSf9ZFDoG58K1HL+NWZd/4hn/AurtvL/HF3Zdpy6Fvwi1hIIDbwy
9GC7PSVx4rxo+SS2JECAQIxffyv38ZzETjdo2LuqdhWiCDsEOi9Dx0iROsNK2DfCGC42uICzgBG4
i48ke2jhLfgSW6LSkhzWrPmsGnOCYfKXttHxV/2z2GnnUOeeZOGnEpt67HXL3122zU/edORkBFzR
10O5+muf9rHP24236mmEfcYvJyWJzgZT2u2TmCcsj3xC9eewyG0d5Q2N/VNmm7GcHKlzuLPgHe/N
IstxZg69LvUPNrYGScx+yBvefhuaI33I8B1gGG3CVrRTrEoeNXXR1LN7EeOGeMZk9OI04HU+E1jM
LI9Zq7a+UKxjT/CIV0+REvbSzi6O8hle4EVzwBH4cjRbMnyDHBsZ7cZlv6Ialm5SaJ6U1CU/Um3J
H5UmX3xv+ruhtuMby6Tuc4wjEVtAP9aUUHCz0g3TVI5pmE+11BMkIDZSAJMFDAXHZRrehqlNkAHS
GqScjiZL5stqjoQ8ZdEGEb5ZVr9e6lFt9IfvBy+qqO/w8/POtn84dNo1xSK4u3jL4yteQI9P2dUQ
11+HVcMYZliB/oTcIpqvflNarnAem5psNxWOzb4ORdS1snuIJX40p7ZfimPU5Nk6TdKixUTVSene
IUt3XtM5KsO09voamtaap26bx5PFen9odyQgznSYEHEnBlF2k6U5Q1PSlV3rxuFFNLIlJzZ5QU5d
llB+qtmWjaoc3AFMIAeI3g9PnYhmeWNeefPWec/JUy/jI/BcoXIkRWe6xjf4JL6NzgAPk6MrbAcq
6Y6n3dyekn1axxMGaDX9WMJij+dIdciFsZDtD7+SZW9WJIP1NFl9noCxWPJmWJbuIUlISx82EFP2
jz10bB9iO+GvOjwT9oIUGxLlO14GOxnLOn6i05jJy9qpURYdURCY5QNBik6xTHsmb6oTmX4X0MaO
Jyjd4csje/xAebg+ginBuqVBvSADAnZeEHvz9WT8kNpPmHxN4PLQnC36aaBYiGc5Lwu/6/uhRsrb
4CzwhkHPYLkDAmaX50bOuqrHSIHU9dovIp+ydeU/W0rp8O53REe+yNQxVCxEYnumczzQy9GlYvuq
ExMtmLZcrYeh+xbpK3WwYihjU9fmGrgZwifNxpreJKmb8N6M2SYvEGTa6Id26YACsp/EJqHIqGla
SLEO6g0/1c3Pg2cHEflKI9k9WkGm+QzLRT5XqZtI970V6TbfRIx1DVtgF4nKJ3wffsJfa2boNFuD
dYyYjOw8NHPmbwfVwVyyunb+Fzlk4m57Okw6LpbRk1nnCOmi/CpgQdD9HVX9b56kx1TJuY7hTXJp
N7fr+wGSy/jCTYbKHTrurT2uW+aWVRcNY70tA9nSf6frHEfLz+7gfTgNsx/oQ4LTaGdVb3tV3zUW
I1U/l5RzOADxLuNJ3nWrSnWOUTrIdlqcFe664TvVLyNmj/pKZWpiVwwss/a9U/sk7gxiJk92NKw9
tyv+PkzIj15VcAOV/kUliKhq8zpukv6CMmZfXcm6hbQXDBzarTsdmYSl+t7ixTxGPAUbiITZ2fEz
LiLMDcSZteG69vPafQqkfPJL0mM0MrcwrtD5NPJxLIepaeO/x7hE89nFMK+r83EUy55zw6JST7GN
XEFc7+ePPhEbee7arukQXY5BaQ2fqZh4DZiKA0aa2qwmR37EPS6ojDmr/sMk7xq9Ch/H810HZ57t
nLpWyIe4iRf5p+6TOP4RYGnUnWpOg/pF43FNbk6kPrymNRbp15JEi7ga0Lee5EOUxOl/8CcJ44Ue
aUTup27ZupxB8e8/xbIsu8npgoDNnyKxU3zqLWTTtyYQvj2snqI5yttFy+ZjDrPKHmXcTuZ9w0ZY
TJ6KdVI/5G5VdKrVmvBTIvZNP1gMEESFp3vMTOmSlMJ6L1qjczPOnt2vYLHtB7CjpPWYXlrieiqV
TTLgLASXCfmDJDxiS/xDrmnKf5tj2gsF5919zZMuGYmoEh6z5sEmiP22xQFHjuXv4fzUfNQdq8NH
OGwk0J7t9f5D9rIx32kPlcjn3Fq69+UoIz6zE7cUeFIVwhDLBzjIufElqSMymYuDH55cC8ySBn+Z
jd+ovgyZsvung1wd14NlNFUVBj8zZ3PZ8oFtOT+cZRzGyJg6TvOQDNHykEhvVd5lKhW4bZWaYITL
xzCyuIIugMupNLRjfXoW8xLm98nCSIedVyQiwI5zT6GU+13PzIe94PMCstztCoNgudw7vfCcd3Ek
F4wB2e2sWtlPzVlhZFLHpeWZjLo7wPMzfUkWmAeuBd0y7j9q183DkNMmNvauN/9MpYrUxq078lau
osHs0jIcvJRL6IQpMnCS5Fx3EbKU4FZHa3aFyeTeXETUxcsXIwMX5zWx0XA2gJ5kyQ4+rsUkXI2C
abOTYfYU90LpFqTMwruK18uxn1u+Nsl7pEw3Vdss06/6EF38KdxCm8uwIbAlJGlStMF2z0m0MZLz
Jq7TM1KUtbzPdEI2BLkxue0XdsT0TsL1esd9vbrmpMZoIT862uij4lmkWH3WydZED/sULfEf6RJy
SdM4rc8SObV1BQfuiS1FtiCl72YNiZNbv+3wCiqA0iVQE/lVPWunO0yNu2XxGICg+zWax67S6wy7
2mGGw+ECD4FzhjJq/A0aF8I1fGU6yevYZKvPctNtmagklVA+5QdiEbrrisoSp4at7ZxncMB8kdBg
dT5HVbWm3XlvQpK8xgffdHSigvjtzvHe1i9RPMHCDjbXCco1bN0YHh2Cdpn5T0fUjxdpxV0s0/5q
EhhM4YTN+vd1yOBO5qejsWUt9kReWTyNEn82ddGUR0Dh7H/NrjB/cSwmMneorDn9FUbcXE8Q+bnk
VQ0Haa5LkFiAHPoEEBuhZsGdkUXu8Ulkkx7zBe9va14OzpB3Ojn7F6QTLsNaHReNeMUvISYzT/m6
dMvwTOHLPT+Iwez1E8VYEnvaN4C733YKGe4FOkVnTb60hsGeuqX7fkIkw9R/ZnEcsVOrA5Hv6Szm
9RubIfT+prQb1Z8anxX1TiPEYX6rIBCZDsHwYfjT4bK6x+hk2waCb0Z4lxvSWgxXTOmO/TtOyxYX
QGztnvckFfoqgW+f6q2H4gn+TYM9J80iJpwVW1M/KT7rCBVlS5ByCVmDzRwkI9UiJYKIGSfIeCyI
dWP0be69HdYKxIRiw6Vt6/acCYmrOgglM1OMWRdRFGcHE38VLNioL/gyrOSRLyuz12Q7WJ8n8Lk+
Hy6tv4naaYQsNwJ93Kmv+9TKfCUzcbdUjt1g8qaWzj8mqmn7OJ85wn9xP0djMuHFRbo+bnAsNXNf
1MO+5/j/EcRVLTPzy4QLAscfhLRq3HI92a6k+7gNf5naoxd+pOjeHWz27juU6eHAiZaMB/C6NNLf
sWrhfypga7leJ4kiOsco2U4e4+AlyFiVsUw/cIQBpigZll7OFX5xe2lgZLB9N2LI1u3ms3jwz2uv
dlG2c9uSFxQKlmCUstmDPkWOcPE6Z6hWTt3IZ/kyZoNZz9Ms1EMqA8aGM6bPKLl0g9ET0mTuDAk2
jZ8OlIGuGhKsq74aMWM8+evCejZ4VNT/8D0TL9HNzrVfvqa1DuK/FVYLbytP5CeaUxxmp2x3MBpe
ErXN5QCr0b87IpoKCyrxFCZ4zahilEqnXYHDhy57Va8Y4PHndAYi6q8agc6+QoOfNbJMZ+rW72Yw
eg0lGNngdRmlh6RIApjHZH5m2bQmzwizjd6tXyXkMhqdgSzo3tlGvqEzhp/I3AzIEEQCFbJpRVFH
I4/gGgVoNWWlSbsA866QhZvZKPmYKPdmKLY6qhNVJssQxSJ3NSYBfvk4jdYyols3N4gcX9Vy89ta
I7AlKFSyM+gu0ibVtGk1/JZ2kGvVYEewV4kvMd9lXqysLUD5hLL2wz7n6ST7NncR/xdd18EVN0G7
O7TLR09ZHJ93+S+RpxBbNEZvOGQdH9G7Rs1eHQaxKGuejcmWstwPMFY888Ywc9u3kdLLihTSGcHl
sFQxedAOdMt0gJlg35Du04wPDraYSQYXwBk3qSI0F2PT43oERnDH23+ppSmcGSu5zqzsqKZJOTZk
e7erjM4iSdKnbt6jqIw2/Dewd/rpMVU9nELt6xvWCr9PZZOBhAp7VIRloFdH9+V7vfH+2yxYs+Xw
M8vQrgHIDHkMtmjPCeyC+uw7T9MNNEQ3fNJ6oiugdUhO/Lgd+aYz/iIXtFgoSWBDF6MtPFuctJCi
HSlG+NbmeaIjTvhNHfTO9m68x+6a4qJHlA6A7uy4NrDWKHg4AqrvdbkwElCgbCOCvnfpCqiox3M9
LLqM2TFdJsrUWWi13tUWB5SMl74YXM9ucQzAJjZDjYINwjiZqhHu9wepxDTGOTz5mkImdC2Qedif
lyUd3qdlwqEFZ7GyViKu4EXFUSJ0Iqdy/TmGrEFblqJwCmi5j3YilalxZsyJOIom8DWXPaJMdwrA
A2Hkb9Qg7T4oCN9xUKgqAn6S4BlE6hQaMqJj6sN1j7Y/COfkqBo1GjYn8Hls32xFvE0Kz18n8VS4
Jvh7pNsn6ALS+ct7Hv8YWhwfqY2W97af1sKnI39GfFv9o6a1uiJsUd3V0nc4T/yU08jzwtWxrnZL
4d4Sc6crqMZRNpnMRxdMGs/l7muUdAjECL/nvZb5oCCfrqET+Y6pMbBNnOqTRGjxpRlQBEJ4tx1p
wSKnYNqHtnmH9ugMjRe/h9qkH3KGo+Gs+4UjX5fSYKpNpdLBvopt/6V+RAGM5jZ99k1v0f6LbfiE
eJJcpjTaX1MMfp57LZYGIw8HHpq2rNS1J1VL/fCnW1Z5P3M+fdPbkGDlJxZkCgeSbLAYTp5p+G7X
Q3phtXYVzLKx0EfXXVo77kexZ2E9ucg3JidemU/dOvtUZ1T/6teG58kSOVdRE/dvbae2/dS4euJ3
lvTNybrA5zJO2+4b03p4GdKWfah4sF/Ic4sQLcVRmGVS/jj6KKI3BBeYp2Xs1HVNTBblG5wnSgym
owbYm7k/W5BAHwHnoL/wAzBXWRutzjVTSDxMh5aY4rBqv6gs1qbqSRStuSBNHZdD3zOAW9Oyj4CO
6rkrG1xflTrUHr9PbsO9nNt2J/dxKo7wlrAAy/2MLZGtWvQxU4VuPU3z6cjMIz2EvtGYNzPCW0UL
EMntfwjZ3TuH3uDGI5i94d2hRURbuQBPwD0ZVUHI8Rtc1ODxOc6IOvlStm6GgqCGetR1snFISgOi
xEVzTM86RokZjnq+2+cEiV9dLL1+BBs2NI8Hyl9dNSHVT2mSdVl5aGT44tOjvigkrvoPzjdxhc6v
PyU8Gr9UIOMBzHNVd9D2GpF3qFVZgdVR66IlSC8rEojOn6hYsY3W5V+QmYgZTADaMVrZKdmYGPNR
ZBmMYScxOMxx1tRfW4Hbr3KO+n+m5INFBenYi0n8xG/RGORfImxnCo5oK/R4CDF+J0MqsIrBAJAK
ghiUKQJvta9auYffqPGmn4h9U5+9HynLYxnppOBritLYzN0CNfiGLrPYl2yZsVkm8sv26/yIQyH+
GL1ZP0fQcs+rxPBgTkiDNRmtR7ita8bvVqPNH94G9h9KNvGzI06gJ9PdEt3vcD//Mgr1W54M6V6X
GnXS43JM5ijSjWb3sZ4SHOZhSl6bgOotJ1j/Jj+WVt8nqEBM4esumU5qm47upKd06a887t2dj/9B
IAL/WJbjV3QBdacDqNF60xYUkxDiJ1K607bUbIbQOMGQASvmFRmEj4GRBl6hYsBA2vO0CZxsMsX5
93wcs4p+bajq7ti4haqBuR0vD7IBcYX3UZNVEHiEb7BJhIs+STfJEEWjdPZygGu9APFAb4ZDkSgA
Q7LtH3wgxBei2yMocz3OC9N7nvw0esiejmTrv/cxXMXKQwQ1FikSf8YyeDUdM66DbfLfWp4ef0KA
EdtG5JRW0e66V4oY8t9R78S5H2Ww97OnKP+YT5vpsq/WvvHD0qUk6GdfVphpftZH0zYXSOyOuRg3
QHsn7jC2iYGI1r23kEM/YfiqexwEpnYqxXozVsAs+FJ06EH0nQYqP1/wE9ldAolRd6Yi5nWZ8rHH
eyLW62KTZBwqzqExLgwRBj0HNB+hDGNKX7J1xwvF7zY+F6Y7noiDdjnvcVkgzINuuLJ6mGV296uu
1w/LpmnM/d6Cz+A+lWeSjgEAyr6jCE+nFSrkxTarADirTWmQyHxUlm66v7NHi53aQKqRXPHcNK8Y
DfXVZmD41i7E5Jrg0X1E8wrovUVhcssoJhNOigzTfhVN06fXLkvFr3Hul+ZZcIsI9rk5OmwI3Gzc
XwEemKYaBQCyyxFtCy/S2cl7ZbYdkyXIKQGszZclfkLttQd0CUswhVw2YtHC1ctaKk//3b+J6rPs
ooNufqaWmOElC7GJXsQeJ3uBAr3fztE0wKO92UX8PC9d/dGEA400szvgTFi6NOBW4jT+0xqBCoRK
NukqDgNE2GQc6XxLScoCetqFbKX1VjwNdbT8N4bZwqGr6bMKHR6AFYz2DC2CoEz7wZaaluKY6wRL
fV9M2XFUBiMas/4ks9WcR4xbiryxLPpzLELcgEhIft6p36//givrP3QYyesyaodeaFTuYSCz88/C
UHIFBPls2pU+xQijvIMzHJ5sv/eYrRwTJQA2ds7QczdtkKx2dtbvQ9budU5iulwdD3VaJHbT5yOB
g/2vgECCivhpRIHfrw9DWqfo0tet8yXbmCbnSMTDTz9MSVai6h17aNf7eTj7fWlwJc9ozPKhSWTV
A6jMctfHCAhZUjPckljWIZ9QWbo8pS68mg6GDzhdVnfu4/b4a+gMVrg1MHh9HJJlDFWWYdz3jnkc
/UB5JaoLZrvpn2dQhGKNJB6GI3lgNjXlxo9+qZAun9WXhhPJC6Cj1J1gx+TWsiPcZsWqMcjPp5WD
89j53ufcArHJY7LiRKVplz0yGW1FlEr7Z6NNs6DHsGQ51WTsBVIhN9Q8ZNcnnnRZnUcZslDQOcCE
L9emd+F6dMPuy67fjczbFhmGpfOQsMHCfWiuYqb8Cbg1K+uW6kepUqyTxIo3HhLgVRJtbg7rC+Xe
dBTgi9xsWYtSr87+H8uV1k3JQDf++yoQgeRrNmufrzENZ9p1B8ndRNtqY8y9q9mEU7LOaPrN5MCz
LNn4Oo/9/puRmWGy3oFAKNYRJXc1W4uTIJFMkmcDd/nv7XE08OBSQ/MaNYhjevQScTJo1lcYffSg
JvaKqWgDOgqJ8nDuEbNMC2w80eXTAPf4HFTa/tprv88lMH3cA8kM/C8PAxnClehWfOjMNN3XQYe1
ztFeAi0gQ4+H1CEn916NtE6Krks76HGViY5nz7VqzmMfLR4VcsgeoNUPz2qGeVrFOytlaSFaC+Um
suYoRuX164bJjqXY4bHwHcza+DnEYkdoSh3XF9bG9Rn3PG4m7d2dAy6GISd0jf+YhcU82RVrCmZ1
e8vujV/NdLdbwQcQasAZLrPO3Fa19d5+eIDdle6V/bWmfHmHJez+d0djcwcAHquO7tt3uDdhVrDF
sI48NcqnTzNamyu2ll3Lnaa+LboRA0voblpBYV1Eo+l73KeBn7nr2+H6TyK/FyAH1scuhS7gHgRW
l/3etyMGGzei+saBMbrPYRj3P+NhEn1ayRJ/rzXYMW19fIVygd/Pa6wQMDqw6bwdyqJCBxnzGfiI
VaDlFkM+QwcBYph79L0KSa2MA/hbMCvyXa7rU6JYWjqWNssFBUKf18luUFP48Dfrt2m5IW21S6qO
6+O+SXlylZ6OD2F17GyIRPgwYDnDgPkiTalEpO927fGiAZDCR/fqxIQLDtWcnXK3pSNgB8ClCHHE
oMQZ8vrkr/EgVfIlAjkTbL18LZj/sTjqlybvtVVve+s3geU1ib7U0bjg4Fl9uLFos18uzVAEMzi+
M2QppGBZhLbrbQid7y99kM23LTIgOTE09mPD1YbLeDosAMwtBRHsZXenXBa/7hGFQ6KJSLUMSV/F
BFxZjTMGBx1FZUilERUG6PXdMczdaaX452MSzGmyPTC/rMEl40Dy5J2Q5gRYeND5KhbryxnI2mvT
ZOjEYLMJ6n0k6jbYHiXv0mzhY6kbX6qRMdwqUevyQSbHSVk4/IGz0qrolyy5rKJb3sQ2z20RRpwh
mDgRt9WJ4UJ31aXgdix/QgcGvhukWdG1bAQIoDR9n1q7nILT+gXKAVkGLtZyG9j6c46mvUxAOb96
EbVPDnEpBWDO/mKEit6w2yEXJfDQz4GGxedZjaRaJwAIuAv1uaVzgx1kFdoSiUC0wjmLfemODiXc
jnkPvpqPOPYYv2SyR+tm58fRQe8pFereIga1dUkmYABk1PY20y7JAYluaDkDzBK3MR1zJFzBczlL
abk7/7pAFVImFKNUbBPs4nq1XdIYZGzX7fsDmo39tGFHPC8sshdIkti1bXt5CpE7znAdaR9Cy7Kq
8/WfDqNsBX4UQ1nDqGw+9w2iVvfe7mWfbdlzUzPytto+KUFMkieAuu3jYF38B4udlkdq+oLSRaly
6wlYDp3ovKeG5Ko7VKWapf6gGpghdURfJhubUuhjwikeRR+QmykAmvYj3rk7IzZVnhYJPRbWRfpX
YPRwNtUBa3Rd1gjJfjHChhMQadCiattKOor5LMIuotyq5T9Y7QGaqefj6vv0LwruT69X/ooxXQQk
w1bgcavBWa3A6b8TTcQZtG9S2mjLrjIbo8dp9R986Ieq8QbsilYZEj5B7aEFqXFb1iL9DmRhOgO0
au4Iw9AaRIceF/lefyZp6C/AIflLO4bvk2jtW0s4Ytlm1ACYUJoU7Nma5h7OqfI1bq0ojxF4xCni
mcsbM2ZJ3ve7y/cgSKm6+A/myiY8z4WVRzY66FfMzkXVYWp3LKBk6fJsZctaGKgnDC57jC6UvoGs
yW9BP2+RfU9quIh9mLWjG5xCBel4WmlkOxazOYyj5zXMuAgbHoGPefZ7TfSDm6eERqedY7QKqFQI
+mDYAI4tP5cj27oLyrZ9+wYote5BVu1jmv0w05L+Yc3emydiNuGrPpb7+GV3eoQm39aGDaWZjE9u
RwY75Q9pPenv8Lgxrs4SKAlAc4+DeUpgFU8fjtE1ZaoXl/zcaXz4u6SJHehGGlbjXzOMlI249pYY
tyRpfbz+yObR+E8ZrdzveTfYeIScF3+AagOGl2sO9+nZFHNaa2C6e5z9nkOLGjoVUj+C/mzialw6
9f9pxLpKRAjfzTpbl6+THKNKLb7eC4C6AqVlGiAdx42IkFloSIc+MR+7b1JwXipKeftotfJvaCgH
1EgtjhtX2PbY3wi8wceXzMrVnGBsFZMia/1wA6iSQM7QqGb4WqDe674PNdu71xiG/2ORWVz8G9I/
1rHOLTZr/dBPg3dFFsNhE30naKw0x7XcdU9dCAeetD6A1ubNDsC6aNd4BNVAU0hm7rKMpvsD5j2V
/hWifpdPqLaIfdtXdgz5MafD+mY7j8WUJKCe4orua/IO4lXGzw1AFv1lYP/3NQsosWExB6G6LRdG
JLrZHgjDtR/nmBZAmo7oGaVP0NUkTfQ9W7FK4H+bNsYTCBOsaBRisxlDeHY02w6JbsECNw5sgbNz
IY2ct2/BgJwp7QTVU5SLHkJfaGn7sDnQvkSR+SteByj4KvB5fcoettYgLmjiCtIH3PthrJBdHM2/
GhZ162cGSEkmMM4bNyR1JzO8XLfC41oHpozryYL8m7ZB/6R1BEYc/iBURlc3mEm6sh4gN7trE0iO
GpDxCBu4ZTtz8QV6n3G/TmM0ub4Uk5Pt47SNW3YWppaDvyI+SqMsQuju8TtdZqeLlVBMy+puBtNU
OgcX3B8G0BZ92RCJMPhym8TMFcwyEL8O39T4YI8I8shmkNYJFBokxRNacqYgGBjyKNLbwxTDZdrd
oydFt5t3CczS/rKdMTad6MLtAfmP6QFZ3GOwV/fjabMLMLCZaN7ePPiw9g8IrO74OeHAYl91HAiI
SW7b1ZILwRho6lArCGjlwG01+O5lSJyVcXXEvOvQO5kQBTiYHnEEtOHs8DJ1e8V5ggYOMXd9cvwi
ehFDSacgbfMKsmBf+0dJEuFICfcRf/zHY823j1bMpgHDvfP2vw2IwOxPllJtToO0mx+KKWGHv+kD
BDb8pjmmijfAA+58/Judfx0OZA2CgF+CL8CHanRGsJMkGAqtMZ+Qwzkx+QLe34gKu6+VSynDPt6g
Sm+7W8zQmvUn3KVCIvl3ZuhPdopzAk/atcN/2Mx1eiMhsT73K13TU1wHg93fIKK1WOJJwn8kZF/a
EPuxoP7ZAnguw+RUIDkzc/o8pPpoXxWfcF0fBDFWOEx4fQW55di3RtpZPa2kXcItGqBOvYNRBdLT
1DS6Epp1ViFpnqE2Wbz8a7K6yfKN1h5bVKOsQMnoQ/TmcGb3Fb5/O1cW0ugW8/OSVjEnx/yoUgA6
H0wffPgNxVfy19PtkIAWQKAC1l5l+sD+x9l5LEeuJFH2i2AGFRBbIDUzk7JYJDcwloIIiAAC+uvn
ZK/GaNPTZtx12+uuxyKACHe/515HpKbnQNpw9onXAVxZTVg+BSoP2SA2e6bnbcbStDviBNzyLQOy
Ge5D2oslRhj120vWsHp4tzh8v1sVIgJHzjCvyo7bDGvg69T0k7MNLXPWEf3Der80zbQ20YjBY42L
gvnrgwH1InZIzCxmKZxFLBQkc3vX2u0wx0lSJtmBzLgMVTJb2JfDx4Obs7HnpzY1JvenOXnm/Gmy
3traLAMNOcPRcXmdbWvsKI6JbXwfrbDZ9xPEmpN6/jF0esZ+ArY0tmXJgp/ANvmUGGQUfOi5zwQ7
ZItGHHKPrZumgQKIxJr5ROjzAtgviRRMiVRplCTQF+WDdoPWu9dUuxQtWT/MqIVFdZIy99ejh8f9
CL7u/RbhbGZbgA3zzfb88TnlyRI9OLULma2VBw3qm91TByPg//GYzf9KEr6Wwyzrqd6Qg8Bk0Dcp
BY8+6rt7AkoYH93cXRjyV3XAsiVhjtdJGoW8K2TWUG041fDpqtCZr+Ycqg+0vPlPlfiVjEOVZG7U
DK6LqpfiEzGgV+MpTMYgLsYiq7g42KTCmJH/OFAJIzXxsNIoX43yosrA29ZpNe5F4M8FWfMTYwjz
9iE3dogasqjuI5v6Fc8Vcjp3xahSn1GoLV9tPTZ/S4TCPyQgN+vz6or2YzGwHTwWrEJK7rpOGmQM
L8YY7hIU8m4LOLmqTVjrisJkcrL6Khbi0OI6Z4iyw/NVGE8efAdmr1V2v5DkbpzxbVyvo3luBib6
c6aQ7GRqdglKTFo48ZQPEHBiccKGFV6BI7lQhZncM8DF6xXBu0r9j91SqbXNQFkotsxwCOWmFktl
7Q3VGfab2SRN+8pX5U83/wMDrqllgeh9yBi7i3hwlf9Xh0r+yq2mtXiH1iHbkcOpvDsYMq7qXOP7
8kLZ+vFqWPYBQKnQeCsZLPS6UY+jZ7cMNztQhfwhtRs3fWJQ5T0xgpXpH0/TU5hDMb41ZDc+YjGd
69jyOB+wTA2as98YSuMp5ex6dJM59WPfH0Ww9eZMgp36reHmd1OpnPKndFXNcZlmhjhMNGD+IQwY
Ge18j/HIDsIrHzapOYGoVEuAd0ekLYyPXxbm8tzyT+cuYt+My7nku3Ww6C3bB4jbcNK0tV+qmeHu
vC/tanU2EuPeQ9qzRWDrQiXxXq3VVMUZS2oZz052CLgSEQzvN/fZIrPkoxRlIc4MhMYkiD2VBG7E
EGltt07r+eISpJTG9+ym6o5VkzsuInTXci4NRahPfbBML0qvLcuGha2zKGwrVIcGiXNfLUN69CtO
+sO4DHpiGSMAHwIH59CdWjTbz8FHTfnccCsBtdfuwl8vVQwq38Q6NO52CpXLjzFOY7eZ1py/hZeT
gOoNSf0czpP/YoZe+NNueZNj1rmZxr9lVhn/WdTJX7t3uo/AHP1mN6NgjVGWqDndliuj49igLPN+
25x9RhYNISkjT8HkiXU7VpluX12c/cauJNsk+VNTZvg/VyXGxy61yzuDUudJq6CFQZEdz6tMxILG
MAx+ZBpuoRkc+4vmrR/Kus0e3LYuzfvRgkM9l0lvnFUF0cLNWS9XxZJ5Gzq7kPLa9hmaCuQnhqsq
K8ut8I2MHICyXwVquZU6LzXc3LGxei99qKsuiye6hEjRTI/RJLzw0NXwnWNttG+sD9JhVKZ2dq8s
onceBKditlmLvnmnM0kBAFqXqqthiFNfZFV27Bxjo1EJtySLLDYDd+YQq+2QWBhntjmjgmx99xar
icGW9XDD5e2HUmszfazGomueAxZ6FscuK9tb7c+nEq2Lw3hpGR3xNHt9DnttA/jtM6r/qo/8ZFlh
X5hVPtORhM227ezx6tq1uKQqaY8h9QKgRWjYzhNEy+xuaLa0fl1LG7zSn7yqfMlVYtbbPJ0hdiw0
GCaCU6LTq8k+yntpmbVAYZBa7tIpqYJDrUaRn4H4CgbEY9sn/5AUiv69DUvVvCTsiBYRhVTPE1gr
fUkYyLo7GPg+YPQ4DvxD3TftvgOUz7iI0JgOYdOP07GE7H0qBlvaO2WrpNwgDS/pg7UmSN2ZAYx5
rRDDCJipLHrzyGlsc3pajYHXXsm073FJcPOJCwI3f4k6twEVC74qnPJCe1GdrH17cYjMrw6uXLMV
gaWH5WRGvu51Y1S7Esbn2E4cFVGB32KMKVT7q2bn9akLiOSpmyZ9DH3dnPrRZrtuaHjQQMYCPdWh
tYitYLvpJUX/ipvBYJNm2yWO80ZFsXixb7iNc3RXsf4rFF/Ry7SW+aWc7fZDYzlJo6Jhw1lMuz4t
l74PPfgKro4+RoiF/FOLaRV3A+rQtK1aQx8nUg75MdvGfxDJLQrXGJzhupQq/9WFntr7c2/iT+qd
2TyA8ItuF06rT7rgSpEc17cpz4lZZsIcJ8nWvctC0/FvEArhx+44WXU85H19BEPontrGcDPqzcVd
wo1ouLpiMLApexiHFQqBL7GnVfPNf6ATVVz1jS23/MtbF7mh9Zw7pzVUeNRV25Ub7GDst0skPfhv
3urhI12XfgvnhR3B9ZKm2yqrord3y8oed3aqFQWhMd+Ldgx2RVrIJR6HgUiw3uKw2jSt2e/bVTd/
qLDkdhRyOgvXqnY4JofNTHl3HlLmmg2eg48pbApeSCUJQlpVs3F1Xz1YRaKqfZkv8h5ppDpk1lzd
t0bubDnLbDTHeRl3HbVQVIRreBCqWB74LffDlpKwVNAkntnHdLjQpY5Kd0OKXvCouGw6HiCrnp/N
mR1BbqiGDUgFYa5zOgCrul0I0d1Iv2MsuE7cF1q7aCJNd3HFmr4L5c72j6KzesvdT7iI7LeuK3KW
DhRTeba1KZ7tzAt+JpBvaYzHKBmjwEAk9jGv6qirCvvvDB21RmY4TpdMNNOhdCQQTLUi0NbdbWxA
evodAepByu++c347jfSaHeIq3gHk7bKKx5po+mO6wk9Ulp2qg5mI0KEksEmsMlP3zBOjDJi7BLBK
Wi25xqZ7Tdh8zOelXKPfCdw593O29Bf+kDewLYJNCCJYn/EeYmqVQSetOMkG87AKaKNtWkqjiTt4
uZVUJu6KYNXpMZ2MOVK0Xwfwcf3cyM5JmCl54/LkBzWDhpVkviaSnW8sV4BZuHCKPuOHNzrI4VM3
3u76tdlbtgj6PULXMm9rrkTzr2kOty0NkE4yZjABYzg5Trluevrc5Z65MLAaB0sr1NZYrWoibdri
rlgx9jT72axdY9OijmZPiEvsTRqMkMYiQtxrKSwLMzTCU1JkSQfsU9IdhRBH4s7vBxTShQv6wDEI
mNXXKqHBnJrxgX7e/QyV9rAcuWM2szjaTV894LaT6RvtgyDNy926a9dYV8rNIdlYDYj8TzOXBmNB
0wi2/jRTLfPSBoeWd4K6jQI7iwXtI7KYxb6wDaauYYkq32u6h7WesoRh3my1TL51mkB0wNY+U6mM
A//fPMWSUTb1CzGlvnGaFB3fVodW+8N1m3nDgZK+sD+C0pZgvZzyO19DjxVtSFJZBKfNQcA4kVPc
RAS4ko5H0YUqP255xtanSWOyzQZXiB1XJaxCCjaE5iWppKNukpAn0wJhexkpWL2Y23TWZ8Lo22Jn
AYEsD9bQagvRhPU3u9s5zN4bZEkziEQJxRDjJbGybboWnvcwzXjDI+Wp2bsPK+Gv94B82XSEi7ht
LjD5qi4Fn2p1Gn2h3cOSqpzez5wndx82iZX9tbEckBdo5Iw6MgTXKTJlEryHTeB6D2zZ1S4ftZHZ
OI2aMt14mcnKumFOpBf3HAp13Kkem0nUwr61j0vP3cvRn5ZAWDFpjWYday4QxIgh6aE548UBtj2H
Q9sJIFqG2cYP/reje5yxHbMY1wnOVdc0ycXqnDLZTvWcvjpDnX1iD2Pc7WZi8jddtwjGt6HrBsMr
aqxb31WTj+jDmBJsE5y1hct2Wr1TJh10NGKZspmrwgBsJHQ8wyKtf9iYdtSu0n5u7uvAH/+mmQp3
mbdqdegd+oWIxajLzof6TFFnhuHaNv1Q7dZxCbqneh2kAfSSpyyKSDLVZdsxrOVvAxFfX+ssDfTW
dcNl7/nGtERTU2ZGVNxcBtTLVbpbkjzHPIJZOfZmL/gDZ+Y+tYnKz1njo4AGmU1nG0w5sMm69suu
o5SYY1wypnpBt+VXb6S+yRSeuOciSsvRSQ5Do6rk6hireXN79rUDUG5Ci11cAgrr92bS+X1d1/7C
kmBPvAjF+lF6dDMozrbANXmZNOLE31T6+LzWOvOfuxvGhUCHhnxymWhXO7sQK3KUMa8XXiSLSlpO
60FrkTyUK2jlc0XD/uBy6cIQ4KvbJELP69kucunvAmTuD4otMvXsmlM0j+Cc159mL8IOL2AHeR0s
zsiof8jdSNqr4MVp2ncdtvWmQ/n566XmQqlCnt3BGKfsZzbp+oWvGeFSJPZhQOX93eZifZ5n4Z3t
Wq+/lrwod2QiFWff9D02asA0oD4AGOZd8ZugC1XHpS0WTNdiPhuAeToeunZG9Uu7twpDA62pGvxr
hTOUG4K70zLqCmeiZETu2716D3PPQE4r11cgxvl+RX08loaPd7BKwnxbEGV/Z8xNfrXKkc54TQym
X35LNA6tmO1DmKfDrrXscQ860n/AlRn3U5ajsENi3mEsbcMthrb6D2iUGeOYYVqvJ+MlyKbuqVnU
/Ekq93y2MKs8zP58krxIe2ql9tkcW+4u0++GPfB5egrGrjs2hg1dbUhqTOK/zK0lxt/MJXDj6Kw4
Q4XhArNni+UtoXgHHFak+Mzh7WKsgHLY/toc11SYB3uql4vPKQxwUjU/mxSo1uCJ/M7GvPlXlx5m
lrk3XmaooSfyDKazHOfh6AKBnB2n6P7IxTGODPumI38UnQ1ldXYJPBme0/FG9OnEKiEJLWyeHXVx
Oapuw0kWMHi06hQxzFy2aKaokADZgvHYDHMTFmiTuOhxwaSDp57IZJpHELDAaCNaz+rRtgEcxWTU
W7vPp7dqrBi5MtzKws0ydtlBZ3NPW0xmfdwVNH2j4+Yb5Vc2V6oJdMpiWk3mjWDCHacle9oZeXUD
DKDfphdttKAIXdKUsSmtTy1948iCiuSUBLP/Phuuw1AuEBc0kP7XUhgD0IZZvE6Wj+oyTPYZgWU6
GuM63GGEqTdJ2AXblIDGkxqMfGMUrD1HFiWINTDnqKfyvbkPrb1D80oW6bzDIPXpw9ce+jUcDzSz
zmfQqv5Or6J5ZGjI9NXR1Nok18WG8scSucV0OfJyYw8bK7EmmOFuxoRJoGey/l4tnGYFZvCfXl93
v1IcNI9I4xieJ4RKZZTjniVtPTckrxH0cTdsGGDZOl5qf33l/QVaaZvgR4K+JTf2aKb/FlkbW4QA
elY066vFN4d4OyRmT1Vq1he9SGHFwnGt59QQ7Yw0b1anJZWKRrqY7QtdmHlSCJ5cNsQxAzGj2rB0
gb3zzNnFa7Z0fSzbIc0jVoxhkQ4mKgh71RtpD0BATFWW594YVLBz5VL+DDyXKSwjuC39EKycP+ri
ASaMqQ6DAuO4qLA6NA4aIGv6MA5xRtcRlb/c4Lkbfnu1l7/hz9CIHv5E0JgrLyrNqqdQL17zWLm4
CLJMVW+6Zk9tFC6ktURZ7wY0OPiicdSVEEV2L69KOiBcgGX7UhTFaagSxt5svp/RAOfllCvXvMOh
3e0NtJdqS+0rX2aKQvg/XG6YMYwShZFFZMJWzs+qkR914LX4jvuBi3DwCrYCEJKCMOk5dmxNwNWH
YumAdLPBRoHGtb2hqhg3HjMF8KGh2rvFIj5toLyrxkuysYOam5bH6nGLTLRAGdpETFUsY96y+dUE
MhsipDH8dx5bgY7CnIHJW02Hnhl1vpugIfC1ozf4J/yQzmMzed1juq7LobUqOaIuZwNUU2v9YwVv
dcKibsLzVwbcYejSgAFlteHflslqGi03619sOayjtd1BXkjA6f07xN1CYM2nNTyAqC/QTbBFRUSx
UyfRhCntQCkYXNqsS7YMg8FJOuXEFUsCfuFrQ0iGBOu3pm77HwkeTOsnUQbh42wtgBppmw9lEXnO
hAcQM8qw86veOlYdqA6Wz2G3jCmer6ytkiEezd4/tWVKKl8TNvV8ssgmoDTrrXrf69kiHddU64Pw
KNplqMZx43vl+jPxsiSuMnJZ95I4no+08fRfigpxWGipdqsozS32mebFXgPrZXVG669qcK+IIUi4
l1Ykv8kp04+sG+0MvMd2z1lV91vSYMGMmecIGTk49xjATcTBhrlhnSAuJuaQvfHRh5jxGDD78kc7
Ve6x6nPjkxGDWx8WHNB3mMsIiZVVfpzMtruI1KiBPMOmPUtj5N1gh9A1W/i7hYLali+KkRQptRke
Jj2FEdOv+Z/r5XqL40DwM5niZSJ5P4+QvNHloHefyQBLLibwyjV1VL1n3KbwI7XLrmd84EZGOqps
S/xe8zw2Lc1aUTKKyQqnuS553fyqc6N+MELPOAi/XV9a6C/8nwyj1rgPB1XgdSmYVHpeuLMHWT6u
6+TsWLItGD404V8PfxIBBqt5g7FZFNyTYsRq1D58cLogP8tkmV5vSMzVRtn/4fvu+FZmVB/4qdY/
naWBxfuR3iGigS1PjNCW2OkGfTLg/x9vJkNsLwYvRdyG5niZdYWZprfX35npOE8+qPUxcYLqobDX
4ZfTOZODecOTDac9UgOkL1NWYtYkIgBNncYCYXEQuv6Q7Nw5Ga+QfIQcEqtWF7GrC4bZwBEeZFQa
ND+CEc/slptmuU/7oai3mn2Cz57JNSHxt/6aBxe0aA4Roq8mXqziM08sdCZrgRIPmZ38MyENt243
lOvfnCiyne7dIbgPRguuqDfK4dyl+C5ObE4yX7VmTLXNhNmCAPbKL45ZCmPSMBROe7lJdAGDkxdE
4+1xXgfVM1ErobXVS9ZcIIWNH7ZiCL0La7fNdo2Pgh1LeMd0h5lI/FFZ4jX7pcUpE2UB9zdhSHZl
vkrL86x9x242O15KHgKBGuO4dh7UX40rex6M5KSXcQ7bWHENkFu3CCtZYhq+qT1D2S2sCww77FSM
k4pR4PnJhoUeFJP0zh0Mp2AeAGYz77q+F0fDX1r7o0KQj/syscYnLkG/f5mmIM2Oa2NP7iPRausc
ydbgy6WZc+785T94uU6We9CvoDxXiVGS5kYhXeir0G0xs+wXGGNHUgdI+NzlbrAxVDsazc4RXrsB
QrdZotP5plL8T9NmGczNkvnm9A6cf5ML6XQNLEeqCYg1ISTmXJK/57zW6EnhC9qsbDgZS7n8VBkT
2PyiPO3ANNTtZG3NiijBZa/XhX4XWVaKC2kp9hQz3WlhI0Og/PFp7iVtkPSAX6rEdNUcF8LV3QUZ
LQhwm1SiS+HIfOi7SKR1t96pIXTqp7WDvLs3PRP4O8ZuuHYPTkDfDuUsRPhi1mbXR/PoDvOZadvy
KZoQGCTCJzPsmgydM4y6BJyNgtoX3shaK8wrhBb03QaYonlMAHCwDbEr8MObA/wZDAhnJ0Y/y58q
apQ3dML2xCPUz6GQCWMEw8Ws4Qv3V4ve/ZFiWjkNrQulb01EODR1xVQpRDH7xefCYLwjqYZus7vP
rD6P2SQuIxF0IChT7+GmwMD3Xjt9TZ8YlpclU8ELt0K4d1XPxZRL7l470PsVbpUegRn4ho7ZffdK
01H4GohXiyAZrLjoblQMY8cqLgMarU3OzITdDU2980pQdq2LUjA3TUp3A4FkP8gyFXd9NzYnyLbm
CZT+FxuAc2x7hX6nbCx22vaK7ZLyaYRuZT2bgeofQinLl3kYk0dNcICIoYjNi9f5+O9NrcfkWd7G
57FnjOm4aVeDmwbdstlZw0Lgwdqm8s0Nk3Z6nZLcV/uQVdIzSSWc9kSydSnXnmu5I5SmS/pDMME3
b7g1RpaJNHOd7TPBSUxFnndq5xUzF+uYwCuSYBAwZv/PZLSa7Mk6oMIHjzyPotyuc2CF16YIHII5
erD+jSyDrPmTEfaR7HKSW7wrzFC1xGzn6aqLX895sbOztW33AuGak2H2jUuJewU2C+vqhzeseH3b
Jv/UNhjcFvTCeTCTdqa+9BqeE8KeE74Ts4QqbQPYqF0rBz7lOSSl5+gl/tof0e6YO0xdrT8nQPv8
iLWqNDC4zSxjsvDThsTdFLCKPkhdeao9NX22kz+CW4BKuMwj2sCMnM7E9YbtuJOHsao5FkAstP2w
sgdoePCCtOj3nbAX/8WHdjvb/aLy7bIQBHJgeDQi3utB9jFoS19tU5Ha67Zc7Lx6spkq0HQDOGGg
AOpo3mTFCvZzW2M134xZMVBHi8ayogoIkCaHWkCdWaFLyeSbiGJbyRQhnqdqHh9q0+enlIUy6o1K
mlXslC9GBUYj9RphILNpborB++eUFVcKV4z/OthKH/o5lx8B0xpxG9ONnNpeeDS5W0QSwf16AwZU
KZKLP2KteG/NEPeOOSNcPGlh2sW5Y9+kGS0DHqEYGGLUD0uGwp9XufWsXQxsG1zMy77HQtUBqNbB
bScvTAvDLXxn22Y2Kj+257S2QYiZeOwY0hgBazN8LB5jaiIFQ4/NxT0uFPXhsZA7343KHSiFyDic
o4mAB5SztOOk0SMLLCgGxvWlXov0o5B64nj0a+aMEEAeKThWrnCe4+yZz1lR+m/LlLkilux0yI8D
Afnbwp5r4+wqKfW+vyWQ7CEsSxUR5JjOe4vRp/GXYPSxiHWedjc+JyzS3yUf28ROntFeoM8tglk/
DREq2FXieGr5tIRJxac09JK4gSFxM/fPmBdt9a+vfBR+BvuyPC4EF1CiJDPhOFlXZuMmtLsa+C4I
Ohwda1bm6d2S6dsGaAK8fG4HvxbqKazNzM1il/ZpPJXuNPl7nLyDxsDUaLF38snvDsQN1E8oKeFT
x07zl35Ss73teCjVhvt4ri5GXw3THTOT4rFmod3PdfSWMmaH9ZTvHK+akl1JUM2hUa66y2vJ/JW2
H8GFCArrNPPexZlsg9e873CcuBSsv3OWLycnp6G6eC8IBPJwRhA7Cqe3LJ8Lc9uWHSmT/gT2JkJt
HCgx70QXJv6egbNIti2o6iWVVv45Y0Z6dozF/dlT+yCQg7twKIksd08DoQpL1KnBJAKJSjd4Rj2Y
2uciaWJgEMZNFfeoCsK7hGyBbVAMuNsCbBnzlow1aH7wkv6pYXy7s/vVvC6EElwQEgUkiJH25DmS
aETuGaOWHwAMBYCqTJPdDaqC/ypAd+jPRB5XgxiORWKJIZomG8zILOuPtLwNL9cxmD4ZQxfP2TCX
f+cZzTPmC4OY6ymCNhxg1YHRTbJj8aes8Vcn6nUgjmw/+pl3VyUESLihbVzDlGtnUMye96k1TaC1
BkpcxZ98DfvAt/fl2uurJpcKi6ZO/PPsQc0Uoa2LbZZQXcbSlPIlHAzrrQ4rh5Rfe7COdLIFzXpa
zNuJ/eLmhjm9QH8C6eeKWI0CaocB295NHLEJAws9XbGbmggOTCjRqioLM1TVGwnybJczxmPxeiQ1
4QRd65uoZutyFBgPCcFp3XWf0HpE5A6Pn62vJqz2sg+n4xAu/q6j/NyJrqjv4aEI4gFzKU9Nwa4b
FL7pWlbyVikk2bVuigSgpnd++JVhyVNRVni7BzSKa9C34d4pQmPTifBxMV3r5JLBgzyXyPBEL6z+
9CgmB7+YtfdQt0moL4iVP1Lal23h282mXWaypUIj42RCMOOzbtdHfgpxYRn3eGRwrwmVnXqiwgAX
iGKpTvhWXerTWhw1jV5/XxIyg2mNnOCUaIIADjjJs+qvQVrzXTO38oThbIpXj23bntTpb9DR/i3I
6w7uD5M+cQKaSBEv4NcrCOSLrJGhNFJDh6eVfUjyzPve70vSPLZlOWj6Bfyit87gJuBMQ4fd04Ny
3iSuI/gJTAhAvBs/SakQseeoP5WtrGtfE6zHCYPROBurfR2u4mXITf2bJdEdikYfHrtcOs8NbAv5
xjSVKZ+CBWMT+GAcgaX2jsFQjMEMujxbS1pKDdyOXkSqwXLn6Hmi5qByi/jGLJdxoev2AJV1lzAU
rBguqUYyfPXW7AJLGpyqsZ3570QkrjFezvp1bi21TchvOWfKDT6VnPSvhpii8+LdMmm8BQoKIfmA
nc8C+EIeOWmPaBDfdtOrO5XeEzfruKksJqtEYYhnuhTj7JXTcG6trOw3Lk+/PgEAWifPZQMfHz+R
Ig321BsGMISvNXy9Fc/cyfnZLUv12XaddVBZwK9VwBRsU7cvDhUBsXcyGaablbufDiOL9o7owcMm
SXv7F+XB8mImNlJ3MLdNx6gqbbfYXr3dNC34MYsiPNisc8IPlZSUXMR3v2vRwuy32IciAUm8Z2rK
55iYvlq2Ls1qegga2b4EnTW9so0iBVmrDRLwFLTAbPNiginwAEFlVDTqkfJHYxZeKQWfSEoU58D6
Dycx2S01l8Ghilxrq6jqzfpKKdfDnQkGAckKSV5mXXtYSl1fRBYm295N+ru5QFiH7k1ObmuYP1gP
TXLKYhpYF5pbFlykW/OPamnvphIviOVZ2ROXurz3vKzdpLanXk05lAcQBe+CkKp3iz1zBijmvPui
7cMNszR54mBDrvGynH3CoDbjtq9Wj9RKqo4Euu4mB/GtIj+/m9Yifk56MHbG7BYXuibM0tZQbn0H
/DJtgpGwNlKS/kgs37/W23m7+La8p1ezlk2QV/PFGhq8mMPaF1uCIiy8Lw19GklaZHZO7FrISUx1
j6VNBNWyC1mRUBCykJON/qsoGludCy61DDfSJFrNrhoQ+zIiNIyKOeoMXyRXM6NoY3rOepzhCcgy
dwuKYlUx9yxIwiGF0cnCoIL1JC0M9gkiqHrw6NMFOS5J1nOwVp5a9ZWxN/0FrUtfyXvuYdzNUeOV
MJYX5HW2g+5WIkbSv0tF4PQuWKHdngwQs+bv/z8z9b9Fsn4Jwu7TCQjHZ90w1dw1BKls8bN/74/+
ko1LjkPlT4uyT/xy3ls9n+rO/B8p0v/lp/66VzvXruWXZW2dsEhiCdvrsv/mVp6va7UNCzpFUkaf
5n6hdVu9SJuT+l5Ws/MlADc1EmYfnbRPqR7uaXd+cvX9j8Dr//Yr+RKdviQcYmB59omYO8za6bMh
Ab6/9SS/buz2JhNWxMYm0VTJL7dfPnxe9W/+2be/z/8V+Y7KAOfi+MOJFJuSs9o65sY3d084X8PG
HWyZNlPvUwZTv3Fy2yGCJui++TC/JIyDzweFMIlCoKTE5CR3wE/fS/V3vuwlqFpFMEMu1IlU4Kh5
c4rlf/y2b5/1/yMV3fnyTXZcoBk9mTp5sBdGXMLBgc8A4eQEyH5zz8rXbd2uLzBeNB3/Ekv+c1R1
jxd486038euu7pnhAHd8rU5lGHzIrnlgkvHve3/012+zdXpZ+ZK10QQYm+4Wj+v3tv183dQ9t0OH
oJQvJ5Mg+mB+EIv8XrC8/eX0JnQuxymdLqeUnYYb17ptV6G5+N4L/p+dJf/Xp+kry2xtbcx89oFz
Dy3RHiEuh28+yi8fZ6Zhi3UwTCdvGu+0le7Npnj83qP88mXyJNeWfPrxVNv9lvVN79rvv/kb//Jl
Bg4BgL2lx1PCKswtoI3Y+u1if/M3/uXzJA8LtzvwzslaiuTazbS4xNbn37s1v27tloQ3tMKBVdU3
n7gavL9JIr73k3/d2V2EcAxTR2KsyFD+Q6OhWahc+T+Orf9yuVlfvs3OqFRS2WtPqqTfA2QzU0oy
63uP9Ova7iDUmSS1tGL/iw+sn547t/leCfR1bbeR6kCOadeewChA7Ets1a1FoNe3XvOve7vddBZE
UP8fzs5rR3IkzdKv0qir3Qv2UIvFVAPrpOvQOuOGyIyMpNaaTz8fo2tmI1nh7gsvVBWQIszpRprR
zP5zvgO5nAkcSITgPYZ92J33CvrI1fg0+EnSHGUtavKdK0mTHc1gMRuBUjrv0mcj1JSQkoxGlu28
dDQBZbRXHMpn5+VJzJO7UxhIoRRw6ZhBogVkkJWEyfXMxmdDtImrIGlaXm6BGD9Ad6EWkzan4nu1
jxfxFy9o0fp9OYSFS1SGUKNj8Mg+yEK4ztTmiSoixLScnEW4NNkkWDa2uTHu+qy0hyodLzTTSsYV
PAnvCUNjtA018mwMt7LY65SZPW10KNNWP7UehQsSrmYizpc2pe5bt2S3C6MBNYmAt7Qc0CQ2qAy1
QdZ2xQDevWvfjB40Ku7FBYcB5k2XWtF1LKJeRLnWX+HGCHYGMKmF7wvbuFHvg9K6Dkmoarr2uR/8
ftmPEYdkbPPGlI/NjVToHsw0jVa1LnpLZDXWKiqtqaqa30bYS5ax10jogf12KyEQ1JAowE4f9n1v
eKsx05rqkQCAjRKXXbbA1iX8BAFscHKgtSggoPG2QFEQ8SjrnBr7BU7UjEOoEJCsH1xbhetew8Nc
il7VfgsHGYdjrTsD4bBL9Px7ySxfRsq1W7WJr4W0pfjgF8KDUWb9995iZaCL+ySNIMm4ubGRBIA8
eCqBEpjBRPo1pBawQ98iwBSqfiEpKQIUvLopBh11wRHDReA1CDazvZTHWzat6X1vuu5aE4Bf68jY
r0CXYW0bkPi1EAFV+abVlJvW1LoVm8AE06jR4+bCEG6nrlAvlbBrbD204ucwQFYV1MJaQiJyEwG4
gsF2RbEqdZIsfBzjxLRZnaXDasyFDbySh1wYOo5FsFCy3nQsKmKDA1/5RsWFYyMKBXZU9sMGbgAo
+8g3L6AydqgMhgsBryXeN82WPNe1Te5+ISiagXdf79cuZNGNrkiYDFJjhf6qeuKUETlCS0UZ5j+n
lUaiW9BqYlSMtgx8ywZsIq70TpB1G2ctXjRdLvemAqEemo1aQFimblcrlbbNi6G+cK36KuNhnOC0
S9MC07c2S1ZZcHQ6zU7aYdPU+kXnpY9dPaylyGzSZdZiblItPb6rqNRfDJp4GUKiXFbQgm3fsLAs
SaAzWzize9xNtV0X4qOEImQlQsHmQQutxNbMJNoZI8VYA129buL0Vb01wHxqj9VU1zXp0Lz5ZUXm
4CQGfmyDw6dtgyXKKVQMkp5uJiRajHCBG/F9VMfbuiZ26sbyjAqMeVXCFpL6C8h3AzznlCGsX5ky
KhoKL/3lQBgaLJShGPFHUi/CLli3ys4jp+JFbRpckKUp3oOl0C+0LsNIALs2ee6gvdAJamcTeGUN
98BrLjXONeRHN2sIOsi2kaKLFwFI15eqqMRVI1s3hRDmm7GjOmT4Dhijra5Q17f6dlVNtWbsbdKy
0MpFo3J+aaLBWpuBBx8HXgG8BJ5pe7L24IHpbyNIQKukC3Z1pOzhmP0wvNa8kkIZelNdMrKHMR9f
xiCOwSIEgbYG/S/bWceZaVv4u0RUqHkl1QBiAsQtKRMWAnJdM4JxVbSBcqHJRug5ctOLK3jNl1pg
yaYDexxhGjSuJaoKV3DSIZ9WVq++T6gFlBPC3UM9e5fcVODgPCqegoCSt1Sl5dLH73nRju5THOiT
P2xsk2uVo5+VnGQ7avCMDeC7VjOdYWUqqkFE8wu4OUwzrrrBZfAdg6T0ZAls4pCskwhL9bRwBE44
0QAin+XXrXitAbpY9t0gUIfPJ3GTUQrC0sQN8+jjllqaVWk4ZlTCyjG8knvhY64bAjG9qIb4GmGN
e0lsw7XAFJ6nnAAqioA4Gw0NWSIdiDGmAwmE+DdJzzdpVG54wIRrD8vOyjV8oMcUGMwenVZWJqgD
tAKKFkY/hrNbjD/zFGFUVCnRPQIuGTVh571IgtXdh6Kqv5RpI1yKGcpHu2tqy3qlON68CcB3S6g6
afHgls07wjVhD/sOreTArUTh2uw8ASTdwB11itoY71hUjKs68fPRQQKMBIAq2VurluynW508NgED
ipjgABrU+JWD8YFI0zbCPJfLS2ssC8e3yhRie3lTdxjxopqoPUWtPXQmZc+dUTPdAg1uvXKk6G3E
ugiekQTU2a4V1HawaxR4F2HXWoatWPW3skIHqgAS37VJh5wuqsyBQo5ef2/QP9ipVY/IMlTtwVIm
MUmNAdGlcOCAN8FRBqMY9wcIGgl0iF2BddpYbW6uxyjzLiicgHyWyh0+YB9vdaHeILFIHIVy41aw
REoOcr5UNGDS9pB4N5w7ElA0qk3XgfJRfEqq/S/Kt7qxF6CGF68G5R076ktvreUGOC+rfGj9WHoW
uaXo+hLcVuAoMjXX8kfYTWPjmEWZKY4ZysZL3FpU2gpRNK+KZNzAYx42qob2pyf+YV2EIyZXQY2+
e5GvJw4H6SmCM+UXWA3zLiupmNZx8FMRKdWhqpOyl2ZIxX1OqPpLO1XIC/y9TsyEDGci841wwZom
tv2gqbF9BHAvwlhqr4UGP3XjJtCpjNpUtkDdH3BoSVsPtSA2U8N/NIp8uBbCRF1PZQ4UwWovLS0Z
ExoAOqpMwP6uw7odb1RxZOOhaDsmNA9kYgyBfpVXsRGSYoGowzao4xZ2IsYlr6xMQYttSRQ9kjyt
9qgJwVURzNTcdpgeH7KwrS5Mo00fMUs1y1pTvCdkqTkLBPTw9YpUoGFD9b/PdpFEChAkPl8jbaqi
TNf4KXNQGGeLLmfzLIwqBg7VFxyE68vALWDp64PidJl62QHKXWCZZlbr4ke1cjuiCtzbAg23hHmp
jNcyb1LWdbBqlIZPiD68JUHx6LIQs9GSpTeDF3LnEkM4LxNTnKLOPi386wxJG6gwdVdnahHZoVxo
KNsrVDQntooHYuXE2WYOq2kNZGBQYJag/F0ASaDnZXA4wMRlAM5D1523sxNnZ6Khj7/dZ5Wz4w3D
KrKpsHBy/Arg4mMX8x9v/f/x3rObf6/Lq3/9J79+y/KhxIFSz375r4cs4d//nH7mf/7O7z/xr/V7
dvU9ea/mf+m3n6Hdvz7X+V5//+0Xy5Ri+nDbvJfD3XvVxPVH+1zh9Df/f//wH+8frTwM+fuff7xl
TVpPrXlBlv7x1x9tf/75hySy9f6Pz+3/9YfTF/jzj02Wev/YT//7X3f/d/m///aT79+rmkYk9Z+q
is5b1SBsAodjl9e9//tPlH+aqiip5jRSTTx1f/wDIH/t//mHLP8TOZrIIgxNiEw1lB+qsuavP5I0
SefVbuGmnH7uj/++wt/u0f+7Z/9Im+QmC9K6+vMPPuLvR6DAJKff//R8i4jIO2q74t5jzReNOyuN
bVk4sSU/1Ph0gPGp8XaokrSQO3HfkTimN9VTHnhbGG/LT73913f5fO1TM3/bHXLtszOz1qgHOKyV
uLewRhcCVcRTIbtfBhnS8nxDLuYhWKFG3BdklsQIXlpqbSF+SFacskYFv30/7yvMDtBSuNmyO/JB
pYkj7YLUoMXxhg91/WxjnjXyKAcyYv5GBt0tg0QleS4zx3POQ1TiZ3+/s4FitkKHVWyPi0nPH438
xBHR15GFNDybb4UQZjhyU2kvqeNKVbydRQBdCyOkMzKoge11A5dvCorDL7DBZXRjlAVqQoyiWn7R
W9q1JwGrj829CbUw9NnCizsd7wAr8PxEbWmamb947MzZjJ3lmgngQRT3vRa+EAC0yEO0WtEv1hg7
HCrr4zfwwMNtzmZrfFxSzbsbCnr6qlDH7sMTo+bAk2FOv/9pUHqpUFZxxYg3xKchisiOWSXmiXjz
A+PGnA14D7UlRxhcdNIoS5YHxkiqCcw7GHKlvHGzE1/BmMbhV7dgNvIhjcjUsEdxrynvel/ti5h8
QnJsByRrELXwpwsmGi0Dqy9KG1FbeVLzmETpcogmoXK17Ab0QORslJw0NGm+ErC2Eu7loAxxfA31
tycsAzW9JEULlC1RY25XbnrRsvGwQ81EkYC/bqSkX3qWTR6m45dP/fCcN/XK77W9m1/C7loIGLq0
1r8axPR64s+YrO0zObajpr/CcsyVaAuWaFkmr+IC9aZXL42oXDPxOIGsbyl32VXUXQnNK5x1PF8/
QTgs2gClREmCoPGzH0NE2qE9HUea6l04KpwIlLfHH8BDz8lsDky7UPPNMRT3Q3pflK9qeCEBLj3e
tjzdqK9u4GzeC8O2TJqYMaRPFkZO0lBJgr+atNpVuOmH7VDD+VdvICHbjQw3DKqGMphOF/j7vEcK
reBgjYUHpUQwUje7yEqxb/mJQ56OPTTtiQdtms6+uszZLAqaGWFVyfPctvmyk18iyC3l8CqBsc04
FZsOa6HrHu8TbfruX3yYMZtTGZaAcIVa3Cum+zyE+B7MG70qbZfolNHCIxa/w6pkaGnXtV5z+CNK
DuSrPd4kBDkQdGsiBBrx2Ytjzh5ZS3o88KWk7XPYG6ZSosTPAcsntmypNqkXOBJRA4Y7S0FNqn7T
eLb8RriQKtnW8l8SjZSwA5FFLcC2Lljv2ylyNA6Y7BqvvSfes6PPsksMZFgVHszoPcMdBwrhnKNl
YOGzNwEO1gZmC30vA7kJ0WCRN3C8pz9Kdl/19HwGB86N3UvitnJg5xMA0ABlFTlFnIjw0rIX0KqV
vPdRRUuv5oBBOkL/qnKgMti4xYiWe+45lCROj9eLhD7mFlqw3Ujws2To88ev8sALwJi9APQsVApS
HYY9q+ANeqzLUHg73vKBF5gxewNYZG64nI/wasF5bSlLAaOy8jMpNhIxacc/4sDkYcxeBAS1hjAg
ecnUAm/sp7b7rgjvx5s+1C/TlPLp/YXWoo0q1E17y1oU7WbQTrxwD/XKbL7LYwzcuUS7OtOI2zQL
iePqotyaZHWq5f3xiz/UL7N5T49TBKQVH0KEXaZfhcWbHl4fb/pQv8zmqkzvIMZ7xKb4JaEynFE7
J9o9MC/ps3mpsArTEIkl2OeSTw5PueYoeImMGnI7norQ3BoBB0Uo4MvHINwSV2yTgfbQ1bVj5J4d
CJUjwcsVCF7sJrdBG6ysSkMGNXnAy5XnKqt2LNZCAhw+khZ+qW+D5qYK+tvWuJI1f1El3ys1hSyz
xdqS1/k28JaWuALwqXrhiTXdgc7TZ5ON0BqkqroGi6KSA4liVVrCmS3P5ho9R54WBMm0SbkLB8J6
4xPzw4HnVZ/ND1jT4kSV9HGfVDXi7Ggltj4Htbc9QYBGLJ66+1+/lPTZXFGQyyuQXMdU6WOg25bq
iYFw6OqnG/FpFDdJAGuREt4+Ass0ehdj+DwOvwavAY4tneihQzd1NlMAWyFKgajDfey9NdLeJe/i
xJA40CnzqSIs805GUrqfoBxUevITF3xgdtBns0PX+5JhuPK4xxGy0iWo+ql/LXgn5uRD3TGbIBQN
Dq0S0B3YbZ26XYEzPdEfB65bm80QXiS6Gel+4z5z76tKWKguq3BKkcd7+8Cjos3GpiiqnloOJYt9
Cxl19NAT7aAGNjk/kNd+Hv+MQ99gNkqhWieN0U+fUW5q9dGIKF0RR3C88QMdr81GapDFZUMaBt2T
OgVj9NQe/1C7s7HpU4WpzYR2m+8xRtxTy6NDzU6//2lo5rUp4H/Xxn0nbnzwF6NzXjfMhmNv4dMr
Yy53itbqMFLpJ958h27ebDgKcp5rzdSw51234q3EHkw558xUtT7W6p/6Im5gkrbwtPdpDjLD8bO7
8/piNhYxWBP9ON06i33NuNG0EyPxwL1T5yMxGYHf5dP1+mvjLmuWZ12uOhuCssU+pKCmy2x9GSh2
O67Pa3c27KKCRWKJFWmfeLe98lp07+e1OxtxdZQHrm4xIRHP0keXPvKP8xqeDTmx7wo1zphDzR6c
veNHZ3bEbMxh1R/duFXHvarfy+N9fWoDO3XkFzsddTbm/AAsk1HTEWF+q0f1bVMBHOlIuyjNLVqE
M3tlNgC92idAL+NTfNT9g7DLeu+8qVOdvRHzFj85vCxxT42wHrZ9f967UJ2Nv8QPIv5VeKDjDcka
oXXeQJlL8RshDzF10+7ApqEBPX/eKnKuw1dGCTlJxHzRJbtUXblnbhrmEvyuTqRmLKwevpmDJAeT
1vFxMs03Xzx3ymwAmn6amUVGP4zW9678hXRoDY7XVtzKoS6reqhE6pvjH3VgypvL8SOplNy2NEb2
yRwlNQ9S+uN4w9OY/uo7zMZkUnS5UeeMSZE8RZRoa3ngNaCtjrd+6LJnIzOi/Imlk7Vej8JHilXb
fz2v4dlgDBVqk6lB17flUjc2bnPmBc+GIiAoIl16k8WpYS5G+To494JnY3FQZDjfNQ2rRJAn26Y5
p3SLk3T2LiyVJgkNn/uX+vu4AQ40hCee7gNPxlx3D6+vUqxp9rAI7zHY2DbyTQqJ+/gN/FAJf/Hg
ybO3omjInQdZdtxL4SugkhvfQiswYX/ShSQReqA9ZtgwQZnbgHEWgwECUrqLiXJWVwrB59IgboLA
O3U102346mpmQzlogkxQSq4GI7rtJoQc582ix2xUg+VmZNRhYDfGHYlL5835UzX08/qzzYIJCxUP
ezf2b4o8uy5PTPqHbttsQPfQy/085psQLhQS75K51z5gl+N37VDjs/FcV5Sumulpq+FFFDHuNPE+
gBx2vHX5wCHMR73s80IUnFZZAdjfyyVnKW2PQ9BbpXoDnuCVYDNHQBzjycJOHpq9LsmLRAudnECX
DqsuWJyFJssrslquslRw4pCgNUPc1dj6j1/egcns46o/Xd2oSxVmeoawD9FIC7f9cGrzd6jl2eTQ
Y/GLWaww65B1mW2RTx6/4gO3a67+V0mhQ/ZLuwE+f3BhKrQxoihO9MfHUP1i0MwNAEjKhlSf5rSu
IhAAvz4cZhHXejShoeRx3YfKLyt8FltrGbY/UuNBldeQR4lq0520+Bl36h5Wx5A/q2OyrKrI0ZNo
nZOrGCJysmJlm1dPmnB3vC+mkfzVxc7mm1IMKwLuk2GfkwURBbcVXs5EgqQtKScGx4G7ODcVUO6B
OauIw57oVlBav4b6vDl+bimINS3HOJ0Oe5DsAxuTM7fWczPBiIqJvAtO7QDY2UISLga9PG+p/zcr
QZz3Uh/S2zDOtMhO2xN38VAfy79Pmwpx8iWAKCYgQ6eySP50fOZB2txCUCCUltQiG/Y6RU8Ers/H
n7tDVzwb21aLIpz4umEPNlG+8c5yIuIZn733BWq+A2q3YU/CinZ1drOzPTBZPTWiWLfftw9j0P7I
4+rteDccmIrmCjD0iF5d4vxmwbYJhW+9GSxdJT5v4zAXfQH7DzS/64c9uTbUDMvzFpni9F0+Tfjt
wNIY2iAWhABH/qI482qnJ+VTs71be9w+mkXCfBf2580+ovJ7q2R0BHmp8kCk/g2EmVcwFqeKdNqB
1ZE4G3Wlrvw16tyKOIj2m8WrWUPVmbkrfdwK4wCe27sVQ+D2pbbQMIINtbX0zffKTe16yiR07wUh
X2XZ3jJveXDtgQKH/BCVz0DS+ctQmvC7DllKSk+x7aGZpOFbVwpbDYmq6W605q7GNWhuiAxwQ9Aa
nDQuYwnJa6naQ6GAzFhO6RLjSKauWIIYk2zBfyzFl+NP74FBLM63BZqRlCD/hj2o4YqkgtI53u7H
fPjFW0mczQ6GFQTF4In93kNXoxv3nu/ZkSQim39xhVsx+BnH70JyX3TPWvtKYN5ZD4tpzWYPvxdr
NyURb28KyzTdkLB3/Pt83U+mNZs+oqCDfW8JnDh8bzPS5s56m5jW7N1tWD3cHm1q9hc2qaY9sTz6
eklgWtPvfxqIvPGkIZ7uqhs+T8HS8Xin629ud15xn83M7+0r8Bt0E444FYMnRV8E6omj4Olr//2h
wefye7s6iUf4ZMae0jZOkMkugXhCDe808sKSU4vxQ7dyNp9Yca2wAucQUGrXHmjA/MQj//WLADHo
7xcPVahqS3W6lySmiuIiTC3SSk8Vlw5d9WygRoPZwPjkqjMEHNm2y7fHH+wPfsBXfT4bqG6coykj
oIF7eUFi0K2MAbtTHRc4jP/oI8Ya1c4RW20VZ+FNAPlNkK4kSwChR9pBVWxIgdlo6rBLKVyC1l9O
gBkxM24lQXMEgV1KDh3xvck3ZfAgEjKbSngsKACBR3NikPXHv4b08e764nvMNY1qK7WmrLCrTyod
9lq3bHKVaEHN7oqfILDsjPMlz1MoDwOFE80lLNnF2PtO1G/bGCByY2x7VvtVedXmZNnEqWOqUxBs
jAFmE8IGlcURMQ+OFViKCtKtXE4v9PSi11S4oEzYUUyo3mOv/lRA4oTRi5EL96rUrjQ5uc6iH2L9
ZIDmqXpgox6BkoK+UvDmpG1AOsrbBPb3BRQt+qrObnz/OQ5XmKcvpXZ0eug1prZNSZdtx9s25iJr
SArAJEtNWpjmI1gCpyS2MZ6Awt/iVLYrUNl+CeBcLsmWVxe9UeFqA06cPAKxNTKZTBpjrUXhgpQ6
pwOXKGKZNO3EU5eRqF3p5pOpXESZtRgIwbEGi5ANmNImrgDxxgx1u9eFZSlLiyz5Jera0g9fIQ7c
VEpjk6tw3pz7IR/8NIvhW/MyQoI5pyELIrTbU67Xj4XvF4+KMRtLFJXN2OhYa+f5Q2ZemD8zmLQL
cn4wYOVQJKOtm50YXgcmBWM2ugLN81EUspN0413bACMDt1ycrEwemC/n2o5WEmADmXwRUZAWevkd
/1ww/IqVizx+iDPysAAF39YgeSzjrfLus7zbxRUwlVVCkkcBSqzVS1sroLWql2yaNmZc3ItNQyoQ
Rw8GMPU8J27rDnbsk1+u4hj2HsFQiUw8A4pqwVomebRGgwZTpmuWclogTuscVd754VNg3KbeujbI
5TulOzwwB85lHvAae3y9Ig+EOKX7UgW/PT57HGp49hp2IcSVnUA/JpZNAkrZPhxv98Ddn8uhR1+X
gmI6WDGri7Dc9eFG6E9odacFzRfP8FzGjDy8IPWQV2UbqUgFf8JLttNaWqR+uGqZsQe92HXmKXf+
gQXFXM7sKlCVO3fo4YndaNVDGV2qekU27okvc6j52XrChIA5thnvIDfogVIFy3x4razA1kFLHb8T
B0bKXNpcNcTpNNOKRUz3ako4jLl1K9Jdd3p04jsceIbM2bJCJu4RlwsvaLZqSrOKzwKXqKY5W1YQ
Sk6OVU67kbYiUzypT7wxD13vbBLsFLnRFJ0TTz3a9qINO/54Tx+6l7MZL8UnKKWlN+w5UHWMMkU+
ndiVetNMPtHjH3Hg2Z9LbUuB9HZM8RzPFU9x8aoKV2XULfDvUefBIztMguNTC4sD3TTXsWZ61EBF
5oiqr1Nbbsw1QrPzZh1jNus0Q5Glql8Ne+yVXrAPT1UbDzzrc+mpFAHgJ0ypp6RWXUrdsM2ywC4a
id6Jd+RNOsfvgjI9gV9MQXMhqp4FZBzLzG6GcpEK+FQUYP6FPYo3I0F+Q5ytc+tHPdwIaOnNYKPg
XxUrjNakrRUjYUcw1IeVW0q4mgunE4J1GVh2n48PefGYqvV6DCB9pu8RHFjQF0JQrkiNMnVzdfz6
D5zymnOVKxzSVDFLRlZav8RTSFVPhFnDHjtpl6n/IwQg1+uQFygyFPlt7l7H+q1h/ijzEttnYYcJ
quORyJKo2I+cqwmW5bThqgb1Xfm3UvSUTI75UzPwgVeJMZte+l4AH04IwF6NnK52WmiiZx3CmnMl
oulLodBMLymv/NH0jQNT/MQ4PTB25upDl1hH0S+mB8R8S7Mboft2/M5JByTgxK/8vtcaa9FvRosN
bkmxRC7JcS/vou41ka5LoN6LwXud8keAM99qC0LrHUPdxfmT5L0qBcBv0g8KDjsIcFircmB7wy8i
18A7v8RdYeMaQKb2Teoyh0TVqliHXrpQ8dRD4bblWlu2BqFnngQyGGNJP7y7U7TTnmAkMbmT8kuN
pNr0UhwvY0Drw3tdbnJSyoVvenQfkABfVcEqJkFERH0uCsOlKXl3RmnypJcSkb8R+7tdqX8bumuP
AAfNfK3Li1J3vPY5jYsAUpC1HPOKZJdfRn2nkkNU+5ej3i18lQ2KiuKdmCPFcBTVWvhKdenXIlK4
B2Mg+PRG7h6K7m5sGqfxbsT0fgRh627B00Yp6PSLvLgeYBSre13ZjYHp+KPnGP4+LMKF1V1HMmjh
8jFS97nysyItRpcAxrrrICTBvfoZ191SVI1rs6ieB0xPvk72FlnTwi2XrjY/j9/5Q0/UbBS0ntIV
GaF2e4wlYX0VnOUTVk199pJVwXckWU+7nYwZ5XI8NRV/1JS/mCPnmlCwenie/Z6GRRfqc0xuqeX4
7q1H2p+vPcaSo0Qv4fM3d6WNF4LxTdDe3GhcjObWMp/14F3rk7u8jG81okraaEPkmgTvQGN3Ssy2
qpwnjDL12UubZKUuDyRUGKSDLjRjL3onhup0PvbF959rS4sxUCBm8/1HcgiYDP1i3faPSr9rRQfg
/nkTzVxjGhRK1JRVzfq9oH7usD8563HTZm9oU09T1cgnpUB0ERpO3DrH2z1w7mzONaVRrKf/Fti0
uFNBS5Mr9d0nAJZXCux4p5FIZnhTjLdi2OUBVZuqwWK/S2DdEB9t9Phlq8Y2QPEELRzm8Uc5XHGk
EZuwOwoRV5OjpldCdaXoOIiWtQw+wo2XgfwLMPwmBfls5tsmTa/y0l3E0i7qBds1x5UXkPSZP1bl
NdmKdXNpeNeackVSJTm5Z96p2Urf0oVBSlz29EVxF0kXBgcYx7v0wMygTb//6bAgbHuAMB5PsCQv
9bcmOLFIONTsbMIhSEURkukMQhTKha+/uJxcnXfBsylnMONcIGeGYsmbQCBSb5QnRK8HVgpz0Wva
9J7YQaveVyagFnbKvv7QkqJw/LI/MHVfjejZVOGnviL6mspWkLy80jf2aoeZKhZlTqXqlae8mxQw
iW2oAOkriySKWa6IySIowquaqNjBE16NNHi3BPG89ctcNDsiXU8wOQz7RK9/Ks++ov48/lUP3Pu5
bJYA8Ii0k25EuU70uCOfWsodanc2q3imHORKSbsNy1nf8d/Pu9xpQ/ZpBASQaAaSu8a9rD+X4u5M
UbKpzoZspiR6IWRcLiya3lw1J2sf0xPzxZOkTv3z6YJbMWxyv+GCawJ2DIMcW/3RTICjpReR0S68
9lc6sLGonbAgStW/5SDTDgmuNfu71HzzQw1b74DfV77OQlwo8Us+tPcdNkpY0w5vGTfB0SetCYJZ
iHW2qRC9tS+jfDVmN16xjuNNI61JALCV+rqrXhTvLKCzas5Vu6EMkqcgRGCvvir5rujOm4omlsTn
7qoG6KgBgep7Abh2uxarE+PnwHZxLtL1WyWUakmhjq9ed+BcF1HG+YgfUtYxfZaXZ46m2bzhdcrQ
YMZjWiLerDXqVWU8nPXgz1W7GcmVYm5M46nfNJVjnFnlmqt2hcz1xsykXUm8aF66U36HA/09F+32
igLSx2hRt5cPOt7eNKNG+kiiblbdn9chs5lAgfoOibDhbLBOLpuKI9jmxHLuwLtlrtaF/i9Zmsy1
68q3Ih0XsnJRmtaJV8uBeVGZzQeKBv6omhqHgdcMq0o80e6hi569w+Vc9QBlsQbVwm+69SumnAID
bnleX89GZeBmWk/2FAsa3NguCSsnLvpQZ8yO5wyRdbORoXqoCe3bpPn6vMudjcLeGmJCOLhcw/3u
SReqd16tZq7WHYUS4qXcMOfBPReXTXHe9c61uuYIzrEWIyY9yZErMs5PiEkPdO9cpDsQWFEpRsiJ
89q9aR/P6tw5GztotFIcdRptL8rlKeDHoSudnupPb8nOUq0xJmR1ulKOfY5f6ce59xfv3jkO261S
9gBS3+87QnXCyERhkug/OqkBsVbt4qSCxrmvdWlFsrcdAaEJEqqfqUcV8SYHhrSooKtl7DDCWwGx
WppeFulTkr/Eqrfp4NMHGll0XveGWG5ZAIkwSEEmkc/WSB+F1C7vKpAHWvBoBjchjpNyq7VXCuHG
lEpJuW5IhDHK57gttonC8XT4DYUIgXGjso18wKuRTuKLiDXG7uG+CV6+JW5022bVzodvqPVDTlrS
VSenO7Ne1+5d33Ogsve9TRXLa7lqqoXUy0hdNY+gTYFwsuBm7LJ9IJCi3W1k3ijENnULNRm3VtZt
LStdq560NvEtp531QJy3tsh9TyfzNz5vOzAhqz7fZrKxA8PtMkpFxF5mi1w9MY8cmPzm6qlC5Cnv
CZPcB/VFJb/oJHTV4pmihLl8yvKaIE8VRmeu/Wzk+yF5OP54Hrro2eRX5ZEY1vGIu2JYtaa0VBsI
jZ5zvPEDA2quTKpge4OC9XjN4GMMnUA9Ufj4+qIBe/1+B8tkKPNWoqf9ds1KnCzx1bSKOn7RH1rb
vw9YYy5AKoO4rAEo8Z7pCcxRJKdOLWbap9LP4BCTRN5AlpU8J0lkpzF/CfpLju41qty12ra3qnqK
c/J17xlzxVJoelIdEoW4F80XIXtKzluzGHPJUiAGkuWhdtjL+VNlXitnkflVFCC/3xWpqfqE6C+2
2Svvcfhx/G583QmEQf7eaCZaIpE4AUWhlXc5nHh+ptXZ3++wOVfhq1VuFU3rD3tjtByVM+2RtNJY
ADN9yq95YOUpz17+Wu0qRVdgzVBcfZWCQRK13olZ7QfVQzy8nNU3c2l+gKyUFE86PN4Wl2fWKOaC
/EhydSiOrIYAPTwW/Oedt1Sew/iFStR0lXP4fajWy0S5yzFXHO+Hr6cDcy6aLwg/70UcyKStbpte
pYSELD88ZVE48ATOlfPo++RearjutEKUcy/iQjvvsqcP/LTckI2R+OSe2TE0XgthvDXjZgH06qyE
HJWE1N+bT9yi6tKAp6MYr6vh6iTJfppkvxg80mxECkPWR4JLLdU1XTtHpUZRCMBoCKc0sgVRdEo5
WJan/N8H1K3mXFLvNdmotxVVYcVfj7nl1Nlrz0kboPJ1F1drNWlBc5N9VxKrYVKVaW4i1zl+gw7d
+dkgVvSs66qAuSe6o2RzYj344ez8ov/mqvsyRGRm5Uw+qentiXGtiRNvTO065UTdjQPiB8tNShp7
ztppSLKlKAqcVJPSiOokTdcDQbyJ9I0W7C4lk/4pEa9HcLIefuX2KTSbrYcrxUVBSPz1j679HlX3
UbURx21TtKveMO3S+ikYp9CSH0aPr77OVI749BSHxH+nikactCJx1rNTUYxnebLsQKCJTbpHhaNG
2yG6xr2QVJJdSbeBfHf8/hyYZOd+gNDXsDyH7DYT/7Lxpqy6bSU/x9a+M8+sq85dAYNm6jXPAZKQ
J5DT5x0vzT0BJYn3cayY/T6OuJfGsgVPfrxHZP75cngac8Gw2qG5ibOU1a0GIr2x5eyH3l144otZ
vXWoCxNl47XXUW7Z/8XZeSzHjWVb9IceIuDNFDZ9Jr3ICYKiRHjv8fVvZY+qs4tSBCdVpaAKCSJx
7z1mn71K432MI5ruOzQkeIK2zgBoZBw3cXQw6xmvspfJeDH13ST94I21IeoFplS5ncAsI3ZrlniR
uoOhbBX+l+FShijqNWdQ2mCthkBA4FfpG/xdNx1maH2Mn3m8A8k4q+Gutuq91H4YFpjCOgNJKdnh
jNeK+rvSuq1sPAqteap6VJTqiRK7Z2pmMIt1ICe4QFSJO1bL/TrLblbv+vAySSWlRx2CceiKuJC3
wiY0SK30mvlv0x6U8lhZMAenzqPl7DAq77bpfUFholhrZ8a9bIym+7gWfU14LuvftSFdqRk+hNYJ
f+/czD05fCijXZjL+xAg7qxc1vWAsNkpG6gXnQ2+GigJyEAnnhSnx4NaOMiwMyppo6aRD+CVpznZ
VVV5TfhbnN6n2bRVA82nlH7WPCJ9HJxomDxBhKa3EafUa5tqk0kRA1XtbNfwvMZF3M5rFywilobC
b7jPl4Vdtyk/G3GX9d1GMd+mq/I2qSjh+hq9tFR+Keq9Nf1OcAlPnuUKwmRRU2iM3UU4zeYYdKn2
3IX3GRr+ti3uMSOPFxawRSs7mnz8ENwp011t+Jyq2i37mplFORC1i5UOdqKcGmiVcO1Le1p8KbL8
PBJdDVKHwm4khC3sEKgIy0eWHtVaCmRTcWqmH6S5hre4uqrxQNWMipENHSQIl94Zktyx6NPJ8r5t
M7z1fxtNclJX7LOY5pyU04oDoolbNlpMW7He8zlAf+xOrR6ssWQbA8D39Q41SAczwfJUL1UfNPnS
WY/R/DimeKlfxsWf+WN//W9NuNpJOk2Ds+RTnZ34Z8k/x0crGLy18emctpbnQJhOqZuDfKV2HnRy
a8vk2eN4GtGhxPTv9FPR7hv5R780qGrYiMtPU37tsg+le4P3MIavS/gqDZ85PzOkIMP6LjHgyOdQ
z2FO58dwfQvlTaqhEy6caLzM+bnOT3K+JZx2BB6oZOGCL6HGdMPpWBRH7P8n8d5KRPsKiW2EU4iW
Io1hkyxn6jh+JDSbxozcrvgxpiXnC5NSRBftW5Fuy6E9hvmCUeHsi3Lp98BoZoZeYsHamOW8KdQz
gmCnF07aeJx0aBa9N2GhLhXvpvZYLpVrdLm7tMPjjHWZTE0Cl7wjcZLXS2ew3BiM7tpVcIrsZa22
Wj8Do9oPlezqUWMn2q4tR1vlJRUyy57ZdQTYrda1Mdv4MhuRwaxfCsxZzZBk88inFN47RJpMRmCy
zg7AULcxA4hadsKaivPhaCUXTT0b4qUw0WW7CNLpiUlDjHfCu9HeSfJ8iFT5fs5RoSiqLWTPKXVV
uNBCSW+XPN0sH7I+2Vit4GIf4WGQWgr0h1Hh5sN9Uf9q5wzWuwZnGN9+JQ0U5R6ctJ1nrV0JmITQ
IJk7BaU5jONCIx8dXGt6tKzFrjsV0terDpcgW9Cf15HbR/NTTjFlgASbSg/48tqaOtmt9TR0aKBY
e2akulY8O4Z5yngCVvGeaAhvGsNJ62JDj98RcPoYGGZWtANgVbdqn1QJXV6XbOZ8qzF3bowu8wYI
reB6KM+W/hDKz0PSnmSsJyPmHQGfOLJS+0jrvbp7i0bqLmX3oxXnnxKKPsMSjnPHIVCu+dU706n0
wobMsEnF3ImUftuSMY0ZMwhi/Vohgc/nxhYRSQy55tbm1bsJEEP3uDSlbQ2hPy+D20Kwgljup8sW
8Oa+zn086nuBErEelPPDCnl3TL1y2Ofdj0k9D82zLjPAfyeUL5RQhXqnEfDwN2YLnpDwVsZ3E28Q
AGfSt6tlbGGnSOoz5SzxxsjDQ1TRk5cjXx+DuPXM6pxOFKqe0+RBZbHEZU+rfhfK1p7mGISG1NWz
t7mqd2zWFjNnghJToRPRX0teLd6PkhyknHyj8qQY9yBYFzF384nJs+alCpn1tDI+aTtFx6qsPLVR
KavFniHPj4nyVrY7CcKGEtduIVCNY7wMlRYOtML01tW/NHmrdAR99bbS7uroA/YGK+KAic4mbTZ9
/lPqdym3VEU7xFJbfeyJCPejJtth+jgtgTAO7hI+oyCSKsm1YBjVtS8aaK+Sj5khO2u60zo36h6s
5kdr+sV8FsbdICfbvr+n2MMRmi/Tx6pK9timniwIkMR5i1718h0YhR1LLUU6YzeyxaY1hgrpVk6Z
qj6WpYSrQkXw1W6iCoRO5efLqYJr1ZTsXrHbSRcpq4ISN9imW4GHpLYURV6iXRgG3ObRCbiNl3eb
Sfit42GIaEesWP0Shc/WoUxIZqTh0Bcx4FeWi1MXUIDYb9aqc8Kufxw45Lu7IvOX6Kwq7pwdYsYs
jSQQlYDDGO2YkyW1neSuKL2L4maGMK8+rcNZUp+l/KLkA+2xu0ZAwMUA86DaoXweTdOX6EHhg5Fy
HE7xSx+5kEJoJWHqcJ+MTwJnX2vipN7X+B+vLcVbPoPRD6uMYPGipU6Ffdu/R6PAwlTtaWy38hC6
KcIyQNSjRUA2boxqOJp5BwukcFSTuGBtznIb5rzQgM7pQxC1FFnmYi/sRP2W7flk1PuB3amqayeJ
Iie2ukCAWSQbE6EWtqrl6MmMxg/1gyVEfjYe06kLLKjQujTYVuIzR3YBQW/HHeVZ2r5J/Ckux0ze
F9VvrCIF6ZLHu354CIsBpstrv4Ze1F2Shj14PtbJ85pgibu2rqlAYe4cNXntipdU9oFQcPT6A/M1
ZsYOFnG8D6lv4NUCiYcN/LNNNwwqOUmZ8BIZbkcOs7IDzC+W9Zgbm7U/NRrgdfg9+bCvrOIk1dMp
i9BpYQw0C8mhwVOsR28vJJwv+myQGf1mcjmYq+6+bhqnDkM3WfMgHuuPfm428+AZ/NLQyZ0qbA7F
NOGMe0dwyFZg+qht9PwdJI8NM8hdesHtqs6X5EfUP3YZZQDODqP2U5a2RXh9rsqlC2V7ZA11fbbv
eQQ6GUYiBHoK0lsNSrH2y+xj5XwriF4gI3uKSQ2Cl1ghwm6AsEyZ5srLT4EDTscNeGhPS/ReEUwD
VhuMeLPylOGNOLG2ngdN9EpVvS4AKx42UWcdewadFO2XASY7M0wPFo6fhOW2X0RbaS2n4b1J62qT
S28wpFw97wkEHOko9QqcGdlr+8SXEt0bu00L+mbOGSYUrl4Yu2w4ZvrwkOqfunoJ9fusuBCA9l0X
tNXkrdneipCXSI1TpRtMYhwd+pEM2gR1WZoWx1zSXDWNoVJrR7XKXKDhF8DYm6Je7G4tgirnYGvy
oGsYB9MklgZUObbnXuWpDWCxNTUYtV+ThdffQuNhNOoXxTgp81O9/CBm2Izi9AYMgo+H/yRlDnMp
bG4T+q2PpQ7ESAMqFrmrfppHw5ZkwnnQVQZhed2Ml6TInU6+K6fONbWahdE7AgHVoM+ItCcSgjmQ
jJe4UPx1KA9jqdlA57B3au5a3CrjVrqoGkfOdIWZZ3tZKckFDC9K90njhtQirNxyutF0mgKTMB0a
DW+UtRLdtKbTJYZjiNumJVrMuEDBQ2k7V8t8MGy4SteXZTg3denXWXdMDHBdZrxBRu4IuF+YXNRA
n5HWGEXrK00+c6PU2WHE8FvhMa/CerBK9GOq9pqzobbY60gERav82TPop4eGDdl1201bbc6dhgmi
2SLCx4hG1nJPKeb7bJ2CksVpViMmLIM9EsnPWXyBIAZBHPMNRROdvvylG9VZTvZt9d4poaebMofX
5OpLBxMKlX586ipmnMx9nQnQ4AcPJz1yW+bcqgBrYzv8HMPEDfvnQbc2YlP62JfvFWvH7wFxKNbi
IIakPnuKMkNqYvJMCZbC/J2OWOVYpZcZsxtHLpgisGQDAJ1q8XvjbCjcOFN95YRQfRhOTW14+nQv
y0vQUwOqRNPGic+fE/murYtD0yOIbJGwgvYijZH1mObYU0+KGOnPUVw5DeJ4IkeYbp4ZVV6yGoyr
Ql0ym08Db3B76tnajKE71vUD7i0Q5u4GoO+FGl8WdhqmIMsmSNbEQb5QFPgiz4dSGgnusAOX2LWT
bi63BcYyvVKdLHOvMSeGwY496SUzWxXqZHMT1vddC9lHZ3f8kVg/Mear7RojzyyJOdLIgJIeCT+7
OJ7AyiCdJpM6z9oCgW9mXxIrN2uV44THgCEpLmsrqNenkmnJiINXA74lpF5tYlUeVo+TNj+K+HcP
OTxHNDvkKJ0U5CofuApgNZeDJUzeOBk+rAiEAs4whaCZBltPH6Uodw3ZcpaFfIJEckpXZ2IJzmHp
Deuz0RESFKpT6PrGAsZmi5YQlIggC7bKrMd7v50vFlAiHJp6t9HC57XNnEKLT6tqubK4FbPsYjWf
ZqPaKgOcnTK7K+PJK1rzeVadnmRhMbuTujyuyrmcwj2MMU+uWY/a3grvVpLyOO6D0CILjhpX7lUH
zkxQxgb4ifFQV+qniis9Lv1NdekV3yhPYOzxhLYt6VVOnsf4brRiG7oX+xZq9jY5NilljWZACe3r
WOvr4vIoxKkThrKTVfmFNhfxQ23T5g30xbpT0ngTLta2z6KjWky+Fsm/MiJUfYwPk/G8jA3dKiIG
mIAlUqykVXyAzE7JaCxwNwx2hECx4p2IFKsbFxJyCgz4tmEOLduKggNPATyUXIImr6+Hwj7UTwqZ
RmfQTJ4eB2OFT0Pab6xKECnHUWcA9+plX812rreeDHpMM2snY7eTVemcCPFxomU8ia7KKJhApFNE
zCjJriADGlj0t9n8tPJ433SZLSU/+zJ5oitzpiqCeYO0K2NOuHwwTqbaPnZ9GCC3I1u4mFV1ruO7
dL6/JqZOQTCc9IqTTse8pMFsyEd9WhwTbGLC1rPU+0hvT3XIMbC+Y4voGKUCcVTwVvMtpaY4sYqo
G6HHzWNa5ONq53SIy7cqZ2z9WsmJ7/v2PaVco6sqkVnuNtEn9AvqWhFENQZ5MapflPcZYaRM11e3
PkDZPZgjb/ASaIO50QdSlUY5xJni1jpAm+soDUS/QgsKy2u5M2P6rAxIU52x0eoTFUdH4qvHSjyI
zE1cGraew/YTEmicfI2jSoLPmgAL0JvMaM/XjWerRN0GtyKtfwn1lk32c2Xj7Bn5TEMYcMK4iQha
4avbg5ShQE4dOck/57pzkKYDH7i7lkUkzrFJ7R9SeWM2J5puTMFgbVb+Tpp3qwv3iQizseHckZZL
ExeekX8KawB90JdDaKNKMMeWE69tIPLWpgrx56xtNKIHcmNJWb14WdnzRGXbGCZ5beWmRbQp8vFS
Wm+lNJwqqlGaptjDSKweiaeVW+sZb+1AMSTGj2LdicbLiEQnEn5Xy4WyxmI+aG7mTcmvVjYPFlWh
zDgtHfRWYqpyypjyfpO19yLcTVTa283Ul0Gn+h2zyEJ2zIjkxu5HWm4rihjq4MHfDJMeeGJDfP6z
xEg5jXUbsq3dJqq/rp8zActKdjljxq10h0yavIYCcYqpksa4E/U1ZNvTuZiElxZjyyErTyn7dJMD
Tyjybdww0WLBzUyRo9V35Ti7WaLYFXnpOrsFmTba7wMkyoMRK5uCEK7QI9ua34p+2IvhuU4SJvHP
INFcoRnc3npXOxXXrOSY0roQud9I1Hn647ZXs7OgNUTGn4U5On04emND9Fd1bjaO7hglcH1CypVP
4RpuLDMw6XHpUH0SI98X7XNdho61EltV2n4wGakRqeT21zxSOzbxsrM6h7kApzXQpuuFI+RIS7rC
WdCpW5l6qGc2cWB2etwBrp8pNUkMP0xOQVQwNyoVO4SoAFeakRewkZh7YVKZyKmtAI2Vz0Z0taZP
z9FieCJQ00i3XK0J3aKe+KuDG6eNE8vTYTJ5UYrsEC2nWc7v02a+tHPJpD2bWCr4qpQEYxVSB2C2
v5w2GVtVa7wZegZoULJVXhdZJAwREq7GvqG/9MxlSYJ016jWs4arC9WJJ6Z0Hbzej81qPWXltFU7
6dir43EJ56BDSitS2ZaFbZFju08B8vrXU1UgGi89Y07tfIRBDFJ2aWGsmoRj0Xjsl5/zvdkr+77v
X+UJKYpMFjqA24vkkJJupTEPLDzEAyW2Fj2aRHEE0t5FbE2i33blgMeTwRiTzbS0H6JVB9DI3UZk
ZK9Qd4UkeH2lCcFUvK2huteQGywa6JLMk5MsYgKK4X8xcpfqde4QRTfLSQ4ltxwPFSYd86sC4TYL
H7XoR9Rau6HO9njbvcYrO7c1Be26gCllgegv5gjuRvpsxpcGPocaG94qANHpQy/Oaq+Qp3PX5rNt
6PE9SQnqAHcsSdStH3Fv7qa4fJ8npLt6dVwabSuBHmXwUMjs1OhpSdGHIhGa2IiyFB38xPu1eJMq
OEZzEKTpoLQ84+UhWg6mcJ5TvrJNd2W9i2DHDZjIhPlWD6bAxKtCrnRX1VpgLqvoNO2dhofbIKQR
QZTmrOHpvknWz1oN6rYGpSJQfevIM6y29yfy/th6Ett7I63uhKbxrEzeld1C/brxO2x9IgU11Pxg
Ea52jbVra5ncjDfMHC0Mg2rgqpA+HwoKF6El78TeoLLZVHbfasRMawXU8pRm2wjR9rVa50dttZHl
O3U9QVT2TVibFZAGWO1Njpz6XosYYxnLd5i/zpwNfmzJNMEG//pnYDG+Qq+q4d89TYLrn6+zomG1
eivB4CSZds2YWp+U17wHtyQuXAwSIWKOp6R61WNv4X3bSnPoCRi6Nb4z5MEWtJhaqvY5hxXuQljR
dGCb9Z6ZFv3COKOb0dbJ9lNBEaYllJ6V9qGrjGCeWnui6xzCwI0G6k/WOUoUV0T0MoiN0y/DAyiX
99pi/qAtnaF4C2m5zp9a+2iEH+vAMSkYfq/VQaNSDsbrY6x/GfVjY+wKa+TM7bx2Os7QLbsh8ZTh
rJuCb/DX6/U32bE3groduiHoLNXF7JUZCssmANj3AxypY9OCxl7eymUba/tCLuyiPFj6cyN2Xj3B
RF5FV6BqkIqeKTKrKclOohuM5r93vPs1JV4IziQDxOEVBeOFWQoJ1ZcUB4nQ/khG+bmetJzlOAWU
vu4LcyfUm8yIvKnfLtr6LhJ2tnOP0RQDkNE2nDZh02wGAWPPUvTjhCrVMPihpPkiC2HhYQ/xrzkr
35OuYIXlrqBPHLW/zAXs5mw+Jwo2k5aRPZiQq6UMMb2A/mxN5SOGMH6UScTWu3Hac2xsecGDvhW3
rcQ+kI2fOrtU1UFWlh4j0CU699/w9JdkoMQYGu5iqu99P6KUS+6sCJot+G98EnHTqiggrWu5KUez
cA1Rdef1DlCQ5FiU++Z58UolOeDacgcz5jB12cHU102cyNtQEDdiaZLVqYc4Ke8khFx93wUhOcFY
qH6TjRt1hDxC20LKj5HylC0vVfphpR/p9B5xBEh4m2SHXnmvgI0b/TnSTpN+N5KzAXuWIyqRFEwE
Ifey9SPtXqzlJRs+Z8atyuWkjhtq+MgERdOngqrEmqdnjCkcr+3rVooYwbzQUJTakitcIvnOpCoD
EFfod/N0l7XHqD6p+VGKj4l0FJePWb76eT/wGrpjnfmDINxhClqyNa1i6uQhg8nZtPyIGezsjNOo
nfPrCfjYxNn9opOQNoWXN6PDw/hVVR+t5tcK8saOExdSPZDWOXHYiUwcXOIHnXhXowhfxnh8Rm6j
1M6KNAWDwJ2hkoAxK6vslPx0TS8X65IJ53agelQehVC5X5X2oHGkRSqtwA225LTegk5jbJjof71o
0zYsPjEpRW5xGMQPSYg2isKCmo5p6nXC85w8tbMjSztKBSWuUdl09anp9rIW1IoF033Zkf7n5vX7
3g+GchKSU9efNRXrErq9NNMiqpf7KduVg6m8pqscMF20z6s3ebYOynCvdjNezKWIG431PlTDWYM0
6FrjuyY+97Hkk2n5kZVAPAR31cMg/cmef7dG1kYVlOPVHicf7sz4pRgQtg9PQvJc0C/qH8zaTWtz
p8Y7k9B8oxq/hOlBey3TrdB2XreoQSeepOLMKD9tDacLzBG5aeRFIYY9nfK4FJKTsx9PYcN7e1Ly
8S7JTkYXexikB7kcvurxXcyOIGoY/BAj0jAg8TMTuzSCdks6U+iqM5gPg5BvBYX8R+SDashMjygl
PXGgKik81NGvIio+rKby1tE6iEq01+X1INe0nrtOcRoDbS8GrDlxuJWYnsb2nTS+TvMREkpCFeAh
IyVVy9SfehA6vTl4bYxuKVZceXyCC4hPcEfPeS/2H3I7+eimbJnSR04hQytEt5eEh7n+xfhV01HL
qPlJmT4NU/VgDg+SKHh/VhP8u/7FuPUIU+Ooa4cJoWDewdimf/8X77GvrnujTErnouL847pm5zfW
sTa+pYw3bm3BxCQRK23huimNzGEjflcweaORLUGYybWJAmxpMZPmK/qLAOyLAT/DuhEYRUWjzH0h
cCgp+jZN3kZh9CRd4oylIyurwZw1TpTLfmH9NsP5IY87u6b+GllAjxl5L3/qWfaXe/niO7n19GLK
X8vT6+/YaLSm3Ox7X/WtLc+YTbqZVXwlYnFaaGXRAP/Wu2leNUEf7/dJGcHslf7PXHVrTIqCiSHJ
HVIv+Zvg59+locat/U6itGYWysw3c9gADg8U80Tabof5+hfxz39Epv8rmDLMq4rxH3eeiFEvjIkw
4WJKua5xhrUPopoYm+b4KG2NVLRnAQahomzJGPeJpnmq/BIuOWHoubTorYzsw1RGpLA6ie147ou/
TGp8eWvXl+Mft5aP2SrGEYrjgqo3uFhm1Td4D0R1fciGX/Sgt82wKfsn1D6qfqyxUNdxsRAaAxuH
zM7JIciEoAIewuJR1r43vmvc2v3wdVQUEyxsaguXmjOk1O+9QlcF1T9+28Yshq4TUbr2tGYX+ffw
PV/2K2/6vy48VW1ltCsXVgOhB+H+zVf+ZrcwpkxSBUvHslF2RIU01P3Wc7j1+DFaNWumpOV2F9mN
UB9qlEG+d+kbcSBEPLlcByYRy34v5n4yf2+nv/XzicEJlNG4LHvpY32pfv35ZpV/1xMa/+Pmk8iC
oS0G27GKOguZx6hd3Wgpn8xrQuM6PyeFQggY3lnCtWeNMUhLf3HKD7X6SgtCEA5qukuIJuoULJas
bulE+Bmk3Gb9VY7Yyk7z6dqdT0QrGKUfYvg+NveWLAa68BhHI4KonbTq2A+zmArp/s+/1vVZ/8t+
Y9zsN4acxpJMxX+fTw8LXiVTO8Ji6KZXpW7ek5pfMQ7n772itz4/S6YVet7wKhnpeW19w3z+8+/w
xel0a8mjlOpQSmrCbh8dqvSaK/z5ul/s9sbNFqCrQ43XJs9mFCo2YiiMQkhhyYQA/jeD2P+8k//2
/G92gzEVFbHRWAOpHDtreVdWB1F9rMa3PreoMoY0kLejcuiqg5G/ld2ZY70qXxpBQOiW2VQxKV3n
TtV8FOObJTyExksiv4JX1xcKthA1IKF3166lgM1ORGmnyv2q+a3QJ4WErcs1x/lTkj1riYuW2TZp
2aRWIGG+ZDSx0xtHeQiM6SJSRxR/JumdJn1Y6yvVZ2eMz9J8WfUri+1StNZJaPdzekoqZAdVQ5Px
raa+ozftJSoVdJEoeKJ77AzNdoWxWz3MqujWxfMY7hr02dYuGrZ//ta+0IQbxs1OqDMU1qcDnkRX
bw6SQYRPtGrw1lxmCv064kfL0SIJ4kbl1mTCKsV3K4q/ZT8HWfa/t/dutiphYtBrPzfHKNxMf5NS
f/GS33ouylWkxgL6gf3waT7WfznTv9rU9JtAaUmEyhwb5Prl+KKBF0UKSnnMwXVLjZj87SjHDa0/
R5IrLbotiiuEaToSkeHW3TbOtmT7Ux9o+ULRkIdNV8PQ5GNUrT/EpDtbaonaQL8zy9jFWTCQKC7P
ib6N1k0RKU5cJIeFenKmHArYLInyt8nur57VdUH/4+zu1Xwq10wiJtjhQDB9z4XGuLXRGju62W3M
ZZMT3bjkb44p/z6gYtx6aF1hA1lR8MaEGm25XwxObPT2m2ehrvz3o0i6aWgbvOf2yYoHg1ekfwlU
v7rpm71REgomrmuuG0eFY41UOhCTTN9jJxq3bk0iuI5CHDAtlz7ojn4v27j1VuoEuezymVkR40f4
qP/8827zxat266uU6VEnjMh0rt4kXep238y4bp2U9Kmrwun6BNYf6+lvTh9fHGjazWovBnza1bAg
lrOaoLXQo6NBMkRkEmbvfu953Cw9NWVDmXJl3ldvg1v+/t5Fb4KUFDdmMTF52dofjeFRxfneZa/f
6T+2iaJNSLor4kRUjLS5rNc/X/arp3yz5GQtaoVJlknhlGFjIAAuotoxOiVQ8r8Z8H71ETerL5Px
1jRR4uIrT1Pi96jfpYDqrewvzkVfhLq3zkWDmMaKIPXsn8t0mKPRtvJpb1LOXOQLwzzfC9P/48n1
j8ef5uqkzxnOuXKBzHxj9ZH/5y/gizV5a0QkN+o4LJ3ETP1z9Ch878W+NSHS1YqGrUiLQJPCLUV9
Ztr/fLdf7KTqzaLUwwjrzWu2kmSbDJET8VUVl96fL/7Vo7hZjrIFUrhg2vFarZ3G7aJ882ncrMh6
STUq4zzirvOXq17c/vP9fvHm3VoRYWHQyPiHLSDhEAX3GNdnaObumiX1QnX9y4d8sXrU2wWqZ2bU
p3wIZdGrroP+gorqS+m+d9DcGgQpGryQqMPTQW+6xNZVya2QG/75AX31hd7kC5FmStlg8oVqIW5w
OD/8JWr+6ro3QbOJn3ixLNyzrLnTh5AGf77d/2TH/5Lf3HoCqf2kWZk1zXuRmbAFT8AUTdocHVLc
WYX51xqNKB6ZK+qY1VgaV5hFRri2OppLUbZ12ll5hZrrrMsmAmDGPJo4SGuFpmcRTOuTWi7XTv8+
NmUHseTVHVSp4yerUD1z0YNqpSqrBJI+uhTMHBULjbD8eZ2OEDIRqcLbSpIFzeGgY9g3r/leFXuk
mg8d0u5Ep3+Om2xhvNOi9ySyrIhSn07LJc7LYM3nrdy3Xo+/n1m6wqof8mjZWik/Hn5rNFP7p1WK
/JjJpLG4dPj5h+q9KaNMKGTmUZ8wsENd8JcoRDOu3/+/PeebWgqjwpJEbDrh3N0za/sczk8aeiMB
AWVlPlQLzyd8m1IhkC1lu1i932ftbul0ehg7o1/oy0+bwjiWIc7l6FNVnMtni1Z5bY/mr2tVIqt2
rcEwkVwFVwuSWfEyZACRuEMqGEQqAzv8dFnPTfYrld8ZfWDC4bGkcViqm5Xe8zz4s4qOZY2wN3Sn
pnATdN7J9FEx94WFkaN2nZ0jFjbmmTmgjSqlfkZ3Y0WUlNOo135BjdanvTK8jrkVFOYUaDFFEhTa
y89K/plCKpmnbYouQzr3uS9Y6G7o2TaS09bbWf6kTO9M+vCUdeW5Fvr9ktFUGulUMqTcKZXTIikL
0ZhkCh6w0/PSoZQeLwuS+ajgSaQng54cA2popHBBS7DdF4b7Lm7QgKmbPFadeRHuqx7N57skLfZA
slnHlZ+t2fMM/ztPnqt19qp2r+h+JdKrx89xkFrX4IdT8byCQp606U5ggrxR+Z/lZEQhK4iugmB8
WGSbZVDrJ3yw7Lne6HVvt90dAA2nTAZPUT/y5qAtmpvqpaNM0kvZNYwpoknnrsZE+alj4w5qapNY
uK5P4+CLK2RrZlKKuLufm/qq/lK07n4Ze9dkkmKQBRfdRjAnF3TTRlF6OQblhiA5UzJuR1T4kZE7
YCXXGuxEvG4FBqzUE4A9N0eObmkZoAzTkbgFjY9uULKMEVKsa4PRk9XQVcN2K4WdP046TqfWTmLU
0wpnZqqK/6fuPLbjRto0fSv/6dXMAn8HAn5Ody/SIB29EUVucEiKhPceVz8PWNXdYlIShzOrqapD
lUQxAwEEIj7zmnVgNduWXlsTBusEsEJcDZvSfG06zw1DZ5uhrSkD7TnzgU5D0PJp0NqpWJuhXGXJ
9Vhps0TM0lSQ9q2Ss0T+CK2LESoDRdIl5RCgqQ7+eenSttpdExjLceYdTh5gou+JU1zaE5pMdFCM
hQIfQVFOnag5LWj8lsM61b+P2O9O4YmF/F27JRG6oF52bk/9iepcqcHL4MPWVIEkFCDbjXw56Dei
7/dOvKGiRF/U2xjgLRh6MfguXTo0OJYOGHRgQU6NhcNprwrgYhkgzHLdJ9NNa0MIKoGNCn2R8cT0
7K4a7gQrEWjUQJPA67xl6uVApdJF7SvLakSDBNuXybEWWn+H7nEdBst4gGKSgkydUrfX9gKYg9kE
wNnoWhagfRNIAI95rEEr3JWRtggsDZ9EZP5SmI3VSTgOLipQSA+uo/g6Tm2AAy+dZi9wqFHrvZJB
TqdONHQ88M5caugFaeLKgHUNcQf5cIl8Vm081HnqBnQz7OgmHa9qAcDcd5Y8DDBWBwlj2MnA2zus
Y4qRTXynpBXKRBpcDLlNevvSN5zrzjoA30qBPRfhvkfRvBhcszJPWzZoq/6uJHACY7iiYb0SBWLN
EaEVilu0TUDPJkG8Tprvg8H72QLTwXGk015QbFxKAQFr1FeF8ViCbm2Gb82QbURo0Xu9jG1kM+0t
4CC1iZdtgHfkTH7s4n0+nascYWp4V7eg4qNHx9S3RWECN6y2jiWoznWLHCpnYnQLRfDSQfg5N9PL
PGYZD8bCBtcvnO3onHoWdm21hWJ0vuyaW1sFvQnGfpXHwYuIkr0fXKf013mX5gOxNwBAWXd6n7FF
Zuup8e88ul0NsODUSU9N/8H2gcKz4Brwcz3+MIsR0FDBKyrsbxFIjwwLnTyeLsxS3KZg4scUevGQ
sS9HzkOqsCMGQ1xtksFcmc2wrAxqz0aV31eduevECaDUALUYNB6gDqNAamauFh6a7kmtTsPkVIp7
ux/cKOdUHmhK1rNkbn+QOsf+j7Epd3WhbeLoCqzhevSyUzKApc5zww2miq+NAk1maICNA762oXnk
pVvVck4redpVTyUdeb9fNojXmw06hn6xHu2dUQ2L0rpt7AdqS6so7Fal+c1IXzXzuovu8Q1b6VBJ
fIKONnuy4DFMOO/I2rqsoouixi7Fv46qb2no8kZteo9PM5Lw1I/Hix5PsFDZx70Flo4dGAwu2qpL
Oi4Q8YxyEUc1nGB7X2di2aeAB9I6WrfRlZc3hy6DpwEWxwTmXYLdNIlMSKZMx7n3xisRZ+BwAbD4
wY0/XXMZKwHoSNjdk9Z5J5W4VPTbPtw01IShUg1hv0uUveVRE3ZOY1pIBSD2WS4lHa3nNufE6V5y
uHnhmLhpO5w0FlQ3h/e3/O456m4I6LLWIDsVFmsiBHwZb2HQpJstbZVwIBTuCdSujPYzBb3faFpY
xxpvAeaJHoSY/uCMZ02trkL25rqCGV6+6n20yQitGoAuYZVhAgWdHf4A7r9r31SWfQD3LXydZHoV
exxu3nWVpqvU8Inz5Crn9Yxy6o72rmk7QFcQ3sNmWQXKtmpzUOEOXM1rJwEZmuWu2QCqAhj858hW
f1M0/lXIdZS45U3QxkXQUentwCsmsN4RrykvA9lua6VchWzGMI23vbYpi+nEVu8r+wcY2IVMzJWV
d4tggnsJEasA5TFEBozscxxGFhO0iH6CQKqsS709ACsMh8uoSNYFkvNmfNFmkFYjeahnLGFBgEqr
r9FhxVvFMsluYvWyQfhgavqVnWtr4Y0rctUfKSRUJ57c0EeViqbBeIlhuptD5Ax3PTyxsLkwQDFp
Ix5E4rZDmtGCTBJ5p0nwDJTWKLp9b15FnFNRn619ckm7tU6jGEQa1XyPyAoCG32GPMYmsYc6Xe9R
ClIXaRlCKXcrKPc93ekKUBDbwVQ9TOUBzR8iIejKVn4nFKSvKSXOMrStcmKU/lXDxjXCBBhq1ylP
HeOsqlZNeCnzaSui3chzr2FzeT6oYiXfatJfAk4jLth7xcZLdrKvl6YZrCa2M8MCzwnZwtYBZ6vF
WrfPMzZlUbYL2eTs4kA+IRJpj3p71adXAfwzqrD5XKoOLwuAcihmOJXjhjEBqL1RTHhqmjgJk7NJ
eeDIAJHZrzQip6K7GiP6pL4rvNOJw7Mqr+3JXvlyowyL/sqqT8thWnhzr0Uc/OlSZjeWemHE1Rqz
44VOkzxsT1vrew0vM9kNbGsm4bKhspJnXDx6AjHPfQofbMQmYmj/9bXXfxPiMvCfuuoQRnce3OqQ
tZCy/jTjrPCfnAouFR8c3eRVODteE2uw4dpQ92lp4a/g+fZFAAtnsMAtY4S2biEiVqm4GZLLnL66
hfMAQNu1ncqdI1XXNr0rTLnXsXPACMOOK7cogN9LedLkwS4j+/GAiOeJCXKKx+OMtAvKb3n9kHrX
dXirps4ekhCCgNqNN7TfFVEcEl7p3HqezOGyw/sT5wVs3lYZxmc19ac2v9EbdggBkSHI9x7oTy3k
BsCWDhX/GoDXsoYm2gkOgfEyTz2syoZF552NuHcWIN3KR0+96mS+qCBiOBb6BfqtgUBtGsKWFfGJ
Xtx2yaYdvkfxuMrbPXJls1EoYSsoLJ2NUdVOM15FrbjEdXjBSwYHHh4z1g287I9qdNUSXgievnML
vwvfkaZ/rLyDRldYXlAuIdxfS4DEzXRq6CdhN2xs21mhANKIw8j5keoPEUyHwfmm2y8qln5mmK/9
Lr+ydP82g6wdIjOCBkqDDPyq9YDGB5xAMfmnj7b3hj9UE0QdxmCTqs9eM67tgTAAVPiy0rd6sBn7
Eib7QaWJmZjkvvVdHOUQomNwcy2kdmQYuvrWVuqDyDGNKYOGnNn0thPhdd7W3wMEsk2nhYMVbHQH
IQO6RCYcxK4B55k2ax/WQa2XN2br7NDUP+th9VsjqNZklZrIp6kQ71Rn2WOxE82peE8oBPu/NS8M
yP+BdzazaBBP8Wy3GRx6c2zjPmxlhAXSKXAhNJXkAP0czGGr5yiDGwD3zfxhZUOasOp9KE5k/m2g
gKYlI0SRaRl7RORwOVTTviomfELm5+mMm6zb1t1uPoRkUr6GerKNPG0J5XxpVxAi9OuREkJKtUmB
kjUl/grCB5IVu7AFBm1uh2FfR/a5pacQa8NTTUMkNwFUWDbrwN9EiK7YdXrlqfqmgQnjV+2Zp2t7
dNM2YwB0qsfsrRq2k27vrFYc6oT1yI5kI8TcG/cKtB8vY4Oqr3wA/lX10FWea6Xgm2/w7ClG72TM
rOsk7reqDfIQIZxPjrPf1A+OCoUwl7gZcKYPI8RCeNFB9fLnD37Tm/vVMXlUKuzVzux1WQ4Hu21u
2czOPGR6BpM4VEMYAo+okfjfTgF92i/INRCDmEvIZYdJUc/jwd6JevoW2K+R45853uufL2oe+1fX
NFfBfio9V5NTgp83kQ1L9EVMEDRDlPsi/6Q6+qb+9qvPP6ow6rHddWVCS68Q2qqZxG3v7zOJVVH/
GirXfqvSmN+pPUjjZt9zJrZjdJZYZ+Wn9rtvgny/ugL5foYIlOcma5AZUkeZYNjLMYUPUq5Bku29
3oF1gctkfj7goxDCdK45q1LJKZOdNMUBqOuAqoItxf9drV87KlsGEMHCmMb4IVA2an87hZ/UFzld
f/MojwqXlpnB3+C8OkC+X5R47FKNg5e4BRpxTfIMOSQ7EABh5ZEsM7r+WfhcJgjVqysx1dc5J8oU
6KsSkhpnwVqHKj3AW0gy0t/LrrjXfN01zNbVJ30fFN06UO51EOK5Zp87+fe+6JajH67T9Fs5Wcs+
hg1X7Or6xBu/ZU25Qt3IgRGrNudVFC1TREUqCs2ld6HZe5vdlD1tWZgnMP/K8i4WLeU1tG0argFC
Gbt7nUMIiqelVdwjFZJ4sNn2TYcit1iBAmlTi+ARmrzS3AVslAOMoyFP50rC0lPqxawyULYFUcVj
HBAsxgB1EdBIGpihgX3amMNO0UH0z0odazs5ccQaEqs+QVcsz4J8V4/e0qBEKKlDDFq6jRDiikkL
8gYyvbrTi3iBoBsc1Xy8jZp8VbXBDsFUlLbuLY2wPdzF5b6gxIbVUug/TsNrlvuHAqJPGYCfhsWI
QovUNkZ/4iBXneNrQIvsZJrCsyoMOY2J2zlVezXiXUlX/gADvIfO6G881zdU1KYsHjXU1+E+0uVp
lr9qeblN7HGVtDO7f18EN2E13cc9wY8Jb9BU16ScyyLkxIGmV2c3XXwq41OAoog7eZHrjE9aqq5H
EV1ZzYsTPOsyWBU94nGpReEjIteKF5UUyyHbKsVVYxWrSSte+zrbNspEznZv6QeA5NBdm5NU09bo
mZDI60tUlRadmV5MkMl7+EZVN7h97lFASk4gvL05jPtBcm8DLAiSfN0W32MKxO1Mr0RI0ZoiykjW
IVXPgum0IXqsRv/WUO7GqDo42YsVwKo10tWglesRXkHbO2d6oO0bX3sKNSoQADcc8aJ0GtxjbLVq
A9naAqP1uwjeFupibeE66GtkqX4RWeKTPshvmjny6Ewp46hjyXg9UUdH1fB68IOVYgMhCWDHTZ8h
HH6zl8uj8wW11kwiItQfmvg2xWbYqE8caK1/Pih+0xY5lud2powkhUjqkItt5GOYN4yf5Y+/3rfk
0RFh+WqoU9ntD0N92nbXnACffPBvulvHmrimo+V9ZlEpb5GH6LwJZTBE5DA7zsRnx9tvmg1vCOGf
jk/DypI6ngweLEyOIm7wEDQpl+0jJEvC6DYQmzGz2WfCpaPbyz8/id895qN9PptUYY3ztKrgUbPm
yBBOHxIAf/7039y0Y7FcOw6CdGp5zr4hcCI/DLKBgIoIXf/jzwO8LfpfHMjHyrmR14CkNTROQHOc
d+pdWIVncaE/qT5Feqx5Q3bWRn22uoH0NjlLve92RUoyO+FBuENladUWCIf54zYuyGhF/uSY6a6B
b0nzzq06dR1FySEjmv7kin/3lI+QbMIcfeEVA61GGIZmQFvBzE/65DoO7vviuz80qKz59xOSXDqi
H06Mpo+lIGnWLJQeVFcBtbOGjGTngpbSY6Y8R4jA//nafvdaHnW7ai9SUZezqSWCO+QQGakP/vmT
jfn9+9VzOqrqlOTBaquzEposukiNcVOm/tpp+p00x00OLU1Ri0WdJyuE61H5QY0jy785EIRUitp+
trWjfhmZD2oEkjLX9nSbFl4AJjVa5taTH7Fzx9flLFRCWVNVCTPwBBUwhHu0oPwaOS2BpJsXb2u7
WWvBfew9xkaxhh+3Lcb4Wz4O2xi4cRJeaDTzM2xWW+fB8/Rl7WyyEOmHaXjSB/0K12iqBNond+V3
r8fRTj7GTuCXSPIf1CSnCJIsBwSDMXujk/s3fv1fn4f/5b/kF3/d4vo//o3fP+fFWIV+0Bz99j9O
w+cqr/PX5t/mH/uvv/b+h/7j7LGD+J4f/513P8In/z3y6rF5fPcbeGVhM162L9V4BR89ad4+nmuc
/+b/6Tf/8fL2KTdj8fLv//Kct1kzfxoimtm//P2t3Y9//xdjFuT/158//+9vnj2m/NxN+FJVj//4
8fKP7PFH+PKP/+FzUdXj//zwES+PdfPv/6IZ/1SFIW1HNxwpbUPlafQvb9/R/+kgrWAKXZWGA0CR
72R51QT8kPpPx4RsQHlGs01Lnbk2dd7+/S1bRarWZttEptAAgfKfl/rucf334/tH1qYXeZg1sGms
N/Xy/35zLGkIg2sStmMawhL2MfwmQRFJkQZCQ6Pawls6KSvtzC/yp7yQ0yKQiZth8wDY87b17H2h
JXtrak+pxSeYbqoafZNJiHurUK2lYta0QoYXHw2DMfVPQJcKc1rltje3qupGPiieilpLmNPD0elB
R13DopFL+oN1nM1+ffVJZhj0qW1rKfXyEdqURErz2onO63hTFateR12EqsOakl6+nyuU9caw96V9
cd6Ys6LnKXXFIDhBWqSFwoxA7hJGodfAn1yg/KQ0Lgc3Tcg1CJUk26HGPCCzSQ+pvXDiSwLNML/y
kIQq3DJfGt4KJoyNjm65kfEZBUVH3yXXyXW0ilbJuee/lrf0zMpTDiFkVviqxcYimU4SN3GNO9Dn
lGfTB3vcFNfQWmnG3NCPFbyKqJiEL4F6lV3TRbwpk7Nc+SY5mHG8p92x9BcKHSVUUWSBXs0GBYIN
G1KtDBsPnZIiBHyRTqtdMpzgHoPWyWWubIIW9STr0KN2myGUFeULdYMcRyOXQ7Bsv4/PyoPyMD6L
t1/F26/z1+Cxef3ra/Aon5tX+fyf/3av0SMaphv9uXvVn43N3OBTZE8metbVrofS06aMTyQEdN2h
jot+odZCY8cwNn1IzqLaFaStMr8v8Rgj8O8W8nvyqCMLSRU4vulXwdUgdvBJA7lZqMt8F0zrIV31
/gZsX++dzyRkw+2DVYdlan4OgWmYzk1tqclLPgvhVb62cDrzc5s+lYbsP2Js5MR8QZYyUMicV/cI
jHbOgmRRG5fTvuSn+TW+HpbDrPG4cB66pX6+qNb8Pfsx19cZiqUPm7TaRsWztM8NUiba/ZrY0CO2
UKMZXA2x1AvmGXigIJZxswL9j+PJzXgRPHnCdeqLNDxY2X6QWxJZxGfAl+jU7zr0ZK585dmvz1Pz
RO6S1vXRjl3lwbdhuBq0ByPbX5jCjZTvLFVfL1fW3OT2IeFjBysirnDM3QF4oo/4UWopq7bboSg4
5stQP1QG8jMDeoBbDYeziUY50qfrjAnnhmshcAJlX9B3iRfLwt8Y3qnmnRYnCT0YV9/nzYl9+WAA
nnFUGm5L57xqMIRZ+znvN+oiN7VyUZN0pMhJIRQaiYuoW/SvJGtnpyt3ZSd7+9Uth1WunPWPpwra
VgtnESNJrS8nOhjBJZgCkOb1Gc0EYqdp7eB+1S2SG+W8C9Z8ohzXhk9hcz2gZNJ4+0SexOmrF97Z
AUCWca0rJ/1Sbx4HxVvXs8KN0DbSIFEGMGDIdFWogM/CbFmFYmVNytYJDkkT0Tx68u12NSBgG53E
zckMP0B2zalQVFfEfG1oVRQX4hFxII5i+c2hagkC5TW2OdvHZZoMSH4u8quJznFAMEdWVthsMOdS
30e12GY/wvwADwTgQ0fUp5BpOyRp8+/tH+eun3BpPNFoMezUFdJGqViq1kPsjcvAenGQq2kiNzG2
SQHQ70BB1ULj1fZvAvVOtw1mihShG2ffMvFN0E7qDuOZ/SgJSWqoo5aCct++R39NIkJjo0zULzK3
TS7Qs4rkUi/Q6T3BivSuZz9UF/lleokWLf/R/VDe/ic7b0/r07c/5s/++g6IBf6fvWqaN7QWGs3b
f0a9rF/y05Cacb9jY8QD5m7sC/apeBCLKVVXAJKHhX1R6meGh5XsE8teQ5JweKpBCmT1mTGiyyDv
FLFGDTdseadKUhBgNYpmIf6ETO208pUrizaj7+984mtIYUj/7eqI+MqwFn0P/GNE4dUNil1l3KZr
r1/39ioerUU0tSGbtfm9plGJwJpZXHFXM5U0noXRLwwywewJ5AMjr5x0MTkSNBktvcoBkQd7fTEg
LokJU2+6ySqjI2uBowKg+2ieRE9tvyxjBDLL0yA/M/1vOcejh+7DHDuuyGwod09nKJegk2YAtJLf
s0qniDhLP9MjG4Z1iBpdStXbltMaVMtFg2x/KmjRlI+V6qyzvcFLGzZ3ujGsC90hekXbyZrWUe65
SV+8+rSXi1kFFy3biD4p0e0qlreeGj9xsN8DzEV6mXaVblMbNJAIboH2gHXzWnMJIxIflEuRayvb
7yAbawu7hZOsq7s6M9dKQivHROYbJTRNofafV+u+f+3Bw9FxUPqNaaooM4vAjZwLRZuhPjC3FhME
E30ML0Mj09cQrBBLmBysCBQkp2pgIc55Olyr/rBQUViMpb4WaDgSfWQLWSAmDgvdRQ6jVYYHQ+2Q
mlFPgHecW8nwLU3MHzLTUXg+R6rmLUr7Uqh6Xrxk10318tKcPhb/H4Siqkp69/tQdJf9yLOXOuRO
/BXZzuHr28/8FXuquvpPoTqaJm0bcX45J8p/xZ6OwTdUQTNFNzDFIwD9r9jT+KcjLCkdB9kZU5Cn
k8b9HXsqKp8nLI1v6gI7Ahs/pS8En3NK+lPoaVuI9QndlMIWKpu2PaeyPxcmKlv3jNYx3DQlPVyZ
qs8LKzGoTw59oRapWyuBGM56Su/ptgwEuhJ2k/jTJzUK9X0x2nq7Dl2DPYD/kLCY8/vrCCzO18Jr
dbfTEktugpiSzJkwu3hAabcUr2OG5ANavk3yPGkOF2SMYb4SSRlc//T0/o7Of47G3ydsXIhlaIYm
dQmIjDtjk4f8fEPQNHFqBD51V5b5syKkeE6MuL9XsgZ9R4cg4M/Dfbj/DGfxPB1h4sViW0e1OE/a
SoPEqO4GjSV5D6mGBhLvccBHAToiYuiA8MbK9GRlqrE1dc++/PMFvC8I/DVfS1MtVdfBT34g6dYy
SMwSlwvUxROi66RNrnS/Tr9Udvh7FIAghq3pwlHn9fzzXbU0hE/GXuWuAk68y01cun0ChE8YhO8r
XW+jmCRT+B5I7qY4ZuvkLF7f75HGzfsaXKCoERcTCWo/Q/OZnsHH22aqumkyF8MgpbSOlkntROOU
g/KlNp3EB6OqTZAEIrz588P5OCHuFfmq1E0bx6FjQYusVwunq5TO7a2oIeES1r5R9G7hAda7//NQ
HybkaAheOo6laSb/HXO9kGeMlcQARBGPNEmQDU+XYig+8177MCGHR2OajtQcXTdZ8+/XgTY5o2Hk
lufWM5ESlZYy5izD7huxp9BWf3x1ToY6G6eppmkZunNci6Z2ZDudqXpu1GZE1V3p5z1Q36a5/fo4
BruxZCyh8kK/n1U3VLnZtrSdC+rol7ZIEI3VY3H3/zbK0b2rLCA+elF7bjurWeWxgcNgGX0mAHL8
hDgHsK7XbZPNSBj6sXVwGUSa7ND7o4VejKd+F3cQufUMXV9A4X+e0C+GstkKDNa2TlHkWLkjyvw0
jqqmd2uPpHHwlQRbdtGK72hWZJ+9sG+8iZ9POiZm66ohmJZqIEQyvwA/nXTwRfFpEbhnZJMWam4N
qgpxNMvwUIvpEF/UzUrgWcAXUos08ORBrwu8Pds+qVK07VpkgO166kF+eQLV96ieijsd4hTqbVGR
td/COs/L69qm9Lewmhi0copg8QiOpS+mtUZqAc5GCe1VpTtFs2tKK7xXYVj2G73RAX63VVvR40on
NaP6UTjeLhX1bMRiOO0Gl2g13fWm0rT9Iu5EVW5HSWYiRVdhWVHRKE0aDembPz+i49PQpjDGGacZ
Nv8I59i7EZMFJhUovTtaSQgeZDiLxuKHlyLVEIiHP4/1cTkwkAZw3WSjeyuqvXtAbevJyE9F76Ye
WOoSt+mVXoY2SL/kMwji/EK+XwsMBc9d2sQaBgO+XwujYgeZL5EdjEsV44eG2+x15YQAbqVciMLO
D4quOVdfnh/RHieTJjUUpo7PQE1DWDpHacs1Y5KwECc28HS6p26ttkg/EzX5xc1kOzcE/ziMOJdT
f17ttV9nAXXLgSrg0C4Hrx92832gQBTZqy/Pi5qqcOS8q8+H+9FQsVRxooH8PirOzDVK43uzH9It
dnLaJ0tk3uKOnptGDZcpUS2V4viQEp7faV0xDK5iRDRQxsTZF701bcMslSe5UDBAaEkrF3KMlC9v
VlJjVzRsHjxUiOMANeqKxLLTbHCrFNHZlZYDMKWoVI7TEmpH362/elN5FebDn/lCMDoerrSdSuZt
hyZzU0jaGuZlNSFnlsbZ1xq1Fq+1ptmcxUR/pCJsxu8fn2mHIbA1Z3Jla/yoG1hyjTLGn+wjH5cj
gzARtntzzjiOliMBv9k4Yy7cPERqtKxM2KttAOtDtNYXA9q3+fw01NG7nddm4YdjKtyiU3UgCEGx
GRzV/PJyYEJEMqbKY7Itc944fzpNiAFSBDLtyZ3GtAQ12rTQJGBFe4GZf3LvjiMzJqSLeR8mR9Tm
Nfh+KDqd0aSWoXAxsNfw86EbWuil8clb/HGn13TVdITk1CcAeEML/TQhrJoaUbNfujKKMtzRzF7D
sakQ4VOljvVaGycMLr68xnXVcRzOZCkFb9b7iXFymSItqbgiiX/rK2FzwGv7QVp19fWHRYpLxGnN
a/wvPPpPczPSsUYXshWumYXjTTf67b6bGiCeM5Psy3MimBEsDd5ZFR+993PSNey1pkmOru6jsbWl
UlzIDZ5BFXQBTfOG7Z+H+8XaIGeUJip2hmEL46jHjz6Bkqe5MRETOphwVLjM9Plnhqq/WBrvBjnK
zSNbyFCzKdZKNehhF+elioQNVI52nG60Ks4+WRdH3pdvWxIDgnQgidN4aEc3MauLqawsObmVhpIy
8M6k79ce7pRwVdTAbEGmZ4a9HJNW8u4VBn5aoR7AhrOsMrn2VBEf9LDFb0XwoLyHUa+K+6/edyIy
k2h/zmZpHM773U8ratT80C4I7Nw66tG+rYvvpjZon9QGPj5cPn2uQljCUiX7zftBKtzhEVPCVU63
RQkS3PJu+KPPZOCOSCbz3WZvIRZQmRDWrm/f/2ku6qiXMTJ1vVvhoNqt81C2yjJOo3xCXbwF1dsF
ad5viqJO820+FmAahrQrTytRKfLCz2Os9VKrcijRY6dUdQc/zlHLVzIPtfQBoCHYpcrQ03UrDNam
k9rFsIt4guNWy6YBYBVaFXJTaUZxHQu9OYca0qiIq0PfuInLmEBgEfRJBlqmCacM+4o47H5I1M0V
m45eWT2TYBTw3djdugWBSAQVx48/kxH6eITpqqpxl9iybEM/xmb5oL7zxNIJc2wdzxffi7BX1B2a
pOKzoT4+eGIxkn62e9UhHzs6LYsS0mgZlr3rwD/djGMnV6URGos/r+EPNTebAEpIHXcXWGA6h8v7
9SVzvDSLVgMdaUVPKVL8P2CApK7pO8oyHKfixG/H/KRucggncpDnmcg+vYiPd9VUScjopnB3qYId
rfHe0trYx1vITYYQwGXktHdBZ6Gvbnrhl4Da8zqnzEmJ06DoOk/3aK+MTadM0zrrkH9t24XICYRR
0B0/2bx+MSHOMo5i3WIMSjfvb6qOPnsWlUyIbCbD8mySV9NEPiOjUn5J/+LvCYFeoFbMyQ2O4f1Q
aMbXjV/UDBV1dDaTsFvMmey9UMDw/3mt/HJWppTsECbH29uO/dMeYVtqrxRh0bnoM9QbVObT74U0
DJoxKj31P4/1MTnjOYHEcGyTwNTR5rfjp7HEAH7TMWAPlgB+QjV029i+dhrvHCuAfIELmvfJgL+a
3LzxWTaZCsnF0X2cLKsdHXMeMMcegIw3WWcC7m1GgvXl+0h9jWohBWa2desYB1iGejlmquzcJsAB
1U6gCeHVg0JPMXwmiOpwm97nSrakPkmUSmnF4t16fxudymqDohykCx0AlFlvVKj4D0Sq5UK0ZanQ
wJc5llhyDM9GdUIPQtr6NH6xJGsT24Fq4SUHfUOYf3QVU6PrirS5Cq1E3IGu7zQt7LFpdoHVd5/c
3HlhHM+YcrrpWLzghPRHC8ccEr/pM4EHUcNsUg1bTqHAXf7z8vy4Wuw3JBEVK04DwDvv7yuKWAmO
zYUE+lzdOG1SYVVDbYR4xt/8eaRfzcfR552EYpzBe/d+pNFoggKxfOkOKvDsxMSn10/s0P3yKLZk
n6KOrdOG0Y/SCzXTbMUIK2xDZkM2vzDkZq4UfzkrczQK5UJzVJUM+g08+NNLHVq5Nik9QHQaPdgh
Ss5/ufCVvM8/uWkfH4+jmUTELDk5992OglUjLZw4MPxgU2d5uDcrHVIxX7Cn9cxP9o2PGxVDkVfQ
ONM5xLSjlYDMq+aNyuRvtDKTsObGluhAqRNqlwDp1G9tr7bhZsSz6rNJflwZc/NvPrUdas6Ud96v
DGWIPUc3QfxHxGwRQOUyxFq2AJ7yxbVB8Y+yHwuQR0bl6miGccARF0+pdHOQT+txQubd8vDV+eoo
c6+GzZddkfzzg0qgxNPOqqlAZIMJxVLvh2VPzv1JGv1hP6QpS8xuaZY2t9qOm0OElE4QZWJAozEG
LIJaF74gpmhEBv086uIdBUdHeWmknpnLIpFQjgbDmYLPUOYfVg3Xob1FB5q0NJrC759dVzSV18UJ
16GnJ7R5UQ8yzNPEUS/6DANV06k/g2h/WC28cmxZwtQdW59jraMRyfgbDBeEqw3Ik3SjjU/KoPlf
IioRjZicMho5KDUEXgnraBQz69TMFJm5adNSrDILx96i77NPVuSH15tRWCS8dUzEsOXReRLm3L/U
mTBeaMcAvQhQir2sfmRJ/pls2a9GskjhqfFQ4SEef3/XenRw0gw29cZK5Q+TmOQut2oAk5Nvf7Iy
5zvz7txiTuzvKq1nUyWjPNqBSyWopFMn2ibAHxnn5zxcDYZF/w0ZsutUMcyDJsbyBATxl6sVbyMz
N1rebP7HMULR1lE35DlYrtpMSGzwXevGFOpX1Hymhj1P4sMkLdMinpunOANtf47qBqA3WgsIZhP0
anw6Oj0cG3pKt4FSJntz6uLnL24qJH3UNFVuKceOeazI10x9pkdGia6NpjToEuEfow1oy/x5lLfi
9tG02ICpMNA7pYt/rJxd+0PnSZQVoGYraHqYRWzNlOr/zdl57chtRGn4iQpgDredOTPSjEbJ9g2h
ZOZcJIt8+v0oL7BqdqMbs4YNGAbk6ipWOOEPzcJeKovJ3ExjGRN95VhPHrSosd/PiJ19nRMLP1G3
KAwPRx34W1sdKMCPCpWnCG0dGMUbZWQ2RiB5N9zDHFzZ2UsIw3VIvs/dvkpRbDMcLNqwEOwLKAl1
mGMvjq3fo92h0317fS6uHr6CSd7FaV2ayuukefJTtv48GsdQ9DnogkmesOHRgtujXJsQ5UNq2FwK
FjCW873lGlln6DhcUoiBH9CjPgUAlcJRMiTp6f8x1HK9kaEburG+5Toy4iLR8czyByiSqE+gB52Y
GHb541vTVZaOY7LUwQigqf+cTyoe2laFRmEd88oBOGsl1jbL9eJOXHZt6QAgUQUgACRuXo2SZkXM
LStwT5kgmMO1Xogycbjz41zcueZ+1xPWZ4XgnNCcvFiz192bqeu70e9SCwUSB+726Ph7OU/63op0
3Fl0VSIyZ1ZPuJWln9KqRbwrRmrBFVx7wrTnhUNi7W5/ziu3EsV7HmLWmBBnLTzoCX+KQsIseCpd
8gz8z/k7F4068cxE23IW8s4jeX082AScCa5bbRW4lUauN1kEb1DPYNO3c/m+X3DEiQ5rMUl+3p7c
tcPnuvRuDSr6gFVWL5jf+70YRGQfY3piNNlj81WmfnhnStd20MKRoL5ua1wnq3c/yVCORryLw2e3
xfthxoGypmp7EkOk3xnqyoTgbxBl6Do4OvBx50ci8suhngaGcnPpHAuRs3fwY7qTQVwEaI5HJ5OW
CxeXb7Mpzkex6jS3xeLWWGZuu6vcEYWfOCnwxy2qoIqt+jF1qnv9visxwNIH4c1aWChkSeeDQsz1
tKrNnCP6rimuTX1ff+/5KR3+daptgzT3sKZTkxF+09x0/vv2TrnyDUnJfB5Ml1qwuybzVTZMXVVY
xG6GpNJex/XHwhHWMXZR67s91PKNVpcAYOEFKwPrhZO3jgMqpATgBDtHvuYCsW7mwgHETzv+sQKq
Y6C5E6LN06ZG/4L4TIeMXT1k94Rury63x24l4yC/WfvoxFVZyWrCmQtDSQgmaR72+S7L5/idBv0W
0RO36V8J0uudq0rzcHsJrq02n9NkA9PJpsJ1/q0BMTapcGv3OEijO3ZtjSObcJyDMOf0zmpfOzF/
DrXay90wSGp1nXvsyxYo8qwMfDese6oN10bxKGuZVA8II9eJcDLOg1nSmDm6YTqhQ5n7gZGiSXV7
2a6OQgzBX/ayc1ZzSfyx7Lycb4ZY6RR0ZvrXUra6c/jvDbJ8uz/qFKM5u+1UKwepTNM6wGT+qM1e
dOerXLthPJ/qEW1dYqK134KJfkdnLdiebJRP3N9YcGfNE1WxeBONCZJKOFu+fe180l/kynVQmOtT
Z6RYL7clyRk44OQrtf3saaSDVd4J967tbB+sMwBaGngXJfZSxImZJjnDJK56cMiiN80cikOsVcad
GV0OxesJOnop8/iatd5zWGRgAKCx58qEYGJB9O4K6lZA7Yuft9fu6kjEKzRjCMcoKp1vCRVLpYoM
V8zEGJu9Uwqxm/TG3ckGLd3bQy2X3/nlyKQsAEJLNg1YYtk4f+y+3NTnVPGSIz7kdJ8VZw2zSz3c
9b1uHEJHJm8OnBmPkbgIdWpla/R3XrXezFPKZZxp8nXpEO4Aso/vBxDBd/b85cH63cnSwAgBMYBu
eT41l7SyyIuKrZHm8UlrarH18+oewf7qKL5BuQp0l3Zxsty51tpuZkKoJU+nXiuGd8045ncaL5dv
GDUOw+QSIm0mQlhFcWmqmd1SsT3qswmbI0axUo7RcCzTZIQvMsB4VIg3d+1onEadYtPbdwmtmP+Q
E1TglkX4Y5e4UlCpdUfuqBynDrgu/kbr+gYP77A5elMW3gncLx9Ln0NmeFBUeUu8NRG/aouqIhmC
iei1QHgUfuU5qPwo+9kiLKzvgDt4H0Dphe87ug737pTLy3IZHRAbMAObWH0VX+qwdT34Nhw/HzPC
IPOddgzQ5LGKY9jisreTve/8dKeOVOz2Ol/ZTEvb3SUwot3Lv52vc5Z3jom/pg0BtvR2vlOHO01l
9/rvV64XnfPuci8vwci6ym+lGcSLPLaPHVNl44DjgH6jbw0pyzsb59pQJi0huCYcDfig5xMa4qrV
chvXUiMd4Ve5Ffxbf/bnj/GE8u7txbs61hLiUcFcEAyrsZKsIBFsC+cYh4tTtMjyp2TkyasTdY88
cnUoAIHAbkATs0PPp1WKesFG186xaTU4kLZBItsQXrnUN+5siWtHwXRcqj1AlgzLX13QrYueo2G2
RDrSneAhjsbOCDHmGUbP+mxZZX1qChN9n/runXNtM1ItJhqgHkkOtFrPSQtDY5iIm2cLNbC2aopj
6mjNnfldG4VoGHgj5WKb8c6XMq/dIpnodBz1YR73zdihmTsimnh7b1wdxacw5FOHArS0elHJKvq4
yW18pts0eW4tq3gn9MH8+PZRbA4vtRNaWyCYz+cyeohSclVbx0hEUDQ0xMOcTGvvXI5XNp9DOsp2
oHVMULe6JMq+Nv1Ks1Po6W68JYNJti7IW7YA6thvnBBPGuGHQxxiU5U2V1uANmpCd7lLj36Vhxt/
jNODWap7hdqLj8MolsUDpxPscPWuRiHEN3jQ3PjIpdScRndKd/7s3TNKuVg2RlkC0aWVCsZrTbOK
OkMrWxfxRQIv6OUqD+WPsYm8XZ5o3Zsbw8tgMOVIOnm0L6ouw5h10KwAaiE/WP0o+qXKPsTqXmfn
ssAFMoJVox9oEMUR25/vuCp0Bj+TGRLjS1X4c+OlLtInU4IZxxdh+lG7K4RMm3/rOnLtjT6hxrv1
bYkEVVM5Sp3sOdTEIVWDkzxPtl83f93eQAtz8Ty+pMpHeMn9wTtDL2i1WbWxkLno2KyNQp6+MFGm
/WVObmvufFcNOiKGjT1on2eO1KJQKqb041RqiYmyrEKgZtCdUsZ3HqVLtJ+74BQIl4Cesbl+SwL+
Ec40aeoXvpcmR6Czidr1soEVb1UhSs8UDD3nNYG7/6MNC1v/mot0aP6qbbe2tpGRuMkTkE50VkWs
h84D8i2++6i7VX0PeH4R8fEb+WXmAmKgTLPGDonG6+PK1pJj1Mqs2idhBMncs4dabUugG+WLXhY2
HtjU9gag/awWLgWj5u/ufMAlsjxLEEiuKddyzQBzABe+utMMKB9NWwzZscoqaPtlwq7eeGYY5n+H
Ua/cT7oyqtHcIAeZImBnlKadf6sqrfnelCA19f3t33ORr/BzqOZyHThgYQhfzjd8lmjCzLwqOxr2
hPB67Ov4yc6h/qwn0fROyrC+s1kuLyeat8vLS0RB63tdqAL00Xu1x9vnCzt6LqSe/2Cnv7mesbSI
YagB5OKU0B1bTUuL6T/HeUHhFFUrwy9K2N+avJPBrpQm6ZjSiwblZC3EW4p+ayPeKp0tV5ZaeiQG
pKqI+K87bZp+KCYU35LWiE64p47e1s5D3X6kFFbngcVB+dGX9Vw+q8Iw5xNuhD4yAAhJQUky4r7Y
GdIcmn0qdFQMqzHVCgu5fum292KFyzNBt5c1WrrLSwNx9VBMbh86dt0Wx8SJKn/r6xGas1ER2to2
9Gq4JhRR3WEvjDxqoLl3Bhb3prLEnS1x+ZKQt4IsovNDKY8G//nH8ik9WxNx7bG38dod2+5H40fp
A0Ste5nIld0OmOl3r5ZaN32D85GkNswpGP/smCNM+Bm2J0qHWpF9zozJ2c19Ke5skCub3TPoCZP1
WGz5dSEaj8OmxvszO6ZaHL/IKbTnvZPqc/72U0xtaOnaQ/2El7SaF/1nhPpSzLltcCT7SUMDfJMi
6/ykUjn/M+TZvark5SfjU9mcLiKnJX1eJv7HjS+kWRqYU1XHBo3R98qcxN7OaRmUfiffvDvoCcIr
h09Gg52ewflQo+GzSee0OqJ+F++dyUMaZa6QHHaGtHxrKAgyAXQF1QfTg6ixZtI0UTtEXpFUx9nD
v2By+mQvbZiNkkTyzkNwbQX/HGo5m3+sYCHEPNltxgrOpbstDfQ63dGoOXKafWcFL3c9s4I3wQkn
YPd/i1f9MZRSpAuV01bHzM5xV7fzh0wfcLuVAm3TDMXq20/K5aZfhkMqAQoKMZS/2oxWV1DDaerq
mMoUj98OhD8ZanenuXqJfV6+1R/DrG6NfiamUKiSwQ1q4103puE3T03DbrYiXIBoym1NIrZxEznp
9OAPpfxnLPK3KTMuDwCRIlOlKEYx2Fgze6ZM7wU9RzbMnPTP+QQKfhLacGot9K1vL+u1DQOADzUK
mg6AT83zDYOQNkDNMFuSxvQFwmt71Ftg1oPy/Du31rX9AmjRQDwNjgTZyvlIjUZWTNEsP86N06DW
E6KfO+N2owHpRx3x59vnBdqaDIL2NSOutosvaSI5dVEcxWBjA5JM+klDi+0kByO+s4TXduafQ622
TIaHb+hU8fLe9Vz9EzDUYjd0Q+7cuUeurSAwVgTrKDt5zrp04uqtbxReVBzh+kafKDS0/0rkOQ6G
6NQiIOrc+WJL0HgeVFqkRyDvgCXTXl2v4YxRAZQP1rDOtWongMkHbhm2L52vRb8I8eZnsx+GhzqR
9p1C6tUlpSMBcIPtB8zqfK8oM0lVL9iVrd+7T6ZKEBxRIwP9Pz7dorICbRTMNX3383HmUtixjbII
gvIdUvpuCA5VptOddVw2wHodic0plZL6LdSi81HauqIAW7iMQtC8Mzvb+TRx8l/xmdMpPXT6Y1F7
CKbdPgHX1hDoEVEqMRB969V5wzvRhkns5EddAKFsaWTuW1LoT7dHuXZ/0JCg0U/OTrC6mlueWegC
ZMytTIfumz3mKv8WRwCVMDR3kmx3e7Tl/7ZeSaC7VLos+DbcFucryQnQmiT28uOIyP5nVCnyU+bb
7SEMq+6rUaTG8S3j0Wthb+iUimitQBEBq34+Hnp4ta71cxbMcWN8MmZlweY36u+e6NOPsGHfhrn+
PR5VCFpksCkAG6yZG3WIwmMoZB6MnTABjbnex7os/1dtCYHP68KS59/sf0ehP8AdTG3UWBcrnTLE
P08TeZBooczwtcvBd5myxs6t8GGpvGkjLsNRlKIvQqUN8RxzXYZVzWLkHuZJYIZz4u9jv2//8QqP
9OP2x7qcFoUpQjr0UIAsXhQxrHpqPBMWdiBLiEpRjIm0Z+S46LR3a/Pn+/D3lBZS3G9YBK2PNYKm
DkMpdYm7myiqZpdZfv9J1xu09JzE/BL66Iy/eWqQXoBIAXFZEv3VWaZXb8k56tPAaftxn8/gZzHQ
KLUnWZTi79tjnd8bzM0mb0cUg8vXsbg7Vs9ZZLbE5qKfg95KYEr6mFnh0GHdmdG1Uf7D0FJONmmK
nZ+seAydROcJCQajED/qMJv+wsqwv6crc371/p4MNy9X75JHg2ddXfC2KmnOUqAJwhFN/FT6TdDn
ChxJUWbzJo3TPNqMSTT/eusaLqiZpXEKkRmeyyq78DO78ZwEvvIk/fawPD3bus6TD28ehfeRO3fp
E/FIrtaQb2j2eTq23E55fezUhM2BwCnqzaMg+sICgrCgh7+mtJZJNuPCUXYBjJ1+N/US7UsL38bb
o1x+KBoYBsMgxQLZan3TFnmTtfjudIHWKnebtjxWY/aI+NCj54/mNm+t6M4OvDjDNku2JC4LKchG
A+Z8BzqJVdcQkLpApP30WrSNPPqRag+oEJkBxbwxuD3Dyx1PYE9v4zd0HGTCqrnhT0rqFFCHIO38
aOsiI4sFBMD+26NcriOXBG8V1fOF/L2OnFg8s+hsVwaArSKcWvHqoujXRGRoA3HlqQsN/4NeVth3
3R74PFhcThpFn+W6IMiBybAuSgxdSLSh8jEgf5/+1ZDj2MsYsy9t0ovTBA47Qqsxtb8gGCeOt4e+
XNll6AUmR5pNhrGsyR+ZqKyKNJ073Pw0f3R30GwmYEbmva7vxfOyTJB6yAKMRkBljY6OM9D4shhG
5OZ1lJVNy38ym1rb+8BS76zltaFQm6P1uyhHXUgS6R4SS2MjUEqvTWujKYXJmJe42zb07sX4S8T0
fxHVf58NZsbSo1qIjuvYtAlR9NLqFAtmPU//zmwbn7QidYTa9k7tlMcQnA6mnL39jcbIgJliJO/p
WFweRNR2FgyNzdbV0M5efb5Wy9JxSqZgjItYHVCZGqNvuTYV39wCgsrziNpd86YE479pL6pPXDUU
7zGtOx/TlIkhe8PEew+S+4PWd8lJ9KX75iNP09mhKUc8wsFYB1qTopzV54wi6gjD4gqVbCOXH2/v
/t99kPUn5K2hasZLYBEYn8/FxRS8xKBwgDqJEeKmJBskIrYnrA+p81vITZlSf7HTetK5WDVahJPj
lPUudyPRHfRx6Fpc/loMo+OqHuVGqhZyZKMpPX0TTve/VUe4gBAGPUHqfKsrF6WQBldSfikbeXyN
daf7lVfDPfDSlS29sGUWeRTqlrSSz9dj7prMiasGv4TcLp1ntnQEklRT+JiaIcX0U2PN04/RCPFz
8lDog3AC1O5t9u+/5wqhEZA+pXBujDUWSMeLxpUJPtphWHqHjJb8Y16P7f72x7+87qmkgHXjPiI/
Bxp2Pld48UlY0B0LiDeKpbaoJToK2jn+U3Ez1+pdHAqRvsN0OntbQe6/CXJsLeRh+JrQu86HzsAd
zFOYKYyKWvlYZvkHPy3at59TohsCbYBoKNysqbslXpTjmDK/vJuagxfrxb4R3Ly3V/HyvqVBxOPM
FbhkXsbqBIVqMvOomuYglQSDOy9EVnHjtnpo711vQr/ijcMt2RAwMZiNC2VtzXewisFUCFnbgV4O
JbrSOf5UyYRydSjT5A7P+jeJ7+x2YDD6p4uUrLPwrFdnLivDoXAj0w3Sxqv/TRpojMde0vc+aQOX
/S6ca+G+ykrPvpiF2ZrbWEsx+Cpk1NS7JrKzv2Nh1yQ5UxQXzzwHbv0yDVn9WRhWi71hkcWvSd3i
EY/xsNWgCiKh4j0aMsvKbdKb0d8gRhC3M2xR/GykzIsg9/P8qwlEq96MUdKJna9od+1scxqroF2U
r/ZGiJjHJ8sWFi53YizLQ+soP/prRkX5lzXL3PgRCqfIg76cogHvT4/3vhGt3mPMJRLrdS5sThyd
KNQjRoPwdd/PIV0ESx8XP0vlYqZ1+6teHEUWemk1WSQcxF1rgnHR9wAvEtMOEEz6bJIxcZ0OR4Gx
7SakTILz2NvkiziBjMhNCtqTz4tM1+oEovzhzYNsnKBq40lHrSPDzTJq0wH32RmJ6+PtCV6EWXCn
CRER4l063hzL8wOfWGObT0qfg9z2pn1SJ5gNF+GP24NcBAMMQhRpUXL5jdVcBQM8DBIj4FoLRBW7
277UO5Tfa0M+WVncvNBVc+6c/Wuzokft4uhBVRXw5PmsFFTq2osHMkQsqt5bGPptu9AzgtvTujoK
nUEDpDAFpbWTxxhnyNuMvhZ4CGe+qMrXPk9jlN+JG6+NQskbGbVFrYvm6/lcuhlLVzPL9CA2jeaU
aiXcKGoudzb6xW2J6gBgB9ILIHy8batRDD8a2W+xHWCYYuxFiJ9RrsNtt9A4ufO8XU4IvBn9dmqY
6ERctJLdQtM5/IYdtGq2t6YayNnr6h5Z83JCMEFBv5AIEg9eVFfIKfTIkLMXWCFiM580DJiSja2n
dfYTxzzr9a1bgcufLjEHlpYgNI/zjzQAd4G503gByAjna58UyZc8m+5ZhF+uHKOQUQMIAftFcnQ+
Stk3HXbkoxf0utd/aYYYx1o8yb/cnsvvM3/+urDViLIoxfI35evzYQxicwvXBD/wW1BL2yHC5OcA
UNBptqFdm+aDa07eL6n07J9QNEN6jCNNfkcuCH8FN0LSdOcsKIbD7Z915YOai8AlhSrqZfxz/qvo
yEVeExZe4GSwT14UPJTuVNhFNn+eKhn9uj3alaVGuRO52t81cLx6zkfLsFWumxF/VQre9pbzYiOV
9EalneWy51sS4C1EsEX7YzUKooiVloWdH4xh3G90LdXwtM6MUxH3b1NB/W8oyiJUoXnIyMpWy7fE
C1Y+81FtKy2OHgHYZq597SFpgU7AG9R+mcndQ3hlFQHvkIMuYvjojq8qdVUN6N8rmzDoI4DxtZbT
FezHe+3Oy+flt4I7eBCe6AUpdf6tYlkOUgcWFcSTV7+vkLj8Mab4TwOuGR/Bh6g7z9llUMB4dLCW
IBkg1Do3q0cVWnYiwkBGmNoIDQkhjdbxJ42a487XW8ht49DOb34H6OSiqWL4i4IyJafzWWp2N8Qh
reugxMJz73mjdvTR7r9zyq59MVT4FpANNFK6W+ejTL6xIGy6MDDn/EffQxCMG+/NKbQDwIVdSK+C
6j757fkghda6GbG5COhIG3ThDXHIcye7EyVfuTCIoOBdURJYvBNWCxY3BQWxNhaBsoxk2xp2cSic
OQd4WX6/fVlc2xB/jrRaNA2t7joKGcnHrwtLHKd8jDSbI9xXXnFw+66YNjmWs/vbw16dIDseKwXq
ERQ8z5fRKMumjnWWMR+S8DvFAr3bjn3bzFtnbNpvbx5s6VBT1acACfR1FSAQBVuqpxwfWIQgL6aO
kYteTsWuxwH0Tkv8yh6EdE9kQa1sgQytPhzAztkpejcMEoXMeg5rdNcpp97dntC1USiOESOYEEMv
KgqJD163A6EWiLK2d4mWzjvN6e9pdl75Rj4zgbq2cOQu2ENSZJUDVC56CM0u39p0lfaYvphPFQ2L
l9sTurwG6fxxx5JAALVi359vh75PYHI58xT0Kv7HUuEvPzVfZw20XpRnd9KGy2n9ZoACzQS5Q7i4
OsEGStpaNIxTsIh6bmtgdHtTCG+r0Pp483diKMtd1GzAM1+wMKbESbzMNqgk5s64ba0OQ6NZ3rNu
vJwQ/WcohtQkFvPAC4ZhXRFZTaMVFGgFwQOPf8jZd7ZWf9dD9XLfUdWhJOryF9WyNbNVjJWq6Rjw
0pfa/GLNSfaQ+Z26U2O5Mh+wuuBkqA/QdF4DBTI3TOJ4EkYQytg61F1jQf7xyk2uz9ab0yAHoDQo
ZT4Q3fS11LnuDqVbtMoMkEJKtuXgZVtdZe6bExQX5QZyE5aOaOKCLekMg6N6xwkkvZDd0Hvf8DJ5
N6fWPXL+5fch9iUNQiQCzQ/Ex8+PkW8Os1m5qRt0sf6vtKPkZGVYttw+q5cvBoMs00DPlFB+3acK
o7HOs7pzgwlZCJQca1E+upkzfyVNFj2eUXTO6GxO5T0d0Cuz4zkkCKSmvOCeV1WxESBf1raDGai2
a06x279qfR3emd3lIB5Ih0W4gT4wIlyrQUIvh7RdS0KVmpyhVSrEfEvr79xBV0YhYaVyRMGS3uI6
eOZmigvKS2GAvk25G+wKQTs0Mu+EXZQp+ODn6dCidcUVjjoLlcS1NotmdHUT10kY5FK5/g5Sgquf
ukGPv6e1kl+iRlk/SwtB+oMZy95bPBLrxqswYvcn/HxsZDu3bjYY+TsjoXD02ua1GD4tzXqBmGfY
m+8MOr7lHsBNGX4gWfWc/aiFujxE0D3Fzss1s38HVqC2Dx49sPiIlzlFNRQdIWtFZdaNj3NajtOx
s63e36JQ72f7GdqJtdNki71nlVR99yDNKNefQBBJJ9+kVd1le62d+unY54aaT86gY9SDPpAFuU2I
8UsytgXEFWeY1Ie65o45laaIx53bhrgua5OJYd+uV4Mzn/JZz+3AVBRdtnZXtLS2prjpXqe5iMxd
WDTdv20BS/ZdVaX0DI1WRp9HIWN/N2jhHD3L0RTJtnDTpt3N3MQYoTqlU+zcprU/ce7r6OSYwqDs
H6fVNiOmxDvStSr7WblG+aEzmPE7+HlmdnDcyGlOvWtBafOTXGUndFgsPxgs/IZTTBP1fNpUpXDk
Tk+xldq4hew/D8kw/ZPWslMbMfe5vR1S3c5flUmTZ9NUJsSLVjlOtLjXFV0RKD2p1GmwTB4iXi5A
I24yF36/aZyhsQ8TTKvig21Nsf8uBh5Z0I3QhXpP6TJ2f06N0PJvXa1U/KjLWkVHq3Ym7S9M6Mxs
IwXojIcJUmezweXEo/w3hnYao6GTjOpEx7d5aKiPfrW7qksfysbWiS7NSBRgViyFzq0c9f6QYsbn
78apzdVRt5BI3hSw8MqHFHHm5sGtJhyYbbQPmm3VKylOEA1NdxeDICqPaU6w9yBQ6eEFtPgsT6Te
068e8Jnx3lW6W2wEqJZvrWa3HvUB22lPc40tyd4tu8ihNptiaU8eP39IwhCZP6dr4uS9NVBweLLn
Tu8fiMn79OiknWp2MUgYD0izpiZ70w6wlTCdtUp3N0xC1UEW4gf4qAp0ELdTYclmG1cGfn9tHwr8
ndGGUDvlpHa3kbaQw2ZuOo0nD2D7YsSMx9VDF4pBQdLLzPZktqCndpkzyW7Pm5JDHHfBIG8J2uVA
Jjyk0fDq+orPGwH/xqY38Tz16LfOZB56bY6sd+nUj3I/xgMs8CqyK9q5gNmN4cWnIVSe1AixC9NN
kF5/hfg4dE/+kHl/xTLVPsqq9P1tguhK+RQNblRutDxuw42EiN9us7llPwnhCMwXnUGEOP/h0bkd
qlhvtoKsLaQI7Kh0m1ANmbZOPgwZwYqFIGQbdb7cKIoyz+Uk0o+GXouPht2n6Uuk+7X+uR3nQkFd
auzq1GRuNz04TabcTZk1XfE3xlZdvxuAqglc3XMf01wHN89+09t2PrWYiiSclaQwVH+MzdH7y3aR
TjkmymrMjZ7S8f4u4zbHebFyuralbjhar7mM8396u9br49CaE6jFTBu+KGmm2evkgoF7dss5H08d
RY/2k6Umvn/S+dWXZtET2k2ph7tOpI9YwjRlHD3DUJjxfDUEpweHy/CdHuVujLH7lKjv07BYjBcl
x/1xQP0U8RPw5d1TLyccGIHr6BXGPkM+HOGeu85edraOT2Ufs4Si8mP/b67hMDuaZouem8x1FP0n
N7TkKYxdv0PPDPOMbeM6Uf4vnY0a8cqxj4wjQjJDeBCjr4tDSyFwfnIlnmcfksbBkLSaxtb44Igx
mo99NGB4Y2ZG93UOXTk+R5qVNvtEq/N6N/Apuw0WI3q7L4Ya850kQ3b8iMS0CTAsi2Sn7fCCEtau
H0Xp7nu7rawnntqw3Cj8jpJDbI+ZeoCJvfCLVCfHAN9aXzz7fZ3hMhqPLkav/Ygia4erXhd4c2hM
TwTdtvkjNGz1JVfmYL7aTeO7n7PaE+XXkJqm9lHP4z7DQldLMJxGxH0+FlgZvU+RCEVBHD1q/7Mo
p85utrKZbLFzwmEaefNVaDovbJNJf8rS0ht4dSJZ7zSjjIv9GHmteM3tqY8OZW11yaFowmzcqk5I
4308dXgQeGONk7qso2mxw60xK/bq3sl2UT51zl/cWLL6PmtNJ9xtpeXl9NrWIZrfdMXkJ1dMFpZw
YNLdh07QIOR6iOY44IDrH5wZf7V9r1ppnPxWd8W3FsRke8AQS8OiAjaVbm7GTETxSzLZ7HxtqLEF
hd0l5oOyybT3Jo226H0SRfPfsZ1afrcxplBkO7vl3txE+N43zz792+7B4SZ8RlygLr9rqo3CXVWF
JLYJccQv2lekTTLz5uoEIKzBaEEmvYertSrtn1YS0XxDY6Nqdzl3My1TS4uxh5XNbOa/eH2a4Z0v
UDbbTG3R9VtRpHqyraCaiccuTR3+8ER/ZW9XaPBu9IqgDNF826Yo0nkRIaYtZnfrV5PxqbaL9iVB
ENvesPSe+z5CtCYNJndO0/2cW2LYdYXWYd/N26kdHcTU6m1aaVa3ifhKYyDmzLS3/CEvfxFGNE8H
T1HS3DlN7D9P2hzXnCSl9zDgRvGlTdLeenGhReCRm8zmXzKKZPIhFV7DsZwFulG4rDZm960RupHE
KN5a5fBxHoTrf/QjfY42Nd1Dc+/lLc0KGOUD9X0HtS68u+v6a0nDsHihkViHPPcx9IdijKCnbaZJ
lOh4lLn6XCUdABzu3/mp49dowVSnidjJ0Eu6n8mIb/rWb4fym05DPgay45rflanE99FFBm0/YwqW
bka3N7iPo3Zgw49Gmx0SLbJ/4juSqL1RE9m92rGflE9FVDQGweFQI2yej5mcdkvyV2+ccqqSL6lK
s/ZLqVI9plY1SGRBKQfiET2a4wu9xhSd8knN4uPkGJVfbWLesc92OVfNqyLhb3D8lkOKSVE7vYec
LvN9n01d9W4chghfYpgm6hQPs/bkeEWVEvnLFAN4IdrXTuuxCY9TMUXY83ahu8X6KNO20Vx6xYbo
kl+UI9j3IbKBXX7QrCZ0jp6l7B+RXbLb+i4u4+cwrpR4sAUMjSdKYQN0Hriy7akOjUS9zz3Ei5Gk
Sif3iKGa3mNxWRcvxSxxcc8aDGiO1awnw4s5yOJfr/M6PWgtqX8Rg2/1P/wwbIx92TG5jx7/qdmM
bRpNX6dCxAaLWSdHKK8i0JVf20iba/ZI7JZyV9Z93auDLGYfL2tMlkDkN7JutXZT4+khH8wavP5W
NTO2IqClQx5bM6ySfQfZ9VPkUfU7KGjQQAfmxmpxXyszDz9wYS2KM/AzubJ9Ucmt6UUy/tuMR8/8
6MW2rL90ks0QtFOpNPSlRk/soi6bTRi84OiKJ6fNi/qpi9KC2iSb1f4QWb2rv6/YcM0nL6qNft+E
JbpsJbc9MAxnsg9khWa407MyCh/LonYx/ebxHx4zq828p4YFrE664qb8hc9nmO876QmH/ZzLbD9g
YiQecy1BBtQJFdDL0gHYv+l6FE8O4Idd49kQDZ7fZYIh3gC7s9X6pxptTMyUlRYV43GGRSX+zaH5
yEMhcYjbDujZZoe06j1rO2bJzOmJtJqWHi0muPENV1q1VakK3/d1Y32Mmk7pG7tNVPdOJFnpBJGw
QrybNVF8rdk9xSZvkVgA/G8lOsZEplYdR7xi1XMeR24xb0IqeuMmHXAw/WC7yhyLjXRUyLku4354
8ousnT9MtoOeCvelMXwtMEMGJRyWTbwNo3T2N0ZSZNqmqty+/h/SzmzJbStZ10+ECMzDLUASrCqp
NJQkS7pByLIb8zzj6c+3ynvvLoIIIujT7vCNwkourClX5j+4UEQc80z7MfxVjWMARV8zgQ8HixMd
0AcTB6vSkXZxuZl7AlCiPnv5sHQo6PN85W3Je3ndew+KHB5m4DhUILUQxZu0Ok2dqb2fNfshHIvm
U1njPK5JOBq5cqA3h9s1iOsSEUVPi5oKxRQ6Gcqq0BF23QB3vgkegIzkbmlLWAOMXflgxwjX3g71
WntcDRX5ZhomdJhRHFxTuSU7Ga1awuWwGQYHg3Z76v4MoWG8lHYsW26nVumvMo2W0c25Yz47aSg7
3pJK8U7rZuOTUxN71QY3RMNtNeasgsQCMFB6MNIc1V0rrU9Menea5rI54c7dP2DqGfIYaqND2i+f
b38G8bevvgLoZJtCAurBQh+fP3+DaS3g83OxZuEjO2ypT12zWKEbktL8sVRDn4C8cApnr36xjslz
Bky0gPKCULjC5GMPMumcu8FDG868+KygPi12pz/rczl4nazMO1UZUdu5GCPxwBAASoIVBXt41ZRQ
eP6z21lVRUxnQjEq/XeXcaAm09QeTDgj70nQhx+J2e0Z6VytZxEZsXdBysLUbG1NiLCE1FIwoU6T
lKmXRtL8AZe6hOr3PPy4PZFX5TsRih4FbVQagTTkLieyBeM7FiMdQBCZ8/c0s/LT0Jj1KcdtzI86
nm8AxKQ9SvrWp2UGBbGT4hDn0mVUFB3kzp5oM4VK+kfm0F9KIjiCff9bK3nMJrRkUrPcc2jZ+KzQ
bqiIw2AVVibiz98s2hZTZYmXlfRQW7hio/JAHphZkxuo+l6tbTMUPSTqooyPSvxlqDFRu7kyRunB
qgL7iDRo584D1imjGu7Zjl0V9RBFYROCkgaxwfG7GpUpWXomSb30oNZDdYqGfj5qi1zsbIatKBST
qYwLKi5F0csBSaWcI5MvM2OURA4FJDAPLNKe5P/GanwV16HgSjMLcv9llGlskwm9oPAxLqTka4ce
1eeJL6k9NnoNS3xEVsXlOunV8+1dsLEeBU2FpglSk6gOr+IqS4XueoH8gjxYVOUytN2TflKfMESI
3b7okmM4KePnNOrqnf13vVCoLQtcD4qqlJjXHUJwC2YzUwd5xGh38po0mr72vL09CkZ7IK9rNAx7
nI4Q3SHgneJou/y6gTR3eTylxaNWO23qN0GRTr/CqQ3jZwSmOqquXacYjxE4d+OsUCv+MvPgaU+1
HXS5F5janLosRLn7dvvrb3wD1WJjsqqEuMhaWNbURKdqGpLHVxNjulpD6La0Innnkjaebge7XmIc
dKAd6FgJ3MPVdmlHTaafnqK0oal/Ku3QOG4/md3TBCFRckNNjvLnKsmDeWeNXe8gtLbITWj8Icdz
peYU8VxumlFKH4uqlrxFmngXkLXsXJLX31IoelGyROMdeZa1LJ+GM3Wp2kn2qGeN9DUt4uCIB2Z/
BAixd/BcbxqB42PTI0dM237NMmyrzK7CkKKkUVbyY1KgkF5lbccJsdRII8fxgWzd8Shh3H0WEZgS
IcRhuk5XWsxtpraBbOfZo5pI/VFpo9Gtsjm4t+9oEQW1Z+CkpB2YmF7uFmsQatrFkD3OqJr+hYg2
lUxtqb8Hdr8nr761NCC3gJAH+kAGq16Gknm3sHEJFTiNSlJDp8G2079uL/yrlI3x8PfLrwpBogF0
GcSOlqQRuqmPRprZH8epV5cDwAXKwmkKJBf3aOTfbofcGhePAcAxwrqcJPUyZNsqZjuPWfaYT0v+
Y+yz5clCu+twO8rWwMBxiB4kLXzY3pdRaGgpdVnE2WM1yNap4i3mOfPMv1oyb31I98RaN+KxJkBj
UsUCXLS+pOYGKac8jvLHOJYndKOyby29TrdLhwdHSf5ze3AbmwzAmcxaB7INh2K1NIze7DsZx+jH
wD7kFpobpZ69qBHPnEpTg+NgVzNVtT2NpI2JA7QNsJX2EzDuV1P6N5nS7IRdkeIU/ZhKuf29GjgM
WZXTXhq4cVgJLygKkRSq6VSvLqRaaRO0uJb8UUvhwA7U8k9RoaVPrbXsEnrFi+Qym0eyhIRTtgWG
xV6TKJD3QktkDqrHejDg1uZTZHYuAohTSoXfMht3pM3wRW6y9iMYzObXiH779IB1d9O7nNxJe4AC
Mr8UaTDGbjyGjnaee0fLnpq01dSzbSxS5nKY0OYs6Hr0Ryvu0vHQL7QVHrlHK5o9E1vslPKAxq5C
rs1l8bmNJPW9M/Rd92eEXmzyUHdMiJeCFcE+Ik6Rok61ugwfywIhD4/2YJ74Y6zgABzo2Hig9a1Z
JfJbUpCeJZAnimfA7LXBeC4kFIpTN+UTROBy5x28sUIwo4Q2xq6DR7RW5g7sVmeNJMWjQZ/muxHa
0ydtipzj7dX/+ppezRr9ffruAnF0LYapsPLsrO+Kx7HWtOpJGgLb+SORErqz6UKp3ZVVzIAeaQjS
puuieuzeYfob5gf47nN8KM1B+1tu8mb07aCpauqz8xQdl7DK/5Rg0hoPdQKk/0c3yBE2sBRgw4fb
I9hY4tD9Ye+IWwSA22r/5gOSJNTeikdJSqXvGWtwANMmK8fZlIxp53NdHhavwjyKTGFCSMwBel5D
HpW8z6UmTDIffz85f6nzuaz+kBInQeMua5ackq0EaKYdliL61VUJFcbbo71cFf/zA1hNwqKVZ8la
1AyBLAo1c5/5JbykRzlpq2e9KPdkL7aicP6yjTn0SQJWN3OYSqkeJ0vu4zTxC7IcT1aa7qf7hyKM
c8kTBYts7TFFb4tUt1RR6KHZWnkapItHLrmg3JmzywXyzyfjhQ/CX2iLkdZc3l5gHQM1wmzPT2Vg
dZM6q09pDD+ujet0Zy1ufjfdRqRB6PcBOLkMRR1YsqJ2zP3Q0rAZSspy6r06DMvw/C++HZR/RHkE
Kmj9qJnmorL1BNWVtqyDoxQW4fuSQvqn+6NgZS1glcgY8H64HA7shWzGgAwVHuxV2PxJdSo0a6+0
ufXRhM8k970gF62hqUDT2kKTURmKhzx6NkK8E7FqGsd2J1e6zCr+WQdUYHhhg5/nWbI6KGqsTZVE
4t2OEnN7yOlNDIdY16vIC6cKZTskNqQ9TtjW2OAGAOnkCGdwqy+ot7U9phVqYq2kynheI6iRxuke
QmwzCghsBLyoo4FGu5ynyYhNE0hE4csD2p+SirTcKLott1fDhkgsODA4kuhpgEKDOn0ZBsBJSRe7
K/zG6t/NVj57MDExSBpf1LD7InXtUz/oj6VmnJd5Tr1GS/YKlJsDpWTHygcVA3vy8hck7dRqebIU
NN7z7jgs6M51kVTtbK6tA4MnAsBlyyChWefx+WL3MgzFws8Y8ImuUPsMv6M+lmay5xq2NSC2FmrU
VAmFuMvlgAx1SriTG2A0Y2W6fWNa7hSFd8u78+KhcI9ACDckW3lVfGnUfk7moWblt6lteJEWxN1z
SaM8eJLAw/19e51sjolKg8GRSzh7lXPOqZyivVsg1Idel1sNcfOuKrS92vHmJP03ylq5i3ypahUd
OcBaL4fToqjTMTOm2AOWvXfnXhY0/jk4KIcL0WvqR3DKLydJywsQhXpW+ipd+Oc8rrvJJbUJ3JbS
o1uiq/zCttgTr9+KCqSdIgNPLwqDq7WezVpKy1cq/ErDSvvYTV3SfimHbPlmgh77OcNmbNypl5X6
X5z6qPQJ119gpyQZl8MlTCoxacxfAkYnxjZjANljdXsuuVvrBMgxbS1BvnTWM+hE6QJIEmBQU8fz
IUvD9oi5av9vTi2OC4D77GR48mIhvXlpQRtIJUsbSl9KcuVjr6fFMci12qNCZ36RcqBRUzzKDwAt
xx96hHZluQyz39nI3NzeF5sT+uaHrJdRRFUsMhA3zefhexjSjARw8zmVmj94xlTutEvO2/rAoPtp
OahkWZiIXo6cw2BIWEAlkMGaDmUrD64BuPtwe1ibUVBII0+EHEzucxkF7HhtVgrrlCrWhD9u+kPO
nNi/HWRrt8MH/r8g4ke8mUQTsy0zKcLSN1TqbSOsI09BVu/cWMp9yiD/7HauOEtUcXBSWZuu9gAs
YlPhYNFMyfmKHGjqUgdI/r49oNfP8t9313UYsVrejCgEGVEpGbts6MdfymJ6ha2+OHL805JbJA7C
d13bf4imjt5J95xpIx2B/5Tmns7i5ncVyRDlD66H9VVnSmBHJaUkPwGE9ZQ4A1BhuP2P/dCZO9U+
sbzXA6b0zHqkfErtY3XVyX1pSDBScj/TOiEPJLmJPKCAMH1L6ijZ2WubwUQlHq1AZIHWikCKOdlF
BNbHX6y6TVwgmlL9MErWUoDWjdXhnKTkZf8ibyC/FKxeRFigyl9OqdUMdtdUs9ABXRbPQlvKg80V
HsNRHnf2w9amE7c51s0yfNJ1hQzIjlrpAxLb+VS1uMguZd94hlWM0en2Ot1aIHQMRLZFGclaj2k2
MQHOjKTwAXV2n1p91I5ZB/dz1gB63g61OSZBPhUiNiJ3uPx8QW2pEf3ewu86Wt1aEUonY8n2CGNb
AxLMEJ12ENqYa+GfJnK6YVLbwk8HEuYBXLUXD31zbHNpj4W5HYqeoWAGw/ZepV1JOdPNXqoCO6a6
0N2wxr/QC4cagLg66XCt7v5+fDQhxSmUTPiQl99PTuso0uy+8CFkc+bP6uzZo77sPHE3BsWLEAah
IMLxOFzdYsq4jBZVnATtcdMBRdePZfXQ9qWmenIzpXsbWfzo1alBxRkzEGACFAnWLZBpiIw8XuCN
L2mYSe8RZ7ZDNwICXHmglrTsuawcMxMgZXDlWhDZ7c5O2xqv8GXHIg8RmisudGhgJ56oWuLL+dx/
7Jp5eohBV59VMq9vd08gD4HXSgXYBHpLlxNYKJOkSpiM+sD08+ihLozyD86OaM9lcGNINM5FhR39
T8QiVjf2COxCs1Il87sZo1QL1KtvN6bmJajt7by5N/Y0oXj9stVom9mrIWXKbGZxpmf+pBqMCLz+
uXSm+9pVr3epwXokwSNRhsS2etnnqlnqU0OUJKtybxDQUuzGusP90+PAiad5jfcMjZDL6YHe1wgt
fqJgw/UbD+AcjmZg/ed2lK3JEe1L3k28nrhILqMktCPkTkK1N8gdJGYnJE3dTG36hwzM5U6mL77+
anORtJEbEgcjgbVvwUw+18MUyfzBaKt3UdHwxi2ZyVPtDMGRTjUmMJqDssfdQ6TjgW4llSXh1rv6
kEDLSUYovPsL4pVem1SJV4Bb9ypt2iOErsBkr0sDQRkxY4jU05JeHVe1VhTtkAQZjwzlT0kB/btU
5q+haL7bY24B1HSzZ8XT72Il/09U6I3UZBB8oVBxOYlOX4NYnifKc8VgnRZTUo8mZJL7MyqaVhge
Y8qF+sa6FuxEPbXqocn82FpSV17Kwh2d5SEeKaBpefAv9rJQ5hGa3DSTAJBcDsrqrQHEg5r6cmSX
H63c1AUNS3f2auwbZwYqEFT0RQJOK2l1j6EINdg6lt5I3oe9i+lU+YBRSLdzru9FWVUpkC2ZQgcj
Ul+uSu1sB0H6pJnpeJe40D8LQdTKSAJQfadSe/nN8qitUOMsOGohF3lpSxczNvo97dSNM0Oc5P8X
ZfXFIL3x05WMM6MPaH7Epekl05gfAdbf13AWAxJSYmi+cfWL0vPq7hjmAgxmZmpYtU9U7sPa+lZo
k/379glxPTm8wMhuhWgi7bW1sG01dFE4j63qhzlLIFm09hgn8d45tHE4AK0DrCzUAlFPtFaDAeY0
pqMUK34oQ8uS5o9mVpzmrulceDZ+qibvLT09t2buY9vl3R6iOHguz15o/pS9aVgZHBBr7S7YIiVW
epLmZ5Jt9ae004T+GkQED1+e4jHI09C4+wIDYinTLWCocFPXCDMVzLich4S0e6c753k6HfMl6nYS
xNd78HJk1KxQN2JgiB9erXnbSZA6UePad+oEtzBHZGVeFvYAouiqFwBLkfxp/AlUaOJ3Sd83By3t
g8Y1Ri0DwFeF0uzK0ZR1jyXUGgkqAhKlrt6paXPWx5l8KB7b1nFjmLLNUxLL9a+4nMv/DMpc5YdQ
mvjvc10JWpf8t5khbRRR5OaULlIvD9QMflaRNGglo5X1uzKQwvtwe25fARGrT8BD12BuSUdARK5u
nZ7Urad8R6mHbl0CB9EswwepNqBZTR3klUOKUdjo1Qjjfei0Ck7AOC7LlyClh38gLQhxCYPKlhwS
rUi7Q1v3vUYTPQuVp2AorZgutdbtNfCvTxHkV7lMRDZAG32NJdGlUovDwKGiOsvWE5if2C2GITrJ
Sp/uLP7r/S1Eiik3MBa6cuvSn9FhaFd0WulbKOgesn7pvWa4UztSnFUiCr0KAZ0CSLI6FrNylKqp
kUrfzLrKp7fRPUdBdZ/Q1v9E0RB2A8kk4PGruXaGgcdcbJd+FubOuxla+AnniuAugZr/jeIILj64
Tebo8iLRkkp2moWxFCkVyxKWkkePGZQFNb6dY+I6K+Sz4Q7AAc9zh/bDZajMrou6h1ntx13WvB8m
WXlpm6Q/hga0cTQxNS+O22InFRV/6dWOoY5B94p7BZ2ry6BVXs8qDhmQP8dJfTG5nM9tW4bPSFE5
LoyP9tSX9CAdSzLOO5tV5C3r0KKZRKndMIBviMX6phIHgbGVAgyMfTXIsuqctmUaerS/qaWMXd1+
143A+JGjqGecx0HuYg82aWIeJ8iEltfSgjCPt3/R9dXAG97AJ0FBPkfQPi5/UKdbUN80VpTSTKBT
cifA91Apuq8UyrITahDTz/+/gKvMTlbg8CQFi0u20k/9UBgfwmAcPstGOj+HwZ6P6ObwhBUWeBPW
mSrOoTffu1IDo2l6hhelRfcZW8X+ky4X5pdB7pEUGPud+d06a1TySIVtwyvxCrKx6FFRRBxr9lAG
f7RY5wjy0bCTsWwdniRFOhArwPZ0/y8HJScQcQKZY0ahS3gEAyy9pJPWvp8nKfx+/2whcyOT8KFb
z4P0MlQQVzqUTZtQTTX+5TR2cZYi2XH54LYPtDvfASJtDY1enom3MHQUtudlPKfGphT9+NKvcjN7
XwWW6hVZqR3haxo7ucPW0hDYGoqnJGU4yl+GkuJgkAyb2ntEV6NH7WtxJr/HMHpyKwcK/KNcSk6y
c1tvLZBXLB6ajELEfpUFIpCspl1Oey/XhrZ1m9xqqqdRlufiy/0TR5LBkaoZSFmuVdngZo1zn+aV
b0vQ2FIzDL8YkZwdJGRXj2hNLDsD2/qaACi5zu3XJttq4pJlqQM0/2mwUUv1crpEtVcoZgn9MzMB
3Q7znm79dURuc9Yl7A9g/khpXs5fNC+IOhViaRZd6wa1M7u4Uv/uzflrj1/sThaxFU3wlFic4Neu
vD2aqY46bWxrf1jUIvGsZjIOgzNbfxlSan+dEsn8eHsCr3eCQHzzLUGpyNBOVsOrgrLiSyaNr7WS
ftRb2GdtNTaHaAyHr7dDbY0N0gnK8XCGgFSuzhNTa3WOZKPyK9BRL0E2dakbBLJeuio34oMFCj3f
Kctc7wO4rmDbhEExmIS1jGUNw0yO0Yj2TSmNj8akp4dlWu6Dz4tEhihCyxKBX+ZsffqTyWMhnUyV
HxqmhjzyOM2/8lqyl0OgacnOhG0NSdQSMPYStf711i6MHNULup9+VEBVFrTjQ+Ok0U4dZi/Kap9Z
ZjQ0iVTWvtZ10aHQY+0A6HVP2/c6LQNQpkNhUSi+sChWi2+CAN7U08Rq1+rkIZ1V5Y9eifXjiLbD
p1lSmhHQTzDtnCGbY4P1RCkGKuYV0CwaTUvIvNR+WJZ17SqDYfaeEWJ7fLi94Lf2lrC6/d9Aq6O/
1EIt1bu89nMoyI9la0jHPi6Hb06H3svtUNe5Jl+SFwEZFsjoK01Oq0+RSBzMyjdmBXGJMq1gdSto
xRWIDUeubvf2qc/01LeGfNnJRjZnEbUwHv/8nyLH5QlpDrjLaWFS+0jgPuSa/HdYSXBc586vm+QU
h+Ov22PdnL838VaXW99bzhLXxDODqj/odjy7qQpz/V9Eoa4AVBmHG2oql6MaipJ/LCZvGKDuU0dG
CybU7lP1/efoAMXAhIGVorO73mfxomqwciu/KPrwTLeQoypUhpeG6tvL/QN6G0qs1jc5ao85z5yb
LJE+DxOEp0FuoCpS68GXfxEHvVGyYTIs0KmXcRSjscAx9bWf8TD/AcAyNT0Jgd89vuvWdULqgc4Z
UDBag6snhYT0VpLrHFFyWc+/pR59HSlEG9aVzdrypQb/g51NtrWfySjoMqFnrWGrcDmyUDHHDGuv
mmJTHJ21ojHOehlOT2qrGp9vf8SNwdFx1/mElhDvXlcTrDjQ8A+dGpgbVYcKmTy076peWZIDfebu
d10GkKRuh9zYVhgOCX1d1AzBSIkj5u36kOOMHhG4vTyfzF+IbfSha+tSEe18xY0SJekUiD2RM/IU
Wj/GLbnnJNKnAh+B3vmsVGZ8bCDdP+lyHbwDa2B/S9s6OemTafvA7pxvxizFeyZqG3NJKYC3MRUO
3lHrx02oaTP4VmCXZgakM+ql8jQPYRS7UmBNd782GPB/Y615vUVgJlYZK3xZiBve7KQmeWRXekuD
yfXtSdwc1mvnRKCOAZtfTqJW5DgmRG3pzxn10Mbo2gc1jIOvQVQlO6PaWi8CHyXeNgK9vzogtRKh
OARNcJuOoRKpVlB+nionurvbAMPtTZTV5RJjdG7FeS/ssxPzPFnl9L2QBntnu22OhbVIK0jwU17t
iN6s/WmxUg1JE7BY1jC6UFe1Y29V484O21r5UAMB07Dokc5e8yx1fEXaSmXR6UP/BaWo5pNKc5fe
Q+T25vhYN+NpRCfPhVPqLVrT7VzUG6MkPFgl0nyQ6evLpkGZENk31qGEYnKLINzoHPQMYZKdcW4c
XmR0guzGPxD2V+fkCIvdtFuQbeC/It+xl/qYtbKNupetPQRNdr/jLf6OPGE0yFrQ+db4jXGgyIxn
UgFuW0l/TYkjf5bnxTrc3lpbX+9tlNW9hq2o1TRmUPjREFRHZNzhDuXNf+4PgiYKuoZUduizrjYV
Po6SUYZW4at1oL4r5ME8shiy+7N7Ug40a2lUQ7pZN+TrfBySrOCoV0CiPA3o1L0zoDPvJBwbOSlQ
c6aExxfF5Cvm+LKYMQVFsPUQJf5Mk2T4rqiZ83PAhqf5bJWa1HjJktpPZLaj49/+kFtrENEPIF50
LIQI/+VBGOiDZYxJTgnb0Z6KJQi9qpieVbX/XqJ0thNsa2lA0sbNiUjYJqwOKcuA00ZHBj3APK2e
8tDUH4tWSfaEDjYOd6rXpFbkBVRS180umFNDFQ0JRdQimn+OjaR7tZylqFbGzv1vJMpGTB34ODps
a+CVA7kwbWUWe7mE+U/oP8pDbph7zgVbA7LB0AD3Y1S8XC4nScqNLE8yjXXYqdK7YGyMw4iR1HPe
2+HOmbQ1RZSM6FgDJ6NsKP78zQlfVwplRI1Qel3mh3zMlwN6bXsZoihhXNbdqbZR/4WgKoA7ax+U
KCjHIgoc3Kh0ezxMToycluVWbfDBtJq/eVUnLt1fNFPn7H4ogwiNVgCplagdrb6lA9FTiZD/8ytk
wrxGGdSfUh/mO3t68zO+ibL6jOEiRQsKVfBIJjRZ3TrW4ycMNcKd6v3mdyQ9BKYpjqe1Z3RRzwAD
qpSiaVGNwAvkGaptVoWnOOqnj7oURc8mHZvHzBnIG3Wzt4+3j4+Ns0uU86mu80U1atKXy6Uze2VG
0oIueRo778tQSY6DLMmf5mY030Mbj462VVo+/7FznwrM65MQTAqFbUyPUEZ8TSLerNQotrKolYCn
do7VPKuQxr7nymT8LGPzPgnpf0Lh5CcKFKK3u4ayNZJR150UgxlFzegY92r5LCeq+fX2t9xYM5zB
/42yeli0YRppSgoIFo1c7G/lOjTOplM14elfxOHw5byC0gWK63LOHAwA2rRmNPlodK4G6aNx0xlT
lJ0HzMapxdMMgWrY9RQV14LYVSWXyBClwnKuPGZI9R7tMfmjqsv7UUO0eUk5BGII2Mja91ZRkQS0
MgLFUeE8RW39IUAJfCfB3hoNbG9NJyvk+bcGD9ukAXG/QFnV8JbTu6r/gDhodMj7ZP7r9vyIBGl1
OOJxj+iHKALz+FvNTznMg1q2CpHqwcMWO0DNt5S1YwqPvUdiEXl+IO7V9HA77NbyozYrcIwOfIB1
DdhU5Z6zJM79xJxM11aq9KCruX3//YKdF6Rz2jzkvOs3XrY4aS5ZoNeNJE+8Gj3jU2ztZgBbY2Hb
gqdVseWjFHG5xJGgJQuuOwyMQitwrbovP45amO4U2DZOX8op1EaRbkLvbz0W9NErlN1FFCcb3iEA
JBtHA3Lw9zDtS0zoa/urZISpZ0Sobrt2nSg7H3NjTVLYFkIS9ECoRog/f3MESs2i8CIH0L4scA3y
Hg5cqg3T01z3485m3viiF6FWeWJp4BKSYKHkw/2zDnZj/dK4wf9VEDBKKteZOAkvx9PnepV1dIv8
WM1qsOztrwHHpPtfdxwSlKVAKqkULVdro1JaFYlX7sxCjgAqjdwWCln+8fZu2poadLaQQaJpJK6p
y6Fgp5nbYcL3arOwKF0n7iRvMLLuXdxI49fbsbbm5h/eOZsK0t7qMRRrtY76Ks/lrqvpKzqCXiaH
1cu/iCKkYAQ8BGGWVfJeS3NTAcZgsY0J2qaKXmc+3nXLn7fDbGwqgH+8voEAQt5Z02LlTp9Q1x3I
dfG1+LjMkdnXbpOOEFb10mxaN5ejfj44fVvXxzTC227oUQ2ZdrbW1jflJBQCgdQVybwv569qqyUq
xyAXWqZ/zkmsPNtKnO+8L7fGSseUYxDGJmi51SfNW9yENI2Ly+kRfC2mwfZCa/hmGN2nSNXeacnw
fujUzk2VZQelvLU8ucnYaIwP1M0q1xghUQ9KnrOdK8M6CKHTI+beYMDrNNvZCZuDfAV803MBF70a
JAT/pVJM+FiB0f1V4wVRtlZzspzg+2ItJ3wJP2i99iPXs51dsZGavvYkaBjwvqUUfTmDXR+EdZpC
OguKts69GlXvH1qtti/oiTfWS9TJiXmKIek0R4oJ87JzOWx+Ya5RUNDUW4C6X4ZHDESKhfOnD7vE
dIFeSoMnK9lwNECgqO7tTSPGskoZ+LAgPEVvi+RkddrEepnWlkYurMSycTDlQmvgHA2aG+o87S2s
3feq01v7Q2wPUTjgqb2Ga8yBriLJz9KdSiHXMEvGcMgDWdvzI9yMw2MNnSZxoa8/IxS0XprR+/UH
xSlecnNYEAqLw/trtBYYMF5AvLLx1F1Nlt5XGsMB7FvG0PfwPK7ehcmk7OyErbGIPUcyzH1Ntnq5
JPSlxZGiY0mUkpwesrhCp15Prc+318LWwnsbRfyKN0lBara02Qct953WSf4qK8QnHCcMf2YBVoC3
Q20OiMvt1UEXT7FVKCOX+oo6LpPTt5iI1FV4WADs3v9eAXnONsYfkv+tyYEyPkFlYfDZ6Oimf5lV
HrhmaWt/3x7L1hYSFnmUPgRu1FhNDlWPaOFyzX2AMz8hWH5Whtbx0PnDjmDaQ0JspPgMiVKYIZKq
K9UOGAGynaFn4c9D+xzZVfBeys35Exei+QJTAJCHNuxcaFvLgroH2ieI+1LBXy3xfKwsybSomNLR
qj1khAwXV8DFE4jjndNoa3SvUpN0VhjluuMRKelQo6HP5RL3/UusNEWGdLMRHjEkDv7oUCs7oiZy
9+4i3Yfu4/C0AIcH3+dy3S/JMGFd0RZny26rD1qaY/aQWfe5EnMEEYVXsyPUQV4xspdRKCk18tzr
+bm3tSl7VquxWz5aZpDdZ0z8TyAQM8hg84KBD7ZK6qQBDHgbZ9kZEl0DT1WP3C5GEzZJ273b42ob
Y4gqRC5gqQii3vq11MaSOibYMZxxmXIQTyMtOTWTpt67wyiSvrLNEWO1eC2JZfPmYKKbBN69jtIz
iX/0WIxG8GNKutbDHsDA1EbZtW68WvL022ivEIqEknNo9Qmjvp2Mqa+TsxFFzWdHksffQT32D7Af
nB2M9rVADs1nYE0Kq4KclWf75eAKY+6GKGmSszLB9NUmY3waEnX+MMxy/6MpNRs/jN55coaxfSqq
Lj2XbRF/DIEpHW6fY9eTyVEJ40go5TCX68fAkBttYOQ5gx7z7lHu0vIUJ4myE+Vqi1PB5xUgKCUw
9oAvXA53iDA36So7PjeyioOuMdmfR2eYvTBe+j+bSZ4/luOCH8D9Y2NrAzQEgieKV5dRbaRIqB3M
8Vnu5+al1+Tpc0OV+V7kGGNjdAqVJKTor+ovEua5doY28blGDM1L6w67LooWO1/w6r4RUUTShkyu
iLY6rmwzr5RwNOJzOlr5x0aL7AB7qEjPgLzX49+GDkT09td7tYy8yBIJiTwxbxpWKUtjtQHjfOiR
uq+S86KmSvzNkZp0cE2l0bQPEpXj5WwvlZZ7GnYDi9dbg/1r0s0mONBPkYOjXKVN96TS95d8jSnW
vQZLtNRdggF7iJ5TUe0p2Cdl/kHu7UTGfEOdC+kl0J0ueFZGZxyfsiAozUelQ7H/mATx0DzcHuL1
jieDo0UivielwPVJxnO8WWQtknzJjMbSQ10m/eXURQjk1kraH7eDXT0wRN7DBhNvYZNzc5V0R6NW
hTxtEpRIqupkLV31hBVK88Eu2+GdngXyXzNAMGrGzuDfjny9x3Eq5l5FzwksGciXy31goqaZtKYc
nxUps49mWwAAwThlZ7dd73Gepq82p3xJQWe9jGKkdm0qrckeD52le+KRqKYn2E1t7QLuV4IDuIo+
PeNfBZLuzgHyZqKtwR5k/7E7Vp8210L+bmzbzo5kBji/DJJ6yEYu23uTIuxIwdiKDAx6N8y1yyHG
kxSbRrPEZw3rtY+Ui6qCW9ZWT93QgSG6PairHU8wKgmC2gFxF07CZbBaqPlVWh+fUaf+vUhYuOmz
8jzivLVIzc7avNoIxLK5ABDloS9DtMtYjbP0pVSa0blUg+bYZYF55miunwLQj6fbw7paJpQ+AQYJ
0V46MUD4L0MFJUrzeZdxkM2Jkrxvx9gwPo+pav8qrCHCpaiXwsUtOivf6b1ujJH6BdwrnoYAhteB
QSyr+aRH8XloB8UzG87pocNVFteQPSmKqw3HGIUdEPMGfv9KS7eZxojWA1vBTpC+a9OqcQNlDHZW
/daAWPe84GnzigrY5ZdEbU63lzBNznBTo2MWSoxFk3HVSss9tP71gPhoyIjydiPxoxF7GWqUlqV0
Zj08V/k0HJfZVj5nTrMHcbweENm/BXSCY4q65LoDlJt1uDR2pPoYC6V/YowXPjtalXwNGzq+965C
QiGdIOQ6aCmvdaoL8rwKmzmVq8n4kjfhY9XHn4tC+VnPxXPbVHfvL4SE8X/mAFbBHq5hE3JMdRdW
g+JXUWef8R1avMRQq8csKO9meDuEElqEQk+fjufqjGoA/kXA/xVfLqwvi50uD2DNU1fBF3XnWtmY
LvgGtGXEK4BjcbUoephZ8JIVxc/mXPNmveo9szJlH2K4tDNd12chDw5WIFq6TBlUsMv1VzRzNpo2
4rVlOKANDAlGydLfdiIdGroAO8E2FrvQVxSCSQCg9HUt19RCVW4BlPktfYEPcjwk7zq5nI+3V+Bm
FB7oUH55fcprILQCjraC06P4XWvOzzEaOUc5SvZeuZtzBAKa1FGo0qwBJxX87YFSsuI7BfwhF84u
pb7aCeLfdW22e53V7WhCEA2IFffJapoiO4T8VVkKSouj5Smj0pwWw6lOWXW/lhxPUHI2EhuEbakU
r5Z5q+m4mwFL8e2oMZ7iukjOxdzcrW4sooiHEYKpwsNh9YJoY8dOncTg82ED+tAWen8KlrrZeUFc
X4ksM/DBkFoBC/D6vFzdUVBPdhilKuwkIXIo53LenhbLyN+pwVTgV5bDOnMD2UrmnaV+PWEGnS3g
0CAihH7zanxoIElx0uiIGCah85Qj0uB2k2M/Rkt1t/gfdxSQE4HjAv3BBXk5SAm7bqvHjNVvGvr7
it0ZnmLP99msUwb5f5ydV4/jRrStfxEB5vBKSVSLPcmT7PELYR97mHPmr79ftQ9wh6QgQgc2xgYM
9+4qVu3aYe21sAJeBzUs6hNQ4my2EsinTB3bma95mI0utO+Vm+XzfBDD7O8uAuSkY3wqVQaMsrFS
RfmCaHG0MMYTjScSfPVcdfZR7WiXMDAADtwCwlfqLSL12+xYJdlOm00ToxK69moHhflT75XqUthl
/KNBTPPcRk7xR1Y+qXkldhGPwZw6UFPiJfKjtWVZHhliZu7l2oZT85IP4UJYZtWXvEqeRgQJU7xV
eCh4QsiQ1qayoLHGiFH4a2szEstsrmG79Mez29y2yCfHveWJXyY/dWhY/vGsCwYhR5ROMMpf/L22
ravlAvdbbPKAKcE/iA4vp1Dt6n+etiL4BQQ/OvwdkK+srVhyYg1B0RtQTkUmjGR2PnzrkgoVqsd2
9ncZrICYKBalJdBqmxg+Q4wgqhFGvxZtJF+Yfh3OzTzn5xhsz+Wxqc3553UUaDyQ1sJ7iJdlvSSp
L+dQ1iN4Eq0oWNxZG0J0H+X5qAh9145p8WVYEdN5mw+UNrjeEjDVTZtt6aREkX6JmKI4cIIb9/vf
ahxmXigzIu6xo5Apl2WKEqw0RdL/D3NdVnpNgnBoznKuzj+H3E61WzzbRn5g+O7yfjG8ueAhzwuY
ILO6VbC5fUFfLv/a0UQ+OBf3rKBzxOJYIHU+cW5+qaOWHdPXk1HUt8IimStQA3yJGmn+6/kj8auV
zVokq67KNs/rm6H3y/uotJ1PCRQaR2Io4sf8UpN6+1ZgxKihAODCQW3MqGNQLt2c1rckGt6Z3fil
YGUno+8Xd6rg+3t+UbyMtKGJcIHMbKzZYRYsSZd3aMk4+nQGj1Zl6DEv8tFA7b0jSHSLJ8QWVYzN
3QW/1aEcknaQnLYAqQoJ3gjafuU0/xb19VC8l4MorC5aoepHUlh3dtQAwgWogPYL8KeNAy4R5dGp
wvW3tgOedBpkoCGeNeXQKzddoBl/p3k2gvB6vLN3FsxhZGYCdiHa0Fsm/9JU6sXgSUFVMUzc1DCD
q0WEELtEivIpUOrk1Zb0tjowe+cuAMFCzY7erZBE2BSKFnSy0zFbMKuiqux2pRO/5tGifn68urtm
wBiK9hKfVN6YcfqiSp04am5G0Aa9u7TEJN+ieA6PuFDuGgJESgEfymrKDeu7DfFToQ+xyd0erNid
kHc9ScP0pOyCuHS0ykSPSXBj8F6vrTRzpVKUSZubppbvJsnqXwxlCa6P92wT7WCE8XzhQbgFlOu3
NzvtLTWo57a+TUaXvlpV+3df19SbQzt/tTN1qT4FYWBE56xQEZp+bHt/BwDlkaBT2WBGhHd6vcDS
UdFLpzh7S6qx/VxVWdG6kjLOUP5ZaIkzxdyWT3Y939Yr8JoC8kF0t83TDTOXrVFjvXpJIHKqKeZ/
rnJGXy5VNs433Rq6M73P7u/nl0r/jhAZMBvDy5vQrkEHnpEStbkpNK6bqzzNIEdznTAMwocsVlFY
LPX54D7sbzuAFlIcnh9RctmulcFRxQ7h/r7NydR8qJy+V34rICbI3ksO/FaoKulSjFzy4jS/P17u
/oKIki1YR3F8qVxtLgh4FHNqh7y8hV2QvwZSntPBqJ6clBLfklotmCHa2GQfjlj/L08s44GNOY9j
eevrKb1Kal1/Grv6qFV355SK8VieBwvCM5Sn1lbAGdtFkmXlTYYv7NXMC+dnztz7mbSyyAEL5dXT
8QnLAt6AqiAoAO7H2qCtZ+DyVbW8NeGYwo3Wx9cISfrz40+0iVv/2zyCExwLHDU8tGsrDKYYOnpt
5a005/JUhmbvqgGQPa0MjspId08D4yoCYY6X2frlRg4UjcEYdnA0es/ux+KmZdNR1HB3QbRqmDMG
Ubw77TyokQJ4orwFCfFQGDfLedCH8fPYxK33eO/uHgm+jxhzpxS3LVXViWG1jMSUNzUahcp1gGTh
UE0QLyizYb1Tgkp9ror+39eiqk0hE+JFsPrrr6WGJXEqYky3SUutPw1IuN1StuLPuWOlBwfj3tfC
P3IuGKnjgdsERag8IFwlzxwMVRkuMF2Z5whAl/t4C+99LaYBGOEn+hIKCOsFtWJYBNn66gZvav8t
yRrz8xA6rR/W8tH0+T1T4OK5UFxVIJza2tQgdWbdZJiKSLlPYZsiBdoVxnnui+jgRbu3d7+aEv/9
F49EbrbUtPzKm6MldXmm0m0m54pA8OA5uWcHBAhXiheUYsjmGymFsiiTEpY3M9cmL40M89rosL0+
/41ASwA1oqciipnr1ZQ1QOa6TlAcKKoqeMdMcaGfFAYcgtexsNFf/D+YgwiYRjuH3NrSNyfy2NmF
tXDw5r4666ETvSRqnbuzmmYHF/je/hEj/jd9KHqL65UxuQGZR4tPZ9eWc6nli9tUXX1+ekGiK8oz
KMo6cDWvrXRl52Cn5tJ20migYtJ33yHvVYf3VHSU8MDandceCBIBNrVTuHRs4bR+OXtJYoSFWjj4
1sCSX5Ic+s1Qnd05tN00k9pTqofpwXHf+UEaskxf874L7DWAhbXJWGJiAmK44mblkvzJTD5U1amS
l+48QpR+ebyZd23RnuIdoVFFKXNta9DVSmpsjry9RERNUtY3lVcWDV+tDRPtUyNZ44HT3Z0SkggS
Q8JTof+5q8dVmRHpAQ2cm4xm4vuMyvApQ/Tjt8cL27knAgXRzqGdSCEEO+uFScGkZ3aXYaU0wpPa
dPqHspyLl8Sp5wO3cc+UGGVnrgqMCdMVa1PxWMqFXcBcP01h6VL8brxKuPYuicPnoOscC6rqPPaI
FHGfeSPXpuRiUItsacNbnWfGSyDJzge1t7J3TWfKzwabwhSvvujp0PbdbqBWyVFpzUZ4CxMrOs9S
/b1I5yMtxN3xE0oehLJA8UG3UrtbrycrssCK28F6UY3lQ64ofhyMtot0yddBCp7sD+DTaQ7RoCJX
hmidTsjaWADeo9BQ8bglhPcXswuizLWDJDjX/G9Pzgy9GROSFMTQ/+GO1sZ0pQuFtkxxS4xEPRfR
4riLVhwBJd+K86sSEhkmEHvaU7zABJybx4Q55rF0wLfebLULBjcr+rY6RX2c6y+ZYbel38FfMr0C
8M3OTcXr5hZjHH2oI6UzDnDku28pkl0clgqQGNDMdlDbWIQejW2zvXPh1Kc+cOQXcH/GDztppvct
xDHzwdO2t4hTpmorIkbBZLp5CSrZCrqi7rJb3JnNH62lBO+Y/81T3+5TKz8Dn4mVA5M75wVZEXOd
ovzoQBe3nYZ1us42mkrPbg0T1G4e58rJnvSjQcGdR4E+mRl00FzgbUE6bU5q1HKIp8AYbuNMN4ZI
pXch5WhO5WIcURK/vSbrE0TODq8UWZhIi7YrsjNuQ9jW3S3qw+m9rszo+NRRG2JRTt45GQKAtmL0
roaa6LVSi+IdeZv11xgalhsHevzkcAUXh1oaDNoQXYGv3E3oMswBgLTOm1tRdM0PcISq2zhdenBY
99+RHBpwxlsYoQKAWl9PuVWCZXLC9tYPeh9dJlOT/H6AzuDZYE+k0eRmgtCW/vs2pFyCGGHUCO16
W1K6j3lpZN6stekPRHPV8+MXb78kWnjgq6gGsjC6yeslMRYwZqM0FLcygSzZNRfJ+Nyq8vT1sZn9
2SRyBU9ACxl95h02e85qjUBvwUxn6iciGDjqezLceIEc+LGp3f2mNMBKBCEz+GIS9/WK5sWumYMs
l1sdjrUbVUPopomWnmlWNj6aXT8em9utDLQYaF7ePTonINU2sVCr14C4HK2/pQu6xlnVKTBcQrvD
434EIb5jigCPkQ7htSEE3xy/ug9lezbm4Vb24Xy2WOmHPlfq17IKni4aCTQ0/WMq8fCOk+yuNzFq
CxMyvES99TmMBNC7VUxhmflBYCJ+4ZUXoa/FIBQ9NBPk4g6asZiVU9VKppINdqEXjYGFGGoa/zXo
SI8ZRaW+y2s86sHtEl9kZ5VCHE1lQcu0zW20SXOk2ZnUmzxowaWJmuaydHbsOXU2flCWbni1Cj3/
0JhZ8A+8HkcFi92No8ADMk6wk9PRQ7F8vbV6WSUMXTjzTWpM+Qyh/wTJYPt0AocV8g/a2OCgODOb
nB5Epp2lCregLabiPA/mT6Ot1fNoKkc1ue16CI9IFAUNPnGmANmu1xMw2J+lUyv7TOZIH0fuuV9p
+lELb3tU3qxQWYRWSDALbR+cibA2d2J78QPZrgS89Wujj7+pwBvcLjL+BMXsPb7XWzciDBKdU6wl
aOY93XwmJBmS2YJ6389yc3JDKzLPaLVbrq5l39si+vLY2p1NFEMXKvkbCl47ysGmNirTSuvJ7xnt
P+uNFJy6uKsPXKP4FL+efMId6H1oxFOgxRlv++OSiKiB341+mBblP0ap6OdyWobrVAfZS1C32h9Z
khReVx6G7PcsI6BFJUm0ODj960PSaUGdG1Yy+rqS1OepXdqzWrftmV9n9uzcKj+1E3w2Qd043x7v
7NZpijUTF9G4gStKDJavLTfZVC3aOA5+2hXyBSi+dEK4QXaLYHnWP6OpRVsNySveL9LVbWQ5xcBQ
1L7o/L5azK9QHTD5XSvR18qajib83n7W+lNScqIALij4RQK5cdBOl8lRPCi9P2lmIqOHuuSRn0it
OXzjcczic6SPefLVHpswfJkHLVrcdsoT+4MyOJFycmRQQj5BVShd5kyewrOho1F04Gn3e69RZRYI
NR6t/YjPqOvjqE5T7zNHBe4D6cDq45DYpef02RFU6J4t8kJgEhxi+ribDTGGMk5aFHH9ODfLU08p
7d2YjxF3qZq+PT5S+8vKQQaSjpw8b/+OQjMNI6Vg4pwjlVbtF8fu1G9zljyp00a7CPgq8iKws4gB
lC1oQQ7ysrVDs/WH3glOcWZmp9DUu4NPtMsF38yAcCLpwwp12fX9UAs1AGCMfMyia+VfMnqmP6cQ
Cs2uS7pLWpnza4QiiEc/Wr7UnR3djGi0Xx5v6J1vx5jbG1MQrTGm+9e/Qx4Yy5TYcuuniVx8MIIq
ed+o3UQpK58OCATumBJCKsQ0rBiis00HKTbzpLLL2fGzYUl9NQFKUxtSfzW7p7EtzEhw9GmACFlh
Nlgco1+KgOqSd+0Q5LYvZ5Xihk2beGFYBQfv1DaaEVZ43vFwokGNk9tYsXSAQYTxfmT1oYdOsw0k
KSlfINUOvLYd0m86AY/v5HnsVbOZXh9/ur1jp6TKYJvIBcnTt33NJS8GpO8Cy6/BA76fe/NdTcR9
I7dZPKKF2lsGRfmoMedwfmx4/z7z8cR4ryCAYjh3c2bUoGsNY0lsX7eyP6IajnQ4bFPILbPZbUP5
KP7Y33kuO/TyeDHR/t8+nRD8NCnZp+VLcQqFZ9iPfsuDc3m8qDetu7VbpzrAqRHMeJQMtlVBavs1
QB5J9VUNdTrQhpEx+MSpcn+2QDHjuJ0p+rc1tVKB+ri2y4+F3WnNLc+bMgYlyctDy7xTlY9p3ljx
DYR68PsY0z1wZ3vqpZe2KYP3S1bCBe0yJWGEbgYuIHQZeGmPiK73ZwPUMLEMNOw8VeS066NJRXIm
CzIUn44PUyZz0Mkagl1TNn5UqLiMXiG1BgCDWqLkZJtzpRzMmO7PCDk6zQvOJyo95LjrX2AMlg66
61D1MwWZahcJ1s7+Fhb2/Ls9WdZyitiX/sDB7A4KtoQuFJNgpkBzbvypRGDAVGuX+M2STdfUiWKv
BQTx8vig3LNCdiswlaS4O8LGWQ9Kgw5Q6uuVFAU3Paj76gRVwpwdvA93DDERzGwNh5/lbBG4DIB1
SrqMqZ/ZFdNzctFd6rCJvj69HEH8AwiK0yKm/NcfqombTpqiOPPBZTASa8z1KYnhOXxsZef7qfkx
jETJmB8D7kSs9ReHXDWxoU9jEPvlCCOTmVTq+1KFHkNTsyelDIlBhCkKYwLfxWDSpqnVZikq5GaS
+KCJlrNUT8EJERrrybrimxWB6wBvQWFxS+PWFk1U0qWJfYzVpCZKVtandIrKI++3y75YDi+0QPBS
5eA7rXeusIescPIi9oexsX/r0kW/ZEltXCddDt+PllRfaY0qT1YHxOpoSwPtEmS/JCxro1TA6ylB
9M2P0Hj9izGO+a/MHqJ3kTUkX2rNHD8lJmSbj8+IOAMrB0z6JapHfDQB+dgWUWVjmHUl1RM/V6Xc
C+pYBtWL93zeCuN/DACCAASDpK2X5iw2RVk9Tn0ribWLHsJ1GSj6Ebj2znnnnBNGgu+mj7t9IqMo
Svs5t1K/VscxuSIRpi+elrZReMqd/BC+ds8c1T1q6wja8HZtrpcFHYitSWPl100Y+OPEk2+3SuQB
NioOnOzuZaHMi5PlKwGBJTnfONlyHqq2q6vaDxxtrM4OQIzsIwMRZn4Cu6wiVRs7lUq4tfTDNdQq
CAAff8D9WhEWAbhGzUpEedsG71CpRm8zB+Nrg7Gc2el/ZJ7uUzQsR3d8f/WwxIa+kU/Sudi4xjBs
CvgLu9qHXCV4X0mSjhi7Zf1GLK6d08lwXgxriZ+jbhQpFAqAvNuMVsIGsS2RRQNIZiPuShK3Zboy
8Nie6gks4FCnxcGFu7OTIIdhOGaCk46ZvrnlQSoHjhKYpV8riIdTY1GX5DSqY9telE4OpIN49c52
0nElVGYwinu3PaQgBFCvc4g3TC0aPSXo5ncAbOZPFlOPn8wlUz6h+XSkd7aL0clI8WZCmYBAnQbQ
+rojnTukRdAmvkVK8AG2Nu1iDVN5Y8ROCd2iivrky5LXTvihyiSjvXZ5bh1s896vkUSiOcLMtmhk
bn+FmZF3bRxs6QZnWox4uWW7PB5HncU7VnjycNWO0LunWLdeaD2rNF3iJrgtdRh9YrruO3OsyZfH
d++eEdF5ErVwHll5YyRVl86ojSy4FXGeecWcdScthZz1sZX9udSYhAAiKhAHJDabb5biUiJVL0J/
VuC0WGCt9Mucqc7IkI64jfamcJqUjUS6T8K4hb47TMUUhjaWfs5I2HQy0S2CyNmQjBg+nhEa7scr
259GUhiOPnJSMLWDh1l/JCmrh9ls7Myv0kw955mm+Vm6AK0Pp+l9jHCcp1iRda7acLyM4fgkNTcX
gWyVJ4LpbxwylZS1+TwT767ULz56WZl0LnUN2IhOtWNwEZ6Yj8j09qcFcxRrmI8UkpXb/Dhjvj3u
rHLx82zWX6LKsc9Ij8SXx3u6/4SMANEGAipKTYggdr2ojphhzOZo8cPApF/SaFbrOl1OHyiA4+uo
+nfXmkUJix2k5rUr7ncTit+SNfuKXLdXwxxQ+ak5pS0aTd8fL2y/fbxx6JshgAwuhk79emFOXIwQ
6U8DZXCtDqmDJwnzQTqI8Md29ksSb6nuEDbz3MATtbFTgNEjUxt8LRhkFxHF8iWDn8DrevlIVere
kkjRyEzf6vtbJh6nReNpAT/iW1Kfv8hO0XuhBOnt4wWJjVkHkuLnkwDqQsVk965VkzRpTK8oviUD
poc5TCsQ6YpQ5obbfJwGj2BdfnL6mLslQNHEyiA7SKa2HUKriJQpsCvFT0FqnBPEsk9hE1un3kmf
1DZ/M0VPVxBIC3zodvq4yfNFXvJY8bWJPu48ZLkXIct9cK/230r4Q0LXtzWBxV4fC0OtZriANdkf
qJRemlCB06uaj+TU7loBgggftgjmtsWdKFag6glt2bfSoPfm2lhcrWuOuJj2xR2xVYJjR+A06Dtu
FjMvCxwwwyT7i9WEk8f51uOfU5arxWsxqZ12tajI6J86aR7qU9MYcOQMEpQ/F1xPNH7M5L6OXqqi
6u2XMDXAZUZGEEmSK+d1azC3mWf2d2Uu0vwiQ7vO/zAUaJUkbURkarSVc6RJcG/bxNi0ghQXfMpb
Up1kUpuG0HCm5J5M31Xm7F8FPv/oJu1dAxNEVN8AYvFoUL1dn4GQIDXr5n72rUAqPLlwRNsotU9a
WD9J8sqhFsNKBC6AoBnS3mZ/fJYgRowTx6qXYMmrkeEzWKdcrW7aT4/9w53Now7NWRNtHPC8G8eq
V2ps5W0y+zJB4Gmea9W1Bjs8P7ZyZ+9AC1BPRHGb+b3t/YmzOYTrZZ78rmzql7mBsCSu8uhUzt2R
gMPeFCwB7B/dRSKnHbW2oUtOXyZB7eMa1A9ZJit/Js6kvTJrIx3gcO6ZotRM/AKDzp2AaY4nx5q0
xm8J219QYylP3WDASl3ZB4DQfboA3QvTj9ii3UMIsT57SF9EatI3ta+qQKvcNMwl05WaQapdUIhl
7g2TEpUekOPEefpFFIqf5EY0EsGWbzkhy660jZ4r79flrNzAJ3aXVlIsL49pBz0+Jfu3Co1R8Eai
EsGo3nYmMESMTY8qs/GbQspfWitzXjqlKE55nw+noZfNg/R9f/bpM/HeE/1RlaVrut5VKr3G2Jd6
7kejk9/AfuuXUBq+Pl7U/pBghG9Gb5FWKa/w2siY5rleF0vuF7Mc/XDC0TrPTKrcqCeMl+dNkZCI
1j30kzuALfjnWCa3yn2aVv0pymrDzZogPBdlFP0fTIHxZtqRLJaK32ZVqeCRG4Mx93vT+FdbGvWF
qbLwHFadfpAA7Q8FwRggb1rZ9M535FvOrJYZesS1P9IJ/Tu39KL0kfDoZ09W2iSiQ0Gl8MBd3bPJ
gSd3FIgLEL7rbwbwTa8SNBX8cIn6rzCtteck12IvTKr4T9SYnQN7d86IyAw49vQHIKHZlGlDo5Tl
RSoqf3L0THJztbIWV6/lOiXzkqufj4/JndXB0U7ZiL/piW9j3GEa6ZbTHPDJ8mG51tXMrW3lezBJ
t2mZKu+xtTtrA50vvBcL2+PgzHjUKw1SM/pUSGV5VV8ozQW5gCZ8AYbZHemN3rnTQAhpx5EtU2nY
Nlbtvl2cKovBltjZ9FUOSWHHqim+PF7UnS2kIQ65yZt+5S4dGWcdmpYu6Ol2lo6nmHFEEFQZ1w4M
8y1Ff/TpVxowjiCtAouJTv22m6MXMdWhPhx8wAW2G2rG7BtV2B68Z3f2TlDkAp9icAP44ubYW2NR
aipDmv6UDODgcqe9JTSrXh7v3f4tY9SAn46DEnHUFoOT0ChQYykdfAkU63d5mYezvqTmtQus8oyY
e/temjXlWVfPmRAjzWwjLgROqfWNLuQ4MWPoHf2xUbQvsapFn5ra+vF4Zbv9wwij30KUjTiU77U2
Es523BWRNPjhDDZhTpL8VKRRdeAs7lkhDybepZJAlLhpguSqNjsSsblvp2V27nJ9cHVnOSqh7a6t
uETwpNHLN/jHFo8Bm47Vl7CK0bGfrY/ohiIDYNXJx7HIw+e/DfUQEMaUQ8XrL36VX/phSST1dZ42
oy+NUqv6spN30zlC1+jZsQbcD/kO5V2+P8WYbVmw06WRL1+MPtdM/2JJQ+1qqOx+e/oUvI3uEC2R
K1CKWS+HiQYk7huOmjGFc0fBuu9vnWka8UFmvzsHQmOTtis4ZlphUJ+v7fR9MHQ8JZMfc7bPJI/T
uzyqmmfdN1bwcm8oZtqu9mY1zDI7A5192VfmLD4tYxu55eBkl6o7pDbcHTlhiktK0A6mnwu0XlAS
av08K5nsm9CH5W5uBwNBLh+IgDeiCHN5/J129UeDWRraUfxJeEvdc21uWlC/NmJWBsox8eS2l/4c
xl7/2uVx5EUEJcA6lemsacG/DVS4t8fW7yyW+II6uFDsI5kUX/eXQ09dppjApch+HCn6q1laDsJh
RXyKtbg+eDx2DpeFGnQvBTkFWK7t5H1iGklvMR3gy1QGT3PRfxxt/SKp6XixrPzdkpdHFMn7oymG
DbnQYo4XaNomVY61Mtdm0BB+0/RT7ZqS8j+M6TnPgouFfKgDJE0TnIcMOm7P5qwlCddA9iWtAmk4
WNzsUh4uSmW1B4/W/nNBTSUGdQBriRbmJgFLYEpIUXVWfLkogn/HbhovRWWVJ63q5YN+8x1TJMmC
kZzdExiB9clwimGRcrsJ/GAq49qN5cm4yAysu0HozM/SsLCFIiOnESPQMdTs1sYQc8T9O0lAYi7F
P81Cy31NrZ+U4aP7y3vPnQa6BE6MuuraSpMx0JgHqeWn8Vhc+koV5NNNeZAp7M85YwIAKgSGj1O+
VS+3QZ1GgZyavlTHpZfGYdq55pjaFyZK4lvQj9OJgsHTZVwUS2nQMwtBuMm/b856EYZdyrNj+Vql
jS6np7xKejUfrG0XcPKO0AUSBqipsqHrHRx0Bbx0oGq+VmvqxdTq6LckoncSapL1zg618tk3WVTa
AWkLMCTJwpbOJhJ9SKKC9lWrES5ndrKElCTIfn/SCfI+CqQyqHneGAa41qsKgmKUUNnEShoGf3az
XrhO3ozvpn4ZDzZw7ZK4T7g+EErkWIJtdgeco90YwKek9F5lTzlmQNJp7qSM0tFU6Pr6/meIEPpN
11DM5Gy+1FgEZAfLOHiNoxReOA1gAYY6fodg0VEz9b4pshBaFQKtv7m8WphE9DLmwRs77TJpWvux
VLrhc78cAajvbR4vJAhvAaOmNbL+TmHLjEfa2qypo4o/Oknn5rN2RHIi3vf/36r4b+dIDZjDJBbk
Wd4sJ0LKB9klrLSdHr6Gk254Uqy1J0Bh5ikDdvCbWUrTayf3B9ncOhJ4M0w+zEPF8QAeuD2GNdpB
iYoGiRcqmnQFUR0RGHaVfJXNqTknSS2/gBlUPARonbOZ6UciRne+owiARQeNB23XXagR9kyWBftd
IRWuPKbpqY2L2c+LKjkIOzaA/f9dK11XWp+iab3lUa0kvdHirBq9uYChJAhU5yoVzXDV9LA9m/DF
u72yzK9CY1yIVVqXWEFBYbY7yzWUqXzpc6hTiiW1vj52BXeOGDOjFBhFn1vkhesjFqUN4xFDwh50
hXJZQrt0h6EIzo+tvLVQNmcMM5Q+KO1AbrX91EqUmqld9KOnN6CBCmAfH3RmxZHpboNzOmqpG2at
eZ2MtjtJLQpjoaMml8Rqus+Pf5O1Q//vO+AdqGgBbRFoiPV6p1Tq2jAvRs8KItPNHFt6rZmUAqMX
dN5QSc/Nj/9nz4TQnVwBdlv4Kdf2QngG05GCtWfGCUilkEZcr5QVLbniiJZhf5zFaBnBHyV4GxDG
5h63y6JAlK+xNGNcPmpZ6nzLyyy9JJB79QdJ0H1bNBqZdaEyvm2iQko5J9Fkj16i1+RaLYwPLigM
VMCsbvj2+JNtpo3FHrIwoSUM9SmV+G2vZKQJrIQZk0JmuwTVazY0Yf9hZhx39KLI6rTf59Q2P8lL
4MSuMQI1NgrFqE+h5CzVSYtC6NJcNS2JUw52YX95AJMRGEBAb/Nab5EbOoiQSput0QuMLP3NzhCr
ixznOe6L/5YPAgx8AZhEmvCb75rpudR0DlaWIu99zSxUt5Kd7uCK3l0LRQDxCgDr3fIRplY4mADq
J2+ZnZ/QPGcnR5+Sg2jgDcm79gO8mVAciLlEMSe1uX4Nb0olKfXsOWPSVzBWBlF90uE969xJax3p
BO0d83ZlO9rVRZeDNL9mlRY21wBOsfZVmWc1P/dylOqfiEXr+ZQiM93cWpMSvDsrQ3tUW7pz0KH2
EVMGb8N52zBzWBY1aiqYffLJ/n1e4F3Xo/EHsM0jZY07+0/QAk0bw42EgNt+hTaCE9DtYCJ0KSW3
ytv0lAfTkZW9+xOKUpS8IaZhVmqLnByVejLbtJm9UdyTZgHiJ+evWgiHrdFpB/h7EZ5sPjbhH/BM
AloBdd36PsQmqpkRIi+Xsvxk9bZauK2tLRfDmJPXFIEzL22H+Mdjd/GWV6/NkleRj0AdQeuC6eK1
yx0SJ+16uvhe3ZXBz4Dh4vaq68mQuKVTK84PHp/xO4Q5mfVaxmMfutATp4rntErsXGIz1P+RgKHr
pz6bC6FdkWnBh6Sx7ARFKr3tLkq7mKGrCCXhf+1eXd7RYMq+d0uddr5eJiF80UaB1kUt5/armqO4
7laNpJXXOFDN70sSSK07jWOkfsyramlp7y9MCQgZoupF7WcT1cagGk2/n6o5VC7alOb/ytCnBdcg
16qK22HEc3NwM/fHzwYRRqniraFKQLXetERdBpORSI2pnaV4iYAjnkiGn4NXC1dGIsCkEHI3JL3m
tpcf6WkyWepseUoupx9KZof8Uq6OpiP2AS1BM0NXKl0/IEW6WOsvNZ6ubpTM6izLK6Uq/6Tnk+SN
Ujh/iBBtPzfNEP0ImOI568zLHFTt7lhmpp0yJNm2yKs2lZESkovSHkzb05XhxZz02J0r7W8Exm4Q
dn2YArNyg+DJiiRS7ky4CCC5UOWhtr/VhlAKW50KszG8MWvU8zJOsxfXinzw2G09IVbEwKMYn6N+
x8D+eldDXFdIn9PwFOhQXSmM7b+7PndoSBvRU1nw24KQ8DB1rIk/zE3eM1dNmQzUXzw5RVIDgsLh
jzmxlz8fO4qtL2RBFHsosRPCwDyzjZfCHtFXMYPgJW1jmKd+WZqvQTmmo1u3k/OXbVTyEZ33nT0U
0j+QiFAroai1cU1jxrTnbGYmAQNkhX3cJN6Im7kAcDmCTt0zxbgaw6MUdkGDbeojg1k0ijVjarC0
3k0WdTglMpNeUbIcIUrvbaQ4elAiigH9bUyNTjDonaUzvWiaspMdpuqfYdUipGBOwadxKa3T0x+O
HjgeREjCUpURv88v93spMqNSBBYi1cfwFNYQyZtKOl+hc23PGtni/8EegRdNacJqipAbeyqzDFkA
dMyrk9h6h5XCm/OluppWP19yRSq+Pl7fnU9HOg4tiyAWEeDV9fr0xCRkF/bIW4vfyzqDmlop5h+N
jRTdY1O7vJRLIFg+BBMuqGDU0Ne2FCg5h67OAs+ahuYPFJWCsoDzt8+7P3q7yuzPnW43BpRXQam+
REoLGVTF/Ox4M5Rwfi15MgZ45rJIPqtFojeibtqUB7/k9m2iDkaGyhmiMeZQBd74c53CUVXrkuXF
xpKd9X7uzvnY/vt4J+4ZoT3F4AMBEmnU5gGEU48WGYSbnp6gG8CEpOTOZndUaxE/5dfYRCxF1Fpo
uIiC6dbKHFZZAt+r42Xz2N7GrEUvMerly2T0w6e5DMKbvljyxerV8Is1KO3l2UXyJlKbelNGEvj2
9ddOk6oasj4Jr8lIDpqGmuKZVfr3YyN3zhSnU7y8ND/wP9v3t1oyuyydKbzGKFET6zCExJwp3c74
3PSL85cSNLJ+HcbOUT4H+iIHCemw0c1nhsDhnQ5LW6IeMSZO926q1f5fq9fG5wTKxBODoILAUIPD
ZBRk67OQGg+SXg+jazuN5lVLcuPaN3n1FG3h/1phJxhh465Sllzvdx3opRYvWXSNurg+yW0WUQqP
yqe/KmthfIaIg2FNysNrKzTwZ2suy+iq2aXmmlNSnEbqhgdecH9BQBQTzguyKPjMtuDiHIB7BRVM
dM0piPNHbZ8mrSsOujA7K9RKmMwxGTXku+zom4bJCUK9bLCiOPGlBf97StD+eXYt/GTwpIg7gxET
baz1jtlaEFVJIkVXKTMDmN8c6c+6m8u/Hl+EjX4on//NDK0yKu1kXfLm4VgkzZz6FiEDecjNn4sz
Gcs31YoqwyXgCD/VgZM1vjRIi/wuqXT7X3lOW3MkEkF22s26eIzP3f8j7bx6Gzf2v/+KCLCXW5Ky
bEu2N8mW5NwQu9mEvZPD8ur/n/HBA6woQYTPA+Ru4YymcOZXvmUGSflD1JghPsSelv/RZCY0N1E6
4iWO53V4NpJqyvzVWq3kKMBgp8HSZHHvq0aFkp2qxuNvvTvCgr4/uatHirmhhiY5u9C7r4SXZWXS
jkiZmFuLQKBp1qe8ytZnpc736JK3hqLlLg2J8aoGZne5W2qeYekGHeZoFTb+CCWWRiltFD/z0j0e
wjZllWpr2BXIp1fq/myfmipz7GnqPbj0bfk4SLcaS1g/uI5/Xyr704gZxIdX8b32KkX3pXHTZmoK
moqNa/bZ0crs1l/xxkb0MMIAiLbtw/2hbnxZBJwS+EPsSRS6GSrz0BjN8jY7NrleHD21m0IrNz7m
x/B+5GXUSR8BA0gpnHS5V51pkhHrQ3ZUoNEG6MJXoaP10c7huzkX8h3KGHDaqL1djmLMwyKUjPJU
SvZ3mCZtCjIbHdX7K7bN5jgMsjVBJEbGSllsExtZSAq2aaplR+FwDbVmZZ66otSg9phKP/i61Yt/
Fs0qnkzk7/+6P/atGTIulSdqNQgsbq6Oupzi3OkYm+ynDb1JX0IFFegPIc/+u1tkQCQkZHYMJlfg
l0i6bqe6VRUHpxWEq8M6gRu4rrhO/Q9zkcqUoG1oMmzTuaIw4lWUanbMS0sNnNWBs7Cq3kdfQaJY
2kgQQSgWE2Rt7vS8GwehJUV+1FclefTKkQy8L77cn4pc9ov4DUoPzXT+A7dPA2EzyJSaxiLWtjgO
7YgG7Eo1ZjCscvFBBaUPTtNpP+8PeH33UZVB2hm/OHondKsud8gpRQQhhOKRlQzibR0XI2yUrP1p
58XOVXQ1NYIgCiaA6Gg1gtiSJ/KXszChLjSpnZ4ftVnp1ZM5jVrmVzGi84+mTr/4PFcCnsn96d0a
lAYC8REtGaSrN9OLRxVGXsKl5LbxHC7qNB1d7CChN0OF9Ad24e/7A16tJ7MEjUiwBL5YpqyXszTq
wokiCLfHYtYb7xAlDsijOnHc42BWxp5r7K3pEf9yHnm7uEA20yOQjVNHXRgNoTMfEf/hS9NH7g+u
aOMlUuwPOmTwQTO9904xly+x7bZXMNiwV2JE1o5lN7cvSqRpvynA0L83HUm5Fpd7lsK3Jggtgiyc
poFU+rpczoEKcr6CBzpWy5K1cFcVYYTDEGeP5eREv83tVDx9dAMpDZFbEInyQYAmvBwxjopC0dBV
OkbVSlcYMd/n3E3TN2VZ6of7Q11PjqE8iKoIrFAq3zbG+xgaVzEb1dFho6BgqM1Xy0lpW+QijqpH
bWmaj5ZhoUVIZiLdLkpfsD62s6PylJrlAOhzXGJqJ94X4HL9TlZy/Q1QlgcN5Mrnk3nJf//lS8/d
Tp9T+kjHWSOh9pUmSj8JHrvPqxmv/95fw6t3jAmB0YF/xKV5bfIDKagtlrSsjzR2zKDLubzDrvWU
PR2Bd9Hqi5tZDiRh2uC0OY3blTOVROicvuYYe0X2x2SnfR9Eq5vOj4TDiMEtk5f7tZu2/XPlpn38
ylUXf2mc1F0Av7Tt22jnxvhD2Bn12aiILdzGVahMfl1YVvTWZBU8rSLp5q+gcqw6gMQZr89Q8lbj
eQHZbaPxLzrrMLaa9p/aHcek8ikAzF7jO+ZUf7SSLg8KSR++ucR00hzwcg+9al2XonfLozLTNRN5
pL00Wbp+ub97VxHQZhT5hfxyUoA66XqVGyW752VIzlpuUJcjDitlmR/cbChY16T5XLVNcbw/srw4
ttvJRQ1qCJacLCNcjtwApejjQqKfcbl9hCM+HyJ9bANtbuzf0RVZHlstTj+7cIZfYqFxjP+H8SHM
EQDiJHklfNSY8aSgTVtJL8kSra0y+0+i5HNQNkrx2vR6Eli4xr0MivC+pjz7H02DKVDAq+HhgLRO
aXrzcIwgSOy1yvlEo9x9sg2xvo05Ycb9SW4oqfK5AIAjafiAiySyfbO/vVfQgMMOCMdqrxme1LUY
LD9Nl954otHaLL6d64r4OxkNJfbV2lnLJ7LSVntu9N5W/VqbXBimip00qDblSoazhT6XQVNBhPV7
x5nRlS9aNQ2mwoT53HvVYj+ht1dlp9HIO3vnuMpDf3lo5CvLu87tRl6/7aGyQlgqgLKhEixqfykK
JyiU8TOyNOvh/spdPw2y2C3vMy4cHcmvy+PZ5VNnIupeH9EqtjTfSxflXFdmdWybqPGNUSs+5tLz
vlWUEUBy8i1QA92GZwgMuOuMTMJxqePisGbpZ69TvMDTkz28xfWVTYjLC0vtGTq04WwSxRnK1Ejy
Vh9jSPkHMZnqg9qIPazy9dVCEYnYCACYy+nbtpP0tXHXMTGa4+BFf/HSi8AU2oF7VA0QttIDvVY+
La25Ez3c2Dd51JGCgERHJXmzb3kfN82EJuxxNZf0aGbIjXWtqANzLeODWI3m6/1zcmMtL8bbXGO4
JCeAh6fmmDu9+rQaAi9r8trg/ig3zj1y4MRE0BEIorencXQJgLJpkTIQrZeGfVc4C9aOqhGi1+Ds
3Mw3lpAOLpcSsotSnVT+mF/ehDqp6sEo6+ZY1waotXn6dzbir2lV/bMO0Y/7E7uxfFz+NK+4CqH7
beNnVEGVKK+IsqpG7YIYP9CwNL292OF6FIhy1EYkDM7ldG/yfIxrTBf/ifFYeE4vdXIHxY9sUX8U
LsR6SccSAKPApohWNtm2yMrcdRrGEXqv+a29ao92XBjh/TW7PgxURN6BvVK07UqBsE8iG/OmdTim
+qLHQTTzbB6EpWfm0V5Ld48McH0caPzK6hVnj3bVFlEyjF029uY8Hp0EjpLvdm5fPRIzFOkr5rd5
/anpte5jjFt5GcrmPi0w5onM4raPoahOYfeaism5Zleh26VKUKyGRu173Hsjr5dTYruk9iedaAqQ
mwyH/lmjtpqiHqNBTEESpWnYlG7/NEDI2pHdujqHBHNUvMngTPSArtjmOYe9mqmKH+OuncMhbtsH
iZncefTfIUsXryT/e9IZEBLvApJbTZdOi8YclwS826eq+6bZXPBHrYrTPkjyKTYPY2V2fy6RqQ9p
EGXdtJxrre6XRyMHvxrv/JrrOdMYIb4h6aFxcWVPaZbtpBhjbB69EdH/aHDU4+Ri13D/m3gnf13O
GdAZh5MzanLtb7U3nCWpbRX41lGUVr4e+sGJu9fMXNMqpEeluH5qJ8Xgj1M2KyfwoJ5JON9o+bmn
6LaS8c3aqH1R066y1eO6OK2AGzIsyrdhVKHLuxRtzT8qG5DCAXGZyTslTQ1BpmjB1zdt3c8kA3U8
rGHu6K3+Hy9dna8daNEi9buxaJwgWbVyOVFARwC5xMXka+lmEISFPTWN31R27xyapmm1x1YFyXga
1UzLD0I09vhaeg3I+rYWWYyYsZmLcG0TvflZl/3w1Sh6s/dFbCXdsc16Tfhuq8AYbxoNTEDg0Qh8
xlJr6MOY8l0FM8ls3EfXWaLitzVOBpswP1rsQ6R10fBlRJnHCcmk0umlB3ngPUCowSFitZyhO1RV
kXnh7EzKSilnXqZHYepo7ERFon8xvHVV+WqkXH+LO+S/TQ2k+89SRQr2e2REhXou3C4rDl00VtHP
+/t/fcokt41onkADXNgWfT032txntAGPvdc3oT1ocYBJTfP4sVE4W9wQVB9JdynYbds9pVa1CGSa
2VkFUkiuqBThtMYf7Ya8jyKbLvSoUeTcVlPpqULKiq3sjAzUfKBIsgYjPBXYL22383Fu7z45FKZF
ctneX8bNw2gk9aIXZp2fk8LR8ufZdiIR2Ha2Go9VG+HUd3/9tk+JHI7ghwKkxD1cYdHH0olWReny
c9XbPL5rD9VB6SzjNe7pKEN9GPfMYrbn4r8j8i7TrJCucptQlx5GkuftlJ9Z5u6hr7zlkEXDnhXl
rWV0YHz9v1E2QWdEDqUKbcjPWq57fqvbaViLdvCbNt2TO9sbSt8EZ0pbd2myMiGrGc4uAhFvRjv2
n2gQjztVpJtrh/aTFDPCBXVL+6qcpkw7g6HmeETfPJvI+JRhT8Hm5plAP0U+hxz47cWtAMnJ6kHN
zyJTFT9LveM8YOua2i9jt4vOuLl6kpkn4UW0EzZvvUItIusbIz9PqZMGXimWQxSN6bObTXsbdXNe
0K65lORTvwVC13M9lzRY83NqrKjlZKExV89jollBJ6K9Bsw215LHnEuBp08q/JPnX56KUYDAqOo8
PyM7m3xz+n41fL2fIs3PtH4yfFEtZeF7sxjncC2c7mMKh5QZ5fgE8cxVmsRslS+ADeSaURb5uWsV
g3NvDx2VAncaAhCg8eH+LXLjXALWIiuH8wf/cav6PXS1KLqMb3owjfy1ib362KTVnln7zVGwLqKQ
+s7q2XxoduISaxacfuqAXpjWZvo4D+Jjgm7vC0eC7L6TpCgzbGkzkHlppWqEIUldjGEaOeuzioLp
oQQhsJNDvgfqv4ZIbBI6F1Se6TKRDW3hkAmCPEVcLMVZtIunHzDTjn/QK+lXfxFePQdjU3eoITt2
5T20SZT/W3U4YQRa6aBOn9na+lIr1vrv2FXea525nuLbdayaO5jyW+tOsEjpk0YcJB75Xf2Sfa6j
qo1KEeXnfOmt79bgtrR/lfHH/TN04+tE2U46gCJfAatQXhS/jEIQ2KagJfPzothfciN9dEfVDNfc
wjpH39vkW1OSdVaOK30+en2Xg7VJUq51VxXnRMcbpR1xMvHbZUk+Jlzw38MEyo9+BlecFBu5HMfm
oGq52xbnVomKMIkW4SdOaob3l+7GHUob9n3ZpNzDFkjeJlOTDmNTnNPGeJ1NRTnGSrf6Yon3EK63
1g15f4qXrB6Q/8261RYFsEmYxVlZ8ynEfnsBlpnMD/fnc3sUEk0wITJK2LwJBfK8dHjd4ozwXBmW
SyHOUsjn+/8wCs8LlyPZn7390HlBjWR07eK8rHX9ADcDrZ4RUPL/1yhbTDDC6Wqjx0pxBiRITVbg
XAjyeC/BvLVi4NDAy1Ldoz4q//2Xj8eJmWJCmfw8tGkU1AI8kF23H2WgcV0BV30nX5HKwiu4HGWy
KsUc63x5Xsq4q8OiIzZ9UelVfF5mFC12TsGNU03uKOMPiRgE4n85mpOkqYna0PLcT430661MO4g0
SAR9aqp/3d+lW2ORElPvYgEJfTZBaYK2cRaJZnnWW3c4NsmcFz6Oy8VfWpGInWKe/N2bSx+bAvIR
dKnphm8jg0adlko02JyhS6WsgWkP+XAWLmSkQ44TqnnI0QtWA7fw8r2g5PqYSPAd4BYoZ7Dattfe
Wqy1KRpXhzMzLd+sqZnCzDLqp/uLeT0KhRvKKZwVTgwoisuNy7u5Yz2L6FmP7fVBj5b6SdVEs1O5
ud4yRnnX2uL6hvC0OYyKVnVrbI5ACcvV+AQUs3kalUZ76Cjn7HzD1zsGEVDKUsPzsKQ02+WEYned
ltlJo+e2KB10MOzyh6605htgVjfUFiQ/bGHsZbby918eEwZFiUMK9FC93HbjdK0vlzlnfkbhpqtv
j94YQpESTSBS0wocIcSepevNeQJloLzHRMnaL+fpNtEyaRgoPRvppPrx7CQPTVnXISD49mFK4sXP
bPvzhw8LsQUCKqBfJB1e/qZfbq5yjCy9m2zlOZ3t6axMw/jGQ5x+sLeHYoDEJ1FJgV1ioq9/OQp7
GuNspTJKosyH0k71RyNS2+P9ubxfE5s9w+0ETX3mQbF0Kz/juWmlxkoen2QFaPojTwx0iFHo6PrP
ZWy56RMRg4bKKbZ1wo86YxqnYM1MPfGtVo0zn8i8jAI6rfLPcDRRX73UWqyTmrQOZF+v6ooDbohD
h3/l4lkPoAjKMUgpmu09Wze+Ll5YIlOctOhKbZ/g1e3j2nSYSd8aGQWIITb/tXqn7SHnrSCedxbu
xpUhMyUwf6AYERnZlOk96k9eYlXJabVmWz2MllO3jx6Sdu5RIl61s5hqfozQzNH7Gk9tFT/xC0sq
MNhOJI+ullXVy2pYShsYyPGapW9Fyxo/cIdPn/XRGZXAXYyoeknHTh9ehzwC3d716qz+B3+yMnqy
zbaeOt/FKefrNNTo6t6f4fV6kgIS4pNR83JSUL48gNbSra3aq/kpb0ry6AG7x8qLi9ceWZzD/aGu
Lw4eTaS/qPFCULuyeLWrygCo2RWnATaxXygr9b3OVX1N4fRE9drt3I43pmYjriCpLMTudJkvp+Y2
HoYS+lqcRNR1ZbhaUeGGAzyo33U9A3x4f3bvmNnLbwwOLQ5o0kKZAHHL1IHP52ptxHCliS5h5a9j
a4x/ukBDnBA7caOq/KFKPSdMWlPD9brPeisOJlSjmk9GUpraKdPG9LvR2XXzmBtwnx/yDDWMczK3
peZbZexVX70UlYywiR39HwDlUfnWC8xxH2o0aJKDPWRN9aXQScYeFGMdU39OSO1frUp4/1BvaqG+
83u8E9BBtT8WAp3BnT2++l4QGVIlUoLGKoJo2/tMlF6VLTUtfTEPpr84ShbmXmHsrPVV2wJ+I3AX
bgDZ+EFFY/NZ9s2w5oaZzaeOevdh6bT+pFoV7L0uKilwJ7pvFHZz1CtLnPKihNmxrOkH8bIekDoJ
dyM3pEoJKf/yeCU92mWxpbYnfHD1J22K+j+0JOn/uH+srg4xeDpkkWn0YwZH4ca4HGX0EO6aNK87
DXrUoAGyNEFWwrmAfLFnZHO9d7ytbBpMSxB1NMUvh6KF25franenptC/D0Bawno19lpo8n9y8ZUw
H7JOStHIriFks4mOcuTx3HhduxOfQm4eGhg/eogLvGUgu9FP1pNK5cA+TJQ6fhq4+OHg1xvK3ity
VQTjVwDlecdskAZv4036HX3r2Et/Ktu6frVSkR3nrJzgTLRWErSjEx+r2S3+ySdb/SDTlGMjaZ80
D1HfpMu1WYCFGqrZRWt/Ann6TeTm+BaN/VerdY1nNUv2PNvkHbdZbqm0xItJFibB3Zd7OiGpYipp
OpyUurMfI9XA3KPJ6iLy07qM+mCZKkG+3Lnr3n14ddvjdkBYQ4hIvIHAijzYv8RP9IItVZkicSq7
rI0xosyZbqtjAiVa0RTPXVS3HzM1JkaRY8p2CBGxxzOz/VjKtsmGLJpP/SqIWgqkrdSXqosQUA17
tXX7FxDUS/3WNEn+ta77dXn46NdKnEDGTtwm0dNbkbXKsBdtmm1xyhrN+pYXnvpkqmt8tg1+1P2h
rr9W1Ay4atGNJ0qlYXq5vtyMehNH+XQq9HT6bI7Z8rZE5Z770/WHIi34aMPAxKLkvkUa0cNSOrXg
FrWX3FKCCHmbwVegJJWHqhZLd7LsAWxvR5KIZwuV1nLnlr0+RgReCNhwgkEg4V9+Oc1x1ExEwZfl
5ID/kIWQ3O6DOrbL9EVKZ2CO4AyJ+PA2yiSD1AbGiNR33dyEmItPANv69RTnog7jcfJ8T42WMLb2
MEHX1zu3D0VwizuBEuYWvBCv8zhT91a5Di37cVmb/mAAZjxqzbwHd7q+CgCE07rjgPJFXinnSKGX
Kl9a7eQUVhR6w6j3viIW/XdCw/R3QxPV66RoHxMpl58ko5K2QTSV3LCtAIc1FsS7g6eevKl3H72I
rBuH6rb7LanFnmrj9WHFdYDlhMovr7rtleNkMdFla+mntaSQ7mM3mpDmJ20zPLR0AoYgxgVvfMP3
fvornmptr4N4YzPJTFDNICkHd7MtqjqRjvaQpsYnc27Fk7lEWhhhh4E5lRHtFBm065ROPqJcAbxj
ZMbEGJcfBvSBpVrjuTw1FSJdb7UistGPewvwgA/oh05V3Ik1C2NN6/snrkvVCfQ+MZUvRZVm8ed2
VIzyZCL0+1lgYq81wWSvaln7k1llfThgaZceHC9N8ofUy0Tx1caZzS9F4fcVCWrCKfpKWtlhIDZU
mGLFpuOPppI/VEldPuc87u5DPrf9H1OMz3putyl/HP/HNRPh56kBfhV/qQK2IOEhfpWiHdFZt8Bd
IElT1kE52U7Y28vPNrfqF1qZTv5JM1PNONWVyF6rwZkfPaswn/rBirIwatQHB42n/mAteTZCLBp6
z6+5OHrf7iKqtWpj4DfPj+/cT13RiA7jwzaeEt+Y69oNesVzni1j4fXXMIIrDX1agnFclH87/CRQ
FoDf9n1quygK5lTzXvHafUgn+xRPMeoGgCSLP7rBIL9zV6CDgcOD6sdgL47A4xx0KygE2H4/1N+r
SDMgs6g5sLLJOriEjLO/NpW6hHPtzv4SGesT4UsTpuBSfkNgcpoQCrHnYJqzZQyG2n4wlsLze7NS
gTtFtRJYrijTY5XpSfT3yB98N5e2QcCuW6TEmKfnVWBkSZIdIEb1I/66FczSpRiBk4h89ZzHQh+i
zrdx3wYqFq9lFxq50TaHoWpj7ZEqU/Snqc5JF7I5I19wNY4zPzVZ19JPegv+eG+qyvA0anGFKQCK
CP1O7e7q2wJ1DBeYEiiSSGDa5HP4SzixjhYKOIo5n5beTWg9gTv4Q8/6zPQnR+0/f/BtfWdP06EE
lwdRewve8JJG0ydzNE8KVcsD0r3fCrDEO4/MVSSMqokjGXBkEEzI3mTesb1kKnvich+nKAlJcE4c
rObaMyVY87+pi1tHgWuKjr1ulLz6hDuBumfMfPW+yl+BdwQ/AEtfnHsu17WGJa7QvHRPs+nS4Y5V
en5e179YTWY/L16y5690vY8EuECXYc3JytpWY2KaxiFV0tGlZNK3bujEc/p3UkVeE1Job3/76D5K
tThJnlFpmEJrvJyc2g6tmlDBOQmYC4EDrTacq/pj+r08cYgbMITUnmWcK5AltWQrjrkwTn2deVxl
bdwnB2eKqo/ZwLwPRM8eTDs4bEAo71oLv3wD8NVEBOrbOimF1iHHaebxVyGM7p/BmtNP95fuap8k
OIAEHokTGVJvrfkWqxYwQF3j1Ol9uwaI3vX205IVuhY6UQWW9P5w71txkagAkaLUATKLaJZwYfM1
KJOsG5UjJcW4ESMlReFFvpqX4/TmRclch0tWer8DMUnTR1Bz1Lyt1S0ReC8tMYTd1Ar7pY6J2Z5R
bq7TnZ93FTvx6+j3oSYvs1YW5vIguV2cdzz81smlGHxo8B576Tp1rgJLqSn4zE7zUnYGrO37q3L1
ccq8XxKbpWIEle/NouBshGChvtqnZU4caHzg1P6M57ZwjmiziPpALr9+tKdO3CKrGZiwInd8dZjb
PMWcdIxr7lmIRKjqOMozff9dA+6rWI3wyKFY5NJXxyN0CzwdzSpxRZQtpxJN40M6GK2fTeKn1+Te
Zwd3hdCqI/O3uJr2eoVXeROyPQSkVMPp4Uq5m8utNLI8d6a0UU5iMO1Tj7TIc6m0H649UqnBk9Gg
JyPZgtsC1WilLtjazDshnqFzjq3hqzO20evqDXuI9euzCesLSWVwqDiIcaVeTghycz9UTuuRCObF
7+MIfTWpBvehdac+dPDN/cfOrb8/ejAB1MiMBaURcIdbJvI4DGmz0CE6YWJjvJItFRoRm+YU2Dwv
ynJMlK7cM+i5OjFUV2mKcy/J5J6TcznPimZFZVrAaS1Na74N6+w8GmlXBsBvYvTt46J4bPMi/9FU
g7YTfNw4MwxNGwiVcdD625oNuGQKscL0TlEe6YeUiPXg5bPxv4xCR41qHytqbvuv2uqkvdpb3qmk
cO1PSmRCkrI//ACzjOwb/C5shyiPb87/rIoB3VvFO816VAdi0tywa6bubNfUyO+fklvLJgVEwdDh
2giI5nLHnGb2xGqn7qkvM+0HtcXmparK5N/7o9w6FxDkuJrhayBwv4lgHKyLh9WT558a+PrdKaLh
zVj7avqOC6vbB4pD/Ptg9qXi+LWild/vD39rktyzfAYykuJquZzk0tSjWo+xx0MZpUFfTvNBXcd5
5wGSk7h8HmVXXJqXMYbUi7ocBbkdpPwU0z0VsKDN0E4cRCeaHGssfyxULwOhbmo/jGZoV3qViH6A
EsinPZTNjV8BKsUkdKPqrjHjy19BDF7XCmnWqR+Fax30ca7eMGVdVD8xJ+9s9GPi+QX6kfig23Wi
fzPLRNlzxbmx4ID3gfiQMXG0rA3aTlNqboex907eklYHM4oaBKKrYWfBr59eumJUEsDgQPi4qlMr
kTM1eufyMbqi8rOo+auOtNTXjPovDcj/hx96ORr3N0qA3OTbQHVBDTRbUKk62YlQX2GBxo+AdIdX
oytQkjCjPQny6+iO9h1AiHfrEyCn8t9/iSRxOE0ou2XRSVS0afLEtc7ZlHq+09nrTgHvvaK/Obrv
gTFSMPgMAG+9HCue1QxpqDQ597O79mHOm9n4ZoWInB/nlfHbjNNq8WCvif4vNKu4ebO9xE19pdeK
b5AFhAgSw+7jUGhTI77VVd63OFblRNrJlBQlnukuPAQ19mLrrWF55zetLqsYVp8zfyess8pjKaox
C0Vc1eoZNTu3DvMFsQB/hvY9hqPdt+KxFKhO+MYEUzXUBd+yL9pueJ0GJTYDLCsyzc+9Mc4+mWPl
gIuxOjs94p/ZzIGWKc4QCjCTbliUkYEKDSSPvwsnM8vjGneG4CM1YRZ6imb9iRGBXfmTN5htqGJN
BfJOqTMcOWH51n6Lsuboc+q5nLV8nZfnqXLGFC1kIrOdM359c5J9AmCS+ZGkKGwiB9GpI1D0wj65
sXqeHKEHiKQYFHm0fgyyBqi4BOa80MSud8pXN2IW0L8UyhDzc5Db3FwkBLuARBu+riYi68THaKpo
Tar5yzim4yFHF/iTBtn5owQjGrTgGGi64BUia2abY59PLUDjZFBOauel3VfVwnrSjyddKXei6OuV
BbLFxSEZ67IhvFnZtm2mROtEfE7cqP29bEWUhtY0LMXj0EVunvg6PcvBtyq3dX4Trju1H+0OoH4A
H4RaCaBkZr25JDERcIQD4ehkj2P2tV5U82DUwt7ZxhtXMbQTXibZyANfvZnmnNt2Z/Ipn7DbiA9p
MqeBafYfbqowFylJxOuHAixlg8sLxPNaEpZei049apuTrzvF+ohZ4xwHSlulO0yG65PJE858UCiS
utFbvUJUBsypraHz9fE8nkXp2qGYOZN4nidPFKDqPwsVC4aPxhDQxtE3oG1OnETb4nKG3Tp7RY3j
71kjnwy8oYsJzNoPo3E5ibRxKPXQj7PpJl+OktNhQO/Yjs8p5tlPJsTFLx69DT/RJ8qu92d0YxmJ
yGgm48Am1do2M6LwHIM0MuKzma9BbQ9/W6g/BsCLnmyqWKGr7Hxw1w8ac6NpA/iTJ/TKhip1Cy2J
ojw5e5Or4k1fpEVAl9D86qG7uDO369CAp4yuMRQhCcPfnvoYzt3adm18tgYowso6/5m12s/IVoUP
C0vsjPYOJ718P6l8wRMGRk1eTmvjcttmJ87spouU0+S2GuqYMm0+2ZaIVR6LVFHRMBfcnMkUJXkQ
A1dK/QlQGXIE0YyBSJ8UmnnUcssaDgM9l78i2s9aOEx6PYWiHlwlsM2lbn7ePwA3NgSGMwUklopc
bduLscs8c4y+tU+OEU0nOuw/M8BTz6le7MTf11ctFSMuO25zg8j0qlDl8TwKL7dPqETltt/QV/qd
IAG1/ERxjTfR5eNpLlv7U2sm/d/3J7k95ZYjYyc2hySHXsw29u/I6BPowPZxmZLmn7S0q3PW2c1h
TMC8r4mhHfKqzQ73B92u7PugBOGSKoRaxzZ2y7xkUZraRKh0dKPHya61Y4kLZSAWEEb3h9re7+9D
yXojG8grvY33E9OkSBLDlKXgJc4V+vXPhlDV/2FCEv6LNjVV8Cuk5dIUSZvmkX30RCxdtO3iUGLH
81D1i/j94xMiviYl5Y4g9ttcS3M+9FpTufbRyfritTWm5jmyvD0E8NWyQdIBsU3vgFoFxYpNRtqq
XTEq9aQcRVHo+CcpUeigUv3RZaPRSEYIvIPEk2dYv7wXEnfFqomay5F41vmGbmkUpq3lPcxmu0dw
ujpyDMUxAK9CmIgI4SaEV0VPbdKrXcjoU/RDj8olo+Onpc/5gE/zzqG7HgyCGFMDW4+u11WBwm3W
UsyL4h0rPKGOwlbcv0udZzEZamNPsOB6pxiLmhJhIapetJgu17CzY8XuU9s7cvobbEd65KLq1tuz
Ork9DAVcKOdYxr47Iv2abjVuhsOE4R3LcsJU085qv4+hbt0/3DcXDlw7xg3SSXALb08VD9K1FnnH
yRxUZH/RPwgzMYxhk7fd3rN0Y0ogJECAc7xh3Gy/JOzHUhX1OqZEf93HSoT2rZ7vcfVvjkKNEVVA
CSvc6pQmRg4GsI6jo6jNKA/juor/RoBt3cv2r5eOrZGaKUClOHFbGEYx2+24lJl9jLLU9DMdI6rK
HIbHWc33SGs3hpLtS2rD0Lw0e4tlV9FNMCOES449xMQDuKkl0NLIDjx13KNsX68e0AvQiWCB6CFQ
Pb083cKZeqhWvXds+sHzVQqYQaztKvBvi0K0JijLujLVwAWPFuLlKK3jjl3rQKp0ezeO/sz62lXf
GtMgPomiadT8dBVNGQ5Kmv9MFCmVuTq6sqeueL2spDtYkHIhSvsGT67FL5+YtdQK/f3ZO6oz122T
jiacHMMLxmzXjvfWsqLOgf48VTCbL+ByqMqqshy0gHfUyl4dDsmUq+XTbNTG3vN7Y0503xgIoBeB
5lZOJeqsuHPUOjpaY9kHhYukVNmUiH7ayxx+9O6AkA58js2UyNqtWUnPxU6/W1WOer1Simj1vyYV
XEOJ8PrHR5L6Ymj4cC7Zqc1GUaHvQCy38WM/FsOD5jXOoc0r52HKlA8rw3AtYQrKF814rmfJ9f3l
TIhItNWo6fFjbvZ/5S5mHjPdiYP8q+P95btxJKRwFaowDIdF1OZLS5QKb5d0iR9js+uDzlrHwPSm
PTbzNvFgc4AjEFhQvQCVt32GszlFc2XS4scGXqBC39b3EvsnlA2USUiqPjwlfEdlEkwrQh6My8Wz
jGrAr2lMHpNodH3MNZDaG8GO3x/limksBf24myTzy5FEhM0eKTrwEbCpytFUQM9MvvDmNH9bVLsW
n1bdjBR/zDphB8q0gt6p7Uz9Peu8sfLz3kWfDpXsqjjWid00gTpEQ/N9LCpHwyODystO8Hj1OfJA
EJHIkJ+uHQb2lyuiAWSqGjr9j4Y7fWskSCquyr+qEmjO/UW5Ok0svERjIAQOTg9Vo//j7Lx65Max
NvyLBCiHW6lUoZM7uR1uBEdRiZKorF//PfJ3M11tuNA7wA5214NhiaLIw/e84fVAST0S8lY08jgH
hdh5defGQW/VF17wm9W0jUJDi+4hKxcU5/UoajFWWTsEPFmTqeaI/Oa6D9dRbATPZB3Lq5Ufeenu
/HYOKYE4abk7czbhgvF60MGFW+4amc+NKUd26gYTxmQG7KZ1n9l9eik5/U3WJOgbu9oGeCA42cic
r8cLZiMQ0l29g21X621WzSnEY6P6rS+j58ek6WVDGPRjII95LYV3DIKsniJL00S3t1oSvI7/frVv
DksOJ65s7HyUgYjLzgrOKsl8PBZ9nj9LvvXLikRBu4I+8iWdsQ9Q7ier9SCfXbKSfSOYoBrkhoUc
kSYDjaTzcf3OkkGdpgHz0BhGCE3LCv0s8aOh041jRd/m2gi67LqszfnBGDTzc2JXzvO/H/7NdXn7
EXhY/uG6btSS1y+Dm7ltzylntN81mb6HxuGrOKgqyzlWZUIZ6Yu6uy8E3L/3esQzsrfRXtnQtsD3
sy9qJTDQM5clOBRG26DBarwFY9fVGf+XcdgsuTBvYrFzyRHGUrWZD31wcHrlfU+LdXjQUVVcALve
7g8g5lv/ZiM3QXY/2zMxQc2MjrV1qBvPu8Fttz5hHrVc2B/+OgrsNJpSFDnAk6/fFoVq6SOUDQ4r
NZsVT7Iwpl1tzNMle9W3ewI3PSJRN/EUtaR+tixmJ8VBcKbI59acReB8DZKaod3lJQzEf6/Avz0T
9zxEnUBpVB9n57QdFNqQlUWCBaPKPrsEKx6cojb3/8MocOaBaDa3mvPrnuxUIh1HJAdrLJY4s3L9
OGj5JQ3L2/2bafvPKGfT1mDqjRaSunvyMvlBrk591Qjb3MOvM28Bm70Lc/e3rxcn6s1Xf8uvtc/G
83GrQNPFFgKNfTi5q/+taMc5wpIa5c5yldfDe4l1bFqcT1AhOHA3GOVssyToh7Bpo0oOqVi6g6+r
fCfmYH3499v6y/KjC8VAEDtw2TmX2JdtAqkvb5KDlnTpgf0vOE6V0GNWh3OpF8on818o988D4foI
WIPal23+9Sc19RNlgzUkB69wPi5yxj7OyxU1jywvnDN/WeibXoNbCnwS2iNnzDF42DSnjDk5zJ2u
wsHUrFjHROL9C50c5608xN2D/fXsNC+V6y5pLrVDUA4tJghumtzY1hYD9u5XBEGaBUDnm67a+QfF
ET/JQIr0iCit+qCh1LrOtSaIlqGT75Rn8YqA2TdyE/IwrNnO11zZrEwotl+DNPXrPln8k9S07tEv
3f6r4yl1qYW2fTZna2Krgf88Hxev80WuOCf1VSvE0SjNuQmn1vLFzlSCJvnsauoH1Wzi7+vJEfKj
VfSeCtFuduon2mElY+xrdWSdDQz3D1B5rel+wHoJOhT2Lk4oFY1VbHq8Pg1Xvxnt76M7JN8SbRY9
zPN6Bl9Ll77ZdbmJXkovVtf/7rZeskWdGrq4SyaTDcZouqE/pH2p/QjIH/Y52JSs90bXiyDOC5RV
kZ2SoEW45WjrYYEJTxFZ/cwvmGioDxEk+fyzVGqWuyXQs/LgayVZLf9eJH9Z8ljNQMTZGkAUmNuf
/+e2p8jfsGfXIu5jEvWj3sp8D1HkfzgVt9IcJ3BuiRTNZx/WMHo1dvyL4A4mnBh0pYraFajjf3iW
/4xytteSkeZaXF3FMTHybzZk+10DjrH79yB/2fg2JTYOBChINonO6wmrFk8JwH2WejFOMcmzDZ6p
lRGLer1EuvzrUJvEAQKTDU50NpSSxgI7osyORlOUR8TXfTg2uXHY3DkvTN3boWCubgIn/gZ6dn6h
lDA/y8w1s2MuUgQscN1i+mDz3loJL3nvBKJxplu7tS2YyPPksJKEVxc3lOyY5Z0Vza3nxEHqOQ+9
bV8iIL9d3JtvCR0S6j5Ces6dlPKk7KzWIUpDYBEackK3oTEEl2Jz/jZ3HOP0lihhablvf/6fT6jt
81FaGcGSicywBc2DITKX7JM+Fe/10IESC5axOUMB829Cu9cjodlH4Z7p9RH/CJqasOuWPhLSmMad
XgX6pRv1+YPxfrbznUwtNFMUgGffE062hXTLIDlUPmq00Dfhyh6ztMSQc9EHsV6Ag85LpW24zUKS
z4u+LRSQ10/nNGarewo0jdhnLMyrrLk2RqvcdXU2HCCVjahRS/1CHXNeD/4ZlI/5z7ziOXr2jWlg
dTTjLe3QLYZ40ryxixdH2aeGlKJbqtxLIfHbQ/z34GK8rSWIuRM4KI96thPSbcbIYvXx9DKyms+5
+yVN46Xs1P3kl8RWG82+yid4BsWFS9ZfXuYmU9+cFjYU/VxSmLT4Eaf1mh6FaaGDwpuuelxIZeni
aXWbS1vxX6aV0TYdBKTDtyTWdrATqDoQ8ox0yvEjllT06HWu6rSY99MYLPOFDez8U9/mFcdT1g3m
zxsr5PXicT0Be1oyYNoiBwt81SCMq/ILm//fR9mCXjc3M24Sr0dBOSurObDTo72INIIxrHa2nr43
0olnYdKoP0HLuOCdW2UZFvc63FOy4yYtI6TPlupaiRpeFLQ8F/6f47x/9hyC0rg4oAWnn3NWkuqL
Q8vd7hix76sPvVEMV0VmeM/v2/n/PBeaa/ZJdjKqgdezV2bB7C95kx21sqhjXaTO3aKZ5sEcikug
71/2EhqUXCXZK+lunKcQasrAAa7QOc/apn0U2CccGzbI2BIqKUOMDwkrdVrnAg3q7cfNmyNOmbbo
Vgiff9zOsgZmra/5cfH1ejxk/WiO1zgNG9l+6vjranKH8kefZPgJFIYavN0MkfASQfHtImXJQOix
KfpZPudm/FOmuUYvquLYO1n9NAl/eRqGvnl878v8M680nXHRoVt2tnG2WksMO9rSo952wzUBmmtE
8LF5lyXSu1Ax/OWBqIDwW6e/DS5zXqN2YtD72vTwB5Xzz7rW291munHh9PnbIGzIoE8UQHzc25//
5xTXnT7XVMrz+GpFNOhpJi6rcv3271l7uy9ucgzCkdmJAcXPTWsBWFobFJVwr8bJ7vUy9V40pzHg
XgnDOAVmul5Ykn8bEPCUBjf+JIBrZyWDrVwkF9NSUDJgeG2WqXHVity+KjEj30tvaU//fsC/TCPb
IyS2LaJ5Y3y9nsZ0wXsm1fry6DRS7c1pECczM6YL0/jXUWh+bIl3NN7O2yy5PhtWZfNUjY+DWpZX
uQj1SRWfLzzMGyQcvyw6lnies9fr8LDPjuvBnC27tQBTillKdbc6iAn3gZY143Nj6PKXBmymXfdt
nZ/mRJnBseW511O+kkvKbbtPrVjrSZW6mToboWY1YAeuQkpWxL8ZPFA3FrDKsWRmmCZe8gyb5GQe
gx8j63yMTNlMbUgCmN8ezE4pO9LHNRM73LNa+VlPelQNqZus7lPiTJx7qTm23q7HgXg5pZY5qhtj
xQgpTIZViEcb/nDxPZVJk4fpYBsarj+VZnbXprV64gXGDZQYwrX95ZB3vtY/EdtlWDun1ZsBMn/b
618TM12WWJnT0sWiyrwSy3m7mqOCcK+HMTAyYkRNbcB2HPN6LuZ5gu+YoOE0DyZxn2gAl1CUasqO
svZa/1eeNta4m6H9GjfkXa9O1DXuKHcTxNHuFrvyRT8UZV3pSLoLS+1kMOvTtZB6UB4K9lhvN24S
p12gOZX1XLhBHYQu69uO6ASlIpz6cZkHXKOGKr0DS7X0G4eMJhLXA3MpoqmY5HfE/NXwoRgb3wyn
Wa+dqJeq+TVj+OxcGau2VA/K9wmqp4moVVcalo84QeQz8YqVS6zVbi7m1Yt7P8/Yc+2kk7etVnnD
XtNczTxyj5qqpyWlb3RKcFUpTwob3Gk3ofdunmYikM0b0gbKeV92RWF8qdceqV3YQO5a7hhFIQ0n
p0j90Og5ut8sHGgoPaDlyxgr3UyGTm7WZbx0gyYEFtRs1mk4esYw3fkOLb64Ia5d3FPIpy3YBoet
gHniuPm90S+WjhGd25NY3yH678OSEJB+N3VG593mCyk4pLGljbkDbimm+9Kp0+AX6aBp8NC2jdE8
BNaIt4HujRYswrXSuupYuJrt/eiE27fx7Fu9+qk0p8YSKcFaNjciHAW0+qn3+oAX4Df9NF/V/WB1
V2XeL8aNIrOrPpRakKVx0gx5Ik4Flav5AgnYNH9Os5V7dygbdOvYSMMcPs4m+PReaXmZ7EU5G9Pn
hRSE/lTSu8741vRhzmO4Hn5zylNrFtFat6htwj4VfEzhKPKaZpqp6vk3MNpk7lrqpO6p1hLf2tMr
kOJB25DxfdWR5hAL2AV5lAaTxTVvWox8X2Nb/aIaQ9VxHwzCjVgzowr1JGBXStaGtzJ2dVfsi3aw
5FfiZFzOFnv2tJOplf3D6srBK0K7XP0EorbfjcGHte6k/ygH00nv9XYyCRIN5KTjHKlW3wX8JD+L
oj0bpXOnj7R/j7UrJvOlcspp2Zn1GAShPZTbv6lHxr4zslz0V7PUs2zf2L2jh1i6df5htDIviAEI
E/mEEWZihl1nZV+RZ/VWGzmIJK09rj3iO8iBzOLV6IrkuBrr0MRjk87TZ83pcUjw9dJ2YLepwe6j
SoxTFRs4pXiEJE9Fsxdwq/IPtol3uQhpN6btDs8oN8dvzO+n7xNmSPPJrAosz2xPKnAAOZrK2GVZ
VhvxlJAVuc+colIv4xAY5Td/0bM5GlcRJGsIW8H7ZVRqqGASV/6EpUPWG9FodScHP4Iw99vFjy2n
a++tnCojkr3bprvadcdglxcixc+pmLr2Ia9kdg0OiADMLMQwXlWlm2c3CWZ/WbhqXpFDDAuG/gED
UQ2QrpKjRnxdkn7dgFwIxK6a1BpxMCbd71zLk+fBUNl8tcohKQeoSmiiyp2XVcLGe8IffRWmdMx7
fD6WmRo/HMasr4qQvSzXb42stJeTYZdpd+cuZqZ/VEkzswCSqhzXnSsLTZP8s3mL0sqwC929Z2bN
9VQHhN0+EX/tTN/ndnD7nRx98lPCvhN4CPsjPhYHFVSuFcmhnyShcu5qeWWkWqssdladdflNviZz
Q8hwo7bt25QuyXTQc4v7rCQdIfRaWX6vJ1I8CwJuVa+w3eib/LQ6Db+tG6tmzImBal3juk00MZxW
u3SZxaZTUkd2h6GUHyKJM/0rfTVr4yooqvo5gNw1Xglj6WSYBau4qtpZ1445s4o55jy0bjjlDLND
AGV87gK7GKK5KRXNaFsM2Q4BYeveFhy62l2WsiLmsNUJd7z1beWYV23bjziUYYnkfc+LJF/vltkc
O06s1lTdEZ8Qv7HCeaTYfcD8KlEfCFYzH4O6ADySq91/8kkJ+ZHIpEhDycmEz0Q5T2gehuozNYS4
R4OPl4lq6MEdtUx3Pzu6Ob60Us5zBEq/2jcCk23niu7hmIXZPI+/83Z1fiXTTElo50NbHOUyMocw
sjsdgCBwZqu/Kzx7Xl6UMRJFBrku9fe45KZ8RZZYXY9pcpPhsXQWK7v2eyNb2rDlPK4+TLKZ3VsY
h2Pxsxw7ehJh3VmqejFmy6tI7FGLV4dFKl1zDPni1urQQO6sHoUu/D4s+mS1D4MsHXO9b7f/8VLW
OaY0oVY29iBYtxTre3xMhzHS/SH9Id3EkVE1kpUTYjPSa3jQWP290YHSX2le1qZbOeQUIeZm5kBl
IXFjwXPR+a7NfSY74ily54ed1FURjUEpmkctcZoydFz4krdDIrLO3DlZ7v42ptx45nvSkhc5qiqL
F8PM8t8FF7AZn5NAvLffSiWIaAHN6oba4Jh0hvJRQegciIs8mpyKu8bBXY9OEqS50nJ3F8pOauTX
GNHroc5qaMPKEEtaujxWTN7tLEr5VfenS8j/2ysyN3BcC7YWIRZT7tkDafWcN/MyVscMYfWpcgYa
IsbqPC6+bF8yt9d3+VzYD+99NHqvXMxpHdJPpjv1+nrQDLoaPdxdj8qYc7HrTAyDKfn0S/L+t2jX
ZkADKgueCAn2HGpox0w3q9oWx7myy69jmaoubPTZ13fLqmv/w1WY1EyfSm0LFDoXuptW31rrkmBc
S9a4xmdlpc81NfUSNdCvLrGv3zzaRkuFruwC0xALfM4clWtD2Ws09RH/DIyqNL/8zldphUNWrU//
fltvLo+sDgTo+LNg+72xo1+/raKx6dcQunUcEk5JW9OLKAumF2Vl3cG23q3RwKUI3dMfo0v0d2Ao
r4dzm0zNU2AyHJbpkZjX7khuuhuWDnzYfz/Zm0kEEmJZAK+BFZrU2K+H0pduM4l1oBgUixdzO3Gf
g6nMruql7H+9eyjKQ1h6CG2QHpwv+YBYMW9YGaoPWBHFgEp3KIvsUOfN9M6OLzlTG2YIxRwjRdry
Z0+lzfU4iLY3joad6OFscJxnW7LZ6GTB/t9P5TNBr/YohtrEi1CTiClgsNcTaBgorCQNgeOw2IY6
wSM2v0m985rQTNP8xRJm8iBSHjRGDJtV8b9Hf3P/30anSQAnADoKtravR6+MtM8swegpt989V3CP
I8m9RDv72yjQlem0MMamMHw9CneQxuHKaB71kmaAruoB6bGvLmyJ5x8ZeChIiQOUQetti2V8PQpb
YrMFWfrHURr+qbba9VTaw6+B7N09qulLU3e+8hGlbG0WFiODYWp49lC9k7veLKvkCA2m3terv+x0
S6mDCBDCve8tMRQU1T+tZXwPEBq+frJsHuALLUCv1AZOVMJIPQ1KvdeLi1Esk1cEzouZBDyR16ME
Cv8obXb94yzcL70wbroKyz2ujg9Y811yXDpfErjNA3Uya5sSCqrp2cvK5KjPuGNbR5gFxC30C0K5
qM7K/Nu/p+7NW8L6EWcnqLMml/o31YbgWQJsQ/OTWlRKWZTXVbRxHp7FKJyn944FFMnexCe1ZY1Y
2zP/B/l0/KFyq8YuTyTtWlcdB9cdCdUoJyFOX1gR5wA5UPFGBWa/BWsBjDzr0mBzPxUy0MpT21eZ
EY9FZrrfszYB0VjNxLvHU6XQP5hjUuQ3I4lNj3rfjOPx3c/L2LQHtu0SA5SzZblu/LLUIIjb6hoR
E1s5vBg97Jgwd4T5zo2KB4a4hN0sj/zHcPb13HJFg2guUnlq8Nbdz53r7Lw5cy9sxuZ5LbcNg2E7
FFF8amjhn33UCT/BNSuzOtUTF9WdrNmZd0ulj3kE0OI/9wF+UScgi6wNMcaflxufQMv1Q1IueAFy
x1z147r47kcDoT8xzoWFOUSPuCvb4T2az1e96vz2JdHySUeKlWJUuQsws5yfCbHz2thp56U+NrPe
z8+rPbTTMz4FzniDtWSQxLaqvS//fof/j7z+9wCCCYZwgK4+rTjk2edHgNmXXEQCPz3h3E7ps+fu
N+n5SXeqbIOiltYfPzl2M6zPOLHN9ue5MSVWJPw/mYVXSFk4O9chNfMuw53NvCWyQMyRk8y8K1vH
DvS+EnlZHAdgInCsoAmGuM5tDZtBmJ/yx1hC7IkQAOjdBzJNxXyqBY3b2PDyNotGk3yvHQCT0J57
s/GrSDZLXcTYVGpjXHPRyN0wKPXp90DnBMvw0qy4Zhet7xzHaUSGize9MeHGMXT57TpjPnpTN2Q3
HMhsojbyi9USUbPAiEMsWzTpnZc2vh07QzKpMCt1a7l2SqQ/ZeRndOo/eJ3nVx9EV1nuPR9aW93g
sJFUkTEtKXoAn5v/tahkqz0uTpDZV5snX31t53lahatlLd+4vTd6LEZPznfGwvXwBA8A8lVoKIJa
jw4p0+o3zhvAGECidhBn0ktUlBRFUe1xE7Tz3cq1zIgxJ7MKMGDf+803ylNPCY4aJz2v2mG/kg4V
RCM2J99FWVaSC65Lltfia04ZTou7jPtsMCf/0CWm8Y0jQVYsdvxUj/rqDLgherrG5bcre/1xqhf3
mXirpbzvy8TR4iwp6m9N4+u/s95MHzGSVEs4YAkPMq0FrX7loH/uQguvxY8ZWGqw81y3fcy9db5X
tTYg5HRm7aZfemfay1b0IswyyrvQHDEOjbxKEh9bOqknosocy+CmKD3nh16BcMc0KErjEyiNvdyk
TZB8L8wyT3YGqXd9FBSBWEXoFt7qR8XodM/SbbAYmCahVKRjCtbuDGOawHWRZGbjYW6wfjy4utCb
Z6EHi7z23GRKd2m6VONhalG4XovEtr5Oyl7L724q/OoILNdoR8derPKROLrVD2HBmVrYtV5wr9x1
tNZoNDRhfEQcbT5X1WLn+9KYwdHDmrIh+UpujJ//Ao2tPuaZyIeDXheT82FJaaXudLuBtSHXnFey
rGvtPUqVd2lUaY7AMSubjZWbkV4TeK41Gu1Xs+z9WylkMRB2p+lfSeRT4miK2iehpLRSb7gPZuU1
PybSEV7swi3SD+Ms26fJXwzjSRK9rGj0FwswVT6v7slXbUPQiu5N5YsTFIuzW7rASK4SMNzfMy3p
MVzMYZqjVBstHW9qTZ9vaiyu2pvCG7NnS1v1DOIHKz+08iVxn+epCvrfmZnAq56XUhch0ZLyZbKz
pr9L+9Fw964+6PrBbwvXuapb+Ng3UG+l/ZDXibq17MbJD5ZLKO9tnYgu2xkd6kzApBbszqIDsd43
6IKLZ5oDfI0lyLQRsryER6XElezWSf3mg4P1v8Pe1GO/K6wEmypD78oqLrWCOONkWup1B5Rdn6Z0
aKuYyAO3ij0dVWuU2bLCONfS8xZXZQHCT2Cd/0MnZ7C4BtQTzn6h+BRRXwXmw7SI0tmtoupL0sDN
vg0Bj3vAKOx6VWRNG48SyMb/MNsl3Q/XW9wxgqXWoI0YcEqJMrOjt2QPWjeGTl+BMTWpq6ydDyle
izzPL/LTZLaVv0mQLEL6XLc/en6C7wRRPqYMB/w2mkPvmbmIFC2Tn+akjDJUpCbTMgetyyMnT9cn
TIRXEVuW0j+kBo3A2DKy9g5pP7M7Fr06zYXW/nA7uLaxbWX2PSHJdRFm+lqV0TLr6492FTTqnbXx
T6Y1JlUs+sAHeqIwCLUF29zYy5smrpN1/ZQOaWleW4uZWAeM0/kGcOpTUTrWo8NebCXuThOz92mG
599GC8eSEZZ10d9yDaq+DI3pTXth5iMQrtk+GLTSfqpsXL/3chSfzZ7eQKQC0VpR5/UuM2eQvrGb
TI4HQBoPcDXTnR+FytIveeFPQdT3SPWjojfHCScNdMo7Wte+uJ44z3+xeVpYRVnOZIS1PRt039B1
kn056s0nZ1j9YF9064peRopPvqcl1S6bCZ6P88HPYb+OZTZhoVfRnhZ2+2C3VfBtslRtRrPTVNcd
3cYVFYxor7LAHIzdXPYttiGluXahESRTFge5Mr8bJcdWBEiwmR0HWooRVB4ES+goQFMIuxBNDhPd
gYQLo2dNsakyP4goUVYYLqY7NrsSCcV1suQo2ad1BKbK8jFkVlF3LZgf/SwzvbJPhWsMRdS7NWzd
mivGB/wsPHx7SqSYUZZ5/k/PbMyPnr2QfpuyhGnCmWBdw1p1JAThlMUG3GYafNsgcRwiQqexC/te
TE6IRLX5mgwQdYCc9eJX0E/ml2Ryljwuu55khlHRgB0bL/hYpov35MmhFHsxruVNQpBMuvPbYVAR
dgOUUESf0BXSYDF96XDX479OtRI7MppFusMwer5FUN2Xu4Hy9IhdGzODwpPz1/cUv5FIeZnthtTh
wADC6gzOs3r2Q1aI/tDabvOzSzm7YQflZhUlksMnbn1teeDNTZ/6TjpaaOSqeTLXtmhD5YHhhkql
1m1ONNgcB22Xy50OaWsIa7jjy75Ci/mptux0xGQUDfK2tdLSpenSsjGMeVPGMEnFnZr6lNRbocSj
bue9OHBvcE4mh7uFSNtrnZCgXFfsMaqVT2WjvArXjZLOAf7CgribsmejmXPwskdVVVUMYYZ0zdKX
zlPr0VEMKT6tMpqnxXnMOm2SO2+aOn+/4iuEe3pSWp/JjdIdHn1ossjv9PqlXMjhi30tMX7WS+2r
CFE+BrnYsyPKMQY6uNeqW6pvGjcdh4/FCPhuEz/T48XrLGZYm5dvVqUbSYgnX53EcKQL/UAbE7uQ
eTbp6RWZUEVYioVjuW3saiCf3l2LyGhlc0WXYSlCNZVCRskIghvhkdQ9EqOx0NyGrn7bCtYtwLbT
+uFmeV3surX1s6gZPKc7rANzFhernasowMC9imatX37bdu18VOmkfa5oH99LOxg7emWj6kMVbEZo
W7wEp+1YtL+AdYdfOvgZgdmys17Iyp7KK12XunkQIwF+VrdCX0c/yKm5Kps2Emb1GT3gRlZPFF7N
x6qQ3RcnMZG9WUY5PiSJbOUeNMt7KtvJ+ER2aeaF4wRMGCKsoczNq0V78qAbPI5yxucnUAUWHsas
C1KUhDVrMfipdbNmttftKmed8rAeV9nTz1qZJKVamheJ4ybz1g9trwrq4+FDZpCuFYJPFY+53uOq
68yVicN6XU7VjrCNueXz4OyLrNE1f5oLW+CuUev0xQ1U8ry5Fdbs6dRUYb+aWR3ZNiK20OiM1jxw
Q5k0Ebmzs1TH3PL77DBokq8RDmA2HJvRKaYfg41d3i0FuK3tckuMxnNChKB/4GlVcmzbYiAyQVpl
dZir1OWFeg4HAdpwlXyB3iGWDxQOef3JdjSlxdKfbRUNgcrnmwa+XPeA9hmXbVcfuaW1pk1ifGin
HZt3ONR578e1bmZVJFQn0k9zk7c00zlPfrhJsCYvaO0nWjYy0WTc6/qE3mcsVI9IkmPkFloflnmp
qTz/JRFcR/dWY/Yyrvy+La6G1OXOO2Grse5dYtb9G5sGX//N6f1Oi8nvNYN93U2d+wNB3cAUGNoC
WUk2QxlLBjklOXKJL470k/kuSFNtPa3LMpHs5DnLJ8X6UR9tbzWaNCyQOmH4jHjWvYMVYj8DQ5la
zCTlriCeMJEDWfVjHpyGZAy6a7druelMvM3hpCZDFtcEbZR+2CFr8W+UE0gzIo/VcfcZmbzbcV1T
bqL+SPNIz4dmPlJEeBMAZdPIncHVavrumo5mvdgmKRBxysXWv/EoQD+2NTqVrcspOSxrg9tHbteS
S5smvPZzSu2ePg9aMqJS17i+kLNADE794qCiNiIaLC1nXJqtHE+23g9YXc+jVn9bqgFJqlEsDY6/
3FYtUspHrTw0iylmunK21O5ys2woiY3ONlnyAheuIJ6zei5Pku1yvDPmitLP0trJv87SYgrWnV9B
Av84WXOx7FoDW93QTBzszeHTZGqP37ezHpETOfIgwajkz8rMWvEwlMawhqkzJkaE1MWu9gTLZfnO
n7jCPpV20y340iyee1cUjTfs1rm3po3JsC6/mpbwBjuc5eJXmAFIW8QwIH3/So5z3sZkVKtH1Wm1
daAb2XCT8Yuu1K8aARWRmKjA4IeuUgXEqy25mEKdwLPmypV1cMnl9C1stuEgUPEBXLC/O2/SYZCT
SXxwqlM2yCGWKbkTfLgfAULfm6ywIS4ewgIAMyRhoGevgR0rw00VPLI6TUYtbnG6/IIRMYCHWj79
G+n42yNhVYRwBrSbKPMzoD2z/ZpwlEaeaJ9OUZLofizBMyKBrOoCjPQWRfKxszR5rs2VFzTp9TPN
c0GVLMv6FMjAuUVuEkRF2b0ETT+f2FGsGJLH738/3Vs8FT4600gfwaZf8YZ1SUGFY7lVnTA9IfDP
Sgd2jvGSR/TbOeSuRN+Ropd+AT261w9W6BpWILknT2tbZhnxXX15JUDKlp2FNcEFjPPtLG5APuq+
DfzBcmL7Mf+BU1MHrUkquY1tWKa/09waJwhlDN0xXbuUa59yjBIDoGCpLoz8l8mkmYAvAWIUcMBz
vYateLBiHuqTx36Wh5UCmA771r+Yt/5mPrdOJ98Ynlbbl/ZGkm7YhN7AkDktybKEdgKNw08CGWkA
t/G/F8ib7gi4KYoxzmiAWr61M8CdpE1gEVdfTstcm7/nuXKjaqjdzwOxkeyIzXihG/Pm0WgmIXXB
34H/wIY/+wYgL7qLIbP6CsL9cOznHIdOz2r2ZdFpp38/2pvXRa+OqwPizD/BfufdOq/bLNFHj9gf
bXWtGMx2sDh+qklc+K7fzOEmycTYhMHosGIO9npFenmQG35Getw6bDeJpixpg2eWFRYJ1Lyw8Y3u
wlt7O4sW5AK8VPnk+BrOIfaaK6EqFre8qqf/4+xMliO3mXZ9RYzgPGxZk1gqqeeWvt4wbLfNeQBn
8ur/BzqbLlaFGDqODi9sh1EAE0Ai8x0SbceNXO30AqUm6KHaRtDLH39VB2ZSUPHkHzYdXhPXk6MY
WDShORdnTWDAo89PZV3uAFcBlJIwN6gnhSz7hBsN5HtripIg6m5YP9jg0q+HzUHnRCA/inOUZKkf
D+4+sXMkj4X5MixutP9wqKCsKjVyEI6lX7gaDRtiOy0Ttzhj0xDvC56Mj2acb9Hl7nw1xEXkEFLh
GIuF6zktJF8a+WZ95rAEb6ir1SkdHCplfM6Nr3Yn9mVbBC4S+5tjcnWr9UNEyVvp6/NQTNNnMIjR
Q5htGlbe+UiQW/m/Qx+A0+jKX/HHUezS5lHMpKjPbX3stIFFK9PRN6dE2RvKRkDcmRHaLPSJWTyW
cJ0QTHHbahXPqnOkj+VRoA1yjOd8/vZ+INxcLjRysNeDQINKKIikVbSPBmovIcqm52FG3ge8X2Yg
PJ23h96qQLYCjq53Gfi0ZeN73QkN+ixAM1yJPaEjeb2SWEX3CMJo9bnJG/U4kX1hrat4e5rIW8iC
OwtJNwcCFHqQ0pNy1dtH9yHq3TasznE6LgCtRLcH42h+fELsWzIq9G0A9q9FSJcY+MLS6PV5waV7
V8Aa+1boi3cyehyc3v9md9YOJg7gS1ibLk3a1eYdKLiCNanFmSZGe+hI4neFSM3drAGlf3+oO2tH
V5NmrgGsxaQxdv2ZJH+mT4dKnA2esOaxsD3FO8yGQLD74wNxOcp0ChTGDaF7mjB/pUElziD+052j
jPpBUZQtVvK96WB8Je8tcikI5NfTyfPZHLyOtwKVP/VTrCz4Eyrz4G1hIm7PCQS7yOHh9ckzaY1z
qtqCQt2k92cvTCMMUqaZyn6idtF4QFKTl1QyIwv+4eufdJQbhC7/m3LC6ltB12hDZ676c9t6+Xkg
V6CnVlVJtjHObfhJJg4ALumzdStD2riUz4pJ7c80QMQRcEPv64bRQsCvsw9HBUOBj8SoHOk4OtHX
36vV7X4s4bidbStOj4OhT8fKUZaNUe5OCNkRzFhINIEgXY9iZqHTLXU0nHNtLJ4UB1NrKoyWQedZ
oeb6fqDfHrhSC09C7UALqLwtrwcbDCttG0wUzoPdltkeJTnPORqtEs8Hy8mlXyQW4d5pzovo88dH
xrTP4S7xaCmv9cwW0wZ2JBblIRNGae9K6o3lyaw8c97Nsxbll6YD97vX7Wkoj+8PfZtTcSdL2rzB
ztbwC7+etGZ2sesmWRPQSGx8pzSWH1qMs722qNHDIgabfqHR7CjlhxvLfbvjuTlNnrrgQyDy3uh6
GKIVU5G1Qa8I85TWLTebnmzRXW/3O2vKySWvNC7T9ftlmrS6UyixBjBEvw1pAU+pqF+R9vjXttrw
4f3FvA1XSKhoTkkJLanhtjrEtARxf7DgQ5A2Ca2WJZqPGe8Kv1S0aeOm0W4/nBwLRKMGmgccyOqa
jhKER0wzhj+OnZ6zF7FVLnu6AL26n+rEzM5ONRshlebFXfYA7zGw8MAMfpN4b+gedj7gr2DGkxHC
lZi6joaJNefHRBmxOB0iQ3IlRjGMO9pS0V/vr9ObLO11Jk/tgesLoB1qsvy5jrox0tMRobE6QE94
iSnSNoXx2TSGsj7keenWiY9CVB4j0Vvlzjm0MyQQEHgYWhScp4wGfIoZwH6p8WA7wjuMokPWoXiS
+1NUaO5jrTb0Y78UdBr0F1TNe/2EKkv6t8XXWXBz4fQE2QJBCAktyJj+kqap9YwiFrD9sU6L/IsO
sGDYR+PURBARFjUF6BHl9ev763AvXkjyLT4kyEaeh9fL0A4YxZqNmQWTKfSDOucvZAuW79T1x3Mg
B+AcwFQOfSBt63oPNdLEGJc+DwYHSlE3msMJQhl6n0O0HN6f1O2+Bgf1hjPnPpeo2+tJidbzuNvC
Mqi4iJ/Q0Cn2OZYUHz49SOlccmNkWXgvmavDmsdKWzsuPLt+UnMp1h8+6HWhnd6fy50PJL2nya4k
9VRbi/QXSjF0VtyLANf7/LXRdPyC6dkhiqZXKMq/P9idhaOeA1yTio6EOa6iYVi00kCZQlC6cl+n
0LAD+ClbVIDb8xAdMnnH8KSgaLr2UOsHvbLQTmgCYHPjA4XMZaEt03ZJoEaZiUmD0m9ZrdwuossT
U5b+qKRSLF6dipiwU/ivuWLiPI2/T405ur6heAgQZ2SW48YnuzNBeatQEYacz4tw9WwyRiHIHSkC
43U24qRs2aL55uFBWh1hLMfmyU7netiIxntTRDiFzJU5UrxdDaorsyc6oEhBXdb1ZzdXh6955YpL
Cl5jI1e4jRKXMgQcRqicJJPOajVzs6jBcixdYEKM1PymyNw5GBucjI8fDUdQ89JY5o3GTqH4eh8r
GqDeAq5OMGmd5k9G1u6gW20JDt5+LkZBLQI6rtQxsFY3gVtEdN0sswuAB/0VWQLN6Ol5rDtvz022
5SJ2u3YyLyYJp+JB6ro+NAT0KNWKsWHujC5/RYoCxw8rGr+9v3C3wcAoKJcjUCLN5NeJjfR1gpMi
+mAsp/JRxefDdyMbhaq+3nqr35kQ5VnmRB7Obl5LUDoqQC/qBGMw1pmya3MHUifeCh8+mGhKcEtz
DnLSYjF9HQmTUlIFNwd4m3kHTAZuyCdFW5aN5OlmLmxaZDyk4q4E+q8FV1LgZM4Qd2NQ0QN+7nD+
oldWuRt6yjfxJvWGSD6IaggFJKDXczFRJklAho1BZjjUT3pNPYApBbGi5MlphHy88YK5O57s6VDd
oB67zq9VNfXwcnfHALip97WyERKrxqn+PehxdlK0MLI3BrzJC5kgUFmpyCMTxPVR1Cg5HWnPGANL
zOYhieBFLcnrNGonnqCftFC/LAWc+fdD/v6g7CydUJSDX68q/UWEAxabb6eqr56z7ErIo35bAwKK
Y3jrTtd+GostaYgbyQYyGhXOgXyD0qEgE7geFpBs2ko2d9BE6tEdNHW/DH3tt4WePYadoqCEXQ/f
kXNIIri0jfnVFqb5ewqtH+9P/+blyO/g1fj/KvyUzeSJ8EfxMU/Rg688ewqi0rT3Dqjo4osCJj7a
daFWQn8dS+VLHM+8Pt4f+F50ya6aBy6aIuHankObespDujcFfT/MIC/tv/EnPjWwCfyuijaUH2/O
NWYppc+oOXF+8nC7niU1d3vsk2QOYsrwn3qQBA9hrNivYWj9fn9ad0biLWqQp1jy3FmLUo9hB8Z9
6edgok9/Bjs1nbRey4Np0O3D+0PdnjqMhHYqd48DiHhtt76k/ZxjEzoHnjlZLw7s/L+yRmzJPN2Z
kJQdYzpvFLR1gMSaDpCjTNUAekz6uaxz57EolPCzPrTFRn5wOxT2uAzFBQfb/8ZulYdnbpStOgVu
6oyHNGzGPS6OrR8n1fDhtWMouuKc2vICX7/iKE9rzqRb4OEHMXzDV3Z4IdVLNhK6283FZco3ojZD
P5eC+3XY1UghJCKLIMgvYt7p4JJ/RIkx+cNgKEetT+yHGq+vjcvo3io6nGbcREDnYdtcD2qrwoWo
X8xBEnUa4vI1RvKsuq9U0fLjoxEIxA6GA51PaXeyLv5E2dy0GqTvIEm67CHvKgjOZvdR/wpCQdbp
6PjTIqGPu1pFrcdWirx1DszM/T7PUXwQHkIBCsiQ/cfnA8eYU4IGJCJ0cmn/OAwxMHOceDbmIJuQ
SIg8bOqNbvxwU467VEVAGmwGOT6Pi+tRFhhDk+2hv4MA7beqq4OOzqdfzuK/WtG3RPlvj1kGY+tK
yXKmte6qNrlWueHcLoHXu7O7m5zF+W6GlEs+433qnj2SPX2jvnN3SK5Smau8sY2v51dUdmuXw7gE
k+t0QAVtHAgE4oWB8PT2rKflvHGV3EY8evu8qQHzcKWiWnw9YIhMwzyLwQrcsGwCnFXNI/qZgEwb
b96Q9L07FHZFdIt1elzri2Rs4du4y2zBRDfmEy+X/wCOTwdOqI8a/PAaY1cZoM3xr5JNjOtJtdUc
hq4wgKg6SnJMyt4MOiQQNrKfO/OR8AFZJ+AWxifmepRkLgetNyuXBy4ot6FolL/MAjIUxAbr5f3N
dRsWLBqvPyAnLl0zd/XQzPK+tYpycQOUfibknQtA8LlhRAcNlCBMBE/58f6At/cjuqoS/CEVvmg5
r+osjYHOHWANO1iU1HmKFjAM3WKOG9F+bxRI9bIjjVAa3+t6Ba1GAcNb9U5gdG7JKYtR1y81Qwn3
w5OhWCqDTq4dfdXrYZIGZ1n8S91gzpEcUnrMkQt60Rs76c5k5EFLXuZQMQIdcT1KWnodjIUsDLQE
snJWCO/Qk8JtBN29UUghaf1RQGec1YepSi2WGGiXp98c/7aKxf2EXEi2sVXvj0JwI67ocm2sNpBI
40bDNhKycjx3T05eeXi66OHG57+zgWQKAX5E8pX5NtcrFk1p56BF4wZqRclGU4X2VCc5ZJYp0zeW
7ZY/ideRvAYpOyC9CcPneiy7TGslwl4sQItridpLPMcApxwgJKC4gRr9zJ1/Qr3wVbhQQ1rtWZfd
YGJdhYoMylnfYtDMyvxzdr+jLIAAErJAgu5r8T1WXkKRPjhIgO2FMf1qlN/vR+/t3gfYIA9NKgg8
X9e3UI/PaZ8L4qqK0f818jo5j7Ue7Yza1HZpOGyh226/PeMRW2/VNLb/aqV4pirDnKaMZ7gTELey
2tOZ2gL1yDi9agVQIpGFQeoKUnp4/V6FvNkpbbmEQd/WQ0BGRschmQrHF4vhfV6iOjsbXSMuAKDL
F15Z44ZXyJ1VZWQ2K6VXqVG9inAPCoGtd0V0prsQB3M0QEwDar8nX0u4ktImeP8r3jjNcM7xF6be
UoKVYsoq2NU20Z1QaaNz5sbz9J/mQj+7RCVOdDsLYH1/yiRi4WHhplH2cz7lvy2rkMCW2My3HBHv
TB5dYlkH5vXI3b+afNKnioaiXHyG/aLuB3PUz3i1o70E9Qfc+5a1mYyY1bfmSKTTSP+dxvMacdc4
gIbTIW6ClgP40GmIL0/TqD96IhUPWWukD669jD/fX/DbOUoRH4QjdWqZFmXh6w0PqNxJO9vrAhgn
Dds+UarYJ6tKnAAY5Vzss2pptxrXnMQ3c+UNJr2MiG2UVdYO7mGMrItBFzWI2h4L4aTrkCJsGgD2
Bx2QrHEZhmr5gdKBcHbFiEfB6+J1vX2wnTz61A3UrX0XvmG2L2NPUzPOozjMCk4gYC4Ur/Ci2mVJ
P8Y7DaqW9QOd2bDy+4iE51nTB6Px7R7tqQDFVjP70sx5pbyWCq0LetmT9ca3rEDhQmRt9qOV9NU/
+dRHDs2AGGPvoKr7otrHYZE132YdXiesGIV6rJOj+HVQRzfuoRG5ZXu0FrX8oYyd27xaSZwhAuJE
6MzZolfdkz25XozoWIoyILpGyVFAmbAes3AYUn6mY0YgxD2n82ek8kDfG9oLcHPg8Qk6LV+TbOx7
gOlVC0tqSHMt24HvWaqTnkB++J9iaqPyoNXL0vpLrdTDT93kpZj5YZR76qFuw0x7SUfPnZ5jwTvi
NxS+bIno/M1T9t9ohE180VtUxR6jpYedkmuoVe70xG5flgQdoZ9plsbaKSuWIkb+SwBPopJjZ+pj
rFYuHVNkxNKJsbPMgYE1YTFkHJ3MceqgH5wp/oZqZYQwpUfaYe8yaDCNvwiSJx/snTZ+8rxcZyt4
UyZ205BEKJ9TzdVPXlo7zgPTRm/C6NSk/hwuXaZ/B4ZYti+9QKzkOKHTVT/k6Rj+K5RuKV5KKun/
2lkOVTJJ6iZ6qmvNDeudUYYTfOo2z9Rd3ldWvmspVEHF6atW+EMCKfqAUOUACbHqDHOvVK2q/mhJ
crvvwEki7dtMbTn52iE2MwSGNbfolo1RDt+0r4Thxynyl4cEbKj4POTZ8GsxoJ48cYcNHnr1bRTt
UzX3EDMMx7Q8QI8Kmz1qhYBtW3wikxPEin56nIuKxieV5rk+8qmJMSiz+fRgLFVj75tssuNz5qTZ
eFRZewd2J7Kbv2hle9G/YtL6dK+NlicOWps32Q4GX1F9Em0SV/vFHUXxIGqnzS6wqPX/QWe2s+dG
h4sXVN0koKy2MczLPgbc+ixigetMjDFxt6tCRfs6mGhMXpI057bPR32wnnU+O23ADk7DBfaq/WTb
ESxDAWmjvUT0PrXj4tmD83U2RR3/SKD75p8SD5ALnDtDdK8C7vZzQhus+16wUN2pcpAbPcdDajbo
Dua29rN0G/dXNsBb2tvFYFXPigpM4hjTGJlPWQM7HhNWN9RVH7+cYjwYJrenFvQQSYwfTd/EyffR
UmbtkxXWxQy7sIElsavRG0sU3wnht8I9mabmiPMDLXHKUiI8T06TT7slSevsqVJG8ZJQowoNPzSK
9KnOtPYyjdUAv62Ak3Vyms6AaOhO2vhKKz+cqp3X5h4aoWa3cOTte6eOo688wKIEzleS1d4evWCn
PbawadpKMlQUZq1EWXg0QJmpz3PO6YwpatGHwUxtHJZt5ianNPesnyTaA0TYMBsNH7Nt3d4llYJL
KoHpevuJeiXEbUWn9qxwzs9sxwxXkNzxKryEndmcfA2eEwRAF3XLfSdGJ3ChZXmPo4o1uRET5o9Z
DFPlL4H6hhsoBuybV2vO0t96bCbpa5YNYfPYatPwjygqF55c2Q2eP6q16u4UNxrM/WJFM0KbXPrK
OZnSpX1WUbo1gljwbb9aA8KWJyWVenylFon4JZosKnNwPJpp3xQL3EgESjszQHooNIDaOWXxpHJh
zv5sjxbkbKNL0FyMq27cjXVUL3unn1zzU7wk4z9gKIeXYexa9Xko3Mw9AB1yBr9MkBn87/0r9U4O
gzyeLC0TtICG1uBDkRLmuKAYgRen6gEduGmvLGb5hAxMjNbKZJ4il/6uGg3N02CK/gQOZKs/+YaE
vs4m8CGShkccLtSC1pk8KLpGVLFpBMhAwhWYligrDuQzxf/GcYBPNvM57UfRtxBrx4IX1HdDE079
UyuU+TOHUSn2ZbL0DtqkSwMFGAZpBvtS6E6ZQjh3u9xwMAJUyv7sui2ynzuQMO1vPWOvjlPp9sew
bQflAJJmgnhpczUfiQDv5yyMhkvdSQFz+VPfdtWu7sUcoVybSeY7Yhpd3fj6ZMLs9O1ocKA9a+Hy
yaQ1v+XxepP+4BFGDYTjhQItDg2rFE/JHB1/4TI5l5WaGTuF679BPFWPsVjsapigvT3l6kaSe/N0
YFBE5ADb6jyEac9c51wR8LplNufk3EbacEAhez5UiJWe3g/Du6OAmnPRNQQxukZIi3oul8UxkrOT
x+PFRatun1mttTGXm6QVNAavRdkbAGrFU+F6LiMKt1QhK5NETrfIAEQaQg3U84uVKu2ZpNULiPVk
Y9TbuclRJSAQSSiarqtXwuBRl/Cm1gwEDOTKB4dCsQKixZbxy73ZQdugzE2Lkg6I/Pd/VGszg5JR
qEDiBgjSDwfu0z75OsB0M3Z6DZ866I28Gx4HYShb/ii3kYnTJv1COnd0r4GsXg9ticKR0WgH0ZL8
0xfjpWmGv73M+S+Owy0RwPtjybIM2mT2TQtblLNV9zSfg0arlcqPw7A9JYvq+WltzAeDSvXrR2OT
yZnSNYr6GD4bqyKQB3nW0tEqC8aiq1Ed4DzCwUccN0a5EyaSU6HJwhk2c2uVrbFJHGnF4AWVjd7I
YQiRC/RLHWDZDhVntd7NLaocj5YaLvkeaeCFOz3H2hMprEp5FEmixw9tYkXmPs5jK9H9zIOBerAW
MQ370GnK+dG0RRL6VP8GN7Co/fT2Tg+LJQ6UvHWTnx1b00b9n6bqMI9jsaPt2S47shWj/aGlidL9
8BJpXlnTIu4hEQ8Ras1VhrbBUNlOBjW8Qa+75+GXPM9DJ0pfReFC3QG5KhCm9XJlPqNWOiS7fBJK
/WCFSboc1DoPX2pbyQc087FE/mgND7yXBIoAFgAAA3LpOjbTODahAqteMORIluzQmafQir6BtgFH
uP1+jEPtQZYLAaeu0TzRpOm9wJYg0Ow2DbzOyh9zU6m2woRfe3VTytkABqDsSR5krFVLDZ4AEBA8
L2iLZnrIY7QHTLSP9u8H400VT46Cea2s41JgW794BXp/vPmJRRBJ5YuIC+tgJmH3pTK8+MOno8w7
0AWjVPwGJL3+POhD610TIhtdG2X+Q8cKYTo6Sdz1h/enJD/z9cIhHor2Hy0zUA1stOtxZnPs9WpU
0vNClybfkb4r5Z60sZ7B2ZjL7Ddw3RCWd5Qe7dKs6Db8MG+PLXg9BAcZFsFBm/B6fMOC3Vk2lPw8
sES7UenKPRyTB9fof7j5sHWf3n5ASMFUSKCyWlRK1uXxvB7asi+bMED14y9NzZG+giXkLzgrfvjm
JhM0SElouwMIXBf9sMFET1q4ZPl5QqmtKP61EH/YKPXe7i3a32AybHBykiK+ul8cu0pQmlEUinpI
yC/DRAIthg/T2/j9b9Vk3ElsCmmrk6JPHVc4+Rydo3LK/wZOUJ0nK/+wuCCjgHYhJbABK7CLrwMh
BWfBg92JzmqWU6dGQsoL4tYWHy3E0yWTEFTqvhJasx4mmpu+zeYiPivItXyxkIML8Mmdzu6Q6B8+
LWjISdgOKdUbMGI1oy7vl7J143OORMtOpcV+bL0ufXZd9M7e38VvgXu9jV2Qa2DX2MgQo95wRH8k
OY3RJmGswYod08oc9r1n1oPflDVHLoLDFLeBKzf5X7gwpprta1qakSLnHcRBK55r53Wx3Di/oEM7
5Y+YWSba0V5KBPFKRa30ABeBId6oSt+JXX4uu1GSvHnfrNIygMZV19Vaeu5NaogPGnVp46FfGp6d
76/N7UAySwHggIowucEbzeCPpbFxfW+aLMrPjdtWvBGK7DOqgB/1iHM9ufx03HiG0HhZvweyzPRS
Uuj83Odq9FxNioEWfTuoe2Q+DNufm1BsnNz35gUuBS1mcLI0S1ab3yzdCkmQGNJuvyjFro+GBBWl
1Pz4IYNizxvOmCAG7b7amE2a6B3GGuXZoj5/pvoXQCsQG9fA7cFMXwT6ikwpdZUr9nqvNJ5wkA/s
qzMeRe20a9wpbf2s1/svKvjZZmPp5IPmerdIpQvOGFJXh/aWfj0a0oRzn3Rwg91qNp9r2AgLlfJe
KY6odmOppoGmzv+OMcVAxiRGV54nLNowG0fRnQ8oH1yIG6CnKiFN178CsTLp4E7B3mntyLeWXLmM
rqF8/3D4cxOBDgAvJbNoufJ/hP9UJaIIEQcNRJRpT5BOOt+Yw2Lj+8nd+ueKyl6jTscDbhBPHcom
16OEbq0W4QiDXMQUAk4evKr5IUKzNfPdpF3Gh9h1ytqvLDwjNz7mKnRoaAH1RyblTVWEJ8Lq9Vr3
SBJYTj9esL9UfceiKtuN+FGrRbN1ysot9ccs34biRpdkZfj5QJmuZ2k3lMLsPpkuoagnax/O9Zc0
/5+eu1bvl3U6vTp9NLU7L+lcKs+ADThdhbmx1G+QjttfQexC0CaGvdWvUENUVIohni5g67KE9wNq
rrUde0+WXliXJNJ+UWOfBh/lneQ1zUQQq+53OzLjzM/c9ujphbmrI7OrT4TGsIVAX+2ttzUioSRX
4O+A51aR0M9phLMrYpRFiOHPmUcpsoIiZy5I38+L7idW810XIdR/U8nxhsqLOJo3tta9H0Hu9YYu
Iq/UjesPlVhO5Q1KN10IHiqPttuV2FsJAAvpYu9cj76DiNT/GsrBvyhSo3v3/qZbZbVvi0BEYmwg
USy8R67HL+kVCRXNwEvS14E55NMzjn8hSqq1SaF+K6eRB8U6IEhr3lq8nKBr0H9Ro77kpOl8aRDF
DFQR1vmO4mti++YcPbt0PsEGV+0FnavQ2bhd33rkq8Gpbjgk79yy8hi4nipP1Zg2UzlfOH2KI6Zf
1m6x3ZnWkVJ/VnD5ocNjVe5OCBNxuAiBrW+e2irZEWth/E8qU1QXYxnbU5QjNqU39l9ltVR0dZBa
e/+jyH2x/qWgOLlndMpNVJ2uf6mrjK2OL9h8QR43P/bkTH6HudrGIXEn9DjR5XnE/gR/vyqLGDQp
8JlI5stclfGzouvNUZQRypKY7hz6MZsPXWWJr0OfNX/nTtK/vD/JdSYoQ8+TYvhc1DAnb8CWhWPM
HsJHjB/102kZ3eigo9zsSyTPocG5/JsRedn3iCN151owKdxIQQcxT8xjMiG37cyO4aOjDOAia6eD
27RbVCIZ/OvvABUQ6CTPPiw3Vwd2SxepCedlvmiZvWC2OS/fcJULez82kHA8IR7Wvua5tuEdqck9
fzMs+R+AD15KwL2uP38jOroZwzxfRqwQdlaP3uEQj9MnfidSj5q77+qqPODtThPHaekl1urwXdTW
dB5I+fy4dLZQdXf2LfmHTBzpb9NoWB2V7Zgpc5jEC2aBSE366jgIhLSVXkPaD7uak2hoJaHDJ4Vf
lOzH+4Fy7yuAUzBQjidIUB+/Xg5VNfpGR3r70qra8O9s9NPOMfpx1wrP8evci5/yPPP+fz4CJRJA
KGCUJE3velRFLLmRsgkurtOrl9mlB7zrW4HqcFbqauJrFrcH4oqJGh85NuMfCsTgMshGLbH21NRw
vkFJ0f1ZxeMWVfXOme3xMpQ5ocVjes2jRsg/dGJskS4RGpUzLgUwR+nDObgRLnSbJ2Pq2o3D896J
JOsuFPbBPZFkX6+GEZZqiefcfFla13hUptz+uiDluoFwe1vUdeTjQCMPZ5yWKEdcD9MlzK3EM/tS
oRUY7kMeoAf53kJvd6xkUc4R+pdS1OZ/tojt/xSnr+jkJEpj+EOva1uUjrs7EYw2YiWIRZGdrQ6A
yTIH8JDNcmmM1J4OaLHbpl+PoDJ2bTllRzXjC7uJl/3jmUXaHYteV3+NzlQ82X0T0eQ1s+jvMXGa
LdjuvdSK8oNEW6OPQFNptSk6bzSUMO6WSzga5s+qxyXI5y5ZDgOKtdPe0ubiQjEWG8oi7v/OzPq0
DIoWJF7kCL/nafiyWLbqW83i+C21vY1a6poSz+EueboSd2nw0iS/uf6SjTrlHjLx6kUHONOfey9U
vg3UePHwFiYoiCXLs+eSc1TzE0wnv1kwg35XuWI9CSwjPzfdPH7Pu8abDqhCp/z3bZf/xq7UfHQU
OHh+kfdhv5GL3Qb59W+W//7PB4g32HYDoO+iz21+oH9O36XPveD94+z2FcAosB5JOWVXad3loQlg
lljbqhdjDMv0AuHSHQ9uWRv5J3WpjXT3/nBvUm1Xe4rLHZg8dTGko3DUXcVwzDGCugoxrCwOgBwA
fOhUU4YbztbiZseuoy3cteNnBVUUkiFtbMt9oyrjN0z20gq96incqujLIVc/CXQ2l4nkWnCqrIID
GfMlDTE8ucxtMaJwUJb5YRQ9DndtocSPioN3064xykylI5En/XfNjOu/Ntbl5jtI1SiWnwsFTQrq
8ddfuwFERb2iVS9VnTjS4hByux8ZxTGLrSlDw1sZLoqFlUOHZswu0x2pbj65Byfuwkc89lKcueb8
xzQn9T6Gn7KRnd0EIz9Pl9Rijh6OxLcD4I9gpJffYyDYqRfES7XCN7DFQI1g6I0tNsrN3S4Hstji
EgGJrOAqPlxVyRb4SKzDmOckGsU/0TS9IJj7r7CqvZ2nR1vdUjpZgxZ4eCMBwQtcqqtJ5MAqobDD
fIqccdEuQEsQjut6pf9hVU0Y7echFMounHp8IDH+wNWgS5GsX7DQQFGuQS9ivxEI8kOvohEmCRUd
aSYnxUmuA2E24rLQnFm9NGbniU9YUJTOGavG6Rk7x8g7Frz70n1vm1N4sA2jBrdS4jBKKth7hu8Y
ofny/i+68+nJiGUnVgXvS4n5+gdFVa/jRSmwVDI68Rh6av8ltWZv63Uud9l63nRf6ZZ4NNN5Fl0P
o/Vtj7ijqV9oFdq/7a5Um2NcKkjAl1lkFTvEdkRCkRvXz73gVR7uFqPtfyHYP3tAKeZYN/y01HEe
SNqy87YM997kD65+n80NQvtD/h3y7Fq8wsHXmCxgyJ5SpNasQz1qs/JZT4skNPeoUaMIDrhymj+X
/DNT8T36m8mRPqnTPlbgdrOD6iizOCCsTF8DLKLaPAgsrAWwPVCH+6Iu8vFngjnteNStUVG+5aE7
iH9ddALaJy9MHBAGKSq+1T+QWz3uSWAJltXuo06l50qLaTRKEPgtSlz2vGTT38h+GdGzaDixLmWX
FVtkhtujnBtftpjleUVSsvZfT2p70jG7SJ6w39Cd42DE6m8cOoz/TUs6OjtAWULzzdZCrlg1ATe9
zukcoYJqRGmx1zstLr6FJkjBjaNKBsr1h+Kad2X/zwFLDEXqOpAgeIeI7OTxU+PE4ycQZd2vOhTs
Zc1WRu9T7EwqYBfHi+uH9zfKzdFFfQsGNcmGoZEErSvz6kxtCQpE/NTHaSMeBDgs9yQRcdXBNkX+
pI5e95RYIkLoPta6rYrCzT5FglUypySJDzLAWjImHytOVduOn0Tujeing1T9rjvVVuPzdnmlHBUH
Juxb3PfM1VnpVFwzk6WWTyVkBHdn9KhDfVGzqR3/md24/A84gfEXmBxI+u8v780NyRWNiiONIU4H
yhBy/n9cQXlj13qVJNVTPcFtwQxdOVWo+p1Mq/qgKCutNJkN6KT90lyKnvX1UB7AHuSS+uppFvb8
gC/QcorVMd446m8/GKpvtFcYhoIXAi/XoyhwwiowaBWmgrmFlPPk7CujqTdy35vnGeQFOQdK5myL
mzpTNyyhl2Ev8tSbXnVS3Kk/IYeK8DqG4QddU0i73/9ON+kUA3J1U8xBRoEXweq+oHVY9bnRiydy
fR0zIF6pAEwMmOHH2Urs8BOJaFJ9jZSsng6dzcX7q/WauJk3Us3beKE5DrSfd5Ll0GBaPRKHxTOE
Nzn1E5Xd6kEV+hweF8PFpqZ3NGXLGfjOMmsQx+iX2RZv9LV6jqWXI2XaWDwphNShbIrmoXRn7wG9
LD2VchWdthE+d+YH9xlqhvRAk/JN1+GTZpU5160lniBJ2ae6SPGxo5fWvlqOMv33/je9E6rkI9Q2
VNpmNB5XY9EIVZNZVQWG5MCUgYhEOBWoOj7sG8Fzbxnh29A2o2VO9WiVi6fYfqNDpYsnq07UneHE
1YXSlHjWeyCwQzZOHyS3vtkQUs3hQn/b7mu1QrUdELlDzuypGnmwa8CjsH8tlrPtkmq+v4h3P5jF
m1wejCTRqwzHgXqABawQT2Po2cVumVWj3jeWF9Gw75zx9f3RKJoTAFcXoVRfZP+x/wlMUsnrANFD
nDFKkdhPYOETJ/J2wtCqT3AriovZw19D1TB/cW3loqjjXynyxodi8cojihUm7CLJbFiy4XnqvawG
GF4Of5uLsP8d5xLvpMzZxVGuBXGfI2JniBEIvIbtuaEnmQ88UMNBLY9PAkjZ4Hell7zE2nwRneE8
ez26sa2pKH5Vpu6jA47riZL29Aim0f2EsXxzINsdPi/5cBnqLm6B3+bz05z14qDGNggl4CPV5f8o
O6/duJFtDT8RAeZwS3ZStyQrWJLtG8KRORSrGJ9+f/QBDkYtQQ1jBuPBDKASi8VVK/xhmdOXbDZw
XrNy2W+hUwBd6vsNP2rYmb32Ff3iWzeup0OLHUM0ZjEG7pnwMJsDq9vdtLFhwEAAy/1QW053GiFr
nIop1nFM6GYihR6H8+x/qmO/3PJbTTc+Bli7Fq/gtk+vpFtMyQtO5eljrJXTD4Sn42LTzkGB9ajv
JRHGB9K99TRy8wcvzhb32LoLmxXk6RA8Od1AFt8ZM6+H0sT+PMIUHvCLKs32EGDI/gMXZPxlOsT4
JygZIi52c+XSog7Tyix5I3gplBn7bdfihvmisQTHDAx9/dzMwvvp22MOGmgaCqTvVDWMHXRErub5
s6tjFHloAGXHL4lfZdKNepzSayfSe0ONB8cr2j8D8HOx9XEgxdl9IDHfK2NJZaRn0GR3CxZe5G4q
camI+bS6bazZLgdqlhB51JiKZWt503TSZlV9N/uuNUMdZ8THYencZJcaozlFylN9Fo1qnsyNnut+
EzldDRY/QE8K8SV9lJgXt6C1D6qUaX2aAvimB0dlIMqpEKr681jmCoZEgd7yGMYlnfD73nZJEPLW
1q8RJnaMfVkj6jiEbd6aZhT7WiJfFB602mcLusAfZXeW81QTjmQV2UzcMO5pdIloM2DTYe+kYCDC
AUn2JJwtH1YMWb+H59CYD/XWGAvMHNXY+19Nu/LENSxZzHy61m3hO6w+2dvBEcFDW4vVMrtjeBxq
Ms5wdQmSEQeQsWj7J1uV8wLzRM7Zg4CG820YUnIOIbI534BDkW7oNU5b3cfSq/QmzLACw3Qt7Wim
2XNOAeDkUJe6MC/63Ix6IzFTKkJZlt+sNq0FTgPdYPX48zBRiPAC7R9hIfr2EY2r8nmcStQch5KH
vmtxirbKkOrTVCwT9+1nS1Zz9ilBQjs+JjLG/caRrYdRi4dXjDoqp+rlzWI3dESl8ooFqy13HHfT
CKvsNs7jtH/S/Eb/Q5qOyVUKmDTmA0qKeotw/1xscG4buvvJmjv1CMSnRU2stDDEvBFBJmAQxbE9
hBXVzIJmZQ5mdcE4polc4bsdk+O+D2Qc5ro5FFf+giHTxh9KzW3pKC4W7WdVudqpmLPcv4eyCpFj
i1916W1IyIbml60VY/CU5qpNcSZxWzfSlD7rtNKRzNlUkzee6ilJqv1cOP74KzaqprzVchZ9AsCb
iN04GuWjacc+F3wmRM6IOE/z/DnpZF7t7NwehlAYCoHKuJH1SzonogsdwIj9J9NcZtCsMzS2k2EF
NeQPcm1tQ4XgzOFY9LZ3784WTD4ZDLYX6p6yxXbmvakwAJaTH+3Cq3rkEytcl7i1ChJvp2ySbena
w7KfBaDw6zhRZgA72TIFToKOOd7MmSlwHncqnRZ9m01OuNL8Yqh9aycDpqBu3jmg/pMoi6tkOUJJ
g+em63NbXdFxn7KoX2g9hG5eds8rusAKXS21yr1W6nZ/ByIST0WT7zuA8RPI6rquPUt7WJ2Lunt+
Eal9wViNlNcz4ind1hxw9+C1pbVs6KUoc8OrBsi0dMXy4iStC3Exx4AOZ0KP1nfkSXt2Im80q5Fv
II5NJwIcKJ1NVRlzt+HQj/3WG3OoNu08YaMGMbHN7vBQxmmx6YHghVB3/HEv7NKUYUcRqsJa4bl1
Nxu4aoXGFCdaWAtJrJP8sOYwqwwEP/Avpzrx7qbysHQVHeAxaKvnZCKV5aMSHNai7brnPs+DatPo
tXCgZQbym4D4+CXxvVjfesoxml1RwBI5oXkohzBNTGJ+NgWa2Pham1b7dMZzLaQGksgDNHWpcDQf
XARgHDsd+LhhkB1n5KH1UKFt+1UXnY2Gs1M66qDLabI3I2FSf2jilnlFMTUw2LOSwU2Ij5oJ46TK
ymU7zW7n3Be+mvMrWfRqgukxaNbEbHXWhBnZuHrihQWFqcACqbflTasF2HgRtGIR+m3qq51jNdZ1
0yF2u4T5DDcPtlfdD/tsihdtJ9vKXn4YuV+0O3eKva9D4zRyA/6bZq+JJsoUCmXHNdhxTPD2o5tj
v2oIvW54b4ubhRIGzMNSL3W1c/gNHxfXaOTXdjEU4HCtKajgCR1ls9PLJntZDR2hcqllqe8SnMzW
Ll3RVxumlDLZa4NRANwYMSHf5uzC+gUhGhRqU9sFUY4NOg3oQU1fO5Ayq1a1s3r3NuDKYSmOgfkI
NaKv7gc7j6HmNKu1cITdbK/hpwXU+bpxOuvLMjo2vA/hzbcVfrmIhaO9MTzD/JskshhD0X9R7pza
4ZLgiwmZPfDqMDMm0B2d76Ryi1BmUe5N3Isz1GuFW4SMH3tEbEqJSNtc6xj9SEarWRT3+DfeoNPa
Q3n0ZedvEKcL5lvHaoMnz8aK6xC3hikfJzqYIPJbJ+4OnZd1VdQ2WA8jn1j6w32Sjnm5KzR/0U5c
JjhcmYVpbALw9+XOpUnykzZSnm4km8042+mN+IClgGhgOXq195XyjxTBUh68JBdT2f7GHHFhht6V
EbYW2QhtO4FShvbrWk1yA4qhGnBGHnPv0DujXkbNlNjmLs91UsEpGIZlu5CprNNlZlqRX7UOBOHJ
spe9jZhB+cm0UECiPZ8M8iqQ3WwcA/jwcTjWxhAjSTwFTBVmUchdqju1C6WyaId9qRbSF5GbyfPk
cyyOnH7fDSGIzs0296xyPuWJHOA7GtVi4z3apMVDbFnZDdalRhu58ZATNiBGlick/PuGzRkFmrLd
Onfj1rPSjVlBCIVX6NV3I9rO1S6zF7Pa2wZJ2C7pA/TdW0F2uy3xkdYeoXRZ/saWMtVwI/X1gUSv
MbBUXKLRTMv5exLIPMhCzKWTGT+dohFRXgrs0zBza8RO61pGqp2/5BiPKZGg42XEmvZsL3HyI8mV
aT5qqeheDGhr2ErqzjzJAzx3KI0OUjrzMcOQ5Uun2eC+4p5uXRhIzPZ2JOHt/Cmo7IafXtfdg0JV
IbhKglWojwRPtls05t1618ZJisO05ZQBF1fbPzv0/dAHiN38KsbUNdt27Eixn0pOfjjoI1JjZe1U
P41Rr50Noh6TfWiAXz7pJGBeyNF1pk2/GH6Nd1tuaTfapFfZzhKNOjZWXsa7Usc3LJoqxKw3bauB
xisxobBwqMWbNEocfcK8lXAcHE1D4mUItbavr1zOvQoXo5tmMtWiutPMGWc+OyD9vRkh/Vmbkmpv
xnZ5TBz+2UxuNEjFiGWWaeAdEzr1dqhppfkIZwcZAuRqVxmamehzapcZX0W77TAjlahGenveVI8a
eyMG49RUONKcFAoCiCn7VlphaShWXq23ZByZGl1Y9n0S1RFNrra5IuGADpjbcTyHRqzG38VieuPe
WOw02cWrHHPoTsrtdoWoMms74vCQ3vMt5MMeoxEGQEUhaK8yzVuaa1ikE/5SzOu5mTJnrAqArmq4
tzKjyH/EAjXEjSGRi52iqhXirkkK8W1Oc9sg8GRxKwgElvJPDcD2JKSJqkGkppbM491oy7U4hDGk
p9zj85DdFnrQM34emY0eZ5Oia08vJIg/BSRU1g4ecZDgnZouyIoBHcMTecpglz2l4EjyrT5renpQ
TSVcUBwoI1kbB2JiejPAQxebvFIwd918IlHlP1cwZ7u6xIJ3aMrhRM7oZ0f8jfPnVayDyS1O3faj
XYixvnHzUUxbeNha+gVtY2HPzAY0N/idM0lTN1aWOnqyGXuYBtQgVeJQ6OWJBgsSBAU+kUSEQPqh
4WZD8RNk4CLuP67RzzrG1BXoGCI9D+TOQxv4HL2r0/wqQErgcuLlfh5BmEb2wDCxUo1Mjy8shS9g
hGPW46NnIHmz/Xj5s67Ouvya6jP1hY2Jh8JZQ2Lyx2HGa7U5qqrRImXiim3qc3IBRnHWMF5XYVCA
rxuI3VVKcf0t/tO3hZ+YFIFcmmM5G+1XEvO6jsi5Bm4HmGRz2RnRnGfu14+f7e3WAuJa5RvpJIH2
Pm9TT7M20xupO85G/jvv5vbBqKppq69CPPHi5Xv02cZISdd//Hjht5tKG951aFEze4DwdLapo24l
JXPN7phZwXzVi0W7FaoxL4zLzno7bOqKzrQc2At04aEtvt7UVpsWr8av8aj7tbpKfbRRemWMO6wk
x2i2rXz/r0/FWBqyARAf4BNvyKB9qeKaBmF9lDoKB44aEC2GEX/hqd6+NJtjgmIKDCCe7Fwfi56b
7wO6FRSbKsaL0wF5FhEWpmbjYbI56Idsmbvuquv17sIA/i/R4D/dMnaUYQGE2tXyDfU6c/3d/nNM
W0zaezzYuiO+tWYCPKH7QbGY7GwqfGZHSONmm1iKlV/f1RQPbhHM7SHH9dg95kurcO9OfMMMUcMa
Uwo2Cw4ac7rFBzLCTb0L3Lkvb/BwT+YkxEJjSMHnaL59a2Tt/GdRs/2TruHQoKHg50OYJPGUX3VW
6XiR7mhw6TPhdBIkolVQ2uJ0Hu/jSfT2tcME8ElR3aJv0FYxiYXpqCmsp7wZI0334wTTzhgIwxgz
tT7NcRnEN1zS3OOA2qmnpDPO+Id69NEOfU6VghVsbdLExnqn+zzJzAtug9hDrDoDUPRVU132x7Im
L/3dWItani2NiuGAdF8r0EtxWgtT8nR4bCurq4+TNkt3UyVtYJ/GZtLjjSWweb3SQfeq0JezGK5R
g7Cepjhg35qKImEDPNhCTEIrC5Kd1nW+gJeu5RHX0eGLLa32lyl0cG1d3uHPWsh5nk8pVtF+mNNn
sI41DWzz8PEH8M7RBJzNDIWeNCp753QAkp8gMWIB4b8MMEklSY5cqYwnsSj9ahni5k50qFiFqA7E
/9Y35mQyTmGuAMZuxaGd940LryF893N3hFmU++xZN3836TIxXR2DmVvp33rwf9dj0I8cE9NMQtgZ
FEX5dCXcWMijEE3NZGHUnA6oceXSxRLCfcQst1f/NqxZ18TbCUw+lyDPeq4oliBXZ0/0Fo7UyFqU
oiOMSTqEucJa6s3Hb/Jt6GQpYAzM9phco636+kOnLT6TqONPVDrcD6skCbPaeUpfmjbg0peA3C+8
wHdWDBjIOhydlal3ju2pcBhZFuQOjqmOFmQkaJXYkZN2tbWNE1vCuzAb55IN09m0Yd3RFc4CxRoe
nu6fDzbI5Vwzld5wzH3NDqg19XirK4WLZYHPwQVS2tsnBGrCZcRxQaYPKdTXe+rUqQ+Tbhqx6jZL
psG4eGeIT++xIxjv+iK/lLm8sx7klZUlYYPLBLX1er24mJYlpol2HGxTJGFWOYYW9roUU7ik1YBu
h6ziS5Khb3fU5f4zgGkZ4JIQ1n+9KEIumuH7g34cHbe5Lae63Ndukn7viNIXPsH3lgLeDJ6APQXu
e7afpjSVPeuLeaQ5kX1rNDlVVIPFcOycur+QsLxdC5wEjGmYxIZBYD1bKxXG0EOTtY6LNfZXpDXG
KR1cezt63b86cKwgIs4ID8QhccCxvt5BW4CRN7PUxZmujGFu9fN13ZnFw2KqdFtNqbqQtbw9Joh5
EsmQGYHvgyDm6/Vof2XMVjT3OCZ+HmopXmdVYe6YBTwgJSYvxLBzQAyf3Jo7QEtjcslB+fv//5NC
0NVIDQ2VsGM+dCUu4QgClVEJq0R7iIcyBraXxQDk3bRAm2AykpSZl203tKh0d+qf00lvph30e+/H
xxFv3dbXqQ1l+Yobhim82jScHVxY0IXR1xg/TSobTjgC2ztT85ILQAOg12/XQRkBXRLmm4jBn8Mm
MLmS3FUq5dSmCMw14Kjcg1swZHnsaY9TV3XKHervtVp8tZ9jdO82EreDGaEJV7TfR7oxy7Zo297b
4F9l6fdK+Uyg0tofPzdL6ZtPhV+U1oazxdyPkmNydqNb+ijtIBKhRUh4uO2p7esYVekpq8U3xRip
vSmtNGbuhNJQQ9NO+XdZsuTBNs4mWzy5iAFdI8xD7DCDStNPhZ2U8zXQrcZmMqXl46kIwO8AfRub
Y4OaHpI+JP5aFEyN/1R5I9M/xaRgM7coKm0K0x/tEFR55kbIYyWA8npzTvbdZDm/JC1U/4B4aYV8
Xb2MzcFIOhxAOr/Ulk1q0Wn4VeIJb/8qkmHpr4bUKuIN2kSWfawY6Ka7pU+J4XqfV8tvsKLC/YSJ
BOquqQk8cWchZyV+yDKtsn2vVzDWnJjgfKyzeKkihSZCxpWHPvpwVWK3Q08hBzI3JiEIklId4FXa
7SY3KvsTA5defRqzwH2xvJqJKONqtJQKGhHazpkCpikpclo+blFtjAyM68XxprOq9B4QbR2cEFDT
lp2AKzGF0kom6q/Fe4YRUrZRSaojtxSfXnXlxYWkwyLGRmzjfjT0a1UyotxiMYP6X4oJGOLanqh8
vCKk5c3bWAB53dXM7G4LR+nGFvVAzdgNCOb/BFirjZEgowXQjERuEqKVo6ywlrM2bHRfW5atliJV
svETlf5wRmGIvW6W4nkOmjk4VlDBvwRpYdPnznIz3VtVUBpbt4yL7mmZUH6/8NH8LWnOvk0oNSvR
nfCBR9Aawv4TMxID0KOxUPLkmYWpX2VmzffMiGVw5eRd82vyW/qoSWwOP800H05WxusVdVu5G7hG
Lvgrp2j83dDrwYNdgKyj30taHNmlbTx7vYYiQBvTpb/y65GPBbdAFe8Dacz/6rpF7EPOiZQRKDmg
pnMetzerJXGcpjlaWVWhF1d3n1w3Hy4UiO9EGBfBTkC6CLxz85+lpgYY5MLtkvaobIRY3aVLt/Sq
ur1Vk3p/HDTfW4oHWov4tTdyXmGXlZd6DiXe0ZnH+t5dvOluKQzjV8Ck7kKH5J34DC8BmVUSxJVd
fRafRU5DGhSTOHbBaN9gC2fs5Nh4FyqYt6tA0TDB1HAXkLycs6aIY0NXq1IcbcAc1xNc2H1GrvrP
27auwush3wV2cG58X2mA2GcrF0dQevOnJOm0cBElMo6F7W8+fkPvPRB0E1jvLAYK6mzbqkTRxkvT
7tj2RrX1K1duSAkvpWLvrkLJRx8acWVqwNcfaKDR0C+MSRwZI3jc2shdDDETyY+f5W2msuLqfTIx
C+QTAMvXq2hwwO1OZnSN0I65VnUx72cD74q5M4dTCq1+//F67z0V3ylkGIQd+PNsvdhB2IpRaHfM
3doCdpJYW2h73YWnencVE8o3qCdSy/ODreay7hmtrW8oy7eirxDabL1LMmxvv1TwmohhQAUEwo8k
2uu94ypBPbjKO+7mnqmP1weHOjAYly5NfOGB3nYBVtbfKkyDKBmWD2fR2lLAutxs5DUhmRdBJn/x
hxyyqGGF+qJPpCS1FeWN8fDx23rvCXHBpj+1uihBVH39hKp0izp2zY6+WJ5H+MzroV5qoGcS/9JB
fG8p4MMrfnjNZs2zzdT6ZWAYZoqjozlNWOZXAoWOjVdN4+bjZ3rvxK9xda2oMCJy1l/kPxefG6Sa
PY1Vd2TAceNhJwqIP+vxMa8qIkZ8qRw+5/dyu8JcJr1YrYNWboX5er1K5Vom0TagFijyayNTJcAW
rz9oga7t7LkONmVPmqlRNb+MKCPfjmnTRIKx7xdwFNWuR1oqSiyGP4Eo+tABKHAhQP9l17/OBVAM
QWZnzdMBJJ7rCU5yMkstl/IYV6pZdgEYLPBQDFeyiDKxRi9Y7xjAMEXyy9AXXaptOvCDT6kc5++A
9dwxTDWvc8J8tJtxS/vbnYDqBATGDAQO40MexA2lsQCfmHAlUkyUnOU+U1SwGyazDkMk1Gv/Eej8
d+shdcAaMtfm8bmqAOlhrHT0TI8C9Hzkp4A0VKUV/36gICMwdl4d1jlTZz2BLPVhagEzOM6xqTZW
nQKowg0xykXXfMVpnhL6n08wMlKIoUBbRz/tHKs6ghtx5OTLY6L7FQqvbXKbt5N9b2pG8ZthaHwh
V3zzacIqQCoAGC6xlKh9FrMFVSWqcDNMOR/vodAyW0L30tlZErlQrR8/frq/pKdXp5FV1oYO9sh/
FRLOPtCmkbErFtqpXWp0+q1AAWhEzllUwVZvbWQGwnScTT/KsPTxAHILp/oxBVbTnKx4do0rZl6T
d5qVnxtbkeaF+2Vo8NEN50bAzGbi3DUF+CgvXjaNiofguKQwbAWlgJuZCFmZeKedBlnCc7KU4Wc3
RqeN1DPJaEyHtE/7YN+C++mvyIsVA9gZEAQ4PZRa9btpamP5M9UoGX9B55uCp9pqKIZsXbOzazN1
i/5+7JT3yzGS+hst+XX+hVIxhr9ZWfRfc+5NuRmEVQSob5RzvM3d0rudxCDKRyuz8x+oMPuf7VWX
/S6YF8e57hdVTtftRNvxX6M/kFzkwwDw8/b5js5C8oSEONJrg3EUQLO3QaDAiWbIKfYLkfnCSycI
vn7nLBVAS1izEHIr63WQRLfedxMMOY5AnPLPotbkhhYeQs89Q/gLWe+bC2BtpZMhwurwyX3PSdzJ
NLeADJRx1Cbb+ROMCp2VXvn2IzbT6b42WvvSiX7zcFw2aAI7jMxWh/qzh9NspSFwuFjHjPAhgEEt
Mtsui8zvZFoZ0/ZftxISjo2TA0UdGh/nvac642iIRjrHIkv0TYBWOGDeIQ0tffrx8Ur/R6l4/dpY
y9OZy3HDOYhXvH5t4HSDoCu75UgGqaXfTQWc5t7V53HZ0hRDFjueYWdF0lBCPnai9V4WS8jhWGVI
tEcjBxwJarpaEWLGWXAtazCEVVT7su1uTcTyAj+UWj0sdwaS4kuY4MpW33cIcDdRPQn3WtC/LxBE
hpC2WQC9uKEGMADPjKVArboY1WRcJRnOVWFrJ+0EVqxM8h1cCjCgkk2pwQR3s/mwzE3qbXxj9n2g
vKLFQKtQjgWmqAIfDBg48yLFFyav+be63E2aO033xHyQM0PvIM+ui07GX1PLT79hDs34KkkXJ9/F
UHr0vRmUyv1W6VlgoccVNNoDHBjUPTS3RoLZcRbUQ/MlKEDKM7EP0O9HCui6KX33ezX0VRyNYIyK
MF8mlKEdCu0/umKsR5yolbtXWVaPmyBzMuPKsJJBoeY05+QQFYR5Y5N7FehvsuFVLzRrTS3+jc60
YSM35EzuRtbYjO4qK88ygK1z+jlriZgZFgPBHzEu2nJTNm1522Ls/kAWA1YR2EqZbste874NdP9w
YIiTAvCoM1Cd9GqdUGVp5v8sFh2sqdfnSxbCOWjNneTop2Eda+lPOPPAkgXkiBrAYZYZXxMNZMkW
GFLv7vOuX/woUKhKRI1flvjhzBBkw3hy9RfSDxV8KqEkTjfjDG5qB2Wiz698LBrLnZ4avNeQCwJX
A3MwpPvJSc1UbW2tDsrIBvsmMNuYc5S5P/4czvhHq4rLylDhr1VAiBHP64+BBq3Z4gIB3r5vQfqF
NTpFJYxlXwcDUNYugx5qn3k7u8rM9pNVlno0iLm7JP/4t/48+yrxFkO3gF4fJIzzXwTzAaZKiesf
QRRb/n29lGlwKBA6MCAqWHoLdCrxjJPfDllD8tkFHCqncYZPCN8n+Vbl9TR8ymTgV8Bp6rjaC4Ay
dbS6AnYbhnDA4wazbXE1DWroDmA+LZqeQxHsgJZnQ1T6qnrJ+mF44XJWVeT1srI3Qx0UE5hVdAvu
RdOiYKGqwvruJsKqd9qcQgRoynZUB75aQHB2y/UDbAf9H0Cndd0jfNsYIr+Q27x9aQxVocIZbBaK
pue5FNBAjCK7UjuiVeIV4ezUhfcYMHSMr8DxwsexCibem6yCHx5CFlNsVt9Xjvry8eFZ79LX74xQ
zRtbGxiwfc9zrBYVoiSDeH2cDM2OFH0uJrrghj5eZc3Uzlfx/9rdYGmMGvrZXGIKgLE1UguOQzGY
8w4FT7l1F71MGO46xbW1SjJskwHI/4WF324zJSQJK2kdtwRzwdffRs3wf+pqvTh1YgDjnsDWMED2
loa6YtEF5DlyC42e7Z1WvXz8zOeCV3yX69r0zMjQfYZoZ0VskE5+j75jcdL7eKDjaw7ip+brxYOb
J7hsJZkun/JGy17AE7TDYfLTtI00DbuvKz1unOuZqelXZLOCOkK1fgTsj6Kq3OJ1Po03aa+rbPfx
b/z2LDDEMClYVmjUqknwerNAhZU5zfPy1ExVv9U1Me0L+vMXwtXbs0C9gpgTlGX6f2+UfehZ2Eui
ieq0SC2ejgFWEk8GPads52b6VsTNNpiglX/8aG9zL3rOlPgAXlY6rXH2LtxW6e1o1sVJ08jdAT2a
Xzyr1oiDIn+2IbD8qx05L5+BtIUnw+oMYb1BuhWOlY04xJwM3AJbMJOZ+lKU2iVLg3de2SoJhKQJ
BSBRd/3//2kqUAijqOaPxakFEHo190gqNsl0Cazw9pXR5aaDQB8BgyyS19erBOXsJwsYhbUbPx+M
Npk/DdJr72bZy/uizIYfjq6mp399ZWwgw2D6ToAF4UG/XpRBgN2bcVKd/LLo9lmbGC8+1qM/IQ8Y
m2ZojQvp+dutxCdYZ1S7itMh+ey8Xg/mCI/DMP0E4qsNs4XmJ2lmFX38VOtPeR0JX6+yHtT/vLDC
AM6D50110jM7/eQiMwzTRxVbCebrgoaW9c5aBkQ4DgjKUTRazNdrgTVVxeIC4x4r2f1x8z7gSk1V
6zBfW/ri0Fl+Eu/clgnVdsntVGxdV2baI42lwo/i2uQg1Rn8tLAoK8PFLcobnhy3bb9lKih/E9It
HLzAof+wpC27ba33YgbEhmvTLf2zESjNYGhdNJcCQpmSdlVGVR0naMcheehvGkOT1jbRg+a71vaL
vO+HMU9+Jmk/xCEkw/7JTZYpv6Vpb17C/LzZGxqLaFswwrEpNRnPv96bzBhtIGRpeuxISTaob3qR
ROds27buJQmg95dCQIMmHL2Mc/lWZr+VDUsjPUo38zC6hzUq4vR7Rf68//hwrWXPq8O1PhSXOagp
RmF0h18/FLjnHM47mtVSw/sdOdX0xfUS52DnEB0mMffocY/jCZp2dyG+vvl4/q5MG59uDVmEe1aQ
VUue+2PLdk6O8g98YfpegfO9cJu/twoDA4scAlE4fsjr57OKFtcPdEmu/ESo2xa2503c5N6/XoM8
C811n2PObcjfr1dZwD9qoI+1q0qbslvRTO2pVKDwP35X7zyLw4SAOLPeggDeXq+Cij3pcdFjtrgy
wPdZI9o7EzyPe/h4nTexG2Au/D5GVAYjNURpX68jXWvEFC1PjggfDN/yvvW/WkOtsrDrp9l7HJtK
DvvFKeJL9/w7xx6UDWuCyOKPc3wpFemqqx5reCB0K8wsS+FzJBU84LALguxCsHtvO02akuSWfMwU
q2ePWVDHTqBMj1J5wbBjVGY26AC6hJyP9/O9hWhu4JiLEoFOBHm9UBsXaVXGMQsFJsBgc5EHRs35
07+vQvP4r0z42k45exwcN2KFTHFy7D3tdyDMfFuY8SUx+HfCBTPL/1/EP/uciO/IX4LOJVy481eg
/zTanLgfDpCB0+8iU1YkDLcgRNpU8v/+gCvIioQCzYw302adycTQ+w2Q4Rb6sceNGMJg6C5UWe8d
fgIGitYYSSLUdxYQE9zVBpF26RGBKblrhqbfiPbBEbd21dpQbNxL9cY7h97FBHp1/YCPiArf69PB
eKlXtaNnRzO27e+B1cE1nCZ3MRFzXWbj3+M9+Sxt6xWnTj9+Pav/SSa6KVkaFcAHmTM6X+OC+1rv
l+1mKAPmN3puHGLats85LN3k398fQcvCYZMyli/hLOAntSakUWCXCslhPGCkReniNMmFr/qd7UTT
gYSTmTfshfMRvsAJW+UZ2v8I9EDLdaafFsCxbdtl/r8/D1A9JFwD3h7G22dhUqRGP/azlx+RFRO3
RVvr38Aj5ReC8d9f+OyGXmWemcqt6TRe4q/f2KSIlXOT5wjKe9pAXmW5Y7qVzjrZmHwP+VBiOIOv
JbE0J4kGhfwimROwd2afkzahkIf0xKY3XVpvSzrifG7lPo0lE2FnfdPZbQARq02V2sQQXfFuBvfz
3PhB/aevxADlJsjspwVwlH2DKkAGP3Pw26WLkiF33EfshMgCq2JwzB0qM506uJVViru6WKyXNNGB
9X8cBt7UZVywcBCAQDNgsBA5er0fwPq5iZOxPmqDh+RZJeeN7GLahpp+m/XVJYuHt+eJ1AOJOZIH
G625c6msNmVikhdGdZQ1XAE9xxowZtABf366hAt5e0+wFIa3TBURV6LmfP1keEnEAmmECsSu4e06
p0z2yAb/+nj73sY3hhcBplrgHDm75xrSnd0g5adhRD9Xfra1g1F+HU2/vG6qxtggsDHeFulwyXzb
fOelBS7tvRUZwEV47vOi7GIW9DXgOsiihMNWjMhM3JorPOVKy2qZp2Fhj0Fwa0xmWt1hUtraQA0d
iYlVretx+nlYgBU/a7lZLF/rZtBu4L/XJvIXgZFFtLu7z7Y9IEM7Ye8AWcqHdJ3Iupbh2MaIteCv
iOGC3sjiC+xV3Edk63bDPk206lLp+/aORERsdXKiOwaS6Lxx0HYjSaLbdUdn8JAeTP1GnWYz1e9h
F87P+tD2e6XyZTxV6SytC+HiLcCWTJRPAy0behaGeZ5DGWYxI4M8MOK18cPdjJ4tGRdZi+Y+tMii
F099VrbyWqCD2zyw9XNyZfRF/RtAd2q9uELO5iphsjgPH5+7t4cb9BZ8pVX5iu7leXoSkLEGypfV
sbfo16DXunwysNb68/Eqb79WWGUByGkGzkzOgrMkKPOGDPwWdhreDIQ/bIGMZtGUUNQecABZ3AtX
wNtj/T/OzqtHbtv7+69IgHq51bRd2ev1usTlRkjsRL1Sosqr/3+0D/DAoxFG2F8S5CaBOaTIw8Nz
vmXBZujcNKCEYO6tYjOyIWiihhwmyMJ1eTJdhXaPBXwWGY7YHr9ZmWH9uj/DzSH5rDabi6i0xty5
dd6OXheVQZvOKkqnqn1qhCvPVVm7pwZLhp18aHO8xSUS7BCX6pokaKNJVuDISlAah7A+p0Mc/qVn
ZfFC45crJmlpo7x9VandIBCoEy1AEK2SzKpVNd45SR2AkBYPSty2B91o44fKwuE3w/dwJz/f2DR4
Slh4KYJQIPquviJ2BrVo3LgOzClrz5qGktKQtc47gZfw3vFcXoLXt/lCZiW4cxRILtcWFnTmzFG1
exCGegTCJO2tyYFV4NoIpkBVC1JRux87c6g+Asun55EVbNuD1XUmjHnDwObackQ3+SZ1vPJ0f2vd
Xg2sAZ0hEEeUA6D5re4fgcMCpdYycJuijw6GcRJF2vxLgas4jC3FmGM/iD3tva3F/3PQVUJqFYWY
uxAWnGoCY4c27R21ElFIHm3V//CdST5dypGo9IO4u57fVCugMVXmZyEHey65LwJdRSGmxRJ4B4S7
1kW3PYrh5PQUc6mrQHdYT4tmF+gWrQzCZCoT31EVnLsjIxw+cH5Z3BZjmcrXUdn+b5KVi+HKPEU/
qF+aLTpNeRrtzH0j/NLMWISliVW0ZFbJqhIPXqOFThnU2HX7SkcVbUa8/Xx/B22MAkpo8RTGrAes
5iqD6RRjiIvGK4NZZN5lskwBWNNpdt4wG1uGFEJdlpcEhih4/R3twZyVQWnAUUdCeVDLaCbwlXPQ
h8Tdt09oqRzxpCAAknZeD0VXeJYxsg4BEkUGMAVUtMw6t94mY75sFk7dUtfBanhBMF6PAjlKiLlt
8YwaGvcxVmrjQz9n4nh/LrDo+HNWwYfiOC0tkCu0u9f18cKTDpJF3RB00M9Q1ALiPv80oDuI90YR
lXl1mBWu7++5yJSCjm+CIsfJlbMuD+WEYOxnddaM+jSCmZMnGxU6hU5rI/LHdlAm/b8iq42/AAFU
6YVqW24e9DRTNeRP0XM9oJNifFHNnFeLAEniPvGYTy0YomOjuafWagATdfNk2Q9xOWrtu9bibe9T
MCnROVFJV55tZP0RN7FSDaU+XzTAPVNflKkSXyZHxwYlR36xOlauNCuILGU++4siEhLZrug6+VOt
5LToqnRFGSSIMSXI74q4Rhx1kIRYpLt7yHgxUhmTjMBAhDmQ1VrqWvxJloVTnToSSc83NGFFHzTu
pv5Q4oyTf4oiIFqlL8dETxaprVGek76y5SHyQrN8KJvcsX+VtT71sMbcqX5MYYuYnwr8XkFL0+h1
fqWoLNiBk1ZqcYKHkYS/mW1rHQzhhjZ4kdBQqcCX0n4fJb2Ha+tsZ/m55ms94cMjou9uY9c/wmEW
FKWzBh/4lrJ5c9Erdfg5UdqtjxaigqaP7pg0D05iKs1DbCp98uJMCfAD9D+rvPWNiLv3oo2e/i2S
IyxrlC7qdOoRQpw6/Tc0YqIW1rgFFp4yd770/exZRwUVHeNQtljUZUkZDZ/doncqtBls0apntBfz
4mnueLNfQoSYkTGq5rE5G6HaKMesR7f5rxFtoNYfbEPML2A/G4eV0tC/Ac05aT8agyquL00r+Tkb
SalDDpImSkVd7jrfJr3sP+VqLo2HDsmo+clTY5FfOuzXxlOVO9yUIDtauNP+2HRp95hGldI9jFot
PVTaPCIVdE82nV8DJ0CekVxuOPf1rP8eDHuO/rp/CjdC5CJGQFl1aVHddPFNtm1RZkrNxYBWuS9m
qZ7qqGq8nSRqI0gyDljSBe1NXX8VU7webZdMQjLIxwxGdMIJQPMJ2eUZXSmq4jvBZWNadC15IcPq
A1SyfvRAOBl0K7OaAKoasqdxE37VYeTscGhfjQdXEYyqHGUdEkQ6mGu0vFmH9hjbOIcD1/DCF/Ax
3Q/g5dqnHGBt93dER25+JpMt5oepLjNxqFIPUXwUkXrXesSrwcqeUKxMm4NX01AOWm5D1LI6R/+G
k7IuPuBiMaWHqI2oidmJWTQ8hsLw3yRCScvvG8VIv1gdqi7P7Hije0rn2e4f2wTApj9aEiKqqnTY
0iMU4CbHCo5C8Xh//ywvmNUKUI2AsewhLs1LfpUco5XntbY5AT43kYwMI+DnZAsuLUELILqSqf5C
Qwd/pGLV4ZuWYv++/wNeP+X6F1A/gBXBqwfs62pnWRAjJk+oVYCsg41S0ezVzyE6OYWfYwcgDn2c
eephQlTrvWsr6fyuL+e6PRpy0jW/ygqag46rtAaP76hEiV3pwv5UmCkqm7NuNfGlD9vkZ9+M83MB
3HzPoHHjErQNDAy41VF7BlBzfdnmauNOA/pZwFew1msqeayQbj+gd/qebNfayVU2cmqaNVzwi7g0
465ylax3YApWLuagzoyyIbsaAdTsNNO6Mef5HQfp4/3PszxW1l+HDA/sMxAvilbL9P8o8PI6iBFe
y4gv2aSietqXcBUFanQzMqFan6jBhH4gyLjO3tmZGyHARiKYvA9E56KCfD2yIu0Iv+C8ZqrUG3MM
rY9N2O3xZTbjGmQZWm20Ym8RY6Uxqj3eb4FRlfKgiMk8IfOqIJyXjjshdGtCLoUcUnmIBvpa0Vn0
ZkT9n6EiN0Qt3khD7VJmptz5YhsbkrcgwiUoDRkU5FY1ixEqLqa5Vh30cfgEQaP83pvuvwbao4/m
mEXH+/vjdlKQYyge6HwjntjrkoWb1ikmyI7gPd/mjzlY1adRF3vC4rdzWroMlMdBMdFgWzNXGhxz
RonqSoDnUviP16YeEBo7rz9ooRkiWh16/c/787qNi8vp4pjBfaT0ta5rSq2c5JCNfaDKAkWr3mz6
4aFsZWGeZJZHkQ9ewGkeKschRFrCNfpDpvRh+OX+z7g975TpmTPPEmBRqJxfH4JW1Sc1UtsukGU6
PFZIfn4AXawfqMW9GgQnP+IQscr7g26t9uJxyzVP4Ri9h+tBI0+XYdRrHeQRhD2DBicacGpeqkS+
LYchegBBWten+4O+ZhDXkWZhyy+UeYd6NffR9agNMKY+g0QTcJPGyicv6VvlK4IUff8RIpGMvlRo
D05A0EpqVDCSUVmetV5RO+gtYDIXMex+pspQ1D8BPnvp90RHtezcFqYZfRz6znYvPCfNnyoqygms
HYrCXxNTKt7RGmpsL5VwStqd+szG6QB9Z5tonqMoRzXkek4Y2XizrFBAxO6lfbSHfP64eDjsnMHb
GL2UmkDXA45ip7xWy/+I0R0UbVHOfR80PL2OJRlDc0Bx2pW+Kozkm1WM+TlC6OldHzvZ29uoDM4j
0LHoNVC1XJbgj8GlPXT9qIg+mAHCX0qKPr7toCF1f3dsLCTdUyARwFd4c66voRmHNwXF5j6wc8UM
jFErvql1b+7kg7eXwVJKNwieCKss7OrrubijF+GEabGQZTr9ZdhyfOJ1qD8Y1fRWD3kq1wzF8XqF
y/Bgvx4qJlYMujD7QMI3RdYAwllj5Pr5f1g2SpBL6RMe7boUKVC0iwsjlgFpqDxGtTH4MzDYnf23
+XHAUoLjBftNveZ6LjqbT0/jWgZDSwloMRRAwDmef9yfy9bHWZp0LjcbAKMb2EOrtWncuTKYi1a8
dFJPuLMdtEFrS9kpoNwORbkJRhv9QPB/sDKvJxT2lSMw1CH491r5WJhu9isUOpQJ2nc7t/XmUKCD
LSAjlIWcVYSAXRpJT4CL4lnw26EF7MdWQ21AKuGb0w84n5TSXnccENvVVwI4NXWVmSyCQShzTEqV
+x4aJaf7X+n27vh/yC8A5STEN6IEkT6G6eghS9T3ej8fCxorF3gWlfqSRHxa3kmNme7sv9tLkowa
RvXSwV2gzqv7Crw9pAPM6gJXCPvjZMvJ78tG8VGrzgLbsJMzkuh7R2tjoqCmUAzCOI6Mbt1Hl8iT
tFgsDYFqdMAZY3U45FjdvcSu3bwPK+S47y/sxkbhOYx3DaVQPGzWDzXbmSB0SHcIMF1FM9dOUPkM
Mb9MW+m9+dbi5c27mwc/5XvC1PX2z1AdgfxUjIFw9eoBDsP4CIN0D/uztYBQNahWIhFLT3z1cLJM
Cf8hi8egqTq78tFftvCn6PUEsVzd6b8Wc66/HWOxcN+oZEK3I5lcd99LSbvXTpsxcDMQtiFsSkRr
stzM/oePBfiGY43OE5Nb7cjRrFJbpN0YhEbVBllk6xccL/J3KAY1O5t/YxnJmiiTmItoFQ2n649l
TzQ8wtpTA1Fr1kOMXdoxFm59QO51MQgr+53xNvYhdSBCI/hyEN/rBl5vVardIvQZqFWp/4fqPWi6
KrTKdzwArJ37eGtuSGTR+gCxQml++S1/5BaiElHDrtCCsakULDLRNC7MvHiuZi9+bMKw2Qlet4GE
BgAVLhBhsPr0Ndgnj/OuUQraZnrmWojeFuVRI9/4XmZF9RgCOv2UT+gH3T/Yt7fn0gx16BQtqE8i
2fUkqxHsm10Sl0m61ZOGNrcfhdWe4eLGKDzgF9greTS54uqegf6SzllhDoHZzO30QHcI6QkEQxr5
5msGNAgKYIwBIIRi7PV0OhvLk6LlWLfY0VDdtsOPs6K0Ow2x211IxRP5woXZwEDrtnWbY0ONA+wY
1C45DS948xhmzuxXlam/ecNT8uRqpgaBEAR31PWEqElpMTzjMeiAr/uwIku/zbT8gCnHnt3w7Uda
qquaS/gFl2itu7l5RQV67NQxmGGX+32oZGhBOHvX5dbaUYHgOQIQzMX183pCpVC1WUzOGLDdFSTE
B81XEjle7Dacdw7U1lCw9aGzk3tQoF7tugHXdtOpmzmoHZeuL5lH3PuQN4bsIsE//r5/kjZGQ34R
Oz4eWxqBdzWap2Ohw3Kp1Ko8pMYmuziKYXDPCuD6nYltfClgVY7Lh0K51loTxEWdNXiiD2qADbyH
GD2FR9Stqp1RNiYEcPnVTIqQS6v5+kt1iEWPdTKrQBzL+kCfHW3cIpwvRqbsyTveTIheLu+DpZLD
a+GGhq4bkELiVHUClzL1P+OYdEf8G7JP97/Q7SiwQAitizccD+I1niYazCyuWxQy21G0F+r+85Pb
1bAP7w9zs24GrytC6WINt1B4VhsBeXE3H/CaCeoFz1IkXnfIDBySVAs70PtD3VxRHFiHlzeN8OXo
rrOY3ijGVlqeDPpUhF9sXCeOXT5rl0nNuzO2K3tg+tupcXSRF6X5Du4JzZjrLQG3H/mJXBsCGszK
gzFhhDP0dXweNbFzmrZmxnuEZ8miq825uh5pwsYlzyx1CNKOZiUtLdqEyVida62qv5lxtfcifq0U
XBWAWMBX6/eF6sWFuJqa06tzhM3FEIRdHB1i2ODvnAKhur4KK5yeRPEj6yfrHZp2Hqxq3bvQCR0u
M5C5IMVhDb+o0nxvqHhM3P/EN1kBq2zy5ATlwLe2nFVhKk6cvuoNZQxyB3/s2cQ5Z6y66kNcF8Oh
RXHts5N1e+zcW+oUlTBuUAP8EP6b9Gaul3+ssa2DDKYHPbV571OY9lPxJTeg5n6uKihQPyJ3NnO8
PGJTf6JuMaHw0jWueDfE6D+fRNhZIRa1LUm115ras4cYnXkAb2XOdLOLcPQHvY7CXx3lVtenypkr
/9oKgvy4CqijCpW+SIv2gKVa4j10SeY2p95BAuB9r/OLv01hVadHcmCMK3ju5co/NdLVeN80nLYj
Cj9x5FcpOiXy2FCdCg8VRdL2rSUBVge8Bvi85STcUKiosReSdMYIXCRAVcADOu+hpEm/j0aZip2g
crsNGAwkOIQtXus8W64/SJg7wshmZ9G69uy/cWpook9NO5jlUY8so7y0phXmAV3LaY+os4T564PB
S4xAtujv0aVYq+A2VulFKU42Qdq6pm94mXjI9RYoW9+3T6JHA/NgNbU4VZkdvjlgM1Fwtjyt4XQx
9etJIwRcjK5ZG0GFZMgB1qx8LOxq2iE+3oYaRkEtygND/8pruR5Fr+cx18PEDLBnmrBGqeys/ULF
s/YYDZ460jXYT+2kkBvfE9gWoF/nFVW7LilaCnqk08CgPAWn/jDbaH7RbFRKnIv0UekOOWI2Eag9
4s/j/YhyO1+iN27rlJaAe7Kw1/OtAbPM1mCaAXgt2zi2VVpNdDjxFTjFZVyEvtliXHa8P+jtzQEk
aGEcUiR2qFusPqXn9gAzoIGDa/LcR4ExHELcXvqYFu6eMuXthl266rxneGmboPRXkdzAtaxt6Gag
sCm9g6GHz01efx1mNPxNGX8VStYfKmnu7KLb5IIy+6L+QALIM85c3fqLhMeQYpMaTDZQj1QgXiD7
ROwAWG+XkanBF6AvtIgErfn8WUF+PlE6CQbHFYexNqJLZ2JkUyNVuvPFbvn7vKJIY0zeN0tSu4a5
C1MH/Va3boB5XNH81028Dw4ZkCsgK/S6nQvg5zA8F1GROMewjQwNjXPaEWiyWIV1GdOor59sI9Tb
71ZPleWhNEIyVaK4qHKkVepx9js8ILM96sGyl64j1lLZIV5SQQLGvO6ejbhb5kVTegE4LzEGmTos
dvKwQ7NjPtha8q7EFLg9VLNhI8Cg1CI9ib6Mvt7f8bcbgoiJMCoKRAtfc/2pBgSOHChdYZCqVf9X
lNVo+MFI+XJ/lFuI/IJMBARJD5ktz2V9fZo1dwgXiHYYICvLoQI61mYHy8oFRj+ScugD/hEI4mbW
Av8YSsc0Prq9gXrPBMJLPip9Kx/1NsOR7v4P25i+S7nX5n4EnAdX4vp3VQW+HzPyDkExRSASeDN7
tT80xfBmsM7CwVikDUAiL+Xy1XHvpiqJakfnq+pU0rRR9BdM7faoxTdBkzMAb2lBWlCaocJwPR2s
8CqsSmoKC7SCn70mFg81BOYPmlN075RadnsE7ZsoxoBIf4GsohPEe2I1LfJcZS4VypHm0HtP+AW7
9gXVKtwfp6RD7bpyyuw/s50ndIDYXDtx5ubr0VIHss6Nz/dbGH3X00VROAsVbAeDFlPBU1bSlUWj
xcvKnbRmY1m5ichrFykYhGqX//5Hja0qi4zuak49r4vxEcxx1xS+nsrqCb252MB2MB737odbOLNJ
yZJHE+Fz6eat67DohVYdHSk1GId0lIe2TJvsVMrYe3G10dF81+2j//IyRgYGzynnCCyydn3D7dJv
Mf348K0nhZ/DJ7aIsPSvzLWvdybq2CnINAPDFnAQLBk/hrFVP9w/jzc3B6OgybogjYnB7lotcVQk
PExRaoEIRfbQ1Yh/tEnoBdhJezubZ2PrUlRfWCugcrlDVkc/LGeBAfGgBcOoyiMeYg5iKhaS1MqI
6y4GocdQU6dnrIH3CPJbkwQlCBsUdgdDr7KM1B6MyGtbJOaQVXoC9js9Lyy0X6U9yLfe9xCiADSR
zgB2WRRjrndu0U34T06aFrRgWB/ADzgPel7mOwTQjXNIZ50uEeXnhci+yioUJFManjGcj7SuL0mr
/2OJ0NjZgBvfi11HnFnqLzToVt8rEZFTJQqPvciW+ikSev0OZCvYN6OzhT9luvM5xzHoVEZivNzf
lZtDkwIvGgCLUcHq/GM7UyihEekLwCv/WBdIuttZoX2de1t+U3FHwtzIC0EO23vKhxuRB/+nRTMG
5BUV8OWX/RF5whZn6SGctaDEc/gpSkR8ll2X/EAkcTwMc9PsJPwbW5NnPEgLquBQFdd+QoDANG3R
rUeZ39FeCqXpj+rcpJWfSbCC91d1a9csVXB2DB1J5CKu59Z0kUrpFTeRCNMSDPWy+FzFZD/3R3lV
hLnKszgCumtQX4UfyC2/uqLEFNpAmU09wLb33YiISl4rj0asvFfV6GuhWCdVOv82hvmxj72/tdb1
Mcg49ZYBvbXU8ZO39/CJW/MGB0YdkU4lLeD1D9JG3NHKVKdj05UHuwuzdwVU3of78976kqjJUBjh
JU6Zb5UKKHUa93PdICuZFsVnbLWzIEoT6zS3GGveH2prky5UPFDzLPSNC5uqNn2TOgylwuL/hwqV
DIx4tr+GcZg+ZqHXvfVpSCcPGA/JJPGTkLM6jnmoqObsZmYgir54pkCfHT0UCA+VooZn1W6ctwfR
pbhFWQudUejnq3itpa0WYW2nBy0g58ccROExUc03C9AwKwAioJRoGPL2XX2w1u7nBM4DhRpHESib
aukRt1bbR9NpT+R6YwciTg9OXeWf5bxfn7xaN0JoZnjrxKJsPg1OFD3U7lDtRE1tuVxWJ4+mBogu
Yibvs5vOhmwGM49UI4jmzrvQjwghT5bh81RMEnNns+lwaxVG7CsV/I1M9uFp0PHhePPu5ACQT3Dj
Er3WqnZzS820qtDWzEeeQlRKRRgosDiA+Qxe7msYKO+MuLW8KOKaxBw0y2+6YeNktFqFxCiowHA6
WqmrH8q6m8/357Ukt+vVBauyFLl5u92or0unrbFQj8zAsobfdq18aSYLB9Puhev+s5tML/eHe32P
rsZ7RXHwkAHszGPuetM4RaEbU1RbYBGQq7wgOCWTR95P83DsKGbEx3xO0Zp3xqx+5OUWqZchwrfv
kM1tXf6y4rSwHxW3b1/qSFrmZwB3iXvEQDZRDlqtGO7FUQbnuYPztGSxyYjbRGnnetApaq7/lHmK
UBHJcp88iSnJPDwXDe+LZc9TfajjnMxJeC2hJpx1NbtMsbCgByjSLR7g/cvOh7qeyO9GM5n43wiJ
ubOihXN1jEdhfq+HPHdPo6527tHAgRjYJIwm2LCIj7tHveVp4KcKKrG+6cQ4lhejE/7Fl+9+aUU+
4iLbFGl8MsIUdUYSW9S0hpq61TkHcZP7U5gVnzFb139P1KCHg9TNqTiOGNTwdFBD5btdQ099ttQ6
0p+quBCBHjl1eegbs/0rnsKwPhix2rtY5kZG/tDwTvlRKyoVCbsrzNifiJPwnzQl+52rUmaXIRn1
XzKEM3aAMdR6BK4B9dWi8LKfUe7B8mz0olBxdzd75+2b3wbjv7A9aYnc1LXo2WJtUyBn3EmQpWXt
APwZ7HnnVt84YsSLhW6OgN9tMliVVPe9gc0fKTqe9hO0aMWc9nRitkbhpibz4s3Ow2QVkiXwCWcG
ShS0oo+Phhyd0xjKPW+DrVHAHfKoIrtcRFSuD9bAzeK5SshcLFV+mdVs+I7feHS6f35ftUrX53dh
j2AzyGe5iRcj5cUWjyFqm6WJvPK0NMeeKl4pFK4RMtGPeJ4BjBE2jt+HuUfF8pjidfgbA01hHLXU
ycVXp9b73yo1mnTv123cFfAjiZrgIeAZrzHy8VQBqQrBrdpo034rrVb7NKWK46A2Yhn4maZCxevb
0P6Z2iE705ObAloNew/9rU+BBBw4+kVX7IZC3NkFuQxit4HeFtoHyPfxT7QGrJ18aSM1ozeJoh1a
ERQu1iju2TUVSiYkgISdX1MaRhfJ2T/kvex3lnVjPgioUHGCG7Kg4laZC6QDACZNqAfxOEBIs0r3
UCiO2LmJtkZxOYmcE8g9HJbrDSwtKysJuHqQ9Bo4wgLu21ARru5v4I37Dljr/x/lFtw3oPzbDnpQ
VIN8qrPC/gzDTPcLvO3faY2ov+Sy2nt0bk7NhHpFvuSRQazeKH2UzUUsCqZWub2vCG98aErH2lnA
jQ0BEBSo2JIxUPRYxZlIiTtTr0YjSENLPw6R911VJ+OYVFm8s4gbL1kPoRLY1TYvdXbf9afCpS21
W4BrsMUBYypNbk+nbnIzcZaizJ7tRvmMIXr7Lm1D89v977exlAzN7Njx7JH1LjFcHrM5XcCg5QF9
ygnhJ+wS9gqSt1S5pTjA5BDqIAOjJnk9w0aZ0rHycjPIo/ZjaGn/ycJVoMn1Z1ex/vGS5Jgq35xG
+UAw/DzTDkXJRn9xQYv4JFlHGrCVH/XDp0RML11rzwdt3jv/WyvBBQkaAqWChdV3/RMNWiGOPrES
tLPwJp5m9xyl+KndX++tAiL1fP4oaxHMYhbXw5Az0n7yejMIodMDFjCrBv1iOZvPyYAx9BlZz6h/
X9hDmT/pc0btVNMRsjmb9Bo1kqHM2Xu4bU2c5xNECCI9EPXVww1sPTLJsDiDosf4GReP4qSm7p4Y
0OYoi/wkVUT8Addwk5FKVMf8zKCxxu5c6dI8J7Jp/4ftTCEfMCQil7x7l3D1R2UmmYcpRjXCpDyb
y1Oj2uXFxtx957zeRgbIHAvCHqgO81k/dQfZ0EOqajMwezU6SxderZdo3bmuurcv2zIUyF9KobQq
1oymCZn83BAVN7AaWZDq22T47sS7XJitGYHOAatFdXshaV6vm5R5nygGsc6wzBSVjpSKTJRZHvlr
WO28WbbGgkhIiwDMjEbt53osSKbgz232G0re0fuxMcTBHFwlmNrK2zltt7cTeSL5m0sn0qRMvjps
fY9q/6hYVlAN+K9bkVk9l2ZXXgAouf8koKj9Rnbqzh58rTxc53SMCg0DNSRqBnSSryeYFF2pOUK1
SB15mT3PlOj/TROvrO1jFde4kDc8HGLeZ3r9oiPSMJ/CvBXfB2DC8jAJXba+inPOS4g6RArKexhQ
BMDcAZaiXBjNPKL6+mzVVf8x9OLq77RFOuLQm2Y+HzJYQrNvFF700lZV8mLFlvaVImrb+rpIwy91
j7enrysyVS47kW1ZzPW08VHgu8IHWVrZq2kjTZFYwrMDeN+hTx/XeGiJ+4csJKKYncaDLLU/CZka
D3mInQ+eFVhjjElSvMc4rzre/zm38YZfQYawXG7AhtfpnIL3pd2Xo407TRsd8Sd1YJZN7s67amuD
kTNCOaBxrnnrMqbe4xiStbodmIky/hgHXRxwxigeQpEkwQy12Jey9nYYnhtTo7tGYxhKAOiWdadC
anpvWH2CXJKIfmjYgLy0srS/31+/jSubYA2xGLzjkqSuoYiWkKY7CxkGZRRZ7Q/VUXRo9h7y86mf
O9gCzKNEwC6KEle/cGWbUdDmGN76iOLmQhyaQs8S34voMX/BRr366FaNnj06aZgPkPJtKw2SZC6j
IO3L3PGRXyyMnS25EWm4AqiKwEPlylmjEMZxKPkrcpAsHKoj0nN4knRwlCp0NN5+JbBci9XW0o67
aQnMczlnnEKHbDu3z03oiaNSVMolq/tuZ6iNzw9OnUkBvCdOre0vGplLrBAmZgXqC/WZluZu5eyl
bFujUFFa6nPMh7Tg+jR3qvT0aCzdQJktkDAGni9Sn8OdAL0xCpUrbkseRPSqXouVf9zXeiHyuosX
/BSNqnNnJ+MF3NYeK25rFLomOgR2OkU0Mq/nMtWemaQJqKXS7fG1Rab0oa7GPQuI2yx+gVtyU/NZ
uEbXfo+TmVHc5eBSZi8opKrZVzOeHhxjhkwWJ8cktE/0qf+7f0yXoLoKuiCj6NOAI0ToYA2Jrx0b
OXkvswKHyM7xVOKXjLP83W1LDV2JmM92f8CNtSQ/ANsDbweaxJoyKWUBPimVSoBaenKoTSM9JsIu
dk7u7ShI1i7oAajzYCbWODMIJSC6+9kJDCRKzl7UF1BnKZy9dS7QIyyqG2QhNC/WX6y1hNORXHtB
RPH0JaxG/ZxAmnj7KDTpSZwWxh30tNW9KFs56lNIvc9Z6pM9+Me/7Yzm6JvnAk+WLwPgArDvGhSY
pGiaCRAoAXCA6GXsnfGcz1n29X8YBVv4BVS5zGgVFYbWmtB7SsOgE339MLvYCsU8VN/c2qHrQmSj
cMyDjFT++rySEUQ1MtphMEOt9scZ3PIQlXs2I7dHB4wBXGZAJLDQ4K1cj2JPXec1veNBtEzMJFCH
1vhYR5HxNIGu0c7m5Hmf37x6oBqWBz5VJt7Bq1cwkhlYqVGJDcCtuY+hmsmj3Rh7u/r21gOgQmsM
JgEoUXWNnsIiqpdJXoRBPFcKKeOUnuVUZ8Ggp3sukxvHlCyLJxAM6oU1uO4+eEZTuWYWBiH2br9p
NyYf6qpxd9rfm6PQJIamxs7mcXf9obzQq+bBaUJECpsO54u4eVCRK/py/+NsLhu1sqVuTYt73elL
3RhX0JpRcLILT6oexWcrmfOnYam/vn0oAASg75ajRFi4nlCse0VldF3IJ2nEQdOleyhDB2vlLt+D
KmytHWGBh+NrEXBdWrI6MXS1SnOtxLP+gzsPyXnWkz0tla21o+dFqZyTxL9X+yBrtC4eFHLFOHTq
h6jyuHtiG6Oyoewf76/d1oSIDQAUSLXQtV1tBmnpCiTZKQwyxPkAsCfW2cll//aYjVkP1/VCN8eB
YRWB1AhLRjcx6EnGc/ZXVo5fQTfrOyn2VgBCvmq5fVg2XivX20AqZpHkTRIGTW0oF/p02QetihM/
kWrx2VHn8uHtS0fhhRuM/U2/cFnaP5KtGNHBWgDOCzo7rT5LJzaeCBN7Lj1bHwh+D8hSOOYLsPR6
FBssr0xxQQ0oZ4ynGceewDRn79P9uWztOIfeDM1y1CIBbF2Pgoc3fUkxhIEhteQY4XD9FJmIYDYY
z57vD7U5IWRQlqbxa8P6eiizrVDC9RgKYLj+d1W107sEXNPeum3O6I9hVkGhxaYqLbqZoFB1+pOa
WM9K5cWXWsFK+v6EtvYdB2hpBJKXsMevJxRpIbJHQg+DXnRfpeGkl0gZB7+tZHdCjDX37w+3NTEk
QzlENAVRwVhtiGnCQ8UqTG7zzHS+iD5rvlVwfPJjiCPWztSWRbpOhxcbVYvkG7awCsLhemodgmvQ
zGT0bnas9jRR0fwlrD78p0jH0lxmyMN0lA4ynPfnuLFHEMaCUElIB46yRvTJYYZ+JCXKlagNnkqC
18dudIxfbx6FKjp3BshaKNdrxKuldEWugYgO4njGF42CxCnpKv3tc1mKZRB6F31gao/Xazg0bUhl
hrlo6FQtwWh4iho12QF6bqwY4BMHFBhWPpQ2jetRnDGqXYFlTxDOqcT2dFRPdut0bz+72OeAUCRG
oJ+wFn+0prrJKmoDAUqI4zs3xg4jRNl0R3Vlay50iYBZQq3g79WKJXMaJZ3WOEExm9KvBjc8ddYu
qvv2HCH2xjuCA8uCqes3kYfco61hjQ1af8aPsay8J/qz7imPO/XNlyx/Phxr0EFkqnyn64+Dw0ue
K2qNLaozGkdVINnB7V/tLNvWhGDKEllRtOAWXKXDotat3DMYBZdd149RQzl4EufQCrPqnT19GxeY
ypLUcXBeBQ+vJ6SMyqDrMXt66t1vfaYEMm5+R07/VEycpGISOyW6zakt4md0KKnTrHe30mFEMo9M
LS5V/TC6g/zsNrr1Pjc653g/KOwNtWzOP271WkNXLMuWg6So05dRHzBeL9zyIvI42ZnV7cXB5sZ+
BcoEgLsbZL/WNHNRZI6Nyr/1Yjntb3Snv0fCFT5got/3p3V7ppaxQHgsLGgu+VV8KOzc8dqldpco
XuODKGpPvZj34vbG4tEnWrII0Dgkr6st2Pejp3jm6AQVJPj5gF6wdZDDWOlHqpjuzqnaGoyYTJZA
Ronf1ipnQVDYTUVkO0EUjbmvAG7y83z+hVO18eawRx+ZDc93Yr9T27jeE+gpe+0Q624wUZI+qLkj
zy29651DtfGJQAkvK0cBilf6Kkq0DdZFTTy7Aah97zCh5XZU2urfN+8DGlJcRovgA4/a1T7gsh+S
XKcWoLWd4ndVVzzklb7nfPDKCb9OHHj1LYrgdG2o4q4T/gHncmXAnCzAJXpug3KQ6acWCPuXAZM8
22/0CSUcz+nTD0rGyTpmcz7GhxoBfWjCRmPrHLqC/0XLMfb+bg5zrR9aJ5yFbw+d7gTswPpF8/p5
/jsi7oa/csTulM5XE0OpQh/vxjj5HletJg4gy5Gbur+Ky9a6N71VDoYk0iLk5fKEJhcvglGK6pQY
o3wcJnt+yYrwKwS7kbJ8kj0LkeT/3B/+/zg7r964jfZvfyIC7OWU2yRxZUtusX1C2CnsZdjJT/9e
o/fg7+UultATBEmABJkdTrvLr9zY+VCSKCTLyiiY5NUdZZZu2JtWi2OzB32vEXV6jBHkDqLc/vv9
I8nGGzg3yHvkvJc7f3BDY45l4qaauGS6g6ocqFo7VEahdd8f6sb2JxCjsYjUADCUdZwUumlnqkmp
PClRER1CzMNOfIN3y7xSjgAhj46B/H5g6y4nFDb6otRlojwZdTMf3b6GpyaiH2anbokx3poPbxXV
VpvONpHs5UiDURR5MdvKE9VWdz+goWGBGIJ8v/Hdbm0GFkaqoUI8pMB7OQ4dmbjuqjgKHKeq9kvR
lt8cN6oelsUZT/eX6Abagi1HT5Jkl4CZ0v/lWIZQFmqyDWIxKCJy935qjOrrXOuYqebwtW0nVn27
LD8pZXdCUfNrPM1btZHbv4F50ojiAJBGXv4GIg7RaGBbnozcbv+zwk786Gd12bsowx7z0PZ8LWzD
U1Y0zn509ebV7Tttl3KDb+T/bz3P1S1As1JyVig2yGf18pc4nZWqSNmLYEH4I9+ZaAJ4X6FvpvFx
ntTU/KXmU/i7NmdleezaCG2QmggH60ktLZVwT1CIcBWWwjoqnfOQK1/aZFaQlY1h4OwXqCPaE+BM
5Su0GK/7iHOtSD6Pdq/0e7szoYhnQq3ELu8Kp7V8Z3ZEDwC4UZ9q4Ab6Byj23KVqmDQHy0u8/Pto
1tPXtDGadNe5GCn4WjeFYm+ECd7QNmmscVQm9a0xZTvLo9o3k/IFtit1AF8oolnOGKrGxZekqMvh
pR6X6LUcush60orQjndzUXpf4jSftF2oR5kXGPhu1d/yeVbLHVAmZfRzI/bqwm9JOrOvFmym8jQQ
M1R7EpcYv5Qwq7tdWMUeOFRtGvtj5Xal8myMTp6f3Lq1s6fZsbrJn6xC03xL0ckKTLfHMRexBWP2
R3onzgNkii5yfWqAzT+pqhXekdZh5xFWaVPIr5u0KS13lVvQLc3Vsp1fnDnPxKveVGX5TZmayUDQ
oXPmvzMzjfJDrumN9nGC+OT4KUj6WtvPqROWByAeceW7UeJMp9Yq8Kbc23VkmQH6W0X+7CZeUu8j
fbFIZBc717a0+G9cMdikU9gnMKG4v46AorLAdCLUwidpaxxgPBMBVYj6jejnbR+v9jlYU+hZVPAQ
3FwLBkBsVfK4rRXwgboW6LnZfU1jbdwloYR4g5YYHpGp1F6TefE+LrXaf8EMMnu5f/fcmiuO30AI
5aOHNuvlYasnQ2Aa6IVPDpJsO42y+CHVxbhxmd4ahWwdLDJi+FJl+nIUUxO2tni8rHYau5+jIoxp
04pqoyFz48qWECTqAcA7KJHrl6MYeomIsp5FQRGGEAu8Sv8su9vPsRapW7ylGzMCtUGPhJ6zA1xs
dV2WXVMsS6goT6HKFb3Tw+ELPg3Nlp3hWwy82iQArpHtIJ8GIrKWqEqdLptdg3GSYXlGl2an2FHq
p2V85nZ8bCfvIVXdPRnPeRqTD7MRPbYuhpJtH33M7XzfAGPptPmEoO+xLIqfXS6OmI4dsgISRKRU
u1md9lY7V35imBvP2o1sFrimZD0BauALrV5qZGqzCUHtKACu+b3nyvepIit7o22eC4O/V/b7WYEc
WNmop4pH7XiN3yxgduEn3kSBYcWdbxba/EikNWwUBG49lQwgH2pLJs7rxp8nEnsKpzIKVBe3mrBI
T3GeQx4DK2jZH+xwGLGVcX83bYmzof0y9s7GE3lr8/FNeSApS4DOXn3ZvI6MIonnKIBjov2TaFmv
+aIByvXuuwEMrGxiUA4Fc7c6tdTHsVpbWMAYjZp9mjUafhDRlpbnzclwjEhs0KW6apXMgzJqSxVG
QT6aEXWpCtqJr+N3u78/m+vtSAWHPxCVldS/NdSqQlDeHlQzCVQx2PmB+kuJEeqSoQQY6b2TvuSj
F38ySsRNNr7j9b2EmgnkfzT2qYxR37m8lwCU5hDjqyzQLeORECE7IfHpELu+W/4NRSZSXDIL6exw
5T3rmkVmT2PtBsUImD7toKyFpbf1PF5Nh1FkrVImMFIWanXNLl08DMJV3SBJHJvSlDrGvqfk4/dk
nMK/7i/a1eaQY3Gf06WBkHr1PAl0i9R+sJ1gnubyEGEQ+lQb7rzxFN8cBZg+OCUbHMdagUxQdhfl
FLtB3af9rp7HcpfW5ha176ouxVz4ZICiwF/B4Fg9ta2hL3nbuU5QJeNPRSyvUx1SH1f71oda9m78
FaPRy4BFyHZH1mN1eGOMIyzYtG6go9b30FepccB/akue79ZeQGVdwkiJ1q+VlgawUQTabgABdvo6
W/XedXIKBcPc/3d/J1yHS3JCwLzQO0LWHY2ly1Pk4ZVO9UN3AzPs2to3VNwH9qgudY+l5fQR3DvI
T9Wg15kPiCatjhTL2mSnYr/sHu7/llv7hZ8hC0rk1uS9lz9lrFCSyvvFDWJF0Q6RF807TOfcjVv+
1rcFeY/xFGB79OzX+6WJEcZLbCY8pIOvUKE55WHZ+7Am042a362t6ZJ+EvLC9iHauJxQGhpTXRul
F5Sl0XwtXLUL9MHs/8r4fT7a3t7r/Q94dRezlpCVKRig/UCMvbpCen0erTyvvWAOu2X07Upg9bFQ
Varwdvyc2Zi6xX3dne6PeuuDsm8kzpLgAGD35SyTVqs00JZuYLtpcXDCXnke8VE+oCge/XV/qFs7
BOIfQSjgFriGqwmOYQ9uO+T0LciE4NbW4fO21O7+/aNIuW02IgAx+jqXExJJhD94wz5EEwjh8jKL
D02cbgko39ocqIDAwiYhIkdYoQwicrioRqYuqMlGDiNU2JckrsrnyVHLBzyh6n/vz+rWMlEPBtLJ
1UV7Z1V5qXXhDSLioKc85g9zpFlfZrUj+4vNrQr0tVs7I0jxTRkRkAKt9RRieD11uKhk1dZkRHt+
Tv7Se52h+csymt2ucJy++NDQXI/R0TIQY9RpL6AgXSnpi65ioNgNNpIzc5blXzwrzb9FpjV/r2kp
fi/BE7+Y5Mw/UrNL1V3VKn9JvsGxCFPEPlsPyfcxhGjyYHZ1XhxqzHeKXY/Vo3PgLGjfzdztVFhF
aecCoC2Q9tWQmN7ollwjqCU+kgYXxX6Qp9yvl5vIiSRPlWyXDDR2aWLAO1Z7KBwokhyVOLW0BLV/
b4p+uXpuGz9jGP8QnTH3VTAbRAQzULulx7jbQKrx04j8GB5swxw9aG1Rp3RLcRM7hi2o/sdS7dr4
xcyVfONtuN4x1B5kdROsAJWTdfW9UR3kgvuoOteYEXxBczD03WxZzmOWdRuXsrwjLvIxvhY1W8Ap
BD8AnFd5nx4jSpVGXMoTeg5op6JGRio7Tg8N4HHYAsnoPvbTPBw0nZjWv38yrm8VdMYg2tDt5syD
mrtcKlUxnaWuJy9wq2TxvdSFblbCuL0/yvV5Jz6hMCGBS8TKa3H9LLMaWavJzlOGWZzPE+A0vq33
XbFPy6R+EWafv9t9AQQOkTFgTcm7ohp6OTPHKZqlnKL8XLZ9skPFKTmlFRYTU11uJYk3pmfIUgcy
yTAv1DVXSVXKqMDiqTinJvIRmhRz7dKwf3QhUe4rfC42Dtj1opEoUn4H6sHaUbO+nFoUUWZsZ/k5
c2xY41n19g3d/sO7Fw1CHrrFeFTj5LVetEqb1Wyu4vxsZcnsa415mvMk3E1FiDnHtEVuv/ENUUol
5pMVMhgLq+UaiZMrT6/y80DuSTW0SY96qfV+qYmfNs6Mx/uTewPsXp46YMkUqOhLko5eZaLZBDhW
JGNxxsRRT0+DGy3tQQEG1T6Epluk57ytkFyYzLjAM3WpImM/zigH7WJZL24lIOYwqlWbH+jQho3v
NHPzYRzCpj7UWTr+rlR8JHYgmxLHH71iKn7PBArN3h379pdJYyP2U613vlgaL9O+gCSafI2X3F1e
CGLmZi+qMVMPehbjMFApUf+pb2xN+GKc9QbBB26nnYFBIr18FHXRh+jcFxuC+uQXuhi+9KY5DzSP
EWs7If5axO8OE2SWJhGPsqJJZ/dyB04IXy1mbxdnZHDjnWZIXEZVvFuLHkgqtGBZt6dQBXH8chRN
qHHdW6I8R1DZvujK5H4Lx7D63pnJtLHZbxwpamKIN9N4lzGJ/Pd/gAl0Dw07XfTlWY1QcMB0Jz1Y
nbps3La3XhUcgrmMMIPkq60OboKKXg4WqzzjQOocaZkkh7I3lWPRbyYUt4aSQuDMR4Lj177VimIn
ztA35TlOkJ9XNEcJTEdkpxpq5//w7SyAOSB6qV5eFRTj0iuUWDHKc5XCa25sNzyaXbOl+HdzQn+M
stoMoqYhXRVTeVb0cPrdj0Pvt4OjneAYpBv3662h3sBTEsup0a273AxtguHC4CGcrbbdp3ZO+4PX
RfFumoYtGMatbfdnmLEK6jM4jnO8EGZEkZ4FNA+TXQ4wY6NadHMU9jWtR1I/4MOX84lgXQpFy6qz
gRkrrU1XxXM1cU8bVyr/l9WNyu3NAaLrSAF7HTKJYUiRwjOqc57b4UGBxnVounLLE+vG2pCrS+tk
EP5kXvId+eOgUjKIE1Fq5bnwFI0+lTI+FG7zSYRK/l6gHpBD4IDkdchvyPb95UixRn2o610OK/1K
GMihFj1GWe9uLM7tCf3fMKstEMZu51qtWp4pIf6Dron+QBIw+o6RWYf7C3RrJBDXVL2QNTGuTOZV
vNGbuVfKc9oncPyXhR4e6svWC5gnRDLePRhaWyR53HTs8DUShx5VkuaNXZ91Nx9OSVJ6xwoV7R+1
cPSNoWRosNp4b/YrZBuoIZJzXS6UQ8MWj+dYnOuk63dTNWkfu262AzFn2k4vEtBnbmNuBRA3Bn2D
adHNw3ZoHV5WFRxuhJzE2ZjRdYLBF4U9Nk7e8Pn+d5TX2mpyAGyJjNiJbyWxy8nlZEV6M9slmcf0
MrUisBv1V1ZXQQqkM62MxI/m+XOhut/uj3vjzpDVMYiQ9L9Q0lxtS7dV5ikN2+pM1ar4S8x98mIk
+Zb3nCmTm8vpEUegZQc7m7QchNjl9BJ7GfOYE31OUOjVP+nlgjZEbXLRU1ss6+bkqvgovI61EZvP
Pc370e+wIet2Hm/NdK7iKY0/6AvF+aeu0CfvuRyioXml/J5Uz0uoK6q/TEvcArDsh2+AA8Tfnpem
0VNlLlER2BRpnZMBN7zxh8KqCWMiHtSDJ1BD9tORzC1Qy3TRdurYkhaNvRr+jEcTITzVnaN/nWFy
EG2rh0p8Hp16edWtIh+OS24qn3JKVQniXmnynyfqGMpTmOrftbob433jAA/YyCOvjzefUoqMUH6Q
WuqrPFJB4ZiOS16d5xxgsdPb3a634uyYYdG6ceKuN8flUKsTF+dL00Edq86x4WSHbgi7g8A38N1H
jFGkxiclDF7hdSVFTFPX2R493TqMlJOWGsauru3wfxiFqjYvlyR0XfmU9mYfJ3ZcCC6JeXEeBsST
6702z/ZWf9e+sdW59uSjQkJKNny51Se2Wmg1bPUQ2tCucacWNMVYJb6pNP1jGY7InNw/w7d2BDew
gw4ApWWaBJcjtm6eDB1J79nEhfMfy0nFNwMbFNyPaUVsfMa33uv6JJMtUtWTQRqYrcvBHC/ODKVr
xHkYhdVgWpq19evk1vF8JH1qvvda2Ndf3DmhbtVntlbu286cp5MFhe4vAVQF33okQUrgQSL1/HGx
lwlr+Sb+kbdW5e1cwdu7y5peN1CK86xhl3VLPn6xTdnd64bOco/xMi6533fl7H0CEp3NJzNJhL6L
+qjTTxY1sRkUSmKZpy6ymx67Ey3t92NZL8ouqjVn9pEX0Kt9Wbjc7r5LhaJ/VJ1pgXBVxmn27qcf
NI3KHoebRH5jr3YEH4Ec1VpYnySpDxQplUPmpbjx2vawEczc2HwwpYH6Uuuhq7LOPKo4bu2uNsW5
mYcpyNuhemhaY6AztainJY+Sl3dvPdCxiNxaXL3S3Hy1GyI9pnc4ibOVltlvcCm2dBGrm8iPFJyB
N+pLN+4jpkaoLs1sZQfxcrREuJ1dI3yBiO4Cr5BNv4NFu8Vnvo4zUMgGNYdcEP1rcJ2Xo3gUWpqM
UPo80az5xCatvmW9ABbS2ZmPiPby3MRe/u/7PyR5Nnrv9PcojqweSGNcMi1JGNTKJ90f1BzX8sb9
xyzGLRHDG7cFDF12ItxiKktvT/UfkXXpiSlEJ02co25GKVdJG2F9TDAvqw540Hraxua/tWayn8jt
TmcZPdvLr0m9Kk1VXRHnRR1DxCob8VHzFmtjZ9xaMxpQsPa52eG7rIJ4T6LArKJuzp5QF+tvK9Qw
H8zbpM39tHYr7+zw69yDQgS2JZZ0Hbm9gVfl7qcRQBa+mqC22G03Os150IfyZ8b7POFBnwIf9JWo
0jI/LluosCJNM4RrIkdBfjYzYnvjrb61rFKxCW8qnXx2zbltdKiVQ5s3Z0urzGPdmNVrOJroe+L+
/Xh/r95aUhoskiAh37e1iUyXVDXStlNzFpk3hKfIinX7OIUFyiP3B7p1myFZJpEJ8JvAul1+2qbX
mrC3LFY1iRGSBlKe7SIxiCdPn5dvtpOF77U1xetZKiVQG3JQfV/ntrayLFiQtuKcOkOLUWvy24vL
DEAhSi/I+bwXdfbmLE0lWXpn8AispmeF0QjkgnehUgzxGmeiPyRt67725rQVNN5YMvke0OyDasCI
q1e7TgsM6Uaul2wUHuZjau5P5WC+f71QGOf5AXVBkLXuvxV5oo30FXl9eMU/U+tY6ACBUfxgjZP9
tVbH4Xh/g1z3VKh9/d+A6+7zAiYCaTdsnbtKQz3Xil+rPP+8TOXHOSmfhyX9T3jWRgf61qcklSGT
oesg4U2Xm7KH/yD40ExyUXDKmcFYFjsPGar3l0C4TLgxoZYiqHClEaKBAy6xgWrOjVfVu7CGHhIK
rdyNs9iq8964PhnKBEQutyR1+cs5oQuqNOFUNOe+Nuilu+o4n70wQ2m5noH4pnp3KNT3m/oyGJkn
tQrgM0A8V5vSCS0HS/K4PZezEz30WasdI3Psjr1u9mdzaMWDPRZbEcutqYL/f1PJlhC41UsxFlnk
mXnYnEs6HI+NWAZf70PzsVfqZp+UvLuIRG51jq6Bf0wVNCOAGm5NqiSrR0KbjRTF1Ko9D4sQzRH/
2PqR3mr7GhZLj8J01ZaBZeflvlGlvuzo2tnZiME6UtYQyfufCsAT8LOoRkGiXbNV0kjRCp5sfkxp
A9QQ074DGotNqreFq73xsRFnAGUPtBL79/XbGA5L3oyj1p7Hdsx/JYYa/RyzsH4qIaq+eIbSEIRU
0en+pXDjgNI3o8Mq7b3xsFmtsClg9IZm1Z0Vc8k+LGXp4EIZlxujvOXZl4kQZQQbpzj5GUE3rJZU
98aCG5SvaIu6OUBAyvGla2y/tDrliG5AumvRC9vnWdI90aCc90WXz3t8UPpjV/Su6ucl0Pv7U18F
AQBKpTYTDWbZyqacuWo8tIs92mnn9OBLqawYYV0+pjhyB9a49BtDrb6yHAqgI9k6XrEyaV8NldSJ
N7pNMgVI/ik+INDI57+2Ny74W6OAu+S8cteSvq8uphzOhOFMYsKfPVd3saU2R0KfLVb9GsnAZAhM
2TS0P6VwwLq0qCPX1zWotQVGSxX4nHt13JzGZna4C2kTxL6u4Rj7UJulURzscpx+JUprI+zuQpfw
I1p4/9h5upSvJRYUceF3SWf/yKyhMw4Gpj7nclg0rKJAmDeHNlId8fd71x2Q6BuAHUC+dKW7vL/p
p7paPVtzgCAglX+sfCN+Qw8qqzDyjY3/puf0x8aXH4szDXSPZ4mdv7Yw8qiEmmqXGkFta1UfUSFr
8uE8R2PFPqDPbweF2ebpQ0rRTPdzjfrwUSSuKlCCSStYJVVq/QPlBNbCWNR28jFCKCjbm6LEZsdU
ouXkzTPY2kxT+m+dPoqMtCu3G0SXu9o1Dm3SNdm3QVvwZTMtuERHI85cm7HndMtN4upAkU0TUHOa
qCMYVwimOrQpMfdkL8PgNnsDwU2/c6Yf7aJviWbfGEl2VWBmUsGh5bFawqKzQMcUenumdCR4gdWf
pmhoFUXK/v5eWd3JcvnwgJEVB2pu2Kit7i27t5K0zjMzMDyIIn6fp91+UdRoh9Gn9ToYSfF3ZTVb
6plX03sDMTMyPX+ip3WdeeyTwVFq3QjIwDTblxIQiCrKs2K26dazc31ryCsDjVJwuTjwrG1ZLaNt
vSxdzCA0FYNbOV72YOGb99Va+JDc/5D7uS7YHJyHy0OHj6Mu8N01gzkty0fsM6PPRm66z1aiLQ9Y
HYwbMlEyHLo8dzR4qbboAEJka2wVLiW5N2HMUVmgp0MYu21foWCRpI9GH4E3KJv28/2Nsgqu3+bn
ojSCdD81K+TqLucXQtCqIqu2An5R/AML+vFY0656rLCG8Kt40T7Qn1+Oba9sKaqsw6X/P7RLlcfh
ggHwKffwHzWKttJdFOMHKxBK0vgcy/jUhdO/bVnB6E3i4txoVrKvSclOOP2U+3D2DH+Y+e73P8H1
rgUXJvvdyESqUl/j8nd0ZYZPMzXEIMxQvaTwMO3C2I72Sl1ttYhXZYS3KUuSE+LZaCiieXg51NB6
arWIyAoaIja/yCt1nxRVuS/GSn3Qmz7oewaeu6I9jnEVbVRpbqw17U+Ya2BlYABoq9e8QO8otzrd
CvpqsZEJ0IcTR4gPa6Wd7y51fMC6wNnpWT8f7n/iNTpbTvxi6NU26+umtTFys4NGiPHQaXN8cDLV
+ogguHNcQNjvQpb9aUBqa9eKPjqZ0TuBVm8/gTsel0GAXbAsVsts4rOR1W5qB7hWIW6qaf0ubsWW
nMCNXU3zC2kbXhPQIXT7Lpc4JKCvrLJWA6HZk3McmpAiQyd62zsMSaxWvpNje+HrbaJ9NFsxTPuh
o3O2azyMNLFBLrwtNPX1shuca3oVMr+kcbD6RbneVuDRDTVo4zpYeFqnJ6N1nomfSwCs1oe0XbaY
+td3M4UI9rn8zlCE1s8PGOu5Bf/IRyis/KCosearcTP593fV9WniiiRAlXBLqQy3Ok1Llgtae6ER
zL017vq6Hx5bMEj7Mg+jYwUgehdqS/1rqlwK8vFgPt4f/sYk5fsq8UwGYeU6nxbzQukqKcyg0irL
b2svOTsAGjaOzs1RaIRz75BCX9lWlppVNLkymoHktj3x1bMvaZQ5GzaLb+D2y3fnzTNEhsW0MrV1
ZbE261AbsNQJVBwOhkAkmRYlfiGAtR0IJdryg45PsPXcp3MXPcNb8ybfjMvoX3dBDPmlrWtU5CHo
mlne+U5bdUu8M9Wp+reckX19UEyTR8AvmtD5EoMBnneDVSbfE9WNl6OwLAGGVMkK1XkRWt6OfjJT
eNpBl07/Vo140B9Np+/CZKdU9vROMVguBkmwBV0F+VSmB6u7ycLmdJii1Awm4ZYfBO5F/iCc7Mf9
3XIdkfGC0bGhkYJsJgfx8l6glGrWsck6llE4fS6ypfscuV1ydAZhHGg8I26iFMP+/qA3jj7+LBJf
SmYl5ewuBzUxe2r1ZXaCWuvqBx29uSOmz8YDcYW5M2MvOTSem+7iTmRbAp439q20SEDim/7oNadX
z1EQz6PFCdrSG/YxSPF91hf57v4Eb4/CewZBkOL++qJRO/YpWHQnmAb8OelM4TFQ2Vsl6rXHtNwi
FJMkQU+q3oC5ufyOidYouPHCAEsdL0FoTgGPOWrVqZ6a9ijsNPux4DH0Mo1q8tljaX/x1sX7oWmH
XwmZ7EY/7sZWkqkytXmK89SV1/myyOMsaxUnSICsPtEVeW7h7I5ukkOLCacPnmKkx/vfWV6ll9cD
9Sz0rXnZIA8SDl9+gCiKassZHDcY0FB47nrPPCSj2T6U5qRu3OrXS8pqkh6xmlREYX5eDpX0VgQd
PFaCHMSD7c+9UyNk5NipvhHaX8+J5bTBw0Bt4tSvAwLNDSeaY60SKM00/SjI9TPfEY3+NYTpuXGL
Xx9EuXV4KGTnikLS6iDSo1NLb3EZK0xLBzGjwSz9IkNNfg8QKm591WySdjeYHgJHTZvq5kbT4/qr
IjxL6YPUAu47KKDLr4r47NJGWhmdaw/7pJqK+n6axPf37hIGMaSuNjBVaNarECvGNKIzozE6O22N
k53pdF+ggy67so/tjfncWjzAF2/gRC7vNS1F01izym2jc1UV+kOjzflRdAUeGXGkbRy3m0Ph70j0
BKmaNPDy0xkQGEmJuuis9eVrk5j1A6Xkr4uTi41W0a01wnNC8pwtgEnrJ6L2ujSOWi86d62qPCNe
X/zSYrPc31+k69uDtw74mfSFw3phXdLsEazM6qEpznhuWw9F05ffm64Vv2vPaj9MbdS9iMWKNpbr
emryleW6AtUEN2UtM1TMVVNmdgJc0QXLBGOIf4Rl5/y+P7cbw0C55HgR4TPJdQdsgufAy93V57hq
6WvkZvKh50k+vX8URN14DzhHxPnyC/+RuMaEOCmu2oB/8r7b1UAxdzlulRv34NW2I3gmKALHjtoI
edfqMCmikoQepT3r2RDucpu3M9LybG+N70Uug/MmvKRow7kFE0GmcDkhcHBNnQHIC7qh6z4bi1X/
HGrjncCOt1EI19GlpmrjXdGoyX2HmYzfC8woGT+XS2Ufl8TuNiLZqy3AXEBmIZpiS4bl2sykJaDh
HnKZy6RV+6GOo723OFvGEteLQyJN3Yk/6G1dya6X+tx4s4BqVcXU6A/JYmcnr/CMca/X5laec2sw
Omf0cpA9khDmy+WxTUUbWyP0gmRcYvuxdPWJSmpZzKGvw8zduMTlYl889fhGE6XyCTlIoM1W112t
LHWFtXsYWKawfRuBar+y4gPW9d/judySXbg1mm7KDIozS7d1dZamQenJ1pYwAMmi/5xqNAW9DBft
jswu8i1kfQ73D+/1gJJbT22b+gctjXWio/a96ilAOM9YdIi9yJsOR+5ybo+O0tXliXhSe2+eSB2A
MAOgFrIIVNNXpyvBma4bu7A6J+Ng/RtmsfLSUAf+fH9e1/tenil4y9yzkKHe6hJ/XEqY2ZQarShx
LkJD/+LVofgLepF4+F9GkT6WhqzorJ9dbF9HO6qBGHiw7Q8oW1KgE2O1uz/K1RNFfZjFkfUT8hYi
p8sNL/IiL0e7689euTgfMzURhwGjgCcj7cddZo8zRuvaOwGWXE9kgTTHiV5QlID5cDlobjaWgixW
f46dtjjispzu1aYvsIYou/39+clo7/KIXQ61ml9v0fJCIKg/64W7fDbs1NzPsUR/awYWK/mUvXhz
nD9iHDhu7P7rTIZDJns6pITkZtQgL2e59JNVqrPen1FPjB+zGHSdaefVvnezCNFG3FuHdvExsnZO
olUGzS/hA7XwfcFM+rnbFhs/6PpuI2Ckm0UcgqUNOKDL38NHqJdm6sez5o7WI9hN5aOTuOVhysti
I96/savA+QFBlv1c2Rm/HCqpFWF0ZjydhzbNT3AlbbwKEOPRpib3LdjYh0HExsaBuTmoNBQgd3LB
/a3uN3oLY64oy3TGKLx8ioCJHbPaHM4U+sWLsxTN79TddDGTM1ntLylypPNmUPe7AgKRyERFU2XD
2Y7VIv2YitJCdHT8N0y8+GGJynmXR/bs9wCGtNNgOd1WjHljVQkuSa5oZqiyrn75qa0qGdq6i8bz
YIX9cXLmZC+GiCynj6aN2/W64MrJ1+GKAOeUlOQ1iWjwqC3giz6e4ylqS7+MGlx1oz7JX7VMqtsY
6RT+Kpnl4veaHiv7vDOLGZaloMIUNmm0JUG5emGQNieEYmHlNYJlxRq7nxIeqjCwiyBBZA9Urqo1
NMDoIr040JA6vxxw8z7dv1FujUlmCbkSZA9x42qbLaHagj2OyqBGLel1zilM7nqzQ5BAkEZ/lIKu
r/dHXL03cpbcmKgy0cek9Lq2o3JS18DFs0wQwNP6H6Et1MdMo/L6viiYYbiOkc1lHF6bK1g1Eopa
NyR2GRTL6B3GZbBRp/WmU6XWW2oP1zOC5ATKGUgwwqEoTFxu2jLNDG2uGUp4YVg9zloSTqexy4qN
2391OOSU4IuCFJLgXMLu1T2Ulk2GN5CONlw0K75h1ckBYFu/n3V9yx3oekoAK7lXKRuj4O2su/iY
GCva0mhNMGBF/3t2Zu/kYny0RSFZ3TewhsiCkMSl2CftLNaQ7XoWHZaQ8xhoylL0e5Jl13gWsT5m
AGWi6scCQzp9XiitDqd+bML4I1LbkKvfuSPB50gNKPou8NQwL7tcv9Tq6TVjABzkaaJpWNJ3muuj
N6i+2yaPIrkcghPOY0rJ+HIgZ1C8OkK/LlCzetz3Uzp/bvtFBPGiK3/dn9PVucb4k5dKMu+kDMla
ss70FoFAkzEEsJSiv5rcGyLfgeOu7nurR6KZ0Hor27jaM9JrlCSN/Jlax5V0IXi9qiuFPgSNntYf
kmwp/Uytp/elaVIeSeLFiYfhafPXFSw2dJdJ2I05BANmHfWDmi/Fp8QazXer0zAOSQz3E/106u6r
Qy2yKNfUxRgD02ixGlCGzjzFTQ6iJe3cjocw3srbV8Hd28xYLHBpPEuQTVdX8VgXNRwgOaLw+n9z
rS0fhkGbTrkVhfvB0OIfZWs7u0Sfh61e0dXNIicLWoo0gMopf15uTOFU4EmRxgusUCgPcA2Tbw3Y
zpPViGjjsN0eipufO5l7bK1Oqi5OZ8/xMAZ9aDc1j1wFaGrJc/WskQz/ff8U3NiSYARkSQygIeHi
6pNGScTRFu0YZJVt/NJL1H56dDX390e5NSU8l6npIMSG4p78939kUCgZ26gFK2NQFHra+HGMZsUu
NKECgt1Whvz7+4fj8URTmcK6dwWWyfWpjiczRD88Qs91cjpxrMPx+7hsRmM3LhEq6bKGJGt+KLFd
Tiwy8qhI0gx8HfTJ38h81b+GaNbGhy6u8uSo12m5lUzdHBL4EfsQPRx25OWQONjQyoflEkSo4T/Q
fJaYSS+1fnb1XOS+qCIC7//he5rECkCe6NGsKwm5lqip7aRTYJdD8duG9XcEf1b74xi1Wy/A9YMH
zh5fR3TXIEWhr3U5PUZxBCHVFHR6n+5ShTvaV5oyfuiB175OpTN8yLuy2bmpUZ2qut5yhLl1xyAG
QUGIQs21LK9mLcVAQM/nHcVwWMqwOHVFlT0282+zxyPEb108VSRDaEv1Yo3kkNcbR4O6Gvk5b996
6vVYVE45s20nIabuyYWzK3aVgezTDrpu+F+kRhDszagpX6K2HV41xfRrdH3LjRrBjdNKKYzfQGQD
UWydOM4CjmU72COPcFofxbD0e0NJ/pYJx0YKd+Njy/DTkbg22D9rLlUS67hNO4Bgm7iYH5XENH7E
oq2ORTNpH8pw6LHIVvQDsd6WGeuNew8+OhnU/+PsvJLj1rI1PZUb9Y5qeNNxqx4ApCPoZSjxBSHp
UAA2vDez6bH0xPqDbnVfpQlmqypOPSiS5M7t117rN7RNger03CsdIWuInU+8JKphM2md2PZp2FzJ
zV8aSXI52P2SL0Vz4eSKbJohp7hXTkFdddWmUMriAXQxKJ24Sq7c+hdWD4l50tkAP9Fh5tV/vHEk
UUc6Cku4GDXmND2rCPNYLowycTflqTR6bRg3havFM/xZbULxzJM0nMi3WYSBypUVdD6vnL6cTqt2
Mryc0+9SCdh4dhyxkuXme+H0n3vbPLTj9NKgGOOi4e6Gev/p/UPqfEaP21w//+2OEUULvoe8SiAN
bNAK+799bdXJlRV7PqO/GCW4BayIBh5ox61QFkuGPl8vZyu3Pld1q73qqYBiEFLzfHu/RxfbgiJM
yRalL5Lix20pEbnMcKhpK9VHT9bHCQJeJ3lj7Pz5CU+3gK6tQEyZW/okZtQSKysilW5lYSftIR9n
e1POi+1k29fWxoV5Avq+6gCTmUbf+GSdEtfPUx6PvGggpW1b5LxvsqyM/iwjxVlKh1DbWbMkWGCf
JvbteW5BvE9j0EHn3mZF6TrxA/Wk1J1QuvT0wrhm2nm5X9xdbEJynKfFPzB4nSqT9Aq6kZsp0Wzp
thxqcQXEenFNwOWDDANtmE12vCZYCGpeoEMaNH1ibAYpQskKEpxXaMUfgnd+DSHrHOwH8Tb43JM1
EYUgiHRyA0HXN707Gziw1RiybN5f5OfhDNkHHaNTXmI8c0+fljnPs6oolTGo9QGLKgO4JIh1r515
juU9L6R/ozkkrAC2rbbYpxUDpRg19Li425JR2Hd9p4yP7aRaPwdZkfakl+Yr7V1aFfbqKkaGAIG4
01KjVYIwzlO45GGNi45b5YuWuondt38+jPz9tQTMmYs8+slZoVE006pKmgOtslTr1m4dR/czux5b
WhuX5CZuUTY6vD+YFzq3PotIu1CyIPW9Ltbfjlx8YEiupAPwx3TCyjOsvyTwxrbvN3JhxRMXAdgH
kkOkfbqT67Alp241cqBXijhkZmw+qTy/DnptIzj8flvnwSeu5eCdCAiYNCoxxx1akgWjj6gZMPA0
s+1kClpI7WTZlGRk/axpEnRVjLH3RCIlX+fGGK58gUud/f0LrCP+24hCblLCIu6HoK0HfWsJSbja
IE2PklJey+5emrzfmzqZvHLIIxjA3RAQdWIs48Saq6XpNcjRhUhgddskmobpRGnmdEQRcBsVxBSC
1LYnr2LFuCOQJzdv58yDxvZN9KhYtN0fEp/Ww+uo3ZOBxEVnCZtxHALFELh5aHV6h6jXNcfcdVf9
Vg341Qq+Sys3D6ocuZDj6dIkbn09JqEDT0L4BLmxH5pKiE14Gb1J8hC6fVNf0x6+NKTcn79WKMmy
02RqvGjOPNgkrhwYcV/mrC8CXQzdo8C0ZsslD/HabKNHPDL+2JBxZeqj4QR7iXISMclxd2V7KMMm
o7sS2eJDFA1f7KFq9gnY2isBpHLhWqCUBJiB+/SXatVxU6OZiwK5jzEQyGPs1F+iABRh5Rstd2zU
h5AaGgqtDcZMb3dJiWyWbsfOTkSkF7Sp7TZK5KBX0M0yYXdnbVEuugZU+BXFns0+gBusLYkxEC84
/o7VLPCw1uMxkIjuXVvJ87tKJ9Vgp7XvdIga29zRfrlE1TYrebCPc6je2IuuupPUSRuADdXH98+v
S8cH5RqyAuTkVuLH8TdC+NdQml4eAlEZ0U6yRfxJXZT5ZmngWL/f1MWlT12EtuB4IWBy3NSMlFYO
cHMMrIUU5jaZ8rzETCjKGtc2Ou1ONqVw9KAn11cioEvnFlccbzc4NSvd8LjhWquEbs0pr9PRbOuN
0USxcI3JWPQrnI6LDZFoWRPESCudJq1MqZUXeDRjYNvN4AlwZW5DpuzKHXppoa+wqtUDgbv0NOON
KFSUzI4+4k1gwlye9IWIru3QO+LcjOuN2cjtNffyS8uEHbxOG6NIjfh4CI1GGx17TfrNo+J8GgAP
sc2S+VYhMLpye1/sHojTlRxBAeF0mYgiVwpgKENQOIV8r4nRKJFeNXNXHmL5Tp3iayWgi7MGkpiC
8Boln5aiq8GUlKwUa/JiScLdMC9Z6g59Wqr79zfApZ6tEGHO4VXo5jQuwZo9VOSx442LQZTqGqD6
J7eH3PmlEppebUupra6kEy42SVxC4M9b7cw6PVvmqZISnk5ODKOrGfviY1JjBzLEjvbcUg+6sgMu
tkegjEQ54jBElcfrpBmQS44nXgB5o/tyLeZtlcvRQTIh+Ov2+OHfGFC0xImWeUKRLTluTa0MkC8x
ro9aHjtPWqYun8BJtLhlm/N+aRf5SnuXVgqFkvURhSAi6a7j9qKlgP5nO0wg+oSKW40FOQpoFv9W
M1ybZPZWqsDJM6ro0cVzEip4Tdulz6nSTg8tId2/M1UU6jlCYLOAijjuzBybw1KNlEYUqYtepdhE
AN62kq/ZOJZfUGO/Vjy+OHirCyQvXfCGp9IyStjo48A5ErTjnIqthDPI5LWj3H5+f1FcOqrWw2N9
x8NtOq27pGrpjHEWT/hVqGjxF2m1HZ2su1li9ZoG0sXV/t9Nnb5340w1FgN9ucDSUEKn2lOBGupv
ZcQt6g45gvc7dun+ZPx4NfGQZ3GcBA+LE6pNVbP6WtC7e7TVUM9tnfgwVBAAZnSnInwK1Gvappf6
yBuKejVtsqe142WiFj0GzYI9Zkewx8a2i/x2bNTbJQZX4XaiLbbvd/PSi4odBkSZixRVm/UL/fag
qYwylIaF+UtBiOSeVLD53XJQspcurLMPI/bamyydpafcyPXGRczSfnv/G1zs8go+o77FFXSqUhzb
hjRVGcULW47HEPlKR5Y8dCXHYDQ623LLJkQ7/P02L61a0AGcLiSYAYWtn//Wa6kA74aX8xT0Y6TO
Xpim5hMBkrgvM67JKyvp0lZEsQrOO1wkTpiToC8Nc2cKZSoW8pApHxv2iOTJkjVei/gutkNJGRgz
9x7XwnGnKEuSkDcbktkZiGyM8MpNHw/NlYPs0utmlcKjKxzNZwhw0cRaDYZ+CqxoHh7tZS63fT1P
hEO1WHyl08rDuBTEl7kZXkmhX5g1VKTgzK18NR1pneMOVqlsLQTxVCMAQrA5HMMz9DxyF+lPsXnr
w9FE62xNg66c4VOgitREmWZR5QkYhujF0vI5dzMptzaiUP/YfIe2VHD73OGg3vXTQMWYO2RrlYQY
L1wgHlrIbZRbKZOX+EZVhuZaUujCwQZ6Hwkw2EyrIsN6Ivy29qPRngFGNTPiAY1ieyER1HeCBUV1
e1nv/zJix1x2pp1Z+p8/DNjeSKtzHcF5PC06yPJQ2UrERpcmNd3Xum3cRUWZXYnXL+wCwCmrMxS0
RpAcJwcaRaVGWjoWCdiK/JB2auTNRbJcOTYvLEWLSw/IDxxcRI9OlmJh5ejuoNwblI1hvsxq0d61
YBBepLagwfcPqwsHJE/GFZq7girQpTmesFRvo0aCdEpK2eo85HZ0w3NCQ89wnwWc6tu1cU3U8MIm
pz2qb+RoMM07Xf62MyWLrvHsoE7fhm5SZ+Zyq2oZ7lM9sJGvA2+fBHxsFeew1+PumkXbpeFl07G5
7FU89FSvRsHFupaaeQ6SrMqfxxJujR/XfRVjgNJN9ZVz5cKOIIf+y42TqgTylMcDTPpB2DPWukHa
OEO1ieJW6j2rnFGMVFJ1rg9VKSqwuZUSXVlGFxbr+hLixCaPD1D+JMjIycmBqJxlrLS13O9kSzxY
rWlcIVddGM2VuckV9CsRcHrDCjHGFOcNGbxiUwW5rHdbI8aaNZUH+0pTp5DU9eDkwbUyrJg50kMn
YznobaPBAlWCxCDB5y4xGVJwJJHXmGCRbqX1rtjko8h1jwSQ/LUqwkLy0yXrMBIZFPQs3988l0aY
g3WN6zHFQGjxeG4FAsgxGSk5aJDEBfYrDxtV6jL/T1uBvgHMcIXUrQ6GJ71uGmPKM9HLwTiNxX0v
dfYepwrpSl/ODwKIcavPH8k93hCn8+jENchnMrTB7IAsmBwl/1GX8/RamVJ3L1O6/euPewVncs0/
KKSIqQYej11Zx0A1NVj+81zOP4dFn2cfIZL4WmB/ftpw7ZFdIf1sYLZ16rSctOqcc4QWkHoT7W4w
++jWLKT4kImofhJZaGxEbKg7rTGqP95/q7CZDcqQWVvBHcc9HHpLqQu9aIJchGJjGQsVeH1xnI9/
OpArPhM6+ioVR6rq5OWcasZs6EXSBr1Ziy2Q0fFu0axrT7HzUB4ROph/LMIVCHdKQVXMpnHksa8D
QzI7P89QdG9m4wNALJ3sR7GxmgH747p4Yhp+vN/BC+AG2uaRtKJtKYif0laMRuh9Nct1YEsjOO94
9WNGfLqB3JFgflR2/RZJd8snD+/4RqaUH1Hhz/98NterH7QJG4Tz9GQXaiOJoKWSWi7lJZncJpH7
1DOXVlT797t7vhHX6GkN2Xhbk/0+2RiJBXqszaWOuppqveAC2M2+Gc22402VPve+iNR6eXy/zfND
nBc28RM5d3IIpN2Pl2qV6pOk1xWu6xRLHsFalda3ZhZp5U85pd8r5/h5a4S/0FV5IhGsYYJ+3BpV
IZTVFP1X5aLcad2iPvYc1ZiyFlfz9BfaWvMiK1uDZcsb8Lgto0awMkrSMrBHEe9NU2ReXuTZXlpU
5cpNv07McUWASBt6NmQUXpz4UBw3lXCcjYxwGZRy3fpGNcHS7rP2+f2pOl8etAKbGW7ASsZ0TpaH
rNZFGNVyGWAS2vhFaUq3kWEPgb0k0nPetMoVLMWF9ng2c7Bw86DxY5y0l8ZLOPdqUgVa0+m9KyUa
+vDSABHGAySQCg+Vq+KaNO3FRjFFdYAPrYHiSXYuTrQ611Kz4nJABY9yXn/TAa/YhFXf3qb4G1xZ
/+dThwzFesKsym4rWeF46rI07kkVU1WLZPmL0NCgjGChbt6fufObiFIYqBfS/SRhzgrmZjGpY6eB
SpFFq3hxuNjPlTPMuyKav1pKnEXIBxT2horz5/cbPt8DRA68aHnprf5Tp1NYRDpuUBI5ghDRzeXe
4WH0SdTKPDyAldX+eBdwQHProWG8YjhPN9xkjUkpyzwo5jpKA21OYq8mVb57v0vnE7ZKTSKdwWiC
0zwjFdYpHCk0bgLkJKPJh5KD3IpuhpOzfb+h85UISxyEA4h6gDc8LI9XRhIiubqUvRqIacpvczse
vNaK68e07EYf/6trOlfncwXaATw9ReVVq/+0ZCIZkTCRv9OC3JRUB1lGrai8CeF3Z6+Xuvn0fu8u
tYahJnmdlUaHBstx74wGELZgXwdW06reUnXlNjKm+L7LZOnKQF64xQmFCJXBerKpgfwct9WMnZpB
v+yCYgizvS0Q9HXhSf7o1DoM/WxMBr/sLMlfwWgPaV8lqGghvK1d2YUXVg4IYyxXVyENsjAn55nk
iFjikx7kQ1piS5Cl0h3UW7u5cqScDy1SZaBLCchWbZvTV2aiIkhSG+kQaJ2lU4RSKSOCgpcOcTcq
V+6E8z6BnyJZQC4J+syZFjSQCiXHEnUKtCVy/NUaa5MSnlx5IZy/ZKE9gjtbaxkrMe1kAoc0Euog
gWaqp1J6xd57mh860oG7tB2jT0DeBIrLsTFLV2bsfAuuys+cXfA8MeQyT2ZMM2vFaspqCpaxVnZt
1Y+7ZTDSTVum6YPUpNeMWC/MHABPRlIhekWG4KSfnZU2LSEeJ1g8599kJD63RdvqfgKP5kpoezZx
q8zFSpaHNLw+bE/uuaGYjBEWj8aQ6spmUEZr2w5JemUAL7bC+wMeGWEXl/jxzouN3GzALGmYG8o/
Fbu2XXWo/vh2oyskOFZIynp0nYp3kE+pOztBvzYby7j+VOVWk0eesOI82Slzab7lPVpd91HapcU+
rbTMvhKoXOglXGdgwKQG1ifsOq2/pR5rjBXTAXH+wKFmuO1kyfY0NVau5BnPFiNqccSsv2wiEK45
qxuyNaAZOnIwUB66S/QJLpwite2d3tTJZjbHaLySoTtbjnQFNCvRK4l36qPrN/qtX0k4VJ2a6ErQ
KVH8dRaT/ZTLqX2fl2r6+v51cGEIeSOvU8iyJNtykgzsDB4CVWgrQd+EM7qgHchPiDpX7u4LQ4hm
A/EWXDgd9OdJsJXoeUiMYBlB2prTxziRFfzoSvjD04g9/Khl2/d7dT6AyGtR7eKxQVDOY/x4AMMu
np1xbo3A1iPUIlOtUsi62RWof2WxBnF4v7nzQeT6BtBBUoinIsmN4+YcGTZ8JxQjcIgYSj9u1Mp2
YSvVX/+NdjgPqfmCwsQi5rgdOZlao4dxFfSKGB7ypCGKrMr2yjV2Plkk2oAcUKjkrcHxcdxKWMN0
rarMDNh4h0bOOx/r9qBWbMkX4g91rkgwrXphCHOxPEBvn3pxyaGN1HWJcq0c5omvOWjjQhQt/CSs
rzGNLiwKFBtIy3L+crWcotmisLOdwUTBL5MAFP3INauw3KaSo3ib9KSlrgRaF4aRQuAq/MJdxkF5
Moz9EFupIUIrMMln31D8QpdRcbpsZ0Yy8PSuka6VKi50kEEkqlv19Zi9k2WIHFmVmGZlB2bZj9tO
Ev02zFL0b4fmjxFFazVrpSjAwIYidooo6szMqOR5pKmkG0vfsXpt2JhVlCpuWWbylXP+UseA3a2w
FNLXtHu8IvMkLoa5N51ADa1ph7z4h8RKsn2rqlc28oWG6BjiMkwcudHTgBVxwsgUwxAGORSFYErs
wdh0Tdt81rtI0vz3d/PFxqA98z8AlqAej3sFtwz5WjTMgngyK91NQrt/ldoMNAf47e9/3hYAALIU
pO15FJ4EOCN22THheBgI1cA+DkOifWMBkZUa80qvzkJGnjCkzJDbJoVNeHCy7AHzI/FWKyGGnKVA
8N82blUnVzZFPc1+K7plV0VIZ7zfvXWojvIwa6MIz/MOJQLnv+OhXIrMFPJEo7mkqdsU1RmUVu1r
jI/zHc35gfSaLK/YqDNvUzXhdBoGg1tsyV/LcXkBTm2Tm2wsd07+0KJg1Rwh+bjm58lkQyQ4WfMi
smsJ5Q0ziJQ63Ci1URxICFd7bRHxFZjZ+eitTa3oEJCP5JVPRs8YnK6fR8mAZp0s8ibkh8VGm9aA
+0+nCdr9L4FfBm8tORxPUxXpMQZVmQWDXJ/3WWwYew6Y/Eqwcb4CqaOSKFszc7xaTs/5huLUNNm5
tWYiMncotZvCqb5PqnwwOucR0tjL+706FQJap4ry8MrOoU5FXH8S0udSbSZJPSIiqgz3vWh8Uc03
EijVerh15H6b6O0mzUlPl4tzbxVj5NWWdo3osq6H4y3AlyBOxY1rrekYJzscihhHFjTVwLRq3F2n
rM48lewksoTx0rqlmk8+PhezG+J//vz+CJyfZLRNRAL7mpcvL6jjeRWppBuoclnrWm1cMDDSHlp9
4RlN+oe+CL/GmkldVSNWbM+pOotaNrGQrMUKBGj4G1tNTVJolACLMVSunGQXtgU76herEcTb2Zkp
qsJSyZFYpP/T5q8cvs/PxqqvSdxcaoXThBsHuBSDdzJ2PI46s4wSO0inOH0srTG+b0QvXQlGzluh
DWxCCQzYeYAuj2coC6slM9JZ3KIzpsG2okcyqsXlGP3XoP2PH9P/jN7Kx/9ace0//5N//yiruUmi
uDv55z/vkh9N2ZY/u/9cf+3//djxL/3zoXorPnTN21t39606/cmjX+Tv/6t9/1v37egfmwJrmPmp
f2vm57e2z7pfjfBN15/8//3wP95+/ZWPc/X2j7/9KPuiW/9aBIvgb//66PDXP/4GxP63XbH+/X99
eP8t5/eCpEEJqe3+9/86/623b233j7/Z8t8hTcGKWWHswLZWwbDxbf3EdP5OjoNYm1L3rzQq01OU
TRf/42+6xkcgvUgqreCFX/a4bdmvH2nO3xEVJIsNC4zFQ7Hjb/+390fz9N/z9h/A/R5LXNBafhs8
y9ERQo3rF0aDG25F41L4OznHZgm0ZYWE7r5tmmJyrWRZNkmYSbuwV9W9VrVGgYihLt1PZOf3qdaM
B8uClYiVrrQf56IKxmbI/soqVXrIojZ5VML0gxkjm4N1tVRvOjLQhy5TR7wnzL67w+Gx+VlPC1Z0
aaOEvlFk+tswZG3uGgP62n2f6x9TzM5Ih7YxUp3IDDa7fNI+1/ZcyW5ZhQhBTUWRuS0mLZ3rhIX+
JdKd8IeCaeyNwIOmcpNWT2v+oBQ+AE5XXPAQS4xjaOPmZbSXldbe9ll2b5XxPLplZ6gvVSL0N9xF
o107xsVWVvPyoE7OdKgnq8k8MMtis7SW+ZTHluY6ibpsmtxqX+JkaA9GIttfbHP8OTgVNMpkyJBk
IZjo/FQj8PcRTYw/GlaR3aDzgYdBN9Y/2jw3/cZC8Umb4oc5XizP0Wc18cEs7/Wu+54gIONGWbX4
S9thk60J1M5LzdVbEx67JW5lbZ5dHOU3CHYOrojMl0760db5Aywsya2NjNAyc3jA9ZHp2hX2CJzS
r62UGvfJcqfo+6gx38auk71aKM9zWL1WlvhSdaHlSWoeu2beumaMBAJ7QHHVwhLeZJvIJdQRukTT
5C5W8310KlSzsVpxEAmtRJl9TZLWcpfGlnYoid4ZCKFujKX0UgTpGrPsPlhpPRNb94fUMTYogbro
V+7NXGMUx40uEyOYeNWjBnCDi4h+UxTRX+PY+YNwEi/tQ8PL61dFiE2MMkubwcCtRRd50jxWhGVL
4WX2WwnSLtGapx7vhn1nG9/6yvEU0GKuCeDPlXOQIxqKoG6fz/t0jL9gOPI5NkxCh1piGbpxbu9D
WduYq3OuEPl4wMQMf0v2V7+XwfZsRh6V7tRYy+yli1B/VIR1sSuFzuzmpswSeJI6U/LSUdsJte0P
jpP46D+1rt53iV9mTe/ns9JshJqxIFBUi3eYs9ofWzlLNsugWq6pp8+LGqOl2A4MWD2KH1ksm64x
Vp0HUF8KnEbtt5IRWpEbNokG1rV/TkwNt6lZszfgWIatQJVTddM8HoDYG3djo38wR3X+ohnGtJvG
6ZA4hWvMZbsNDbM+GGHS3dsqW2xp8/BzH2n5S2c8g/QJd1bTiR3cYOfDkOGUhpqahV+bnTSPFZ9A
xh/rg6anmu5K+aqGKA3Np8WcQOT0ua/LReEpUEm3nVn1N41QlJ9WOEQHIYdeL1v9flWjfpBjeaI8
EFee0mHz6XapeEIus7pR9XLx7NHRvkmWKPCWmYJJVW5VtEf3aQu8C21fIixnPoRtbd45MhYWRljt
M0Q1PGtq7owyc1bRIvkTkDvJFXndfqMI44rM8LK0q3mmW76q9d7SO/eNPHd7Y7D2EiWL2onuAS8T
wImi3Nhp5RBoPaCv+LOV4hK32nph9RucNnbnRvL4ScyT7FW1z5GD3kU1TXejU74kAIZ4XIqHTNRf
I43u5M1w047JBzwiZj8aVELIwcuK6Sae7QOUgk2W3S5W+DSN4j6bp5sWLwktij/PGX4ZdT6G97My
eYmIX5MpclAMAN2dZ9XnRAy+ZmY3nVm8SXFtCBdX9/TOmZZln831LsGynhpFyreWv5pmHQWiT8Sz
lng6mDy2u4X+gNIIsGTSXZgL5XZwChWZ97L1OwyCs7TchUuv+bmMwzS7lRWfuxO14rsOpHcpJWix
SZVngZraSbrij3Zq+TIG5a5qF/s8MwqvQ1UMOZ14L8sfpa5N9kovL5wGyY3WLF8qGduyokv7XZ2D
pmln44uc9C+gnnezlVU+2cacCcs4/eTYl/Q0CaQCU7e8b78idPR1lrraA0U5+6hG3QtbHV0NkwpP
IyrfI2jzDBZ33vfkch8WKwooMGxihDNWNJn9sUralxxMxK1lNE+T/EUq1wMx7HdtVw2ubM83k2zt
wnLY8CCBcJp7oEW5ZhzzQQyV4aWpCgDIwM2DRraV2Yt7fei7m7xmCznpq0oNjD1Xb5pqmH2cHrvX
WUXUh6LkT4ru2uskYf4ll8bBpLDkye3wxYEw7InUeLVzTIakUHa7vpC/VPgB6a30MJn5zAKOq2dD
2Y1OcWN2P1tnaj+zOzgIE3O+nyys3BsxFrtUtAerhTlotOMukp2Qu62+53H2uMwCt/cq/FQ62icL
c7BDW5E4UHGv98WgWS8A0IOlTWdXSaKXeJQCzEQ2oa6N2ErVgx/W/XBDRW/cthVG822ZGJ8QedEf
NRQjH9HR29m6MNxQCtuN3s1b9HVTr0m7L2iFpKrLnYe2WGgdBtPcxHrWrZN3F4VW6sEPmT01WUYA
fwug0TJt90ltKfuEyuIua20QrYXjx0mYuoYsek+J8tRFG2VnV9VL5qjjbSGyZw2sK3AmLTDVttu1
c/k9rerX3hn9epgjd4hhghOQL9s4au4LoE+wDR4AdQo/SrN524XxTlit7pWG8rNL7YNWzrHL8woz
JnPQacv2hYmUURfmih+mylNdl7lXKNhd1IJaiSL2SkSyvWhr666Ew//BbFR1W05R4q2ian7ZDAiA
cdp6plA8aSrU50iui9twBBsfkW7229As9sskV59rrV52cdyTgZtdtEI7N4ytvZo3brmo86Yaeser
WrHVRn0TlXayMftE9ytzcR5STLLKfNwW4BJuTD3fOHKLdoaULvtSyXeqJJmbbDS2qGUjy4T1ajbG
hAO1MrrpoM+7Ngp3U1Ns06gc3SldWl/v5JfK6IWvqPVOLW03nTUFbj03k2pX97qefAz7RXcJ4e4k
Z2AIo772SA7bnjxIkS+XSOcMpsMRPjVeu4Tdvlgkr6No75ly95TEmeKiL11yi2e+juu7axfZNtbD
DPHHhxDz6U0viB8sJzzgJhp6WstpnOHjPIdL6umt/KGRplvTSC1XUpR7FfK2qxS1c1tFIWFWKr+U
CuLZxWQB+lLkbD9qc7GJiEfuIpOoqbfukyR27cTZIwITHcA/gJ3u59UMYvgIfrny8jF/HYj2DwjU
4NUzxM9ZrG6spdeDyEji2pWsLndV0nKHKg4b/H1sB7OlVnmJorqhONJ8Zs/sKTv4Q56pvtKM4k3I
RrdN4sTaG9i3++bcs+QS9XtvleXzEtdPLXrunp6O1qYlwqJkJrh/OXwty7WlDwSko0f+pXUXBJJ1
vOCKKP5ZSr3yJOUAD6ahuOuy+gAS3R31EImbqv0V9mSe3EnzVs4xplQme9iOxXSQ4vzNXHokv2Nn
ry79a96pdhAaYbOZeC9scUuMv43IjGz7wVS2RQbvxlUrc9jj6ysDfJGX15Yil2vEU7hLIq0Lkk6e
b6WFgK0bWVaLXSifnNr8oYVqu6uNTnYXJbGIIIvEE408sUSkqPsgNziFuZpTzA/10Hw16nwaffSA
lFfdQBLJSMLItfW0ekwUe9oL2AgEYIdOqT9Y1nyb4OW80QdRf8gTfdiQWTL+6gWSMQ3eY7dS6iwe
dT/hp1NUbtoqqpGBbZe9gXle4Xa1+taJHBzb7DTtjWGWN/Og/Gxt7YcChMSvqyhoMRoIw/rVSMrw
sayyamOUrbVD4b7cZ8ZPDeyyF+vao23PL10k2x7invreKMvP+fo2gXsZu2lbdC6DPWwzXf0et/ne
iabljiBxZxFTWyLtvWgGGRmmZlBIsrJpDSff1FktXNWSB29I7k0M4YDYa2+Y7hK0d+1+0rG6l21J
f5R6w42zxwEw7p2E6uKmszLxJNJO98hS70djfrYT7WPPcN9Rc+b/1astf3OSzsVN6i8lrJRHxHFL
t07nz4tovze2eG4j7V5BSJe1rkyPoVUXLpk0Lq+qSXzTwie+1sfCC+eoiNwxVam+K8Z4oxHFPC52
vzxEQJc2Shfhxxs52l5YxPaVhc9LY+fyfT8q23qsf4YOVpxKcZcvCaT8GLx92hCpcZ8jdTj6OvnA
tQ1tE2VxeTf2CANqoS15WSwNH3k36tyviePxkO1/JlYffgzLSHk2hmL8S0uqzENYfbxXK1ntOQzM
7HvUhOptHGo9Al9mH27mOumJvIYKTf++3olQ1X4kxtAEmTZZLtmq2h8q6anKOvWwJOm2RHp0G/UC
7nD108QLGGk9YDEGU5Cq2edYlpJdOjg4hg3VV11ZvF4KF98IFe66BseuXFSIXzq9IblY6B60yN6h
eL64Ck8TH//xxCsqse3mFMRNrw63aLod+kEIj13X3w8y6gT6aFZ+hI91KDg9i7BX9lbS/uj0RbiF
0vvIUKPwbAL9q8WnJVFGr9O0qnZ7CJ93y6Dc40h1gJLf7iopN29Q4MeFL4w81WkJTZxhE1l15xtN
3N5RlLpTs2Vrj6rnaMjN19HytVjaFg6/ZNYPuKY7N7o5bqpR019AbH4geZUf9D7VePeNymHM5+95
zD50kaT+C8m2D0Y9ba1a47IWlhvxq06kJq4kpfp9Ip54GBxEv5eg4aHiZ0rZXVJUhxlY2bdx5Vca
sfISN/YeK7R7nqiLh+X2W5M726nlpKTszsOSRECxKO40WX7kKPNmVKzoNrVCMyjLSPV5gtZ+XzSa
V6TtJi772IsxekFYNoYTKxdT64Js2Rp97mVz9YAG7DZjND9UJgkUyPD7/0Pedy05jqPpvso+QGMP
vbmlkUulkdJV1Q2jKrMKBEiQBEk4Pv35NLO7bU7MbMzcnrno6OiezpKUFPD/n1VZNJTjJo5DIu68
GFOM2WJ7aiBTKmfiNe9x4JFCGzsuZSpBnoxhDD3RuqIXy2Vh6WuKBP8VrjYMzvk9V9g0uzGU+7Vx
lyUNzecy8KSSaTxWdsr953xARvlqbjtCQpVjOwMgtaaTbwvfiOY5z6fBKxtIvGugV/psZTC9iFWt
Z8/N7VyG1LBdJ9L2GjQyqdFDa3bYJse9QenlMesjc+jGramURhVUkXGjPpZ2q6c5Cvbe1H3viYyb
aqERvrt+ajT0nfp5mrcMiHEyH2NvxZACFUDQwmRIEeoPFWj3Hsb6aZ1QcNcr598LX8/PEgmiOmwx
9OI7XOSzj4XDQhpRw/+Y38VanrSCHGPy4u3YgebaE4fccOBpfOfZTKJ62mdvjcPGHUB/sFeJpz8j
jpmmnvqsSG34jYa4VSXA0gJDADZXvw3ek77HuCmR31FNfQ5wnQ3fbEP3eRMVQzZZDKHqlCYzWjYM
87GyKw/GIgIno6+aUqKj+SSszSsa9cEeuc7Zm5PuvbUY1Po+GQ8Gk1gVI6SvyBVBcwduGjEFL6Nb
kYrZDXs1A5hxc1Qkrhnvgw3fTLgfThDuk2qwnGPlhy0GSyrZIXWbvS441LJZBrhWh/5e0U+dhLiM
qB7qUWXD0UN2YDWlQEngR3r11BRVeK77gmaxLQBhuqPn5/dmwUXQhjYoUUTc4/8LbBmW4XzvNygy
yVw0nFHX+GVpqd65lnvYOpRXwAER7jc3neE9hpYx18UQCXgBk/xhRMRcuTDxw/ae2CEmYq09ikGK
p92JLHlYMKWGYovZ/WTIB22GS0OWn6rvdl5HXyBbbN/mHDluviR+GSfCFM3Ggotn6VMPKdRbphNc
96Y3NxRMFI4ESGOxLfkcfcL3YCJf09T6xSjSsB69dEd5huwBVOc4P68w0cONEnWgfpGdksMJt/PR
LOLr4FGM9p6hFblWi3/FnNoWkw/305RkbxKy/Z1lWItDem44qwSN0DsxZU+gS77IxV4RqH/Ezf+g
1qW2S7KL5VhNQXRYwJSVgUOJaRaU0dYd0sS8NP3M2yJNrNxB9nQF23B7pICAJQNfCo2LAl9xhIQu
oI8MtfScS9p+byIL6HCdLN+xntGvFNLmyiytKwCt0N0SLpjJVoHJIolZ0W9Xf6Hke9ODSNzcULX4
m5M0Xlq1DXnzgY/+nEbcO6sSp3jFfzFPiByVYdjumu5T2OGINdCv6OKwgeldgoyPelb9m+L6AEBm
+Bm1K14eJOvlSHqKML5oN6wE2RUz1aXl8GBj+GQ1yxVukSBcH2xsU5TookFBpPZlQlAV9qJZv+Mt
jscxjL4A48WrGyhwhjTuS2LGYd8gmm8XzFmLXkxzHQBClJ3FBYZM8d3tE6kkAINiQTvsYd30i5kA
VHkz1oFOpdCdKotqTA1oc2L4jNBM8hji9w2Eyl1BswEYbBe9R8rVvhvmTyAxbe33Lq3CGJp05LLJ
Mh58wMCm098kjsMCp81LPEfHZBmuPJ0uvXbTYXOpvAQdfsu5i96FQ7BXA6xGM0Wq1oTNfrYeYs9N
JK5KsODKzO34HNg+Ms3XcaL3Cs9v0Yfkqpo2uEuXrb2k23paIcooCHc3a7RG1wgpc9SClRyJJG5h
BJiXGOrW16dZr3WMr/UroW36YzLxApCqB84XAmyNVH5OPDM/mgFT+zbMh4lMP9TWlMOo9uiqR59w
g/szyE+m3zaE2bFvwI9fh9D+whGPir+8kQ/joKssReX8FM1nsB9pFfuTvQyQ/haMNrJsTSpxe6Ez
pGTAUeqZ5/YQd2qFI2MsWY7aoN448yTFeIc+kbWy1AhsEmY95mKC/ducRMdOcYv0tWgkKNvIvb7w
0w1TEQ77gjYAm7rm3KJGoUpjXsZk2Srty29EDrKGm+V4CxIvI7ADJ7xD/dBge44XoNUzKm+xCpms
wBuk2FTGa79uawHXHcGELs0rgf/gDpV/J6qb7m7MBH3AoLgAXu5eWwMYEU4yXeW5TV+WGY8N6ci5
69Z5hybgA9P5t8309AmKpH0j4weZR7okcrtzXfC9TdenwLlfOaZc+GPzehDNScJFW6DaBLsu4Odf
Q+NflvkmBMQg6sGvCp51JwVFdtvyK1JpXjUEnyv29aUKF++6RsHjuBlv53IUoiJcr6857ESVDtbC
W+bmLvJk/5jGpK8WGQ6fiGO8iMBdV2QOJ4lxVc59TOxunZZiituuYl50n5jG2zt4kOoNtXr48sKy
MMr5PKdTtI+7FQecITghljEuZRMcKPXKtBm3x27Ax45Lle1G45Vr+nVNx+k8SNOUfDRlY+2uT4Gd
J5hDn5OMTE+0JWEtGywwQrTqsZ/ZnYeyVwBd2GT4cEO9gqagQj33QfrQYNS0yN3GIC4UOJj+gNwf
VIk2y2lIrcB9DuSuw8nkqUuaPLZ+Qmt/8ehuSKUs8pGjeJeGT0TO4i5X+bZLoFSs5YCeXszFAVls
HZhgO0U+BjGwGsmO4OdXUATtolDdLzk5YkcFyhK7n0PIf4ZzkhV90F1wX/ZHMdH9NM5oIUrlIdNr
acK3rA28X8DVOqwNWVdj+WM/M0W+NhiDkDblR8e5TTxk96JSe9GYGDq2R+vNBSaBaR9yeVw73xXT
pvu9ntKjRSNNmh5CNZ6zZEmqGBj7unp+QVAnVQifDfup5bRafXY/b/3wiFOcgm3z2kMQ6+YcA/w7
oMqSefvczQtApy8DD+gJ5goPj6ENXyds8EUbcmjK0Kzdy23HMwkeYl3lGevFR9KHz5SBUMPH+qyT
DE2tz/7QVlCOI04Fyrdr66+6BJmGglw3VU02z2XbtktlMNiAgMZIpXjzXawuqd2kbS1zPGhQ/a4H
P2c45Yyd35Tte+BiJpLPnlPqBTzpeeLqMVhZ+hPr5VWKzUe6p2HiIZbrglEubvl3FsTHEaMT0o+L
1I0U7HfSXN00JiixRhWTa+INh5QdwmJjbt43N6pAip5cNZVP6eJ9RD26cC0XAmC/PoApGAsto+ep
me8AT244PtU+zlccqFC3fieR95A2Qen552zwqkhk5Ghlj+1kHkAA6c6DvaOxPyaEMteN3b4E2+D2
SMS9ApzFWaCA4TINLKyVVz8IF8Qviae8Hw9hB6zUhGmZrZlXQ0p9yLtXdElXQMauOBNJuUgHmwql
L0OA747lti87X8OcnK2fLGtW7Hph9xYnERZWzXcIyKo8ZBngfhQXrH1o7/EtKF4KNoHwpw4NINVE
9LPuIlmEitZTI3ZWjweU9+all+tHhx0Iq29Qjn1nyo03YD3o9pFhbDvR/sNfZ7rDORhPJUS+IE+8
6cEtkIMQIsiDW+Od3ti9HCxMLgZkQkRGOsJkFquCK50duxl6u6TZHpin5/1oI/zzdkV0QIMeoh5D
FGJwvZ2I5UOTLe+eB+DOd3FckiV7USP4R4curiLlzF0YSpz2DApkBOzM8andbDkjjv7NC1Hl0OJC
K7tQ78b0aVLzSY/BZQXji0ZZFtQL4L3C33RWojvXx/4v7rsmf5iyAHYV4Nqt5tWGhWjStIoW1VQm
zLui9baDb8K1yiZ/KFBbv5RbAIhqazcgCSQkBaiT8LmBjq2ya35qqcOXPRUlIEZWdZF/j+2+mJsx
OSTYYXDeKFVkqBk4h0P4SywBIAuLCaUfwIkk+a5RYxNVeba1R5TJ9hiBlFx22qh2P2JIhLQwNcFu
zrrokCNo/Qg3IUVKLG9c4TDU08oXffe08okg+4EHryBg72gX7BLrw/nEn3BlHhY4dfGQCHseFXUd
4JJ07AuWL/j6O+LtsYvg7UZDLQZv+hpApvwcU/FFT5t5ij3LpkpEGWRQI1qiypX68Z7l6C2QyPDg
deb8puCIb7gQzh5biI2wNARrxW0UPDVmct/mBPv7MjUeDMHiDYjtVGFEJWVLUnYXsrYF92RQE721
VxhbeWWT5ntAogcfw4kZvuA3W+YcM0o8tDU3WuAlgKFl6pXjajMBr73UAZER8QGT5nmTN0pAnUgS
gwdCzmGD5m0MBfZxavqrW+x0lcoDoCGwLq1oUEK5XN7HEBxsBff41wT3EnqJn/rNPuau67oSkjRZ
OkM/VPgdpm3QyqxD4HGYc7CbH3H0YDFO6TjdSbddsgnoAOfhScz5dsj9hRWt1PdZwjCsnliX7tpw
uY/5dGeVqIVLV8ilHb2yMfjMfGnuieVd9beX3LnPfOsrxCjc0mwRbTPOOJGUeWqavsVRjk6tbSo0
aT8mM77T5DA4vfdpg9sfm6vwg69NLttqys0RyTwjRj7f5LseHwPohwF7ng8EMNcgKDyCLJGIHPNu
lPshxDFGww7sbJ+jD9pcZznVREYPvbXfRITECEhpvqMq9cTWAV1U45WbJjtFjcphmA9P8YTPA/mZ
4d0cguQY5eO0gWr8G9QqpgxoZR4/RTIG3YTqtXrwYrjIoAytck/iaM1ZWAikLr+hZTOvEoNEh0I0
w5vx2Fo2MWnLwIdcL17vrRoOWdJ/wMZ7gT1gK9HwRu6GOAM31aEQaFxm/GHautIk7LRuABNRbD0X
fTtg4EyxvMKyWBJODyAY1jqbRyzcckzvU18EtectmV+kAwNYR/rtc+jauVpmOu9CiBReNtMKSGrm
MT8ucgx5kVuTHdksw/cosFBSuETTPfUDcg/fENiIPobQtZxTh18aAqfEV5gOgnerNoq7dkwe5ggi
jz3zJR4kQd6inqUX16TDPV8AKe54gtXahiGe2jFYH4Z4bc9UJeQp18Hytedp/DiPNv9sNIeBYbOm
OwNs8BCmmoGycFIhsHJCcQz+thVHkI9NHadteLdAuxyCL2mil0XH497XNgX3m3Z16ibIduJ+A0ni
kr3z4u4zSjaDuLUUKI4MlmE/8jDDWpq3Zq+YNg8q7O3ew2O3Q4dj8thPQ/iFBjfe1jPTA7I7Mdmk
c/xhLTvb0NcfAG270jXtrgc9JKCRlWiTiEfJz/i0pvM6jOE3z3fe06aRG7D64VijVQ9jTQ+3EiWI
nNEI2WFdt+2dQ/ZMLF18DTPlfwqEZtT+MPJico3DsLfss0QA7cdyi8ri5D2P1zcoBgLQqM0uYkbu
EGse/Zii8Zh69/DE3ruoAZ+R+vwbjx2miPQJ2R7PA7HvWgRIho3bdG8nDP15NN0I1uTa9IAcOf7X
FavuvV8DasAfBy7xJrVtzvmsuwfnZXXao7eoBA2SSuj8FQZr73WZMmqqxRLGCsl4CdHWUhqil9Jx
qcGStGAdpI8MFZFgE+mRa8R9dwfvEy3BDOVPI4WPfcTVFZK2ZqO5fa0WcL7Qbn1GwU1TGnfQxwQQ
GuAiqDi4ym8swDqrrTbY45DEG3Q8vGQOeAObN1GylR8UoxroHJlupGFyBFyf1ZA6+Bj9Eav2gu4c
Xbh5wovGeQw2IGALBxuXsZ+tXNZHt/j+ejDTCJR7mDmAm7+P1XG19G30VcdWQxUygTuIow8t0jJF
utwhu0Et7abpKUnJUIFcwz7sZf3JrCDC0hmYrlhbc4I0jRx157J3OWtVD7EETZ06cuq6VFwQgbOt
ZSSIe5gtvuFgA4YbZozawwUTM90SVzKHHadQ6zy4IlHB8EG7SdTwKei71CzbbgpYv++HMLrzJzRV
ZYvz3rct/sS19C0N86NkJj4DfcA1L0OSfHeMZndzPwy40NxwD3AvAb/ZszOxNL5XWtrnEXA0fr05
AdIQ+a/EwFJbAZzVZ62m8RM5NQsiYzIRYh9IVtzK8x3dFE6bgfDxfgpTUeimUZ98bbvnOFHqiw1k
3FbRBFs83McUeH1gtkZXdGrSFxsk5sDUzA6Aq3iV0vU69Ga+IITIh5MRkYkWjr/jimP5bkjNfM5Z
BLFRHDfdLlyEve+8gXy2C7Rac6foD49l3oEFkwGn59kQ1+/KusKZxl6HNpCV4ajlqfvFNo+obQ92
gnSgJrqsL7x1wTUGuQgWrf7RZ/jNr9N9gOG5xnKdvmmf3qbAlB1NB4AGqXHTZZ4kFCwJ9C4RrAnP
zhcttOBiBUWF/aawyTY9oreYHVTvNujCtAmLIKTfUY0LzMIfoJbrzHSMedS/Q38ny2idc7zm+HMh
bC7jSU73cHjPCOMM29eoVyatMkqQvabQzxdA8YfZz43gOlOqjwNdzY9UDdOLD5nl/Tg6U9LxHqI1
/L59hBU2W9g/IUNUf6XjPP7yptWH3C7uxSGUgboPId4B0OC1+gtbsmErE5J3pe+3gJQH9auNnXpo
egj5AeLamsP2UcEOyq/IWNZF2AuIRKzmF93HWCXRycgPXPnY95ET11wCg6NoQblo5aHK6ozv11Jt
mZcW3QbMy6Gd+RiqNZxKRnv8xhab4R3k9CtZU3c/5ClkYcBIijlBYj8sJ9uOrWg/3+ygdggHU8jk
mAkGwratWo28aNovvJIktZcJrsc3Ipm44Cd1d9jskh9xYmYPPBGLeNHPwn+FSoADdRRR/NhmyRPq
hd8jvvZlC7VthaoAhgEnyw+t8rOrB7Rs3hMv6B7bLdf3grvt2yoUKF/4N77mmnegCsP8Iemgo0j9
ba2WBTKfGVaSXdjN4mEaxwRQ2ExL7SXA/9J1PAvsFcUYCgqDydhAKde1T2HWx5AgTSiEbYIUIIIS
l6YhaLykgu+4P4BB2Mb0we8XdtfDhFAb2aw1X8LS4noolXLteYFLt4xgukCGdtadfKj5WZF3EX2U
bDLf4NEHKuik1MW8rPkP3djmGdWX86uhuq9GKfMPyuL4V9f3+mJD1zwusZWmBvPVH8Ao5FOBpz0/
APu/DUNZ1l9mvGRWZcPUf4pNszcCgq5GwBbUhPncPaCs+I3naHYlXZ8it9+O5W2hqZFMkNGqQUPB
OfSlAOS9ASGN++nRhSO05WLGP/OmZGcIzvrcJ8HLFmvmofmYIfJT2QTZgEsCpRV22im7Z9sYHcYA
he801OsvlKBGO+eNOE1GYHQ4AvES0pZOBzEw9qi0TaqBiaVqgh4AKRIAMRYx7xHLa8sOBCgUfHaB
Sq/Ux+m1iGDd8RU1zvWA/oaCwfp01O04TCedrDivowXh6nhs1s810zIsbm0bd1MEzlMDBT9uJFFV
TiHPs5TMJZiErQiHOD4lParIVjvTo8s3dY50w6F8VbEGWbdGNTGT96WZcleDNQP1tlzCmQLIxwqL
CCxaUWYvMnv2XUgf445vLy6Jl/PSmr4t1zi66fAGgfbZCLpNPfh3HExDvU5Q46HCfsOh1JPdSM1y
52vTPg0sDKu8wWCnkfkAPG2QKDeZp7XwbUzvBDoRDqCTSQUxHK0GNZp3FlhYJ0zu3cg9KJ6YN3yG
PMkuyF8RH3aCErxMEVCybRGAlEV4nzw2AQA7kbk9xtx5R4bhlzNqkMXCh1VjnMrHjwB53FUMeraK
khAalRhlfwuTw5OLlfyB5R9KGcgJ6RQcPfYxmgSFZ9BEOdvxX/46imok2t07mUh4VpJcXlJIA2/P
FApQ/V4nD7x5Whg1wGPD6TmnDSSHYIe9Vw5SGb+aleQvYPWgrZ08UTsDEU2SNLFX4L5kP0UYLJjd
Ufr2zKDYLDsn7OcEv2npp9z7Aey3vYL6ATC8jQNUViN5ZwqHbd+4FuKSXkNpumDWREDJQyco6IDA
zT89EwSvVBi1o7LPzk4oDBXJuN3FUBccvAU5G2ScoeTxQOoUZsARAhqcAVDhY3cheIcn6DIC1HGQ
9ckn2XalJEt2KrTeTeqFDrh8FlMVEPQr0yxUde8MJiHR2NpAsZaAeFvx4Gob4VohM3YgfrE2rEjo
ySs8UMlN9cnxliGtqzYmw3KOoBW/M3RuAXyn01OD9beYVzRsVkOogIriCWkLQIHqOWDARIvRLPEl
IyDOltmpV9RSJa8RW7s9UqjBz8YtinQQVt5vhRvsAUr25RRN8/ChIoyeiVsFdsZF7Ydg63AtyPx1
Fir5JA2m4Ea6PRlbv+7xAyuq7HKH+Q7yfrL4tEgIYCFsCe3V62JSUwFApk0ZPqzc4UkWWfwF2iV6
xjIyXn1UnwL65LeB04qtIJnNLzTryGWcGatNCnkeRTXD1Vvlt2yB1NZtGOtSSvoaX/68HJvRgkpZ
2Zlvfvo8Rjdqc/ZuRP4yJZBpQQOPXYrHu7A3/AtdkpNvxvkeewo/xxNJvupp4pXuVvYTAi+Lvj6M
SkdnU/fMZ0R1H+LVD8C8AwF94gM0TxAKkHPfNz2A8nDhB8bW8QFdLRsr4nwTEBskaCArFsBhmJiX
4Gu0Ju1H23B8AiylP4izgOtWrFFtz5pdlkFkFOGrNp+iAJAmoF5Dv4QSiqh4yMR9NmbzEd5qD1+5
NGwPcU/D5ZAToPEW615hhMCGhM6dR4ki5SqDfxhSLedF5dZmHiRtDLcfbCSvZrPTNwIc75rm7XyX
LBADiy52ULMiv6dYke2FZ1BmL/4EmInAWXue8W9hFMjz/pE3/QLqHMXqrxmA6xeUyBoLgsZP9UkZ
MQTAz9awWowVNXcRBHuS0mEfohakLyFYAMnCjd+/Kkq/phsW5t2Wx/YrZLGAdUaO9XuLQcCWQyCy
qhudfxBpN7flmLTxGQ97/hYvVj1ZNFrgzWPXLMgosIdkqw/UOuEZFMmNyuo1mKOT1sny2uCt38EQ
o4pI9usXgMkd1F0KQuMQGs0K7lbAr/CrPIcMHugsg0jXqtkCLEjZXhrxnAXrYxCT5k4ZFtY2azaE
dHrifdripmzXEX9JARQuPEA5D8XaiWW1g4xtmL4rLtVYri67cfgBP8xevNS+ZXw3DlBndcB9Xvo4
aksVxxsKaVpkuJEmfvRXwo4DRMN3juFHI9sk2KkNaux2SZtyS1vshhtErAKwErEvFIP03eQjZlIs
YfAa5VMEAwURT7CiNmc15eOzk7H4hFsfd4zwNLtHegCo3gUKojrKhuRGQUXQPG3U+xZCovQoECoB
iQduDCRexBfuR6oEku9944vR5ygSuASd8h6RTk5LPOPiMczX4UnOlr+HnK67BeKacz4I9oiSte4E
+h6oczD3KPvGxoa7A6w6zTxWAyDI6qGL08fcpLbiLqAvEoPV+4SKlsKFSXPWdHI7LpPss2cx/xpB
c/zTDJkuKBQ4yPULByxQkdjlPTxHBYpek4fQLem3ZEb8mY3QlVRKx3IOfcvYIs0obV8ZFRsBUgtc
mBgodF28DKgjjsMjEOHmq5fz/kLDzO4npLF8QQGMQHxbuv2gMhwhaojWO05MeliGm9gq2qgDtKy9
QiFCvfAYXjiJCf8QkKu+xFmvznry55Mbw+nEhg1TQIjbkFgCj03qRxV8HBZSeaRHYf1bf5rW8jsT
Kf5hdE9r280QAUVxnJcYWBjOdMTPd/UWcizcCpq8H2JGsGSBNDP4AnIghhPutO+oiGefM+uuGADt
YUGGeiFASXxAlL4g5J13x4alyQJpH76nuGUzTxZrrtvvmRz1vs1xkOVLNu4A0d38mltS4jgFQ93A
ULDA9lIOK2SNXWLDo4FL5RtG+fZnDlXjK0L+wnZPEGp78jKKCyqXYBpunqQcgj5BXyg34O9Xn+SH
MLVR5VL8iTDoZiAGjd1jSR/vbQCzjZ03g6VVJTDWJOmIdSg+EtfNAW6rba2xiKTPvuTg8GA1o6Hx
vy9BHr1NfrIerPLDkiasffHZiPUfERyAKTuAM3JsoTibqMYHqiL7dJN64wuvXQe5g0Y3CCJrJap6
B7E31hnsD80JB30AHj1oHhnEj78IknkAkCAJDmyjgdFISoZn27cb+rRFpttPFg/RIRx1tgsghQYf
kw8Hn9OpjPEVwrCdJ/Yk8QXFFKREd5xvOxaAFXeKZ6k/mjxoXmkbDzFQWjB2Ns3k5xxtKQJ7oVAL
7IwPw3P+destsJLghgfPdn78bdTgV53c8v0aCv5oUh2aEl6WrZJAU19SxfuiBfR9AHb+icidUJQp
DjLgKwEGyqZph6LxWN7WG9HigJJ15HoEkKVA/ycbecIFFFxCJKuJQ+yz6DWRqv+C+SUrpZfN1W/g
rPN59Fp6UE0+H8QUrr/4BvUNdM04KMUYQUiH7oCfmNNVjZ5UCLVUs9VK2qEEqkL2Q0uX4wKZdjUt
wQhsa/s5g95/gC0Zck0jDOgcNSSYBjM/BK0aif5FgQft6w5sBFyCAxhisUYTiF/QPkgkxDR09mLV
HxzszufZ3PborjOnnrrhwNeQYdWmIF+y1LL3LZ3AXeIpBGOFseiCSeI+W5n6wfLO7kTP5toR0r6w
FaLkekrBtNsQckYeSnUWEmL7DCKySg/4giwrZc/Cki9Jj0lyRSHXCUk07Wlk8/Jq0bUAx4aILhRW
odMwR2OVeqvdce7ay2/hisA69Cexw7L5XRlKku+mOM12iG9gBZug8eX+K+4nsPHrzeawNgwirhmt
yPWKhssPShtW9X4Ht0SIMkNX0AFPWApn9DecDkON1WXbwSgcVsqJYCp+i2KWwagY5rDFqGmHu8u/
hGAsz0HcZvctafQ7VP/TK4VQpvqNQXxjR88ke47pZ8/bFmKQBYvxb+vSJlkb9u3BQpKHsjPoj0ni
utqPuNkzLDJ7BWdR8TfP7n/Zh/9ki/0fX/L/L/Zl5Bj+n/82CP8/9uVynH9+/4/Pn/1/PMB4/PPP
xmf8l3+3MMMD/Z+w4CPRJrkl2iDZ778tzEhru7mRkfeXIjkUVAv+ze8WZg+F6fAYIpQc6Xi3yivc
23+zMKf/mcAPjRS7AD8xxV//FQvzn03uBElkONsREfmXqAyjGRASEJ3XPAWYhUnR37fZ5v0vMWD/
6Kf/xaCfJg1YnEaSy8DjrwKPZeGgZ/7DZ/1fT90fzdf/6Gf/JRBj8RVc2IADrjhdHiF2yqoFtWP/
5g+/pTb8IUUsBFogRaCby9Dzb1OCsJyBwqn2773y2zv64w/XC0CXBq98MRgGAQrfwakW/v3b+Kcs
gT9+LH/Olfj9F/qXDJkc3W5AOnp6BdbR1MqQ8Xs/eFDDgDI5/nuv/y9ed4M/gWwb/gjfKbQumG6X
9l7zLwWr/P768cD/8cPJJhzyEJc2l62HvaqJoje7et//+Qv/R5/NXwLbFnBzm2Msv6R6xLw1YyrF
FdqWWev9L8/NnxNF/ufV+3/JilhHa7chARlP02m77800HeYY8bU2ZiuuvJvm2Vc/iJd2+3/+lv7B
t+CvaW09YhLtClzpwpV62CBPBN4S/WvFvL+/m798fRFGPwwDqksuHk3ggdc9TsL4/Z+/8L99JL+H
r/z+w//y/e2QL6DSRenLIv06QBogmOz/y9mZLbeNJG37ihCBfTkFd4qSoF32CUK2JayFvbBd/f+w
J/4JNz7LiuHJdLTbA5IAKisrM9/n9d3woHfP7vwENtyvScaz26xON6hSmb3c5/JnGB6cbsv/lt5P
Ro6+WDT/wI7+9GUW650De2vONC/uZFgzjTls5+hKQQ6dAjvNGC//QV0ZJ8oZMOmhd18djvsFSzav
ycfUk/CQKf3nH3Vvnf+OoE0Y9w69l2mjlB9njfwXt+18e/70TRfBgxQvFGPc93c0GQ+G8WOi9G1z
R7DMQEqoDejm0WwqjctwzVaR1Qp8gu/k40otPLpyXzmU/0Nw/NP3WMQZBr1TpcEs4E4VZ3mEx9By
7bui22k2dwjhl86ZhCruHWNhlLtJaU/ltHI0CAtMsYVm6I8dY2r2Icu2yH58Mqe/3yHnk1X+D6rj
t/DKTEfGjHCV3NWiR8LVOIcB+bFbm8wqMVgHrHc1NKWO4rR60JRc+nnbMy5vpc8wL06tWn8klXdK
KvHqGcm9PinX0ktexzZ6UlpgKqjw0YIcB/LJJp6uXE25diTjIWPcHrrQeKLv8iMT6nqgmIBodfzO
xMomzrE5jeMrqdDxDMN946YMU803djc+kBccGcLaSelcKXHEXI56PN+xBKwHdYebtpe72dTuUqX9
nhT1dVFpKjPI9d5juitO8rsEPi+jZ6hmciTjef48KMM2H7NNY6VUxGms6/l4tJLqiHp51/Y4A+T9
jaEV93lebaM+KxjRCgMKxxdGwUUM1wYRITnM6kDv2eDiEcbFWXC5k7kurtW2MOkqGa0fIuT6+zP/
LAouA/tIycqaONDTCN/qSUOpQmwuuvQSb5sO6Cw9svPAHHgh5s5GiFl9u+zai+TLLEXm2pVRBzWa
IT+2wxvXTe7/fu1PVsGSK9UrLWI3x6oD4DgQICaGJfDvaBh6rW1PXHbfl1AyRuomzPemNpgG706a
+TFVsy+Imp880iWfFsK25qHvrpkwVqQ/5+W9ZMptfdnNWQRRxRrBLxtRi2rTHVaKlVE3aDN1lzG+
eOF7s4iPo+V6VW1rTYD8N5gVhbkhu2guvO/6v5MkiZERQI65CSguWL5nRc1+aLL4spxCXSxf2tJp
65p5G+Rjfi4R+7Ydvf/9xn/2VBcLVXjxlKixbAKNyX0qUXNgqjTEL7m4uXRTc1wl7/qBsIPbrLny
+OarQjgXrVUMGv99y1NDKcpzHSjIRu/nnFOhKBP1i1zoz3fF9BZ5Vq5jHmKWSReI1t0VDXPdLc3h
L4LxZxdf5FkGwxl15nJx3Qu3FHRmNC/ttL7slp+jz297bWiNDWpTlyhTN/EeqZy1TrE9/+KBnrPm
/5tjAPn699VFT1dkYNgxoEYofehHW4jVD3WWXtGt+hjM5Fh0jIpaVGH/J1uG/5+U4q/7709sbXua
VWzdAr3KPnifVkbBPOdl92qxaL3SibKB6ZdAbyqivQdZoDTN/d8v/kk+Zi5dYhDfulFSIQPpO6d4
K4SlfJsd4IV5H7qbuR7VbcZrBhen1m9cxwMoUCOIXGWWdk/KUN8WvRVuZ4cG5Tjbxk2Oi7tfVABn
FKivPsM9w4nu5a+MbhXtUs2+8AVaBARGaJxxVNQuqFz3PRqRX8i+++Lafz6M4Z7374cZShE2HqNK
ge5kyl5YsEal4TyroArsIW9OEpnMJq/U9vD3Z3B+Lf/wui5J3XM3CK+g8Beg0fS1RqXr3gH8uOzi
ixiBA2J4Ji6x1U52uFIap/NbTGy+uPqfswV8A/59qzQDYRVK4S5AoZkwmGeJK3PoxLqVmnbRho6j
5L8/QqYWfU47a4JYKTkxjLYJ7oUJrMtuzyJUhLVRdcnotoHTTTpdqfaXPSGi/PvFF456/w0L7iIs
wIGbREKrNMDywTyoXYmqbEh+4i1BJl5X8yYde/RMbpxdT7Q/6EQa9QZzRu+LL/DZm7UIHaWTE2Xt
pglm0d6XVXMlC+/j77/ts0svNvtSSc2mEV0HPtP8WanmL3qev/5+afv89f60IBaLm4lEQ4Znslla
jvKg1ZNNkb7wOK8q6HoiJK3rCp3COkudFzuOzfVQa7WfEayOCphEiErINLwZxRcKdfngiEK5ZjQ9
xNZalJxuJgWgVChWMPnYjsOs2c26nW+KSvV2EHIf6z4Uaw0fjDUoNX3TK/SUYje2mEKCuNBrndh3
VMzXjI4bWxeeFyyZumb+1qoOMeolvwP2c6N4dExogrZroc/ua0bHn5MfI9MGSsQHTP+61zAbpiOc
4WpNN2DaTK76U05tulIHJ11PWVv586AJ2hs2ignbe3V6wfwJ+iIAfz2YxbH/MSZoEWuRXLjbLAnZ
7aDk0zSWdcAoRbYGCcBIRye+iHSfbMzOYj3QJXfNPuurAOSSWNHYdc4zUO8IWKk5QBRCC1yFMVgN
Th5zGUdfJKafRClnEdD7JjbbSLWrgFAeHxBRoHryRH0Y9f6LT/hkNSzJ0To0y8x2VaZ6mvCkCKYx
Sr3Rvgiy52D6h+XgLEJ4pg9l2CPJDCjFS+YuG+bkPEehcqBMB21Ssi+ezmc/YhHMxzkTlepobdBW
9S3eFN/Vonz8+5L+7AksgviYZIyw1UMdoL4wvrmNIe4LFW9WZGLq+u8f8dm3X8S6aa6zwkmmKgBi
eEK/9CvN3Je/X/qzb7+IdU016SmA5Spo8kS/6iRT1qDxQfJwOP7iGX/2EYuQJw09c6Ae2oGeqECx
QFjRX2+qVTUx7Pv3X/HJDVoaAktFOlMz6XZg02RnuGJ6Sr3hC8/Bz669OOXMjl0nfcW1lRwAKzzu
66q9rLJv2svXn3nHyKb7FWAq2Fi7+LLDMGzrfycWTuYqkwUVIcj77iC84S0yvMtylqXLuT6Odt20
qh048OvRZUeZnw4APC57kOeH8NvhqfEUzAJdxFh1rKG+Qqi5mrT4C4/4z57kIkQbw9iDrhV2YCll
um7y7iaclPKLb35+ZH+IZP9s+L9/87HudMlUX8AwXHUzhDRSIg+Bg/Q0gDeeiTjRQf7y99v0yZJa
GjMjImmctjeswB1rJgxTZrtdt1FuGNostn//iM9u1mLVKp6XMWGvWcFQJYjV6mdF994vuvSSLR8l
jEpVzcRDrpUMrmkLz89iEuuyqy/Wq2sjQQEMyxefwt7X3OKhj7XLthFruV5j9IAMZzZBkZYQexnF
jivz9e/fWz/f2T+8QdZi0drMUcSphQ5hhKveOTvVzRA7b/XiMYyhHVXXY2KtVW03infd+JEbL6o5
Xxk2WjFG1vm3+pjMGYiNL+LeP/2yP32f88v32xttxmM5ZalwAhetsz2OKxcKisZo0OQxbR2eaFSY
8tap00PW32A3z7gr8bE2d+Bm0vrcxKjtr2wJPnkblwaUQ5qWs23nZUBysC1zy0Dflcovlu5nF1/E
hcLskoqjZBmErnUNEO446MpXkfiTNpr5f4xIQeghE3VF4MIT+AlGQJ5JDm8U55Mtcy3UQGsASSia
f8Rh/2hq1TPsLPd+nGZjVVnAo8DXwHPLAB70Nn2rstcwNqr04bbXzOiubPl7bec6+7KsviUtk7hi
1L/TbLg26vp/syv/72HPWmQJI81/S4ZNESAT+sBpBtqFy0zh31/88/v9p/dsEWlmUdo1cicR1GN+
DaSKiQgOdiBuxJseDZetXHORJw90kBCDDnngROObRDJmD89///qfvD1Lty4mXkGlMZYWYB26EV7K
bFH11X3XPwn0S3+KpIvnGsJAHkh6locYuP1DZZTpta6AlamgM8G0aatq5bl1s8ZUaLxhCjy/h14E
63So8u3A7PgaDp79I07K/uQahbqNEkqHHSdBZiG0R0sf9W3YDe9jYwBhGBBRrAWSi61ILuvIm+Yi
skU51FVZ9Nz8DuqBHu84UVwW7c1FkGKEujDyJsoCVtEOCuSz1eVfBOTPHuz5z3+Lf/hecHLNuyzI
3OLdq7xXzf4itH525UXAUYdRc1RZpkHUWNHGbO0GnVS7u+x91P/9tS2nwc1+HpIA3YjYaFGtrQFJ
frVYz1NWf1qt//z5b3fFKBSrmpkWD4Sz7YGEkNVQHLsr5IGWuzgrY1JoBeWbcd7aE0ZvoXCZSNTQ
NFOay7QZQJi1RihL/eDZNeOtBfUACyfEWwzUaw+sU8QBjxkyZ7d6YbCBHNnPDP0h7OtNS3WST+rc
14E/BV/7n4/VImd12c1bxKJBVXSmyvM8GGf1BwzEVXseNb3o2sYiBNGN1lIjK7Og6Ut65eO2TPTL
nrmxyHmYAo1sJSuyIKyjU6m3t5W8LG4ai4wHMVcKtlqc4yYlHxd8czTmT5fdkEVYyAkwMXpCEVj2
ITSD+sL9fGmjXoq80AZ7zAKDsWN0bCI6MMTrbC/71ouwkIXYTXDg5OplDUNcvlKXe7ns0ou4UJS1
yEQD0VydM1AhMgM4iXpgfdnVF4EhtkrXHns9QwvMnHZbZjdmqHsXXnyRIVSlbsNflWkw5dGLZsdI
T84Mksu++WJVhvPgGiiEimCqimwbMWRtOOVlj3NpZZeZKvNvZLWBlnrtph/AMQoP6thF33w5SzpT
dYpsLRHARUzQ/8UPYLpftQI1+7y8/5A5Lc2ewqjKMmkXSaDqyo5AfGLZW/Yzsdaq3YOaN34iDi1G
M8RoNACbuHsByrbRJ301RTN4So7YQrmLIMYZ0tg1UC6H9peRPXKFnMKwkeO2x1Vs5JiGLffUfn38
RA6GdkKqggMNL2n5UnL6tIntRgZHtYM7NgcE8Kqw9qU89Or2HKpbZ/ArNd3xJzOvhTKoB/aP2ohh
1n7Hu9VZNd01/1HPTBIEKAPu9MMNf6nukxZqvmnectg9sRkYs/urGQ/4P6yJ/goPy0VUXafxeVso
5dmqwNzx6bXTAQyq/ZEfklT3qThk/B4lfg+niuf7s5UQkfgcLqlRC0be5PfpNX/NVU2gpgcLlK0r
KOGK/9zGFlJAY+w6k/wF/h9KJ9EDP96m4bvsqy03hN2sV6tjmJtrmaiAJUMEafWxU7deGPGv2/Me
NyETEH1+W2qwucb6JfSYtKxedOuQDdFJcqzRxFl8ZL/wHSLqKxEqfV17bVpUuIX1De3kVVjAX6gL
4PXIISKkBd21bp8cGkgxHCabCqps81UE826c9TNkf3++hRrGIRzKpLqVeDTyzbvuGwA8Xx2mKzRd
6zxmfLBaZxXaBRx55Kub2fD0PYjA6rq+sKjwzyHpt+QhHmj3ejAVgzaNsLwJre9oHr/Yus870p8W
wyITjABsIhPnGOF0wyPk5YEOFDx5A+6unzRxB1YDNfxly3qxB7glQIKemZAgi6MTiJonfIG/MCk9
X+JPP2OxB9RZjUhPtllgy9g8oL8Ebzo6X1lCf3b1xR5QydGzQapxjlbKVzEA0ujEFzXYfwx9//TN
F1tATdPasgYjCQre/XiMV7gMHFlgsbRQrW/PGU+b3YFZ6/p4H8/ajdY9//1xfPboF/tDPnZFPqZh
GrhG/kHPSwlCr60ehe1mH0ZieTcuapIv9qLPfuZynrnBz9quZjsJ8HutrwYPIWLRhvCKkLr4Uirj
deGmySpCZYkEFQwka1LzDhW2EdAfNHlAZ6t9sb188sOXo87Y8+V5k4siUJE4X6OHyG+gFeaviWoC
vjKnCOuKvL3spdfOX+K3xYvuGdTSlBYQh4Y3lOmvYore/v4AP9nItGUm2BmzaBhiCbQINKHwnAhW
BUK4sw7qoGaNt1e8fFqDcSwvO4Jpi2iB8nMK3THLA71I+xUDLnQb8wsbjUtjbdexdCBVUx5kQ/mt
QHIrVP1/Mlr/byXmn7fyt4dgxE2ruKbMg7M1gmb336l3fvEyfRIblkPCk1SyLjX1NOgc9TlsU/hF
1ldlsM+uvYgNZdo2nYoEHDSY+gKjf5vX3RcJnH6OjH+IO9pi9WuhW8rcM5OgcXRxHCcVtbWF1V8L
emITp3oS+Qpi9RGEWK2f2cB3jumgu/Uska5jDOh2ZRnruB8oYq1Mdb8BlA9OOvLqNUUFbd8A4fbN
PrK3GT9iPehakcG2rsMvfsBnR+rlPG3TTphjVV4cSJDtmYXek0gCFgA/ANcfizvymYmBCv6h4mWY
9fQTSLUG+8UCoJBawTmjmhESsau3c6BnIK+PKT59eQpQQd1yqO5ssckcgVsPZgXm5pw69G64Omdb
ifFdZPeyxdjLpCffmvuu/6XK115+sS988ujV85r/7Y21haNWVsqvI/FNpp321SLTnX+mlv7w5JcD
vY1XNgPV0TTItSp+mJJKbimezk+mPbj7HlLFBifMZpNpAuwa4ORdoUC9OON9jJ3mqogUYcWS4eDP
5UFC1leMWYjnTI+pVyitia1Jq4l10g7NzdAkFL1L2/Z7J0UWLGM8wbyhvxlLKwNcw2hYXVl4C/V6
iQDe7rQtWLDsauiKdtVEQj+qTUUmAtuk38bMHPKETOXJLb17NVfX1qjdxh3ODcYI2RMAhuV385SD
TKka34mrM1K1cEq/KHoorUlinJTYM8jkJ4TfUhhP5mDO20kvgADnSvKhyCF9c4F5vPdlX73HVdre
zkje4UR62cYD871lhBs6q9TkCw5/0YYV4vg4UhYUl0HIJ+monkKG+Ld2NeYHI1XcdWkAYtOsH2ls
TJsQZf8KGFCDWDUej8zZOTWAhBQHHC/aZXX9lrhNDxKmN69dU7ybhh49x3P8zcO05gVPGusKz8Jw
N0Ch31pqJVaqwPXEL4yhvy3UvNsN3Sj3ky3tdc6Ayups1nM0EXOuma0gUx3gdYoyeUb8Wt2kCpwM
JQ/rZ85EDsYHbmW/mQCQb9OuuWO7XnVKbO6n2ow2XLvwNRWbsGySGn+BrjTM2AEnmTLb5I4T3YZZ
m9wmeEhwCO8UpNfp92GEwTZlhJFJgNHsxaSvG0XrVxlElgcldVinlfnB4BB2XXpU3HJZJj0a5Unm
DFRn0ciUYA+P5Jj0yXSY5iREmZ/ayg9wQvraKCQeKm3S7Q2tVvxoNjB6Fo6+bqO430dZoR1SU+Pp
oLEGaNdN0UEtcmdnG2L8poKbXHu1iVVJMaq7zmMGC7s3mGxY0WxUQOKB4srixxl5jwCYgaAtYtr0
GNpp5DPfTVbmTNNjXuSQl1Ulpr4PDwVeQG67rd8QWxkfA+AjO48JJHhRsCE09O8+xMAhX8GInU8e
e+hd05nRe2eHJSL43PhhRmYjOBeG2KEB1tx6Crx27PjUXRnq7nryFHjv7gh1cFaNF2G1Zy9hJeze
0txwDsVQRZt2yqdVGqv4Buiybz9U0+INLdXs6KK3ewOs3a/MidOlPAMcJk3JdrIGTNHbUQrQABIL
FVzkz1aFp18vx24/w145NCDp30ILfm81OAALyrwaWRGdeRwcgE5Nz4FXcqQyaszB9FcLyI2nx4em
gQorRnvY14kzI5XxPKBKcYEl+Gx8a9XEuNZmeXYQnLzkKFmYpJ45TCfQJndxW3mbiN1kpw5uW2/S
zhHPWl8YJ0sxgRLDkKRjhiuA7zm58W5lrrBXqYHjNwMm7VUjKddQOE20mzj2snDfa2cblkods6vZ
sABHoOXRDlC0i1u3VjNvo3s6s6OWJZ6Hwkp3AkXNU9ee4a2WUZfoyWN3xHxAZEBO6kSDnVcioJpj
nbMZDPP5ARSVvRrrYf7VWjOKFZTYk73urFGdtmBRECG4rtAYfnUVth/dLMFS2VUkmQMfu5+pAiOJ
C1nyWXoZRa2sGT4qyDPgKOXZDKXXDXnnzq296XVdzJvcy9u1NOsBonENRHvEIRLvyRnpYCirm1oX
/W7uSmNjVRJ1lem0Yj1HenFM8cylZ8GvKWLcf5vWwF4Ea8hNg5XRSWBye1W3mrIRZUMRs3Txh5nB
XOMaNUYbrxjknUqBcD2mtrppO6basn7wVklhYPoH1AjsjVO+p103v7XMxvnWNIfwopOVrOtVWKJ8
n4tThQdOifEOQ2UFL/yIBZXi7NNW6mtHAaI52R7cgMQaTD/s8a2Cv6TGP9y+Rsk0qFZgRJo9+4QK
c422AC1d1eF6ZoGHAvIHNFzHmEtaEhSYje1QrsXzCt8e8tcWtGIVdzhWAkho1mbadvaN1pb6menQ
fe+GTr4MWFedIkZx97UjR/y4Qjd7gFAU3sVd0lM1aeCzW3jWrKXuxRBbQlRZvlmoI/5Q9GwwWwAR
6OUAwBJbezMmq/sxQSJbwauvbzqALqTqkTiaI3YeRjxSQdAKPDhK1lFr1RXMDsO+taekHf3MLklv
JvryRQgbPm56nCP13tyoniiegOcX+xjV/00FV/EjjW1keuN467YheUvSGrf8KgNmwzi8h+E03fUM
Oa867AZ/iNR0t/PUKy8mEI/DICvjm8QXlrcL/iBITWIb0H0/StXvWpL+VIVzG6f49aatZtzlpTn7
5tTjxKHJAeeT8GHQ2QCECUzUbQssIDwrXeN1XfHmjRLnZettNifT1+HbrFx9zLEmoYfhxsqMGwIM
F8bkuttWDK3fzqSVfW/APTTwKkw0CPC5oYOdQTrhV3GM5YlBbldnCiicnBFN4OTWSjrYg5K1+pPg
zyPjrSpSyBRihaOsWGHAVt2Rz/xUC5ybUusM0hWeco1yvjkIpmPXeWW5JK0jsy761qvzwxQ3yU40
518UddG2iTWcMyOMwVTVLfDQ7JybBqTC1ssq9X6wc21D4y7bZGZoMNWrZsYugdDG5zfQ9grQ3I8Y
PRrGtmy1nDxLKgA9DUeP1/h1qodwVgsGOadmK6U9rHDvsbeT4X5revmzxPwNPK4ebnLYozub3H1j
iERZ55ByeflHcQRvz4pgjYYbXR+7rZNJIPthaXabUre8bV9E75gQAnB0ktwEalb0ySoRUGhRTibN
oz25wM45CaxjDS9SEILZrvXKaUcwooaHceOuKfDcTM/azAQS39HQerDk1YBqtGoi79DntXFidu3e
TLBzMhOr9mdTwVYbATOTDvX7ObO9QagrfTj9wEfx4Igs3AE5SZR6BAEybvBMVLHTS6zK2ikGZNOq
iMHFQkTZCJnCHWEnOYpShwoO1P8qV7zXeE7tQ5GYyklUw1Ok9lgAMO176GvN+GZ7GDCkZvbRTLgI
Z1357FT4MpskcpROM+ZDmtlSnky4i29UQNVVU1nFtiCdwzAGxpPVeGB2p21sufJbyxdctaZW3CSK
pe3dsg6fbAlvdWb7XJ/1ndggPhBMhnWnjP1TPavxTxe0MQ5o43zQ66jegqts16zY0gcHM7I4Wi/Z
GXnr7Qo4fytE9gps9NHQT8XQl9u6cIAHGT1KYa/pMHHTHsBgkSh6aGOr1rFPGCpFV1VqZ9QfC+OY
kptgjdgULviiZnz3MLB0VkM74ZAcFkADfMWEi6IRIPzKzAeHjMbjDKW400oOVn5TY9pzsuuR7DfS
eokZ4Og+lk0DHjfSE+MnHhra1u6b6Ar63C05o/6Y9v0z3jHhamDsH6pbpK6xfxL3aVaSaTAvAvXd
8G6bsJHvKg6Zx8hLPmyvUjdGleh4U4Md9JG248UV6do+hgjLZH/qXOclCFgMSai8g6KaTmHNkWJV
5HF93rNrv5T95BMrQ24MkGF1qFUFYrRTfMsKbIdWNvR3zL6TjFgIwjZOPezmk/ZmqiPnCqR68h1S
YLpD5Gz7sxD52kniaT+64oMaPucb2cZXGXH3SqIw2Y4diPMwLN5zy+mgmWHhxw2LbyYD14dQI+Or
9L5h6lSbtk1qzXiWGR4CiKzxTbwL95phEBbN2KRrO+BOK+UMS26eIGm56bialMRLNhkWRwRsT2+2
XqOa3So2saeh4Q35Ka5ehRq6J9iwZIckMUhzs59l3QM5nkp8O/CB5Y1SAQf7vTmjLC9UsovG06+G
OBJ+6uIpFp21vaUzjRslyd5N6C93htFMG0mBdjvizdLhNKiIRwBkAgmEoLLO9/4lK9HDrotw7NZT
Zzs2lb2DFCEOde545Luy2EIrZcy9G6pvtQ30u0owlTWcGWs7quNwuhKARVndrpV+kDtsWNrTAIBm
D7e/uJajVu6brgelG06YbTETv0ptHMBlb5hPDa60J6troLwxCuB7Ha9UhKACx0nCGzzBnMMAFmFl
yXaTKhNmTH2JWTgwc/b50F3RdXAOtlEVzy5WVOQNtnpS+QrgbhKb8XMyYnsCUTcWeXOjxVHHCZbe
WW1C1DbHMl6D9sGYzpHZQzrxDaicOwckNHHCs1M8uMQg7Hw8XL+JtjONjVtG7nPdOV3qjxOIbxeT
vesmHObbnORjlVeO+TFTV5jhMoEh5hwbto/9hKuBq472rwjPYqCsTrPKbOh/7ugAwI3icZtY9msp
B3fVq/AnTE/5MA1V3QKEMeBJhTDAUIUBqkM1/ehF7HpQ1sVVZEr7aipVbV2VHlSyHKo/P2/egsg9
N4k6+6gWGmMtVaH/KKG/NQWSr4YTA8ebVLsdZsx2fMssICgm7Rk7+mZlVl+CjM7jDZyqX0MYJxuB
8bWf65rcty07dleBkVRlq95wEp4Zg0dSmTW1tZ0yIpQr2+m2l0S3qYJtO6TRdM9RyrufdAWzmTQe
N1IZknWh8oBQPYCdBRBKF2rGTCN0UGCYbnldnM8kli69Deac6kFRXXtjQIU+lq4z+7hHWg+5y5Ge
KMQhb1L6YuXy9t1XbRlvQgQOTPz0DivBNh4Ko4b+xpEThlZToljThbJyGcrbdhpQ3B7jwhXenPVz
Oo7MbRDIMapOPqJo6lZ9h2N1PLjaGpVSvtU8vdilhex3ZW9rmyFFGVzoI/bG/Vjd9HqTwIVvq4+4
DJNXXJKjKzZK56msu+ygWPr5uF6bEFcxQZujMIQ623B6nGV5gBI23ZRejq9yPps7A7vAm5Cr7ka1
xzQ6c+q15jIGGZ4ZZpXE+wyp0XBHj5abX8bKvu31+ddUG/Ya8iLN28qbg2Si/dMX4idoLOXOzntl
UzWl/eTOItxXpN9XNdVf3505TIwCoqQ7zmQdhptszRSNFGJZ61FUAIHn3Azv+qZo1r2F/kGQnpDl
53GCl5pm3OMrBKif+aZDVM8NckCrf0LTzKmCk8ahN/tmY9fD62DayOoAG9JFdFwalU6779ig8PdK
5FVIS8FPJsfBVJcOq6wL97pVZXHqRhwpOtubsD4UUb+fNEYOCmG2vBdFsdOwjsWAs09edcFtKhwL
05nMMWEbyO9hAjqRbUB8wye03Ra4AjW9eav3k7cbpxgYZ5ekNy1yPN8pBz3Aqj3Aj0y1AWSP5lEt
Y9nCh1TxvhkdJd52tftsl44G4jF5dQFI6mraYfozv3MCe83j8FvW5uIDWneyaqSzTpxRXctRYgxn
g7bDUGX8roZYz7vIwDcZ6MOVAU4TK1is/OhG4ypFIWfbJlW2KeOxRxTUJ6fJUpAhKSzlyO7qDYv9
bdLjzKdmYbGmvPcQdhilMkwatY5zrDTa5Eih6y5jCu8M6is2GJxgqQVhFr8LsqKNjEFZ5DK3Hhu9
0Y9lQbQyi2E/jbW81+ZR2ebJD2i/MzEPx8/MnAKOR86eg3e/cs54IpmXL2kc3Zqi501u2oHTmT2+
dK3q/MJaWWdVyMq9z+g8X+mpot/HZoK+0pDiGdMUMwi7BmNLKKp+D8hxgyU8U+4ZDpwUTjT84Dgg
lypIzVb1Xls53xixeRWa9PHhp5Y4R+tYIZX2dBXGWbIewLQ8CcoN1yqp6a9UYuOECUW677vJ8zs8
c7MyfeKewV0zq195p9WUkzy5GQRO0FPZPU+d+0BCFsAS4Nis6W+Jlz92okgPDPM6K+xWChxWLUw1
5pCtZhyoQkzGDWeVzmexXOOYugqHtMC9cM4P4MRLPEpUJ72WidKeFDQ91BsKgIa5O33Hvu2cZDTa
qsNMCc+2Zl2XFvYt3smTqelnheJgfBNK/j/QI2c54VVgQ5+Hxk2x25Pxs+bF0OTdU5frxqbr7Ffb
sp5M0xqfDV7XfaKVzckWsf1IqT8BKx13O7sD8duI0OVxWutQyl3ZuuKXjCQ2yI0zgEM11PIY2zmY
8aJT92Zp2CsOA1i8TjaM4KFg/MS3BCPZQ2XcnU2X1MJ1N0aRAIUHkHJUjBbiAOf5dSkSXCphP67V
2DP3ArsAjJKEtYVpiidwLeJNTh60thXFga9pTiutHsVLHXv2Uer0e2WME0VapDez3k6+A3DvwBjJ
Ua3OjmptzD6qDVtQrdMJXqZyB0k/fTJS7jpP2rtydVwKpdeRBSj6reNqnBQti+XlAq9tC06QZAM/
rQ44dlKa7epsdE7cwt+XzfO6ns0rGZYnR0s0LDNqhiuKvsHYCT5haExv4CjjlahIUiwHI/ByFPlO
MbOeDGD+aZ+rUEz7PTiN9Fb43zi+40Kqpq+UgNtofmpN/arE57FENbnpR0b9aHfMVEm1uzEXV7oR
wieIjOdZOGBbKg9HF+dUD4iF9FaemqbBrYbXxIeBfWpLMP64Q+MC1Ws/Dba2eqyAnQvcSNRe4Wwg
v/dUUwxyUG0M70zL49A+i2mviiZ5wcRDObvzxLcVB4rDMJX6FVA5a9U5rr2yPe9MbI+Pzqwf7Zae
rq7tamwXNaqejlY/xbXuBhi4lIQW1T1i1gMzUuecN2KdS5ehZ1t21XVm2/L/cXYmy5Ej27X9FZnm
kKFxwAEzaRINo2WwbycwkskEHL2jB77+rWBdvVvJKrspyawGlZVZSQQCcD9+zt57wU0Mdioux3UM
6GQh0zNLwSXCHYFp8mF1II8q84Engi3QUAqgUCsXlm1uh5aULDJrqPW2Xp8dZzN6axygjll5gtSV
LHJjJET4ppk9QhrHjYqVZjwxoPZwjWjlu159IYS91TbcFGkEi1kX57rvGXkwwcJFsOonVvopv+3n
cO/7BtTYmGB/TZl5k6XzWjvBoWWDa1v/YkIbHBVzT8JrAUAqr68SUhhroyA+Mu8eGJ5ek61zsMLx
pmn49gsB1MlKXbHMs3nY9v1wHSGFIk5ZdavJVcV1mgblxTDO/Z0feXTE1fwcFXZ1oYy3ukreZoe+
viDtYOkRqMtFkbnKRE9d+LKG5ZDP+3Lq+21MePVCJTwqMWUaILcgqx67LrnPmHnVrXzIRLHSDbH+
o1G8yFR/Rk2GkprNIiwy6+zKPCo2eshf1qVRRLeMWJZzPt/YtZnvbBv6QGszTJs1qfZ+Hj+ORvcz
6Z2t46F+rYKRA1B9S7sg3STe4K/8uYgX0dgfOdMds8FsgepZ2xEd7DJNw3gpmyC9jEfTOMmYy7eG
eS0S86BRMrP05Ckg2Di4m1szRkfEPSN1mUYouR1zK7Kl1u6aaKM7t5uKZadCYqOCfBXUdJKGuNqq
NEIda+cAb9MiWxRZ1z5p+DBrEYekGzTxMdXmloT4Z1xV5nqwKJOo8TpCMZtg2Wch3adpvKwqxLvW
+F6LdkshaZCYngOpST68Ouj3cxt39MHqrT8Wm6JSL4lWR87nB3di7w/buLoPLeeg5Q/XtZ9Ks947
ZrSqxytKg1WqaIZ4QaoOSdKiCqY1z7lmMAe4I0Wjngqv+GjAWFLqphe1o56HsJUHMfr93m/p+dmR
di5zu7yll+sukKzfp3TYF/Uw75u2blGoYoM2rMFY2nJ4UTari3bay7RiHOq212Iq900ZvdD7LMHN
vQVFSQOMCGtk83pBMuvR1Bypa2VZu7i2z5BNEH11tOoV5pa+s68ICSXUtwbTydqU7HSHVyOYn/LA
BBIwVJsJYUtBrtWyY5a2lKLSPGe22M8AYQFAE2oC1uWamPdqMfqvLPeXofM5NACxkVVT7XVzezlK
IqJFNn5GIuigWrJETML4mTrG1rI9vcOjsuPIU+xQeiWMWrrsfQjLzNj31uS7G+wxCY3sOZL1Cl1Y
xkQbADmFvNMtOKY/VEYwsa/4TsSSKccALZusXxsbzrvBaIopp3MT2/0DAGq+aNKZGSJIjm9WJShW
jB5lTxXQoO1BIKQY2A3dnaaaI3quqSA47qf39Pc/jcyotgauUk3M/SpLK9DaHH9BCi5ShU0zNk13
7fTeC61xb2VX1s8mC2495INWQThcFGftkqamXjthmW90+K5IQZ6MrlwZY93QfkyfJkv5S5HloGKO
6MfNpQmjMm14Z2FURQsJeAuW2qLPqs+O+s+0yTiToaWpZAs0cpPJ5McUFwaSdYgzkOtc75BBWy8j
Dlfg1DIsOvmh5xb1E6Q2UxFRbQJh4o/i7oXgmZl35+3M1uOhM+viavTGW6wy69hpN1J0TzJQclHI
NvhB0ufG9NjwQg5CzMQ/otwimn2YPpO0WZgwNT5MH95J3WBYm4hCM7Jrv45uTc2Ru3IKyVASupYX
XvR+maynMNkSWQxbOS/iS1fZySaw28ehqeVy8opLZpwA2EfGJE5PsElIQU135r3MEMN17K3zmTAV
gaVVVvJCq4vemBenJOMxaOs6vWoMEBAlhHfPiyfWnvzOGNN703W4P83JcRFIhNVry/O5bHR77wMx
WMdFN+M2nV+1FbyD83m1g+adGeO8Nny7WlrFWKzYYDz4duVdN9vHxPxhiVrSJnWTrUBVfeyGNFvM
UQtzqQjEw0ixvnaaeG+RjrcqfIYaieHoW4Lj3VXVlttctRydYvCAhU1fPASCsDAsnf1QY+0uq8x8
qnqjXRkJTQc95fnSnRGnaYcNStpFddvFHJwiMsA5S071E6fA25AUqQ0Jw0g85ZiyKk1i64dGvVSy
r5amsNKt1/WPbmk0JzNU4Xr2LaSobgGEcEzHu0zo9BGSJ41hETd3vqQVF8fRcMnkz1sbo+/dya6X
N1XZvehYTNQfPpgACoT5eizb8JKjjbjLDWXesxM4tzKCFhyANIK4OpL4UxO0bXeUKF4sn8251xuZ
NwX3mrU8NAfnVlfFsP4qVUk4h3GO06c7VmyBRwC+qAmbqbx3plKsXTe5LX3AjAaBtAtOJcVqtrrg
ZvBm/2DrgpWEJKqFEuoNK2uxySmSCbYfiDKwGGOhQLA3TBagPGu4v7PO7yG4tqzcTn+T1S689rFI
F0FHXl9c0vwGFWy0RnPZUxocvEoqUEAwIksjTFep1YE/Ajq/nYfyYrZ4eqc4MdZe7UTPrNjALbvm
FT65CzEC/g32MIOwcbeEiuhF+mClldgZo22vwSVNS4IYDlluN0titoNTFgU2ncCww3SCde4+tkRx
tO1ZkU9CKqVMpxsIP6gAUhPDnWMlpDS6CRtlSGZeljhXCBPGm1gbZ/WN+dNp+b7SwnXuhVNkK9do
GTzW3bwac+NJj8wGhjarOU0wpB+C8E56grZdz8JZLXk9HM0rmEwr+gvGA6kZNJZGPM48QNCwZeOC
nbY7vbV6egZ0Fz13pXx/PowxN7Gf3HoXhXA1lshkInsFHewMmhLqvkibaV+6RrXKBne4HuS55SAG
Cf05KyikDPU4dCRjzlMTwOUa7ukuEM3NGF2wnofdFmZTcBpnPzraLYSVcMzQEwxDvemVhiIKuhpY
gktOVuWo8HJsx2Tnjcp500rMq5ls+KMC9lxDo2WSBSaBTcGN402rOIqkzNg2TH0dvrMqFwclQkUb
NvQXevDyH2EjiAbqc4sCER2JjUJ8NsN3uFbpzgtce9fqZt4NdieOxElD0Im9JP8YeK2u+MOVWMba
nB+9viW9KWuBn3mNeSvLNnsVqe3s4a9zOo3D6kn4g/POkMxDAwOCOGGSt0TexV5Bx1Ss1DzFl3Q+
o+UYRfap8Otg4TpmTgfZo5mqcMAe7WIExdVBfq2UxD6XNs2u7jLaeVPvb5hCO091blrXPV/Kzm6L
9lBT3dynVPK3gU7qH1FvTzAFSSBfmbnZnodt6PEtJC6qRTpjDdpYzUYXX480zX4KI8431ky7FYxe
OfRLwPE0vrMwKFZlkmbExWiDTn4LLliBcLpEXg0lrEOWsLBAF+/nPk1OICHnH85ctLwjNWmefdW9
1abmfFEWwTadTFZGwB8b8tnFJ089bIgIdgX6Rf927ttm6UNfJfWffKiJfrTrvkQgry/r2i8u0n7m
iG+VxO0umNAKbFplO8abScZcwxB7zQoYXn0cnDG+bovIOsomMla5kuU6Ad0K4paRHc1Qf6P5nGhz
HIn+TY/+Wye8fGs1NK5V153jBuByGzSobfvV80Z4VH5RTp9hhjaUaSHD0qiI3npDDjvTdOS91FnS
EDEjhpVtNyPzGhZeBtL0+OgGeCYwLBHQBix9/TPhybWSojklki8TWZzw31xmrTcMRYs3W3nDzzLo
/UWShDTYbN+9bmvJQq/H6OfoifRWtblcyc5h7BeGwx7+qFyCjGCSYznJRS4ocyO2+2MmGhw403DI
PKfeZZ5AOjGmnn6aSzafIHuPIxk1585NtjVsPSwHXRPPGohwm4JAHVC5A/ueSrpKBr6BcvBxuvvx
ibnYY1qxc0J54ykxw7ssSKqHuZ4gGEZ0Ncp13uTeh4gGWksGf3s0jNk+sFmHE9DaF7aVWkcgruYS
al+L9AwZT0i3+800guhUyZ4xUwqfkLGvvOocQcSJriH11bqGszkr1sR4dj9BH/TY2+izJAmI0MAH
GgtcJ7+EO9qmi4qpyXWJLO8C/FB81zQVEgFlIBaA8kGHrmCpPwu3LxqQSxdOz+UYXVTuKvyqq9h3
7bWRao7qsnQOhR/Gb0nKENKMs6eoLIxFwUpgLAkFc9VKW4V+lZFXPg3ck7V0R3YH/MUEqyEBmnpk
NQtlFOlGx83bkALma0T9qnw5bvBON9epHhog2oG9tUmuPGXCcx5l2jZboaacKZxDa2qsqPQbd+J8
U1sXZgmIT/YZSg83G5b5XKFWg87EpVDM6nJ6td3pzK0dwgumOD5HZ1+uZQLvoEisFDU+8+IZzsNF
4BvMi4egvWzm1GNgwmwoColgtganXWgGNz+gxve0ouFMdQh/FirD0zKDO9k44Uijy4zSy0i6sKFb
x4k2tiN4KFXhrrwGXpHyeRPYn7OX2Knrq3L0P7zWrI/2ELEoNGfcPEDMB9b8fh179Dzbe5MQqDsx
VbQK6tLZhR18BxHL9DDRIzsWNlPztugNuB71zzz3coKo2vw4DImmvE3I5ByG9m5An8lc3R0e3TFM
GHCazDeICMeQnNKocYqyuZztdFpZIeBT8ozSCy8jhs8mmerKFfULj7/cQQkbV5zY8u2YN+ZL6of9
fooHxskS7RKEC/MhqQ2UnGl1SzlWwcqGwR6FsXE1uA1cXOnLFQo1i4NfljJmRAyrwlYtCLTkXB01
fPwESSdsk9cuGmYEQZ7Da1EXaxmX5br1a85rVRWcEP0nF62kmjaYbi9DL/sR+5W/6QOaVnFsAtmE
bLRlM24OHttQyaRtsA99OUCkhUd+q+wJ2mk5hhvHCJ/DsLU3YwyQaow7+y3UNb/U7XRMZe/uYmza
G6Du8S6FmLepyj66TUf6Aot+cI2T0v2wFL3Tf7TQKUs+m7gL4LCSN9zP6GtiVW1kODPGr/sPwG+I
iDntX0MZmSomy751dCOZLCeXiZR2LLEXiH0grTdd/ZaW4chX2HGOgBP8kXZWcQC65V2T04kwPzWe
4bhnx1YzlrSFna91SMPJkH0LbccZNnT9ptOcGN0qyoti2c7t/OxEsVzFuXSWjpiaO/Dk9b0e8vpi
qB2xI5ITXBl7w4saigsUb4u+LntaJ/FSKFQWhtnd0kinDd44YgGoTl+Fo5Wule3Z0YKBNn93WdbL
No9ZDi0bFjVzSOZ1a9Gr/qKKNUrgfMcgfDX4UwwvqSn24Mu5W4PZ3/fZpNdGP6l7NSMak5Hdffj0
qGi6zfVeT5W7llPILyPFBIIaoly4o3jkf232Lnsu8Ff7I0ZFyf1s+40XquxtJhfvYRBpe8HCEB7r
ro8PBfJPAiecYO3N2B4mK23fLHQVr4ZofI83pwlXeW8+dnyqDXdX3IZgXO8Cz9fxoqo7tdblrFfh
CDx4NPR6AmlzsHqixuzWnu4wSk5kyAlnJaesuKmtCilUWqGJt7WfXEWB726JQ6P2rq1uj3BhvJ3P
oONknNpVb+vgsmEo9cRRmRNmDBnmwxhBgy/DinNQlUha253dHhOrn644QT9IJ582hKlCKLeiTh8j
a3ioZs61tp71snf8t1659qEmD/sMTV5MDB5TRpGoInEb3pKh8+om5YcfRgmtAEV/lbAG2hZeNfw0
7ZnRTwpzlUW1aFecVQEQx5wxSOsz320ZOpu8dJOdqIIKaxsjw3BhR5EDdbexx5oYeP4zJFRjO7lR
uvUdT4IlLV6NYUIDOpNRt/UCBZVVTeiifJyOsgKiVxdVwfzVBTzjqWsrLJlwSVXfTM083itJSF3F
tA7LHRPzOE+HTZoYr9noJ0uUWO7WrRidpOfsyA2pidEh8wEjMxR1Vk7E4kDoaK9P6JcfJgPYeS2q
bFeQm7nsQVDCqXdfXKQrB5X3zrPrI0dJ4j6+CMbw0cvGd0V43yrNc7FGEIEZsOSRqkMnvC1Tf2u6
pwHadOwp4Hperk7ar4tbt/bYKOEiIV6xZmXgG4xnMupRvUfMLhZeZlzNWQUWXTjvFQvykt39ZwJC
snU3kb4xnaY92dBUTx7uxLnzonUIYGvtR3FwaWbTO3jtYmVVPc3eJvHZu7qC3Za+XZZLjjjAKf2P
QJPEBsgcNVU8A7CcHLO5GJUml48+xbp1EYE2AWo8nFbPfVPC6bM7QnfMUBorRL/eHZz7+gp8Znyt
UUC8JKqcf9pTWdzbJkIM2XbWLcKOlIWoK+i3GxKUY588uUaD7RPdH8hLRI4rRPeoNA17G3ZGtTcC
ToAwu+3sps1GtET0bDVjv1Dq98DGH4tcp1pXiLC2FiNYdNqKsGxwTMiDM2uJDpbtYyjFZsKbyojL
qK5jWnO7MbDVdoIHyXDHao7kglNSAiQImyE/ZNlgQzLsQsbuUTTcdQjvNoi92LGGLIRDPfX32iyz
FVX9tK3CJFpa9NqPsTKjJbIJOj49BxyPecriK6Q2NGhLREEa0KJ13v02pNEmLYM2YjobwdUwUogP
URJsAsR2PzQzVo7jM0Inu0/XTa+KR+2JEv1hTS9k2cGdW7metje4CEz/EPsp47uMs8VlOjUAIDBc
KtQ2nnujZMteScZDy2niZ0Mb/9SJRAFo9Xr/pyx8JGodup2QiegmzGfvBDyR1o9Sxd1w5tfjl6Mr
2SbTe4AydV8a2AmrlPZh72LHCZM+eegRTtGQ6odDW1cIIcKg9C4AKw4LCzgQHwQFsDEF9WWDcpVW
fILcIMrkrTRzJCVGby+SETUflYq5qWz9TPMRjlsJKHeOkJDPcf+DTJH8PTDH9sQZPHzI6WttAj2X
+3JOR/YzxaGk4gGtlTdtORHZS8vJ633QFWrVcTB6nNUMvqHpW/YhIKhB7EGNL9Nm39cDZgCZoOUY
bbff+GBfT0VYBG99T1ev9ppwLfOx3sYp1UzZlyPwCiYc+3no7S2WjZ7i1aOeCTiixRMayjGN5oT2
sK9falfM65G1cOElajxKhVGRisiDy0n5ADCB6aZjQS4F4dZ+trYxqqVoyvKZdnV+OzbIPkoFUlIT
f7SWDrPe2YIV1hbdcBw7xJSEiuKZyTmTnEFgzMAy71Za8V1s6nBjFgnzuNx6QUjTJcuUzdB36nCL
YrbcFENo7dpKouASkZMsysgTdw6gueOEYo5nv06XmveI3g5AwQGuHw4rj06+AVZ4IEL4iZc8OYUC
8SmH5PyxDUgcWNiDN9G/8Zt4HXTOcAW1PnqN+P1l4vecihM2z7IKifGYVLe3cj9ZN0QEr6sgAoA7
cM7PXLoaEclsJFqx5tKvv3ORtq/Iz2SOGCn93oDM4DyQDNsI4fbSMqbu0Fsw77Qa0l0R+M2FmoPx
p3RD3oWAHXTD9lMtwYSmDFcHaBpG0+NJaZI5WmPHYV1uVEarJpqeQBnKJf3hj9nsunXvoKw0nWiK
l+S2G1vh6Vfw9YwtERitEe6ARECUMuARgb9BnxSLh9Tjj8Gd4YymjD872cerZFDxRvMGnsxkxm3U
me0zI+NsXaY4QmcOqztz8r19VvkJSoKweE3T7KW3TBqdMWuIkJg6wnJ6MYxyxhojXLThjbGs0PPe
pjgYsNBnvMqTK90U9QiwGi/qeB0E+MEvQ+j/CqB2X+b885/n/+f/Q9a+wGP//NXmszy95Z/N9z/0
y/8DmO0fP/eMK/vlF+uCLtR0A6pkuv1suqz9M9jsf/qb//b59bfcT9Xnf/07AuaiPf9tkSqLX/Fn
GOP+J+C0u67+y//3T2xaYJuQzgBVOLDo+RuHz6b9r3+3wKYxoxa+QLBNA/BMn/gHNs3x/wMQukO3
zJEO2omzx/a/sWnOf9j0Q2iQuA4eooD4zP/+/Nd/2Oz+YNpFn+U/fv1nyta3vDjGRlxawNUJ6QR4
EcxvfkwXJUsE3SG6hs4yXccujN3ezeuF2w3GCXJiybSRlbH2oUyD3q6Yl1dttoUL1B69JoshXGXC
X+DjHi4rHv8VBTMQpzCQ4DttkqZ/5+Q+X9A/7YNfFwwXTQhpuqYnze/G17qKQdS1dXSNjcS4QURC
q81Ou4ustqOl1+XPehT0eosA35NBO2GjSdv5jd3/Vwf3+RrQ7NvcMf7h6/sKBfyTS7JFItUKSfCQ
kXjiKpyl/Zb3lt4h9WVS2ZhpsxK6jZ/+9Gz93Xd1tjn/+tH5guzA4pOf/+X8JP3ZnBmrsYEB3JTX
cVMo76rFDPXi5p59muxSbciRkse5qqJ7Qm7P9om+tOxFUM2+j9Q9TNVFPhb+jd0OIRz2NCrWKDyt
34DyfvWEn+8MkeGWb0vTE4FLt+XXS8xDp5m6qsiu22AqjoPArhIHDaRNDy2b3ppaWjusgu7J6ePx
d1lNX9/9txsU+FLanuBdk3+lH5h14sigKa5jVZ8Ss4rvIfdS1RBYd2kw+N6TSkhjFJoAIFFh1bsG
0cQqyFSyT6fYWv3r7+svX5fDi2v7pkVU7Fki+s1LS4b6HPQeAwlhO+1DPdR6M+FPyRd5PeIF/tc/
7BuGjDvPT2N9sVk3PL6A79lqhtuONkBjcYWqkRQsVTX9I/VZfPDzZvzI3aDFDIgbYOEYnKY60sDW
eLL6o0bO4nMwIaErcvVFhHtmRReYkFgrqjGhmFGzOYvTt+YU979LiPzKCvjlG3McFkZhOQFBOdLz
vz3Ssxu4g2s31pXuwDguEjoDy5oR0ZEuE5dUBB6y1ap22oNkvn0vhfgRVDzWHdOJn+3gDXu77M7B
OGmx8Boju++tpn34za391av+dWtZGn3B6oiUiKv99aGe/Rl8b8pFNtrsMbnRwDsVMi0uhJV1myir
gt0UBOE9gDnrxFBuYLyjVnlJmIPbq08XYMPvfNR/e+OEK5BXu0icrK/f/9MSxM9Es6tplDSz6x4a
pKEP5NRVq1CV8o78TXWAjjHuMjuZURNl5Wvf9iwKBlMP30ycO6PtnGNStu2DS5H7IYCv/l9u29f+
5ghbcqXfnn+Mh0C+UO2wUA3WiW5Kdu0m4VMwVMzfm4ZZTlJlW3yB5cEMTFQ51fDRz56/s6q5vTKi
+Dee9q8kh18fNlMK03Mlr6PtYD799j0mkk5DW6prTu1scX3lDB8zXpyTGYxNfhEbESYxToUPZaBt
Zsz4ZRe2W03HyCiL6DKFKI/Op5/aB/P3K+dX8sGvV8dC4QSOaVNk//VVAPbtKjJw/CveyJJhXTmf
/MFuXiyrV5uv4Zbf0d3GktYesiQx9qVVpr9Zsigrft1hHH687TuWG/ge//6tGsjRnNMNCpsr2v/V
yxRkrCTo6MsdE53qRRSN+5ud1Dq/O79+auf8eSk/YMqKP9IC/vQct9LKu8xwhyuKC57PlFT5fQa3
BY8XgLoScOLKVQrLlyl7ZPS+Xo34WwwE+r8JSvmbp8Nh9xKAPSyJieg7xChkhEW0uj9exbCnj63f
QEvusGT1YRQ7i9o11SUDqnA9pHl6bItBIc5QaGH6UjJ2xkI0z0n/7KvfoXz+sqU61HmeCyaXso+v
59trBI8hqqg4zCvpDWpjjX29Z0OJ6YOX3otVorsUwWQtIt757W8WvvML8e3LEZ7rYA8B7stW9m11
ttwu8nHwCQydlXyo+j7jyFeUxaImsf2DhqN1EpyWrh0EWcuINK3FDIts4AjFOC2NzWo1FcOwHeOp
3PqRbMffFIPnEMbv1yehVVuO55k2Ec78/p8eHm1CsR+0La5MZ2gfutbheKa77pVWQn2Mz8hSOadx
j1fAclHRZN77b27QuZz5dgHne+NIi/mRQx3/6wWYHtmoyJqoAcvAeGqmnOYltLqVZUckRtat2kht
qcuoNmJEkckUPfZRmBA/ZAXDA4EY/zvmwB9FwJ+v59tOhWIg79MhFleMdJ4RYe+tIPn5m8/8Nw+F
y0mGl9W0qLW+PxS+1Se1H/moletJmUt/bjt4pmO5K/BYHbsoi45JSvBzYZJxTPfa3UboXnayL9Jd
jFCqW7LDtj9KDIdrK+iC3zy0f6nNqSh4JqiRxfl9/l6BRsg6iawZrKugGkitKFT10ocVy30Wo1qY
pF3TymDL/M1d+cux5PxjfSLW2WC8QHyvzYPO6rKzvvYqKoLo3e6wnLkdwFke22Zt2PNwkyCHOdRB
JW8ce8ZK81Wk/x+uAgq2F3AxQkDR+/V5DNJhjIwRz1SKhivDm+g3jFe9eJ14VrSgC/hu6jl8Q+CP
k/b834uu/V2U7d9sZJxLLYvXgbNtYLnnTeZPbyUw0U46oz1f2XSzDmU5l+Qs+OIjVcI6yXAomaVl
p3kA9onWnS0XrtLmX9+Ir0Xx1xeTaxA2JwEWBzKMv8W3ysGqUAII82pkCcM25JnVC1l+1imilZgt
QqRoRH2kqXdRTHN8ErG27sZCl59lp+J55Qm3eoGW0GqCmev2IUXPtDN6Yd9IgmMO7nkjjFRf7mrL
a2g5Doy8s4muJqraTF2g4zdtlkoV+Aga2D6/jlvk/FK5/usPym396/so+Jh84xaPnuN9P4xmRY9w
rBv+UQlmdLJOQlZqw3hf3uBTsuDqGu6qjPRbwhT4FmGffwPDzz0QjMoWG7lio0x7OtaFfRcpT6xH
Axd7GZCekrnujLdRDJ8YZ5wT/b7n2undQzzOA3pW4uZxjTSP1FtntyvdsT8qq3F0nCtNEOi06gPM
JihNNC3NWBCIYI/TLZZVTTiGjQk1mbGNW+cibExdDqZG6biHYFIpPrWeLtpsHPo20fuuwd4RpK27
Ts2heNZ5JGmuxsUam1VJGmKd3rhijHjwLZ6tFJlSC44eeR133+Cr2nlIxvcY0PX9FFTdz7klXopZ
F1PV3o4uY04XmyCzZ5QMBi7t3jDeaaCaMAPOdYjDr9n70JfXi6p0e5y6hbNJ0CNehpk/blj9eVRY
3/2bfijKnU974EYH+HfzCjfunIZ7EcknE38bPk+xicwIg7NRdeqj9HDHzEWQr/u5tU6JVfl7Aj+S
PdAItXEpRMc8iS9SRqR73FQjxkhbb+ywHw/zYDN94vQJPLsfUG/o6bOQcXpSCSVjXoQjw6ZsOGhH
N4TWC+PJL4bPYk6DE1AHUMLGFBKTEpIgFDv5W552wZ7V3bjo2pTQgcSKr/wAnWfObI7ZXacmrDbu
tZUl/YoRxFGlBqk5Q2eVO7Rj7UOunf6WCArqOJpKj9LKNPOzxhrBTWFtXnz9IWFm5G/EtXtXWykW
4Q7hv0xgD4gBI2I9BtkfJxKSjGy0ji1rZotK20DI8hIn2t3liVdek7BvbhyXQd1Cu8gtYzft8kVw
3oZUbJckKhBZpDvNbfj60pCI2MuQ8/p7kqbikrpOboqGfn3XBwVDhinS22nALzc0h7aKylcn7C+z
3pLoJXyUzW4RLjnGeBeicZmIkNO3AhkfbVwxtfcVcSuI2lz3qNzG39cptOoWC+MitXXD2Enk6eFr
N8Kho1Db6ZnYEaNw7jMhqktrSslZFb6xr7IygxQmxEnZqlxOAqzWUOryuiAAche5Rr9SI1OLvrCI
j1JDtZJ91G5Q10h89AG+SSdvgktdBLc9MQnHItDjtmaEvVIG/MSQJxlVdYTyoRKx9YJACquGOeGJ
7nJm6asWJ8ZSCDNmMCypUiZlxCuLocrSrmrx1GhF45zmuwGAgaC/gOmSV+GoZP60RFj9aDXSZikN
3/IoS2/bUcq3oYufwyay1n4h8k1ECNJ1xiBiWdWY+L5WxZjX7IFt6ILTFxemim6F0ilf8jK+zSzO
J22yljZN/+rUMVOEsSj7j9pv0BoKp9wlLQYh1K09zqW2d95QUzYPNDfaB1GbvBgDEROLUWc8hKYQ
KJ6nMn5La1Y/I2GAxOfkjNdLf2NpFNVzSHrqNNXRMUT5vfH6cH7QRDauA2QzF+PZQth0ZnOdDIQy
TKKNroy8jXYMDPDVukV+MCw6lgjdDKyvvmAis5BintZMnBKikH395CdmeAorL6b8kywvKnHHtWyn
W9KdYVmYXvWC2IGFsB0jlpSK5xqrnkcfzXHZZZo60S+xZoC1+Kq5vu5eNnkeuXKIWJM5/wi1Kpme
A6/YYOYhXu9M9SP7KvvAXuQ+k1Iz/MijsbwcDeVfeXlp3KFgnfbNYLsX9dg4O1M2w84SM0KKsG3W
s8qrC1ywhLHA+CJuJqlwHNdg25OsfZD+NKAHnGmMzDEV39dSNo12+4DiBvMRaRz2NgYMe2Mn6OJ1
N7p7thz70ctZ1QOnvLeVeTmP7LJzAbViURmtu7AVbp+uJKzNsOZ9Pulygws1PTY+kQoqmvhp02RV
j8JA/j4yex/4nCUBXF2Ln3AMnvNWVJ8VPPNhIf8fdWeSHLeSZdEVIQ2twzGNviEZ7CVqApNICX3f
OIDd1FpqY3UQyiqTQirSvllNapRmX0pFBBr35+/de26JnAijkP5SiOg+V+aIVgvJLKP5owysYCeS
1N7U6SSvW0tae9swnZ2EKrQ0ezQdMxCsiMr2YTQxNXm1dNYmw6nrLMxuhVDxse9a507O1abXudy5
81kZZq5RLqkI3S2aZqWy/sHULUL+Jm9NUTp9h4s2XfdjWvw8vMRzcRRHmo34JnaXEbdqm/YWRwUr
0NQS5RYumwCto9BC/YpiOmXO5DUgAwvcM1UcsLdp4WeAN1dCc2K89YE66go1RqYK/TGj3bqVbTW+
5tR9K3tIA3cVT3BTFpNsmydE/nSQO6+KVqVvvNn60Hyyi1JDehmj2rF8w1wCAKPIb+LxYHo2+W+1
myFxrskg86vkuo5ANk2YPiCQJTfG0FlYaRIgxkOgtljbEe5k6ntBNM21wST7kAgLQ0nlGDepa0cP
ZqILPGLdzMXr/Q2iUf8+1Yb2aLptcUoJAV4btl/NvBbeenQ8+pOI7PSEaxhydDga/RcgFw2oEA5d
53IPCkR0V1lJ9n3yLbryc+hN3iTBotGEWBWO7S9kQifPUHydhRkjObHHyj25jV4vchuBQOup8Tkd
Ne0wlXkzCw3qG2IAoi3Nq2Lv6rm9tPRKYlbgQuK/pdRcmVZT7D1e8E9+B5BKMr+57s87ZBVP4L3t
CrisRZB2Z5u495ou5i2fOo/drJgg+VmlQsA+v8smRVtQFdZ957nuXe5hzYLbsi5i0QerJOVKdVJy
2I5p9Fm8ZtJ7GC0ljh2GsC1lkPGka5BpEuaNPHaOpFERuQxx+lje5UExV8XzEEAFQnzR00Hj5yeh
vBtMg3fGS3XzpaSs4BBR1+zdFWrmGLtlw8qD15//olRF33CuIzEali9I6PgjzG8xb4CQ3X3c8F8n
1AzHwB2bz0ET8AR6EisVpCD7wPQgPESxIV49eEE3tZcAxpTMe/cMU5sjYiKTWezUVN9su+LjUhgP
CCYmpPBMyh6DUmonWURiU1nTgIHTmPJ94Y+svqbmgufrMawjEu7FaN/aKAK19VjhBryJfWb1UZQM
9yqPTolvVdOy72ftUuS4/QOtquZN77T+c2s60RVIPoy4oqKakPowuftzLx+mjfkGR1j7rFP1onOp
rObO6srqe1GbiuFxGKYQAEu6rhjbOhR9TRth/jcjxELmBl3nBH2gGl5YebDB9cLhaAyrAEOvhJdf
l/oXZHSBhV8oVMdhMp8aWdr36Hxux9h5clPhPY3WIPesoz06P8WXN3SNqivnLSsIffRDfWFSaKxH
EWsrnnWkLtQrgbYUGRFnZWGi6caKtrDc8t7x9WRPB2hcVw0+vVQTzkvolurKSKS9Ca1ebSzXF0eS
MA927OQUERFYATf8yhiGyi0Ez3Aa0fguTXRqKNuYySXtWG3tEEBOCsrbRTtu1a+DLGf/fiAmpDy5
Vn9DsFUheUpb/yaHRp2v2sGy33j2fG8P6qGLr4swkfVSkFK6czPcJbkonRtEuuWP3CuF2mhjFAKo
9Oz4Uzrq8w4gB1gpxmDVn2UfNtoV7MkeiFFsZtWVi+njCwYkd1UajRcshmHcpk0qlz42ggVS7lMm
rcOosu5gSjXcKAHqxozT6jr29e9VBFkPoXSU3qW5ZPNmH0i+siJaIya5wcuWImIxW4vOMa9GYHve
QpWe+7XpqeVhKjRhc0jy3H5OA1DJkDG74dQ3jdfdYmMKKw+NU1olW2Kp9GcDASD/nhzaJ2bHVECO
NUVbeIf5OsXof4e121+isrbpO6acACbdyp2l4/XGzc/6IRVVIxcQ2/1TGVndKav5I9r0xb7ScLF0
PTiPSnCONceBKjrzNd5vM+t5dcys4NU5/7VYN6JxBRmk2OtBTCllhQbzxHPtUc5LbZxxSjn/1can
3krHjve9V0KuPIgLG7sGnhcKq70F6S9XtZ4ZN2ya9DEFo4csi6qXKK7VK+u5Qk7JUY5tmE/051Nz
kJUUBVBXP+lYrYD5Cgw0SyKEyhc0FkQdeEMkfmC8Jf3yXEum+XwgyIMuPlqicI5CdMkqxWkeo2OL
iud2PvAGmWL6loWOevUj1K6s+gbndLx/ZF130JdYm+cJT5vYLDtDKdo5Fbf0WtQ6LXnicLPu8EQ1
J8122yfLwWEgvIDXMPTNn1+jKBv+QS0oz6ukzVVT4UxcKEe4Wyi95AHLMvpzlJ03CC0LH2ldzvTL
0MJ5TsIvx4Fmk/RbVZvGm4bdmIU/ul6iUqqGcc92cKsqLPS9Uef7LPT8HauD+xQo4gTCqGOT4icu
KHeDnZb46UHrvRiHM7WVJtPgoSky85p3Fk695/XDMrZb475ou/aJ2871o9oExjiEwbpN4L/A3cru
MtufpqU1WfqhDLWN6hxQEm0Drysn0rgN0q/nToihHA7jDTpJU0/8lTdxipBGErx5mpyuR1kZWL4D
PfyWRwijFw2OPLno54vjyvkRy5v+lomfdRw0C0LfiPzp541FCP5kDAZNZzcRu4wdndNJ2q/oQTn3
SUkO8nxrp1jXOcEkuk+Iss3ZXjVt9s2l8H6A3FmsI5V90tKQ4yrSPUgLsZGtbSMWj5meGHvOf3An
Jp3mRwJqskDdcAPMFK0pFcKDFrVstqyDPB+BH2FRSzg1ZCqMOG7zBMcJTb0AfzNGVni8i/NG8XNH
tQBuLCt6+Ptq7liE2Hj3zENHrE7FU6hF31zLdk5xhVebHdAeV9LkSI6GrLtSDYgJg27sXTfW9Su+
EnnfhFVisTRwwezK0743LnO0ZaomlNUBQ8A7ZSflTTDibtDEhAVoigGn4TrVURg2LWhIPWKsk1XD
NwOkFH0tnTJx7Px0g8oYUzgRIzs7TPW91Nx0reSQnKY6rgNwTNGXc4MmSIElLYjnwPA7Ve74zObM
/XQFRgK/T60n2lif7HRmZCVom75oTQLOorVCrAKkCB3TQOZv6eD7t+fHvQqAWxbUFkCc57c7SRMP
1SCgx3ZIH5N5SqmLgmQO06iwNyDdYhUJ6JZUSmM1IuSxeaqEhsBYs2Aq/lyODBM7mItEfMn7CKRB
tdFULNKpfRJz33irx2Y9u7SIOMCPSAckr+8ie6SAdzRVQ5JNU4bRE8fuDPdCC0KsDpBZDn5FsaPD
i9m05NTxpPtm9gWAVg/o0QpP59XNZi6zMx3nIaojedM3lHybc5fwfESi01FFeNhS49a3SuepnsvJ
8/GO/YhmYat4C/F2lHd4jPF0skv6V1B05Z1ipvE0nRfiWudH5354jNsCNEc4AD7pmCscbNh/RwAV
5c1gAi7BycZ/gsZWQWr7hpzYX1tRpd/qeh0SzqglL0401vtosBE0Os4NzTHtnkwLDi9zp6+0JvXa
Gjl0EJ617Fo5Zf2S2jXaOjAKeKa64f7c2fYgYRxFpjjUDNlGVY69b4EEnPJ538EnDwh3bkgyXi0+
pcRVHkQT4DNVZKDXpR+stWJuETV90dwn8FRuUiZ0d73XA+Aduv6mY+60lfAY5KJ0na+W6aZHfd74
0EN3N6GHb2XSY2TnfazTFkHOrNeDvXEsjBQLXHg+Rksq6CHTYdvC5Nhl7Rgyaba8V3ca6dkgEelz
t4OUqpMoMxY3hjUZWMRaWNee7lMVGXKjNZp755L7KRdORVXey7GEJGA74Y0TTUxIh4ZHpA2wPjeY
ODnFt2m0dlikxhUdMtCPiZd2bwaeNvvQjQAB2XFi9do5k3NMzr2K8z4PRZY9yp3mRoBb6Txrwk25
D/OYv/Aif1l4jjtL4YI7YKrDlu6RS/MC+OX5WUIEZGwKz6ZpgCv8gIG63ub0YPddXsqdrJxyX4Hr
3XuVWpe5r18Zeh8+9kn5FeVleEVBQ1HmxMkVxKgdBjXzW1Pa7VM6T3Rk6drIL/HogskJrw1OB6DC
hvExMb3hEQZccuN5FAYCQNfWiYE0Z31vbgpb3rgcqq+8QjPfeJ6il55p/PH8xH/QE/9LR9zSXSkd
yTKDqu1iKocHXxawkhCVuG36SPP8TU4RKAmF+aA3nPxQF7rcqgzKVhT2n/q+R+xiatJaRl7uf/85
+K+Y+G5Tofzb97/dn+NchkNSR9ZnC7yRlyOabsB7nJbJdAKjjfCWOV0SIZzmIQpNbARFEh87/Krg
JMvK9z4I0PhTIWVJtIM2BY2QzHWteaD5y2zGT51cKLcioimIUPcjhS1fzisyXSqw+1FSXRNb/qzy
NOYU0ZbWrVUW4fdET4vr1M2izfsX40+9AeJDSd/JBanC8H9W3vzydaIaKH/na/JUutRj4OCYW+jz
kVF36QomNov3+x/4lwvgetIQqNQswOqmezEyptzu4zILtNNIAhpY3xqTykDU+ZthjvppLAv7Xitm
31QgvWsoYjOHgi+3UFVbH0QkvOf3v9D5Yfx9UsUXYmo4i3iQfJoXM3YzsqkJ2gkXBxaiO9cPvdd6
or+rw2vctE3zI+17bxtYEn/LNMDdVsHd2Mryh2eT/ok+Re9gSJQQ5TQ9Xg9N7R/1PKTijSL5ZPPC
7zrVRR/M1/6iNiNby9Bdw5IIIT374hXTexwUrTStE3rzZD01ZbvTqpC+UYIZsVL+F1Sn7W2Qx+D6
sAX3az/PtSs39tNlV6DsmRHsEwgsHPwB+JbbWm/rnQrwJ573C4lk+e79C23MF/L3C81XRt2he0i5
PO+cS/HLs1bYSY5yPnRObuKmgIIba9OHdrKNUCZuaCg7x1ZRXctgdF4GmCWbJFAvREVwKv53Twk8
8ziGH72Sfw6s+V7sGIaLoJVvd/FKojUtsfjU9kmFTfxMupq/je2oe2pc/OLAjsy7bIhXcQ3SvfCF
d3AZ8wD7j1vt2ugmcZBzIWShPVn5lmheOySYK4D++fqD6/enUkfqnDwF39FycEJcjHVnmY4KIMSc
kvOE59wDi8akfIko8xd8M9ykUNX3Vp1+zaM4WWEMoNM6z/Pe/yZ/LhqSCzW/KzyClnspuqDmYtPR
GXieB7o6dsk3DxccyO0gu/HnidH7n/enyoTPk47jIXdA8SsvRBW4alEa96l5sgo/1mkkvjKOybdF
Gdu3tZLOUQFH3sM96xnCUBS8/+nncKPL55YxOk+HqXueLS5etQjH2ZTmvGqDbwCGbQUd7VHIm85L
aWK3/YEJQ3IlMzuCP9aWQNqq6s4JPexPeaa9DkX5KDHw3aE5/ejK/OVOGAgQuQkWOiFYsL8v33UR
Fo6uGnGKUvQ3Z8VWNMTIEWErvQA/a57evxZ/uROsOS6ijnm/QN7x++eNFL52xpz4RH5FvHNIlmA/
j4qHLC0Y42QWroca6H4qpXdwbMf9aNj+pxCUtqmB+mVeRSy20t8/X6sNKOeldE6J5nR7zCPBLpdp
/lrN0GAjdlbGOIuRGPE+95PMr81RPjYe0WJxosQuIKjiA7n13x4OvhBNVmEIAiLExR2wMB2UVinE
iZ6deKrjIkDybcXBpkQ2SiNDuD9sm3lCWPOC+KO266qk3RphmMMLNnHHgRSNvik9UK/DNMsd/vEN
4ypxqZFnsWhcbm4lFlQtsFx5AsQz97xrmxFWl3Fanoe0iZEMr+di+bxeDcPEaOL9L/AXMQqbK7pC
x0DWRzv0QgjSDoXtRYTanWQfj/dNMEcAxAl+nzE5Fk7bHrMAcoEBAXkXDUO6TQRt2w+em7/s8ajS
DVYQ27SJK7pUwqKdLMTEon7rOd0BcVrOPG5ot4D8GIdq0/RZDgq4Sk3bh2GkPWzM6C4RSXe0ihC0
e1onYDrM5msX4NXEoBlBDjW6k9Bop1QErhIU5NIifP/S/WVfoiKbtSW8LmhoLh4tXP+cJMFC3jbz
GkfHyr3rTBNJVSnmU8k89uucD7fp8z97sdwxFBG0m2cdP1r239+xMOb0OwGbuB04X26F05VPBmaz
vQLAedfkBodEtOykjCQhjyv7eQIJoqfdTcFR3I5hiBNTi1O3WSRB+jza9gPWtGFROmFTLc6ygLOo
AKcs/T9Ft4SRTLm0WXghQw+P1dDRwLcK14a2DGvPj6uj0lEkrzqCqaKFCvLsOT/PGcZZKqzrNBSq
aZyOdCXaBTPb7j6cvOLlZ0fk5/y5jEdjNSWRuauLaDx5Qa5e379Zf1kZPUoq4TrodgHSX9ysrBdJ
bQ/cLDtS4srJ9WQHub3/HNqmAdMx6W/CIjQ201hmMKWa/APR3d8+npoAQReSK170i9og8FKaT0pF
t40WagdQNcnPPg866XpXqgLCJ4S4aoMO+LUkH/yDM5X95+d7szYfx5SF4cKS86Hrl9pu7H0PSEOQ
3rL28lScO4qVRw1Bbhz9C0Pa5cu500TgnHEDOD3/YdQS/nlepZzBi1lDU2I7IOpIOsQngElH6NM1
Bp5Swg4XozlymLf9kCYLJsxqr0UDHeJKj7ZBF/FHBlkA3RKWRzEtWAfqB18bxk8TbRRid8iUMgB8
enS/ImfgS2lZzrC3INpsgYyYlz6fWjyV5xZ9V/v6sMwxrD2du/kaUtFXsq8QXVVB9jnU++qphYd0
EPROjj9VhGKWOpAkjsYtmt0R//zZkibXSMwS2z8Oab3TWLmqneRWw/QF3Jqz921pWMGeAZlBXu00
fsux2bL/juFaGwP7g4frzxMzZ8TZUyQF8mwOzb/f3ABPI0KZtLgNBt+8shNaW4swAveOp3HuZKa6
BxsGtZ88UBxYH1R/f9Y4tGJ1yj94sjxhjvn7p4s2raYU8xClnqDnmYaCiUwq9RuXtKCl21p44N6/
3hfZiKh4aRghJ5XsV57JWnjxNIcJ0aCZ7OI7J0rrZRcGtoUftYCtXTD+OZdZ2MtKAvGMllN5Wy/T
ymlv67zT1m6Z/VuDYdauvkkaD2LtALAydNFhnutTFs7hqCBu+0E0PZ9NYBzE9Mf3f4W87MLgTnFd
3HGU6izlfyzkLrTMEvJpdyIorbzyarM6OnYF5LaxH0aaqwuaVAn5IT1cfehByWuXVE+1QRcNMVYA
3JpKfs+MP15BHKJBUvhDuGKyBEDJy66LOP8ckzXK+MBIpi/0CIstbmp685asHmVoqe+JZ4y359eH
mTlDeRFN9wOL+Bv8+moDPJ0EjWRwhi/ZZJqfEty4AJp8xtkRURG6rPmGsrJ25lhB8gQtsKlUL1aZ
AnACg9M7+XBBYV4qQrZGR64ZMZcGD6aXbQuFjEiiYvzKsMhGejymLTkKYL235/o4j3V1K104jtNU
Pmvo1q84ztXr3um6h8xm1Zqck2lPMayNyVug2NS+ZsAQ7xq0ZGuR0SyUbWt026TWQ3DCzCBKs01+
hJ6WP51nfEFbmhCFhr54MvNSP8YwO65a1JavMjSNlyjz3T2Gp4q8a1a6vHLM6IOn+PK94UhruwZT
fEsgBv6jQ+B4Kh9jo9ZPoAmR7w0dO60zL3u2k629Ph5+7oD/1+bj6+i1LpriR3vpPv7NsPz/yqJM
4fa/W5SPX6evcdS0//kfF8Zm/l8/DcrS/Rf2BwouDnKEDuDz+G+Dsi3+ha7YREgtJO8vd/N/DMqO
8y+6dlgNaF2Iuazmn/u3QdnW/+UI2os8ZxRyLAD2PzEoX1ShsxHJdFA2M+SmCKVh9/vym4eQRtuW
iJmCbDf4w4OffDdKEPVACzXzCEHcuaHmiaIPNr2L1evn585f3sVe4mJn/f1zI3wlvvJ19MACVq6O
4nEDX4qhjkrF4Zcbcvuztv3Vg33xppw/inAavEeIS7CLXlS82YRsr2tJ6etL5R5Sq3v2IC5tzGnC
uWJqH9RKF7vpz09jR/NoALNVX7abVEVbNG4HPFRuT0PLNcAlM0hZAUWPNqVSaglHgZpRFA//+GfS
O6JfQOeV0tmZr/gvNVqkDGuOIeROSrJRw0boPzqRjesonox1kzbFB2XDXy4rNBDOnXNBaOLY/v3z
alSRoZ8gk8rCNBtAixD7uQrqqb8TIGm8Dei79qOc8bnM/uXwwsWlsYj31uSB5cW5PG02okXNrZx6
00PRBzGO/lEWxkfuhstPEfRcdBuTGuYG3o1LPyq9QhiGtas2jpxTc8s23FVxLJbv36/LN4BPcU1+
EN4mQWvnsuwK7UbLGRYMM+8pZ/afDtGnuAQEu+CApu//+Ydhp6elzGzizyZoGzKJ8wWmKd1nBCDC
4SkwoXZYkfny/gf95drhAbUZoM/7kryMEi+tOM8joC0bzXNPmJNqeILe8MGj99cPsZ153WLEwrL1
+6PHE810qmnJwbHsV8sGBR1Mvvxg2fjb/aGfzdViVcT5cfEhVuinIiApe2NI0W/LaYJO5xVXKRaO
zfvXbH5Tfnmq0aXOrSWa5wLgAo2AizVYmKMCcJgycF2j/fpgob34xy2a3uwsOrM6ujTc+4t/XNG+
Ja8iSzYUqITuTpHu1/eWiI32rsjIx9oNLQOYZT75sYNllzSlZ6bW/nD//m+82Gfmr0HzYm5jzq0O
VNq/3zIN0JScINJtWl0lNGQKvwKbEEFbICUikeXOzUPry9CDn/hnj/75k1n2TfgbBhyOy6amM41W
Wk9dukGNlG5HxIGbMSYOr+bhevznP5Jlg11+PksZ52P0L0swcrzcQkhKslhI3pMWNPUrbatuj4xs
2k5m1t0nlew+6FH+7crOr7RgHeZ0bl+cZvzY1IFx16QYRwbgq85t2089GN19LloCZYbA7Eix6Avr
+z/8say/gqYIk2DuJ0XE73fUN/UiT/Qy24AYah804TL+DvP8pUlVtVVNh63CTO1P73/oxZtvOahj
6dPTjrUsmsHW/Oe/XmFl2m7uGdmmGg3kGq1U6cpSkdV/8NZcvPw/P4cqC+MXbz6l1u+fE0a+pxpy
8sgTD/xrJ+nt29J0HdQQZIy//5Mu7x8MGsHch/M/15IndN5nf/1JIWFQGMyIWGiX7Zfo9P6/Pk9t
+Ad+WV4ICaPNx2KMrl7g2vPm3/rLB1idTU4tg9Ft34aoGvRxyg99mOjYA/Gfg09OeuDBqA2AirlF
bCLpyyWqWhZYI18oIyAaKQWBT9vOJkzTLcfIWwxx4H22W8dGJhc20xwc1HAK7qUTBKQPk+xEgHLl
vtBb6A4pPPlgaclhgLFnNcSoWX30XOJqdpellme7WBGEuWyS2jp0U9041zjFNHqQaErx0kQoHTJN
qE9u4ELkj0ozvM8Tj8l+42gv/jDaN0bcOq8kHLhveq/ndzQUOiCPyJJeosQJWnoYFmhY6GBOjQSN
oJJl2ASwvkssVdFKtMW4a8OiIQ4pwEC1zhjPPfAS+zddU0/NqnFk26MrToBGismacYS97S0bqw/2
Tts4KO2NNoJKY5BLsIMwCIJWSzwXZAVdjPUgq0EsHSPg8nNGGOxdfuZcu542fkO0ZX4OUwuqz5gb
WboAtkEYlB2Y1SFmaZ/T5VsHukjXFSUJTgFkVpc26ecg8puMmDs9vatcUaK6rkgaCRyiixhfOpO/
81sRWItKztzDmtBnhsEM2rodIywQj9Q5BUluym0e/YT2Tx6h91h5I+bDRVqTbwsFW8TDzucPGMt5
rbdNLcD21CdZuncDDRJdJVot2ahUlm8+J+gTKh2dpOYRosheS8r0uoShZt2CE1a3KG4hdqsAvdlV
F035wMqP0HGhxjrPd7bsjLcpEkUD9xYS7zCa1hfTiBRc65ABG9g6xEF4kPIQDjGn+XIF34w8J9Ds
8JQTh6ApdJ69IqVKWmSrCvRA932S1MTYkVf1gzNxKZG5yzxfhtSPL74bFebeLYIyvsWFMRwrO/W0
LdInaj3TGbIXij7D2hbkIzcbfDxas0sDG+DbqMIMQ51o+IaDpWgsNBNxJO3c0V51zThiRuoqYmja
iTDjIhFptaqLStOJInRMFKFZ1b1CuDVAWTN+zJeD1ZvHUpihuymNLjHoT3b6HV8nRhanNx29KL9j
/KaayoCWLiYSOeoKGRIs65J5ygC74DTlDIGW9I/HL8DwSwYxgTs0a9vP2+Yq8ce23GpRRTSFRtzp
Fkeq26wyw2mKdYBkI9tYyKb9PZzytkV5PTXBHfEivr0aGWIcuBJjvE6oUo/ElM3p3UVHeqsMnfTJ
8D0HGFTe6PnBN0Yeudlw4Syngq4L7DxPsaRYoQsLlWQfsKBEo/ULDdUU/Zy2qRCKo8b3OUPYFs0L
u0GehTuvJIpm0tvgW11D9F1lVerYGxq8JtGtKQk/W7Ln2/zRs4sO80WZtHJtTz06Zr2VhlqFNeT5
RZi66jOtEndaOlbYfTLwkjhPyind5yjCJrpJrGR807zWMYkz1lt73zBsaGhNDUWzIBikOQyV6zjk
YoOD8IHDtvtAT5HmFa6oPxGUnSarHiDDW+Q7ubUanVQQPh8lomPlwtuydKvOBgvZlehNZDpNn2wq
/6u80klldXIzlAD48IuA3NUDe6P0rGiXuajSbT2OWrh2+mLEMyA0O9h4Zdj9UP2gGUvIhcmNbzpY
x5wmnb6XVc5fs83OeS6NzOiWssh5BMrGIvHDddvwa++FxX3vRiCtDYD5dM0KJibHRMzAiYKMsRFX
jqhJ3SmBA22x0AFZDnxP6zGyRBlnZRJDvYUwyPldTCWN0EMDFniXycHw10zZ8LIgW9PTZWKKfN+q
86PWZBXatAktbZB0vbkyIcZDiIS0363SMPPNtRna/q2wm/S1TwYCB0aXv1bpMXKHakpg/GDaai12
qdb53ulCc68Cx+HJByXueWuy2IUHKX0q+zX3IuS/j3lE8HjdE1qXqk5AeIx6cM0G+4DYGZWXOFtc
GwbO5AI5Nb7bhsSoaWQ9ylpgyaoBhJpkMbRcd3B8vHd5/rmsnRoKCa6/pdO1GnMGjyFj30bf4MK+
cVZQJKL4+ikDELDIsY5urSklVaugwoAHWN0jFCSLsEh14qIoXVCFzU0Wwo59oK8uh1quLM3k64ZS
ge9E/uIReXZfbj2I03MDtz/4qOavOsoxFoZi3Tne15xMO/yy3jrPsjccr5iKC3wW3PI3p2umB2Um
P0zpbkIdrk0kH9KqK9DY6J9xYK7ANXwGjb1DBHbvBEWx1KumIYo+jq+J9cXzNREkKFN6qDgYAD1X
V1VYj8dxDl4qIl6tkV1u6ToauBLVHuzZzC1IL0cwWCzBcNVXNUlKz0h7w5WdZLfYiIM1+md/kTQ1
TtQ+QlhFZAn4YFLqCCtoDvHIferyYKOV07g30D+eIGL3V2osp2bdhCx8yyae80d1h3eeCJzqu1UZ
5Ztosm5Yx6DYH2sGOIfMHeWiyTjdYcVJx20jDPxxwLBem6kwJ347z9oCsLT5MIE6v7czizo28sbH
iBxRYJIlDa+YH7LF+K1vDS+PT3aF59pujC9e4rtXaFX6EyjiKFjSX4k+B2WAJ8BArnCq4DVr1FMq
i5aqbe23SmQ0SADx+PpjjWmdlrudYDFS/fjVd4DHj8696GjTJz3qY43IFLLxHlqpE+DRDOY9uB4H
GI4/VnvRW+69GykLv0IjVkhyxrUO8BOSqb6aBnYl0FgFkzKDyMI1Mp76m08pGy8Zb/vjUiazd2jq
a33tJBae65z/0VYI6M0vVmPpV/iWyJ1kTpPtKrfhbShUc4u0zoSY3QJmpvj5FjOJVc9tNiprTaOb
fFe/K9J4Wer44yezGQ7jMH0vHLdbF0prr306AJjjMudTH+jRG34l53vTy5asy4TCoguL5wHlxd0g
aYfMrwiPW6yDHusDUHeM7S2scnrf7T1l6z9kEH0ZiEK/M8neY9Ax7iiP0rWhGdoPDRz2VeH51Zwg
+jmUVf0J6BjBjF17MCpEGIsExybLVDDVNyrJ9zH5Zkvcc9Vd1Spw5rKDeK8CLwOHLX/0AwKYaiRU
3cfetE5ad1pjBmhWSLgnQodxuj4mnk2eLybStWVDdo8Qxy51FJ/f6cOTiViSAWnolckHG/m9iNTO
06eT1MiPW+AhdA+VU0A+DnwhvjfhmLONwmRiNgrH5SsgwbSf04rVmqpUXwhotptR9N5aKR3tmmlt
lI8KxzYjkwz2LCUIqybqQULl2TPys0i8doby4E8Zr6xRDpuKRI5V3wlvlXS+g0+t0c1vtu2LpRcO
z34nkoeyaDBDB6U3Hiodl4zn67i7lJ+/WHDuH1vUn1cyJk2Vab64jTts9jnxLffI/Umf5CgPbD1q
DaK+qW5P0QToFaErD1UmVXJls6ct3LrsDiUahC1oe7USE1kpw2ixpDgtrxxjDWengd5NSBxZy74f
l/zmcDMQP0ywQ9NQr7TQZBs3W+LQGcnoyrr8AEivOVEE1ksnyxqY7I7gxmXAKSmutWY5knJ7G2Oa
erbLZrAWVhJVhBuLFOBxiVcQ9wI0kbEfy3WWsqFvpskMTnRzJwLPrDFzF17cY98zi5FVo5XTQXGX
NqFnhNqSIrDkPRrdTdtTBS7qPAVHqyYzTJeO0PwJkLEKOYco9IaxQ0G+g4jhvGZG0UfHjDBWa28J
ttNrzKZtS0pb1asrK5MCQxyzNyoWI7fWtH+rZi2rgvpDJmx5UaEZj3aokUclKWwXlRsGwRJn1aSw
bOpTtpmiCh89fnVznNnCoDX5DV0s4vZEkkhRr8dMkK2tkFHNfjXiNTxZh48CO013V+l2CZxK+w6k
DMLTCNzWajx92XSOtrGsIuNrBO2TR43zvSq8jmQ6vJv3AVXduoga/aTs+KWzDJtEkOQUYSbHwhca
bNKUZUs3kAS0KdJkukUtS4JGMPJ0GABDbNNBR8G1GANveJmSDqOFzph8O6gx2QxssukSv07OeZMU
8qzi/JpHmga5YV5oBQ2PMDDcfR4a1/kUfwo07ABhgKEvt+K1oPg5pGHpXrt6FVz1Wt494PqW+dae
pg41RxZCN8ZR0id1TjyVKKMlNoOouYVBU15FnZ2seXn+i7kza45UWa/oL+JGMsNrFTWpSrPUGl6I
brUEJCQzScKv96rwdTiuIxy23xzn5Zw4anUNQH7D3ms7D6xDCSQPWuyr+15kGHZQr10KbwjukCG0
YO37o7Yo7VaZCdDhRZY90FFBJya5dsN4pjsS0rWAEJgreS/Jy+rboTm44WJ/ATxffvlumdOVOHRH
Pv6oK7IfrzjPpzBhDtTu+QR+sWsQHfB8lsRgvNGC7Ne4VN5mhmPkbrIKeNmOe6E+URqGB7fvCIpt
/Abpj8wvvYy+nDWLicmMb716Uc7GVDorif4o9DEsrLd6wSNY2Ja+i9JIPAAaqHcDrhmMPuZPYDp1
39q+ukf+Zv5yZf1i0oa1kQCnBi5AmF/0TJAv4BKoiLl+YjtyCueCCPilyfhsiRMRJ7vOlm1RNx/I
s67nJuGtdhVhKc9te31MQ8ZLiCJWlqxZFB/dbAq2mF2bbV0r543ioXgZqwmIf481yGxya8zanezT
aj7Eg8leIkVG6PXGzog+S1EzXSv7T05GIqxqvIcRz1IqKUWBEUJQr+zs3og6PUV90L3PbSfyrTRj
/QrkUfCxEiSxRTySPhMOpeElBCn+lVCFwa614YznLoGHGPysV7tehNnglYuKrVaqT+ZJvF+9c89V
E/RmO1f69zLgIp8o+7OS9AyM5hIfKvibogbegnZlbvcRYupCE0nHJj+ltmxC012hCZw/gRIvcHHm
70IXxRE359twxQoD3k/J3RWt5iAtQ0wxNTXHdxv3V8pFDqb+tlemNa+i7wlo8UGMMAeuP0jI9N7G
LMY66+KfRZadR39Cs6TkuQUkz23WUdjjhlJ42WdaIHgMayUIQuaZnERF8x1I8mZaO7NuyROO1A1G
euuxq669A1675YO8IkU1ThFxlxJZrw/M1Wq1U/Pivxa5NdBWUN19iijzEqmW6tsZAB8QTr/8mn0t
nl27vaa4WyT6IS2MKzIZ0W/j5mv0QVg28IZV1hH5zZLU2XZ0yQR3CdLL85XksrB2wI5PEYr4Vq5W
0tYW4JV4zUOKTz4ObG/DuIA6MYMTY1/l29+qAsI/Zh3H7D1/dZ2k1Bq+7TIF468pyij1Uf8GN8MQ
Bm9eXpIdlU9doHliR1O/g2Ti831mpq4TvYIyCjG4ZnsukGoGiqvUrUNuprVBWlATdQkZ6/fkUlFu
i7ZvHlKg5IatkGMLiifblolal0Uns72Kr2LgoZ5gLgkwByFxmnGBT+pFxqKiCG2FMwHtIGgtCfB/
ZTueHiBiwi4anmYj0bw4+DbJY201lhiEgvaPFQlI+eswQlTxh7ALNjB8czJ+y0pg7jVaDtR31F9J
13nNgZFCec2ilIHYVWHY/qTsieck1aoiD5Z50y1+pOgil4U2WMqQp3oENOYhdtfSTlDz2g8WplkS
HMkwJ7ep62klqOXMeIlNBvGfPEF2Ysx66QodSXOSp9ojhqakRcEhuLrbHiMaEXzetL4zsNHk/s3D
iAvXnYiCS32j92GJeJGf88nF4wBfD41BvkYnY3Iq9z4OiS+b15zVB76+aypCxTYRg+K09YAsw3Id
O/fKcV+y+oRjHc7cSnzCRPVo+5cGe1PMHCqcHjOOKotBjKHB83jUGjJOw6qkBq1C69xVSyh3YT+2
7abPm/6lqgbSVwNjMakKiRX8o68A383kFTQejP40E223KvwkboL2XkjBoYkWnidS4MaEqnQF04qk
RB5CfnKs1Sfu844HqNFKb42e/B+3zfz3LvaImBzamNxIu/J1CNmkmfyt64rl1oMmYaO0czsIjiGB
2CROZn/4jcFPk8PJ3KR6yD58Z4x+Btes1+Sd2uxdi0zbrQTPtxyWuMxp/JYh8KAtshDEL+x07a4J
Zma2WJBHcgYABRZ7oC3uO8AxcAttYAn/GHR1T42IQQjci/CYO5RiWi7+2NnjdQjGdCNt10zvmGzp
+2xZTLS1otgQ0R5bVpR0CFCYV/vKYHinKuK2r0GnHJATxt2pnrqMdHlqxcechBr3hLK7WjeZzuuD
j78AjI7pUA3ajVWGD6Ev3X5rMdyqdhg92UmBaLlmRjh5IDaVGyyfYVj4r7zn+LmIFjDIneNmwdYU
cd/f1JPmbWFpWTg4w7b0zkQ2lWCBy9F7F11OVz/Sxr4DB7YwqKeBQ7avmYLnSDoLvypDWoGh1x4X
uIaSgJcqdqZfhejxxAbxWHt/lggBxV1kgUq5pep1u41Eg/ht7MkuyCDQqBFn9HneZWwZkUOq8ZvI
bFxGX15CxLUYSPPonDP8Fpe/AmI5fK8VgvsPVao1RFsBIGkgbjo1od09ZGUAX+8c44NUnJn4NeZm
R4gTeU0b7bNGJAK75GMNtnhNGys7No1f4UjSoLWW7VxiWHiIOIyRWTN2p5tuS1p2RyADTSqWOkTb
xGuJ8XkipAwvMrV9UgvCNZK2Fy44g2ZQ6g3UAtSO5hr8dMjKTofbKTZVmrAyHOxtwFyvJepNRDop
y26i4uZhzTsfoWWA06mK8GbAtmBvdXnNz6vYFsv0rPAWdbu0qzLzrtvOXomjLCPJ5JFWM8EzzoTa
sWaZ78i00sDO+rTt48TzdHBA7eY2b6MnZ+oP7FQFl7+sHZgioslJGpnzFUcwdIld19pt85tzZHLP
AGSbv9rOOhJJooI+bZktli6MhBEwuENGe29aqlo08UOE7rAv3eyN2UGf3pVTpCh2myUmTNUVZGD6
9D1kn5fs8RkT6Kz7Lr0BEE1I6KS/a41y4w+oaSxSy84eqK98ryYLiXeU3wS1nN6kZDyyhangocbm
WCwSy5IjRK1lWd0brVIP1lx47bbu1/yqkYuyNBqZXfnei+u3sADIxTDfo/bFU4s/udnoYgFel1ap
eXOQBXtnvIYIdlPbEEDtSQY3PNTy8MbyXRPuCq1DjZIcPebDVDbZE3NfjNGb3AyWtRdt6pAZlkVZ
zDWFRJxYliZ2EB8imXlP8d5lF8/X3vTgMVMoD0GYWtDFLI/MjbYOlt9gt5DIcimJgJEZCoGdl8nw
R86TzcSZ2UYMoC3iuNjgdg68RHOdiBvEwB0gwSAsifwdSkrs2Q7YhotRQuRr3DoCa5O5Rb2t0syo
Y8stORIGq9r6iM3T/FB2Fx5nDFE9j8VsXPNZ1FlL3lBrC5Og66ibXQlmyYXwAyoCXikJb9VfB5jv
QqGzkHTGLNO6Zl5fWS4wQuZ6y/48f47WK4cIexwsF/jNfY+Dvmvzb/RF13y9xh2e0RZit/CW0H5e
PeiQpI8AG1szOB+Hpg5AT4xk2A0HZ1UhgYsh+vXEbuCMbEg1k8UpmMcyIY897s6DTfLtZhCr+6C8
1nsmiTMst7ZQ0984Q8R0XtmcFZuFeNWH1tUz5y8I3GePZvi37+SNvF3yNftxBfjPDZaB1noi0TF4
IlDS5o+NQxx/LC767QfGqfPzEjtdcNNGQbeeY2ia2VEv9JCXycq9cl+NookPrhtODcdKtc5kAeGX
9e+7sqieTRZqez+4i4Ds42AFiq8jIZppsGaxTKe/zMjowNc+X6OD6RmQQOYjoe8uzaeMVp4rTW/9
aiXRNa9X39sOXN3365D2d9RhIBJgqZHvTHB0hHlRLMF8mch6srZohfyPwi2sls6VVnZngyoQm4hW
lnuyk+kXpct0VsAyW6hfVbbcRH2f673JvPw562JO5rgW1I/WqJiSd5bXJMNKdbqru6x87QZJVA1g
154iZRLk55g6r5jm2JBCS7Rtf9vMDMs2y0na3mKn84sm8YLUqs88U0vnjq6YrYhgVDtyo9vu3h+N
+hHEt+dJNMZ+xWVJmtO+d4RWCTR/ZZ/KRVbVHheIIvUQTkObbfhxpY/g5HmpQZuRMHxxa0nRL0cd
GrxZmNm3pumgZoZF0TXP9WRX866HYsn+Y0ndCfv83K/bzqmzd1VH19xrxZKamOrQ1mdsc7TZIRMI
D4KjX1a05dNQEUvny8/YrK2d9DAWP5WaqF0EeSf5Dhye4PpDd6wqbrq0mO8yCB/UwDAhxHnEWgXC
x1uDb38VPnlD/LdMUtFPIzmikwk37up2gtjHUN2MCzvTxBWu+eOpVZ5Z5JXs0IZSnBVUKW752XQf
EDFCGmjN3JqycM5fbfgH9V2cs7dmP1AuB74StjcpF22ws5kchklsDeuxGKuAVX7a+AvUyjW2dpNS
YXbpeSNU1643yA3FcI9dxs/b/IaQbFcdVqKHJLAxwD0HA64IaOZqM/WfRUsHPXAm4geCovTpzIoN
MLsPxuxMe5ijsOK0cOpN1fra4AIRN7H0ovnGS2lAT2sUUh1meM37HayNKdoNEfblm+v+G9GnZDzq
BQ3TPiNCuCRiAGq4y0fCPXa+Nw/2RsOSOc7VXH+LwUHNmCPnJNqpyyVMnrYl6gM8XnOc/YwKuSeL
9JLSP5MhvUx8YxrsVXOEvO8xSvUpsvcNu1sSyxm9hhDsvKXcVYRoWlsecuI97dKrw6Os1+xGser+
s8SZKXfgGBoGWsN4rb+YwqgdPozAvi04HNs9ClZYij1n75MTzHUEko/KLbGWrg5gWrh5vCliHuac
/q07P1S65YoEZNHZH+xqnZcey/STK8joPAarH5XbATONxYm1+k0yylKNTz0VDnuzVFnf6xLU3hGI
gX+q6s75RVFS+knFsa4SzJnpq9c4S5nwWV8b0rXk4XBFmE/b0U29ZReVzpIeJ6Ph0FS4XNSJKX3D
sDDCejUcS663t5DtO8nSA0OkHaIOoH+jqCCkqMrOy+cCBycrfgKwZiBXgb/2+3UO/Oo33tV0fPRx
zVxSMsXby4TZNtsCFfLp5yynMFdcrv9Zl8Yek2sxmZ661mOF0FFD6r0DfTZ49mUf30/ksc27yvGG
JyB+C9Cdtmohb1QtdDP2ja3L5jqYX0pbLPMhF6Pv3/SWF6VHC3VgjA1y5iVS3iwQfl0IYXsQHC4W
e3ud2/uyA+mzXzM6+TtdEbuaQNaGsMGCxJVkz4JL3U2WsRm5ovxvgMTUKPirtA8P4ZQO3WfblcQ8
bFXNRAL0GQOddyQBw6fJdTht+RxZ2MuwudJzpo5kvlR6X5ge5MvKt0cuTrk4lnfxA+7ZHVTV8G6p
MuA1cbA0THSxhiCW8VM1HQp48u6JsLowYLPvMwHaucuML4ECO/zTRV4p2ZcCewR1pkBx+ZVsfmek
lTbHGsVPvF2qdpIHzUna3TiVxVh8JYLXv1mz3BOfqZ0P9sXK/clfmNilAPa9FmDsr3B1GBJfEBgb
k3gt7oJfYa6oRAgOzsxYbYh0G7ztHCr6L9sp1HzO10XFGw3bddoDEwVJ3JrG0TempM3bhdOaz8eA
M00rhDae852CTYG8lbtlu/FBd8sTUcEzeddRJL/camZBikPQR6psgj44zxRrf0t/rvqk6IBibyoI
HuHjRLqf/wzQdK42CxmlREyYoPzWSCRc1hH0YTcAgZ3vsbfcvyw4mcH0gA27IyqViQRe0/UToNM1
DLaF7883vemd6Wl2tPlg9ZdXO3iUBEUOWneM8EXu/QxlaVl33FLV62C0eM39YP4Mx4IMcnovyloQ
a38QM8FJnN0QZNfs++pRQ6K4cse7mf0A1KI8CXENLpDWWJ1tCsc2P0Evr8RhIiSHk8x8Z97Vhr34
raRf5webCrgCmw3vkzKMeUMDj1ZdGHVSOCG3gTjEzazecbLxrxZdH9LrPiJuFcqWyVlF9N0ktiWJ
McXO5gMPLktoyWgPptYmn9GNMIqgFYP3CZmH2ahrCrguCKKHbEsG/cDzrytXEoScSU74/n2v2rVM
/Qnkch0kSjhvxm00u5ncBpbj1tTUIY9hHJtZeBRZRsAxLRgHXZF3Jr6g2g7sJCsJkDlSNKfvDBoG
qoISIOwuQFD4N/Cxtw88WkimH3HN7dwSGN0+QNb1e1B2R5wZLt9uY8GO7qE/z363HCsScNfzkDcl
2d/RSDlhkU3KknTROGQWh4gXtvUhqc9rlXpM7Oe2OWeM2K8Z4tp7ii3B0lZ5cX3m25fx1sozzu0S
quTfohxgjDY2NS3I4Xptt1URwyYLmVZb27pgPLgtNFX4dq06xaummmOEtfI9naVnU/fWTpEixZ/4
06ccpC6p4jXLzG3lTO19MIo12IboDyN+fVnZiS2BcgLOLrtwa/UR+3ycdN1lxgfUJSKq8q8oJJmd
cnoq38Jhocrvq4Hk0kGy1dzKXjq3gAetL3LSule0EaBCU6+sfmwPtcx+7CIGdbPx+coGf1nusI3H
zj0SXObQvCzcTADxyg2KgKHYOL4VPBhNBZiQnD1/TowjnG1E5fQ0tnPlb5owIsV5aVynxTalfGCC
NDwPOquDu5Hd5S8uY3Qxs5wJgrYy02VEp+c0WYyy3BfP6xubNTGXJI/2cabFDpr6wY1Hw+Cqiq4l
TYVocNMFQr+ndP8NpLM2G6770uE+h9Jr0IeVXGAOnr59EXjLF8AL/zF0S/ej8yvWNdJKKX5iZqz3
5Wpab5dl9W8mmuGpnCcMnTqP/N9z4GXfITPQeuM3o3dJJ0EEVVtVzpMwYZXf121nMTqcuLkSycDt
C2pB6RKEuxa0nJkKvnww1NZDH7ujvSlt1FBHT6bBTwTbnCR2KN57uB8tIqhVN5Rhi1PcBqZgUD/w
aCAJVll2ejMVOOY+g8Elhl6kEkd/1pa4smUzsDlXZTrMG7uDw/nYrZYI7w2wU35m4DVuUj8FEKEw
xjkXFifhmtjlAF+8xabPveqRKUAd3/q3Uel7AoUKgMINqmKKjH4dix+HW1iTnxwCG0ElM7Z7dF2R
deoJ+uQ7HgrGM8Rs6yiBAieOkvZbb1vFZOvWh3qHp6Au4q0jQ+eSS8Jk9kucOw+NssVPbJdjzAN1
IUDYyYbmFn8/JK4M+M2Pr8ryFXI6j3conMNfjrMJNYWFhWEzYkC+ZhGvdo3cYJT9C+Bcr4Ep5mfu
396rZHdZrxPon6KQovjqoq4od0rlJbHjXmPKbaXi4g/rUZKDp3kiPavJqIA3YaURX+WxWYjQXbox
UdMsbzvETxKZqWiKV2cKcqqDIffXQ9jmmfOFukBPu4L53PrGb1zImRCGNidtQqaeLEaIBlnnGllO
00QKvQqcsT1Y6MhPrKoaF4JT1bB4R94Hs0BNKjXQ4zg0TP4H4MI3ys9oNcBk950L0jLmn83gETa8
s/qcG4L5Hvs3tjb5tPUFs3tkCmnwhnVf+R8xMXDrZSgJLEJrERI3LNH54FuuZ5zHoC4LrL2or54H
px7PQwpzMSkBuDMybqdrit9kyezI2s8vExEGS3lcuc7gfhXGqhKMXAhXvQCO5waUjE6x6Waiouiv
IUd2LnUonZp0snw7L8ynW0a+jNIgrGUUfJ9dFa7rUceZ6H9pAaj2ngoHH5bkJFNfcoWBfKN62+9v
LTKf8+J2qYqGDahdNqZN6cyaaE38TGfsN8uqdXYRPXt0UUQqZEeEek19sUD6M0rxBzKeQeVYIwEl
04hskFIpwkzTBsKCNhpHIgMuSOF3NfrmdcYhSVwuz709ezrpbfU4L4VPFWHVDSKLgK/sK/c6Od5A
zRsG6M5mhhmZ9ab+ohbR/b43vvzoCGgp9xOpAf3RcIEA50YqkoysoJjYW6b/LdYaL7uNMibczYh1
1DkmQEihiJtnpv+BZ2BANXM/vxdwf6fbpXaa6YjeD9hcPa8pSlNTNMI5LKXw3yWh6j8DV7HaduBK
TZI1TnVdSmrSOfleB3Y8gvOw52FlddVTy60IChZV7ZyYFbf/hZRb+cbla/pDypLluyKePD1j0NVo
M5ehZvRb0fCdUhkAFeQ9BhG3FJKarSTNgNQdjy7ztzJZ5CVwn8JomyOAzgWHiGDpb6mW86PQXCd3
HoRNSVebjm8I2RC+ubJkHQ7GoMiOkBYjxrJEgyMii6Sa/vgT4RhIl9Y2QEuRAyNm0FHrGzDBQZRt
cbaFw3F12muiuCErO3xElaIYS6ye+5Uy95U7IT1PMN+p+YAZZWTFLs3rARWsqEsfCWmFqqtNoKC3
694LdfieFy4SBakQA+y7Esogg+ig1Td+FdfLPsiasNmPjErUDQh4WR9Tj7eTtKqsOOytUs6JbZYh
ZkA3SfIYM7PEwy72F2s6hCOGgTOywlZs83UkEEEFS41AyJlYXY5ZP8eHNEZe9QFAhAqG/mfpj86i
RH5GnF07SQ7CvGVzUhBfzH6J+GTUjoraaGHiuVE5jfr9JMbAxTPeCoHQa+yHW8/x0UXyVQt5Ns6M
WblDIstjBp/n/MzdUNovwjHXBSVQTEGxQfZq6rRtcLGtVICT69du/V1GHGbwhfvJ3gSc6BaEuQgn
FGT8iFuvYKCl3Po9DfqsOzd0pwxwANmWj62TLgWdnMsMqHFaS70Nw8qcHv17Nvy2JFvCh7JNm+EX
AI3MvsSOXDAvxq2BfGo3wM//Fj3JiyRI5gzEbeoxxZjamT1ilrO5ruvHYW7s6W3K3NCpsX94gKM3
8FfGdWcTEjp8BIwVKfJY2sMBxBVbEVuzUuRw9c9gEd5nVCcBRWDbpEMCnb6dXrj+hYaXKqp41JAd
jaPuPNwLFVj8CkGQlU9LhmiI8aNO4sLq+5OEVZvdLFWImmNp254ZBXv86G9TwDJ/IzFFWCcS5S39
uBJYjHylS8vcvl9nUiVRiAzr9NGMpe3ctqKISKRfixB+OXJxVPLX/Bl2wFUp13E5E9qdleXZa7KB
VCodVxCJUMZbaZ+QAJOXh9YjGuOOKVvfXFhZ+sVbECKjORdNPiz389Cg2KtV3MTXo8+5qFUQQTCA
qz4VsB27TcCQFBFiLCXcRKiQRxpgFocFVRxKkB6xIq4G1IIbQVf0VY0tukEQkx3DNma/ZCV4NMGj
5n+cJ6KvQys8UhpmIQomH2lAehhBEHvmkM5Uq+1zLAtGTyc5ydqvjyxCHNX/jkTRcEeWFarF5Ry1
NtaA1df99KiFmBxmSb4CkPBLM2txWRGpUrbLlxoaur89j7ZAjDdgUvIu2s9mZEzGAeZ7WeLaK+EC
e6BfuY3soViGaqfVEiAEbds0pozNOx89APnkWcfT02EfyGmc9WDmK5mrZUgaQ97RcshHncXFbhbu
EDylaZrLfsOKM3KHEwIx3zxUriM4KjSvLX52gyKdjz2LFWKXwi5jLgoGvIe1P0SHsXHlr66cWAMX
IhOPs7uqnwJXDNGtcva/Oda0R0naRW8hURqfMSLdadMiK36RUxQfjLDX/qgcq/y0+85/IxUqfidK
ONcYYhSAiX0PkYSR2EgK9A4nkY2LpWiIJ6jZbv+7u/T/ZNf/33nx79vv+nnsv7/H29/tf3XtX/++
r6ZdetTU4/+XzHAcbv+9If/yuxn+NSqcH/9nVLgI/xEQ4xsIG+JcQJzXfzjxcU3/Q8Cw4iTyIIJE
IR6pf0aFO84/fCzVxIcTTYvYIsZy9k8nvu3+I2Y3jw0NQvzV3B/9X5z4/2pts7ALhtd/7P9iNWsb
q4hBOMYnb71H+DKI/8FfhpP0Xx1g//mrnX91fpU5IKR+siomQTWWBmdCxLiiHMPSU6673s2dpyau
/Dt7EPGtLSV+/6ImecFZKQZUsRYMPJj2juy8EUxv3JbEqWTt3WUfAsrfEzLUrRthfO9mwS37Ta+4
PAx2xVhlWKL8bUzjaCfcWN+v49g+RCqbX91uBQgyB/0HedHNrw5U2nPUReP3ihcgmbEVZCz73fZR
WmP8HI0rUDGh5nf0luaeMxaC9zqlHx27RvDZPuM3w1NZsH0vyp8BDvNTEVjuthls99n3p+5PzNA0
aYpxHlBQCRsELTsdsoyHejw6HfTeVbGLJ2vM708KkS79PjO03eqn6baiDC4TBc/ybRTohMSAIyhZ
ShXvYaUzcEI88adu42kXc0qT4TMV3UladrEbgkWRz4enZaCz/2tWVSZTagqqCM4OL26Y75Is7B0x
UgfHzho6LBCxzRSn926VI+U5Js4wSyrjZt/4SOffXraqfKvjmG1RGZq7KzaC5TaSlDvJZHlbwqhK
0A47u3js0lsEQgSOEEhyH3RsNrEFLeZrZm78MRUeG/BRrg+1SssdPab/hHw+TPj62G+1hfMcyjye
WN/40TGG/USvzoZ+4RBWTC9DolgssexMYZWwb+qOxtOO1IkX5BNo5Nhbw2d7g2Q4PBaoYAGv2ePw
41hLy3iEJOUXBCfRK8EHCGCcamAgxDeYPU+Tnx5SpwyOunSYVQnPIilJl3qvuEFe0PUEZHYp7T5A
pphui9ZQc64uj9WIqMvnsgitTWOi4shbkOfeLcVlomWsktWvlLedWnZGwPjEvQ/l8NpqRSUkM2tO
f9BvjLB/bHHwNAuyfUEK0nGKcubi0Tg/IvLskyzOiYupg2kTzNEgtiDh09e1WbrtXNO4YvGsj4go
vF/wJLOHZnKKT2mv+a1P+OK9Q0zXwJB1KI+mmpx9iuGbSRDS8tcgMNGfeRimejNSFifQ3NvbbCnz
H+0XXtKAHGQP2K4Cf1bXhA/LZKzTMrLbT6cM/RO0InQ2VfBXDV7+OPVkrrS5Kg5MJ6HaRqr7M4S5
d5ayTdFs+Aht+6p71DEvXFmRxDNTjgRtxFaMLLRN+z357kCn6BxpAXh/fyOvH07KYrm9wQY4dpve
Ce2kZUGEXKCmFiXlLmyBcENIlQnWPVSdqpLEwRbz50KZ/C6wPl2oOEDbkU/wWgjWk6zv1b2McNI0
KC/fRqf2XuNhyYhoWqffGuGrTcsQDPuAT+ZGr5l49rkeHzqHDDJXh8piv1TgMup0y4iYUJGGNc+u
A2P2nLUc02Ft7HtvUW53bsny4UWRzvRk4W3a+9Vk3SLfIx5IC6Wpv2ode+y2/QbfEC3tAxGD4ZlL
gT6q5f4KFtc8Osh58JSUsfthqxDdHJoNh79BIxyt/HQ68Ru5pdhkfQSLZV5Ti37DuJN5mdqQL4+Z
8bbUlQk207SaqxCF/JZiiRgPiwmEPebArizddwF27D3zSvtQ9GZQG933/mliLrU3QY7VLFTD2TMq
3Pvt7CN4zKubUFosows5v8doKhIQT/aeOYIdbPRqzeeFmp5Ho5z004jLn3TQceYpBzTgeTVCvCxu
wJQJ8kuHpt6mikRiGp6qnEHDJhKheZCoMC5D3vNq2Gpl3/liyR+XUJoxqWDn76wUliIULGMfMjLH
H02xIs4Ua9Q/IU7xk65wsoPO5HAvbWt4xBerT+O0jMd6WokpmKziHn+TfwsLLt4HltZvKCSjzbJm
7fLo2tmABwkPI25A4zQCfSFjPQr+IU33rOi8fquaFEZX1jbtJvIb+du3Hd0zsUiRS5JJdF/0Hupo
VUuHzTozo2+raAJU/9nSHtaibOmpK9k/QuvuT53x/GcjjT5qz4ouvagWgPae8+Z1eim2pVHV61wK
fVlRonyCrVv3rJ6IsbYX954ZFKuCWWfrJeZB8Ai97KpXLPo9Xy2Syrl8ovj4LIrFvVvCcoErgsUQ
Ya32fwJLmj3m23JvSxW/pHUAR8CT8VXfUp5FgGA5iSceM63u5Vfb5vNpZAIIolaqj5yG6NWZg+GG
cBaBFQppw0telvND3uXDSQ/L+ge5ppVMURPfTqZGL4wUocbxkmHy4MibzzYrzYPnuoYHcBFzs2Yr
CjXTA6KPijebwmmnu757nv0w/pM7Dg8TLqf8VXmlk8CQZHjOwyy7jEujL6JT67f2hjDeiCxdiWgO
4wRcqpWIOdUfjXEtsm1gqVnRuOxm5KfYPwvSSC3J8g2MCJTI3hfosLBYKcTn9XzPhCuljJnb+A4E
FXGUgRaXqwLwpGkJ+EEMEc6gXWY/5Mu4guw4K86DD+SPuG3iFdleDEp2E4gFi5SHL5XMGXc1h7hT
0WMbFQWHWMmCtZ3yUzT3zsm1+up5bo17G3iNd8M6NcRdsnRMADh48IXlI7IDTBq7MKttYgPcFGun
CvL3QffLkzsDhaO/wfLMQ6Yuz3Y9uynu2DZ+8kdXPnrarl94NncH5AIIyw0RSFg7F8zNqR0jKmRJ
QSSO3zTinLLTuvUB398MmDIv4cJaOrXYKFMPoTBOxzG+TQGSb5Htw0MI/Sa9d1Jf3viDHL/QfKBM
iIpdp23W8nVV4uqJp+AtN1J/ETTi3qaD511WqlysYBUNt9K2u1IDpeaI1IKdmKO+UWWzLUknMpfL
ku6JP/IUl1JnW6bfDZOMKH7CxC6vvTlRsi1QCHzT6r7rVXizDATU8K2y5cR7G3x6GWl6kxlZQBEA
xFaWkRJAgKF/A9sv4RgF4syNux7qf6PuTHYkR7Yk+y+9Z4FKKpUk0F0Lo82TT+bjhvAM9+A8Kuev
72MP1UBVAb3oZQNv85CRkeEWNKXeKyJHopQmpHiOj13qi78VpCPMYpUPK0e4oYuNru3Pg3LJqylc
BJ/UL6eQBypvi7mFSrdoji557oZ7N0d1R32wL5Pw9aGLBw12MnLTANr7iPCvZoouWOXmR6p5Db5v
PcZwDO5wCWQr3mbwRGe7FdNzk472Iau1fHeozcRPbNVPeI2cvV8Rnd45tWm8s6ftuHIY/bLDauXv
Ys6Ox4kI2nPh59kWO8kQr3immxcnVtG6kjHZsVqTJXPqRkaE89J8Hdayo4JRDd/dKAB5FMO15Yqx
4wQLDwtu5ZGLpC23WBPEgSM6fJ+EOb4BsfVupvaj2xiOyZleiu6LzW+zGVXpHLAxk8vNavUbegOX
EqnfoQRslprwVsW+ZV0neegEXDTd50RTlTjwoB69pGOjiaeGwkVqNuEd98bVc/g6bCKLIpFBO2FA
PqN/TRcgBoGOi/FWgnN6Suww++NkVvSNv6TB9kNjL2tia3kialpsRqy8V88q/b/ZUjTUA7HdnXB+
FWz0HNXRHmgb7Orckbf9qooLdexCzHQQaO9rAVWO8xab/fBG0Wj1Zlb4MOEfY6RnpCPnvHhp/ac1
VHjJmxkmYNsq9A0dWvPeYifxuJRNcYZJneNqGlDzqk4P5aYQXRn4hGr3ZYJ4EoTFTNwRN+d+6ft2
3Zepd0VSHE/I8YqdC5awXWyFIiQxRyg7RJ+w2bzH6uZV3nCqS8c71e39J3Kbwg3EzLiDTT36B7tV
+wgUmVDMNKmfNO/lS0zfzX4qkAZXmR1XxoYul+IJdEJyzeTiBhgaeJxgbbzNc8RX1R5L98a9itgf
uZxLGVuwzXI8keexR2UrB4uNMzGVYTcpyuCIV1aYvG2uxBvLQz3lv6LNH+gVXtAYQwPsF7TWdh6X
4lyjAu8MUVImiCFZBWW4qI3f28tN+El00G49PjozTik/saqnthiBcfgey73RHCn2CVtw2EPDhnfo
dXME6uLujbhLTpQlwvJwrcrYh62obvliEJpkTAsqJ43OvkES0xoM66/bJ3pXKbv5SGoH91gHj6PO
QuuHyjC+h7J0rmMU03LNsTkvm2Gqi7ObTeOOcFf/HnvxxKu6jUjrWe5j2+v6hTRLgpu0a6idsB0g
lRLSPOdi9GNVqf1mLSKFmzNbs2AKmWJamyjYi2l6Ju7sgdQp8RV1cOpDf6Nbh5oAjYC4Ais6nPB1
25c+1f5OglEISIzPZaAXP9r2qcMIapviLs939ocQDX2ZwBrbABVtxnPkkiILh+wTHbZ6Q/XnBZdK
014JSRCuUg6+Qy51Duki0yO4Uri/2LXpfKzNLGCpWF6XSCwnQtcmf8sTVvzUGllJE+G44UYkkMLc
6uwW2Gx/a5w+3Wq6Ow19RIN3i3wnbZB+i7Y8O+WtpVb80Puh/xpWlstUmnZz0Hg4jzge7i4BLIAh
K2inR6kkG4HDSYnHWZvuHyRl4mOZIDjucNO9wgIg2jSqunjMNTpvRExvxKI8rxyeJC7cU9G92UXi
/RMhe7WnbqbGMRjwlLHUjtQ3NPGchkthPdLj4d7KLkW/wPjqrTP+FPdoLke6XsL+nFhZhlmj42Jh
TCl/Id0SXSyKtKjlUc7Z6V0u0rzL11nqJ1eIUOoTJEH6LaqcZGzmqGfQWNF6LGCponBFzsHWXv5I
rZO5y9CgfjxR2Nva4pqx8srho0cCK+ylZzXddjYtlFAmcCFYIdXDUXOhhNO94NgzrzWbwa0eF/fB
cgyeiowK14fZ7hFyW5AmlKSLV3D27W5CnwYW0+sXWiXNM/7eCdd5lTYBPGT/MlptebRcbMiSWqx8
zChNSuE+WTyn6cGpiHQ4FHz/uvgZv8jpY3xe9BLh9xzsW+hrTcdgkb0AUyEb4PhkWxwxbBe0qTeb
xP1fsDh610VufJ0pxwogOuGH9pzia6SAiVcPd/+VoevipHjDrz2W4wH3gfyMxpVCPohH3EmLT7nM
UCywdmhmnBgCBkbvmWU10aLsZPFH2cnJ7Ld+4ttv7JjoEE0iY8/F+YYKsbx4ZSMB1/R6Ww5lcyk5
/+4v9X7bttwXefu49WHw6XyOuFZu5sUegggD1BUrN69CoBrkWNL203UAQ2xka/WfMXvZVQJ95YNt
A+Nq2d2ffW8CxNC45UevwxfalwfyUWK+UGPI1Mc7L+XuVVZ7DQYab2LpskNRVFohNwpj+cd1s1dt
ZtXGsCcRbzvVG0+AW4xLVen6fbCF/k2NUv7E2f0P3QyazFVlhluTd9VmJsIWmOQXWHYDopzreWE4
8Y+T0DE+UI4MbgX3n1sWQ326K1S8C/x8T5rKuDg4BeihK304CgsW0Nmq1BfaTIj/gGQgJSdUSA8t
kFyUzm00GRUcbZXv0rTvL7oY8uvARnta26NJRjM0q2W7kOnSKzxkSN2e2dSPGgkU31Lh6T03E3Fk
HufCRVK6eOnsLPqMs4oFT9MNa75U5XMOrffHJd2Bqomh9Ux4BgGxrWk+YCtnU08/5B7/fsP45aJ2
P6AQWjvueJgVMrfZmLV4j+5OQaetS/xb3QCYv8Qfi9NiirYTKyjB62S2jmKWXJmyimQ+F+SqebaL
2tmRJSHar7n0OYHu+FjFRPxw26B3W6tCWnSJM+VwFlqS1+G6G910r1PQCFC5pp1ZuhzMKQM64IPI
4tXcwcab7vCI+zmnw1VCmO2RydU/+W1cYmoxy3rLir+92p2hzh3ig8nVyx430DP6NZemHPEam4la
eXUCec4uJ1UcwTOIv3WS5e/wUIi2JFFmdKsWitOvctFuVwC0mgvl7N6j3etErKe4K5YfFwD445C6
qtpyAOCJpFqMeWZIxraiL1HxLKWJEz33rmCHYy0O/cmwRkp2g5V8k3k9HkqcYHeDM4wMRS/oexSi
VQoUoZMjsuIIBCum0DomDVM3/nCtG7JSfiINCleWxBm2Je8PbGmYGN+TAY8GjiTqDYPIKbtt2YSO
WPm6VK+25Ih4DJHwdwVtHWc2Dm6x6Wx0bvjT41M2oPr2atQ/NBCMJyxv90CrbqmAdDun3Co1jK+T
0xsBY6R8HQ1l/HhkX3cKJe+iCtpgV1zAuhsOCpygsqgeOjccP0uyveBTTOPuMC+Wp1rI4ckxhuho
3nM63N89ejwpg5sCWcrhuYmq5LewCLNni5tZK0vRFurXi1q3mYHMnoDz/cYkDYuI0jy3IcdRkdsM
yc+QKl9e4lp3WA2SO668NIy/DQdcjv/YL4/O5GZbv+CbX2So3t3MhZY0HFOglRASqszKuGb4Ew7A
ACpsmhpZeI6c5cubYr53Lss+XM7GvVuGpLLFGhaTx0xpMzip8AX1rPrswT38sqJ0P5Qcon2Xl+3P
0hvyYmLU/VqihXJDVYc71xw/HLFgkx1SuzmX2pFfMOznZyQBoGJuX9jHvDXyd4BH/Q4sVoaGjnct
SW3B1F3rSL/SzoCSXeZN9YBbv/0jFfZRfI5W90CkI1+bIXfS1TIkEnpUVXGEWt4beVwgZpkrL6Nh
OZvBzEAwzMk+09FDiAmDEtd8TbPiXqBMdHH4YXUJjRsVXcju6A30SRgW1cbE6VbVYLLkqklmbhKN
A82sc++d3XkkObkKtEPPw+2M86DyPqiGXv4Oo5he56Lsj2pyalTCtux2kV/x+Dq81I6WOfZpwL5v
+e7biCNHFvg8fdqXeTJTmV/Ykzp/Er6Yw6rqx3BNhpHovBAhOWDX36VqWpqdwH06BwU/x4akX1rd
O2/7DdMe9lnDhAi0okoshyMxd97JIJXB6UqSbtsMMvqEjFh8tm60vFisYZ59njaWE2V0SWIf6w2r
od3YGcauZvLpV6lgJmByYphpZkhHfTzF+WpRbn/rXTMli2SoI6VkA+sycBm49TFszQRxb87C6RdF
ilRdTZ1SIod5k5uUCelm6p5mAvUBJbLYr4YmCcq2tBCLU3eTh/b4BCIByka8GHSGSao1W8HsEw79
scjK6jqyFX1Pza7nPtwb5SFLcRxySY3fSPLbDwVJ63bbVaLdKlxeGjx7Jb/xYjR7uMjz5l4w8OnH
tremM6Ql4PGvlF5JbctK9mmz5gMr9mIZSJzJkNTlmORXMw9xLkY9TnhLqitKcLuP9JhseCHIM07Z
lhDpbL7ljokY7EVouiG2oG2LdHLKp6J4yquOGEOcRczCNnka4VUp/BzD+yefmUYDoTxNP0XUpjt6
5rtfbLnepYt7N13j0ooIMHPGfY9xTlt3WabiIxeDdytbSC7HskJRPpBYU2agcjfBYmx66m123fFc
kNY7iHgczoaWuRFIbFHyQ5e0eaybAZLNVljVWB5YKw2vy2CYVGErfRtMusBgcGcWl7jaRucacOfE
G273aiDlaItvErT9G5tKGH7JHJ5TcBXvqQqdSzvImE00WYqNCVKAPf2C8W3l2h7xyTlOXW/befT0
3iemziddluR7ovZcmXntGHrtk2d9SXsBFkaKLjTWSnfjDSSmuFJTY3yV0sZ50nQLi0bVyNFHX7Or
Pady33O+L+17OxXOSKLB4lfgNBSSklGWHxvDqbNbJdtQBJKT9k8XzoO56nCMxwwuunJAEwJg4fyy
oRUN6H2cJOSgi2BS8GKgWof+UwnILN/OVWsPe86ycFdRZxud+LX1+D1LUYRfDrS7Ya811mscK8bC
hMuT5dMhmxCV4tjOVdtuVHE/reXoFN8J7b7tNTacON7F/mLhqY07dI6lVC7VU66gvx5Ix/RrtAbB
IiY4XW8cr2VIk/5i+wf8tkkVGJnRYJ+t9TgdusQr7KCpOF9cQffq1iPn91x4XFM3/NZVg0PElWw5
vagVu2qx0m1voiMFUWmInWnyJVkMkFl0/s7xPsXnO23hsLdguAY737MvLJ6r1G+DMI+N1ySxjAeR
kaMIuHJX76XrpcuJqFD93NZ5+rMQctkRhW0fmzSivZBJYEdtMRw+DGFw+ObRnU6OYbVYdKp0+Vuk
1DSuIF11bIr7mKSMTXR3VScV9zJTaQalnIDUq0Nfj7tpp8U1KQaHJjovyyuNrzlBnbR2CYGTf9i7
I4kuFKukP+XWNNySe5l6bLbqYMJncbY6GroVTR/ln9l0uH/HXbfzqMy+4LOw6BIkv4rnpt2mFkBA
Anp+eiKj07yThFoOfG/La+1G8R6UUv6E4BodY79hKYPfXd7qvJR/e7MoPrtxuLfQK4cYls1KKugz
XzecKI0FiqEh+ZFPaUqwwWp/O05Jmop9H7vYLPRLIqx0Q+aqWNWLAxk8d7qXgtgDmaBeGiv4H/1L
O/fJM6ijOWDtWz1b8SROfK0IsntxcYlUU9Bg0w23HPAC5KpMnbVtzYfJWRDopsEKsmzJt2ZMuGao
a+evQyLiSpnRjNax2OhvSYRUkS5e8zaDGIHe3WTHwbQtOAIz+50ua5sgycrxrUsKr1slQ5MeMC3d
oRGl+sY16OKly7XYTrANHhNbN2rDN8V477IQe3PY9DHctygatrYJAGmoZMreY5RvUdfS9K7B5j3A
pYgvnnVnFJljZCMgquYKPIIJgpSCsSldGn/Ys8eRvepsB03f9KYHAj/9ee7xTbslxl2vgFSyws1m
boaxXwKsCPH6bsD+JNGNcVpX+fBFt2XmbZB/vKPgt2uxBPY5Sr8jZvWAn1RAvTAa8dOWoloDu1pu
eH8HY/Mv98j/k5HmVhX87797Y/6zNebf/39qtHCwnvzfDTSXCtpknnz/FxPN/V/5DxON8P8Ne551
76o04YnbcJ/HX939r/9B0YULMd/lnwoLv4zCbvIfJhrH+jchfXr0hKJE61/2mv/TZiH+zfFMIhU0
8vgYIIGf//v/5JONfqtHyHxRVeI6+i///z9XPXDx+m/kZv7r1AjZcMYVKp8HjPu/el7CzmAfYrrF
JabwN2CpBkcvIFRE4rYxMz1eNGzHxF6ruuHS9jZRhjitEQFjjjvtWUb9mpJeNX9VLDzvAZsr+LFe
zeM/zAuF+535NJrvmeql+uaOPIpV1djUZ6R4B5cjVt26fyQNlJW4J2W71gSUc0giecg6MjVHvA4M
dRGDfytYmNE+zjrIXpRm9Wwkt1w7dkCWaCxuWpPqeFQo48XZ8GX+zFisTPCsC5fhqMz0EyFi+UZ+
JzWOs++kFWNlahdkxqde3/lpDt/ezCi4fPZY222xKkddJBcRtTA4FLcwLo8+0b4GUXqCJzv1afQC
I56TdDWSTflRNQKolQqC5AQqexsqSD+c8jAewQ4PIsdMUJZdedFEzqrTNDiVjcWbQR3DOtErdeKG
buIzSqui++C2bLlXmJ1JfLBap9J73LuW/kFQr6MDfmXYhUY/5l/RUnP5prR5fBCVnZiQTGM3eQWg
U60L0yHca3mYDJUc9a53NLCooiM0v6SWvI1m59KCRv8waaI8P3Bs8DrxIqfGso20WlpBGo4GYAQH
2/dvwioPF2Upy2ldwhelX67QREmhp1kM0CqhApuHgslue+fYXaOuZ5dZ2DjCzsyqKebUKYa8uKkx
+Uxs0cHdYBtKOCdDvNctjvSqJNi7ZvR29BPScx0eJZ5MrraNZezdKfU29li5zzzJNHfgYGa6tdwp
k80Gv7FBWxH723nXe27iZ1hPuPU8Ol4dsdRxCnl/WLoBB+KasAKYb5a5xQJvTHt67K65V4jsvbHZ
kBMdC4HGeFSQ0U8eq9g3sU33nvdDvjGT0N/SaXa2aEH1vBpGiPmI0LzZUOMLx11jF+nG56LzuvMi
hlF+Cp4E+31k88yNtGwLPC3DhKSkVqTpnBLBIbPsV7YtZnYE1lKotR+6cE2doQyLA0upMX7EC27D
pc6y1oDnNBQOqmoZielL2iztufQCh37p+sKs9nPpwRb0VRRGMIYkSsloLpO798OEizFqH/SWiYol
TU6Wdqk9+mQ9BgPKJtOpvbSG+Gi9HgscoEo/agLBTz6vpxw6Dn/lVi7TC0167GdAI0feXKxp6yGY
rVDoDIIvNYNhvKaPa2ppOCnBRwE4zXotbeL3E0fBKq6047/7g+ljk0HlT+ZfN54q55/OlSO3KzAp
mSlWaZsRLFyZzeB09LJUtfNWe9we4dvMvpctK7CgoXuJkZkNDxYMTIxtXdyVhGPS33Eix95wVcFl
lpHGeVFL4k27aR5b+6u2Z+IOts/+K3CBiqhbSETPDPBeQWDpCn/IXwfWQDASSlsnmxypj7jg0oXP
oQl3YyWtUBYoxCYb2dBmt3LyYbiAyp6dJDtCQnL9x6gieRSMKbRvSAR4+7pZGsz1sVGw5MVWFWi8
zw38JSlvhVF6fHuoKsZRlZgOgp6rE/tDedXMwegkbbPrZwwmHyDijAq2linZX4b1/KEgBSa7ht7w
5tZQJerCHrFZvYKvlR9FBSGpmcR0kFnst6cwA/qpJw2CwiZzcwbzylYtbQikllESOTtVAdjJVpQY
GM3KF8nwTE6s+miiaLnaVVKSt2z8k5PL4UH7FUu1+4zwINlNY0PWEwUVZQK+vRe2u4prDESME8Zn
tBjdZ6Yb+0BGxPZXVd669n4cMZubwAFadEo0TJON4FoyOR7VKIaDV6M8eqIOH+ACMJKxj43evNmN
EDNyofaQsZpNQlPs0yjG4heY5vIRigRxAX7CXG+REyZEjKVlLgh5iG2Geatm+KY4EQfTzF0rKPrW
uWCUrP7JjMz8yCbWhWSnGrQQmjbmF4s1wUVxrVrh5prrw1wyGSEnSLhQoe6hlARAqLwOB4SOyyOx
AENdoMz31YPqkv6lEnSTH6pRm/xWjv082028DS322j1Rr2njlTXsmrnCxbgxycA/mkt+y7Kej2Q2
UCmjTngMFv9Kq2JQhfVKSHCkQdfQlNIY5F8Vt8XufW7G7C26m803/AxmEPqQfYIokvWlqcX8WZRz
cxghtzxEpse5ELEpKiIRP09dbhzhoUVnhi/OH4IyJ2TCNnyRcjBOM/BX4hMGH0gE02QkXDvkhzEU
lt7hkiLQmpUOPJ/ZNj7ZTbS4CKX/CEKEPQud7JdxjOdjmzHgxBpsIwRP+eGxh0Rqm5v2hDlw4SfQ
+nXAq7dS7WxcPJIagTU61knJ7kWjSvCQWRm+8JnmyhlsDz2zvMQ2Sd+aPMvcdUdQeT803u2T1IAm
oqPsqXV1+pKhvO/BgXUHhnCfk6BlvkdZ8D5YjuSflOmpjelJnh0CBsdwrqNPc2F2W/XLeLWmfD6F
41Dj/Rvzg8x5gYxulBw9l5VjAqcTCKGF/G+6eV9hLoQGzgLWfVaAMcmsqIZRwl3USrc9OB2XRckq
k1P6LVNP4omBCQLIpjXgLdQ9TyjNkS8IDCm+KEZOcsreaUyXZt9TXbcruiV7TYwBlHwRqm3mpv5V
jfilCBaI75B10WoEE/MCVNME3Dtk/ocF0mfFO11cXWTBA0H6LpDdQmlBZftXOMPed4S7K8shhtRh
5z5hkJI7SFn9qS4ssY9d039qTT97DhNI3mTdTEILlmE/DHZVXPOkieEC5o9NInEJcdUE1Q0oCStf
uKoFXuG+dH3cUXF54jCG98oGcceUZG6R4YmjIUuegNfSlAHh3zv5VZzsJ3dwb1pEMNZYvp0nWbhP
BnWB7xYz19HnseS4bAM+puxRlgAfanoUtqqS8j1aOuzIJiFmgKuwak1L3Kpquc6TzPnaLHa+rqCr
XJTPlbTDZZKKGq5JIz+dbvgTg//YRcoOt26eIngIfBeE7QnEmtGfDgPwzWuR/xJeq/u0SHPO29na
6Bp3DqP1Me8S81x37bb37eJxJpWH1q+BJybp1bUBgTWGjXbphfVOu2N1xnl0V9litlaiaaLkkWfC
xmyZ2H6+c0Oh7MeKQsmr7MPoV7p++mVXffUMOZPu5aqr9oOK53MaTjUAId4WE4cdFY54+2LY5oto
3xqJZdJ0pM+Hbz6WZH/4iSf94ln39DcnzRo601Z5S7wHkENGs8hLhIfRhRPhF1/2YlMlWRnsX4jx
y/QxAlUMtq2T3VPNnfBMQZZzqpYeMwkf0TZtAfM4Td46ZNDjwQvorPVPLCmWQ8kyF3CYeuXemz52
miRPNvR5vKfmmmsg3usZ0gbFH1Y3VBciS/SjpDyxAKsU9/CwGWwS2VMIrQEcOoG2khBV/NcwVLdb
yMbcax1m56VLdUyUezCM716a4hTmur+2dCdXxMfqfsv7dQlcIv1/4rnPAomJjtRZ27zyWHtBO3mK
GylBzHIW/rpg0844pNHiJ9e6apXCM5zw03dTVF0qh7ubw3VoV6Wkr62YGSDJ/BQZz4JwSvNst4tZ
Y6yYh7gVwt67Fw7zT+Me6ShOvJOus+R9gAPBDdsPtxg2ysvEd66dLLmmPFYfqC4Ot+wWNSKyjQBl
Lngv2CyGTCAMFivDUs5XNDQhOlfWn2bJGTMNg/WJ+DQcTF3y7lBlsUajK/9CqLmSESUPyIvlUpR5
t45d8PSW7Iut1+jpJJbmoZNCPNcOGyiZZ+6h8BfvQ8X6tYxJJLGJY6MV5/GERcgM141RniuuXofI
LlnDmH65A+VUYtcIceQsXgzaXg8vQjYffVbgvbW42fe6xexW9Bw4U5nyfWzLtY7BSzNrtc9RlOZ7
B25+UEIXC3CZ6muD2ZAPaQzndQvWJhjZAZMHhqRpRf5wRF83Vh1FEx/92H01fpyfnCxRhNMKxZe8
/OwQnrgVLubOBySbrzzwKuMaxJq57uyl3qZq8M6An8QpTlhHDYISH0J16iAyHmIrtV4y36tvZcLu
MWLB/MHx+1Wil++ipEAhU9xtDAFmsYGdgfkKO6XS3zxg897kdrhRs6ye56p2QbXzWbd2WGJNDrNH
4RNQ6CG6XmQfyzWXATADU/0isRSyaZfz0elAVJrtff4tpPyb26T3FoHDZl5cHZhzCSV8ADnUG7zG
3cn4GLgPk0TlAFtFjZOeyjynZiW1l/28TPNGz4gkK9sqYCChXV3HsST3jTkh3HowGY6CUF567/vB
DIVDBXis28Lj7rChuVN98eoxO5RajRs795sXpnwwoFwz7o/1WDAawSCeYizIaR09RZVnvBARk7uF
zfWpMyFWkZy+22Y4S/FEtq+Uc/vffj/WT0nFnMiEyoiMUacKvJmiImS9DEOiS5Lc7OKX2g2zgKV4
/0LI9I+WPhq2VRN3SKOGPHmVkIZ0yFbyYYEDeiBGmD3xi6Zn6DuEAT07PQDqK18ZdofP2ZvNx5CU
4SmTtb0hwls86FilR5yu0yq/Y985HYqdLqf+6uJvP9np9C6ZC979Kom/PAu/jpiEu+Gr6bJ5n2Az
KJ0fiRPLp6rqbxWiuGgzCMh0y558c2q+MzUsR14z/V6YtfxMeurH7kSOh2iopreaL8t7PVBPBdOZ
W10c98DRWuOtgWa7SRydX1gyw6Bmjv5WMRcCb0aRYaV3GVw57KpZRSe1TJB07inQknrfo+262CcK
56mYUrmd/A4YeGGBIw5zlsh2pT6YUKbLNAj4hED/2l3HOXysIe2h5bS3xe/gITkWZ2dEiCOZ0O78
Lj5N1KucO9w/hz6r2XbcG2UAG/brOrLDtU+t7iB0uInd5bW2y2bTlZHFKcU6IWm7Bw7s8XdpKaNB
nq6R2iLbO2CuuzfAYISX0hEHd+oeZd6LnWvJ4S0hbb4R9f2lovyJXDi89MTrmx1VkNWt8tUT1GER
xKVFCzjNJCvM915ge7RUJDU+bPxv4uJjQVhVI3O9YZr9Y+u6ZD/T1EkY0ahwDmLRKrbbUdPC28yp
vvPtq1tBB2gBbm6UML8bM4z2kZdAt+FvYmWlg9qnbdLukcXtdd6QFENvLA+8z/sTSt78tOC5fQq9
rD3h92b2FHbLRSN2jvzw5bHQNCw5dt1w8bRu6K/2xjf7YyIyl5Wu2d9wEOaBNybGDYdn8WyamHDA
qsBGiBr5NWbzEpQ1GbOkDHGCS0u7JBBUsm+8KHrQOcho7D8/uF3iE4asGY4ORGiLcfcXzrV9t4Rk
2NJYEB7zoqU5KuHStq6gpG1YWhLa4rt4unsPuG328sPylvo7XxrX33psGtfsbTTtA6p5bNs6vXLs
DqTh3QyYNqdltHcjBF9oeuofEyhekE+GsyEsq7jeYIVRycgOvZnbAduBZQb0iaVr8IF+wOhaHpFe
+/cibe84hlE96rgRu1xg+jJdJ3zjlUyHjq2y79QO9SZccKtUrguwDpnyxAadOIwZLmsjYa/feDZ2
DrPHf8ANmIHRKfMzyabhJEdFiInoS7D0i3EcRXqpUUg3JWSwB79dxjsBpwQ4H1EZhNfdBDYd8vlq
kLBgcaK7czraaqI8m1ywsYOi7RePyZSIFOUZR3eqsQgq2/lu45oeiBG+bzPVzNDVYrOr9/neJmlT
ftDhMF/Mus/2VmtSEZc23aOD3H2ZZ/oX9VQiU5VziTSN60ZjGfmaZUyphKhc3L6dNz9MILDewZCj
tsKXvEk4tdaKNEZLIzvhtBBC8kMz2/OOFwjelH4ofhRZ33DVFYUN+nbJPqF3Ts869X5C11rOxbSM
BytmLbOq4e7s3CLytglEfyywCZUIjPcX1TYeQTdYaLTSjRsVGV7LPoe68RU1Wt4mtQ3jiZ0pezB8
j09OOicvMcShFVtnZ2d2csHvXaqEhi8Tpq2yyW4Ben2ChtidDMv0nmPCP2c/U7CLXCSdEQfaqvYH
DH0GnM1tV/I29NMR9x1z+3aqB2BIqsJUTPLwq+2I3OgUdd3CQQ0urbF581l2e6fBiYz5FBAC23mK
y71ufBVoQehdto0xJvR64B19HD5haJs3Rhcv2Cv8+5ozAyXJOwkp/KcyOP/uu112Eyx0kOdQt+I1
LSN4T/uqbwMbr9N6cO42VKJsL6zhp2avvSmZ1nx9wXWlZr6zIsZa+i6pykrjiOEobjdWQefbdnYH
/Y8q1P3+PPXi29BdfINwQikBb5rxNYbcxiqq8nbkFZHehMnNz6nh4ks0xjt8iOVPODmQ+AmPpEHU
zN9jlFvXfuS+ac2SG6XhTS9ef2/xgz72W2Hl+DETIfljuOIrSjrqudgwP0lV+2cCWYZgcEeB9VTs
vEUVkzqMA6I8jTtcUNejg1IG6/FesjAWJhxQUP32DrwG7jqtKHev9JOXV+5W8nQypzrglxVYHBVa
X4WC1FknXDqovinf9TCh4mEACYoGqHXXLGdcQswnJAxYMwJIg0i+52r76yX92UiJPLE1+uO1/RWi
TIbvw23F42LXknIiQXoyG5dtnEL2Iu6Trdk6W0eAy/gueB7vXX/4R4DV3wkKrBa8NzlxoE+8XLmz
1E8yqY51cn9R5MaThclmxeX1Nqj/Td2ZLNeNZVn2V8piXHADLnAvgEFOXkM+PvadKGoCoygJfd/j
b/Jb6sdqQR6ZSSFE0QKjqkmYhbs5BOHd9py9187QAA9ffV97rnOMJESWyec0Kr/5+IkoVjgGJ5AI
IJEl0usRPi/UA744x4iSDDOTmsRoNveo5fASuLmTbHsvFkiBImKd8oYrr4q5V6m0+NEkRvI0ReFB
SBZNRTN6F+BbO+vSICQHJwy59mdmBThZGi9jyXLBxVyesmzfDxb1CBNi245i2uXUlJwD9Rq4AxTP
27Cj9xujvWEk65+rzB8+lYHZ7CodcDUF8wCGNJWOSpvCm6oPijlQzLtUjqn2pWHdUUN/LH3DOCk0
7VGO9GA9p7yUPR5Y5lMIaWJwbsBknSP3GK4o2ziMNO6iQ9tdxqRgvjYWC2JrFwPgHyoKtMi5BtH8
Pit8bqQA4nTMcn23b2D13TlR7HwxDCgnvXA5uSEgPRviof5idoJATU8IrtpgfBEjZ/dmDIlvGmOU
vFXZn1hc9g7elGuzO0Gc0DJxb5RvJOfKTr0NrEj7OpPujPzq6jsdYd3GK6L+LreYlP3kkL5n+c0n
L4rjDVeh5KmP50XWinHCpEZPdU2mhrkFdwOZItSYxKUQ9UEfwTTAAupPowJf2aadcTFhYH1xDAqs
pNXxBzZE9ZRGpn2tKQncYvsi/gJAC38MZbRcL+ob30qn09ofo0vHk/2DbxC9OOsfrmoCJaiijco8
wc79cz0nj6V0o5veCdo9ioaKvNBRPtCIyk8LCnbHxrTDQ+MqGsK1lGepQTHYy+OLXtX+6eBQkbZy
dHjoF72LKumnY0v+6THjr/V9cuwfNG/w4SQeSg86TTjMDd+FVKFFd0MesK5FrTrBAOs9osylUhuV
Nb8BMYlbY6r6B5sgxRI5i3TP68RsuEt0zARELwPaB4P12LPkZZfIkQxNr2/BjU0RAXMD4Y+ckJW5
saJCcbbDSSto1lzSBKPoAjb3Koml8PcFyjf4rfWz3ZgYLJCOmugjE7Sl7Cp7a6CKpHcDZe66tW90
02FxUA53O893I3ArxSXEMWpxmEwtEd972MJuZO0Z5xQkPIi1yEgOQNvCK+q6BAqUbfjQFPihK9xC
LGIaDC/TKVFHt1TXN2YWPoRdc996SXqd4whBzWhwPqpJBTxtkgGPK+TEnBU1ydn1x/y0C1tCpJok
v5w1DQf0TNzg6VNdOl2a3biNY72IQKPiScljuItILgKQ4RCNkPXdgYgO+4KuC2lkTgsTJXaDr9rY
vmRxifdcmEH1icJU5G9dUwXXjQpRJOMAPBYFWyF0WhwmcY58GhUmeYeg3XaTLiDFCVyuCcVf0l76
CN9Wl8MJ4iR0cEpxi46+fy1T2KRj52pUz6rPruAystFlCUG+rb8SGtKfcb0bKUZySLJdElgVfd9C
5pdCctqfYpuwC0AzpF+Y0zjsBfTN/rbjD6J4U1XgWwiT6Cd3R0EDYAibn1cUtzSV07uo9Dn/u7Fl
PnCxVxZ+wlw9jREynXBb+l2Wb2u2TWNbhoMMt0IAV3hNm5aKiiZ6ejCOjGxk/TZ2/s9Z2ZImhnTG
KgmcSgouWPjY6r1sQ/GKntalSdsIr7uxMHiRmuSJO7yyAn9TSsbsyZAbRNAMElvU1g1lo89CX7BM
IiE7xe+FeVc3ZZKf1DC+HvOKHZ5KZY5dbRgz8mTD7CQflH/UaIP5Z2GZhc0W3rsad1ApnS8IZyCW
0lvn/2ctUFX2HoC9/NBPbeOjY5s050h1rL1lyaS+YMBK2GgId2FHlcm9NtbBqy3dW5za9teR5hBZ
knh0qswhz9WiDokHLtnV9DruwlQhz/Z0b7ww8qmgF27U5oMmBBhGouObsyKprPZCJl7+Pc+s/lbv
JLO+48bWn2meLW+r2Lc+h0GP1LuNiogQrzqJKfr0iF1V4gCCnty8u7Lw9E1HnQKT+xBbDkF75Ftq
8sW0oCVse+i1JLK6RI4APaWtwPrL9RXKAx+xpYIWsHVbcXFVB41GRQrFyz0AIqmg2Vp69xi4daWd
JY3lB6+NZpFxnGiMHolngCtKnf/AhmdFB2XxXSdTdNfd6IeYVziaHYyuzp5HNq8TPK4Rt+hGJtBO
M2R/Wd+GoMrCsKNyqiHPUpo84YPBA9H0ahcH2C9UIr5ZPQv6vCTKCqQg977y4BDAeSW5KpwNTd9+
5cgL4das5i5znexAZzY7lM8Wl+64wgNDtTifev2AyYOMmBDIWyWsdKt35vjDZSO4TwXuG6KdGvXo
SNu6jTlUv+p4aR6mvneedPjQwDZCW6EippMLQDq4aCFwHbH8eq+5LPBTAChj5WqJ4xtLWrW03iWC
5jopLxRRGVS9SGhklafUfGmDsv/W1WV66EqaU3FfP1ldy2JqlkeZl7Ap6rQuH5qB9BYUvQD/g0Tf
1fV8vOqFeM7z4cUntOs8VAYpOpFszoLY6W5GL6DOE/qcdlmhwb4GHDZF1FASrnp11L3OOS0zpmzf
cepNGUVbCF75LWEn4hBoKr/Eec0Q1kB2Ij9vsp0ykC0ITgaXIbPyjITqp2QIxJdSCeNrpBg/sZYH
DwPUhCu3AsFcuPRSygzeKahprK9TFD/YcTed0Zu559iNWRZOVo+4HmRVDBrxEkkmXay2G51z5HHO
gdFv37cwlh+VT0vSybEL5xlA/E2Ymfmu1Qo0pH6HhgEKPCCDyNavUM2Ym4oe7ZNT1PGDDy3xUkfy
t0P2kF9CGnhkRRIPTYmhsAUGhweq4c4qQKzSMzRnVHw05z6IpkewQXl6UjJ/jN32qPe2fU8sotyO
3XTnlfo3yC9AppuQooNBtfWY6VPLFU26tBdJv5T56JGJyQmGuZuhCqEQV9J12+iGTuCBkQFdtJ1D
ravgLEY4zI3bLNXJxOK1HVh0P8W9N500dv46+YIlg8URwFynxB0U4HwLPDp/wPhoY7LppnY+2syT
Lk6uyhwxgFJBgd/KZHr5Jod9vyeopqyC4LIySrGnsPSVTC1si8hjjG3iVANpQiTutqNFWyeV9YHp
JQ60qiUuKw7xCQMRLvfk3I0OzkNMCLe+pczb2GzbT0GShD+afDAwcJqwe91uEJdNUeZfB8KS7nuW
gI1musZDlzXdD3QKw4/Sze1DqkUkfdASt8wWUobuDReaYJqBTL3zhXET2S3ZXK63Z1cAUCHM5Cz2
3K9+TtCuI8riPOQdwtNMq4prWlGIt4mS3ZiaGW+8fhJ3UTRWN0MyvEI0eemgmeqwdt3sQDjug4I7
f9IhQryhbomqGpxQ+ODBw/Yd1Kp7C5jmuTsMLc4zKzdP5irsRrNpsYbsn4dKZAhFO7umGzzQCxgG
AgV1CztYbObBeexHn50gCAD+xFHzKUZQuNWtWD4wNDCwlFYM3EKpA1EVDbr8klfqJvuiRT9G0U8K
oDKTtUf94u517BvVpksxdW1KF9+84FZ+SSCQeVOm0anT1NVuhDbwwqjXwCNNzX2Ud/G+cVGcBMB2
iS2AOoY/z90ZbWO9DPQMDsok+oEGkIF6k5b5va/FwT2tov5BUqM/C4lrvauajhNCGUNqldgAe0w/
mXjKaSUAg3M/67WnjrbnWudVDvJEi/3gO9UP6rEB0D9CxAOm/6Yk5Tj4lpPZjt0rTKfswuks6G9x
dZYbzNmLiY9xPWj+VF+gwlHk4OaELNY4feYw2Wir0WfdMcpoV9VTeT87cp4xghNaEjSBeV21qqGc
Zwka9xp+Z24+RMyjobbPjBkhEWuWOpD5RkCsGTUXSoVt+CnFSnfUJ3/GmVbyNIYjvK9dIS8Jv6wu
MwP6+mlFu2UENq5nxhEMcmCB5y16H1tYbEE9pWEakeMidG04TiXKjRM6JEB4lD1dANnGVGTggOtO
mkmZ4XOkU80OWLOGsD9tYEU3P1KnVVAtDdRNm35MyuiWxBXRXKq6lA92jipvZwVTa/ArcanRP1kA
2p1bw4ZWdKGhWOemTnO3C/duquNEp2wFEe6Y+4PUHnozlM5lG6M6OrdSExCJqSXC2VdxkDZfm1FY
2jVassS/pZXbIwgvLat5HS23i5GBEWWZfp600otwRzqY0HF/UJfXybsEomwHL26hG/GPQOs1b0/T
lz5sEk8HyQn22MpyQoVdUNaAMkyMFJEUV5kYpq3uRANGYVfdU4+Zuq2BtPAcKvN4hXPKOQROXQVn
pN265a4xUM8MbuHvjRLUjNdCou1CHYKHbnn3jRAHonqpKaLDwUF2EdEq/0Etqfpiw8p5kZpMbIpn
xNvtsmgcvlOhGL9NRW8cG91VL51hNvaxT/MCd+3IZeskI/jGOg55yZgba4m3mzzAbZG7+t5GGUXL
xoOOgVSN4HqcBeMPFXBdGkiuZbkewVfjjuhcuQcjU0u8ndI4aRzuRKnfFgfJXjLs07ySbIUt7Ya7
RvfEDwemwhkxi1x/BghvAI+r0aNEgRCTxE5COuxbCUO2gU4uUHdvaUrI8VqGRe7vyM2OBGjloQ/F
57bE7IxnzYiH8BuiT/JNsZRFVds9aLHKk2tAGrqPKI542La8KTC6a9E2SqwEJVfilK191YQ4EY6O
68buiV+Q+xidOE7T3lmiIBEBeaEuk3GLTsSn5B+00Bv4MEFIVq4/JE92JWpn1xTtUBP17vVXlLRJ
MecKRdzDXWBWDfleBIdAOn3OctKwcNLMYSOmSxVp3IHQoNG8z0cr9Z9YHJP4qa65fOm6VScHsMx4
AkClemR8dC58A671doNMI8l99kzNNP1m3zl51V1HpAPED2iIzIYok8LrtJt/zErkf0uMfRm+EvCW
/2j+qMf+/45q6PyRanhWJy/1/7p5qV5evyd1/os2e/4v/0ubLf6i/eAKV8dvb5iCf/O3NtswjL+o
vkuHnoEtZ9n2f2uzDfsvfDiYf1zHNCQUHxTT/wU4lH8pV0Los2HPWRLT0r8jzjZm6fXfGu6zb//x
j//BEKIYL15f7kJ6bP/xD+N/ax47Ciym+iir6Aoo/1Z46TGeG/g5vOLBPutM7XNsZ1d4Pzeiwvjs
Cn8Xmv4BC1K76c3iNSNmRivMw8/h9K5cHEDj799oBia+eaNBNniuyP0+RoV+5AqDgDbndEGzIzun
yHTS4iTBQIYe1BybCy7UQOysmqThqf1WRuITXDhgPdZ0NDrjxQIkyl7j2DsbVMo2TMF9GVnywAXc
PoE1TswbZ++tyqM7Yfv5nWEhhkL/dkza8Nkyp+M05Q9QCK/4lp9GpF4bMVT9IUtq/0C/VO4nrDD7
qOQFW4u2jeOd+SCWo8m/0fP8IdCTB5wXV3ZKly1Ae7DpZfTZxCoEy8N47Sv9k9EO6jRL9PuR4F9M
lfxP26jrCZLGnz+oCUHzdz+x7v76QY2mwBJVDt2R2A1t02GCag3+zniK2R4RyRdoqfCP79rQIMi+
uBgLAD2ZDQGejrI1EEpeA/mQvTjlBn5IffWdIHPEAF9am7u6Ntw0ETgeUBY+B7M+PYNPEEP0xvXi
RqLbzyhf0rY7zNfWAPm9xI+bWOrBNjICjOzutiztsz//VcWvRoP/Hs3MiV/GjhoaWJgaSo3RI0so
wbiWcXKowH4MCDS6jCQmCxVCID37yTMZv6PdP1thEu3B2EFFJ/W5h24UFv496+WpdMVr6zTe6VRz
vcDB8tkktWXDYM9uA1CCUP6mzQevPiNFfzMRl94IMoug/mt6eazo+3LUZC89hrrY4Yze2aY4ZXO/
c2CV0bWZi1rPGA4+KcoWCDt2cdXvCqrbKJ8Zvki8kh14mGiTuuCizXrr2vmdP/T3f35V470BNf/z
NzM0yArCW+2gOrZ4Co2QngQ12Zj21kh8/Q7N0ivE97PcARxjRvdThbWPvFr9YHWKKN3iAjk8vbfK
Pv75fd770ed//uZ1VMREJ0amOjpocVuo4rJlZg0f/TAzkPV3P8zMhn3z+CxwyU7WKzjsBIxDBryo
G4ImSjU1O0m8AWePjMqZTlujsozTjIszcgqkY4lI77EspJtID649vzlv65pKahKfmpL0BHzTz3oS
3yNtPeSR/f3P3+Kd5VxfAGttFPvDSHL8ccio8PjfXWqrMTZ7KX2amvYHS4rxDrxWn7/Vm29CT5uU
i7Atj0ZO3xY9hypTvg+YKfJZLCxfdlVcEQxPaM64/fPfTMw70u9+h8VO5bFjZQPc9GPvTlzGnHOa
M9SRLTw8da9+xOgSdtU4aI+xT8zUGB0iJU8GrBs7rWoaBgbnngFxP1kL+ueobCmMV91XN4eMgrpl
Th5y0o/e9b2fYbGHKYD2CjNecWz67rkIgcUJtDfsUy0MAWsSiDGTU+W7j/RsTkjOGLbIgp+qmbg9
G2I4Tfr7UW8+Y9pDPO1fcebfkcq9A/ZCuUqd9wMZHqG46wHzbzhzEMFiAKJK9csPPvY8Xv71Yyt3
sWdM+DZ7Oq3lcQoJhYkthHOZoqivHnRa/7JvdiVteuiCNE+5YRcKXgJ9NaldF259SSwFSgp1C80N
JR6RUSDy0tp+ZaE9eCl2H5PcoA/mp/neqy7W/Ax16ZjCJT9GNQV2rRXOxYQ9azMhEblye4hY/sgJ
JRigGyAHKIDExHe5KvRrafhzbhu4V7tDbUERmSxEQeKWB3YVM4y5b+K6PiRQg2CufzI945Ey2BfX
aOmQx8kpjmyYaUbASSSEAz/oWB3t8dxJ7XYHAfhhFqD9+ff4CZz+3e8xD7Q3E86jpeLkllEcRUSH
NAvPlfKOqXK/0+4/5Fl7FVef+bnOCXI7sarmXM9IXQGA8cGEV7+ffMpdLPmZg8lUMDKPFGsoExFn
tu1SDj0KLM5NwZHCpTO5M7LUALLQf41N67XQYMmGrU0UvYvYS1mYa5wRa/Iombbtt4FEnNkw2m6a
mi6RlRJhsC0qZOrBwN0Y+s5tQWrzYfC3NiYls6jO0wQZjYZugvzcfpcBWdu7DgawrBUXDoLBU5fY
48QTL5PQqPnjtd6WZAFxAOQ0RanoEVYKvVq0HWxKBAGV+h1kCsy0QYUtPYICKmnAjcheTFgglOMe
iQl/IoXtmUBzeBRJfkHO24GUm/3Qq+qkDKznP//A4vcrKif7X39gbEG9ozpBKXXgQFv75UPdWeUO
XG6xaU2dCncgmhMThTFOvMbckPko9opFEaRNEJ+ACi23TWy9uEHB8Zx8A1oAfrCHPHms+gHTzRwp
9ed3tX5/Qide+9d37XJ0a53ZdkfPCq6qjkL9lVlkN5aZnNcVWR1WK4+yt8VusI19xbnAmfkRbtVt
YTYCU0uAaZl4cKYfUVZdx8MztaZLXFWnZQGv2ikPxWBv+xArg20dKgQdiYXV3vOOHo76JAYFU+I7
yb94jntIkdRsR7u6i5V9jiTiVAHCHj1jr4lbYtxYe+FIX6Tdt0FQDFaIAsmt+/N3ePc3m1ekt5MS
Jz1Np646Skygp00b4qUBy0iFpgrPDKeyt54TOjhAKPDkxMIwMvWdNrm4HuT0QiYGQUJYLjYhEul9
jahlZ5YO2kMBx8W0AutQj8P00cvOW/PvVpD5n795WQ03C0FzaXOMUlrXpMCOdP1UhK+IhAPOys61
n5Q9UJbZJ2K2hB3mUUO6Eu6BuUmHVyylqCiD8MbBL37fp462nYD3XbodUktAhc02m5CTMWejvao/
OM+o91b3xa4/IoAPad/nx1rqzW6yYO7EuPMxtoXGSQcYaG8GRbOvgNLuED/3OzrXDg0msqdTv7yI
pvDOLr3roh0PEt/gtpCcmYEuBPuhVZCgdE9uQoswSDONGtJO7eQEVqm+AcqogNuk+qaMbdQCRvjc
uv5Nk5NLInxhHTIgqwcTPMGm1MADwN8isMRI2dp1athF05BSPkZ30uPQN58avTrJ0V3XB/JRnslT
uQl747SgzgQYNjgrPf/KIYaetj9KKrsNwHYS2IyMBnE+XvuYeTSf6vVsgCClgAI0HKrt3Ke6w88k
EkJ+7R49+AdD+73RsjjAGGWsyChKiiMJUXyvgssEdaeCfS/1hm3XAEDyfXLS7Lz9PliwwxogdVtj
gLzh0i7eE4Et94iJn4xaHuPJvIVzdGFOIAyM0pTXg+gurCzbjplpfLBFvXMrUc7iyJL3RWbZoN/J
tHSegq75giAvxa7SQ28VWFpd9SSE/ZSK4Bp3aXOa5HAy6KYSdQPfZlOK8IbkxJcxCu/+/BHffaPF
ycRkyaUKnVHJKI3wmnq+zvJD9+weafrcSOw/SfK9d6IY5T4wLESuUdYfklI7VmS32afAxST+MmpG
l/D0wlN4Kv4H8+qdug+2/1+XA0Gmd1M3enGEJASaz8RmKE0UOWai5J5D1HCGvGtja+q6AUa9QZyt
b5SSlDZTo8MsMVjXQZvrJ1pPQFhr6DkLd9RsPvhy7+yGzuK4YUyoA4rWIMvKis/EZJz2FHZ1zbm0
nfxMMdWddjqR2MdTI7j94M+cn/2bBdKRv36RVKS6IZKxP9KfpAMDFGAOwAuxzwQeinNLPyUofVdi
uY6HDlG291jX3qkIx5IKiq92aCRvnKA5/+B13tlkncUmy48uQXEaw5E2xqMZJciQGgzxeTzceHCF
6JlTR4Fl8D0FFTdbeGDR3lvc+reRNcm92WjoCAz/NQ8tbBBV9KIc7erP7ybmd/jdp/rXjQ/5sDa0
xzZQdGDszv/icWb+AXvLPdIqrw/ChyZNdxN3cXceUw1L6vqLLvOLKqQaQJOB1DGnK06oGIRHTpc9
dkAV7kwjuZOduZ9U9GzbXOgywiyysrn+4MXfG1eLTdBLNPjojYP7pOweZUMESh1hCm80ByNH+mzE
zRegaRgXR+tI0+fFZn3GiIMiQbbBVQrisQ7poVqtbZ74E+OdjyDIQwq/+xmn2j+/pTGvWL/7vIs9
TxXaRPsIj4zAaEysaXRplEQ0hnr2zUQIzuHUv+ZURmLHVF44Vo5shu3ORo6+oU2AXdWUUGXZsEqP
/gOHs7bfaYVoTn++379V8H/4mL7ybk/g/8X8IpeR8j5+5eYlDuvm//xn9kuNf/5v/q7x2/ZfDjYX
cJqOpcM3+R/+itL/InEeETnOVAMU0fxb/5O/Ytp/6fwnEqsscBQUEMyyf9b4hfmXDSKI67ckjxoB
jPXv1Ph/O1uFLhdLvRFNAcLjTO1JRZzJBVg6elhGbz7Ezd+j8i3d5b2HL1ZqhYwOujwPN7T0k3Ct
R2FVf4+zdzsB7z16sSDPfi5owKncW5KL9EBAI/qTSa18+vynvjkPY9IJe0yuau+o4brAuGqGXAnX
fZTF+jiORAeCWVX7ttO+pAPYMN0NVj57sYQFfVTHXkvnIRfWfTLELzUCsHWvvVh3fEtD+TWkas8Z
FFkUzoJdTz7Pyhef1+Q3H9zsaq23BCPFKxrseTahrqOudqte3Voc/sxC2mOXe8S54mBEyid/lGZb
bNc9fHGOc92+b2O2jr1fW1x6Um0AMa+t++gwln75LLaoWjpWngW3Pdduu0Z3zqy0bcZ1X91azE9I
bFhOB9xBMm2fvW7Gj5qP6z7LYn7mPUWUtODRdjpGc+/kIrXKs3XPXszOpEqyZBLcIYoC8/5EVgbR
AM33dQ9fTE8vagev8nJ+TyOD6V9ehGl5s+7Ri9nJKHFNvLY8ekSOnDi7vvY+OBHOn/VfTgVCtxaz
c0JzVQs9wufF2W7TwFS7RqJXnbP8flD1fWfBtRYzNDADDWsYqb5Aus5sXTv3+2+rPou5mJ6UCVyU
pYHcGwgsK9m9FP4/TyP/7i5hLiZnR4Cl9BOfSmCq92cgHOPz1hAfHBjf+SLmYnLOiSOAMrxh35nW
hZrSQ1o2+3WfZDExUcxKPZ/nvYUcjcSeY6z3h3WPXkxM2FA0DjWKo6WmEGnbWv0DEU30uO7pi6lp
SdHpRcTTya19strqilL3ym+ymJhIhdvR00MscLr4NvXkekvNeF732ouZGcSYG4fWn/OMBigSHYI/
YQI1Wvf0xeTMnEIh/68H4sbUjTdHOYTlw7pHL2YlSPypBCBl7XEXP/bS+hZ6cItWPVss5mVixUTC
hKDHQ9zpIGeuurj7oCv7ztSZ5S5vt/t0ArufhNgZKYtCp2uiq6R3v6177cW0HE2QWbneE55CNCqy
3+5Umu3Lumcv5qVAcVyqcBhYT6x6i//4h5ZOK7/JYmLWVZ8XObf4faX33wut/uSbX9a99fwrvDlc
pdZgTFhTebKRXmEGvQJR/GG9//cbj1jMSiMyrcKd6VE0odLzLFTtQytyf905XCzmpYLBJOICP15v
Oq8EEN+nifvBjvneEFxMygpwyhj37bgXpP5t9MA4QjZ31h0KfzYF3nzxbgL9ZcBSwHTUnxq1oEI+
7Fb9mD/rAm8eHXuDo7VuMe4xB9+agF2UF6wb3cZiVhIcNZUEkLOh2bRDQxleAInxV773YlpGfgWl
p6hGbHHx50wl50YartsZfpZY33wS33H9xJlHSUy7d+ciM6DlIKt1q/dPbumbp3tO4SHX5sUdvxOY
6ZMJVkO3bmoai6lpZgJMZMlA6VrtDHPGZ59Gw7qBspiZyNIBLhoMcJzKCK3wp2/NJF53lDUWEzMC
MAhGqmFLK5rPeq5wnev6xboXX8zMpJyCyrJZUnJoedvMNmfK68pN7ado5c2vWUKHN0oEt9BwirvG
DyACqXUffCmliwy6mQHfeW9ymL3T0OE/RUm1brlaitdK08SU1qTjPvCyBzmouylI1i1WS3EZKBW7
tv103ucJ1h0757sl1/2Uc273250HoIVqavjntJ/MY0pWq5GYD6tGib7YLgNTOfDm4mFfS9iYZIc9
BPG08tmLWenHEhU+TKV97oTTPsGySRpherLuxRfzkpOg5Ug35uxT2T8iQhQ3ZDZmKx++mJd909mx
b4aMQQyFpOJkL2U23q578cW8DASeWUjMA+2o5pKc372sw3Xn75856G9mpYt/PCHFhiE4ad+H3n21
9GnNxKG6ujjFBrmcc5TrcR+h49kBFEHIoX3UxZsHxL9cu3n4YsfsjLFoJLcH2JnjXexSQUFk90Ej
5b1nLzbMKkFtFBpsDZYlSqy8CjFdSqTVih+TN1/MTFtvqsgBVrZvAt3d+32b7EYtC9dsDzx9MTnt
ONLMIiqnfU9Q8XNiNO6L5/X92bp3X0xPolyM1KnlsJ9y+air6M5u1kwf3nsxNxvTaAGHSKrKWnNC
fgmOSFNbVW3j4Yu5WVdJqdOUmbChWbfZGO5SUuH+/EXmX+1343AxNUm26BTM3XGvt+G+6KAPNf3X
HsO+EYa7P/8R7w3HxU0THTRNxTaf9gPUWEP6J7pjrBuLy+a8kp7b+hpvj1sTlnjRPvZUVFa99my5
eLsD+YPw7YI49L3dFtreiqdh00nt+7qHL6ZoTGgdEEdgDrnZfIqq/ktZrLn4ELu5mJ6enQSiE8Td
mH3yLWns79xlozUHWp69mJyB7mDnGIgy19P8ORfejR58Xfc9FhNznKJBdyePrS1qbuooewogYq57
9GJmJnoFhWBivSLdComBW8vdiNdi3cMXMxPAaDJGPTNzCsd7OOH3OgiadY9ezEwbXmVnFxqN6iI9
WJkCIlysW6yc5YxMC0WIViX2ZaNxwvLAIQLgWvfe9mLb7AiyAu7FnCxLgetdf3Bh/K36JPZiSgZT
Y7iVpHcvp+6JQzMIOmvdKLEXExL5qdO7OrovQlbvI0JIp9xeuUrZiympQupsdqiGfUVff2Mpu5rZ
OY/rvsliTiIXsOJYL8ReFsP54Ojw+to1hXsDR9ivKyAs6CLULUZgahYPWlnHe7/Fmr7uvRfTMiIv
1SoGAdsxDy+JjTpofnO37tGLSQnANMz1lEcbmfgcWqDBLAR36569mJUEtpHPJZk6gwhTWKmQkZ32
ad2zF9Oyw/CrLHAQ+zwcX5Nieiaxq1w3ddRiVnKMC+shpk7tjvF17qeEx3HxWfXeajEtE92wMkFq
MDtlcpJ53aEgXPLPj56n32+OJ2oxLZUTZ1OhiH7Vo8T8ig2d2DoDKiPqb6a+tJyV00gt5qioxkSr
cyqdtpk896LdkZn97c9/h3m6/O7vsJih2JhjfZoYjjoXbzVYj5NyPq979PxHvrn9IO8eRtuak3GD
5i4eMhBq7spHL+anr9oO+yjVQl9vr33l7vDIrHz0Yn7C6RnrOuSti5DMDrK/qS/la8pihvvTafDm
i1SNXdck8E5kbRRQVpNxOMtybfzgtPzeT7mYofhnOieBOb1PtbF5Ri9XX6ZeWH8w2N95ulzM0WHE
xG77XDgzZbz6DSRurG0vq0bKT1vsm+9iYaEvmvmkXBCM2JI6vekrd926tVQCDZZrD8qlnUmdk6C9
uIS3IrN1C65cTMwawSGWV5p3QPUvwXBsgVuu29/kYmKaOHBUkPFN+sS7GDtVbCr4Neu+92Jm9oma
+tYNONAm95lTvqSN+7zuyYuJyX5fe7bpT/sZQ3iatll07qlm+uCbzH/33yxWcjE3iUvOdDjG474J
gzrfwT4arhM5NXd14BLYtuqvsOzbR7MPu5P8FaQDgWZ0nozCOV336MVeFBRmxUIe8HVGUKOVdhWN
Yl1ZRS62/pFIVbtxaMZ6YA43nZ6/tmO4bkmUi4Wl0VWKTYKquNAbMh2cE2F+VNh75xddapiyQBKG
nrPzO3WUn0n4cR2GcRvE/bpF8aef583SgnFeJRgjKTDn8X0gtMdpdL6t+jX/RcVkgxq0AqjPeN7k
GaQff6uF/rBurCxFTK3uWX6RUBlPgvo7rDtcQFO2qnU/cxh+3ZoBwdea53K9Ityx3HhT9uijuF33
WRaLSw0Jfkygnu+90L0FwHHqDVBp1z17sbwABcrAsLMouhBpAIqq1574qe26hy9Xl0gktkOA2z4N
xmDrD9FJWq+TMPLFF/Ozadvc8EfK7ljuMAUiBSprgrrWvfliggaaC0Q2ZqxkeG+3dUp0HQiLdQNx
qQeqa6PJO8XsJ0jv4GfpPq26m1Xv/ZPe8GZy9npUjuSt0KzWi20JU62Lo0/rHr0Y4SrpBDJ8jloT
aOmtVGYEADpYV3w3F0O8ic1+MGlZ7ysvvsZTclXJlevVT8fvm0/iJ4FMoA0iPFDRV4ODiqHL23Wf
ZDG+UdI5oVvy1kXgnQ78mImjna179GJ0G3GGAd+GamSMqKHH9hyFw7oF3FyMbaW6wY4yg7FtTSde
HV+1kbvuSLtUAuVeDYR6zKa9rRGRRCXkvLOTda+9lAJpVY4oMpQjdeVumw7efY1VZdXHFvavi7eX
1gbpO5wiPISzB9ubAvIU+nWLoFicaHMi0ZrCdVkEJZHvo0uskr9f996LKVkW+eBWAUtgbw3FVQeq
6iwph3VLyU/bzpt5E0xmZFiIXPftSHJETUT1JiNVZN2bL7YdLhBaGdgOx/zSuNSr7NzLq5UfZTEp
h4Bub1mZHIBMHMvo53/Y2crbyU+qxJtv4vxfzs6tx07ba+OfCMnGgO1bYO85z2Qmk0nSG9SkCQcD
Nhhz+vTvs6v3ovG/6UioUitFKcMYH5bXetbza1jSTAPmoFliWHrZOwlBw3+PyL/3AYOw5y1LRkDt
hMnOCuf0i9ecdO2kYWJby1sSRfbjHLXkge+reA7oliVbuzxQ9K99rqJwuUM/DzDXcZskF0wni9zV
OsMXegkX+8QIIHPpCEe0GyTHq2cgBAN9RNlK5d99gf8YDz1NdoVLFcaas8/gS97Fpr/+7/G47Pz/
cjPxtTpwLAbAfdEz3O/at3Ccbgo1HeqswGt762arDBgkrJth6PvNDMkzOHWvx97aO8cWivounPkN
zHdBwNmWPBTNwQHxlkwLxyin6GpOvFf3ZmDIACfHjnZfpBPAdDIpVmR+AUMFGnWo0R7N3zP6+d2H
9E6yik+Yb3YHdIJbuKgXok3RNHOoAQef0ls16Jwv0cWMURkAP4LRMxo8hQrfCdQuW/S/zEFfqBO2
BaEFTAxPKxTcLzB//iymDTgOfu7aUR4rPPqCHcuLQUO6aE77AiDfaSkm+YgE4hgf2w99HaDkizJ7
hXpsshT3bTzflpK+8+jLevmX8fF1gFB5mGEi2A5FYJu3MUDIAjSeoG0a9hi1Q0vKVx0VMLTuLYxo
0cQxbfm8dMnFD+iQ2pDCWu/Xo1/LxsIzdjQnWwCB0HLg8dr62GbgK482NF5T2B4bFNuDK0XCMzis
fxwbFG+f2eeF1uuAPvkd+Cnt7G0wmGN5D9/8qQvKGo37EhsvUAttysdLjyjAnt+Pvbl3PBdjHGi8
eAShIY9gUwlGcReE71kO/GazId5mM9RlAhY1NN1sWz6H6MqtRoCNjr25t9XsaodhFTKrp52M97SC
f+BOokPfEzagv05DsEVj0QuFTiXlYCNX1Rbwqfjgw70kWUTUsE1jD3uAOKnhpr0/gM5+6J4iLtaS
/yxJlDxaZ1hexSegKr7bub/htfh4ZLyFrzwa4EQEEwZ0oZcBnIjbxYJDY7dDjYSw2L3saf8IXXjH
WnSR4+nA9J6Crbmt4SZ/7MW9xanrAg6sDnYMaOD8XCXJvVgPNcrirb0ggFrO16hAv2klHYxUSvmj
gJXCoZ1W+LqjBt1s8JvBexNX3vCJP8zs2LoU0luXY0GtYgptm2wMgxOoB1nFO5EfG29vYQIaO7lu
NsnJ7ru4JnX4cbnw4g893NccqT1cIcto8HBj3txMP+/9fCiiE77kaB7CxiwGIjIQTl6HBGhKeazW
IXxjjrpOZsJqzBPQR2o4KkbnCPjzQxuh8DVH0c6TsLPo3UIP8Z4BGvMp1Ml47GP6oqN4L1WZAMdx
IiV5FD057wE5+Cm9dbngcIjhnZ2cVqSxbqZxiqBMBWDh2ETxliY+JpmjEi++FvMbcuSfzZh8OvZo
78ys5ngDPjbEoxc+p1yPgFLyQ+exEN7KFALMCwAJklOtDZDow1078IPj7a3LZRNNY5sFDeycwmJo
VM9TG9Jjk9DXHZUKcLpZY0zUHtzVfLapicihay0QEb+eDRUB+WV1eHEiAF0jyF1vOjjUB05h1/zr
w3ldgloHsM9pW4GIgSdy3OkPh+aJrzyaHKBrJXASpwC47mIPToofEzALHv/61lWgimSHhvk0YHVe
XTaUkm7HNGTCVx5NZdvaKsKQxMv4VjjAQsbu+diQeKsygWXXFrElPqE9p4e/VLbO8J869mxvWXJH
gOebMSZig1C3a8jbXHXmy7GHe+uyWKyoWo5vOcImCRY9LUlH856FzWXH+9+Lm+DeygTGrZ9Xhab7
YBAP3SZfl2NOBFT4yiOCBjzddXNyAjn9qmnqD7UQ50ND4guPwAQiAVTWF6sAA5/QmCYS7aa6uj32
eG9hlmXlpuYyxbdoOscriIpBSQ81KGJYvHsmGJTc6g3vHgVv4dTDAD1wx2p4IvHWJoWAvp5AsT9t
BdAjCunluZPHNPQi8Q7NWExkkZep4oJlf63rOLkipDTHTvu/Dfv+EYXjTFtJHMChAR5VjyxqH/Zj
BRSReIuTrtBjYBElp2B0t/u2XBeTORa3+aIjOxANVodLTlEbPswA+EGXdnA8vIVJUGWrwcbBFAc6
5zpktj7Dc/PYvcQXHOk1nEIgaZJTG5Z3hWtegXM9NiS+3qgrwVvhU434Hua9TKkNCJfSZocWpi84
opfGx6JHiMJr+NdJW95s4/ieC/VvtkJfcARc3xqAawLOM3C3WafX+ttWB/JYdOVrjioNqveFDofk
VcUzeON1H1B7Kw5+UG9tGk3XqiQYddps8Rk4c/LklI6/HRt27+gs3BwtYOMgMjQszKxQJo02eyxv
4AuPim0FJhDGb3BgLb7D4dWl3bIfnC/e0WlC1KnqElc2ICDASiCqR1th/N6t7bKr/svZ6Wt31ijg
KKNgQ+wiVj3sYFOi2bdj4OgCN2OORXK+imcw0YDfAR2nqqgeqwHOmMQeKr0JX7+TAM+Bw+KyC4wx
zbqxnLMl2d5ziP3NcvIlPGGokbs2mJJthfBQFUObuXWPjkUAvoTHgP+GpgB4S6oRXIMpeV17/vXQ
bPcFPKor+TbGGBY2J9FjlXTmbVJL9fHY072V2qDNSrYKU5KJ+Ovc71emt4fytSLylmkTtAhaetiE
wVxbZ20dIlq84LSPvbh3jPLV8BLzPDmheXbNikmB1pLsB8fcW6gjkG3Tip7wE3hHcW7CFRJYsVfH
dkffiCgY+5DD9Rdpzya+RxxzncTHFFnCVzS2C0DMf3ucxpesCjDMFpV9eqziIXwzomUtRysNcqpJ
EsFWGEb/6DUsjn1QX3wUtXsBxjUCUVlGZV6E9M9WH6sjgqb96yWxWZNqT1bcyYttvqPwZiu29xoX
f7OvMC/GrYLY/f9Ukd15ndlPMs8vh6a4rz1qV1kGgHBjU0mK7gzo1vdewLb52MO91TmUzMxxy3C1
nfYbWUOKSSP987+f/ZuTiHlrMw62roOkGR5Ka1W9mb0v7nE61Wc9z4f8SQD29FboGuK6L3qMjY3Q
PB8qPt3KcRqPRY2+EknINan7nmDkXfGoYPu2JuJYfOErkapBhSzY8WhBOPrexLemmw/JMYUvRKIc
MriaY0xiSx5mJPp4YdSx0MVXIpHIqN5xVCUCu6nbZd3FGe68h/xPLizlX9dnBScOcGgwKG0g3tYe
iRBJALH979n4mxX6N03pH1e5voyBlkTJ81S3W3ujQ6hIcZexx6aKr0aSTRF14WVrkTX7s1TLiBbG
cDj4cG+RLlEldD3h4ZWY8npid0K9Jy37zRr1jYlM7UpQEmV0KhUDgrCPQvt97QOY7IKDCdTesbH3
linIJEMRWvyUpWya+xGwxQyUrEMGMZg23qVU6wZ2/iEm5cq2LXNzsuRlGL8T6f5mgHx5guZcEeAd
UUAM5v5lA++7SfLWJtE7z//NtPQ1Ci03SMsXl5cv3cfEDDeEHmvNEL76CWzKoCvnS27RwLteD+FN
I6Q99kl9/dNY0mKbaBmfJtM/SL1fV0w8H5otvvwJcunOrAneu+5BK7HDNKTIAx7LnftGRYOG1HHr
kcstIFg7dT257YP9mChM/A22+cce09BhmhaNj+m0fpho/5S08lirJ1pQf90cSRgBCxoFsIOT9WMS
ldf8kNEcFdRbnXtrdzKRy6YuohcXdw+i5+rgNPHWZkhLYaMIaeK1MiCcuuHzugFKdWii+PqnNRhH
tOpjSOZl+wgU8I3U5mDS0pc9xVFghi3Ai9t1v4AYPwZaHZvfvmKIUuAG4wW7Ie/DizZ2PwewETx2
QvuCIRaBljPzJDoJAdOphAQnZ+x+cMC9KJdWwyqKHjNlLKrnuXNPpqKfjn1L7waKm3Ok4xHrEmKE
l40Qe2rQbJP/98N/s4n7miGlOsgRIFhBkjj8XIQVUOnVVTfux85nHxQHdXY1jyMMQpNq2uC50E8v
hi3qWKjoa4amYZhNMeGLTuBR5HMpIdiqwu5YusV3LAoS0ityGZpODS8xYzcJOVaw4L5oKOjtMoC6
ivBZmSJtqvhDOUtxaCpy37FIlgig6wW3ZxBjbpu+fQN25VClnPuaoWCFZllJfE7XAWdX74vJgNk+
tPjBY/l1G+9B5hzpiFjOLEE+TPoOdJhDn5L7kqEk0LjNcYQqTO99yizwp028/fjvJfTvcQr3cVgt
mD1EMrx3KNVDOXzpI/bx2JO96FYlZN6byx1O1FPOdbxD5rgcU8RzXzNEBAs4RZ7iZGjw0PVva2Re
j722d2pijyUJ5wxPlsm3ZuQ/lp1/O/Zo79CcaRstIwxJT2jzkikDBek0H7Moo9wXDLXgh7JSR5dY
nL+gCnW29XjIth/PFr9ObjfPSaVtiI0QFFpoe1SYQtx7bFn6mqFKzvOaOIxKGZMs6qen3iWHNnDu
K4amsB7LcKMRkCwAU6lpfLbrdKhsi37CX8eEVNXIBMN4A80JZJZh6cb0ewzO36xKn58TCaf6qb6c
PGoYnxvF2lexTcXRx3tLM5gVnQqDcWk6oB9V+NDJY4l4LsJfh2WcS9dRaB+wn2yapgGQBndigWzw
2Png64asBLOpjUh0AmX4MbJVLitxbJ/1/YroGO1KsBElORfoVO/V94ptb4eWvi8b2mOJeirDiIPg
9TiThNwJqpNjU9HXDc0DJZKseHGX8EfggD7CfPx07L09cUJ8of6NDsJmUNNmkoKd6G4avjbvtR/9
ZqL70qE42co4KSD94nZ+A3S4QgW6OzhXfPHQnkA63VVQI66FOA2sfCyWY7Zt3JcOwfg16KMBtWEz
zOFt4gqS0ah7Dxf873EtTptfF9EUgI29mBE6wbCKACI37EcZ1rpO5VRVB7+st1ArN8LQCUwQ9NMv
gNDzJZ0DrrNj08Y7REm17bhrQgVB2iF60AE8idEwc6zdk/syIi02+Iw4DA/SZ3ebYt/k0PXH3tzX
EVmaNHVtUQEd4lFkRImbsdFzfmhYfCURQf2zky2C280m+VwVTRap5D3y1m+Wkm9iFAOnISpy6XBQ
tDZpY2v0U7lyObY7+kqiztq5G8IByAdXn0nZfdz3Y61IoEn9Ot3NTIMFbjooJRZCpWXd6bTYjvmr
4ob868NV15YAW6KSGMhtykQLmK4V9dEv6q3UZCXrvHCAMBJeZnKUTyQ5VjCHtvnXF6cD0sNKUaTL
krZMMTH/Wt5DFP5uqnjLsxsWpcoF8pCukUO6t406tWVwrACKePnXF9/KZJAr1JanKlqqlJH6Lpjc
McML7ouJ+lbxraQkOQH82j9GfelOY1KOx1a/rycCzt6xeKV4ejiNKQGDWw/jy6HF78uJ9n4F33OC
QnHuNoAR90mk9VqPx2IAX080xBVrWHcJ0cfvYSO/tOIQe4RyX0s0rH1SDsNFlbwVf7ZJZZE6q46Z
UfHYW524e3bDrlvkzModQlleb+N9kKzy07Ex95anNEGnRtSH0N4IMQuZ4mu4ApljoaivJTIJ+G59
MVxKCOwKhqUn924H6G8WqG8CVBjRg6R6uYS6uHjYu+mbYIU6divylUQTggtFHWJR5obgRLT7afW0
H1I/8P9REM22nIpRIcniZH1qkqGBekMec3bhvohIgSQ5SoGn953NVRNt6aIPtmfz/9EQTZXe8A9S
Tzud0oayr6yaD6lloKL8dU/U2ikJrjM+6ETu1BD+KUp1cMS905MCCSTjSx6RFsWHy6OTeDkfWj6R
tzplKXsyDdjJp1XmwjQPZWQOZT+5Lx9qWZ8E8SJwNS/mKVsRCsmWDMe28cg7OrXt3LAP6LPpVfOh
6IeH5b173GVQ/1eFx333n7K0MtmbHZF5zcgJeLr4m7MBsjl7tcjXY6Pun5+6IEGAK9YJkoebwjKV
1siDHnq2ryAKyNIZ1VX4opWanlsFOjHkUH3+30+/5IP+ZXR8BVHfDTErelzO22Jt7nszFq/xOENg
iUaLoE1lG/L7FoP6czUJO5ic8pVFU1fMzTCXuFrb7n6/5GAKuJy9s8fL3/xG3rodEwZGW41jFc3D
5LUb4y48NVKM6Ald4ct2GpY1DtJ+3K3OioJHMDxkgT02EXzxkd46aWsRgCgMlWAGyOrbMMXsnW8V
/eY3u/z5P2qapEZL8dzhW5kw+azHSWWUFsesn7lvfsTc2EayLNhptYsCBDwK81Y6fmx5+wIkFNaD
etswieOGPEVmD6+TbYiObUy+9AjuzGshJ7z6sI03s4Hes6DHDl5fd7SufdQHtLlUfJBgwnRdnqEX
bt8xdPjN4vOlRwkwvNI0VpxWNDb0p1pQ8YkojZLvPNVAcuLIJMOZ9+2GuofrxHjsaPN1ScTqFaxI
pHCki2LAQqJA3he0t+TYRP0fbRLqkQB5YBUkzWzS3tAlDag6th/60qRdAiPPi5afmOnC1zlyzVM9
j01zbKb64iRWk1IFNSYTT6rMlmJPraEHS2W+Nik0U7iUJQamXZYm3yp2a8rqYDbB56YlSSBbseHh
VDbDmQTdn9O+HdMNcV+dhDtWMM7BZWOrRHHV9m+W6f5YOOR7Jc2QlZhqw3FQSPusVdc9UUXoIQ0e
9yVJ9rK512ULjCkBzn5JxB+XPpz/Pjx/E1r4iqRV061VRELfVw3uG0BEDUkRmA8sn0y7ffzvH/Kb
Xd+XJVllKkUCjI4K1jcE0FNKe3rsguvrkohFG9E2Y1smyaiyroYwuW/jg7PdFyYlpJN6tdg8k5iV
qYaD5HkMu+adwf/duFw+yj9Ow5V1dTIBYYXIZfkWFuoeLunH9i/fKgiOUiwQsE84zSvN4L78qMvo
2KXfF8pwipqzZhiTfSdIDtdlCCsie6xFiftSmSmymusWua12Z0sqcDOn2yFaL+W+VkbvhHSkgVYm
mOwr/AyfNA/qd2K233xLXyrTgRY/Dq67pIdVgF5QcaoL917C4m9B2b/EuL67zl5PU1PPEdQP3Si6
a1eShaeBrILoqmtt+6EnRbelWmIHzURV808BFKRzTmM4IaRDpyqXO4jgLv8/CErnxRThex4GlP69
WfzL2/kyuFKKnZQzSh7oQRLFfWkTO6W1aMIgdZMreVqPXfJSl05VGU10rK97zVZtrsJ5cvOemm2H
Gy6EUc1G8WcrujqaiFY3tePbz63uuUyhnlZ5WUp3M+sp3M5VHKgpN1sPNfIGxL2DzbqDXVy8BD08
dlzN0yIx3Zvem0Sc5FKvXd7sc6Gy0PXFt3jeTJ/XSi2fVmJU+QD5IXdpIYZqyLZtdi/LNu/8Z6i6
ooIBVqPG2153y9MGrF/02FRKJPcw49rL+z0GlOFOBX1VAmO7j/0bqo98uduWRusuXWg8FXsqxtGs
AKETAAH5OnWwjQQASqxnoLV3BX2sphAQsraYroFpVfWVXpAA+2y3cJNX2ybaMBvtWJSfwHEcPnQa
F7+nXcRtmyqW9PWtJFFDHvtmpCyTBtns+0BX3fIhHod+ZWkFW5wYGxjVEknRFrTWLmtVy+Z7N8q1
/mOhITU35aYSR9FEloz1c8BA2bmvwt3BdYk6wvWzi1xpULalkGmnoVtm+jw60tsbRPSlSLtVCwvi
T7vtZ9BlAd3O47Fo7SmqSh3/MfXBMvB0bFzYbrkl3AoBx3NlFxAPXKfk98UMBf0J0sI4vDIO5dO9
aeOlfwoiHsi7cQlk9+TEPuMDiFkVLgW1ee7jDO362355SZTxuoyjq6F6nRsX66eyiUUTZdEA5JZJ
u4nq6R4sgUS8qXBE4clZtRfVdUMwyugRqcuzqPZCmzSByuuldDFdnqauQxKC99XcZEu39PYvqZdi
dKdp6OHtz8bB3kHpLCaG6DoWCUG78zp/7IsGdQWYNLX0tS0qFuZGlyIfrSFNHuwdxVePIwJKXx/p
KiP70uwoz3TT48DD4bGc6wiWiGUnvxaRMOVtIviIm54tynHHLxQ0Le5+Q6SzRHSXwTFXGqNAc0aX
0eaTiuvPZNfaXjHZBbfISI4B0rRVR07baKIPdOjozSRmNmR9p5swpVvn+FmzUolURsBJp2JowciE
/XOh03lukZtugXf42tX9sqWiFCVNuwD1KmXJeCUAyTjDQo5/Res3arZm3HXWV1Pd5lGxjFtKRWeu
RrOwL8uYbHFqY2MUhMq1WHKwjkt3ZeKI/VVPcwASapN85KPUGlToZi/ymEelvtaDQZVmHvcyJXMs
X9kW27yXybKeLexOqse1lME5ANmhv4G80H4dBlre1q6q/gwVxVspBbvCrF2Shd1Msqj1iwmA8Moq
Ck+dfG+7QabUdHJ8HjahnluNPvl0XAr6YS2UqHLbECLypBUNyG2dvtFyN8+FCXBZ2+KgmPOpty+t
HZLrjYOwla+ML+M56PrNnKeRbssJ0XOsUlhtuB9j2TPyQCqlqxQKlKG5KzuHGppGg9hy0zdKZ2MR
tP0124vennDmbvYBquCbXizjD7qXGJ2ubHIbzGWJfWZgN0rT6a2vIvx1VCyGKWtQJ3qu0I0v0pBs
8Yd1Hri6BX8phhagbGx8ZtEqPqqBKncXWYNWoEqbRZ2d2+vgXreNs9fgzax3fQtccioMXJmyuWTh
8iFkDTwO2bC3527c1hXkZ7Ltn0wv1iuOGsl9HVVNn1OGBuM4QlLjXu5JS7I12TS6JbWy922yJP3P
cWl7fi5jx9dUKjGGaaD7en0eZIVaSMn2Dv+O0LGMCqAS9ESXuFD51vUzFEGrrPcXHVcLy2EjjM46
4sb9JYqxZQAxIY366uQEq2wQ8WaW1321PBRQ96LALaa1PS1byLZM1LCCSpVLlLuq2xZs2zRmc5sy
dHrfUVax89w145vcwDJctlGM14OCovd23LZt/LB0vSlQc4LIN3k2emvcA86iIn6wk9w+bdLQ+hzs
aLy+akQAz4VMDQxYNEBqkp8lTyz6xyVhBdoBayVvWwdzvpse7rxKpU05MJO7CS5YD9NcyxpYKEqa
O8yo4aESdY229qUrUX0Fque0DRVdnvsLJe2JxY1mmVOG/hFxOM8hndeVsJi/+KZ8EoYPVXvHSnif
5LDBJEUN142J5nUkyGnS5c/GBNMbEvZ7jmYUTPRKyiELOLzscD2I+HOLmtXnxOr5u9zbdUhp47jM
ClnEN6ZmBh78y/oQWeJe6iYSSaZHWAIa1bA7O89zn0aL7u6QsSmzCW10GTUtuYlsL+9WvU8kX2D8
AOYG/lLz1djK/BGhf/eD0qZamzQqTKLzSGPev0AgZqPrke2kT1duSXVuWiWbrFnaOc6H0CVfaSET
ZNaDad0zrOooSHXoBvqGReWKfJUqGO7Ldq9godfs+qxsUUdXkFk1JsXUs3dtZOGITnba3FQMAOEs
EC4aUljv8WtdNfuUwYpirK6FkvwBFLnBpboO2vUqrpo6umX1TI3LxnXcpiUdyWbZk1EVj7KlB7Ao
l6otn9vBJENuLKlfy3C0bUqKhU2Zbdop7R1wYOmYJGp5DBrJXVZbqW5033bd3cr53l5NXAX2JQzp
7jLIcVDuYyVCkFJsNTsLYQJ9XTcNR+bHRV0Kn5+/Ojr3/XmM48bmMi7prVp1U18J8GuGk15InbeJ
sBmLZoRTVsX68wy68ZxOFmdAutH2aytGeVejIzyFF+6HRg0A2dasCbHTo4VG5dVKhT2HiDjSFYux
SNlGcUjPRDSPa1t1aU3UQsACn68nhTsEXyhPmaYsxU/S+SiLp9XVXzYDbDBbY3a91rNAFsYkqHmz
CeeYixq4ewYrdOnPE3FdfFu4Ki6zeTXWPUz7WMxZYksAlcxQBcmZmQHtpSVa/EKXIogplxtKej5k
7dQ1Kl3DfVVnI5JpeGRz5Vw2TR0rr/Wu4Cm81rLitxNHPJIOg5ndzy1sY5lGewu034wgfMltsYg2
H4YyJFlNETvAf30l42dRFYHNByoKl+sSoE680GpfkSczdbbDfPoeQT169llczH8tTsCfRkcFqbNF
YTbdJXyQj8jI7sVVECO4umq1jbdXOY5tjLkcLiTry2nrPgzVzL6Y2IRYI1ugEaHIIhgyAQvaDnXx
UNe5tbB4u2IBXAjOrABo4AYsyFbmTJCyfCnR+0QeOxnvPEU4UF53PQ1CjEAXTo/olSq6vFqWQmam
lfSz48GqkHurE9VfBw6UzbSvEbdmMq479thCoVBlqrbou5lXq57mcEIZtIpg4pAmO6R617GsVHs3
VIK+Ijc/8wz7Zn/FQyqemnUjU94kprYvOx2XF7w3+cZEAVNEDdOD+obsYKGkMKkV8/d93kR4As0b
ebq1m5Ytb3ht+Ruai5PxOsHXVzwbOZXlN9dNIKPuNaq0abn28jUWem1g6lwl5BQAiltnWzCR/lz2
cNfN3Ti57Q4eU27MorIPh7x1cLLLEPST+7rs1xnRr237uw4+V5/hlCJIqo2D9+RgphXGotysf8qw
X2kFkcmy9Nd2xgZ9bdup1yc7KnTH4V1nCb58E1cQR+LoPTk2BO0T9nG1ftQOPUZ3+1bhrhqum+pu
1jWWYT5yMJvyYqW7yOkURlG202SIruslFNhv5rCCZfc0bdM13RNcA5cG9OM3fHMW34Ek3o0/TI8j
9CpOon34U4VoL8pYQsv1wxZXG31mc+CqE2yCCpH3DenOScTpFx3S6bFiOPvzkA4uxm2hm9D/wNBU
nLfRUOy57LVz18auDctF1PTBjaygtntGIMpcBtBmPX4S3W7Mg4LbGyKuuV+R+qim8Uzw5Me+2BFg
dl3F2k9NGHfuvuljLr8EbRzpL3PYkeSJrtMirjd08b7OLGYG86w1T3oe4/p6BN8nzhFWU5UN8Pvv
T6uTfZih+YHIH4xBW6jTmu4LZH+bC+4DnhTTbWRQ9sj2dmgNVozRezo0sYSCl0Nyx28x6yXGHwY+
wVNNiiL4AC4UwoGmCLCC8LGbKmnRToXvdGYb2RaUTmB+ltJkcgT9CtH4Gk1tgkmHvvFVfzXaNct3
CRPK4vukCrr/JWfMXPszDLFQyYXV2I64ooKCWmSuDYlLN65XdrLDBRFX13K5c8qOTd6uOL1SNZa4
3Jb1VP8ZdUnyZQXA65KVNyVJgIvnWAGoEi3l2XU4M7ecBfhvAQiAcst6V0TLoLcPFITLasvkzNRs
cuwFVY+P6gQsURpcmnQeNha3l6naQtjyoQYpT7D5tSpntdpsBg5CSFIocUqDXWGFS8iMy/bbrNB0
jiQ0WhM7niNsJDB7T3gBMXAq5naLvtCwYRyRhqZBFlVtXT7NdGHlD2yzQ58vEnPpXLmBixsRzwa0
hViuo/wqqzG0L65ChuCl19y0mY2TvsQto3QACbcMmx/HPlqcYkrLWkLgNbH9AZ81qe92cE8+hn1S
N1d0ZvPwFFhGw3zGDtPcaj0sHwFABbHV9K6Knk2tZkSnyBWQHy5mET1xgtbCa4ia5j0bEXLPH+1m
yZzGe9e1t5tdivmqspShzLWHP6HsWUi66HL9k6CJ4KNwpUM7SGDsCGdTx/q81S4yd3xZ6h99vxXW
pDaEtxhCeK0wCykQh+q8tIQ3+C0FvP6teeyM0NdYhO5LRdpCpGx24jpMdvGzIRzX1YS0PM42FEvs
iamatw8TvoppUjU4ZKnTbep0m+7NwvAl3B5/AP0aTW/bHq0pwefNFztFcx7GQ/ghkVPY3zGU6xhi
Hxxvadn28QgBZ+tCWA9bHHogX0p2Dgd4qp6kCZn6vtKydyf4itoIeMOKSqwtBNiZMSPqKlNA0Fyy
xm38FErg7T7EIGbpjCEN3Wc7LsltXu+Tre72tY4t9re2YinE0mgS/z/Ozqs5jiTL0n9lrN6jJ9w9
lI9N90NGQmWCWhX5EsZikaG1jl+/X2B7d5iBXOQCZjTrZoFIT1fXrzjn3Jj4s7tTCNC/mvs+THZ0
lRq9+9aaG2Ioo1Rxu6OrrPPFzlrvbzUZZvfVFG07vYlcmHjXJHURlZWlHTCFqbDpBAY6LfIdGtG/
4yNq+37wDK/DDgnRs+SoyKEnnNdJems6Y07D9N4rHeWjXSE+C5PM025CauJDKlyyMrR0CYg0J6f0
7nhvoBNagKXuyKyXDo3NUqXJ5yDB4JtG3cRABTBzCL0ME2GAU5nWvg5KcGx9HtbBsRHFQidy4QbS
J8Tz3o9Rrd2dqUev8Cuvjf90EEW768qgkX4oc+9T0HugpetKRx/rsHa+pL2b2r4w0/g79K/lg0eb
CL7kyINO5GPp3RAp/dYZgviba/aZ2BtjWtwxyPxWzcq4wrCm79Iw6STO0jTmfh947Y0dTp15lycz
CGoLPYXAr1KbhiXJQCOk6wU3ILxGTLsKeed6uk+NASbzYDRjGX0IV+DvtyqtcHMklRjrF7TcMPqQ
A6+nRCN4pcjXoMfqxwGJttep7rL7drbNq6Q3kPGJWY76qmmS1HuPKK45+q4hsboBr1bR7ymf28G+
6XHuaw6YIUilGVmzsyeySP4yRTmi02RHdnY8XaW6fC1td/40yrS/DTPPnI9dWBbNj3YyAx6LvOvC
gzG3OSxI04uVHnYJlJq3k6lU5uu0zuud5SrDeKvqOXrVqcgz/bCr3LvFm4zgri0m9L/LNAjjT3lI
97y3gRdbEh9VDJPfx2H4znQlHZh02+ev7XZQNCDJgnJ+NRFU36l6rI9zIK3eJ3ZCZcgOeEg7QrL0
bWFZ3l8iz7J4n7p4JrvSjvUHRXfRA6XwChmrfmjwMod4+kyOpsCDNiC6EtokZXc0GtehMNuM8xez
HMe7wGgWtct0kLyuhjL/lQnXrQvyEAJrEczZkh/zgYDvODSeTnb9IvrJn9OJON8uMgNxKJs9u/GS
bGijHTI6cfDBtcPKOxqJER+yKs1Gv7HSyTjIoO8rVtPtftJEMA13dt9F7k4s1lzfWIhMfe29aRp8
/LjgTSxHeW8F+l3fR4BHEbzzpj1mc3nVqriS9xlF7p8Q6d13CEHor7NHcHEoIpEFt43ITPvGtJy5
v6HNS9PtunqM39vQE99ZXRDVuyZw56/QFt0/ZTEWh7RTxZVZDNdzRK7FLn6Miiuxs9p2/JP6gbUD
HYO3RrUey1mar0PiyzeK/De9s1ogAlcD7tPnSCzTXc3b+Q4OTWvc5c5EijRzgvGdpeVyGFrXjndz
oLNDWN38qJZx1810Opssc9y7N51GWsJ31kxwJJLwg8zC6E/hcbhiLy7ALll2f0PvSGh5DfDFyu/y
lK1IaEP0eg4z+doJl/l7QJLvU24H7Zu50p241YX4rM15N4/NLzscPi5ZJkgsd2F4SOwFzTMPSOfR
rqPojo0xdlVLkxVwNGM+77u2GfMdy29/CoxlGvYOznPj90YWgxUix/ZLLQjMcRsUOWg6Oer3mqD5
Tax7742hkrzl1ZnDdic4ttzTds7eJeY4DddLpaz0Kopn8q6DadVf6eJiSl5upcjO58Y7oY3uTiiz
o7VLMBY/LHuZf3rzUJkkIGe75knIvV8FSmh/W/aQ8KtOPaR+gN0NyHuQmicTGckPMiRBDcVu7L/W
ssjlbiwUYgZZ03TBvtRu0uxkaAcTzuE83ffTFCe+TX7+IygYNaHEYxQhQWk7fiNFWBXXg1N7P7lY
8tZxlteFofLXOhHpK7U0Q7pzKtW/qR0dvsJcu3+lOc3IL6Au/h/Fpq00ALrOXVvZMbB4d5B3cFdn
Xyn9Mh0cdysOkJmkNmRagBjhiBsD7lYmja8vKwVvQOBhXMX1kKzFQ5HcJgPmSMjxZa1uXHNdrt/q
qfVgxWVL0+CraVrPT0Xn8HjpjZdxEba8b6HKOQp4Rq/Q2hTebeyYy0G2VEJfhnvcEr9BqyckvIFU
jqPz3gzupU7+fNGib0nf85yQaokWUFdWu1tC563hyJedxC3jm+IShI+CsxKGwV/VmH8VjXcJ2Hf+
lDtbyndfuFmgIj7bDoMvrbf4ifuyFnzOlvAdt3FmJxPV2sgovtk5daxw+PaSxXa2hG+FfVUoAyBo
VtDJwR4dRRH058s+ewMMVF0daaJCSNm5/LlQYNG1mF5UwAa4dXp5KB1BiKlXeqZr/EWTuG4vwsx6
EQgNCaDTDyeymXJlQ9BE/SbZJwTQnymh1S9CJDhanX66smYSiO16CHsR3AtSFZVaXvrh8vTDI6z4
mKclYMy+fe3MiS+r9kXyMc62UQRakSTeHchTVjd9JrVIB/Xoy8tOygbO63XUygzYPFdBM6u3cRpZ
u3EJ+xcZFGdL+6Ys6uglimDZG5Ryxtq4c5PoZQpMzpb3bY+mqR2zQrhLkZuldgF0gbj6Reuy5X0P
4RS4C/JdQO/056GmJkWC7oWfvbmd+YQyP5lu4CWNvM3c/iorxIveHmfL+x6cpQ5cj69NLvd6LJJv
Oi2/v2xFNlezQT7TsVdhPVf1iz+qdL6N23bZv+zTN1fTmwEWhAHyjkmvWxqGN3tBU4oLL6bLFXyM
O3G2tG+bPA6SvXBhsrHHdwxVQCPVxpyAXaiKujBprSStbnNHTP9uofWfP6b/Cn+Wb//3p7f/+m/+
/qOsyBnQm2nz1399LHP+/Pf6O//335z+xr9ufpavv+c/2+0/OvkdPvff4+6/d99P/kLLXVCy7ygG
z+9/tnRBfPh8vuH6L/9/f/gfPx8+5eNc/fznHz/KvujWTwvjsvjj3z+6+/uff8jVLfjP3z//3z9c
J/DPP67jDN+s+N4++p2f39vun38I6fzD1sTj6HYoV5krkWX8+fAT4fyDQoK2bRttDBOZ8z/+owDb
HTGm+Af7L4QHDskmQ7zCbNuSOO+ff1j/cIQjpKYCuUoxmjDA/s93O9md/9mt/yj6/G1J8NPy2ycn
BF0KxESUKSz0V6hkiC3yK7VlOzfISNw3UWpcS3foEX7QzbPQ2+soliVR5BU2FDJbb/VBRJJX60O3
3OvBVldzXNd+Cwjn5rd1//fcnp6LZVmA14WCLaTsLfF+Hjov04Oe7wvieX/pjMX3WvRqnx7lQajr
fy7Vw2T4bAfqnbsu3Rbo62l0+xyKF/dqLIFVR9ptQ3LhkfPJELp5A+xp/GW2dv0xqwVwbycIPXtv
O5lI9rGRyktciMc7aNmow0ptK0QbnS1dt7fa0J5kxKzNod2btOM7zIEqr54/a8eSWqJ0ieSKufU5
nTqfjCisxvu4M9Jsv6QxeCmxkJbxVbRUtC0alQzWjGE2+Gbr5Z+Xpe+dPe27ymhfGuAinv5Gq9t1
ug02UjimRVmEzTC3vDlSI01A89XhPl7Kv9zCSq9FU/49GEt9wYiur9NmIGEKR5kul8WRWwVh/Jyu
imU93M9hVP4IwR8BwXRyeqCo6XXplZd49GcOGFl3z2JSjr1ahc3TEGZ9iyPIzAZ3qPwyghCUpOP0
1SYt98UogizZGfng/gLc1f4tRBX9otLo+jCqSYw+vciPDpeFrRHo92CBmP9W+YT8OAidqXKPlNfV
PqeY6ndcwQtX6vEo3FlT2nSoUjQc2+LyRVJpHDFtHw3LlDdh5fwSpfk81RmurcXmMQNtOdrReEps
828xsKcKwbGsqvvapnVS54r6U+yW4svTC4ZdPj0slgRA70jTdZT0rK0NakjdlfQpyO4VdZXlOsop
A9H5qBm8q6VOxq8kpdt4twS2d6kP10P24eScMjTH0/VMW6MctY04zSCqxDK05b2L61L5Rpikxb6p
PXXshikaqb+4VIyzCh/MputysnOc0e53jXIUpcl0jt6R1Te6989eENqF2NKxPAnRcssRzYa8kUPh
NvcJ0C4qGHU1q13VmMWvLElq71rmi/WrTjpqck8P/OjaWkoKcpW8sMJClnOz35GrZD1mcXavg8i6
iV272OeAj8BXmt19nVrh9dPjPT7E63iOp0C60dllKxCQO20TkjzL7vNwlP44yfFKu+Ul2PopnWg9
xYpldJkPt4VDsglfLE1zGioG2X0JekC+Tk13iXbuQpx0nQVk8Y6DrqePjmUlP1uAos+T9X0YHn+E
N9xRev2zEvN+u0RAa6asycvyvmw0r2tqoFOC5vkFe/CgPXp6lBUvmbCl4sILzvLpMEh+5WFZe8W9
XIwcqLCRpQ6AksL4FiVZVd3JrJ9+DI4ZG7uwLetPg3bzL9qp094PZ7f9nDsVEFOnNcpphzheM/pp
AjT40tc8s+UeT4O5nm2u+5bYmqqyoiWTLO4NEclPYzdHN7JZ8r07RvGNq4vhcxWOyydJuvTGaSvX
V8mS3mnbBIHaFQH4xWoFBSAe/fRRfCAxnKyfK0kFK9u2NPKozpa8Mo9DMuoimY+Z0UWv+xQ8oKlk
Ue1WyN0h95zlGIIiuR2Bk95aC2oC0Rynfz/9LR6tzsOXIDvFcbHxHDZnpW7CUUi0J45h5PYfXTvI
D2aSXTwrcmtxGcZmkqtDpjSLd3pWJipKqWjXUv3a2m+Xwe+gX61SReiPFizgJMqyr4Cx1Ycqna1g
Xy2x2/jSTLxr6scJWOlpQtHj6bk/ck5cjL/lov+tEcA3t/IsXZOWs5ym6WgA0PKjVrd3sy3Ha9Ar
5oVTeGYoTRgg2Gwk9qjEn85f5qoa+w40VGKraD8hsHaM54VClBc7v56e1Zkd1Qq9OZj+WqlH4rio
qRZVaOT9UfeLOii7sfZQYi+1xHtkuAmSbIR20WsjJMHnPJ2QuQCpAXzbgeLo+ttsWH3oypiv+9Gq
3tWNCi4kx86Op5RypDAlY6rNeMWQyUUxnimNbj9NgK+pnie+EVj2vhfLJWWARy6Ca5M3QEYKvxUT
uvWpupFSVx269TGczAV8WfWOauHnTnkfJmOEHy+dZ58QR5gcEcemiaGQW7Uz0aQFMkdlcwQZPFc4
H21AIbArb5G1M989fUQedufU9GgupGZy8IjEo05hYTOHQWAXCxVU3I6dFYvS3Vl5mYr92NTm7Jfj
SkkYtEjiO3eagEg4tfDIZ3kopuzKcek+SgChhh+BUAJfUGLsfcxlEV1HRWuEfmoHgj4hGTgx37QL
R9w3Zlg0fgW8HN5Eh9jVLhkm8KiJ4S3zfh7WvIdtzzXQyl4CkzMKMYa+hzrT16dn//iCMHmHR0sT
nptyq7Uz6mVqwf6Yx0S2pFdCEKht2T7b01iDdeqy3Hf+l8zB6YFFiGgsitASR13W08986S0/spX9
6em5PLYrjCIAY3IxTFdt/SdrLgujshZxbJt8fJUFeq0r58NVAM7hwgE9t2yKKBarbGtBKHA6IQov
WQlNyzw6NITyVRw34O3iS/TWM68iMyKOWxMqxMtbS5kTr8HDMMxjrMCa01qppRekQ/IdXM+a5hvn
7CtfpUe0D2pMVwXl3m374lnEbFwods8SFkBEj0tCXuR0sqJxUryAUhzddARUvZTjLi298cKSPo4G
1mEsaXpEkHAwtzpBMoKEmJXkWZXXVXegAnrgJ147vwmchnJu3UmILGNgFZ88TYN636LDrthZSZ1B
nAFu57wD5NVfehfP7TQZLU8SEQjP05udlhXv+NgF4lhFS+HrUTu7Qgfzhdf33CiYPMtS5J1sa5vL
nu1Goe0kBUyOpt112g3ejIt6ngDww0ZiTcm9EFnycGyLh0Gvwx6OSHd0gfl+McgTHMaquHQ3Hr1O
HnbEEXiX+Psmqa3T4wIu0mvJw85Hq0yj7yYKvt9I72o/5aC970jv3jx97R+9Th5PhSVxGkHFu1zJ
0/EgU44D2ZbxCHzBwDsN3OZjvGTFn3GvmnuoNoHfNXF94VI8Pq4I4ruksWB2kQuwt5Uq0509dwg7
ccxRgj4WVVGbe9205jtIc/212QqQ5sC343dSh9OhEar/LCBJAnoL8+rWXFR+9/Q6PLYWeM44H0Ry
nNPVvT9diEFmELyyTB31CPBsVwxWu8/z2nrnto17qE0nf+Ukdfiqw5O+W+om1yB+Dff66a/xKN5b
v4WFk4B7y+JsnaE2TxIuUqmORh6BnwY5DkirGqrrIAyiq1rIZWdEyv7LNJ4pSMX5XocG7S8si3Yf
bMvpAihdpDoIB3V0Cyf9FkxT9FduPK+T8MMgJG2JabVwubFbibdJe/FcOJ08LnkBCi0MTNMv1TO7
Fz4MQyqN/p+8llqRwTydS0l8sJAok8chSGBoQEO54zEyrp7erEd2Zw3LXc4LDye+z1ZTDppNGw1x
IY8O/BT4nnV+bRJdlc81b2s2w8SVI11Psm17MqWRVuiRVfKYBKm1H0MV+14PnfD5k3EER4/MnLTN
rehZ7BWAQotEHmtvpYuYMr4ysvJ53RkfNmZNWq1BogUC4JEepFuXkB9qRoENdSBS7PbN4pkXLvNj
o4Zx4S1c3128sq0WglNALM7zXh37JKjeA3Oev+Ug1vdmQgJDDnn4Kous+IIr/NhyYz8o+LKCKCBj
SE7PXONOSyyNLD+KKK6PfZ86nzFWxi1UyPkmBJR5Cd1zxogqMpuu45KzdfC9N7ZbpXYUwqEoji4N
14G81eWrzArHXSYGeau9CgJrN8f2oVss66i9un2TN8ZwCzKrvstDnV8StHxY15NggOBXkwklAaAl
Yc9mCaasoP9jUefH2hnybOeNVfneaQrnvuzN4acnR+eN1+dZcYVkb5jtVQh5ZIeycfu9AZ8f7o14
quOr1lNRdZPqvsr91XX7MMKgQMzaKopLDVTOWH3eIE3Jz8H6eTgRm00LkDptAyc/wt1rb2JgmvcS
Fe0PVG7sY1jFQ3rVttP4yxMzrL58MMS+H7vokp+0xribhSPCfkhTCxjqW6n0lEyvAw69OtpjEEc7
M/fc605XxV3gDIm3SxyVFX6pzeZVGSxxvYv6JeovWLNHAQBm0qbSI6HewyrcQoF6dD37mnrdoXbc
/i6IR73XuAa7fjaDC/fzseFc7Rm3BWNDB4utRZtmnfHYVPJgZEF7J4NMwMhX8gWjUL7SJGUcfI1H
tc42N6K2QpiH8+7ewAmr74IkvKTifm7Z1hdAuaQvWcCN3zBGZlwms6kOceO+ps3UD2OwoLsF9XTB
NTgzENylNUviuELI7aJJhUMomjw4rLKrh7Ho7F3nGfkhHsJfz30KyCtxfUGXUEAhl3B6KXQGusqy
Mn3wjLi5Adlc+HHkhRdCljOHgFE0+wqkW/BKn44y41xIO+QViAaoaXarQ1gFVE+ensuZVcOrseWa
LMMqbf3p0q5rGjEq7xC3QkJYjKvbuNCGD93IuzCh80NRnFwtIC/pZtmobCAtMGvvUII3/xHX7V8u
S0wSwpouicKcGwqPnffTZZ/w2k7XrispoBhR4h16Kvg/rNpyr5VjJfcCKYsL3sdjj/QBqwC+Xa1p
7y3EKRdm5VrZHBxy+kKBiE+LDwmJVrw2o8r3FNm6Y1e6MQwZONqXfJL1wTi1iwzuEgvxjOt1qqfz
hL2SenZUBoexjtPQxwiXqT9BmfyedsMY34k8tr7rrswhkVsWagvwHH6Wpa7u4sQzyelxKD6Yjq4M
4LVxBo8X3sBwnbRp/ZfTyHjyrXYCmGBCCUeMaS6a+86VA2K1aLYkZAvUwn8O5fh3gxDLsMO5C7Id
eh1QEFGb0J+6JV/s/bx41KXhbHo+T0R0k0IziWBb4Azuq1q372tpWpU/BG74mn8f9b7lYSVoUVmZ
77upkvMVGhD297pt1Zckauv0WMIUg4BUV4G+sKGPnSMySYpD6pGvJrTbnJ26akI4h4F3UKX+lFXl
Rw1uftcXxts8Cd4aUXchwjxzzwG9gEAiFbOeos0eqolar5kt3sGpcCzhp46HPGjiC1ndc6MQSZJ8
FxqxpK1Yqm2as5ut9xymQLovAs/2E+RnLqB7z9w7YmXyOXgMFB+2jQfkZEMwHphLoG33zrDU+NYq
OHeWvHjvzm0T9p6s0cPSbbWEKnRynHEYvUPeLd3esabiNUkO2I/CaeNbkqL2ddlWL1pGXGdaKK0A
IXdzOLwkXKU2sGHIfJQ3aRy1uyaehgub9djdWbEl68NM+M8yrsv8W1kRCddILb3pHTzkF5BN0f31
PFf9XTU2w9twKQW3Ro0HGXrytuuTS40dznh9VESJ8bWJXgpHcz1Mv40PcHgsG1gbh24o2v1AbvkG
SSHpi2ENfZa5OpTaAoUBW7zq2/iNVoH3vN5JayTEd7BJWpE9pz2gu+7/b9+h60uYViY6F/h9tGqR
LUoYqT1G189+/yA+rfUyitVUIDa3L4ML1w8Q2w7lgqaLMVQ5FFk3VvfgM/UFUOa5bbWFfohFPJvF
PZ2SncmgiBelD7I0gq/IOo3vBurGP/spnW6V6oJXVd//FVWZfGOEi/Pj6ZmesQCUQMn2EnusNdDN
plZJAUx7NIzDNLSZhHveyasQId9L5ZWz43i4YRg0ov9txkyFsrZV6hqHpmrm1yaCUJC7hf3++bOh
GG6uVc4V0LCu9W/HI4YnWzVaBweZVNXR6bJ+P/X280TIHw4hN5G3dcXQCSpip6NMUZHrEabvoRe5
t+/l0uyLgbZ1T89lPWObV/wBUQQYx0QGdRtZgEo3cxs5jkMR440vbiF+xtDm3tZFG31sVXWxpHjG
TFOxJAXA3JictTmIhZm7fZh2uJbTWpIhtXUY+yrZh45xqR595jQA0uCCyYe82VbScRBBFCWy9g6D
6qxbyireHfHspSztmQlpc63prSXmxzcrCuUMK9L2DoW9eHfIbjiv6y5CdqQs009Pb9aZdweRHTBF
NrkM/L3NNULyLex7l7XzFrv0s9oz90nSzG/TynBvhyEWH1XQX+rB/CCmvDkiGmSfTVIQP09uazXZ
QJmelKd70LNVHKZCGq9WENMvKPriPkXfdrwbEHf54PbCNXw7bQeN7xlMR5Oyjto1k3T+pLwP2tJA
AMPdwVFcvk5diXQQxdlA+F2fmZ+V5Zpw+6q+C/dZGnS8q+QFuh1aRFODskxoOzcEB969nkWX7mDd
o9Ah0sL5qmic/daLiumzoZz0T4kZRUppCPMbpBjqGRxkaM77p3fijOfNE0ltldI7wdi2Y29ET9eg
UbN36Iw+v/E8r7zrLZnfFVFj3MhUo1WTdEAg8jK2n6Ww+mAXGBpfTfP/bQj8p3ahzKesriFYH+Zi
MWlPlHqHKRu7579NwEQ4ZjaVDlKcm6OWujyrUCHxROlN7MseCn4yxSghWeOlKObcBVpNHFU4rUk9
bg1dXSKQWFSYIMgmtyEqX1cCfSbfblz7go94xiIQzAIedWgWKfW2BwOyEqZXBL178LLAfTPUEmW7
2q2e71UzDdZsRUzg826CTQtlsCQlyDmE/dTcQv/WMM/bb0+fwHOrBuqcA7BixYlpT48Bjlnsjkno
HkoXYdlAJPYdCgj5TTpJ8e7poR6jYEHMg37XnHNqA48w45hnXMJpwgKgquHT5RSxHF3fx05Y+dHU
olc0l+GusYrbXPb7ZZmPU1V+fsGXcFZajSvACxJOnE64ysPWqEacblDyRBF1klxZyNDtTSfI9mTO
9L7Xzrd66vNXbKxxZwc0kgi8ob3Uj/rcygMFpqpAqpz7t8kqeRYhtrHEBPhQMm5sVAdve2OEGKWc
S4yUM68zHjAZGAqOgHEfzRlZMPDcOOOIbro+Pmv4IRpzfWviDRwtJDKfn5bTq5mHzYCrxqCna1x0
Q+7Qg9zDEbC7a8jG1V4LUI1Pb+W5W+iu4ggW8EVcjnXWv/lPttm4aCna7oHg072tBlscZC6bCxbs
3CiricTR4K5TuD0dJbbRx6Lrp3VAe9D0Kc/ExBD2pTrTuSdZezi1lIbXkGWTKTPQEgtj07AOrlej
CysDy28tL/HDhdCosceFhizFJS7e4xMInodYmptIPYgn6HRqYIVFDNHXObgtsh+D20R7N09b9GrE
JeP84CSdvv6MhSUTFO1gx7ib0250o2t4MrUPEWILwU56oV61lBt32MmM/MGuKnX6sUkHtHuQpwXc
nKugvbdp/OfCVM/IzUszym9CazQVDIy6qq88iNtoZLZFt+wWE6UT3v36Eg3t8d1B3Qbri1sLuMPb
GkhDeUYEdN862DKkZprP1avRypfbMXVslIhs41Kh4PGBW+V0yNA/wNrNbfO9LO4rMF21dZhXCGBH
09k72p57F471mQAZ0jjxorSIGQEabuxgMi4oqpD0PnReCHw8pB3fTju93DszWkyJTKO7CY36K9vL
3UMWpuMvHTfZhW9xbq5kUcl/gKiEHbX+/LcrjPZGEWjURQ4q98ybqbZ/ICZ0yck6N8hKrFq11FzM
0cYaDaZZ654o8TBkrueXtrfsO2uJ9k9bo3PnBF+Ktxrnk8r3ZpQA2A8ijcI5hPQM8EHb2NdYyMrP
ccGvCScvlYzPXV7PhKxEXpHruy19RKITLU3r7cNCM40dikn1YcwN7w3Qh+z26amdWUAK06RoSe2B
gtuaQKt2+ims8BGoLvXoIq4SLR30L/Fsg07Vg7CE9BvZDHyf09OATncdzUPgHHLqMK9aC1hIYqTv
n57MY0vLh0MioBZIXsredtMo5gztpKJzDqpq3auy6ClMBKZz30HA33f0Az3MS2NdcOUep004EMRc
lFu4b1A5TmfmVoZGabrWByAXCwSgwew/L01NpmQa0JaR/PiNMbZztEddU3/LZimbt0/P+9wmrjQZ
6kpMnaLZ6VdwvCBudLvoA2rf1gfUU/Ubu7/4jp05latRwSXGN6bquq7+bxeaMLLUotfkokbrg2dI
9casp/DK7Obywn07Mx+LZ8RjNrwpUDROR6IUY7e5VQQH5OiUD1FT7MPCNS5s3PlRWLaVJ8YLtjmS
lSxXGawoOCSEo29zmGI7qkz5Bc/43ChA+0BlmuRjxTaeyGJrIZLgeDi6DF6rWee7NkvKC1HL42AT
lDcAUxcfHIzJFlYvrIQ/g+MdMreub600bG+wtunR0Qm5u6Ge7scG5Vo5VM9r9bPGmowMwVLC1oIA
t238Ni7eQs4wJdNVeeJ1r6omRpCL3uEXDMiZu40BdqBrrXwaov7TMxFTcUYdaqmOqAWXRxUFlkRl
uZaoUAMQ3qdR2l7VQe/8myF9QpB+kqa61llA2QFHopoKV+h0XDt1isAKg/IIC16is2ECzIS2esEM
P8hpbHwol0gQMMjDSXG2/prVzQaqackxW+bFuGkKmvb4a4ofAS1PVDddPioTHXUlfzWGZ703J5UM
u34cl2OF8qfjz0OBdlZkIEq9o74lle+YdRXv8Mm6FDGwJUJrOpmXb4aVdqEf15WJHHSfjZOfpo73
EZwETdkEzJLAn7yelhidCjpx3aF3Tqtd3pDoauwj+XkJlsncBZFTogiCOfyFUDkUU0mXd2OXx25s
siNROr6tqXirfZKFZXo3JXRF2OFgBz0Sl473IStXGaS6yfrwS7xE7ugjWo6Mm46E+S2dbWHuqY6b
/a1pVGl5181jGaMJbNpg8J1o6K5AdufuVYW0reWrqe7nK3dqA/T8lzj+Ftq9yPal19U0cAjC6duM
iNnARK1B+O40lh+CwS67vRe45hu7stELz6ZW3cbpAhw9dlpMdmcOehcWIvnSxkh7+wn5adLiucyG
K95mZ3xjuYX9Z+Lmg/UqDMIo20GBNeN7K2tT5RtFXv2KhPfOBWHmFQo2XaoNMfOcI819WzoZTdw6
UWnH7wjV9LVnDuKmChtNoTQE1bmzgyz7pfLcOC7I8E17sCN5AHssDr48/Xw8uGKbw7ciukA/eCus
Y5u+80YU26PE6Y/D0BTvwQcFr7zCUh+SvjVRl4367o7GfeOtaxjDtUOLrGukYZzXqms8Y2dnIaLI
VaI/CDO71H387FdDFBWvGeY9L8/GSIu+7Fj9Yjq2uZ2+nZdeHs16WAwfBfwStbqkD9pfDTiB+c5M
+cuuzdOufBNkfcppdrPir9JyxN9BLspmh+Bda/hPL95j+75SJ9aXn/AOeMf6899eRTXyipUQSY+0
2DDRESPL/9q2K8Twnx7n8evLOCjTKjB+MGO3mWqzr0I9Jqo/IiXqosRniHeikvKaNJLz+emhHhD8
p+dhxSySZgP8bZMy2Pi7lRe1pZmY7dGNRKr2womHj3oIM1SXyqzKrvSsm/hqiDokAqSkHj62g32v
OLufpFdG8y5GghqFYa8pXk9FXzq7tugDBAyJg4v97M2w7VHMnWjl7UWHJUzQzwK8Hb9RohIWpflc
wwQUeWH5E3uW+mmRTt/GHjF1n2pb2By8dhk0im5DY19Y58fvjLdi8SgAr0VU+Den++ksU5+g0d8f
RwzCXuZp8atCjfZmXObieoS04rvFOF09veLnNpeXdIXt8HY/Imoq2cS0ZHB7GrIX8uDaeYz8D1Jt
SRw+T/Zrfa/JE0HzIzSkBEbQezo/q4ixlgJNZY5047eLDO6qQQ7PzhIxCqgqb8Wi4ohvbsUCSQ+C
u2ggvYhyP1ai2iNicolee2bZICvzsKy+D9SXjd/bWwLlQBE3x9Qe0Peb0Yvuu3K8KuPoUqB5diiI
tExHei4n5HTZMjfMEFQvmqNROrTtSE1zN5kwE+vCuNQ/+0wulVh2lQzBoSLHtq0to2FR07YcVwf6
oNpNGU2Y7ClEotUYovdTZXfvKGq09zA242QHKmVtPQTy/Cqsiks9KB8HN5RKYWzi94CRhohzOm2e
W6OjzXkDwNKoDzZtaF4bMFMjMjgZTLFwrpvrKp/D2wx7cWX2nXHhbTr3BSCir8lcbN6j9KZEinEI
tajpDCP+F2fn1eO20f7tT0SAvZySKitpN+vuxCdEYufhsPf66d9r9g+8sChBxObANpKT0Qyn3OVX
xkPROva0a1N9LnZhXvR/K4rD5LXWOxScq4MA9r8Bdri932V5SPZRCAHpMK0eIHT6p6WEG3ZxKzPD
BxJVcyyr88PjC+DOKLLTibILut0QVFbbK5kSpW104Nu612sAN6zmqbDV7t2nUuJ6aUHSbeJiXwMn
PNcb9JkE9FKqPS461L0D1du8Qe/MBbQabQAg3PQ81/1i+BepSGbbuOCQV0okar/nHVE2Iua7o3CT
0U8Fi3ojlkbQTuFbpOZFSM3gJdbGTwmR3daze28YKVJDi4aj76yLt1nndRYeDqgyFGn72gwielmm
xHmXcpq8lD22t9zhfHyDSOL6mDll5aQ9bpSXOVPoN1lZ8dork/b58SZ7e7uu33WGkWBkZnMHUpvV
Xk0uGJuXSi2Sfo9Eq/JRt4S3i51OBW3Xeh/mKe937phP+xZh0l+mMnroBtdxuY/SLD/0fa7tjaQa
yCj6GeexxNk3KJbuCS/RPB/Gcp+ZpjiMTVjtqcSNL/pYj34lQUGaWiOw3+XRLgcFvRGG3d7PdLzJ
4Q26diaQpFXJYHAMonQn1S90E2YYrLi4oIPfohW/afp7ZyjUVRBHorgOvGtNT+jLGNFbW4P3NHru
Dy9B2L7iGv+qR7Gye/zFboMRpkJtmvo95cAbWuAyUbKfyH3YfaLYE/JqrxWstS9pPQmp8Rr9r/Dy
ceOWuDc/EBGk9Vx3MDDklfxbRBtmozOX2FlRB5yzp2WorRcLIhsy64OmbtQtVseLihWKQLI/QYkE
Lvcaq4xpiLskVZRcwsLtD8lQL8+25mxJP6xmJEehQcZDKlGocH5XMU9sibbQylo/e5WHiDecykOH
VUBgVY69ET7Ki/q3I/Y2FKtmE5JINd216p+XRFHRNq1xbkVk/sydWf2js6rBL5wwv8yKPX57vEPW
CdLbgDLGIliAtXJzdSBVDyvEUvSzgXv4U13UhNmkKSe1KjrfwvfzoLdafUQo3/hDie35k2cV4Y6c
fn7VQrNNffBrX5Ke7Gjjh8kTd70ShAxcN8iskFLy2qy2kYVN/WRgB4Z/hkbVILS1PSZPSHlnhonc
eD8ag4qwbVIIGBK9uXecARORSVP6jfLoytARkDp1eIe7mz4fIRXFy+ufklsYlaH/HV0MafLipyKc
v8ly+P+sbsp/5rmpfy8Tp3gJ58Yc8P0ZxzRw1BFkCiryxj+tQfnW98AUP4WDs/zMEq3M6TPoc7/D
YBk5ikLVoMI44TI4Px8v4+0BgdKo8jwgMkUYtC6vQZ9cAKcs4TktqPcUFJp3qpIZG7fnnVFYHhOg
ADh78p7Vt3KqJZ9zh4KrG+bhPsvDnypgq41Bbo8GaBxYKiSxEC289SnExEmJ8w7GgCvonVRG+Nq3
eO0ssfc9K8oNMOOaXcU3p+fKu0pjSF4y64cbfA0GY20bnma8IWTxpElw78LRGIu+5H+zCVoFLmW4
L21XOXVAiHZtb6n4N0icQjbGZXp455eEoiYLwQ5VYOKWmwpf0oSTh7PbSWRTuW/MxSGmLbZo8zdf
UjbCwP5K4AGwwzXEuVcE5gR9mJ3z2Kr2zZCjL4K1xcanvDcKPGodXD91X+hX1wdqrKto6VjNMxCg
+TlMwigIR63feBxWrx8BJJORslwQJRCoWD+0KLlFai89I/O4049j5qKLo5iRL6y83sXRnO3jwmw3
sFNv2/Dq3pKjAnXkPiVMpq19PbdJ6Kge6w2Gi3V10Lvpq5i8wByrD6HQzp1nHnVk9cpkPGZT9WtQ
qSdG6W4x2j9gdf3RWNgXGemp661DLaxT00ako6mC35ezf7yfZOq1+p1csKTy/ER+6hrk5eWO1VjN
kJwxOIJ0ZhSD9aOa7Owfcm9MsdQ6+9GZGjWbysCZ4/HYNw+qXCPHZj9DBSYhXkVbYRNx5UKjOGlg
tg6A/9K9SV05aEo93Oif3NwaDCU7CzqFKMnQWtVjWlwX0gW+4XkQXn5wEsc66ChUvgyaGX+LsWAY
N9b13q4DVA68BfUJsPTG9fcPaVVWXpiKc5+hdxCyVXx1Vg92NqYYh+bnnC7DxtVwbzl/H3K15ewy
8bpRMGQc5382OX2GOdVDRAOABz7+cLcHl3bymw6j1B4y1zIhs9ezMYqJ1Vy05ZSF4Y+hrfqNbOat
c7bamlQo+Vw05snN1r2avsYkyLXq9JwAQzH92hRqGYzCrbletf7fUPOycT+1tbB9vYsTLCPi3DR8
nE0AisVY8+ADak/2i0ouUe0er8CdtQbyAXAf4pUMBVZr3VGk1qOEYwNblOYlr+FLpKG3q3V29u/j
oe4stoSZs8wU9mRqf72TZlPFlRWDknNR5NpuMTNnjz3qFtbs7ihQ/WgtOrIGvbqLtbQ0OPFOcrba
dN6Z41S8RnanbUg+3BsFlBRqOaYFDHpNAxorW0P+uEjOaRWZe8NpB2zkQLQ9XrE7h/0N8kXMSMkf
CMT1inHP96Bj7fQsTLvG4JTevTpFyhOehrOK+7M5bjwx9waUGQHMZwk1W3c+cMJxC1VN83OpmN1J
H/AxVipVGkaSjhhTMmyc9DvLSLuBPiIhCarAa/ZWa7SmF5cAEWhrJEGMrQ5NuXRLofPOrJCSo1rJ
Dc1f62JlVbZ1Psfy4RylZ2urn1KT9l1Y1h+HJOx2jz/aWw9mddxhHlO6ILrjWjFWCaMYlME2kiwH
/6Vn4ilqxvq1wm/vWySW4bz0bQ0MQo20n1aDyZY/N+34C8NNUQVeEaHzp8An1g92mBr5pVik8FOV
RK32xEjtR8VGxQzdQOQDg7Re6gtoSgSJwxRzQn+01BE78NBJUFefu+nYq5OaXXozVq1A4McnFW2n
emdYUWdT0ZDm6CIJ8x+DpTufLD3L5o3X43bpoVkSr5iAYCFjr09jVWdxlzihBpGtR+TVaT3fKQbh
kxMKH0nPLQjjW6h1vfjgyRjLpHVAjrtukC2x6KrC9JZzXCIAFXSDnf+I67AugyoyxsnXnbHCpVop
B2xxDbMyd2qR6sah71DECXRDYB/uTnr9QQdrER5S1Y0+OnrSf+E9qvJ3Pz/8WJnMAFOA17sWpIzT
viI55cc22eQ+Y+710hbh9L6KLWEjg/Ccgj2jDnSDSND1rjMi+JfndLGSnW3kpHS9s6X0c/uOUFCW
BVuAN+jfvWHwfq+S6CXAytrSQfH35i7NRfXkTdHwmruJvcX5vL01wLjJmVAdlFH3KgZClG12lLk3
z6OD+19s2flOtza1i+4820ibA0lH/xu62Y3+g2vDyyjnsj0Tbge50qfHBNjokBZn3GR9zH4PiHP6
fWvRHY6el6g9xfJwLV7eb7wDdyZsIYUFcUKCyckwrt8BLB8MyrpefQ5HAmwvp3fY5kb6X0bhdpSP
mhS+XC0rMTtu6r3enDEWdb83RELBFCXJ18fX4725cBVIXS5Z4FoT/3N3mu0mtZtzG+feIUJobw9I
PXr/pofzIyuSlHeloPr1immOLhpDCeuz7QrnULhacSprahKP57JGlsqzhV4gLxilHROynpzsb7ve
00Vn5UrRnDsMpk5lPpYveifso0B76Q8lb+OjNvV24lsU2g4L6fCLMk7hRun/ztGDRyXJwgQJBJmr
3eEMzVxjUlefMcEAU6+L/ARTHMcUfUg2aqHrXtzbhOVxgE5ATkAYdz3h2tBLnRWtz5E179SpyHcA
yUGc4CwXRZPiJ0WS7RtFk5xXM9tp3lT5ljJ2795E5Ho0A1H+l9KpnlyS39adWLnOy9lozo1rRMes
6eudom12Hm8fLySEKF1DLEfEhDNxPYpTxzl6NTzkVhMpwQQb7mAIXd03oS5eoqWN3x0Ncc+AaiAa
Z41BP12PZ8SjokbDmJPbxfEOX810Nw3mltrC7QGkfUgryqPrwZdcAzTTHmdfU0FqA+2aMHCXSsEq
Dtb346NxuympMdquPOjAMCHdXM9Fwwcy11AXPlt9W7zGiAntE3u29mKKjY386nYolAh55Mi936hl
q88UZ26f2YvKjTJNhuKbUWwFbjeGe+oA7pZM0W2ZAdoxGSP9V1PSPlaDLYY7WOaYdWf8Z4cPRdVr
geWO4bNd1uyToTO+VGGNd53XuPaHx0t6++Fk35nShtRzk0t7vaRh4cx6Ieqe7TEY+zwu8495YVvH
x6PcW02OOaBWojVQvKujNRJBxWVm9zCXvO6lmsxlZ7rzXPiOWW/lN2upbHmduNB1CNaA33tUQq+n
RNEpw9ovH854setYEiNv2acAKHzwcM4LhRDjRBXZ9Zd06Gmy50mR+443KV8Bool/QcGkwQgkEW0L
SpnFwZyTcuNRvLMcsnb6fwwFooHVDT8DuNH0dBjOTTfNOM+k+XFA6DOIFDX79Hjl73xfuupU+Git
EgyuKy1Qs8pJn9T+nGh6sa8Wt/Idt9mq59xealRbIfnycblAKUhdL3kvlnLRI65O6PwfQ7t6TYo2
9JfGOGR5/e5COqIIlLfpafFcSP/k68HMyu1dW5TNeZlN87VTQvdYiXwLIXJv4SgjExjxDsrZXY+S
1bEzAwUHBrXM86fFLoedYfbv5HfKvSr5Q2QycDxvEWcAl5eusFpGQRY8SJ3pezsvya5x5s+P98Ht
lgM67wAykUwc4unVdDDhUjuzqZuznubZCYzqcATGoB6mqHY2bunbzcCWJrQF/4DSAW3965VT6EP2
rpiaczRFxcGKlMm3jbTZYaMOrK0XWzIR96b2+3j69XhWlTXTYrKGaMY230y1BjNbJ+GXwUa07PEq
rlF7TAdZLtDydALZ6bQCr8dKKJGgYp60Z2BRavMjjd3pD5THau/UQBIsnlymm/pe1xKipCJbfhWY
Y5h+XC5hekxJqkUwpYlLhG/iZ00dJBRdUGOZmzw7pQe8h41vuIEBPd88iM6cv0XUVGgLj733URsV
Ut0lt+Y/9boQ5wzjBiy5bXv8K4wLldcd6tN3pG30CYE7XbyTyC8nLxHG/MFRQ8IkrydfizZb6Ovl
Zz67eywyMe4E19bu8Rrf1oaByFLqoM5Gd8VVVzu1HmGrFaIqzrk2G59nym4f7D6eIz/E3uDYu2r2
syqi9NvjUe9sWmlTQVxGoi//uZ5bk8CRh19fnGktq7439O1usY3jQGzqt+WWDMidkBepH3pIlMQk
3WNdwsB1t/Kw98ZBGMjzM9liH3jT5H2wPCU79tlQ+nGj2j6qy8YeR/D+nGr6TG28ROTuP0ychEYa
RZFxrFGEvA5FRzJf0Jas1UjCx41P5KgFBmwC9JkoFXUjtJIhxXU1hVCDW5UGGlc41LnrpVbAP6PN
Y6RUU1jcOC3+Qj/7I4ozQRX2f7WtB+zCMw+jsby/Zke9QqKlZKdaFjCuRw7VLtatRWRn2xrEsVg8
6v+KVux6y072CDBt8Slu4zrSXun0wE0hg6zVzURqRmdjTjJJEC2SoKHbcRyV2f4RUkcuA61IBVrv
0HA+Tdqcbezo2weMwXkgyeJIM7iMryc7QQcY6bxkZ0Oro++RnZbPeH9vQXnvjQIllU4Oh1by965H
KcAGCrNJ8rMy6PGuacrqpTHHeaOEfHcUEiZk3LDNuAGXVG6Zudg/Z2e4Qz1ew5rxHAtzS2Lj3h0A
ew5aOxsUZN1qxSJ7cBHGSaiMR6ZzVM0pP2mN0A4JdeYnr0u9jZvuzsPFxuCRhE8PHnEtl90ZLeC6
1E3Oip3Vfm8PWeXnTuvu5jCyv7z/mDsaJHbefpD0+uo7IcrGY+YpybmuFVxPKlAihygPi4nbzZpP
eCfZy0YccOejgQmQei4UIQkmVsvpUb1Al0vH46QJvZ1rtN5OVOJ9DprgTtByB0NPBYtiFkHu6uKO
PVSbEiduzimOZH5hQYoZDGFtlH7uPEpvARqMFyaC6tD1No+cRR3h5jVn1WjzV2FoyqmHlPeyNEX+
h17DSFFre0tw+87+YHNQq+VyhkG9hpHH2cgzOJT1GZjF8ETsbu3cqUJ/KDTfn+4SSQNF41GnXwe2
4Xp+rRNbeqdaJRo9agh1vvi5lEiJm6XY4h3em9Qb0QRcNY/f+lpKdCRwxyaqznkS5/uhSKZj5prZ
MU+6Yf94z9/7aGw/xCEo60gp9etJTRi5z95kVmdDdOMu7pzh1akVgNVTWqaRj/z1cICUs1VYvTes
CRoLAVCJh1qjYjQv0nMz7MqzPPM7pclggjnNh25MaLJ56nxQtTI6Pp7qnbNGuV/yOBkZetvqrJVT
NM1qOpfnUk8/ZgD58QqZ3Y376s79yGMGMJ/GIWzmtcuGNXfZOKespzI2+amJZ7pArqI+O2Oc/ZvG
+Co9ntSdSih9bTCgvKC0vkjnrz8gPgCk0WVTne2xyGYsjHTtoxEP6ms0uYgjK9WsoPPXjG1QcKHp
Jwx+ptJPe8TyHv+Se8sr0VRcNuBAbrA4w+RYUzza1bmvDe3Z9HrneRHEY/9lFK4XyEcs8DpX1xHJ
VYZMqzjvrfdUG33xZDfdlm/lve2Jjsz/H0XO9bcy51xWRoywcHV25sieke7M272tJtRAisw8iblP
grHT4a08nty9c0/MhV6ClJLmQrsedqD1H+rgKM+RTC38vHMnHARocVfmJLZ6YPd2KrrzUhcSgOiN
BoSqKLEaq3QdoK4kYDUXpCbEWPmiVscdpsLvL0mgAib7YSB1uEHXmVFjRrWbpOV4LibPZG5zDbMy
3moC35kVtTqyFFYR8tRaoUk3GiRGhmo4Eyg1T4kA1GnXSO8kqpIH5bIJJrzzyeioUGeV4ovA0FbH
z+rMAm+9ZqDFTaA+pCjstGacH9wOcYbHu+PmgMmHDhMaXiHkVklpr3eH6w5JZ+SKecrson0zK7MO
Ag+jLdWHrXFWmx/ZTqTmG5d9XqMga+fAAsKkCzcenpu4n9kgQy2zZJBj1I+vZ1MYRTnUBJEn1Sly
67lKbfVjZ08twmoapKLB7Axww1HTfJ2tNtk4aPcGf1PCAZtgAOxbpVfGouXDMqTmyY3U4k8Lwajh
UjeY7e76ZPC8pwH7jKdpmLz+KW/yvvr8/i/JjkGjjk6KzAyu5642XTGoqWGcRC/CXaPOsFeN6L98
RyhpxCzkHVSVV1uzdmcTlKttnMj3RGDGqbXXwdtvXMg3V6W0W3xTugBmwM5cLaUKJdjxKic8WZUq
jnMEJ8Vw8WMq8sY5uH0vggFHoE+PF/Dm1MlBZVEeFiHs0DXmUI90I6QQHOKKKKbPSsnZpsEjTj1V
7ePjoW6B7VzHBCoUWcCOEzuvJtg2Rtag2+ecBrsy/vbGeDiC1Em/aoWlvChRlP8RNql4wYqnPGKT
qhwTYdvHzMurQ+qpyrdh0OL+OELm3jhBt+eUH8YO4vdRrrox9Aj7OXYGIrZT5aLim4mk+rDMdvL+
pQZPIxv+EsxLgfR6r4662fbuEDsnQUXoL7Fo3XNP+f/fJe31jVjm7XK+qnq8vXwyX6HbTq612rHG
4LhLV+mMJSbt1c4SrrkO4EgXjFUUTjh6Fnrno5Sv/CgjtXm1ptGcggURdguptxDBxlFJcOWYl3rY
IdIvvjFM/koXqxJBMnvxT2wz2xqiu1P0waI0cel7BUabvlZTMWxhPBlpArmuMcOg4LWwfJ7q8DtV
nsjwBV4gjS+0kDpQAqkA1nzvbBWGb+M51kCi9dArJy6/YfWMlsdOSQ37tCh9xy1PbeRr381V4veW
0R1cL82feNXMF02M0z8LXpnLbtT1d8pNIJ+H2ZaU9wZ+AapnbVcOwTsp4jz1QImLBgmALtlV8bgl
aHQL9WAY2XeF/8t4gNKvd9eEEtUYweE7LehR76lGGb1f5nWDpFFcHETWTl9CzS2AE1Xe64QD2hxE
aEs/F4uu+zqJ3hmUj/j1+MjfO1jEzejKyYQPzePrH5VliaqNWeWe9BjEul42+r4Z31+SZ+ouVxe5
JOKcAKeuRxmyTMSeNbunAiBsYCx14Y+12wVJ720FzXc3FU8dlDQ6fpIsdj3WbC1wbIrIPTUYY7ZI
fZot5fIZTxeUq04RXvCBNswF7BzX8/vUNUkkeqd9eryud25t2CMQ1ihtylLf6lcoICqrOizoAzi1
+adD3v7Jmb2k9EGDxd8fj3UTB0qyD4vL34RKNMNXM87CAfM2yyVYarqDtrjaHgUVM/VFZ1jY1mW4
TD4e8d7saOhIBhRyi0Bsrkc09DHCsBVATeVmwo+sun/q0vDPDjjbf1hHFAFcpPfJjhF2vB5Jhfnt
1l2pnEakaTVfYLkmKMcbyg7dbO2/DCZzEdrfgKit9TaFzobzJiKVUpn/tQuLcV8Yg/kxnfQtgcJ7
KyhfGB52IO8oZ13Py8xtodSmF50ndTAvKIujdkASuw/Drt29+2OB2uF+pfrA074u9aGDrah5nkXn
xBhmf1LEtNNTt901ZV+/f1/IUinKPSAOqVDJWf+WSxpI48wDFOGzOmvV0+wu5rMrFu/FBUC6EdbK
BVq9n5T3ZEjkvgkhrjZG7FqY3dlRfO6HCaJ4I5yjAO2u+5WqjJ87tSz/Bg4qhiDE1/GrEN5WiUUG
rjc/ALYPch10bLjWrueKi70VL6Edn+elCw8OIraBMBdcITxzNysMR4QRENDY+8ef885phwhLixjO
sk35YRWjYaegFr1SIiGRtcnfuA+Yz0qiZX8g1OR+QBjd2IhU7uxUVJI47CRj0th4PU9t6JWw65UT
FLgfelzHF0pzghg02RIHkw/gekXJECStkv6Tup4ZWVAES62Pz1rrLt7ONDqvflo8L0etOjP0L6XX
LLD/eBn/erykb928m5EB18n1lA2/1dMsms4JR2LX82Sn+g4z9X6/aH3mG+UQ7rJE/5n14Ufu72en
nhFMWfaOq+wzqlEBkXhxWKy48O0iGg6RPmhnr/DijY9wb7dTHNUkN4ut9vbo/XawSB9L0xgNLlyv
0ZCPFObfxWhk3+1+UI8Rqr++WzRYIKKa9bGK8y1JoDt7TsqXkEFRQaERsgqMc46BodbsubZVKySy
vOyTi/Dvc2ro6ffSysW3xx/kznjOG/napdDHplvdjrnbly0hW3jK1QwFrkSUex0T2NcEX9/j46Hu
BEC/D7UGNrYCE0dk5MPTmCG05FYzEmeZbr//DmYU0nAyK2rqayUhr5y4gBNGcbQu+jjlqrtbFKWE
+j9oG/fDLTqdmixuq5CA+GYEIKvNjF5HXHR6EZ6SRalO+hSW/0Khc/GKqusO/FOS7cI5WY6U+EsS
jKZ+KnN3OUZR2XX+hA3PKU51/RJWqeknoI+/OVHjfXy86ncuT2AT0mSYkJAnY7WhVGGjjadM4Ymf
czBLEA1jWX5ES+KM63xLvzd8LTux0bS5d5PB24OvQ+wCGmy1q3rWKqoN0vdZaHChjcL+FAOLeHaS
xvwvQ1FvAeVMQsHnuH4cWspkHlQW5UTP9attpRCtgPIdOj3ceobuxbtcWRJlheABNf9V0LKM6tCV
0nBOwaR9H4/58qIVQBILtIcDKpHdq+qW3VMosFdzx2R+akf4fI8/571DhFaNCiYfQQg6DtfTnbyo
qmo3DU/o3hPV21G4g3y/BYu8dyvAcCNZgeMGOmP1EqllBv0SV99T5swAX+h2V08tTc49nrvTsLPo
jW18xnWWLhm9XLkyF6Oe6+LKfD0xo9KVPGvs8QLXwP5VuPaynPo01NtgBHIa7i0ljTCVKwoy7dAe
kV1JXcXZx/Vixjui8uWCmQ7PZqfZyaX1iuyZN0xLffz7mtE39FYsAc4b4f86kdbajmi7vnhpqqh+
ZcEo2o9qhk5eVeg46CYz4nd+r/e6F8RdbXS7vOmiOCjGtvECxRoM/TA04/zpXd9WLgFlJ4l6JexA
lHEVaHUqqsJOqkwXTk78AfeMBQ2wTeXi1dl8o07zTbkLAJ2CdV/toFCBOF6AnLpYtakdIJtGLzUG
j4fSNrfaqGuwjRyLzhjRNwhzsDbrnEI4aud5RNwXE26/T3O33WmZFh/j2tTjwO6r8YPajMMpyRNj
r1h94YumKoOSnb+xv9aM+befQn+OLBFjHP5rtb9ETMOYmkxyqVWn/Ug1RNd8B5e0S+6AAfOF4kbF
sSxa62fjatNXtzQ9ikJLpf49zQsakXlHi99//MHvfApQDzQuKAKCRFrXUkEXYT/mOuml0eZon3WD
fsimItmnSEFu4OdW98bb9DHLQGBPauQgnX59vOJh7ukyuQxFidpPqPIFIJzijcf3ziggEEG/sNJU
d9YSTHgBO+hWWeklAjwGLylLg9bJl613VwbevwWRcjIU2DnO1Ddo1q3FN/D/AJdQz8kF+aIk3uuD
0b90bZcAP3T5xH7oZYsTgACK/vJGaFJBGrnKzzmdq894LM7m++7kt5/DGwd1ichdUi2v1zaFh2h4
ipJe5hqni2rs8uPU1VtKzPfWVn44WQ9HMGwN3iKxbBWXUOESUoek5l6Op3ost1QJVje/nItEWALz
Ba8qhWFXc/GU0Jz0sL7gPxjvPFQP93gctifqAEVQWKW+sWPuHAFAjYDfKEsiLLNWAJljQ20W26kv
qpi1U9gN0x5MafGHqejVRs3hzgLKtJwyKPE95dDVZxopfbrjomJ/rDulDzKmPGfj0m1c4vfuPFlr
xhzr/1iAq1tcH8F8d3FfX5Sq97DHbc38a5Tac7YjrYl+6V6ZHc1OSX452uzUQN2R7fR7mDVNYI6p
Fm/cMfJgr84KO4ZgBb0JBFDWoVhZ0v6tsym/dBiV7Afsi91gTsvuWGteHoOGHVMMIgxzq+t8b1xe
GMBBvDQk7qtlcN0O/zgwlRe1rZwTvJ50p4y9GlT9glkmiOT6WVNQbNvYT29Fx/V8pW0dzw59DNL3
6w0cLmlb631WXCK9UXn+nYFiVhZq2md2Ne1ugt7uw4D2q/ItqgWI1rCsMn+Ekv1Tyesi21tpUVy0
wl4wR22qvgsM4MQ/mEX6Y8n6/mPaL9URytDkBB3i/Ng9DJ0rewSx9hdGiPHfTauXo48QOjiJEvb1
k13nOK12Vbnk+xIMM2o7ZjEuO6So0p9t7qJiUbtGpu+GWrG+DkURqvxMPEV9mBruK9XIEMGjUdsq
7Nw5EPSyKTlg3UV1Z02IyrRo1ptxLC5maYUBBbl+Xzrm1gZcJdTcKFRCeHZAAiGuTlJw/UEoieJh
oBfJJYb18TPGNvUrjhrx57bMzfrQwWgWvlKny680N+E8d6L+9viVXWVAbz+AHUGdQ8oUgFy5/gFe
0zZaobjJJcEHA662XUcUNuOx+OVaMH/yVHhn0XbgnGnkb106t8eA24Z4DtaZFCBak1s1o8QRdsmS
ixs1mT+J5MlEseqw9JLxP8zsnrZ5t3mxtCliLKqDb7QfuSC/lTAyrebRtXge07SzPxhJiSFsLkLx
/fG6roWn5MJCx2QMzIVIFd56nL+NU9r2UvWpaC51F3t7N2m8IlCiof8Vmk5Y75rJbWXcroZV4A7y
PKntbOSBKEbln7pskUlSSgCX+6zGKswHO7j8RDxJ9AceigIqe29nDf9bbf4eTJxkNm6K25eHFAoh
FzoXJO83yJHQQ/xPr5CFjtkXh9Brf3mx8YmYSN8ID+4ORMRCXR0xxxsdV6Ob0If0GuRvlazsUbly
KjCZRXjJK9fdQHjfHmkdmK5kObPhCHBWz7dVVabI9aG7iMFVL2Mm1JMWq907UT4smA4gmNI9PrMQ
BdaX7NjEoQeqNL+IROlhPEyW6YfKlOyrHC+qOFGMLQbEnUWU+tg0i/GrvEXRNknWV81k5Zc0UZbd
4FkDOs2Tvl8sdavlcmcNr4ZalX3HZbCquYTBolp1g7AJ/syw06ONXbE1yiofmUVXQAN38ktOEhqo
i9vvHAW5iMdn9O6ycfFBq6C4B6vy+iow1WS03Zllo5L8NfeWKahTzUSiMlyOj0e6Ox84KmhyYM10
0/vAbIwYz2QkkO/1yVHyZq9CGNs9HuX2Lmfj/TbK6tuYc5/1FJzyi9M76iHxSvtQVnW0q6kqfEx1
L9nB8G5P+K2+2+mCKAqhJu5wJkgQuXpF4gRT3HzwyovjtdY+0zJ7p8/ir8fTu/O5+FISKk7STPS0
mh5cutRoHbaeM3hqMGdN8tTOab4rVT3ZPx7qzveiQ0V0RnFQ1jBX+y9HrWSqjKq5wPpp/8kI9C+j
S+3h/aPQTqTfTc3qVtth5JpHTotRZjopsY/LhYytSufL+4eRoB2J2IY8bK5ePCfHK1mEEaZTYMLQ
TXHGXRtX2enxKHe+Dm1RdH9pkgJiWAMpc0u4FYDp/gJDXXzTaL/tc2+eP5du+f5EWjaCyNTZCZSE
1um6UVtKaykkEWXo6se+c5t96OXvhDXKaxw2EDMiP4Wusq4/VIRDIjOs6jKWhfW9d/vqMMe68zyl
WfLZyfvux+MFvLPnZFuU3g/UBCC9qz03NG6lzp5dXYaoN5/tXJ8DJy+T91FW3mbFtpbCnLJrua4I
i0JJukyfq4ti6NVBtBhYuerYb9xEt4Gd1F+Ul6p0bwApfX2zZrabL81E8OO2efwxHRek/0F+B0nm
dK8ty3oclL7YaE7dSS5pYAMylewmusxrZsdsRVNpLx4+Meyds62PSe2HeRXttN4aUMaKopOG29+L
Nqj1MYKa9OKMdfslqcN36l2+rTKlSuAsPC/yGrmevzOHmqK2YXVp4VB+dkpTHOukj3/kvdkc8KNw
t2KOOxU8viXYC8akNk2x+HpELIFl1DuVFzWr6ON3AA+dOd7Nk13tUwU7Bt+cXOVVgDbZ56kx+cZY
JUcV+Z8+mPJo4/68ARlJhKkJbV/jV0GzWVd9bK1W9KmJrEs9aro/OWZIN6XEE6alN/hcL1kXOE3u
fU6iyfxsj0a+S+t+CATE1S+SUePTrlfeF/5RDqMvIXf+276kMna9RIlujXz+wbpoKjlOGuOK2+q9
shG6rO7Bt1HoJKkevAAUh9cYoyoHDtDQDbhklBX9DmTPAXpquQs7Q9u4ct/csH9L5+VYIJm4B2nl
wftds9xyQFPdMofmhfa7eB37QidNI/BtAlGb8Ze4a0mWbYi9/wyS1LWrzcZI/MQe6iiY+iU+jG4n
4kBRJnf0Gyevf5aFCnx7yMsWfHo3ul/mQS+aoAg7T+yo3LRnxWqyf2ddUb9EjWZlwdwJrP3SubCi
gGR3dg6tU+Zq0PHqjUFd6d7JdSahIsetI2Gg9264+ACV8jEgAKPOXPU5wuJFa2go75pu+SNf3ObZ
GMNpOY/ZUoy7NF00tL9E81E3+9aGeWrUI/UHhMQ2IsKbLhYVeXIQ9garxMKuezs5Ek7mnFc6Nfmp
xF8qz7yXRqoG+uQO435wiuhkV3MdTDOnS8xuUR4WxCK/PX4L7v4OIL40nd8UBda9AQqcEYRpT7sU
jY4PD2AtPfRHrayUQ0nxpA8wXvJ6X8VVFxld2PqGD+ERgJVTWu/V/5NrIiVo2NDABtE0vD43kauL
MkbS7iLm0fyQIs/0oa/scaMHsXr+ZC+EUUiZgIaj1bxWAsDEousSRcWgYHKrg6OD6p3UMtkIxNf3
5NswfFY2n5Q1uVHTKfDZGoz/x9mZ7baNdFv4iQiwOPOWlCzbiuwkdmInN4WMZHGei+TTn4999Vs2
LOQAfdXdcIlkDbvWXkNJX9nQy6wOYaaFe5i03f/yirV7CoJewH43RRfhCJ3+IBG6I3xq0eqJ/bN6
4F6Mo937H5suC2/wbB2jyaLc2DQUAk3Yyzec5qHE14U8r36a+u8GH+E3pijZg6Z1G4J2yX6OnFDO
ew9T6BK5dZCUUWm4VXWQVYnJmQkDCdJWipszWFtvT1e5gd8/mEJKVFeRADfGOHsYNNrb1aTBZzhw
ez2nXdkqbH/2D6IrdLYz3Tm/cRd//bqOpZLRZA3FtY/R6icPMw3Mc3LtNLFLJOZ9U5ptHivLVE2c
M1fH2Fcz5tk6DVUKeTOTd0hFiinu7L6/T7t0/e51cyKuJidTRJv07ZQ8kPdqjLt5Xcdst4wJfMyh
bo2HZeXPRnnh0PPSdhv8kS6Yzb7rEqTffS+CX3WoBzcqZWl96nhsbCm7TWOVLZ7MYrsNG73rts7b
ji+ZPZWd5T6Xc8JGBZMPX5V6bvRC3KyTPQdBO26BRv5gcEsP+lNpEoK014YH5tW44fho0FW1Iu4e
w1WJJQfWhalR2Xs1dkUfK1mWD7b2MR0oRccLbvGzGGObXbGLkGZO9a72um3BqgEsyzUlvdciFHc9
jIgfoq7/6N6yIIYpGqy6TtM7E8vxKwwd2qtyps0QYaEwPTh4lN+1eTc9SuIAnlpvCOyDmrS4Gcey
Y3Z4Ul13Xj/+1TgG1Feeuw5OFIYFjd08HLr7JMEFfldldtDGRRBwd3KMvBe3wZzVsB9cKztUJcTj
SOt2mTH1sqZfqBm6Lp5xXnwypzW8TvEw/O0l62xF3dSsRH8NVffDDRbMAks5Vg9FNw030rL732mX
0YH3wgI5Veuu5q9qFcapa3AYiOu5W04DPcRvg8jaA71Rdjig99rdbfF6aZzC8fk5CRNswVCtfwRP
1sOBoDTzY2Ebprsr3XD4ZtZt9rNNlvU+G5v1B9Ta4POCSHuN+swh/G3lBUfuklZdlJRq2ivlVTeN
k4vHVvVDHRlEkn4JWAdrNPQmvG9PWu7RWhYdxFpPxalMvPohHGzMjdOynTLMbIGQ4mFem3udZ2YW
9aPjPyBrtMY90i5pUErXiXM9FG76NRSVfmxLU/4ojTR4KDUZpFdT6OfrLgss42kYRnOJqqardWwZ
k13HTGRLf1ro7XwuoTAncS1V3sQrj5Qfgt4e51OS4r28q2o9nsq8c55WrAow/e8rh4KGeI8/s5cQ
2tG0rt1fJ3knyofCKcVwQill/ZQIKR5dInzUTiyt1Ua+SPBWEGWadh+nwTEfoO0PWwaIET73tM9c
JHdlIGJrmjt5jWfXmsYLhiDVXV72ouEY10UVudm8tKcldYaPaVby+8apZJea88FnR6lq47QUcAVj
swoNig2tSi8a3IbwTY7XLiZFVe9NNwvXQ05rso1WvXZfkrUGE+xy92HxDO8XUo/c5Mi3/cd8Surf
eYtF3U7NozIiUeBMFVHKD+p2qJX6nU9SJ5+TvhGP5hw4au8mRM9GuVhREot+JgOiHNryhMijpdLs
MnOKliHI05gW46BibSTrT8vWwRKx9Vk/IP+uySflijLfy6keQuyKkWjsfVUWH2ZB9NJHqB/SPIiy
J+Sw66E+bT6m+V8IGaFExeDO6T6vs+AP5CzdMisn+C8jl8vY9KpVxgkb2V8x6XG+8uE5krNCqmz9
a5Zu94H2g/6WCyNTKKXcFvkED8bFxpLNjwFRB0leOBPsytoM/+TYGk5xaStYoLKZtY7k4PZuFLYp
wY+D6Gi1bKQVD5FqlU5RM9ecA7Yy5BTbddVcO347dBGTkvlYjqZ9bbtdgyisqILndO3n2ILa18Xa
TIzbIqimZxLO/S+9qdevsFGM4G6xQuMb/i95djXP+ANe2UTEDLGRteEaVVY3roSXtGz0yZzLp3V1
QoJaxpKdeZA5cW8L0eVfJDDD96wd1lORrJwpvc44IFI1JVwh50E2j96ylMV1m2pRnSoFDWVnZfl8
N3YzqZljbWTPxIHKrwqa5dFJ3J6A0ETgF4upuvhm4cZ4i2yIY8joVvU5N/jie0XGyVHo1rTjcRxm
Z+eEbqnWeGqrRh3HNG30tRG0ojuxvof5ahLp7H7I+3EJI5LOsy4eOlZfhFtL8A2yezDHtbO2lM2r
DK4rhbnqUNldd0+qQ13vvRweS5zOTTLxReFhx4ORePCGyTdlBSddFexgElTM7Lz0wkMwZsawm7Hp
a/ZGX/XqLhApJJgkrMZsP/BMFh+yyec4gFX3OXHJlKSm750sTjPTqmNPDcuHIrWhY+UkjGU7O/eN
LCqRov4dLerZKDMqRdxuuwoKd9SUIWtTNk+rn3ftYdHSqK6I4+KkL7s28WPbrtbrUNLSvavIYSii
OsiE/eDIymipNrCqugmb1rwuQaWvWryxUgjfhdRRMdCqP/Sz35qwjvrpdy3a7JQMo8yRHxLxGY+Q
oQbuqQnzdcp13seixscXin/o6tjoHOupc+Y2BPtr1pNDHlnFYRSu3sFVsr4r+6mrP6c9cNROJ9aA
1EJ2EPYnPlMfEdUBK4pmQH6fhpoID3+yDS46k/qOOjK7JzTd9mJzGgn8xtzVK+IJL5EHUjE7c0ez
JQ35lWI1AIonERAZak3XFUa8bUxL2/6LC/vg7Ec/m+bDXC9NECW+U1/3bs0rJnvF+1CJsXoKgc7L
yK2clfWW+N4pzJ2Mv9xwL951QZv+tA3P+ev4Bt0edjTD/DzxqWbehzKWvU0lRrG1VlkbN0su8SFi
YwqjetreYi3r0I7JOZ3+ICma/krX6UgD2FrzyJtcTafXw39amV3/aQ4ylUfA38X3xjGSeV8qnPaj
vA7n5bqUdv114a44wzSTbvpden2lTz4KdxHNYcFqk2PbgKFwGYySIHceV6mk3JnaN3E9Ljng9hDk
5nJHCyv9pPMw/7mAvBEZmU4fasfUP/KEkFuDF9tFw6qyz3J10Y5VStv0TaDN11gsNe5z6uQQLKQ7
GFZkFIP4MKox6SKjX5Zm1w/KtCKdL+MN6Eg37TJiPOyrNU2YNS0lSx851ZTDKDBF4u68tWi+Fn2Y
DzdLVS2/qI3ybD/ldXpbZQna7GxjZEQhVtb3ieuPEFKbws4jgsy1iFyzXv6sS6JUZNDWrXdqXAoK
NToNQ1T1XvKQlU2a7bIsMQ6jh+3xHijRPbpVz5E6ze6M22w2zDeFiRCVIyA38nhs024/aS+rYjJZ
u3pnSqnv8iRc8j1/TX/VJG63n8IMR8uoHsaEr58ZTGdnKAsRBfUsKd6KaeMBGm5NVl8gv6VOaKmI
MN91iKRKnE/9GE4fkrlRfUScMaAMR2rvYKckcprwU5n9QbVedruss8RtOkJY2snCliyXZaBgMIxG
TEjTzOk7vJXB4TpvVh8tZ+Lv695uzKitchZapSytHuySlmaMi5I2MAH3OyvCN1WX100RpGPUhSr4
7tnK9aOl8pZ1X+lF/RCeUfcQAdrQQcdg5iLCxge4wrensj+6pTN9zGckr1HOUQK+Aif4oWjXtbsq
uPZ1ezVP1W/ChzxnZ2tcWG4S1+ueFpHVza5IrdL+uQxr7RzsPuUQTdqgaOIu9Sj/wjkodVRtpuNb
1ggt6Grmeh5x5LoW229f/SntavzkOvRl9wWeMY8u9U9zKIvJmB8GkYc/qiFM/sDvz78Jt2TFLfMC
Gz5J/C9ppuUvr5vCQxYSrLpHJMJtvZz5IKd5yhePf2MoAg5bDyUYOjX2OZhO0sSYrV9JX614yWSN
TNrdJ0TZwkYA7Wv3jSfp8EzFgrvhaAFlxtwHpxOop8oxXvOWL85CFXkjZ2KkP6x6mu4n7W8Un9Zm
CXucdB/doPd1NC+GSCAbdKn84wQ5T56Z63yHcVyLGJTCU0R2htlA1JAb94UdnJ41qyEXu0kUCMe9
WXi/RynKA1W/1LtkWYyvvraD7ANOMouMi7Yf7y2p2QYNYKvPVtr74aFHLpReN05tfQmHzLmzu9Dt
//hwuaxdbvSmz6VFVV8qo2d2pSQo23udEjtDiSSbP0ZVA23qriYvtsa+kp9Erpm3Nzo4ujdT4Xv1
buia1P5Y+KX3reVyg7UD1bCMuP4ET0vBa48SwMyvft37j26WZPisVcHylCbBKuI0p7GgwzkHbDFW
an6jlV0Z4dfW/oBDY35oAuy7dusizB9+X7W/Gp13VYQtmnvndh5Z3KG1bEn21HMybn2v+hlwdbiD
40ORiIHQlCDZaGVyvZJted0PVtDHtbUOf+dFT9xlVSmzG2OQdrK316Iyd67ZOwPZ2tVgX0Btz/qH
GzYC8wuTAMiJGyfjrD9uIP+WY9fYx5X/77ZqpmbDzxfgGNjc+bwPnaJ1qdaGUDFxFA637wMhr6BT
GoiAu4S9AGXjqHUGgwDAlO5YQ1b2vK6JM2k3cZmYw2+9NsUlpf5bY+HAwUmzMYpRaL6EXJK+rFbt
1ebR7FybYDTLjRGceNesqfQCIry9thfoDhanAXI+LrLgIPhwvBwq31CZAnLzcWjsj501Vx/ALtQe
8qb4PobVBZT7zdE2F3DoAC444VnrwYF63TeJKxBOWPdY7bdwl8BJG7CXQ9csl2gur4fDHWPzBAeF
pvHnnPUdhnbw2nlQ87GcDSvfuWOZGFdzO+VXRMub2c4YkoQ2tNEXFBO+N3axwZ77lBaO/SwoY3U0
Sq8wT12QJrDw2lU/Y9OyIrGsEnkpU/H1R4cAss0x7ErQIZ57y5fBMsvKmlY+uqqPC5e2eJYzEPRk
WP/WZ2MtIbIB5gfOg1hAH+zlR4dSa6dbQ+o4+LnYz8Zc79xgtD++v2LO+mz/jYL1p8cs3hxYziO/
UtIv6sXolqNHOPftAlHufnLqGhtyq3vEd1Tshl7/ayTB9mib3xiSBOhN8A1ePhoSAtGT5bcc+wWH
fikmTCKBPS60EF/jwbCmGAplI908epUvRwlIhVyBmpcjDgU1JWToXJfp+m+Ugv/eH1ooFgu73qYM
fznI6MLiclS/HDkMzONqh+l+QjTxRL7NJa+mN+YerTkLIiGdBZeW2Muh2sXss5Jb1tFZ8vTarVf9
GHgl0m+b7uAFRPmtseiC2ptlB4YV516l69gSFpHZ63HgxrmzOG0hWK7VnqGyq/dn4BvrH70PGxyJ
G1uw0tljydoXY+IN4tgCExC/Ad7bTx+kISTokCMuTIq35jscEAjYrCw+3Nmk6Dh6K79qaYu0com0
Oa9mBEdX3jVmBjq+Yl4h03m6MEvemor/O+rZWWEGmc9VuxRHP2ndx8pqH8M+aX++/yLf+mb0VpiE
HBF0U842UnpecqCEF8cwWPS15bblQfaG/L7M6/j3/aHefB40b2yASFxfuZgsvbIrEBVxtAyBfbR2
3VjKab2wA741M+BnwDI28fdmg3o54eFz59WCWTWiCrPcr4Ob3GQg3yom9RbArbWWi8qsVw9Gh5ee
KyQXfKHoip59KCuX1CaJ4xyFKvtDMQBXhl0rLmy6b47ynzSfEonG2BkPqccYDBJ1SNe1KNMrbI3a
mAL+XxNKtm719olYxxQP6L9evj6RqqrGMs456rRfDqlouqjsskumgG89C5FUEAc4GSF8bgvuf1iq
QRIMPgpy59iLud0XRWPuRsqim3+ccEBlGLATSAU/A37Q2bO41PE5BlD+Ee9If+fleYlDUXgpmfKc
/7G1w6ETwz6C3GlCOzg7cx3yVkKaRv5xqlzrs92VLigPCm4M2euDGzTqFkP4/qbSjrUPCxUc2k7K
w4Lryo9/fF42Xnj9MGjpJNM3Pfshusy6oV8b4ESvbuJ2mL5afi93/49BtlKZw/8/8cLLT5fLsm4x
ZGLnnd0qBg41otTPqwujvLkt8Tj2FrjisJpfjrJUdUEbRIij0ZrcoGks7Kg6k72n3PrCUfLW5u4z
EbcQLbI6zvl9lgN8Cl2FHRAjjh0sKe/GlPZyS3KUvudJA5DdEoXlhcNy24deludbjgxfi8go/H/O
JX9Wzdbf6wrzhlx4167s9AF0NOSK1RVyjFxcJL9W1lpZcSW4Il0Y/Y2HhrJLoYOaftNkbLvo/yzA
qjVTJZFzHkWS9d9xluudK2sekysTFoWKuw7pOV6E3iWLjP/qjbPHdigdUVTSE0OadTZHm050jSf6
6Wila/GounSQkWqkUvtZ2K15qMhu+1bqfpq5iREIFhnhWH9y3Kr2YmPZgsHR1yLJQ7heXptm69K5
J2PMj2iRLs9ZrkKg20AM6a53nP6hgI76PVOW9zMLt17aUi11FnXZlMhTW6dWDnhIe3HnjGYhI/wN
lq+W0Ra3YwbMsVvRsC6xXUrnp5loV5/gRhANR8Q0YAlZ0t0TEK6hdoU56W/Q6Lmggg9bzq5LFmCx
FUMHhG85vNTY7JbhQ1nP5FqYq59+k74JNOQGqbLjarK7a9dpgRIxqg/nHT2t5JsviqG4kmvXdSD1
mf0lnbAswaQI7V00ae3+Wmyn/95PTnodlJtgRuGrfWs1ZBTtVprgp4KJYxyXYLTyUzsZ4a/ZkPap
KZrCj3tpTF9ygsO9K7VSRSNjc5tbCuJM0GbSrjo1Y+M8h60CC7LGXDzZVlkSWEiTTsa6Es2nMg/K
LDIbGf7Me9svD6J2ALECM8WHv2mE/sJJFXzuknLITsFSNQI4vdT3uKY2Yo8tC6pKOuS2HQ20CJcL
nJpXRwymS6jKuJEi5CTI+qxCVENBm9QmUz5jSlypXnePeumZAu9vh28tJN5lyM7PfQiW/8uFFCSG
HD32h2MzT8BziAAOXZgUH8t66k4mMvBomqtLt7xXJgdcUJjPWFRvhC/Y12fL1y4E3dV0mo8F+tyb
RYfFVZN17S9bW82+H/s8Rlxj7oPOXk50O4OrkNbZdWhX7qeqL7UXFU0zXWMt0+ydYK13jjcZv99/
Ma+CZ7bfGMJkBuiA3413x8s345tJUzh5Ox9hZzXfTGOx7pYlSX4a1tDF66R+ZfZsxJKmx5Gpl+xx
eBvvCF4Lb8ZJK9o8gUePzaywAautw/s/7o0iEYkJiBMFPUb/5zFQvfI5tBUXWMgj4j7XjfU5MS0d
Nas5PKd22Dz/83gblQnjJAqezQnz5bvQM8w14nco5ZsijFerCm14G2Qa0UGfavhnSXKB5P3GAQqY
RmG/JYiFrzh67Chuz2VZHPFe/o2tegV9rWh3RK5n/4z8WEzELVMLBtWmmX75bKZV9nxm4RytUQTI
hHKuYPU835Z4ZhNQn/oXxntN8qTIBvjZ0C1utJDVXg7ojgmXWtoHR9eC5tAYdvmjaXCyTQxQn8jp
DXHVCDzraQNlPlHhSXFrNnb1EwuI7gnSXE1nwrgoq9/sF84ONviQCNo2dwau79tG8T8nqjahjLiT
7xwBdXjZ6ZDvvaZL/oZZP3+z/UZ8nWFL0pGuynt7HYZbmw45dJHarm4CbXd3rVyz/N/LKL4+1EI4
Z3CC3bNXhXFO55Ky4h7ziStrVwGj+0LNES3kSwLwNyYcqxyOKzOBmXdOveXJ7ZEzzjm20v5luoV3
PYbuk9PP/YWq/o2167OKgLl4NGzMz56JyEvMhUmJOK5qtZ6zZqlOlpXvFeza/VoIeWHpvvFc//Hx
N+iOa955IkgjVE3ceTIdgxncLi3pvpVDudLJJLT3/V3iraGYPcygjX5JEOXLKZRIp0RgWunjuNBz
L/vZpWc1pfteyEv4yevT0aba5apggxJv3P+XQ6lxe28YbR6LEbZ0Rztip9qxu7DNbn/l5ZrgK5nc
JIG5kJqeO5bPk5vZRa2WI/SM8KMJTvKYoLL9ipDW+ZYSsvDYBBPt1vdf45ujwunEWJPJSK/j5bOJ
tUrtxPT1sbC9ldyy1ey/jk3vf3eJJ/ie4UZ4vZJiJi4M+8YrFR4SffjuPDDn3sth9Vinbq+nEUi6
D/ZiaMK4L7tLfNXXsx96Lmf+ZjewKeets1ECje82LnlHH8H4vqUBTkuVVvEju4nzWUtZXL3/Nl9P
StuiwmA0B70wt5+XAyaTWDhIcE3G17481MOMZ3Iy9lfhXNbf3h/qjTdoscgArs3tODnfrUJ3dB2j
s4Zjv5bmwRWS7v/sOdfvj/LGG4RivclsMAxCsbD9iv/ZqOcapiSZO+txTXvx2XXm8KqwJnXIHIPI
9LWBqv7vA9rQGzZFBjDBudp/qVGkZHWwHIvUwWEV6MM8SKeTO2MpvJsmhRHx/oBvvEfc3MDJgdm2
f84WgPIHQS6jQU1a6uRRZNNyOylMTt8f5Q2yOOAr2Vbou6AvgbOcv0h3pAFsLzSYNDp5bkWfzBEt
WZhWIk4IITtYKrWuAAPd28RC+dWbst2//yPemJ0bORzIg14aofdni26aCwTJBhaIE9vBzUJc/W4p
feOQQl3/97fKfSH0WQvY9oLQv3xcO0yEr2GlHgmzMD5X0/RAYdpdOG2s7a+cbZkoWHBRAR3YGoRn
yw3T6YSrmrccE5KRD4vZqIcC8sRtHwT5R7eDtLfOuAP4wWzAdpbubq4bC1uVYrye6T5PUYr/7m0D
szbOEjt8tppcX2vb7D7Jhk4+8Us4rzR5AJvbSi5Iyd6ozHCdIq+XWpfMBuStL19R2ah1GRgQqctM
974qOl3HkIaz3yjIUZmjIYKNUWfS1PdTBwftgCxM/BVdgmEtkI/sj43OoI5Ygfamh/enyhvrfjNt
xZaWZi/F+Nl0Jf8uNLPVWRDDerhTeao92BOkJ+W33VUmfetCBf7GBWhruNAO3SYnQ54NWNkj2kS7
WI5lCz8NwyFclGCy03n3m7n5ZGU9hOsuD9uPS6D8BCmSrg+2zHX9oU+l+GnANPlDBx465TLr8Hnw
NVDAv78UqimU8GyI5LmfbRVQqRzOrHA5moRfR9aUYJA9L4/LmHd7KxWXoj7f+AZbRwN3VBrtnJPn
e2/Pu09hPh2t1Wlva+xfDm0i1ckm7O+zqCwdv/94b2wPaCjxQnDgBbHXb//9f/b6RHcj9KhsOYp5
LmPLn5ddlag6hqWoLmyHbwy1yQ6RUNJ6oNg9ezQ/M5y5TxfnWDdDQyHqtxCmu+nGqPQlAfkb+zst
fTb2zcUDtdfZU2lTWg0Byc4xaPMf/YpVAp3X0Pr5/rt7c5T/dM8g3DhUnU1fNFyeTB2uWaKxxmsb
KOM0dJ39+P4or18bfzrYGskbBxb7/ZdfCElAmUGDtY+OFebQVRI0WBtX2ZZFcKEz9PqBSPWDa4LY
ZTuOz2tesxmIf1CJdaxqhYqBJmxkrV17QQ4avtrAaUduC38zstjEeC8fyFtwNB7nQKDub56CND2h
qL0zkqgHG8Tgq1j8Bqf7SyL1N56NygJwkNN+qz/PDie3Wo2ZrBw6lIWsd93cLztNQOTu/Y+1/faX
hxPReWAm8HAQqnEKvnw2BzaWqgQtazk7GVhCc6s8W+OuZRUgOmKfBRfDoM8fjD4XeyfEEo5ENu5z
wozOKBqsHHf6RoX6BOo77krsBC/sE+cfbRslBL+AVAJvgg/38sESKOokAq/BTTnnK3xLL+t+WAgT
7yvL6sGWjdW7r62sunGgXwJaDpc0la+OTn4B09/f8AOsGkjnePkLWpU7VWUUWKTWXjbCzbLRpSZL
6dwQ9gbztU/mQ4Bu6jSMunoU81rkQKjC+wrXV8daj/59h97nwgenLj775P/9Lqo7/FTZc4Lz8r/2
DKXppsob2YzGg4vea4gm7nwyysQ62rGPk0p365cOBkyFyvBZFX3u/JcH0iIZqwQSz6JPhmQH9ddJ
d8PgKHyu5rHJOeUHdyDm2Sq9HSlo6kcepuGDkek5PKxke92KwqXLOcIPb6IspTOANik0TunGfold
6JZthLrDRJsxej8KV3hFFJQq8JApOqO8pp7A8j7ENfDKTPyMcMkc4sK1tH3jNPeJhF7rUz7Bpl3q
L50uQisas1VCAjZTRC4TrlQ7czaIVCEWey3iXAb+TthZX+9sI3TRpZlLI27KzC2uVWunn7t2FJ8a
pxnvLOLSf+jZyYO4r5v8TyNArEDt1y6LVIH5z142RuHsipDAQTCrzkVgocYQXkGj8ofGkVAbV6zf
w6i0FLsjyplxw3gHfevnys0PSy9GiTdm45uPHulx04dgVbaKrd7RX1LVunlcNo61RCpp1DejV6OK
/MISPwK3r052gtIFir81mfEUlJ3grtp6M8L5Zf3jJoV9qtK8wTamyOq/LcIBOOO1O51aa8U8tvaa
6tgXRpVDs5VtGA/ZsF5rK3eDOKyW7BnqZPNldRf5nRDTFOleYhRXFoILeVU03Edi2dtVugswKLGj
PED41jiJGKOtbSJ2jVMs3/zVdn875IqxXcppdmKv0LCTlW/NV+FUyYkUenZhdEpp8YnkiirKBzv8
2Ockl+5n1zJ+1qYMpwidi40QZEqLL/2A2Duyydjo47lORB8FUOLynUD8dN9h3/97hg7xTKAZWj1b
6s7d1bOZ9tEQGqO8GlYHA8VgHNopFqO5fsf+BvNM+N3dT4E0so4ogOcvJUQwPM62DthOzv76fcGW
LsNWuS9KKixK5yhoQpDKNp0sfcWF0yb7ZDWSj9SKK31O4Rj1vqvLIo1HO69PY5DXj7Mzu2gd5bIi
kpCGmmIjrfofyTgj/usJo/rYLt2KarMT6W+3HoW7hx1uy9judPe7wD5F7Hzt2H/gmdfzQQijOqZG
BlSpwr77k5dl8rdPchPHBLshLEVkhnjKHFl/d5uwfKg4ndO4rwrrbi4r/YxSbHgkUqKRqBezfJPr
wUFiZ8izhgLfnRG+dawJVs5cdiQ+a1zpIR58yCBQkDKy9OhZm8U3MBPnS0wxhtqZfSX61lgje64h
XhqoBL46ShV/de7MIxbYyrxrw3Kp4j5w6udEtlUbAZAF3Q2BBcHPoPWDO8cp5ANdQEQ3wF42us95
Jr3Yttt8jJNm1lmEOU2e0PKA5vVBVVlvxAlM5DvT1LOxM5vQujeUxTan0s7/5ktjmfalIfL7kVDr
dV9P9pTf2kR3EiQwCST2BlEzJ0mP6Ns62b80DPKGV1ZFa04YN+ZpTfYDzGnO4sWqkj7q51Z8VGaZ
fOF6PkExN2vLiFYEB8mVAX2++uC2ifqI4iBBcTDKso0gK4Nat9iwPneFaf2ZpjDr9p2sk4dFbVof
0sLGBG3TkjwhTuA+s9Sk10SpYxhONI4h06UUQXZvpAZmhsobki9uo1xSuW3lQPwtOjJxnbT/KHIm
DeESYYC7ajgWz6NU4c3ABjzsp5JNLRIessvam32EKIZq6qhwi/bL+3XG+TWBNUAVDa6w3RUAXs8u
wR0yrzKdF2SiwfphCQvva0/E/VVqW+NNJVL/AiJ0Xtb8Nxw5dZtD6uadcHb2zqO27ESiShUwfu9V
XcsPBblAjzk39B22rw7ydmVfgi5eVzY8HlrgcFP9Q7U5q3wzsWhu5La49Ulaum2ReF2NCH0vXPDe
GgVvHGqnDaOhFfqyrpjbuu5NoxC3W7j6XmcV80HkxYXS+ryK394g9Cdvu2Bj5/uf/P1/7llZ4QQ4
OMx8MOjNxzS01pj9FP7kAOflX+cGixnXXJghXKuJuXn5QGmKIePm/nHjde5CfnQ6fh9UWf1qAeTv
ujTP/r4/3uvJQYuQXiGFEGpPumkvx9OlMyJtFthJoCn9WfpDf0CCUJ8Iya7wNR86zBk1jOIL14jX
3w2q4cYa3iAnIj6sl8OGll6xxhzCGzdjd7CNbP6e5ou6cMd7/d0YBfYkezM3Fb7iy1FKibpqNjOs
LHMPW1SI61E6oZU0s+zS1f/NB/qfoc7eI+3fsswBr2+8el12xcbjETbxBu9/rVdkrK1exY5mMzQA
1KDl+vKJkiYXpZp7eeMV0FciE+bXaebFjRF73+a52JiuinGMn9uocDqOiSBHKhSH4eLcwxZvygtX
izeeewufYW2AyELKOrszccabdRAm4Y1CwX0TLIH4VNSVcem535imtJVpCbChbLTYs90E0FA0hk9E
XLgO8FnkZC3qqlgUqQ6qFWo3u57+RBohwhS3JBltTxVp39smZFZwkTz5WcM2lbHpuOkS97gu4pPS
4kYAEQk1zI0onPnfZ/gWzLjFG21w53nKBSJjO02KPrgx2tLZCb34u2VAAfj+hHj9+mlJc63DR4Qb
K9P85XxQwKEcvo17s9ZKx1UOEVQ1lrzwkV9h4dsGyMGBoSRSCyiAZ0cINgTSDbrcui0Qbd/ZpqGO
LcS2L3njczVWSXKbhC7CK2rvayuZWnJcgv5CY/z1YgZ0hYHEvXwLSTlvQOXevHYb/Hk7VihosnCR
v3tVJrF2jfICTP3GdRUmA0cll+Wt1XDuYZibGbasy2Leuv/H2Xn1to2sYfgXEWAvt6Qk25Idpyeb
GyLxbtj7DIfkrz8PfRVRgoUcYJG9CJDRcNpX3lLonKG8jud3jlrsUGF8cJRijO+1NssPpuFVxwLt
78fJNesInZP6OeiK5p1nNf5/by/1erT/rE7w9elmBgbfAJrARapaTyrVUq/Xj2Ynpwe9KwEZeX2w
C+KWWrQJP/Xt8a58b2iW1Py4O7l2nM3JdlEflBpMboRqKzT0g8oOxbzkey66W2XaC8APc4OXQzOT
UpnDQ7u5PT0zlnbWB9PR0PriFHQdImqxGdyZEztt9WKK5jmv9gA05id3BOUVa61CdmJQn5MWmet+
ccipVZJ/buRgRxATg1tHYN3im8/P7QM/g+InZcOtpK/IU62EDyKO5JtwVSd7P7blJ00avzX0Qvxi
eHb66UuTwnnUhPGkieoWkezyrOOeQN8XpyYslABJn591rBKdWqSOOrY4c+88D8bfFIOofHvZr2yz
11olmq4URS/IAGBdcSe0uum42LF8b1tL+4Ho2Ij6qckOxbxMN2Kra7NaK0MunjbrM7JZeoB1CThH
azo2eaF9NmEewrQt/lalbL26uB2BMNMGofy0eT8WI29bZ7KpLriLfBBONx76dpCf3v52V+aCYCxt
ZJJfkGvbFZIoCJkTiqdHJ6idHdxKL2rgHu//n1FWdAM49rVweL4PdEuYSx6zQlXjysgtRHsYjOZv
sTUIdFOpW/WW1zMJnPV8lGZwtHxME3nsUNfZocGj33mZXUeSmsmNm+byswEtWnlCa1eNPzYbuyqb
fJWNMI+xTOrjDPs0rKST3thol/cZAC6QubQxqJPbW1k31GNUVnjSOrbEo0+j0SV3k93Ju05r3bu/
XSGGMrg2QQjSDdoG8fgzDgHyJNbRHFN3N5pNHSEBfguRcXlSGcU0KcSv8AXE8c5XyLKn2B9nRil7
w50QD5qy58wz6ihDfj+UfZM9vT2tK88iI3qIbyP3t7YZNzvPNrt5iGcWyqMK99ypoTzVaTM/JA3w
q7lB9Q+NFw1fjCJ77tAb/2+sZiqGkP5/6EoWJ0eV+ccbv2mNcM7vZT4zQhioYiL5fvEs5jM34jwP
5nGoU+d9TWfvMdV7cecka3nMa31333fdhLVs737As6eN7NrM011pWWhD6cJQ71qtb78nY2q+y2qr
+GRZkxciuYuJol7eYuNe/bnA+py1C86X3ARsnlYE04Rk47FwkmQnhdX/w2vnv4df6d6ZueNGg7Zi
07XmFmTy2nYBi0AsClSJQsB6Cv9IYgfbUY1An/RIfOz5IdFefsxLsw9R5LCfym5sPry9NNcHROaX
rjTM420E3PoLoPPMN48qUfpDqWlaqPPQfyuonB0sJOO+vD3etWuEBhElDuIjHAY2E+zmSoMLOprH
GQXF5zEOjIMdZLcOwZVrhFuK+JNwm7d4m1MiDYhckltZR3zrfLByfXoAC0UpWQV//ZqsVxVQg/V/
4Ds2QbeLnUWFUK95RIOoPJYahfMqH2/hTa98tZVOxjAQqWGIbDak01atiHV0KZzOrQ5p1uTHAKWp
+7fX5speoIgAVoAWMhfIBSEjaNK4pod2pNxkn0hhsalzWve+Rn0O5bRO3NA9vLJKZ+NtXi/V1Uvi
CEpsTSXEPk/sOTI0dAykxCLj7ald+4ArFQ9fC1JgxJrPzxXa5nmXUY88UmCcotQ3xwgywC1Th2sT
IjzW0XGE7Iqd1PkoE0VTQsrKOE5VlYEjH0diMzHe1Xn7t81WXn68TCByk9cTY2yD8RxpjjmDuHRU
QvQ7HeGSMG9QGnv7s72CEzYXN2doJXGzIaB0Wecz6uG4F/6g60c86G13pyNF/5NC3zBEXPTdwRVd
X0Y90ib/VF1bONT1XA3lrbnrzYjitv6Oip+zKtWoZA5No5wRl4QRMEVI8PkPMim7bicyv3qxl0p7
WblRyI3E7QoRVhb/kJM72o6Ehm5AZZbLLVfNK9tijZqIomDOkbetf//HdatamUKRdvxjYUt/J+YR
K+VZ3RJcuHKuODHrtlszEwpD56PYdmstemEFR02bUXWkD8X1HnTR3DroKrZxfiMEuLINYQKSgHMj
0MrYosTcRrNbwN/eceJSOeiDNt4pN9UjNbh/bQ4NGnPFihG3Axommj6fWkZ/Xzl25h/TfrAOinZG
aNPlO8RO9fvtrXhlUqwTjF3g3cBpthhoOAPTqERgHdHhgjokEeXlTdYeF8OXD38/FMrdaxuc4ifp
1fmkvCSf24De31FXtfhRD3oQxhCjfuRN5v19VP0qxAGNYNUy2JIyEo3qvJaW3lEOZU4/1Qz2gjT5
BgzsyjaH6UoyAt/OhHGyOcWjwDiwTzr9WA+1d3DRrkRoEvW7v/5sa6PEW6Nc2vRb+Q0xKHex9UE/
FkC6jrahFfsya+27pF3E/u2hrpwonzyEeIWiBw6162b549wGJXw4aMr6UZRVcR/QU9wHSCTsa2NE
1L1wf7493PoQnd+CGOAiSEP5FAkDaB/nwwmzMrXGGxrKCvWIvbssHpSpJ/tG02n+cklPyHJRCXl7
1MsdD3EGGA0wKzA18HbORy1W04ec/uKxtt1mH+t297WurOqbh1TZjaEuN8hq3ELaxSzpgG7z+0CZ
A23BtjoKklYC3pZm6IDQ7tsTuhhlrY5RHltZrsDHX3Gnf6yaYy7OIGd3ObbxIqGDleLkDP2tktjl
KIR8dJrQzmBO/vb0TkVX097s4mPsQXSE5l+jgjbbN3bgegecbYlVzQbAGMElzgVM6nxxLDMXdIv7
4Ng1UAizYO6z0M9dZwfxv9z3aHziXa3X1ZObWe6NJPli9zM2sDvyZDBkZCmbDC9eFQudpoqPc4Ze
W5UEfega/TfTdD5Pwvj49qJd7MLXgSDueIhdMNFNgDtPQydna/KPHipSzzrCYu9RW88PKCj2N96t
KyuHQh1BBrodVHS3OhA4veL+CXftGIOcDvtME5ENJe7Gyl2bEIEgDUKa76tGyPnKIfzMVRw7wbEo
4umh56Z/RFKz3ynca28EuK8v+2aXwG6xwQKtC3bR1VVL7qoREfqjMafTfZcgBCpno3wUppv8RnDd
vUepoURNwXQfkSZbZV6D4KOXyjzyzaJ6jkXgPNROkR5pLy5OiOAWOoQIXKcAHOr+8NdLTS+TIs9a
S6bbuNlXYIbqwNY876j52nzvGF17tPg93/1eLf/HUHRpHXawu7ZeNk/sNPSo9fUdiwCNf5dUyrsH
tIPfoZ/eYiLAArg4q6v31Vp9oG5t+dt9hbNICkbC5kZQ3lgjkNboAqTzotCS1FfsQT05sUGGAxr8
wDsKo1i1fe+h3NeYL1PRq2/uNJZW2Lpznd/lcZzWkcCwMAgXLXM+xvlQ0cGCyq1CDdzQtxSZuEd4
9VZNTDnH8dFItQJEeZzGYof0trNEjuC5Rlw29b5MUOI+uBOmXCtpsXnmXpsR+J666pMpfIrndZNm
4QSA/p2WJgYgJr11gUyZVU+4iuzHb4B47fe47bN+R/HHAeQ1JeY7Ix3rZ3vRxKNdBcU/QhpGERpI
niCbXHdOstOyZPzqKkoA6BoK9Y3+UfvB1bz6R+v3dsWtlni/s6Tq8r2ir2N+bgOjqXdwi/UmKvNZ
3NPrH/6rA18EYJoDDZ8vgC3lw1TPtjiufZBn1TiDtyvRckjCCiuMNhq6VjKgPdZ6CGcgTe4ncDFw
pHBX+O1llgZ1oMwnwLFNRoVshvQQNmr0x4Orz/297RaDiTzyYFlRlk3ah8UErx+atubswLVm6mB1
0vlm6aX8nNKmAieaWN8sFNUyEE69qA5unhndLukdlJr93BQz1PVAf6oAvtAUrgOB/zzGB0MYiGbx
d0nuIDfq1knxEenXeNjbkgOJGJ41IFuuD/g/yw7TlwhvmXh59Dqr+McVCzhArViaz25uZ19y0rn/
lA0XC8RYbf7rIfPV7VINb0Bo0K538KxOvGtwBFzxip3rH4XVdoAARyvo9knttsEe1K6lf9CcclW7
UKn+MpkaGy5wYuTGC2IE666rEcWOvNqG1OmUFqQMKzXq8a8vUAorCCyRWqwYmW3R2UGiFNqcUZ/Q
rUaq1mXbl2HR+pjlmRbGH29fSpfddDAPRP0QwGDQE/BtwqAJGCG1/Ko/LaI1P+vzYkyIccSxF2oE
1P+aYMX+MxcewZ2/8MFBdNUzLMyi94ErNRVaDLd+0OV9shIXkaaBRc2buH0SgQwASp8RUu79wnF3
kk7kvJOx7/5qArdoIn/StZMmS+g/c+Fq8QNVX09/tBP0E5E9N6wxNKuxnva0B0mOvaFExUTnkc0P
lp+ZP7MJD2NkIur0Z49dTH9npr78CpxU/ipKZUFYn5si3ZtZX/7qRpGjzJgMyXvkRJHTQji/8D/W
DSrow4KYNe/oYlTHEVDpt46EMz6VSaznZFBO919lBx14VYAX2l2mN1a+Rz5UL/aj8sEmFH2FxkSn
FY1/tPIif+/hTjiGFBPdu2ochnxXxknwolPvSkK5eM33zjUqCZ+4M+SucLzufWbU3Y8ynWE/WvD/
71DjnduoxPIE4XPPKoP9YqEyG85lORShVetafOdiY4+wZR700z2eBTZc6Q7N0NDwK/9xaGLMGnwx
W3cIz4JtS5s4R9KzIN+IiCtF/oB4b/21lRMm04RhSLzKtETvusbi2QPpO8gmQmwfjWkqv9r73qjc
ZNf6qpl2zdz4aUSlyH4ZqSAmyMtPaFHw+7X6Ppl4X8LBKfsg7OK8a57IRLHnrnoNyKmbB1NxFyAi
8n5arayiyfBrONhWp32ZJiwrd4HQ/G+ClfyBuUGaRombLQPLnvefk9nj6iZXkkcqp7J7SpJ+pHmd
JB32DJb+qwhGNR+DLE7EXe3XrVyJVaJ+GA1tAQVbUJe+f3uXX6Q8VE+pVBBjokCH9v0mvhUZCvrK
aZrTIBIbwGwyfCVgs+978LzRhMPBoeKP+sbZuowAGRVXYB8nKzom297cJIZ2LAKnwaIkGw81++Mj
esLtjQvsMn5eR1nzOKIBD1TGeQRI+8GKa2dooMmvMiHUEvTnKfPkAWTM+CgNcQsRdOXCwJqS0IoE
3NKdrS95Wcupc/W0OyGmNp/AAlenxFqC56GQ+o11uzrUqjhFbrxiI8zzuVn6hHQE2uMnNToeJThM
ApZcpxMtsBh9e4tcHYpO7WoNToPL2QzVVy2yLu7SnaDyYYvkNNGiNzjoziAB3h7pyrYAbgB3ipYW
bS1r3ax/JI6LBfe9nLL21DnO+FC5i4c9kqv9bdmHh2ZtSqx5/qsp7/koCPlOHmQ5tkWO5G1P9TI0
cGPZFdB1b3y6axNaW2GIFFgueP9N+GuYeh+Psd+eZmloxymz/adGd7+//dVeyzrn2QdUyBWxQRhG
M2mrPSaakuafPaSnOtaGKqybao0LLGP55KbYJADzp5gTTouTn7piiJHutfr0c2EJo6VRVyv9fgqC
GmWWxh71PUZq8ChMvHHAbam2PHbYYiP6jV2URfjl5i9l7KofTqInx7SiPkmz0cQy5+1JXTm7Doi6
tUFBm/NCNaVH3mIw1ZyecKoRL5aeWqG3lNVHC1zzw5wBKnt7vCsrhZTZagGFTC1V8M0mn5ZgWNzR
SVF6yEUolDS+B1UQ3CgwXRsFnc+A8gjpPBnR+dbz8SxbeSHZqc61dD+rEmstHY3qt+dy5U5HsQeY
G7cfdmLbOrQhhD4WqWAUzEOOi0FYYLqFjcL2PLYHk7b0V1oKt2TUrsxtZU2BiaSlxI20KT5iuZpp
ExXBk+HVPrZJ1gK7IqOsd2NnvIq8nG93+nCrcuBaF2HPb24Jac923PsiOeFn0NmhMYpkubfjTqoo
MZw02TlFltuflGsm32M1JFboI22G+vfSy6+NU47fEoygMNuQanlCTr73o0wlkx3WiErN94FREivV
nd9+FuUcB5h80JcL5ejiIIWAeij1aoWlL9P0guCETCNfLf4/SHpb33PyqzEyU1t9osWXP7nQAP9r
DLLRUKKF9BmjUGy5DRqxUygKTQB5DPCwDY2iVe1jkg6L2NUiyX8syegOO4d8byQUmYLqXdI6mdo1
ncT3xK59N4ncmLphNHmJKHd5U4y/Glkt7g6PBPNdb3b+pzntBn+nz3L+POkFXMCJoAbJ/8lIqsiG
5Y2FS1zggWXBlhH7Dhh0vauovwdP0uvKjOAvMD40iZZ9U05lvNfVGLgH3APyex1TtseiTdrgPsAj
xQuFyJwsHHVZWvs6qBcRWUHDbKRtlC/6gKk9VBLf6U/ZjMVbSEhXKxzwZPJMrtn8knOjwYIIMtMI
MUvAKn22S5f7ps6WNHSbXsoVWzi/d6cyeedMwn7HTxowuGoDiP51ndvcUSmfH/uUAsmUt0/UxW1E
TY27iGKjiyQrHaTzc9vRPsBIecqPmh3kd1lqtaGqTRsrgDm+G8tbUOlLiOeqOL12gQG5mSsa73y8
tOkafUCp7ujni3ey26D/BrZifIk7CEeVVZp7q28KLAtiTStCViD5SeG6ulHWujjRiB/RL4PJikwM
v2Xzesl4zJGu6rQHNnC/A3QPtDHV5N9WOV9HoU5H3xaRsS03Af+Jel6cSntQcVMc3NEvHnVvLB6m
qss+YeSo/W3kxHhQpgkwXO5Hcs7Nt0WDNm/R63ogOVffkyIb75p6MT8oXr+7t7fNReTEUDzMa1jt
kNVuoUdZ1/S+5nraQ2fPzaPbFvV3D3zMDjjEraGurRVat/CB6XuDyt7MaqAER0GrSI5FnblHmWJj
iaPRrRrb1VGQVwsMNKt5xDbvF0A6xK3yJjkq0GhRI630Zx1Pxee3P9vF+/UKGGEIQPUU9LbgML0m
xQT14D7Ytbc8DloQ7D0cl2kTN7b6IEoyk8a2qvLGIb9YLRpavCY2itKMfQHpjDuRFnY1cUWR6O6m
LrHuc63197Vb/aVZOjg+aw1wESVA44P4ZrNadBryuEk1zIPLyUORgFu5a5W6cbIur5G1mY9yPRcJ
vTPykvOt7ipK63iJ9ae4NAzoYbwqbTSnZpeBh6zK1Wintd7B/spxPElG0z9Y9pDsatvXfv/lkvJL
VpPgFWdFlXx7oQmK0QFsQH6J62DFDPJ0Ao5pFN5zjgfldGflXlBg/YSDUvT2yOuWPIsWEGVEKxEs
EjgNEPPbLYtkyRQjy3RKp4yiRoZRFJULTxl7H5fR+8Ef4oOjV+5vuxg0nF0r3/7briwd5lcfTp2W
B+CA9VD9kdW0uCjGvd2sxudt8OLOjv2pwCXmxrX2ipo9nyi3DIBXwktgKSDLzodBy8Vqk26qT1Yj
+vdYcVj7XlfdN4/1CN0qzYO7JJlHTIpbL/45u/4YgcoCEjlLTxxc2dQA7LX+EYJz9ZB1pXfjM1zZ
jcRttBss7kPIW1vQtqVKY9CdpDmlI4jGyIMJvRsXzKPblF/hGO34z+g53ruJZvnjjCHiHQoB9Y0r
+eIG80jNyc1fMyYwQutL/8diFD6saD9tm5MYxPLsFNI/yj5zbpy866O8QrbXZvKrq/Efo7Q0B5tZ
iOaUa2hz9INWPfWple/e3tqXJdN1MmSyUCNeG/KbMCGTpCkqVc2pcIz5o5/meBeOmXZsG8VRXprx
rhyH5NnBc3Df2bb6XCVS3Y9BK//+q4I3IFDhCQc97m4uGtEaZjWPTnFqk9il6E9l4ofhtOLb2xO+
8llR4+NzgnehTb/VPYF7g7hQPJUnrxQyWlzc0XTtJsHm8h0AyItizCoTgh/wtiSWxz5F7qwuT0UN
ZSgcDGngMoLTRdjU5XRDx+jaYJRxWMiVSMAFcb4fy0IXzrzUzameTe9LYZjaE9FYcK/aZbxxAK99
PW4GWsmodhi+u7kJY302VauC5hTQRbJm0UWa3/81YuNVxYV6wrodkI3Z3EKjXxeoSlTYwoNme7ET
1ziIqZ5+58uS7HSbLfn2lnjN9jbXHlAhgizIOBRZtgC5GU1lMFBpibCrarSHfA4M/FhJCJqomK2i
Dkm/qPDYWe09ttBYoCSXC7i2SqmBBlmKQxMQQZwPEthWFSly2VsRaE8ziXpVOP/O+SjbMBVd8L3z
6CZ3vXLux17hiGQYXU/+mcReEdrdFB8tmXerg5PKn6UvpzRChQ3tv7lZrJ95M/otks113N7Ppd4h
26DrxW6xi4AOh1Zlya6nEILrF0qG9i4RsnnoVCfwJ0JQjVRagOHeNaqbPrmDZSZ3lsJI2VoznjC1
XPoLulR+AfUv1dWDRKbXCUvKkS2do17J0B/1Fj+7Ls1Qfo7V6qiFdd0vaOFx9WGQXps+3FgZdu5m
YegdwddatepXr6XznW3jxmNidt+eWh4t2pxQtzx8HsPUuJmeXTlElPNstMXX2jR17POhNJKLVHmq
Peky9/ZBS07kCP2hqezs8PakLmtteGuRo6w9IaJtYovzobrKwQh0YCgHFNsO94ruHmE4dx/3Uj/S
ovKPqAokL75M0fsLYpStGtv+iH4A1oP+YERoNZsDwhV5ck+ps3g2hF9FdV55WHqKkuB2SR9rPZPH
hXLu3vYK618LyvP7t6dxkc8yC5ItggQAixQO16vij/fJhbEV1GtdMtEci7DAKHZzK6j1xzGKAnn5
/e3hrq3PChejSulRrt6WQftSQ+jL1bnkTKxOJ6scw6bz9YOGh+ONIP6VI73ZdmgtwPlBdtHFzmuT
qltkrYvT9wNZM3Fo6CeIV+4GUQcfk2Uxhr2PZlaDCm5AnbzFEO9OD3A8DMlO9Z2JTDv+4WVceJHw
ZPwxQAjkZaBd1D4gRtLvpZN3t3RvrqwFNW8oMMToNFy9zQvQxJU3tqhdndBtnH5T9rRcpDtm6LCN
oS9PSY3F8NvLcRkSY4exnkhwowDOttWMhf01zF2tn5KpN/ax2dPmVuM8/megVIJY9KyqxxJZoods
9tTRcGPEcN7+BR77a7NIICHJidcEGUOLzZxjcJ9jJUv95AgPvYxBP/gIQuR28dupy+KAWOwtbC60
zMsxeY4AvKzKuoj5bp8/W/V1jQ/XKU1LABVYKUNt4tI3l8cEz9hu17qwrO5wSIBcVacxGzXxnZg+
hwXyugIhrYcLNpOc3mFSDsr/GjJ2JXzIfylkFw9Vjas4LuVp/E5z8ym/07F8/LaAKcSxZ+rtY+cC
A6GMgphQOOtV/YErHRfbopIfaQxKixJhnn+xnAyHeyAaEGJM5WmoaSh/+Gw71dyA91h/emmq8YM7
BuO/rZVg4FdqevLJSWGthN3SqO+lWeY/PCwNlo/KRTGFVycuPtVAzL/Pyl7t133/czeY4peb2G0e
oaKYP9W4MyDzKFHYX4rWRRR9TBKaZvU0/tcnHi5mVVmbH+eimj7h2hp/srR4oKntLPavBK4kT6xu
aCc9z+KfqS5xdB3TuZxDI04qutC5GvHLLvEjC/Hddb60QdZWO0Srx89WKmkAY1dWhjJL+Tj04luM
EzJjtkJar/pabO1BaywG9oNhVwUoP/ldPZlR1vfLs6g8+R95rteFdV+LZ0/XknjvOo2Sd4WK0+Eg
sbnEtBpHb5atGQIVjrbRiJ2H9OEd7yrl3GryOojMueUcRTeoJcr5QSrKFmQ4w3gY1b9aNZouyvE4
lz7htl1Mz/TRm/4ulvS0I6nnJY9vjMR9RG6tI6ei4Xx3l44UW0O36xJ2Fe2gKpr1ufzhK5pqoVUY
3ruyUNIN+0oyf2NyB9rNi5/tc6cwfhCeVMgI2rkrIl5x0QBBabM2Qt8Ry7Vq9PNuN1mjU0VC1dXj
gApxg5vpusOEKbTfJPZMdsC33aVQ3Ji4MSOn9uKrvqpCDQ/q+DFdlOZj/7sQI2DsOvyqlwA/iVbm
WL4btVOa2KrmtRtSk9OevFXf4JBhuBsfUO1JfjmmcEWo5ZiJRiwe5XHdivnHRxcnhrvZnzskKxJ7
RIfZ6VQkiXbZsMYIEiJraAKHcTvj/lhYrvhIU6T8Ufhe8e+4KGcMCaxkuX/75rkSBFMJIFYITKgb
PIHnL19n2oPUUVQ6ASxaoi5I80cMvm7dsFcePODeqwSAix7+BVwegIsK5tFeThR/mj1577IrkcPf
tZ4x3LhKrw4FHpsiD9kP0PzzCTWWtcyrhvHJ5+16qhqQZ0ExzPdokTU3EogrNyglHHIvh5KSBU34
fKicW3Eggl9Opll1x1ICe4t9fdzHdTn+8gq/iYzZ6W60zK7MDzYqpVpQF+hrbwdtmxF0FpfbKdf1
9kOtpWMbUsJqviUzJqVvb45LTiWKu6gaksVCzWOCm4/p8UaIatBxsEP1C99hXgyuOKAkCPwvVT9H
WJ5rz4vhZHR9/CVZ8JPxm98AlIw5HHlUPwmugN92OdTajXW+3LirRREhGyioV3nC849fYTI5LMSW
PNpd8x0F7umY2YV7yypoXcPzl3nV7mfy7Cjaye4map99r0xQyJWnAVZzZNt4SyHIVoct67trUy7x
tz/5lWkxHnE07Gb271ayRC96JLIpyZ30mCemS610nwP63789CoX9a/PyVzVlsvo17Dj/fPS50Et1
rP7UKiuZIxNvmSOleEChhpaXzX7mUQfJrbBQeCrMNDkKb8r9cHFjR+6cPs7w86K52e4CR0zTwZkM
82QjPZYfAif1Ptd2ZX4Zmr7ydnrZDkvo5Ji7hv0gUG1LikAHEDY03hfP7lt6bJhTB+FUGJO+S/Qu
bqMMj+0XN+kwAB4VImz7rtHSX1jWUaUbLFqRpjfHZqQhGTYfOs/TcPQUEpNtF9bKEBWT5k97AcPz
hywSXMnpNpo4oGeu7AGBjoAABBC0j15pqI81KS5p5iwt61Aj35kzy8J6V/HUTsC7pqHFT1GWP/0k
G36UWBij/riA/gvH3PYBudk4kO0EjZo5EkQpdehMvvuxA6NZRKLKlDgliNxhm4n/WBGO/DK8dAeI
Ns9FsPTmJz76gKRc4Yp/J+SbtLshTbuXuRLZz6Tt8UJ3e3TFQn+qBDFY3AGX7rFwC0tvzdvpviYK
VK/VNNFoe/UHyF2aHtESkatqYu3EkS9b7ZQa9vxFE3rzSxmOurdb/GBCXiP5z0S8ZB5SCcxd1gKx
wCBzWIK0X4b+oCldlw98ZiQMjUUE+j5lQ3l3mRqFE7mJZiynqSjW5AGpQG+nmqp7iUsTt3FPX3JF
pbUc7nVLyn6Xwsf+t3b6bAxLV5CMyMwuP/Kuyn6vj838uc1c6ye7qjN3PtLiZpQ2WlGD5kE9I0RX
3eXPYgzivaaNRERvn4k1U92e9JVlBUJqLR9ua5TSngxhBKk69Smm3CllkweyqRzH8DFpdmkZL+9V
3GeQOP6PIiwCOYAEDCAeLEywydF6r1QGwDp1UhhdImTSJpHeiTx6e4JXrjLMiIn116vsst410gYO
CnQ/TzXu7o+wH/sP1loDyStESsbMEzeexytXGRW8lXoKvQYI2GZW+uIrPDQzeQJY7rxblNKqMMNE
/K9ry5QWQBMh04AgCFM7v8m0IhlHjAPkacFdEkNXgbSoPTU3bsxXheLN9lj7b3TD1vfe1TcXZud7
/TA0qTwFZMlYfMt8fAfL1+5DoxyQVcxSGwlPTfY/9KbuiTonkwCAE1DhsO6V7j9D6cXfnTqxZWiv
luvROKf2V6MipI0Wpy6mcCEjqSNbb7AJT5slfzHjPh0ebPgCP7AgzbM9UJKl3CmhkQ0jdkA+Uiup
0IOl+Z/v4sH0aspjspf70lNAIkTeLS+lNibPiV35z0ovxIssl/i3LbsCArreDSF6DNl8SEegTWGS
ZbDFfb0DUGvKBVQbT5zE/50qNneKaUhQIdpYtjfO3mUk5bB8kLAwruL4bYFuHUjSoUx1cUq7YACf
IrUB9FWWPwypae5hx1a/a7v3P719IC5DKUZFCIX4hooY7OXzndN3NcICvcWBwDjpczp7wyPkaGzu
UNC5Ea1cneAqkUQzlY7AtusGaK9w0V4RJ9JMF2kmUvsPiPGaHypqqJQ4g2bNam5V565NEAIICt98
10t4VV5YGOXGmji1lGmmMEYy9GkxrfKLlji3bL2uRRQkbJQAYTCR39rbc5is8pg5r51voWYTTX5s
hzgTGZF0Ky3qkho1Wc2SA1J3SXfg+dDfi3kqniQRdGTmenCIu7G7L1CN/0E5S6MWUVbPShXTPVq5
wS9sFpKnDsz5B89Nq0fOhnHsWru6sVJXvhk1IEIf/iMs2sIhLHfMfLmI8WQDhzqRlxb3pGTTsW+S
9P7t/XdlUwRYqJsYGxFgUw883396D81BmRI/RqMdvlKEKMsd6SDVAeRXT26BGXplG8kt8Zwr7wDl
HoD8AZoH+JSsf/9HsTMNXDHnQo0nqfva3ukpBfjxUGEoro9fcEDwb0zTWttum6szQKvn9XpG42hb
0RN0HzK/tMdTgh7mL3REFu46Da1tPAmV/YjFbfAzs8XwsWyXBX/D/G6cC/9lLThQ5GhkuoRwWep/
CjsYvyCKOiR7Mbbya++O7Tv4ylApOzfJvlZpLNv9FLvdUS1G8ywyTfvciyF+J4xUfK2sonzJXA8b
DKPXvroZlQIyXqNqDnMNPPTGc3v5/HEnro0zgLUkKltYnu9NON4vGHI0WuDBKapT+svmLZTh5WKC
CYGzbQGgwAV5279NXCl0q/KLU1mNB3r77VGMaviaCMd8aGhD3JjU5ZaFYgpu95WtaII2PN87SV22
TjBa+Ulius3zMh1yPW5DqynLMI+NLwAHbsFQriShhBGwuNc6JXDybeMkQYFhaFyvPLUj3maRK9Mp
Xx/dNN7Nal6Kg0lO/LNLVPVfR1IIE9/O9O/+QqwbmbVSAgRcrsk9zRL514Bm1H/B08OppBO/YtTO
v4dfLAovUSEA7uPwUiqbXttyU+7q8qufj7LpaxslyEF95mrlEffvZKXNOTlYUmDkGpgPWinHgwpk
dff29XQFQcFLRS8dyBaLzl1xPjnoltnYu5k4Semibk3M/sHo3WU3ak314NNsf3TttIawlqsHS3jG
fedn8zcdLYxoHHVxN+jSOZVBEbyP26y88esu7+n1x5GXA4hadSw3t1jAfCfPS8WpAKd08KTphJSx
JC7PvXsjOrk8yQy1smYJ58AV2JtKuadN1TJ7rfgfc2e2HDeSbdlfKct35MU8XLtVDxgigvNMUXqB
URQFwDE7HOPf9Lf0j/UKZVV3ksoWb/VTW5mVmVIiEUA4fDhn77XPWjZGiGfVQpl3/MiFahyn+7fT
JJehRYw0iISxn1rfTWOZQ9awP7c5eMZUI9NPsJ+Nq2Ja2qjwBN4aiHoJXREoQtYkEugiy4Mc3HKP
1q3/f3i+qNf57qn+UCg4Pv8/rRIDRBfOsgaH13zTSFdvpmtcAnK3lLq/+/VA+6vnixqKMcZTRkz6
bh2UktN/tuKK1wZLhfyrIfLa5SMy3c8zJYFcMMloVB73e++7PKYvZJ0aLOzUu4sDx/wxtKhnxRJV
YtIP2/DBqPnoeu9e2tYAIj9yNjlbnUo9LsCSY3sd8c51JCDg3vtgZv4L8QtDByYJ9SpWhJ8SDCes
cUPnBeMZTrY6QbqfETKQm/WhG7r8MQUOQOkjX7z9MLvN+bh4zVlpWjLS1Th+xCL4i5cTWgkdNUxU
VOfe1w3JdygMr3WomtH6CQG/bOe26TRJN4LN+fXg+UHOevfacC0MiUhLHQst69uBqmQwtcpP1Vmq
9d49+Vr0agbwCkQuSOXS2BLFeufXuGwjbVzrR83zp0dZrADyS4uyUrTAM6uTlTMP2nKK/R8BRI/T
5E8fkGmKUhtFcMKe3n7ApvYWa9woIbo4/s7NahVO2APGPa2tY5pBZcg9nnQZOZOx3f364fzFm+Uf
L8msRTERZMLbS9uydA1WxOlMqzlZZmlt7c1efXS4+cur0EKApU6/FvbE26u4bb2WxpBOZ/mwyriS
hKc5S1omv76XvxhTqKFp0x61keTNvfuekZZXTXp8n5xqVDsrE5/tVXrEeHflB0PqL+6HK3GEgWEJ
P/o9HSn1MmO2aaCdQeTzzhpQ8UD+cSX/+n5+XtRhRh+1Yfyf7iJAePvUVj647jfMekx/zEKLbcQQ
m7qE3OgtopGi9sWmfeTI+6uLAn886m1d4k7fV5oUJXrRCc6hGuqnHVSSHKkpYejFss6n1ly7txIy
wQe6+Z+/ObRjeIbRiDAvsaa8vVNEdr3A5IYNUFvuYKxgoTLbJ4zAxQcXOv6iN28akx8XwS7N3eHM
ez/lQkVeq9p0TudSTp9T1Vn7yq89IzSrQbsvcE+Xu66uvEvhyfw8H7Q+/vV3+tOdYo4+FhKQICJc
+Klb0GsUUIU19mdDT8wfHJstluZgRYIN9QfD56dByqXMo0wC3A9r9HucR6prwah5WX+mAMoQ+egZ
0TZjP/63bwg9AqBlsDIYvt+ja2YalnNABtCZpyt3l01AOrAMJyrP7n99oZ91KrQG+c6oHhy7kZjB
3g6SqTYzkdoiOzNLVEN4hnKvi2S7mCpslxVIKWaZivL5tpbZbrX89SpY+/UxVzNgUWuaKjzHbUsG
dV97dThoY0YUy7QiHWhaz4ZSUdnO4def+aeX6Tis6VgirOEdBtDy9iMD3MExnfna6Yoi4bmp1kHD
muMWZ7mt5ivVqcKNOr2fPsDF/DzIjt57VhNKnpyr34NO3WC2bKvNCjJ2nSZsJjlGXdH0CSbU6vrX
d/hHYO+fX6mjIgZ+FmUd5t6j0OvtPS5ptuSzDRNM+qJ6LrBa3GzNwonczBwMykFlVOKwbmt2mvot
Xi/0tVv9NExbf2sM0tRuLL8Z7OuxyIqTstDqLtTN1W1ix66d+QSuXm9RKg20IBIwHFS8UXlVYVrq
wys50+nV7AjUAHpN+lgotHVFoljPBZ2pchAO/R8vw61W1kKPt27q3HMVtMZRtyA5iXmp3ZWnysnK
m0x6XhOVU5uCKXCFJaESlyLWjHab4iWbe+csWIf1MWA3bcRa76bfh8lcb3GR4ikzFMecQa3wMILU
WKbTWtrbl6abNP0kr0275YUQtoy8InOqcDLGYoxy062cCKdze5hTPS2iMgP5l2fW19oWtYooLMnz
1KwyM8oqYHgRMGUo9QDDzWw3rQtIvmEjHxMlxuSfzqhPvtKKCZxd5s5dwZG2IuijGlYnPZSbhlaj
oFR02XgFzTb2G/0Q987mXjlpv6lDYG8K9oqNoiBxCaD+5LdlByhBq119B5in6yKA06q5tQmnHhJE
cNmjpo+oE2Wte9xSqY96rFv0wnjmkjy9pcqdr2kwp7xgQuUr+VY2yAB/aFv4qSgdXyqcBPBJyBky
wlrb7ClMazV/rup6yOMJgm1OtKajfbLq0t+Z22A89ZXVzDuCea0rXWq1tquKurrbjG3YrYXjA/iu
9Tyeez275knbX4wCsm4/9t6JGcxBMo2GvAnmuXnglGzvgkHUN41aENV73sO6dQ0fbyrU4+qa0xBJ
+rroPOpFe4CS9VrLmolG39RnbxqmL52HBFni1St3WIEpRrZmM35uTDffdpo/Ywju8iL/VOdKvFA4
X4gzFExwMZFg8rAFY0edYt0mREK5D/VxNWVuh4GoUWj3TuC3sdkMfr2vwE4MYTmb8rU/lqgGvVPf
O15wzgpb2X7eCDH8RAu25YdLzEaJ1aZpEWo4ta+HQE7JQg/8Mz1V89kO0vIzDywrac1vzp0lCr9J
SrOd0cNW8NOgDZXCjfLesM+mTWRBVKSmuTdWQqng4Mil4cua15RENBirmGMKJW46CixsoUtbV2Hn
49fqh7U7uF6nV0md2uVzHXTHr71tywUHgxz90BVaz3fdIsEHLeQ360mKSw7Nz6jLZ83tq09kZak2
5sDHCWXVKHjurcavritVVDLsVxQ0US/JBAq7TQAYEsZyfN6LGsVJgyKPyN3Gz16KsjBUsm35lkXs
d6YHg8kEt7eeTpeZZjefnbGXzQ5fVHZXFFvjRxlqxeCyQx18GWQ9Qai1Zcxhjl7JBMERLG7YkLSl
Qt8R65I4mLnPOEpOC62WrLyY2RltRInN9MUnu0XT09tT+ZgvwHwi4phUecopdigEm3sHHIyzWnbS
8RKOkTKq8aQ0B1fgoFrMW+n3Io1UZaqXNRidMfSs3PRC4BfNshu4pWAfaKpfEs5MlYqNzsvveBGB
Jmy0qi8Ht6iZE7NyBIc11uO1vabrHNfcFKCOYSVkoF9TP1xEPk+7jtNRHjq98PtkEU62p4THg2/x
si+Jp6ytx969CC/MUwjxUE7GxU1WZkd9P6rBt3HJ5saE9El0vAYjs2/oBxIh4IKU637uRGmGYkQe
QzoyE2ykb7XfJlltoTrOhW+f1Hlp2FGguc7XzBb+Xc8qkF5Mk5heZobQDaimrTr1HHqgUWoJeVl2
q0HcoyyWS116xN81ynLvym5SfexmPmFivqtV696UqGZjb/XS8aKroOJdKLEiKtdSg5UXEXx3GTRG
8zQbHT5gUXTdZ6WZyNCpA2wjB/86IF9uqifcNZvWYaBIB6zDqbESl0yEqKKfL7Gbgs3IE8X8HGcA
d0iGMwM08Z6o6qfJN1DwaotDLaw7dtBcMteqfV0V+q3LtHpm4RuGhkW19BJ9vU3kMdw557RdTb1k
vrH7Jzfd2pOCt50GO9ky4JOgloOFqhpSDhGN8b6PZpZe2X5u6qGuPH2vr2w7onxeDV60YbZu2qbl
a8mrLlexKbPKDdHaqVvQtNa4Y58N1Im3z3ll+e6uqeFu9sFg7oE2Y3TzN+RGQu7GlFLplT0GnR26
gSA1MqhS3mfpexuxpvowfKf57vKX2uJ38WYNSAKKcatmlluEsef+6NEtdxyM3DFi/NbfC+FV6ADW
RftOeh7/2RT8b+esCgpUg/18pG1aFfl1LorZ3c2pYU77tTE2IvtoS7waMEjFrh+D1onAESrngHeM
5YgQF91LXAsUHIGg1fBFOnp5W4z2/N3QkJXsNpQZawQEBEWCp7T2us+W7hm8cvuC8ULkhKZoGhqQ
3ix3MC4di2eXWW6CXX5tCBFpRREL40iiCnpbs0i6NBXK125Zrmw9K+CnmV5qHKxgTDmBVr3c99B3
mCLpVfThpKzMDkGCteeGsZVXmmuNdHas2nshMTjAFW+VXwhg7t3YoA3V7BS2hHtCoBFN1bDGgJT2
M1ZIkVUJMKBt1xF7V4QlUb1rCH9sLpGl1KkWaR1MlZjWbX2NPVOYpN2gszWHfrWjMZfWEM0oBvPI
7SySPypHWk5I8pn3BDXCvkSjI8SNRB9Txj27QBHNtrYtce30KYIAF3hzjDujvMQSwtK2pB5TYdcZ
PVqPnFZuREqWRUu/Z153Zh9Pfz70wbVuFeRlE9v44FSDQ0qgNhjERnK+gNdkuN33UWruJ33wAcuR
QDCfF47Bw10GpV32RDtmYRWs2rNRmvqVYdXGHFvLuBKmaCI1ceVW3pmrGRDMN1roYQPVbWZMSzL7
Xk7SuN9Gvfyq6YUfYAkHTBwqX7bfXUqqVthyIKxC6ZX6Ctsg67QorybrtUCkUzGbFWsRNunYZ5Gf
ud0ZGtO1TrTU9wnlcziZRPMIl5ReBwT3cKqYiuMBKsgSSVqTnExWs3xqJqO901Y5ki0I7Ymh2hra
1zqrEONUU+oehtQbvtbC9T6vLDKM/2GkT2pTAiBsVToEBxb5KrvQbjIXgyKVLyqi1Npf84lYysNM
C+07JhIyGhVoBfMgi0BHXbUGCiECEtc7rQbvB7SN3wFKo+kiMkxQAgRz0+JvJSATn07X2mx2Kllc
BVgOaJ/NWYnmC9LBdor9pWhCSqT1OQgm4wkkIgi7bZucE33tlRdRzdTuGx3VXTiouXohyKxkYdCD
ut1LTkK3jhp0K+qqhkUwVR4yoVnUFZGw/TDe2KNJcu04lPmTo9pZhaDPOglGTWqndErFSzNuuRcX
/tx8Frk/nUnnGHHpbJT1Qg8zKjEK01w11MI7pwwznW6xP1j1zYKQVwsXmDIqGsys16LBY3su1lWr
YydYMuOwjkKLhGMudmz7gzD3rr40X1uvW81kxCfxpRwrtkUsv+lZPbVuedOnNnPAEUMBsQqf4JeF
+sP9mtej/6Vyi+F72zSqiIzUSmFpeQhsorWS2Dk8Ric0Cb1wHuUUeJ9N5VX9IQfESACQpZwtsaty
uBwE6KXE1Vk50VJtw1csEXUZeSrIsWuhLrv2Vl9D6jV1hNTOTZnfm1khNFTCQtxWhEtCs5kEUIyN
IsE9RXbr2+i6QbfrTS9zEi9fsYVTEA/cDwoDP5VdjwdDIKww/uEQ6/Sw3x4MS40Svc76cloA5dvr
ELoeffobF7aU1fVctwEwSdvru5Ct+hY3Y7cc0kp1z54tgOx6qXMj6ZrSNWyc9QPh0Y+qxPtDK3IH
pLmckalzvTu0tgDot8KdyLHAAhxlkzPW7B9Z4VNVspd3jMzZydQfLjG49/teIZKvOiPbldsaRDro
s5sjiiIa8s5KnMHY2NGp+RSgodxnuoHUVefAG269XHY99YHkx6H7P16W/8xe2+s/Pujwj//izy9t
ByA3y9W7P/7joniR7dB+V/91/LH//c/e/tA/rrrX5k7J11d18dy9/5dvfpDf/8/rx8/q+c0fEkao
Wm/GV7nevg5jpX5chE96/Jf/3b/82+uP33K/dq9//+2lpcx1/G1Z0Ta//fOvTr79/Tc4Vn+qPxx/
/z//8vK55ufuCrgctAB++pHX50H9/TeKXL/T4D5K2Gx8jYihfvvb/PrH31i/U0N1IBO7CIigm/32
t6aVKueHfscUjf8poEJj0SA58tOHdvzjr4grpAYaQDmgkOPSWP7Xrb/5kv7Pl/a3Zqyv26JRw99/
+wEz+9Ogo8BJJ5Iu9ZFhwO/7ib9cFDY4Xa2BRpmWLzkLcy0nmyUZtYOgYPloumv9rPCFCQLiLOwO
SzoZKqypVYbOMKgBUXFK+nHqr9mJM8s8GRCI0vXzxkVGYDA5rvYTZHtsAFeL2RFsLDNdILA9xlTK
DlhYxPBurmQlt+sOvn4TMkVUuBkL7cGkH3VXUL4v8I2U/hrqwXalI4+fmKpJ747SdNsbgJL0ULiF
+6kayRWNoSDAC2IHpkXl7JVlqGq8PACzDGiGoGRPQA7pHwj6ftTN3j5JWkYoBimjImr4yQ3FOukp
9J/tHkTXwU3xyUnpFCc+GNGobog/J7mn3kmq9ywk+nQKvegiFctnu+Yghxr2eVFadgDr3FxK2zpz
U1Vh66he28wJkiGwbqwt5SzSTlBJp2672BA0xJ4oxjW06V4AQMUmQ4r09kF5+jgl/nRfVDhxGx8z
F96PEJq/7bDoc7tvZu1rgBIKXaB1gTuliQDl3ouGrVZa9h/V8P7qqsdxDmuVfpx/rGL+qZHr5Lmo
BILIvWZN1FWx9OwKpEUhMR12CAnC2P/pnf3ni/HnF+FdVZT34Ojz/2HfZmtEKfft9WQ9WYumOe1+
tc31Gu2hfm46xF0Yc5ZzuNokphlz+eDRvquJ/nTR9zN+UFsuMKp2H2D3DVEAMXuXqZEQoeHtfn1/
7/MA/7jWUQNzrP2SovlO89HoU5f5Muj4Gtdth4aeM4h1OljZ6RYII0ZXncWrHWS7LaguS6WyKG8m
8eJ1QxnXsG/DsSbDttlwArlseP+9tvOPT4eQki7wsfGH2urd48ekNmYee7HR/+RSqTtTctsokIn5
IOW/GSz7x8U4WB/dKEgj3huNu4w2PfbYdu+nW37CCMx2c0W+16+f+F+NqACTGw0kuFNEy767pRWY
qRyHFllYap9IkSmO6t26JwNhipwFKTwRessfq/CbRfjPw5h14aeXlS6jzp1hCOa6by/qukVLqD23
NsNGi5amUHGri/GDwfSDWf92TqBdjyoBZfExKsV/17JSc1sixXfbfe6dZOMteeqp1KlVBEnbGmeV
7JK5vp2bg6Z9Gvs1tkG5EmoeB9p3XdsZMthp9RCp9AG7AKBDa7dVyWJ8o6B4hAOh2QE8x1lwFTt9
7mLp7VPLPUgrqbLhrNe/2aOdrDS8s+G5TrcTPCB+5e1t+4vqkzw4SauLznFCh2pT1Rj7Nr2xsoaK
yXqOrxBH3UzEvBOVG/SvjCKWmhPY1btMYf+HIfLBKPiRNvH2UbE2wqfy8LTTkngvR5LBEGhbUfZ7
ga5vx6km58DqODeNIMVQdN4a9Va/7VqomQeq9kbY+PN4UCDFEsep5Yk+V8VlQRFpT668vu+FhzI7
6597gmrDxlwRRGc+8rFfD96//NgEPVvI4NlnIGR7N5AQPpJXIOV+9fG5hzagXdblF+/B+l6fEy3f
JXgRP3GyHyi+ZaG7d29v3D/yfv+tLeUvN4tvNpn/183n/49byuPu4T/+tW/7aUt5/7xSBx7U//wf
bzeix5/6Y1fpOb/TdTyeZDDxsb08vuh/7Cpd73dIDAhKjrIGHYEJU8Q/d5W28TvqAKzTAGCPO9Ej
Cu6fu0rL/R37OoKNo74WyBmz1b8+3X9jV/l2y0BHlOAf/JIso+gEfOIn3w4e20E4221WgMJraeIs
nboHNQzzp5T+84U3auY5En/jBvN+98HMxHnu7aLKxSnr4Ntg8kOOhqD73dyUmlTZNrEYe3zX5YFu
S/fAPXvj2eKlqbFL9a1JUqiyK2x/V03QktMzentNskANeRkk+8d21K2b0d/mvb8E3mNAsf4Oysww
hnUzU3/MndzfkX6R3eRtYB5m05pu/DLAYDc6jjTiXNm5vWu2Zbo2/MXFAQYFW0BLnGh5p+fE+MGf
THHjGpQ40zqXX117UYelzqwdzBz/eanMfiP0djaM3UTlOZS8q2AY6SKSJUeDSlsQoYMCp/0xDQ44
jsEu7iaVWmeL7RffVTtU6kRlNSqddc4wdgzmWN/YqpVUkshW7uY0uyAZuKVKPWH+qkuzu7LEggu4
Grv+JZi37q5s8Y/Go9HnL23ZQE4RWZN41apiGBhBFtmKbmqYOfaYoV8uJ/AmiFMeEJUOT3Y1m8SO
VFs3kB5G5AI+YJ1S3+KJ8lhZqR85YspIUhQj5Nqby8Rba//Cb5fmxKMFl0woiA/ZaOQxLWUVdXLV
DmUL1nz1yxa7dlbsal0X3/1u1pJmxK/vp0JaEPvN8dwZPfPCVJYWs+dbLgwCne8rr9B286bLQ5mW
5fXcVkVcgrTc9S076XCel8/KKciXp4tZf1vKpXra0sw4W/WRbNMpm3arsPpHe6yNneVM2YNKhQYb
daP9sJJLFi6G0HcFK0AJi73rvwXu7FyltqTWCbKN/MljzPGWt1lcaSOcdKHLU41147I77hLWKl1i
fzTVrsBX+Kz8IObQeYnnMKHRvUVNPbeHhl7mCSWE/kZ1pnXVGKRw1llGdatDOGAF2mnltWXUb5QF
8gZnSqPV9o6CAEidpjIeOVAOodNaat8WxhSJSq+/lLbybgZvXb/XhVVUkY03/K7b8maLhmIdo5La
VNwZ63S+sVKMp02rr5+9Um0hXqnMCwsVlEZoOWpLLEzju7rJupNhW08223xR1pSey6wjQ96RX3sW
TnoNq4gsiy2BPeUcysCBOq7mv1q+usiFpO0UtIkzUaRwUoT+Q9ZfZVOZUP1vCfYaxfXsAzpxl8Y5
6xcjMTJX7vM8PVWZcdsNIIyLevvmtvbJuKTHhIvxXARDvWvqJtoyDhAl2gxj7adPMwmNaNtfJCfR
2NKzV824I6PscvP8pK66JiRg7mapisdWrffSladpYd1rWX5XFvWtmfcHMTphQIvSF/PeHYsLy8UI
ny4DDaQsJ8eSl6lsvMTK5D0O5GdNzI/SA0QAkwTDk+scGan7il1Q4EC7nb7mln2fl+aXNV/Vhau5
7ZUmgzQqHGVdD6b4tuZZkYUYVy87pZ2Xq3s6UWUzBuNgz3m4ydfaskVY2aDD4HSy48niHjdk5FbD
PVBYQreaCJY6g3Akksbu/HN6lym2f3lvr9V5G9ihpS9JPg9hxhmWcv4R3xDyUPMikrmyknSzXioX
CwQBv+oCcGR+UrVkekG5v8eN5JzKxekOyAr6FyvXmljQ2N0thhOX5Qokp33SqI6+QvrRDq50TsU8
389OYSc6VdU7w5kSs6myT+bSi3CYAornsDCq/HSCNWSLT4Stqr1rjEnrwmcomT8Bb0Vb98WZGvjV
FkWzUrziOQNDb3WRIq00Ve4lgGaZbCSjsCV8oAhyn/uXtMHvBQhnJr7mW3pEzS69SdXfTC+Uh9VN
kU8gxvnWq50QciRxC2Nk9LaPnqc4rSYzHnP9y9ZCol/0i2Mp+Miin1WlXUxkCCVr0d3w5caL9A/5
ZHU7ffHypMuHW0WrQugeMol2SGjMk0pGCQVBwolmFxe9dNiMGhELaI+0YsEC3G8wpop4Fu2NiRwz
hBCbkU3DzOYWT1nhPpldd0EwxEwakfVJKP9o2rgZ8/qqlMaNMQaUWnxxKl16KaivzoU2HFuJJK/1
3coIxNYL7eNKWNoVL/UdCdsh+o05zFx3wNB8YhBiATINSQdreTRAQsHG4lxNWN+wzXdX8zSdd9r4
uZubS9DA7OqzZ2UV0bwuS5TmmG5XvTjbfFRGuOT2xMRdGCtimU26t9k4nlVpd9lsfkSV+9GxmnNj
1kKR21uY19NNyWLhGm0V696aDLnS6UxYJ4TfTqTDBKHembFBZ61KVdIsywEiCc2EBpSKJ6NiGYPE
kT11rCxID8qQ50vtXCydK/Z298r7laOhKaxosxbvLFVjEzmZKBMsxca5QdZlJFbSjsxmuc+72Y4R
99Ara029uW5atdxvtHNPG9e+rRy6P0Ft66FquNomrDUO6N8z6GdGDyJWxrfOMugxWDPlH8Smo9lt
3TRa2GicFnqz7qclN2gOrejBnjsCzjmLT2no0H+OgmD1or5Iy7PCh92BLZuBQxuWpn2zm8o+uyPp
O5ND1C3b8+SNt2lbPxrKvdqs2npcvGrxz2msP/gtFnO/2k2zFzqud+oTPV6RxjwEYldjoAmBRl/4
1rnqH1GngoG2+ZoGrbiu9eM7TQWgXS/tDCdnYzx6mvdgr320TSUHBFt8Nusj2jXNy51T43L2lqa+
UhVezNkavniuvN4WgCTY6aJVuqdkWp+IzTh4BgX4PsVMmInnUW7MWvBL1dB9Q1nSHFFjwD7xF4eg
5Jk4O/vb1HgP7VrRqXRQuA5d9dWrq4i4DhUXteijQS0nm0YE7ijQKVNXuBsz86TTCMbti+uh7O4A
LD5UlBhSja6Gl4swb64Xz6kuG3k36sOhWkS81AEbloUwkeZ+RawTGm2AL5YtLX0DgqbznnWsPxU+
tJ42ddjedp+PZvMpbU9Mqe/KWeU8G/0J7XpcFu3pWqrvIu0uAtWfkta0D2TweRHFbUeEM+LExBCO
s6cdcYspCRf73NtR3hVfcp9WNEjjY//aO8289cwYu3CoZ+YqmjMIUep03+r6oc9TN5JghDrERkDN
0c0UcUCGAIXY5nxYUhl7WrpFHQM1tOeTYsn7pBf9uaBNF07MYG5PX8MVM30DTV6bdvNV6opvC0Y4
oZByjDXRuyi9FitRy10mGzMyZxz3ne7u8OqfocCNitE1H9GLH7UVxa2Y1HTsiXUHGi186tZEaDf7
IeCjw4TrMtSL3t7Zdcu+mWwiQAButm8N8bA4fRO7Fd390UhmB4LNoFd7H8hWJEyDCqRPeVcfDPNQ
1JR0TfbeSb3mT8ro9nlVnWpVc2PnbMlmZpRwVN6XQBITJpc8dleaqQDPi0hje0G/mOBs9Pk85CL7
WtKdw1nMTGkYZhL0vR55vv5I++Em3bYLTvew270+QE+HYWzt09elc2KtXm/aYpZhJz1tX2liBwWS
B7wwJ+J4Ym6iPf9UD0WBII4NOGPrzHAI2anZuh3Qc52QQ0NCmJQ7vUO5ksNEoJ343QgggWaNfCy1
8brzzEe6eIcsbaI0k8wcJpyG46B0y/qsz2c4EYF3tVR+1LZ5ebKixAlNR7/QgLgiJ+q+mAt7W90k
A1OXK9NH1WRHdxRYptoeo6zlFN+m8mZTxSPSuIPORE2nJHLcPqLXzKTrfepTvWdqm6x9bi5lXLX6
YVjKB4+WbWShyymPxVljVY9utV7YwPp7dztU3vSJLuGx6HJtjsGh6JeHefFZ0LV9q0Azumf438Ru
Glast7hXt2k5Kyz9tR/8Kc7y4rg3OzNT9dka2OYEW41d3pujwYE13PfTwRqcgQYNQReSzzD1pktP
ev3S9N1MLtH2zGd99ufsyR70S6om5IS0dh2akK+oD01f/bq6sdb8XA4O/iWmzJhgyK5EQETFzpAW
z8Yzi1ONIASkRifKNs4LOFmN6PcEyZ0j9sD93mf3cMLyPXj/BWUcGiIJ/GK21wuRgbpBHpFktODZ
TI8RgO8Cm3A8WLd+Jk+lh6CCdKHdKMbcTjDQLqEuXSZ6cW+VEFLxAcabY33HVxYayH7Ekieuud5r
ursm9Pj2Vls8Skve0tpgX8+UO6oyHjFQhLamdliRp/0o2vy+sjK9icmvostDuxWJZ8B7HZb5yIGx
9p8Crx5OjHws0Z+reQfjMCDOcHJverbdiVw8zChpC2FCX9PmRM+9mhiKIturYbNeO7ybCDR/UPhm
bzs0bXbwcniWSB1QriyLARdLT6/EYJc9u5ieVv8y6NppjgbwxUE++aQ7CB2P24ymCmkEkc1kCCOL
mgWlyjrkE7HmIHm7qPYd696dkFrOU8XJkigE67XkpMGcUUDIZtcgv894TDlP5DMqGaRg2Eq1PpkR
goB96aV2tcip+tZCqz+b2kI7aNTNk3LCEziDEjsgP9UuvdG1G8Ar5UDTa6luKXZYtLEWto1t37hP
hQnXxSldjbA8Y25jUpv9XRMM3o6uV//NYa4/p/raOKEWmOmDK/vpxdzS9dRXZffk4t2L5wq6BaxC
rNrkmUxllHsemXCz0RzMoknvhGr9XRFo1mHUs/ybuWxEIxQeor7Q0ubaPxT6UQaSBbQO+rpdvqsy
165qUCYhWp/TBYNE0gZNvZ8KB42PFwCH8fEp7xCu6OzP4Idcs7MYA0TruY0CkVIlnLvBOV3KgonL
ZZ+sSteKesNVB4UZ7nHuNeO5tfgelqJ+3ZrAu9tIikjMoZQq7JfsUlnWSZWXj36hd0dCn75fhgHd
Su+3RB4cAVdaMC972Y8+hy1gsmIYjnUGDWCuoxGsOLaudkeABq2ytC9nQGmsfGHWBA5ho6OZ71NE
mw9F4Oev8zZNX4S7WCfSwUssa8Bkjt1rFxuG0ws9HVkV05l4w//F3HksR25t2/aLcALedGHTM+mr
2EFUsVTw3uPr70jeExKVUSTjvtZrqKFQiEiYvfdac01DQIVPomdiW/T7AUTl+EfO5o4tnL5Quq1j
bmxGXMvOWWekW4kgxL01RLO/TLG2xS22hyENG2Ayw9BmCVXPDTmYP/Suf+5mlgA2KBFtVUAQmbbY
A3FhP0mbYIutOyvOaJyGpMBbL4RqkbX6AnEnBzSBuPyqxlW6J7Rngi2qUD+K2Ey6qWwYdqqk4VkX
hxW3uaHewfBtjg3RM65J78/Pnh/QOupBK/WNbzDccTpdOzUKbR2KdXsq5PnUl4POChcmY9NFI1pQ
fSKspuvWn4Iq5K6kSvG3apTmgMMmv23GKPyeypqy1SOKff6R77pQKo7NgJUlTGAjfrTYSTbtksCU
6PUmFZ1Fh0etLp1BG2ZopzmbisVWQiwOIHaUboxzjlPJAmahRiL/VaC7/U43Yf4aonrxl3AKD1Wt
NqT+xstzBmvnAboJ4W4E0t0gSDAvzj2JBxWMKMcxW5xVxoiUTeISCkl3uWP2nNyIRsYGPmud37Zz
+qxafXmGiVXcQCeJmCWk4o1aGdNt1k3jITbW9QVyJztxPGi3sWRCysyki12YNdxY1bK+cFSoFMlm
qbtEkQ7eFF/S02QtT471SEa9ra9V+WvoaqpJytdDbTXlWYOD6JCVJz82ElVdLPf1Xlra5UE0Og4c
mj6Mj6wyEpzxwtu8aFf8NQk7h5QQ3BR6IdlaRq3fEICKd1MurHDawN0J/JQf6jLOIeJU8ApFrfP0
2Uo3A4Fe7ohHRuX0olT/EFjXLqeq6HWSYbiX9EsqhD68ULiwUzLE4nlh4rUvpEqBMyiEe0Pub+qp
uNcbIyENb4QMbVJfyAmATjsU6v1q4PFEPCpYKRNvmuQKXwc1Wvtv8boOtjVayb6tyv6xnkV1J0G8
hIWfQmZNTGoxUMtFegiJ3W4opGdpI03mcEb9YD3hWaqhI0DQhIJikTZrRcbNyPhSx0a3Mo5JpgGh
IByYv5dziXMpNpbflSIpqP2l4pIjny25U5K1ipKb9Xtvym3hiVOvuP1UlPJGCSVj3GVDNM3UO2X/
UBC18piEOQmDi2XlN4224K+I4pO2UGFB4hAJMgB78hYBkwmywH+3l+xCdLLidm9MmnY3rnP9koMA
PslSs4U7T7MnaLbCS9xwToqYa2ZHnAZKl+yNNLKTcsrdTo91UmK7S4Y2MyZTwJCyl1u12xSNLmB5
I2HbH9IRWhVztDwryqPazBMoATWLJidLC+EwJ0BlJEOtiJVL+S+GZymuQz8b1zKAbJXytffiw6i0
f2U6Ugo4g8lrjP9XUBVTUKlGCi6a/WxbQfH0dSxBzgTQiZWvzBtmepMdXunCDgZFLzrskjExk4KF
a54OrgstK0/mJ1I9k9ENI7ZvsJKW5TBJ5nFQB3rRpJlgkC8kNL6YeVT96NI4/xlKwKBeGuYtZvVR
tdhL0of0iJOVbOIstx5yBBb4ihtdcoaZZwFJGZEuM+9r2BvHZaDjy6cy3KoWbn4wxzvGiloSDR69
s8Ibn6dgEhYNHq5sPhjAlhw/WHYdyiGR/cmg4LTjDF8uTuc23ZBhbD3pTWbgsKZI/grOrtvW0Mzs
LnU97nAzgh1fqTGqFFInQ9kbAXpQU5rtZh7yGS5LOUFTVdSXCyHruyqMA8NcqdypK/Q8px4v0ZZs
y8WvSBo6YnUlhEB1qqJJ0cYbGFmRZCf8fdyjE3PbwdYtbKmulceuAXf2rWZNHi6klmCKyZxxCuKo
ye3l+8pTycEqRAikUlK3JeQtIjhrrb1v8nz0GBCJqV3Gy3LTrqi0k1KfXyOo+eBda3WfzHVlujk2
3qeBtKZztBSyW05GlzlIKypoNHlLRiRyOctWZKh6jWAJW5FA3kd56YXtMrN9oZCJmm9mOvyKxsWq
OKAtUOeFBOHJ1Q9E8TpSOrqQac9hFNUbIRJXj+Ao2hA8YoJmII5TZV4hYYwGdB+Kp0yvoajPYo4+
KkraQ9PixBfCi+GNSoyB+Sbg5DdwHsUU5Ijt7lc01EDZlaQcFW1uH7q6qR+rSARyioVp3a09MJ5j
CIngSRkomDlcJJT9oK43kxEagHPxKPvlVK1BK0M7t1TqsrLVKIjXDGkPoPIjzWC4H/Wx2tOYtr5c
9vU9QkJpN2PuJgGIKBo2PnTzSq3gIpnhncV8l0aoVy99YFwujtQVfBUKmGZcN8Z9VIURvYKQDA91
pejPKbPaAHe46rG1hPgiY43iH7AQBOFYTZpRHLW4MN7cZL7lLaTu2GpwoMsZYF38QaxLEWJC1W67
TPPaZJADBYB8fhqGRr+hI5HK4yLDNXPDFYsRb63D2S8mBAc3sACrG1Os8cDETh/bLvah9ntXaelr
02DhY+tlHO+Tuuuf5FQwb+GUAiV3dfmK9Lb8Xchd7VOuDI9TUbMUckv9PsLQgjOaVfl9F+vVZoYq
vm0iCeBWSnGZLeUov+nyYTiFKp7+HZo4J0/U+KbSGuXQDEipWnGU7SwX6xtAKT4oQs9+JKQ8l0He
LxSCjNR772KV9giKRuRsn0QdAcsZ3v5LpXq0k4UfCUO8TdiM9hl10SOfxa+u1CkeAKOCMLX6O6G3
+oe1G8FqYNvWtwU7TOxKBH6ztoq4vDUtphQiQKcrldTXY4VGiZlB+YuhQxNM5YKeR8ulxRMG4nWd
rhksjJLbi8F2CcgPs+22HQDLJG3KH/q4xvK9tOQdQ8Vugcqt5B6Wx9VjnA2Gzx7XBtBTGxfmXUY6
HJagPyGiyzkRwRWEo7HxBh2QqWr69pX3qtDB1f1fxiTj19gL4lm35vXUQ5vyJXzGUJLow5H4R3ot
1eh6UJVco56D6EzF055DAujPqbg+WIn10KbhfFcYdeFpgo4hCD+VQAz0cY0fVdr6mIuQD+lBpgmO
N+wD6u9JNVuczE1hi6w820CLD12pMuu71iRyr2oNtPNmVL4Uidm9sLdMBxUN2VHEOHMf0wYdklJd
HyOZc6s39Poli1uZY03UnYmR4c88raQHXFp/oQMC1K3i0K9BYA6yysjNFhtc5h3exOoMKF72khoW
N2M6Kz+WIdqsijnv5JbfmmPlCB9k7JotAPZ81ksTQjUOd5eKrEkygofbtDiENGSrPufnVBPZeFQC
LhAK1hOzhLLnnBfqV6HUx0c2H7AROtqATowKTF73i4T8TbwQSeJS+ZXlS27aY0E0gr1mCn7Q7bwk
G4UjyNfJnsxgteTVk4AW7y/dAHeUKwZ7c5gvPt3wdITcNHrphcOCUW25m1t5nxtpy2eiPytqa2xg
vSk+/gThOZmamuo4UcOgUQShd4iqKU5Dx7RCroRTnjT6a6SLPzJEd09WBUzWhhfyC042WgHqR1um
H2riKY4suOcqGzDfNtEOOhU5j/jo8bKByhfgo5UyjURV0U0a8ymyQEGjbDWcGUtHYxy2ili10ClL
whYll3GBcDd2rbIfM+A7umUkaeGl3SdmBeuO5blMGb/MJix8w+S2jQtbEe0xj3poA6Od9PtZjra1
olx0O8pK47o6VZziJlA8RmH7SEaeub0YUm+pLXCOmV+Esb/8doj8t1Fq3uRpfZrS0gPiPSiV+BKW
5d5sRHuWibSXrLt0Lm/TqT2u6VrwKJR8Y1rhbYQU50lS1vxCbwsddNCzLbT6NqVWRZ02zeKzVYCG
DoIKOtTfTTpk8FETRL8V5gcaElAA6FX6RNWdG3rxuoJO79aUkBJb1lu0kyn2cT+T+aK2VCPLQGaV
VEGH83tuV+lYEt2J+/ZuFhQypKeufp7Y+oI11lByJabybCUExONeEzqM7C7IVD3d9SzpwskGjaGp
AhmWpjIj77pb0oduMfEGL9IwPcz6hARinoptX2lMjU2zeGEmTt+dY4naKBozo0FnYD+rJ5H+MyAY
s95Y9HZ4hivy77SeuQnItQZO7ZSOZJezS3Zxfptx1J1oW8GGW2spA8IE1tPIXhjMxBVyYI3P6VCt
dsfk3l2zHuSf7n2LaC18EkkZ93WCTEK7V1Uai0wEpbHlgSVmmebkS5jT+4UwdvUt5NZq2kDbj+y2
aTMeUsUsbiqkICVCkbRz/JNcsru7wpGiqQeNFvv2ET7n6vTjmu0XpVsOdJQoGBdA1JJ2+iJMm4Zv
FuPGX1kVA6ctTdS/iItW3eWhMjNikgZHWYtlD3Jciq6mVdq2WPNEY1nE5VEUBKlxeq07cFRPj7nQ
tQcsNYcfujB0QIIUF5ajSX33q6n7eTenevwMwbzbz6RHMR9GA7y1mE0HpaiOit3B5IicMakvWhNE
WWwUQ4Ur8WRy3q5Jng+OSLEBCLNM0j1Q3fg4wMNEwpkWuuJ1qlUellkS0Cr2sxzuyLcTiABa1bbw
GfuXsLSZ3d7n5pjuzNVQj4Y5QeCMMmErLGgQVWOW7hg1NkAO5RpQiob7WJdx5pzUqNiFIintzmgJ
5jEPacmSYpETL0PU8YRBMh0RM0wUOQKeuE85hsP+WLERj01T3kqzJGn21Mt0BqslHakT1S04txDb
SlRhdGVVInVZLC7w/4p80j3A3spTJ4Soam7Jrav3prETa+Mhz03wLLyA0lNL77pPtCbxQxTZmk4H
nCy9ygErigHZqcZvgi+S85pruP3Tbyg3ysACdEZFGPgedVKmSgkVWtQ3N2nNDsiMbvQTIRdcPUtk
hxOb+2MOCVuA20smdbwdw5LBcxw1gmeS9PhQakP1qIdhtFkgYaAjNXt/1bXwJErEAIXxLUbmL0qZ
PGuNDnJhQsyzNHG8L6S12oiUrN/UtZLPuZz1LrXX+NLBpw167N0OddmNGB6LFZ4LtZWf1z5O7pdu
qG9Hc/0pJ4B8HuhgDUCVaaJqi9KCAE1IUoZjxaQR+SGvabYvy0w/N2qGbjApGsOJIFa/TomWoySq
RublqsRQgk1MaETht8RLdEQtjZ8KfV589gNlG7WqiNi/UAimUNaYcaqkHy2sY6EsWOOuHgpalrqV
ftYC4kEmwNpBZMawq8axPC1FY24ZLUZ+ZJQ/47C+z+G/o16hTwSN5RpNpqUgfFglZANyvrozY0dt
zcJrJet3l63rQyrHsjOYyV9K3XR7OOaoCC3GCGaRpDegzOYDo3bxLjaH4XZhCnRM8gy4NCSjdh6Y
pNmxmFnEWRiYnQ1Gav3I14K2qUlEujz4/7ezXAJMrWvbOrKc0lAa5lJu4ikzPW0xtb/4/mGI1L36
hJ9ZtBlWJQaPEiyfPnRjpcm6GbRCwkmt0g1/FNbYVywEQjYanBDLc8ZHWt/GoW0uRXwqrT50Adb1
W3G8zDxp6NbAKBID2wdCaO280RDbSQM52HaOsGcL0iWdi9KszkMaD6dpyatjOsXKxGKEFCAaprRN
chwYUO6CaKFK+12IaPkHQUMAyBNEHmqRAeFVefG4Ao89A9mBrzWVeohoJe1yrRuvmqAT5VFROwxH
jUOi5P1NOgnIrdusJi9LGwinVaHcJibiLDkrD+Nahdvcyplgyi3brGX0d4O2lidlQW3aEBjsiEWJ
ope0Ah36SMFgQ6aSQyeKwL6xbpVYXVz8eZW7qs6Wo1CXhjPVZvNkTNijU/SHdX/WwwnTctgNYl2L
Dm4SoVcNBgmhuT5iUqDBA7/UJ+G+XFXDHRYRDWKvGJiJqGO+18d+cVGupVAfLq1yBHk9VFTcT5uu
fAaAhFITpUzuKlYKYM4N4r0koKPNHlecl28WbYIrTULJd4nuLoiqtfkWdjFM9ETQf6lFeyko4CXD
aJsdc9Ykt4yl/LGtq8epK4BRlPLGXLpmJxajcUIMCqoTNepRVjGtwlWj2S9dJQSM8BF65GN1ZkbA
vUrKjPONAS1gC/gcPhmpOAdZJiJgpQwTOJ6b+mZY2R5bSQF+1aZyuOkaw/oRR7GxkZSmj2wF7IhQ
9Sy9V1rel81oTD8y/5g2Vi8V0JvNdjrIkTwT9MregeOzlSi/RDh7LsOBozUWKoiLGhmQJ0Bravky
cReyRdsNI3Vm303MaSatHmxo+dqDhMtdrQqlNwpt+JMUmcveKibzL3JQy/NAA2+6Uo62x9Zw7/XK
Bdd3s/yrLyhD4nV5GMUFUow07riOss+A47ww7mWIKHrVvHTQXqA5IymEUiDHd1nXOxZtsycxaD7O
Jfig2xaV9ovkBhgAGqXdqVWk9DTCF/OQ1DWe0rRbUi9XZiLUP8zWVRWOZBapzPkFZO8OC0b4yjRP
vhBa/yF5XzingPL4YuEYLmIJKF+xpasxl42lWa0AMLyDpglRaAmN/FtOfMijoXdTsQlNQb5tm7DZ
hRrNgqekooAhTIc8FuGvRWBCjV+L3TGhdQjYCndSjI7Ywb/3VyT384Z8dKZiFFIPS45ppwiD9ivj
5etsT5zeNOptTIEUDedl/uXfvN2+EGdshIdkg08qwmGhLdH4pzI7JqJdy4ea03oqBAuvovs84LkQ
R/bQwkf8Qgp5pWK4/h3XWpUkkaK5Eic90GJMy7M47r1E6dL/lfz8n+jlH5LG/0Ut/5SE/v8jvfxi
Rf4ZvTyZfvybWX75H/6rV5Tl/6Awx9lZ+l8qOPzp/+oVJe0/F3UOHzlyBoUJyN/Mcln/Dyxci48f
KjpV+4Wo/l9muSz+52JzqIs4QV+cIOCj/x+Y5Vd+kQROqGyIiCOv5EtjJJmCOIvSoT5IN/PBPBcb
GdDb1vf941chLdzHu9X89zWMK8c3NWrFOYa2d9Bvh1P8ZE++8P3dc/4vUf69POdqhf3zpy+M+Xdy
NmKRUX+s/GnlYNyFh/G5OlS++DP6rf6vZuJDARA+px/8+stdvbvEBHzYr3InHtp4zM49SSMeFILW
S4e29XoU+RVeK+2M7lDYLHLXbYclCTdTh2t8Lg/Qu9JGDQocNm1h4hTN8gvsoHWGi/9cAoygmFA/
Cm2zNK1Obd5I4L117vepaXqTSkDKKqe1N0xSywQBGxZLjCcXz3IsLwifYJ/oGliTYJ4SO8azKeWa
L/c44khiX/2erEx3jFpTYWkNhSsknFecP4VrLYwXlrSEsIqmoA10MNISajMN4B1wwKa3xtq7KCUg
Mw8xRFQc7LJRaLboviwvwtbkLObia2/CeoZXOKT3ctJoEJYsEw6TogYjEwwsNab+l1gNnEagQgEO
E2RZWNj94T+j7Lu2rQNsvkpPy8zsFHY0D9VFrNZl8o9snjiqezNxgSekI94QMMbaRfWEKJnwEW5r
sphxSRHCSHFw2rG4BMhbXxTmq4HPlqupuegUI7FaUyxE20w0GGkpWoNNcjg5cogTkoVQ3ylI3rYr
hUM6DyVlCxf9eyEl4xEZLenmUvGVle6Vs+8/3+pld373IWE6PeKr1EgHQzoI6jEx9u26uUxFZhpC
wdjr+u2ErtVC+ZV8ITv6t3Dkn0teHTwWgS+EpuTKoVCmCfRjlJ1+yVKnHWq0RXIjMzWYR0+IiX78
fEV+dMWrExv+vTEMmEgduMGN7oqTjckoHM8vbuhKR/XPHV0J8bD3wavpsuDxuQNcoyYbvPlccDvC
sLNGN72Ly71qJzZUcIg6kSshK0l2pQAT4e7zW3wz//+nOvnnN1yqlncvEq0Prl2CtR7MJvGsqHuY
jMJbO8uNm/TIOMErC+uE/I7ZWpq5mWF8J+sx9YjQqXbtiggc3rMGiU56ji8tDpxKyG3QGo3q+ySQ
ndp/Fe/4byfMf37olWTH6Hs9V8tuPdDWuNB+mfLZqmsUMUYje+3XIG++eCKXP/inJ3J1iujwBolA
itZDOgZt+wBaF+Z00IP9zSBgT/cVeMf0g1W8N3b4UyYCDox282gI537YtMV9nX0hc/7g87uYArx/
NV1PQ7DiInZQA6Zzw+SWClZMPyGpeNa0/fxu30w1/3C317b3kqRjTJtny0Gx6bv3N6MvHBYHSuIp
O45bze/sxCm2g1s5gAweJpS26M/OCYpfYN02/j0WVtvFu28d87RjOmEP+69O2jcr3z/9tKvDyrxE
S6YdP00iulWk07eBGwoo2FPnVr+Vyl4hAmBeYUMyl+zm5+dP5KMq4jpE4uLISa5sSlZo4gxYoXV2
N6NZLRSsDE7VIwN/zHrM9OaLy10W2p/u8moT6Aah6MFyWIAB4k6H4GYbL0b2GWUX+V89y4+2musY
4BH3xti0uIoehMHwVG4BKB0Gu5vw3nosN+PO9PEQ8eIjCVTbr+KZrnTlf6/Z67B41H+o7/R+PWBx
Za/aD1CaVPFaEym138eniZba0B5iRBwJaDpmTYhlABVU+Yuv2/q33u+fH3C1u+kGKCsyhvVQGrHT
D/mTKeon2hsfIzybCCwnNbajBT3lpYuIv2tIHcpUP9eMoIlh3l1sqhLei4afZ9r/IC/ctHvN8IqM
xPjvFui8SUibOK+HenkhytOh9HVpmvy4HX1l7DFfJ01gK6SHrrpD/iIbI1qVfbPiE1TthPqpE++G
lCWk3Cbac7oMaGqegF9s0byV+YWVNHlZIhLcG91Jy40y0Z9C7VqSVwNmSxduw/XbYAZ5Ju9JUjin
VbRb+nQfCyHUhp4+l8hT0zXB65T4HKn9du4ml3h0X0q2UXfsS30zk745T3eUO9N8hA/p1KG4RevM
i1IXiL33OjBRbw0v88hJTlyqh8fPSZni11gajk29up+vA/mDbVe7OmwtM8n7ARNn1kGy12RbPOZ7
aZPth8Qpz9IGP8Qf5qt4mB/15/443cuH7osN/6N9RrtagZhjjEMRc+VIOOM82k92CXsTuXru6U8V
6fCksqzF7vKkluYoKi+zfPv5Tb8JvP+w+LWrMkrCDsnsi3Y9zPlwRDngrKLqWcyb7SGegtYcz9BG
thaAsjo+lRAp0IkzEQGSNgN1eIi65ltn3a3zvmy7lzhbyAFkBGI8MKCwhzT0Ranx0wxDH3zBuiFo
RC8ntKtu+SBhws7qGNRNBhMaWQqKJDOK/QrHEfbcXdoQJgwDTQL6NrLTGh2kcBe1iO+z7+18EPWb
cIBxdx9PuV1Um0VtPJhyh0GmYJXtGj+Vzx/RR9uxclX2wbaIR+St0sGCqfEw38PAfBb+IrVDOmYC
p84Xl7l8Zn94E8rVThHDt5jqlctET9WP6Q7HgN/zwdjo9+Jr9UBwob8+Dff5X59fTfk3iPH3vqRc
FTPxkKy6VHM1ORB4eUciGrTXfNj3sbcCK2MXOZ2F07glDsbCaFuz1814Nzpq4SSiLT9J2yz/rkAm
zlzxHIp255clRgUnczoPyI++ioJ5C5r700O5KoUKWDiCoobSYdotyO0qfNWxm4yib9PgAanRabwO
4znRym2l73McFRvlPGxrLFYL/6tI2itbrr+flXxVBkGanrtE5lnFYyBarjrfyuVGu9fQaAwa1dhN
cpgxYIfRmERO9vPzN/TRpqBfvSHyo2Zz7Dm6hq6C2AwbGMk2mtKp5HEXR6n43mcbFqht6TsT+BOT
T7ZrJonFF55BHx1dV88+nIqk7XKOFgi7TjFDxzookvDFqnoDHf/wZt/MO96V/USfW5COG/mQtI34
gp3qumlRt3g9abh2SvAEw/hQ8ysJ1UabEsti4Ji3y6XM4m6hy2eY+Dpyzl5prlniS6EOeTgcRrtW
yXuoI/gWyGQLpyO8A7cYHXpsL3V3MmwMdq4x71+zcUIM9vnb+mDxXvtnrIWgm33Es6JOXsaNSa0W
r4adza+f//2PChntqhSdzXwo1ZZ9etlNJ8tH8eLhUem0HEuS91v4lfjxrnS+uNgHm8M1woouVFKn
Ll8OcRQMUviCZ5gnFre0/CEgK6muFtnmPUbT0Iv2VXqDoP3zK3/0GOV/NxzY3Ul1Dp310JRBydCK
6Wgl3LTzVy3c22b6p6/ualFZWKfm5AAth8JrXkTP/P7abSd3K9n6k1/sjH3qA1/bs2duSvvMVMCR
3VfJ6QPGOT+znxSLvz6/0be9408/5Gpxka5G3mtoLIcMW7/pdal8qdogfUheiqfudkx8PYB6CJ0P
k9hA2CEaSB7SoyAGLfCX6F4U1b+L72O06ZgB74YvoG35gzd/Hcc0Rm0kjGq6HJC0MMwnIf2pR3e5
jsH6O8MrcopmbFtflVMzBVq9w+k3iQN5wYzSAjvadrOrdTsGswvkaMZI2lc9yuWx/OFxXQcgkmhP
CimGjofVZz8Qfgz+6BWu/KzTLHzxRj669asVRsbjuhajzkd/6Lz+MN11R1h1jCT3qVturKP+rTmn
G3J2nMGWg+JJcxU78qXzF5e/XOZPd3hVfYJbi6QcsIMs+bMVB708YyPd2poKwQNwKVhLgVLIVWKd
aZkb16/5Jg2f0GlDHlG3JnIPOOHJd+YlbkuA6U+zwSX9MHxRon5UL1w7j2n6GhezqUFcCUVoecf+
ptf607qQbU8g2SM8M+j6Sms48ej34y4K9JaBNdS9QExOyiUdyTfR85RPZbXRcPTSXQE1PFSWbT4e
EfJMWHMm/bkrT3GL9BN7iM+f60crXr287nfnTGmU6JIuP5x4Ldf0Uoety9VsOAj26rKHubDLHEw/
XdwCnWgLxXSru0G2TRxkqDtaUhuKXvD5j3lLAP/TS74qJUep05ZcKqm2k3jf6nNgmN8LRPXGbSJu
lkl0BuXUVhbJs5CWIYYvcI4JBEh7GWkC+u2596P0ZR04XWAFYGAOna2Gb0IjO+IafTsJBl6qwlcp
S1cBIn9XPurVfnwxIoWdeVl21B4OnaYEOhO568/mBFGiskXFBckuT6LxCDEIA37pK/O5j2YR1xks
vRDizTJQdCEieqzd4Qces98rmYt9FV6mfFDgqFd7cNjCVrUyLrEwhz0lT4rf3NVutyuDZQO7YLv6
xY/8LO2Rez8JR/1cBcnj7IxP1i604xOlnjv50ZFOfVvdm199rx/sA8pVsRnDexZmnR9VzRuC56Dt
VaEjWT6jitqtqa3prrxF+C2fRV/DHh3tcuQO+OoHquS1x3T0rfG3KJ/hU+kqVINbk9jEYlfXyGup
DynSbXSzEQrGwl6/f/5dv0Xt/uG7vniEvl9kSgE0Dv1QOgyO5qNaCSQf3MAbHiPvmVM0mAPVF31p
1+2/amA+wpMuo8H3lzQgOuLpzyXTrYrD9KHa58Hsj1vF7Y4JrEi/t4F1UKNvl7PkIYwofn5+s5cX
8ad7vdqoMTPJ1/JyYX2nHQDi3NlLN+vR+KLq/ujDf/ta321YsihWYnVpN7GuEKCbOdZd/YR/i+Sl
x8T9/B4+amnetvl3F+lLa7HWnItY93i1G/TqJ90B9UNL8010q210zm6+OjveAJQ/PLE3T9J3F6tx
oScgMJIPonXCzHsgisB0GzpMBIaCXaJsKY41ptuDL/PR3ljtEVf5SSeuwg6f5Ok+sjzmDtAtyyes
uOTbWXKoOCAKGWQdC4LbZX5S+Gr6HTZ51KHFwOfnvALkWZu528wXgTdm1owP/hpC2TH4LidMPFzC
HaKe2dlNdFc1nqlgTPBFGft2Z3+646uP05RUgbACHu/oZl6xs3zZq4Lcr300V8Hq6q5ux3fLljhK
tzn0TnzsA3GvnZfgJffqx8/f8Rs+8acfcfWh6qOMfrTgsWuNW0OP+bYIW/iXSzD8lmtHkTxwN28m
L+8egbD1/QfQinnTPnLUpE4h2+MTVM8TsQsi7RShNAdSKDqCPrKHz3/fRw3uxRzu/QomdUYzoA4C
eCSozbHXcqf2CduE4wytzZO3qAP7PV2hDvfa+/yaH76Yq2qgWIeYSCauOQ9B7C8YRxHn2PkpSQOX
4h8ifkPO1P1qPmYB19XmZ+Dw2pn+igZH3kzbCklId1vpNwK6zFP5FUz8UZXyNhx7t0QuI0Os8/ld
qH22lR0HT5IPDOONruzELMzYZyZm/yUx8ujc2jPtOmi83n2cvTqQnG4b2/efP6G3LftPX83VkV/U
eYOWl19SFe6wgRmpO+tOLlz48xaUr23F3NdGcfHUPWcndUOetGXDzC5YXzeRpyybYvXTb9I+6r35
fvH0++K2+B2edOFcp89KJ3lfnZQfYUNvOO67ZxblM1zKy0YZhz9rE73wEeSAfEpX7h1KTCV28x2m
/XEACQsud3wU1sD6f9xA346ldxcXlRoh6uXEwzreK07ZrnK22q0nu7l3b3zVklye+R/exXWy/Zpn
baZevtaWj2E8DN4QrJvaywKRSVjoWsf2lJzVbxhYH+NAD0jr8j//Cj5am2/P/N3tFQoKLrhgEli4
4q4uJgk+FDqHqDJbv8ncchd72heP8qMB8Fvx+e5apKKYaXmp9JJTv1V3mps/1AdzVwBvENLyAN05
UG0O8nO2jR7IyNpbrvHFtT84y9/QlneXlicRKxikcwfzVnIfZlu9wW3j6y/0g6717em+//NRq48t
UsGD4mcb0fvLCFBsBcL2q0f3UX3+dry/u8Aki0PeXT6Q3kcVw8nSBbprPiRObYsuWSe0OYL/K/5q
97ycHH/6Hq/alyhEx9GqXI6YqEDfPdxh+Me08I4cI5opyb/BB+uGiA9bdgu3854iF0X3Fxf/oC5+
44G8u9UUC+PVark2Brhe4VCTe19B72/ZBX+6rytUqP8fzs5rOVKly8JPRAQmcbd4KMqXSuaGkNQt
vPc8/SwUMxMSvxAzfdtxjrJIMjeZe6/9rRFeEcL8nhoDrEliTgZg3hqtlHplp3p6QXu06htoaFd5
C+xLBXIlfMlPglK9slpueAh9QHbtUJfGpV2jNxbn55H/p5+1uJ8QLpzgAo+f1Wm0nhmD2947pXMY
BdU+O7TQDKUTswVJRK/v6PtUho/c9Y6tkbqD3pgW8i82Gu9M1oCzjd5bge0bW6FpLfgujRKLMkRH
/PzxZo6T2+uCSdTiWKpo11ZYu9agy7TFc3kq9tGGQ+NaBnRJeI+pARSpecTCB9RRPEaUMyknzjOD
GnIkDZhlBsdLNKmosS4RKJY2XsPqoy4Oc2Lng9cySIw7vVNP0w2FLVzHqz84Lbyi+Y8cixToTGW0
uWtvk7fycSMEr4gvwLr9djya7aSaan7eSksv48ekFQj9wbzqIB7XWuywCJkoX6u2Jng+d/2w3Oj5
37/usLRB6gUSYndC1emvx13b8ozWDSywM99qOHYg76s0lUYCTb5tPOTamOT7mCzIOFHCYW7Hs3zE
OTWtjeBPh2YJ+HIh26FwLxWO+rF4GYV9GG5kE9cGXYSxHk1tMzwGqqrhheHvcogO/mjcOPuvlQuX
jusNFcVi1WEaeXgzCgq79y+FEe/JlX6qsEHuv8/c2upYhKxhQL+0kAg4f4yJiJIUDOHKgH4qGiD8
ZAmAssLDFWmINoZbK9fQi1jkieAO0BHGQ0sEum4PaJe+l/voCEoSlEG3yqrdyQltKPc/aou1Coc1
UDvQmocAN5vfH3klAvBLs2+0Tkzo+MNi6T94zdvj2s89RScQvydzANfsg3OKS3UIzsLlHwdcpDXk
AcAn8HtwQznI77J3A4MOAwmc0ssK/5d9ZK9hqwWRKvzxvUJjNrIpKwcimK9/3xRBJiZossQKOnbX
/NLMc1w/JEe4ENrTh+z418zssLB2uR5PioB0VXkEZMD6/aF/3hyQRH8fvPGAnPES4MNEGgz47hKU
97b+f/Lm/yehCAf773+97OUSrqFYRoLJOo0d6uhTV+YM7ITsa/D6+gobRn3S589VsRG/P9N5/xnX
PlHjX+Mamt/9sYMFuIu5dIPIJdCJekqKhB+Abaf0pSQKTpZqf6QfvUfRaSQ1K+6hzV/63oLxGhQ3
E6qKMJRQw/3wwd3BOiwc6Q0shf4RffXsLjinG0t8bfIXkSmPJh8NmfipEKDo8S3c+Jb8fMyF28P3
WafaFi2pNf6swD95hZGIL0Nz8Z9pT5NilRnN31fOSk2LlxcxCV11Kajac+R7Dy/sgbE5g+WVyEbb
m6dnN45VhBu/l45E8R8ELVHwSUGS7lDOeYhmnxsUCl3RhnnJytEYzhbfn3kCuIKUNVbaqEM6i/UV
qLSaGMBXKoL2l1PrY6CHRrmxa1bEQ7w0T/2Xjyc1hrUEaCu2jRLqIa5nkxEYaFc1BO1UKJyKRnpF
1sBC1jAVe39jba+UZWCN9H1Y2GITShzxZltnzqCxCktbIfyQDwGIpDv50u1ak9mxz+wNyJUTpZFz
9V7vghfgJWwWd2LB4HmDfmqcdF8dB93bEX/jOzgHqx923dIah9Sd0MDYA4uheUrAsGkg+2Eht4to
GiWKYGMUYW2YRbhq0XboRzTDuIkAiVwA05IJ+FnwYPVYfPeESREjaU8PNg/legO2XgQls9QgW5A/
V921YUGphcQS1AQhbi06xGKFgLiJ38S0UIIOgKEEzYzNAQ4lTfRQIB0CgMSZgpiJA1F2Ct4IbaRo
lc6Q1/SGrNXKkTcA2LAiyZjhI7HeZyBn0uxrgmoYODg8Z0X+XRYVASJeSA+H8aWKbhUY3wJ9z3rG
DGJBmVrQGIHmAFnBjJLHuDzG6HQC2sDwhEqjSIe0Px+qv29bZg4uP72pRUwuAARk2r7GUf6doGm/
0Kg3UKira+OwrZm+0546Ac+3EYrW9qW0OPGlbQIvMmAq3Yp6G0DloAYdegMgYiuAXPQhOwmDVe/h
skqh4FPaLdrPkJhMUPCGu+nvTzyvjZ8eeBFl6aYS+dzDT2hnplCMb4IhsmgtLLONAVbqIUCtfd+W
Q5+nsA/HlFZGp416bMFkYN9Y3RulE/s9uswJu8Rkd9QN+pXfH2olZcNLi+hL0j6oMlgRQKwNCvVh
2DG76Oo7gCM4gtGY6BUZd9lWqJ//6E9TuIiuSZDAekFE90XPjjd+9GzOH27jFBr9yGtyNGfWo0MZ
EJORQIwYOX2A1S7D/RmlSeEazir6Vg0hHmuqFwJxaCighob2ld+n4jOD/MOvW7ZIpRkpSTtyyBXg
cLHnnkWLu3bHCLldjUtfhNwVkfQF9tvNIa3n9fYKSS4DuoM6PXiQm0NSBVjFxoKf1/VPv2URocus
ieLWw2uRxtdKusFWcmPfrnzURfH7GgvhCx7BqBMn8lH1GKdCRprJ7rASreUHPsz1tNJ/n875l/70
BIsQm8LoqGoGPEENjXQAMi2QG3ok7sA+MpNgXw8fv4+zFojERSACnkWIvByLCkWpY/5aOv2Dfxb1
5FV6mu5wEN14I4t+2P89hIqLEAQFdl2mPGaOmPWhchM7UBNN0iZVxmdagCAAV4pOAWdlVzwkFhSO
j1vf67VNKi5CT4fSbgomHgLDiQP+ASJjJHb8F/GSWYAEvXOvEkBNZFv/vvbuFoGIgc93xM+P2qvU
EVdEfdIGKzASpGkA+TFD7RkYBnXQtwqLa+MtghDg4mPvjRiPQx1DVm5g3blb3UorlVFeXAQdIlEt
DwoX0nRISY8HMAmUyIKROw5Wv6/Aeev8sNKX/S4BGKNo5cICTJIXrv/Dn0u7p7Wg28g7rB0Sl60u
Icmb3p9DdGfkzmBVx9QBnV2LDChtd92u0XOtP4K8rwcOUJz9LtoyzOLmKfrpyRbBgu/qvok4RES8
lSfA9WkFAvfJM2MeODBrAgyPAYBUSeCFhp74S5boNRA8zz4cFlp93AHpUgKjAF3EOLscqDARPnKn
3yd97Vq/bHcR+6gsvB6zXkLsbQgqzkt/wPelLmj72slnVuv2nZlqcKjZGHDtNS/iDJjOlVQyNC6E
98mNXwDjDKEXEPeT6V1R75RtVIuEQ2OGz+nWgWBt/hchZ8RBPWbmIUvdO8fW/LYBI3fQ8PCPQW3Z
6VLGADZ5LEZIbGTs+nNjpw73iFKqFrvorLUKa9Tg9ewkrxku17Qp3jZzwWsPtwgyYggSWzmfp3gO
PMVbbs7AIOBTdkPkBLtg40Y3T9VPS3gRWuh49Ci5xO0yHlh1BJko6a3fF8RahmDZyR9NFNtEIW5R
8PCInkGBjy8co1ZHj3tORxPw8SjX2g54ZJWHNV919clFZs444osPXX9jLRA/kkN7RHsi/LejM9OY
E9H9j/ovsPBwNgk9AzVkJ0Kuw+JnbPr199+9FhCXGmrie/44ztEWJgnIovhmZLA2FIumdPnHEeY4
/+Vam0ZcUZRyNmeD3r1UI1wBoE8JHJQGA3J0jUFjc9/u6V3ZmEuRc1L2SSzlPd4DGkD17kk84g50
aezMiO3pHNy9a3OAHK54zTf25crnatnyM/JgNYNLOicJSofJFPjaQEv0dzOBuHJMXjb2AL46MUAb
zb36WFKPAUpFxZ7WENSUPxtvaG3OFpEl8kKSEQqRfTY2w1aP9LpLlUQw4f0N9w07lF32Chon2zv4
OhvkBFsFCGesamNbro2/ONGABk/oEtBYGNEq/Udy7RwPaK6tmsR8xvxh0/OL0ML49AhCKUW703E4
eq+d3QNodxIe+ovv9L3CmOC1ovk1mlTh7fcJXTlW84sw44EpTktwCXG7FlQXmOWg4pbbAAiBefRv
WT5+jqNfNlUEqkBAFZgy3Hffkl1AlN9/+spkLcXb0shXYCni73pA4DVdrXTUISjhJab9/vfXvtRL
FXZBy4VcDBLgDbCkOmQ36ewj7eHK5071XMahzExPj9TN22qJWgn5ZF5zXyaqhidOOMYy7YJkr9XD
ueRKDUQ2uGWFAZgD2gSBF4NmyUN+C/hb1p5/f86VJf3pRv5lWIad4EMwzyPK9g/YMPty8+K8Uh3i
lzpqSuLZdPAwhf5hvEen/M6hrgdM7/QaH7fuv2s5lqXmOanA9YY4GMoYm+hoDN+JT4MdO2wB+xzk
XWG/FuzKI76fkg9TnY3VtxJLySIQgOIxtTSNWWtsFCzyB5jGWe0bDIT/7aWw39fC6AGoSvc434gy
clM0r6LjgLy14safX7t8LvXGNdCOgxCPcyVyrBTQFrseqEsFahPQ2C4e6OJGy2htsxEDVhSYsJT+
/jzg2JYwjcCnR6T2zBu/79G5Him+HZy9FO10SB+6kGBujDafbH8Io0tR8dhkYgd8P0q7uP6hl3Dj
4LSyUZayX4ke6oqhPERnoVaa8U7BUou/8zzMwDbUsJ/9iD/98kUIyNOukvtYxOfFKaCB49GlEzrN
LTuJO6iMHTgUa8URpM3Z7FelodcXjFALIBKBJvcu7WodcDF7S4OyUgXlPwUkXyIDyjNSL0dzuh1a
kMygHdaMkdHzbsWudVHLUEc9MGDjcRCs3motSsP5TyMQZvHPv++ClRC/FAeHHg/Lgh43yGqE54aK
1uS+A/AZe+L3v7+yiZe6YFhB1WFJ5UjBKJxLHQBQUaiTd/n9j68wW0Dx+r7m27xr8AHBX5+Sl9AN
mt3gmeJLV949VoM9RwJdRxsoW/WotWTLsqN2pAQ4U1IDrkToVJh06RxFcHtg7ClQUbwLcbyMJY1G
F4ia3IOtEudaIPlcyV/WCNUIdFzP5cayf3vlKqNnjU4wSjuCXQbIAlZbPXovuN7/PqefevefNsgi
jghsA1vVDMNFkj3JNs9+sJkaZjqJ9ZxXafBuE9zFenBswTVWSuKwk0XHdhEoSH5WcCGDiinV4soN
If7mY2A7GSfvA8BmFS8S1ZjVSnThwR9dDygXDUZR80y41xQpZvTjlsXT74+x0ngGrtv3pdFQosfl
It5V5E6QYQ2ykl9EAxgirdr1xqAUNxRFkaATTsOH/zy8hsca4J17ffp9/LWM/VKjPviw/PWBhXIH
g7639/bgO9wBpUqN13M3cpA4fhegtc0utJb84+GWXcQ2oZZlQZzTQbPWl9/ljmjE52IXokTZqNQz
vWvOjeltZHHXVAWfMe3LumThCCcVHb4BjHHvDFxJ9s0Nfu+XcM+/Da5n525g5TZ09Kj9mL4aHf4P
Ut15Mf6wSJdSb7nuuYmEOJBAVmoxIDm39gQH5USZcjUY9RRgoXL8twvJ5wr78pwMsLgyk+DQGHDw
ftK7q5c8D/Kdffx9pax88z6n98ufL8rWE+ESPh+yYe0DlxZQPS5ofhq3CqdrH5nPtPWXEUBfAiGt
4vGiNPIw2ewDHSup6Z24x/mQjUQYFKQj1J0QX2NfONH8ssyXDDegdiOorJy7l8pqmPGVHTy9CPj2
UaeA/rrP627ji76WbFkqp1OPjwjP4/FgwwZ8vZ3daNbA1Y7YnKw1stFJD155Esp7n2kTJMCFXl6k
EYD8xxyWn/Akz1J4fNiD6LQenD17ELA7cGOdDmkbXAp5t+OVkNiD2cMck7JY1BDFdFdUsJqGq1a3
scpWPpSfceTLS8qFLMQ1DsfF6dj4D1xzmfm2oQGLbiraeAtrd4WlCFsoqJ5jgJl06Xtw46wGubwB
t3sl2eN4o/6+nNfuCp///vVBaqEV67bBXaEVzy1H3pnggUW5nrdSGbjZDyLH4OnDAbhknmtYSgOr
C6cuOD2jv5TPj4W8dTr4zPL8ECQ+b51ffkmbSTwgqzjh0/GOH9HaRoPbfSvbSzkeBUBpqQDOT4/k
yALvEEaAkJnVOBn5QShMDgKGABisqdayZAbVNNiZ6J+greiYkr9FlBhA9UVwhIY3L1CCMryzcxp+
9O5EPbYyTBbMkIHUsdFkPFai+nA4ZP/SaGpg4BhEkn0kIv3XhwpHnCzcV+Wgtb4GWofOoutBalya
vPz+PlbSD59nmS+TkNSTzBcFKse0Wl0F52/nZA6s58zf//rKxl7qxUcC8yPGqxCH+Xe6efb8jU29
ciz9PAt9+dUgCfpl6uPVTekR9QR4r8GgTPE3EVUr34+l+HsSYPeWEdya+8jmPS196BzOYXRcPEB5
3zoCzKfQn9bfIvPTDrAxEjvkOjsD8AklVgqbsVI7MjwDSUf5lGxsuZXL2Gc298tkCbBqYyp4DLgT
B7188gx7MQXOFb+/4bXi5lKYLed+TWMVYQHhFntkQI0EpQ7HqNSqbKiSdqgC6FjxlZXdoVt2mntl
xrdN1dVKWFyKtFmpagKSB8jgwrNGxSmO3OF34YZoqJ7rK7IampMe6JAVy8/ixp1oLS1FL85ReQzO
vMRjVSd2Z3hmbcJ99BbuUl3SeFMywESR3kdX/Md1shRmjyON5FCGLdo7w1Fy4j0kReREXeDHq8KX
4zRuXJdWNutSjx1UeRelEhY9SUDQhmQq4m+/L5K1oE/PQ35ZgkNTN5zkI+gzbbuPuRoJ4QD6F+8o
cqCJ8YPO1aKaew8DLejlhEq4x2k8hZbJtMZNu3ELwsHn8GPj16xsPHr+9y+/xgNzFZBsXAsbrdfr
S7tP939hU4QWDMnq9sHGcXttabLfR4mDsshrFq+tYmKXZmHYM+R6V8JpECbBMLu2s3rY2IRrF116
EUp6Av42VAZz+xRx0L/nQPejuHASRrcIvzHImsqFnoPll2mDWQ8ji7PCLrNZvTbnQXw93sPzTYPi
0EQbbLVDF6XpXxMzehBPlB3IyogrhbzxC1bqT2QpyIYCCHqN+TEhPUGLDCyYoZtA87C6FZNlPMp/
hmT4TX1/xFGKOrqCva4bwxomxafbgo9ZbTDogGycNtj4Kq7k4shScF1NIOaKA2aSsmrF+3xl6CNx
0FkDCMSoxcct3dTa88zfzy+vbKKmROZYBGf4hEJ+UqDBNrTDU3XeUhv9fDshS30173kwURExgODU
Ck7H52G/JQxf+9OLmNF0cPaJcvxpTnzgyL3zDC4GjuFYBBtp9583KJEXYaDkxFakBgwwMmZ78QC3
kJGlKNGarQrexrd35Z5PllLoYcoiCvcrTH6qA6zX5q9BokpI9TocAPzjgcEFowb3xYeRL9qOyw9W
1kBDDsGV3yo6ruQ6yFInDedabuoZ/AaYSYHvAiMiMXEhexTBu4uVnr5LWk7dYdauRYPZNk/SaAkg
PKR7yeigGsDdp9hTLihAfzYC8BwCf9pmi0gyeiHMNnr8oOnaadQuP7B6eDYZk+cV9FNsJCDWpn4p
ka4CgQrpHlemZnzkc7sadzRMehrwBCfhpZRGhbRWGOS432kRyrAB6+SSNVI7cbjRr1mvhPGWVnIF
HkGWsmkqE0WflZEj4Hv21PqVET6HsEWURcHqeCPk+n3E7UMOFi6KgENFdAdmLWVsusFVYp/SQAvs
vCzYWJMrG2uplG6LPJC9Ej+GGjO1bdDuxAJzLqKhGijOYEN79PMJHaah3yMPbqtw/QgQ4grRmiZU
7fhLGSDXs/Ep+PlMS6T5378EtnaKgfsu8AxZi24kBtbpoOMG/FYhcA4BPyzQpWgYZkhwR5w/NOjB
NAt3Urodd+hUNFzqUOsg/fH7RlgJz9IiAlEysqmphGE6o30FWVqZ2xNod6sut3I2J0tZMPKpHYHV
KIoZICOd/OuoJsfYETTxKX3tHtknEQQGcHb8PaMmsKeEK5EGO43NGtfaGlicSkKmSLK2mx8P6pZ4
sIFll4NUK6KNKtNKAF+6HySw24Mp7Px4aA4uDzgOqBIq6BvbZOXQSpaq3nry4QZJ4ZgvxQgOSn/P
DOkKKLou9UqrTQ5MB28jUpj8ObF+Xw8rrZ9EXJw/2imY8ny+L7O9JiEwWIyVU0oCAmakDCg1sVYV
aQJ84Mz4BAvc6jBujLwiFUTb5fcNBVNXOsxZjDy8o98uqTRY2Agoeuu+SY6JQanRHdwQPKm8j28x
evNx9NK3jikrnTxEXEQLOfTlMUZnOapu/gt8BJ3JIKqHAHn1LU8bn2Nz3Ld7aGQ1NO9kF+o8VQoo
2PtoJxi51cK3SQn+bryDeXX+sPeXqmA/kEnAcohcvZppmdHtpnNtwJfOrJ0tpM/qe16cbSqGwJiS
hwQxPchPGWyiQrVzsRXvnlaqwCW7nsHrxPAgm4SIa2O7rMTMpRaYzaaajmDL5Eoh+0E10B5KI1DD
MLP9feZWtru4uPCMyPgHuYCJk48BmjFrd0uxuXaAEReBJO4B5IwILmyZy74iCY6d8di8cwbyZYXb
ncp9+IAlqodmfspdtrKSUE0c/pl1x42pW7lgwXzq+/YQS1CCP3XNFeA9r6AFw7YC3QcwYX4Ne3X4
K8EYbyshv5JfIEtZ8FhPZVDxqJx00ALDOVMt0Dzwhz7BcRqOzshzvYOUXT/2Tu8Im3nZeen9sOyX
WuFBpGhvnJdk85TeS7Rx4Dj6LmgwTbYbnd7FxmZb7TxnP420CDVdwTFTOUC40V4o8BoU0YQZvZHt
S4S5jbv32sMs4kkrjR0zhQ1KylLaWhILF8Q6LquNz/baPVRYnD6kEt5XEYP16L+CAEbpnQqska8+
MFvik7VwLCwCBNxexqBtS9qFWfYFVeTo1n+QOxRJsCkIQ7Reo5eQOY0OfGc12FSPWrbf9MxZOZ0v
lb0xif5b1jXhEuBUxiQeU1PWM4AIYkOM9EorN7bVSsQQFhGjZoYomUgLvRWS4RNdK6NwkFoGRppb
QOeVE9YSaixGYuWP7KwA8AxAuytKGwOARlMokqhMrcAJijZuk6uLYhEiRpgJTY2I8Cf21yHUvOoV
Xn2qCAB+6z9TT9TwFG5BJlcOPv+hw/VkPiE+dLhZqHHoNC3sJv3TysYgGkOdaP8UzpeIYZIyEk97
8CT34Ln2KkRFqiZDBCxJ1QetUqRyp/w+0Fq8W8pwu4D1fKZoJzdQox6y4jiCw8lT4mktJJGpBgaz
xoHslJdKntlk0rruOasCjdvabWuf46UsV5SkOhGjbnI7z+nzHZwUlQzIq0yn0SgI+iocqSew5J1w
sFPPHt8R9lv/b5q4RUpvLJ9P3dcPUXEp3fUaMZXB5Qc3tLqhT1Bhikjrp2da1APOjQZ98gDMk6ZD
Wxzi5mUsPRwaiMrkTylMYMtc7ZLyoR8yldDo3ISjdDGKlyixOCBy5cHXq7bUU65UU89CpgMUzQRX
MlMA9ZVJd2xR6Gn02qMSlbFANtIwXb/V4p+xNf7xFS/iWUhzYTnEmGFq5znsR3aDusIR1dFIDpXF
nPNbFivX6GFjtJVdv+RJh3KfMVkH749W9S0aBKdeR93X8GeOD2CDwStyvWAtAy+sbGyWFaAaWQqH
c8aTGBhQgVeL7m/2VtfIJGXZkfUBeEoeagGtJv6J8GD8TLcs4k24CytCFutJmLmCOB3L8gYsCYwK
sAVAhhUE3eegVghgYj2o4L+1o1aQXOmYDI4IgyIGOmkPYyNs7MHP0PHT8lscsSQxbiaR6+EB5DXA
TaCcMhFj4q04EpGJuEkdIPA19iVSNC07mmzwJ6YORV79AaVZ8ZP3KX5tc8Yc/b9S8pgxSGjZPaGU
ilhN9EhFxxaYZsB75asXmzGy+iFIFnzU71LscgGQ5RoCMC/RSuZRQCGH5rMjyc2ioBSKhlnqX1BO
VPjzamxAKWn2NFTJvqPMRNZrGGWM+HMg4shcthdlSRUrXUALb59vlEhXFFZ4Sd8Pf1QolnHDg0pL
IxfAaNSFsTINCdt7aQfQ3VEbRc2VqL6UU0ewWm9LnoyuBEE9ARFY8WGD4edozR5vcvf8++ZYEXCR
pag6xIJKeh6A4k7r9/BNkY34ozKhQeUt1sS3t1ZQH5wYSW3NyBWfOkaHoxUvKqya94XCujGSl8aF
mq2PaqsL1LZGMhMcje7QgBgibSzItY/CUovdMgwBpB8bCgE5zt7AxN6R46TTM4oofhLVpkEjPHpl
VCbSti4aK21rZKnE5j2hof0hopESLqD3r89kQnEBLYvCMXwsJM0vjhNz64v3tjboc+mpo6QM0hNh
BqVu8kcWLZboYHtvvUnjULWiQ6Pr9+OoBomWIunH76NA2Lixr11JlsruiEU/NMXhiMjU8DufDDnC
nACUBswCo9f+s4yufQi+q2e63EqJrK3QRRSHDXQxxDSGBBrskhi+LVj1aet6unbLWwq6ozGr42xu
U+jQYGHi9s0e+AIzbHdv5IY0OWjkYCruxh1/k8/ZR3epEnU6MWBAm/luq8q1ljVeIqhHgZPzpJ43
+1lwomd4DZnRnrEZLXa6XXJM98h8UMBipn8Ifsrve5JnP1fYD/H3P+TgEoGsA5a/bpBGN0LLZ3p8
Kqj4LevaM7x+GxGqkIBRmBiqogmMAqZ94phLyPtOFdZaVWf7vPQ1FlEwO4/eSQqNvDp3+TXiYRWY
xWqJsgOsE2E6L2v+MJw8oEdhY/8n8Fqn8cdDxaeWlKM6HxVw/4lgPcLCcCaucQCqcNmUPTUtYUMZ
VrvJa5CF6XU/8fUezMsk0DkPrb50c6EYeVQqWQB+JDdkltHKgWgAuSsSa2epm7TlvpevJZo9OdqG
pk1vMilA696R8fRmkFSKfcUnT2u83mil/LUNbZrvVAaPy0vPUUQgyQH8n1a89i3NYceRJM+jXKiZ
+OHXsiUNtRpPbKnhcxM3RjE80qlBNcip51IVqYkPLELchQo7ngKSpArHFAc/hYuuNPbQOYV9YUxN
rDft4OCwJFU27LIcwgsvnp/s4Nv52EWJJsfZA/x3zYKQ50BO1KFO34KhPzZDYDOy2RYggTYZbTWN
rKDhga0jtwgrgJQIduHIRhkISiTMWqXO4f3OwcU5mwDWB+KKfY5jM2WdyP+T161GQACiJaIEkYTo
mylih1Zd0qEjpS3o5lz2wkstcQe5kiOzElsh1cVUiN67lC3f2rxMgWUpgerP5AEzCJoWTJ2oIdN8
GEjalA9rhbSsRQWzOCpdJeK/7FhBH0mn8ByCFxr99UyGvw1VPQVC5T/xefYYpS9N0nQuH/MmM/Ba
3sWSlZDxhanHxMo5vn4KAjDCZZJ9THlpTn0NcLIeNVcvOPbtQyUcg6BW4ZMNOvgIEkXZWYC640Qv
ZsEpqNTYk3XON2NGjTxnzFKw+lNYLEpyiwqNXQUwbD3H5YhWsz8eUdjwxKGdONhFvp1GVlM4Q3Ws
cRQOYk/l2kLzgHsaFDDzgl6hGw20VizdAHFY0FLKHAB5b0KXtC49qi05w1onIRYuogDASdSlG9yg
hqQFdsuVigS2qMPJl1O9+E5Pe5gdpD1UkhWtVYziUeMuocu9B2hIijoKUGgnaQouMgwbRzSk5MWh
j68F1q34NNKwGCvhb3nlpdbNq79p+XfAniMV3B3Y12LAIuG6S90EphSTR5Tr0CEm4kpCDVpIIsj9
6AD86lbFLV0NsMeZ4paR0+Td8p7NbTGjj4CNHJOK2VdspZdw+bLHxn9sGcnwBeQTp0vMHFI0tg39
yxTnOzzG2KM2SQHcU9+9clI7udmNtA/9tez0nCfbTcZeuZFc4GnL3SSvr60UVrhUoFHckOz4CEkJ
bN4izeCckwFkhaVBUMCqwHqKlCKnVZI8cmWgDWN0A327H/HOA1jTlqKRl4dumkpVgt27yOlpl+pD
DMeLykiH6bEr0aAOq7dOpnAWVQb/0D4no4BJTY9dDw9dCjypoEOqPIS8HB4dlI9CVqNTWCp8Ehq4
nqFpFI4m/W1gIqMSJy3nOTUXa7wkurSZUstYnZ57vUB9yd2MynyAufeUqHXIqtCAauuw79Hmv0Pg
Cjm4GQ9INCubUcjLRknXucUFULTLQvFcFuRUsKPnpv61749t+beJKjiXo/xoxuVNwlsXQmSLGg19
B9gdqZCrYkurNbcTKCuUMk/L2sMENrkUli4VJHaKZL9Px6lahfLNg7mw1uFryFHClW1qILSp2MEE
92aZ7JF5kn29bZTKFRHZjjRS1+Kpa4B3RudSkJxp+NcnL1DmS/IV1hd09ybIHq9QkGu8JLJJjxYs
INBtHAlqk6jMG/7PcrKjRi3gDCEpsIhnIGVEQYBTOnhSCeGhh5FM7tKT4qeXnDmFYF5leoMLjF8a
ErNrvDM1fQQpWvSydyYFvgPmDSIo7HHrP3RVYFFRYgtB8gDLdpDW45w169QJUOgo69SUukA0OHTh
8TIcgAfBrPG9ajkW5gOxWrfVoMbA0ALLyeOTxiMKzijHnc/dEMnDEb42I5BFLzxKCT6/k3G/IlkP
BIVYqDxvBfTUqFleYAS/afZlJoZvzLUKjYHXvQS9foLKzuVZ6C1TkxNFE81gANwOosoIoYLFo/s1
UakcCpQQfUj+qedZbRIbhZJgpSjuazjFSD6C6GSnH8kEtgvaPi4FvNtiwL3tRojVJodHXZT1z6Ru
j0MDWjqA5Eh9jHqWuLCSi1ngyuBk1+kt4xScTgV6yaFmDKpNg3ElWQ36sEGLBWbtNYwPNUjdMa5F
PXow99lkczHukuQvR4M0QLQxP0T0QzpRSo5MQOOIgs7UKLFUD0BHmXzt+kTzA/QFlu2Zzw9Fp9dA
dhEkAmCMmsKfqLlO5w4Cn6i5oBUz8yo452U6KN2SqLch3B7IwzgiHmWDIaD1vGZbtRkHGFZrLf0i
RX9EONk1uMYY4d9WQpBAJ22OOAXBC0SzAMQzdi5zKssaDKPL1a3yH/jc4eZQoQjdPs92qEb56UEY
9QrcX2SoiZKLalEgzj1TwzWdbjkuLaTVOs9m0dPWmlljyXD+RI7vafJ3qD8SbI4peIUNkiGxsisL
5R6nPPj29sjki0yjt2WKOBSNl2Lk/4uk81puHFmC6BchAqbhXglHT0qUf0FQIwnee3z9Pdz7tBGz
Y0QQ3VWVmZW5i/hG60i+CKbQvE76Y0ruTNm20FHQc45oVs9e532K+YgXyR0lZsku5LNvSiX2UsO4
W19x6yXlykubOpqhbqMuP2BFtR8fDx9E15oyfyAhtFlxeq/8kYu+5rsAuenneY9vh6M0g1su5xyW
fmzMa9s7dr/P495V5yZYhrF0mrY56uAABknaQmsuTX9UpVuo5YdOvROtXC4h2/n9eNUS6crKidNg
EIrL5MtggilJe0Mi/rTBYnKelI2YndRKT9PcaFxPpUFGZ9UeBtWsHHtd6KyUrRp9DCaQ0SBMmiq5
o9mjKYtV01+KufheRwp+ampuWviIl/GJt6tARIa/iAEXps4dVm0zgP4DWsons+b8ZjuKgClYIq/W
vVgsXy0ZK1UjiJvpMk8f8MWbRnSOjHdgW0yuSgbjUgkn1o92rqPLLpeDvTbEE2MpQmFLjFs9dT6L
leRHkiYLFmBLBfHJcvxRhmYghXcZyAC0bbPae9t8IuU0sCOV4NPHy8wiUFiKjfXUtoFehPvatv4W
LdLcMZWuRbkLa/mupAQJJXzV+tgEaj3xxEDmX3topzWwbgjJdd3a2OYBwXdDF7K2X8syB3aLzdP4
VthfqvzWr29ioa3z6vxpJQ5A6f2FIBWspsNdjGclrYCjGunzpGq/I/tdjkwUIL5vA6q04tIk9aka
bXWjldLOqHljpXZrjr5aBXKR/hNm48V2j4Xug1asVsLjCWdtS8ObciPdsD0/E/gTHZqymI6T0ZHq
VvbxLl7m/UiyyoZl3uexUk5Gv8RbTR4/K2r4lt1LO6jau7KmXpnav/NMxmqVOqPxlhq070j2wdmT
K9HuhHIqxXeWMpiMBeltE44vY+N2OfKtZdjTze6aUDqUSrqN6zAgZvQN+76DEFKwTLQ4Y5n8aTbR
MxFhaTqh9qb1JS8mTRqvnUE+ObclKomqPFOcDxrq4q49rulXYn/KOlfF2czseJNx4MuRUE9M+zOv
BmTq9M6TGq6SccZmB7r70K0z8c6sYm0Se4iPc29t21C71GZ71CHdoro4rLPNChvDQBv6eZS6lVLy
+Gp5K/oKonxdjnNU+MmaOPryLgvjq54Z05TyUCgcKBDXVP9Nu8+YDqkvahLj2QTwGl331qG7qEnv
yJofq98dXK+llTdJea4xT2mnVzJRj4XIr3MfsWlg8TcRDHoe+BfUbiHGJF9o2rT3rq0+F83eVl32
VsbTmwo+M6vXZjjOZfxLMgjhjUR3EfI0LiF1Ef6mkFim24T1S0S0o8IbeOsJGOIsZF5Wn7lhq8pT
u0MGCa34ix0U+c1mHKDXeJxdUe97W90qJeFbVP9m4i0hQfzFHJpdk3DtNrq7SChDlfskvxiLO6Rs
DgnlV82HD3364SV0mce4P5ywKLw2Tt0wm92w+WeYxI1rv9XorWZzXGjkuik5Kpq8kfpfw5I2CqnU
5atmPRWJW5i4cAN1V9hQzGCpWvmp6enVDhUiPaRst7BO0hgLdxwU6lS5qvGxxvl+sarXJkE90BVb
VXYKGUNrlmhy3TXtvUmfqP1LI5e7tc++hMlDchLWMFKe3LCtE08kLyHbteVHrLkWBh6ydLTkbfEN
wdjqTkRsafk5aR+6taNLWOcg60AylH0yke3RxXvT9vWGSs2YctDn4bpO1inCMIN9I7krXQm6t+9p
aTFMHQ1nxM2qz/BMpSfqf+aVDFjiLrSPcAlSfONb1sWTIvLU9Cyau8H6kjWmJPsx2o2+bJwykFtM
MAnM6jO/MfdGdeb2bKkwY3rU2NWUn1SMJWfOT927lkwQCWF7wnJt6yvCUqclGVvd6XCQ4X15jREm
NA//4UL1zfVtZqWvy50e0IkUAGVXc6Cac6j5eniybAKjHCadmo6vl9zBPPdawV10yHvcblf7bNEF
i6zxFPygAISHNnOVbCBJiiubLrsrol3ExKXZmRcxLagZx1qGU3teSkDf3q2X6ITRXdD1TBRzv5f6
2LcVPDOTB5CQEJPaeFH/GxKLmeSL34wVd1y1SdpgjIJWz3GCfG0FHjtBoXhmHvIh2kOaR26VavTG
iWvI82WqzJ0ewbcL7UeOMKMq2i2l/SpNwpdyP8Rhcf4I2d9oy3y3yJ5m7Kviz+TqmUvGDk8BLg3T
nYqycmOxtg2TsxuaL1PsRsT11XLv6qtg66PcwC/1xH9xA+Qbuu9s9PJlU/4SYbRpKuOt6HZqfO6l
D9K9A2kipMLCJAAzOZ6+1bsEkVr2ScnpjMKDTakdK5bU0roCJ6v05OdhDcm0bJrDU1xN06feyPOn
CJsOqNIaxF6SKl+b5iAtew98onHiOPMN0qHDnslXZeU7rf4szlpUthiyT2Kft/N+ipJAtclEMtbr
qqhsTGV+v4y7Uml/VsNITrTAL7YclVukJg6OTS+9Vj83xfQXRQxuAjuFMIzNoI/L59pifyq07Gd5
sY3NbMRML0tIDKv0VKmL0xFHzedy5WX4tvIxDqJQ+ZMsxauG8GeZnrPmvHZO/aU1/+AIB1Y/mHkG
V8ud/J+BwVg6tt4yPBo4sz9U75JKTgVudFjUWcGDbLGYyMSpTljw80yJ9DJXmTZL6Smz31f3KuGn
3wjlRXSbvHZi8VhP2HFiReUl+d5SfL2LnLD1yRQCYliKD/wpaQRLJL9uLx8UELu6IQx+R+axbV+L
inXpP+NbuYg37VNafMK9lUAZXMVw687Pk9uQnga9c2CO9WtPsdYjF7CCTVZ8seM4yKpzy6/mfLwZ
tG3T5ach3ZVYb45OmQYNjpf2RUsDg/BsRMWl6TXEDDEFR3uJRqd6NTCVCp/HRvWGYjNm/xLDD1Gd
Kztx0lAiVitui99mmm3yEMrzrWFrrdum2qEo6l1qBITAs+o69d/x4KrJLkx/pfgeri9R/2/M1l2t
+C1uVLXL6FcCE0YtJsEbIlW7xrPrS2WuXKfI2SIwsGxPI7fWlZ9ad3tMz7mOp7DBb+N46AQd1AS+
itKZU16NbJfdtDpiAn1uUo9asqSuWmKBlcYn1MRB08VHYR2Ni14f2SK3MNJBNlO79j9pbJiyvch8
K0Amyks37pSVRPgMqh7bsMZgDj+06Z42QWJtXybngKVK+7Wwd7X+ESssIObTsyH+mRj0pgBMhNRP
XGblh2gJJ5QMTzTHonRj+adTsfstv230c8VfPV512H+N3fLKw+hT0QE4TmrxCc7Ux5ew3jX6rcxO
rX6s2J5HAl6wPY+4SZY8it7S7hR1R0OwVj9l6OXklueFawLa9R52qBsVrCqd+8caIo7w8Wi48R8l
KSQjbhavZSe4Zv1BAmghRHc40Y7UbJn9o8dzm3qrYMn2XlQb65ui0r1Vv3rjR81LbuwEO/nk3JPw
0bPZgaVxr9njJSyqJyI4N1rNwySoXn62w4AExth65bOY1VN5E/FbNF/wGpbW11ajs4kTJ03Kc90z
xzNUG3GBlGkIDJkPt57C91JaWZkmvEXfCbzishrk5pDbeWCWKScei0DbVeKrtBd4SJc4hx+Lpnoz
qJI5TZgaM8zmb3p1jZZNVTyFPa/8yWCcKQXfAJJAWWD/THDk4kTWdclu9rrS9p1g1sf2glxtY5rH
pbqW2msTnnUa2goWLPe10B3VbZEfEvasBw3wMPPBrdJy1z1X3IOYM3cqryxzza0ufdP4GtZ9IYHx
Bs1Xl20nFn/Nu0b2m0zRZG1w/uJzmXEwycScKf9KsQXc3OTVXk98TFiIQbdNf/jllEm214stDOhE
B7JeE/O1Ln+H/G403RN4OyoErTvWvSMyvrsPftYy/Zy1dtO0UIbmM2JRm6+vs+VtDBZRV09z8bkk
5xWHkOijK6NNoT2lYVAyj0cb034VswvsZp/TFhxMC7RyhzrLMbmpRgYxQKCcDHbzXWkOBrKjLD6M
tLLcI4bTdrzvx5S6PxiM8wp3yiq5QEO0FG25owNiWE44j6Tq8S6EMxvVG5zZQb1sFtlsP6TWRXdR
/Zvyj651BDtFmNDYl7IqHSx6DbAS5dBV4CjGBRHDWJLWF5jpldmpVCmbRr4xtTeLtiJ0qtWRUcR2
Tw1ekgXF4y/Tr1p1LXLHiIJI+9Ht3NWNlyxy8nQXt8EgtpAclOHRdCbiHOpXfIPTHNsy6bSUt44w
6Po8pNe4e9dLANxDJ03eyM5Amn/N9k6T/+joGilyDLoUlT4mPmQrK2yZK81ocJymIRVjU/LO073I
9CObuLV2UyhufRXBn/D5MGoh30zfdD9TteWk1LGbtoGVbtuW5uWlIxiui35D42CE+xURbOyaeTD+
NCmtGg5OrOnrXvw2EyQ7u2p3YW+YXrBjwFNfbBD3o0aOr8WIArgkc5YTSmBggJJI6a6Jcjdv3zKD
OO8CwuOQDjSN5k7q7qtlOkayL/A7JAZeNrclEmeSNlTKaWCes9kT6tv6qyXvKpngEsPve8iaPPey
UTpywbdPMKIbla7JjVWckJJI+k8H3PqyCAtse1NgGt9yj+Yku/a+xMIkcZ0wAvPPLLz+gBv5oiAB
Al58oQKZIQ526lY1/mXzR3utKCzxNsG3hTYt/DXy9wklMFBWzlUrHK0PXTQ6o0F7DuwI/rGZut2C
WlI3PyPt1AkcczJ/inlI86s6HXgT8gaM0NFYx2tcuzvLPdJOwF5XFe8J4IN5HWcX9yeNOVJ5k+C7
BUiy1BjuOAOJIcYwN2bzW4XnCVtpeyc+DfCcmLZ5u1iXisDIYWNY+A68TVLlonvcrMvPAw/8RPZr
ykd5fpqRFDH611WwdF6d+vLkVJIbdl7X77CtlpMva9xlaenOE0yYPDxpY7hZTSuIInzmu6dy5oQx
fuokG6DSu6T1czR6bb1tpn372hDKisP8H7NniBRSvEeoFS0vvA0Iyj/NvyFzY8WpZBzqt6q9YcvH
mrbjvoc/GDyVGv2rpXvltxA492MmGIXCG6Ivq/+YlSfxomFDoI5P3Ye2BBU/keatywpU+VxGypYe
hChOhyk+TL5WTXY0JFuYJ+iluaMkg8swLfAcguwB2XH1XiL9riTclF5fHADrbfU3jty8+07yAKSV
iGdrflWkQ9e62bwN5YCBz/gTmem0n6n4qYc7IC+Zx5v0S6WlvmWlxUtWPzQNWhUUIO/5OZybXWuc
4LE3BM4Lqq40gML6tQY+ON907T7gAGA9yX9V9cwokRtbEVWbZj7oFWV6Zm7dmdm/RvnR9OcH/o8R
FDebWlz/A5Yer5zYpMck3mIdYzt6tYUfQMUlAwzF67eR7mQiDeXXnK984g+vLEhnN/DmDVyrGd7k
G7xJR8ihMQfN/Krnt5R3Kq4xE8eqdnoWu74+11pgLm44+6AlCMIIA8CEu0DdyCzD6cLfKGjlXaP4
vG/m/DVQFqJjr3tm6AxRENalS0RvNd3WGMuDg93cgIqnf0PUONWHEDe+drlzc5zKjWBsfaDqiZWH
79U4pCGxBgZYwuA0NDVSw7e2vOnQM8lbJ/2uBNjz4pgLvMfhEUQgHjo2x44KR6s9W6ncofjB7cGM
vPS6tu+aAF9RqIRY73/gFSdlW7roevFG9FIS5Z/4eSQABPW138QJ2/oh14M02+aKY9O7EpFj4S7W
B5bFHe3njL7cQuR+S8U2GwKOplH4INwSKYbASbkv22/xfemZ1Au4KdUZ461unhVkfuqpb7a2+m/i
F9fdaO7qbFNK72H9Wt9LNdyH6SvMyWPosQdE+i02X91HdxJA+u2sOVr+1BoHZaSYK6wtv9rh+xwj
CqkcvgR6NYVGe9XdFEqMm7ijczZgyMeNPD4MkBI3q9B28197paOqX8RcHGbyQFXhT7xbGWuoG+nF
YNmh+BWa8lkp7N7mYHkzRAbbVa2qUTkOS+n2Rn0y/1/eSWyoSIBapsmJSWmqqrsg/4DNFePJbNQP
CQBiI+nDg8OuCqdrYe0pQxbIs15koESk1UTdS6s1+26Jd2pZOcZQb9s6/JPT+sserW9JTYIGanmT
GYkjuq2RZX4xCc+0PNUYKSybMvIF0+wVIRMC0o2luFX8o8bfKmoE9RBaASM4KbqttlPqwwOGi13Z
+IOyL36IUd8mGqbb7OxVl+Y2NJE3LH/DqLkoUDoKF5jzVvA3y5qnrNoQzH0TO9i3+aPutYq/Wn4J
1aIPyd9s7FWok9kaPkvhMYw3nSOs6ZQ1eDD342HpOcQFmJjKeg0gtZqcq2e7+4x02U8nbN2azI/M
7AkIwM+GR3yX+jyOj8EeoHYm0bhuH32yjL0/JWhuZy9quF7r9QSmFq7jp2LdEi19qsJdyu/WdelZ
SDe8RduMMoHR/TWOT9TNafFXmx7rqP9F0++E0joCAdjQ4GNBYbqKOExIFzXcsiIctRyu2kfTCzPc
P9CHBeC7v07Rthz3C0gsZBVUghY92SX8BTzPTlcOqwHkrnp1xi247qsFmGi3rrBxJ6pwMjiW4Yv5
VuK33W5Cw6tY0AxJMQlGudtVy7n6MdFcZeZ4BVwGpRjHqzTspee1PxJnwQ7laH7qVsTTdXM1KMyt
XUdoG34NrFKqi3qbtV2R4d23I+Ruk5HPza03Dj4Dt2hfhP2M2gU7aeQEknpTefXpk/mOJuHO0SGl
y5BpEPBrsbBSgzCKMJIqN9PIbwS87r5z83OYtqa6W3AqIq5r/hnRBBYQeJeRu1wMdGuFl0EThzN+
41q87cZLkb7ZxmmZzhksK0Cvvhc9ejvA3cZtYZ0bPx8S0P4PrHFgT240ebQoCv6Mr+NyaZRb/2f/
5ImxGRLPCP/VMwBWktxmY/hUqAwLf3iI36v6nqMEs6fD+F/u75T4kKJa70qsd/WjYx2bUaGV+Mzo
Hmkjcx/8Tps39tYmqSq85FmQlzd7PLajJ+UXGW55yA4EF1ua9b58NKCevzKzNrhnUP9U4a9uOZnN
0I9WOZMdnrusn9fZ1Xnes4NzruEsgsbVKd+SibQkpfDi5LNuTvK3xe8ZMm8ufsLqbcDRVWRXRkBI
SNgjIU5rlbq9oH6yMdgp+6jqDqKFA8SRCIqxkHfryCQBcgzU53OWe3qnk5G/ZSt0OnKWAXFA3vmC
x5u/Y30zi+XQ0Mephmv3x1W55I0zT5g+Bxht+OIQmo/sbuEtzecsw/M7QvtdHnIKFDW2x/ShIVtp
aDYe802m0ligIsmdCsSPlgGlj82ib/rZvSiMJrXTa9t59bRn+zq2b817aju8D4CggBVKBLkl/eXl
F65kdeHbnyWNpvLRArNE6VYubXcpNxEK2cLVzE0dy656TUrocPfRu30uix+GWzaBZOu7IUj8AnrO
ijVM0cWmHFQKD30KRL+vByYam+wP9dAM36zkHk08v8XqS9CY63c4opYoX6ZP6eEE0x8lVBptTaBm
7ydcGvJuZlSqVoz+TpGGKvZRZ2AV1NoLh9ManbPls0k+otiz5S8Zii4R70ZmB/pxlr3ZgHs85CDw
NvQPwR1yYrzaivw9FNIhaqg0IUaPbxbYvlR/GCnXrBsPdwUT9PGOZX6cucwaJSpD67joWFwZfDkI
9cXvHO6LVApk+Os43MkTDyi9DWPj20UWNCYcDsTdeqnR0kUQoAixx2Mdck9ErsHRrqt/aXxOQKaj
yGkRkUTt1moLZyGdjYEhbr916UUrJsRBE5p81j05IZFJ8470sYz9dC3pIcC1DapUY3hmNnmLjh4n
jwAetOzS59OmVszTAKOPv7PkaOrTEN2ImITrjmwEUhv67dFsGe+z57jGEWDM9RYNFIiJWm8zg3Ab
iym8yP2YWRHmGcSkf7fqu6UEvJcM40CK0nRqq3tu804kAC50p1ZcnRVLdUrrSercx6Men0R/KfgH
o/zO32amyBitp1z8hDVu2e+pjDxfYQBXXyTy42Pdn9cemyOGXfrkEFU4V0WxVf5UQHs79kFGmmVF
Dhmqwi2Nd4m8dftQcxWu98r+7qLo8UcOvP8pqhgjYkw4CZO+O3FU8TzNMcqv4pOSbSnAiaaxGZFo
F2b21RlAqPmMp807OAhrOgjIIAY+5O5Yxn8dPPzCtDv+raJz/xOqXFb9PECtR8xoDXeibFkfFS1R
0n6MebbXLDRZcbpX+cEjyzwQi3koZuU24Ekw7UvxEmZXgZYxCt/kburc1VYuQz+GXqs+us3qM87T
oDhI86etgF8jdHMGPsrwltjPqjr6c77vVniq8KmMQJS0pz7aVyrM4bMibXXLW+3QNcbftvJi2BXD
3InCodvVy10ivSbqSKf9z6i+BRBT0u90Ad2ySVsSJ0uQ9wxH2OK5n/pzWqjPuQCrJr4sLvY6NorF
P9Eil+gXGdaZOPtyvU8dhTS2b9hYc+bm9tuYk1fJhmuvV90vlRH+CeWj1la7ZuCE94POvWb+G3qQ
EiqwMknWdsisexgve3L6XqJhP6uvJrLiihWCpHnXpeipA9RuGTASUxpPCew+cJolO2UCsZvRtPi6
Jsd+rerPphElN00gEGoievpyrXbCjm6VSXiPQDha/VOjzFN1bSc1qBmL9X2VHxAQV04kk7qunvMY
JhchlAgfykDmRmG374VNlJ5kjXsxjewC4Ku2EaW6Hew4dJrUzJxBbsYg7sV31JqRDxOKamGJT1aI
gERoI9mhCt19eQklv8+3QrHZb3PZO5i06U2ivof6dRlfGD/b9GBb7E40iVuiSCq/dUO4JkEI60Zv
GacyzPQtNmGcNvpLpGeNkCKGUFZlbG16IqIJEk5B2JAp7JjNvUZMYFM955Z0aBRpcixJ83R8OVQO
qu1a/W3QE1cpt4t21y34LzXIe94G9d7OjPgFaoq6hCuBs7QeBB0uxJXmmBgZrXVzbuP63TCUW0Td
jHrVQ8wu9qmiX0aMN4EJFrpYCwiLTHfa4G1iwBVonyLGozKOx13bFcdxGgSsVgjbhcFwbAVNI/Nl
sjDnmFYROqHUiU3bCMWLI563aUOTDGq6uBA8p65sr4VqOxa3iDTXZ637slNCzjEaacahIsFJd2cb
Haqu1T+6dDSrYpdEA7txQwK+XwRyeNFHPyUFxWYtSyOSepEumoWhLU4B5TnVaJwdukhT2RJCoVEt
5ujEnlJC17kUr4uxl1pftfeVHkTzbbQOgjRT1gM4bX3dP/FaR35PYAd0lljB6lMJPFJDA6YgzVK8
dNbA/RXzlVV1ynyJSVOyfnVzuwdfYRqteqdoX2pSMyKmmwv0tmQeRPxs6F6H1UTn2gk4E0RvQmUZ
mCzydcsEYLMgxUqrZXkDGw2ah/zBrzCwHRbT1SI+br2LGms3LLE/oEAYVAbL5i2evGYYtk2u7RrR
C7g3WqYUzSGiZ+7ft+a5Ak4drH8m9zbNbz/e897GsEb7rNsfgLOwLc99lJyVapur03G1f4UF2F0w
obTqftE7fzF4DrW0s+JvTRDaIrmsn+EWtc+VrnbsUr7LdkDko9vWyF/sNry3ZUOAThoiIkGNNyvC
lSrjnpjKSudDMGA3vPeKvFXT+LaEmRM2Fml3wtHDBCVEJaHDHbsl6FoTu8+5Guyfsa1lb5AXy5WU
KPEUPfxVKvSoHGpt6AiUrHtkw6lM3kKhaxX/A/ogrqnkayEj6exIBDMj+4AEW3NhADkd3VD4WZpu
h8Y+xPMMk0f4DSqmCUK+miOwsVqfnbirfKC2qhJIzkbgG2ss00M6N+BS8bVhqa0BHhmy8iRBxmmj
sl1RIs5D9Tkptp9Y2QV57jlL0qfwsaCogTsNtPcreysFqhvDMGRPHsrBN+qHQuw86wdZpNbzirSz
mgzbLx+iXXTuzhRjkx/GO2PcrFaxtZH66zRUgukkZTepQqWg3XqOfAO9FBYtLVsve8Z4H9cv0WxV
5k4NOVmL0iamPWFHT3Ij47lTz7Np0+vULsnWoapv1J4f8a+rsf4LjWOGAqGlUS5NunTjnkkNE4xk
uHPxXtbZq2ItxmWB5gZLyBnNH+ptJdPcfLyY9dWI36QWlHovl9XjwJUJvpOF8V0bvGjaB5oWf8hY
R5NREMda81cj5c+c0fpIoijQEsiKBhQuk4XtLL21IzaI5KW/Dk+YbqbHsW9IONrxMpY/Wfgdj8Cd
HGFr+UVkMNFhFyn7+D0oxSIrXmv46+B3bEfI11EEZvgUKmct7ONrxuamhgrxps/rT1KP0z7t3qw8
6HPjVy8SYlbGQEcuRpafj1K+0i7GRG7AmEOsuH3tZP1LYqiOgT+sOTk5atxM67f9Q3mH3zXakNlG
82t5SZ8DMVyr5rTECJ5Qr1pqActfuEbcbo0YJbaHvZ25kOTA27WZMJd6NLUl/IQMsydt7VxiefKD
4ovsBAlXiwpEZuquvxKc/QqF61V4bTmd12mXhAfVunR66kRcMdn4NrbPkE5Qy1MBkerbJcgbolOb
tVxHUnR/lClrMDTxmH2NUnzJ6MZFe5ilr2GyfS7tp0Q0vjS9Ck1gvTqxm6C5ZSbpTzq9XpEjZxg7
btr8KTIsfdu3Kx4gtP9eFQ7wpsoTf/+oxg4iJhpkDm2V9ceESawo1lOk4NQNTqEBAvVjCq26XKzc
eKiYlKCQt3l1XxccP2bhtKvqKMpnH1Z7e875HGzBZnfTRDvFH+wecCA8pPJXDAhg1W5jgsn37GpU
Wp64gOHrYrByCtKRr3ub/Gp1dYs6hiDByLuwogldAWNvKv0WloGCFHUjQvskDeLIr/GHqQCws2Q7
1ovFfLdrrPE6ywvbLWOX1JiqQmiXOcS16Bk/GwxRjG4Bc9D8cfyLG9N6RhnQbMa4HK5DDKLPtT/D
a0WxsriyzJ6HDVCVHuUhbZyxFm8mMhQWPCpDv9alFiTsuexbtpJZXJHKrVUQ5yjReA+LxYFdEVHO
ahi7D0enj7rG93dZ37N1lBBvbJVeLimAoCNt0gdqdJpJcqpNYW0aNb2UkpcjEBkqDOY0jXHRlGAW
ZIutx7zdqqOEpHUGA6QRexqk6BaNubvMmnXs5+U+S+CGmi63rqWiHq5M+7lRiE6z52cQ16x9bx+T
cqdGf5WNy3yiXDUaUVFPmVPZ5lXtYJXzixq+oFLPvSz9aggcmd+HlqJZN7fQetIwsEZPOMgkCVhv
c/YvZPhqm/d4+lS43GLrpTfeZx1UV3mVAQ3ThyLoPRWQxRr/jstrc7YndgfCuGmO5gLJFOq5sjWT
WL2HbKsWEKfRCidXhaFr01zJo689hrsB4jxcGxsk1dxNbSbu/dp4k9qw0By+zMm41ULTLbJZeZGt
n3CQHMqC3iTJGxIpchkMBBmtVpsogifpu5UjNlDSe9cVv9Eag5K912u3a9LwTQJekIeXZAaSjQ0E
N52eZ9vYnFWOD6reSnYLXr8N95ClmwqLANFRGNtc/rfEhAxaGrpi7V+RWCfAi2G1ZOhkehPWcpC+
cY/rFRemGZTln1YaEIw9lkSzMhzkOVYwC/5XTe/GwJ4QmLwQNvUuC7ql2BqgeNFwr3BJH+IXNrGQ
u6NCHHncXA/T6zAhDRVy+T/Ozmu5bS7b869yqu/Rg4yNU6fPBQlmkSIVLd+gJFlGzhlvM88yLzY/
uHtmZH6mONVVXfW1LQsbYYe11j8sspXQMaioqCPokKUH65owmgo6taluepqwXKbFCVg2JpO3xUtl
yXdean9P8oQAmvqlOSQS3ILJ3AHS4ypJyqfaJLyj4Baa7R5D4lBawhv36n5lIYiCwawDiAinLMl2
ynCiqdMiY+ZLwBsA2okG68UwoX/noeF+o/DLBlZ8mGr+1vJl4XEoPtRRzPaiI0bGlEmkO6k5CNrS
zCvyC2convF1hM2iefOko8qJW3KDrEtp2CdJ5pLMOCX8V4nGRd3Wm0aGBDKKHV1OZ8iKewVSSynm
cR2sAnegjzHlGel58PhihbLPrRtKkPuypfAtzKPiZWvo04nXld96+simTYZ+CLYaDs9Wzf9PQT9I
lodxhT3TpipZWAbWhvnPzqWQl/X2tyYqgZ59sm4JhXNi6tRl9HyJOKHH4/QArb3YVLEt1qNdUH71
9Zs0pNpHLCQ7XmYXe62BaSaUErKxvHVVguGwcsLQIKvzmIWV3BKXokSpDLjpvg1aqLsnszMpIFnG
QbLEvRUVc8U9ZEN5YxLRa8JfVoJisZizje0im3gFAMyrnosIckrXrzNdu6UpINDdIzjkgMZi1XUf
amHtktBe6IIvDP7FeA9Ud8ukW3ttsQm4LaWCw98+Zkq3NMLvbPzrIUt2gW2t3WpFcuw3e+PRhbOT
5/T2hrVSZcrcpbY7Wu0cGvbWd1/ckt2RiQK5xg/Gm9wzljXott73lGLFY45FXNbRlcY8mlC9kVsD
PcvzYvzQYWrVbrMp0u82vZiwf5gipw5uXPrDbp4l/b6xfsAD84NXTwZIgcfWOIH02uHTrZs2j0pF
o6R1RDQ4Xd4iIgthj4O5UeKP9KMWvrjdkfA0q6lh5axiSBeStZRr6V7NyrXta8sS+/j5MGExWu9t
yNJXmoABP2TrVnruimhl4mRrBzu1f8oRI6ktfd10eS6CaoI5TCUu53ErUYycFn3Hxh5i2NK820bn
r3XV3USG9d2nv21bxKve0mkrjuAtRXiTQMhTIxOWGcQEU9kFxEE64k238vZVe991wSofkP6Z+VZD
QoAocIGh4qSDb3TelNQCdkK7svQZOXKLfD6jWkaa5Bn9NoLtYVClS/z70nyTgnvZdNAXQV97GdQ3
NX+3wOWVAlfX5iVLRzSgYfc+9Bna+jx9UbLwmAeY2FZafVR669EfZfwLknGe28NOine5jcVcRXc7
sVGoioVkldN78Hxu00KCWPKdELTInv8DUhLn8Y7aMWuL3TOzopWXQT+PgDL3TX703XuSGT8DFN4l
3iSbXBZNuKiN8N2gcNrdD9Ij8X5QuMfWALrqMQCQvQ6ytVuTb1CSJ//f1hE8cKPrTjKU1BGmrT20
65rkRIggnqkiPajF4IxGsh18Q72jXxacWK1GMxnU/UI0MHAVxWPvjpVVbgzvqrDeUvXVio+jaOZx
KUFwUSsoWYntHYTRv8JgzyJ70bqQyN1epqqcTdFR5iaPSkk1nxTY8cK6YV6kExI+uTsQ2fT5QK6L
7YaWAmUN5MS5Z61lsVRKmiwGsEvTA/1ylrVazi1WM974utB2UQK4XAt320favR76y8jQHM/uEWKs
8nClSDBLobY3uqOWqzQ8SMK9QwxRB+9dZ5284Zvh/UDqC5RPFmoakqP6d4pxCiXtWFFnL638IPXy
3NTFMjNl887qI5hQvqUtSeIwcEq6JVLE70GH6qrDoS0Rof5quRFus21BM9C4+2e4LsWQSpWI9EQU
EsBZgRS4afhORr8cfThHCCb79FmIV5h/o/aeAxZoUB5ap5eIYdhQ8idhjg/kTBuTUydVwEZsTz60
iKCk+q0fo4MV74YCpMPLnCCNkVZYkIaGddQPK194BwmuQdGHeyPMt6pnoJHpjWWTq6qD/mcRGwVV
J3lbuFQNgtx/KiN5gX8vrwDdSQBjOKuWddIdvMqde8Ar2TjAyx9DRxOWE2cdHLqqUF7z0TZ9SitY
vErPlVXOG5sddU0HBwrXGxVyW0c3ABO1mhN7FGlvte6FjbdRnsWw0V0+2hyZJcH+3ehj3wJr/Y4A
O/fumR+6fYLPLaqNTcrsioc8NUFj7kdz2Wc3NZGEUlA00OtVJ9x71lcqY6cnfWSQ5LU+mpd6wyqJ
c4iJdg5VKswlR9FEPQ+8ihespMk2rjq86CjyhqFTkrl7gVOA1xRdt7Vy847mW7lTGdmpqu4Hf6Vp
jh5ou5wKsaI91kVGCO2RCCyy2NVmRYEkLVvKoK6a6Ofx5L5EtqKlt2HfIBx/RtK2seV05SmRuhqV
8b037zpis3w82tKPpH8GDidFnxShNMXBmNcQ49zNwiVwbTwY8DbFtoD5IKq17CtvbZVDMk62PYUY
Nd2K9oenjdDPg3dLjamFS5x9Nr5gT3UW7HtMwGlIJ978kWTN1cadDoI/Eks0/S16F6oow2LgIB9u
JRZ2KxtIEZRZ0PTfkAzV9o9A+6mY67GqjolxC5IJTDygN5aKg1+mjoYiPzTKfTweSz1e0fN1UYId
acmpTF+s8GkoOQfRmotd3MFlL6GLa4cSb6qoFBQpJ7ximVlIpwInnliI4LMGQSsstGq09qX0U8My
N0Y3bJbIYCaSUhPkaPPFAgWRjy9dVa/pMzRPAn8BxDvQMVFFcbuE/KyaYu61rZONB91M+ccgci6A
SMDZKhWUFiGiIklM4/WQ3yTqjUp8I6/qcYtnLIX92YgPktUjaB2fJuDLW2T5BoVuQFXS2FAw0vVV
3d4WzTyhzOXd696iSAmyYWfrH8XUG4vCiIgeJdgd8CRgKvk3kMlnkfYmyJ9BE+BXSS3Aa4lCVzo0
PlQU2t9GkPFsknJV4xuBDgS3IJqSwfEKs6Jwk3lQpctu6G7yCnBjHzS7angZdCc0jbka7erwVPV7
E8KoGtzmssTU9KOXPNE3lhC8vXc7P5ZSujUtUN7ShpWJNFJ6I+zYkJZT7kOoTR1pUcW+M9Zim9k2
bQERbpHiZjW4dm88yfpPI0nhdZnbwBsfw+LVVpoE3QpSh6JTHNSpzqDW0B+ilRRCkBU7b3qi5o00
nS8PX4rqNNK/RncXaZ0/ym1zEwDHNBbG0eVOaj1kYtLCL70HL5xmRXAy7GBb8KZVV1mCusy1stnU
2l7Ig4EjKiFs6FV0+4vWcl0dEBsT3D0IL/uGUAMCAIDAkjZsi1DduBFGya0BqWQYU2do3wxDo1zU
UB7w8hW+WNRTSzL/rsGp3Jqr9rBR5GFwik7HkjO9ycIYZxafKCxta6orZuv1S1fU9ForSHuLvlmN
dAjTohJ1J5Wnpq8egzJjtVeeTIc7A48VvVbVoycp5uPk2yc7Jvm947VGs7EVCgeeTS1Bt+Ftih6a
KBIoJCnS8FyMt1A7I+VbVGbzscKpAD58Afb8YnG09959AQhkIJywy6Ublq96fSxNxBIDerCuTz7S
CrHzULnEqA3MfqV4smg5XCYN4VdXv/uaelMWylZMXhB5cszxLjIzEayz9lRSOAZTG5Vo5lEEEwDH
lsKxiGSmN4xlYf6guRE+R2G/cbsPD4my7ZPA+e7JbgmTUjHkt2kJSQ19fUvmSf9ZA21fp9y6U/aY
A4Vo8kusGN+wPpKyZpPE4YvmocdNk+HOopfAPVXTNaFnrVPzao9dDPFJQdWwqFhrZXMnsOuBth/4
70O9UQNpIasLYTUb0JVVjtFTHif3Pn5ZxE0jVDW8BQnR6cwAu2/Qv3vRbZI4HvRsWKHBALthOAa4
ms+Is/EPgPrrS9YxGce51rnzsFr4VfWu1vmKteS0lb9ryJy0SJoboI9WDHRduCuVypDf3+sDgZl5
L6i6OpU7jHMriQmxcceSkvZnMk24YEnbspVm3kDYKdz7TqcpoyhW+RReUHUr8u9IfptuKQLUbPSn
MqmR86xIDwp1CYlIZKDU+Bll1q0Mhy8kv1AizJxN9Mdu2feEEkje0C/6QeyMaco5PlYHq5MmTeSJ
6k4WPhTFEuEtWvxjABg6kL09whfFP0DmqXtPRTdGkWHpJQ+iWbjDnYIni7RhWSJpze1lKX3vaog1
4bIx5n35Hd63R39f+a5yt373MCib1l1HnuT0wdENb2K4p7bTq/dxsRy6H2mysNPXAFTe/B4YgFNP
NShq8OKzV3RPcrywaELV7VUKnFKKPU1KPjtW5PfJsU+omAtlInkGN55FYHMbsWnY7ck0nLQ/qO1T
qt+L1ryVPON7ztkZiwMxsCO3B6DJSm4eC3/b2M8awXJOHTxu3WxR2aZ7K5purlZ8tACNR6MiAiNZ
oeWf3jXWrV1gdljBss9iS99pk6i2KASWn8Di8xKP80SpiESrg21A7RlDtqgxocaYaLd1CRtLy4Z1
IwmQqKzaulbGttAM6qqFgDUvkF0pyXMhv8fhsCrQkgw5XXrLccQApw34R8Zu0NyNEpabMi/WsYRa
KpZWCiIAgSNMcuNP/WD6hT/+8MVcuOGtnNU2JWZzmysymYcCe5qq5sYG9K8o6+Xdix/RyD5VCWBM
sA1lpdnWfZsRxUMH3pUGAdGAHK9IvuM7d+PLJNEZmuDQP7VWyvY7rAQeOX2yqs1bTb1VtY2gJAQC
KVs3Mal6NeyFocyMoii3uuW7Tugb38AmMBwB5i59LKQAFn2+eKvo754q1iEar2gE0Y5g4INy+K3G
EtdmpoomC4MsOXxLBKxXH2hmUPUV5dtcJ6gV47bUon2iVfeBDuVXih8lL9i5cDMMyTsYVaDNRI4I
rQ7XtvDX6oggAoe1PhscrDZaAMD0hPfPTCuf8hA9Q7fIpBu3wTJ6SIx5PsmPIlDiU8NUbdlctUmp
bEZsdEVhwu42NY3nrO+obgPNZzOXbNFXe8QCQZXMmkL+JhXuixQCC4NMmSZuB77xw+SwLuOFAjHf
rjZ9sDQDwhV/+OmF4S61YbAjVCCCMjKKdMPE7ExXjd0sLGhsvpIuXPPke8G+hptjyFQppvg8RoGb
mvZWKTF1elAtbOQsuEARhV2QtbpwQjTx9DA3UBdW0pOnlo4NMlDHPoSNk8cdQesOjcIZR7DddPhR
2NBAJCAZTF/aAUGUSG4sqoYlBNMmgFIEK3CmgQcmcbqo9OLOzdJbM/aPtH/e9Ik45s0+7DBVapoP
iDShtBbSrRcZDpYb3xTX37mJKc8jH3ECUT4wpD2jhrWPXDhOYQ+h+Gs7KuWC/b1+ZngXeemYWHaH
3GYmz9/GZwTPs8ky8dTN0AxesUy8YEd93iM4j8LWkFUDBp++9KWHvL6r3acrDzC5Fv7BTeu8UXCh
+/IQa6qyk+UunwiiarkfVD+EimiADilDXrw0UYc01igNInofzPWj8QSwkj76sA+u3McFg1vtzOo4
qtW0bG3YOWN/mOxzY/TsQIDL0YHfhU5JXRTxnH7pYJ6utA+pN8hXhrYuvYLplj51SChrzRxNi5Oh
1zHWxbvL9FwZQV6/oJYHW/o+oj0n2A3y2qSJd6226ZSN2bz2NUYHFRNMKla1jVYRNUhQfytidRFK
9g9Oscpfs34pzKW8TXNWUHvQq5NqDHN1IFKzeajizh+eU7bh6lUrlHUA/0O2EZmHnvnqd4+coYif
kGTOBQozN+9pPdGsQ0PaxnoFvR7n97EhokU4z8TW0OInM9N7oCOJVeJwVrCyX+UWWWW6LppyrUT1
NvUluEg6TVqJCn/E5AdqsVX5uz5GeaeB4n79SX99uj9NrTPv5zaP4ixJ5ZFGjP7NrZNs3WO2CmZv
zlO1juqZvIJaIs+epTnSOriys203u28cMaM4PfdWP735OxqkvQwXevH1HSl//tKUH3//0qnZuUaj
K8l+OLEfIyE0P5J8qbI7TXDhnJIOEfHXY/15zWJI+vtQluvnTSoxVBb6ykakJVJP3DH6qUT+9Qh/
tm7VzLOtp5bK1LOCgDf0U19IBxMmdL6HdXnFuntyKvzr19OMadhPq0KHXuIp1IX2A/SQeHyLq2tb
zp/3TO3cLtm1q8yMqyzeG+osO3CyE2Ah9W04L38ODzonuuG4z96V9ioXXpNxtrFIGfZdwcBzRMQO
T+WDdEcJdjImzK4MoJqX9q7pFX56Vb6Q1EqyPO3GU9s1zmcyzCGp+Ebjgm+lpc5yW6Po7S0oCE/Q
KlxpuMhB2KF708j2MAUFE4trYv5tAwjaktCsC9oovIXVc0DGl+CTaxwL/2gr8dpCP9B4ePkPYJcd
triyoR4gTx+7dzl/jI1d/9MYpgEsbODGdZLehdqThPdmvoAj5d3KPl5oE+nkoHYC2dxzC+szNbeo
qPVmAYn2RB/zhXUP1jH6j4OxlDFdiTCh3UuEyY1jkVjAa2Cj2novtYLOAJIZktfFqKPkX6YdQMoK
28u7SaRL9f9nZ8GgQtA6p1+QvNfeMTbMj13zqnHaExGx5STRLgZGHPNbkPw+xz1C2kLzLUU/67DG
a2cuDmMpVTVqld2T9QwpwNBuNIIjspCmXQOIIaOsuo2JG1UTHSbvt0R76LFohpyo/qhytlYqKy4k
FbrZjbBwujdDh+XuN8sgGQ8IX4lbfF+dybLJ9ukd49JDaaY/xap+DMK9l8G0sm8TSK3YXIQUHqtF
PWwqVYcdfC/UQ+N+0CKp7m+1vlgYxduY7hCqwX94KlH2mbSLydn2sedCa6VQH1XvIzZqpbgv9aDB
z13cq3l7LJv0TY0sxyaTVggkk5TKAe6HOI4Mu8iw5+SnQbno8Z+ghEFeMBPhm+qm2HrkSx/kng7q
ubdO3NdKPqSkZxSDcl3giIyhmopHDmS5dRRzlmkHIqMRzEeD0J1yV1G3grMM2XMMccfJST00Wu9p
zwMSE3SAYfVYDtsm3anwVkoY9DAzixAzgSDkVDaanwIrQFdGRKt3cxqdmyM1Jtovooyx+mOj75Pk
hLeQ4m1sE+OlYEEC0lm7okLdGKG39F4qNfgmfP8pStepPLfzx6g+5anqKK13J5FNJG2LkJ4Gc6mY
+w16pUrzV30WzaDU5xBrmyS7/3pf/dW+5K87HyKh35czU6QV9pBDFMbjB/ETfqBS+xpUZE9wYFvo
0SY4sk8aMMbKSdJvEwUvAfxIYVd0fjmDOtVr6FkjKmmxu+8K66ekw5pP6kni85pTOJUpVpAdtpj4
+yfo7Nhu7Hxo8ih2ogZarFnOYQcXFjEyyyPaKFUFCLjvpG0d7yWxbZOtbSqQdh5icNwYylVcnfJh
PYTVsaXMGNsAQHlTr2LggJnh+ycjsN8z15hn4kfl7lxIZDKikaS+B2lY5HV/ivruTXPbtd4Pcw1X
hj7GhFr1Dvr4vU83Wr23xvHfO7mMs4CrF2WX6liB7CFFjVAID+aL+gBVf3w1rlg3X4jLNeMs9ogK
SRFayBDea/+evkc/9Z/VSboj0aqVlXiv98q1kabY4a+zRTPONn++vaVqEOD33U+axrH7g3BCq75T
dRzL5+XW/2iu+BhfOpGn8/TTMRNKsikLV472UspmbS1sTbryQZRLl54e7tOl/c5Vh9gao70vQcXL
PCzjKqNBR1jFuCJWMiBygElGmozGoqOI70i1RadHs2oOdZXpqyyus62Sju6VSO3P0ZOunT1qg69u
TE8u9caNWC2BxCnKxg03K8Ou8etlLv78zPovf/pPz5zKNvz9WOpvAOrQi2HFWGLRBzkZw2DDC2ei
0tGJx0v4RvsUFk0e3UjBu4s/veSOEPp6J2kPI1xx6SMqQCKCaONVwH+ltBTp1o/YZhXwgRwVQkXd
N2kdI7EdDfp0MOk9inTlAgKTieO0GFXizo/fFeXeD1uHyumcQ7VU9hWGcVpFuTwKXpr0kEHix1HF
jjkzlO8lnVKbfmlLT7n/rkTyqRwBf8PEaX1Ymgp+3HYIaCM1dDN8KvRTS8/1OjlAuelzWmH03/MA
83q6YjQAaIO9lWzYXuQ8N1363o+Paglw5yeHskfGRC0ArDwEtgzi3Jp//QkuxOO6dhbCyjUlGcOs
AJnqlS9hcYgq+5uke4+6h5Rp6yY4DmOH0F7JSP4cCurq9Pefv3iadgPkGnlXe7l5b5VRdQtSiaAk
yTIbH/40xUQmthzodxEGesIyjlce9EKEqE424Z9GlqVRZo8YtJ1UlaC8o5suo8G8lxrilhTWYGr1
HlLKW0OuqZF+JIW8aKUKvm9HWaWhCp5RXLXlQFyZ/OqlGzqLijs/qVrPL7Sd31USKt24djW6DaTS
S5DJuH0FoMI/OhUmv95aQICmKsODMdgM9DrG/MXS+/cyiidiVZxvTBz58U9Nq3RXd0gmi0gtT71F
5KJmbvXQ2WYIO7pT4FdMiw6biACyZjzi/dOIyr2yi/2aNn/divVfD/vpLTeKGoYyzrR7szFxa7So
yGXLDNNNZHTzxrWAZwHx5Py7BPfZEBmpDR5Pw62nBRNaB6unCj7SJrnP42GlQ1hPoEb69CIVdJT0
YB2XZbPuSsA8dMpdmQPdYO1pBYvEM7dfzxQxTf0/PcPZwdXrtiurkZ1hDdYBYsK4msuv7it+5CEg
ESY5QkMbKtaGRlnRgTSbw+T/MO7zU9C+do8SOQRo71t3YFlh57QadxJkNh4f5QEPRFMabJTezBJT
lrUVvlLNxn5YndnP9c8ovkF+wDz8iLODSdmNLOm5pMkL6eU7MacEH2cgZYZwJlWLaFthMYH2nW6F
KzQGdYqF3qz4juS9lGfJERdToS+i6oSNzeh7MEh3gC3plU4Tvzp8/ek9Tbv6p2+tDkqRjdh+3WDn
v9TW0RYA6wbO7cynz7g0exA0idPn5pZuu3N/aUOXnUl0qcuXJg27TKoMkePOiEjXVGCn33KSOfJY
ByOduU4N71VbIH9cxXN0qLcIXg7xiiD5Bl9saNQrYONNvGrWzc5fiCWiu393Bp+de6bw3NLMeCr6
bc8xZ1ipK/mEaBlncPrCdw4GWwtzw2ue9TPdwdV2/vHy6DnRktx2hx9AcSXUUKZ94E+v9ywgCMYm
6tn1VVr7gU876Izm0ysyZxRK5lhAzIKl//j1lFema/5prLN4u2R7iKJpLHcv3acbGlgch3es2Ofp
4t+soKpnB41dQxkq1cG6cW3kBEV0ECq8zbSP1Ctf7sJ++qtHwqfpWMttIfqos24UaRLJNvREKsIM
J31pacfF1eZAF3aHX22ZPg2TanaJMf9ISQ1cPO8aRx8eyQ8gqFjLzqS/RbUTlGrsa0HShRPz1/T4
NF6TdW3hxsgj2oZmA3iYSsU2oUSP/SA2O52Tq/SmSa9MhAtB36/+Jp8G08Dg9TgGW+XgWI3yq4Yj
gHnt1V2I9pSzfdXTzXyIdI22Sp51agvEm9hofj2BLxU6f0XVn27cshKRmX5D7brM8LaKSrgXkW+b
9RylDYbovUnYLFsIq3N4WLdKDycgMLAjo82Dv0gMn5iTzr/YoWu4SzRFTcUjs71ZP8oNTHIV+5gB
2ixdjTDRl6VgZ1aqvImFL+8avEWcvkbo1KL5x5YsFS+6ipsnPZld6IjBaFs3IlFwgnVdzNJi2f7R
YEc8j/MekUesZzhcYFr49Zu4tArOti9w8nKEiUpHkAqzJFzY2UPm+E3MVOPKvn8hsdN/bSKf3nVQ
GiYSLIbwtShYlXAp8W33jUVrQU00FEtedL1V7dU2d28Dv2y2cYIGEQveEPFbPjohG9uVs/rSfD3b
t/whgZhgmT3frSDzDrYCytsQFFei40sv82zPkkzNDOXeG26kYk+/C7VfChtvn2uNVP686cpnsXDV
unrWa7RuCOISTAG33mrfqvLi35oI8nm8WwdJXMBavjEFHj+6bH+vMLBVq+4tbsMrk+1SG0H5LIZF
DOyP6igzyEApownh9CdZuw0TnYjO3wl7vB21wZrhSe+oOnShr5/twk4iT9/r0wws8P4pClft0SY+
NslLFl6pI0/v5g/HoHy2QwkLbLwsuK6nbKN0MjmEM6+ggfUX5ngl7r9079Pff7p3M6ibIs2me5dg
DohlEKVXDsBLVz5b+iVOIVaZcOXJxa6O7jv5Sq+vC8tAPotEGrq7Jq6kcOHYwQB6UBx433gafv0x
L6xh+WwNl1XneZLK1Q3Ln9GMxFWx7V99fe1LH/RsAUOZ6r1wunMbBa6MjmvyDEjvhD6H0vr1EH9+
OZp9tor9xPXGNoZopKvI8DVAfRMjjHdqh19f/8/nv2afreMg7UYPQ+Jsb0Lc9+TRnSmWpW70FrND
OhUKJip7rx3DdchUXFm/HvXPwSf8kN9nqR9Dgxv1NNs3QfOWRZpBRVxLVlGM2UUWNShQcDj+eqgL
m4hmn61ms2kydFBjuEcVFR3kxzFBKD6XTv2jNrsGpV36SmcrOw8CkdMTNtzXWkaQnhYBjr6FeAst
mLk5XgbX+iH/ecZp9tnyjvvAVjS3whQXiQGqpzh4svqdNCARrL61fn6ljvLnta7ZZ2u9SKRY12Hf
7ltZBI8FH37n2pm7/vqT/HlJavbZgve90LO9vAz3urdsg4ewvZXzKyvy0qXPVju4fi25ehzuJRxT
E6vHvXhRlFdO1Etr5Wy5dxYRndLyVpInPOtT9G34zikYPM5HbHOv7bMXRhFnK97Qwhay7PTugbfa
VfkD7COkd4Y767E8+fj6E1xaFeJs3Q9CqdshZpQQx7HSCVsaVOBlMUOX2EhbFyFHcWUHu/Q8Z2s9
CuqIJtGMBM0anQIFS7TMolrgwF/SMOPKA1348OJsldv0AHajDJfNwX5u45c4rjAjef/6ZV269vT3
n87UOjFstw+SBCOJY4v2GJdyvw6uvJ4LK/pX8frTxZHDVZoKyX+v77HMb5D7UWk+ysVCz67sgBcW
szhbzHrdtG2bMkJTP+EKh1ryyq1fei9n62FIc5H7nYSAZOzxOX6v0M/WV3agC7PGOlsFqVR2Ieyj
aB+qDn4gMg4dWOtNsg2nwG/wWrvjC+/GOlsGepwPqZhgkQz/Okm91eLN13Pmwolgnc16aHZ6aQZN
hOYyYbpQqrN0qu+QaY1Uffp6jAupkmadTXpNoeYhwiDad16IrbqZtsOtIqUNPGi2I8Wnnjd6k6W1
nYULWIndwh5TbU3E8hbVQlorXttd2RsvvcizNWIbrt+kZh7vq/5W0m/o93Rlkl2AEDRrGvHTAqn8
IRZFnMT7HEsNGygUlQRGArPm3f1WoSemSds1+tClhzhbKfmoNL5IingfQsAvrKe6urKDXJoN6u/P
0ACcjb5pR3sxSisdu5ySsn9AwwPr2pk6zau/5hbaL+rbp7fUxHop5SkjNBLdE2p8aI6u9LMucZ7V
Qufr+XbpKc7XuxdQ4TfgI4VI0Rv9PnKhCsByyMZrLeovfIBfteBPTxGZ2WAqvQ8CriZPcVXDppZe
vr75Cy/IPFvpfqhJdjlG8X58bx+Ut/yn+w1p8NfXvnTbZ4u91uo2Ru8e7+vBNPDDU59LXbpSg7h0
32drvMYu558ksAYSGO0xn8ylf/r6ti9d+mzN9jKUzCL0WFm09wAfhPyp6rj2jKFJ+zucoN3Y/jff
0PTmPn1YK0/Mxqt5QyiRaF7WYJ7x9TNcOD7NsyWbFvSlwxGQGVNDpNmlS/lop7v89do5dOn6ZyvX
biojFR5znv6mygO4/9RwvER9PYPB8fUjXMLmzbOgtc2zwJcnnl9jzJJD9ZofpTsODO27NvdexHru
LqBLfz3WhccxzobSzSqrtVyJ9gV9ZKFHffMejYm7NENn8PUIlyJL42yXqOQO5TrNDPfpO1pvyG6x
mMXP6rt1cr8RJ389yoUVd94f3C4yS6alQry3fGqPFEOzsrzyAJcufb5R5HIH5537l6nVJhYtTUP3
yl1fCJj0s31CTrShRP/DZBphd6QSyn6tzXucIrvC+frFXBribLvIZAt7iLGN9i1uXujksfQwKQxf
S04uXf5sy0iadKCfLodxkoCy7IZg1flXKhEXdiP9bItIZK2mpSSX7k5YdtNQp3T61+T+69dyKYrQ
td83oL4IDEl0ED3o2dg/tEcYF1M36Nv6e3Xbfq/ergwzTfI/HMO6+vswcRFgfxHxEPR3o3fMMPWO
mGFjpqwCMBWaNmtXZumFhayfLeQ+cG03gDa5h1uAB5dRYza46txZ8J5fO9UureRz6cPUvFrH7Y4j
06e9LQ1XUPyw/y2scgmkj8e/uIZCXVhz5/qHokkq2i7z2ooahylp3bATfv1FLkzYc/VDKCv96BZU
wVsJKzfaKksvGUZZX1/80m2frWetk5rRRgF9U+P8JnMsuMrdryv/j/f+P72P7PjPKVP993/x5/cM
W7XA8+uzP/73Q5bwv/+afuf//pvff+O/98F7mVXZz/r8X/32S1z4XwM7r/Xrb39APRvUw6n5KIe7
j6qJ618DcIvTv/z//eF/fPy6ysOQf/zjb+9ZkyJPu/vwgiz9279+tPnxj7+hR/70dqfr/+uHh9eE
33ugwRkK06Cq/9f//OvvfbxW9T/+Zpp/N4VtqsKUFdnS1QmM7T6mnxjq33VDthTLVk0EM5rNukiz
svb/8Tdd/btl26ZpwUenzqlPt1FlzfQjzfi7otqysKER6iasn7/9n8f/7Qv9vy/2H3BEjlmQ1hU3
89vS5+qaJTTd1hQdXzKqcWfnR+t6WhobGF6oeVktOx2LSl+xlcl73lh1hd9cKZv/Pvn+OZ4wZJ7M
VDC4OA9sVbOyUxub00USFVRW6DA2OkLy3GvA99k28K+BhCJsWcN90jqHL9SwEJkkVAHE2OPSFBZN
Fa8KPaCjnYfVIpUkCVaxie1hhj+R6SrbOLK1HPI7SNSVFff7cuZedMUEFuX1/m/2zqNJbpzN899l
7+wlAIIgr1XpykgquSxJF4Ysvff89Pujume2KlNTuT23idhLR7+vFI0ECPOYv3E8zVKflAccJ/ak
o/HaxL84PXi1CD+4iYfR5Lxwsz/Zf/984Kcf9PkV+3ssjw9pYNYa2FGnNYIJvYsatTN/20+TxX1e
2w+dRhG3G/z8UXRNdFdES/xgyeFSuniS2P89NDvWZoYK2S7n5LlN7CjVwh18RNPEeA99NHrLI9m8
cseSxwTRXNoknnDRew+G9k3EOu8zOJwf2kmDErQrN0Aovsw/vrwgJziOf36WZ8OYUkrY8rQdLqoi
GSxH+1td1tXOSyNzKNQMfXSWaJCg8QLxCFcj1aCWYSHvjViCVdzhluVuZifATOnl33N24hzhIYXg
sE6ez144edsLzGBH3a0E/mUmjk3S2gWCmTTAScd8HG/KMFyyC2Oenbp1TM46zlsceNs7+TJdns+u
XLCoKiechrMM5o9bIGX18szOtp7rKdusV51tpGEPPg8nUBNuPSvGittEVaNe92LoIvTM0r6AB2vl
3ycrT/2bQRamOpRpjpPmy+MTNJ/cZlwqPpINbD/fUUadoioSC+J4g4/orppsV2GwlyLefaWMtCWG
DW3/dZCe/WVa6P/X2Hl8dFJbNPf+7Nc4SLRV+RVMZPYzC1eGRxblGncjO+6XHZZcAgGnuEVzKHCp
Z0CCsSL5ppBu9mZMEMFA2tOZP2RhbtcfZ69z30p077HxdEL5yyn8qXtjtXlvw4qFd/Uxgbxe4aQ3
1ZROvaKfNWIRc0OOY7oMmowVpW2DGof04DTXA4UjpxGyukaP27+PKdJ1W6tPEaJz9YJil+xwj0jS
OGaJZ2T5a1fjl1RIW437UrYRcmtWWSM73tbadd/UFBKPqjQxOn/TStWd2rz2v+WIKCKGi8kN7p3X
TWUZ8KdRgSNeaacQLNoWhcRNJSRCkhD4hPML8Lczvx8adCcOi91m7UNUi+VXPleyRNwjj77XdjhZ
OxVpx8YkLKPh6I0x8F6s7Dpxxamk8THOnfwyOobwswii5Ussu9aCGdNjyMVFAri5Gavuc+r4fset
kZNDTZOdfB4Xa3I2pWOvcr7SKCBAYmUsS6QfPVzPgIlfjVUddnh6cRle5bWK/Ts7Vk2HP4qfAB6z
fJRckkWi87NYdutsWnRW870bDI51qLS0kA2X/fyqM6OD/V+Lt3sVVfCpQG9qmOJBlR0yo1zCQCSo
oFq0HRLvStU4R+IEgJb+XLYUz4LSHX41pR+hG8C16N7auS4nA14kQ6nIpI36LBX+RszaHaOHSNsl
rqRZk2NUJIIErFM0RPa3xW98stSxKYv3cxUH4k6bVvivSiP92Oz5PFOCBiD82Mee1Zv2oe4yCJz2
2HoIppbcDRjJxzU1h2XEfkCg9cYlRHdDObraUsIaHG7JvBuv6ylg13VOR0bgJQamS6lHuix96gS4
KVpxeptmEzI5iGeuogO89phhWD5cuakdgD4YT1ZMfJl9VA99kLDbsq26aL/ozAU82GZYnraTwusX
bW1EUhoniT8Is3Jz5rkcN73v6HRTaxWiPRr7Lvq5npvsg3rCigb97Q6qGUj5BquhKc02osvq1yh1
0d6Ki6i/4Sq1mIvj16ih1JnTofO0ZF9j1brzHlvpJtktEzproNojYExSJHhKu4hCXrl2N/9M+MfX
NFAQbgkRhPzEdnW7+zkqCnHX4X5YQozxca1YRrNk2Jpm7fAlVoVkgw9mDL9NRYiluk6mAAttgVbY
fsA3/rNvRJptiYIma+9PS5RQLKlcTBWdqoWgHZbYPCxqtCcgrMiNrPcYVg8QrgM8w5RaNnY+0oqa
TDjJA4BnlPt0hktkagp8jZO+q1zk71d96aI2uBS14PcBjvZQpbdZwMpeFylqTUh1oHjuDl5srups
xBsLfQ28srLY9j4tYRy/zmQPuL+qYpxxMoSLhg36swHMIJQZf2SBI2/GmI4Hz5cj7sslar5ESarU
Pls8XF+06qxfVjmEsH+bGYOWOkz87qq1mhAFrlDA4xsTNdxnKfEB7AZT24elxlV2E+ehdhOaxaGG
4z3HCJJd89GQo5S6Tt8Xbmh9bXPXe4PSK24o1iLQNU7LUqItHvtJt2lKJz56YsExPJDeepEFaVW+
z9CHApQaBQEqY4vXIU8oRDJj3pF1kJeQtf6w4Bih7+WiVk+JzhqCDUIucGaquIKjpoKqynYtGLhp
7xWD398PjvamvYW1b3/lp4glbNsiyx6LIZPzJp+bgdQjHM0+m5X1k2vZRyc9CC2Ac5FUP/yU8Pia
UJnKh4g7rEpDWw14lvo1CnGFo4ot17Do7uICmc5DMy1I4oNCaNXNYvKovIUV0Gi6QJLr5soskZPu
R0s3Bm5kgVeK7KUlsXeqigWHj1JF96rCjBuZm6J6tyhw8atggnnbuD7siwKdrf7ebWv3VeWNHiIK
TgBEueEf79GU6DEEQpu+Q6KzSH5ZuoIeipwh3iim0t4d6X3jvbJjxywWAlV1I1BNGLKuupuwusYr
Lp4G5GYqpPzyroJx3A4zSqz2Aha8z3pksWJuP+DDWYBUZuIhKzmMVawwiYGHd5W4BVNMg8S/KRYb
mZQOzNB9SbyBikJbxjbWuFE7vzGmquy7Oah1/NhZWVPe1w7YgNflkkaIE2a+1WxGwCEL4gE41Bfy
DXSbcfVF556E5RaLPMUcXo0+Vl5Nlwz4qKgIgbkudxo0JoIJBgKrGSbGg0vZ9eITL0U3YIXgG/eO
ol4FXCOzs266bcY46j8pLTUc+3RQHSWVSXr7NBX5DcqjDe4sY93N32fTmuKNcEOw7F1lgZZ3TF2O
gPv7wkYNTVRx/6ZKMjvYjGzbx6bi3buuR1Ug+2/iDNOcKRnfN80Szh+7SBfTqyGtA+uhkHH7YJBx
gh1ZCygFZW7pV1YTZDgGU7/FLjnK4/C9b1khatBLXt83pYtFt5wamIHLUGXJLey/sP0eyLHGYDmb
ovZTU8EQQazRKcYHt3bah8Dgd/+5F3HwGDtWlhwypGLbTUBnT0MbciFuqogj/1iih4FSTWqH8c5D
L47QMHbfdWJinaceBeSdnYoQmTDM/97MjY/tSrtUIddX5YdU/OsOGWbRzNmnqAowj9Gi5U4JggD5
RY0vBlrgxESQZl0vwDp6sSHSl4OPlNlsKv+7EyfDxykdCnfbWr73wMmX3xBbiXAwstoIS2Z3/gHt
dXnrVwleVVagmvdJHYFmWOKlfp0ErqnuwimZsp/OUIbvOt9dQqw/MujPY7+6J9gDDxId68j6hmYF
MV+fmowohJmLz2PRuQCI47xr3rc6sl8lrge3sbMcOgGikU2HQleHVF4kMyxGM5UGBBR2lL+N7WFV
U9CG3DwKzaONILyFNqOHhZ1RqcZr3PE1NAvPbuobPfO2b4fZIFuR5D4Klk3MXQBUugHYCzgA8w8T
2ljpYlBjeZuBq27E15RrBqtxnIMxuwni7JAmiBZvQioRmN1JUAXc9So6ZmnB1wXaM36weoVfGoTU
9JfwQoGT0ZzD0hm85VPSu8gRa548xBS6CCgWX4gfFNqJ/dGNTfO1LGcFF72T4hN6z3gEm2iJvpGq
Vd2rcCE6G7BxGk3z1tclglRDEaQ4vNWT2z2yH1rvR+oAUPxs27Xsb4gd0erYNsEQEqgmyDolm7x1
En3jToE/4iRgfD0f4kxH5VdCo/J1kdACgzGnEK/MnUz57xGUc6M7hb2FgPs++zZk37wIgv3iAU7l
QsukbsBIE2f7vJFFaP/UsvIypKNMwFJ3mS1xKwU3HfXD+MVa0hg699j3H624HvPXPuEqiq2yQSY/
V/jtRfOErnBjzelHzFInBRdJYYKiZifzrjXxa7l1KWFEWyMyF27s3OGXYgsEttwA9fadRli45q/n
FfQ9y5kQdq6a4KetaZLhstn69zML6CP6N9n9VaMNGkN2EeSHWadJukfVBmG7Ps8V/j6xNpulcdSX
sGmtzzw2Toe+ZpAhFBWRhlynVTx8MU4yQP/Rq4a018b+vLLCkeLKw4nXRDlFBHE9M023M+7cRpui
TEyP4QJmbmFtATkMy1Ur2Uef4G3RgXvaz1kCq7FU84DlT5DxKqd4cQoI6X4Xbiq7Nt9t9gnSwhWn
HK3Yjk6T9LOJBypccDuSvGY/dFz6905g/OC6aLTCVaxceuLKKpaoO1WteYvIfVodZr/zkIwzontU
c2jMrhxXTWGdxsa9Vjm7qRzjYdmGfSl+dmVBx7ssbCxXSmzMk4NEs38G0dgt9m1nWc5nqn3KOQSc
49dRF5lfWibMAPXdGXHAxBcPva5WubY0Zn8sTuXe916VroKpYRLdzOAffol2tcVrcfxl2LD2471y
JvnY+WYaMbKxetxK5tUFYMljc7+UAotMjHlydNN91ZPFj2J0X8VdhPZ63nkTHyB1WolUjN3C+fa4
Hobt4NQVOVO3DHiojNFq2WYD6p98iSjlAm7SQb/VWBhzMPheGGHFO4lmqLWNSYztqxCT5EdKIZG3
tSZNEpuVITuqbuLB2QQUqL+qRKyS3gtqAfuu6IfPQ5Ji9FuMw/KtmJLB37BVEV2d5wSZg7qVi7fq
r0VqP3c2FUDVFH17kIWssx+5dsPiu515U3bj6sbWhwhVIOsQJa7EmTgkut4VGnHuN9xP7nCt+T/Q
Ue3S4R+tlH9Vzv4va9XP6ttvqp/F+675+bN79bX6H1HVptL8v/+jbHxe1S6L8OvzKjh//+9qtiWM
+stQRDJ4UVEtcFbA+d/lbP7I/4sak0/RVZD0UnP6z3o2Fhl/rX/b86mDuq7WkurQPwVtSzp/CXct
T3me6xjHBf3/H7/t/6GkfdKZ1sZzKPpRXdZKYiNF/fd5HcrActERdaiPk7deDF2JHlzCw1qg9fhO
Z9NwkKldfED7lt4KYs/lAder6WZuLCTq7KHZ9N0i4NWJZtk+WcY/FGef1/74Ze5agVRq9ZfwBWXw
578sp9oShugdf0TsvdngX8opcmvxULsDnDnLyXYvj/e87vfPeHwOKZAf4X+edLejAWOvZQ6Hj0S7
/TYb0Q7OE9L+l0c5qbX/PQwtCSq+tu/Z3hl8DOs7ESBu8rEyaUqnGDstKn4Y/AaRP77z8Fq4jhKv
Q47WxUXIoFZMMNI/vPwr1rX7v01MfoQnDFV2NAe4+qhDntQ4Y+KVNvC98mhpCxAZPnWf5nrONl7u
9Y9zY3fb0sv7B1mXMNOdQF0ofp4vgicJ81GLdl2PCvxpw4FaVkuiL6Zj0fkjFZ88v+7l5D0ouxNU
Jsyw6TVFBlW30+tkclYzguTChzj73J7UthAU04xHTVOtf/4Et1J0qbW0WdgdGymDaz9H5LFreCVf
Xuh1IZ8vNKNwfo3knEkymOejTKQbtSC6PRLbN2iSpkjZRr3eNwkWmC8PddJSWD+q71PTBMijHKmk
xzX0dEYLdkOidOb5OIsWW8mpT4gttHhvp55/O0iURBBEi8Qnv7M+uWPj4iRqdYfYKuLHgKYSssIq
u8SFXq+P5/P3qS6z21DfcTFPOSngI7pbJ3nfjEdXYf7ja0ncWRySSb+dSKqiGKnVl1fhfMF9zrDm
u2ruR+e0ri69xRkAK85H4pAOgw2yg1Ci2UD6Zi7s4rOhfJsNxPaVnqc9kCPP17ur9RrRlcMx6xFy
z8noN4s/RBi9tvLCrJ53C/i0DKXoSyjG05KO4POhCgipVRSM/bG3inyHy9YK5AamFDRavwNZZ28F
wFAK17na/sv1XEemVUFL1gj28frLnhwTxPujykmb6ZjTLDqIrrc2II2ynYO34YWhzi58hqKEYzQt
XrqQp2osUxgVsb9gMRE4wb1p00/oB2EdaJDqBGX77eV5nW1MBuP9dDknPLUs6vN5mUqabBiC/phO
KCaRi5jiOk1Me6jIEe6X2MrvsHi8BNT+w6hC09kkH+cNN/LkOyLems6FiezjkubBtxSxDhXDWVKx
tA5Wj22cmS316+WZnl10BBhYkrjGE0wW48vnM+VXOAOZvX0cwnDAmRmXvIUzfPjXo0jJJefgomKM
8U9ez2IY8aykQX1028jHyrVFQkBNwe7lUX7ziJ/dJ7SotdE2l7erWcKTOy6YS2BVenCPSeW9ygHU
V6F9bXfVQ0ZJbmi2Qn3usLkiA4my44RFU2LjgYYytxsSPkzHl3/OH26ANVLQHEpCOWK450tbq6iy
0El0jx7pYhunV0s5beRS/HdmTR+Up1LSLxOnTLc5NeMyzJ17jLDjim/QYlB38SsPkeitessiyJv6
O+lW+MOnleJfuHv+NMmng5+clFKYzM+b1j0WPha098a8DqMLzcjzIaR0wVMIepGax+tkiEEVhZ1Z
CanmZGeUxZt8l2O+jrSjTv/1PmWTcvCJK4VZ/+35J7PG3HEi2hHHenTHbSpXef+6rC6s2W+dsef7
VBopPHvdGUTwp6A0YZIm9oztHz0Pl5erKCspJ49ZgXNAsnpgB7Qamyu3XOpboGv4l3Rd9KsuMsrG
oZgS2ji143y2+9zPrkTg4kZdWk5BvlfgX1JQAc+vAieq8bggY0aAR2cmuFrqlCKEpzqkiap61aRz
i/nKczvk+BtIJyPFHPsQxjV7pXU6hMLUEPm/PGRWLl1055cO88eP0pWIM/FMniyzFmkd0psxx6LN
ym2VB4omaTteeDHOwlhfEsaCErF9Ehm9QoKePk6FsiVt39Y/zgF3ZxqIAsHBjg7fLT2+8YZceO7u
+9FeHpIgTeutaLP8AqbRZYjnH9pZMzQliW2AcpxmKYvlmXZCJv6owZbeTFOPTznW4AdrLIstpfR/
naWAVfGpygIbENIG0/R8yqWz1LlouvRoN0g4mwUXJhcVic3LF9v5wjIK/3mX/NIoynfPR5GTCKZE
tukx4qVGDFJVepfMNert46AfinBo7lBcCm5UPcmrOQyrCxfCH8df01KP+w41vJNZNquaxGKK9Ehj
M35ddcNnqy7kXVwS5Li5RYlkmiD9qtL6VEcivHB6T6Cka7i11jhBXAHP8V1k+J9Pf8pGz4oiNzlm
EV6ttrXneW3uKATX20nN1YckClE+ndGw7xVxg1sv2aGehXNhb50fItcjA3YJoHla/VPIqQwqOs0W
X0EYb9lPcdde0Wls9y9/6z+OomxCZkBQYMDWb/EkwoMlTOHKsKPKusu3bTZNt5WdyH+FZfu9pAB5
jOvzagPG+50RPhkFmxVTaC9Njy5MyyvUvytsm+gTvTwX+afJaC5e17YptnNOnk+mp8UUDION64yV
esDfUUagzwceI2w1Iuf5wxJVI5JJs+M/4mMUvcpyP//o5qP9HU25+BrDxmlLD/GXMdPwy9i9hVwP
heEKFlxBCTK1UNWa1ALGGIgkKoGp/tIGKWZwA7XMq5dn84dTQGCqpb/OZk3Xn08G3VlUZoM+OeZL
jWSR4axPAcWW1hICl07poGZXfssL+bYa5v7CFXACBfv7i9HzJ2D0BF/tNHUr8zaLK/LuY5E1GvdS
HHs6qxI3jS26XVqhmzmryRzGGtHLWo/6dTlgCYHZH64PaXAJO/7HD+uC8uQ5lfpMH8yl8uOPeZEc
/cw2N60dl7sxcooLZ+H8Nuc5ITb4PQ4ltpNYeaCU3HTDEh8XujHXQTpFu9gPaR5iLHuzlHq6MN4f
FhmknWCJbWU7nPGTsBlIa8N2bdojjZfPlYGxUUYSopFw55tlUu4nyLyfBqcNNwN9zhvRo+o/0eK6
Q0EjvfCanlVlqMMQXVNYdKh1A749mX0U5waviaI7hgBz6ys76FqssGS+Df0WwVa1tI8sXLFzQycP
AfeExyim5P3ypj+rSK6/grdcU8AgV+IoP9/1tcV3TpXp1pKBd91ndfdIeBrejHbZb0ebpm+O9cce
EnuxozuTfet6NX8ILPkTsOxDOXfvZt34FwpmRjHqk3eet2Ctr9AadCmwEG+sf/7k/hLl6BW5Fwyf
DK/9fdhXySe3bbvxKtA0rq8avOpBkDStwBZ3nPWr0MvqT+hpON2VSBZsGFDqz17XRR98icAetWSc
mX7l4psAwGsc6OzkbuYi7BsO4kOOkGt3Zc1R+aZzl6y8IgS3P4HD6if8vsfiQ+2XApMupbOHdmzF
W8pt+Yr9iJ0Psq0U9gsgEFZF9LD+AsUp+l7yon7I8jLBqwxnQOB0pGnzFao6SQdaJKjfDaNVfCny
RhwBxE76SvdlFF85KkB9R7hJ9FUi+ZjgUpH6d+XkFq+asgm/D/ii8ippWX5Ty1x+KEWkfnTGUgjY
pbn8poDNNNfSnZxvwg/rt85id3RqCx3iRV7ZBLMLe+k+7lT0vfJNjsLCSHCOkj3a0bXvNx+stpzB
oyWVv1zraKHzUkZV8tku8n8Ilv+/hfG/1qrNf93B2MVz/LSBsf7t/+xfeH9JbqbfyPl/OhekTX9R
mgcLT3cDUPh6p/0DxLcEIH1gpRwUm1qRzW3wpHEhaIW4a8mZgig3nVT/qnGxxmBPDiTxPncV6FWD
jpSU1OCeH8jay+JOy9Y5zqqeb7EpWVUyHOtb0Tb6TaSK5U3qYjgZGK9/bcUYP3CZT9djLbOHuRvZ
2k+W7OHvgZ9Cyc9jRodpUePEQZ64kd/1/PcgSxmF9miZoyMTddM5JRCuLCnvnIW28uB7nGerLHZL
ssLs44wA0qrkddCl+QUNorOX0qFQIAnm1rIdGLn1z5/cVMECOrLwe3EMCqxkojBqN+m8tIeX5/v7
MXi+/oIJ83bxKWELnZIB58y1gk4OWE0HaLs4GuiKB0rpeokooqdYeu2BH9wh5Lrgn7SMP6eqiTZB
oA2Ko3hjYo6W7XJR9/spDwsQ1kt4441BcAAuJvcd4OFNkA/TnQvsiGijdnbCjtqPQKIg3be/7XyL
pt6GSoYX3uTfNfnTmXmCMusac1HVOckq9dzJfACTfrQK+KYUPHXcvC5FfF9jzAv9/iAcOKKz3lQl
MI4IuXUQf04PMGuqD1HYb/Hy3klVXwHevs3zcpck5jCVw/tOa8AHSFzKGb+KC3IK559d2B6vJa5h
hNj86/PPjo17qcau80jZ3PpgeWsHuar/dbLA28eZ9x2XDUYSulZynmwu3KxL14sL7zhrEEsmQXFi
huC1e3lz/caen3wCSU9GKVcIuECn7IhQ1YRBmYwQ/Jjjtz2YjnDfVBM68mmIWnqDq5C9Uwgk4C5Z
9eXGl2PzKgLSY5Bud4p62zW46m3rrKbsVy1uXm5zf16SC7/zD2tOt4WoAOy1pGF5Er2lWZO1yuQB
1cjK2voWuqmSnsCFq+VPR22trLLgBEZ0bE5O9Fhh9B6hfkMxSYnDUMbVXS3t6tou8DAEESyuqxY/
uiTBD3IpgMXMXS3fA9wtPmsZzxur0DZA6CjezWXxI45a/zBOBUURQFZXbjTgCNi7CgPx1trx7iK0
h/HSbu7zYlOmnf0W6s10KxNZXsgJz0I9mACSHJ+EDbIFx+1k/Yo8lhIwXXC0Qc/ckvVjNtHM33iB
0r3nFsU1Ak/Drp8qoglgyK8KU9ZXZZk576xEuLfg7XDbiwE5vrz91qfj2e4znH7tSloDtFzofzzf
5HoKHa9PuvAxlIhZT7EA8GbZ6s4L6vJublR5zbXWvGrz9lLStca2ZyOT5VCTBxRwVjbs1NK7MQZO
jzmeWuhNuu+NlfxsisC66RI8wl6e5/oknY4G207QmKMYyngn8xzR51IDp8zP0ubaL82y6Ufs6enH
tpuqxrBIxrW68HCcJbWG8db8ggSD2EGtS/DkBglLgg3AqN4xEK5+TQfQXBfAoa4lomGfTOSb7ewU
GPEtIKMJjC+c2HVKJ1OmnkP6yHmlVXrqKJOIJW27uOL+CgecZN3sC85xxXU2p+OFxf3dVzkdyqeu
DfZDwl1yTwICYIZCZ1g3HK2h6dFsr1t3HxZi/DbUfYRJzHhvRs8cxFh/Q+5wfhv04rA0E4Jpofk1
2Hm9IRcuH+gNfemnAJ5L7XwmrjK7xZIYesp02Mx0cHeZk/6C7xG/pu1UXwscWHFS13JTxkFzp3v1
uNizva3AewMpwtlA9Ja5AzCHdYfXVHeLsIOtXNytY/qHOvObG7CvMwSIOP86lxiXdLbubsoGJNHU
4qKMim17LZyFXpWYLyV/f9iR5MM2FE6CSGl+t7ifbI7WaHQtq4myMSncTg5Zvc1zLAVntEJvFxfn
jSG/yAL8w46kpEoOCQWQNNxbI80ngybkIpWqXLIOJN7upwHchTCFdci5S2/KedbX4VJXG0r95k1Q
j5csIf6wJSnv0ZjTHi1WQALPh++0PSt02dknkbLBGMruoVLhW4Gw/YXI8CzB579PJkiAoGgm8ZCc
xMwNuA/XnyP/iKNx8eD1dr9RsbI3LS1dnFr1uEtNM16P3qyugYi1V243zhfUTs4DZX6EgtxJqGyo
Lp+28Ka8BS2nS+tI58zZNJ0p7/NK1Pu0yaergILILWaM6l4C5cPXucMUOyqjQ2vXl0pKf7hs+ega
N9yVAypOxeridHAmXVbmOLUi2zuEpvQNy/J1Mut34BbF9l/ftlRWlFob+LCXT/FFyTw6Q1Eo79jE
k3tVUWREx7207y01A8VIZvkaMe0fL495FqAwLaheRIRybayfxlFjNiLqK0bv2NqRi7V78bWZ0ktG
BOfAE/AzPCO0QPimbKuT97Iz0GXTbowfSwvQFD2tYdular4ZR9d9FxiMi4CtTLdhXvOeNW28j4TE
Jir2u9c5fsXYJYzVpa2+hrvPb1+eUM0LuZYveWtOwmGQ5EUny5bQoi+KrSvm4T4Z4C8IbCQPnZ7t
faTUvA3iGtv32BtvW9Ch+7qL5guf/Q/7XaJdzOGm60/sdhoyl6XI8hARskdTqIgrO+oOflkNb0hb
gy9Gy2EbT6bYl9RiDzrK09tiGFCJL6LuQmJzHtb8Bh0A+QJ9tqJknl80yUS7bArq+FFbSV1u5i4V
H6BXkwrj9D3hn0rAB9ssD6PHzuvhPL28F39bdDz/JGt/DICAp501WT7ZJs5U1uHgD8NjkMIMKSup
tmNZ4tDgtPU10el4GK1geKxjIN1BuhSY3vr1ew/XqMckcKb7fhraL9TnqjepI8P3/WzjqAAF9LZd
eAuHosW2uPXaTeFG1lXvBlgyzQhl4+m4XKe5FvvEh11bpLa/SbJm2ExQ2S9EjudXiuNIbhRidXs9
EidTFGUWzVTmsO0tg2lTNZnce4l0N2XtD/t2ktOFNT0/3yTWBKoKaA5J+Fmq2mRLW5mIT5oPMZa1
S7tXVuRcCNnO0zFwppQUKH6KNbM8lSBz66zIFl+VWIrNHvau+lbmkEfHcqFZkmAHUi9Tv7VlYb3J
9Rju67j9McbS/p6kWXzjdTkuKYDgj/RQL6minb+eZOgGPKW/NgvPoqwyz6wul0X6KGOI2kVY0ilv
SvXWrqxLTf3z8wNsgDh5BUSB9jh9LxrVw0oqZfG4zLjNQCytvvVzUmNAXY37qPXit0J20Bj85RLS
7A93iAMsiteDg7M+myex5Aj+rF1kmz3GrpHvQ3SVIWrDa7E79LNpUJXfkgD7KiLH8kcXBO7GeOBz
Q+gB/3qDr8kaWDewS/SF7ZNUtB515AyOLh4tYaXXYgggLbrlxhR0yFq7Ki7s7/NaDBfgb1wyOALq
Dr9J7E9iMy0xgS9kXjzGapkeO/zd9m1ud3edwtJNe2Z4WwvQfUPe2NtIJtRWJnR57aSW98jOLAc7
0GQ2EdlxEeXWLbwyIptkxIUwi8NXrQcVMqa/v9e5N9OQBBLhz/10p9yqeVvVY3xhPufxLbc4S6ft
FbHgnWbyYQk1TeRt9NhOY/ahTdDbsZ0QXlHd+PsBSMhm0Yl3KeJa0+jnFy9VA1BuipIp/zxtMuWl
58VRkCWPPJbpQ5AJc1sGg71P9BfP/dbYRbPNrWS+w5x8eJ0U5pI+7PktpQ2BAafm79rvye5tO2mP
gMqzR95HrMTnCpZdVA0X1vb8JmCU39hBImm0Y9Tz523ObbO4tUkfcQLOqMtBo0yTyuyl4zYX3vQ/
DkXkShsImAtyNM+HaiIXykkPfzUr8fhsTVBvVKI+Jto1F0b6Q2zlkps7jgY8u+LFT2blx5Zr6TnN
HxE7NztBbWAH77E9mFGNV15qufu+7T9ZpvJ2czd3D1gkzFeiR2ShcZ14i4DMeCGFPv+aLuhibgHg
WgRXpy32OJ0s+Oc5vyho/X1ODe968a1Lifr5SQE6BLhHgBhg+qeQMMzpsa8WY/44eFV8P5jBva68
qdi1ZZQffKfXGwQNLulhnX1X4Cb0LUB/KOBEgLZPviubKlsgcD9aRv3sdRPthjaV2ylsu3cvB0Pn
qRhDKQDoa+aH0Mtp+8K2Q6+z03J57PMs3k6uP2ypplL+xgbkNlxCBB8WXEYiNfX3RY/lZj86+c3L
P+LsS3q/H7KVN01X8+w3yDUu9aCnP44GDmBhhukqhfdx4VyefUk6NXKdp29T7qM98nxRKQPVhW2p
6nGQTXxjtULfozI0bpRwl12YeMGhq6vkwrl5HogRYdJoWlEmBpQUddnT5U2FMza957cfYcjfiz55
247JeJVH4hgX+a+Xl/EEdPL3YED9wM4AoCEWW3/Mk0dqBmWWiyrsP2Kx2KDm0GngIm6T7l1gztdd
6c9o93Tupva4H/xG4HGRt6DDjKVveGSGu8WlwW9Dmr1CeQumYDS0GLr9H/bOZMltJEvX73L33oZ5
2GIgGYxRoQiGpA1MU2KeR8fT9wdl960kFSZa3vXdVJlVZQYIwOF+zn/+Yej80knzsBvl9LyxMH16
pwxBvXT2rQmfpe37a3kov5zf/nNWcC84aCE84nwCheE/L/ablE9OrNE6nmQjymMpchHGrJH7qGgJ
825TLXTlPPm6aEtiLkBJdE3vD1PKSMSAhHgabC0NcfRpwsrJptCxOEPJpoOvZhfVfmzn7oEl7RyL
BV+roZ/zj4ICNnSgIAWrgYo3s1NxywzjL3SEy76tIv1Ny+zWBxvPvjtughHWsLQ1QJedHw1YjLdO
3OEtkZhqmBZKs1va2Q4s9WrS4fnX8veTMWEes7S2KviSjVUMsypbYnJOc58lYWYNutfMXOrPi+mi
1t4uQ5XHoqWfhn+HOOd8MWnEuxJ5FSknOTka9y9dz14qIxinevq0yhxV0pqau7YT5iFKMQ8hcCGl
7Nmsbeg/7voS9izMzyGQut1c+XW/PwMDmJg6goVr0PRfAEhoxTtZWjM/zq1yz1AX1Wfg5V75eC9Y
3n8/A0bOsMUY/1D3XuzDVZb0ajqaysmZ4zEgzNkOjGnskBUbxSMmb9yruiksdX1ofJ5L+0XBxoZQ
ZIm7PX4w3mqOFvGdjlp4o5k/MGaYrzyJc9Bw+4nAZxvEAG8OGPvSndZI0olIR6Ge8sw0Azozxxcp
zDL+DWSWY7UcsFZI9qOIfzg9n8mfV8n5QfX31SmmGIwx+N5mT+eLpInqRNRWrJ1QfpIaaOMHkcZg
lGWyDldexm87KXgVNatFQK0Oj/fSrj0amrVriko/0UyUO2NUo4AytvL1RovvS8ryKw/2ghL1695o
oRmpYdnnAuBcnBc6U9+Fk14Hoo+Mz7I09Bul05tHV0XYb4IiBJks122wr98IsRq+1pXRjtC7/ClH
qOL9+Um/d/tgCvbmwKfYHJTnTzpRcoHiWdFP6dzIAADc9BYaIE/PByOoxqvZEO+8WVY88LfNTJFm
YfsC/3GWaDgvxnlr6yc2+OiWupA1VC/qg2Er5bUnfd7Q/v2ktxGcwoazke8vPjMzGiEtjazhsa/t
xxVgOIAF9MFCI0wk/Gw/kLqlvCl2RpBtUaiH1kXdTpcqAWq6F63mLWTf9H1fO1MoTLX0k0W9diC9
+xv5xlRUmZsn3cV5ZOGX0ayRoZ7mSTOecXohSRv9USibMcafzqh2ZVbbQT2t2dOf3/z2pM9PQiho
cI9hA0NGY2J0/iYEHVOMG5nKXqdpuznX5l3nrN2/qsF+vQMADHS3uurwX5duc3ggGDlqI+O0OT9s
di6bD1Fxjc/9zr2wfDeyxiYZZsB2fi82EWpuEhfmqQerJH+ieumM6RoO/M7SNajXHXAY0C9QsPOL
qKJDcg/37aRaiXUTKyI+GGNd3VpZpXz41+8GnREkG6jhANuX4k2ZQwmCb2aehiqJwqZiVFnp5Xil
cn1n7YHZ8l5YfQwrLycVtF6JNXaLcUopdPYrLgh7GHTmh1nO+a2sG+KnFSbVeucq1z7NX/vKxerb
FOBU5QCKcC4u1n1WW3jqQA0/qePiJqESCRmFGTH0X4uCVY8irsK4V6hNdpumU/baDcJ5Brlqj1aZ
Ot8pidv7Bm+UNzWJO2JsJjX6Sva4+BDrZvM4NIXTe6Kyd4OhMFPPWjvFEKLI1m+lTDIT4wol/7oO
slJDazOW8rXcAhdgWtvcodGLd3o7ZRwCs5o3XtY43Vc0aECQIsXiqJocM3RsxEisf9pROUYNtmwr
sYWe2w3md/yN7W9uO22qqVVPMg9PIanfJUmq+Xj1TGlQmGNTI2rsrfa2K4DQ/dTplK+GPtk/hIEv
Urisy3xIkaqT1KjWbRHE+AB+hG+ZftSNsTGY4dXRU6T390lNfIw/6LJSbrrBsL9vlH8Ppyr0KBSM
c7rP1hjIOFP7vEFFUme3rpnP5Dy5OFz4VqUOd7gEkQ3TApZ3/qJU9mc5syy9sdOcHbJFFfKP1KmV
o2Lq141Er/dBW2+MTyqxfdPNlDBtb6yDN0LyfSM4BwyqZQKe7OYWXZBvLlH1dS1hBw2Mx+KbCjkJ
Yi5d6j+mZQDsoqxj8+0r66FlhJfuimasOn8sZ7xMajfLCK+36o4TcsVx/qApY/Rx4vEXnpVX0yme
hPWXOxbikOpZ/bi1KDfsqvgr4QLX/dCj0ok9vWzq3F8EWYJeb0Xjq1ZkSxXQlwyvTbvO+X5Qh/GT
szjmIdMWU/VMvbN/5EmxEgvSE3zdNDbxOWqd4Xq4DlVO2Z7K5KFVYeJ4ozDbwm+MaL0xprVhHG1U
8qkrhz3WioZ2kBnNtmeMEdn15dLJT1MrNNtXyhi/2VivF2+pzQFSQhZv3vNa1H7WWI/0yOrgemup
mq1viw4bcNii/V9zvYCnqbg+DZ6irPqb03T5M6aJKynHWWrcDbGi5MEk8QgJDGtxHrWhiXxFtZNP
Kk4vmH44k7WLhyobsfnpe/OmXtdrcZvn3fGv/Z+THioA0zNlGxycb5oCS8AJGBMaHWfL61JL6G1u
u4jNt66HSAevKxwrI939eQN9p8RGRsmhD9gB25sK7/y6hd03SxKZ0clyZvO+TaP2za2ElnuT2f3V
diZCtXrMwphBXtDMYxtMuJwd4lIzPjhmSnS200BCaOn9+CTJkqv19MrJePlkmCWyi6Mgg37K6XvZ
a2Bypel1lQ+n3JzShzzui9CZUMYZax/7OMKpz5Qj1wDn9y5qciADHwByg+6dPxaFusxBdTdR7drY
Q2q24pNuvIZKEkp3Z0/Vjz+/h8vycrtJUEFmlNtLgH5/fr2p0Ua5iHY6RWu77xw6+yWTMbwntTtA
BbpyoGnnSDCOIVulwVG2idZ5qpfq+NaoLKlP5nRCTzrvDGsd8M6ylMekTqdDxsng9ybxr7qbdhi5
ZdEhocdDZa5rOARlbTAwusZ8qsC2WBvbsGLU6CM6z8Ikzfp7N7JlsI5SXjkN33kpkBa26uXXUO2S
tmAUfe8mZjqfck1au6k0nCc10XDmEpV60NoRr+hZv8bte+fN6FslA+rKGBkO9PmbAXmZi6Gt5hMe
g0TEOkIcJhh+HqzTOciG6VpuxzvX2ziEVJwb+wXf4fPrTXkx9BhsLac4tp7TLYcnymMTMyn3GBuy
u9LWbL/+n+UFCwGXBAcAauviafHOr1YOazKDUC2nvhPkFGOV5ltud63DeOeeuB/AJKp3wL/LmIFJ
h5adL8iuq6Gd/cmU5XGYrWeOg+GWFv3ax/vu5TAwB7vilamXUzLKNcWOUwwE1qwj4AMz2dCEBH0j
RfMD4Ol/LI/ODPz/Sfl+5xkCksGnoUoD+LtkL9bLNGO4W8nT7BjJDopyvavxP3391zsEp4PtslHD
IuPezt9UZQknwgdbnpTB/GoW45OrTT9jufy0l6m60utfEDJ/7Q9Qe3W2I6bKmwD0/GJx4thLA2fk
VNoIyrQ8K73JFms4Zb2xxxkwOcxUXJ5wpvRmmtLIiypi2+ykin3UYrrfKCZWZtQIf34Gl50FgBtG
2TSowPOs1V/b2j+aYhcDxq6S6ngS8TTtGifDGUcozkGpOfL/fKnf4IftWtiNYwqjbg4Rl98hIzkz
TSNnPI2U4FiGSvHSJig958ZqQr3H6LXTFxigxKj7+BbJ42L0zZ687uJmoBLf/7/8HPYFkHrGQMxA
z99IodYQFI1kAg8Q7c2qcfRC0JgfysRYPLmCPfVTrUO9h6mnRXg8407ZBsSS9Yd0rOYritTfoO5f
T2eTO7Pit+LhYpdqprqMbazWThJ+9a0yobAwF0pZFxpCgG06iqGkrPYKyW5YEqbTwxZnsm+djFpW
zgoi8C6016Hcu0xwfUfk2mO/Fk5oNqZ4GPGEPa6FVu4KJJ4+xL8lGJMk94ainq8QhC57u+1G2NiB
FFzbZNRzcfCObjlN+H9PJ61A1VTXrv6APzcnSTIonpNgj1cwQrg1MuP05zeqv7eYkWVs+xRnC3jg
+RtVJr3jhMY2hq2jwfpTri+QUimPF1v5qE+ZG/Sdgeev2cp9ry35Xpbu5zSLtA/j2jRvtZnZGJpX
hm/ESroHCxa4gKpm2M2Muh1dCLQIeH0K0+iDsUuMndVOkY9fOf51blK/OpjIeiUfG1OntCNLsBtv
VRiHno6rZNhYxuwjbS1IPdD6fdtLeaWu+33bNLagYQb6zL909N3n958nA3TZOZUn05EYS+v1TOOZ
mlfe7+9PGY0i/TGTb7g4tNDnV5FdrcwlNswnnDRHX3ST7UE+qm7aYRZXtox3bgiBG4wIxnhbCX+B
2CsW/AI8cZXTCI9z369TuyucMgr+vG7euyGTangja7M9m9vh9489MGYoSyeeqycIL3jyonry1sZ9
ckp1DP98pd+PUfjRsG8xx6AOoTY9vxLay475Rwv6PqkHbGZb31LLD400j2gkjSsP7/fvkNE2bk3M
7JGFU42cX8wF2VU73BtOuZVjYBRLxSd/obtXVPC9aMiUg6yV+q1Q1msYyzu3CR0PDjX0SAbrlw90
Fd1ID5/oSG9j+6WPja9qoig/ROqOgWvb85Wd/J33R1EC0ZhJK8D9pbS4NypnaGKpn5RSUQOlw4M+
dfrS14Q1vv75BbIieGrn5Z1B2YXGDsMYjvPLGT25IXEns8g+JU5827dN5YT45cZ3Qw1YhR7EsF+w
x+o3u2XhfKwHWCPBrE6546+zVR1dLYJTXsstDHIwKHrpgUxi60qnUHx3qauEvp5UAeDa+LWzEWgc
ekPt1EA36F/9zG0asPESxXjbOVODB/WSkHiX1rMFSlHNOLkLygoOUUPHoKQbjaM95/Yz9EfOLq0h
jIJJ42kYUmiKMq5BeylVoaQTNNDb9bMdlQPhcClm+qSjTs/NXNSWH888eE8Dl+oDa020TxYREMuN
vUj1U2K0z7O55J1naoQVQhgSxefMyLNxj+UesEzMUVoEdU+8BSbm/Da8oMUNHgN6h3vLkAZ2Y9MO
j8rwwcyg4oO5yEk7GBxhLyOF+g/G0eJpXsp1xEm0iV6lzF2X/l2ZEr+FsHVU2ppyKkmmiFJYKW3P
7Do4+R3kftdPwLRUjpxiMLy2dhumDKk5AqXgfK76uTUvH2SrAMyZa9psGE6c35L1RCZ9Xuef1VGK
b+wOAHDIwBr208I6qPnKvq81FhESZp0nC4bkWfkFfhBYzIZ7mn4tV/G5ggL60rVGjqjNSrXKw+DX
gRHUrf0r8O0M8x3q1EdFWeLbQcTFvpPx8LFXnPWLaou52/dJhYd5Qk4poJsxr9begeqZ+QV8lCW0
emSZr9WattGjObvE0APfJA8im6xrln7v7CVoZ+BTuLCdmBdc1Eoq2HODgmY9kUHlD7bVHDDwd3ZD
ooud5DvzGFypATbWVz7t3w8ANPxMCUCkqRnp5M/3MALoauy+BZ5CC3xTiUstNeJVbcTv+9UmdwV4
3SaiUNsutuXGWCMx1YM4UZ4NR8O1+r021wJb/DYJS9O4Vgn/vmFxPepfZJ5bA3fpNDPXUWKnziRO
jQNvOarTxZt6/aFHZLi7tl/9tl1xKcZdCJ7c7SjYbv0fZxtmM023dLY4pb2d3CauuuKUTZGv2AOj
nVYXAZEI8XNG0tkjMRvVX3ETl4FrzsQ4WI24JkvbaoPz3XP7OTa+oxwOm/zw/Ocw6RspEzRx6lZL
EifSpk99F8kjmgAiIPSo3fHpJyjXY/PYWQ0gJ6vbH9b0Gibw3sKC+MkpTJfJ3OaiiFErkaexFsdv
sxB5MBorQGVEXPyfH/87L5ozmKYHBhBKiEsZGCh1l872YJ20JEHfoxdJ2EtN21vNsBz+fKl3bojQ
K2xwsbvd5NIXp31kWlLU0eiesmI0brS4yoMmgXT+56tckKu2NhaSBjCKBWOO6ealvWmJ6bYz5Sh6
DC2JPGVM+9ulLPsdW7AMNZfBhVUlWrjGM84w9WoGViLF05Uf8c4qgktj/vLDo2K7NBHK2i7P9bhL
3qJkgstPckF0R5cj8TZLjTqGvLAdk1pUCqYiY/O6IqRtjnwFzqvmCiQif/492yZ0sahhLSM7QaBP
qs9l2d3mxAtFSY2o0e5WzUdfFbc7bW3MOkhElOohyRWDcuzb2L0Wovj7pRnScZZvhkp0PpfS+Fhz
lqVi3zwJ1RqDlJmVD1Xd9fu8/Jz3+s+lNkT457vdUJHzu8VoYAu3Isnsl6Hv+SdMro9irZs6vV2k
/rOACrwpG/r2lBiFgMFAcKTOCMEdat8yUy336wqW2JXa9vfVjnwZ7iLMVwiMECbPf4RVj26aDhry
YMVIAmPI+qMhUB/8+VbfAW3OL3OBEK0WxJOs5DKt2zCpInnBs9k6bu1WU59sURaP+eJ0r2UBD1ab
BnJx4Dt4RZ4mD01nIfwbZfso28y50oJdcFe3z5APkaORoTPuoYi+zu9/7CN1HVNFnIRm1Tv+seLe
UJi+lEnS3BXW6oY5kqQgTcvOr+KxANBdly9Caxe0yFkWqPEcX2k+33tYwN7bPgfLU2Emfv6butaN
sFhZNokLgV85kpQw2upcUcjM7+XEyKVSp/3gzD9hELuPjTFbAXUie/5i6L7h9IU3uM78rzdG+rdf
UyDOXJfN6/xn1VGsWUyYGANN+ozBX1sGDVK8K1/FL3z/4rOgc9yKFRoDSCYXB0pSom5ciOh5w980
exGEefylpVojw7RVCwWOvJr5CaPkIB71tfKyqBrxPsvGze1Hz1xPM3r3yWXc+wFzGtcO+iY18bdZ
lDQcosW+gja993MxGuDBoG8BrTa3k+ufdUES2VaVO9mbLnPnYV0Zz5EAET+wu+OksEKQ0W3RP5NU
lB5NScGQyKk84vicE+ZjEMPVKs1esdAwm2OX+e6aYiK+QFS48qG/t6p+2RYBU3K4wQU9/6HSBupK
tMU5NXLtPFGUFnio1j4YSOq/xUs0/UiWzvhcx8UQ9OpA7W72CwRQ1I6bVwZiXbMGxwEv+ndU9e0b
ZMOFSMXYCrgLT8bzX2as2SiMbHFPQ46U0qxmYkoMEfkNAWtX1vCFWOPva1HE/UJq8V6+LCRSobeJ
O67RqVGc8ibXuphpb08+2pxaYTsOpZ/VZYTbuVz3fWySM11E8SO8gRnFsuXs8dKb/UXthKdMqAT7
KkmOJWjEcztq0iuoYF6n1hn2hGooMCIU/nLsZKFrj8KP47I4/Xlj/X37ZlS2eZRj0A8J4xJ5bybC
zrBPyd9yyBOH2U6co1rXX/98kd+Lr43oRa25meZStVwsccOI1EXMSv6WLJrrJXFpBuCeY9CpjrxW
Zv9+KEL+YSzCMmATgIR7vha0LK0k8bH5W6MmlteOpLaIrOruurIeQoVv4yCoqe7qputIhV6Uox0t
E5DiqHoJ21cYr6X1iNRSDZ3S6gM7zuKw191obzIe+xgr61UN/Vb4n+9XtDoa9DQX4i2k/IvvCuiW
wKBqzd4oGy0Iz2TtfCpJgsTBb55IVoFu0j7CrWjezJGj2FPcvLiZun6BIGPIEXGPQYTYUid3cySj
F3O2iRysSFB9Zh9ZQEDNNT9NSeR+mMsmvxcL+5C3SkCLsNKa5BldhYJ0P28F7NpRj+4yN2pLX60H
PG/ivk+/gm+WCeTLlGUyALqrPGMrcMt08W3+xNHJq3Kg3Z7Kj53htLi5DpKwamtYxgLUXEM3xcer
ChgP0/BYqcX4WWnjCqpNMZBG9+fF9t7jpARj/4c0uhXi5wugN01RcCxmb2alJjuXFMagAZX6RvJQ
EnLtf8vC38hzkOJxgwJ52Wjl59cTkcY8zBAZwh/LCvS2SclpMRieGJ0bapLQxT/f3zuFPyPNbQCI
soId6JK9Xi/CXnEmHHDu6DWAG6zM3pLRli/TPCVtiEW/fY+gH+FvWRQCyo+S4t0zVQUhWFd+yu8f
mwu4jakJY30mDO7Fh81fNN2hFdMbwEp3UxmK8VI7s7tr5uZoIR46Un+YT8gGFK924u9tAnc7deGv
K2PX3ayqGYeK5FNzF3WmZsb2E1g0C7N5/ULXU15xD/ptG4LgyPEAG4HeTDUvDeYdiOVLkQ14IGBl
b6fAW/nqzXjK/Xoq/99i7f+A//9jgfyWEvO6fvuZv5N8vv1bf3utkRSjQa/mozStzdd347v8HRVj
mv8FtoT0gFkRzgG06f/XcM0gKIb/gfxg6PKANJti6X+Tz+3/2piLrgN2i4qAlIt/Y7d23sLRRzN7
3ABlLNchkBAacv4lD31iOQnIwKFEMe9lYmj30FbmfWxLQkwIEHmZY3280kKff0LbRRFKbvJehgMq
fPALtEAnhtvODDs9WGNprUE7uWobrDgiSq9Gx0+ulasW9zkWYCTQFQl0qSkpFvVKf7WV3v85g/7+
FaDojAohgW7C7vNb1+dlbtFtZgciAG9S0loivJfAizXmZFb5pdTWF9fVvv9jdTz9/ef/yS1A5sar
u7gu1Rrqwq1LgYF6OYtPOymkMPt6L8xhfqVgvJP4csjnCahv5T3oywdrGInojKzO/JHWDZG8LRld
vg0cTDhYtsjv3bDMxpepa7Q3ghibjTC56tbrklSZGTKPGQF3LbPqDglxK8VHM7dG7Y6QwWI/tGsV
6JitPUxuN6Z7QGEyT8VoPdm6+dD2QBtepCoLpatm1vNtlOYDxfmov7HVkTHYSMxaVOxkAt5dm91U
JcCSny2zM3tjTMDXlni2hYYpQ4zrU6Hlr8zRqp95g20kSg6D49W6wfLFvKnGOf6JR26E9bNe4Kyd
b7B/7O61NX9qXBgRc/KWS/j4djGID3IhfpT00OFjR6VwI1WteSRKXgfdrpS/ClH2npyqj043Wx9j
0IBD1GiDrzFwCqaIi+DPru3Wtcr3NpE4O1JMHzF4nk1gkvGz2nbfyF79JArdDOfS0vZug4GKsOMO
66/c9h3CXAmJHQovdkRfeZMG0t9bTnU0SVf5NkgHH4zUJUOQW7RWtfrZ4NTynSlJA0KwTMrzFBtv
Jf7x+Inpt4vZEOMyC4ZY9GgLpm4V4YmHsYAmez+OVf1o2HHry3Jq92or5E+caob+ZqZPWbxknNQc
+UwTF0/jgpG0r+SD9piNk/lXXZh1ynNvc9iuzHwfZ33AfitKsIXwSBQxPi2cniRv4IRlHymxZ/sx
oWDADyjPF0zV6opUtw4PBcbz0Vi2z1q6zt1HjhZlORT5FH8bXdFP9wi7epLgKlc7Ys1G2pvhVtMQ
Dnxojr9Uslx8mLzNeDArDmex1Blplem4jLcxY+yXyK3H5wQiSuypYjVJt4vG5Eat9SFG8K24nbdo
KRVYgs9CtccKoaYzbCv7WcsTSz/Y9cDQd5myWOzyrlW/u4s9vhaM3hWyCIXb+E7dMWFp5gmPNHUa
C/Ig66xVq/sIeu6jgRdOZni6gVkJQv8ErNAwcjl9Yx3PAC1qR+CbV9Gv7CItx9o0m4l+DnFubZ5R
iDRmoEF//4JVppL5S9YUUIRFk6l7I03kMyYVg7gpwJ6al2mANHHbLJKYthI/Lturx6EiAG4CP/Pt
jrGHP/VCGn7mJJjwLkMGiKiOWPccNW72ZXZF5XoEtCDSKEs2laAwkAjdkBVNMnNNQG77MaVklzu9
6fRdnZF74CcDNAevKAtnPA70UMqNMmwlgFrE4tGu44lxFIGaE/Ra3YlCB2PwIZw0ZyArGOBcfs7G
xOrv5ql2Xxcr14uPy+q6RQCBzXlBvDefhtrSP1KvLaSCVuNSBDrpdjzjJMWjaq7wJPrMBz0wW8s1
M36bIJZ3OJYKWOE9uVjuATPg6j6rUDr5caZJZnfI+a2PYyNa6zvzNcytlFIu9nHrfrvQII25vEWL
2t9MpDsQT0xXWQajXLUisEpXnV6iTpPfSVZvktuuI4bVLzG4WD0YG1rktXLoZlgR7rrLinm+1WlD
n82lnM2dsJxmDgyC0JOd2XTV95VMZhlUCumnPMmUeR3MifFVZmbnhGWmjR974IvBM8k+V27IDc5X
SBhlVuElzxzhbk4JXA4Jvl6fjWWYC6K+TCJQGZe69YO2lLL1ODfmY6smaxYYmux+uqShdwHxpCpe
VKY57QlCM9dAsgF9VyZjzPdTajUv5D2o5Y+GPvDBzKdW8dti6HpvsMhkCG3Dnr5qS9Y5xy6rBhI/
nRgRQKwrzW1ul5nE5r+s8Mop8tbyF9CN77ZeuB+IAunxhFJcjFSbqlXoCu0FPUK3cbnxkAkZVwyt
Nym25kErEC+mumpPolIwl0mMJLnNnbLEv1cnbxaHYomgoE1T3FGWuT/wCdELlTFuRkdU12a37+Js
GT8UHXvCvdrk83rfRVHdeUQQJ+mBCXFD4qbVp4+2nKtiL1q7BkeUxK37vaVnuIYNmWE85F0z8goy
uOa5WTSPYqixiKibRi9uSAdzORgUi1wubWHhBMnc86hFDfd4P6YjefSDiaI05OSNHpNMoVueMD5+
QnQZrWFtGOm+44d8Yd+MH7WiqDcNRFEczVJJDK8b+k9Gvd60S7msTNE5v7y8G6pPjUPuEJ3f0N5a
EyCsD8e5fslivSGaw8qUXT322ufKdtuv7UhKMlmhaquGq92v3T4eVed5GBsS+Ra29kJX7oCfu4dS
6ZrpzYWaj51e14hkNzj1+JpXsXgiHH0kaC4erKeRCCCVFZ44yh5ReVIFrdUrxl7MMtMCTUhZ+LrE
3sBLTTk+cJ5uhc9kafZtTpZctGtbSV78HCuVuzfypeuDqYnWBIZX8QOGIprYolhhgZnsMMKvDCdO
b3CNV7pbxan65Lg0puT/HCZ/dnItyMl+cdAIyOWZAOK0u3WcLkcXMQ36sDNykiCONcGE+1oabeJn
hdp193UBF58pQudEt6SiFf0N7joRdYFh1D/GRZnunEzI5TB2szsFq9qa95zYsxu2/Wh/bfKB/AHZ
r71gkaur8jANafRzdJjL345pvThB36pmv7O6UWl3OcPHme1BnX9mcoqzu0KJi/gwTY6AJDlSwHoy
Uc2UgyfGrNvoAAcY2f+sJjTTUz9O3wcbT+JGFbf1CMKn6Y3zhd7f16T6Nhh66JpiOCoAvl6qjUXQ
I5LZkUZe+I46HOeoTA7q0KuwKVrS5y2ypRW/1y2ORAVrT6QQGGLfrUXvfHXA3L3Z1ce/NChsx3xO
qptmro0DOcPDsRoIMq7bGXW6IGdPh1z/07IBAeTURq8CF8jPsWpNMXIgVb9tWtp331am/M5ICvXH
ADnjKHSLeAi35aRO9XjHLC39YjemgvdF8zx3zJ28Ml/EroyoEWCUPK9u/0BBWu3apriLdP1LvcV5
A5DyxYmmu5nyAZra6GoHeO+1nxn94LfpEO8Jhj+2/aQcRowvAonlsldMgzwkypDe2oOahThjlD5R
aFmYOiSXw7l6pAyqA9Qy3Y7B9jMxKVQA/azurTj1cWm8b117CSInP5pqtc+TuNlJ2ZqBU1SHsSRI
3TBvjXHZRq3zJ9yGooc6naF811HjGwPbu1H2WagvnXtfznLcqZM9Hdge/hrdOt8TGvylj91giCHO
K7Z7UtrS9SyZhYs61Y95BLNeXZIj/0x0lH3XfI+1/BMW7WgM0krb5zK5BQ07dEm/693yAwVy7VdC
+RB1E1UTem9sAxSCRwyOKZD64ypdWDCDovlxgwkq9Opw4Ef4LgHbR+QbnU9ow1ODoMVLhlrc8wYj
v7XU7DlZdegeLZmAbFdzdC+UFesJfe58PqUFWZlh7KpO3TEKb54o3BdE99MM8KUNI7WfML8OajLf
4uxgvejabH3N1ip5IEv9i7lO5pMOY4b8Xowlm9oujsIQT5o+LgEDjhfVJPkwmqzOo7vzFWlj+qnc
d51THuiChq8N7so3Zmntk7IgDQFc/KgLOwnS2Vm/Tfm6b5MCZ/jkszZaajBnUWB12l4MIqyLqPk0
VB1fEZjU/disDcqrXPc1bbhfF9ITkiV9q6bk2RF65k3NchPlDAh0w83vXeWHo+GExmTZK0VyaNTx
hekYBx1/69gnuB3ZRvlgWRPaKEd9o3KRwitmVl9VLtYnsiNP2eyo4VIontlEzd6q4iWEp7kdQ7FH
CDU1yHCr11bi420Mm6oo9WcDf+hbxvIf5Go/64k57stVsx6suXK+mbNGhWRJe+c47S1rdHyBsn8H
efmuqaLqLkmFL+fsHvvUMnTzpvNzpdQ9kuPlTT/k1o2ZtHqoT/FzgT3LOEwy6NZ5B2m55DzOWzKA
i3iGSdLtDQNLXU3u83SqoHKN8a2ikyctZZl8cuYpfon1zqJudItP5NdpDwnmSk04S9t4SJIx8lPM
vXMSDNQPBUHpoYgwBkDHtfpphmDOUftqL1akbJGepqcypZYi2N65G6spCoSr5LtonU/FVMI/ZSh+
NNfiWCtwhimSxg9NN9rHOVlfFFdsnO/W/ryoBLBbHRBAY9d2WE32sItKeTRaFGRRIdJjlWv6oSE9
OrQ3O6B6jmLya2Xy3+ydx9Lcxpqm76XXjRNIeCx6g0K53xtSNBsEjQgPJEzC7fvK5sbmAXVmhlWs
+SukdUecIy0kMQtA5pefeU35ZZH669yM1jtlct2NHs2DiOgfZonzrnVF/DJkY0QUK0h6MQkMI72f
kKhdoWg5o1yjvW30FCnlMsNoDnyUnXAiaQvMc+98YowX3S8E8FsTZCbohgqvttRP8aprU5R7zP3I
p9nokNNw+jD1rctEvEZYIswTcACCkUO4mJV4FJZPqK97zN1qSIGpTz9OUxbAJoS+VCDmpboRc2SK
oKy04Yvrx/1zFkvz0UkxhOO+jALL1OJbC4WyXT9ltxScaWhDNnoXLRniDaaq7K+uOz37ae9/sWze
FcWlYqDygDiT12xSEl98WBt1hPpwg7HDREJe9McJvsdGbxv7A+MBcQ8/APy021f3iSZVualcmKWT
GZc7MWsK6LeTg3+L+3dVVtyNFSplUw7fsQXZFi4D2cCyRPkLghUVzFUndOrG+4DU94jPNp2DR9Mc
nEOp4+o925QEECSrW3iiH/pm6n90ivTByBXaX2iWpES58c6sTSPIUaBDnMD5pvDBDoZaP7q9dah0
c7/IbDcVFIWBHGhCR/4ib8BvGTdIHCybDgIe8/GqKWE1FCYO5eNQ5v5rYg+I3wYTUKjpCZCWZ3ZH
LcIag/JTNzsIO/0Q++lWTgtzhz31WTt3zK9bB422tjNiVKIMlzFCkKLcoqiYfRvzthGoKyDJJUpJ
n7cjgucigEEtV0XgSDGLnrXCtuJwmnrkOy1tcZB50pnw6lzmXT0m5g6Zalzfv4lRxP6T1TXvsQfp
kJQ0UntKg2zh3/LuR11X2A7o9tCqZ18KctGiwNNlpk5K68H9GOP2VbZfcpVVdnWYJNTD/ugXqvVI
kNK2SsuddEBvTftlsVF92w8OYFCbGZI5D8vOaDpcRm4mnOzNTIXlMuiLDKgSJ5B3TFda7z4zxsbZ
QeStP8edhDjSWMbOTHCMD7yi9XZLnYmwGSN701lxt5FRu8eT9xuXbr/xi6x9bZsMeCM4ffjrqTbv
XGsag8nHMcT26x8Iaspdidz7pnOb9xjdbxfProPRqR9bpd1kja5tMy0CctpYFLBLZoV+XS8EmIyA
wTf8NHmi3TYTWxMBSiPQ7UYdWmQPSnjBgxg2yhzXakz/WMKQu+Eotjtmg+5zapba/bh01IyqyA71
qDubMna8oK8ReQpGW2tCv3duEWJN+8PS6JyneSk3U8FN0jv9c6o6k8fpJvnBW7J6wROijSFGT5az
jWRD7cTEOnv0qxmgpxZlmz5y8l1joYW+bRvNAQg+pcAoEGFiv8ZdkhWhRsdyCegk0ZGYm4T6d7Fd
Deqs6ZJLCF8axzHxkz3Ql3gI5eyaH5JURFkY23mCuKNHJs2IK7C81KeAHov3ep25QZq0013TgYgo
lvlh6qz82Kv2z6Z0AvRrO0BFw84qrT7EkX6bTHNzxB1m3HpRlmyipV6wfxmjQ9218WMVtf17LdGB
5hfkGshuPeSCqgNNnfqHgJmRB91odHfYMYk7TdNe0tQ09xqDwrAjDO3GIrkfvVLbtcJkWKpXN0VS
FHt/ILUN6rZwQwRkaGVp9ei+6NhTBXoDYT7Wu/m1MSfni6bFTTA7hXnsBscKrDEWe8hW6qZLjQ8S
bNYRFbU8oA373imX+9nunCVQi9HuURd8NseOa14t5p2+DD/6Ci5b38f1sXetZpujQnq0kMnIKjE9
12PsbVKO+iNuSc4xzfG3gEs091utrp3p4Jqmdo+IW6TCkUbGUwQWL9lU7IoPtGiiLe6H+DmUFfIa
IBuY2LreBmG26B25YnYEssumN7T6qRmMF9AJw7YQeflcY51IwhNNN0yihLYz69QObaeUoRY75Q6r
oBi4DfRwLyt69rOGOywdzsS9dxKJLU8xLNGNIS1vX1j+OG8Brbj7MVLpXZx3GhykzH6VcGfURu8y
nm9oW7RV67EPk3b4pNuuxOOW/8TO/DoGj0TrbmuP+X2tufZTiZjRY+sPzSuT3zYYZ83f+GmCrXsi
RBsQD0RY6jLbW4lNNTIKsSuNZiudZtf6ff9V6RYK5TRrD5lC/GPWUCKBQD9uBCXi94wS4xbMShUq
6Gj7XqcEWYG7geqjYqf5C8E/n/E579ntHs7Qse1kG9wNoyQUVdXphzwXTvsxBbTOiYnkNnJl9zBT
Yt/5/P539DZgFlLhf+4dmpIbO57+sKsc3Fyuemqkpoh38TRxFyYMHbU+mQ6CTvQwivYmsqsJu3En
1v6Y9Wrh7bo1egEa1PVlsfbd1DQ3IirrTW9Z6n3fUfyaeSq+G0v7I+5IkukWV3ZYR+XwKmP7Zdbj
FuhpPgOUd9V9VC/mcewZV2cOqUQ1RrT15niXomyHQYT1kYFDHeRL4wTtTJIvaAuQx3EDe2gy7Jt6
MO7Krl8O0eR5IWo0BroNVX1sC33ala6tHqfYdALTK8SeRp2PSE+aPrit/Scw9uoJA6pi74LNfnTI
tb/JoR92ham1DwO2gmGmo43grmIddq/HB4MxyfMY9R/pRO2NQguVT1Zne/GNhQYfsM1hDFf6Jnur
erG7ojoqZWtiK1ABrYJ2nNsdZU9E4SM53tArmpdem/SgbdxqO6UNouGIqPGw/afSaKejX3rJHT1S
LyxAMx3xDpNPyCRgh9z49irQ7+Y7rVQogEJGwGuKLBBSgswDT7XmV1zptD32WDEu6rWJp2vs1913
WlHLtzy3nRsPEhYdYq4FMRvwqJNObSPH0R6zWhuOWqHlDzrtK0TUxj55Rxug2hlMGvDLkfaxbdVd
iegAMNWxDvrSOqR95T2kyXjf4re08cbk4CbafOybbsLMNE0O1RzFHzzyjWzb1l6RbOQiEI+ZGPs/
z1FTkZAWhNN6HtL91HTHkjjaTMYrbesKE9r2vYobF+0K3s5oTA+z0tUhV5DQ8eJ9oRB+nvSRHZ3Y
S2PiwqajoyEi+bUxqmQBXSUS7BMqLEJ3jutnmIXo+mc6CN3weR7dpdiThMgDPX732KBd0m40v5Sb
mWxd3Op0hG+cOqviow0+wPiY+2O4uHZN+1PG30ks5i/K9rmz9HXKhDhPuY16Z1uo6cOQlVTi0x1N
kG7D2NGJgyqTdzVOaFswD11QdjaJ8GxivzRPRbFS20mDd66fhA0DcEocoxGbDtMisnv9qxGn1S7y
e/fP2Sw77mIMnGlqVg+gZY13IJVhpmAquVOZmWbB2Gj2c9R56Emj+RE0dNpQgxpqUjhygU1RDu0R
bNqrtGWCOynSyK+VNCTbZhHPtT31286FirZJ68jcl4NZrBoYffZiaZOHgEk6UrX2WX/IhwVksj8y
0poEXdJCt+qnCavpD4L7LTDoJmOJBi99k6rE3JbdEG97YSFTgY/aO/ovCnkQzDVHzYxucf9qN12Z
1B8infDOQMm/mQvDeEEPxX5ZO0bP9HeQdM665ma2C1ivReWoA77rPrqFvvU8cKu9q3nuBBWSLEd2
DuKiLxl/FGM2vUAk/tyB0/sEqUxisdUNqNIJfI9X0ZJZfF7Q1qJXnK7WxfwiipXenj/3Q7t8EDlK
LGKQoiNpbMtvMwSU3YJuCfuD8tRbFGObrDMP1NgeHeo6tW4UrPI7IYvmJhPWcJdnZvQhmgq1oW7S
Q73WV0vnLB/e9cqt937WZZuIFuaBvehv4nJMCNNavppKuMs8d9vSMef4i53W93WNiJs2t9O2Shuf
OiN36DGBItF8Hr02LdnT76zVsk81lY8f9F6fMoY1AKs36OIlP9TUU9xAHcrovQHI628nhASHXWnK
fMZ4z9DEbQmLI8hUo9/OfuszfGCe5lS3bMSy2irRytdZdcuh8FVEJ8i2dnFrutnOoZHyMI9N9dmU
hsN0kYZbTp3VGI9Nrn9l9OYOIQYZ5s6fWuPBNRTpP96+tNjdvDU/NU2R/DEi39dazF4MPEQz0YZ4
aQ43MTlNH9Wavu3l1P/pVX6iv+R0HJElLpd3bW6QxmZrb91wcN619L1fN6/I37FRHB2uQPKQDWs9
5b9IxdgygsKaLNW7tHU/++0XhMPlfT82By+JlB1E7PCwn6xbYuOGznZ+04PRtwGaAfSiA8ycd+/R
D6Wzl92A14K1U0R3c8b02YFvIWZ1ywOj32wA27eS59Zo5h0u7/XOWcYe5QxoxbiJBW5tYedQPdla
xQwDYee5Tx5iWe/UtBAm1WQeBmW8TKuKbNNi0KipZZN0rRM4Xfap9P0qzB2uihTim70wfaRXcfDo
+cdlcqsNUu1Gv+Cf839f0uZmlHw0EDSyNLFPE5/aQ2soztNo3Jp54r66VIHbLJke0cXaRJ5fbfCI
AHuEdL01yodUVw9D5C5cNt0PH33xhUoC57Qke9aYFLeDOhp2dl8MthfOsE1GD1qZnPJDO+vuUzx6
t0DHhjAy5CehF18RLXi0Z4MOpfMQFbDqPExlzAzggoKw8JKnZfxczvq9LKdvRYznhySS0iRZjSlQ
uZIK8ywYTyFeX8lNwdWEIJyfQ/en4u2Fk96mtiU2VO4xuXvihoyEk/vYT5qJkooRxkobgyiDxRtt
v3hRd3SrUwATsfltsWm959o9UrPPpUn3pW3JYCPm0UFKQg+SU4cVWbcMg8ruA+/nMA/JrWjND6af
yATwWOPeoiI178n4Iu4Upk/ZNKX33tiOHzgIfuCLKi2CbmCHLhYKRk0PgQ5ZHdvaTImYOIqFF3OU
Z/OR+hU4XmZhDkasHVC1lzgHxaGbCx3Rvdam5yt8uOx1BpqiqtgICiUtWRrbtT8RMOL+rCxl/ljj
10bpZf4tYgLT3uRS86mnFvKwpyQDVH2P5LY70VgcnfHYWiOF3dgYjvXoFnNN+tamyauFOcFMcqec
MmXgQPC66ao6je+YEaXlJrYH/Ycingb/2Zf6lHpKpYdEkkh9Moxq2EV208uPbyNRfroMn+BfEAqh
pwhXHmgdw70VGvQLCDvLkf1bgbAHs/eT55Wi+DKKhuJJp5yYwsmrdDcQYuCNp0rRg25AAPSbsvej
T5WqjUewCpa2ibSicPcT+OHxpWIy3m0AYOh90MepXmxbc5iy7VCOLqJSfpUqkAhTc2c6FX/IbNFX
UuYAOiSOWrGVfH3jL7ze/yDT/gPkFoY7IMjQeIQ8iPMOOKv/vxvo//rv4suqYvRn1af9fPz+X5f/
gL9Aa4b4lxBQBMF+Q9pf0Wn/B7Qm/H/B/kVAGAAkdxw6iv8XtObo/0IcEMgnuBKBMswqzvxv0Jrt
/wsdJCFW6h0kaTBffwe0dgp3XTUIgY2t64McZjr3E6/+y8612rwRcGKX0KinFRmhxkPXOzdN1g5B
hOLXFXz1peXQ8OINuysD7dwfoncaC++VBFFMXyRMPjwjGHpSvFYvo22XMRr75btcwIidwuP+erxV
Xse0obHAnVwBZL88Hswpm5BW6KGr8ZdxFP29PSMQoxcT4aTraF1F2CEf/YR61DcWcXh7/RUt/P8C
w1/r+/B7cMWAjvqbFkheqlR4stRhz0mHNL9h1pvZxf7tVU6RqT9XMUA+IlflQl1jG589ZRtLYQyC
jyjhLmRGxw1eOXJTAt3dvr3UhRdqrAIOQGHZMSCXT5dqcVH0GMAvIaTr/tD7CN+UduMH3lwXALsT
sUHvyt6iILFwuY31lScVl9aHrKaz7dEk4Iecrm959VLhpA7ScWmWAU5EIV4cfpJJX4HDRi1Wtvum
VVlGM0tm96VF23v9xqoJKq1JXidnNNUmz638/TLWGDfHA2kakjBa/LQY1vw9jZT7TUeY5dpePJOt
/uszGSaKbbA6kamwz1CSmb8kChMONn8p/a2TQOlqFBgtP/O0p5I0mEa5dh9VkQiTtW3uDJl9ZHMz
bqq14pFzkx4Mj+E3bXXt+PZ3XbfI2UZdyVWouukwEOmOn75X7sm+klG0hJpIsJ5oXAmEgjnzEFGK
dS5wmtSNwrYxronXXogILMzNaRAISefOULO1lVYRvVXEiqWrdm4/gwQZRhBDw/QdvMvr24/520nh
2VCQhWiIejLCFmeP2ZU1ELAcCaBlHbBVBiboZeSU0P4ppd5e6rejvy5lAQ2F7YP61fmhFJEDPqJb
rLCW9b6KvOVRUStceZ5TzDFbikVoSNv8HSVw5FxOP9sSSctpk4gauGeaNYu+2WZW+92323Tjyhar
4cX9e9on/14T0A/i5jbSJ+fulJpQXTa0mR0OdTQ+AStq7geLvqCft3HoVaJ79/aLPHP2+feCNuFt
Nf38nWte5mqyGocF05ISsZAVwDpS5RA56jTsaflT20+3ymn615JDdSirzkRsucqvBPPLP4TN45o8
NXTldXf9cpvYDh3qydOs0F605aBoBtzHhYtFV0GHDXuDdeah9TtkGFd5ddqZbT5SsA5cqm+/kt8/
O1oDDle3t0rucmZPf4gjpUyaEoyvbAAiOin1IOPMrWcVFHQpFQwY1muezz8lBE9CBD0Ih97nakuO
2pa7nuRfnt6pzAb0rm8Bf1IIynoR85maHmS1WjUX6P2bo1XtY239DR7MjHIiKCPfzQhr6TZOlFWH
YWz0MHHNB7NpWjC12FHB+OqvbJgLb8dHDNHjfPOZ4ESd/lC1SjhqyDaAmSleHKdYEPSNypdCOp/q
PkX7lNImubLmb/cSLUaLbOrny6GndnYQLSeNIzDqOm7ATXM7dDoEPdtJw5qo+k5Ppm80xQExeU20
i626vBJrLn0b1OCJNOwJEzWbs2vZMepkrjrwrInegdEZvea9XUormErLCrvCxHKroC2cerlP/VuX
IbC/ej/T9gfybdlbe+qMnZIMl9uRizyvpdoCq+wDXzIYe3vzXnxVNLjXAwTx4txfdkYVOmV0ooeZ
CZOsHGl9LzVNdDEMSAvX6RHG4qbsij9JFfPbt9f+7ZpbPxOkI3JPA2nHc7asC8xAjB2fqe879ZBH
LbbF09zewEGNg1jE+S7mInwHpNy88tS/3zynK5+dnk7Oyugp+zCpafOth3vWBmgHCK1q/vL2M17a
/lxy+NVAKl+9NE+3f1PbeMYvSg8nHc5i00rSicn1trEQTDMNI72JDCwB3l700kf9ddGzx/NHx+8r
l0VTzyz3wpLuAfzNt0W3nhzpWtgwgd+Y4sG9pZl/xbzrtxSCj7ratVJe4S+L4cTpAyvldhlUF86e
NPHZI7TcIddSHfOKvmKlp/aVTXTpU9K6gbxLBYMFw9lhmxnuFg2yt6FVVqD/6JPuo9z5ipawf6V8
uXDj8GhrdcjsDceHldb0a8ylrbXULdd/WJVlH6Y5k+gKyCSli4U+4MxosaHruUeFuQonzcZzxVdg
ffTEuPKOz+jb6yXML8HQD80IwJpUb6e/BBRwiaaVoYet17WBOUig9ilj1qrKi61bS+9RU5Ax+xKz
0gW4NyOiptoA2kgezbzWd5bRTyBkhH58e+OJ9RWcXUuIAQBch3lEZmeeff1kBvGTAXkIBzvu0I4y
jq0nnw2w7EEbLQui4+V4TMB6hK4d0QtrG/qvLSEQnM018YBLR8/BQ5bkgGQaz5PTl2QUyknEMoC5
c8WwI9mOGcjKFNym5j5jWhM/olPaXdkkl44esRi9NKR/TfucsuyoIXHdQTAOzhwqCmvwDk4532s9
DVZbxzmrgm6BDLvStojK5vsr7//S6cPwcXUaICH0z3n9XrpQksC8w/Kkco5Yeck7oWvODlpIGTBD
SrZ2MYAOW2s0YBLtTW9G0wP/2sIwiKmWNKXcDejwH53OQpeLqu1KbLp0XlEI4sdB6QYEa51+lTJ3
2gkLHhFmVQXmzs3SHROlaccYzL+i53HpZSDjIVA6oOyHjHi6FFLdTleAAGdz5fafg48WXAHjagOQ
cNzN0EG2b7/93+8zg7hAYuZyKFd5wNP1RqL/DIRAhFOSIMfZQyvTWyy5I/jqAVO8e9/Bub0T8R9v
r7u+stNDx7prZsAbhfN4XtxYkQHfq6ZQpYGevsS+Xm8G9Fmv7K3fdzar+JhtoS0AhPRc88poNGnj
OS1CRdx/8qTjbsBt5xt01HpwqTME/dXqTtrRdwT3vSth/vdvua5Ork9iR051/i0Vc9SRSZkIfQ3X
lwQRnTDJvfh9UZEcxE12jQ79e/BAhwnNU4a1a3L/U1f2l/x6FIXty6QzQvroybZBJ4KhSiXJssss
TO0y3i5des239tKHXMVUSBxpyCHpfrqBzAhnIKykDAB91ngfk7WFXc6g8O3t8vsJJDQInaKRs8Gt
ebZNlW3GXlcpI/QpEbbCBo86N7M6ZoV3zRvp8lIualLumg+c35hmNqYRWDu+lczmUJRy2E+L3odI
Ff/tZuaqZWpTgCG+QN7krh/0lw/WxYNCKmk2QqB8C2ir/CvChXGYOj0NMEgQ/+Ql+vQsaNPSsP45
hPhlucWJln6AARg267y2ayhB4RYAbMr5y9vf60LeAcl9/VwOhZ5pnu9FY2kYiNqDEU6VyndjVA/b
xNNIKZHcCOaRmcaCqMFTXtUyRAwLepScjU2faPo1fberP+U8pGqy8cu+NsJu1KGfetLbxFzfO7PX
Z9SRqwkyARMyrsf0o0eiEDKvw/qube0rL+XS+UQohmY8HRf6R2ebeOAqc70qRx1xMrKDlznQKh+x
wmTQKoYVSVhdOzaXIhAXO7po1CuE97NH12LRy56mWSixRdjmmWNsO9PLQl0mrxGmW9u3v/qlB8S3
GD48N8nvUywPfQORRgR1Nafp0dSnCAmISG1KVT3buYYbuJ4mV5KXSxcYOTTN0FUA47f2X+qIHHsi
a71I5hi0nyZhaibDHiRB+8xwYmBQmeh7p/G8KytffLkY0HC7oKvG4Of09DaJqUB0A2/PpOFvYIIg
eDEKAHEJQh98zGtn6lJg8r21BwAzhDztLNKOAMwtzNsRgI1Wgkyp7F1qV8kODx7jSq35Uy3u7Hqm
YCAjQDKDbs25L4gZ6cZoVylnptOme9k3x14H72a2sKrLJkF+SchdMVfgl4V/P0vdv2sN773uSY2s
CHNAahzv2YlBmIO2d2HSAERgKL0z4YgcRqOI9jpysuFgpu/1KDYPgAjFe0NbkttU9vnO7mMDxq83
7nEKioOu8JkVdDSLIM6NxzRL3COaAO2tDWFlM7uINcemULu3t/OFF46VB+IA6DqhrnZepg1DZeTL
xNYC25uHjjS6Z7oc9TZp4uXKyTlT4VqrI+PXtc6vUbACOjA3gyKkM7W7EoPszYK4LB1LpzlO2dSG
/tL1O2lq1i6KTHs3dHGxy/B+P9JFXM2lTLUvevgpQztUt82c4DjRYK3z9iu5sOf5mQ4DRV4KE+uz
yjUqjDaH1El9wj698YoVudLmf/QMz4jvC/SAf7AenoDMGNH3A6h6esZcN9Zy8OqkUGqInkt97A8d
sP5dq0pzZzVjfuU7XPzkqyQGbQ+e8lwPQosrDxy5JpCHF/F9NhcSUJ3vbodunq6csZ/B9/yMEbfA
9JII+4a9Zla/XMcohkFsWtssuE71fyyreXgAZ0x7mexhjDeoCadP+eS6T36vv2DxMYR2nqcHM9L8
h7Ro5Ec4BgAqjT8z1Yn7dvJRzSs7y7E2iSxKtkmfdOaNlBP2MXhZ0hmTPRQmHd2pye/HDSUm/MGl
nJjSRBHwzs3kRIMR9Fq1ANBvpPsHrBxj2WDNYN9EWjO5G6GV3hIYIPGfJvxrbvyiKhfmTKZ6BRBq
DQEdU/chJicHb74UyWNRGHC1Cig7+GqYUNxm2xRDOKLmi5iCW1X2LgFHBQLRF0jm23Nc5oHt5v0n
PyryH3D6FLMJFct9gzzABy0xvQ+AO8cXtDTUg4vVzsfSwGYgIIwBVbVVbXCn98aHkqqn2Pno9SsC
puyw7tKy/vOYNc2rPttiBy6E/6wThfUgK1d+8udUvPQAl/RgXKIt/aAFsT6ALKDOHRN6EpYQ3fcY
wegioF8f6YBkkL+CSmFaexnj53pl71+4TWkCEIUxQDFRSTvrSyzkEK5qOlqNTGQOeeV8bAqVbk3V
iBDCD7IXTKevrHlp/68OOdSDXOAscLonY4IULhesaZbLeISFBgwZCsu2m/Luyv6/uJRJp8MhFyWt
OsuG7KaJPGPoabopQkkl9W6fAGX5uJJfrkStMyOuv6IrWbYraLpRk53LOhuJXiklBx3Wb+6Gpt/b
t3qZGAcETu6w5VSPfYmkOop6zc6fYwFSBi6URePvZiZBRFS9GLdNYS7HcbH7fWQof/92nLv0rW2S
8hVlQBfkXBpq8WBW6/Okh1Fcrhy4dqUlw1ive8glWZSPd6sr19trXujI4fKClQKBnLyCkczpxx6V
ZUzu0ImwMnPG3QuxZ1tYcxsm1SC/lQWoKpBqWf4euLhKwGhN8fsh86Y/oCxGr2NT2Dji5qp+ElMv
rvkMGev3PwuPGJDQ4kJm7Kcxy+mvK42+b6SI9BDrTgXlCIc+RFNEiy1dYk7erYKx8DGnmrc2pWGC
i8CeOXtITBP9N9p86ccqke0P26nKuzh15MrasfSHZWrzgEqs+5SgwPQMIS+VQUSi8rXROvf9JFPr
O3yr9ppB+4WLEzcOmlvEeaLfuZmm7RGCwNfSY9Ncd+em8+dOKpBynp7u/M42/v5+MtDNNyw0camj
zp05eM8iwsCXT4vowLZwJ6gPsY7/VJQ4OPi6KO1VHOu3N9SFE033lIGuQcziSlv/+S8XWrt4A6Iw
PdVGk8b0a0GJLoBNoC/B13l7qQtNW4oo2hygoVZr0nNraNeFRbGkPCCQGFDdcwyBxOPqcEf0+k3N
iEK37qKtPy5UmqV3O416tdOaOfvsdvV05SRdaDP9rOgo6vCcMM+zlKwb/Taykb1PKr8hxkC+HpCx
uZHoFCJ/N1a3g5fh8JGMaSjtrL+y/O+4EIe9tRonU2mvYCHj9MWPbmYbONtSGbSO+x2zkvR1sRb7
touwk/RL23zOewijSV627z0vV6+wthlZ9ZJXlThjIBFDCezUoYrp9GuKmJd2Pr5KP+E2wBnOt+Iy
+UWU1fS+tLIRe6ln91Y77bESB/MaZ/OVC+xStQ8iDuYuIw++xHlQ88sW5uhMT2XqIhkyL4OoKvH9
S/Wy2+SJxRegjxS4OMtrtEKqRljovRvxldttTd7OohdAnRUwRr8FiMXZJzFsWcbgXY0wXk84NndG
kI6DcXj7GFzYeCYVCrea7WL3syIDfz1xEDQG0RWjEcIogPwwG3OI/YlaRRymne0ZwKt16BJYW8ZH
hQXqlYe8tDzCt8xDmesgO3G2PJOipBigo8IxpisXLdOCTg9csSwq8501FDYeL4OLmkjzTibuVfH3
C/Fm7SxRmplM74CUnT49Ds6uDrHTCFGJcYKiKZxbpQ9+OHuYqPeDNx/WqQDtyMnbesiT72w3K6DM
U1pmo5Nsa4kHtJnCz0Av8sqruXChU0JgAvlT0Q9g5OlvS/1hQX/eNBANkgNIfVTC4b1bR7NjrISE
04Cv2HKtQ3BpUaYoACDZ/rSA1yv1lwA8KQMolJOw6eYtApf5A/zzZZe6Znoo1OLezv21od6FS9ok
zSXmUZ/BMDlbMbP8ZJgkK/qj6YPcq7KdgRJROJZtc5dg/LOOF9HPQN1mv8yQMrDemt7lMBYKP0Oc
BIWnKy/+QrgBRg1qg/+RPZyDA4oSWk3dSCM0p7R91aD+7yESvO/Qmdgbq9rF2yfw0h5ksLkOEIGF
YSJx+srzmIaXCa0d9VC73GbSpkZS5JKOr7xrYX79s85jCnhd2jI+cFvwWqdr2Zy3IvYLXIScoocc
IJmZJH22GSeRIS8DZaweO3uTtRrd6nLpj3LVMHv7eS9tMTIycJu8YKAXZ3d8GttdV+n8Bgie6EQO
dRHoi/u+WkXiWpFpG5nVX//BkiCVVlwKB+q875UJtIImCxFEXJf7h0og4eVAbA782KtDQC3oMPaj
f608uXSpkor/BIoi5Q5Y9fRt162VtrmI2Ei5GR2bIpdbCBjObROhrO01UNPyofa22KMVaK30GfR6
gHQBVsZt6MyVv9UzyOWj6aJ77/KB3n4pl7Y5tz2Bj5sf8Ll1+uv6YvEs+GZmaM0CNIhflAcMkXAr
pMO/XbXIr5309Q8833yA1lzPR0GVhsVZQGMr4KydI5bCV/COIqcv4GQCURGvxpnRlH+mTj7d5HEZ
P8q87o5RSUCQg1fdV5M9Bn4UB2SH4/Ht13Dp+DFicJGMZs7A5Ov0NUBKVRVFMXBMQItLhDoh2Dns
ZFyzuvLCL2188jtApi64GPDgpyvFfpemKVi9sNFi9861ipwe7+Lue2sq4b7Y+m1sptcwP5cWBcnD
rGbFZlnn93sGRDlFX8AKNatCHm2K90vf5jtfCAMYRf0OiNK7v/9Cwb25hHKIo6imnz4m7JwCtXKU
G2TsFpuxgYCksCsJ8i5droTOC5gzMhbGejbWv5Qp51V5aiaxLVr8hexcNz878ZAeEIi/VVmsNr7E
KWQskftIKDn3rVsYm4nm8V21qkp6tuqxjUR+AUC8PCJn2m6rRRSAfulNz3VyJfReSnRIKEHgo84r
6IucvpUs7uI873osQLXZZSwef6kUPPOkhR0aDXl+o5BkCrARFVvAccaV1S+MOBgyYJWNWSB37Xkf
uqotJGPq2CKXnKF698Rc1enDy6QwRaW7qN/rGE043jT/g9O1WtWyBRmsMDQ8fexkpNllRwULJzZN
ER2fOxch/ZDCof8nS2HUif4j9lsoIZ8uhbZPnEQNO72Djb7xdKyfi8SYt15T9tu3t/jP2eN5KKOd
yM6jE7QSV07XSrwCtsNEXxGRxO5BSKUAp8Oa9zXxNfGq5n5KoEU2U/ONiZpBBmPPWML5077A06eE
cq7D49z7HVqvRmXCISDuiqLVA/ztdfBBxXgbc13s0YBAdzxBMkHDzO7KU1wKDT4APag8BCU8FE4f
Ym61YomzwVrn7tMuaUvgs5XV3DRu025U3KH7N7Xi2pG9kIIAUl1BUnQI/zd1Z7IcN7Jl23+pOdLQ
O2D2qgZANIxgJ4oURXICoyQSjQNwAI7+698KZV4ricmXrFuzN7jXTJapjAg07sfP2Xuvk2Lu9091
CB+WpI1w6QgRPIf/4URVgmZkFirfdAxUN07p3uPZS/eK/P7zUSnrg7fhtNC+uXssTp5gU+YLCPfN
2C1j2pVIkoY2jTFpBElVc90E4jGfq/wjRtm7vxYyALUWhxzGfL//Wjq7IS5jG+JeOqK97RnSN978
Kusp2PlS9XtBhG5Mnggnb98w4pmM6g/ei/caHRztaaYwISJA4+3D6rmov82E+4yZQx4Q4jixSFQQ
jd40kSY3BnEm2nznA5m8UD3t+yr3QtR+xN9Veep8UP69/3VOzxxGf2RDbzdcVS1EXEnOzJmamtjp
Be4OSxnRZPfepqYOiLyRsCKHim070XM9lA65rQ0213hhb/3gDr1TBaExAKXksofwfd5syrkFrq83
TXcji2A4Xy0WqHUhhM8zxm5bKOsDcdZ7jx4ilNMoCmsABobfnweFg98jv5ftmMlpFNiGPBRZyJGS
HsAHF/rdj2LMdpq22bzkb36ZTsVSTzawxw4GCwl9GUuvB+Vzbo2PHrHTt377Qp0sgv/6qNNF/uXU
WE/lwnyIF6oAVxOZdmBubT21m39edX/28//2MaeOzE/Ri2m+eZlEkAgdTJRqS730zz6NoBjFDwlE
SAIPepSskpZVH8zUqfeBs2AlNmg15wNqS92XGQhR+RHL8r1m0al3guuNaXfAUP33nw4vSLfzaYMj
eMRH+ItyMHMaWgZ2B7fNr7rvebK4Eeks6+WEDeeQdTrbF1Nvb//56rz3INPPx4zBMsPr9eaLeAt+
r06dXquimZjJtcUlJ+oy8mtUIiqT3kfl/Gmh/tvd4NjuUdBbVJZvPrBxPHzMM+aixiRrrZwID5+f
UmPy9sNC1JDqq5UESKJ7tsRZt5dTl4W7fNbyPuum7IPX6t0fjzMHtdDPccSbFb0hTrxcFcn6TEPz
OEx8yEVl225aMLQ7LxNAXP75ar+zdzIGYvBxMhCcTtK/3/am6L2yb1sOsV1mRvXkk0nZrDImK+qR
7iDRCdnYfvCZ773QPwXYFh1BHqc3L7SxjKrRaoS36aTpsSrraYOxtIsFVLAPPurnvvT25mJzYoXm
baUV+uazhAt00cDMD4Vq9bYmriNGwrCwWL9IBK1T0L2KHnUo+3CjFurVcqisGAk8SV+G2W5oaKdb
W1ri6PVNc6iJ6rsIXAyQAeOhnWxrY8NQnpBw167PpsxbIjudnHhxS7VvPdKn69kJdpkh2usSK+WO
WBIbrYr4qMn2TmHsMt7AdX2akv7tTLa6QV0A7HQQPFb5xqbVvAGv6e9bGkybpuxpM8tsOXTD2n+w
mr33yFKLY0UNGEKwPv/+BGFbgiLmZi7CUqH3Q6P0p9Q3VDTYRcLpxDT/F6+ISzPbhJl6Gga/+Tw5
+iK33Zb1QYsltvMZBrNK0Xc2iRWp3PHP/vkNee/K/vp5b15JByKTlyGnxn40zMTSds62M7ILxDj9
QbuTvBo6h7QWa+k+wNGdTlJvH91TL43/CWxIb0+8IDIYk5kIMNAHy9fAq4NjsVDRAs+ZvjCulZcV
T1OctyLdTUX4kabrvUkxBmja9l540kS/1SUbXWdUkpPDBqZbGJkQeR8TyvCjKsP5kNUB8Rra7s+q
2U12k9vbZy1uimei9JujgPIVDqlFo1+LeJq68mrMZf3BnXn3G55ctpyVaPpzmX5/9AqgvYO7tDYt
D1SE/lj/cOaWg5Lw9L49CeAbAf4jWQhxUsNs74Ke2QPmavNC2wQCkydbXE5t41yZqa+3I4X27T8/
O+/uqoJ6jJGEwxd9q3O0NKEsgk9luGLkdTSvJXE4lf0jX8lgnLpm3SD+CL6WqSTu1qAN7Au/vDaT
7CMu33sPE4bPkMk/tB8E9b9fKk/2Vj97OMNci2M7OXIyrgzpHoI1SY/+4Pv7YXQfVypIYAgz08N/
vhDvLfm/fvybwqrKPCjeISK6mRTHLwldCowttM9IfDS//PNH/RQbvn1v8Af9XBtME0Hi7z81Hwt4
XZlCmCVTAndtIkKGycRw7XrqMOBe+ZwGJD3aDcSZti2WPcHy2aEJ2PXmOvE+c5r5UdnFbchx8ohW
kxxDaxYP1IXIdWvDu2IEtDwbpY9kvvCTuHIdHdkwWC6yYbUezbokM67WJUWkoJjwpNrP4YhqB/7w
RcJ0dEdYQrBr68q5IJDMPHqD3e4GOBJb2/Kn+J8vx8/x2tvLQfYTPWPeVZIT3tx5roULaxatJJvV
cJNlmH0x7sHSnIiRIhTAuSBcSBDCubSXxbg2uyBrpvM17/04d9z1WoliBB2JkNFphdgMZPXct5Nv
X6dDU+8dcCO85gUkGImk1hvFR4OV9x4dTCDWqSZiJ38rB6QXNVkkhFqbPuGrE3tFeB8AhT0jj+6D
reW0XvztUjE7xgiOzBGT9O9PjufmYzCMTNGWSsodMx7Syouhumro5EdiHuoNWPfh30Kh/RTkEJEC
dooOoLDFW2MGUQWV5Q5MaTxRDjtn9Kp7MvOeLeRiHxwR37uSyC5O9xRW3d/O8FYlOEAZfFLXTf0B
zfoxCUf7kxTORzXBu5/EnJtJKGIzhFu/X0jMLi0+XRbmqS+bg13VaouTK9naYjI+eL7f/Sgf8jIC
Gfoxb7u0a0u7DiEd9wzwBQZcMqCEpgTKs6D94KTwzuOBR4cZK24IrGH+m+2mIhG6AwnC9dNpfyBb
Kt17FjllSFTxXksGqiRQfzTqeuf3ecyWaPPw8mPbeXMpQ1enQd2E9safgnDbEPuFGsubI7cMP2rt
vtcNZLjDBA/NCsfg4M3KqQkZCZOFSQoMrnq/+Igqc7QjWzMz/ROAodvO+MF3htFNT0UGNDILTlkF
QSY3WFX0nsRAmsCAvvcWUSEbdm1vt7ZGcCHG1Pys7MJGGu2ol8bu6U6UCUyEUaX7XDdP/7zovVcZ
oIdhNMf488RePl3VXw7yVmPnfyotcB2psxzPBRQBnV50ZZcex6ShOiZ7OhK6LHatXJa9P5twJ0qC
UJOmqDbmVPSbrpqcSz3WpG6Fvrr/56/4TqsBzgudbNTrFifP04b9yzekk2WdjLbIyhck1K6Yu2OR
mcm//8r/8il/exGDMS8mk4RyLDuZccyysohd8gXOSH//yFzyToXBc8PA+ZRkwRP75hhdTnTbes7z
SB4I0U2FHPe6BfimcaNtc3LRb6hni89h7TQH9LjVBy/nO+8J3RTmzogfTuTAN8+uOSw81wshCHPX
5fzcHF6F2383pk7v//nOvftJlOVkRjFvI1Pq9ztn9dC50pOKB7q9ulWOmPbdkNE4d5zpz7Lp30oJ
u25e6tu+e3npL5+b/3P6q99VQzpbmvX/9fsf9Z9/Tl/UiQf52x+2P9O1boaXbvn8ooeSv8p/6K9/
83/6D//K6Lpbmpf//I/vaqj7038tzVX9a3wX2+Iv1/NvZMqLl17V+fPf/sZfAV/BH2yDCOYYYLIF
I1z4V8CXbf4RomE41dIkixMayAtVq67P/vM/vOCPU//iZz+NJZLpzH8HfHl/MMDjVArTghLCQqX/
r1/+6c+dn4v255X468+/UhLpNnNvf60QaHiy8od8OkIfPunNvUeDDo8iKBDOel79WoV9+FhXLpFf
KsVzQPLri+QQVIMcnIPHBF7XsA2WYb40W92SfhwyEfC7VULEgQouoqTw0wLWU7Pui7VZMiBn5MzH
Xk69tbWUbWnQCmVZb5KwVY8JPZxhW5zgtsdwHoQVd8NITnUlUDHG0kuQOw2LqXa0uhL73IHJMcUw
eeQdVw3FaFeu8/fZVR3Bwp7bE1bYBMSKp8oCbW1MExymAKkILGMvb4utYrC/QyZmUsQSaJnHCTrY
B6cMXILa/TFEMc5xtNk6TuZ4uNgN57nMZxIZ6xlARbQSi22eURcbRxASS+Tpaf00hkn9qlfWIplj
G0/Gdv4syrW7STwp0o252prcZ8cunyupAjKzQfmc2BFmeNlToV559rJI0kHdBeXtjEd/HprsEIaY
RnY5Md6PC4AicMeNO4ZU2Mn60EHdQfAf1s0zwm3iNntp2Axxkcb1G9pTJWyb0SDlLyh68aObDILK
1z5zu4j8WO9SDD5hnKSZgkXI6254JSE8v09dPmZbYpyQcU3GLsKuKYUTU5qTcQnLTawc1bv0y9K4
RHSG1bR+Ja9QNQAvMvbuIdBrtclTi+yXstfpfW8Wc0oQjwoJRB4Ds40E/vMuanwSzo85G3Mf079y
UeGXSBejhbTIhoj7Whympe4HgrcK68dAoPXRafAlgELqUhmPoxyuNOnTNocPfg631yH20p2S2ds1
6zgcl8oemrhLUIIBhs8nN6bWBpLSa+Glm7rDRXOG78B6CPuAZLJZdA41sQ2nQzH+3TIwZK63uK0K
N6ath4thBPSzYcXgO4yiTaezwRfLN4cEoQdATGzDOlDzN7cxkX1Zbm9028F1M6KHBpeccviiPErd
wvE4toe6vuhMgwojy3V740J6+VoAz6pjYJLyx5TUpLZmufC/VLj1s60MTnmjbZsW6BGmuo8mjhUP
/ShzGblpCedwEadbrzABN5ETDl27ndVgfKWFIP2zsRzSVzOQ07KvJ8Z2m8nRubymLuAYQLw9Gp96
boBttMziY9Qw8EV9u8vukxVFBJGeBQyJtGtoxBS9s943XVHkJCbYbR73i7awz1B3A+OpbJHtOHsP
gABdy+mjgS76hYb+V8QyncDR+23YP81D63xNAirOjWOtLoHbTZfoSyeQYxFZDuC8vVwBVR5Vhd3k
kKbY7g7o8KpiR1XjEvtic+DfQ1nOi+tlMgYTpry1EkatV+65ZWQQFNwuaYO4K8PVi5dcpBOxZG7g
742gTETchCFot9bW63ycCfe/E4viTTbJigWQ1OTjTYD0wjrmJyjg2dyRbXs7N6a0nvKfkCCCAhEY
z6U1Iz/tVv3Q8SCcbHDTSJ5054wEry4FwgEyIE6t9oYc5a6IGqIEm+tcZl5yk042Cu0sIfd0Y/dd
OF1gqHQs0qxrF4SDE+avvT9nCOFlOAKUmQG4Q8CRjoYZspr3ZBiEwYlWVHyXegbbM/kkjG2Ew5T9
m2uM7lOn1vTHOPTOjy6riAbFeeFOF/kwrmE8+qZ5Tyj9KXiMdWTbkb/v7Tn0yK8gQUmu9pBkhBFZ
BOlXUdm6vRgsMyc0pPH6r3WVoL8B3AE8IJ9nqbbpXFskzntFIGNX2b3c4hn3UwI2qm3gO01NtHa7
fgtHC3YGapA1w4fE6HDTBB5aSafOnbvVP/FKqB4HdYpTNtpIkSAmCbQ3yd5XFkHsfKz+2rql/ubQ
lUjIa2d8AAMGQygMXVfVse4NDISdNxC6n8zJYG1F5qt8N6xmtumG0ioOhmmI14aZEG2A4sT9KUZW
8UPiZ6Gz9SaL9SpPMiV4nCRkkcBtBdorTIxx0DTVFKUZriiuj49PrYPJ95CzAVh7w7Gtb50Jb4XF
oyDCp7ONUR8JFgQCkOWyCw9MB/rvumsHK5rBAt8ZVpLcacjv+qwKgkdDKFhDlVsAM8hS/7gm3fQN
s1N6PmAtc6ICtMUYeTYIFTWru45sxctJ6+p1aOlU782sXs56I+tZP/mI703hNa8zOf46Kpk5s5lM
5WjHlr+yk01lUZEwXKbzE8u38CPBI/rg9a413RFoHXxeA7//GpBNh/4wn4dPAtT8tJVrMn2VuaGI
AncHk4W4k95eVNwXcsmX8rCSmA9My8yIke5aH9JHLYBPRuQwICujkejXkdWPe9B+3q0ayjndVKNU
yTYjf1NFTB2I5D6FAD6OTZUJaBlJ9iz1sAaAJguTrHkJLWAXJIxEYsBjDuCqrlhf+T1jd54YHEf2
SzEG7kVSgxdhDplB0gjqbr7OugzzsCchSBCNHDaIGjukRLHCf/IT0iSJpTRAIsUAC5a/vCH/VsF7
mX/vlFav/e/V7c867b9L3//fymL7pPb/f8fg3ucvff1c/VoW//wbf5bF1K1/oGs/zdkpZfG/cfj6
E9ZumfYfJ8HxCbxOu+Vn6OxfZbHt/OGECCWYCXkmHZJTpoIG4kvFHPxB/BFOIqYKNPZtci//nbIY
T8up7v2lLmbAdgoQZU5geQj8maL+fiYSQ5XppAias4Z3cmZ3AYy2fiFDqmg4QS/edD3McL/vJ2Zv
zlXVLjXJdiyAGcUlr16JPMfvU2HtHSK3w/PMG7ofTeCu1c24ZiCCkq7plyeR5I1xFQZEam6yhNjE
mrBJVKYXI5Jry4qWpFTfTBKMhm275FjIlhbwx6b2zAbUdNPNFUrUU8M7oKXyKUjG6joU2pj2SOc7
GozQ3L+1hZC3nr+QHr7mozG9Djk6yK0Ixwq2lgCtdd33aPMighLchNKUn/pgqUaMXxonN/N9AL1K
662knxscAbqFcIxKwqeyyLaWSt+ZQ6uaQ4fYDKOJX7X3rdv43ply8tWHO0Bz4sLXQssD4ztV7eEg
ZrdwTevkMJoF/30x2QHIusBuV7bWHiBpge7OLYkGJ5l7n0CUnb8NVirGyKzadTnL57AV8WqUMty6
nnSN3awEWLHRngJQR04w7kXfmYo2T+FTBtSzWcZJKpXFhMRc3c+j7TfWVmeT+OrWdrae00gvhp8T
UHB1lmmgCVMOgXP0ZrM0HrL+BHHDqZkB2Q7YBepEE9MHnZn4hX5sPELPmaJnF31RCSakRoqpTZkJ
DXimiQZeABKTDXWs/BJfGJlc07BVgZiIRc/nFWFvnnhgOQjhI7SiClcS0SB3nAgpveq/GmptXkwP
PhtmcZrc1Nx2k3LWAUm5L5zF0qz87EI/FNl1xc6yZJhs6MsuKwnuyqUfBKVwPqz8OwlZfkRexaAo
YP8yLXbtqKS9NcWVVWTPpN0uJ2yGvT7PWeUu8dpIL7tXc5fjqlnn7D5fWhEQndWX3c4kc6Q6zxav
u2hHV3qPupiWbxax5fJALr12ETcQH/PkAmjgaS1EX10NlqaGZEYzsE/MvrrNdDaUl33YzPWP1k0t
/VLUqlLI27N03VkGnNpjjYDKPQatYXoIorz2Fjl82kcoaMxin7eugfWZxeH7SWkACKJluOHF3YSm
6sroTHe6dyc3Cc49YgP1gbyi9TlxxnXeNXabWXv61Ylz7tQg4nYEs8Bxzks3ty6wcEzL9dh1JlMS
csHaT5VDkIG5Q86hF2MDcHhUN2PZ2/JLFlYAxOzc1XpTSNNazxwbLZ0ZuV4nVi/yoflSRiuRkqxI
uZj55RVZxd1y4QDpInzBH0/4vXLMKH8CqkVFZTopAjU0X4ljGAm8VsVJD0HykUNbeJSt0sFd4nJ4
6yMrX1kJ5JzqAYwvfVeUekZ2istayIQ7QbLVOT2e4FYWw2DHi0TnHFVro6B9IyS0bwdncZ/xdEMi
7vUKNsjpzcG7bZverO8XOPCXFK3eeqhWo5kOJII3Z6FIiCYoV4qT/WAyPNqWSTpPsQ5HUv5gaA1e
9yP35gKhy7xwAEx8nHQ4tzBPUaUPWAlX2VfJxUxc67rNXV9WR7I3Dc4FZda6UeF4leA0qcB1O6WT
mrtE2erEdh+LAnu5tYBzxo+SwSQru5B+gzL8u6H1ly5ah7GvQPvNTrkJKpMicyRjN3II13SPtlOV
E3rbZvF3njm5OeL1osseumBpT3fCNsszYWdKngGedF7ahmk1jh7Vnyem2RhRUa1kQud50ut96Jgw
cAU5lUAsjQpkBj26CcyLBQNqN5ZLmJ2TQk21ibm8UlvDWp3nzG+5RW4XLuW2NlYumrLD5skhDq8n
MXWtn+lWM9RkDj4XN0u71syrlmLSkdWK/ksJWLgm9WW5s0Ry6YVLH2k6ici7qEyHoHBpndjhl2qS
Jc2WNNwO+QK5WudXZT9+HrLmkJZTeiQi5uhPLZw9DjJAtRW5k05B9VZv17y9t8zBuAiMBAJdRa7u
6P+wcGJe215tEKRdJpcB1OkHcgMkRLXcYCEGj5lJ2Zx5XtdtlMrvC6MK0f0AE9kmdV1whYBFvRZt
kW7AVjwt9frgkBNO7xWGYz4O5W0BARAH8LSAvFXlFopYxHzpJq/rR9iEkNKL8tJAji03nuH8kJgw
XlNTXC7wVjgPDxfu0IcX6BhnSmHSYYyuukxmbrAx5w9gGDAPDzOQeFoe+1p4t6KdgqjOxd4dnf1M
aG0kQw4a/niVEow8aMffiEbgZEpm0sxre0uD1I6HIN2wkctjYWZ7TXFwtqY5wNPaMZmuQRzuAtiq
6fTJzgXFpjlcOPYEMWXt69dB1fwLbre3CuFzMrPNJ6WM/KVqoagYPBbxWienM/b3dLLOx6KzP41D
i41bG6uKugpElpMsB6NqvGg1ve3az+vWGtKEoYUGFZWwa7SZjkuvOreUnjYeVD0AME6N1B8M2Qq7
9hzbotFABpsbmIsaAZG9uOfaVKBW3UlDQ2y9FjYVN9u0h3hEmdLZ6bGv3Pbg+eu4L5Pq6HicrKl9
NixQe2fWxuUs1uJsXORGj3xaKu1zhd7lQHb6+rktgD+NnPYBzKntTKjFbkBBHWntni8o/++bimhk
BnwrKRGsTXWa9IcgIUmqoOKKcC6k9Ns6+ZqQXb0lAwJJhDk9upNQF2kyel+SUCeHxoK4O0oUX6YU
9Ys/Vg4YMjxsD/Pi1z98zCoF5Lhg3BqrfRtaa78fTdgwTEnrr1zg/BtKsQoTTLkzQXN99iYgtyW5
P1syzs8rAxg5LzobsmFzzQbojKTD7ua0l8c67c8XTPNROqbyQATTsJkBhj0Tcr8KvoPkx7at6bxA
ufNik1MtQOO2PMfaYlNrdMW5tbhbXwU6zr0g2ykyn2LHEPmuIyomqlf9ApsYI6QFBJRlKIzgGuvL
ok7Adg9wfqGe7rC4zFG65JcmvKJ8EGnczLCt58QSB7dlRYuUac83LY4jHsd8BsydrYeF4xRo8BWX
Z9FaLvcEKIxO1mfCpcQTZvOvxty10UqgQ8nMuOHMBBq5N8P7YHQPKi2+ASsMNmYiUB9w3tKZqY4D
x945w64NJgjHoHQ/5V523RF4TDhep8Ko7cIvJq/l2ZSaejubJ2G7g+gp0P7rWPqpwL3c3sypn4LO
a69DaLX4PNHnO+5ywasMEwiSUNA91oE1RCZUppgI0oZ5PVa51J3p0hjzK22GI2shamm4M22uhg0Z
KjGznuPaprfj6iRnNItXEADFPkm6Y+qOV3ilu6dpNdwfcKueJxNHGAf/y6B0zkKfxjjuzK0aFu+p
0XAQUadgIvCXZ2mTJsQQM112hki8CORCyxeURJbAa2e9SDgkD92ul9xjSuOReAVpbhk2025xnMta
Jg652QiTyhq2amU+961xZ6jUOJAK8jxUafBgu+WINWb9JMsOqUXq3ejFpxCjOhVh7dMOY5G1C1Rr
GIu9U7dr2VopPfFLt1q9i2EQ13Oi80jaFUBd0x+8G+UL6s8xd9mDGr3Be1/xSpOCXRvqLlWm08a1
qdMNiSLXzYpJyYfQc8YuIDd9m5xZxHPClPHiHjz118oBldsYhILJsbtLGSj/MJNy2EjIVOe6Dcee
qN/EeUx6Dz6ffpxKfW5UBh6zJJ+Ppps42yQZ5+1apuZLZY90lRC+TGcGbETaMK6dftUy+cJ++jk/
NaH6tSzIjcj8mRKvXeL+BGU3PEmgEi03FdMb9hjaJgelqwfWp+C4NNUQW+v8qjzzzBoGekutr2+X
1HDuwH5aBz8f+fVBbvvrbjCDTTHr9otqWxEVkCSuHdx3l4GThc8YxsLrFHDsjeH6ho66PgjN7Tga
xqfZNY2rkXTTDZiWT4GlO1Y117xZUvXgFjSS+WlbH6j5zg6o92xgemcL/ra464JzSrxvjJEcgjmN
xT5LC+fTMK3XrZFgrXXvw668TfMw+QrDbJr24dTN31m+rtDVtTu/gEi8JG7RxTQBxSVVTAlfL9+r
2bDuZZ5S31A63xHwlryyFkzX01SaL0sz3o5JvpsWG95oqmkABoMb1rsRTlhLH74enTPf6Z9EJZxH
Uk5kTLMXr5Q3jBdNZvJE1VnbXlfYW6k4gmUrETFmUdsMT+3alDHQz3DD1cwOTJHS7/1imHFRL+nZ
sE7fk9StMF6egE0ONePTAPZ6Y7r9bVZR+dVZAJCjrj8vfnNTwJXnJAX+eWKG4WlInbC6orqdrlqh
7+q2v3DS8brIeqY1EJK+YNy1r9G6GoyznNsKlzbuqjG2W7Zpfpy5l2F+h3SAqqOxAgi4ZgFops4b
EpoEEjLZrTlhZnpXDCDNViOg1LZbAueYKKTt6VWf+2+9zO/8MTW2Yy8uPZt6GDtc9tKNPvRbXYfx
eiJTLb5cpkjkCROrxRPbjM4Y5/vE5QGY8vKbpKH+IGfNqawyrbiqpm/pUHjnhU2eVZy2ZrkfEwij
pb+w+yRjyvWCnnc99D17yZhMEdGS6rJ3AfP1un+cKYX22MMfprXe5YM/YushhxeAeLZdtL8rbesp
rCR97ACsVAsImKM9LbjyMUlqPp5xR1LcyFx8yuuQUVlIm7AcLxkzxUwKN0VX3fn9PJx30xIygeBw
K+qCZWOEgdiz8JeLrPfKxDeaW7NkJtVlt1M7Oj3lekDGHLFP6c4PmTufQxj2GOu1hFWE67lpG7Bp
JclWqqyvU888kH9w8MrW65lX6MNiw4RN/ODbWOvqFs4gX1u61Q0LyjkzSECY8iuQxW0bZvdEUr9q
zrcRbNUDZZJ59L20YnlKuWYFuTYzitQYveN+dvlmBdb2YityMSaR4n12iZDVyyUhd4fZdPRjpedk
Y5An4CX9J1OxtueuPGPaMn02NLLzSK3U3LXO8r2RBWMUEJkSt322viaOtsh2E8ewK/xYtiUddJtm
IyRljhxQ/C60N1UPbtXvq35iSbWd68U3zip/BRKp6YZzEXcLQ7+IkxO1hDVmWQzbYb4Et5hdtR2t
Bq+2ztKOaZI7PmLp7I5OWZgeTIzx2Oad2jQhaesbiyQwCLZF9d2R6XHIsu85YJl5JIQ1RrSRVWiO
AnGeECBipewnubAS8upQks9zC5layGkj9eJdSzJ8vgNMgePd59OzMip9zqhljF3udRKJFMprTHut
2tX+mOGlYth7Xi3sxOz0V0umWyZ3QUkQURfKPe2t4kBeGclUbqaxQqp06y5LQf+XY3+bTfK8HWz1
3XbVReEvHO09kpSb3D4v0rTf0PJvr6qUU1M+g0Yramf5lgAwpec1+A85pSq4ZjEdZ3DtF621XHZF
Vz75J7wLUeRXKUjxHfQX8/vAc3vGGnQ/pqV+sd0l2RqViWnVaAsOUf78UDrLXpUzKYWBp+89v+WY
v0xmVHS5joEecXkIpWwXEwNnZoobO6dw8iFlbqxAVhf0DitAlPwf8Wl1zMRjjJzee+JFfyib9BVp
3mPC1pdTh1fzXd1JlinT3cnA/CzyZjlytGVFTL8JIKSfGMDIbW9Wh0xITqYV9h4jj6suec1JNu/I
CF3iOi3X66lS6qIbRXpB1uSC0kmmK6Bc2zlThe/e0ckLN6NOLtzCzXbALYfY8Fosh24H695vvnRB
qvaDHMKN5STpbdetRD+2jpyzaEBxHY12YmycyWCGZGZKi00NpNWIKs9Oz/HUkOfdKPXV6dDnodxp
t0AeLjDVYj4AAIIqNZHbhY7ItgxLtSvmpLti2GdfLQz0QB5jXlrclDVO6oe5W8QxFeJlMBE7DWTZ
UWxJSKuCJzFZbspg8m+TMAk2UwdovZsuu7VPucWFTzhIHyI4K2hMh9FSGCTAi4USXI+6aaImTd3D
3Nfd5yyYys92JhIoGYMDxFAujbODhFvsmqXpx3gt/Zm8wipDuLbkZ+7Jd8K+TveRvdNWhzrI9eUs
s1qfAmmNnZsGGL2NpdgVsECeZKLasxTXVzQ3hod8WZoxMoyviz9971fDvCNwWeqIvk74Y6hw+Wz9
ShaoBdanTBqfa7m4DwgKMkJR0y8+WdhbEJv5p7RPOC3ZwT7xBzAeRLfEsnnqGeLGQ+cj6pV+y6A4
349iOLhTR9HNqxEZvTfhCQmGJDYXKO9RSuZKOLSvDgXEtSEZulPTup+MOuvuIJa95Kub0xoTM7Pt
OqkObV6vV2qyvDqG8MKJZvUPgbaHz6rHSTilfkDLJ1yoSL1XLM5nhc441Mz1N390P4eqKK/6Xl6p
LpsPHNLSbSA9FrlZeS+pO61nxGGikQjN89zAmUDq+K5coYRySDtAtYlbVafbvO6LO+Lba3QOi4F7
YxTi2NfSC2Lsvfkn4UOfRPFrGmeORlQRea07/BC+TrDIrC7zKUXb4MRKqQ5iKOTNGMzmCz1Dci/K
3ArnWBUnPTsexOqTAVCigR1c26/5MjiQYzgebFy7PaV+VePBq7UHgXEkN0KoUvxf9s5kt3IkS9Ov
0ui9BUjjvCXvqOG6ZpdrQ7hcIc6TcTCST18fPSO7wqNRkchFAQV0I4EA0iPkl+K14Zz//APZS9kb
AexEqWA2GDbEbOxI4i5S7GwSl21llUlzQiPGUdJBHAGH6GlFIunQQlhtiva9zU1cCp2x9bk6dXs/
26q5TmsQVNjdQOKGDdoLN1Xs1ZxxMRVklN2LOJewMMxChpBkpguOfE4aFt5SOXuzG90nWOGZFaXu
0jW7Jssmje+gMzPr7IdiPpSo9e+moX9p/bK7zizxw69mxt0LelQmgIIlTUUl7qxptjdjytl6xCLC
eOmsbPxdmkQHhjLuFTsknWBHNL2jXmVr1EyMy9FhkijXrXo3WaUcevlT0TjudUEDQflhrPfo1vEl
CLqUEinpWExwgOJX11guQtqkArpZexh8sQ2Tbe6khqQ0clmDOiVvjvVcg7g1Ya/7ctr1uASeu6ah
lDS8/lKTjV0jbX6dpL9kZN4YIGAZmoV6B3Zf+iRf5w9FPIJlTR0pIWl+bUs1v9FuBKemM6qLE6cX
n9tjH0ytvFYNKxFaxVPV+bdDmV0LAtlZieQHiu7B9uJ+zw6PT3Vt288rGkn+UQ0n4c3XhLjaZE8w
22xBkxN3FB+50XzNnT7Yk7z7slA//9hKJUJ3mSy0xnUHHzD0ZE/E54RFDU4lw77KXOTryTLb6R41
GBk9lluQaWe0JznjzitBaRj1Nv5NZ8n8XFgygbVAZNW+xsNNaEFd4Sd+8DULgm9qTq66VnWnwbU0
O8Itd2kpYY+OIIKjv1hHMeIJA8Rlz2S/m4RZVP7UkGhRXNaq3+dFdrVp53fYo6ZM5gcMPAfqzzxY
bt2Y+UfcPkIXsjbUsj64PoycJe8e09l4tclg25NVCDrNLIsdZWf3JE4/ddAoHmxTZt9SLwPGcNdy
z/HnkUBUxLzlOk7uhFEGJqH3tXpi9O6RZL4GyNW63E/JVs5X8WCjq77RpU7PFnzxe1thaR2O8GhY
X+2CyaCziVbI6/WqtTgjzyn2yiFhFc3P4oeeGr1T57d9fFxMrOnR3Wj9URhuSiFeLe0SzhvkE9rB
4tUANRgMh2Y7Wd6e86fHEwoP7ze5xP1XvEr76uhmi39rT8M2SEKtcyMUo81QG052APLjQzwVHJh0
5QZsEgcxLe4Vzt5r0d446app6WV9HdtlDfbnSn4HB4i33rM8PM6xoU6mAyIZMM01q4+o6IcLzHLz
bSSTTYYz47GXlGSF1xai5a2cuEp3BvDrqR9GYI2hNvO9GbTZc5+QJx/l/Wx8h+/wYxS4SY4BvmM+
sJqgFaz6angnKJ6bx9XoK45cff4QWRR1X/zc9whCltm6X1o/iyQHP0U31gxFOGll3pVFH6dnOax4
1mdU5pnfnHlz/b0y9Aw5KrAT6to++z7AgD7kqqVm7JCmXbsyACjdaFjvRJePdzxlpgFiOeqhHhhW
tMqieCoZGkI8QEYYAQPuRunq6wWNG9QIjX+V3QUBecK53BhZK5JcC07BieAx5EJjvmaww9N3+rir
0cWcdyx7p4nIB7TGfQX6TbJx48kr3FrrnZCwGMwB21HILM0X7dj52SxBkqJ01rjOTsskXmMzLm43
E5/POfe826CYuwMlofx95DpGAu5HhZWaN60Pi2XLF78MqBvDwtDjkyewoIUq3JJDVYAOZstKKLvd
PwMoVyX3qjSuOYCj1ajg8Axu/HUcUbmF6+ANjzhUxB+JUZTeblCl2LazVug/Biy9w3ENFnEtRlMU
EXWk/26MG/EGImEsML2i2GmJoSqnPpqZta5X06ynOzX3jKsCRc1p5OW8zwrd3CPnFO9poc6JX/GW
wb42NpHzkMS1c5u62dlsM+++9wIdlZqw4oBRkQn6YW4RKI3Ds8wCub9onH0q8CtUi7N81IG5OBi+
lfNNzvT9OKxVqqO0zlyiNqrifbCZ/exsawuzcp3nEqiI99Q8GqlvXI3Deow9r98x6+IuqJQpGF5N
Vv+A+JBdy0D6AmKeh73sv7ci/9obmXFY7ImgAqNVJSbRjd6nC9PPwIMj51EcYBucvtbtHFxSz5rO
xeb7mBpVtjfLSt6w4dFWi06VEF1r/7lo9UNRL/JtcFV2KWrjJs+NnZOv1t7tnTMssTdvmu8K0WdA
rIl/F8/9V9/LjduCuXTU1/aHwYgurPrF+1038ps/1wMXkvoeLPqpMrpX08lxLR8ZK8DZAfEVRA3u
Y+i+XGidfYxnwwjbkb1icFXtS9rffVs6WWRrMkrG3nFgPwZ+NHPyP+as0j3pDiudTjEUN4zCv5k2
PdU85C9NBey/Dqu8ECQNqQo9ogoDWnsKAnPoighNBK9yXWwBr2xt/PkIcTMD6Mu7L+gvvsGWd84Q
PKYVam8bgwEj0zLCquMOisB+Qf+a2QQoHHKjpyhxrWex1teN1V83yWpcxCJsqkbwtAcaQ8aeuh6t
51HpOQKC+qy5RK1b4u0Bq4VhCP5mK8/fmk4yv51gEuc+ZHq12pTbeRy7V0O3MP9ni51MvMFrrDdM
xuoNtoS0tk7yYWlz9QhXb4o58mhSuHXZbVSXVBgQHx9z/JQZew1QBsjXeSQrhQ4xHVlocJDKkOnl
8GL62ICHU19b/A54DAgxEidflLdSq5GLhdKGy8R6HTD927ULoAeGvgulkXhVphm8pIng7DLAvPAL
zkiHsnKhI5jCn41ynX2RpPl2lCVMkfqqi9YGKt1MrbVObX4H6FFQL8l90ovdxBmPq9dEsMBqe+x7
7l6G9F+crI13uBMpnBaJ9FAWridelr35BSFImHc7h7jyOQcCxZlE4M5XbhnnS1WtHcKLOPlmzVK9
Wi7YuSfcEKcDTOrEatxKWcgHnVTBbcLgHjzSqx966QwH3oN5XpUTv46zQerXZHrMDOLHKpafeBbf
x8I+jd4EqBTL6pNhXg/7d+xhMAZNcu/S7zKcshvWe7leoGDcKKJpd1ngl2ePvccqSB4GoxgXXsQ4
HtbBXb8QgZZnu24qOrYSwt9nPHeySIvC/TKN40sJ//HRaBdwqWaeKv4NDeVCXJgd2/dIPtRNPI/0
agj3mCrWeeJbB8cZJjSHjQtZITO7ktAamquSgWE3zhGwRkpfUShYNypZh8cR8ARZYTcXF8dYuxhn
gnwh/KBpsH9RU88FQOKU090tLYbqsNhwBnui1Wuh03uzJxlk5SNOrtjaQXpMaqt6wqzOhJxSDij9
bXda1HGGsH9sBvTk0YSAMueBW62ByWcwgTg3MZTp2GHvljOYcMpXg3l1vULfATno8Yg3hVmU18w9
SUXmnHGv28xEaryWUjN3WR0ctGe23z5TbmlH6+wJlIRqLnd2hUtKxE6Fo90lRfW8YLZc7qzGty4k
r1k/xGIAJmoM+A+xlaqX3K8BiLVN9gJszfHGTRQUgUYv1rfWbbF1DpIY5xBvJr22QToCLwpexVfG
+r199ONx+T2xtPWlI16ijIoqo7Zo7XHt7qbSsM8tNuNpyGeW7T7HO6u9McxBYa9PFBzd7ii69xoC
GqYJs81mbjIBt8hvYYVAfsHwMSyaum8wxTK54BTF/HvmQVsKK5wz+AqIczi3gA8WJfA4wTxgEAZZ
h1FYQKapmXbwbmZYUn7rBa+mdnoAB83se8fgtHntVTHeDNCyMThLqxWuABdEfBCyGXVYwzH/VnSS
vbYU+oOn6MAnOWO2SRqujFESC1Mc/LEFDJmHxu52ph1TdJtq6bP94KUBVlU+PeSGiZofJoSN7kr5
K0T1pOGrDltnnuoDng5udVwKf06uWdU02zir022lZudfYGB2+UmZnuQg8X3hXhkGDKJ9V5lUSkmu
A5LrCHZ17vNSUVwjVkw/V4H5ZzJawetKdT1FbaO77naRjSxPbaezh9Gyav+0+kZPN6qkWkIGv8MP
TrjhJpE5XADUnGlUwZprGY/DNQ5tJJLUTk6XfHaWIe3vBiRQsotTSMSHTtOcRaXEEPQMB46wuHJM
fROycINrTz672I3MNLAzvflr4CUy5VSstBtqeKtGuJK5QhSuPVpd6Fa902MRr7As9szRCS4aot0N
nLomOPHuIQ+tXZb1R+YrGF/LJFlxmIVKU34H60oLpqC1OTws2h6CPY36xAC1qVJyeEzUJ4d1UpXz
oy44dh96nYGIwuTBwPx7F8hMAkDGZIhFuDrX92U/cULLlEr9MJj1uOzJOFhUFDuaiZsjSDOM8Cgw
sn9PKMxrtPAtkRIXSJ90j03x9GfxHm4XVTMkzXJ2rrMrDv9495P7+f9psP97yyaHh/pfE2HPffn9
f+GDrsb2z2TYP37uDzqs7f+G+SZyMFwZyQDaNNN/0GFt9zeOoi3zzeHbgRj7f1RitvMbxpFbVgvO
IZjrwXn9Jx3Wtn/Dx9PeDPcCfEyQBPw7dFjECb+yYQOsSMlNcdB2c21gO/8XbWe7VDUgZuk+K2eb
BpYoOgzVRypPi9tmDeReuvlnijzpXPjeZTWr9RAD7Q4oNcPMnG7HdLE/KHY4x7MVU615kPeaJLb7
HjOgS7X485nRw/AAXlUfsSxyvhh55XwpJxgBjM5vsJBKQ6+c+906QuZOGGxfj2v8ozSse6/N011V
d69VSmskPcyuPCP5AHJL4ADEPnnT7WO1JOc+97+Zk3XftnZ2km7f7nWNYKNiLkyxZt0nZf4+NuVb
XMWMxH12mqH9JwoXeFem2ECrARZbuWLZZVBoBPjNB8X6gmPks0yrNyxbZjAWH3W4+J5ulIux/BzB
eXGJty/ZyrRXWAhamoGEVNl/XRS5BVK15mvVFe+Z6T/1i31qRUA4tOTD557mxBZXxugJ7P9ahAB1
ep2OfQOQLJE5dMrYmYjnMGlb66MBD/UwpjxdbjLSn2fjJU54zLKKn0a3dENTZG5YW7ysri4/Y4C4
3RAYL0alluMy9Rs1xxz2XsI/tJ1/eAImUGnwextd1n7BRd2NYk8D+Tn1Xb/OqKQGqlyCX9OPBJt0
CCX1eLIZIbxpMhdfkxxR0GhM4105lSn3covVZCN2LUnom2IJi6SRQU2vEvsK9z11DgiBIbgOK14T
dV+UI5GCc2q0767TmK9jywpAz7MiGyvbQ7dCVXSN7AO4+T7wxJWp+aW9NKsweko/a5F+ZlbymbVa
RtCRbsB2fWgIvKLEs8H61BifjXkRp2wS855lgqQpSIxTotsHj4YezyjTOS0rYrdRca1TMzPXnPn1
2QtAqNO04XyUiEB6u2ZDXxLJyMhP7ePUMCaeTKzZc+Lnr/zaKA51n1lfCQPsUZGwwJK4P66GfolF
uUReP6UYctAZk2YZwqWw8O9wL6KfnEvW2t2PWiBMb2GRgFLZ97R6LbRt875o8g+dzy95x3MXbbPe
tlrMz9CK8pCSUITJdnFYa/3kwmncj6XITpT5TLqz5q5W5AZQjfbhrPkWGX72uwBX94159RR3+btY
28d65Ntvct5BAdcl+vnO6xYoiwPsXpj1BO1oyImnSq910d4Zerqd3PLGxDRwt27hlPHmnuk123S3
ZrFDiSQOb3aOxEekYd6wdB1oxzshdHITVP45wGGe/r++6ywvu19z9yL5NkO1tK9ilvTVExRzq4Fb
PtDhA/Of5rV56/r1BUu9MlwM+RJzs5JBWI8hzSehyHDpS9Q6hywZsyOZDSw7G9u1ti/YEZnfP/Vw
xTY2WfzUDpwveQcwSbb4vkTJl21iR2WMt4lf3qAtdSJvCZ562d41E+sJf49Lt/I7GShN6RaqNiKG
kHYyGfTOk0yJGif/FO1425VNvwN0rai/0fHkBpOxQW2DOreL336ef/RvbmjXWx9BpEmETtAPy3h9
Ecz7IwOt0zY76CO3g9drmnzHXUm3iIOiE7ll9t5L+94Q8L9wHGm+1FVtY6vkzTuDGLkQQi5Uf4Ei
iACVFp8cvpFGmSQ2JVMhgX6R7YaIZlmeGHue1wECIzR06F6deq1N9cpo16D75chfgs7fkZv06IHF
hRYQFPYyvJjK2ci0s9yLrPJ3nKkvhcvqIXb+KZ64BTASZynU6nVMuSna+Lvtpp+Vo9W5KfuccxMU
++ffXcOcRjbrnKfRe4qLNdkrBEcExRTvMKFJ+Wmqftcn1LOanKxDqingB20diTx5ibP8E2AcbUBM
7FAw6dsOBjnzJ7ZsWQN64PJ40y3FTVfx89yel6DXt1YcQzlSXEu+nb9BznxVYyWvBj8FThbrS9tT
SoLOc1o7/hJZeuxA4pF8q0MdiLw75B457VGfr+o2ILLmkBkLOVOTzKJ58i9Wa92DdeYhTOHHoKrf
OpE/5108chawFuCyJTtv5Ku1484KTc1R5KwFtpelezGTpDyVaz08WkXr7eWQtxEzRlhjXAdYBL+W
xKRdaTP/aEERwm4cZKRH5AvY2VhXJRT1UyLteU9EkPlEPU8st7Yga632vbaK4OiUIjh72HAkkCki
3bd8t7H7hKEU0zd4A6EWrJd+oLyfanJHmrvZKd5mHisilQV2lJO9J8s245T1Td4tL2JwL1Dou2Mu
J++U+UARgMxwxRL1iutggPSON8HU5vcg4Y/BZ891UL6xDl7rmUWNO9pTUAU/qIg/DN+b91KunN4Z
43VrWeOHeK7BjJeXpGxf436hzZhzdWvVtOXQgbiUXfE7Nw185ib7RPE3HDp4uVyC1ZspYuhfLsbX
afIhku3VN6hDnBZeJB522JzOzJZ1CxU54RlNXvO0xExHvOVlbnR8VTDkAKGq8ntRJFylZnLtGql4
0ii498pWPAIqXqRtn5h5H+DdfhQjp0zbpONJtGVzWlqIclbK0/mwziOdEeKLkHA+2sjE953jCfYn
XywXFmRu8hXxvtO8JJF/Bhm7TQm+O1NzB2Yue4YomPfJElcVfMYoqMTTSKB3iGbaD2nVeRooZsDY
rH2A1yJijhImBD8CYAEvGy4wmVbbG0ynZjcNCf04IDbuLza6+1s1mfaLSUwupvebrke36bKzm+zd
sTaRgCjvWhSxOwOqkmKoT3u+kSHFDMuMJtMp+HxaRI6jIn5CcX8/oJYMgxV1ve+wMdbOs47I99tL
MuAJoMqUOLmgnlEA0GCN/fyS1X78HeydX6bsX7f6rgf/gnuqa6j+jGYMaqsIbRJvWHLkSJhAZC81
ZI71nLOxEUMFpBDcyxJyTWV+b5bC2eVT81Y1GbZEgXMc4CXsEcF8bKyCeua4KgpOf3Siyb5jSg/V
um5O+HeqW5JPrAPmAFDA7QBfGIsTErlhHcqWpYnFQRnmNmc33rTTRaOboGs17o3cA2OT5k3msWsG
XqZLiEfE/PZuQu3NhUW8AKKoghnNxGUA3hFmsBlDw8reVcWxU1ZcvPPgCKbT/KQ/cJwlJpP80ksf
JyFHcsNZqJAGmRZv94trJR9NW7wlmnH7tJXYaVm5t4MFp40jq9hijMCC5kojOPOf/NSinHbrBnq6
eYYnoCArH9f3WNH7oy0S74nBZWa3FaCGYKOXsT2ffx6GmZ36+ySWV3ihfQ71pDHlRTJE0fMytfFw
0rNEHwG8vs8wgN0FThkcpoEVLHFsu05q7rftYIHn3ofdDL+budnTCuDBowChdJlr7zJJ3ghCa95u
PvMaC9e6ArUf/mGA8t/Qnf6XUs7ts37808bkf4hvCT4heNb8i870eqy/Q0hTv/Sm//jJf/am7m/Y
9MIJdXHQsh2L5vCfvamDIBPXGAwViVXDg+s/e1P7N0pWi4kl/x6fPJeG9g+ppm395vKXgGDgzcAc
Qsp/pzelA/5Lb7plwNPgWjb3gYchyta7/sl3qGt8VwozV8/OxNB+EDaXviv2rpO/N8PYsmEz+kNo
Qu8D5J9DUXvNjlvavXVl234vjH7ZD90WpeOXzgXxwYp+j4K7tmb3FvcUqFvd+mIDc+9VUY+HUQ0c
56miyIFudpxmAnhWi/rKMWLEDIFubsxlzo4lTP/jKhu6nt6+X/rVPWiz+G559XKuYOdF6HzGQzVx
o1ck2O0wae52nsjLE65mxWGFuAB/iSu4oHWKRFtg/thyBKxNek356+/MwD14y9aIJtQU2M9yvGbZ
BeqM4kov383FuvdBUjOVf1RoGzKsLsLtD4LYeLFTDmjRVwe/Wb/1TFjDvugex6C8EQZpYhbDTxyk
KG2RLb6lPj33hAE59wp8b02/tYcxU4B1U2/EfvEp/fjKruf4yoMHfsqc4j1dxiDq0+aRCewtjDx6
uYz2OZtoksEStjM+f/e2SzNFsXD0U56/VUb+RC5gec6qLP3iDyhmwqFZl+vYQWXiLsjYDWqQn00s
kCE10uz5xyrgS1J2bN7MrXsZi45+1p3v2u7NGPi0vqzfyoluxNbbvad5C9sfNW75phf1CA35muz0
di9r/mOorVWou5x7ehI/fnYyGNROEfDebQoii4UW6nTiv8rQT1Gb1XSgLrduD5mwo3g4eOUyXyH/
zfjuZ8iXy2AWpGCiXoAwQ5G4iebmzOBG4euRAWXRbKRcYWpi4Fnkn1vHXyzbM47lGzYwuJElJtmv
RnP3s9UgHnk8lDUGY20e0AhBoQu71TJvkGk1J+079mXZls5s9bdEqogwaKbx5ifG7kHYYDS2UriE
PeYODyVV1DtBud19to6vLf7QMht90n/gBHbZe4sVGe0aGk2Ivpd2rt/6WD3CLq8iK68fe54277g4
jeoOtRuCVD3DHFSi2OeyevfG4mPJ8XSwydDZZbYlQs/q56u6Ke2DvcEZQcp9VeGckyoK44WlIFFG
7+BsfcjGoVw176lE6qNTNYy8MyqeouBSAxjPLo1BF9BIB8eSqnBexiyn/ow9hr9EnzdRvpR3Ujmn
YRab1qx+VAv7DDHep7OYaDZ9nBDGkmWX1Z9O6wryKAQ2dDjF4FBj1Ef8PxbmXjRofT4XqDH0bZ6l
byvO5jtmhc2pzHm1cwu7IEptE2XIoJtdLJbkxiVF9DDFjrsfkvVWO6yZ2eH7xEUD2poX47pjDwz5
0d98yWRfH9ce0WhQxEzxnT7ZNwF0xDzhntQmfZVR8Bc4Vqd3nZ+vh3Wl04Rs/zrMHAjj4ia71gBN
6Jok/Ria4IeVAVTEIvuMffv4s7Y1vXGHo5NLr9c5dx7HoiUN60x2pr0re5CjAHdjHHzKficTPrEL
gDS2voc36WLEYNzCIrZPjV8Yu4nBK7whyeiiTz+mTN/irPrpM3F8KXPKG2lTotmEv4ZZxqP1QVpF
GM/VxzGRQHwldGKLcWHhJ+9KGt+JAil3wuqyY40464qeCJNKEKrQLkAZChxFIn+hXPGdiZO2BsVo
Mh8Bpk+V1y5OdzVCWYHrVLdfCGtbT/4cd68Yw5V732/rGyxV1HvbuGM4ZbRW8TRC5WbdOAM9NJst
ZZjMERcouFPQmJeTgTo5pBTJTsKnhbOzjBbJ/sMf8//1aiP421rjDmezMfle/lJmbD/yjyJDuL+Z
vnS3IsP1sMjFp/mfVYawzN9Axi2boC5LYpYG2v6HIYS9WUVA9/QcU4LCG1tp8keVYRm/GZaBE4Tj
Ovjnbb5rf/FF+zuftA3f/k83CD6BckUSjYIYi2IDR/JfawyNNHK1qeajpC+8S8rteA/Q2R38Kcmu
KpjOZdjamCd0dYH6bnTTxz/VZXf/+KQ/+7TJ7QN+eQBGXT6yPhcrQh7jZwDDn4oc3SZZnWLIHPGk
4llgdxMOo8QEhVv3zHgJgLBZzI1oh8zXAeDZyDQq2BPb6mP2JMR6PTtu+1It7jc8J3pspWZLP0lS
ZtYjzakzHVSNzc/s/itzQfP/fnQ8WTAz5b15DDd+Olv+6dHRYwMAymah/cCH+bQYmekeepBNHRLl
6b1idz0S5o1Cid8pXmV2bqzZLK4X+oc4+vv3uFmb//IaXWYokqAzk5LVQ8Hz6/cokPeWndzEgY6D
X2RC0pN7cpsSfnLbcN6E8OplHpkorH6y+Enh+/sH+Ong/csTYHcSUK26FL6OJOrm1yfokAGQNQ6v
ElaJJpZowjoNBvlYGAcMqfL33B8cmJR2DsBfVGsDdDxN8UkF1WAcZ0i96VXjNNNykKiSl6gU8K/2
yLm74GhnfdZfS0P/63yPze3kl6d2LYw9feZMbDfeHvv2zzX2tOaFaw65jjonhW+ZTmudRNVMwbTF
XSLYxS8tT6+ogCdxV9kLHPtwwq0Il4axceOHQpbk+cDV4kaxIE8WCKW7bPgXDqR/Cb1mm27/s13J
t8szeu5fTFtw5kARE69ITQzIdRv4OD4a8HcOTOsJSDZkNwBXSHLkT/BBZXpB0Zjmxzmhsgb8wCBp
36/KtHZuDbKNeMvS8vrvF8Bf8hu2Z/QkDhF4FjNK411uS/RP24FlLheFkQGiOCdRZChY9NybYi0I
x0W7685p8VCqpsDO9hC1/c1LrJwOtiCj9VSPLeq3ROf+1drE4zsWJt3BbudCX3dO+Y60npwCd4Ys
2zgDPmiu5Uxih1W7gGQidGzsFxUk9n5082r6ojRBIUdF9xY/AybqZ3SrsBoZOFGRICBA5/73v7yJ
b+Wv68gjQpqJpCfxbfOI6fj1l4efI+uFpMtoSigXIvZKMlLbGmjWtFEliH3ijjA4dNf5HjWi8RUV
lXWjBoXAfWoAT/Buy6X3Lx4Lj6C/PJfHyUo2GYuHKSut5F++FNzp9OjbGDHCqi+9swl34awHWOBk
nzZd/U5Bq1A0xYy4rstqONfZ2OT7XFsxBb5/x9wizkITauQZfu4cTZM49LlSL6Mx6qcFTkRQO9a5
xI8QB7FqNNNoqMBze6Xmm2Co0bVA7fE9WX/JTHtkPiWHGtYGajALUsLeb3zjqSENoK7R5lle+Vyi
0LgsCmFhaCCS2hPyU0aYWQB8dXq/GB72VkgoW8/SB1Uun1OH8AN787fZUEj0ZdW011ooUrSr1sbU
UqExkJ6qrpUPX9+HP3dATYl/Dcsl/SiUWGGxdTwvS9Xz970xpxBsss65xcSiPyzrkkTSG/FfnOeH
laHEkZmgfVrbuX003QS+N3KyhBVxKud8vQUvow/y4acdqqRrj+3s+t9FVxJUkljpbVxlhESo2H3j
KL3qLaKStvH3aWmMBAceWV/NCPPCCU/eBBYMnQIk4WSqwJOl87VzkzkqPPG45jg89pSf59JckqMJ
vfVQ0QbvuqWE5DZo/dA28jmIu+KLbL2OgZDCc0mgJFaVOpJvcIMw2HtV1Sze1GQncHUwF2MimjPJ
unK0q52rwC3G3+ex6z5gB0XO3GOjgV6vJ5P4TvgDrBl8DB7bdHjLZDAf4Kf/DpbQ9fsA0Au4vegx
iFwMd2WiptDSK7PFBmmFJRy1Os4/+6H3Pjrbcu4Ce3S/qjn2f28VIwH0dLhKuEMqLky0GG71t9Qd
VODj2fXW+pQ2DT6nRn1toCXAG0HWE7PGtd2TK086juFZmHPMqRcS6Jbd62HQ52RV+H00VdUcdd6o
y0Q8Y0iWh8LWJJiO7qQbQo59dycWnPLl5KYv1hIfk3q1UOHFeh8E2r5K8GKGsleV9nGc0vo8oKQ7
rYiMOfWdqXluu+kHygU18qXV6jtmX+pdakuyQLW9HtBe14/OEJDUI0sHug6VDTKDpkm/BzWIy5ji
tZLhAYlXQIsZA6AQ/m1VZnCCm1tfLoWButfN9Z0fjMbAtMzyGY2UzJ1d+D45OwlvnkMxu546pz1Y
zZjbdjhW2WuCqPDRH5CciWnp3jlYi5NG1vOW6qa86yatI9+IVYi5I3oGN0NPjfSCGY4QaBTInp4X
zy32qW+nm/Vrjs4VGuSzsylrUpVwlrszWzYge/ZcdWNxgxXPepso2GqA90QOptlt6YiR3tgOTjXm
6dfW5BGJMhv2sdPjO9kt47MpWbFodOR8paGYHya/z5HM2OVVGeu7Sk/fMB+dDhgbMVVf/JSxJVXy
fpWm/oZCNbsPUBJHgS7MewYR6UPST+IscRjdLYTbHlXlBadeI/XCCMSAPO0V9omi5o7/h6mLUeO2
7U3QIetJeOeEOftT6Xnz+ySwEhyWEkEVytw8rBCcXBbUHCezwAvRnFMFThMv6sNsiBzFETavvw3F
Mp0WwXCXl7ScYjUr9Mtl7Nq4Q6ryuVjne2Ss1ZeZQeh7gO9T1C3De2U7vwcdw6+wtUR6bSmjRN7d
kV0j8+lzzjqD2tfKmxuBAc4x3oTjvY8dmcTyAfoFTESNT6Suo00o91z164fKsvEVK6nmoTKZlNh4
4WIDquYoXbeXMPMef1S5Xs9ehaoEQaYf7LzarHAzWdA0OzGShs0Z85iYabI3sVs+mVJkM6SzTHf7
vhvqFyR21hcctXA58ar5xmp692QaaXEl4/a7OcTTfY0488rp2/nYt4V3cBGJXdTsGvuWWU2EtqV/
ies2voHAL8+LnzOaiqfhrkMi/AXbBmAN/mvAOkxti2pidD7Ny96Ly5LsXLOMqMD0V3Jrhkuhqsk5
ukmjIPiWPW4HwCrdF3+mlclQx8CTJQ7vdyP7D/LObLltq922r7JfAC5gob85F+xBihIlUe0NSpYl
9H2Ppz8Div/Y4m9JlVztU6eSSuNEBgksrOb75hwTs+Msl5n3UVmeG1BSdp2Byk1iD8XfcaiM8Qu5
cO0+sdJ0GSRGeWhCZDV+a1nzysAt4tEXxGWSLvSsxldd9ca9Rll5pbm8z7OocKtZ4wJKmVdySJUo
GnSFg1V76ZUi2sPz8K+UTqCmyNwIj0WCYXiu2W2AYkiXbwsOZkQXScYZvixz7rvEocy4tFjHQdLg
3wnMjQL+4Lk02xcUxMJxA4HT37CGfma0/AV3lmWAEe2gRqRBuEGFgyO5yLNlVNXgXUpLHPNewSoK
R/WHVKk2ltWkoUhRN+1F0IjVEOSzkDb/TZWkylpvZeOYg1Nf1X3eOGOUiUfTTlaVZebclnpUXvQc
hpw5iPTgal65ZhPa49fPx3MSn5rzQKcZEntB5Rh5l4+zIsccmsZ5vwMbMlzU5VBs2hoqT2ooYsYM
oO6CpPVucLjctaNtbyXVQyPcwbY9yzEqNuCaItSoQbSDbIaDkXGyLsMupWSrtpukb7F+oJos2XaI
l9zQumup7eIVNaOSB5GEc6vorSNZLAZmQuAsa1o7Cp4vLbvmzQZiU5S0r8mk9+YWO/AZHI9hVkij
thwyXbqt9UE+DwAqPPRqYm68wlUCOLEuqZFYWBQshxyEMLRbR5TZ5S1yFvVe6npmeVMNuxeFg+kB
hhRy5ippMIUje/XmvM1PotWucRig3GQR6s3avnajHoBEG8N2EUJ77cYsegH56V9C64pWRi0ZG6ty
Mfi5lV+iarEmMOoY9I5h1PksyKmhGaPvRNTQ+YQyreDAzhEgI3Orp2cmNA84QZuyVkXggjehgWUr
CnlFVBBn11mQVZwsNHYXPYGE65CmGoXkXoHg2wbepRBlVvNiRcEPhdrFTlD/4+ROBM9zLgfjNQLk
WlvWYEhvuzaXLrHy+d1CGpNOmeX2oN+PHZXphDCX61bVi7siCwadu2L98IUOrMRSNWYA7PMN8m15
OOjE0nHUTnJ1O4A5vyDdk+9epz6sW16siU/CW79q+sGnWBZlV40EvA7CzfCjySaHTJ9gjl4BTzcf
UAwHJsqfjL+y/bNuNMVFnBuodggLI+CSql6G9cqWkr7f+l0YWrd6lqYrJcYuxi6C0rrHhyN/m0m7
TLQOZLRtE68BO9OblX1W2Jct/nZYZWj2c39TeC3LuVuI3Ni4RjwcGB0RQqFg8LpVCHTHXkDnmeSy
AagnJAhWtmmq2r5R/Cb5IdQ637Qc9l69wmCz2nRJve+b0TskE1HJQvdPRz2EycO8Y+N89k0jo1+e
pntSCUEK+4r9I5VrMA6h2rLl8VBms/L6Z7mpyJsJygnWsQ+0dt1ArhkWclWzbghNM9bUX3NWMTX3
z0JbAYxbhnAfo5r9zYKVJ3tICg9tg2Km7o1RWlWzkq1xhNcn4qxbtKNiMvYloxArz27jH3WnWjdx
UUnnPR0hrGlZAWUB+Lj05LJsYYC2XHrIeO28I/Y090kekU7MBlVK1qUb99k8tgrrpnvrnTdVbD6k
URlhFJHUul4rNt6OBfSFsZzLgW8+2WFdLpL4yI7QeDQCiWRSrCyyD7aqArvQ0DJmk6xjoU574ZOW
i5nsqmezzZ7EUgEqyJIvp4uumMTbABr8szhrAeJkuk+Nm+WaWJku6Lpt5OKQUgoVRRh4X13BhdZg
/kU1YaPDURsf+nqcooCUpaZesz1oSBUY9EwsOWXD8alJr4l3nT/W4bzoOsufNyW9LauKkIE3PVk+
TKMS41UQcUCYsVzg31NkXSoRWuXoHVT2LcFOlRPzVjepbyyknie6tPJG71ZmYbE5TjsYoHM3q212
5XJsXmq5Ekz4hnhp2CFPC+cj+kA4mQDKRJHuMaBZD37ZSz1MCkCIVLaNqwzeOAIL41DINMxzEUpP
aLyx89TayA0L47CS5t3UiMj8zl9jpOqvdbdkaUgMujVKqdl3hKaTS5sZRYIIZSh3TeOpTz2T93mG
UufVphap8RpJ2Ub4Ws2U55coTUBCcOZsStHl68io4fMP/ojza7RAWK346Kqx6rU2x7hPfx95po/l
ffn5sX8qw7479hMsYXKoMKl66NQutRP5cBH5bdW69PnNIrel+ehz+kFkUzN12vnaTsIerRsGApUl
NjSeWuxx8rzuYjwCSBftem7GtVdfZC5UriVdEeBVEOR1hKq68FnQgrp5aEQfG5Txu2Qno00yGR0t
Pk9AHZhcDEnQqWzlIt52caxJa6YW2FiW2sQeLozRrmdFDc9q2i9ECGqTSZP2+U34r+KUaVDugVls
MO50XNOnfWo4g5nMGZocidB7RriXpAg0quxl6Ezvko/SzWU1Vy49FJ58AsbALDJGpZ7XsKv3YH/C
CxylUHdp8fRfJDP+V5GWD2fZlkI1nQgBXTv9cDL8uDov2PXhIgtvPBddMcLH0Q4ZgUXSnnWeFa5j
rZfxmIyhnq3NuMASKmmo6b4okU412N9rjUCh8SG8BYgpVL2nHsHvBTIvF8IP2zbhkDVAJwLvndhN
j0hFrVfEA+hfDM734TdTNVOmGMVXFir9A/VUPqClSACDAL0bYcBPtdTnt7VRjXNcVPbT5yPgj1ci
JRyfNnkrHEvff7HEy6BDekNC3YSkq2Cw5W0xmVlrG47e26X+UYvpmCX8+Sly/P8lNQvNjQnS/bma
pfqfa2wzdTz83mb6+ZM/1SyK8U0zCZeXDVJA/zJN/FSzKMo3QCqCmC1OZxpj7+8+E/+F8SHzQ7Ji
qawQPNqffSbjmyoITaJ8yBvLHEfM9D/oM528h5Igl5Q/VPWkMVH6ndoOWmNCJthWevpMisIiEe5N
qpAwUHLgybOtDXPcs7+ofb5/235dcBqsv5WhYSW2saCC4Iyyyktmr0UjU5EbAxDP+fffnsPhr3f3
9+7VW3vg1yv96yIn5V7ZUzo/lr3BiZqrbtQWWlovOsK4PY8jav/dtXw6s+Az1JE5vJxPJDPNNb74
hidF519XP5lIYiNRhgBUiSOH3TrDaRi7ErLnEeZpgnTlIIOO4QtPXqy51CdnabL54ntPU/qfvvfJ
m67avOEU3StHoglvZWu8h47eUgD1sK3I7QHc+86MDErybH9RYX9x2fcdt19fePo4vz3TCH9NoVtF
5gwofi+a8/iivoMSlt5mIJe+uMj7Ttqva5x0QiXFFxCiM9eBCQiDGBqU3a2H8gLzCxE6NgRg7avn
Nz2nP9zFU9NRAFPLLrq+dzrDWo9Q5gL24uSLzGBeH2IdMZM7rjm3oHA76ip1quSrjNlpgvnjpU/6
AcYo9f6okCmpxQqM2EPdAUYsvU2ADF6HppNX3FFtV1AK9Y2vIr7fN5v/vrXipDVo0QKFNDfWTiTY
N3f2QpWx0Lfamh73QuvdNc3RyTK+/mK4fPQlT+YcBKqDVdSW5eT3+XXwQhcPJz1GISzeVOBnQAD+
5YVO5pqIYANLjdTCsSUTf/0xgX6rDvbb8IHYsfDUeSE1KyVUb+QvJziqEB88xJPZR+/Q43RumTn1
yjDnwa1yn+4zf+/DDCTA/JA6YttBsYzGebtonwECYBI4T/dttel38JyfXaC8/pL9enuGaZtj4m14
0KWn9kyaSTPmSk/dF0/ZeXYVQ6VdABxc6/peWiJ7W5X88mUYOvXeypW7uMDxdoecfPZMIZo8wX5h
VZta3VbanBimWfBQX7VXlbUnZneenQFPMdeVQ4zaRneknTs4/apfaHPVXQ3rcpuBe1tpi8FJiaFZ
udWzvy/Pq02QbMmlObevgOqA/COa+ZhcSavmojgAL02DS839Ht6pZ96aeATYY7tsA1kGhDrU3x8x
p4WZXC7a72RXzdNzicLygiLROl2b4a7ZVP9yZhQnc7LSJbYXwzV10BUBIOEEjxfPrF08uG14MCdZ
o0vkeys46VgLjBRfjcH3m7BfL5d4PzdKalcUUS8Lp5leX5k4A8XGyiZmrnj0ad5lk2e3fAwUDMRM
K22dH5JArAcsWfWXb7j50St3OkPDjKtG0bpgy3aymuGesxFxAaqzw201uiMRFNT147u4k3duUgDE
0L3tSAFfoiMLfIESWK7Iyyql00BLoSe+wUe2RaAHnYdOQmbV2sDYiitoByWB6sT2iXbbWUqwQgK2
hAK5YE0k2VGAdZNgCnUSO1+BHi0BsYDKP8FGQRpXCfEn9u7Mge2+PNyEnuL0AVhqnR30vG2GB9Qo
F1Xvo/bmABV72qFX9D1UtYUVxsWKMh/sy5EUnhmgm+TcbyHkEEKKeuE686uNp1T6rFGSDTDJYjWE
GgTnQD9PM3Fhp2yI8++e9ajUX3icP9qGvIlrflsXQ6rNsVbkLqXfTVjc27b3nQ7nog+ag5lzB8cl
9aYraEwE0dOggIiCvuzzue+DOX2Kufl9SW58T271CF+s4hbfEfAsUktdBCpbANckL8/cQeHFCaZ+
Nad/sGYqJwuXVlp9YMiwpguYT6yULtJSBvm0as6y7Mpvh1kVXPnFwPTubQh5/+J7frSBfdO9/HaP
R3qaSe8RF0BS4iGNmlkKqS4GiudjE7LDfKeNu1a/TLOrz2/sRw/1VFakqUlL57QMt6kD53obV+WN
VPub6aFyylpG0r4t44OusFIbYjd6W9v5/Mof7ICUk9VskNImqkjN2raWvSvIu5WDdlfZEjuBYZfz
79M26PNLfXhXT5awTO5iC5+pcLJBPviuvLX042RfbLzqxjJSdkbBLK9HhLPx8otLThPiH3Zdp1Kf
Hs5Nqqq24rRuvZNAQrjdlWUPROHAGVWUXcBs6A7mxZu+lI8SDeZXkzQFkQ8ufjJLa+DMVSI3e6dv
AQHaGxerr8XiEGY19YDehviVIV4nAQQtcH2W+tEuAcOdUF8uyvN07Alh7py4cB9yNSN2AQV6tIZ3
Cag0nEs1ru+VRedX3RbVKst2w8hUBOR5JfH0lJVUUwVuILWJDaEEWJfGuSUxy8o9s+zG58nSNi3g
48AumRZuWoN4qK5UWmL5dw1HFJtEinftGvg9qAtsub25GcuNSdu/X2YI+zn6rw02dPQ2Bnc3RPeq
OKdg5Wr3unbViKPd3+Xaa63dJum10q4jdd2ary0RGZXTEl1DwY6gwGgjJ2ulnz505a/Kfq20G6nd
+J7j6Y7u4zVboVeh8jejnYRpNhdnrTVwEGlDQEaptAlVupBlcwxFSQ8y5GuNOA2jnZ0XDombG3CQ
S/S6UOrbVdSQX+ct/LY474fIGUP1GpDmuhkcWR7PNetONW7aDMX0MGxijzWU173OtV0Y6ysf0Khv
9QSHYOyzhmubXJdZpVqvUqpcDRUthPqcuHFHjY2jraZ7oDbPNYEpZtBfKTSq0Bg7oKqXflwuvARg
oR/NFVtaKkP13EnWymaXk1TlIg/TJzQnwOUDyp4W8v9xYM7Rboh3XY8F1bSQmyFV5FuElnxGw/UY
FqYDW1iPX3zAW1oFKLJA3v4aeJsSfb29iFsKNaXa7f0G+pFeruVMH5cxUp2sM2hNcKjDftuPdDUj
a4t6waHntkzEeBgKeW4hX27zDqnWsNaNbRHEOyu3LhW/3NDhXRaNurCLYJn789FjuQEb11bZddyn
F1S+FiEpDPQYHNdGwWGC8CqmW3PBmfJYR3dqBDdoBCGBaxQTymR6SbrnHACYl8ore8wdU2uceJKD
xOi9psxOwrjPh8B60UR/3eR7skZIp+KlyaKym5vYw+i8CznYdp52RQNhj678uvPM7xa0G0J6FpEs
Nn4crwZdP6NoawyHIpLYN+qXrdydCeR8KcDXTm6Ij1fWaqJs0CM56HIhBlgbwz8kg7yEZbGz6mIX
NggkxINEF5tG1KXvkb7LdtsNcZ9rUfCEv27l0SIfp5aSfM/MOotMc54GBwWVy7+c5U42YgotD9Tl
TeMUgzNW/cYqWnyWOL59a6FPx83XJCS91WVLZYxbhD+fX/et4v2n2fXk+EwnHvhWBTfOUpFqee7e
q3nBk3aVhfK52oAQBhakVcgm83Nog7MsuXY7+mts+GTjGqb0HLb83PSKRU61W87luVw36BCwl4D/
ytwNCEcQgT3ss3ERW+SvQjDS0mOVPsgyu50fQSeWtqvjRdJYIyPeS2ntgqBs2aKhAVw20NI6+9Jr
8XdeRSZKFBSI5pHA3/nnt0B8cCwDTfJuSzQiHgWfQEqKCjpIgLBEtiKOqfzACjPTOXVaPRnT2Cta
ZFz9cKhwuNvsWWW6I/Jw2fQOgbl9F85SI2fxCxZkf52xcyOEz1hegrX+YvG1P/qgp3spRfOBxcEz
TAbV8VmETQn8udetcbHX2pVsnxN8DSstJ27pssTlibnKQVtxJtx6lXTmvAzIzc4Pgdi3/q5jkIld
LIPUzrnNNJXiaN40tGzie7VmuH1vinxexO66kidVhLnoIcVXNEgnLK3hpiufV3xiRaBHmWWFh01t
WenQ43UQDMwYRXZMwCDTp0rUCgfpc5y8TkcARETzoPaXFbDWiFwVBZljrSUzq5TJgUPcUT9J3aPi
dfNOnOU6/kxpuKzVYSFIfxDlZVQ7MYjO8EJDpGNA7FUqRqHUz5U0OMvu+hykm7BWFjb2ICxoxNHX
D6tVym9fwgXv3XjpJcbcrh/SGiafedRYvQm5MJl0G3qOnw+rNwH1H96st6Dz3zagkpl6KhkKnJvP
rFBZZ+kor2NhHIY6W3ugtMkf1MGwhbdeB0K0fyj8Sz1p55PLejCa5dhYc5Krj1rjrawYNduiigJ6
rG+HrC1aimu96BfwQMF5YziHVt5Ek6OpwVXkrsHTXtgRFqQAfgV0/cQQTqKjKbbaBe65hTp1mal2
djXx2hHu4nbcaCATiSfE3pxsI9vcRKJYhAnrqk4AV5EtwwAZUeotwPzMBNuRz++T+cEJQT6p+mgu
AkM0ECWJCg9uBSi6MPYs3ju5HQmVrjd4o86LwL4UiF1yKTg28to3wfnx4CIvPlfLwmmN4lIpHY1h
Hg7SxYiAHl7kTeVrdyJBteLVy6YWUGqyOY7juZ5Oh+jW40zyYFQlvaR+Z9GmVPEvyPETuFlAXfCv
PFhwg7Qm9HrpMxqHVLqQiP7JO8PxcuzKRAQVTbNRhkcNmkYylrO2z5Z40/Y5NHNEOKAm3XWSgEfg
74VsLNvSIB63WYS3RRcukS+CFL92w3zWQink3wDlESEXrYGEL9D5cPL/avJ4O4b8aTienBLICaNp
gJVpGxTGwrJL9unVZUMBk5DO3VBPcraFFVvr3NMXRUVamwt1Hb98rKDmGuz112VF9YPSx6noehxa
V6MEIDlWiHUd8gsN0otqyBTKmbjJorH5ruKRj02kyobqqON17XiRtQO7w/yLg7CoL2FfkiQ1Ck0G
Pnk3xDf03HGuU1boku9JMzqU9bfCnqEjYg9q1VfoNcOtCtFB2JtOd6C7fz5+Pzr3ydO4/u09N3Ni
ZWkNG2SdadTG/HuVilZuLFD2a0DfQ2OX1t4tDrdd1u8MVVqMNUKPf3nxk/NJNBYwYwhRcFQKwoMi
QClZuyy3nxKt2fmFgK3Q7lTcstNjtMN4V/JYJYijX1z/gwq/fLJtiVOFTnYJNIOc0Qu4lzu10JEZ
RAc3pMZPHMBb7arTD/SYbz+/5gcVjFPrUxlJtqyQWIMo3l6kNIss6zCd66fKSczWpPPlGcbpzy/2
wdPFbvX+6YLfra3J7O2ERnFjMDfrbrzK9R+CDF3dOiYBaizdXJAwcpD0YQeWdadzDvr86n8+2Qv7
ZMFvi1TBSix0x4Dz1CXGemzOBwNoBF+T3Km1gKf7+ZVORAH/KUcK23z/PWHgIsOoOScWw4XSqYvQ
Sm5kvuN0Z+FTrsvXCvtGryCf1CqVLA2DdYCtaah+NZT+XIrEIff+E6RpXdaqOlpOxGqZEAgfDuoc
Od/K4H7CIlnUtUIGuzUHVLGK+FhffPOPrnsyMcZxq5SdNlhOZYNfNO+nd7dwbythssEZdwq33kCH
0ufRoci+vN8fPdqTQoqNrQLynkwoHXzeOXXAKr2drKWw2QSqdHNmKHh62XKiiW+8bWppZM/dd279
2KjhwaMePZkQPGikn9+GP79VWE7e331cP0GjN5ytwbk/Eea0rDTIi7K+jtyBTb+8wyy+U3DnfH65
DwpJwj6ZuAo1oYvc5rbTifC7ResRne6WwKVpvrJUfykCncjOu4DD8BdX/Og5n0xVFephXbIY4cRZ
rANNXgg9X6jdvYvpwRfVoRsoFuf3hbmWJe9fzVVI0t/f1cRvCK8AoMeOvd15I+FZdMsa3uBpWrRS
cyfTrMR+9i/vqnUyWzU6bJmS/GnHo/Q3TRgZ72k/qqzew06U8szVgImR3qnr7l/X/P9Z4aFM3aCP
9R3bl7J6GX4Xdrz9wE//sPgmT8oNZB2ATJFxTLucv3QdkvhGRJql2bZFCLYOvvtvXYdmf0OHpdiA
EBRMQpbJZPQfSon9TZnsYLhE0QayXVD+ia7jra/1axuoo+mY1FWmrfER0JGc6jtC1uhgKLUWURUf
cDZKWcXyKWX5ctA6uZ3FWRrhzciajSAknmiiWsGAWCgh8rSu639UxKM99PA2y5kvRUe3ayjfoAhM
70oZ51eYxfaDxiniQIaPuK+UznjtCulJI8Ho+e2m/6OBd5G/pNd1+fJS75/yU4XR9Dv9LyPhGCSV
Ymf6bHS9UVqv/SDK6qf090H298/+1A/BY0XCBb1GmBoioen89B8aDpwcS2cVMfHnWu9Ireo35HWa
zBBQ9P+i4bBzlgGwaQYmLkbKPxpnJ5VzjhS6hn8L8bimq5zs35yOv22PDYGQ30uD8UYqlDttEFsA
zZdhqVANiBN4bepOsbwVv88OMhcOxDh7gelw7VrZbaPqe2ViXoQVFWNpH4z+lTu2pLsR4ZR2wOKC
2ygbCa0DurYy3HADcacHDDORXjKP0vFwPZTRpd2ltygjHLMYHi3i/QB5HQcAHZyKEc/bI7EuNsAZ
O8tesIHRIgxz3D+1fVRD5ZqU3WVA8N0UR0eVAz9enRmv7AoIOlTPemE6lmIeM1M6Qiy6cBMaTWQM
4O7aNJa0KfvkIaGUkmYcKkmeJXZQwNMjKualBCXJGwMMou7oN2opjDfMIcVsUuR2xLjP22x4zFJK
kX4fPUgciZCHJ+TVDjDulP4aRR+CcUVv55DmFh3euJmnZrdWR/J23lgX0z6tmrjjkaivENNuQqVa
dUiLKwW5vQ/edEmhdwUmYGNPZsOqrFT08N21F9FlIZF4aw/uq+jQEyjcFamN3Zltc297StFUlpti
DveCOovOZy45fkVRRbmlltp1GyaXgG/1WQEtvB+KW36WfollbgaDyMEhgzyCR4ybzC8jTTyHtpMs
yVwlbiAsijku45cw5qMTcoc3108gP2q+AgoDaHaMQJ1ibHEbeuMdjlfcpdIFpeVdHFLpSMfiSurk
Z6wGU+VOw0TJJIz1urxSCJhCWU9Q31Hrhhc6A4fACx4A+CvzqkpfvKIAXmSt4NgMM9dKXsak9BYy
tpLpYF7TPQyBmsXkh+YVuUv4rO7sUD0bwv5Rb7wDRoTz2JRs8OPSa+NX6zgbrz2Nomk1VDloEylY
6oO90STCL/IiZvfsQmkKiyugkBulle/auLiNFM6rZnYby/UlznGA5emVkoGT77Lk1h2Ha2HHHoTS
8TqYkgrJNFwgN47n8RCSrEPIzdzwKdm3Qr9vLfxtwnU3MsVx3dfObCI8cJqQeVyE5Uuk8IRLsZP8
6LK13SUtmbmp+htUPdumKF+I/NsgXF9aYbJXUCBjTLKI+SK/xmrLpYlVV7JanZTBmqbQlEGqnPk1
oPWmcS9UTvZz3rEHooXWfLxZrw+vQqnWrZA2EAI2ck5WZRU+uLn82AHFsqj1NV18CaoKIGIHO1Jq
7GPRac92rtCE0Z28Tt4+WsexK5Wl18jXtibe6Fzi5midcqbZ/vdB1o+E2++GNvEWI97PWI42MPav
KgTsciFt9BDig8WokDT/uy/lV7LoH7POem2p7nQFNDdBgOMwPoaZ4aChf+zS5KUnUqvTqR38NqEf
/lpt38kQp03ur0X459yIwRuCNasBVvT320MUnFirun68SSeWjVvk96ECW8tKw0WSe89dTwHPNFaj
m555dXWPRX5Bs2f1xaeYtvannwImt86eA26J8l8yYDRtRVGWMp8iyZcqQP/JPbApiF7xRHxG/OF1
mCePCXhJfE3brIQT5QUQ9pLlP1/JP1QA/76I/58P/6//hWu9OTFapqrQxzvJY5Bk5f9clMFLWr8n
0vz9wz8Xe2F+A63OQ7J0a6I1MKJ+LvZC+yZrNNnelMKyIdg5/oTSSBaSYMUGc4CMXZ54LRx9fu4q
JXsSEuuozFUoMpaKDvwfLffm+0KQYbHMa2/kfmB6fMhT3X7YGbmuAcneybIGg9YTg70aPMDgvQSp
LcxZPoIcXGQeWtHShbfmjLjZ7oBkqOZsbCp7lcIWAHvq+j9IL6iOdiTc11YaIlqQhk8GWJ7GxKf5
xHXOayINDnVYutvAYAyzCmHLZKUd92mTYYhM7Mo/ZKZJbTs1jWcjdJPzRmrEPNG0aMlLGRMoU867
2m9msaaVl7oKLEHug+eya0B36Vi7j6mtZk96x6dwMzIScMXYAL0KNUsQPxoev0I90y2XNGUINR1G
40fAG//y9lkq1yQ7sVR1yJRIJ/I5gc7j5aDzTxhlgsvMLPBpV73stHYc8btajaotXa+hXV6iz6eX
G4x7szazsxFHM6DrsoVD2yh8uayFRpWgx7pXc9B3soE+rYqwmpP2VBWYQ8diH7aTj0cLo4EE02Iu
jabwZin6jasxKo0zUhWTY52I/CHQM/dB6RWsWRa4XnK7jDHVD9iAx72lwZq1Q4Vyq+Zp2Kj1tFmi
mAZ5RaQWy0ZA9F6e9dswmA4BbZoWd4rIXDRiwj3WvZkgsqaQthkoFLIct024cuUiutLbLlJnMM60
W8L1/EMHlQWZZ6k2Ocs9uVM5gbaPYS6bmyrnSft9Wx0VxZXuWjdCLDSCEYhaL126nLQc/Cvg/qpe
zAXrfI5v8lGnYPcjGEJdsBap1UVvIFgQmv3Aua3Hu+ZjMm607sJMAfHpzSihy7CSgyaDkLew/TqK
3IkHQsSjQ9837kPXRGozMwasO54JnkxTZMCh7luXuV0hi/PP+yC09mPaZvewZuT7wveHG3LkjIOM
bxgZG/+LFmnRbTuyPWlcWQL1Pa2ZbKCW5JVKbMkS7OqSZa21eCidIhzb+SDh4bf7sr3pU4gcYV4t
BvqjyyDr1Sd8zegrfbdGu05QzqaqeB9Skg7pKkUTbcBN8gfY0PCeETru9VzBcRg13uOIlmT9RtwV
Ne8mLR0ENWMZ7UlDjvYqyMDLWBlhFAfgshVMumvNp6dW62q0KIxG33nAzNdVgk40tn16oWFKnHcM
wbftzPSaUOd8NYgGnVBjlgcMoRKxkACzJ6A1Fr9gTvLCsFfFkLxOpN1zox4gbXCY+eESJ7c2IhCy
FelkmyAKov0U343NT9Vu4yEwA06sRrzqsGGFcy8usQT6AByKRQJeB+VJRc9oIm0rbosoMOpoa5IY
56nwXCK6jZZw95VXmcAZNWIGFWQVAdumrdQrFpztJromBz3bCV0fpj16Hx1lX2T33mD6137ji0uc
ldWuNNCoDGrqbRHz5zdZ6YYIOtyu3jbl2DiEy0lTPHm114OgmeKblbOirylyVaU2QmwXxaEZ4wb/
5pheFVFLxQ8+88ZjnnESgOGrPkcxpMuF8aSTSbQ1fM+9UYdcwd2vRYs0T7rNb8vOH3YkYio7/toL
vE3fE1FMkUnUpkIwrSK/NzPgQVdK6gO70hQvvs0ICabXTXguFAuIIutacXdEDBnQLFRYj6nS3ueU
rdfmUDf3ehh0gArrdu1SRLxD/X8OixiwnWSI6yQ0w3u5CqOdGsnxKkzz0en1gm67mbsJtOjM/qII
phnT9unXl7EMG+ASIg7qKbqpUYA5qbFqQmuSVs3zXcOJ5c5KNWbNAK7faz+OzaM/3cOyKnooHG93
d7rPhCrz9k333p+eQl4CRAiomsM8l9IrEbfNmQY24hD1oXzA6jjsIRvA7RsKRYZbqAegg6fHLgY6
gBKOwK02tESw59MAGaehUk2DppmGTzANJH8aUngYsvtiGmYcyBlxpPlmu2Yaht7AgGQCa7aVUnd7
FGBQSKaBmwe+tB8m9IdUUzwOavPATjLMgTlG2g+7EEzMImdCpPFHSr1Cxp9B2myREHk61vLSJb5i
Qf++q1yHHDwE4p6jA3DkjfbCwGlk88Iu4OPvUuZ9zoF4++OdLz9GwS4cn0iI1j3WFaht4VWo3pe0
7er8FaC91D/iF4QCo86B0s2TfeJfwVRJ+5tCTZd94ojsIuy/E4GC2fWc2DSIcRR97xWsNo2tLLx6
F9zZbYsJZtazqBI2n5+lIR5YqX/qjVXpkYMG6L42j9h8l3VwgfgAgSlrZ9MS9rgM3DkQeCdKVlNK
sdiRtnjlfc9hv6MUQN/WLaxk1Y4PUnxHBJ8mHyJ8w6TQB8nKtZ8tsRm+mwyZLrho7JU17EnDQ66V
zOIpRq8IVir3OFbtJQcny78jUIYWH+7/uJvr9CssgDAzqOdOoOX9rJDFTZq250nbz0LQPG0BGYEW
7yQf8tJoTnYcor4rEGbo+fCoG1NUV0nRDtGqVJNKFQlpARVI3uSWX6Nsc/Nl2nBPVEs5k6ZcuJAM
wjWbE4XtQAp8RBc4vsG2D6N2npTjqo5shCrDgEQy7e9tvT1r4nFRsdeqPQ9zLwPdCrS9jdgw1BOM
9RJIjgdDHSb2gvo6dt29nIrneJAX7Hp+iNEO4GMekz5fNmV6QxDLpi+qXUdpOamzbYdR2ULld680
mz7NzmOtZLYL5AvYS96M6ea60JoNWKlNn1wTQEOa4v9l7zyS5MjW7LyVNs6jzLUYcOLaQ6WGmrgl
RLrW2nfDIdfRG+PnWeIh8epVEaQZjd1kwWCViIwIV/f++pyjKJ+3kan/dYYmghkUDbY7YB8jY/cM
QgPUj5ZuPasb7BAz0G3m5KErc7cyVbHlUAmqLfOMxs62E2UyjG5JfxWM6LYbB1L49SrUi5/F8Tnb
zM85zMpzRUFhRKhjhgbAZhgcMcJKfyhGRivBI5THRX/uax6LYq/GZ1l/BIQglY1vyOd69qbsSy3D
GkQxR0c/ZM3QK85QFrSgPyI9TtxVhcq2jG8q1H5Jp3O4ncqS1p1Ia8EvDu836DOqdnUGILVzdtfU
HqtMaNJQ6j5SAotQHqiU9+jueYdIgJPu2gsfYzS4W4Ngtjzp0YMqg6QYKbZITtkfUzpGgz4OeORp
Ao3XWS0d8YY5qpiWZYxG9sdkve1A071PJMOO6RQXcecJaRhDJjHukzcju4SdklVBO7zfTHfRZCZu
BmsQIV/J3LHVbL37qsdAjy7y0yreQpZqdc8dDP5q9hU82fatARAotjb0InY1nXvJkaTbQkL/pb2y
A9V+CGoTaaKTlN5MMLvL80M3ooK7iIGU3RtlfpaFwhmX2c5kcBd0rXcdim6+oEnmbqpDIKIwBaYK
IxOgnSfPzIm70bqE8lBbkw4FNZQnpujBkWVtEFnp8vumuCpq6QvjywBl4crIXlt/iqFl3qjo1DPI
IgYNwU5yvvBjDXc68MaJZQK7lpUiU2u0RyO+EqjTiCo+J/Gj2t2agOUy8UPXwbQC48ChfGmKzU4K
4t4slIrKHaYRmZn8ndxtsFm4abM4YpHcjUyvpkxZfY21AYmNE8TSh14MKvOqAPMoHqudxqsJungP
V0QrMZr3UHeYVBIHqBQWQnKGaSHis2T9rC8fAQtakP2Gq2AE9B1cMQ4gL7CU+UXJRSAsXiOEQ9W6
UvLcZjBOuwP6tX8dJvwIYXp1reR5ii4ZBqSVhNdv4wSqik0si3VxWuqdlSTrZjQXIbkp0L1sKbel
dbU2VgVr3A0URCXwMV2YPgH3MIlnFjIPubwMwmE9Mi9HcFFHBZIRyJvm71AkNH3oQgkKINSt0CMn
UkC7pvAEyHtOQrmy77aDQcVPrG+GMe2CoeoVCD6E2ZFHHUQKqnl+N8EpUJvFdGrybnXyOLvDRr9r
ypQ1skfFCcNU8+ClOjPzI/QWyXpchfumOEFaGRppRApSDhAzfdPrz3RFatnNp/apzjcH4VDdGXES
R6qw+8i3wL6KgkgoES/qp0AuV2+SkqBoEqpk2+CXGtrXljRu81WA5sjbmkfdXK14uYmFy6EcLxpT
Q5Sm5Q9Zd3eYjRCGB0tB+pVKliMi4F7eg9I+kdx+k0rXlN8VUkxNL6sttRndnCzRZKwleRzrUGsZ
U9evjGSg0AX7aj85IyB6bZMPwaHYQs2MEm+qngaejg4ftDusRyO624b+65bijg+3gM7LZAhrNbqr
9CcynsTWRFfamPGfNIaZuqAUTGdshxOcHg8iJeNiQyEk6S0NIjMoN6Yt+pTUzUlmZrp90bZ3+trb
uQlTOiqgqKIKP1dFYy1SYKeqIdPNov3xT1y4m6B2Rae20ynTZ0KHTUBCpTh33fiJWGi75Oiz+lsF
jcbcxw0eX1ccqe4EL24IAF83xk/1ov5lbepNBevxPxcY3tRpI+0jff+6yPXwrcqf8/EAx/5Qf9/Q
+uOzv9e4kGqAMhUVhz/aVr/XuORfGKYCjK5IKlWs72pckkoTDGEHU0AU0NAoPv1R4uJXQOdYVxLV
LZQEIWH9CUC88qeT0vAW/TinSASi6OmUyZcsTE/tsb8yDRjIVsO0v2VcpOP+T+VqXDUXruPJ622a
HUfxAaZ18Sa6S6+TF7nVhVm1IHIXDyXzG7Klo2R3Tn/MzvlzEe6u0bTwdE3IlMApc2Nn8TRb9CIb
hkxHc7XjFObuFCj2yM+LI/mNk99HR7R6/OWU2KvdBu2pdxUbbOcJqFN4CPCODoN1QReu7uAJvnJs
/dzPnNU9eHWgHZuH+Cg7opNfex+6tvEiOk3YeI2neuU1hiTHEj3ZGQJ00C/7oGpqGef8ogftVTrq
N5rfXtdL4mih4mzH4pqGU9B4ZUDzw6O9FIxH41jfRbeHa/GQH81rfSmDdseFuqkNhVTI9Kp7uKi+
bgNBBFsA+eMF4R0mHxmGJMh5im4p0FjLZ8CkIQPibsbXyl5vfQvd3om8x9QybdHXnNSV3OhFs7mv
XhNor6cBNUvANzitT48kUKw67D1XuI3OyzH1az93DzbKQcHoV07iod8abi4aQKfREf0u0D52J4Y6
PdnWHPmYn3UXBh4/D0V/vq2CiU/N9+Vd4m2+eTemVh8C4b1DZc3O/fJIuSH36cvZlb86k42+jZUd
k2N2NDz5RTzmtygKfDE/ERdxHr3TWeOjHduzQxBpT6567M+zp93UoeJF1uTmfhMIXukkwXjW76Kb
9bw6rSN4gkP8YrWOdpPdC+fy6/aO0InoIt6ld6yWEOoqOJ2rXpEVu/Rh/tA8VW4bLi+CN9hqqDsl
X5LeJqfJh3/YV0H4Dq7o5l52US6qU/gRY+ajQ4KWPui3ethxNMq3vmwjB5LfVsfUYRbNTx3hPTqR
R3ok75l0cRjU5mQNd/iS8jM8VIFyX57kcAxwU6toG1flXrxlJfqRm3qF27JPBF77CpXtk3ibkn+h
3mRldyBifBJq7aj4By+9yR+yS3aWjsVZu9Qn4z676OyA7pyFyRHquFP/d8zI+tsCwq/DcPtW/6EK
MtejVGt1K17QLXMZcF+8wWkcsETBaOlWwzl0zssLjS1PZ1cWYRNujuKCbbEH5/DIxKrVu+UzBU27
sInincGbXfyfnVvvUgd6M2u2qVIigmalgeh0ITvMywMR3LGVfYFl2WUV2chi2qIje7pHKs/zllnl
w0mJj6Wf2wARbPigbfA2/hLUd+oJiIsLkYUf+6mffoN/vdDhbbT7b9vn8mkKhhNTxU9Q1i1B6q83
TQBjInpj9nS6P9i6fXgHHzOvDUH0MfG0sDgpIRx8Tv1kfIwvUihe4/RssJYu2g0LMoxD6XG7V+9p
2HvTUb/sNHrhdIzPkO9dI6/3lBvVl+tbg3dHFrxklnhZfMTCWN7Lvh+8yYbJlddfKL3bzx8L6wvw
cRc9E4tI3+ld4Tg4svX1JePzs8Oe5L2RDQzYXq3S4ZvcPlSP8zkLJj/DsBrXNhiApaveBNbIEp3Z
Jb+zU69SrDUwWY+HU/yeFec09rNmCWFqbzbcApzcV2z4WfF5KJfDqTpvHkGTCyLJHU/mLSzG/Cu/
kkt7hmvcM/xe+FAFsPQkX3UoHDgQebiFW9l0mcPDzXrcj1tc1s/xjRZD6W4hiWFnbu0lLlsgbIPa
VXwCOHdxIJ6zkbi/DnbqoBzids5sK7Z4QkzMRqjWy73Zmq0OmP2Iq+ndg1Vao/US4xEmB6tvLU4V
qg6MBbTKw4x3tYFw3wYZCBn9Y+xAoGalHzq+XXXk8IAHOrCMMy4NzI4T3eshkCZL8g9Bw5ckx+Yp
dkb7Oy//JzVFYrC3VcV/7KMfCnCznuaSDPXNpXW1y4YrAy/iQ6rvtEHJQAHPpHM2r3MMmyvgVsKB
fE54EhW+auFWmM7BeQDf4Y2uyo8pd+MdWm7e6pbW18qu7NGqrcSO/Ik7qTtk2Mc1GE8QsbHlJm/f
siRRzuJ8MnzNnzxcM0wJmcd0I16xdzuvmK192exOkl84qJ3YKAG5E5/WfDLK0DhGGCpoJzHlkYu0
uyV8Go9FuH9hH2isMcEur4vX8lOC0Wzdnj/wfAIp8KFhsFC4f30hf97Xcx8w1si/gaKE+T3t6bAF
h2myJCQOk4WzvXCx+5e3rhhmLJbB+fVCMgKFidUNVs0xnMLZWJWknb5yYSLW1q323cjVSSwfjYth
aV25aThx2cN6ceXsDa9+zh75fu6rZMEh52qu4MNhxf0UndJN+aPZRBVHvo/bzZo63BZPDAa4Lae0
vvBY7MZhA34G3h8/RLGVPPWnlrVDEcABG2QjnmJrYclzBuOH7Vy8isdpskxND9IAEdIIFFR8+kHE
Kix0R3AnZ2XjrPbOYbH/br9ngLx4mLHH8EUAWAfHiO4MGwF6AHYjmy6scEH7Uq5dk8+JTs1BKq6h
hC/gLFqFEzlRuF/OHioN3nhaAywBT29ltXCDeAeUcyw9JIq4eVW4fTAu83HldvSctcGzJ57wI785
J2F/bPeF6mj+4WZ/0rqzBqjUsGDRm/M6v3A7+wHWAq4BSlyrsl8oEVkmp5tgFXL27H4vmJTgpBlu
eL3JAyef81fADwhENAyvbyxYTieQToOPCEQw4JVTJ3LN4HDCBp0OtzO8F+jOePuxFKK8fY/ETuYm
rwtTxFXMnGhmN34H81wImxBHk1xoe1+XRHXGNgXFvpKxLgJLLMF4wDHnD9xi4g6bBqXdu9uH7UMS
7jmpk8DMUQc9BR9cXebrrG/FH1KrYOUJeOX2M/O0YedJ7FnJT/w5OLCL95WK8JcPU4nHDJQXRPZ8
MkMgy/6+HQbeAlbZkrHAkwuS20kIdTHR9iFIwuGLghk2z7utKvyRWyqxpPdLHa3UqbijTClxCJ1V
BfGiTU3PZS+6wp3xNN8pV2waz7p0xEvp7Pe74WSoxAWEvw7fZuXOzBNBfccmRvI6zqPyi/1+2Cnv
Qc6JDYmp92eey3wV+fRu+GFrJFwd2QkRtkjmrCYcBfuCMFrwjYv6RWP7Cnerb+Bi6Ak7zfPBrzFr
NZ8Z3fodK4CoX+JKepwLHLYsaeqdHNm0dA+NAQIJ4lebsC2g3O40nsl1Av7CEBiu6dQOwZxdcJMH
jxvrCEf51bYJryt88UQs1u559t262uJuhmDp9dmptkz82XDpNJXPPVBL/AhZvd3akxU51Dpd0QOP
B00/lgSvx6lM54TYYrIWS7Ty++Rrfd1vdXuE29QuuA1YT37fuCYhueFnjxEhdnNT+i2BSuLI2Cdy
7tOmXaqb8m79tgR7oICYt5sSrnQBloOtHvkibzOvZmlNJ7ISt2Af55f4SIM/8+i5OPWx8gCjHemw
+cV6hhEouVlO7aW/9N8Q5rJWz/RB/NsEQRSgn2gI+mnAuXjUfmzAXB4LzEqc2W/txUrhwmGw1RqJ
kmq/8ZDJI4IiuCXOyUgpoE63O6KiPew6kJ+0drL/8QZL+HqwY3IG027cPW5pXB6Qt17G63LW7MwD
YQ5tjekPBGoLtXqr5+slOHhSF/p6mM2vTSD7cAoTsue2EDYn9Ro9Uioe+EF40J9a7YmitnYmEHMT
rwQt6xukEvBhyzZZgJVyW2CtcLVHaAiVcDhFYf3E/WWhUMy4GclCqpN0Ox8s+irpkxJKRHDyJ+Wr
8ajcpj63h/dmDzGno31MvwEUPWm3pQ8syCtzK6VaTEPfju9oP7sUeHxcJGHmHoeKUIO7sX9wW66z
JFKMeTkiXyptFFXs0YGXaAhoZViqzwtWa/fWLbHpMyKPtTWsbn5Oz3FNXoPEqT97NDB4/n3xrLRB
RZMhND+pqpXwsQ/SQ0SXinXCD/Ujbybm2x8vwG4PZjQVTgVWssE9rMM9DzNfn5vJF/Ze9qwsp8Mn
wlMW4KE/R0HvGFb8SJ1WClOGTPzEq+3KyT5SYHW+LDzE6MvszN7iPlNPxCh0lmEZ7ETOUbd1F4pO
S2N19U7D2h341+rsYehE2K28Ro0oDnOIBHQrcHNyLtJLmiS+5IE459V1L6G/9JjVobXp6UF6Gj9K
X8owDTs3uW6qt7ysXudGHG6PbqH8WUi/Wo4Ax7AlsW0NjsRZWKYfG8HhTvI0D3IaTgOeUSdDG/tr
cV9cEZJQPGR5XsM6giDMWsSabgIS0Yvustox67GXuaXDKBnHEjyR91Cq9/E5PDjWrv082DKOlpO3
903TcHQIu1+D7tTbg+19cW/HzX56yfw9nt1v156CDBYpNAdZcdGNLbw/YKM0azqCzLU6XPYea2JQ
LFTeuabVyjBIROckAhKvifgdvhm/qGP/AZoQSe9R3eGU2Tg1ktEKY+cArcaNIolEkrxygMqn2M7J
Um7nRJB1x8jv4SAsCYS6yJN47WON8TfDwoc06pVUCggT78T92suNygUogXlkHT22IfcLpzS7/bvN
g6AIo2zgezN38o0AjT4LR+rv9ZfBT3Yz7NYEAKQAGGXCgvNEDf+lJ2I8eOigu8jE4FsIXCw+wAkT
SHlJKBzTaxbuMbZBf8GTLDIQxVm4GHodbvONVBsPs6eLB6KKv46/4Xx80wf/R/i9v/7d6DUd07Rc
60a8EKQSaZZIfFJYwq+7X4lTXDhDVnxIRbsHT65zYBUnO1ELonKETcuxgPCB4ergRiJQ2Zw4KG73
eGsJxd0v+Mgo4hVEaklEptZ2Ez1Fl+jSnc2bLkTIOATbQoXDJGLtbWpMBNXzUaVm1L8rHlc3DoYw
It6bbQ2LLWD9KdQE5bG/FN50gpiCv3BK7E7jMpy0cLeIo2c8THvaxhlO75f3i3Wr44RKv3+isXbT
X7KH/tvuBsTH3b8hPwwPmhqIVo0L6O/002J9mdjcTCW/mirTopON68fO4+0UlnPiqMGWWLDc4zpQ
PseqlXbmJJBAEWfufsVwutMBa0hP78gkOIEv9SOngUcdu1lx8ygsUaTbXcpGYokICTcLeSXS3tWj
T06e0e9Bq7c7JcbNvNnBTPCePWyP7hZvj25UCg1EzZb0bnP22GAv30lu4/UYsv1G4Ev9g695tbO9
Xg6MkQSFLWaKJwIPrqvgnetwO1byXa+x3a2aUtaERR+smUgaS77YGTqIFIh6T3vg0jEDTBC707vD
3cZGk93FlY80CkMVrz0FOGZ/xV7SZPUz8qzUy4iVDB8uGfKjPY4EjkmEuMfYZAtcA60BWx1uzNvm
IrzP7uhxpQKhXnaZ2d67EQHpFtt2SRDW2FATpCzBztnXJPpDTkeqdWK8ynvKiBTHEKAJZhohgrtF
s5NjtxuQYE9tSa7Zs0jLkAJiYNz5Zg8RR+KfPcST3RZ2Oibij4ULMNTeA8OFGzeGuFZsSYPV2EO6
hrCMSg5BXSOf96REZz9mr5YLO3aOvhTX+HZ2IEl395ID0AUsVUE8+9e7FfzPv9it+7Dwd7uVARE1
LxJDv0TfxBvlaNLaJE4m3nsS7rcHLbdgbfA2Zw9kDUzjHlqKXnXL1DJV5uGjGqYP6m19oqp2t31B
NvdmfsmvyH0H+HjXOILs9pKbiPrxHj1Et2AKH2iOnURfPm4vNfVNuBrszZWocq5eGmoEhsOZBJow
htQ4nAiJSeK8LlhvCmIN7bY76U/bkfqe04c4TTc/1iyR9Fyee1LMy0ecI6bfEa45Bm9zXWSKQulW
+jgcyzNeiIBWwpdF3kiRs6U0oQV9aN6h8TV/gRWsDRESO7Un86YIse9YccrnVN7kG+nan/SQ1Nvd
E/zMN38dgvqpJs5/uvbMPgn1l3ij+/rLc/9vX7/92zl9rr7UqEa/7dH89gW/9WiQwDTouJkm08OG
ybjxH3PI+280RURKzYCVy1Co+fw2hyzrv0gK0pg0pVV6Ra94pN/GkPdfyUxrGbTvmEbmC3+mR/MD
wS7wOIaQ90lkQ0DXDZ2JH2CXoJG2+qAW9V1cvmTKExJj0EH0Dsg6e6FPX3exzSgvJO7YFKocFVNU
f7OL327ifz6DH8CmTGPmstlxBrD80SBF9BnijNrInPmyhmqXOwYax+OnUoNNHf4y8/D19QT+j63h
N73K9wxYNt++ps//AZB1IisIIgtW3b/uRJ6emQpI8+/X9z8+9usC141fdAN5AKaBXzF1Ei2AX5uQ
/EYBx4bsK8z0AjTt7KrfFzjAThTudRNRAdQpdyH53+fsX/eLZjK0zwdZmED5f6IJ+eP8xa8hHcKz
O+/3904i0ulx1/0ucVbMF0SSyE0P/YS2UfEZWXYfkg9/goOznUY7TfUwhdh21MpjnT+0iPBAxHQ3
xzBoZJNG5iFEz7EE64ZeSBRWjDwHkCWi/1z0ljSX0mkpmDDnB1fuqw+5JnmmeTdMvdUlxlkXOx+V
scdNQf4r32D7KW63oaVeYGSJrec386FaXbQjbGQMmbS5l9Tk6wJrEEpTI6/1T3lWfWlLOYxNMXNQ
vYRnVpWumtifmehnytzodvoZ8KZd0nqxrMPTdYD9Cyykk8UaU7vsKqRCDCZwCtccQOcw0fvt0DX3
ZjH70UA61+RQUDXpaZ6H91NMfLrClJZ81Zk9PlQChTdBf9hJTofsQ5S8jH3JnIDxYUZP2taX9H0q
3rSyij7dODGAO5Aa1U+dIn1VMwbUkAa+E4XNXRlcNOs+e8xLQ7p0ai4cwTrdgHmADSkuiPsqGmjG
OnwS04muw1CL7irN78pGvW6oIR41TW0+6Csz90uZTf5Qdt2nKUvtSVqYWxm6jggYGZ8GXiUNebBY
YwR/MSQ3i7rEl/QWwSJx643bbRbb66i1vFHsH8t87o9Kpngp6J7TCPvJtxWd3afyIKVPWr1liFAJ
qHYVuoN46wQzTfQrruinTND/zizEfqD/y2C7v1kJELb/2rjcPh+K9PAlSZ+hwB3/xMbw6d9sjPkL
qhsGUGARRjBD2mE5v9kY8xfMGPLT4m+YnO+cqPyLDKRWN3WUZfnIbph+d6LSL/hVpmAAjguMxOg/
Z2OYi/h+fPofaeMP3tOU1iZDAioL6lpJ/UgzJ/AIKRV7aes+mYw6WYtkJpZ6mOHLrVNIOaAVYh4v
JVyXCqkJaZ9uVm4Y6bM+dfWxE5b4narU6jHeig/Z3H9CnbJnNlynrl2VjxqacLZqdKW1EABbalKu
oBabxgagQEqdZIVf5OYxSQr9PpHRq3VqE4Weukc/Khrnc2EO+Ts1zxV0MSuFedw1RWCdk7+0VfEJ
MI0Bqz4MZH3URJ4ioTwLUvlBVJ9Bm3T2JK7UgNOehkGrIHg0947Y99nFkIX6UkXJGtRNBLcYImfw
YFSc5cq7A7U/zF/UtIoeEsDMcMOJTA/Oq6Z9iomWkJzcdLdp9dapBUan1n4tzwOY+tip4BN15Dyq
v8mZAuW1JsdBfdA7sHVV9WUDrul1mxY/RoDA3umDiN5kKyD0lefd8WCKzA0icHjX1qvsktdtXlHk
4zERGUkT9RUTbwr8mEcx5MmsL1vTKxOCTGObrWgAFSQxK2cBIouv8z6BXInKFEZqRNrK7O6XXj4s
BhTJql4whyi0KFh287HlZgJxgL9KNXvZV1BNYAp9KbILMj3NBXRKdQunehVEKaPPVpEPgpegQurL
XV1dlEGTgiYTsqsGU9H7MZ0auz5E+r2WJeYNcM/DuYrr6Wmti+LY1Sp9NJi1GJsti5sNEeyrubQU
sKHxPSuRBPNcI04a08ZRxAwzDe25TpLLiBiaPWQTZXoNUjwYGWogp/DDKcYmYufb7eDmSbYKIKgE
hFrTwTYWGWsIcKs3jV3eTM4+x0nXANaY7gBC0mrtcH8M2Bo3ehclu24rDaGBxyVLsP5Ea/9NLSPa
bErCNHAi/YbF+P/2c+cW+tf28+G5iv/EavKZP6wmAxkqTWZNkwVD3UO9PyIz8KuQMe16PQr//85q
opcCTRP/gXKUVWCS/7Ca4i8CM6wMiEEbhRY2jNg/E5ntmc93oJPfrSZykW8jszmKFaL5lJ6GtHyY
0pHGUTyAmOkiCH1j5voz5mBdVUsZm9mYoG6EpbJq9NzsMU5hczWV0W7infYMangEgTPq2GVdUp6r
PgEfRZVQEbZjazTlM+LTU5geotIT1W1wkWLVQZaBVFkgC7RhYl3oDPVAK7JcxdenX9pCp9UdS80V
YwGraW4OzwjKA74SYNpclyj1mha6P0vvtPnzOg/CcawywUarRDhWrVnb3TgRChL1HhttUlyjbTo0
DEyJqmypwBEv1Bk7UxVEJBsM7c7MUfpa9Fp716bSuKMUG0a3BRo2KCA61TjjL8SI4otZUqKDJplI
FVbwaWreHzJzgJNd2ZkS0OlMzQVq8DRZv4GgHj2z0ykBG3CyVwJ8o1Ivl1aZZ8zS1JVqa0XzchDE
Aa4CwiCmBTkdbdRFq9bhJFAKsIpo2o6qyCwGaKXHuFiNHdU+UsTU09FmbPa+UNTETeTqMm+jyUW0
YhmM8VwE8JwtkEZuVN0H4NBFFuv3RhUBVKvn7aJK6+QcBuSzq7SfvVyvD55hTP0RoFtQadIHY8kT
V+wTqqnKiELkIDDlFClw2CoKba5NowOcd0isjstG+3leHpM28w2E1ayyzmk3K93lFRKH7EdiF9F0
gN54gSZ/MXxZX3S0XITHzVhcbc6icNWBAoijSqPSGEorbgpaM5N+gJxiiYO2lO5KTUbpPJ27M5if
/A4O5VdSf4roQ2F+6uWB8lgzysd4IYNVtloJpkho3k363DwghgWNZDzqpzY3NMp8Mjqq4gayopgX
WhNL2r0bx3709W1mGvGglYFZSsX7V7vw/7SB/EvTaD13//7f0zdkMOIfdlEVfjEkCTV7YOHmXpT5
I5rkN0CxJc0EB6eqGsWZPzJWCbUofsdGMASTgFOgjvFbNMnYLBEkpRjoMWAdMrWf4hv6sSQjU+9R
RHnPiwlPRSpEb82jio51phcrw4qJMXqrfmiBnBTyY4ZxPm/toXDkDEKRPFsoYCbm9klKutgT1giF
HXn+TY6MjCH+Bq9gscZ19T3zgoK9/85K66+nI73WqYi7NUn5gVlPbar5QHsEG9tsI7lyNppwYYzD
4hb1yATlkkbPaMkhWNwPU2lvTdFabQOzbiVETCECDP8E3Eu5xRB+1lLY6GG0lB+iFWChnTez8k6E
Ydo+xMrho9yBKLC6DvYFG26uAmUM6FbeSTEGv9eng7/qQwqLJdrOppVpGgiUIY5MgHyy/rBuKuNC
UTbbvZancPMC/1cAz9cXFXEBxe50ffpWGM2gWKKgkDZL2ry+iLIOi3eVlziCyVy1T2s3mFZ5ELK/
G76X3vLX/Xojd8Ex2Oo4AD727XM1hq1Ay7rpnFYfXZFagTQDtl7MwppJjIdDdJnKr2KDaFExUUf4
VJWgRZP7doKiW4i9Wn+IGC3RPXRWGfpcwrYYrXEEkcfLad/bUZ46hgiqUjECpT5cvgst/mwd/Mky
YAPAjABJ0Z6EvT37rc2R7s16zj6fUrCHPTNJeVr5f32UP7tH2k4SCceHKsKr9PYooo7/KsEoOPpa
MRSt8kir6G4sYTgtP236zDRSm9Z/00iQ9hLjP9CvPBmWwi4rp3J5gqrJe4nyu35CLHd91mgop8oV
Cp2NUgrnuVx3lHgqLM+qlMm4VAU+R1OM6zullKH+7TIh+dLUZXlWU8SaC1mRmL8WwO/AtHA4C5mU
vc9aMX9KVggY227O/UVbVTq0Blqff33XXuW0frwArJkpgxsiz/0RY4Qh2dQ1zjsHrofFgfqeoeV8
gqF+oxUnZVrtdaPMZNMUMeAkjIWXrjJ7Tmh0uxaNJVTRKrZV1F2BtNWtNUhNH4CDyZ0SChl/Lbqj
qvV3ZTFMdtmiOlACOriI9WG+maFu8bVGuB+2tbrJs7hyRjUZ/uYCMdVvH5CKeh+2WpcpCoJe+CFi
VKeDzGnPVLkmpQukDrA/gmJQZigvInA0Q9/+jmP5n6weR5SQsIRu0YSWXfhhuRf5oYZogSM2Xfe4
tqBa13GWnPxAdtfL7l8/P/GfFiBH24ltKEfAQoYXebsA6zwXul6hiqcKGlTW6o5MS+HNV9IDhT2Z
Jv1aQih/KwSagUhburz89Qm8GvE3C4h4E7PE1QosI9j43p7AGB066B3i1ok1M4aNqWTeckSKptC3
CKZxlSbyKjGcVXW6Nbataddyi6VR9QblvwJkcr71Z2Eyafrr6EjLw+M25aurkLei6zrAIJkoRL15
xSgbwChiq4Sh40pDS6Fve2gJICMqlzvFyIAzw+1wW1Z5C0mxqrrzZMb3fXYwHifUVf0COLarZxQX
NgIlV12StbSGwaifWJMMeHUMhe3K5GkhZ6eFc3uXJu14FOuGHjX0/e6SIzXyevt+Krz6j8arR/fo
uzXiPA/P/walTjqs1+fy23/9Lx5A8+x5b3L5z9vz2yyTD/6aYMo7/EjTfg+IXitsvyaY/EZC/xXy
HXJPFDYN9s/vpX/xFzJRckjkdKnaUZn7I5Ci9C/Bzwc6CTFXjTTmpwQ5d3LI763GHsYBSlYQH+UM
5df2w/dmveoHTY+amNhBLRhyHuGZv0573QcLFpEIHA+RXBV2DLVqj/BaPPOSrqld0BHYLA4Icxm4
OnPZl36S8pPamofVQwZtor4sbz0y1Ut208sr1jWpYibyl+hQO2yF0qnH5XC46QWY66PiAHv/WqVq
5lc9BAhRowFEHaQxBsNSka4W69bX3s8vyf+5kvJ/uIUrYqv/dVEk7P79v72N+/f3/7petb0iLL26
edC4e0Xk94KIAiUUGte7sqws6Nors9fv69Wkv0WH1JRUcyf4fBv4CyoZBIEkNDj7x36mIPKjk1N1
mmV7nRrzC1n1P7E6b5lOKUOSXChnoKOYeik9JVkvRsFiTDLDf3UNN4NUxaCB/8a/7r2w783/fmiI
GyHFEgiV4TR5a/6rdkvTXIkE+jcpSupVtj7OysR4/yQg9PHd47j99Vu/Tyh+vEzcOGQ/oBZVKkmS
pu679rtgayp7Uc0h2XWSuZy9vpfRNekWbyti7b3YDs01ibP5/L9wTJFjwbeFVvSPYaV6yMGGlzpT
iMoqW7q8tN/ICeL3hyY/XPO2uafsq/zNMVllb+7pfp30GES4U4B/I8399jrVcdCFHqVyR2li1FGi
IUO5aZUlJnmqpXiAL7G+++ur/LMjKhDomrvR05kreHvEee23rkhq5gvnFvIYoc1Omg7gX2jl+R3N
z/F/cHdmSXYqabaeSk2ANHqHV2DvHb1CoV4vmHQUonWc3oEZ1TjuxO6HsiqPtBUVcZVvt8zyIe2E
KQjA8eb/1/rWC5v1J66375v3Pi3DNfgBOPvpTQ51OVAy7pAZOtl1PldxALjpDtRPcemYtn5hl/7E
uAG7h2fZBpPqIVX49e76IRyKYrER0VQEqKgF+LpR3xZyMiK/8S6cIH/z/OPcN10/fxS8QNJZw72p
TcnT/REE+dPt0WbMAlBKa1LY/juSFcMrb1vlC8/wqYv4aC8oxf6AGZ+9M9tY0I0M2O63dA8MGbQC
tbKpILh8/mZ+f3qCMUEnft/ogbPdd6A/3UxXtR34ZWtNMt3js/d7ORevHF/Z2XEyAOIdOCjnONLK
QS5e8mfXZlrluEu7jdnT2+sJv17blqVsurzfknlejXjO2vGdlc8m+adWF2VFg1i24UG/MM+cP9n9
qpAamZtZ/3l9Z+Nlq7ZUIFnZ2C03qUxcP/XpXgVWth2fv73fLsRMxgQK94LccW707NGOht+rXHhb
Mgpa8DoH2mtLs3shAfOpq4Se4wO0BhhlBvvH+NMLJOtJ14aXm4kMrPVzBTQ0SLwst/w//MzETjne
+137uWe/0K/XmTu/zUqVbok3+dU3lzn1YHqWfGX6crpuHE/EHGDH7IWXdQa334sje8nLFKyjAYcc
f1+hfro90Nd1BvJqph91gtEXQcsDUHfybediMLwLXYZwmKaT6bw0TM4/DOH6sBc9jwoX50u+kV8v
7E7rYBjgbqjKOLQlKwdsW6AwlgcN1fvMVQWultUa758fNOcrLiUHQJMWVQEPqz2FlV8vS6tx1jaz
XZIG/eofXHLU0wki2tqR49woo/jT8g3X81yKN/j++frPVyOgmtrsUpJTs76zEnC46iINq/KFT+F8
RRC02+2AUyy7IYsLnd/VbPFNE42TtMXqXS+FAKizNtvJMI3lkC/F9sKK99tT5Hr0+KlLCpNN037K
+HnUGATBwYQl983JQ8xYfbhkkcg14JJiZLl4YZD+9glyNfZ4JuUdNmq0z3692uQuciwoXCWDMKvL
fgzQAOdL/4KX+ql78tEE8hVSBQv9s2JUCyPNMwCGJJxdxF+NqdRfLtixIartF9NSnr4WlWu+OSjr
9tn7Aji5tF7ti2Q2ifrq9FDcwpsorraZ8LbnB/yTD2/XMrrshdhMn91WJuCx+RsPz85IlKWKga9U
yOFPZ8n9FfFRga5gV06Z/tdXZA9eqKeywustZvV2btrySmZl88IremqY/3yVs3vxJcWPHVSakBWG
VbrkYa3ORLpbniFpp4z27vlndxapw+z447Y4e9r7QcMLzt5Tb7jpzPyF5tsf9bu2LQsyHpVzTTBB
Rfa6/0OnYB+DajCveseYkmqeADnYEx2mCpBnNldXz/9J+xV/3hz9+IvYhyFT3YfOj4rWT/N1XrVC
rJKRI4ZZHg3L6m/ovIrjoJs87s3pm6l7+/3z19y/5t+u6VmcjFibXPaBv77cSTabWqQlksWxMSFq
D6BEbchTLSbjPTz3B/ii+nasSW59/sJPfiboZNmci71ffjbN5D2huYYkV8fpZufCgmV1KCagunVh
ihdODfup4Pd7/PtSZ6eGoNnqQm/c45Tr5SbPrQd7wnSWNx6eCkdeBIO5vengLB6Vg9Tk+ft88hv1
6H9x3vXpJp1dXCFZIYOFl0p2XnHS4P5P6xA2yfNXefpp/usq55LjLlv9XM9CJJszL9eQJvEsATmM
vdZ9KVHwyRvap2xmBCpOe4zEz+tDvWmjY+fEi7PD+dQIoT4LaMdvnr+hJ8el7+1EpZCNzPlBwZiK
zMtKHtuC7PAqdDZxNac6+7CEwv2iLK+54jzvnYI9cPrfuXLgsSz5fJHndf88aExEp1y51pW14g1E
ouqbhXH0JpVfLZ3bJ75fbEfdz9Vfz1/6qUfLlpdNIp8Eat2zxXArzNbQxsylnQJpKGqyq8Jeshdm
vqfGys9XOdtbr2LQpjNsWMNaCxSyody4swb6XUs4vZBb9tINnS0dI9BAEeR8eY0gr7nsStgc4/RS
q+appUNQgaASEVI59fef/zRvisYcVGtzQ2vXhIllu4B7wcAllpiLMtoC0hGff09PPsGfLni2dJhO
b3pjYWNH9+v6rwahF5I30kAGPTnx85d66glSvoJztzNxAan/em8dja1pCVkW5753/hL9vF72ehlf
WOKfuiGqKZgjaAm5rth//tMT7AY374inQrnnhoghTTi7NuIY+qNBfnj+hp68lI13gwAiNnw/Csw/
XarPzSxvVQlSptnNwhKsp5g8RC5pPr6wk33y2VG6IcuMvexv46J2y63nUCCSEah9bLYdgdSG91/Q
tf+5mc+zOV9dCBlhyd4lBmxif312QVihlO1J8QKP6h0tJ2hvVqWny+cf29P38vdVzrZHazVwjjF4
Q2tfMstnpCMUMOD/ravQm6OciJXgXN/fpYFZLDNzn+o2EQ3rYkdWBf32z+8FUppPT5WzJofiX59Y
Naebu0nuhZOyG4V2JpnbnZeqM08MNIqurLr03/aOytlVBps8uVK3FsnnZdhG/WJNCzJhD7Mguabh
C9/p71fbi0DA+zhyc/Q8DzDcoDlPVeqBGOEcUhAa6Pgdu0htGpckpQ/NC1ua34eD56K2patvYmfi
Vf36CC2bWHcTKHhi9BJA2ypgeGXBS2GIT9wUisZ9O4rVZC+g/3qVIZhI6qPsmKixq/HEidbpIwRg
RP10+DWqPx4XGFsc6hQU0zxmiLN5nMRuthSVjcC6ML1vFLhA2K7Nol8qx/z4u3/9ZH2HXUVIWyAA
C3ouv2nRHK0t2VXJNq+V/po2nd+JgyUMc72swnVEax0MrlN9cFfhEsg3OxqltrRpkJZ2ylmCswA/
eaDobRdHxeG8O4ZWZYY7EziEUMMwaQA6m+hyD2RKb4QIEfPonJ7/jn5/PXvzHhtOYLLw/XZ2zvqS
9K7e4bwAG1MgY/HmLCbBAUz0UjXq4fmrna+ygcUxkKIqVETEKjR8fh0MvLGNcw9d6wbmuYy0NKpP
U5erOsn4dzSpgyUt//Cr4pqhHWA4gK7JRc8rWNOQFapu3JCO9hYG1612HItSkmOUSTU1QJyev8Xz
rwqS597SxNpANYca0tlU7oXF0oXVni/fExQHqNV3P/X+bL8wy/7+JHejobsPPqyGVAV/fZJGQNaW
GvM0MWrRlQmyUfG4yhLmgpe2n71qsnTypzeG5Wv/H2v8nvx29iFTCdbUim2AaqPuL9qhgQagh+CF
x7d/PvzpP39ZHOf49UTEsCJSUz3P9Rt6PTR0gdRBQyQGKmn6Rgcfm83LQ2FvKFOzzlyIyVrT6SPO
ClKsJ7t6VfcyeJXNzgJ6Id+cIhJrSOZppvLxTVdW6ZeNFGuAuQZaUmZD9XGrsusws2AXIwy1bDS0
kVumDs5tGaZ3lmRn7vtS37PRrdGzUXl5n2/deGiLrXxjB+bwYNhh10SbhczvujS3HblOtH2ysLfK
L1aI/UBjLWu9a0TvoYXwC/nWGyd9ctLCvTRrpr9DIUoPX1cIgSnt1jvD7h5b2yhasgo22Dppbn2T
ZbdG2hrKz9YaDtftIGooKRbLqkHszFtnAvsunAaMCX8JIuoUlpW3fq0WXBbR5K7jG6RsCrjavDZ2
spSNBZCxM8QSKe2W8A2zIINUVWk/O5ibDAi22WbPiJDk4WEf3e3C1zK4JhQNMlXtiDrOjd2f543b
nRxUeRAeATTGPKD+XfvOhBfWmOiy5wlqNSE1eLCrVIJ+Rr5VHtwBMibC7+F2zaRTxiS8m58EERfv
S5eKSGXbXlx5A6istkQsbeS58+jasz3HNO5zGeUToOhetXhkMnu8KHP2u+/HVuDCNyxvf1JNlhHG
Vmp8e542NhnLjErkMfUlQrGgyD3xwXFqDXs97Mz3WrkCu5z2ULIbViiTNrDUl7psUL9UOF6/16PV
XA+84umtYdUKEWKPRVLR6VK0GLPIR7WOsj2fWv0oN5Fb90PGP0yc3vZfidUK0yt+7UBxciM0hRw8
326P9K9oj5V6rK3bzplsEFJ1316kGbT5Q4c4GzmOAsNvy9TyrzMTVx1KmXxuX3VMOt5JSK8wv82T
LNpjE3biQ+XkxlVvj1txmIJMfrCX8sHKV5Wsaho+2qstZITdR6CXVmULJ2Xc4NEsswr/2qyxul/b
CWbgVOdATSyiU7Rhp0uEnMeNXbMe19f9gGeV2az1dULRs8uirimybIkbLRUUFeLuM1DovvaGDAlo
56kZMLX1I8HFXaHBtlsuj00RwiBQW2VGlVoGHetuaO9GQnaWWCPzJ21PBUWdlL49VrFi3V1vy7ao
HPmgOMZQa1mytFreOdNi8R3pVg1xWSMnjqXs1vyBBZJkHtvWm3cQYdmWD763Sb5sTRhVhjzSrWdF
KkRpAIYdSbObYh6HPcaLlw2gWMag9aKwEiQ1Iaka3nc66MAMDqGRfW7MqnEuBJYjtHplZqA4C8bh
leGDZk+wL+ohjNxsNXNanq1M48Is6JnM4LPnJFRCBZEhxplfbKcrxByyA8XBD7CyJojrQj61qguR
QuEMObp8qxOBQ00JFGcN2vtg5ks65ku93WfhFjRJ6s8NfaZl5ajldJn/TaZEH8YGLhEyMZjGrCMI
bPQtQafRH7cELjYHB6lemwSmYQeHfKi290ZmEO1nOCFOLFGUGV6DeslfFW3ZbFHQN+0XtzLtV96S
6iKZyJ5bE2UNLlgc9EU3ubUVRJdrXQE3z4RxFRRW9i3rWf0IJbG3INnIFYQtw7BGFtyUGt5cn25f
dVmZTtw2wfxp3uxKnNzSoslCfmv2xUfx6CZSZSbt1hydA/Ec5BEdCHTJP/i90ZmR02ltHGjxG8UR
AfNy0p4w8ph4JgcEyKJ8GGGb2QGqd7r1eh23uYnxm7Qg+YRTzYfWHNBctvDb7QU4T7CUSeEvpbgU
2tL+LWs7NVrGgLSuTFSY1dGUhbip1mINcRYYEwK5UOARcN2FSIKsC4vT6BTLhkYzLX1yFOb1u4lY
Ir+cse8uxznP/JuwKliyZq/Fs+sEi3Vvd+0KQLjfBhJdxlx8n6wqvGPr5LgXOUHWn3x/3ACkjf1G
02spw/LCbYdZxZNqmEdU6VqPrS5m2CnSaz/VsvG5Kb0qFblrhhx5EdYehjASMBEQHNJejCwdr6u2
sFkgFM6QuN9qB+ZIKsI0Hjm33aT0bb4ZlRKY0yyt3ajsxgEUUIft9mTh1wOPOAlSyMJ8zJKAddg6
WBuOkKh11rmPEVIPMIpHty5P+UzIXq7K0jvmnSHNuNNq+aZUyRwU+OuQJxOWnvGIFS8vkyZbtIhb
KVziKwfU6LFpD4SBBG7JfnRgNHx2+I02+oKUnBJEYs54yPvB+GT2rvNZ1wVV4FlK+POurID3j0NV
nSwazBeDJ3oA1t2yjyiJLjYyCfy5sbwyA/Xf9uljZ7gL8E1PK0Eui+uRAOrn43CsKHTYuPGK6VVg
1T7eImVQy6ByN8A/XV2C3FMqs3A182whqJSEt3djsZEP1UunAgjl6G46eq5evm4pk/Wdb+fTu3Sr
ClxAVa4/u2KrbqqxNslJKVrGx9hk8tGYmBtx14x5+Fr5eoOHVxgER1nrQILlJEetYmdY8oDsk5z1
bTY6XmAoQ+2QqVUJmH1rKpGqN2UHvFltBREdPGzoVtXKLWora82oXGpzi8he9f/y8BE6151QJA+0
ze71bpxgw65qrujzK10HKuYTK4q4XowpiDZynsD4zU6OkV5kTpnYlaXuciLNMABRYQjZQhRZyGmC
GNKLfiViVfVKWrEIdT99tFNm+su5rXDNr4P2SGuf1pIAFdceqjvVbDTsIyyR7XoomlmDJspqp3u9
dd5WwXIZVF5+FXZRqG/jYvgp5UecT/XJ1f68YcqvqnpTd1qMk1Edm8ncMqy8XeaWzetBb6TgHWdv
97QdiGXRLad6w+qpvJDc5pFZwPNT08Fst843Y+Ub/lAn40bS3beizu3qo7DIGjExp3maqYgNm8uX
hkn02Ep/BY7UFH2aeGM1gHrM5Ni+Su26vHL4A/x9ii/39FK3fmS+HrOD6PoWz1yeb160SMpQeB06
Bdm00PnjUGYpuRL20r0xSftzjq63eaeGTkN9zGlwEpsy8V+IYBX2raStw6I680Ijh4kvi5uWjdAt
Zv+S+EKZ9Z9cfrdxCPLWODndOOuTIcdRJUHPpjSSk1cFh1Qu+nVdjq5/vejK+IglmO/AzYQF1mxr
Nn3Qsuqt8NiV3tLTT8owujmynMAkyHKNpRFM87HeyuzKzDqruZxUSzZo3xOukLBmtMGHWhlEurZK
FF9mtIAbboWR1W8j9SA8VqTvObGeqI7GeluDN0tNDgiBtSXuu5x0qfSYLaSXxY6N5S1yisYClWbP
4UPWreDcW7/0ro3CIEhB5f4S0XPMP62V43wqy0blbzGFVx0ZcFv5KifngjvoivGqX7WGik1ECNaG
sC7ZMtLs+iTqxZaxTb0CQqplqZLnHbjNEZNKcN+sQ/3dquQqYomJ3iTEZfPYOjuYRxK3FMtDLdrm
KzOi/VY21orw30777LQ5ZSkiVBc+DdfNxwTYjHAbUFm4J1nZ07fVGBTA7TygvJm2a3uxlmML4DRw
6++hYt2PKNSQV9JX43y/uBXORU9Z6WNp+yNnl9Zn696tW/W4BCxnB4URGQE4JoB4MmxWZjXWGMVV
avVXTZOzLSRxT7RHgn7ZbVfUixLHKh249aHTQqvnyLPHH1XzR7V5HwjvhZBXZ4RJOriO5X7jrj8O
YeKu5NR0LXjbVPOb03p+ZQGgeNUH07d2JHKJYlN5u2QNN1AMfZAR9JSq4T7nW3/b6qX4jvPani5z
f2rwDUzd0SdCBN5dE1hNzFI4YDKaASv6wjiW1R6i7HSb/DrVc/ehNNw3CwehHMcOu6OoRcoporWp
3NM8dyATzWFLzL7o4Dn5ZC9R5/LNhP04Z5m5ABOVl+mD1IEJvg9vyE2QGpdbGUDdXBfrrWtiUiRs
EmLguAa3QS66I5mg4fuQBuR1yB4BE1SDx3MytfG2LRrjk3Sr5g1udJjvdu++7W09v54DacP/DovP
DVYaDqGboaFfl5xe99fWJ+0WbNjgLe9UpDKPmLDEBxK79RtJfF2c2tt853oS9m3Xs6kycNT7nny7
Lc2FNbUSwcq43dizP8e658sG67iCDjVJTGPrM8VzULofiq4G165k+RGawHIwyNaKXd3B/U6X4NY3
KJUwNu3UI7+N21LV+mYQrIco9d0rvRbjZU4FO1pG8wbX1LVoIOnC/YjQqI4wiFz4lDmlvtDHAlUR
TxWhXLA/mByxL4RaqpNSi/1pQ5pOBbAu3zcNAYmRn5HUtuWkovdLcL2safNu9+Pzt2Ocqla/v07d
8MqgG/N9nYfuUs/Fx1C6+Z1jGjJuXRMragEFe6k940NuOt3N2nvN28BzxwcQlqt/nN205sSqbTj+
9ToeTIais83O0anEp5njZrSt5iVtJvWhnyjrbnVTHuzRCKJ1JhqMQ2ix0nY1w09FV4r86GI3jvMh
hIAo++Biy8osWbWCBIrk/roe5PY9CAznoupqttQVaJqQY/Smzc9+6xsPdVilF3Y2gogs8uKiaClH
RLlREBu2ZPdq9IZ7t7aKt0XhDyD8puo2XxbjkrrEcrGKlrlsXh+JfRyOMl2syCv96SP1KBxSU7VH
hg3VX4SLbleKtuNN7akvDXsvThaOiMrWdZMBvMS1lg38j0yqt8h+7avG6IdDl+6UgNX3ecYBeVZu
283Hki1lHaeuQaC1R9XpWHKojwY+mUukWK/JNwuv3RnZa+z64FA3QldPRVNp+5D7s5+0NGavzKYx
sF1bV3Ot00vXV+QHVt57N3WM+y2wFrLNXYiyZm4yHrdFffDzVtwJ335gwhCPsnRZG/zMuSeL9vvo
Dh8m7uELxw/VxxJK1ueF+M6dlFACeKjK4Y29yfGq3khWckx9XzeTw3fDpErKYVqiNvade+QYbLvc
UX8q5gJy6cYJmITUAtSPw0mEdcmx8li2KKEjDvrk3leuJBbOWYkdRMQeWPE6De0eVDH6oLtdayMv
qWPJLpZqZIde9Et/AtUAGoT92/SQN8pPOIxaD3OmzOXAn+/1sHWoKiRTOhEK6Ha1AYCb2sPDoj12
raSf29e+onAb4ch0PraeVOTaZ779FUU2+YBuOKTHylXCiLfJL++WLGzIZqBSkRIAluks6Xhb4LSZ
IkAK1t0o+eDb4C+LKbbi0/O90xpONnySeYGGLqqK/VY6kLpKqQUfUFS4DSVZnVPtyUNDhmSLtW4X
VQTUu0dX5hSKvb60QITXfQkDsXUm67JqAj3Fm8fDi4jiBXqkyXjNosrMZwX+ohb3Rlr4kLQ3Q3iA
VpyVmHV7zeOy9FM7qo3M+aCMzFJkCFs+mbalPY5RYHr6VrkdeWmlJcNvvTKGr/44jvc1nrAhSg03
y5KZWfsvcC9BlbC2Sec49mHHwERrB5C2FPZwKHzlvmtag6kNTWUBT9sA7BERsKva24kyyhpXo67a
48yRKEyGte7KQzn4wxticQtwtugxgFu61chQoG/3pbbXEsax7AXcAj0uZDIUo0dBTDekT3kWIaSv
x9VNb8fBwmrS0HSCQVOU+i4kzdZgTs9w1Fegj96JcaVu3GxD+sH1qoX1tl+LLCHNdPw+9ZUHjlbO
7RdVzZ28XLDtoPPWqS1uoWNxxMGKG0BJValCTeyS1QUvZWVLObH1h3Gbdt2ndg64B7lSNQ1nKkcR
My1Pz85aIJOBsiW88qVtAWFbVXA7N3XwsHUziZWyTCuf6k6/LolYOIsnAiecednN7LERHPSajOaK
TgVm3RK66DQzRRYNsv4EscciTmET+P2VXfemPClzINon9T45nrTzg1dnZXXQlGGJC5ixWcfr2s/b
xSSzcTzUzNvv/c5JH7OSlSde/a55CIpiyG9sNnX4hvZODTWfOvjW0pqcD5kYCdvbsjx9wDEYgKW2
bdyICu2nPBiFk26xy3HrXT2nVLIZgCXHviDz8wNKL9VGBoXiLtJZNS+RO7o9X6e9OtUxSMP5lsBv
DmThPFBAagNJJHRhNkgpbQpIQTy0ZsDpUYrJfqsCY8q+l2VVgRiupT1cWhTdbps1a6c3JkyC9mQo
PimOId3uqmtcHgaBlqZuqZCoWSZYY1lATGf2vKTYWl/FSwPRJXZSbRANSu+7pIFDBMC2Ypay+j3C
eEUectdVOMmsJSybuIM+8QoYFxPghGETr9NGxPUhdb3xbspFUyS5UxuMyFxab+dJZOI0TuvsJkj6
YHXVLQrd2M1ACUVzz5HsqmssXnzS5bod/chK3YnVZ2wX991IB6h63XdDQ3Y3wh7fjXO7rje2b/We
gero9Hu3Enp8wCeoiohoZ9OPMtlO9V7QntZ3wVgbMJSZ66jX+qLinEPn+l5NtcnGuKsXJ+pCGwvo
mBGsdAh9Xae33eoByaAs6iG3Afg0nJq2GhCvI6W3UWa1g57wv2syoMm8nEJ1L0bm0cidvS2I5Qa7
9H6trN66NdcGs3A4j4pTiewnk9q4AwnIR3zNUVR3PKfUyaS4XGbAaIgq2Cl8WCkPAjvV7A6PnkKF
1hDm2dnm+wVvuQcpe6EhcB2uolyuKGTO4/0wIMY9MOXb8xtvIEKyP0y2AzmFWmZR+idVpH33tqw9
VzJyDK1fp6tjZt97ZUrjKkcU1l4FC5b8IxNL17/R4WyjTGuxdn5VudPCRgZy5EwytgrX8E4enaHm
cmCXi7O9sfy2ifjyiu6uoOYHpSVs89lSsSnpIlnR0k5amTHRky15R5KG9Xes5cvXyuOkRjxtu1Cm
M9fBr92rua2X+pLyzBi+qzEQIiGtpLFBvmrC1O+IfM86g1J5PViD/y5cKmd5tQ2GCB+K2qb4YxXF
zI4IChHIuYhGHueANfQq77BwkJYfqZ/XAP9zdzBk1FklRJGoJJm4uvMlqqr2RLvS2U6WZ/XVhbKp
FsWZ0RkcIT09ky5KRvfis89r6DZBsRyGZcDg55Xdqc2VWA+m6A1xpdPUMMilXZ0WdAFbwEy+l92i
p5PolpndtsFSbjxom9jiirRyZSzvEB6XOTlWpRylEfdrqPRpSD0V3styXNfrVIVFdu1zyAedPs2E
9Tl0Coqka+eeoO2emk1FqGE/tg90p1L76DWVN9/Vvq1oxIdT1wZXVYqgdoumoQmaV+2oRPelsWh2
vVlrs5Mey91itO0/28J/5Jz932pTpOn8jE1x6L881r/4av8GlDjeP/wAATPWH5h3yFtQUv3tq2UO
hNtkIXkR9GX/9tU6/8A46yIgQaaKr27HLf03oCT8h4sBNggcSGgIBf8QdxeeNfN3Yy3OGn//Vfwp
qC1+bQq7uRwKIcaeKulSlsnm1dvHPpX962Cxt4+pmlKOPOk8PK7Cad83trHWx0zbWrwWed53saOI
bz6sO3Qj2ah7HrvcGAhGSKV3Z+2HeLMK5VvIjiZ0/cHb2gMEteY9iaAnQfuwScbZQdjg4VgkSMEZ
B5QLyujUkboQXG9X4NVHSKUW8yYrHQ2NnXMl5MyqMKxjEQREdllqwNxe2rdbQ8DuhUfP0Ei0KyFy
zpgwKIQYqnt0B2cYI48M5+Z6dF2D9FnO2YSuUtCy2bZIV72xndTOLkGrtfUBtex4y7qXqssU4axF
v3eciOF1pnGNsyKcNkKurACSbUMncT+RMsmryicD2qEcWF0SVxwgK9dl93Xxp5okjqXxAP2p2qJU
m9HxTGYE+1eVP48cA9cBbGfhmgQgBy3V4jiVASukJb3KiRxIRq+7vktJDlzImy/9Gm/g1qThFC/T
NBCJXZo10R+6sW67dGjeD20j5Kldw/UzJykBSYU2dzwXG/OCHUjvxhkX3RxDUzvqNnWmL7RFR30B
54VY7kV6Pb0nNxB54pdF2MaD2SAwKXsHWqoWwPxej9Q0v4WG2B6kQ/UuogOUXmRZZ5P44xTBjUJb
Te9WsZOKp2VsSXlc0+CaGb8hfEFmFDbatAiBkGCM5YBS+CsxfgSwTgARZwn/XTPuYlv03JfFhpYN
fM+tUt6ZFEeXvggfMdcpsgr6zCaPoszUt3lWHhF8a2V85nSJyKEWaj2JfkSYXIugupUhs2nsNJbx
VzjmA5kU1KOIgKM44J6GzQs+trPbXulyhl6Qrzpz4AKWTXM/ZS2x1KWpGZlTMRIlZNDwjczUMr6v
K5Q+KDrWenK7fF0o+o09bajVCef+whVZPV/IwFNEPKrO8W6tTYX6GlQO+5Adw7zCmTW7KUjwBnfp
FVqQjfw/rwnNU7uJ1D9xNJ4WOpw5JTDb2qj/0qBermY6unsQ/aJIxg7XxuCjGXPSjsymzi9sm4WK
uIzWbcCeGhWd814H2cK3Q419j4sPH5A+NfJCN/a60SXa7La5caogG74hTQeOOxbeRdHZDbW7TpHu
QC2LQM62szaQRRZpEwyCu6ZYipsOHAFpwkLDx4VKeNzQVMXhHMo/U4wyXWF98pGTIGGxcNacTVek
JDuWgWIjZi8zHBadk0EZrhs84NT6N0gQ/zvXM2R1z61nsAj/A+jWqGCD/J///Hld+/EP/+m/N3z7
HztiB/aDjWD9n1iIfy5s+4/QDCM5xTRN7xHLy79WNkuQWAsUBU1VgP3+B2biv1Y2foQCFO0kuz2f
34qe+g+QhD+cqH9LgnYTIMpBfj9yKsHi6pyNlKGfCkHj1U5or7vJXK4jNUij4P+9c+hxmZl96kbx
GJbpW1Q2xF2MBSlAPdiIaQzj0S7epkQ/BuHRXcOPukR13YTOZUPTKSqn8T0gu4wtq7oNaxIYMKXH
xWhQgJzTKSk3VKzgUecTB9guasqlP6zOIq/NrWJv9u9Qz/8fB+r82LNIPf7H7Zd2+I/j1Hz7MpJJ
/v8D4NxGzfY/b8GuVP/tC8XHnwcrtKD/hkU4IfspdjecU7Dc4qdHiPavTVjoM+AQMzpwr5G8/2uo
OhAm9tEbQmMKsEHuhIm/N2H8B/RsNsZkdGekWfzBUP0nd+3vsSpsYeLT2a/PuZz57dy7Ny9FyMZn
GuOQ89SFZ8vpptyUzfLZ9aG4GHujJqsuM8tLd6C9cjSETKhcg/Adene8zqBpXQ6W8x4DCbXuIlhe
2934aVIgd3F23DVzsb4zpHDe2tDWmhiiiT61TklEItuBmwW+A9NoO95jBSVlzJP+cOVoKyQoaxn4
K2xQhv0xbCmMXRFuOe7uNEfS8wUNURDgCfDodjL9aQRx7jdFisDJSqvH2tsLydSWXfzNDvwEUouz
PDAofHBqOwDgtOF7j6WE2JD8X/bOZLluZMuyv5KWc4ShcXSTHAC3I3l5SYqNKE1gFCUCjh6OHmX1
SfUV9WO1QOm9ohgvQimzGmSZ5SQsnp7i4jaAu59z9l67EvE00YlC7IUMpqSoInj6YmwGst1rN/G2
Sz3DcSvYdgIrsmlb6KoomErFsX3K1TieeVVp0k9DNREY3VKCE8AZHyaTJfttmUmjWwfk4+KcOFwl
5NJOqiG/r58c8QFkUk0fGiof4Qkgnc/abiJydlykAQ14SfJuxDjgyvhMWbV/Z7V9pI88/U4r6JBS
zl3YGSgZzdCKT00xTe4xb+ry1DQTkt0YNc8VwqUsZA0a7z29MEga9tOpP+V+zevS+3Opq0vffrL6
WPEZ0IPmd7pDV+HcWbTeQhNqpHER7zixRKm/tlkLQnGmIRoSECNe6m+UOUX3BpBM+6xOvahNOTlB
1Tv3MzSsUEER9DHEpp54jh0EOkjRUtu90JkwMa/kJuo4XTn5hBSsL4mo9QwYEBMXJTrew0S+s9u0
39Vlp/Qwz52leFr6weBEYUTDENjItK1vHDqWgC58AY11nBn3j9KmxB2zApFWLe2cV9SW585MYSRM
E8TWkPmP/om+tYy3BV0b/dZUUA73lE3RQ+cN8VMuGEkxUmGcFdgy85GKpEl2C5rU5jDvzZwN8QjS
dQAN3ldhoqcen62u+gvPmUZ+kr53r2xR50Qzoxu9amMXnRK9DRoaBoMaUIhJIc+i0RMvrrAKJzDX
UyrKdkQxuPI4gYqqzki90YR7pNjneCsb1z/kr4feJBs5/y4ouJncC76seRL+ZaZ7zOxz+gFnmbIk
o78lFSpgXjrfKRuwfyjHrP/iyRqiND+4+zVx297nhDrpjyAd5nurrkziX+ARkRiJCVZsIjbTKBRN
VWRHs2RGd9nPieXvIclQyqDqLcuLmLiPLmjWaqd/LXyG1yKog6SNYoymKMUR5LBLMcS4otbayaCj
Yuy0ei2pKgxMZDFl80Cp5ekdITUKhTpfiFNXu4XJqrkVr2Va+1qylQ69/U3rIfPJzOJBU2txt7gD
d9uy1nz6Wv05jL9Pjl5SEg7OIneyLJGcpNLREcW8FpDC1nv3ZqndKUcVQY3pKgINep/ddse8c3qU
qsg+eEhSGABOlnGAY8IIOqmGCT0RL+TuGtcl3Ywu5mFgHoQBazYiGqs92iq1tyPhid0STW22s8yj
OUEkwFJHI6VzvB0j+SLQB1fE300F/90N+XfMRn+3FV/045PsftqI1//g+6lRECNigaJmRwUi4q0H
w+/7sHDAj60tDdohPnA3izbJP6BN+h8rvdqB2PTKZVo373/swx7sf2wiHuWA5QHp+T32/ysc8s0+
jI8PGo0LWgW/LBaHFaX91o82Z27PdBaxmzG2cKpj2u7UzDrOESKl/XV0iI4YdmoY2fhDwEM74xRo
td40QR8pnZjvKZZFWMZZRRpYV0WYuWUSnZuQYGRYDlED99mfVASCOKlxvPUJvQBGYXF02WdO1mxM
eo3lgStNzypOZ+SZkb5K0BHnEy+Kovx8FXANgTd4xg1gppiJBqJreo/ooEJf1AMqzL73mIchP6uD
ujYQfetQCRHADTWiNrcpz9CVT0Sx1Uq/1CLP8Q5lmydHJQtBC1qYCaOjScjrwnSX8mzE4kjadNqq
YTOWlQd5qYy6bZbP8kpfutPSZd5pqnTt0vSZDfIBlUhvsI3JT/Gk2fGWQcg4HDREAhOdWnmdTH70
YOE8REOw8K9lx1AhZDQl5g88pw5N9UYDK+sQYvDV71PN3uZxSbB7Ar7WPkdsPca73FFOu53BYEIN
ryR6AjcSceAls6pPsTZXJNwNnmmyJVSmceqHhJ69w+yadcjwD+iSjIVSNbGSmzLx+4mGs9UdakFp
f92pxuq3o8U82IpdrzykVlVfTE1Tii8OslhmwEZnvpRM6Fiz/fQ659RZw/vOMmSh0rklxSA/toq8
Gfxfy8yfDgreae1ZJTKsqX5Oso6atTRd8WjH5njI6duvK219sq35iaE4XruCrzGwOhshnTiPcpV/
dDMA2CGHqiVMYysPmN3p9rZPTVIOpOCIiKtZbo15ugJm7QC147QzsHM0ZRz6JOgQbJshlNyn1fQr
0sUrW+XnR4dRE5xAniEOxZBLf350RJX43CJLv6ljKXcx7Zy9qeNwCjh+FyTvMV9Dr8wpL2gsMTAs
aLEtlWXpHOzRqi+QLbs3tVsJfLN1chmVBoqO9ZtjwDv9ypXyrufJW+S9AhtxgTDQfX0P1xLdHOkZ
TPhNjD5ZBmlqRdl1JFvP45dOsylIacygxZv0HNeKSXLHsujThVWbmb+FF0HuusIehOpULCqgCTG+
OJ0Tv5DPgUZZ88uDBgr+1kwyNpe0UByF3DStLhKzdDZlUr44qXdpjW51qngQd2h76I6NbZ9tYgjX
3/zZTm/qeuk+FwxDSaMYSriYyK8sN2wTI3oobE37NscROVtQ6E+Fg1Y8iBqr7gO95SXCXCVMRSb8
hvu+yOhEJRQQxS9MUsZ70836NbK9EslCixr30juUQmpM7jAmJvVuJu0PVaGGx75x7rNEmoc5zrsz
W4/J2lDJvG0cRCDAQ12sOX177WqjceYQR3EfGYm2yfJhvvASLdm5TZftZs0cfvGT/4u3SheebgAr
O5AZa70j3rh//aFMUNFgeFmU2X9M+DW2Y1ovu6rXTSbMeCbpJWBv4VH6FZH4Xz0ZmMMN+hHuanIm
A+vna/sERxUzVoEYpsBZmaH+MVLloxCd6ztPG4wTqnKYlrItdtAjmflW1RAuPo3Galm29M+/RUWs
HcVsFls0JOb5hCvkF0yhP3GTcf+zw/LlIEMBjai/a5d4aTkVlZP0m9xL2U5U3m76uI1u0YGxdywz
BUXLEI2I0Lk3gQ5F/TYarCVs3OzRj9vxgChOPMKiaBHOmtpJRVq7NbyhODjI+A6Tm/f7uDSNGyOJ
kh/Iqd86bP0t+/JtqNJ//GWvZL3eM8NJJWO02v/x2haBrL4CVX/6Hyj8gave9N/U/OFb2+fdP4r/
9W/+Z//PH4jWu7kG0fpc9ZROvBpquZ+Jlyvn4q/7Hsf//b++PJXVz6ct/osfTFeHqKV/HrGYRK3n
KPBm3Iorr/FNq0P8sS7b9FNRp9s+heE/j1h0QfBcMrxidMUcFoP277Q63ud80tUDKUBH5dXsaK1M
t5+fBtUNGKGKzAgnR3Zqmw4ZyRKvTXm0dNklcCkURWmXfSrWzr3m4jvf9K/9fE85JICuXf4+lQaR
vXWe38tujL5kPhvpBoOJcR1FGHEQyGpQzwqcmp/jVZaEemSqAj3TsiNgkazcxapYygB8JVOcWVsm
an81eLTvGGJAkXUMTC+6H40veePb92Xup3fpUGZ3UTkkA0Ibzb2t3HH1VDAtOBZFP94BGZcnbejn
DrK1jI+9Mjpnx7YdkQzv9CTOa5OugsGe1WNHLYd/AhncGh/Sx6cELgbJjA6z7n6A67xRWllOezr9
OAQNZFZbX0xzSeGfVzgc7L7mZDGP2adY1l/zUWXpegra8huamMHQWTFLK3QvpmD0WYPNGB0hlbR1
6Too5azEOOU2w6itho2GkOkom3ee1bvbsum7eGcmVbfRvK4hIzo32Q91E+9tgEVwIGV30vVzxlEl
c0GzIBAg12OmGCzhPidPoyNso20sLbASL7dCIy7TbsOfMoEWjPXCmIKTIFsjH2+H1GOk0tr6FarM
VOPDzWi/8spPM3Q2PKaAqg092gMOsT/Itpw/e15U+HtwyGIKIhTZFLt+OW6LvEKRNLXOdJX2dDFC
+IURZye0/6Reibz/KKJ11GiOo/UpmkZ/DmH/MUSq3KI59EZvPufVkO11TqNEjWOpfinglH2VSZ42
54tqcyPMSs35xtfVFETwaTOSuDqj9wU46YxzrYaA2O+LL2pua23n6CmlsJh8HxtOGgO0UFIgWkgd
LBwhmiV1I1s8MEEXoefjFOJFd7q1NC9wgGgooYzsNByNWXuHBa64zVHB5Bu0boUROFbdnKt1TjXN
oy32WNAYX70uIb+1mv7lGvl2ifyPv11z/wuupi4HAJq1WJ/XYBBSWsXfrq7/48P2dvvhYbv5n//2
8VvbfVPlv92yOfzUZf6XL/lj+bX/YBoFixjgCAbl15r2R9fZ/sNd0fB0jwEdMKdgvf1HtWv9wdwf
wNGKKfkxO/lR7VpMXPBsED8L1xE7vCd+ZymGeMFS++bI/q++i7eHIiYFliILzgjjAvW2su1DbKBl
k1W9HGQn6UOOQ7Kv7OHSzrWbVAwPUe9wKjDOWluk57oFCpeB+z5XNvUVbigr2xAeBIS3zXlUpwib
ESVMMTtRYJrMW4bJ+WgprF8yT6vz2ZAGatVZXHHEkdtULi+5HX9iMl9yDvLGo5ZHLCwTvq68+DDW
bk3mUUKCBOPdECScOKuNnBzrDiEpmsnN6PuMrpUv0aoNlWo+KDNxMM8aiDR7Oe1nGMWUaxTcRpnu
qsndqrK/bAu6Q5wPP2ZpUl8LaZFU5CH4Qgd8VwnrKVHyVBbOBz1x6XPqCuuklzD9TE6V5Z6WSj7Q
5rpJNePImeqSo+9e2fNCU7btjxSg8Btsgq08Dpu4OVJyx11/L/Te3JatfmnVxQsT9wivYWqEYjKP
Rb8cZ4oNVHQN3pgBx8qo69/aJH9qI+cUY0EJYg94oCU0nJqTQibWjThaW+8sr23CSNw5PiKEI7F7
mBGcAw+u2QEi8vBgBZ1VvnfV4yLZF101fVNt84J7vw0TlF4k2M1nnZFv2iwOx9J7IgDwLMroCADi
MEMoSkVgCX87Ru5VKfOXflYL4nCmFk5JogGD+vrKWapdjOgOG2BKxqaVwLTCite1Z+aMUyJXmjiV
KsOAptOaE3yFiJTwL0f6dKhaw70djS8uM7awT1p5PsvkNmG2X2EPL+rAZqhOZGoU9AR5fpRyuS8S
d9/KmG+ZXt+2KafqGvtZdeyYB1wj9nKCAbAVSNr2U9sm/r6ouePc/JnNq9l1BVF6iRlthT245569
pBvVTBi3jflIQ7fca8N037IPrXYjT4RmTXK92dOA1nGL5AffLQjJaIksXLacF3GMAP1UL2VPl7Pj
F7G6fQMNJGiBM/Vlsh1qSe4yOZEx/Zz5czMbQdaTlKixp84legpjrwDGDEV90cQmkTufhqpd02G2
tkJ+GsXhZPFjlGhsU5uHw7+evBxtw7We4GftzlNf7vxThtlubfw41oOQ9mU5yS10nRhtqnHlEh+N
1BjPvqvoRg17df//cOf4L7gfUI/93en6qnjPn1///vfF3fb/oNcBRJAjM2fpV17p98Xd/r/n6jVo
ipwlFmxrLak4gP7zXG1wNmczAn1orPPH3xwhvtbab9ZyRuzsZ2uWH/N4gEDvC1zZ4cUuUtAyhuat
sQiOje4Yb45OKsc0G9cIf7TubBi8obmEWe6X3HsTiwtGDazhWs1cK9Amq36ptQgPra7V0Sk1K1JP
m6JHW94weVrNbIaPaQcC3rPXduOMbXCo4d76XoYVIyvI+WD7sm81bq4HfW4SG3F/lc6Bq8xSbIRf
01Zx9Ea/6ToteSyXxcbZm3iIilrK0ilAFE4iEhMXMzvAobTzC+agicnZTk2fCtyOamNOCs925ruA
G2TTKGNn25qTb7vOqPqdyVjrHJxnGu2LhklrOPb1sgDSVKvZZG6NbOtzpqLNZOcy27WZlNadjzCe
fJEscXHjWyn/PqWov2WMeopUqoazr9f2uHHAYopAMFrRzt0qMrNNNibW7WDwIcNqhlJNe1X9AuT4
5wwxulTkIOIhX5lL1E4/V0x5ZNAzgQu6GSO/ZsTRY0EIorEoxoMT5c5Nyol5E9nMYjozcU96q3cO
mYASx5Qxut6BFy6v3zwG19/vq7fcf44nb08Olmc4UF3IGIAwLejWv2unsO3GRTL6qNv6zDoZmjNB
7hrpniVTd25iC9/99vXQTrI8IeYg0sZ6xwAaI33IzaXhelO77BBXyU+RR43CJtY+G8wTv0tZ/5Kt
tr7/t0+TB2YSOwWzCApU03oPi+vrNvNg0nobggwmKLDxeA6dOA0jGeW/+GgsIH++1Moi5Swq1unb
z79ui45pDe/0NtoMsgBDQPUsx5pk8b//Bv90GZYfQiH4p/kab7f+om8aYHLsqnSJpbuJNUgOoNSb
XYJs4BdXMc0VAPbmmwOBTTQPh1dE/lyOO+Tn62TjJEa5jCIkqLYd/K0z2RrxK/FozeeoO2Vzj3FI
tz/lgmE5FE9TvlAhmvUW5XvlRXgBlU1xRxwlB0o9IevhahpBjCDoH0X0KRUUvAHx7aBqMJXUZhTQ
FRsjuCh6XB4yu9JQ9DhNcenHljYcSJV0PooRR9926XpuoIxFUsU4r2yzDcB1YDBfOpsdevTGpfiU
GILqOSSJby4QOWCNonlQMlrcobLPb0dLY43oBpVhECXz2d8T1haJm1IjMy8EFODoA+6ExCoQ0g6x
uqBNhnmBOK5ew03YDizANsJOfAeraj6x51UONNlhnDkuWZslyV+70iiqijOqMxQnY8EIvOmcPi0L
TkrMOC56uLnciUWR6dtYN7qUqb6s8zKgwT5Hx4Jxldza2GvyUzTCXrl3Ckb0oYew3/7CgLgEDo3u
otknXtuWF3pVRo8oYbV243Oa7R8nyFjPC2rSG8KlQVQEbWPI7nopMy19KHxyn2+suemHO9136/Tg
yaySl0tWksnU5mWRr97R0SFjMCXCw9iJNpr7Q7fUQ4Mhdkqzh1jOIv3QmFh/49BSiTwtfamZ5BVM
/fzFzqOSt9J5jX81cKoD5l54KtlxRa8K8DZJGCFS2F/mLM9hzsTzGAC5sQc8+WlbfwUckiHdTAlJ
7g9IZHwrWBw8BDaRrUrT7rU+9917YCIACqTsvXxXycUXDKkY99y3SV+J2wEq0vSA9SQut23sTRyv
ihxGsOFp83CVN0sZE30dNXn0SK1uOedQxFQX4IU1SK2tc9gDh6QbXQMrnWsP5pNJaKjW7WtjKppn
kijccQzjeJWElJ5PxvgYW4OGQ0Qa5sZF63CLRhZXHzkBWbwhAHEoL3Ir8himqL6dD/AGfEKjgfjs
QZ9Yzr4WFRa+egLGwybQ1t6+HXoP4oCmWe62432j1CgXCqtGLT251H5WfZpN7snN0mdjHCB5K6cN
4taOIOs2jqKtzHr4Ruk4112IqjPqzr0O3cCWImPxt4Kh5Bg4kYf1Zo7io15CtthOli3RPfBR/W3n
tQaW3VEobNFuLTaJmvB8a1HJLLXXDDMhec7C3zuVMzMYNMboZsskwRns1HhWjhRAE1GYCFHmQ2LW
9kUK+rRECtv4n2XlxvUORYIbb/BopfWuaaTrnDlFQ16du/SOfo6oyUJo7Goa01KGeJdmRvrY1YA+
zr5LksnUDpXV6wOne708tQP5Z6xHJG9D4ojiOzHweUNMKGwuHvtMkYVGn1rFcjkLVecabCbfKnjL
pJb3Lu88pz5EsE3SmaS3eJq0FIBVMSlp+gdyNXNWILEg9thj6nDMuDlHIdug9Nr0ZZ4zz/Rk026Q
U9eF2MuxjIz4V/Oad3sAnQPBsIYwVI+txiHl5ee1mSWkKzHNAD+bcDOVGKWySJzguzbZtq9dv36Y
Cm1czkynrOVe12Lzc8dj4h/Lqhm6Y5OBotxTZOleSGtz9iFmgR/6XkL8Z7deYToMKT1OGAY7Ir2T
d3OIsoziRKo0wTVViit/0gs0JPQBrMXQfrH1voLNf9qsuJaF+u51o+cQ/m6z4jRZszCgcdfVUO4Q
9BQ4nsdxI8zKfpjB8n2oMfbwZ2Z8ijxN31ZMrpnFJ/XZ3+/O6+777o3QtFyLCG9NI3ivVfUb8ELd
aqkzIT86B7aa+ItgPcQzAMzRR4caiV/RKP98N6wpt7Zuc5RzVi3uu7uBEavQhBg3RjPOm65kdc2n
6jfZmus9B9wQwD5HKlJ4fWqjt+eOAfVdUg/4TatxjeAgj2Q/+FgQ/v77+/NnEURV8M2tuVfuq0Dl
7VWainNPXsiZ4Wqnwx0T5tmote7z319lPWW+/ZWsNYqJUs3wSFfE+/Du1rRac0SXlzOPIFl8a/uN
gHOeGzu/8tkhVmU9lDv5/an972bsvyPif/P9/ym1MGSWpn4abK1//0fxbf5B2b12cFnMYMSu4SQ/
im+dzuqa/kr4oLB5sLlVfnRWKcaRLVKMU02RWshz/89i3BR/EHy11hekFa7CpN/SEb27G9cI2vXK
zNmYiXOdd/e8K1hFjTpqN62qxaXhFum51M2bN1/G9ffb7m0J9qeL8OTajEoEDzArxnu9RU+5qXm2
pTZrlNC5DcPn0DRz9HsLE20FXn6dKSNzZnr+Pqwi9VqtYuVSG1hf+gUju7sEDu9ODhrnJl0zvk8e
/nLx5xd4+4R9vxwCML46QiEQ7v+8WkRTrGFVm9Qm6rKn3m0RRNAS2ywevTIssSMW/ln+or5eB45v
nuof1+Sp5rG2XcaTP1+z6iJ95sDBNfMhP6ZN7J91mZq3ZmcNgHoHYHe2hW5SzGep3c6/2JTfV5rr
F+xyacJhhEP19G4VHmYD0GXO1f2GVuE4Yt6mo0JD1uviX3zQP18KNyvXcNY7fL17fv6gkkSNfICt
jINupl2hc4Jq/FaFNq7Tzd/fnLQD/vStYg5Z5yw4GEmCeq8NKagq2lbSWsoxeI9hU/UFmQJufCuN
xCnpZpbqM21JEAKysQwZzsAfznK7Lz7nTWTtBzsZ0yCF4YRLe4geGCsn1UbNmXyBemwFE5a2x6nJ
KngjE+ljaF5S02O7VBaco7qiBiO9vG0fZ7IIPwp00p81I8HS4aCAIE956Y0wiro1zDZvRRS2UWLa
20RM2Lu8WOEmY3hzTDxbRqGzRN2RGtMpA9E36HgNjMQPNtv5c7SoXmzxC+ctf2qyXw+J6b9MlfS1
0GnambFsQ/ubzA8nunBTstDrwfcu/dSKAZgp/wHZf/TiVvGQh31el19pVzXG2Zi2IL1J4y3umUEu
+QagEUQL1S/3ktnf3WzP4j5RFRqwMnImqm3XXHDEs6N/Sj1jfjZnmlKbwh5Tg1NukZ6kM2oz6nl3
HZZ0SV5uY8qVfmOT80dmemRPXWBNSOSBSLTdxu4cjrPCWUCS6RiZn1oO1TT6nAQ9vD062kXvU09t
yrqbn2unjL/prtZcDlnaEOylmuRRt1N5p4+yRdqubOdu6ayRs27q5l89OTKupeGlX46pBoIrZWDS
uXpcQMDAnrAsSXKFMVw/L2pT9Ki1NQ3js/Ko+TneIkwfUcU7QCi7cQf1kon9XBnwjgZ05b1taYem
yJ2TYbXtFBR+6n/FDN7eSH31feu4xyGk5Yo+KEQ0PNZAyvowqZeU8RYwMCgCXcSUI0W4FLQpppO6
zgTsi2ayLzILCtzOAFxIdH1ZT1dmO7jtdjAw3OuSUcUhcUS1iaOGmAtEn9mhI9TqK5TlEvHdvDAX
6I0cFc08OtML46HqIR/T+alFPPVR0xWjjrJcgICwJsPxmYzaefTsxlwZCtXQh6k7mB8pu/PQYvhV
7GTVOVDxlLfn1Dx86b3O+qD0ut3Iahleuq5FXz6C38RkWeo3Zm/8kgj/vuPD+umvQl6P3iQp7zTN
fl5WgMBWVkdnlRQMZIkATZvZA3x0X8YmbvRpi5YjaCEtar0DIPW2bp5H6wLVddj4J9s/TsUVDtkN
0gSG4LRpSMbaTW2+f12QfusU9f/bsPpVQ/nX0p9tiybh2zvP0+t/8/2MxIABlLzNKQvYNwXfGkT+
/YxkrMYmEmbobII5Z2OnHPlxRkKG7aH+AavHPygLVoH2j+mzsBlM8yOvJiWkuqtd/R+ypx/HFRRT
f7nTG5y5ft4imG4zFmcCwkSA94cW8+cbhx95cKbelmFFaN8DsMnouderMQ/SxYaRnVuCzkjbUIbt
4N80TGDVMu7tyQDT6hvTEKNqHF0Wkj5JDizVnbGNgS5fKQh13WYlEX1pYzoKEG4X7VQTUzkf9DyK
zQ39Xaw/jOyLNmAKDeJH0FIOCitOzsm7QDhrWntR+y3+oCST97HHbGFLk6VLdmPB/oS0WHofkOuk
tybMaebNyiI5vQcyzstwTGK5KNF4LuWELV7ivqdj11Sio0Vmof7OJtBDmwzZ6RUiOxa31rZag7Uj
KpHK+tI4VTVc3o3Zk3PJ+K4rzk1GtBdYolDU8vOZT0Y6eDMO9DQvQ630K4g6hpBlGMXN4gUDymsV
ziLxj6KL1JGDanHMJoOFhFTEZA5ppUCjicyR7XIisrqFYzVYcHtjaXchMBUNUCnavm43qbJ7TOPY
0ALQ60N8aPzaHTYN5emjuYjmg1XyUwZNrzO/mWeof/Q8WQ5bz1ePRWyLT/TB7AcXWutnejfNVeTI
AUnQBCI8tBUQ6l1dVQnAmSk9WbUfygGTN6MnuHcLguw86GqfZl1XeQ8IDS8geQY0Ywt4JMw7Md40
tXbl0sOcrpXIL6LaDKM53iS+OPAuMLCEjcDQlSqJhmqDeHsHvOTJS8ob3ThWQxMM3vJxSTLnYFar
mh28uR8jurW1sDMLF7RP8WXRzHsvkmZoF8B7jObKRgDUzP2lYUNMKpYrPPh3egT+VDMe8vZbWo/X
TfyQO/KbaHBWxfqj7Et6s5J+EQN43FZrkjjVPWgfTQ/hdO2jpH1sUMJiFz1Rke+VaG44kgfOCF7d
8st9A2PJMEHcu+dw8UhbRbQOGXyHYQEEU5Tsu6w+LuzKexMhhtH5zTYFHcim2pl3HNasWwfI6TNg
wzNr4p7zxomK1c01wKmWcRcNbr6BSLYdRt29zWwJpqzueOYC6gwOOcasPeKjlBDH+hczU5eOl15z
jke7jTcsHMZ2vGtnL1RutgNNdp7Egzq5mMNAgeKkaM46/6igErWj+oAChhiZZbMI/6NvPOnzaRZe
mBGiJOpw1D8yEdka0fwxz8QWGTwWejswo+vZzANQuQHODVLbzO7WKdpQ6+HQAJdIdVi4y2dHDDfR
0t1a7rjT0pXZrLhDrI1WTJsxBZNi7zy/CXU3vgLRHbJOMpacdlnXQJNwUCHru2kkE1VLL2IJ/RdT
/TpuB71NGEQS5joeKtA+W8F7EbU6VF1122v3Sf5s9tGF5aZhPD+aDv4vv3l2QVDo8mKdGg0A8WDx
SSN+ThyOgXGydWccw5Ath0+JKABIRKGbgOQx7lAhVHs4bV/A4j5xq10MBVz3CuUhR4Fio2U3oy/6
UKrmzm3yIdTHieFCYYWuV98Ukwu4vkyCxhlX+t4jsLMjGJnAmx0/pAO/gzBrYgEBQ0Scp9A6iAAy
AlVmX/VS2zvR+M3GWwYTujfNG6nscWPS8Q+rOLuWAuDrmB/zIblcdCvaR3aWb7gdi50h7exiyvvp
w8RLY9z8BGeKwWk6XM6pc7KW7KMJOa4arD50TW3fZv0ZHKXbAnDaQEKD6ZuAAK90Kc/9HGV2jjxP
cPcObX7Sc/nFB0TVGgttbtTmMrCavEQPiepw17hANAblYPLicW0frcH4jAvz4JZFeluOwFtnYKOF
hb8Ax0pxhJpwjDNvXw/53VTBDCwBOAMhdgf4WVCR3HT4YGrjmfC6rdFea2RxMwv+ACr4qJrsvOye
hqFkD2p7hTZvuYTIAV8vfpgt9cEcz+EV7wbl3nd1tqnpEMN1L81uDxwXMh7YUuy6RxcyLMRNAM2p
vFpSRiOpDnZxPggEU9XY7ubmJqmJW3C0o10sWxD4uXkoLHUcEybTWVXIsGUkREeeGBYiPPS0c7eV
i8Gco6XvoxsZlLlLgQFhAZ5ZVPKiC5fU2oGSf2knG/tfdpCg0y7K0ldPhe1kG33wDm7dXLkDFrlF
W7IwG4Z7AUOSNDrPspmZx9kWxAmSnnE/0RhfuvrY5WJvk3fGvrp0VxDsjm30rHL9aBBe45XVrhuK
bYbkx0bJokBLycTcA2X+0kj7qM/OtYGryrSWnRinHf00Vt4vi3nmL+UVrj4PtMrSXuuFuRn1C+GB
/rTajVEnB78qIlBdmkieLIqLLNBGBcMia68yYgj6HM/FrGNVq9ujwGaztICal/6xkMYFemIHKdOy
mUnbRLa7azqYLsakdm5x1ozlto+du1Hk5kcP8DVG2qNW4krO6quiXxdbKqp7pgifPNwEPGbPjauh
/um+UA3uRjomX5SYCZZ9GPSRAwvwU880gjbyvG07C/rMPjuvqh4TTRGMIPXreYmdzbxc+8ZZgQ20
JfMiGisKiCTs9HbrucWBwQOroHySjnoysWgFenu1eOal2U2HhsUc1jCh1Y5oQjc+xqQL4JD1D7Gr
b7XBD21dPsKr4vfKjvHYGDca/EhtftD1rtXCiVL+tKhUBXpjpxBed7bymYGK6VB6Nk+qnSHMyA+z
9dhGsXehlunMGe1LGNYvNttaZizZZkIs3NH9tOfxUK17acap0bsy1EdBBgj74wPKhvMYaBjdHP8G
l5UXux+ZB541vg+UNA+m6YtnyBb1x3TR6PU2tftQi5N9Y0m0TfFd2tdpYE5DWCzprhedRCSWNKAv
x61K9Y/MpJ8J+dgAxjso1Z76ziA0hCep6s6y2eOOtuyd5fdfYweIpG3LS3oh52OdXTtWgsumRMKF
a/nOdhqezWiczyhrQF239jG2ojPLZT/AvbcoxrR+ckr5bACBoeHue2PQr2PFPm9hGoJJnn6tEGaw
WTubGPaeSAvW3OmpQJHxf7g7s+W4lSzL/kpbv6MMk2N46IcOxMxgkBQHSXyBUaKI0QE4ZuCf+iv6
x3pBmVV9GbwpleqprdPS0m5apoRABOB+/Jy916YDs7Kne2TsW+YpgcqerdTjKsXXivNS70+fPAeo
0vTMrHyVzOPKmXvEwpAkF1Bu9lUs58jZBMWenNUiWI9PObb7BPatjtRDGK+dQ6gGCzzA9RMZLsdG
RnwnKTudCFBXkEyBrzYptkIC4kdGnmrjrd+JTavBtMmwEnsO+3L55JSM/5Kvc/UZPg/JVLgDb2Au
sUfBHnbsbQSQJ8sYGuRAZmYNejpCIS/o7RawBjNRj8B2WLdNtE+AEqQmhEE4nt50lXjul1qJe9C6
4WdBdp0Xp3uqkn2NziY0jSB3tE08T5uIA4FNmrcs+m0VvfamvcZ8sqqpHvW8CZbNdbSm7cAHGedy
U4RQ4xyHxxPq56TPjzh6NrMV2Vuvvhuou++SdHLWfdKv1Exmx1CJaNUq67rKzKdeIe6OIN/f9PqV
rNqNHxZrn7bOkNrbvPrGEBi/8sntX8ZyAyoR3ilGcM3YSQdo/o9Q9IdM3jRVfBRteQVuPfqC54gx
7LiGS7nJoGTKCcFhrZkb6FP3uU+x1UYHp212aOG7HzSzWXfaaq3ydlOKlB7XDFkkKqONFXHCIHfK
WQFyQE+Yf7GUQQ1c3AIDXRVM0p+SQSnsVl7gm6gY+Qiwi3R7XRgYnd3WukfBSuW0Zni6H9w2kKMG
n5nPh1rqxW12Avw+KOFFa+sP7msDWXrS9AfRscvNFUcOxqrs4qhtTbetUDNycJrd5lti+Egirde2
64e7Qmbsyuw/ob3FnHa03R+2h86xPloTNTn5LRLGuhdfT/Sqk6kTdwVEKn2+IgH3h3SpYEptPdYw
BEJKocLnCAHFEmUnKKxw3pv2HLi62qga7xb1junQnnFQA8XmdlDpQzLyQwl5iMdvJJLs89S6TmMg
Y4g0mlzs+vpHpBcbQfyIE34P4+GGhtQ2Ap2Y5naQdrg+Shz0br51apJHGJUb/afG3Uv5ic+KN58R
OoKNJ4dNh7PqnUnuD/2UoDSL61TCSvXcvR1lW9ouOP5XvYnVv3Gu+0g/eSyWZ1t2O3ql4B7rWyMt
A9R6auVZ6SaPLWvdGNodUbovRgeJHSTXmoY+wQgWFrmgtowVeTHQaEPt3oL6X7ni5I7ieZxwV0Wp
ux9VFR5gHbdra9ZufLej9NFXrpF+yd1Pudev81hnzC3WDMPVShd5/WJB2FAuTHrEqDI7YkjDOqO7
m352LX2Vy6g4Fnm99qICkXJNskIH3diZOInXbzOhLzgg2LTpME7pKs70c0j5g25jSKjr8wrNSHod
zVoA9GajlN3sesgMKxrACzxneI491nOzqPczpaLkWBzpL1mWsgxYub6pTYdkl47yxyoe6M8GkvPH
VBv+ekC0xXy9Py4MyBWnm5NJEsOuTSBii67Z+6JBByLyezmlodo4Gi+wxyEVabWxGGrzrbHsG7o/
vbpZg3unCuujMcztlemiAcoj5EOa79WbxNBOWaa+qybcWaaGNlobdz5tyw2NaCQpivQuC3c3HDlv
IiODhcZT4wlk3QZeWbHru63hDP2qG60rMesHu/PXWeNdd3b9uZimvURWPXmgTGcVk0IVaYHpNy8y
ghiEeW49GcrfELUSoIQWZVFvWkwjt8pK8QiTx4X0wnUBR8t1UTu7yTthoO5XrtMFJnWqXejOIanu
qmbX4Xrc9ISE+OXBgbY/J4flt+u2mGz5S1I7oYAxa/qvC95+fIp9P2yCNvcaqOVqMex2YfsWmnaI
o3MYCMMCy0UDFIOCh7OVNrq3NsMFxqqNnbYQxHz+EFjziXraQNnflZKzVG6SyLvOEDatZYxa8ayj
N6lZLIwRcrLXJQdJzfolDGGZ7yOig3TIqQ5TgVap6qYH2aetyzk3Toif2X1a3taESBKj0jajMbm3
oH84F5hVxBdqKgmuaeZksatbofVBTeQS+jB7duCvV3q9VH5daW4agJlpoGLPvAW05vBxNDfTuc2s
e/3z5uP/n34aAJV/GQx9GOH+z/rlW/Ly3+5futf//b/+Osr9+ef+OcqFj8m/XPgN5tJVfIdmYpCK
EhNvsekw1qez/O8mGfPfDNRjLu1mpJPC8lFu/LNNSdsTw41gzCsY+pMT+iddyn+k6P5lOkjDk5Gx
jVoa3iZttUuJSDQB72sYq6xyZZTaLowI20mI3vJ49VxxHAVjFrPGHh6YmqkPK8Nqp6cZ9aBx6Jlt
+IHuyPwNIPl0H2EEs7am3aZ7+AzpzoxnliBNx9CQuAMg9YS+Ew2vCKdtOikcFWkdvYoiUgfGsI80
jkRQe3pxZWA11CHOh/XnJGXQYBaJ9hoyUP1EfIixHcSYBnzRX1EepgFQe9iAXjcgSVOF1RyqOote
RjN3vk5RVrOauvknRkYFORNtlh2yyMZwQ2Oez70cIw0PvVYN9uYNfAzQnLzuh7XqCvtWEI8HBbGx
gyq0hjtM1xRkWRe5CZzpst81dt9ZlLSxTfJ823JYR2KN3KSdJTGQSs72VdhAfDkSvgMq14vr9B5j
rtkT0jZO1dptwqy9RgKa7Eq0F9epVmUzaHBXfNGRu4+PJiGCxWEOU1Il0GH+CGOHRJ+YFs069mI8
nbmp8kdAxQnDCcNHqQ0jEsD9Ho51mH3PVJkx5CK0scvlE6bFyQeWMITSUTvPm+3woeeoEhGWU1UK
xqnd953q34Z4RIjCSUT3qobWMS3B0NB+GH6pdSR0CehZPj9YZPobUFhdWWtryeyq0q+hanqcgyNa
jNE5QYjI+Y7HWyvZ7yP2vAznqmkUvnENm4eia+67Gn5qZ2P9MAu9ex2Y4fGBeYKumYw29WFQne/g
MEpL7+TNjYkHy4FAtyHq0fkcEl+nUSJ5aunWjhG17OD5Lx0BQMaqFJl/5da9aE9VTmCjt6LPy/GV
NGypb/uxIwgyRycadJ1l5tfEc9n9J8eWPY+WtBz7qxDY+sUc0pkqu7qnj+dn3oPHSPbswJPutnrc
ZneuM3r9JwamhTgMYVU3T1Dznadw9tPXWC8s+0aVfUUlkxXJDowSeroxySN6wb4/BGMpxa3HTC4L
ukqT0IQUDrDHZnCziS3WA2kwuMXw3akFlqUMTSI6IzCf3xt2VUwHldnGV6E5zkMA64QBIRtC4x/z
IZux4Apmy7HRRFezOdB2ANlQ5it3TMwEY5gGyYIAreGGGPl+3PcVtoQZOYq/tbAk31WyMx+FQEK5
DhM1fS06EGv005hSBzS2sm1P14RYCQYHR0zwE21f3BZgY3rrQSUTmyz8Fv8xjWfwaqqc4kNdToNO
pkBF7Ss4o5P1EIEef9G9oeaAaxEYsorxdlXHOMVgt28gyJChCDs7XRURmVEg13S1Hmctmx+gHbBP
sgtT9g8Gg4EbsOkU8/pkua/1WHA41TDsRjhi6+qh4zTaHipYSjNIG0l9E8M6k3jYHAIZDbJF0TRD
SN20dRkPqwqT4EuVSXtfGkN8g1Oxt7eyIJaXxn/KYbDwba0JBsPkRwkh6VxFFdh8OKqJ/YOCz7qt
zNE8+mLAqFJGKn1zvVGnc5KX+bxqfXOiQTjHOoB5LU/wCTIFXU8RO/d6bGiFSL0jynMqo+IJPa75
ZUaBSVTq7JWfkdmLr6PRtcDYa4cEBKOYBrWqRNh0PCpuRqwhAQAttpeIBqw1cvQPisSGOaHsLmK8
W4WEnEfqBgmp/1ljYa1WAwp9bxu3tjyUnCaSracM+K9yEQCvlsKFVOpUzcx/RoS6cqsgSVKnJQWT
mSkklWKLcLZcF32LAP+KuIjIPZjKL/FBaj+pLQ2SfPqJfRHy+OysDqq4s040KUJ6Z5yHYABJHX1w
skDVyG7xaEIMgabrvXOqSicF8xehVyMcGdbc8CyRsNAd5wzO4cnUG40DgEzLKmWYoMiODKtbd2BE
QMmohFQ93Z1B8Z02vCQDQTtnmGx5QcCKXug8Hao2myXbAF+mxuDK6DxKfOb4cj3+hPUVP8F9YG1V
naGQ0RTkObZF41Toxbj0+TsKtWHDOGBh5052U3CCB3y0NoV0OT3kWSTHHVFVhG7C9OtChksRKaFd
tyFmwIKTK+KQLI7Eypwxu9XsOQS7U9m+ZL7Buem7QG5PV2CIRnWyU35QrPPGM8l8U3Y/uRqnEuF1
dICxCRb3ifLdMoBzARVg4PTiBHoo2/qOJkzUnULLdod9KpD/78XYNBhSi+ZBG/123LSW60R8wEr+
iKlioy0xq00bGHOOUbMkkfsZ4Xc8P0DdlwUIATcbcB+amdhJFCbujZlZSXUV2WYNCHDUgcxFFT6D
lbckN/ET5MxlA09raBWrhg+frngHG2eNQbUXX3oCG+G8TbVDk7VFvrKk+kXY/KuUUeLWRQyQYGJQ
xUz2YspybJkx0gBrnhx5ivUuOkwJC8mJJg3IIHQ7ZBjsdGyc9hm7xGjeznrBAGGEHJNtmT84+IrG
COaUmfTmc9RYuG9zyMN+YNVe2pwHrOx7b5i8m5Y78p9Q25ceiwrZCOccSpF9zPWeHSqrM60nd8s2
9OKmzQw8Y96gixu9cMFdz11L6lS66LW+N0YYlYEHSuFrrrSIkJ5ujM6i16Z7UYWkn8Y2yya5JjG9
FNsEn2+sDLMznxngxtWy6NjlM3klyZfcaJOIJIzMA+6Q4gA5SC1SyR1pBcW9MQEzeNLSke4wCcRZ
bh5ZOTAA5MxLWroAhl+/2SU39VR6svA3ZSr7GMxdqwT2rs5rwqs6d219x5CPOYXXcJDE7dIg3QoS
3ohkDHJFuMAxsvX0O6AEp9p4fUSOSMyzON1ynImj545EkucUd4xFV97hg6Z4y/hN80JU9PGFlRwm
q2/EQ1RoopKkVIhWbqkNwWPLsRu3jOaM8NQRljB/MjyO5A/JxBl7M6vSZ0jn+8p8LswY2I6cRHFL
zob7TKeDBsrYZIy3O1InLWaoZlVvUOnj3lh4Vxlf2zzAyrAMmfTPXQqhntWBBsp28vyu38egSK1g
SYwk6ESPJsymnNm/YF2gwJGxrMXO8sM5PpBqwiHQcyq2Amd2U+nS+8RdzKlvUYKIxq97OluC/OlE
oytO3RVfG+Ngfi7yMb0xQWk+eMDGsGMDPqI9qQas2Y3TU4W3BluwXlIPN7S5+Pu9Hk+Pym0LIUnm
1591v62qwI67jviaQbjaJp/Bq91komqzG8MQ5AV1WeHv54TsvONEgF9AsutIgD1eu2OIGfElJK68
D/Daec8K6dywljw0zj2h1ZJRSegyUZuyqQOhSoHvtFW0DzsNqVdKz/Kt1MX4WHW9sevpqsT73JTV
p5lXddpaU8MjmrhwTh1u4RCZfc4ZPdHvQrwZN/Qzmlc3TkiKNPSkM4OldgxIxtAFT71ltwFZrjwv
2kDY5YrwGZ0lAr0ZYwN/ICgWytHMwLWfw8jZIrW0r2ZkbTpRzmRvvsoMV+QWEiciB9OO6bC7Ujb+
QfWW86XUsvSqhMePxRy+aRtk8NWJhsv08UXUarJXlqtQTLXUi/HKaHJHUleHtUuHq4yvNSPE1VQ2
SxsXhqxOelbZubdU6f4LbqWSnJ+WR6IlyhzZhdnxvlgpirs1VW7/EM8kTe9n8OW3Tr/A7ibC7Pa4
ARnvyiWdZeO2NVkiekovQ8J5RDSBu0WhvjZc2C5i6MpjO3aG3AzwYsuVGlnYf6Mzv9CKmogDEbGj
TGO5wjngXRgGSloypSpIxRrHnOU9YyB2nxZ0ivOcKLFYOgUcOyrVWytpy/3Mxj785hNcyH6XT0AC
KsgyYSDRwSLxXjTDZqnIgmWhrKQengk3sbdhMzVvfzmm/1Ot81dx8aUz4ueNWg7aIQSjUCou5Ztz
vhxGBqLyxIiMcu2qRtL2dRIabkgktZVPwgECjXnkW6CW4rU2lAMNKkY//2B7QGB/o5P9eN+2uxzA
PcF0xnUukW1tqjFSsZMSEpVl01vjEF0g8/gzUTW3bWOQ0XXPtnhv4CG9/3Yzssd7Yi0g7pEyeuB4
YlNohMU/wPL/Uvt0IXziKrgUSMWkeQFCDdjk+6uI0ePwljK80R1OzyyjpulxdlDTYzpFUfkP6du/
vNrHb8518YPz9dEpwbB+cTXL45zehsNPlRAvzYS9cqOHFXOoXz8zFx4W7goxl0lSkyfQ0FuXOmpU
yx2bDu9GCCQJvgYx4dUqnGoEpFZVbFBOonb59SUvRMbLJZEWWzoGfAd472LO/6vtw4cmygYHwBjq
dPNWJyT0iTjur/S4cx70eZDfWfTHQAfwlP3mebxQqmP7Z601THpQyMaXx+X9pTPbGE2BOzPIbJ9d
M+NQ8TaKhbtEe4DVq0XkPmIAIEn8N7/nh6eHLxkPg8vXjBCPF/T9lUtHr3xnsukjZDny6WgUGq2i
hlCKFRQR8/nXX/GSDLCUWww7Dq//479jkkCU7ug2vyeIVRdXxfvLmVVSMTL3qG16Ap45nqGOYWQy
TY+il5RZXN+9CwWTEWLvw2Inajc8J2g0vvz6g3x4vPgcLLsGKbom4QCLr+Ovv/XEUNy0NCGDtEVz
vhqKmSOEUVNLBbrKCGkiSuW3z/Tf/MoO67xlGstSiJjp/UWTkLF75i06tVaIJ1miZDOCJPUF+PVC
76OdH3kz2XxZ7Ufy/Osb/vA7C93SEXDis6e++bDiMWhZzsCxJDQblYYuZgTwieY1b1Fsc4T59cUu
vl1r4XctMn1G0syILf/ioZoap9NHm+zKnPPpVdf1brZSnvM1byCL1R6dwd9c8GJVWi7I5sVSS8OX
O7y8YOWnoFcA1AclYb77LhUMqX6/nn+4Lcd0Xd7RpR0MfunDSuuRv135GjKKTFab2k+ZAtlN7Abl
YKZ7Rx9/t3FePDD0qbngcrmFogf54+KBcZjgwMyoALxElvmcc2D9TN7Qho6JQJFBHwjBEi/qr3+8
iyeFi2Kv48Rh4LenNrlcERBX12jIFzO1NryGtGACv+xec9MZf/Oj/c2FhOmCKeDf7Cn2xVoQT4lR
MS2KgonXgsF/NMGCR96dmtmf+mIWl4qDgIKRqAv64dI3OOjDpCccAoCYViQ1LjeVU56u/eWffv31
fQBscC3sWovYmW7rsqq/f8vz0BFpY5F9V1nckVGlhUfDc2j761RBBTqGsxvdWWUTnmfJUWuF1aAl
FXSUc7jr7dzJrzF2kzb364/18cu2FzOs4LG1kS1cBnMVbe9VaZPQIp4XPZBeE5fqdemGAVz2xw8Q
KmyeHI7IFAkfvuxkzuOxQK4RGKp/dLvhsZfdo84///kdUbyydxnGwkO9eHzSJLUr+A5R0BopnhMj
zzd26oHRbev8v/DlwZkETWLxpPIQvf9Jkw4WT0+QUTA0qGbjZA7PiFjJaFn+6dd39fGVt2FmLihL
BPV4XS8uRYMlz2pA3ASOh+mebjPv99h384Fo9hTuqRVdC3g433991YuTCO885T+bA341HhASSt7f
ICxKLUwtIodZ4XxYEpw1z4Pouhu/aXlO43j4DMEMS5XHOAeYgvxNpfw3TycsOvT75JZAHLr8LTks
D54iPZb9v6/MW1fPzecyX2oD6Ug+0K/v9uPVuFWciIBQfJ/rXmz+UuZVB/AHbUQ9PWpSo/HttI//
ibXg44UY9blUVuBL2AXFxY9ppNh4+3ii0TmPP98EBmf/pTcBkCpq16Uc98h+uXgTCEMbk4X7GSjk
XcTc29OTQn/P2Ip/+tOvzllMFnx73M7HEmZoWy+ymJSvVJMSbTQ8Sj05/lfebR4EvK7Uo2yBFGjv
n8ccPV3TKuaknh2XV/RbX6VlF1dp3L7++n4+FA4OXiPqQKp+zmmcw95fSJB5Xqct7Y7UNtK9TVrn
+vd38zcXIYgAaDO1tvfxIq0rp6QkRQUTSlHc2yJu3nij7O0f34q3nOIxurFEoc56fytyKDHsNiN2
kN6K7thfiivVdr870358pHHzQFPA7W+xUNjL//4X8g/1bQJ8FAmEWToodmzurd+R90H57EOD/x1l
4m8vhy0b/zOlCDSg95cLp6YI3YlWqVkO02OO++2gJloVOb7eza+/v7+7FPACKkkO0+LDy2qpeQIm
zapAQEiIzs5Pyis94+BeKjSGq19f7MMjQfsBwSDQTWxLH8+acIN8PHu+huqIEHON899Gj3n4/vAq
VI324rwyoXOyI108Emiu697mMqtkedwaOq7ravL++IvjKnxpi9Ga7Zg96/1vhI6215w6I3CcQ/uw
7xbICqd06X6ilrTVb9odH4pwroaIg0WIgp/S8eKNHTur8ZxIhcwzsuTJsgjrISJEfZqMnnl76kS/
QZl/+KW4Howi9CTsFNR1F9fT09RTjNT91c+WMmF1QCN9L93/8S/Fdcj+Wnxsi4/u/XcYcrQpQVaF
q5gQ7OlKlyPHQS8c1fRPuPl/toFjLT8UrSKP+oy+kdCXUuAvL/DUzmAEEhhXplQdLOfRRN6ZehIF
1a9vSXwoZbjSUpmRfYK6hv98f6UmGoYCm/2y7LF29342XidhaH6TqBFOVWOFMRKCqrypfIadsEOs
HLIXIfa7qSZ3iZysDIEaAxIw14Wla1f6RJAZ+oaGXnYrSaYgzBVddi+eRelYII7jvDm7hpwRnk30
Dmh8To+O3RK2ocKOQZSrcI8yuLUTQjoocYDxCQ7/mLVUdMgaJg175pefVThY6RGIbfS1Ee0Yb83l
lPU4gi0601NvLGS+Aqa+IIfocZgrLzo30D9tiNO6hVHL9OZ1g6Dh5I8G8EOP1PIludRy6CvDgfsx
96MjV6zlpAlGtTPu52gqvXObNMZzCouJsZXb0fT59c/x8TkGguNzJKd3t/RhLp7jBhUenB7XR5pH
DdtkWsHg6bfP8ce30/u5lzJdpNELIOD9bx7ydZDixvZge/hOVlY+hufC76ghBy08G1M1/6Zpd3lb
UAw5aCGqWkJ2sKBeXLCsh5wWkdCQjWTN2+iDO8qL/newg7+5Cgsp/VU6ZHTLLxvYqadhlEfusSIy
ilI8ocyahSbvf/0TXe5A3AuUZp/eIwsBLbmL5TrME7NrYj1kdt+VV2lTkQDW5CEnAAk14DcHjb+5
JU5ovKCU/hTCl+VClpIIXpYIhLtBIwZNsi1EDC7/sQj8kVP6oZT8+zIVkgXrP8IR/nWGwrv/1+5H
eX6RP5rLv2r5NP/xd/2/EbRg4mf+RdDCfXLB/f75//+HhNE2kRwunRfS86CUUmT9u9OayAUGNgAw
YBPR0HgnYXT/jbgrnPP8SVgSP3Ma/i/ne0nCAj1JW8fS+Yv/RMPIo7HsRX/t4VIwO3yEZSmh1GT2
8P4dbzpRj2mrmUFi4TkLZgsdHYlx+hLZRzQTi7U004DQaVO+GBIwdWAvaX/Wz+C/XBg81QxOodWF
TlZ6ZBJ5ctzIcgT9nEl0A1gD+QBXQ6YRLOjGlffdG7MixDpMPF616rrWI4iw05I2hTTdJ+Jg6WH4
yDABy+cISwHTN/qdqkbl4cRYuollcUYJBVAZKtlMRquK744s2CNXsA5igPrYW9uiOBvStbv7xG1H
fHPe1I7txmwdJ8dx2hIz8WbJeuitwCdSeaM6C7OUzN2u+TSGCtIdCeHCWqu6Nkc8pG02ijfL6Hra
Bmbbjdl1R1SXfusx2PyWUuEYoC8mxgK4y0ZSDZ5ULrvi4BRYn3ZT6xJQZ6QhmNkc752nMKZ6SFVW
ErDnM3qW6SFPneZGdajGUQwG5oDY2S2M+HujOU9laJ3bqF+M2+Jk5u1u0nVMPtaPLonvVD4gqoTc
CLiyQxhaKINw6dZn8JGW1xoAzMcZPi8d26Y+LTDiDVnTtIt87cTH+hxmNt9pUhHtmdnHPo2uorZ9
GYczPcNtUcRXBFmuM+VixvDCCek4He3ajt1PDmY+PyoC+pwnewHYtfbeLdGHNA6yhax6mmZ1XfEN
m9eaLNVxqDGlTbHdr6eJSYg7xHcDDvUtiA38LGXbHcexOc+hKbaNu0SN0bDYkGuRfcFwNJ5pktpn
ZuYnvQVPx4PBQWIfZziF+JBIL6InEgOtfR1jgJVmj7Z06s1VRBEQDXW9kyOhoiNRrgGd58eWSM+g
J7ubmPeYPl2l0dFuw2OepoRwTOhJszF3/D09fv3kRsU9neq1WcunKmujNZMsCMl1B53A6cZKBd5c
xY9YKsujs/hDjAkKPGqq+Er3f+DHj9YFIDn8mPTSgmzApqkphJ4ulS6GnyE8omQ4R4WTik1pWfZD
iUUv2lTkI9VkzfUodHkQIFRW+BjqT4k91yj8w2Lb1+M5cXEr+vz6gBHKc2/pJJ63/jpO/aCs43Iv
nOlTr0qsm4uDbW6LHfPrR0xFW1KDWuyncrhdRARsGYYdgN/hWUjET6xRfRBZRVcaa3l3nVNKwzqa
jnHezVdh4VjbpuM/3MalJCwd57aj56QddEViEUNvEsejFJh+Un0zihYVskq+1UQTgeSP01e36rIq
QCnw0gA3OLVDBdOekvO4BLReuU5lXzuLyMHOxj36YZUDC1FN4GWzGSObswmRrDDSNkUHyUfi5aF0
WTmpFl43ne0HJqqWNXfl32J5sPsNrX2n3NrN+JIZ+etgGQUKGWmcIZ7nxd4utQmvf2XswCWM0IZi
/jSDfHc9DLq2GTRYh0c3MttoNztxEjBWxx9WtNjW2mFTdLT3tqZFk5gAPLWbkB/wshUdBnyU3FBl
Zx+xzgq9Y9+dKEVTeSOV9mZo3U0TV29O6CCktRKN+SRuxAdyW701BMqHzEWlskTQxG1LlwmHuMda
e9JFeIxq+8vkFrn2TVoKy6njrWqvPKQGGvPE0yUVdVhY3xufs4AOrB/eZO1fm55xJmMtXWWJD0kg
LLVb24mPdVKdk6KxrwhyXXVVbt/kPV6OzNM6VjRE3Xrf2ijR+TUjULP0wY03Atn8tZPjm7TwxtWD
DN8Aazznvraxer9f+VaGlVOviNAcw89hP13D0dQOYyvnR7NAiQwOAdtfb51B81hZEJcU1EFTyeyl
DLXiJioG5JkCUW9tA+4t0lt4vecpi3CklOhmt72rkUxKoAw2K6RlMLk8xJtY9gAPg3gS9brKhisj
na8Rmlsb3if+J2fUPxuwQAMbs752Z0RKXHGoz1lqgJxWaXnvtuHam3X+SwMuWJCZqIEl8mIgrI2+
s+xKnPHII4cN22btOLE37CvFkgE/iQGvClhzxHpu2DCismEqOrn3oRV/FeHwxRWle5pgOhVqX3pq
O/ZqKQeb00zYz5TOB8TaGJBpIKxcvzsU9UnMh9EvV32ubjI1sZsOQH8swbNfqqeo1ol2Dkdom3RB
NrFJBGHDOLtLvrPSkTUQR3hwAbx8skY7erX6H3mVbyyYcCQ+Ng1mfRYHKLl3fjushDHu2jA7cdIA
d4nJO2EQhs/L0Z9Fw1ncL04Y0T453kvViv4U6Sli23pfz+ENBKtrvcRdhecLGlap8i2TwvKbH3U3
WNGOQ2xcI8Y74g+8y8yDro2oqJKVCo9G1C6ZBdQB5TrWh2st6U7RZHRBYWiP0yRQims3qmXGGRX1
QZrRDxbfITq48AsCU8Q3dK7yLWO7k6e9VcZdtwi0m3xLcfC592d6MU5KUDS0Jr/K/KW/sLNlkifr
QWXfK9bJsnowrW8eKLE+tld1+opymIl5eUNtsNVJ8NTrayJ4ghG+U1VEDzTKeM0MliJ0XFoUNI0R
aHGyd9pzrd1Lrf6sukNCW59ZHktyuI7mH56j4Y9AzIUJvBvVNk+HvSy6szOz+DzPzWJTTgJ0+ase
7oPrnTnqXfPK3lJPBsSvwCzz9mpGTtcNbAMsxkmKV6zaRfjcGnPct4baOe53UlZuvMS6jWW5yZSH
Xq3hMSITRfsqtJPEzs74hghSj5CRufevZbesip8zYjgcadAd25j2a62brFNmckseJt9XdBzRBQf1
7GzqEC4akW2epk4+0DZMmAPwjrL1yzv4MIjpbJC65jY2qT9G/6YC1t1kct85t6qJmedEJWixODWv
UX0hNB4gpaKwqe5SMo8y3BJ4gweBbpnsQ3yFuLX3KG8Ps7UT5FqNvbWjGYCxn6cFMWgFEe04dHm2
dsNxhwTjZhgh+zrKIHnUryq24Whu7malmQdhD8URuUmyjybqUg8luWqa6zJtefdh1+C5tw5oTFFF
OuSZwgwIk/rOHJJPsr5x47Tc99JQ607NN6bXXBl1f2W2m9oi6NQkWbpfZdJliSyzT4LQ86fR8vs9
/Sx4JQAjfHJR5LokPHrK8KGNh4g/shpsvIpS3iPLtoNJiG5PhCP2s8nYyqy+qvGbYT+eTp4e3yss
j2vBfsf7d8jzXdmSHBLYAwFSQwWqrvhiF0N8HIaGpxsrCDIPh7InZV4feGb8EpvOwXXTz2VErB7h
yvfhFG9iUj4tlawmtznYIn8wuXJRJ/VKcxCumh7ZIN3aBwS3ms2z3d4pwudXCDnXVWeR0ewG7MUI
HpMAIfLJSHR0exFfzCor00PsQoyBmywrb58k5bSdo3YTUhxPicA+zMOaYL/FG48Tp12c/xsE0es4
lNtK079YCbUmbsxwqu6lXZ5TcqxWmms9Nnr9eflTTp0/6WN2n6Tasy+ya7dvP2mG/tZq/ePgL958
SoKVTxBqqzKbjpCv3cxDcV9N4Vbl0E1Gda3nxhFEEGH1Bns96Sf6aN4bdvM44g2yym9NzuvlgvID
0nyl5w5PgPNsNONXH/WxV7vXUadvnLkA2DH6W82MdkVSPY5leLY7se9KpJVp50sOI4XYRK1uPQ4u
9hLy1sON8MTEn1WsuTrhwMDzAkEQ6MFM7I2LmF/XOqgFUeVgbI8gvaV4b8QcbTkUJPhexh3qn+e2
T2riQke1D2tjXVHRqwE22pRsulYhRc+JqT/6hfWVjuNVxrPSjiSoY4Aif13nw6IDzWt/iy/oGIEJ
0WSlCAUZ96LjOJXGX2fPmWDDTM2+qPQXk5SQ0Uxw+ZLty+qY4qQnMW29jD1a+1i6wCKU/+I22oMf
ug9R3uPPNFbA3pE7OuP/Ye9MdiPHtiz7K4kcJx/YN0CiBma03tS5JJdcE0Lese8um0tyVt9WP1aL
/l5WSiaDDBHDQsYs4BFOI3l5m3P2Xvs74JdA0b2ZhxMtdC0Cw+vd2Ane9xyXdGBMh8RTF+FkWXuI
5snBHthdm1a1xfjHLGSwU4aXnuo1eL9nVaobYOArXc/XDlLOfVTKteOMX2In3oGyo7lZHEkmXwTs
VJhlVnVTvmSpvQLbByMkWekOgsWZeG9lR5JK9tF0U8IHggFCo31ltL/DUll1U3EXjz3xJAT6lILN
XwvCIlyYBYQYJNZFW/oWO+NAsqsK1btJJ6jW6rcmq1sauguyTH01T+h5iivFVr427Y1TDPe1FV01
cA+08FWyn/QH8DShbV+lUe8nrfwK/aZeYh7oiUhX0gdq+6wPhpg0QpKukwYxUxArv22D9HJXkJIk
JuSd4XiwtcHKsHFzruLwUmc/0tAz8Ss4Fts8NS054QSiGTkNGW7y5HQpzRbXHNiLg+cLfmRRDCME
jf4wfYlKLwPzWFSeuXEMeAsYo0f1l9Mk+g8N8tEXERUmN67F9mtUifzFU5vcXBoEyP4WQcG0XicJ
y0tueOO9OWaOQXTyONZXkfQSmBlzbh9U/oLAd8+qkRmrc7afS+TjTc8ZTkGBqDX2MrENcC3sssQr
yQ1kBOp/8gKdIKSJmBIeQYHwT6aghiZSsmYRNZi5JQ5K8qLUvfEni1DtOpvV+k9GIa4ESFqUyAkw
dOYsQ7UMhrVjC2Km0z9hh3qkXdt/8g/nJMROj9QX4088YvcnKpGEEXSsgzKORCgOxSoSbJKJsMIx
zs+nYo0bek5fHBQFEGWVi4C4DlDpB1xCGburHkegryDlegz/pDky7eNfiImV9Ls/eY9yjn6EAzBH
Rf+JhdSNrrHX6ZwWSd7Z0PpBncTX/DD5EOJ/P0pdgWuDt8i5zx2HQRPPGZTJUKUPkNSsR+IK5W/F
0girnFThZRzuijReqpo6J50188lCDirLq5VZCex/M2MDp5cmnPOJGveEjx1B9zLs8TD6DhOGszQh
TMwHZWF/CUD9P7jJBPSfliHQTK2ypHJMGmiay3ZAbLpu7EJCIFanPF0ZwO5c37JjC3c6FdMb06wy
vv6uc27cOhsoM1Vld2Bn6erLSXO6EhgVi+USSEQ2z+PSggMQa8m91tJFYkvgWURmA7IkggIDxWuc
5spXTaBd3GROGqv3UlrxPOuZ6jfajBpuAByzoy+V6UcZo3HHppDHqOY1tVCW42ye+qcs4S/VSv8/
NXbrVJ8/YU/msXhty+bf/s//xuL9q/m3xyL+WTbvLN7z3/Avi/ecgjXL5ZHiafQA5yDCf9G6tX/Q
+KbOhwgC5RXKi/9n8YbWja7XQvCNmoA+yIyv/Fd9VNf/YQOtxHmMGAQAuPWX6qOnZXWKtrO+E6kZ
UmwUtSc1fNvL8zrTE93nt/Rr5LzFLqb4caG3dqrXma+Cxsoz5xoHfZ0T54BryNioBMnJKPvFcrb8
vihdV7LsqfFRcxz0GT3UFfwPxkyELW/fvJ4zgv7TRgWXh7PJPw7dRCR1J5fPpjgvA1TDvsQ0v1Jy
lalXiwzfEJV74U7n5/Wm2Mw7nC9Fp5fLzIjPk0sZWCF0XRlMn+jctZlPD9Jmm4ABEUOz08R44ogq
afX42+d3eOY18nznVhk4eB71Se9S9EKxslzhDqMkoOjlgZUMgkvi69Nu2XxzsN25QXpKxBmc3BzG
KXtyA8vyVY6Fx3HIiheF6y60ODePapp2Pz6/q1Mjxvw0ZwUgElnbBVN22mHyqrrUOukY1MJ7am2Y
wHYKpTCK+IFegmWn+dwtbU4ogN10+zcZRi8xkT5rQADV44XfMj/CkzfLb0H1pdl0FMCWn7QRqHU4
WhSaft73FbUWxx+H+Aa/PLzjHngU2INlGTRXFr95h2xtQb/KfgkTCj2K2tXLz3/OmSH97tfMTY83
bXE3b9QYozGoHArgNPeaVzUI1b1Ktzm6MKTPjC0LXaiHW4pGP5/v+0u15lyVGMT89eCVAjt+n1WN
fkEmcfZ+eCqztgmQqj0359/cT+ZQGCkKFDoeX+oezQFlCRBXW1Llqs3feHRvLnUy5ZlB6w52Yho+
1jSWfyeidtJVV23Y/MX4j38OX8LAZv0ZXpc5bvftTZHjQ5mJGcmvqCbNfML6II3O/ctDgYQCvg7m
NQQMKIHeX4W8p9asHDBqFsX8XQFRcoexM9+x92j+xqXQAKHCoOVHJ2UeKm/eEik/CBVMB2qRzNuv
8CSU7eTm+tewCcRf1LHMIQhsdMxZBI02+XSuaTv0JVQK8L5LoomikuM3h7pLWqBTzQd/MX8/YfB/
lgbWhvc3BBN0UI0Shz2rt/bLbozk2Ey2t1RtyqESLsv3RO+D7V8dgO8vOs80b55iNzh17gRsW+1A
c3Hx1z1lIdVpF1rm2RcG+8ePd35VKDoZhgi8523J22uVdT2YlrApZ0hA8e3gkbwEE/n4+R19XBjQ
i1p/Rp/HsvDHRvPmjgzNZW/dWw3INVIxjKZytqDScUzKnMeoKdYFMcCZ12ZpKA8QOc12g9PBYWWD
ExlCo9TX1HNFbirlMnAGSsSUEPd1YncQ7MLywkT4cY7iG4b8Pe/YNOODl8wpo9Dw8qjzU8+wiP0V
+T4rRUu8sSYu3OCZB4owEoEIPQs0Fqc6T8iO/YC2mBtUu/6mtER3r05kv5UVNVa41u5w4d7OLLWs
svDSkcBjc0Iq+36gNGHaDHodCx+PqYGjqi3wVdm1VS8ySTYHnA89WdilsF4rzL/5UrRde+dpsr6L
vRqf7OcD6uM2is0tz5gpzcHZ5pzMnHFbpE6etcK35uS3xdBmGj6Stk3xkIAE+tIkI5bqcbA1qPuJ
llwKjDwzwJiXmbOJB+WBnCqh+6LRoXtw/c5rg7VRKJWP3az1OVa+diDPd3WH2Pvze/4wvCgIs4VA
E82khDz65J6JYNSmtm06HwpOsmr6mB5s6XJ2K4tfn1/p48vmUljaEBNzb0zkJ5eqWiN0bUxzNPQ4
UvrgB4ONS8tqJ+zWgMNSS1RtJTKwaWxMZ6kHkbNzpdntnUzWsf/5rzlz38h5HBLZ5oAidGTvR54s
MsIpdRIYW/zzC0dx6i9WpkUPiNaSC4vKh88Kve9sUuDgNA/zP2kOb+apqSCuDxdd61dqGa1EnICi
VsLhMYgoloRj5z5/fmsfZl+uhxYTGTUqZ1rgJyI2W6EFLwJmDAFb7kfKMX2N3UPZfX6VP0/o3daU
yxisl8ijOHr8gYi9neSTPgjQe0luq0qDg9bQY6aLWGZ+q+Ai2hPZJ1bpAFceSUUE7CVMVg5gKfCv
bnubK7iqKVSHJmWYNl59/tvOPQHLnAN8EfHNktH3L9fWM8S2BUFNs9+PDFRjWE9lFl3YPc7j9eQB
MDHPWyAugTxsHmJv3iucPiXMrAnQVRpX0TLqp/QYT2kY+FXd6RuD5u5Vw5Tq63Rftxa8AOXCINbm
G/nwE3Cn8x7maftUERvWWqqVQd/4YZTqaD3twK+DoqSFoFuHLiO1Ic+iJqQMOTiPjFHvtpFdvnLh
Z/j6JLRtRWbMhWX57GPBKs9TmffupzMKQbG6kxYdX1ZQxnRUKpWzwijVlk4cEpktrq5hS7FRrPWC
0Mqx0qDgfv7+P0ykuGdRXmGSsWx2jqf7DySbJOA689BMCA6oeBoLOx3TXYc8+/ekuANjdNIufOba
x6tCKlCB15E8Tn/9NEnL7tRBCctM+oFjPJniuihbAlYUv0A6OEtv8SXsDJtI+WgkYntNXXEHGqon
obOR0cKicZuH081ffRIGjWpqLMRtOpyjT76EiNCOSBX0PSxhdEd63fp1U2n17WSyhVCSiW7c6FTf
P7/oxwmPIYlxmL0EOleMw+8/jLEuZAeeQvWLxkkO4++0QXFU5SuWtvzCDuLMM2fJxD7LuolG84+8
+s03mEuzQPKVTj7RR+KO1KUONDD+kZTW7RatqHucDFO/kOr1cYSzbGDip+gyrx+nclrNjIBi0s3B
RcRTjPQi2dMZbbbZWJHfmhduvMWwoBqLzOvG61a/qOf9uHhxXZMNEwsLxe3TCgWNLAuRdjz5Kuym
JbG34SFwyuabFJl+YZr/OJVi/2JHgt9jfsKnRbQqqeb92DT6Q2YFP/MiiL8WnfHt8wHz8X7QQc+K
YRJrDIyh81t+8xYr2UGfcrmIVOH71xo8HkDsxo9U0Nz6/FIfxyaX4hSg4q+HJ3LKL5AjmbhalIy+
1olsZzdmBZxVi5mziYnBtQhn+i8vRvMKqSIintcKTMPvb05yX2gr29EPXE3dGqJWrnTZWxemvI/v
ab7Kn+OWiSLWOlmM4AKJzqgyPnQlJfw7QTYD+yZdf/70zl6F/TESeUpShKe+v5cJ5J4cYvjgmcbe
JW8S+9Al4XBhzJ15R2AkHFJWMeyhop3//M1wSDuVLoJDap7EeLEry3qmSQX1F9OM4A+Aerjw7M4M
P404AI0KI9QOVPLvrzekXULTguvlbqzsjYQIEMSYWeGAfRouLY/nbg5zmDO/Jbbbp/GOTdZSdW4Q
QClBG/kJreNEDX+ranLL6CkujPYz74tzFSeJeaaa16b3d6bBX7Pr0W0R3NYeZybilduo7rafj4oz
z2/+ljQU1bPfSD15fmBpKFEqVucTFf8rD2KTzY7xrWVK2vydC3FI43xKgfZ0kCudAMxdGZ0PFbT4
QmoEZmPKXcdg6v76jMRowHM2r+PYLE/Kj4pLbpAbqJ2velp1a5SWsVIcpbofqsG48I7+4Dzeb+Lm
2vZ/X0t//5ImM9JD1+HYXVcESfQIm8TSQNqMdbrQgjujbXp7nSuaBsHSE1PBNqoaINYVDhs/0Fal
t3SgZjSLFsPNRNdNJ+uo0HqCO4YC8uSDVIrql7B6XQeflY+On09gWP3P380ptQQUnzlbpPl8AE2o
jnr6yESURL1S9r4FOHKFari56oa2fR6LFtyZB5vTCQJkLLk5KUe9iYPt6JjV3xiK88Oc4SlUz07t
VN3IgXbURY88CAlXqLPPxWvTbWY344VLnfmQ530eOx2gE2ytTkb9iKMYszF2xDqr06sCiTGKw1Cp
SFyiFVxFBjFYnz/is1ekpUDmHwGwmBzeDxSr4BX0adv7JmWTXWzY3RYICkrLEHH7lZFW0e3nFzwz
fZhsVOjvsEmiX3c6fUy4CE19JL3cK8mR8EaUfOQsXRg5Z24LYxIdJHwcbAJOuSSE2QRjL0nFrpNK
9ROZdfs6TQDVq7G4URqosJ/f1bmRSqA0jBfKq2Tgne5p8kRPAJGTwRTOToxwrIGzhzrK7yQpH1B6
KK+5QUqmDwdA3sXC8767HZugv/Hds4ejRs9KQNnJmp/+m2UO7JSdQb8YfNUmR0+kabFTqKnDFIGi
dxzMLLoxCrc/jHqkL0vo7FDYB4LLlMmkaNtVtxDuVCqQowkmt8zXkSQsa+zDEqwLnyKWBfpUBNZ0
F5bnM9P93I/CucZOCrvx6cDn/IL8RZF+5Y6xuihsZdh6udRui0LKH5+/q3MjkBHPJ+1h/ML59/4Z
eTKEuZqTI0YSYbCKyopcjMEK13/jKnzMLs0+Ff7HyTiX5A9MelUMVJKrYJs1SbmvPAiUn1/lzAGR
egHWIjaB9NDJiHx/M2MRSZUtCDzuPLR/yqyGkJtPESrRFNjeTs1DjzgBCruPY5AXyHGxD173BJvs
PMP+rUpAvBY7kvXopOGtBeC2J4nHENtBU/uvn//Wj+cqfirbffYoULes0yPOEFvmkJU8d4oc026s
4vyYhYKgNXTVG5mhg+20yvz++UXPDiyHxivgBJxTszLh7QdRQ/jpS69EwtamTwKZ/1JV0fSF3pSv
Pr/S2WH15krzlPTm02uocJJdx5WKviBRFxn1VTRl8kIl5Pz9YP6ibW3g5DhZEbuWfDlKcYNfum4I
KawDCRlDJ1sUupdcAsqcvSWcNpQ+6BQTuP7+lpI06GpFMqmlMtVIYEJ+Jxq1unBL564y101RE83l
+tPda+0MLBhWM/imlN1KG6NukVZE2Hz+es49uLdXOfkeU01tas3AvZJzjrvvSkhV7VCOX82KjKgL
0/CZsjSu6blEy6ADsnTa9ZCaOarAuCXDAOJoSN5ZsoAaK/d9mLtPUnjafjBc8TxUavYIW1g5Bm0X
H8x8JLXp8/s+/1uwHXMuwDQIpuL9S+zRcHmK2Uh/1LWMmX6IV7kaPQ2aIzZkeP/ujdgvOjTkcdtM
C3uIQxix8YWnf/YdUywC5cNGG7bW+x+RdEGkDhOQUAFbcGv1WrsogVFeWEU+IKDYrMx9LQ2SFtwA
ZCvvL+NUuJ+dkkcO0d85THmY3qXsXa9Za5s54sRu93ETOqsEUP13ZQbPB9Aqn3VKeq8YQrRL+/Bz
g+7t7zn5Wk0SZSRoVOm7AcCpTvAA6GdABtaJ5vv8PZ97wsTvOsAmODLBuXt/62nKtoRWCAvBaMDE
Doiuy6s0vDDJzV/JybliZpzMNUlOmyR6vL+K6CTEaRlJP2HPTkoaikHIl3Pv6c5UU/ThPaYD4gAb
KlVGkJR/lTc3v2D6PDpVYDaQH0hw9GxDZwot6Ze4R/d1nwhSe3Lx5fNneaYPwZeCzIq9FP9g7H1/
m3odpZhdKXoIY4xeM504Xd+ZOuVhRM140MoBy9CQ9A0urSL6QQbDEJGNijhmN7Wa8iT1xqQTESg0
dmNoytmFr+ncSsoznRUFDkVx42Quq9MaZX2vSooZqrGFHz5iHmud28l1861dYgo0zdx6+PyhzPPE
6auf95XmXBHCqqG/fyZh2MV6mjOnjWVGPFTU4CMkeaezrW9aq1zYK5wbzQ5PnjYEu2p81e8vppcd
FrCRz4WGsb43apfQA4IE/8bKg57PNSjqz4DB+fN9s2T3ZGk5ecxzJEEA/X+R305tL+4/f27nPhlI
t3PvjHY7XvD3F4nRVrPFpj+AxLr5GrSedp0T8rEvFNG+BIrpEe9rkNCiSu3C7Z17Yw4qBuC0Hn3S
07okDbo+KdEI+UaICSqCr76vK4UIlNwGkbvI1Tx9/Pxez742x6bqSh0bscbJfFeX4KD5RUT0Ss/z
8QuavtLHyfrzq5ybVbkjlHRkJAC8PJnl40joroy1wQ8CrKFGM3h7WjHtTsX6feFLO/fyAGKZCFsp
ESEwff/yMmHaCLNT/BShIa9TXHqPgdMW20GEyirnte9CJZbPhR4Yf+NRUnJV57Ioy6Z58gVUqtPQ
IVXYrxhD/DUuK2OZ54V5oZdz7oVR06AexUkI8MXJfD7hZY/7zGCia+CS5p7MYbLqpfd35m04IXMH
b9YcevPvePOlVSzChV1xLp1gs6w86Y0be6xq//OBcW5epGnJRhIFDw/t5JnVISNSmMRhW2Ygrzry
mqOV7DQqryo5Ir4Yc3Je1Exe0LicPfzPYFIujdqLGvbJ3ZEA2aoae0vZmSqGoaJ2boN2bB6ZHO1t
0A/9rkECupnKpL+RXlTcZlN9ifA7X+R0fiZnC0UhR6yZVfH+R5iT1pTawFeRyUBfZ5rXb3pbrV6T
Jog341SYP1V9Mr5xTmjIh2hwQ4RJa92GGRnXn7+Gc4Pq7S85mfESUieqNJrY0NtVh3ePZMfEE5d4
VGeugmactYGaAaX9U44KJAuTkPuS7fXUk3fah8aE7SOrtAtv98x12LOye6aez67gtPFb5Zpe5U2r
+eDj8uOQEIkF3P8S/PXM0KXJC61plrfRGjtZighZqYVlRJpvugrGm94efwDbLzYCfQ5NwNDCkYXe
YfP5m/I+jhmGK2h4B+KtRT/3/ZhJdLLEwijTfEkg3x12o2gNHHNYpli/lx3U7/2UDKSsB9E4gyIq
9cJIOTOTI5Oh6oiofZYMndy1iIgpicJQ8z2tU29zDkIrUrzHeweX9ud3evZKFMXYMtIBYsC8v1PX
06YwwzDuy4bsWlKC6tWU1sq9arSX1owzAwalDNjBuZnrolp8f6lYJpUMYlfzR+Rli8GxJWadKPA/
v6EzK5PLyQ2BhU0thfrP+6u4wgqEADTmh5h/Yt+zm+gpTNyu8gMynOZQiza6jnSrIeK3KNLiwsJ4
bov87vrz0Hozo9tpE9mtF+t+IGrxG7Ndd9ObGG6nePZ0lrlZbIhAylem4jRYBtxB2xByYn7VY+UA
iHpVxrBVQjNsfnz+XM4+fU+dNXdsfj9AcmTRT0lJkdaPyhwv6zBmvjPa+oXb/6cM5v10y74bJQrn
EFrmHIXe37/qdNJTmrBDijERNuTAUHme8EGa2vTNGPGqZa5IN1bv0h8DLRM9EDpVpn6jRR4q4C4o
rkOFhsqyBRmjYNDXWuuhi4USksTlFldDN2GX68AI2ou+Dl11TyAm1mkogq69Cw09qdaxEE7o22EY
V+sSJ9lLMFR4g3G0leRzKKN1SINoGLfT1I0c6ttGD495hPlwwW8YB8gYI5lguVDGdJMHKKp4UiG2
llgMCEjUhOO0r+lhg8algdoxCLfxVprMYtjJhZm5K2hv4XG0qulRlhMZxmEBrHYxuDVZWm5vynBF
6lnQ7lM5Vu0yxmKB4S4CecvfUgLu0aVDvUztUhkuxi4gHB7AT/lNAHvTtwXhOcW60SirEfiZWM5K
9IhtFo3eVO4m08Y0oiNTzi6USBr2ppeJs5kxbtneFV0zblMElzXKQ9pVh8ZostBHvxOGy96s7Ptg
wN7im0MrMSi6XiwhmCfEC5RNbKWPRhgP1mPqNtOdbslRUBsfiNnh3KXU66gjwQvCiuYMEFj0+Emn
2IAZCMDGVVkr1bNlNUSi6Y7YVyOyf6Lb4qpcZpLkwoLSRYq+fayVPYnuGtTkpptIiwwsInXD0RuJ
Zwpch+w4I+kPmU4OI3bBpgHpGJutr7kp5eqwpaG8yTo7Je8mCJxjYjvQbMxg0ocNyUXqkx7mybho
rdS4jsORkF0vYq7fUfhJjKXT6o2+tIcoq481liIds3UjZodvVx88I0BfB9JvAizazcY+Leidetu7
wIlvdKdQvpI60T+LMYVi6Ei6BnBiC/v7yIh9td1C3ggNN6WbTzntZ1XqC0466uyPTOSDakIVhvkq
5N4psc0v0NhopG+FZdt6fK35gNndDd1rtW08ZSvJ0hy+da7bWosEZhNGyLYlQo2Epzzxs141fg8F
iWZAT4xk0ytC+V0SwmnCycCvAkCgYMSq0LG+MFmCTpiKKX+ycngshO1RLFlSEIxekqRyd+BV81+k
3sS3Uhv65CYIHfMpjSEXIrmBt70gqCdSfbiiATnKbo5SN/dabMAyhA2yIwOtIanSGuOnogftjVJC
BuXtoBPk58PRrbPl5MXip0WmTblIM4y7i8Cp+pcWRGi1rWFxpSsnCa0n0vJkv4HwH+hL2kjGTRoN
nkWjEyBihJ5GWbWZNzWLyBz5KEmqy4EvpV6lrhzhkLmoK5N3k4aZgrs54IfEWJPI7uWlzeGIo/ZT
cNSBDWj030GTKEQW47+MiaNLzacYNX+4cJ1qIhUnSuLUH9CgiBVaKc3debilVT/2XDZ0hQcGZ9k0
U3yr8y2DQIal2C37AKvBEjd7oUDRyoqdZ8akr8RVYdCOEl1FzRpMYbTIhhr6jB4mWXPXKToN5CGK
O9Ov1bSofOlafXJl64q0lvEkPHCUSkQEiQKSi4SoxoiEz9GleNal2kBW7PMy2Yye4OvU1cgl07rp
g3QrpN1B+NEx/BLMwqRA9ztoEXZ5RnE3DK51r0Sy1uENTLi04cJKbaZfxoREdQ3e9gAN7siEQ4Vi
gUofEI1VpnIz2AI6KK0we9rnfVNoiZ8DykDz21kkGxIGOyiB1nxHJlcMyp2qyMmG1AbBV8keyyF1
bUI5h0CntfYfRY3PzkUl5fdNXFxT+/LuLaaiB0sXCuW02mtWdmxn+wQoAvAGSTQyoV1LUTv64xhp
CX/sNeIRylTFiMpKpbiwR/wgCHXRetBZwi1AgR4BzckZkfxvtwcVYvqJHd7zuOAQaMEIVkvNfFIS
2JgWovaNIP3JqkTEZ6IQzIAgd+ER47esuubxzwr/P3bdf0fk8Gaz8yGHeRnTJRQ/X4v49Z1Fd/6/
/mnRBVSIQRVZJgJNbOoI+v7LomuY/6APiVpnVuWj+pmV8v+dwgx7eU6hmZuiKB/5o/9CGGr/mLv0
FCE4UKOxxzL3v/4T6GP4q7z952YI6uO7f38bR4XGhU3Rm00TMGRON0j/kKVSSETu+H7TZEPIrqIY
k4Xmpfs+ML+2ht3dVjE2045i9daumXh66ZCOSYjowZ2GWz0T5brIVWc5YK8Q7CtgJtFxPXaqMDeq
QhfMS43ptrTNYTsQpEyq4KCbG5qNvtGq44GyrLqOc7uF4QS9uGlpgOj0guBOpeWqK3ATebbiLBAT
HMSYtb6h16W1NqJWuZaT81XpkO9RxVLWbW8nv4Ox1G70ViueUmXUbsvOUO70yRa3nYzVPZv9/Gj1
5JQsymKckYUkfz5pedS8YDaLIGNNq0RsGre7CoZy5dCQSLz+Vz1TuKLO+RIyIfuxNvEpQQi18z7H
ejQCpBMvevysd/E9YMVjZImdnuUbawQLE+3SV3CFpBMMt4TMvwZ2/VJM9XchwOno3SpzvAOZvcfS
GdaxrG6d0L7VwuKWqNd2YRnTVgbaAyQqX7GrjR2spHNbuMl9JKr7wkFcqxfONduJFZ7+RT1qK1or
hzQbbqX7nMSOb8QB2XbZxh3Imm6GYy9rzBhdhcVGealbu2P+zO/aJrz3RsCQjpW8tAPGiDZ/Ii/x
GKXOYeyDb2k5Pckm2wUazMSyIZVIX4WdsyZz6m4MBQCIgIjXkN2QU35rCIcbMKZaSnDT9+UIPClZ
SPWbkR3D+tcwTn5ZJ0eCob+QDV/CeAgPTumtBxJdl26oHwDs80ti9yrS8t81ByzSDxe24l2DrtzW
jXuj11wRI+JEsuk2dJPdlFhLq0/9Nrnx4gXHzJsutFa1CF45pP8snMlX2jtFT26SKF2NEyyXlAjK
raXfdgSXKmI9Td/6Ykec9ddIm+b0POH3IywqVX+tSp296o2pgRZCQ73xvGwDA6MAp9M+K5myFsq0
bsLy0QoeSgN4UPZFaAFGh2HT6cmGFTyJ4ttYCXcKLBBBErFHy8torWuyR671wl3X5depeQqKboeB
4mVyUKbm1pbu1AoEztXYT3snN19iEd5GQboZ1OxmVNjxmCVXqrGz122zDI1sp6QvTa/t2UpsrYrN
nzouh5HRSS7Oonc3ta5fUf8Orzns7fMqerH0V0bQYRLNWuvVb6n+LXG/aBHvqSb2LagJ7Za/WRTv
1FTeFz1YPjfahGkN58fYOcVzodTsHm3rQFFk5Vbt0ZDenmPJY9xZftNWOGuvGhxsbtqthfYFzPqT
ljhrU165gEGsA1xhcn+dceONwxEQ9UHYuBSTvRpma2NWkLOMO4Wx0eN21TThi5eRXGwVwd2YyXtn
/vgi13vQ+m3dfTHrXznGeyNZkwLvF1ayHlpQ1NjhpbuzRb121eZolMnarryrkhr4gv1HWSxlMixK
4l9AkSxE6bB5g1xl5DeWIp4zx9qOevDIpnrVVNVRSXPoX4p311fWQbHvejLjnULflF640zlNyWlT
5GI1Fv22sZqVFb2MpnXbtA1mjSbbyEH9GtT9NRECT/SCf2guGT9VLNn2Cuh07QqkkmWXMfccbtqm
AvBRbc1wD6Hb7Gf2jbnodB1nRzKAKTS9R9VTbw1PENnTsXdkf7IUNIkXtpatB+376I5shSY/9Jz1
JDY1w5d9Poac/quucs4SIvgdBdPSU6eAY256QKCwI1raWRCOfaiK4meFlYYJPQCACo9J1c29mPq1
Hcl7iIXSz1ytX1HojZdplXlPblE1zPzVixdE4mhGSXUl2qxeNo564KB+YyjTEWw75yCpYBFQevem
C/ha6TFFGzMmqRwHYqBlR9sDVOs2XXIgrPRuRp0sSk1jcDjbnP91UdlYWFtN/5YW031rZa9d2V83
ABEOdSTYfreFurVSrT+2lY59khC3a5OV54uVN/qtHA3tWlef8ZxZTZD5hLH5MlGXYfwYhXaMJjzM
GLu1tnFjZ914V9KLXzOgLYge8gk2G+TysNkiwbprc/BxyVg+Kvm0SmFdZfTfDsVGSQGpJVg92iEl
Xpjz/6IRgUV/Wx68TPW2eIHJ06zLVR3GT8z52TIf73UisYl+3GRqedAT97mO+sfSDJRFJJxHEddQ
l3hZKZnsMNS6Y17cxjlIBD0OoAZZVCqafNj3evkTntyPqTMeAOscikTWyyAkQ7hQb4gLB5mkqc+V
XQWvlYBES8zHoo35OoZ9QcIHMZNglYplCaRnGXEagGeHNKIt+EBkJxDocKBSc0FtQrNXCJifYAS2
O8VIwp2rDVfJ9Ar48FmO/Fc6BYlkk+fuDCWa/CJRfqoYlvKe1AVl2nhFLf00NEYKH1NI2FN2XVTE
QnnQoWaSRd9Pz2pn/FbGWiwmzUPqmuA2s4wwQATBWaMbzCOVn2OaBQ/aFLykMpijh6/7wntGWfgq
Pf0WRdbaMNuf0bCr9S9hSfR7NNN6WZQeZE0JLFFVxTesXgWvyIFML9V4I0u7WEQVgc4QlTj1px1c
rkEaTN/ZvZGFA0s+6MseqL7op3pjNla9DuYnlrE7X+peFqzLTOuu2sjlmx7br0UNBIAIq+AICtlY
0LkPj3GUXsU26zccZEoSAeUPxaz7X6bSOmuXhpU/dPREgAO5i9SL273TRj8Lm3wCL52OGC7h/k0x
2CIt73dFYKXHqLHT69we1U1sau2aIgt00KZ1CWeukIuKrZ4LKNEaT9l12C1NHPBsd4DhaTYbaReb
zFCMpdo9V8O3OjaPIVHYy9wLbg2HaD4D6APbC4t5yn1QWu+mycRuYBoxVLkVDXqRoRULwsyuw/S7
V3IkBLPVrXRrvHZlfY8infBtBbKkmip3UKvDlVHlD5wm9yPnMzcKxLKv+2hdGcV9PUTHqUg0JrY2
g8crqr1tde6haEnrW7aK4VxXUPuv6J1mt8SNM3vO2YRkFnrmutTG4g4SPU/N2FeqdeeGo7uTUfXc
wp9dG/GWjEPly0ToxCMBO+O0MLwqUVnTZIcUKAxWQ8Ybl3Wbb+o8azZRbTzBsHVWfaP8/o+89AxN
6Q2U2oZDTHG7Gwml4PxLCaRWul2tAN6bBbpDNV7pQv8eN7mv9/rPjo0mYqYlifX/PAH+z4Hr32fE
xP9l70yS5EbSLH2VlNqDgkkxLHpRAGzweXYnuYHQnU6MikEBKIbb1LKv0Nu6WH8WwcwgWZWZEota
VHdtQkIi6DRzMwD6D+997+/jke7fu3//P6918fblL0kri4Z/aX7qvE4//nvjZXjBB8IQLebNpsdg
GPfvXzsvw7c//CZqpfciupXDl7Xk99bLCj+gQWVfRyuEVSQ4aSK/t16W/8FlMUu/fwLGsFP8U60X
4vGfWi/ijnEksxtlU8Aei07vtD78YV7fGcCRVod4OzGyCLooJ2Wu+3b0lm1fVXX5aFd+Oe8ChGLA
k9Oh1PvBH1UfMQipLwbLbO3EwWDbng8C2PwOgyDxQ9YytnEBGPULE9vMSchVdr52Mu1kUrkTfLKu
c6enpmThxagwLa0INjMnLMk+qjlzl7XlCeSr4AlXAthkGGdqjfXojGtUNAHR3Jj9ehk3PvHeUYWG
C1F8LTGfKj2HE3xXPy0J8qSOOwwts1/OOSaelT2KZ8srKRCtKZDw3OVCeKTaBr/bpa2v38NJUIWQ
57Y8KrNAA1uxGl+SzvVcfd3ncsoSHLAd8PcwN1/zMEy/lg087YgEJptRjT2PD5zjtXfVWAPw0Mps
Jw5yHU7n5bjZa7R2JM0zWl+k3E/NZnPSzzM8dpkNq2TcOdpqP1pBIa+zokVTQ0RQ9iDL2RBHy6yn
A7NlzjGnmdSthiqJ0mfcyi/WwiInomm0VQxueWH244rWih0PbiO2laJBGLWMU/45p0a5MVIPxWaB
kHuIpYv95HpeJ3dmQjyrl0EKPSyQakeKLINlTHjscV0/2iHs71gXobx0ilwDkC0WeZX62vwy+0F5
46OZea2aDOxwKtbKjBf0dgukRIK8GOKv5U3thuNzxyQ/YLwamAWcWUwekEMN53Xzl4yJ2lJuT1ko
5pnqPF2AYHtqKvZ9n4OjLAlJB+3dDraOVYfRcZ85PeG0pR+SWD3oTYvDZrS9c37yblFccTCzcPJ8
T0Y9TMJ7o6x98sRtkV51tOJM+SlF3oO62+prcEj2/agRil6WrgYG2U2OXZEmurGNCpe0kgmhCHW2
r1Pflxct0c/zGfNrBTHaXu05Mbg3Ruq3hZzOeszWggOyp620mNS5e7Nfc/DB1E14RCqnTg9GH7hX
rifLMc7QV/K9GeTeHpBXw8WsirWlDmqH6Z69kE+rnPrzmyVnKHsejxw3ykyCkC/xNPefYJivfZJP
S7rE4Zgz7fNtFYjYqDRIandgpD95s+knynO0lTChAEQ6LU0fJmyi2gciYpjV9Y2RhZiCQcVEQB/t
4NNEFx0QbbqWAAaXyngZB0UK+iAW45lEd8SLhfTFcwBi/SXUAMRx5DMT4BuXAtOATBkPF74fOcHS
v1F1NtA3KXumqCmLlRZP6Ve/qfStsSyn4b5eHYpE0p6/KdnqMF6JV0SKgIzpYR7l+8qgfjq1FesS
U36kVqQJfTpYhUXvFQjGtHW9gPtmbTy8jdoMxniut+Cyy8I1jEDtcNv4ebE85lMlrhnWg6Vdm5Bx
D3JGSKTwLsuY3B+/3w1tl51xACsMgONoU7qMywQEuKuMPpGl0bWJLVTo7A1rhIEveVBnxCUpcDCh
WzOHDqdtWHftUvtXytRWFxu+AIkZLqGn40YXyxJtnpydCzsTZtJL03yTdjp9aVAVbTtklCDbA7dm
Pr5622QdlsIvn9yybIbYboT1ILgIu2tvzotmZ2ZiohjeUIplI/rIWNkrxo0aD0iXFJpLN5ppiWz+
wjkDRs1XgGIBC+xrluaAqsdKzJE5kb3Ms7MiciJbPLOPgtZoYdbq0G73weRU5T8ZHv/HUwc3MXpN
tGDgI1iT/nzqeE42bgT4zLt066xdaqdkLii5JT8cy98HjT8OFn8R4JwOt99QdbAqiXdDynB6Gz8c
brYiKnxY1Lxb0ImMEdeQ4cXmyM0wTVt5lZemIv2iTD/PVY5+E3zGlLjj1u3/8fs4/TZ/jDdPb0Mg
OibBDkIAwBvvF2FaPjj93HtOv/PIaDgn5VV/EoS/PvVF4/6TNfdpvfzzS50yOxE6Abs5uRZ/eamm
SUNrqGEh1O1UQJh1FwYClTXzLYdjF1iXqq+R4OUSLWs0MQKdYobLhbn77Tf+rygN9TskHfX+l6sv
3fAXDr2vX0bUsf8NIoVOhio+/r9fJ/5rfWJofn2v/3Jo63//t+bH4fz3H/7beB7JAGFTEO9OCp/f
6ZkM7bl+UY+RVEpDgCTsb/Wh43yAh0Iuy+k7ti0UpH+rDx3omRiMbQqtk1rolzH8PxrLY9796WKC
nGO6HDogHfgnAutfwXhF1xuA80Iz7tNwI0XEcwm/QVoN2ONMB/Ue0vjl5lsvDG1vlfuO3G3ara1/
RVaSu2vH4UJI7ygRe8MtvDEM77zV7jU2x4tgrp7hmFyb+fZE+NpCgJt/Xk/zQavhaFXA9xv7dTWz
c+Wa962LjMuowiZGvPxVAsGWmrE4IRZecBo+D3I+1DVjkLYsX/2q8t7ZQw9lZG+29bQQdnYQomeF
ZrTiXAc+B0NpOWdLzokFG3x6Hiv8do5dL5/NNYXpDAU+NiwjuMvZXlfDl6wiEw9DEsF0nffWmcVC
OItAxqMGeZ6Fs943bG9v2AnmR7ccaopb2xURVQADQKesIUkp754YnIfMFO0bi97TYhvhmGGb7vVY
ToK2nZIuYXcHrjfvwXNXTcDgq/FfetkOlE9hEJcuc0UZ1PjuhLJpf7tb9AVnTklWRVr21cGf1EOH
moogggHxeZ3uVMufGfz5vKI2vgtldzb2DCYlBWuhdJy21SHUkkfFejbrFglkfr7C2feri2GuLoKS
wbRDZSIZAY5nbeBEqdnsDbreQGzXRdFH3ZqncZnmz2um+QPtde5iAA/VWEYgFF9F5u8be7rlq/+0
dNtupjiygo/oXfZb2HMYNWcbM+3e4YRkrhrGRhOCHSN6ht/JZbhcht6llRsYJ5fptunX5lNHyFId
Odpn3milWfc2OJtISpFvO8vthjPLbqpnZ7QhWTXpNU6HM7XVar805ucFa/TTiUsPcds8LmlZ3mCm
dYz2XKTlu6svyDnYc7Pt/ZIwIcMmA508wgddVj4X8JuqhvrWFp04DlNxXkJVqFLeouy1gb6Tub6j
131l4XsgneYr14ERU9VaCW+r2ttm2l3Iur7h6JZX0KjGeOjF5YJ/98xxVzcuTAIe/H7wo2DMbtxt
a6KsysGoh/PHNEf48V/2fO7em4dRvb+PPKD/GzyVIQOAwT0B8/7+g/lxkq+cN2ur/rL+5eqdpvvH
R/Mff8PvT2chaOFPbijUYSfF/AmB8p1vLD5Yp4hQHpO4e5kX8xj+3sHDN7YD7l+EeIjOcGPwQ987
+NP/IkuZhTnbcxASPNf/xFP6P+j94GEi7uXswM+MXvKXA9+yJbeSQCHhmwTMUO9Hc5t/LJ3qVU45
SyO0v3v0PD98XP9ZYfVzRcMqmVdFxe4i0kQAQCrez4UV/6GgMchFYnUkFI3wLaPcQYywFvJcu8X1
qlrJhsY5lLK+RaTqMyWWxUWl8qeSJ3LCmUNUQlN+z1z+U3XHzX/PK5bD9+9fsf/6Ov3lahp+mjJ9
v075ub9dpzi8KRUQ0uOA+GHJzxVsAo+Ab8KyHsniyQT21+tUfDjlweIaYpxEiXEqP/56nfK/TjDk
k08Y4zoklj9znf6mpP2jMj1dMjizBPHujMGQZ/u/1OIGSQXMYYFS92N27qwWOK4ypft3QAtxUrO1
KqvdLPKHEEy/sXnzUZsZW3fBFoqEjb3YrPW4ZN5Zs3GlDyL4nkL/p66d/zdx7xSO/+DSql9/VY7w
53+/pGzrAw4oHioWqgwEracv9fdHHxPKk2cbggKXE5Pnk4no+yVFXqbnnZzVJ2XQCaT7xyXlhB+o
I0NqUwhPJ/TlnypQf3kIMbDkr8dGi3AbAzm0w58fQv3UF30zpoRqgCBgts/SL/J1aexaAo7+Gd7m
d9fXDxcw0hjWKKD+MFLyUeDb+uXlBNq+DHVpPKrW/biFY/FqUrDBDx2m9iow3Gncz0GD0rWV9vw6
OBINSp3ZiDvK1cOP19TpFrGiLm+WdM3qXZYPU4iYsivv3AnfYZKPXgFlAQbrxeCOso1l081nejIx
6BeE5VgRzXnwsYL8SqDvmoqFWs9mNJqlVsvGzy7ls8iV7GimS+eu8lR7i3VH815InqCgKHwdu0Aw
NDufoPioUiYdWTEZTHjEFIbx4JbzxmSv60RkKiwh5LKl9ufQgVkZr6ufPw+4a6zYBOTLpqGRLISF
MAjm2IzRkQnnJyIvtKj6OlN1+zIsKcOyuSvvMzQj5bF0VlcznGg61LlzD1DMRBxuRMbU97da+3YG
A3W19HvpV723G+GFfiYEV9zkab45RNEp8ZEFrbFGGvwYsYm1PXuxsTX9Mza5pTgaA/Bywley9c6v
MO5htLbR2Aad0X9ipp6+FCGsgYSOhwxR0ZgD4mRz69fTNmn+7JpEPkfkiAQv9qoXB+HpKF+lXIt5
37or1hhykwZyw8wArdKShdbdbGTSObqjGAROUGu6K9EcQ/sHfTjGzlQERjT6rgYSvHgTyWizCi64
anFMBGoNHwFf56fkRgpqVNJdc5rv+d7nHE2THUlmyl8MOTDDPSVsZjvcbLki6Gntb9d51K+lwlgU
TeE2knJTTAscfnfQfQQCxX7C+c3SqtqWYK/7fssPRHCsZtzO8/o0dmRu8vu7bOhA3ekb5HpIHAYt
GWimeStAe7G9b4gBWg7O6Kr3AqBos0PIz/LUnv36MlAEwsRMGr2vWWkwwV/r1XxsMmg7J4CG2qAt
wpNgbK2GXW7VevrozoKoS3vNAe06YzHau7ry589Zvix9lC4eMyzVKh7uWBcKpoXTaosodedQnkkw
rSDUSCnNYy4T4zVA2pwntmEwdeWqSwUCLgLxeOmUsJkqWEkFX6yaPLgpN/oHRwkeDo5a8mZvOfBO
4GC49gLRpEFOP/TzQoxc6FZx31djxQrAVtVObw5prL1BcG5kItmuWGJWg4yQxc3fwqnsJBqPmruZ
t/EonGXujx7+V39He+4SiGqsoDpncw2N+MT6tfZ2OE+Pw6gIr+fRpdodgDoSsAQmvqgyluBaoo8l
3WsT/dfN0ROij9SaELn2YbvulF+MXzoslsR2mRmSEcIL68/zOlKB2VOXqiQtCj/buVvmvM8OFNir
siMhbL90amgPW24V4jw0tuwxr+du3tkQm5q9KPqRAKHNG2PksqZzhT+t6uOWEEtCZlQ+ZZEzbJuK
XK/2Pm8e7lTELsq+GT1/ffaLwXzsat3cZ2FeDbGpan0rQkKFd1sf2H2C0tyXyW/n0/8c1P9Ccf8P
Durma6vUTyUgf/73g9r6QMYKQz/yn0H/4lqi//l+UH8ANMAxiSGFk5oNJNrLHw5qdnqc7RDwULOd
vELfaz/OcPB0KEUxu/PfT1OpP9Gj/MaG/fHopDOB+0wJQb3ABsP95ei0QzSFrkKUkqat+VoADb51
l3Y5zbfbeDMniVClbs/S0Q+etF+PxxNg5Cntu8uejIFDWBu7cERUxp8pCSu68d05iFyNAZbYBlK+
gB/sMi64fUi+S1wu+k2aCNpIMku0sd6lXKEH35H1bplC8mbttjqrGa3H5gAEXGeoKJVVfO6X4FM3
b2XStM4FsadPppc7+2Zc80PaqwsrkMZJrvXUedZ0vc3le8oh2LesMwnITvCPypd+1Xo39Kt/bkN9
OjjsZnaWtCBLGEOAdmgZ31zDvOetyCuN+WpuZ4UsbxmiBqlQpLrVvsm2oNhLay2jhhsvRoTB2Tt7
OkkN1qLVPF6MaM73ZIQ2O4Letv04K8KG2bAS/ZQmxRyQ/SrkgdRT/VjW3b2TdV9TFjguKnw+6UJ8
MxDiBUuRP6aVco88hI9ha9dHhmx93MluO9+ItfodYfyn7tr/L5Pn/+EoIvr3/11nCAh+HECcfMK/
39beB5e7mpvmr+Pc7ze1/UGcUD/c7pDzLfr/Pxo6QebSiUiMsi0ATOf5VMV/vanDD6QknO7176W5
+2dual7ih00DEAb81JTDv2U4eajVfrmnTbdcakbCgmttNXfp3CSynV6m2r1ItRr39jYcfnja/SdD
h9/s0j88RX5/RXKhICZAiqPJ/bkAL1qEVCXNL1UY5Y1VfSnylbVw+Tik04MdTndBh744nZ0X9vhv
pqPuy6J7XSUpdcpw9moS77kQl9SFsdcPH1tnraHQe5yYQ/BPzMF0NL98PFDEILAyUvQEPQOjnp/f
LM46tuxpasNimreYG36JBq+vronuzPGNCRKsPRZzxzEY7UflVttdRb4tztf5UG7bE0x8j+ahIczc
YV/rMhiPnCVE+23bw3V9iiQusAqVLDJjqnvnczCFdwq5FwlGbeRMuX2+BTdZgRKsrwjVmxcCckff
2WmybZ+gpxGs48s1adPiyPFR6l2ara+LPV4v2vVJlEQbR0KzShhmYgVSeEwGY7m3VefGk3LwrIeM
2JW9ZJeU9z5mPY9Jsd9+lhs7NL3VlkaIZdVJgzojyUVp3fWjNsi1JFwztJtiHzadc5w2eiQC8Fgs
EMkZGuO1b3nBPpWoEJHurc47D67qfSD0ek+4IDBte1siMRk7k1gR9GTFwxCoep/L5iUf3fAMDwRp
892DGGjDMixkw1JX5xUyz0M5mQzJ+2275NwLz/BhPVtLRr7igiiXZE6Xwi5TGK1t4zCRqb03QRHt
Mm2ch7p/InzWvN80dZPcNFENhjauKuhkrwQ1lod0dQ58f2gl2na6yUzm+BRF4orcqDNJXPpcGPK2
DtPikqZjQiccoj0tCkTolcyrQ9kVB73OWADH3hRnIkyDAlNT6l4QnofRD9PdQ4/3ekf+kor7vNyN
JaTvgtyCGDF3xB3oPhGghyq0Cs/Czf7ShBj3rJb0CLbcrMztRu6s2rkVODF307g1ALMRM8LMaNmM
YL/SVdvv2q7b+DcBaRro31VNExQ3Qfqt9PLsa7aIL8M61kgkcdnFhZePR9SK5AenmO5khj/c8LhC
y8Bqk95X5H5abpkonWd7ypA31PDFFzswnue8dm6coaguqUmHg90ZzkVOpKYPOP9j7w3mQ7WqJc5N
n8jhTKRD0jmZe4UI1CD9M2QuL0oCvRu/a85pYa9Dhusc3ql/LNnBRE2QyWSQfnVm4C9LcGNUO1fh
5FSdd5Oz+3kcWajz4Qj6CkUYLiFc5XWajt2+qkPx6hdbvTP6VaBJXNTeXfLbVtTjzidQNSplGB55
9mVPvbnct+ZG9rSDbFyN67Fu0yOuvRChsIJoZZEwnkJY3WVZflTqlF3cz+l97drVtZg6cbAbAnIN
M9w+rbY/f5q21L2riTHczSpHnbRqYj/tgi7DD++GZphQImM5lWKdr9xwdaeIxUBS2356GCcYnpFj
TK+IIG48SzUxZNedOeZtlNrrVTH7T+7qfHWdwb0Mm9lHFhVMO1GZGwme5TjeaUlAtGN0e0cF2Gc8
6qt59nt6JssedkPhFklF/PVXvRhhnCnX+wRW/1nSEx/XvCkSvMYh2pCu8OIMg+MzrPQvmy27a6sK
3KOvvJcSF9hTj7vybnCm9LodrOyKR1ARt3qwdoSuNruBPfoNopY2Vu1q32LzCT6vRlMeCq7Vuw4d
0mVXNGxhykqfAP/0qh5pvHZREQaJVIwcD7gWsxxYBbbjtzTvrYhUs+yG/GUzcguExwBr2489HgSy
pPksp/F+XE3rkA/CvUD55EeTYd7QKT8atvuyCPNZVJP0Yowy2VVV9+R1ucr2YrvU1v3gmMu5qG3r
TJBOSnSKsbwjxfIvwL+lx85Kp5OS3lI+0ZgybCJdZhaG0J4rUUN1Q1ibrolPPsnR8Tvua2YXLpLt
nuhsp1kPPSpgm5z16qRDX/vupusFzlhn6Tt8LN30CR2eVaBImlyWsznClhgXo/nYru3CJ6uab243
yeM22g5q+dQvL/3MOoy4PIK0qL9SmtpJ0QfthUtqwREjH0vV0E/9V0yy7d4xAJXrEH8w8AwLNhzW
lHNc4Fbc1B5Rpm0mcFOU3V2q6urGrev1mC2ucZaR0eUg+7XfNjaEyw7Wdfo4+JN10gOiP2rXbr5O
Udqej9vQ3GXlZO24rM+sABtAXA20wgwu1r1htlsy5YtNwK6j253ErprIcENnn4vwtlWU5Hxi9flU
gtPrQhHJXHhoalvmHUwYrqouTL/1ratvVerN4d5q7GjjrtmbkwEX0S5RmdnuWmXoliaGMPZWh5fw
6L7NxhA+twqHMKHH7pdR+wjj0cd1jAK26cLO86q77iZcUXNdysRvLVkTsqvlTVem7qsB5AyH6Lwd
F1c/2H2TnuerTzIqq/RdV5Tbrgun91xm9fWwEPbu4ZXeD/V8rnzy2VjcjLcDo6r9IOSLUqdAWq/t
8JWHbX5ciwbHALvuhDDW8qo2zSzB9eHxmFjnUw5saN61BrSFajGWLEK9SLPewfAg1Xb5JFrmkcLc
4qkO96Hsb3JsutfVPI/kqaWXASfQFZUBRocFL3RUaw7JqSyrpFb1/ND5stsbYzHjW9bbcJ2G1f0o
XXTcyk4vUWY7Lw51R9xtTXMjgt49rpg3WNWrHIE0MPzdaJj5sUUteNnXjnVWuVb6bfKXOQI12V5g
ElBHlqXq2Nrlt2IInLMCV8pFz6zxuRi4SHlko4fPkwHbtDo3y04v9wUTB4w+mTmew2sKjitaLQbC
Tl7HdQPjYtvyMtkGb7lye6OPyFDEOIgiMW+3cF/L5XYVQ8MI1xr8ZDSzK5UjgAtqm6AMT+u9cbLL
uxWeu7ITLkeSJ65nJfqknjD0w81Oj/3WtsfBndOLfEnVZaaX8gX4E9asDu1gxfF3ofTCUKkPp2Uf
9Ko8x/3bvbp1kV7MiFffjQVgVTQjvtvZsp2v5mz1Dg6D3HvXm+/GeSJxu8FiO1jNmQZxhRvMtA94
lZE3pjKLxIyMzEHdesQL0eymbOwTv2zLi9YynJtgDrw4GB330vUC8GLEwh824d8WqRXG9dIiLAiq
d+H26R6ev3n08wbZq1PspwmTRoapPGbiyA1orS1Jx/Maz7pvjhqD/rW11C+VFsVl7qb3uIn8x1mK
gZDrujlHRvm1aWeEwe4YeUI6z53W412mt2Od87Ktqb4qFjztpqwo1dhbKrOifM/LO9/Q7q7o9HQ3
BRODPGcLgmtO0vJZTxyeUBRano59fzH6ZVSac3bZhKX3Di6tu0LuZT8XRYYvaExTKoU1RNc3Qzvr
ABDdkqAx384OMTr0/UuebGx886idJ0ipRdldiLAcmKWWH4k1oni0Z5w6QY+52qnVNVnVFIRGXfLs
bm9TSz66g4Eoz2rMaOlLAdlEnNvGWjxUnXfV10MdM0jcjb5RXzrO+pEEcMDKXlifldak963yWlxQ
ei86/4EnXRFLvwh3wuck03n5rVPTltDlfa0m74tMx8e17e42erGrugreOs/5wlgAgEiYp6gu7asq
kI8dRfa5LPKPNQwLL+adYcy3qsScYXeGRk01Kbn4ZsbY+6rX81lZpH0srK5DQCmmY5GOYi8x7yVt
aWPl65fuZpPbA5a1YJ/lJ2HHsKChy8iHL9xbvkl8Equ66mqzu+9sG3WK5AR1J3Sobpt+NTwYAt2w
bLGm3FwDxcuuOR41MytjcqjR9Y6gWDLnZDhqhu7RQ+1zWSFcPgiv2megDETW6zNzGORVTQTsWdah
iNmA8jOXJLhc68C+NQsipks3d/eMxevY3sZjZvnzHuJOsK8RpN7PS/eVLagdpfBOaJv8eDRLoPUi
RA/kOee6Hs1rK3RnYu83Z+dnPsZcYwDoViw3rkTwMdfjHpDOdtGgXWe5baj8cq1F0swuDdeg0IPU
Bphv37ojRjwJMB4nvmu4l51y5G1e1PghR1x0ZVmP58PiT8HeqNiRjHg646bYLivIA1/DsX3Z6ubV
xPGcwDf0i4gBKr4n24TLUJ1qX9+pH5DLT21UBzYX6iLUselUMJ2tU+vGLYqbBL8y6faj6yC3Fdl0
nJBxh5NxXAnpxghkTuBRkJV3XHq0mFs6fssqU+ys0OZxTKwrjtNRcCYyPQMBZ37qh29EpC5nWgYB
Aqdi+TTPOrwBlhK+GdW2JezEQKVQIQEuqRFuW9myX6pWHpjN3Q+4rGO3c+5UFb42ynyoxzw7d1vu
hmKjjRxX/6HIy/FoI5D7uDS40XDbXi/SexrDoI0AUXyWdb9em6cnnY8dMyIFeMER6087eZKwYyai
m40o9dvLUBJPu2JuK22/SVCwfgWlIh+qzMY30Ajz4GbVDbmGXsLJskUk/lVns5zSSBE6XvdTeM57
+uStz+C11j0GhBuadfte+QtupbrZIrms96L15T4o/eFTa1d0yUHmHaa0yg8m+6uT0JlWcxH8aqGF
K2GjX+L96b3JwC9ucR0hElNlgsEUsVnNL7BTWXneyUpC3KYgYhd+CBdKYHMhJr4u9wN9ONEL9yFr
iKu5STmyQhTznu09tX6NW3PkSwc8QSoYnetmhmMU8FzctOE+OG1uPFNzT5fa8dYz2cj0zQdWEXsB
/HvHFMnWVcOLqoi/q/DYdS1YL1T1TtLSnyeGmLvz0iOdJ3adznwaCt0d0to0rgB022ejtoa9r0AL
YUPM3zdn7d42R+GHLfvvAOX/mSE+rt37//qXt3YioGK9f8fc8ZNa9KTK+PuLgagdQD8gZTq+q+09
a2l1fp4n8tPf1wTs34kzcRj6n8II2MH/bU0gPiDqJ5UNdQZuFlC+f6wJxAf8SciLWHkTlAPP8I+J
IoNI9ganjBSmcizkgz8zUQQh8fPQDBGVIxAvoygwBSv9X+H4y9R0giao/G3exa58OflQU1kHV5a5
8YhnZjR8OlV4VbQhLhQsUfGuosHLFlRIyziX+xLw9pa4wzR/ycbZehpyJAFJCuhQQB9Tqtwt28yW
bNS0ObslGFEKCLvug7POq3Hi2ZpxUALIV29U3oxbroW5NGkSDqv5jb33XPOjXrrsJo3zl6w3o342
qCEpNTw722Ic4L7L1hIToG+PPFML1jLPkLaLF0Vy3qUKp9CCGxWIh3nOWRVjoSR5qt0WAo3rbkIS
L3wy2trMto5Woe0y6ZvQPA9WmFlXYwgj9iDtQV0Eeka0jwwXRC3Sz4vCrcMHU4bWVbHiL/aYAtAs
EupwPU9peV1g8uqBsGjmCewWpYy8CRPpWJn2jndffUyzTF3UsjXYXnvsAOOimgUS2W0tWoxZ7Owj
/Lb9vYL8/m3IeYhc1C6fe9JXRmgmoSzCInHmWgW7Xg+hcyQa2kwvK1UVGsmqCdyrNykmU0/lzBa7
sPg8AyDUEYRiTNp5JTDDj7MIo1zX2ZVRDt5nQ0m2kJPf6Le2Mv03MisIISfNjtJPsMlnvlL4R8j3
AaaoQDIQ0HWaP/mGA8hh9pvFTzSx7YB15XgNIMw0IjvQSx37ecpVhk921hh1LPvSq7r0s03E2clh
VtjPtjLMs6o8CSGstVZH6fkQ0PjwpxHiYTN5OFzc4knXJUce90X3VPoye21yDw/5hJksQC8ttxcZ
KA4AmXUShOFK0AEvTdIAz0q8L5FlmuJ20wXkgLZDb8e0tAbHwULKTi88b7LriO5C+bsg9ayLcl0B
E3SqYCDQlWXOcIMZ3IPeXN5a70925KxheVZTrZdnHYyoV/rT+dr3tuoV+BejXc/DCCt1Zl1ujC7t
aBJe+jCGKjsBowa0D6R50FXgESicxIJ89XHWYm12hoQFFwd4dbO03W5Xny+RjmP2Pw8Zxod4gxO2
xW4jV4sUkCF/MMhZB2xerMFbUWrjJWDOj5yCoekX3tJ61yCBBRaxKqoJw9PCiIGnVRddWnWky8wa
e7BjpGaZtBhqwgTZl/UsehxuUaWH8dGec6khq20qiIWh2+GcocyETh0RtkxQFZT9NVu1xYnRmQE4
rU/EcTIxt9sKHflLsdT2W5hK9c4cvLd2bPL52NaKKds8f5TCmj/Wpl3dO6DZ1gMqhmZhjpx386HV
VWBGNii2+1SjDYXVZQ24ncSSgXS0Vk/uHQB/YVw25siQIajnu7AwqTvXUZ4Ia16knKl7QbawvSEV
qBg4ET1T8T7Nzo96h+18uAgajhFo/zkwhtpOgh5I69xV7idrRJOQDIVCrEEj6AsmSez+CqbOTjzn
IDshd1RMCwfHJgSum50uVim6/EgvPkN7cJr09QXNmskjjG8lpSBddEqUodFXqR/V6/9l70yW41ay
LfsvNX5Ig6PHoCYBRJDBvhElShOYWvSNw9F/fS1I+SwZQV5G6Q3LKq/l5OrKEAAc3pyz99psj7ft
1Mn5iq+V3ZbvNtPPRRuL+2WM5mJj61rnhBra+CuI+tTQRmM9WGdLjkPN92BTwb7A6m3rRnOp+Uvd
BnwCaBYI8wG7q3FE/aRqTmEb3071de/X18umIeqtvsrYeNj4pEyULNq08qIytH7lTRm31XcEj9iY
ZrIg7iNQuUAl7Np+MFyp/1RTbuoBomkc3cCHWAsW3JZ4VH1MRmGq/Da/cD14aYHbRJkG8hod4qbS
F+prXpPVc+BTQGJGjx3tXLkYhmgptzNu/Dg2PoL3LdyzBIeGdV6RK/yoFTlYhtJpCnunAVe6YWAh
XneQvTf3Mo1ILXIVLwmVfyx+UZ8xCjBopZ09LngNi4t2XjTtiVI5/3nCckWmliaJ5SFjqvMu8T/G
kM4a4WvbniX7iz+6KGMgfGEEzF0Xm74GGe1Gd/Lloa6VBiVVgxEUAHOevvVVVXxyeqvuz+s6ci8j
SxQdRzXVf++SdLwdeHvykninmHqkf5twEhi2rcbntElVHudh1CfJCQTxkUSZVR2DCh5mE7MKOlBj
9Sy9cGFZ1Yg/z0s563aZIo43Tvas2m4IxybeGlllh5Saqss5o/z6/5Ui3bz/8b//15qP9c87wn1b
fMVI9bKpvP6FP5tAzf7XqgZBE+J46IVR+LLX+yMW0YTOBhHe76rPFDooAv7Wv9Uiqwwe5BsUMQtN
OzIj/ta/G8v0nPEz0VnGd/b3sk7Upi8ayxDNCXPgJA4THF4Z5Zd1OL0YLiLm41Fz2wRwgz47wl52
PiikbbaU1ASq/1YTfX9JIzswCR42sv9cj1++KqbXnvbaMH95vdygz1CBtQpUlcc4OaOlDBojNnYD
fcpd5wwdhFpRb9i7tmGSOPYziZeUGzqr3jeqmi+6cXqYAB9dpAWtPY0S1RZ8YZX9Gcz/+EN5vsfP
BY8YrwxLlhC4Cg9/p+/XuELQcwSp236R9ZhckPvmB5hp5YnQ2ddvwF1pbFzN/U23P7qS6BXbbdVA
xvATecY6SoE58wBRZF79xZ2otb8YnG909l+/AU4jmCTIt+UogVjn8M5So0jL1mClMPIRuGW2UGnN
meHZFM7X/UiFIjU174+K7B8f5xs3yR6YqyFxwpppHs1KbNxKVVjM0pUJIEArUM02Ks/DluoywdGn
QNO/1cj/US+sw4yxReQnHxZ5N3hGDm8S9zSorBRpnbVUCW2eNB+eEpGb1abWK/WcYT4Bf9kL7ZFu
kPDDaGmdR8k54Yer14W/YS2nYBXPUFS3TpPAvU00pMNUD1KQ6lFmOR9oupvfkxGvk0xtVtjGWLzH
rKyFPH//hb317BggqyR8TZU5jiOHCiQKO2lkMOG0vqpaiMYlNb4rgnXqbdUbzvb9670xQBgbHFex
LzgGB8PDZ+fIVkXLWEuGhWadjUNfXWka2ZwKnfCNJLD1McIXdmJUrpq5ow+OOHf0JET3gt/Vj7Nh
ByeNATmjvio4atU02UWGd7Boz1pLZltdKyLsZpIOnAu/Ka1oVZkEF2/i2rZOjNXXnz4ZDAKj0W9O
Iivp4f1rtqdqEy4OG21iT1KJKXxOvenR0bvlhHJlHYZHw5Q4S9RDGJrWE//RZ2H0LRJP6jwMU9O7
pBiLAhYi0/79F/rmVXzmeYJqmGOOWegKZr6QLtZ4MxbLFh+t9ljVeXtiHnt9FTgMZAzhvuLt0SA8
fGwWsNgMjHUd9DRpdpUZGUzycMeNv349REquT8x0CQLwjiNwIIDQ70tAnlBOFkhAuBEUgUtQdnP6
95dyeC1rFPj6fn4nXb1YHO2Mc6KeIHK09VReamzxID5m+raVSv7xCP7jBPnG03N1mpK4gmhrEZ11
+PSw4UyeKusmGGe8ryQUZOdky50Exr/6ythsCHYPmDhIb0JrdHgZ2/Y0WnJcRgeOx1EMRrjIIu/b
NIAGzmvsFHYekZ6X2LARCkSVfcOBoSO068TIfzXJrI4VjCwsQ+xWbfNoHxC7Tqv19mr+HSIT/BxT
NTA6+7KY2oYz14S2CsX/iQ9hXdoOPjcuahoIc/kfO+Njv747tgPMG4ZoVQCgMFkHN5FE8G911LiU
4cRng96h8kibU9Frr6c3Lm0bbCewIRKMcpx3KebStLWU+00Q7m5QCHBqzWgVR1ppXAGcFwEoM+Mm
c1rjsh8AslPuBgIdGdOJMf3Wg2eMIWTkoROutY6QF2NakPvY5XXWBHmZqkDjIFhmabJJFCDkOPa1
i0X32hMrmP87uP7gyWPYhL+07jgwaNrHQQmL7UDpLsBVrjPCRRRndYXQHrdymupNEuZCpWeEqXNg
Vv0U7x2zMJ8Hp/Yvaxn3BGtZEENurJncMw6/WZVuLECEA5htJ73QstiZt6nrsNBLv5p/mqW0n2Vv
afSvrDi5JjIkVpspN0CgNQnH01zFmbltZ1F97FtcFpvEBgp6ljBXF8Qh2PZ1lbe12rpVZ1w0Zhvf
Z5HPeUmx9mCM9xIKKTV1CV4Q1Z8HYgLQiyjgPNKbaWo1omi1DSTsFDb9rPyHbrGRk5ldBXgWpTKQ
pUGfDG8zWZ386KdrjjLAE7wRok6HnWTkUutsG9oKSxZJIKF9o30HAWR/ZJeMy4Lti3wGpaPu8l7Z
NeUoCnOcza37hQZtth3GWOdojVDyKp3K4nNdA0nceKkuv0WUDJ/ApwBLLROKPaNpTtqmdKPOCqfe
nshmHyP9O5Ua47MFiLG4k0ZiumEyo5/A7ZrPWjACPcIwE1Et28Rluo4ep9Wh+VHsTjYtcstxC/tV
yK1oEkwd+KqSa5cq1BNuKRd1BUCbeVP7KF0CuzLzeTvPI2FuNPi8a/it07xZ02TcTV3EXnreD43m
hiQCIKazsgiNgI/E5Wk0wBsFyZRoKzQmtT6rUUffODT6rIJZNYO9ndXQfil1kcAcj6lbpcXkZ9sE
jUm0QwaJvic1BON+SSQik8pTPAkDnyydWEA7a5KCZdEM6jqamx1G9A2p71jJjAa9QKgJB+aHZIf4
cUzHIeaLZQEMIY/S3SrHGocWMa/VJx+Z3xq52GqfC9y4gEAmOuQUi/tlDHw3N686cjtWnHI2fWqb
kQoFWQiyp76oj5/HAd3DpvWz6avb2C4k1aqTd4mtZqf5DRmh8OctcbKzLLnczFQ4QDZ2YA7DrJ8K
Mi4c2UGUAJ4J0gvGUeiglT135mV2doh5lAoaSn00DDFjgXn243SbD11GrY24mXgLVWxE0Fbkv4al
kXAAxVB8Khx7vHNWJwFbUjYuAULI+MYoKkRRM+N63FG4pOZtd7K4bUrDfNIBL0Kr8Ixmn5QmcPZY
wSYCPOsPO9+Zxgy0lut8SzAqf8gbthKbGFA8LAa7Sn+QoC4wbAnVfc7RNynkklPdoZ0zqXXDDUUF
RyIEVT/lyWnfY03w+S4nu9qmmadNkFQT/RePnEm96xp7CZd5pFKUJ9j/WpMazbbri9mHM7zgEsJD
4/QByUraZdJ5ogpHK0LiCNMAe0CZpJTMjaHiK0/Igrhy7HwAu0uHF8Cw5VBx7srCovQfU7kLUezp
MU0KDWxspRU25qeumb9lpj2aGzj56V1H/iVAjl6NHSWhUh+BNdbOs6Gh5AFKWbRIR2tj3LqFlHAL
4Fv96EXPj42SVPtQdfl8X45sUs6GxonxPzXleaPr0cP6PVtnzlyRVc7MNHymmO9/UgsfEeqFtBab
fq7GlCanP1SA0kr/p+91ycKBTB8v5SRIK0i82bA2SSJTRt1ocFBXRFs/pl2P6y/t61pjiBoKNmdn
z5zE4XvgMWmdtbDLbODASVNBS6TZk9EtyN3gUdk/7A6XYcf5s+ZkoexuT2sgCgWILTvozIH9SOfO
lJKzvO4fnArZNciuaup345ChKSs8d4iDEcjusE+UjG4RG+PCH5rMFwFgEIr9jr1OzyIZM8qIkdmF
kMTMT8bYeh+aOdI7gN1G/8VfXFnsTXyR+VaMmvU8J+SBbpK8tNttaUAn2sRJLzFo4QTbVIvKfyZu
4l/zJTZfkmGuvzuZQdCnTXm1Z8Z30a4Q2z1cTsOozZccUJNb3ZNFvtWdqjU2TMn2jwXeMFperTG+
9PShiAMkkew26yTKgaGK5yoQFI2uRe8VwybhyJzvBsdWlLJpZni/eJ1j9TBCkRJhRF8R611pESSj
utj4kUUxdWqwUm2IoMx9UppWfFkSV1/CRBOEqkw03PQLeiVWBzQt8QFuIEp4ZpeZR6wgi32Lpmit
1KI9q8lLS6m9p/qMwoN/i8pO+u101eQemFDCtO3vAxrCYkvCe2WRyUJQRpg2xuAFqH84DaPQg5fi
lTT8WcRgFm4mfdb2ElA4+go5Lc5GitqsSZXRjASmylIRoDIqfUtJKqWE6yaAvgZ3SXBKwkvTzgyr
zmGI4OYNZZsSHkLwTfQ0cxIhSq1CVQwoxSw+sWh1zLyj3WzRMAFwyZpo+ebklUq2jND5sex1ydMg
oIe8GzE08W5xahNReq1bcdgjwWr5U6fuNkOZQ0vJu9KRCP/cdF9GigwJwiXcb54b5SZrAJ2C1TXJ
tC6Sdlk2vFvjqnYS4ICqWG+BOkT7UVqyTsK0AJiDChzoPOqgmY8yHiC3dqpennESNHxPVqEDY5ld
81cJkRm1UwIIjZrFwnTaa0X1GfMXUTxIWTwaAHECQnV0my+D6GUZQlSzHiyaZgW4XzO7Ym+Fspve
j/juSlf/6WiVGbo6GyiQsUP0Kx682t10ntEDqC/r6FPLnh1yv2k2djiWqBRTcGQ/zGXstkgxsBv0
s31LmhE4mSU327si14xrrZ6ylqWu+OwSGH/npbQrAhtpE8wZ+mBbJph8V2YtC4tuJrvcjet9it4J
+WudjXSRqqHjGK/1P+smXT7bdmJ90GprvKTbkBJpQvs12VZurz6PYBttBPllHyKgtp1ry6wsdZ4t
9vhppB3RBDw4/bqeXAPGcOb1nwY2SV+xoSmxT+SSf4jQ6zCvYqRdbZ3FvI2soiN/x3azZ8uOOBf5
pNXsDJmT09JVeYEmb2Cfu+njlA9Lz5FwtI0LWafuqfeE3vrfIFT0519RX5ZsioTZiCAbZMmpCdny
41LPERSGcl4+ydrR6lBN9nyT1RJ2bptP+Jt7hpBPgXPy24fJGlePHB3ND3JsmJmNSTk29OzErpMA
Ebfydxm6Y1L90iX62htm+0ONKv8AuU9vEFb2EPT0DHR/CS8zO6ejbj8zaN0P9NOaC9a52N34pTtp
oZg8koLZDoImxIrt0A8r6hQt4+h1YqMbskt2ES3ZaJuJIrbJLirS5EIvvHovlT6lZ3CTTaR6dDaf
tRmPIEEJGvmYyHbps82NkVwZCbagjWvnxjeOIrjQsScjuYNqmX2T3oSJG1u2yR4K9QSF1lKml0R2
T8W2LQr/Qe+l459bykBIa+i2euwi/iKNxWR8gt6fnff6gG0PF335ea5t48Gi0gL3VJ8/CLcjfgDR
pD7ReKK1HvLS6GUj/oo+R8UwoBnQV4CBWWhGfJ76Y3WvUrDQYQEYCZqknpi3MlGWCCIvWrHBY8z8
TurFCCTVQQw2JTP7NHBSgKwNNgJ4eG1fu2uzmC2ag3tkP2CgwnmtafkPK0cQSJdsbu5nERk0/oQx
XDT4D/WN2w8wk9kRpP7ZhI6UbVo5RnKbm5bn41xplruMBKGC3YHb/ADHk3D0EAYupShVywzFfUCA
FTsOkcNgjMm1MbaAEyo0+jRIz+uuF7yZvh/upjlhd74SVSmCTspCpmio+VZzxgHJgMHR7x4yCY3k
aEnGkpVkET9x29DLSDRU9Q3Vn25jxZJK9VRGSJZTa8xVaEPAGc9J5Jm2aE/TaevAUW8Ct5f957Z1
Z2DTg84zjZhMf0ovRiRg9QKaVZbji/HwJICQKEXq7JyhT9wwhhqNyjav5jbojBzG5UyU2lfAUAWi
sSiPhsBHUYH8vhUjVPw2ca8zqbBducM0MQ+sJPnW1cmux1E10WNb1sO+Nuv6vZVGs71x6eCadM57
mgbF3JEnMErZXbvmjEk19td2b66ggpms9+zK+a9hGdowuWGnDj+d2DLxZ9G3rtgNl7zCqV3a8wlv
aREmLf6xDc4GoQOLGKYPmVeOuPfrHIM8e/19LrC2oyMx3b0koirlA2ysh36YxgufPsSnQeBmYkdf
Via7ezl9iQxcpMRH6HK3SPaDFOwbA7k6ak4OcCzV20azpvsIFESE2jV3P8yOA8NrqpF5Bx6aMqQg
tC9UYJfMOYHGvqAOUGNOD9ZMJtdmgSN+F9eL/bMTHdt6iSaYtjloUN/s1HcQn950k6ml+WxXGQCE
hHys5Izb7NoAun1T3veqNJ/7dk6BUaAK1TYYnXH9pa2PnjTRFV9OXJMvt01Yc1FXm5kuw0g1yyfc
+dZ0abQT/R+VTeaNKCobArFJ4S0o6NOeL+3MaW5i2IMaL1wr2ir2vIL1Dabv6LWoZv2JeEzSnub2
ozYb/hDy8sVt0ZJNF9hDO6AeV9kSNrqyL2ixgdXDT4KXcan85Mon0mNNKXRGdpUQWlfmfV19QB7j
eGEJ2v+7JMT1esqqjqCBGgGLlK2zBBRQis+j2073YxxpPzNvRX7Mmh3lF+aAVCMABGKg5GHner3E
65wCeHkUW/ZJ60EFmw6qSkmEniFRNfpuVahzfa7SfWeq6Yfvz0ghvLntnVB5WhqjGRSUFIBcxd+s
3tR5YTWYEofdkRlM0is6tDiEFmzdaOGBSqG5HJWljrYLA6aElgaEf8eKiHaI6qCW7Toigs8TdOg1
G2Yr/7rwFdvhrPXlVUHPmBeXDOmNYQ3Wr6ydrZ8qNVBBgZglh2MicH4zEZnw0Vhc+8mA6oDAKSIE
L2iSKrud2SzAlJ1VoYJKVsm+BULpbJzMsX7JXGVgP91uij/PlU0+kLcCHAjeavULahOA8Ns6hoDQ
i5KtI9kK876WE6C3WBHFvhsy2UxBTUhTccbKWhRhN+ZDvUnwcXvb3G21y8lKgTRwHCL4Sk8Hzsma
x3LJFq753hlJBiehjsmRNvPly9R13ZVKZ1JyplL7Uuj0SQNrwp8dJLNfmRexlJTnfVbOLtDGppUX
ebYGOXJibL62AHHc9fufjQA0V1wEPTE33o2FEvwRhbs7bwE7NJQZylb/0U2eVaJRXY/JtZlgTlOq
BmAsilVr0Irsye5G6xnAvzvty05aP0GhLA8Sj2Qc+AX+VU5TsdMw+IQNit+OUOvGkhMIAqdZu8yZ
hPnXee09ITMtfRICLMyBZt0zpWAxVGSeCC4WjNY8oMI1Bw97Wp7yxIck2ZuoekQAzlmyJa1685vr
UM8nLcFS1R7elD2ELjLaC4Ugq2H2xR25qerCpXUMPdoNsZIJf0e4I5telWWUjgvfKRHBOfB821KX
N5TZE40WWjnbZxJD0sfIVe2tTE0JyyJvoBvOhVNZOyh/LjXa0mh/pDMbTSR0tpOhBNb7e6yyWkLc
Zp4/U1vmZJqOmGH2LR8za0wNtm2rk2IlL5JMsZXcWC3ny42N2Q1fP4vNGPKnXnc7ZrX9LRUUhDdN
NxMPqFd99skA2U0UPAFAbuiUUQGwJp61miGpgW8UFPp+UZ+Hw8nWXhE9mJbfWOKmKyVKJwnXkiSO
SHTTpCTJjDAQauv2NgYkVoVWV5c+jA+8Ybg5rehOAmHgeADWU15QPyEHJTdnBZ2HA2UgFXTiK4wt
I6qqgZoCUqxGdat0JmV7D5dc5I/gGLJqN/aaBfnaxXfdoTgOpen1FklBQzLi9TKGb6y/wJJ8Mjuu
J2hG9p6cPrfaZ3VhswNyndreJvE6KDOniNFqZ9Pzf2FJEnrVabxcqoh3zSCXh9GLu5v/Qr04r0Bl
WqtFZRR4kRP3vC2okeze71q9LtbDfnL44GiN62gjjtpwDmueWUk2yK4NbnQeDIlMXrcvqgx2duSC
U/dqE3D3EFcn2gRvFOtXQSxiCJuqPTyuoy5JF0FgQi6KbcZx2XGSqHHJPopVr4rTjyRg5OFMeOSm
0/JkmzptS0iWVYaUkk9FQ79qRdLqAiGH2gOhCNqRox8yZV5eouapaQ6Aum6rcWJJ42vJRuIV33/c
rxpQXAr/PG5s9MguNJLDvkAxysHobL47aKj5uSwgmtqmPm//9iq0HujBWAJyHk/46IZmkSRWP40V
w0pvMdKV6cOkSedEj+P1Y3Noc9HggnmNsuZY1NKJcfJiDI9B0zCdD0mZnyVWThthoAz//g29bqc4
hkVUJYg9w/PR4xw+NliwQ9KbXAqHit5vx8YidCX1nG2ZwR/3l579ahGr/PovL7v2U8CK82lAPOD0
dHjZOY8ohMi1aaY78cWykKKqESJ/iSKTEuvS+dvebf/NMf3HHuWrL3KlblKzBpK8vrvfgvIXrSOz
JF9FsD5Q9OZc1w/s2cdMOmetXX2TkZhDxacaRLlbnHjIrz/I9cr8H7U62wGapIe3q2vRWmnM1o2M
MYpNjDCcDolHQJdoSAfSJoOqGaaJTdu0/WWtXAd56uI14aLFzYlOrXjrMZAojq+YD8UzjntZtirp
4LQ8Bt3Nm4cc5kFoDJTZxmn52Q/jcFVqpgrUkqGb17phP1iYjn1LkeierGe6Ac9IEzcGZlZX3iGF
MfZRLGiImJXz13MoPX/kBRZMIfqs3iotefHGwF5pqjKGOlCulu9mG+//VETV1SDG+Up1hr4BI4Jh
sDvVaX09m6wXRmpAegp9xlUP9/LCKPf1yOv6OnCNafpQ+Jj/ZlPPz9//Ct66ygq3pJ9qA2N61Z+P
JtU4Deg+qzS866p2n9GxNvf/g4u4Yr0LhFqGe7QODT0yA70vOEyZuXU+ClncDUvtnRri6xA+6JB6
6PnQKsGTxz5Fb/7wifXm1A5lFVW8qt66QZVN7ddw/Cu2+wRu0JXYCL/Vd46ykvteN8hPUH2Ox9bO
DAjZWXVe2kZ6SWCS9lTbg/f1/YdwlDSPoIqf54OfMfgQMby6Ry8Uowb8C85lEIvsX3oay899Ix+c
cakvCafLLgo1A5eyiR7ZuKPbX5PWC7fD7ccbh+jrTW1NVHBFNn56/3e9+hZ//yz2CaijkDboR2hc
/B2E7wH5DspGlLu4TimwDSLGIOHkFwtJW3FRlTsx+z/ev+4bb4s0hXU2YhFcVSiHb4vDkAfIi0GB
eZL2Q+Sxj40o/456eWox+w0VPhoZXGuVesIasmjgHV6LQvOgLRJFr8xLeruYP8MSgf+2LGhid2v6
yxCnPowHMkJtH0AWRjvtxERirKP8+EcgYCCwBemgSxv/8EcU/syuv6NDAUIyClBdwhNE1IC7UZEC
zWvfi3nyLygvTV8brTO+mP70q+0cMhA0qlfS0JJbotyrbSKle4fmFLKMUUrnMUGSvombFmV12zeT
Ecg5symnpLpHIU3/N87u/34N81DXcBdIFBB7A8c9vA/qurPeIMwPpLD6nzbMngfiCcs1kKl6IJRT
+yTo9VxPJues94fM+pqOnqDtwndbly9GzfGmMrH0rtEp7AQlV/42epF+piN8fWC3qT/I2T/1abwx
OQIYBtpKqhVfyW+J5Iu5v6Lxa+iJQVYLAsIHFDz97VxZ5om7euNDgExlEJBAshZa5aN5gRUmzYRP
J7jixT7qlSmZseL0FiypuH3/AR5lYP+eg1hPTF4eOimE1EdjcOpsixmG9Jm2E0kgwDxxHpr7SzFo
tNK6mN7hqAuaCzrfSmo0Z+1YfhRpdMX2KLo0Bnli8nn9hF3BlMOO5LcOzTpaGZpCxjkYR/ywmsjO
LOD49FrL+MSn93rcsLVEOEMji2mAXe3hiPWNeCazr0WYUkzpp2rNmBxafzyvkOne1BUFnPcf8+s3
yvVsTgJIThGeG0dTqgWWgEMJ17NWcJSy6IfQEYh2JCTpfz14uBTIdtY7TI+c9Q5vLaU0W+B5x6bV
9+3eXrfRS+5Nezv1shOXeuNdrScp5PSrAIwz3eGl/JzOmlswYoYirXdEZVhnAFK0E1d5810BkGOY
chagBXt4FU8kej6tUZ8kwNa8Jru9rKhLBd1EjFpE8vaJDdCb7+rF9Y5mM3eSeuphIAvw+y+P0vHg
gAk92yVTeUqg+NalTNY6FlrTxtB6tD9pfRWNmuDWmKvBQVquCFRXtJdaH1snzt9vXYqFzkaF67sU
iden/GLmio2xmcRAYy1rOmtPjne0MadS3NR6p4XvD3bx+o2hgV/hcTaWIkS/6/nuxbVKgoapr6Bt
qIQhvkmnRgNoZd5dA/4/22EHdIK+JD4vNxba7QpWznrOuHMIDgkyu5GwCWTkhR0Cc3o0XSND3BTi
xCf5evCuP5JBJVYSoG0eTTR6x76x6ZlknSlvwklE0S6m1L17/1m8fuwe4QIYZ3+nHcI7PHwUNA+Q
pQIEDQz0IGcJTuC9lEQLWznRp+9f6vWpGbeLwX6XdXhV8R4NJvDJToH9AGJHulR5SGvH/Th5tEFn
sVqE9cIVcTB486ld7Btv26JXyLroYaDGCXh4i5GP7sliMx1A33GiDVHmij6D6M4HERFfbNYPvHx1
wVBfboyBlJI5d+uzJFEgP13ksEHmDunTJPI7nSbPByEBeL//ZF6/BGSejsOvRK5N5fvoF8Y+oXZ6
hwCiNbz+UQM9fN3rdGySWDslBn79MHwOZowpFM68BPfofcsy16kipDkBrL7/xTBybzPQQJ/Ctpvr
O0L05hMf2+thTLoSYmpbMEHqCOwPn37W0C2SDRW1WlrqyQMM84ClHDTC+49w/d2HGy02dqZgBsFh
b+ALPbxMY0d27eUTAl/KvhdYvZHS9VRf0bh5ZC12BBEix/HGPZFAK9WcVv37P+CN+6QkxE7Zoo7G
AXj98xdzSq4W4Rsl/gW20f7Wr/tsix0yfnz/Km+MFHaSLjVKdpPeb4fYy6swR7ZoIzrALpE5PHTz
cI/qu3y2C5aa96/01v34mE8Evh0W6ZVj8PJKs4SwNGoDshPdj3bkihImqPvNh/evIt66IR9xNtpk
ykuGezQ8lrrBkFP0WTBpbb8laZEuTk76b+jOURbCe4y3xBHNoWV0NL2Kud9Ozvi9s5V3Bvyp2NGq
R7aYzQQ+oaH/HwwqhtV6APPIVPCOf1zfRWy6FI3kNFG3auVsVTndlUVhgKXtYK24q6jawTVA/YcM
/MT1X70DngujhlkZXxNv4mheYHJso942I4g2Q/6UaD4oc0Vm+4l38MZlIFivZsVVpc6G8/BV51iP
FQtyEugoKiCedElyBrsTvWBV0GFw8tw79zPS/WKBVG5bJstXSyQDOM4OV3Pad9hbC/cpoRcU/v5p
f0Uj+X8zMGQd6P/sLqWhXQMceekuXf/CH3ep4f2LZUw3dDwjq2fqP5EhhviXu1aT2OqyY1hNOf/x
lsIlYZlnFFNSYNOzejD/21vq/ssmRIQ/WgcB4F/3bxAjR0Uj9iqc1rz1+hjJqJD/xva+mAgXozG6
9XwYVlSsLt1FPTcgKc805DtX3TL7F6koq8t10TijmOKeme1MZ9lF7NrQ0HV9GrVRfwGOLXt68Qjv
/iwGL22oh0vf7x/mUWLjh7G95FRw9DUTWKyBmLLIA50aSeJ4D9gNNSc/lM8MyAEC0vcvePhdrRdk
WnM5VLk2xgt3NQG/nEItfWxTCsXUfJsIEnrrtRetqXUf37/KYTWMjbluM22ycYbwyrnquIZo9QDq
PLbnYWr2+tUULWa3KWRK+q9mGk+VYcRPMTjnu2Yek1Mzh8kd/GfVXa/NsYekY4piLLyYPA/vMPJM
jjwEC2/Nxcm/xGVdXKgKwK2FmnvYtGTunZWdMyL3zsoNfPYKc0PSG2elpTs3zC3ObQc/5fP7D+Ro
Tfnzq9i3UW6hOsiuav3VL0ag21ixb0ZxFEaTqe1sXs05slOFSV+DL9v4S/KQTeMtJj912cxuvklo
UZ07zqB/ghnCABT+PZoIZCut6dINP/Hz1ln7+KFxzGYzzJfCAWP98xc/z1tctPstwBviTbxdR5h9
qGdW+3UC9nDuzrlAzqrV6cahpnEmBPnFfmsDyIdSedmouPtDjf/H4tjxZ8E7XGtFPm5w5B9snQ5/
jrM4iMRWuaWNbglVGkrLbdMm3tZtdO05sf3570o6v98PRTEmIY/ABNKKjkYNEs8C95FMt76six2G
S9fY5MSSPLbtPAaAJzAlgQn5JXkFYMhUdzM3dr7FfNNcaFGi4SyYTm3fDg8nv38TQ3ndGtvMDJSb
Dp/CpFBXGYWTbiPXce/bDvwQwtghtOJoouoyqMBtS//Eoz+eIEwBe54QUGal1eJ77Go0+sbsIVZn
29qN4jPPVAPcyKI+8bzfuIq1znuCszVVl2NXe4Xb1CfPOd9OueKBOl3mBEVvlg/vj+tXT5B20wq4
omdHFgab1MMnCKvQtvMsIz/BmYvr2kisfeVEBGHmbKPOlj51zjKtdO7ev6pzuPHnxXFZ1jtujSqP
SY3w8LKdVfk2BRErrMtFi861xNZ+WWJNoYHom+zKUaAmgMwEaGXU2rndRlWNxrpdRmMMPI+szVBj
bYQURKjmY66B+T2rTcRcq8vLJgUNEs6mtebmocXNRPyVtUwPWWbHV+sW/TYj6vReUsWyt01Hu2Ij
50hdxYsJq5vcUXAuiFOj68SL6ums52bOlJ4Z9Q2P0bY3w5BM264ymx2ORBLf28lAPxr7Cvyhk4ju
Y9JMzo2ulWO1InfrC8ZJhqreZVca5BZ0ggAmeg1mt3cLOO0pYEBPyBjM0dg3w74wBqe6n7AZwBGv
C+/MFLOdElk0FF8620Ym6IPo/zj5RhoRKqVpA+oVUmwIKiVsCkDQ6H7Dm9W2oVZCknF6uVdAfx9H
kJYfCytD1QLfW/3Z9f3jjPTWSGI6QpjA18HB8ai8XKDco3JtEPdklFpYp4S5I11wto5EVGQuxXCT
FLCs3x9I6wd+MCuv4wjlgMF+3wNhczQNjlEU98R4QEA2W2cLWNvfEiLVEIBETMD7l3rj/tgTcDFT
8A+F5MMhCxg0Z+vkcym+iksx0+GLQB4HjdlYF4zzeYeaswj+/qIC5gh5FqRd0Dw9vGgRx0M0LTlI
xtrvrvN5QtPvFiGEYCTuLvsTp2v/nVH9jy/yjWdKec1iI8hOEAHB0aRaW0i/sCdwo2lq7daMu6BJ
vWpnytg9f//2Xq1ilBcomHNMWYsAbIQOb09lFhCGnlgt5UwlaQh+u9erNN0Cq1uuRVlOJ663brKP
x4tH54OKoLDYV9tH46VwbVn3+BVDyJtscErP/+WB/PqWJkv6oc9L4xm3KnnLet0KbJctWio9cqfm
TM9t2KhL49VnzqpiDPm+9DsZY5sMqbvPe1XhDzvxSb3xJoAzO6u4iWIu2srDxxNhORq1rkawB+ru
ql+Dy2UT6YHTqFNe47cuxX50DTZymJXNo9E9kAyNnwLJtyAyYjOiZN1nmuYhART/h70zWZIbybLs
v/ReUzAPWxgAm83c6TM3ENLpxDxDMX19HWSWSHdEVGVI7nsZEiTNDIPq0/fuPffvbsL/dA/wFfPG
bioRRtR//FXEnPVORtSRj8ctuqB6BltLzQpeuk8tqHdoY3RD/8/67//ccXCRAxhBfWBtEoQ/fmrt
uin+05WEezuvaPIYgLIQ1WMXmbX9f/pUc4IAeUD3YWNKOn/qaiXzahf4WS30047hZ0ZE1sgqu72R
MQ9W86H4G4XR9tX/uAjScEBbAY4DagsY+T/+tCjR8xL9puXXVmuGvViGi8sO+zcP41/fVf5lNEV8
Eqs7Y7Q/fkqbIjFEGgM3zAIdLdRU7vUykTfowfXOytu/49DwT/71d7EyWCx/3C+NavePn1jkLihD
DVIzrCGh+1k6VwPNf2MEWo8Hp0LTijaXLn7SnPq5JZlFTgOur6hXlxF4OvGKduS4XdATmFn4s2WV
z7i2swrxtB6Rvo6qclf3M2WEUq7RAWXn+ErVDkKZOOziM43qZZ+k+vS7L1OiznFraWFrS3ZugmYm
GdYTeyteVjOOA4IZ0xty6+77nCmULcI2yoe66dwY0nBffLQZuCASCGOC4zKlg3RfbwwHTG04lyad
YMyopvzauTiKBo7UWXvmkKZ8Gl0zA/2z1PKll7J9ybnbv/Okj24ABxCrj+Ma5fA+BwUTVyuqcpe3
dpnwMhEyApVurn+atTFEJ9cuzO0iRsuDKVIbczz2jyjs8xSbw1Im3c0Q3Qy1Wkgb1X6+AmYGa2+f
dYlcmejxeP7ShhbTTBJb5Q+rGdqS3LBGe+awML6ha15i3G6TGl9koc8xpr9l/knmkVV4feMAg2ZC
gTh8xBb9hrG7asJh1TnHIeEuizBP255cvwQV8T6dyRQJx1kfdI8vxYI0d0X5uS69+IYDKwN/2Eab
wXozmnv4GSwjjPBLgdZ2R/Nz8y78trQNnQ7PPJYhISfxt2IpomanYda6g3JpXindhgGqVUrEZDqu
leP1ZauRGFGKPvamXOgxxGcs7mAGsFIDM+gHuKLDDJnI0ivFvhTrHMmjtJzhpahRFe+wcJNUqZPH
fho0zBNevjruN4D0rbtv6YCeFVwTFc4zA5Bw47rIvN0UIp6X4hQ7cwdndUf1OdXegm4fs28sbFIA
uoE/CPsoXcmU1+VNOniFsCV29nOmVKLx05pEgytC0/oozCr5pdWaS3hOrUfHdZggLuRZWx1TvcJf
MBIc9zhaq/bMBynFDkJl/TrN1fqN5xqiaZQ041dbI9fZ5/XMt9VIsGk804nauwVV9O8Eg389CVBA
bC1rh+4BOLw/LZaQEtQCEpXmt1jK9y3Rmj5bsHaVlpgCyo7S2yJIfTuaOloTfze//JNQYdsWkHds
ECE6cy5H2z91USvwDC3hAprfkDBZeWq5tj4RqvgFF4xu5WA2oTSamAIFgmPTd+7dNWr7rnHDfceU
06VRSV399/vHX/fiDazEsZYqhUrsz3legwDuKkrV8luYrHRlmGEJoi7hDbnF47//qL/0/fj9W/+e
H7+Bjew/lxhuXusSi4eOt8OajnM9Lv4C8eOyTczPizX3PyBqVRj0MOKpHQYwDiD1bsFTy+tMypIN
FewMTaIK//0X+2uRwFwGERPHXxA4fxk7pgUGYzWrCNDq6uGiyMmdPIQ+IqydZvCi3KpeEWxOwb//
1H92cf64laJCRi+Ksm8TCf95k1uzRknNZLJwrY7xrUlZ8GkDNscKbAW+GUuGcLy3MNrcfiB21D4W
K54qLIpp/100a/n+778P4/o/74E0jMEOMp0C0YqsbLtO/0/bCVvcjJWNjNt2HeXJII3WDHOLYyFM
1AhMAua5VNt3qDJuMfSEfEdqVOlgDFQwxPAM/xoXeqaomyv7OOc4T3dlwTiA6AjTUIK2o77cbaTl
5siRmbWucqP5FDcOWfQd+slm18S6+ZpLRTloVg6FrlLbEchnr3YHLUtiXB1RXZAmi7RoJFOJRXI3
Lab1lphxBe1hWVSMh7mmR7xMMr3hQU1Q4WkqhorSyZUeQaiwPptqZpEZynaaj7pVdBZe1G56cfDj
gcc1NjVbY0zxUeU+vOuNjsVHn+CE+F1bOgt/GCLDZxvXBNiWi1ScU7EwdsLBDVcVNa9N5G1thHpq
a3dTb/oXa53WIVRXvb1L1l19F6F/i0MjW1AHpzDgn3ubVkIgNdQMh4noM1D+pnLFJG9VDxCYAL7M
oGPVXZ0oxWsrYx2+CS6JPUNxGl5J0/eV3+JmIu82HcBxzGRHmDtdtsMDSAzzV1Y7ldizLxblVzku
yvCcrixXL6ubmNqhXeqk3KB2IKx0bP7yxMbdH1f8prdNSTteWjtzjV2uRysWBygbBsFtQ9vtl2TI
0xALUKc+MieWoQBj1OJ4cJTIm5GgAHJBD4o1qeiT+4apsLDVZNOzEs84uqyEgQN3M96M9LITuJTS
Rm19TYkULex0pf9Momh6ZKOOPyEREMy0EsT0k6LXwgcJ00dDQUoGDMIUNsoKU+EH50lg5EXWRaCl
MS5HxBBMKVrmHj+rb+Be3xM3kWZemvfCCKY2GZ773tqW/nkp9oy4nT6YqtJ+rtvJhjnVFXPYpDjT
d7Wtw2NR+ijPg0HMUgnXiscUC25OYFKCRuKeQYTTdrlJQCqm1CEhyUIbemhCWx6RyNzYIeogJfJv
5e1Tww7m4ssA57Aku3EyKe/E2HxNyxYz1BiNnAgfV7H9pFZO3EIhO7h3bZGYl2ztiD1Fb+toeLW2
z7EX0R+q2UikZ5LbRWCO0Vv7JiKQ2RtWaH0+D+HcXOY+UkAeVjyAzEHET2vKbLKx3JLsnW5FA3Go
4c29x+Y8HUTpOoCNI3cm8IHguve1WqwPOciFQG0ZbZbJnGGCv/QYcL1hBiywnVrJBFwWZWl5pKr5
+yRoJPr6XMzvqwAIjJWWJ81joEx+TDdvlU3svAtShUj27iFD+wg0wdyMTa+8SBgWQHp4qE7zamRf
pt0TX9jj8PaaIh1/gmvslB1R2MpH3rriGTkyWA6qSvFIVhY0lZQ2zROvejT4kzUWH3nmWO+j5spn
U83y3xNu3GsXN2AHRN+AoCC7e33R3Cb+WQy2LTzYU+hrsnwgY8nsEkjNvGeyDEBu1EVQtCozTzpw
hJdzsB46z7FmKA5RtNgm7PMZZOQ2aAo04i5yX4s2tJEuC/VeUFRDs8BEXO4hUerfRyII7V2Rt8sJ
qDxYJmniATsK0RJ0KOEJMIlCMvYJJyCegomA7Pls43wdw5WT5UM0t9P7XFaWwby5cl5yGWNrbVtV
97WCNCT28zW+qlCmEYzntrrs2oLcbL+Zeg2bWE4iGnOZRTcPbCwMsYnIwKyOtFBJj420WxHkY5ne
yqrbktOGzcGnO4WjBp0VryS8q1b02DR1/YqTB/VE6uKsDDRt7H9hdWc9c8gnvyOyzWNa+pUcdwMX
Fj9bl2GQFXOuvE6DcMEf8VZ2e3elwblLNSN5VSJSf9hScPKRh90sexTAdetPSs74KnbqPCeIeKgs
30Eis5CI6ca/9aXNrcNUS/HGne6IVNR0yKJtMlFmm3GBAweRX7oZrlX3Hbbp4AExyiDGOhmtAYIV
rSRwCfx5GSNCk3fEvBS/UnVVsHYLO38blLh9bHGfJD6S4erSLil+W3gixKL20pijHZSdhAh2YxAE
CeoVYOfOqeefsaXVAMmpm98jtV1/domAwJ7UFbvoMOp55XMz5WUGC8KMCdeM4kFlXOwgYs6ArRiw
gjNs1ZmspfpedmhWDkmlWzGefcAgfhalkwFGVUR0gEuGB//qEP7/Yfv/2bCU//uwfZd8tfJPw3b+
wn/neTj/wGaiGXSz6MHgYqNl8i+Ss6r9gw4QE3UWs3+le//fYbv6D6Y5zGNtZu6bhJkOx38P2w3n
HyYdbVQWKCq32Zf+nwzb6XH+ucSHdutCUOUf4nMYMv+5BxbnjrAsd7Pe185TjRMbTKx7ANr5klWi
PyIyb70lo3vfUV/tOmn/4HVxHtJSsQNEYMSHOj8VI39MGcjFM4f+xugv4xZiRKL4da3N6mYa7tku
s2qHzpXFHcuBLRMFg219RAqzM0a9wak9n4uuPzSJCvwHP62ZFZ5bs/7WVwImmSvWV9csv1ul8llP
0cEYut+9cBG06CfA/N8SbQylESTFa+J+1fN5dF+HVTmY0SmesH+mF5V1r9VvfaYsXmsADGCWGy17
F7JFq5ufbvOTb4cr4gq2nbYL0NMyLR8GokYIGggcVqKUmcVYHZecnFAZMiE+90Sp2cYCBP9pLa4a
LQB0p5Nnis8sV15Waz1O7npz3IbwsfIgXMLXGKBp5j3rPlbiTrBleMRAeGQTQo46kdVxXYxdR7oS
YDMD+5N8jcuGeZK3wYLcFIvBTRtOLQmBgwP0pTe/RAzSq5fargSDVRgPi4CMJfrnLv6BedNTIyTg
TxEgmELLDmo7hwsnXAZrD1MCrTMhu6BTronRHFYlNnAnG+bVpvEhzO4zmuNTjyWYaAJc/vN0sZXp
niydx8D3MKbpz7wjQeoHFEKdZLgNxVcwIk99TdunMdiSSj24o2BVvBtw90kdLYcjc8zsMeZjE+rU
XAd88NBprxntI9oNu2Z6IHorw5NXEe1H+UwWQuImx0TWlzFXKZ4Q7ZtR941W1c5WH6IKG7KtE3/Y
PcTW+NQ5ufRac9n3erUlcPBfYik/ZrAqnm0tj3HtnPVRKcB5OF7lrCF0Xnc3K0bYTMq33uQir5jE
KfaGncbp0ljV36ryZaiD7bM4X5fsVenLfQzfqrexFIxvDQfo4wCjMjOxg2cUfO2ivfTRjL+HFjIw
hXKBRrIeXcImzKEiBKbNdmNf363lCjTud2bPt94lhbmDbDPU+whioJl/lE3nj3Lye6c8p7L3DOj7
yRP7q99qgy/NH4ssXgjeOMQ41QvmWqYyPvSgd7zawaQnMZ4RUtWnWCx+JeoaEjLwNmjyKUorcLSj
NxIbRZLEzV2ea4gwRmo+wooB0lUcC0McJn26LrXy6RbmB+qGz6x7d9dDT4cnGlZgQN3RqF8xi55G
cCxlde9M+0nq9OlmN/FKhcfQGg9OHj1GY/k7iU3uCqTdnTGpKk+5ZCczb3Idhx+21n26XX1K/nkz
hpAyHZY4bIZZwD1AMU2sTvbBTvjmOrwkwtR/967ypWoKODlndDEUsUxEaUCf8qyJIpBd7Gdx+YBK
I1Bm53GWog1Lc4XMnCtViMv3CRjJh2vmqx+3uX0Xi059tzrHpAYITKAYfQdHxOGcFHcGpbWvjt0L
CJ4dxJGrohQHEsK8qvpYmyA1zfc8qg4tSbssIlDuPlVyjDg9rr5FDNncJD9Vp70l8Cs1qmzacmvq
5QWG6RTS2k6JjPVeSHP+xjpKeKa9XNSK15qR3y+4lAGZLJDDtLNW2O0TEWGX1FAMTqWusW+XFwmv
ZzW0kdmPTcVQtt5YG085YghinNPAGODROKCaPCXqnxYQQCXO/seyr+5tk+8hMe4qa3ZOBKDI0Iqb
9RB1kGFIpLTCNeHVxIeXUUum33OtP0OXDGQd3Z0Rgp/IL05tLM9mqbx1xfLA2P6c2eZNrUiWNM5S
xKBTxvQLpOQ3DorEYLvWVxfhPwTN4dAmz5KDu2gcsAonO3VGOfulOT+M0hQf+uDS4rQSByykCSWv
X/CajiSVhRaWb3vhbTJEdEFs3d3StqUoH+G0NkZxsc2oPUTDAjapodVwA4aREu8dIQ5xZeCkuuUp
uhiPmgOCVGn0F5Bc5TGLFOvoULM+ic6Uvt3NCeu3co0Axb0PEiOLZc3pK9XUFJr09x95QDL0d3F6
gQwxn2ODQWzcG/XBKnoAFE7TBkVM3grG59VvFytiVyQ3t1XXq925YbtySltAbQqZ7GNd7FjWPk1l
AnQFM4VAHiV/imlxBh0H5SBOmvqork0BUuNXM8RPqhAHvRV1uGjfoE/plwgOsa91jQw6VqwHwIO8
NqNrVbdONwBeJsP4E+UnwqnCWNQjWu3Y25Q8rLdadQPchQd5Hds7RiRgm9azMOfmOGc26yOn7t1M
wbxtf7H23agUxU8czXcnvTzlzTDvC8fnIjccjNrIW+Y8Pw52ZQTkVjFDXXKCwBIlNCf6ZGR4vhVx
4S04r+O5kUd4dU9pvlRXw87yz4HusdeIKTtFdKq9ujSdHXOKxl+gJXlGS/Ev00LdT/DQQq47ZYGl
/SyzrIUupfLAWmh5Rd0/mIYYA7Mqop2BozAwm3IADbL9a6jbAFl15b2qtB866Oy9SYaE1yfJoWyd
ZwYfd1MhulWvzfYiFQoF+xW9nLuHkKfvuoyATFEvP7WskawSM7ZZ8E47pXeWQ0ndtQeuGu1Ee13m
vQJTMV1/x0O6Jb9wBi2s7o3Q3V+jFT9ijFCCxClZDbTiiur4RU/7Yx8v16RUH1dhh7peHQZTPmtb
QDyMNEyin7Odf69bqjSBQ43LnqbFHoX33nKIiJ/DyLgw1GE2v9VM5intzb2bd8ToIMhSJ7Qt0W7q
k9NKyAs9Brkvok1p0l5rMz+5c3mPXbkrpnvbm4eqwiHWkB+oWwFEUQApFG5QzQKR82oYanPj2lNB
PAkjc09NUdkfUF3G8zquMciZhOc/UUYOsULIXV9OGXGMNt01oBQuHQDFiI5QCpw9aY9z2FXj7JOB
LnRseEaVBkO7Yt9cJ7cIjLVvYI30o3mIbaZEYKfTjHO26p7aRrfPFMnWz1xQQCZKVJ8Z7+Q4HgZl
Xzdr8oiElZ0RzUsR9iMyELHinbRicpU1IpEZVg1moPcahiTi02g2tut5hEP1TU3cbC+n1TzIJFcv
Y1dn3znBtVuQT02gw0qV1MPRe4KCBLJSXzidQeHVDegt83g3NYBdbWMqh6yY27fOQGlmTLqVe8q4
payJqgK22izP2bqogEFNuaXvmr9LFT9yPUzDo6uIHyZEP6q5NhtuzoBoaI5r6pmSU+UtoxUQSqdK
n2lFK0edn+6NiWI/4sm3/WwE1VKodkNaeMvRVozdbo20gZUv0X1rIrZpUqfy1KUau4fd6kvI+qHr
BzqZh7kACzG66bvW97PBZFMx39SC0Nt1VMl0tmX2AHeXXgP9IOCjFmxTL2uc6MUapXs0RLVyUzdj
bhdRptAE2allL85VDrh5zbb06ayM3ku9L066PsHzIH6NUhEJ5Y+VDocnWuKYWJx6uZ/sUl7nSmTv
tLKc46yajPG0qaSvVRXN+GuFgHaYic7ciWT4DihcYUHUhW8LaVy12vmWuubepL0Jiyf1O8sJ207z
McWc2njcSJNzuedKAs+MxRVF183p5lcjn/1pmW4aPUwepXGez5TvvU+ThXnXIqAm59F33ZjCAtEu
3YjqkirqxU3YARenOCqyfoZ0+qIXK+hnwkqMmeWpfmZfPem9EyhAK/2ZyWZA9+ZDSFWlfa+GdKWa
oCVMPZiy/kEDt7hr8RoT+Ag7mvUS9X50LbT62qjJ0WUMItaaXtDUBK4Vv9Y5caBldO9RgFEAKv2x
rpPkBATG9XJthB0F6nxXxsbbOhEkKEeNi293O0J1frqzNbIPMG2ylpQA3cVonjWtJRyWftrzWqRy
h8Xc9SzE/DsjU7UQilRHTHP3shar+y3Pc0Sx8YpXsbBOJdprmdpxGEVoEFtSWrwm58HfWLEeEqEm
mBtxim0j1Br326J+r1Pa0M0AnabbR7RP2FECG22dUVVcmWxWPMDlnhTzfgbLhtZl8EdNhmbNfL1F
jhvTtjbKPr656vhL9mS50mWrID0rXVgwztuppiIIcx3Sjl/ID+YMQISdssrRn0EtolvKpS+pQ9kn
RImkOz7horjFokdArsiHJplI8LNNZ1/AtaOVm+wb0YHvNZj10wZiwF/1c1CMJYPhAn1fyO5gX/PR
pL7S4vRgprr+pnQsCeRKM31W894KjVIxbwVdqYB4GyLeIVIHILZSJj2xc+Yox0sA8bEMNeAsYa0U
xgFIbXISZHa/zEK4gYFn9KEgVWI3gFl/07HS7y2l6/YDgxjhzevsvrXAbB4sOpgvGXrKJ9uU2gH/
2RBKWs/pzilc800zUYAkY0tOfSXcp6oQBDzWhbFRsRn6KdnUHlUlLd+mZumeNyrCj9kuhp8j9cVp
WKU4KagM+1C26vAC617eZV5lJwFL+Tu0LcDWYz6Oe6PqaMmabukS+WcN74OpRU852MtvqkzZiEa6
naTlRWn5LPVF/75aRkI8M3ADxu1aG/m628wHmYEc1rTKfjbxMIVOlc+33GyU86qmHMFsHkzLLtWn
iLQ7RH+duFYwLY9lZ7e3iMEAiQ1Ww1KfFfqAkGNtrQuL/noG186pzTG76m3I2SdVcyHAUumMJ9AW
yTsERuSLOij7N+magxai39Rg8xbzkUBgI0DzXAfCzJhvo1Sa47QbsIt12rdZBWrKOVaavlYtOZdm
ZGN2endHqzZ5LTLDCFqrih9cbUx+S7QkqtfHBrBfAhwljxYJmPvVbAksiDQ1XKXNydAWzXLG1MSe
4OYOWpORUUpdBTCv9CCbqkvCU5u681HdrGz9ysiaqRfYn8kzBuu5FN0D+2zvQQrpmLbhDJIGkaQJ
R5g88otoSg/qLGjftmKLJl3VX245Wp7eRYSI6umOZnH5tch0uJGreUyjcgwqDuiBNAHsRAKYnpu/
k1lY7DU7CSfXCDKdNdvO08fM7AkOdSbKrvyjqmeTo7n23pXlrdl0LhLb4rMD9cZTTFTGY0UYeWmj
sW2qdTwXiGjL5PdKrwT/HOx05U0m0dGVRTAZqvQ0cOVep63IH6PIHwr9BN2Zodu08veK6VJrRTgC
+vNcDmB6U/qcRrfz46Nj59j5GIEcrEi6PoY4a33JEGIsBd0G+kkOzNNaJs9KOtAc0Ovap0I9KnZ9
MLsOIjoqEw58anPVmq9Bu681lRbjEY9gzxtdD5v2uWUykQMvICY6GXYL69XxXfectqGutQXvEBOo
Xom/MrUKs9L+aua0eKlKce3nqQvsDWfmlpFxULWeKlvjPEXs6Z2T1JFL+UuQCYdXMRJB3A9hHs8/
LM16YJFjjcejzK/9BW47UJr3SICzxSlGJ3icdkiWYm9ot0NZBoHbKXJzD5+fr0/bmo1JvDJdCVCi
cCZ1m7Mkx/es5JYabgrnPrLcoHPi2QfSPoIUp0loRtw70uMN56IXBLFnH62l3uO8+RSJO/nYd0lH
EPmCdRTzc1nVBhFJ9GG6osqDri5lmCQ0UdqlAVNSly3MSLz2pVb3jzGgZpZ8h6WlhJvePyMIuUTS
oarM69cubn23cX6A9mJ0UFXpXlXy65iTp05XgmGcp+WIODvFS+AuJJl7jSNFx6I9wCzLmIg2EfLr
Xm9ot7gLaRfKBVm9dWPNnoK46s8Gqhw0B7UbVK5G+A0UX8K1Lgp9oAC0a/YjXjMeQqslGb6ef6vT
YIbrdvBUuiILGMPdGBGdXJIzaGb8KJiEXYzYusheVDTOVPUuKwte6KTPd9zi9n6q0Q0ny7kGpCxT
8qSwx/4GCc8mY7tXi+cAv9OT2zX1qz6tUDsL+rfMzycuA/jBecw6T0kaxgbFbF4EHacnXefaxADq
dgN+iC5f92RnPZYVJb0+aq8LZ20G++5N12KuV1WuCi0ZIoZBOYTlCDi3jl9QaBR7SJTW2QLrA+8x
OfakNjkIYoIumR/UojSfS9qLqYNvJi7JPjCKxN7XdWuHWr1ke2QUpMmmtfMoEiipU/ygrcaJb/LK
nnjd1E6l7fxwibw44FVnKczYG6M4Be7AOFFFKTk3lRKYAqtxRJATFCviVPJ0z/AMBTIpF8FiOGeX
iqet5uU7m5VKbZ8GI62gi8xVmqgambWTsnQPY6o2d0qDqzr0RPnyXoyTgfxkyh5zV9gYuuMvdUzy
AI3SJ0BtzWMw7zzNxcprn9ePQieVE8m9DGPSkR4RHubUHrXcWMujg5xt1U6N2ZiXhYSMey209NCr
bhqmE1I9uK3wRiCrsHE9FBZ6sLSxXhG47acF9a5mN80DG8++ahX3oDIQvg8mw9qKNdg2s7tqlU+O
yWB81H+NzfrPXYk7Ei0t+Gf4tnArcr/K2hfTnvNDbLCiLkOoMIIqQT8Nsn3Vre8pSI97PCv6PZFH
0jd8W3scCagtlB+CPtyTU5uky1igJlVoxR4nL+OJ4XG+d4Z1fK4iGKKrM8t7VukCXnB+7BB7XM1E
EqyTOR/SaSkMU0D2tMRos7PwMg/jyDQVMbghBB3YxfmlzJ0zBeayG/E/pZbk56SJ/Eq5j5o5nzJR
t0DPbc+xx0AbBY3SlniE2kA5ywuRWUT8DmIpKFRoymIwyN3oqKjiOsVIEgmFa0gq1tKXLdwJ4gWC
hk5kgWkOEDs5ENN2fUPP35P3k5ieURLY27dS3WDO+441N89Qg0SG0+40Tvt6eehAGM+NxbziPW8H
ksnb2jxXW0hKlEriZw03oWNA2VUPfQ8DuCQCfVzYB7PmdyJaf67zFjWZkjAoWbPQ0gAN0+QW5omh
JRMJ01bCfig/tdg+5211ma1YP+Yyf++WWDmP0upOeT4dSwKrD5lSkk4ckXvjlQ1R2+oGk5K9+uUo
xbCfNHkptsvOpD7mHN2exrQYAnUBMKvpXMvup6tGWY3ykKFkZU6XyeEhTyP7xJimC0vHGH0dPuWp
VPtPid3uOYusr4Q02DE2TpIO8pRUIoTAzY4UuxPYVskmWQ2K6s952f9sHfNH3hC4k7uj/tw40zOP
wYMsCeNr9PiL6ke7EFh00ifLPM+mOMdjVu6UmBawiy4jwNgC0WGOyGDI0StngKSlmI5xo1c7beUA
WZf6Nc/mB81W71YcvwkJr700yr25xtm+zbRTGaeV17XUAkUJXD6bTkZpwT3UEO2C6S4J7+AoO2P9
NgozKMuMnKeJqPLsmsiTXR7s/LnKr4xS7xxTkabZIdN7i73fKkKblBzMQLvKFrbXdkj3Sk6/9AxD
/JRXkoLuo6E+SkE/kwCpYOhWQXFDkrptzd5KaGfoFl/C8eCmTsQ11IIZNoxyOMUHXRke5iF7Mocy
PiLuu6tAhLuJHGRDW24yZ2zUKr8iK2WlT1PUiukQ7zL+wN2WRELl1lACVgOqW+gLfPrvSqf8ptQ+
2MLZNMdocRbnyW2zS7Wk9yGSvyoj1S9Ob7goTcsm0GJzui8iPqNozT04+G9DbOINamo27lspikc3
Hjxahbt0dU9CXw7VYGT+6vZ7C6LX5Pauz+VPd+pEOle7PI6OcsfHe5mUF4KnKO/I2CinfZn3jm8W
cVB2/RO31aNQKnfRSJHUR+7Dkm8vMAbHESp4XHb53ajXs1ywxHI345iGGCkrZNVHSE0TJAzYL+H+
azSAi/oYm+6bzbbpgem62Z2CzuDB2vrzqniTZgr0d8nuYw3n29F5+WVWr3fMxTYi6Dryc2mbR3oq
77gMH+uR3zLPLvI7hlHxvl0JkErA05Wm+wED3pM805OeM/OUv0Z0ZQRr+Z0ZFtbNdWHMWcnG0r22
UbuzcJUVnBobyXuvfhQaTq/S+jkl0feYvc1qpmCtUEeoz0t3tSpxNWZ5Yh68cxRBrJV9T9PoXEcO
WeFVllECprsSOkLQ0Wt7wqQ17I1ac/ykbWm/WRyVC2V9chnsPrfIQ57I0oJHQKjjs15PWcIIMY5G
j4ZVfeawfDIAuXJUAxIQS853mG8mH2/OY8b5gw610fuEPAhPXcWR+I0YY6zz5VYsjcSXgXbWVhJt
6oSNG1iKl7UdevxS3WnGgmQnc8AfcAhqZAUlpsx8d5R3dNNUVMriUgcWPWcf8ZjL7iSK+LHL4CU4
xj0hzvvUJeUeyhRpAu5w1jQnObmGmEKYrW9QoO9Llx/VGJp+U8x2QPvO9kgplrusL0auz3wmWcZ+
IULjt6LQUl2Q42+hcAlFuftkswIiXR5oclWFscfPRzC6Nhwyo/Drcf1WagShcVJ5HAmOeEyGhAGa
K/hNTUoxpbni0iR9WObDfW013MAZNc6KWuxzQKqsmN+qOjrIcoSmj12VQvrmFHWo9dreWKpvTtd4
2uBynvvVE59BWX8YnJyVhaXrmGZZiCBmD7AtTGm3tXHLlNsKXZQ6tdqRu4MtEcWXOu7s+jxUjZ8Y
z1be30mLusRJe0s14c/An219ara7ZnwgAu//i7MzW5IbV9L0q4z1PY+RBFez7r6IIGPJXSlVKqUb
mqRKcd/B9enno2raWsGMjhj1zbEq0ykhAAIOuPu/+GCpjK3sUh3sqoVDlxWSy2Dihs703DE7VHB2
sfUpCqdt2rwY2bQDmvmANc0ubI4J8vjjHQqKeyP84ZKG4/CC+DQXCVLUXLEbM/sJi5/bFuWU1MUd
K3615LgT8kdk7FRRvYLA+xZMypM6LNgC4YX94qdGBQh5iEbeZamOCPs3XDu3FelmQhiu5Q7/WF+i
jwolc5NZX/IcNWX05hGydOEexjcgYrzKhl5RYyTzqYJeRRefyl1qaPbW6jL1ODuk2pugstTnJLPD
j03Y1k/gbxgY2cdj2yjuHiiHvtVFE39Ht8TYY7iW0aohDm2bFi1+OvVQEGpKC/QfkRu8TZ3AWLAE
TBXxm/uq6rAqFMWwlz1uQmVeGC9FrJO8jS2hPgGW6rmNAZk2qh5R4ta+mDYn2KwmSeE2C3+2hh0e
1ZQQnRhq+bnTJEDoQYXn2SRO9YwSq7Wds+QxCzVnk8bJQrk2nOkGHxDcsnTc/XgOfBp51EOCzjyh
tTTycDZ0gwMWTR+TRvnLliCAKKV+gVviV7gseHZGEEVC/EOrGg6X1QsN83JfTlAlgqHAmY40oYiV
LYKfEBLYzjf4n9ZeGmQ/9MR6oln3gvLRUY+inzAhSDGQr5eowUkUd3myPEvHuXED6rrVaD66EP7p
SYpHXDKoNIHJgi/OWQpeifKxh4cXNWHhATLZ9CZtQAD3GC2pnJYB4CNdDEMvB8QJ5IdpgMjilPlT
M8jD7IqHMDMe8eX5qujmsxiUm0RIZNebfWKC2UerIeVTzsohTJOnDJlu3oXhx1FNbnIhXw1uV2xD
Zm5wIwLplik76qPDxjWij/UonnIVsXaFqnQpxHYY6Td2tGm09D4ISkyv7O67mf5stE7Zqjzut2Sp
IEko8QoMezZkoj8lwEqWk6sNeyfQCxWoNP5hGnmcZnhURkr0YIjugyNBeAdzsBdj+rVz0wS/luqt
C6LvQi15XuNeCc+3QFhcOaDMLjdDBMVc0fbCqHf2HN64Fm0f9IzoaIe3mFC+8DB8EBoWUBgqPY0q
ivLR9IBmzWYKTNwm8/wuEVynpXA4fU1IjWCJyRqOWIDYgmGaNgUA2QPOHeoGIvhrNdt7J+pvNGNc
GorBpipcT0WKZ1+ZpCyB/DpV+WMStNz9TvRRjSxlW+MQYPXBc4fgoZrpXwtjOhqye5RFsgupVcD2
+KkbiroLdffT4vwwtPVOYkkBjV71jK7eO4UjDvZUTDuZj8KfEx0nR7icG0Q5HkZeijIXT33eHq0k
b/AsCb/BIHQ2qqV8xf0Ouk+r/Uw0GGNF8qvrTRHZ6Z6iUXsEw/qgq+GjMgSe1Uqc9NrHom92ij09
2+53t9tBjH6gXYhFjUx9nHhjEhjXy4bFfw70o9ofkCR4M2mHYkNfa5xJFcs5HVa4ot0j5b0xWkos
uX6Ewr4FAv48dR8d+whi/gCx5MOYf9RTxZPSWqAAZkibzGyArDekbUF6DN3xtkZowo8GHXuLCIsC
7EwXbZTMr7XgMYlxRsXfYd7M2GtuSzJbKso8blXZgk+u7X1iY1AG7vHWcnE3UxeP+jC3/lbm/A7o
x0ezi31l1vJN2fVio1Ktk62gIZNMqAJSN8f6JNlqocQ/dLoBV/p32MgbJCGeaa15duLcU+O4IV2d
6IfR1yS/3JRWU27DPkegpZ48uyj3iDDscdXC1ChpNC+R6Hgs+nkg4/uKLUcHkmcYqq9lf9c56t9G
gr2lIf6qq/x7YOe3k9u/dVn9t6IEe7ULQs8CRrDVu+aHdJIPiokrCHfrs2Py2u6tY1xhYaSHd27S
0oaCXdRh/hT9VOFq+Ib9hpvKXxj9PEDQWypeuf7QZPUdxh6P0TCr2xwLmKp3861bEkc7BIuxOkGR
eATiUiXZK4/co1o337Iueh3aQNCHsG/HQXuZ+vpnQSMX+51cofytfFI52hoFqP08vc1mi55BSZQM
dWfbOdY3ysdoAsRG56No8cRdfKM705PjQL/DR31BZdiZtqOpPwBPR1xt7tIZE1x7MSS8S4r8kZKd
jek6JuDuUN0puEcuFuxov2nTz7ijb9XwUpWD03mZSmc2aysvVMK7pq0g81Ix27S6nGhtwOi1Oyp4
JYZ7Tt2rOLwwUq2NNzG6LCj4UrkFm6LtKst9RHhQvQvSKNqyRtABrWxb6sr3WUoAUdGnTrH3Wtzz
N/ZJ5IvUiW7jaGL5KrpioS5K9qN2W9B42DZQJbayQfMl4KxyPcBEANuzb6ze2AZ6/NNM3I8TIjVe
lujU7fK9G/ZfpdV5jnFXVLRgpoaFjpLYs/FtLbAbNMgTol1lTMHGqIBkWOYLmH6PJqlJlaPt/alX
8N0pom8YK/5lgoq/LVAw8FI9M78LRf2J9yIxVfs2DORZeVV90WN88aBx0I0Il4bUd9nqX0q13pp0
ThNpbhXOAmgifCT719kFJjFkPKKEnt8BvQbIEB/xY3nic90qLlA0WkpPSWZ4Fb59lU5PIgPzACdw
M0WPXXvvRg+jfIntxPCkZR0TvboJcYuq6/7ZybLqqFYcLVMLPpnSAhzRAYKZkIKv3eHGEuOrmdRo
Pow6DGqpfpyrCUGI/FYb+wc4lJ/gmO0xZN/ZUbMzqIhthtxS9lLhlROKL0H5ocE3lwbdvIOZiiB+
Rz8rj55ratOU5DZG5H7QwDXKcPwcWtnXeo7EXg7Jx1ZJf/QADgP7TfBsaGnyDibGkLz3dblXhn2V
HicTP7eYrmua3S/HIil3WTRvUWrq6Ou53XNMPWDwU8ObGvJalSZHlWwgo+zEBNRwomYk81i/KUxM
KZ0hvYtsIGGO6v8VuVvt0Vw67IDRwvRDjW3Zp7jGL6dRmSiQVPVGn2T8BuV6PuSdUN5wHEj9LOqL
jzPwx58icrhhdKg4KTdRPsTRQ5ybw+TpiOTTap3kZ/iewwMoWkD5jop56dwlt5MineM012LnREV7
N/EEusvNNPoeFFHDlU7eKgJIRBrtzF0eqM1BQZ1vM9ATfR2s8Bs60veNmXyza3pJuixbei2wkzaK
rfvAAau7Ppqb+ww+1YMtcvWotf0LEkkwTQKqoL5Qihe7SjFe1fVO3GiZE9LQTP9uwmZLzMWjRdnN
2uLSbHlRoT2WbfQZQ2xAbNZLG4Mw1eKiXpKoJxulJ08piG8oZFSf6sRSPnQuhU/xreRhgfCCjRKL
ep9U6VOdmpuwQyyFAsSBOpKyp6Oc+7Uxi0Pcy6c6tp+byImfB6vyIJCDl9KL8aYBKI2xahtt7Kx7
KC3tNY7lban/SDoVm1oyEDozkHEGST8+SffpBFCdHhWctldHvR9Q6uuHO80KdzY9l9B6Ku3+QFN8
U/Ows7U3ZaC3GCmHpFMwDqi/iuQ7iH9qyC+c2y31YBew0PwVJ+lp1ylU+0K8mxcNAC6aaf4m7IX5
CuTUtEoLR4qh4rVo3+A9CSsheQiThZlGE3cKAQzq8efGDeSSvdREFcy2ktY3oFJAFQSOpTyVGLA0
BD499gz9iLPxU73wMZy480WmBq8p+MadKHlYYxU0Yk3hjXP5OSr2fRXflvH0IVmKSXiIBf6gOO1x
al0y3BH76ab/mHXuXdA77ibEGQq6UDwe9TkJ/RA5Ga+BVYdZfeQ+BarivFAZjHZidnn3V7Dy3EHd
9cXSBwC3llYpUFDM5T2Yqb6WLm+WBmvk2uFqzUbL3mQZjA4zug/TedeP2udZNretBJtbmPt4CgEr
J+7frk6IpLyifLE1iMMTjLv7xMLl0FHmW6Uc9nA79qkCIV6JEQyNk7HnnaXDf4K3DDQs+DvS6QBK
cK6K29/XXXRny7e4VQHmGDyRDHOatzhTf+PK5egMoN/K8RVzUb8sgLg6XOm0ytPN4JbVBh6Zl+W4
lyY/mqoFha6794PN+7/jX0wgoxuTR3ZWNXKLvRsV1yxLCCSD48eiih5A0m2IzRALYT4peGD7oRt+
mmRY+g4OfG/4+kBCot7mQUa+of1/38TqCx3uaNsZ2QDi2syhOWdtzq+gTfuLWfBHHIvH6q34KJu3
N3n/rfr35T/9UdJ/j8NI/ue/n/zb/yh9ePIftf/56y8J30rvm/x28i9+IWM5fejemun5rcWu7NcA
/+//+f/7h//n7dff8mmq3v7j336UHc70/G34RRcn+oTwSf9njsUuLrJvxd8rlgX/yT8sC6H9C6Ks
DXUYOUOkrRfu9j8sC139F7pYaFCryCA7MB3gXxRlI6P/+DdbhYChwxczdE0saAL+o/+SNHT/hYMU
YoZQwYXQYbz+CctiTbFQMQGhprtoJ6qGcNcSU0KgVuYWZuQDJO3oo2TOcMNLL/rLLYU8/rYsT/8Q
hH8XKVy0L36nDeOyAY0DtrIBbwQ3iZUCB7pSWUr+GPtweY3v0NNai8q3hV1lruHYbiq0nWZMywGZ
F9k1g6Gzg6OTYbLMmoWgyilFWDVCmRSIfHITKPFtoaRgFd1aeAbmtLi5MbR0gvwGVuF4haj+ji79
a94OBHLI0ga/YMVOBiWogIoVkV+JGD4GoiD+1EwK0gPV8IC6Og8FawRE34Z1tJ9ygP4hSOmjXqaL
VvcAruDyd1i5DyFgs3wIF1FDVWc5+GWna6HQbk5pF0Y+Eby/y4ySZlNiygNbct4Fc13+zF0dUXRH
7VrgKmm6083U/eBQM7i78lOWZV/tCRsBSR1fMrYf4PHTnzIHWpOTFwKunJTkPiloNm/JNtyjpUZ0
Kzua6k/KQKa+o1VcfnEzHOukiENrA5gePL9NInoH0Ed1vQTUSXFtqRaK0fr3OS4WUTDelxO3oiCN
CDsBngVVXTtD/Gyo/UiZbYEqNI7pN0XU7jGKaW7xxC52wNxij5yhfbiySGt6O98L2fhfBmCoDhEs
ThfJQfgNOrGT+JHRjI/Y1xtIhTXZA+QL5Yi4qO1NZghDeQqb9C6NUt5oIxob32wLNO7l3/I+XvBT
BLpElqDchiDr6U+BRta5BSJfftEm+t9ITaQ7ANlyLwFW7i8PtZbS+TXr/x7KXM26CqIgpFya+rpa
QxeYwE/e1EoQfOUSm57gotpX1BTO7MVldQnVFhYg9lqbLdbcRMmqNvFFBBq4FXVxaxiFuBIFl9O+
2lEcFANZJyGoSa4NRgoz1xVVquyogVayTHHjnGeTXInaxQYu7jc7NewrX00789kY1F0KxIQg1I9O
P1uiTEqMNE3iW3mW77o8nZ6SlmCYZ4r8Cmk52pnVSG8Qtx5S/5mq7xBymEgy7acU4Y+9hrIiD3lg
Zn/N/Ug9/fK3fv/7CAD48CDXj745Eienv484hawrZFW/LSWll7pyeIzHA/UZI7gy1PtttcgpEvgE
FwGC6KuIg/ChHJrSWL6y2W8VGPKU4m31U1hnvTfbdnhFovLc1JCdQsjLtZmjufz5b9oU+VhCTrdc
JNMNWihFbZnwqNTxaFWq6//5KqJXazA3LloeDqdDdWlDFMW11eclCfKmoe8ukijbjcN4zTrvnUac
Ssjm8gDAhTQlQIvVpZYarR2rUc3pTF3grLmhTDdlD4h74wLgx9CxmkhdUHx40MpmAt9iVPehQhsr
oHn6s8617jOYBJd8bBpes1anH6HI0fINEuCby8vy/sSx91UNlwRuPp2Icros9qBrLtC71A8qrdwN
ktRB68JsR3hDnnbBZ8sCMN//ZlAWCLFDlU+/CpRAzwKMl6fUj9uSBobIU+eDyaE6NMpc/KRhH2HY
K5Tvl0c9t9mwvPyvUdc60LWjz+hnL9bUaJvdLiDCLMqsgzKPzpVj9D5YsqjYMbHLUD/EzvR0UR0L
Md+A//FFmRhcgq5xnxizc0VF9kzgOh1mtYwDLeRGw8faTwPgiFENeSkUoJe1kLayIwB1bGu7hPXi
wJlfnBKQqRpHHBJsxCBu1CitPygjesQlmqF3lEzsp8sLfi6aIMPMnQgT2gSxeroMPWTNqY9KgFg8
bg+iQy+6ko71sYvc8vMw6MHh8njvpIiWc4fjFzqKnHKyutVmLtUK8bZCS33gt/Z3CY37bertpaM5
StOCSeMOr7KPiqdiMB36NbiTHlE9pSGcuekMMEAP1G9DPwN4tGLDvKZvem49UNpHK3cJDcai0v57
tBtCl60W9fiPdXL4OM2DoiDrUSsvBNv0trCm8o+vU4dnrG1h5IcIEipIpwOiZSfswR5zPwk1ADq5
xv0RQ3T5LG3+SSbu2GyTvnCvSEIt++70FnewykLgFFNmbMLWglxppOE4mcvcT9l01BKmwK8RuN2h
hF4+mhrQ0VnXsq0mwnFThrZ2ZRucOecMTy7xK6zh4X06ax1+VN4CRPV1p8A92lUbepIwfYHUjFcC
2bmhYD6z4zSByvJa89IseRdncuBqtkvFa8u+vU1ka1N8HmR4JaicidSaMFA6ZV8baBOsPiZFfgtD
+zTz3YD+vFNozi7N0FidyRwoBwbIDHf0tS4fqTMTNMl80bA3ARlCUD1dyx4oekBhK/Sjpoue28AO
PLDZ0y1IpmZ3eajls6x2DeqTrCX+NA6mOKtokaKBqA1wKPygSwTMIdAeQaZ3nhlFCNuT5aCqJPMj
FNeffz6wuQzIu2fxPFyFUbbrEBDKFU+3wvE106L2tYh0DKAXcBGKiToKIk761/L6vZZCnYkIvBTQ
5sJcUjUgAZ8ub2YYjYE6UugrwA8fsZj7OaNgusNznr4gatT+5ZmeG47RKGoQDXjKr5aYNJscJdAU
DzodpUFtsj+n81y91FGRPWM0pV9Z2bPjIZ6havhOwE1dvaxrS6mFrgyKV42yvSu4rDatwesy7BeS
dy6v5ILvd5DLd3SEymDL91x+zm+vSZjM4FG6PvJnBMWW7FfeyJRW65yp3V6JmqcUcGwRmfWVZf2l
6Xa6dRkYswe0nXUE19fyqTFKi2PnqpGP4ByaLlaWg48CbDru7WR0P5QCFUR/DDnVaIoCo96ihzOl
txV4wqOd8ATctqZKyVkdw26DtXTzd1YGCJQPInFfbJgYj1249INs0xjogIWSzn5UFyo95dRUnyZg
e6hxoAypeHEo1K9aFYDZqqOJ2nDlQny8vI3OPDwAaFtI/JqLBwU+QacL3RgdHOQZoGctAe9m1Vjh
/mpUoIvGxEsdOPf9TG0X3nHm9QtOCK0SpEDRVtvpqCttlTSfbpcei6/oyjVHqDMVHH4bexwjFIAY
WMqf/jo9HpJ4cKPYh06qb6U5689IRKsw5zTzoGoRTR3dwj4yQ/1MH4ZuP3WjAsINKP/ldXofPF2L
eh7FJMDMOKCttn8utAnBIBMnIw1deTRWiq2EA3fMe0iQl4c690ksfamGMmVhUpM5nXTrSiDzvRb6
LV3SdqNNorlBnsXGSik2NdDzkpZpu2BIapiUPxQlghg3jIPjWdbs3Fi1rOlm5vQYbNPeIcSAEcXl
n/j+/lq8Cy3uEguXXrTbTn9hDxk+qmQY+TTFdFzB9JTWbtzcAbV3fF0Jow1M42tvgbODLqvCaxxp
SrEaNGydHthgEPrdyNmkZFZFB4ytwNk0eNG9ApymrAoB8sqXX+L2KiBQxP3vYVdx3VLUYYQpQZCj
sXPMHLFozAKA+fMVBcPJ207jxiRRO13REDwVKoGEnbgU1tGcoYZ16dD7ThCZ9HfQWBlHlK8uD7py
KF4KpJiY0GnGopAMx1kffn2O5kwrjcjXCiyRsyJMtyLsMs8ylfnZBaq+c5anfVqAK4bug2QDCfK1
7b58t/UCE3coE9m0CLAyOZ26WwUkLsuPKONcPBrGGB5s2BwPViblBz5t/9luhujGJNIcJUCIY5mZ
5d2QFgqtdl2/N82paK+szPtnr8ulgygUD25caNa3q2aRYTY2hSMe4pXfjk0BasAedvHo2IBPKnkn
kzzfy5iWVUdZ1rvyYfQza4K1wGLpxCVI7fp0TTptDHslYPzWqttdT4K9y6FC3rlNNGxnRR9vS4B3
6jbUsuR7i178PRhsu/HmIDIoMFTiynV8Lvzh28s7QyCiRUX99PcgcFn3dYPBDJob00FDFWc3hs6L
E8KPvjz1syvPrvxVmURjfLUbyPByMakjByFNzcPUGMaXnkravnKndoRlAgEV0r04IJAYPQT9qH+5
PP6ZhwddIswOdWSWsGtbz1TAAQJbTGgzqP5NdfCGUHL3aWyG7kDzNjnqAP63Q4O20+WBz8UZE785
UkoEiEl5Tpc4n6PRRlCFgdVqgfm42S18bePKzlqWb33Y6MWhaLt06XALOx3FKmlXOVoLW3QhccUq
AgFRazaeW9rhJ9GAjrk8q3NBGxl6HsSYOsDIX/78t3ecMrcLCInx5lifbsy5gUtfBDVSZhVykH/x
tsl2ap5k1xyazo1rsYrCUk2T8vNqNdG4mdUkUmI4UVO873UbAZZJfbSG+KdQYu1QW+Ln5Zme2zjc
EoZD9shkf5nc/DbTSAHOHvLk9xtDjT13Rto1jSa7gy+vWZ9B1fY0uTL3qc2bq4fm3PG0lgczNVHh
mOv7OLZhYttuGiORVuRel5fCwwE3OmDzY1yJBOc20O9Dra7DosjGvO9ysIqLFpRjNeZ2EcAFFFTI
XYv/8JUNe/ZDksq4uKLZtJfXH9LhI7oaunZBxju4mZE2r1CcBIoA8yfGCXWTT9mwv/wtz60nQ9Eb
4enJFlqFXwOb+wH2f+zP0NcX+F68DTED25GjD1fi3bljT1glpuJQpCEHd3pAUij1Ls8mGoOU2JAb
oDM5VWHiX57Qr57O+tzjWkptGLkcCnir9wVqpLU0WELEHeLmZtKbYEfnegE5xXV1ALJ016sI4mk2
+HbbAGLo1pX8iRJMt9dRKT3wCISE0kMLThWN/hRKAZ4h8sG3dbO6EoLPfXL6gHTqbR3rUnP10LNR
u8cWo078GXYYcj6Q3arGFKCQceRG1XAG6WmJj1dWaHnBr1YIaIC+GOvgsWOsE9xptEtMBJvYz+Gl
3QHl+ixkPL9MMLa3ysQO17o6OzTYZ26dWR57Sx+uNInPzJtWNaABQwB5oBF6uhWUVmYhRlKRr8dF
5xvqiIXz2MQHVygGIkR2jKhROV5Z7HMpFkUanQobYAV4y8uv+i1utWgthVFDtlH1TrOPoH9ggG5H
0DXmAqmUrE8X9FoOQ1f2D4pWLEIydZzsYlq14sphOHPu+C2mi12KIJatM58OH9wRmZTQL6xQ3RnE
7ke7D4UnkFm/0q5aNvz6cy+6nhTCaBNClTiddhhmuvtL7VaTqWbc5GhBfxG5lWsIQqjavgij9C0R
druPQthj26FomuPlHXfuc1MC5MPxxMPdbR3ZMBKQY1dGPq0n47boSnHEQSQ+wir5WSOyB+K773aX
xzwTvamKMW0e3Lr+DqKhjaTH4Bjp1qCuuxdJ2B8xf3WOUPSyQ1el0cvl8c5cii63vwopk5sR8f7T
VbZHI6gKE22BGPyCH5ZxsbMkigKwvH50aPPcpWj2Xrkxzmwi7goOEGUxC7DFakOjmT0mY0ErhcsY
FWVjMPeZUOOdGM30w+XpvVtOEhaVC58Ot2nrpFGn06vps81k8egSK6DHydBavKKIloWhoHYVqPWV
qb0/rGxVLiYsnanfwpZePd/gV+t5nUFTiIwOkoU2mH6gwNXfVGpao+WmTUeJbZkP+VnbpV1RfoKZ
BSoUotaV83Nm6jSydZXr0dBpOK6CVYsYeq9KqlSliq6jobaFj/wb7CynbPLd5WV+d0cus8aZ0OUy
phTkrE5KUhO1QtTpPGz4QMVDvJ+s7VQBc78Sf85OCvzSr4Ewrlv+/LdYGCI+Q1ImFS9JIYpNIVRR
pTBxMtCALEbQcLeXJ/b+WibDYauySTE9sSk3ng5Yqhpa7YtcitE11d5snMprcJy9BxmH4nFLBzfR
E+N2VMfxC7gx+WjgK/AlVytzF7Y9CPLCRXoqjCGB1k7xpS7s5i4tlfKt75vuymZ/d5aX38qDiHY4
nSB9Ha/cELH0RdsIkv1Y3OiKiL7Pvdp90dIwnLcVUixfyqmofFiaypV1enekl6EFBpFLtCZJWm17
M6/xCcJlxFOlnI59Uuuf0B02d42bXLsPz+w10Ia8yBDXd+jvrbYAusupNaBuSSd1Cm+6DBcMquzx
y+UPf24Uulm/enn2kjGcfvc5GEoQN4niOYFeHkkWutuuqq715s+MQpOJBgwC0xwgd7kDf9vOiRaI
kgIzLrW5IW5rbOM2eo+T7h/PBbErqlZk7So392ouMZ4JfBtoW9DRnUNRK8nOQTroSt5xZguQWpEf
u2TnTGc1CoYBcMEtufSs4vwIDlfsYCZmHlhh7UoUeDcU5XDwi0uXA1NtsvHTZbMq28mpCSEpOo2N
Pxoi/pxGc0EZLg9/XF675a86eYUswuOcJ5UqqqBlthpqMIA/Z+HAUE2i3SDuEfhNakY8yPFZbNHD
eIQe+CkfpO5dHvjMHBE3J8Eh3edQ4xd+sjUaeMcyARbpDakTP2YF6Hmj6hwEOXTnyjvnzFA4Vrq4
xC04Xt71p0NVoRo6Yauhl48AzDaRPco6Jpnxbecm6eRfnteZBaW/R+MP6J5jEjVOB+stIO9Y9qDy
gz0cdLvEGW+bAAwP9hGt/Q0t2eqzCfd0AYqH1/w5z82UshFaJSpIm3dYkRTOcZVriHg10vkaBxQt
8xArEScAn/Ln07RMzhyhCnvsdSyeRQJVFhsSLxl1C4FenBU8inTRs9Fh1rGFK2wgsuEWn8OgSr5c
HvvcLC2KjQC9hEaysvz5b1ElNnt8UnprQfiTAKDtZvuilyY0Z5w0Lw/1LoBZKik/RWo6+/Tl3dXz
MQB4KtCRdT30QLTjqM79TadY7ZUJvbv1lxYTsFNBhcEQMEdPJ+SMWoiqpVgEwfLixspwrhsnUTyA
1tIP4dhaf3qbMR6PflDEaKwuxqqn45kgCpqyQR8ij+Fo2xFITLrlygHmhHnlnjk3NRD3oOToEr9H
yqVDrEeq0qF0TK35RpbQ+BGsQYug1Hmze8Yg+/hw+Zu9M1EDg0b2vjRPqRM5/PPp9NDRIrcjrnq2
pBy06SdcnTf47Wl+OYX9c65ZA7SzbJq9qRZOA+lQQVTMnTW06FF7c61S+Ba8k78u/64z25af5QJd
Iimg2bkKQ73SiJb5O1zsUfFV5YrvPQx1p/3kjPPTH48FBmBZd2rJOmOeLoFZGsE0FmiNYewM7qCE
3JMXOVK4Itd3l4c6E/B+of54EYIqxSPudKgmwk46l4i5NfCAd9GigUYM10qkSlCXjUTTvzjd/KF1
8/Lt8shnFpSRubUW8/Ml1p6O3OGGWDkTk5wTqW3qHuXvCtAvyvl9fW1PvSvOUINTeY/z6UiY0c0/
HQtBDhyKw0WzLwdkWRutdkSyfNinKA8eUcfKd5Pog31tAMbUbSjToWsUf36POaTNCwaCqIQpyOlv
SGaccyqpLZr9wJ76eTBuskLTPLPojdfLS3vuowKfoU5HnofR82q6If52iCNioqobNq488QRRme4z
EtMJiqk4l5PbwtYyEqT3/vzxA6QW9B30FY7JmijT6BKgmds4XpBXb/lsDwikMzKNlvlKuevc/uEt
T5UVoBDQ0SX4/3aP1IZbT7ioOjw8kKec0bM79Gn53RoG98qXex8FQQFg7Mhbh96H5aweBQPAPPj+
qN4nOQDCErtTzxwaA2X+0rqTU59dGe/9zBjPsMHKkBvjpLh83t9m1lllOlULh1cO7VsTONmh7+LH
sTbG/eV9cm4gCiug7MFwQCtZhVrEyG1TViai4yBhDmpITC0WhfjavnaRnB2J3OvXYVfpNJxOqZhc
AUESQVor05DXiU0Ewet8XOpiyv9iUtxZpPw2z0WcKE+HQuwtmVAygiwLZfFIryEF3giRPZbIE/z5
+vEgXS4E7mOKOKdDQcpa6qKV5Ykgiby0NaIt4r4tYAbd8v94KEgFZGM6j2HaYas9USk1Zec5szyz
pp+w6bpAO1R6UT4i3DN8vzzWmf2+FN3o6C/TApJ2Oq0OXjLaClhuVb39CnR2fOxDDcMPZdEgBXJy
uDzc+1ca6NBfrswQ2pYew+lwmV0gAqZhk+nabYBbO44giZ3Ff1pwIvDzqf5BZnGyVpNySWEnStAW
5Qealjkmf3ympj0GiSwPwAHpZVye1pICneZmpwOupgUlBiUeg32opegmaAbKuhQ5auTFZuMhHkTs
t25RXVnL5cSuBwUCYcPO4W6FGnm6lnBxg7FBodnrity6x/Iaj1Vjyg7OGMU75AmKbT2P9hEWknHM
i2l4uTznczsHoiZ1D54S/zhl/R65SAM7lBIMy1PGedHkSBGVMGS+y/mqBzC/2hVwzfLR3k0XZ1X6
HVRDANqfTncoe06emDiAamN+SQKpWEjQD+aNkzvltere2cFciKAW3AhYXasdVJOgpqJlcmOR0dMZ
wvGIDcx0AEaZ/Gnbm83KmbDpocFAhOB6Oq/C7nCZmjFLGdAshn0k9OXB0Hpq5jTPXOBoH+Egd+Xa
OffxoN8sFw/3DuXS00FlqPStk3BC6qlND/SKpIdPN1pXY6Nte5mofx49yf6oktBQpCyzfuUaDrFZ
j5lkJfNq11t2DfbRUI6uWkYfLu/L94XvZUEX4hQFYKoz6xhTCNwQm5iNYhmKO257rcvgveN2fmMA
aX6wMUD8a2x4GKnANg6j1kgfEj3qxmQYV6Z9Ltyxefg5gN8cHhWny0y+mgZ9L5h2NSV0bFHnK+1I
XHkdnYs+JmdiwT2Strirk6HUbQRaojdRjgwdj4wq3WD23mNCNfU7KzB7r40L+8rVu1xC6+NI6YTK
Ba9tKvurHWTUCOGZgUUuX2HOYCQ6CHX0vXZIKytbOSHOHCImf3QjLEkuf+Bze3fJJGyQdqAS1z3f
KedubGpheqYT5ehqFzViUdPiFUqXuUeQgipjemXMcx+SFJWmL7maxQY7/ZC4JymYaEymB+Io3E06
4p+IFatXWFnnos7vo6yiTgAyO8aJhhIfdgY+JrA9TpLuvI3D/hq459xQlOcBEvDQ0OnvnU5oELXq
zLFmUiYXYMHUYMaMBcB/UZmxf/l7vYcOsl4wmsk6iW9QU5b9+9sbdx4RynNwJ/EaK+pUbxwXb4fQ
DJxXNOqL5Jikkb7PO83NsKOiGhxYA8iNYZErv/xLzn1FGmHw7RehAJ4Ipz8kLkRXaholVFNAmeil
tDHxcebPl0dZdv76ZCxPRJqnwKR5mp6O0uRBELpqaHmlrHRjk/VWcAvNDj2qQQ5YNhh11H1H7z4r
MCIM2psRld3yygtoGePdbyBZgtQPxR4Jo9PfwL2YVemcWl7mYj9fyHHeWXY/NB7Aq2qPjw5KTVYh
8ivH5NzRBCf0j6QBeOTVAovELGXoUA4fR1S5GhpLWwx6aipXvUDZTA8QK7+82OdGBJoGrljl/gQC
cjrRotTH2EKr3itK1XpqVUXdDCVxPESDypcx1M8rA57bQwusGBaZSfD5tdl/28yK0gddE0vLI81N
tpMRlg+DOwZfL0/r3PF0lkhDJQPKmL2KN3UWGjaaOJYHqFFsMyN0/D5DDR+PXPfT5aHOrSAVSxfQ
OpQh3rGnKyh0VJn7gUBuRQGMXFPR4eEqmLNUIPibMZ+u3InvtR8IB78PqJ8OWOponcE+Mz1Zp/0t
hnuuJzoj31qdg4tyjf604Q7pTtVa5x7ru6/O0Fi+5QYIHSK1tL88+3O/hvuZQjxIGqqR1uq0Wo2C
G7FFsjXXRf01BiWLGGFTYUQTK2b+Vg7oK/kR9ihQrlItV9jFcX6HbIVCIaJQcDqZZtT3ruyyM98f
j9dF/mF5g2rGeo0wbNKckbf9BLXRHyW1UPl/OTuP3biRdg1fEQHmsGWzg2RZluOMvSGchjlnXv3/
lA5woKYKTdiDGW8MTHUVK3zhDa39sMyVs3M7S/bz1UibA4SOlR7aLSMhffhP3WbleV4VeydVkU+H
EEW0g5nQ5rVBtG9VDQSKgrC18ovZLoSbuJcEHf4rO9tLOhT4Rh2SMVm0vjk5q1VW4zCofM8y7f2M
Lst9nTWfVgPd+ttbR3JwuOBprTgiVSdNuN7HU+pVMOepCDgtzn35hNi4Cuzt4rp46hlWmu6MJ7nT
gePQ4uCeo7Vubr7UkCpubRTcPJMD6SbpHOOwaKV6iVO3Qf4J9+zPDsKze1U+6TRhjrmUWKAcbGu3
2uT1zoxXfICRE1Yhho3eoaaRXGZr+Gi21rpzIiXPJ+1GWveiogMzb/MB02ZpketdSb20dKLGgtGW
1Q4I8XAiyoNbDsW5jRb37ZSY3SFG/WRnfOkyvxhfbLAXF3w6Dn29ciEGk2muF3Q+s2OX6+593wLq
N8CSH6wl3SMRSKJp2rqwKohOaDtsYwZXjebSnHMc4aquvsQO5gdZpYInaLz40oVdfmdoWX1ArUnf
Of+y6RITEcdz1fAAiL9/Md0lrdvc4VoJIIejEO0gLmEMiXFIlqp9XLOhQQq7+WPcFf1ryhYUzOh/
8rE31xsAjoxHmkOauhQGSRZw+MnL9IGLdE/BRHYfUCKBMMIW1knnr+dXLG1ujAt1z9WOYCCPVn9Y
0O85jXQRdpZSdlJeDrW55ZbR1kYrdwj8VpbSbVLtkmuh5i+1iZQZgdDp9gX0mv0lYAAs1vNzShV0
cwM5Uax01O5IL8NQ+d1MNq41WevhQRRSjQnXuKgPaosT4CFdxvFNZeBjamdLEgVjigmMkpjtP1lk
Yes2pOtHFJidf2//QsnjwrbC+lyoioBg2Zxl11iaHPkFJ4iKcHggMv45RU1zd3sQyRfmWeEJf65C
UbO//sKm2gy1Mw0O0sfw+9BZTM9zViOSnzh7ZOXXUgMUSl+Otcl6k6WfvSFEXcheWmyBvXZ1tECx
y+WnHnvd76SZe+0dpAGcecHYZ1/tqTMxLMK5GOdYdJVd36G94ByLecDup1bs9o9fWqFDRDOIOjUP
4PYicTwFsV1QMYGdKv39pLTzIW/RF46nxt3JVl9/XLILXiQoT1R1iPmv1x1p7kx10xx7EcXSH6cU
mVF0SPudSOj1zUiVmahBZPsiUNmEp4rdG/GqpCSqBGknd8Zgl2iMuk6Wzwu0x7r81E2TEeh0HP4U
R0T6RAZH+EVrllbi5ni1PTwVOnkWJtq8BJ2m12gTCUv2Ps+CP93DDEWzjOufrI3k4notwybMjTRv
rMDxyvxtFqfqZQ2HAj8e5ctfjERGIShLrhj0eiSBx57RX+GreRjuljZSvbClCWtnzdgJxV4/Lfz/
iY+IGYhYXhEJ1KoCRp6HZuCEZXqJuuQr91l/cuY0JeLPJhxTsz32wus7+GpMc/PNsGpG06NjzMlS
xkB1I0zwbL05JJh7n5JsKnbmKDsEL+a43Z5YN/YTvRzGQ8/uuDp6c4piw9s51dJZ8UqLSjt551ad
bm2d1ShDC2j/OGGt6eHUhK2q7VfZOl8U243OtzeJdDxqNXDbiGth2F1vkmnK7RFZJjOI0R7/oC2d
e3J1dIwaJHaDyOr26gbSQ05bkpoMMSZo7Ovxhr7IE+qk7JTMLU6q1SFAFS/zOzjmaIbrg3tQFBuT
wtZIdx4P2UwFfZOYiw7Yq8zEbrt06lLPDKysjy5tOpOHKn15aWe1vdMW5evthZXUwuCu0jLnyeZG
IRm6nmnTjngIGtTC9FgJ74DbVPeh1a+Yxk4oU1n5cAzRPMRPIFZ+uEb5r5ape6U/2ZQBrQrCjC3U
zzb3Ni/p0mrOTP5do1HfWKkT4a2oWHcdAhR3i5LtwXxeP9DMWQMA5tBRJ0HYzHmoPSwPGjRL8M7C
dMiF893b9XJsw+r77eWVTo3BqAYJ+aFtitTkiT00NbUMhMXqIxbOpT86CH0N9py/qTQ92tk9kl4D
o5Gnu1Q2UZbeRs+G3s5ThYwK97aAZkUjqtGFnVJLHXRf95L6Llci+6Atk/kOwbPuXHixesBf2tt5
QGR3LS8VHWO4UAC0xD31IozXAYf2dBstImonJAWN+KPH2GtsBMCngdV9gb2j9DvDyvezKO66IKYI
RjebKc+GHGdwTFOHtvcoJLed/mGyjPyup0zy0xgU5Ze1oLOQI5r/pDvhcJ4nZdwrykl3GOgGQY1D
cWHLxLWTzpjXqKbu6GXDpaiy+CsOgx8jvP9Ot3eYdCRRXgC65sJm2NxUMFSpBoSEI0XvGh/CBWXn
wVS6u5UCx87ayoYiqBcnlHIj3fLrT9qodrQoKkPpi7lcEuQEkPzH6G1J8r2XWjqUuH0BiRKob3n1
Ua2Y3ZRwK6VkYYcYZvW/a5alQWiPyc/bCyg24nVlGgoD7WpiD4AvSP1ezyrPe7dd0WgP4Eq13/Uh
4X0x4z0qqOQiQFYHtCtwUIFR2qxdu2q9NtCTD9Ipbo/20Dpf3bkdHxRb/9AP0bIzKcn6IQclkLwQ
0qjYbobT82keNcU0g3ypIYRlNt5zcHy/K9WAcsvtBZSOBQkEQC9DvhKEgnA6mUWZsC3ggcBZ1p37
3jJ/GN6afb49kuRV5j0mfSNBF8jEzafCmhUZNYdYKh9qwzwNlhG9x1MTnwkkZ1sDjWI3AbboKfdw
e6ed3S+7WUzg2aIqy2ekmXu9UTor0+tuISaYVCc9TanZvu2S3gwUV+k/5VmOpIKTYsYYcS/dl+mI
6H+FxtntJZAttjgU7CJ0k+ivXv+IuQoXt52JlnvF7LFX0JMar3ZIJqAQ6m7nbpFtWqG1+n/VPeqk
14PRmNYnNSxIdTIMeKOU3oI/WVN/aodxzAJrbZTlLzbTyyHFFnjxbMzxMrr90lmBZ479XacV87HX
YvddqCV78pjS3QTDD6lch9x0i8s05kqN84Z0EQNsxFRJt5rzDE8JvzHXUfA7tbPP4ey0XxR70nbC
LtnYKBm4okEkHuzNNOlwTFXDhRFURaI9eB5qKZGuYRdjt8aR2uZ0HKLiexLV+c4nle0fNg9PE31W
qmveZn3Xfh2pz5rYoDrq2UkwzBlzwzxX87Ie/3yrQiyHGvZMSbY3d1Bponqy2pSj7ar/VTqZ9VTY
eXeG+GLtTEq2T02N4jqhuodw7CbHUqhto4BX2UHB5RqM3Wg+jXMLi3FRheKO8+P2xGRBFggZGv3w
vGndbgs8M9DhNBcIGbcJYzx82voublIsSEO9/OFRrP20wNILlArCWaJM1vtioXWcYcy501WVlH9g
33IdipK/mPzmOki8UR/slvgSx7/IV1pleagr4Otrq32t67WmNG8nbxqzje7KEFCnpxYqm8yuqXFm
KIRF2B5r+Bkcbq+QuBg2bypXJGwESEiA67ZEtLCyrCGceL7xoZtOgEScQFUjA396YoZxhpyGBOWe
BLfkIb8adHNb1TmyhyE1XsHVGQ+Vo3fnEOT5zjMg22sCxWNgLUWIua0gFqEXJtOU2EFS618GB+/U
tQcnYKnpgxaq5fvbCymO43YhqVeISjgDUt65Pq6Lok9Q5DQ7UMNK89Uk0v0W/9nHRBuLS6TWs7Ds
UH0jpvY3hUXydHt42W1hWWwAMENwPbZgYMtLRwf8DKisBAnLsEs6f8DQ94CVdHn+m6GAQQAZJ27Z
5gsrSl+dKUC6dYUdHWLq5ZGMv3mXarjQ3h5K+glhlVBx8p55mdeLaoVZXaA5Si97SmjolJH+rhkm
LUCoD/moGn/G2+NJV/HFeJuNiXxj3U0o1OOurmDgCfvkQAq3Hj18WXaGkk6NzrmQXaLjuM1+XHdJ
5o6CXhAhAvKGOkU+46JaC8PsshnfWmbyx9KjaB1QTIOJxzUEZUZM/sWDbRcU7OKekj/cbudQDInu
NyFOLV4a/jGVejOUmPyLoZrOw8se07MAOKLtJ9owBF1TjjtVZNmRo8BE950qMlURcc28GKXrRq3F
ztAJDMXrhMw89j5ZqHn3uR6pZysmAMxrDwvdZK2/697crTvfUPoDuNXBQLOysAs2PyAMlw5xeztA
SMTFBDcDcGGMo/e7qEwFOwjOu22MyklRojzQ3GRPGEC2XbHgoBnGU4omz+ZNqUx0kQnwxA03lAsW
WnUx+W7sGh/nNUnDnadCOlvBNGK1UbPYgiOhjualFTKa3mkzRszT8G5FWjOIe0Sr7CQpkGrEb86p
Nfvtas17vRpZIEangFI3fSsKQps9RTtQK4WXMwzEuEh9dSq/DmqqfNSssD/pEx83G+v+0BZdt3Ph
SfMJIfdP5YvkSd/WGGenG9RWGGt52rD+HM25P1GIry5uNXr4Is9MWqla/IBsF2wqlA+qKfVeN0P2
aAqTA74039zeEoMMpYMYv9Bcpob1rslD9DEjHDv37Exk9xItTzRfhagF9NLrPZ2naIWkKnh0S+3+
M/NOO8U11mxzbvZHKhV7nHvprJ4fEuCR9Gq2W7jM3STsQUd2Zpse1pnOk70ue6UX2dYVEQC1Nojd
BIPXk1IiLLXmgcS30aPZOCh9u7xtc3QuTwtiaAkedtj9HTno6K2SImtYqzn5/BdoRp5n8O40aZAA
QtLj+mcgCoztiUalDZvW6F+Vlwabs6m8VyoH++lodjAaGeqT6laGbxZ5dTHqIdzBwsu+78vfsL00
1bRJsg70ZrLQaVbWuH3QukK/ZANepiqA+MvtJ1X2gbmhHCht8JResZXtYTZtJ6JkbFbVdKmsXr94
mBR8vD2K7Cak1ICWLzQbxtk83FNM1ZKGoxVMuG38DPvGLHy3yMfE98Zw3MO1yK4i1xS1eFg2qBpt
1lAbnH4pMW4NFCNtYZnidndfJzi7HdzYwIap1xJoBaXdp5HfIyC9V7GVzpa4AXlSLgM0DK/3kdlO
Y650LaUFa3JPddEtlxXMEnSGedrJW8TCbcNatqWgE6GLAaLseqhsWuxypXcTrJZaRL6W9d7BUZYy
6MFyHhOUWYNsKfY4FNJRnzvDOv2VV5umKREtKkTnNrPz6q6ys08VrLOziijDG2VCPrCMOKl/voUo
wlEIfgaYbNvflUky+lwci6t5eNtG6vpZG5P+AuN095KVHQoR0FJ2N3BQ3fr+UNucp8hBcSxvccas
kNV5O2lVtHP0ZNtUZGxgoUAHudsZjXlrDggKW0Fc6cZ/VtmVU9AiPn9ektIM4BUm9z3aa8CF8mmH
mSLboVy1gOz5j4O3eazNIdJjC+JbMA8xdutxrvshq3EftdGe/Ih8KCgMREBobG39wDytAbcXUQZG
S644Lk7/vZvD8YgwQr8TAElGIp/ERQ7tfl7i7SXTTrPmmRl4T2dIzANaMeH9OLm4EJv2YJz/eDei
u073GyYwxcPtFdNF2jjjBWIH/RIlQW9qCiKt7vI2zsgubw8leREYCowTW4Q+25aLa5sQooyUGklU
DcrvFLcH/Gz1+NvQNg6g2mIPoCp5jGl3ifsTzVvCKrFtX4TtjjZliWpzpWiVWyrvpkJRP9UhMml+
PnX1dJ8mde7iVNqasBZXJ/eVeVr+vT1nyQF8tkaiEg46hAzs+je4eWQQLFP5GUw7/Tx6w3rsoGn+
vj2KbMNQ2IfeSWGFlsLmvW9Xslc0EAlutBCXvH5KfjYDJqAhYchOLiQbCp4QdQdyZe6wzaLmlddh
PjibOM3H7cVwG/upjIhsbHVX3U06FC8CHphgDmmWXq/dolJdniGIYcNcr3hmhvFdNkDlHpwo2QlW
JJ9J9Ck8JOM5CKCnroey7XaAToqv0Ggk8ylOcuecOFQ1bn8myQEgGOPqp4MlVH82aZw5uEBKxGtD
itwfNX2o/3HHqfjpKd0PV0/6H7eHk6yf0OQQztnQSYgfrifVuk4eVpRWUTbp6nd4JaHD6w3TUdem
vUBFtn5IjohWFp5Z2haGxOPTW9pKcylpde2C2fdwbKLM3Fk/+SgmkgUeMQn56PWEwibra1q4JpFA
VV4ISfQHF+bc5S+WjZcRiAeUA9LA61Eyr8dtraGfEuGydsLadyW7H9W3o5N+//ORIL5wyfM8I46/
mU+ptlWP6gyV9840H9Vy0S/zEieHzKbDeXsoyV1oI+iHLgHK6CRdm6GKsqSX0xFJllqOKXJUG74W
KvFFiZ1/DSWPTR8/FfXSDjPywlZHPHt7fNleRF0QgiV3sWhNXy8qMRbEq5LoHB6weobC+bkyK0qX
sbEuX24PJdsljIEFK0QhqoebAqkalllRIBkQmE3bCbH5BWmJxtPznSnJlvTlOPr1lLJanxqIcJzm
pRu+Othb3q2L28BwTPNT46z9eSxq6xgrVYgbc7dn7SFdUZHrgFCm7ry9TPq0tqe+485fpzJ/0PGx
+Oio6+Jbofbp9oLKRsJCU4SRcE9eydXN60rXJNFpwA1ZdsEK1/sQd2TpiObaO2sqiceZDzIhxJIC
+ie+7Ysne/Zmt8o7en0oTuS/vMFU761ezb5HABruUTcrHq3ZGP/iwNOUoH/r0aCwtg2wDphEniKn
GSxpZvhxT1NkLMP+4oE0CG4vpbhyN1mOeF9EZQXhR7boZn6GVrerAVOy6WeSmSwc+nNSVfmbGKvw
U9tb9ROK8cp/nprtlXVkjw+vG40hQFVQjzdDt7pej0oc09vMdKiMFQ2f0lkznzfCOHZq2e4ElrKp
EuZRyxAkNNjF11NVErtfbIJzQPu6dTei7OPrc9gGpRF1oreo+1Vftsck7ofj7UWWXQCQG+mCCJ02
9HevRx7hIzQrRy9gvObgzXNc+KpXNju3t2wYYllRq6Pg9krNqynMNClq0XfPCvN7hb/Cuc61ZScy
kZ0IQgahyUp3ghldT6aNIZJEIXpkq9k8VUVmneuuUM5OrZSgta36kIZKtXMgpDPjOWKfItbzylqr
r41ONxNmRlcwDyYd9vm4er9ufyXZxHiM0HtD45163PYrVUrs0UlCVUZXablUU+8j0tkdiM87P8mL
2h+qZNi5XyQzE4+fQPtCvH8l4IvwtVqpiwL9wRqG0XdStX7Tzsm8g8qWDyPgxIT8IAo3c0viCOvo
nHo93gTK73qx8s9a7ex106Wj0DUG9811AmbhemvEhUFTIoO579S2crEjZUn9ZhjMnR0oeefQ8RZu
fVTVgJNtJmMWY6WmA204y0nNx1JTfoRo+SJbb9znILLe9e34TZ3xd9BHd68+I3l60HSklyRk65Ei
3ExRqwFFFGEkxNci703ZNSjKmpk9+602m87O5pAOhhyv4HXxBm07qw1q1a2ZiDZPsXhPatg7R90q
aBerQ13Nx9vbXzoYq8nXg6lLBHj98cYuihYwlk5QNfVvLsfmI96jmB2syR67SLZNYLMyHwJagEKb
kcxOKZFGCOlnFE17QpNkWv0Fz669nqZEKQ8ILUUmQdTl4tiSLfJJpXbX8LHUFsXKetHjh7Euu2Oy
OOMlr+DvBfm0GkFjJ3gszmOkP40I9J8SavPRoZ3yBjKkjYp3cHuppRsYLDGFFKxeKClcL7WG4r+y
DjB8dJ7Wb1kbD/ekyPXgN/MQnlgP10OaBi06vzHULDnYWVE3O/G37HNTYgRlIyq50N2vf0OVNtDd
sxa4BYnAW6j9w0Pa2vOpnfTdWFtys4LDRzcFXCZ1sW2srSVWOBgUNKjaxu5d1VfKebGG9mCz5f5B
LXA+6FHS/cV+JkcXIDQi+VdaG2pqd45SACrMOnv5ok8413paPnwrSGj+4pxSj6YC5+LdBlTqei1b
QM456tFcCjrq3H6oh85/mZ4X5XloWtU83d49suODQC+EVmGgAxjherQRy4w0itg9MeDs7Cl3a9Sq
zcZZ/oKmQcKJFgMAIjbI9kYYkH9RyKDgiK31O6fV3J8N8j7/3Z6N+LWbABSXM3hKaA+K+vNmNlFv
e20Ycsep1ILfIGWvPYXQAQ9xog8Yh8/JXpYk2/gmdUVRf6BWs9W5wr858gANIn7gtfbJKIDRpVk/
nIYy3JMflw5FCYfAmgYo9YHrL0VretRw0oDBrWA61vVGdmnHZjxWbryHZpJdKTSo/3+ozXE2WtOp
2sZD1M2An9Db9Cnsuf/a46aJovPs+dOqrcfYbHu/SJ16p1ci25KA9dBCAw/IhbtJpqs+tXSLdldg
dqb1PoNxciqmot+JAmXLSS5GqETpkk8orpmXuVhODj2lYCuyJWovS7hguw5E8QE58el0e1dKnw5I
xYJE95zSbj5dGlVg5psIVFGjhdZdm5PFHnR1bD1fQZQT2dUm4n6eI8rHj/Ya4ZyCtUbV+PZia19B
9M9nvWymX1NvKtXOj5OtNpx2wADwmsigNt+6g8SUa4ao+5tF/XmpwHgA8v0L0Awm85TQgDqJ/NC4
Xu0orkM302DOD60WHh2z+16pjXKJtPVvrk9BiSRwBIFEefx6JCLy2Zp0oJHoD2NlYRctAge5qmFM
mlFD2lEEkO4iSnWahrAWWZn4+xe7SB/LudYyITtnNfE3jzLhJc1V/VMW5vZOaVr27gm5EyoHCBAg
rXo9lAqvIu4LgZKBSXrUyXiD0p2oT+tL5E/ONN8rdqx8vr11xf90e6EKmSccQYTZ37YmqS1lbEKk
4Sy2ffwwW7Xjc7XWpd94nRrU3biHipMOSDRC4vQMEdksaIjBgltUM5p2mKkjAKJ5PxoHYs/YGfE/
cWXsNYikq/qsfMzOEONeryoCOYq3qHTYIgwMH3Ojtz5rSjGcxtXI0TxpEvXQI3q3F01KT92LYTc3
ggWztceziRt2UvVDm+Q1jbB6j9QnX0zeJuAuNDW2df/CsBU9FkIOJYkGGael4V9roTF9gNqCxRm5
Ifrnt3eM7EQItWztOWfjRrle0KzNuhGUDy3L2LQfu6UwjtFkOm8z1012ok7ZIoIFhRZAoERvdjNU
pGIwMtN+CqwhyWK/UMFx+Wgl7OZpsk1CXQvTJeJXyECbgRa6TaVWwG/vxgqXj8ru11OoTU19nPUS
o/Xcc4/e0PT/3l5K2TPsgIElpAEwRYZ6vZQDmJ4oI7cKYqgs59Tt++9rm4LFiBPjjWUo9skGN3FA
U76F92p6OxeODPVN15m7DV4m9ZJXGXiVa9MKAocOY4OsHQSb6smKserzcVnX2qBdx+mhN2tc0c1h
Ang5AY2f/HpwTWRC3Kba61HLvgMgdK4jEeRhM3e9IChl83FzEW1VufEAnjs6kTJngderZeqvTqMF
qAJVO+sgHRXsBv9wAwIyvR4Vlv04DT1BZWqooqJYGb/TbE7fIOC4PlYJ5TfolXvSotLF510RUneq
IDZuPj6dKFyl0NQLYhBfJ1TaukNXtvET6i/OIQY7/NUDo/dQ8tjhA6HaxAph8o/bIb91exfKTpmg
H7ETgFyZ2wBBd2J7xGWHRR/j8EyugESdauxlkPJRoN6jIUw5dct0UuYc6O5AGm9Pa3pn6FP+YKeW
snM5iWt1+5wJQRv2EA1zMB3Xn3JOFcNoRX7gTXlH1cW2z+mczecp1de7fnAqvwqRvrfTWj3fXkWJ
ypVokUOiIjcBordNW51BQ4m2zlxGzYYn3VXUQ5gXyxf04KfhqMD2Hs5ZZui1P1ru9ICzaYaGm/jg
xWw9mY2W7sFupYtBxwORMxVpzK0AYRU2yDp0jkPsEi4/jFnVE8BeLg4teo207b2pRWjgtIb5gCTp
nsaQ7GkiD6Q0ShWb3v7mKOMUrBnRKrwOwmJIH5W6y4O41JV3kZk141c1jsy9+crOscgqdJUKjrCL
vP74xFaJ1U3MdwpDz3qr947zXsevUH2vz43+lC19e+ysxthJZyQzBeDPhQXoVhB0xc5/ESJyPS4p
nDKU0x0tfZfrHF9tLYpfXav8s1pjuTOc5NHAzYB0FH8MTSgDXw+3ZFXWUIBinw2G/ZQvLYZCEEu/
2WFpLIdl9Mw3KNZon7xSeMSvyp6+tGy6lGaeiQZs861O55K3kaLnpitasWHtKyOyBX5GAfXb2g6e
CKnc9dfO2RIZ4eZYk30jcSHkzaxXZ6stFgRX2t4J5q6Ov3TNqJ+dKYueYN/Yv5JsKPzF7uvKTyzl
h7EYfYA0v75zTUpOE78BMA5ivqC7t93uzk5xV5gXKp5OuZ5bu0ZbAD7aJVydwrdtqHew0Z3ilLVF
unOrSUIu0jd6+vBmSLK2ChhDYdkApRl6KZLlQ9PX7heYq+6dtnrufztLLXbrq6UGO01HQ/RrtgCZ
wqDkESNuEoxenT4SBni/HbxX54MX61jMhqmmV0QDWfvoTJFS+4taqvopifh9fqmmXXVMaCohqNgV
MVddq9d7H0L+C9kJlA54OLedY1sZ4mLIEmR4Q2fJsbzpiweqx8bl9krIhqFcJhAh/ItXwfU5a6yq
UKuEPaeFcVwFS1KBlmvyNf94exzZeWK1QXiBLiDN3EQf1lClvWegSwbcK4sO2pA2n9ROD/2eZAVd
l+jD7fGk84LagoIDttbcl9fz0oysXFyXoDpxl/Jf0AbqL8ce9rAu0lkJ4BNgY+a0Vb/u6tJUFwcV
p2Jdp0ezSul5IMEdNIrTv0euYu+ISO5+tAlMziVlDmATm7u/cun5pensBPU0KPlBRXOjPBlW3EeH
eB2K6FxpgNePmEHH/9xeT+nI1KnJZx3xx+ahs2vXWryO3MFVsvTTYobRJ94KNqZe27z7hUbFsFKW
4PaosleAPo+QjqEP+KpYODYE4UpK0F6PnjEAjFq7t3WmR+8g8MG61VJDaU5JYsS/4zbx4gOt1+Uv
KjHIUgM7EDK84Ns2a26vWonQNzVzs9Mamk1qGX31ysxbfHNu9lg1sg1FGQsIEEhZTBQ2x6TzrIEg
jvCqz+PshN9m5of20jyUUfhjJaHfWV/ZV0Xdi0IzoRPdp80r6xrTpNPUdeG4Gg9raLSXclDfWUvZ
nL0F0Ho7NHt4T/mQ5LrIAZAPbIkrYa7YBQVCvIOQFwPfNDWw4Xt3QaVx9b5Vdlq8wSHJ2kEgy0YV
qkBAKlhWzur1daDnLrZvsUp3yaA8USixclSsqL+L1tT7YeNmcsAXalfURfY1X4y6DZZtJIURM6Mr
oSyd+uShAHaaC3X5tpRmrR4IfSbdHwadOoad2I+KPpinBt3GQOun1UaYCZSjHavGZ5ax+xil1fKI
iUD/dPuMyW5KtLWE0xF2gLz510tjKEvUVTQhgniO1nPlleFjN8z1+fYosscd3W5xmF2emm1i1C6h
mln0gAIcEEAwF6V5UDNbDYjh+tOfDwUbgwoj7TXq4uKrvIhUNRWXJq8nUtW8ETNpJTX9lArYGfGp
ZOf8yNYOiIJAOiJo+so5o7AJ0srMBdKb5tkJOyrllOvOuLN5ZWsnCFjPwE0QBOJXvJjQnGYYYhui
ylYsvwHkRRe9Xb9RC96DlMgGIp0kqtKFxfDWZa9WtaHOG9BqSkvjLMyM6WCW6DllEdH+H38kTIpg
I9CyI23atrjKNUvzUUAdK0ihb1DEz446uPMDVMV2J6SVzIoYj/CGJSRz2eoZmHpmwmEHPL8mSYgu
/ZCdKkrrP1b04/9iKDJyMHE0IWgTbL5UNKIaMEHkJcpx6jOF/fjoJKgadKm2V/GVdWPI/wQPR2BX
EMK53hXkQbGWpbUT5KlanTW9UQ4J9pLHZYwGv6TGfJgzpzl27rj44RJBpyu05hyvc+nH6rDcdaWV
7yBqJPcdDS9cTIUEOM3fzXOyuGXe6iXTV4ekCXp7hIFVacTHup0crGnYk5yVjocGCD1SG3L0Nnjl
ycYgrQGeEU+KAn5Us9bj0s7Gl8UIjUsYt/pOFCvbSh41BhM3c1jaW4OMoTOQPRyJgpSpnn6naRXd
TUQCx6nwmh1Az3OHZ5OiUEQyRVFYE5nwZjGzKQ8B7fFkKVo12oeqZ2kfFa3tUOGit/4eu2j7v0Tv
2iFQuE5DfyWyRu0FzaoGvmA6j/5ikTAG+KVAPZ46p/5ALKw5x3htC9XvLG99qicwjod61cfPKSyI
0l+jHIY7fJ249XNi+fhQmEr5mOZCcURVh173owibkF+VNquWj6P9YJ9igvoIwm0zUtNrmvZ9vtbD
b31uc8XvaxsZs2Up1eagtn21HIy4yd5PazXUZ6T0DPWY1p2uBHZbtB/TVLd+rk1lf4iLyPvQxmG7
Bh1yY3s9hdeRpejhaeSq4CH4UwQML+5Uc0B8xNJG4AmuXv/bNQuOOYnVnxvLKs+egy5n7RHd9mmo
8Ryqn27ffq83rhid14kQSAitbJ6oAcujsM7E2e3C6C2+DX3nk45ab21r7MzDFOvur78YEWQRJmCo
F/MCX883W9g3mgNp2eVCfrRBgRwW26ieNCeuj13duzs34euAizoriQrqscyUosb1eJVnxfoy0ubr
8XdDwyTuT4bu9ocKbwAyaG05pfCmdpb19fFkUDpEKIxD7wWmcT2ol6VRYXDrBXZn51/6NdGpRY7W
YwhyeOdNFjf59elkKPR/KDxSTAb5eT1UlA7KtITklzGH8VAkSvguSlVrp2Yv2ycvRxG/4sUuTRZj
Tkqb6nm9Ks593pTDg5MZ+SEeVSv1DfSP/uaz0YMCzgfRhmfzesDQ1XJl4oYng+37Y6Wv+QFg+XzO
0xa8JyzXuxQnyj+OBVhLAcIU4DfRI7oeFPamYUHpoS/Vx90H20xCfwjH4mlqdskpsh2CFBgcCyRJ
qUZskrmqGfpOsTj2g1miVmKOzQEtSdtHHWZP1Vh2AnBKFsIoKCnxVF/PisxCCF8A8Ip6PJPL0fIO
NOXCz0i012/tdbJ82y32qO2yDfPMKqdqSndgG1Yla2O0q85SJoAHp/OsJe37MXf1I1oBTX9ojBI9
gts3i3SeQkWEVxFFLndzk6roefSdC6CwaRL9DgfYMYCr2DwUC6QfAwOOM7oE1flvBiUlFwRdaqWb
42f2boIGErCXLlcryPv9t8Ej7o4VpT8oSzYdslLbm+h2bWE9C2IMoR1Mb67tzd5BZAaGYpatRyqx
ZdBlEfblYRkf6qKeA73w1p3S3PaJeh6PoBUqAPcnsev1BgqzzlOXMVmPU9a370XP6Zxm0/AtC5fm
Huyge67TSH3vNVV40LUGjZ/bayybL1PmdRSKO69uU6ce6GTYM/N14m9O2s7vE2jlvm1Od4URT79v
jyabLUUe/DC5vwETb1a3JjVdY5pLxyjU8Tpamvg+rUu1PNXd0nxUlRounra0X8Nhzh/62dW/3R5f
Olt6xPBrocYRwV+vNtZ/yth243qkQOEiPWFlgRn3+Vt70DRfWYY9iuYrGRHxeREERI+MQh5tefGD
XtztEzaLY2jCmcz6Urus0+r8EknZuRt67WguxRQotaIfh6VR35haFn+MwaztRAXb65DfwNlxAAQg
cwsMdfNgznQ1Oj7yejRzbwkmYBSH1ErzQwpH6Xh7faVDsZPID0BoUbe/nu46RYVe0TQ5oo0yPJpx
rp76Uq0/j3O5x3OUDMVx4ZCSX9Jx3qIZ1z6x3K7D7gNYo/3BNgpSgylL3xSZsrN+27uP9aNigiIV
bwm4oq1t7BilCvCNSD3quR0Hirqi/zcvyo+IsP4xRWrS8Euz6HaiAtn8bJJ0QlP+4dm8XkqDCqhe
Yjd2dDrVOYSo0PghXdC7Jt31HZTtUhBFnAvQE3AStzMMe6Zoacp6HD3B9pideaEwkNqXgsbH18XI
8p+ruziI8Vr6SVtrV0UMB0XGnbtIstBCD1XQcsHIvOJq4PwxuG2vqMc+m74okancW9TQEGUtl1O8
jjRoejhbO4NK1pn4VRSREEKEjyL+/sUJXQsr19U80o6kJ9pZiyLlFFtz8mEm8915zyS3H8kUfQQg
A9R+t5S6oqTyrtmZdgy1xj26/HF2NUSnk0Jfjo1RDw+ei0QiRhxlUA1ztpO4v56pENaANYijubgH
NofTUKpZVaxSO7Z4mwTz/zi7rh65cWb7iwQoh1eF7ukJHmd794VwpCiJEimSSr/+HvnDBdwaoYVZ
LLD7sIbZYigWq07gtPxKk6bPZ7osl9tx4GWcXdnOeHStrhKoW2zCHuN91cNDxCk44EhZxBtzb2x3
uRciEanXK/3p9ngvZ9axYVAATDjiwcpRuV7EOO7BJoRQejGBB5b29jjcqUj/8Iyo3wZOJx4slTj3
NlY6XUTb5LdH35nYVd4S2Sa4+Ch3b241lzSEdv4wFlCGbx8sVv7mgaRvI1Xbp9sj7XwnshOoUaHK
4awthOvvnEMzx3OMUDT17lR0iVu/h/j+fKFBi4L3rNVDR+FsablVl/vVmByUK/7wM/5+EKEBhlgL
cRbsVGBWt5gUI9GZV+0wF2Htlt7ZC0ltp3jxuRAtD2n5pFCMSDLYdLk/YuGo8bS2BKuM2bp61+Dp
xJ97uHFWaenSRGQ6YPDzWdkm84NGri4eTMg1algQq2KXRlWkT6WMUemqI0PODR9bcbB0L0MOmhPo
EKONhW9Dt+J6QtEdlw7VHU4/ibuz38dT4Qh7nTzUTRoqGKIh6cJft5dxf1ScQHeVU3xhaMT7BprW
NkZl3LhnsOzGs57N9CaZW/27n/Bs50Nbfrs96M4uBdY4XjU/oaSNwsT1p4aj1SYz3BSKoCE6haGG
d4mCdiomFYcH23R3qAittBiygzYql9dDAd/n9aGO7IIp4Z8FENAZYrCVQUeSHyzgGrS2OxLZM94k
GAfYnM1QEFrmbVfWdsHDuM48Vs3nkMQsta04fE5IYhUh6x9Qv++L108n8jlkd8DZAV2wyapGuKjN
Ari/wp5AJwxdrKZTRjB1cwJ6cOx27mecNlzQ6xWF/s3Wg0EgogM8UyEDAanmAnjdP/OS9CfeotdR
25O8073u7ycPqPi07SuZAW+pD753J6TjxOP1Dkw83kXbEMsiGoJG2WP72PC4rgw392yoyh89IGGP
nYS4y8HFvDPgqqKyCvkCIASQ/PUm8mJKXU/KuTD+1H2kXYUKN6XthcEJrrDwBD0Y7+WhXJmNaCgh
c0GvdOu1UYeox6HzbhdxyOiD1cYGcDaPQI6hDNWpa6bh46wi9+PtbfRy/yLZWc3yIuQ96FyuEf+v
9MM32ovLDtNqADjK1sIWHOit9nPZ9u0DSCXf224FngXWQUPw5RFFLECXCZOL5cTz83pcr0ZSN/e4
Md1AJe9qXaNBW7PmntVNeXBEdyb2aqjNEaWT8au6QzRI4ooD0AaVyoYG8bPde+NpIUJkjrfogwxk
9/sAM7LB1l4FxTbQELuDH2opsJpO51dfgbzmP6MA98lY8uTgZLwcCu9JBLlVFw5c5m32PIqQBlrN
fWGQ92UzCkVPi1u+90VkvTquAh+B7QJkN44hlA2vFw0CGixU/QLoH+mbjEOZ89Sp2E8jZlnvb+/L
l5nGCsVArMGZX2UtNreFYJBEBG8NQ0WuuYhx0KkV9fzkTBWKIdiP6dzCHA+aOSC/z683WoXWkO1D
sxaVH8BgwMa7/tTR8KWDpbUq7IXJi26n8HM5RF6KYpHzpnN1myFJUndtI8w7XKLLSYNImQ+AGzQZ
ndDxOIgOe4sMbLuz5rUrrHsTjWIIO/cECukFF8sIwRZuf0JzBF0vJz4yZXt5XmIH9yaetAgKKJlu
tm4IB2juLaQtaOC1GYQsf46hSO6rQauiG7zlfTnrI7T6yzC0jonMcs1f1/zyerrtJiKyQXJX1Bah
qw20m4bWMD/NdWNytjoBynl2T4kqjxxlX4Z56GBAZh+rDWobGrjXIy/AOFLeul3RNWWAzNVxLqKK
p7Nl4IW4IFF6d3tj780unpeI9UgZVpzr9XhN1ZJOO35XBHyMC2ZHdQYpMFbEi/Lvqr7+gmrmUct9
7xtRVAS5fJXEROC9HrNG0o6Uz+4K0k1uVkWyBM6oxGGypyqjXRy+Ovjh5Pw13iZOjEGkko45XTH5
gqWuFNFTN+v2bMciPMhNdj8NRS54NODixNvg+tM6q1aCqLErfOkPKUQ/UURohfVcQywD6sTJ6yt4
+DQ8fyDKi0QEdKHr8eZONSXeKJjKqaZ3cd39GuoOLsQ9pCl7EyQHM7l3Lv6gCmAFgbx5G3GVG/Ze
HZu2gNBZ8Jmi458lEWN5B++vXEknegpUX2d15fGDW2X9kOvEFk06aPTjYyDwhtbC9Yf64Dk3DSg7
RUlK9Qxu+vwY8qE+qDK9ABggzv41DBAh18NQIbzZmYO2QFufQc1Z09zze/UYE/qOwJr4vox4WZQA
SWc9BS+rrDDb/mjGR/jIaaT1k39AU9zbUegPIfVD7w3S+psV7mOBt7aOoDC/zGMhKy2LRcHM3JbL
eIpLfVSz3B0vQYoAYvRaKt3sYGVCWJmClFP0blz/5PYQfRWuO9rZMCtepyXrhh+3Q9D+iHi04AZf
C4ubEBRWSuOZjqWdpPLTHrW9wjAiT44/U0DR4yM6+87dBZGhYC2rQTYEz9zrNdazD/xv6LeFw2M3
hwlynMVL0l6EkPpgP+1F17VMissEzSLwra6Hik03QYgkxuLFZfLkj/OYy7aLPhDFx0fIfyHmzQbg
t9sTujMqdLfQloKy6irmtJnQAcXIaBq8roBKrrp002Dd8QFw2Q4Jf2a60MkqdKsOBl0P4OaArjoW
0Cn806HaKj1WQOdWS9LIQjvRgIqGT57q1v8ZDJ7JYaMy3peBS/8Y1Tyo0WkOTsnOJ0PICQUn3CZ4
0W/VLBXUiJbRg5SZMxKTtRK8gTGhEER3h/pjFPZOxnz3yOjxBdELtzRUiFAE8lYN2xcT3baorIWe
iHMAhUVYoJOyQBZYDsF35Mb+hWqPzAWHddwzn4AbfpgrTb4mHWUin0LLOrh7tnOw/po1OkJeChBA
GLldb7bZR7uT1268ekzOl0oZUyy9rIpA9wr9NKiYko4f0bK2cRmDIveGIyoqN4AEbOVDoAZrBWXd
kDwqy/YzZrv9MveHzPDt5vozCgBIQOyihPoCpOeQBDWwgRMI4HDv0bUs/x+eJConHjWXqR+ak/JE
kGrGuod2iA8C1DZgrKOjornWiP1Vd2Cd+L8epZ4xAazh/SSnRiyPZevde9Qe7sWIYvXtk7s3EjIi
1G0ARFgJMdcjTX3njRClAPYbr54xDVqUpFLQMeU/dru0B3CO3cGAxVnJ039ITpvBZBKMy+IC3h4s
tcp8EvbZiM5olXnuMn+8/WV7+2Sl3/7/YJv7WyWLmS0DRHmvhQDkOe7PEWAy5/8wyvoaRHMEadG2
pdCGs+eQYUXcgllzcpkK7spYR+9vj7I7cQCEoEONewL7/3riolHAXxW4+Rwyh/wdGekn4OHMaYYj
78H3vCh1rVtvFccEtgcP0BetKChdRG4lPBBYgVJFQdRr/pV+m2S4RMyD6EsnkwSq2ZChVWevH+K3
SJRei17/8xv+4DmAbULNdJMRjEJyFivg86EXye4nt3ZS25HhBcLWc+5Qa7m3tD8e3JzbpACDIvsC
4QMAdoT0LYFah5Vf2qxCMAuFybndqzGrWkRSQtz+bOFJe7CoewMihV6biyicQqXhelFBayGshuoT
OtAEfCcJaimm283jJbTunerQc3RnE2E0wKggBIpUayvPMNBGVMZPIBqsne4uEny4L/05PEXI2g/m
cnco3FCo/iC0wHnz+tNaMjRJO8ZxTtyxzR1P2KlEOfokfbD8Xn00UA9dBbtXnhmgmtdDqSnEK6AZ
8FWVHC+loN8FyADvHIWH0O2Rdq4EEJuhdAM1KagFbZMcXVmDA+8XKAj0TfhuHtz+C/rBDGS2oP2I
Z2z40JKFZjYdCWreIz0Yfm9OYfGM+wiQRqC5NzGA9LMEbBtIVY7K2slRvTyPca3yfp6+3/7QnciJ
YhpKsKg7QcN+CxIp4U0UTRNiWsLBb5a+lfzj1ok4uAz2tj+gaDhzoPSu6KLrhRNhGwY9JFly3Y/8
g+55eWG0GjJfmfjOQesuu/1Ve8sHFOjapQCvGuod1+MZGIxGS4DGa6MGc54FtX7yOWze2U7rV3Dw
KdU5HOL2iYRGfmkjRY9sV1489dYIs+pjrnxXHMAXpWY2JiEKvUkOCr5NT2PQk4xI03wHtNz+1Jei
PVUOHVWuRehPMLRRuoDZYfIB7VwO95+ERZ9ZQof/sLEiPK1hHLC+h14IJRA0+HS7JNB8XbwT+DNz
GntQHpLoCB4c1p2EcRX1ArNu1f1+AXbyqR1XUKVI8kVCewCRTiTv5tLEThrQwLwRlfIKI4OjDb07
84A7Aee8tv6B6Lhee8RZL1YgXedNV7JPlXTLO4hWiWdZ0vCMl1E3pt7krl7pwqYptYP2E9Nwawfq
f1hQ3rVN990OODnC0OzMBw4aiprAB+H22VY3Guo3xhCZ5HHvdKnGvN0tCgOWMwqdwtEdS3u4up5u
n4SdSILYDIeRtcC5VnGuZyMQsqY1uvk5WJULXgueLsYgGGAkPC357aF2Dh2KJ0B3hPCJwf5ff8pf
iewYAK3ucNxxI7P6AjbbwD2ESoBcXetM45lwCZv2ky95U/AFWpa3R98JZNhmoFEijuFhuu1gdVTp
KkzKJAdg0bvr4eGOt+JYHgSWvemEiSfEPlZ1GbwLrr/RH8LFIzXuVVDnv7VBSz9R7MEH2KQeEaF2
QiYAVytMcNXARaJ2PZJkkk4txxwOQK5lnYSCTQd11Sxa1OrlLau72/O3Nx6I8rjA8dQEHXVzt9pM
8t72VAKsiubgqtcfFdzuz5bs2kw0zVEr+U+H7+8XPTYI7F7XDiBk+lF42nyfGmiNReqT3LRle2Il
GyDJHKlMuq64n5W13JUyHtIedpLpavObMojmPjUetm0yqvDOBOFPCOy52RSiiA7vvfFgQvaWGuEj
wtnBCqAvc70ArgE2NUmaBLRK5mE70/Bdz/0mBXCRFLfn/miozVw0uDUVbzHU2Nj8UjkRR9POY28D
SFEcHNKdY4JcHykvaIPo926jUElLU41Q/silX9Ozv7Ro+S5Wd3BMdjYT3khQjoT8ANS6tooaFJBf
LWAQCpVXC+vaLjFNI6qcQvgjeEs6Dn/fnsFt6XgNN8A//Cm42YBCbB6A6LwuJAyhWUXgtPvJiVGP
ikjzZAk2f51R/nsDsQWdtgtrDr50Z+mQpaHM9wehA1rRZpd0IXeTMcCXrg4GMbQO0gTN9Dc+lfyg
CrX7javeEgZcDQLXSf8rvpbzjNKpS0k+QHTnFwgYUFsrLbuVUJGW1dc5oO6bqLfIpZe6P92e393P
hKHwSo0DymRLdlnNbbwIGiFI8iv3s5yBM5rjgDRp0g1HRKK9sRD3VvAFtI+B5b3+zq6KvDmcQkSG
mLspnFDj+6qu7+MF9KbXfxUKL+tLED1lpGrXI8GYYcJbUxDIoDFpFSj3AJpoBt6ZrKwHNh9cUXvv
bYAeVp8QKP6sCk7X49kBgxFxXJJ8HDqUKxMe6H9CtzJw/Irt1FpqUHpI+HnRsoEZC/eztlXiYMPu
BAD8hhVyAYr6Woi//g0loT6IYC2+GZ45X6D8LD9JvC8OPnUn2UF1H+1hFO/+cPuuR8HFaXVhF6Fw
N3C7KmJedmDWgWEjjZP7EBcKTpajnNf6oiIMoGiCPYqSBjLOreqi7XZ1zXyb5IvTB/8E9hh+rEb6
8dW75mqQzSomVdkuwsEgk6cIKCc4bG5X0hOX4/j79lB7ySzGWjm2UG6H8OEmvNSKkzryDIEI+czv
azolfWoi3Xxy3Xr55lghu5+tqT7L0as+U7eaMkDsRHmv4r7jqbYBhh+GuTvaROsnbi5vJAqonqAQ
DEz4tslhjaVn/MUhuSmd6owS7nSCSd5qvERk2sgjSZW93bQqjOGNunbqt6+WeHaGABYDGM6lJanT
HpQjk6JMtgwXdMzit9OAatUbQCjUUZ6yE4wA4EPijvOCys2LbnLrTwmYGlYeEx/AJEjff2CykTDN
qmf/9RnHnz45JMRX3Mm28mdZUTOOnoZbe+N0maqljXIwk8XocHa5vbH2FnBtyf//UJso4IBcH3dq
tCCtxb28mRJzgjzpcEoso7MWj7SD8famMYDCGXAmEMcA/vA6HjiJJKMMZgtyOBKdcuL4P102feGO
CT/f/rLdI7OW0iGqi2v/BcZ8iEqqHRcrNifd/G3xoA+aenb/zUhIE09u6H5Yn+3Q9G3KFMIZ0QWa
J34qbaBjFSpJqEP6Mr/9m/ZmewW8ohbngaa6NQ/3iLaayLKtXEUJKFxgHg7PEu5saQt9hwtou+a1
3uxrIIxWTA9em3jvb4EecyOkZc+dhYJ4rZFJR+q7bwZRwA3rzZIE/D+ERFQ7oEKEIi6qSZvlZYag
oeBUmPO45XcVN/CTicF/Yav/9e253NtJEVg+OJNAEb9oeiIlr+uxQkQEaZx8aqruKwAsycmJ6H/Z
s8BgghyBLhzyrU3sdZJq4SycrHyZ3OjrPJTver8fc8bcI/Ly+jdtwynQFQDTAxUE7On6zX9ldnNU
1mJOsD/qyVW5qH2VEms6mrm9XYhSMKhJmLj4hX48npgLqjw4g3449+dYjeMXwANJajW6PtEahOnb
K7X7VagJg4IB0HC0fZFbdmTmcZVqNHVn51NUyXdmrgBIvz3Myw2BhwzQBIA0gcz1oq5iL1ArbCFp
VARl2H1pegCIM9HO3bu6XIQ6yJ52BkPWBCIULiP8Z7snJu1OsN3saLE4fMk8nSRnOyBRNkTueJDu
r8nn9aaARBncFwDOWPXWt2ARAbkBMDB8nKnRi76DvUbPrRhtlcI30lxK4HjvHBmYIF0CP5lS4s3j
wal+uYD4BSt5BhyWP6y2620JyxO3HGVi5c40Ng+T5s591UI0//b6vdyW6ygrxXbltr/gtXuDnlXV
NxTYGwoBKovxfyAr2lRFKYX10XJa5ua3R9xdROSlkD9eMSHbQhWZBWyZak1RhuqTS7UwAi0I6Rcl
ehyvvtLxcX8NtX78XyfbzHTsEr+nRd/VTa6DVj8KgmeTS0Py/vZX7a5WCMl6bBoXecSmiACLATeu
SkMLNcUwnnaU+mDThP+HD0JnaY31a1Fky2sy0k/asITUa8f65FwG4gfldDixCIbQt79nb5VQQEab
dc19X4AueuItnjcRCr4mo5fQIfb7VjDepTZDCff1YwHpv1JycWviDrteJidmlT1py8plaJu8BKju
Ts1qKkIg+17dLoOyyvroxBpBDmArB+lzT5Szpcu1FMLvFurRu96RsJsKpiPQzN6OwIUMUO+fAsXW
AMYOR+p0xi0LUFJ1odXkrGp28vT6uVvlDdY6PwDTWxqqT9vIJ0yWxdjXEWj/oU5DeBpcPEmPou9O
qFhhpCgxo8a8MkWvl2mYknJEh58VaPfTRw1XnZNnjVEhOW/OQCWFb29/2s4EggiCShaagOBibIG6
AKDXTiiDEiAXf3yGjQ59Ay9n7yAAvnzdrNwkWFqASrcCuTaFRt+yqPT6hBWdQ7zM9N6QhQANg3Bf
WW/dirKCIX0+uF12pvJq0E20oDWXdCgjVoR91wFc0A5v66nuHyK+jN9jMekDPuTOVEJfGbwLXGdo
R2+9O8zoKteliOpcKS/DSiYXiDseWR7tVFhW1b3VugOqdNj2mx1SdavsBDS4i8VerIIkscqmqCdF
h2iShZXlXoa2pWcNdug9Fhyu2W49Frd3zU7gAvkbb48Iuqurv+n1Lk3+Z49H62IORJk3SzecY20R
dBzb5Ovrh8LrGrEY9zPgDJtVbBTab+AHVAWxeX8Rk8XSxRFLpvo4PtilMX71Jh1ZLbtQ6wTLFJ3D
9f//dZOB1OfyrmxgnDHE8z22Sf8ORiT1WeM2fZb2WnoYuoYhz+NQT7j9mTubFWMDHIR/YHy0XVWI
50YODXhdWNQKC2+ZuhSy8k7mSVzirhiPREH3VvDv8dYT+9e3Skr4HPgYD4RhlcXV2GUx9fsH13jN
wcN45/CjurPCUABtRDrnXg8Vj1zbjZdUhbuU9reJo8k/+U31TjI/atMGlcB/8brj59sTuvuBeCCi
LYig84JEa3DmgwrSG4UMgJ3En2vuABhx7hNpyoMP3BsK4XPVLELHGc+o6w+01foYkQnWbmRjTmjF
PrsW8Aw95JcPhtqbS+Q+YF2jOA6c1hqD/lq2rudNr9BtLGD00IIpK7sTtWGJUs6D/7yMdXcOQVY4
SLv29ubfg67f/9egkQ48C44gOBeRLe5DTZ1MsKa774xh9/GgXyuCg5O+4nnW9xQI9KDuX4/nl5D0
qUnZFCDqPXE+4k435RnpV3gm4ChnXRIf5RF784rrCe309crAa+56yMGd7VAmIytmoI1hp4HXGIxc
A5KDhx2UaYcQdGZ9/PpeK4SawQECkGL17Nme+rC2qZW4Myt0q0wx9DB1sJJIP2oT/Hz9cQAIc+UG
rprNW5doq+qASyQ2K0CbD+4qCFlnbPJMJjpL/YeTB3V7AMEADXmJwXQN6YdIKlY0PaPPAW2bC7Dk
8908eEet/5dXLt6PgJUiJ1sxTOFm2UwVoye+RFUBQFr7FtDX7tHX8sja9+X+x6x5qOoBTOeveIvr
zQF9iYGYlUDlwfMWYgDmFMYGtPTO/i5n5uW3V2pNxK9vITSMoaSOJwhKz9Dxvh5NOUubMAEkdtSW
/CyXJj4B3PMcmFqmUTmMdyrRDTT0NDl7/nTUwHl5EIAIQxEeKoEryXJbjS/NyI0zgRlWExJAzG+Y
7+FF0X3wE6OhKiwVkJNJ/+72J78MoNCkdFHyAj4ZylfbRnlcV5Hfxokq8AQasrpW6gybZCuDm9xr
LeDRbwMZBI8gjAd8/1ZgayJJOVjJwAuQImETWxkKOXGq2qRL3TCqDhDlLzMKjPaHC7IqAiBeb9Yy
QSAL+xr6msST9yNgZ/kCbYfMjQAa4nH7nhPPuwCocnd7QvfGBfh5dQUACQ7+XNfjtj24nNoFCsWr
ePQ02E31PIbwQqKj9aHkrj63FaTq3Rlb+fbAOysJ5NXKfYHIFpo5m4GZDV8cTGxT0L4fL85QLxc3
MgaAtLixj9xZdr8yRmEFRErotW8l4LQ3ydCoqSkUeBPoVhhHpZHi9qk283MtR/mxTfic1UN4hH3b
+0x0Sv7npIKLarOu/jS4KL9bdSECG/kgH7yzJMt0aXubH2yh3aFAzAAxBPELR+R6KWEIiCjK1Dqj
sYdOGLhjgdXTZ1+K9uAY7s0nwEUgAgMmCZzBNvLIKmkqq2uKOgZXEjRCdRbW0IEd7DqfB0+459kN
TA5KyJFP+/raxHdchz1c+ishFpUy5FJbvWI1jIrWZIJ1AbyFBi/F28OBt5uAm1yqSodDrI3YpMyI
N80IQtgNMjdUdn5uTZWbU3hhTamnlylMZWXJDw76EQQazp7s0nEc/QsHel5mLXipIo3A5PndW7h/
i3b26fc5Ascoi5Ip4anqEilBWYVHSSr8SMOGFI6WYzazGTeLy0uGcVg5jXcgM7QC+aX2/h2aWvLL
NJB4zF1tPJ0ZgT+JgWpozJYcSOV07EV9Zwc1VxkX1P3KINvd51qX8xtoStDqbKix/g3mILlrQ1qr
1JkYi88UX124hoExp7vJuBmqUaUq/DW25AkcN3NhVQrkSNU7gAxhCi+26ihPoXQCUcQxgWZKqqAa
9qRY6f+uoLraZ7qCdQPId4OQ2LSuU6axtKwqbZi9PAystDyo7FSVfbGApQHeY8CLL507lC7PZI6b
DwN1oILIKI3Ota/h96likfz0XUv9AMiqXouBurk3lY78ByFjVqajGw5jRnxruNTCk86beA7txzq0
R++hnBb6Ga8B992wsPFby1nzDySr+2+A0oghtVRsJ+i2ePVj0qGnVRAVALJFAiv85kR4VGR9FI/0
ZPd4XyjHnp9xzfTijMuZvbMVGMhZTQZ550OHCuLUmoVNNrgDl/kgoVSd2pBEKNOF99YPabWVSUst
iAuM37hcpPCaPk0gbSAyy9juW+0BW3S3LKQZM90YLyomL2rRAYChJuwM/AmwPwXtoDiFko7+7JSK
vHHmWrO8F77+WpXWtGJf64hm8TQ0TxLvlF9uhSwwZQIsgbsB8M7vthnLOpPd5HlPrqEVrLdoA+HO
IK5bkzus41/goEm6bE6W4b5XVIscmgTdZfDa0E8tm4CoKxbTfmoGCmEtJcmkM6IlVoI2Ek5lAE74
v1DZaoAZApe4T0NDpy8hkTW55xjsB3g0Hs/gDwGgEd7KyAaAvJm/j5B3eqhbGf6EvBZusTohiyg4
h8pgUUM1qS68yHRvVeJZUarspLdTGurypFDmjtKKBOa3i6rnz9JOxvsxIHVztq3F/agjDsslq2tD
hTkhNjJTWKmdsImhLlP5lM1ZJJqEQvveYupEy2Hq85Fzh51me2g7SA67Nc8gcdbN7xZWLWHRjDTk
kPvqwse+GU2cog5lf6Oj3aK/DnjtZfTcGtegqOsfg4RHZzpzbj2U3kC/Q+ll/hBoFzUVv5pmJ2tQ
2n9UChCADAxe5v+wI5ZEb+ca6n8CNfgh9yOpQeX3xSSzhSxe1eZT3YnyNFdQRsZq4MmdtXQABMaY
EF7RAMok//jCcvx3xJ082IAoDZRgqqNxbC6D6wjo91lKljoFWyX4xg1sm04iCpvuNyBDgPb2ELqw
C4Hc/tk4lbHbzG9K4mf4EaS7pxB+rlMW6XJ8Q2tnGVKgYsbHqK8tHxLLHSCGo9X31dfA8gGwmJy2
HXGUrOgCXZ1+SI1jK5VFDSHq4zD53nzuemrqdLSW4Bf8PukTFPnC0oO4szO/pTVSoEyOyqJpLMaJ
Il1teP0tAamsT6EnbapnDSOMuE87GZXO+zpGKSBbwop9EsaxkjTy2VDD4c8ZgHyAshD0jIQ1AiCp
Jt3lJW08L43ncmbnxBvMlyCgJEyjmsbu3bRYyOBw50flic9sck7LAnWN0wy9e/dxho4P/zUsDiUf
vL5s1fuOdP6HBfB0GDskvu7eBJXrsicdQyvzZ2MRp32AwEFSvonsqXG/QtDOjZ/iQdROjgqb9V6I
UjQICNQPAexUUNf1wsn1Mn+uK3ZWdlj/SprIPAZjPeo76SDcnCIBDdm7JOok0npmSgmpKtktWRtW
IRaRWQrOFuGoz15JxuoU1AIKFJxE5lfpMNt7GkPOf0+sCxZQbEItEdRa4z5VfGk+CWvS5D6k4Drn
ImTx+8jYDi/QS+P9afZN9zs0URsCgFXOnyxthiYzSAbZY6nZFJ4S/B4vX0wC/zl/dgS9t0MyxOnU
SIvdNZYPuX0TQ7EHkktKPXg+C+i3WQ9dlfdtsCy53zRCpLZWtfteSdaWb7EBZZ2F2mssmXEb2+1N
hEwMovMsAtWkmRs3OYeiDmVa9b6nwVumUfQeuAbLllmoDCenTjNrygcowUKETNX9rE4NPkY+CUWB
iLWZqTXPoGMxeinrTfiAcunA75JhiZITs/mMsGlNBlU0Aoc9v4ipZPon8xb6j/aCSmW0lXFUdCbw
PjWRPfaPFXVjBsgfDJw+AOIdVnnrh7CKgYyx8cBfiN3SLBPkihK1IDuJS9ymT0MkuAWqATy3Ewox
vnJKfjteU9rPTePYwxeHWLQsqmYBJ3tCuzHwTmHLl/jUq3BsVnBq2BeQZoVIhtIU4IrTyJ1ZfrUp
BD6ttAQUqT5Zyhog6dX6sJs/66qqReoDb1/9QtII7VPcz6hqSxjqyTOa0aP+GFp2P2dKyBJREZKh
Tj5GbQeUfLnUuPO82SQ48k7nnarYRBJQvb4XaQc81phGSyTsfxMWV1266lV5UBefRII6IWjmGaJX
O6Y09iaRTfBDQAEaflNRZrs1IoC24cm1llD0/AgaDCR65oGUz2YI+VyUhszlkzuJ7qG3mqbKWS+b
RyepLX7Hoe1tZ87Y0O9DhTWEzFtcN8DWAxCVVUy6KJM02iQpAKDBnJeGJ9O99hHk0sWl45JNzaS+
zpA0eR7aOQFiuo8mkpmWGTsl4DFdJkpHHyK8TCO4Da7+YoYyMbATCamXVpOen9tBBxYen7ZLsxkh
9XMy9vBngq9O8wzVc4RcDnxUmTsIBXUaGN9lb5mt8bRx/JrztKaaJTkoEiaQiGHa9bPedxd+0sru
6lxbY+ueZtLgMV1DQ6zJPW+en9XU9l7moJzG0q4MJx9i57oZMtScQxebcRnoGwqqTPlT8UpPTdYN
pAZmHVW5NguaGAmxU0FbM8WBiKtT003B/CjiQPkX5Zeee9e0E5vuAuVocaYW0fjtgJbwGdYZPU/C
j1LMoayRAhlFEoDUZURTvwra5En6XaOfRFX6Br9NgN6autEy+3E6+5ElvyJdleJLJEVHnglPKGKg
jTx+pKkV1EY8DKO7oJTtTlrfOSTkbyigGzSPZF3qi09iRfsc/7LYr76kPEDlu1VDPkBSsi1CCw6M
aVXFyM4QHLif0t5BAx2iIIqlc8Kh5DcNJu7uUJgRVg7tfW98Dwtl/5ODv205L8Bm0HSy3L4vOM6B
OLn2HH/rwkWQFI7cXXQnFYVHAZ6STBVeQsjwMPqJ+hgtKHMWfjRGYNG0FM4HVaB0/yx0Y9npFEZ/
0PoaXjQRAkSZVk2gEIksqHY/TUifIUmIq2XInZ6wH8H/sXdeS5IbWZp+lTbegwMt1oZ9AQQiI7Uq
fQOrrEpCO4Q75NPvhyJnpzIyt2I519vWzTZaVhYCCIf7Of/5xez5C+9L4Xwxp8TposkL0ntJTWLu
YGHYB83VcSNbqoDBG+1NpkgdMRKTmDNbXrH+Eu3MKlCxhgEDiltpBc18JiQ/E35ml7sSzvSfZKOQ
YdkyK33I7Wn+rKa6uOkqC5g4L9HOX5VtZVN/dEnqgGdOQ3fIdJkiJmlQpppJlow71yitLMaVzK7i
oB2N906ZeX2o7AVGGyJxcUtUBzpSrbL7IELAYN51MwqHEKVVoM5owbrv66rqy2Dw/fYw19X0CZfA
4LpYAgJ1hhEOO9WDwW+4Y7DIQ156e1la2q2wxcAWnFn++UAe6feSRFdx70+DecvCtHoah1R7hO/g
ZZR4VXkB5SF5b9daLcOSbuIhKZNU39l537zjtuzs0stEymVyX7+dtSUwIqEZ6jpwZ92k4JVrcuk2
s/1R6lSx3EqyqEOxuI21k5aDWQfd2/qRxAzeeCsYFvtM9sRJnnd+V3nhXPP97Pwm6W+Lpeu9sByK
FNeEZuRp65x1l/pk6t+EnZacs/gxPpHJZX7XmhRTyEUFxfWsOk42fxj1PKxGtp+YV8H+VFSdEnGH
ON6PauU4VZTT8Tjhkhdo/GxfraGR5sa535sbijT5KYZnViWjYNZHM7JsNXhxaY3GVZOzRrHddpI6
LGS11hGgbCIOwWTbAq8BnLNjxyy0C/oJLd27Te9+ywYNns869nVOP71WJSdMyxmyWiKQN1RigwhT
IR1jLzkB0NgzhHhWSzOTNDhihHRWOmXypNahoFcYCsuJ4eu7btiYUJUs+twUpU9mbu2U5i6PlvQN
6k3MNi5bU/J3w3rTK7yPhXCjcl2qs3VIpjkUeW0VD8No6N8IZXSHKO28UuxrZ+b972mlC95fjMw4
F1zjW+kFVbprHIMiv0xcYdDQO7ApGnDLOVJuZVa7gkTtMjQQz01hNovRjqoGnjHg0QjI6k4TBHVN
2MhwOul+HbOhn2OO7VRyMFedERqB3tlnTeGYZSzmrhjjwfHwP8kbFUSaGJOFLxiY5ZAVblOERt8P
fuTaadbfzEnV3tT4Y6kQr5zAv05odg9jVVsfIWUlQ9hMspEkqgTWY5HBbgbtydddVm1ngzWY5Jjq
ek9ZbxbgYtE8eMODa0szCwc3s4sL0TFgDBF/2+9IZZTLQbZF8BGhrXVV9KnxRZeVqK7WHPcxztS1
a6NJVNa9KchLvyuE234tbK0S+5Wq9nleOYyjio/4Z4Oghp1kWb3rqWbiFFIlqvywmM3A87S0vAkh
NZsK944mD0Lpb1YFZm5TsYjV/dKKeUwvKimIcXQn3x4jdHYOwzLbqT18nWbJMiX0myPMlVVwM4hp
8YBzgFtusW8thxCpgbw30zpZ95M+N891OS9j5DtzQDU1Jw6YkGFnT1tHwuHGjj3taXfH7xwERo7h
ocixmKsGHojrz/ne6WYSxcED1l2dNlpwaavMvIX8bDyKNtCzSB+X4ZyJZkbX5HnFvbCdZQxbExuz
0MU32g59p5LvjcTOn0yrt5/VrAJm00nbnM0KD7KIlo1W3Kb7dXgFg+6i9NdRhkr4OGrmTVsl7OfG
8sze7zeEDQ/TF6vRtYpnP6QMfVXp39abtyRUqqz+1tiTms7sOpDdjmdKIoqbuuZDsjamEc7zatWh
1uD7fmZV1AIhz7j/2uqFGMJidIc5hJbRvPP8Rl05CAaaULASbvumqD7mWLE955mTHKhktQmH2rqg
9pDueTmt3adpRCgStl0ASCCsrgYvJwmVya2ntJqCsTQuVF7l+ZlVmynYWg/EHRLuOGOjFaRsc8XU
T/m5S3p5GzEXgkfTKJ1OQK8b80bV3kLgTzaMPTduGwcehkiJ77HsNubvGB9Js2MEV9RWV+7SZWpY
9UHWz5QBqn0CcPF0apF0figo3gWxQrgThcXk6t8dRttpmLVF5aNYquRTjSLMDdu+p2ed+9m/6fu+
wUu2LoxHS9ONL0GVTUY0q978pqqguS9Y8GvkdOZ44S9p60WaogI5dwccicEmneaCjLrAj7RC2fts
oa8l9FX3prA0/NmNvTaZNAq0qV7YnNr8Ew4+1ccuMMpPstCBHqS+pM5eJe30JMeseQiKBvxSBq40
d07ruJ+TbK54aIBNK4NlS3/K7dK6mqDBTZGeacRkrd6YfvenhnpwoHdiHzAd/bNrZS2QVjqmlE5T
J69c7Ns0GvVyvSKFec2iMVjhZZlB474zZGGfm+VYfhIOplxxJh33mXJr4W3UOvdRejgT7jJ9KT8C
4RZPRuUsA2qwZvxqoHI1gRVWaiCXPPoMQcYAy4sk8+ZpMWBoh0oF8wcInLWK8GZxWaXkCJlx2jYG
1VNS07u1ch7P6oQsXVz7HPvQeXmqh1XZLGAi/qBluzLptx2bLN3brjLmFKzM8b/NWSefR5RhMhS+
T+6LpQDLIw+nogdErF4VLbLrvumSXTdmWTnPC9vyB2jizYfckSboQ+5QQSRawwZaVV3bR15ealO8
WgbpUY1X8KnLXuo+IATTOvwEg1HbzYHbbUeh356348RWMA1WfhtoKV6WrqemXTniHBmNds4hNNEQ
PRuKIgpVp3DO66Em95c2x/6gCog7N05JYxhxYCuP10PVOKirrJoxb8Wh8lzP89m8E7bHGlpHAiej
bJqcW8aeeFFZQ5b7hx60l+6uce3swgJkrGKVFdVFa83juK91TQWhUevOHA3u2BqRTy4Gk4vZdsfQ
lK73FfJFz9eyJIMJZCOwwTOAmM+CwpisKGWugZFOmZWXFQFp2rVV0OXvRivQ2tBXFrhNkDo2bIfS
MqjKR78BE5dF9ziNepnvhsaeVajqYMhuwe7TL8rErRsFTanuVO0YUOlW4d7Woq3S84pT/qFpshG1
QkbxHyNtb4ZQomKTqNlnylVhNHYfER9gnCk5FFXcLWP92CuPVnWYPYr5hKqjh6njBtcNDtj4iSo1
3SDoAycK0BuvoTm4nGtO5XgdxbO1lmEtp64NDdDGR1NMWnYIZFF8ph6iD9SS1sNQPACUQeFZSzYk
ZtL3qbCaz7lvJ++HZZ7cDUXGGF4xl/CjqaCjiVYpnQtPlO0Y1WnHUCzAMbsJZwq0+myuHX8+b0Dq
PpOTZN+nmlfmUcdpH4Qp73610yfDGMiTTobr1Jo93K8AX4wQzxEQNuE72ueZ9uI2Wx31rhuX8q4p
W4or4Tf+O14rvqTWT8rLZkro7lFI+eaDHmhafk4WrgU/V7Vi6yvckT+jjZcyZd6yGBVWDVLZ9IQ2
TUQxUsUtDl3lLvFHGHukBLdFxJzIObPT0STkSZR2wxHpNvfsHuKuEdVccCogoNr1iWPEltMJCxxr
NK4p30ZeJQRVjn/Vt2CkVz09G56AWHodnGke753JWL4MYlD5RaAk22A6SPMgazfzommLPomaxPGf
tc4xblO2Gl7hNlVlXHlz8B6jHQMcNhfe5yXpIBlOgfJZYMngPZayFwUpFC4KPVH3rRfmAX41oV+2
XnaWT+Zg7HUfPIDTrUshXIqqTsDznLQMrd4b5FbG+mdVA3y3m4vOeDfYdvXeSQf7hjjahWStXgf5
bdJ5OYOXYDOHskTR4gaqBThrBVn2qVdDIg/wYVNScYLq25Ijigi71aMhQkug13u/Tyo9dkXg3Ao1
8HJkc8EQx03tGWCTWlPfjW7W3nuMxf60zW4scCCmEGJnB2cN/bSGmFCtqfNU2ap4IsiuS4koKIZD
SoZjedWIgU7T5AigdXG9+QLoDaftPvVkfi+sTeDmiL45QTJ9TaAIoCpusiiKXsbgRwSpRO/6Dktv
xtGDTekVZPq+1aVBuGTmvCtSOb//9RT6DY4kF7QJcPA3m028x14OTWWlMB0ghoMgTbHcWImco1Ky
daaSVK3EKIHTaCrO60pOu0wbg/1QF6fMld8wt+NDwI3cCOub8doROYXFrtD3ZzXs7qS/XFkjj0Og
yu/52noqxledSjJLcckOxzXj/EHv1aU7BwO+CxxVQGh//VBec2UYsEKoIscMRBB97stnokyjqbOO
rE/01eKKFr5511l1foJ0+3qMy1gI2ry/aUjwlT5+8ostmYusdaynWMkxtZzYAFznMhVrdvZPbwjm
Dyp/G3IOVfDxqsoYjnZVGog4qMYgHLJ2umTKoZ+Yv79BiNlUqfgTQMYhenFb2z+R35parZY/19yQ
7NkDaq96btauf+ckLkrUlVy7Xuvmx1/f2ltPkQGHY0Dy3bIItp//dFHw6AnelF/Ha9ZNUePP1sEO
mmQvs0acYBS++a5At9uE6DA3XokQNALRVhj0Iraz9EM7QOW1xlFGTPLEFUEcycHEMHGP6aX80Fhr
H1WV2ZxyFH29NlmUP32Go7WZmlpqTSrgfmfMgyinKnGVaZX5zwkOWxY7bs0QDTBROdqHdI9I5AUs
JOZawBJSL57AiQmdXUf7iWEM5UBRjtlnODWnLJTf2gJ5wJuDH8HPGNG+/EYRRa7sR4WIRWUPV7nX
waFcsh5WAW5+SmOA/OsV9Ob1sOFx4U1jr2JuXI+fVlDeos3Xqh4XWr1aYpD6KXK00t2PDsO4YbPl
/fX13tCk8hXiSbNlo3psvdtX/NMFUWim+uJUIk7qqs3Oy4UrRY3pJFfL5BY3/WypBykZzwmybcht
npgaW6W2uqFpj36cNrVzUQ+l+fHXn+vNlYW7GbaemJG7xzZ4g3CsPMFnMiZgufyiDUjKNayew19f
5c2nTcg27G2IM/TkL28+G2ZFB2jCKlvBAPJAa25LY2IyTZd33VNVnNjL39iUSHpho8XkCYD4mBSf
uV3njLQEMaGowbk5DGrPWNMBNYPzpSfKuV+9vhn/6V1uuQe4++HXg4+yeWxVunalYVO1iliKNnn2
nKL8gChquWmNeT1fbAS5J27z9d7044poqklDghh4rBrNaswA8iVrYs9RBUa8jv3OrgKgM3/1ohyO
dyQqlveyKGA7w4NCUcOH+fV3+4oVtX0GHFNd2LPwIo8p16of7aJYNBa27rlYWa3+RWlvSrcRvF1U
qbn39daPiq4a/qmlHFdGocEjx+eBD3C0qhijWSopJN7kpG4fBtWlMUQUGbbLRDbUaJ+yCH+1irfr
Idgilp596lXVxAm6pMtaN2TfmMVXP3PbaufRRj2t+K12kbn2p1I1Xq1jrrhJj7eIFPhcxyYLcx0w
BITljYxlJI/Oc+XtmEFOyYnhuYTa4N3An/BObAmvDtftotDgPXyZ4Nke53Hnwyh8zOCaeGh9EQbB
ijaSySU8wepUifLW/W3HN1fZ+AqvTdc102ZKIuLc06sudLS6qw/Yhhl+aK26OqNxKL8IHu7Zr9fs
jxfjBZuOe8RSGAo9Lyq2QUdLpxkhkkAHamMNydiDoo0FEwtIBK+KycIkDb/aD2B9Rdy1qf8RPrJg
2jQm6VUGF4uRBMSuOIPP8ZhlRuKHlcnA83+wmyCV2mpExhCvxL/UntaYuUkT+20jDhpgWgzvuD3z
A7CfbF3G218/k7dWN3gqXHvKue0YfrlHp0GnapsuP26nbomcpcr2s5bZl3jWlXhfFad0sT8W7/F3
wGm4Cd4QNPB/Ly/YujWT0Fq1cTLZwM56st5RXKTzZUKA1a23uKuK+yWzPivN9G4KXdR3rjn2SVj3
q33fSkjv//yR47TJ9s1JFWBcsy3Xn87oUbXdKEXSxqTg1nEgm/YA7pLFGHMZew+2w4n9+403zcB+
g5AKAoFQNR3VW6AVlkj1iUdeWPlh6NWTs7hp7OOYs//1l/vqmKecQxdPm4WxG1KAoyutdpLZqcm0
pKBYlqGr59YzTnmnDA5fnwXb+sGFi690ozcfdTfpRG4L2V9dXIpW38PwwVzasrQLf62wXHTgZ3SJ
Z53TMZxyp3rdTW4yEci57CTIw7D9fPndkYAeNN5kdbHFJJL2uYST4XnZTuFnNcbtYLvnqpmG2Myo
c2wVtLdZN8hPdEinQndff6uEI1oQ2g3H4E069tguJ9pIHT4GBgF+ctDmaf4zQLFzNymnG06s2Dev
RV1JEw/gj8Pjy7tm5ujDf+ZafqersJotTHeNYg3nZSnjXy+hty6FqDIgTNyAgnzsryYGp21W3+li
fZH2jiVWnZtJ/b40uuLE7vx6sW5vIdJLvIQxrDzeiRiVWPBcA77KuVxlCCoMJTSTaZueeHqvpCSs
GTzlDR4faWCcBy+fHmqxbrKHgiSpfvkglftOQ/2wW8dCxo5L/vRqAT95G/eg07ryxCv51vPkFoE+
Ng8eDtyXF5eNbi3Zyl1OWhXseyY055CR8kPZr+2JS70+Zn+kApJczvtPLXF0n6gOjBZ2TB97haP2
Vau7dwuVU6x7SQuvhh7JYdQW9CewjjffSY+52X9d90gGYLpdppdErMIgY0+YujE9r2vf2JuilXtB
GuUOo8P+vC6CgBNG9Y+r3ftfBZnVp3b2Nx42jR4IETUhYMixgma1UwyHS9ETATK4EYx0/cKrkeZ2
fXBKKvfG6mXJsnzxbXb5ao8edk04QkZ/3scLQ9UdaJO6bIC3v/zjt3FzX9iEo1wI3OXl6sGD1OB8
7PqYzC5x1o5LFpNcZ4azMOYTp9TrwgBxMR0N3RsKMrbYl5dqcM5L/c7kLemqPvYrMjpTaYnnmZcq
9Gccck68lm9ekAhonXswERwfHcOZPxvwQbyeKRN2jhNq6l1VOt9hE6A+cMrqxNvx1tpg88RVDPsY
aM1HZyNpzBkZMI3EIyG1olw4eoitoR4tPNQTb8Rba8MhxhWlIacDHsAvHyV0aW+uAtIyep72vTGR
ALYL3AJR169Xx1vXoaqmb8C1xcVL7OV1yIdrs7JMseBVvh8HibpBCHIqN+2t5/YjJZPXykNgeHSR
gYZWS5Opj6cswC6WYcE+9YZ15wje81/fzxsbGFFeW2YFpQU3drSRSMNRYz+3pMHZ1hb7i9Vekks4
LmM+X+M970ZDPv5ja0iWPboi8MUNgfWOk8uI2srasZhkbNR07kE/9QdkKnftIo0TB94bT5J9QPe3
KGXqp2O7AANVoZgCIWO/IPZjKom4K5ANR5PP0O3XT/KNlcFjxBnI27wJEBS+XBlyk3xTP8m4Iszl
jimUF9rKGU+s8zfeYI41g8IE1DRwjrM9XYHp17zarPOqXOIia7KDYPZG1gJjP6Dk/0EZhCAUOBhX
WTbDYwWqmUjLqJZBxU2G4nsgIjbsBGVgUWfzX6DDf3yb/1f63Nz91aDIf/8n//6taRfm4Zk6+td/
X+ff+kY2f6r/3H7t//yxl7/079v2WTyq/vlZXX9tj//ki1/k7//7+ruv6uuLf4mFytVyPzz3y8Oz
BHj8cRE+6fYn/19/+K/nH3/Lu6V9/uO3b80g1Pa3MWAQv/39o/Pvf/zm81b9x89//d8/u/la82vn
svoq/7V/7pvn4196/irVH79p7u8mew3e0SZmqj7+8r/9a3r+8RPvd3bz7fVFWo3mccM+RdOr7I/f
XPN3pgbI/3GVYKui3PvtX7IZfvzI4Ec2zpfUm3iJ0yb99l8f7sW39N/f2r/EUN81uVDyj99+uO3/
d7dJx4gVMUgvKPqmbuVUebnwiVHDL2sQdpR7ubyXRWCcY8r0Dg5yHuOPmZyDpHEEDCvTbvw0zqCQ
5DdFUpkXeQGbzsD2jTS/7DHVS+RNeXbjTwjRIQ+U97Ph3f30aP/+9D9/WutlZfrXp+W58JKizMZM
ffv5T53o5LdJ0WjCivBJlB8S+k8PwU/vv2utxoWsZxOCCmBxbmJ9wTwAzv9DBi+RFAGvMM5RlJDk
iRFDvS+gjB4s9FZwtCvVAOcMRRY6OVqGENTuGaMUdaPDi78pOvSA7WKXGYhzsd5nrolqq1mdR8bk
SOLsACYAAiWy1iPNTL7L1He38z94VkkyP2QYkRVohLXyDp6eHuWV15qRYF77JShrnO1//YSMl63m
9oT4n0mBRWbEpqU9OhLUVK1w4zrkfg0EOfQGV1nZjFcj/E95yCYYalmbexYyTYK389SEoiz7bEKZ
4jGeSUUOSYI/EFf6khkxxD7zPu/Qw8LLdqDk29YpP9wfVsIvVyCqTWysGK3qHuDC0SdmHitJJXCM
qLfg6iqRVOd642xMKl/0YZ872YVutsl7CP2Oom9O0kM1pH/a5GdaEenXRh8VVX/toclGAJJ2nhZO
lr580DtLfUjqts2jISknGHSJzB5GSEP3sL8HEt/XBQYc5UwbMZ9AqDZZc/FlLZBew2WvcMnHv88P
HTUhFWDBZN+H1S3HCAiVdCh9En40LGqpdnKe2/t1UipOtHbo8CxeyhnZRPbOE1PyabCMImL8Xj+o
3Gu/Djq3UTgr6tM1aIeDmNMMVlrta58zc+gPi+HL75IiIoSyj3P20NT9shtXeClghtodArv2tqmX
Kg8DZeT3v15A2+72k6D2xwKiFLNcmkzGHtzgy1dMQ4fZJ7pmRIAG+VnvJYRteQWPxKr8JI/mtMfR
Y4L4HWrC9WNhpAHZOYP9AEJYOZGmuaErSS20+/Eu9woP+YylGzBNUmwbK9/qbhFeBQwKYfY6IfrL
4jpYWsDbbk16rLKMdrkekubQZqKfwh6bciPUbUrBWQ5pNBnj1ZJIbCicarD5JU3Bflkw/cjQWnwV
Qhs+VGOzqn1Z4iLaQNO/FoSeIl90y+JREc+APClZ+sjScbNA4Jo2JTe1oIWwJ225QmEQGq3dIj1P
lgbrBrKpLV2SrSnN+lKDx3ONTtFxyag025tVm3UQ/Sm7aKYJ/ko+q6rcrZXdXWX1xlscUAHd5aZ7
ixh13gkYKtmhK+/NodNRkK3ZXgc83zMX8T66S+1IGNVO9tj7MxoPL9cu9SYdsP5z2tsCm8jPblfN
VxilVQ/mGvinOpo39o5t1h9Q8dN8u8eDmspc0dUayoR7zuLKlx6hLaXgTUdQAaIIyyWxDDpkQx96
Ylr+YxpyvAmAdYNqMOckFu2ot4EJ6MM9KsxImi2ZuFo7fy4AtC57x7yU/lidQ1HvzojnqHnxsohk
4Baa8JBdawH2hEHLUpmkfiqp7UcGyNHHwo18C72nZ6XbO6rljdluZr9CxonHC0kHtjeeFa1E2p17
Q7gWm8taa7mRATc0FKBeoael1fu0SVTUZOjyXGvUzwYM+3Zwp/QLLccjEo+a9ArG+lxj/299ozzo
ok46p1I/fiB7x5+dTw7auEV/0BS/fJGXwUZRnaFgSDS7uHJFscyIzMxFHJIStnJCfRcVRR980qta
U1FR9rdl2/6J6BwJSelkIPfeNHiIuyFo88+61m/tDdaCN92mIKZmfrPoXXfBwMDMdtPECRMmAlch
RLJDvOSrvEFV3EHWXqCj8xw/wpxbIgM/3HjC0Y3XpdXby6Zflu+mji4Z1hKCQdlrt0Uy3a5ur8FW
db38nalcBhF6GfS3Ne/158kw1iLKi3a+HtaKg74e5kursJMHh7Dam1rkrFx9gUTdM6+Hv36JcABJ
nDYF/iWgs11EVAj5XpLDc+hLdiobDtMnU/nZY5UUxqc6x7g7zM1sHCMNUOHBLmUTeb0zn1fr4l7p
Kn/fubX66qG+2RmLdHfJj3OD3jhbT3Stb53pcEnYjjGR2aqfo+ZkKGxRGvwHImyevINxZqPMQs/d
i2qMpSIaBGUTmiyO0cuuWInF0kGKynTtzvJhaPZVraO6NIp91mUEvdY2ovIKbnTbLqemntb2WY5W
HQZzHNfbCEPHn/XlqpPpuMAu1Tk+xrr82HWWf6lB97ZS29iLwnX3rCbrDBo3cQKZm0Z9133uxnK6
CPypODPBN1lvthUpDVKswDr6HNVpdwlmDPM8LfYG0qX33bI6m2M0ttHY2T+0WaHF2L87n0ukpVDD
3ewMVWB9gGJzysLj9U61TVQhYgD/UTNDlXh5g1qeJz74KDdolOZd0xp+1DTr9BGpWnDV16UXG003
c2TtIEuOwYyPoIskFpwYRfvgftc51k6960eIIoc2HyoA4WePwocDU6OXH6r160Tobm1EW4rXHf5o
Y6wt/RAZHrYJvlEd8l4EofI/uZDbKPgv5mEK/hFe9OMzQJ7bPIBwrtkoBi8/Q54jMcQDFQ1UO31z
cts9jMFo7CH3rycG3D+i114sMpuF5cHI4aQItsbl5aVmuRRapWNzJ9O5uhtrL/jAjVF/o7g4w0hK
+5KTHlhGmBm2d9IU8kvjWekHJsrIBpPZlOHoONolluS5ChH+GE9lMxyCVaV52FX26IbrwtwAVsR6
VuD5IULUoWVxVrNnXpsuFVFvSbsN+yUgaaRs+q8CVUMVGmQFXXhpMPuxbRUnBpHOS/TgxwNmIstc
loEGOqtjQI4mDtmX6PRoourZiZnwI4aW4mrK/BUysW3HU+pND31T+edrkRYqlJN922yEjx2BRfxx
p+ivaybbzk74YnnsKi1PQ3cxtKd0yiXeJyjQYEe8q3shZVi1I3LFpfb7r529+h+oG5z9qKWNCo2q
pNh2ENxPzHmNGN2EHW5q8J0NpB4VKKRurXptv0/Y3XzXgzr/nJI9+qkCxLm0mFs+Tcqmqm6hBl2V
nek2iFAQYqN9aXCdyMpzY1VMvmvh4YBi+p9rc6w+tVgNwIZu3tOljcZZm8nmzDYKrqQneFxLM/9r
Sf9/UOO3DWv4v4Maexbst/zrC0CDX/gL0Ah+d+wNsmD6Hmw5edvb9zeg4fwO85DqnakRIDfzETbH
vxENx/h9A/3J/KNDxYRwOxj+RjRsEA1orhh4uRZe8puJ5T9ANI7fEg+6DWxVwIFtqktG1cu9oeyc
pE9aoYdu1s3lYWbs98EuyfbE3UpeleWgn4pUfHVFolnxVfxhRcYGeJwooNdaqxDfbWlOvYjQFKOg
XKfJ0KNm7vt275j5eqJLe3UKbe2yD3TDV7H993hw3XQOMj0dfdvsYkCDVGtBX4VepbAQtUNymlEd
xa7nMs2q8ir9BG8F844ltf+crb56mlpzbKIUF+mPAc40/l/vzQss8Gec5iUuzVN3iOjY1O4gEIzv
f/SYP8E0Fq8y4wOrZ2tcmFSOQrrLLlmle+sgJ0LtVk3+TjgNcqCflukbANERnZArY1rAGjJgm4EQ
QeB7+e3nA2ZsWa81CEocsrsafPHPMABZ2WqabNDP80aHkp+7Zn87IFI1LtmzqL8RTNPx9mmHCHDp
hrx6cIxSaafAmZeA9o9Ptxk3Qr3jJdlanZefzqadqCe3aUJcLmYz1Bj03PW2nKlR8f8IewJ/vYPW
a77YOW6/uGfolps/MbRhLZW1Jr8Mjsrv60GU2nUm8xQHfFcLTmHh5Ma+xNm2CTM0d7owMEYi3oAC
Xn7Q2s/dYHZ4GIVDBGaeJhhNWGZxWZaVfvD0/ntTFWtMnkL/IcMb4akTBappm0PwtvcRii5F6nzG
vsfOQ0OM8l6bPSsqlqo0w8HvyTAGDnA+WcjEsl2bZ8ayk6NjfB36YKETmSCxB+VSZmddirRuN/ua
Wu+mJajmezvIjac1QbR0aNG94vLVDr0o74BTBPLBoLGs+yKoVzO2euS9IqwbvzBDM8/w5wpV2s/j
vtrah7vMnfL5LPWEKLAJIFlip9jcULmPCjHWI8V+a/BFzf6Th4NTtesJwpLnQ6Wp/bg4tThTY1uU
mCNpHmNiw9uostigRdqqmv68H2Di3C6jSJbzFWvBBKGP0jhU6SGKyPVGgiCFmuavqZchbsO8kZcB
+3g7v1pyZ4UWspZlTFfK37i2WzUy6iMlR9LW5n0v0USTTeHUUYEC49pePbu/FjnD89BE5Upi1lxt
EqTSTSeQwBLjBr3H42enGkRjZ10wqzRsVrPBYWfMi/ls0XT9KXWdBFDJXPmDmAoPcLbbfgidKe0u
2iQ17L1aRVa9G6WSl6RkWCBtZVYstwMIM3rlpqs+wKKW/i7AruF7heoXCVhvZRFpNjPKtGD1nnSo
iFXotYWPG6VdzXeurdin10R3LrVRbV2xlpk4jfgkPPHW+vo3n0yCcs80PLn2U9/euwugCerB0bJj
hsn+Du+1NVqHSY3xvJBMb69ayho0B2olNQsogsWQ3a8QdL7jkD+h6M3dsF8lzjayNox7UBHVX9DB
TZQ2hRPMiHTGZvNJarJgT4ySESEY6O4cgif7sDOV+Kixs4yHxMrcxxYGyHzuaKMPWa5Op3skhSSk
jTOygtDAvtxBtTE2553TtmdaqYwLoLSvWEaBS7vYKHxdcSMxv7Vu0u+lXhbflwJJR4jNHFtVby2z
ETuD6OK8FgNiLvdyatX63aiwJ+kGJc+s3By/OY1ZXOt9ob/zEA4SwBGYgs+wzuqgpt66UYlTn6f4
Hn50ejx7YIgipssNBpSzDSYsVbNnmMj9L7O58MX7aZzKrMOaRGsIPyqBBcjksVm7dquMPVGYIID0
z+zjkzS+ranf40CVJ+ZHQ2RgqUYpUAE2Y9EfescZcGbinKAx9Z5xyCjeaYUd/Al7xFkixe/jCiGr
+l3TMvsOIU7kF0Y/a9FCeujOFv+buvNYktxMs+wLDWjQYgvpMjw8ZGZsYCEyoLX4ATx9H2dV95Ds
nqquRZtN14JGVmYIdwd+fOLeczXGB9vQPmIxX0sX1EH+Sm5KAQTGnhP0EyqYH4WPW2VOXyQyHhKc
U9DUOb82sW4Ha52MR33LjY9sWTEvL+riIYXGkDzV1h62T3NqGtOE2ycbzbE1VE4VfEcYwZqxyMfQ
zLGohcwb23DtFOlXYzv9uSMmNpiUtl0AOMTpAbFeCmcKScd3M2y4+GI6Bm+92YTcQjD+X/rEBp1j
NbSuWb89yICaPCW39WOR3Lr3fJDS8zpKk3MEn1R4ylwq8GbGxWQoJvfoD7OBAHqZJ5csb5fCkSye
angUf7QaRjgoq4l2Js8ANMbUJfd2rWQR6YBy4UJuGYLZGNUrM4HRv3Hmd9Zg48pjkvnSOW2TedmK
r81NG2kLnV6dFYYfKivDLrd3eZpYhTcJnUS1qVsjuSuN8dQkpb7XahnXWtqorVvDX/TSsp4eefKX
HzaDz3Ou9DhJqyWOr6Oy4ezTHBtAWLep3UOF46jfSds0XVcNr7YnE4l0NGbHLo7zWKfBvC7bvVQz
VSWtLttcWwadB8KQIf80bG9aMuiTWzeQtDbHuj19MAjY14JxuXStuNLbPUnTm7PjgUzy48ytUPli
wA/XccVybxf63WCpBaM9UwSzKgs/N1PJU4t88qXBGA5LadzPttjD83xqYls9FfO6hiRNRmqhRp2l
fNIfPoDO+jUo7YPSOIFZqB9rklz6TYT6BuJHGvW90Q/dRdd6YIklfANoDPAnjFR5LFvzPNIyhkM2
u8YCbnypOv6tgJ/XWbWGZZNJmcLd/BwLZwk79oyMip18N7Nr91k4anuedJYvJVn+K26VNNAJTIi4
BqF5mGL8mPVuOc78CIunT2MGvc37CL+3e2lyhvz+KEs7lOnLAAPRNkvX0MY6O/TYtFevL8k6n3JY
rC5ekNbrG3UqXb2Y3vNuC3HYy9nZrIpJ+IqEMc/KRF/CUVWZbr5LxjJNnh3b0mML7DHkfE6TfZbf
5OClVpXGLga7Yp9JbjfQYdC6PTUyh6qatwrvcIHTZuum+KHuNBhhYAME+5ekZUWuxMmhqgeIV8to
nGboqaEFimyIKDUEYoTFSD0tE8sdSViOcG1ngs6lre0SZLO8tWwd5HyGzzF3Q4Bmf94pdm8w4O4o
31fQARbDHMZH3rpYq+zK47Y95DHvOcegoSkeAZHGz26yUicAMZF6uPM2BYpPcuO0UUc9c892p3yV
AUbWErkbbj/Xpp+vVXu/cQCFIC/WOpiHpPyyE/ZXvEdWsPaMmnxEdQb+5SbLnyxqe8Y1ohp0b9WQ
1Ue2kPSrJZHHU+ZO8d0qifTcTW02BUWZ1fuBEF6Sl/Si9wqLeaCTFOrzwq7jR6rq1XToIJHXXj5m
esMWVIt5csyriFK5AW9ZzxAH55tHOut6NktVne54mpQXW3KWn5NatQ9AnfrDWsn2deaP2UMpr7Od
Dwer0NVzo5XJC1DgCjOdOipveDKMI9wNZ5fEpfJNmrn1nEw3dU8TT5+8s8bPkcyaIx8cVwwvL+79
qleZQWel0b+aXaMUrgmZAqkYlJC17j8WtVkwebFHK7SJBBoVqJtbtBVaRHyFelDqkgZYNSmVtxZm
pmv3hXNQusbCa45s8VAIra7DQp/hxRUwQLcmXfi8l+VgVsMcTZ0ofNE2M5rrNnvNLSq/rTXtg4xC
TQEgufBJTo62hrpkTBRXSiFOs6kdsySfD1XMlDneINbEsiCPSoYMhDjdDLBg72MtJ0zY3lYj4OwS
d42iHcVaNg9TacAeWxNt3otlSYJOau17YYzKU5Ea9bEale5utdr1fm0rnVlUWTthIRr8JArTkk1e
9tI6I9nV1NQbHLFcHZ4aEZJKKQ6AMGyXVKtHV25zlmSA+BueaEb3Vat6fMLtrBz7XhqeNXp1+EU6
Q3y4sGdVNMk93oJjkg8XC3T5qV2Bl/o0AIfEkvZ13hc/0N6LdyOemmcgnyIqS/OKYT+iiFtdOW2G
SIfE5yLWLk/9ZAxeK4NKSJG0hUqnTOdNqizf2NScB1opwqasjLDsnTHIZYmGsavaJ03Qoze2VkZr
zXJWtcFgZlmhRGJtT1bZKoGTjNOdU1i1B90wPapWCZu2s21X0ZbhohVFvBfmRLrhJNbjOrTjAeCC
9ETJpfi9UUvwxVJ2gnjzWz73rs/9Lk0tfwW69rImHZE5WrsdBWBLdnbGB1CMijpkQqzpVHNQFdkc
FbH2q9P7BhMw9qkgi/X42EkbBK90cNw6XdWLVK3NEyTX+lwxnV14QrFYX1KQ3i3RpO42FSK0rXQ8
ri17IXBT666wJMNvpWk9Vno9PMHc+3YE++BKOFBMCIdpXDAI7Jmym91lEnEEx6iMSnmUKPfTGohc
3ZyqtPpaY4yf1N71UTdBqVlwYeAdddpbocWrB0Qo4dwZhjtrMSS3KW/wINnMvFTLwV/VVB7xRqc+
mzkfcVZEg15s18ke1SdLT/Pd0s11WIoOB3pbd855yoeNGXdPwErecR1ofR4i5G0/HSrDXxYbWBdG
A8+ZOFb31RBLZ4acRYRk2n52QBMAxSW06CiV7RSkc/liQzJiCWVUblzWGdQR2I9KM/oS+tzDSJLD
zLbepLVSZh79JdtUGheRnKR+Nm5VsRxk3bKd4tZUQjEmj3wmaKU1qPsQy4ZwcsQLaNraW9el3C+r
fD+QARhoMMZoY+qVlYkVQQyF3Z+NFSSVlksECuXq40vieKnWOaxFxnFU0MYoPFueMuTZ2FGabG9T
X9DQsdsrTbz51SQetLE1YLnMTvoqZ9J9mWRbKKn2L4TJ6oFPWwlsHi17BxoOkoA16Lvxbi0XceQs
oHUTUvVIvbbtgCaXXqqqPEuX7KROxrpCJdDtyosdawqcrlyjGRS3Kzs83hNu7x2jr/iGkv1ZWQI4
BwDZ1yq3IPStQAAMsIE497cpZNXHOVI4H4NjP6ozvA+kNj2zfIUtglI2oamuO4kbyK2Frp0W0A5f
mOjEq6hgtLtLsix7W6ASWLf6vszZFuIzKKxHIuXacB6tanIxtlDUGGm8A/35A13HFg66NtGMGROc
uySpgm4Gj4oNwpz2gHAAGlbThDqnGGc+wm5LG5dhNjcS+M0btYDiQy7rj3gk3XBZ7K9uHfMjX1hd
rIHt0j7uJuMMjCyHpd33+o8EqsjBnJv5ToJF817AgLxHcIDzIxZrB2TbeNdRgY+eaffteUa99V7q
cntv5nJ+6HRJP/dqrd3rAwHUckN7ISCsXmkojQPZSuiN66k9YIGADptIqQIiu5wOUm2L85j1y5WQ
oP6uyxz+s0KeBJFYexyrBUnHqou3Xp+Vj0qMlY96auojoxakhhVDse4coI+aOzDx2humNfAPOoFB
60QABtp8bq1N/mLLuwXOZK9fcGCHSIAJCXurEYDMUqU8siBiTShNbQTukhLEiQsI5wxTldG/ueSR
cyxL1sGrqbRnxOtYQuLGoOjcRue12Uolg+wtG79maSAHd4q77jq0Zf6ibfwkP2/n6RqjezksvcUg
tCj6z7hbnB17S+1H0wiowrXxJWVlfdBX1B8SloonyvbHEr/vqcvpaFmWb1fBjus1NSll03aZdrIs
px+Fbhe/2haQdqqalFn9GDWlPBzmanNAhaJdW8eifbLnzr7KFt7lnItm5+Sy7Iu8AOTY5jPJvaMa
NWsiPaiivi4rInfdmK4TFKzPclgST6sacS5m8VOR4SnywALP6TaL1H7gl2OLz4nUe03RJKNPl8T2
VM6WeFdNUvtj6Y0Ojk4hHRMTsPrtDW/dSU7OlTJYvllKdedmeW4etHoRIKSqikEOVawexnbJ9T4u
KFsIkbN34woY6qEt1wKgN2xEKdz6ZYladYWsRBRD0CkiP7dJ81hp8dJ8puOiz6wZVaNWrkllzStT
naG+zEVpxIEwbnvKpZeVgzL1HdU5bnIb8eki9CBRiiV9gaiMbk4xW/lDcVpzDUFGTW+A9qYinPvO
ieJxAshdWJt6xGirX+eiZ7xkrxWzM1ZOxNAApAPQn7jWCiN+p/VWkoZM8KiO0SgB6TO6GQy+2her
DUcndsZ9vTFwObVqwiitkeIZrFEHVNBHNyD5+WjTZd1wrhFPvhV6qHCme47TunjvRhbgEH3NLHdv
F63xQ6S0QndE0pfmNxO4ou35PeYRzRDrSA5PIlwh4YRaRcntIuxqlYtulrHGwTIPecjKsviaEQQ+
qTQECEHK6YFF/BIfLV2UL2PVly90T4RaEyOmv219YU5RBkRnu5MJqs+ijCCzwDCEfjdxl9Ge56qB
fWIho/6WCbSdE2BUw75ilohbBgXafa8CQTtYKr5c4IIqjDm9rk41eq8V2lh6KzebEgYajM6MUnNO
rhDWLFijEzNiLq0Mem4N9egbxSLbTEL6TOOZbfxYRgRPcqaniloS+6C2TA7JvB27gDxbEbujpGvN
nSIvdcnn2cMt3BhMFjsNIQM6O1Xl79fbxuc6VA77k23olvt5m7m9Icbp80OaqaN6WQbY0K5F2Qkh
iVHeU9xyeYbKLK+b24oB4XuxjcoI8jmF12fFPWO8dO4pJkjY3dxZUkw5bJLbdCRXpeVs5oO1eYli
Ta8sPMRuLtLSeDCB66HCM6BAazAzWO6n3FaPRq3ZZ6ry9Ay5hipRm5YqRWTP6slDEGAgsKT6tLw8
KUQBSg/FpqvYBXKIUuRM0WenqmOS4Ipt8stlzFpvpALzCbMU1nXTslu0GDI3c6/NmcZQo9XEfWIk
Eu9M3Y1uZW4A08x8JGx2oWhj4pTXyxOYW4sqeYPVCKF05QECw2sx9xvyv9EHUMaZsTTtV6r3Cmx8
Gu6foo/T+0HT6q/RKqcXUxUOM/B2uOiDrAyu2lhIsIxtIYuirhYRTRr2z51honvdwyokraHpe+a0
aa9DqZyFMZwGEGduSll1T0T0angYlssXjfr9dVWX7Q4foFN5bdc6Gg/Uxng25FUuvd5Z0DJRLFvv
W4coQGJSzlN6qW0THjuWy9cMTSYFfQWh5ZuVPiN7JbWmYsd2mZKf+XNdhYxhBueU8LyNHKNPWzdD
PreE/Oba+zw7KB41Kba54lcjC+BtcfVphSoOPbbhH6B++yc70cY7wPMJC3wQSsx/AeT4I/VjshtH
YyuO21rIUE3aJLP9BlJi6Wc6QThQZCtNjapFprCSJEW9Nzqr0o4kNxLBMJqGWu4lFRC3J80dKCo5
TpYYg/oorR4BIc5xYdmtXuxV4mAbi6H0ynU0DlM2atUBnrlRB/RqXNwip973TWOS3zLjVnaCCheP
ACDRI6fNxF0h07hzz02VtF+HmaNelBYlxQpv3m4yGFEtLbgZDKkJiNiJgSjvNiQjd4M9OuoFsbes
MpBQKK0AK1eA4iHqcmtyVxJ82Uq0gerv17tsJ+mvBXKvCX1Fq+8wKama385sOe1BaRL4nn3zNhhC
G9xOmErjxsNYPjLPtd+zbizeVrVLF6RsWvmiUnS23KyF9rLJzALcqV5khutWheB7XOaLze0HNLK2
llcCKSAfDQ7DFQBzoqaxHqCFuFaFET5IQT6DrEzivIIamch3OpD3j3hm8FyNHTfolIx8dKmyyMSy
CaMF0j1TdvMTnUryNT2umXSvWhsWNrHYSd5J1Ykd5tr6DpqtO93peGlTKcuRGHuJ/WZM5iG4i0Tz
MxKRU654JR73sqoOIgL4pi2RbGzwMlE4s12ZIbaWAUkgaD2rGYF4UPJyiLRYt9IKpkrtLkCHOfN4
CE8+c44lDmlwqvpEmIk4DWgg6BOt0dp+mHrVfJK9aAw+j3F1PcLMLpbrADyY8rQSagdCcFuF39tN
9yxGq228rmrYc6xSbs8Pv2+x1kqpqr0MvVIDVpsqH80gnLs5t3FoDIsKZEDmGcnW1mmTxyKfVXV3
OzwDk5vNcqV0cl4KnQga+lF7fHAy5iYQfkXdkIqa/BocNfM0AGncdJnu7NOZcZG7ATZ7MQzgfH4/
EQMBca0ymHNjckfB2OniFHeq04Yt0VaRIdkM+Uem/PVuRl2xRCkAvAaCYX1CSVjHx8J2KvNrsoZ0
vc8dSBN3vTly8xrVsuECWOaOO5BBCSLOwkJrB2CAVSL9My5Zwxnjze8AXA58QFX/3TdSMrI+k4qX
Vuvk9SiWQo1/qpu5dY6rAmPca4PSj+9yJhfbixrfqgNbEZYdGMXsWHD6QYs/6nEOgTJVYBUqozN5
ZoNkzGcClPmEhDD3meOOZwZLlCzdo0XNaC9FSySAV1k8KT70Lc02rMKir6Z7pvL5cK26TEV0sjVW
MHSOtoQywmLDs28h45dJkgAZ10nm27NMxImiPkxJXYQ9o8FXqyy2zyST47OxNZDiYsM44q3ZXnWj
yaiwh+HBSjbUzqttuEZCdJI2mvauoFy6QK7vfbVV5Nav4806Uczxk9SWHGa2stajrpnjZ1FZCZeP
k1mRnKbdPXvs8hd61PmbpIEl465aYwTJc/eAXDJ3jmKq7KPZdmbvS4UQGZ4Fx/FEEq+vlrxkuyFv
0b0DhfMJibfeFt2Jfw54hJ8lSl/fGrkUrCIFeCQlxq8qq2x0P5qlnuc1H/fWXMuX9Eam2qVoF9SD
iCEDumXT9n7W5OOOw8DY0VaRGMCopPkgDsPkAJ+EtBDHotU8h7r0Xdv0fCeVCxMAWzhHwq2Wg4F6
wzOJ+zisKKvdZCmsu9Rp1cBcRyxhoLXjwtchvUgsQmIlqsp0e0wzEOnssWr5xoBnwGVv+rIrmRC+
q+OQIo9zigt3EBB4CJAUlVY6TJ9Cc8h6sllFsfSe8xOEHlP1iCnZsLsVGUK6hE43nJ1bdmdj3VDD
zFtvbNGB1aqRrLWLCmpOXLWLq8fNKNNvdtkcdspMx5ZWspx7jJSxGGO+Vb10TkcBirbQA+ra+iDG
Vht8+G4pWrQJ3C2XMp6DLN6vjihdsPbTT3NTSn/qpv6kbluyV5qS5ZgSv2Inqnn2GLGUexYZJkaA
SLl/XYXyTfZMftdO87NlKCuPwoYUXiZaJ/an62XBF7l4kt5nD80oDN8Cnwpx0mLd18fQKMcFkYSp
SdNTuur2+1qK5qQgsbhnmMqFv4muDmWjl/3FIAQrd5JMJZgD3YvHr0akgtOo8Z6oDISd8SyJ0DJb
s/GdSu7Sj0obpAOLN8+ee0CqUp71UbqJYUQfISEoQxdqutBSSfhbjEd5sasTShIEY2jY4eaySdyp
vGdsq2n07/VpXYXbGqI5w1R29jTI5Qsbh8ofC0KwFqlO2dPHdkboinCcI6Dj5m3JZp5iAmLQs2ht
6y7b8vWn03ZqgNwREDID+tdage86xSOP1KzpGVhohZyl4SQYZKGpLY9QWoq7tVbNhGxVTH1Car8l
S513Rg3+379JhLz/Ayd45aNG+0zyDHPRSR/VgLcdXTSELWq2hACePGMoNZBv7ZW2qIN/LJH5szYH
aQch4WjaiRdEoKshJPyztKPnvJSBd3Dm5jcmMxwK47jF0/wpDJV9m1xZl1yoVJb/+Mf+WST1+4/F
xoYuGI0qldvv4sY/SILqKSN+YR1ZaNcSppqKQJbYL5l5c6RifQGiXs/2P/mZinyT+/xfoSg/9aZ+
xxpLRiRgG/2vzJ5+MJ2xKtk+j7N+m2bmjcweSubwclEQjX1IHtv0tMQjS1yFmhoxhJ3vWPrT8c3F
jbSSEjf2sZaDM9NAEdmxr61haV8NdTSkvSkxMSdnDv6y8cG6mRq6NfT8uypKMjKa2UalYsg19cGa
K+On5cB+DyekvEi5G5iyO6Ns6mvOWEPyunLT7malnZ5tulzhARCstCt8fQUZkDy1447kknkKxlys
a1Dc6Ky+gkUVjQ6NUffhrPpNQQKjl1OUm45RGWihJyeb2KB2+Sjt5XgtMBUJAb3dMudtbyDPf1i0
nMiQgl7hQyyCZ1262MxgKa1IkKe49LpE13QfMu1GWShV8cAMDu+QT2qaYuztTJ5Tfx3qdW+WMj3b
AliC07Pv2oNSmCihKcq0V4yYpOAB65F+VbUNSw52hWVFbKyyn2ZZq0aU5bM9BnqsrJ8lpHXZk/pl
6txiXgYZatWCMKBLyaIcWybRNJoNUdcS0zHJk3Nt6vYlyJyCbqZgcOxYfX90toLHjE2YR4mCqEfw
kljNCt22dXr6MSmrI9w8COYa2AhVkJsIzRk2pCVjAaVwOL6RzaB/Laf+oJPo4ITdsm771lnlJfr9
5viXdKZPDfqG6q9+2D/5aP97/troV3Ozpg5//Vb/H1prb2SR/7cKNco++vdyfO//qEO9fcnfjbXG
b5pm/Y4NkC2Wr7/LwP9DiIpAmigAE64FpwB60P8Qomrmb4oB2krWONo4FG7ixOFv1trbH92Cv7Fo
w7PEDa78K0JUUEJ/0fuZNys53xGwgQnLi8zhP5+1MSOQHHHQt0JfvufSeaoelB83t+no2Yvb+mbw
VRyqA3vkExmMndtEIip21tE5rr/Ybn+Ne+Trd/UTDeyl/Mq/FN/YlU9bGlif4mWM3e6dLbZX71ev
C5yd6rX7ZIcb6rjt56+UOCbV7TziE/zu2h3M9/Re/852zdk4qe9kEZGRy5ZHfemfxtNwkELmX5fR
L8Pax1+1L17Ua3sSQXzN91rYPKieGpT3a9Bde3KtCT96Yue105lbhvWluYpngaESRdB1O9nRcppe
xn33IF20T/WgewwEo/FkRsWdEXZR7I+7IoA0EoI9/87vmwO/5Z12tHbxS/VwA4N/2t8sLBN6xdlL
dpOJstDtTOQTvn3oDuQywvLrL05o7OTnZLmwT3PuP6ZzdgC3ekju0vv14FzWF97CE6/hWw3qMN5v
bnYwPTkwjvXFci23DctH3DR7NOQeqw/vieiFoArak3zQTqk/e3KIm/kpPrA4DhpP9xn/ROJXzVaN
8/GHsWsOSsi8JBh30zm+9oDEpWP8Zu2KiIw4zpwrNR8NcRxmRFF6Lett078lh/L30zMPmOSjVI4c
sOJo7GlTvDrExMTvtYC+9CrP/jk+rpBSdHacrvFjO1W77NoeuwjcR77vdoZvejmvC74Rb0u+T/dW
WO2aKDmqh/ppeJPuqrN9z094dUKFeUqQ7rFE2bztRZRFpm89aDtmwvlXQvjIK6Kbi4js7/XcIzV8
dR6Ym79qx/Gxv1DfKGm0za4u7279FEPVnXyXhUog+23Eeiic3u3DehhrD2pHUB2Vi/TI9Tl7WVpf
smpnhYrbnPl6P/MYF4fmscTNFVp8IlHptz+JLHW7K3bRjghNF60a6i2mbP7CIw/xia/whA7TOpSq
UM689jSHgoBJt/ow/MXvIlSNuZec7yvP1b3mIQ/xmYbWrvwKx6eEgdyLWjNMQGzC2/SGuZDQ0oB8
Lw9beyB5M0TvqHurztuxDscLQiqsZjxhuN+4jGRv2S+wIBTyhBgg16ebWdTtp1Axf0wWkTTjN24G
WvTvMj6yrTQNQs12i3Ye3fvPIUSIvQTlUXctjxEMehtPe56v66PxjJyOBr+tjvx/rPjK1WtKb/ic
/NRdnkkdUDz4/EgevFX1TK7F8kTuaI3hAip+beBbdYVzKBlYrTv5c9EHjzFAIAdxpPfu+t4dtldG
uLlzQFjgK/j8DvFn80Q/W7gge2G3e8uBCNegsN7LQ3YxnrpvXKq7lYXdHSuLYAzXQ33SozHU5F/G
cwcExh8u0yOtqOUpWghw8Yy8EIHd2XjRQ8XLvNJnxV1wHIU0urWFx5nFLIuOjKhdnSqFXJZ0n5Qo
MnnBZ3N7Qm3jz5H21B+4hV3zWVY9ZXLn5jrPNJpskUpUBG5+bu71L5twmmAJyZVUD11G2ba3ynP5
nj1ShEWOGtau1EXLN4JoT+6C16bxHESfbnGVAm7qPQICYwhG7Z33V/4x0Fbrr6bvxF71q+1fpaBg
QBAhHmTG52473QyIbdTKoP5AK5qZOws4OouH/og6dfiJWdtFofTQebafKIh2j5qCeSggk4krYuTt
mwnyeMXO6xXNW4qfmEm58Mv4M87KUAu1x2nbVen9olCWHtSgeGGTqPzUj7TR9TN5wNXr9JpthgvY
y96xGpfpTSIZIKzpvVlmdAs1fCnS0DRfxiJ05FdWG81OsJEaEdEFAxEAtb/9mBxkFlEDoJLG8Z33
en3UCr6heBSP1gvXlFdzdd+ND/LsDfTjdDGH8Vr4j9ZeoRFhg40GI1zFV2qfEoegAV+8Dq/yVUYh
HcpqMEkhCUrRJHk7bfLrZ+nefhh2X45PxkUl+5TF7VnS362zLE3e9KO7kC/oDqERi7OSPNShhgKf
MBa3frMmpCTIGTorUoEJNrPkLZ9oJ6OahADX2sM58kY/exDBysyPQNczczgu5Ce+zw/24dcUBXYj
Qm4OxZfSA0im9qw6Z/Ojcvm2fh7MBH2ne84NlwlTbb5qGfPnqDPnQOmCZkUJ66JGq3Sf860igHT2
pZfSdKufjk5qj6tW5+yHXP9QLv34RpCLxQY0OQ3f2ri4Xftp9M/OxSiOEyqaky5HfhdMLjcVI8fF
e56DQHxWhNTnpP15ubt0rv6abF/zWSFEl+WJn3BQBuybiUGNCrS3NN4crAV/cJ3CEfU6Qh8TBYx8
zxOL6v5zsN3Nrl/0DC10Ub1KfirO+EGLxzj3pJbY5aCOCOTJD9Ne+KgXPuwH+w4nb+aPZ9I1h9pV
P/jHeC4P6ym+GF7ldx9Itff8KD5UZHJBebJxx5MvsGv3Jk8X/S3dTx9t55Lo+aHdi51+RK1Gyupi
ukRInOzOJ/LHuFd2pj/5ashrFYQ1hdYS8S/YTmWMtm7MZkBqQgRmXKvIX9lwWWKHBtAqoq7d59mB
keDU7EbjVYCw+EI/1fvLBlEhqKsD4crFEjZWdEgPXGRczfNZr1yk59Mu89/tHcM9BaWCHQrzEI/3
cnNAMrqM/pfce7L+P1O0/28qx6lP/0E5DmynHn6tf6rG+Yq/V+MqZTVIIyBKsq0A7LLwlPy9Glfh
3Ghs4KirgSHjD+Wr/m4L053fLFwuOr35zc30R9ANf6TfNh58lUN5j6f1X3CF/SeHrAW4V9fhi+iw
UUzlr7YwSBfjslkJF0ifMlKU4uJF6qb8zmqk9DhpleaPmWF5cdKS9icPAypYWv7GyKx/4o1S/jyA
wQTEb8Km3KJf4Z1gGvPnpmCMq5pImXrh6Vw0mT9nb7GpZYhU5fl7LVvOPFtN3+zVSLHbg/9zCQs3
oh4Xxs9xkAzqRtZTV30b9N04z+ieOlPJHqR23f6J4fS/+EUx/9xMVMRvWBg3/vyLzuaA8FbjLevm
KQ+lXNKiHnsr5fcN5elVdtz+E2PvXxum23tjm/RfsL6Qy6q/04r+MCUCPmLPsapD8oF7Um0pXqMm
fZQUWWLfvzZhYq6aL8XTjwxni98AVSDsbUEaY2ekDtorsguBFlEURv+3WdK/1KL/byNXOXgf/8H9
3P/6i8fz9vf/djerzm/YOwFWwGnlY9BtPvu/3cyK8xsfjc6HA5iKUbFDz/vv97Lym6UT1HKLvJDx
JN6a7n/vrPXf7FtTjWEUoDGTc/Vfupn/DBnAe29DxgJLaLHYtKDQ/RUDVc5ZLZnoFmPSxA4xHsgL
0YopUFl0pPDGpzvdEvO1TTQpGonH3WU4mXd/eLP+C6vhn3v7v/0OFrRCzjxMr/+JA7CYmdCqvrvl
/ZI+12xyd2cpUn8EFfXP5ph/nWLeXi7/49VyRgK1v92of7grFpx/xkwGE36VpvJNnDW3Xd2AHOQf
v6TfKXd/HJfi2bThLWFPlG9007/66osxtoUt85oakhEJmG6Wna3bYIBKlnh3wqpyHQZkx8ysqzOb
anOtTGnfWdP6aRhrfu5XYTzFpGOvvobWhgJ5M52nYlUWZSfmGsZTJ0aWjkmjMIAe43kAFmTNGN1k
qSNaY2VJx3lWmO3PJVONoGmtOguWUtGGIEH880UWOfPiRST/RtmZLEeqbNv2izCjxukGRIRCVapW
KjtYKgvq0sEpvv4NdK89S4V0FbYb53S0LQnA8WKtOcesqOWuSI4EISCet5nk4u0ihkhtjNhtLrqq
t5ddp8EywbiSeMmWblxjn3ukpZ8KVfjwdpDdsew5HpZXKKDHVtzJMguUb3ocwOj+RcETBqPS8vOv
X83RzEhC7VrLFmK1TuuOTjLQ+zHQtsNophoxmF4sjTMttseLOZqQvvGxPPrK6raG5szwsbQ6O/Nj
w/g2ipKNZVcCczF6+tmWYSB2Qdk+KgbTiaFzXN43IaTr1NowtnoU2t8gX/8M0c7Me8yC/LxFYmVo
qIXr4OJ0tWvbjspDkWkPXz8Q83gO4IrQzdaEDvcNYLv+/Z8rTuXkYGQgA9KsVfpo0APPgkRfyrO4
Ltpf+DkbBMk28hXPTBriyIUaXoHtu+nWyJBvBAgQknOTeLZyp/KSc3vR2XTNsqKZf4poMZN9Y+JB
3bAXQLihN00r/vszoy6osxGwWGE96+izHpYKidpSMXD08nHpin6fohAPh96+akz/99fP63i64nH5
LK7stah9wnc6Gj8aABAaDJ6Gg8eKriJ7sffg20ku1yLrBOWSMun7rst6LZe4GigBFulHx12XpIpy
zSUEb1OpVCcWomj8dKf4wOnTG9p81gqi1TaRb8hsg+cl/rM4nX8DhEt4AWB5A/NnEeuE3ruIJQ4G
ZK9H5NvejZt5iUPxoLVMzroqd0LdJqk61Enwvia6VQxB76S+ChAJp1Mwpkrd1E7T2RtlTSDCUFD0
mAojqc9sYVSL7j2uzBtS6yL/G390b0d8Gq+TI2AK2b3WnNcVCBnEMHgJURLVQIfiNNGvJYMkOVPg
dMb916/piDi1fuf05jyPbSo0PHaIR+8JQUWL4KHjPSU18Y6G2SDMEOZEBUNMynms6qL7TuK5j0NF
9i5lOQMFIhZI/xvm6ez3VEjgdOlgda94E6LvsqzcG7fN3BtaPnbFYWnMTVJfev+pg03bb9pW5JAg
/v8+4pOl8WiL+z83wQjw1s0AK9Yxfr0vOgSZDlmJpCdn5c6ZKwX1I6rD2JeATqsEPaPjmmIP+r0P
kd5Pm8LBEN25bRQsqsoo98bKPYd1MzxabmPRTGXZCcs+R6D/9Y9dH+i/a976wOmG+i4ECtZxff1w
/plHItExz6wTa5ZbeNlAWwaO9LLt11dZqRPvr0KMENzcdRvNunqMZWxQA8bRKl8yQL1RePGmS6NN
MYyW4Cs5/WKeatAx8SfhdjdfX9v4OFVyceQWOvMMn6RzNNEA/lcqKZo46MtkfsXYmoYOoS3XtpPE
jwDmCjJgWR5YfguSCOm6oxuBSjqc+B0f1wh+gYBSbCHaAlqx/v2fJ+21qDkHcJlIlzAcJPSfL6G9
NBt7ruhZ6pXhBl/f+GcXBLC6chdAWLMrfX/BaamUsgirD8w5AZgz1+5Z76JIqicJ+LH3yoevr/dx
KJkw1FcOk0uH/UNCTM+wSSBCcj4qWhU2hqoCyXbuPw9YrsI2EGY7DFQ2HO/vClmM3xU4WIOk821E
mHoX0uj1TmxvP70X8A8umGfQYtY6x//zskZReWL2uRfwdGgTtLwNEVz876nq/wSFfHYVZAgO3x1M
I4zd769SRkzRSGXjIMc6FdogILdOT9bgf38vnvBAIbNft/W3xJV/7sWJSwoNayS51wwFBtveKs7G
fpjuvr7Mx28cbQPnEXMF94KDOXpkujmlDnZCXj/Cqh3qQ2vX8J/uc8hwBz7r+cnPbNoleWWduMG3
O3g/vUDO8SzWdnZhgGGODkQNMtu2i5jEZkJTt9hW64e+1YZdkWD1qBef7kLeg0joh2o32L+ISn9g
ExQFUZTWJz66db48+im4uFGdr8dG6i3r3/992NC10sQesIs0Q/MzxoP5ZqzFhj3/L3P6/xw9b0P9
/bU4rHAS5VkbbKCOMSVuGneTjgaYcsHiP/G1+yQ6Z4PCxdtQDQrcCln3LsVOiH4sxwUtigz7o1Wj
GjbiIXlq+tGLvpX8K3eTPSDdBBvvaFi2gImGQzdg7p0XHGC4MyQmIlvNipKokSOCkITIxlSTdEUx
2K55jjhz3b3UO0IXhRpPhXJ8fK4Ys+ki23Sz2RYcV2OmrknGOTIRnwECIQ0PNzJyyeFssdwy/Hog
f5w32T4gDTIpxYBYs47mTU4LxWQb9Je1stH/jPXcX2p9nIfoAv/WbdWf2PN8vDOgODbsac4OxDqJ
oxHjO2WJi4jLzYSkbTLYn5Sm+8ygawov4sTseVQIXPcm3BTnddZgEzfs22L5z/gslRcBc8wiwqk6
dCS6V533QjbnS1NEu2ip9N1YWB6SMYGOU/rdQUfoFeaGkx++fsofpwuX5DKOjm85FWgF3n8olhKo
n1cJFq6d5tmMR7lPJ/TCm7ZrccUh+F8ORaE7WyMtnRNb9I+PfJ3XVzbTymn6cGbNZxvp8cAjRzNj
B9nCuR4mRRskgHpOPPDjKR4FBHwijh1rgJaDFvT9bQ4RASNSy+irZMMv8IRaGHlmfGIIvS3l/84E
HDQgYq1xYNwYpuWjMZTl8E/KWm+CZikVXjZ4zvs5sigRgZEgiNy1csc6U8WspwfNrUZ2PFalzfje
J8OhOyz8NEDJ70rat7k+BE1XtZco5YErJeRLe7dMBvRzCNTDYtJXWvqsyFcgI7lbxvomHtocOUFd
orD+epAcvyjuiyMuZVG0KkCZP3yKCCWNdlAtnJ8lv46XTO3mKdEuleXUJ57hxxeFVoVCPYd3A9vp
qov5d+LObLuJy0XDZifL/mzSND+sFerdr2/owwGH7a+90tttluL1jHD0puaEGs5QdDSBK9W+QLjO
wC+BN8g47jnjN5U5pQh0X8ERkRWu5EppTAVJkcjvpewHSsNWjxINCqOJHk3VGpLRJMUWi3i9dEKt
KjFtN0PU4b7AXgPfsYp7rAFLFp3aX37YWHMv9CwoGiA1JbfkOOQXKHC/tDB0g77IHgy/7H7KcVWr
zKl3bkubpXdyzLupKdOHKFHtpWs21oki/ce3xgfGMivQP3kOB8f3b20oC4z2kdUEY6SKXRqR0mak
y6mY1k+uwjbwLYOWZEmaO++vEqs+y2AP9IHRcmZpyJw4qEjp26/HxlsR6/1XDNgTjbKn62yh6fq8
v0zS12k6VMWqxJ+ibpVZy5mGet7d24pYeW+UCr7YJO8aL52uqyyfHhsoF+O+Q06dYzoxBY1cejuI
94Q+nkklmmavSHb626qlu4qWqHB3ebHo8a7LVPkj6hS6paQw4TX5EO6h7nA4f6R+rfpwbqLmWo91
BN+qa6MrLBr9c10geN6gay8kseDTdIXK0BYBYCFgtnJUxUsmoYAfnEmfcGVXrXotG2v5VdRTWm+M
wXaTDT7w6rGI8yo08GyeCpv7sMIhx3SRnGFLpeXlG+bRkMgXxcHHmLqArdj4jBfK/zukHgzYNhIP
Q2rlYWdKeBp+6ievUUkBpWKJaEkLWIaTLLn1lb1/peseAigkSy4v9VgCtxqsFvBJU2CZd3m0CfD5
KnTN7FRPTCyffIxU0tYmIt8Bx0zvqCDYzHjVYg0tKzJbZ7hcbGdBj0NsEe+lI90uGBMVV0Hn2dW8
bczBzUJ3KD3zRh9i8+HrkXzEIXwr39hIrTkNoLAmpPTox0wyiaLZM6vAHEFiB5FDx4LxguJ848bp
8Fd6jpz2LFBFE6Z6al7QvjCoeNlURViC9BSTjsAX1DfacGLt/zg+mOMBVnJ2ZLogSfPoHF4aGEkA
TMF/nOwJJdOcRtspE8Nfp8nr4pC2fmHiC9JBWywzKhYQKqIftvgLtItm9LHuff2w/meH936QeKwH
PCuGrWOyPLz/7odyMHrs/1ihzUzSwYkWh+KhXyyAxooRxyBoHnFrVRAJgCKJ8SXrK3AWObSMlzKd
9cceH/ezXbnZfZnPpJn5VfFYDIDsQl8bxmdDl9MDdaroARNlmYdWNxtXaNwtjHE8n3Qz2Zb2YEdS
i29qDPcFRHHNxbIFxVecO+PkXJlson7kqaH9LQFotgGW6wEWrYiip37G2IUvB5aYxHH0i92zwN/N
jAUyHseJQFEGljAQfuLZQCho92xcv8xeV9LveURzZN7MJkD0jUcV7E9qtuP9Qi50tLX1eDE3Y+vU
zcZiVvk+wrhYEFcl1Y/WYbahLm0g9ARPSLXbdDtPAVmZnV8tUGMmMCHSIcwoJ8KNcmadTkDtFwgZ
CbvELuuU/Xg5Kb0AWVHOzg8nGfGXOG6CsoQOBvNU7JK75MdF3mIxxywEZ7SPmr2pElTyWevr1WbC
EO4HJW41L8SU5D/KCpsvau6suRusunuMiOVAJkZ/DjkYaR2g1aIhv86ntH+yWESaUAmJvx8Pxw+R
zNllTUwHoC99EEnolkv1S5/cCtzSXM4HgO5pzERVuzLsshaRt1X5U4DJQ/vT9lqLBjWtlid61Qxh
S8WaeZBI9ZHGgEqPNqYsRLrryYfQNmwXvNcah+3tPEb+reMNpCOLmZmfCvEw/OwNxs+mBh8LG6Dv
ip8lPo55k2XLclXlpVz2atD7awpK1feEqPLntqnzIYjxioDNwAIqd2ghTM77MP6STWVRVr4ghykL
es+KyitSFv0pnCbTHShgR9iF5qEsr/2ylWK7VBa7B72oh+56QJ0wk/RWwB/Q5iiDDepB2sYI1Lb9
as/hVnV38Y2tWRMsiDUWXERYysH7Q0qNRjW8NseSUmzeTXijBtcNYNX4xjfPmj1adFYF60SJCn7R
NGs5ruO2www30x1AZZVhRu5hNBgbT+9te5MXuaUIvwDMvqZsrw+vWrZ1b/R6mDn6AmlsTqEpQa+R
F1rt2y2yzdybIAZG/UOTaoqOTZkl3+uu6b1gxNr6o4yKTgSuN7X4aVwvuhojyzIvoyVLHpXZJ93T
gLtcCxyrGbOtn9uDxE2Zo+20ElENWyJ1shFVJOdv0hUMqh1qcv3uglp385imkGKB6ZnYucGCNreF
Bx9j3aPNfyYlvIu8kWaxJ6lFPeRl1cGmaNjq83PK6qVXRhKTw+LJy1gI/AWGwttrpI73UsTJ8H1q
hIUYkD2YTicj6/mw8WSgWVv8/GHQZxe4H3ZwbOK9qC6xGfrJvsjZixJewNyL6wvTRtBLHXmlMQ3T
C+kfIF28Rs036QR6BEtxN9jnTVOY+rlJUkN/ocexQ881G5BlT8JC5Kjy6i41RVQfxkabXBSJlW9d
+JXvYarSAWBtIsBGRtjK3t/3Wk5mdjkVzbiT7lQMQdJaCpBAk9RXMGfokExj5s+cvgdoSWkW6XuS
Dg3U2lkzzoEQc/J7itsl3lYClI7mtt65W/napWlRMAxmLWpeOVshN4vQFcC6UY0f0vFhm5yL0vwF
FsD2AqvRNNiRHTuTFdqUXI2wIrYzdg8rYJrI/K1FAsxEp7PKot2ASb856EkfoZkUqmwgg5TpY9+b
dkKwXkmLx4O3iLtMamO+gZyxGnj8aaGnXKaojWEzwrGy+7xqd1BrsY9FZmvRW24G+Tv19RhWgjla
HTxQt9fBG+XISFvLqe68pZ3/FJWHdNPre+u73c+IXwbYyeROyNTPAry6fglwL5dhUXeLwjo8YyXn
1FhhPFpSlYfkNtrLTQXI9HXwMHVdOj6L3lkvdKkCpx/p8aQ+R1f4odkQhdmg10jFWXY3yZAufxfC
re4nYAnjxoRGgMnGpUNlzEsYa2KvsqG9X3SsRdAjrqhEYVqJ1IXXSWoJpX5dkkGgefGr1nivpaPt
q5iOURZNYcnnju5z2ja4JkH5PVSpdzP11YNQjBn6k2hAv+GsfinsHLsuqR15/kdPsx3xrQdH6YGg
zUwWznXk6rQtfXToAEVLxrJwapgCk78HL3KPz+xZsrjbjbyYif24r4kQG2d14bjFa+YZG6fDrGe8
1MNDDgNIWL+MHq294R1s/gU5p7uiT6CfWjtWVg/SoAD9CUmBp+qSVmV1DrJxbgNfcmT9iBNWLhx3
MQAjHXNuQdBOQpTgXVR57L0pUUxn9BouqKTy31qIPSGWw0KVenkTR94UEmmyTz35MJA2ra+EjaGs
r6KxYNoFQ0bz7tbGngdNA2LNVN73XffMfuNBatB6RJ+MP/TK68702dsDv/7hJs62lf5VbOI7EN2d
ZZaPkKnPnBRWS96bd6KJbzPXOzj5o4gh65VdOBiuT5p3Gl8wyno4aX/zNkZ4hRmhRJRWxv2j0cRX
dmI2m2wal721JAc5WYLu5HhfksM4YhTfNLZ36HTrMZLZTwMyedsD/i9Us69GcxfR5AH7Ve0IX/w+
aeaNkVB7S+jO6LV+b6Z9CG63ChrhUL/GHsttunh2zX2PIMtCl5+QzxOCJ8k2ZQKXRoPXYi03bul8
V8b4rLXfLdgzsZb9yvrit4xocE2A0MxsuoyzfOsT4oN3/FtUTBg3NeOQxYb1Q6S8eOhEgaWN07mR
oNuPsIGjgk+WLBxN/XfNANpilfudWj9GevSjM38bY+e54HvaELYULq5+Fg9OezeiAVQUtNwVjWqO
W13Uv20DA/6krikJ7J22dYglySgW9N2Lqcl6zeq8KdLurHYYFVkMknQZXvnwv9ViLg71jLN+8Jji
2nq6G7qx3UQWBuwhR5Wfaiv4xyg7NkmT1wWqrq4wpeqXnR55OxZm8ZwwdOyDPjpXyCjOxCzP9Aiv
gGi6y1zRZPbEZevY9aavARgWlnYNSwhysWvRRk2ns4h9zD6R+W+OvRiGyu5PZpYPozBevI78MCl/
KoX7D9V14+mHEYM0Nvze1iPwtHV0ic1/enIrS/thog75XZpFPAfkm83DRmcPAk5ZZqgDCuK8bn3R
EPjjcFRkD8kGy8e8Ord3k5+0/oHIbrMOdH2ePbDBpoErm1BI0LGywFObm/3yHSCHEYG+hZ8WKky4
EmeQyq89gVJxO7cUzwprXVukSVJSUOGe+uOPkQsCM6tHBcWz1vd9Fts0LBrNCG1ppN8in0iRoOSr
wNuP3sYLBrFKkHxmg9eJnvarDszSBnEnFyLHSiAOKI2zju1mY4zAHsk51ILRtFrFyaJsz2cdQslW
X7reAHUHzG2riRzyCXdt/CwhYdy2ZjLd2e6osl0eJxT+AQ93Y0D2RYSdRi4YStpOiN8J0YE/eltF
jF2rbm89xccVtkUu0qATMP6KvtecYGysWWwUdSGcMhPOm8haKuwvYJOGIE/6Dn02zEVAjVFet4Es
Ckogdte2ZTCxuNwJDEYL62ASYLOU2yVPR2MDF4wkrAElO9KfcXAgCtsT2xBnMrpfjbTxGFSlcO98
p63KDUoH1Owdywnus7nO4XArwES7ZGxGWGsAnv7OkW3ByTU7OHqAEJWNjAe0XGiNIL5ZRsjC4ynm
5cycW2TqovUW5GCzoaw7q0Dtcd0yweaorQcJ6xD56IWfdakRWvooS+A/g/M3q1peX90O8bOtUKBu
HK9IXg1fMxoIun33pPWkvNWzRPuK7mmm/RiBBeBrlDpwLVNmV54oWdrh8GggI2NvSYI6A6MQjCur
PGi8FgI24XryZqGJCTl7MpbHIkMQFaK7iJ68VlavjgbimFjDyvhJmh0cKyjvzTdoqf1VPlsGNgy1
lGzLrAJxUNqujb2kGvxsx2ZTxed1W/pzKIbYx6MuW3QJFHD1S2ohvTij5AGKNXb99C4fDXLj2qJ+
9vJGXYOt4uZnDbgMvPlCW6vJ4yg2oNvB6AlTW0VyC60pp67YnQ95ZP5g8jb9IDIWVnYxQDLegC6D
2mCTyFdt2qiJDxnO5e/QyS2cC1nqqUCULlK6ybSGVx0y8g1ocIsPm3DijWtm5dOYF3UGuXbt7qK1
IX6siPgaN0Vcie+Zj1CHDByBDauomvGw5siuOyS9vEh7F3OuRSELN2IWpbdaLLGaUBGjb5u6Q/Yt
cuEuk442uxakv05dd1YpYiz81fjKOQPzr7CWvt81Kq+vDK9NWiCwWvIK88b67hLDCwGvFSaGAlrt
lOLLWrCHkDgCPZ52f2OAhPy5+AXNPjVo5s8aIukVMqSBmDalUU/T2Hj/go493AI4XzgZeKUh9sB0
M3BHEdl6AdvOZiCyy3yLIOQoBtl+MLxNZ+uFtdNqUlpJ51OG3DbLiqyIG+SLN5bddE3ojcvwi+KM
3oeitPx7EPvVDf+seimMmqN8jhzpPiFXnoM2B0ksN7Lt/xptFd21dSZfeizdsDflOjdlFA04BDV2
4m6oFPnqKhv75KzrwOxDEZjjBmiuzY7WjXLaGr6fUvYgqxAkzpjaMEQzc+mzLXno6bMRJ8VzBL2f
WcOb+Nvc5B19LGiInQapka+/YEOpNTEujopSAVbDcoGja0EjvEw7Lcm3ahamE6ieI3uA8pvvRbEN
OIAqJmpA6Ks4nSa9/huGQIp5y9G757qx656aG3SHwAUjdb7kEUi+SRt7EXrkXFLHBS1ohLlZuvvS
cy4yWVI/6RQBXyM63gudUyr9DUdcFfqQDny4xvArnVRVkannIHhnCMoLqWsYPYpBG2KGfMYHDp1f
YzLvsukXaUbM/YA3I3a2+TQ8saPVSKgmNxKy5OJMrCqJgy90ruKHWHflYy2bhAUsLkHhUbFgTOCR
Z+H2J+odIWwor98lkEqsYDQm/8CYy6H1l1PjbLoxnyXWABjee4d8gnOjR2IUTtLD6ZK5iZDhCBHk
JvFmkA8mcbJ0ofp89nHtOZxFpA8ZYLPYWn+B7GGlF5ccRsImUXil7EyLt4bRei9tRV70Bmkw4W3M
Z+ZONZ3+Mrjd8secVfMaxZEtD8vUelf96CbY66C43M5J6pv7Yu76e42dBLxtmTLEQBQ3RZjZHnxw
DtFrhQsS9h9CBAwGQ9KmM2x0qk8bC93Pa8HEBTSgqOcUpkrrp+RHDZL8937o91ahOnIV5DIQzO0O
C56soWzIRNRcaEF1VGW3lANs/Xxm6er4lONF7lsvX8Jc2vG3npp3vRV6xOYmIcJB2xLMXDiMK9av
sB7i+MbpGgaDK6mJbnI/tVKiQ5aB6BBtgWSbdEbxvewH57ehs8iwPg3QNgarYQXXKGNPhMgte3tx
6x9Z7pfW1ptUGcyFtrRnQznnv6g/ulfWlPfXtXQZUzl7YpdCYzf+FGPeXqnYp8iEnPBND2Br5X+U
1rDE0DICdoJYaO1BHzXazGwx6ihLIc/LKsNSOE5XHI5PWCk+dGy4CNZ3YZs0K+BurH//p81tKJ8u
csXplKNnCvKRB0XccHKih/1BlkyUjQVWg6B7hGWr8ef9ZUzNAkBXSfDwWdxczYbrsRJI+7maqESZ
CQZnoEPWN6uirE2tvdpqxDwAMaNOwO74vEUmBjxCctSz2VR9XVf+0Dt9+23kdqLPxs1/XFWeqlpU
JdvhAOacsTGrLtk5NVB5kU0nGldHCY1ruR9ZHWpEYYL0AF55VO5HIZGZHd4hpo+RHLhZdt5fv7bZ
uZR1hnhE1SG0kWxTQ5nYuZ7lB/2Qxy+kGhIKiGIaS6XX65cytmboeHl1LkDzB05G0aEGGPn49YN5
kwO9q7fzcznWoiS3kJXThH3/1iZ64YVBTC7EnwRXeQbZED+X3E2dNA9DmsBFIRoOqmunn7v8+C2b
ieEcitWzX8KJz9m+3FGiijnYWPqVkLFJ7FRpJwj2YXAXk9EGX//iT0YzqnJGj4uGkT7B+qr/Gc3s
CivNmNHhABxt/8iq8GFyw5j8z1cxMapZdHV9kE7+0WDWra5sshQAYN9H6SWFXdiNSqrd11f52AGn
jU+5bTWu0BXDjvb+Zjh4gGIkhD4QuYkFXJj+Dj1x99spTZMOSOJfVRMu66UDrh01tXvVTmvtvTRL
bNRoZbWdC64fK6RR7wkG8gRZI9pyQdEvOS8KT+7lJJx7253HLUkcbvj1z//4VfHrHYw3SHVw/xwP
9bQ2paj0FmxByt6B96VRrkQdKB1cqV9f6liHtH5VHP7I+dURPQGHev+g4MMbYz/i8mggr+1qkiSI
4an5nk33Vz1gdf76cp80xjAnorHCWYRalOjB99cbdI3DvDHVATlI6jpjcd7Wtg30vXS6A9Ic4BXD
ot+NngmCNfXq0PJUt6dHXf5HpSw3jjwCR4lHEjd6/aPvUzfmcoK4Sy65MfR/tExGmFvGaudSY6Ps
XrknpB8f3ymuSOQlOsUemqfH6uSJ7KWkmzk/+WRpfXNtWX0vXeVdAvjMTqxLn12K1WKdmtdXe6wy
EVpCXWGkME0Zu7ZJmcEInEfUwUEg+qciST9OGxxoeYwwoEAicnPvXyinpMkif6HBBoNZSpB8GyYl
y8CJcbO2J4+mU5xtjFCWAB/Z3NG8UYPDFJkFRVObiFkKKt+JngUys2hrKljH2yG3oKiziEzyxlgg
YW0MB2EI2HoNmaGXTxp7wEa11+ZCrZyEitL9Zs7CfQBRLDX2/uUywGLN46dF6e54Ytb75I1g+zKR
C/DukVIePSStSVOKF0mD9IFUXXOatOu0MlbC4+A+ff2kPn7Q/PN4Xwmf4hsT5tGmBBB0Z8xigUI7
5uos6fLloBllc2gt+pG51WQn5qrPrve222JaZ51zj15MRgRCM3AGhFc+O/txDd6hJdBtCSQV39IF
09CJGevjSHBYNuius+lCGGQfzSCqN0bPkKxTBdpsTgFmdJ+Zor3yOsPbA6uirAYE9X42BEERZZUX
p3r7H4VwLkIddH3Ouh/Bu3u0ubQ5gfeIYcvA7avyd5IZIO7qyqc03GqOHcYzWVTIYKeOCJ0q1393
fmzLy7IR+HwtPsMkcOJ4mreEWopn14BuTGelkxQ9S4+WiNDriJyscjaoqmc2LYKoK5JfXkowDhLC
ym62xBVK+MkTku+NM7f5i8VmAoRKms/TVZ5GlKnp1tuUWNOmmwBE97CQPHDtXjjkjZaiBZ/6q6T3
CHYnGNq7N4YFARcqOHLyLAB7OkRIfz2golhyNr2pUyNE7BA/DYNv/l3GiII6ROZnmbYpMRZEU/yV
1SJfSy4ynCELmaawAiqPhbkr3T84N40MiKWY2tDmEOw/q66vUUWCePMCX68dM5wqiPe0xsf0pTer
9oXqR38TcyjUQ1b5/ikZgI0Hc501SIUp+Zk7WK5pf7lYM7s+IK74lthwGUkYVU4PTaSwi+9dmiND
rTvHy6htceQ+G6kua9j1EqAa6aL6g2yE/9v2uvounpGAQTStlpcpQ++/IRKxAigKZDzZmJ5sI3yR
KqVgvsKTZ0HrezNjwXwm5Wh8NO0VqmHXGT3HVrlGG3pIGWDIoJQBZzOROLkpNFnwOqrUuLbJ3IjA
Qy5THCIZL7JADUl1T84JeqyEIuUld5f9TRtFHbCfS6Vt5WCnf7WhbA8I6ztqpfGUPGSxtRibfBTx
BYRFSWJPRzu1i2waLr0PTRn0r1e8QslfgrR31MPX083H6Z80UBZQQ0fzi+/46GtsJzP1yzTB0ONM
cktrH1roiHfs66u8Te/vp3/2imzjEElxIVess9A/m9PYVyVqDnq65dx2oSS37+fM8yFakcbigeN4
uu2XotlOWgRmsAXqqhD+orAECkyZ0LvIhJyuerZaQUMjlSw7GeuXWOCQRnR+E4Lm7c85qDdhq9Vt
WCrKJV/fwifzJKc4piw2PoIU7KMH1ZBwZfOVlUGZVs61NWZxWJltdx5bkGRIKDp1vQ9+BUw5+K24
IiOVy77F2/7zyMa41hNhs5WD13K3nDnfi125j86Wv8X5SARheeIVfXLg4XoMANw5gnlHHC0EdQY5
yRyqJgh/HO7+3B0O+802OBs34e24ObHB+Tjo3l/qaDmle1bqhH41wSSfp5q+iH/KCWB88rre3c36
E/55enPMLKqvd3Oxe9hxK/v9/u/9xe2JG/lkXK93grYVM79gVTtSZdWjHiO45TIkCDxOlyCtb4CZ
XhQ7kjyDOpAheO2wPtDoj0PIoTv/5etR+XFjwrXxl3MW4yd88MxRmukwd0OJsSlEbqZIiQPfUrPr
+kWcuNePL+1/LmExQDidHRvfm2iwtK7tU/wzZvwMll9n0+//V6MDm1Gd/3Gcd1e74bHV0GxLerRz
B3N5SouHlkSUu9nO6GeudOCvn91HNSTXAnLIeMfAQUXh6JC5uONkz06bBghTB4IF8QZ1inZGiwSF
NAtLj38UpUbmIU6QXVaZyRCmZuNeff0zPnuFWONhqbrsv+23usk/I5X2HT0DXiQFd6Pf0mwcD3ZW
PfmwQ08cYT57g7QDGCUU1QgfPxqsmMay2k1ZSTMtHQ/IlMEtTot1YqL84Gzl9RmMSeoQgG5wkBxN
JAh9hKk8mQeshWrYe0sMgGhO/B4tD7TiLakVxgOpobHB6b7UX9JGF/dl2ST3SWybl/R7FsoLjidR
KhHMDbyIvhoUqIjkhRgK+38vacCMwL/nMe1RhD7GBsiM9hk6pLUMKKkrr/5Or27aEw9/PY8erYCY
ZGHoYKfhbR9bWQbdl8ZMW4k2vSovI7fybhNLrQmLbvbYMT7XxIlJnhhcn7xy7Im8Dk4vnFyOLYqi
9TSSeihxOsngHPzWa8LZi8oT9/bZl7QWa8i7JxsLJ+nRK0+NggadFcPgruwMKBW5C1MQ223Gmaxc
g5hms0nMbUQiBa6yekFjLEDqXvjNrMsTn/Un35OJiRitku+zuz0+0GhpLuEXoWXmsJyFwqSIjER1
3guzS8L//OlSHMRKyL6SouZbseSfT9dCZDoZCbFPpvS8XdWhOEQZdUG3778rt3GdgKkgF9LDnem8
rXf/XgoRlMN+n7nKWjisLwphFjbp5ptGzec2U3Z8MJeku827xT2gM6fPqFX+9df3+3b4PBrEa+GP
QzBzFfWQo21c404obiBRAwzLXQn3t4FtWM828vFINqEmkr8d4X3bOM71PeDn9JZPy/49iSlfVScG
/9eS4VKXWH9rsnG7Be+ngfQE4qmyWMHQhEwKaxKt5awo0q3SV31f2WZP02xUJ0bKJ5+kJXBQCPpm
rG3e0d1ERosnmLwONv3W/ESfQ9zTs1Qbi/L31tBH/xEAQnLiGX4yPHElGwI1NgvcBwdsUfdIjkcW
HcAb6DYGI7uUQ4uQTiT6iZMuh+qPkw5NFFoPAvYIq+r6Y/4ZNbSeCaVOMg2gHvqajWMAlid8kfOM
In6uCAhooqMubR1xG6Lv/CHNF3+rx1Z7WxEHiEDACmd/+H+cneeO40i6pq+IWHqzOJgfIqVMpa90
Zf4QVZVZQe9tXP15WAMsWpQgobcH6MGgpyvEsJ95jYJLZRETvMe5GgYFzvCv0l5QiVaXgersF1Tv
tk7GrEWckNoG/jGlYd0IZBx+6mmp/axsafwqYenkW6Wb9YcBlLtCxmghA2mFdBwhk7U5uh5aiXRi
NE352xznOWFNVRr2Bj6x8tRF+Hr5Wu9lD/BZ7W9KWji3ZVqhDIoxOm62tQSvP7i19gA8HAsyc9Dx
O3G6uvrs7b5Eqz/XSwDWs9M2wHsVvFWqPrFf+87Svg5iqr4ZwMXrhRdbzc+K4yJjq3Od9YGT18pN
N1a0JOkYJDeeF81k6zR8nzNV2OYGxr4RguAZF+fmXirWY5kiIrIVZqejwGcJgCYwd27ozgHDrMVc
30fUlOoAJE4VBvPstpwmdxw9iP8qv3opvLhQYQwFwdowB9vn5SCnfJ5doHu2V9CysXSBXKIK6huN
TsCXj66wLLFp5xYHQq8d54fenlNjNysD4PQMoXEMdTKRvDdhLuaApnTz0y6x6MVAXaTJ1sFUPt6g
NM6f6hWT1ANo6c0dgClXCTLZqNEGh7yu8nul0+MdrmFktuyuCqKvWSHj6E6d7K5kIwAWAm6XZaDR
LbjBDzSckRR3hzf0VwBbKfTJMIObkmqPBZuT3+XTgERVTl8Y/zGz/aBGIKVft2qcBWlnR/dDH9uo
0sIcu89qb9avWqBZQOAmPJl9IKnuZ0SlhbXl0+6cStWrrZn1Hnt1SlsL4CIicFuKFyq6kaNSAmUw
q8nczmrqflApmtKbRp8b3bewew+sHuvRACz5ZG1dZZTfq0n0k9+pwxgHMW0hwAMFISMqsTEQWn0C
rwnIwKWKMVqeeFS72WATmyFeHeyIGbCNThdzW6p29psbhQpbXaaFspHjMtWlrQ3dlRKLLt9qqT5V
OwmdEnlMrDLq6xBKmQsSu13sz2sPW+ncHk003IpysK8lrCzKNa2GUcbgRoDX2YhYf+DSYNzKATek
AKva+UfTaOFwY+lVh8NTai9WPn97Q0WYVdVGGl4EkbkuTIpMeFpbfh2JVF7Nw9TYEEK1snpw+wLM
pAeuOrlO83AE3lIpGHql+DIUe1lhGrYVHN95mzTu+IKMvDCveaVMpIObeLwrwdR/HXiwfkbQavA/
45EEiJV7NRbbYKu0rSLs3nj0+hQtrXjSBeSJWHzEnVq8Lr6BY+C0mlXeme3IRdmoPZslsSnzbN3B
7AFxN2H4y5zn7r11Ut0F6TU6nzVxB2y3oU3HbQE29Q4zylL9Pri0Xjco5pkRjILQ+w6QMQTRMyRP
FgCbN8WY9OcoH8m4VXTyFjRpUfiKm0mAFlan3SR93hjbVLXFxwyZ/g1cRPl+/q09EbkRqkOPgq9L
3dxeJScWTFsrl2R2oPRdPyN8esgVNf04P4pxPAx/NowiyoFkQ9DPDl8I2xUwyjuGQe5nK4MOKdTs
3tgjBRIYQbGr770H7Up5Tq8Rmt4hDLTzrspdttW25c7aQjDZFPfzNX6JgXrhnTzRNj/8Zcsv/8fb
1VRO3wiNX5YiRJ4Fn0iibT/Bsmxe0l0cQOi5EA2caG0dDrh6LEsaDmO8DJhvfj1v9t/97Zcv52f7
+O0/HGEVcMSzADM4MYLiIJhb3wmErepkd36QUytKK8ewF+E/3oPVZ2id0dEr4rWuaEFunXrgQjG8
Swy5E59CrkScTYXKo9u5+pQEq90sQhPITzE321udpe7sZMqf2qosg/MfdNwwQElQXTramMt6hE2H
GyG1CnD16LkAnC2BFomGunaF0fCvEUPxm3yYIJMgjtC+1kojUMrFhuPS1tAZ4jDuhQMIR5P0xkKr
6+8p+sdeBGdIn6wdM38YmkR9ho2I4XHba7jGkdqHUH4UET2NAE2+4wdi3ygDFPwrzxT1toKrRWop
ZHzpgJxYaLqDf4VSmR14lIfzUkZu30xIyoGnas03fLkLYFbM4a1dFgixY8Br/h77rDJAhA2EabbA
fXOjxyNArl418p9WpM7fTDs2Zjyeo+Ln+WU70WZB+3IpKJKBLlWH1Q0GP3l2tAFQvZZaSXFHzwNs
ZttqsMeKGZw0CNrYAr3thkiC13PbfVgTZq/bolKsDrB2i5lp7sZPw9DKBfuto/Q/EX/AE9ekvMr0
1MihzFqQ1py6Rttc8aJ0b7uLh2JU1VBK6r6u2gu78UR5A2Umi06gRZ3UhoJ9OO0YDYoeriS01TSl
nZ92qXFfhO3w0czN+ERYXYX+kOuoZJuLuXfRcruiLFiZL0o02R0IL2PaGqPnKntLS/vnyKaivHFr
9AD9AoKEuT2/DieSc4dfSUMRVR+XTby6EKic1f3k0eHLFtQMcn7yxTXy3q+dIn1pB2yakCPVfstU
xj8wJkt2MIz0/MKtdOpXLMI7HlkswrUIpx5OW18hvyPQj6FEMHoKHnAAs/xxkPF7ZhB7+amXzT+m
rlxUvCs5jducGszPVhbprwvzsey71WEGgwSHloSTh2+tpTJk6PmlNPx8q+nQ46y6cqOjj3ordDzU
EqNC292t1W1axPNTl0TTG5AbmDlaqjw6RRgGIxWQLe3b+ZpMCnF5LbSvaGqbGFjr6oXdtlyj69+K
HiHYLC5aNBRWZ1xFDIyaGWcIRIDY9ZilIbmjGDskAIQfYk5/YXJO3CkekisUijwagyz74SoN/Zg4
eThlvk1b6AHAbnVdd/N0fWEJFqzX6rM8Zym5oUICOHPd5Ja1yL1ExJkfxxkNn3BqkSbQhIXnVD0p
EucpjkOxcewOHlmmDsW8sWjBfxdStS9co8czjP0V2wGMIRIRdFsOv1g6WH17LnW5rvfQTNZKF3eA
bn63pGXcANKM385/+wloExkwoDKN2gMkMGuFg/PwDlUAd+Nv17gttss6brJ4qirqn8Qd8a3JG8/+
bRtVoZM4ds2TBWXhDxL2DYwuu6dL7BileY/gw9jQGDaQ/5AgRblZy4V8BXCn/imyRqB+PTu/mtFW
p20Py/di9fw4AuA7kEFZBNbQrVkf6DpsSgMxdByEB0/5zFp0FHimtS91Qo2gjjLznqCzhuVgDpiP
WMk+dJ0xMDL4rRtlVvIn/Pnma0SaKA3J0LlQ+Dxx3/D0UDFjWdnIqG0druucNJ4uIhqbbVoCTzXC
SMGOoxRTx4vjGH/iWWmf234U7w3lSADwjaLfe3NTTheChxPzpFN8XVB5OjfFer1bXW2TadYpaU+e
dd3BtoKE1Zm3VN4voTlPvE0g80DNooMMOOsInaUbMTaGDfKMrUzsnTq53U0h7ezFctL4RUNUpt9w
/HEN1/Ie40itfcwMS9y2ml1dO0Uz7MHjFg+p12EriVfqXlEwJNXIu9ILTYLjO5gCGDVp2i8qQcK6
H9xFoBM65C/92RjV78bUdvAI1e62TBDSclolglQ7VHsQq+YlleDjqh9DL6gPl9iA7s8qLOnV0Gik
UQKwcZph5iJHGWeXgveEAzdhwxnUbjw9dqqIb8NEdvTfndr7NSTD+OapA0ZrA2hqFzZb0d5hSVvg
I9LmDs5LA37EBFmNZlx4BI4vZeBtDmVXGkEW6lyrK8ppB4nfKrelkbrZHVUMEdhaM/9/LImLCTLG
g4uowrrzhnEwVbIBXpIryuEFz1S4tzxMHxNRy1OH0TnJMBbJm4Jw/IJAzwkpEJeX2KbPxV7gklhn
oQDeM2V0Uz+kS3RtIQR029rJ4HfwsP4ALUy2k1eG0w468vyYeYDhNklo1G9QGOyrOG/DL3Uqm0v1
4VM/i767YbJdPE7wOvMQutfQncN0qNK6xAxy6D8vpaS+4qSeAXRbT36ZDa6cOt7OAeNrr32qptMW
eSZnH9Z5BRtPtJew8ScuFOr/yEGi6wcweR33KxPYyjSCpyOTXr7k1F+21AmtferSZzv/WJ0YiiSS
7gZKOYirr5tW9qwZSLOErV96iFA0SDYEeAGn9+VoX8I7OMuFfBgTLBA7G7Go5UIAYnx4YUdh34Z1
ZHb+VGUmdqsc0a1HKxHXLk1UD7DB8cJJowrillJ2YD4aO4RA2nrG1zRpqM+UmCG81gAINVzH++jJ
cEsBvMrhHwamoyzsv0RizuAk81epGwhee8Q6FrycXHUe3KEz7F0HNOUHeFbtKyor7dcMeua7pmi/
8XtW36HcqT8au72hw5ft5FCnw1Z62GHCqpaIhYRpPW6UsW3EVZk4rboL8Uf/0nqtildQqYIl6mo+
fdMZMdQj+EfIrCgZaG1fqQY6c4OSR5jFVF74qY0QJK/SzJs0jJwo8m0Q2UfrpixybHrEiOQGdbUM
W7LZSa1PD/jrexw2Or45GHj8Gm1mb5OME+Y7RTzIr9aMhyXcWyham1KNFcKFzq6B+o3G9CfTuU6u
TCAtM8RSO3s1hI317PmtdHzt0iVDd2iRMV3ul1XBALY79CyTYijTGe7Jnc3AbLxxV6WWfo1uiYDS
OLUX7rQTMBDeQZUGz6LatrQmDzdVOk69bBvCEA8L5J0F/OvOgiX/JBPVpi47OXbQQuQEhKcM1yO9
rYBeZn+VGbn+pVE9uQM0Zu4FHC3SObX27grkUy9EoH+hyqudvzg10BheMACEhqsfWY2qHkcL1s5K
Si2g1jcUATbb9C3GqiI3rk0Ll9VJNZ5nqDCvs1vGOgBNT0GaRJ0srK8ma0LRj1PgbUqvhmpsenKJ
Blt1LDY9LgUEYlD17g1tSBwQ842iBJqFlAV60i4xJcz8eNqadR9715DTxLOTpMUHHNA59t3YMz5i
Sa62kWmaPDazHf5uu6Lvd8Kz50cUXOobXkIMjPTQUD67Dj7LpVd7Of2rOVpKlIvS3xI2rMM5wwpz
pafV4DvIFWwd1UsDyrXJtgDY8SMWzvAAWtgFkkljxiB0fyyJMe+ywZ6uZK5HfqqVtE/+9Zamuwb8
fNGIAhm8CjEBNAo3tOvWNyUmzDWiex+UgbSgyUW4SWi20dWKLuF1j65kB+gG4AoqP6C2zfXtH7Yx
XBR0SPwmU/J96CTtDTw9opnKuRS5HoeTjOXqaPbhRwzkbd1K54WlrWJhzeYW6Ehtw0mpP2hcaK9x
GCU/FLMnnrQEwvD0WMcXULP4TFCutu4jXWofja79sZseBcLZkK9W7cyfiEd2X5LGlV/Pr8RfMNzB
9gBXARAKKx60s4nt1nmy5nROW2HaayjYCFxJ0dX4H454bexMrZ7jey2BUBJUWoUxIPFfOCJ4MI20
Od0+olSKlKP0Syr886ZP4r58zIfKuJCS/JU6XP9Iuvf07z2bYsya1FJwMFg9A9Iz9tY/J8pVf2Yr
B5/r5Xr41bEkorzOZM+/MelO3gepIngElZtgpwA9b/pCg7bnZ05WA4nVxlzs1aGCATH2CCfu0aEk
kvf+ppAdbJArvg/tEmFWoIZRmEmHAB0kt9rq5mI56CqgF688o5TmhZv+uJDu4IpDrXaRmIPjuyaV
mU5XOGMKjKYdcnM/JBp9F6M2d27kDNRbMjdAEHDY9hSK/KindulBo4V/R7P5wrY4iimWX7KoaWI9
Qmy5JnF1PKJGBu+VYfLvLs3QjW61V5Gu3IhYaFf6MO3AquydGT3MWua01bJLN9ff23u16vwGG3SR
ZZr89yrfD7k+y9ZZfoPejg+jADGIMLJuf7eF6YabVuSaD3yEIMJRaTgJJGJGVcMhBdTD0wIvCdqo
kPuxCJ3rVkTqvWfShwx7NbprRqvfxUVYI6ozTVdZjRHqHFLao6GmQuNPs61dms2O0y22ed1Aqm+7
eucW6CGUaodceenqt27TdO/nJ/74ktKBRCJdRNILxF9dZSxJgkBl61kENq0Xvkp1GrZd2Ts7tGXr
538/FBO78AoBJYKQOXw8UbJJmy6GTdebIw3nzJ52VQcPHAh7eaFs9RctdbiUJGDAHznCGCGwmodj
dY4yi7pOeEsLiS5uPc7EbFBYMuoQgZZGqMFiWU69HbmlzUCeE0DgnjDnoawzaotgmDLNG9Wp1YSH
2/6hVlm/l2UGhXws66+6AdY/dllOV2jmUx7lyiPFb+1JeA7eK0lcXZv1IHZTmvcZUgyFujfsGYtS
3ETu6rmsLuFHjsp0NF5QTjWYWtDIND4Ov1ebq9lByT/3U2e2P9WoyIoA9SXlKQ3Bk+x4qwflKpva
HsYxRbT4mgQZ2UpBfxgJqUmIDwKT2vSZU+166noR4fNpWVUwjaZ6XWkuLIN6dKIcAZLMete7yvh9
fnccRZ18AX5AvGEcPyoiqyeakLCRkUwR9kmG+EHrw+mx6p1x70k9BWvpUSSR8aVr5+Sg1E45AAu/
ZC1IjA9HF5sYK4ErHbsn0rgCOUFExND+s7/JdJKvZude9IVbFmO1OSl1qUDe4FghI7qqa8QluofU
+SAdGml5jf2Bdl01xPQbECveTZiapS/5GwmGgg7hvOjZjGqEwEWvNZAXEpyDz8/9chrWP4jdQUEJ
0D9B0uoSMEwEKMcMfU8rZqyaVv/VAhq9cChPBCk6gu/LZ/PSHOt0WyKuCs9EhWNC2P8FSVFsg9Uw
ce0god91M0cjkIV8audhF5UyQod2iEbQO309vRFQtMUWvZs+2ip9BUBGCncON5QTARCSjYKoiKKK
gsv5qTkG91PGIeS3PcgQNr9/tS+pNaQpnUsw4nPj3rVxLt5mvc58yJzRvvNaKwjT3HwoEVZ7mk1A
k+jITHd2M7Q7pKbm7+d/zonrmrIPZX+KlH/tjw7PeS/jcUTILfe1uE++20mOMLiwwx+q8Aipzo91
XJjl03kNWSn6Z3QBlkj/H73UGSkBzgaXivDCaRvF9g3cuh3V6hHNChxXlTn+zrZE2slFQSLPri6M
f+Kc6DZQeZNrbfHhW029kaXAQxGf8es5yV8Sq462Jio0QL95FSuZjF9nmtuPOMD0W62tzCsZFw0i
Wbn+2o7WfCEoPHFIyB1AYPA3jsm6wqI0Q60VRoT7sQYqR9iKdW2hrn7pkCyTujqLxL2L9i8tY/y0
Vje5Y8pIj3D49RNSXgyP3PZZn/Xmm+YJmo+a0uXOTu0U5F0oHeDIPaotRvVGmvF/M3nM0kIVCQXl
PKu359fjxATwbmO649IjJoZfLUfUuyo4WpZDWBQXO8RXb+20tvbnRzmxwxmD+UWAAHTwmi0MP2d2
zBgTn9lF+UkOMVZ4WQIYG1GEC2f71AcB2iEzM/ENAB18uL/d0qND7HHt4ZPg3ZKBA2t1Ide9nP+i
U8O4MDE8ShuQKdfzhv8Eqm0dfKRSgpN1W9O7RZnmktfWiXmj+EmhnE2zQGVXeVUZlbqL6WvpJ5oo
UIBT262hmNg/K47ULhyFY8QPeEIyfN4KBgLosYqUGwvBn4j+OWinkfRAQW01b7TisciRMc1KDWVA
acjALUrnXjfwUkzLQsGO1vQe6SgqQa8OhMON132ZAH5dqkCcmAoQ7vxAuti07tbPmVaBWYCnVaAF
2oRYfwM6/dSlsH8tCA33fg6JGfcJ1OWHKjHMcttlxfDMn0R/02HDhQg4qXm7cZ0J5RRD58XaNACQ
L2FVTuwLiMoLIh3sxSIqfrj9ShFTMwR26FOzaPa9DhdfGpee9uPKOA0marTc3yYle/6ow1HwcvGA
iPYNNl0N0v7DhDBuJTG1xiEQVG0cBw5SXg9J2UYPJVq5WYDGefQdqdyvUlOMwKaGfemOWw7W6o7D
XNJYhAkwS7bXBj/FUDagWU10k0pn/FKZ3SJBV6d/0HCWO3Oc+2tARFslyT8xRxi25uRVVyNloQsX
2jGRDu4B2e+yS8COHqX5ahcqYEJVyosjzE6aSX+8sS6vkKvKtrS3kqeG6vBzIWSHKi/apMkwz2Di
x4/U1b/oIxo9bjOYfxq1RmMEbMzWrku5n7oIqZTKcS68h8tKHc4atG+khijz8x+O+OFKInXrWVXB
IioKMNiuLd179FS928yY8EGCW3alZKN7oeFzYlCE9znp0CbwWDFXm1RWxdBaPcpLbSi59JHBukeN
p7uqp3L261ApgpIOoX/+xjwuBmPKywbB3objC+V1FSEPkZ3qZt/W/tTk7feITfRSApL75laj+YDa
I7JoKMB5P207QmCWaouu+YWF8BXs5DB7t6Mu+tWi8PIAikBfMGfO/L3XC/vrhd95YnYWdAqoG/A6
BEnLP/9HhFQDg6gTq6p9cwD7zEWPrV+mmfKbqzci583S81+VmcxPmiKmrzNCdAv13MzdIKw6axsD
1devyzLPk21D9HrThEn6iSJjjr5RMiHsfP73LtO22kHsdhA9hI44iK1/rlPOdTUW/Nw4M5ogUSFE
Z9C5dkqUG29j0Ro/nC5GTToCiXZ+5OMrGT0OW4NXBcEJL8jVRGVQyBZS5NJTUEdCSBE9iI4qRw+q
9sKrfmoopFyWRhiJMGS9wzVB3Zu6oEEVZ4DmvkVI0dtUbjJsZvRtL3zVieXnkUFihSh1QYqsehYR
RodCUelZOCXyoIDXS/eXNHRxo3jqjBIwSthgwY1GveSKceIbORYLA47AhRrqajqR9MoQPFQRbtGa
eivawQsKs0g3njmIC/HYMTjQAQQGGAUYHcBOQqXD+XSLBIQP4t0+RqiF61cgsj+LBqLe4nmKwm06
GSTQOvxEbzc5oTVuHe4meV1lNor6ioIQ5oaIDttZGEUK+rY5XUo7dyPho4rX6HuBtSFy26Kvt57Q
6zBQ0E/9UdlJ0WwGoPUeLglE3xfumBNrR6t44W0vXmvsl8PPqmoPFEUeVn46WdE7EWl/uxBQ7yzM
CJ9Bl6hBLpPky/ljcPzkEy6B9SXpJ6cBK3s4qCuo7OHXgoRLXYbbimrkxkhG9d+HZwxDRwBIMSQw
JIcOh5k0fONbzYO1Hc86FIbZ/mJPEnY6ZBW6kTRp94hrwjI0q/qmUq2aDZtgJbwUgVGURKKI0Goz
x214pY06Jejzs7Aci8NryARSRaEK2MuiZ7A6oW5mkr5UKtQe/A1+2FkEIQFpomC20XXddJkdXZ0f
8ES8Co1WXRTkyIlY8VWBQ8GBY8bloPH1yFUHlKFtL8DTwfKQ7NGk5yfRCMEgwl1W3ZjCcHa91tcS
Lb06y1AYDR2xKdrM+RGpefoYh22PYGWfXSjFngjV2GYLEByZh0VHYDUvXPti6BRsVfOyNraozNk7
XQVbkaA48oNoOUqg1jYuls9mfWNl07hrWiwYEZkXzwBd7Vta05dAcMdicPTLWClWiUiP9Hd11eRK
oaE/rCPcg7lPBX/SdX6nVZR8j6xKfpYpDeGdR4km3KYVJJTtUPb9C4WrvNyFoYuDQkYrBfUIdCu/
Kk1nfAB5b83AbaWm+pMES6zRgPh9YcGPI0ziSuoG7DP82oAqHJ6AsQbkpjaqgmDKgNvI0GY0mWZr
2uv1nG6B+5rQGqNppzX2+FB7TmcFg1oZH0gi2xeKa8d39XJvgif7GyHQoDv8KRWSvMTgiFG2ovoJ
yVe79Xrj9zjV3b+l/XPaGQRUDohQ2OnL5fOPYESJnDjHNpSBmjH0NS1N6PrStzg/tcdXGCkfgGp4
0bgqEhMejtLqYRLVHclQ2kZsiqFwt1OJ/vP5UY4nDWY6zQJ4h+w9XvLDUfShRBPC1lI/jsrGXwCT
O5QwxU2rWx/nRzr+HvoDtsHlsNiWExUdjlSTNy/S81jDpkVx65kWNX2cELbnRzlxAwGoNqkjLlEQ
Ye3q5u+wozK0OoSPO6befVxN46cAKBI0LbJNI1vzq8i6ZAMnF9fkXg5+pvVDgPpq7YuioeOJus5t
JmJ04dPeufDGH882oC6NSBYNExRf1k0g+gpaGGYZ5FOz/gjTTEcAszWeEzftflyYh+ODiQbGon5H
ow/s8vpgGqj/cIWkygZpwo7jJ7V0k2h6ewP4M9mOyYQ7vcKb5oOG1YPQjtrXHpjOO6Gz/q9VFuj0
QT4HdKKhkwdu7HDpk4LEcKRRxHMX43Onymlv6yK9lO0e92aIDj3ScKD9i5/yai8LpZ/BGyHEWOhN
+uYRBGxil/4M0suAWEw1oUKBZH7aDf2HQXYZIIMx/Do/78crDDIa8g2dMPraKPwcfio0ZviOPFnw
Hex4F80kixQ3ejT660uzeuIZ4xvJiHjJoF0w6OFYOPhx5+Z4GLpRiR2QVWZLtT7OOu12KK0Csd7I
sv5kpXTizRLE3M8zz7MfqibgKRNnWvy61IF2iGzdxLkQ9p36dUzDEjX/ReqvF72YjXDU2jyn6tIT
fg0oMl7pcH9fO9CWr8i6NzeJOqixLwzYS24Wiyt0up/dwoVCMpNI7IWBaMGFn3V8C4EBBmNPg4GQ
iJNxOGcYT2SR0qU59it9BrbNzPc2ctz/9ikCYw2sGSQ7f182xOEo2pR0Ku2twqcvpfyqsri8pZUu
afdb6oUi3NEHMdTCiVwucUrm6w9C/8qsChdAijdiyTckhrgia//XFVyaE+Bg7UVGAsXHtdRTESpY
FY6IucNQqK5BXKHd3bhOcP7wLIfjIF4lXl+UXdg0nOCjwnecOXIK0b71M7eY3uo0Nt4MNMneHaNV
9+Cg7Y2w1eZ6Qp4djUtZ/vtVMw0bHB53x99s83DV4nDwysImxwKsshRbveKqcnsMYkqMnM5/6VFS
BBiETJZlw8Fucbo9HIqKQR4pLTocul4iXJVvCl3DouomIlI2ukuKqACTjmeW5AtiIn8RIq3BQO7I
Je/WeIKQm+MbMfaI7vlU01QgKIU+er6VTnhITLkhHu0+x8RuBt39M2uokG3c0jA/YgEo8CqyxPhT
dsZ8Sw+5v6qRQ9X9XLN1sPN5wRMjKmuG/E//WwLR8WTHZZwB6pRC65+BPtgdDJJatV6wlOjNDeQD
gFrURXHfirS5eY1CvbN8U4yIToTdiNKd04xzfmM6OjjNggvPh42NGpsqFIyYu3HQ4DF3ZhoHkV3q
D63ihQlaIEN726OXhAR+EbmfeTQP13Y1ZQpmR4lEDB9cKWTpwW4eFl2nBFXDEcNFr+mNyKeTr/xM
nHi89SIccSDCxwb7QQgss/vRUX6UqCR+FU6o08Ru5m+90xofIimVH5UaWwWSPlZUbno9dTzu3V55
wCFXwV/dHCsUA4lI6rthUbsJqqFD4ZN4Bkm+VJXI+IB1SZS9VKP4ajIR4LnKhR3JTa1XaEC6ZQXZ
Hw85NVBa3fuR4zfAB0IW+1Zhemtu1F7FzEqZYXE9dpHJpaChkwgYL5+wReqz2ba3vVXjNZUlEh1n
lGtZpgmn9GRHN7X6PuRlriN63kpkurpkeu2yWjcDB1GBN3wY8iLovQ7DEtC3jbMpwaLXAaQXWg6W
NiNe1ELbrjbjXPXvEnvDV9TQ6S4nVd0Vu4xdIgACVlO59fBQLG9khXQRKr1FTj+gR18WjwKK68GA
8vawYZfZVoCuMt0pXIRwuZqKCmE5kkd9CuyFrhakjsw+EtlOHCJ07fWNmFztu6EBOdkIz8JlCAhV
/957uVTRFhyI6ij9pi5GZmP5ATyin148ta/fU9MywfQBg2KHkPXdUaBXNb/TWlDVMQFLBCLKGJ7U
DslFv4icZiHLuwhx5HNULZbnKSISnKdoI8LReUPhIyl9I/Lch0o2w53BbPLHOWIxlTMGU24lHEc8
cWs5AiXPFpMCNqKzYO1SDM3KEmsN6rJceecvnuMrlodJ05YofCndrV8mExCA7DOCXa2GEOPTx412
HjDBuzqOzS9ysua3MasQKsFtcJNTWbkQAR/DEhfdpYVeRjVIW9Kbw5uvRerJqwbKdTmKFtDZvCLg
3Ob72h5dcBjSDvQ0Ga4Q+zV8w8U1DPIyxRsXaJYGRGVDHB9vuaKG5/MTc+IdpQRqwH/8r174KjAA
yCTp0pvIrquV+1gW2fTStqp3YfqPoyI+nxyAstFCLAGYefj5FGL0XI2S3FdGWh+j3IWmhymy+moJ
a+cU1jtYorvElahCYvo6m8AyaqE+NvlwoXZ1FKiCrYY6DhQc5LlG0Hz4QzS9crtRh8UUGnP4y8MU
IihK2d7WNv5G/3ZqOQr0F3AVIECnLnQ41GjWY0b8uTgXVM5VZWThn6p1/rV1Ae29pblEDRWCCrvr
cBTTmy2npaOEc2aX7kZTmK9x3IoLuf+JaQNas2i4OZS46CauRrEnctyK+kwTDileHY3cYW+2qJ46
FzK44w0JSGvp3IHkOYGHaQw65A7G3L7lcijS2Jl3YQUk9/zaHMNuWBFsMWkOoi64wO0PP6i32qhN
YvzbPTRIcEsqqNv4Uk2lu+3DIqw2ZT31NcIs+BJslGQev9aGPZb+ZI3JIjRf9/ve6LPhwkE58fWc
EvCAVHS4p9YdlDaqM7MZRiRGmsLeQkp0t6mG8s+Frz+Oi3h1iIqojlIkPdo0Os3DWC8X86cxxtJg
itIXdGWg2ndVvaORaz1QLPS+aJOBDXdhQZHTlS7Ce6KynhwtS96YG9zTqNd7r0bm2RsK7eO/nwqE
3ekLeoseCeH+4QqFckqaJKWZ5AmsTlS1Iwr3YMucn4oTE86f/rd0S1xKknQ4SqrXLeacVG6dTMNS
zuvHBzXLtAvb7cTxAWKEqxJ/LcXX1SG1+tQexkSrFsObBnUcsHZWHtfXWWgWl9b2qAKycPSXxQU4
AdDxyAcgLEve85pswhnUpwjnmPdEevNbH1vRtY6n+1Pfa+kXEYoYCwvd/moOqfVaD2TL56f2b6p7
mNfwS6h6gQtY3FvWKxhVqH6HMXg8G22x+GYOpfotSvvuF7lIDOoLzny7GeuxcG9RBTPetbFOopvB
jufMz93OfAnp1LxpaYkBYJH26ibTy34/d84UbTPUOn8jyAqmVKfIe5t5c9XupBzVj7QbsUUlbqWq
nlR5/scNx0YPSlFSUIxNab+d/87jxaXRAriRToO20LhXW6hL7KnSABv6SM0mAU+7iW5xon/TYIxc
GOo4f4KXjhYqyRPoJRRIDnerRQkZSkvHUIYR6zeNqkt3UyWl+eAaNM6uHf4LbPho1Zc8RU6MDNOE
xipVHuoHawCw3dQz8kCYC0362L0XCeLXmGu0O8OpjR96lE47M6zT9/Mze3xNUT7D0YF15L5S/7YO
/1FxRg67ZQchiOrKFuBoOFrWVxS9rPs2jCWhRHqJjHwsk7dIzaL/SQGDrifLejjBKTmPmpkwKdJU
q19yV2KSrMHzNHa1cHtjPwtDNPi0GcpzpHtQBt20yl4cr+ixJOuy6CkeQ7KdslJQ9dLAkb6kyHoH
BmaiLWADlGT3dH7q32VbNM8RrwttQCuKv+PY5CH7iRvXUwv9GZ/HgkYSdlhKvzF6Jcm2lSjT9G4K
U1vZYAdZw93qqwZKmKvkWmCbgGkC0jDzj+LMbXGd4Adtboh20ZCtG4xKY5nO3xqlcaIF2hj215Mg
TNgUJOv9v73twFRw7JfCyeIOtQ72GgtTUgwM8SaTbXtHob+HroCBsglTITi/Q44QB5Qs3AWtyqKh
P+At1/s/doiAauWq8dBT03ay+1SHGLZodDXXeJPU12TcAgqFoz+EZYo64Pmxj54OxuY2J3qg3kff
erVX4HspAkYl8ikwwm5AIMDB0z3jv5nD//k9/V/xWT79975s//M//O/fJcY1sYi61f/8z338G1fQ
8k/3P8u/9v/+b4f/0n8eq8/ipWs+P7v7n9X/cncey3FjWRp+lY7aowbeLHoDpCMpGjEz5TYIsSTC
e3vx9POBpYlmIhnMUc1uFt0R3arSTVx7zG+W/+TJv8jf/2v81ff2+8n/oGgQteJj97MWjz+bLm1f
BuGXzv/k//YP//Xz5W85iPLnv//AXCZv578twKXnj19/dPXj33+wYq8mfP77f/3h3feMf++u+9l/
/5f3Pf35o8ij72f/5s/vTTv/Jeqf4BERjLQADFIC4Tkcfr78iWH/iVguMDAq8CDCZ/hlTmkg/Pcf
kmL/CTKLS5t3kiYeN8wf/2qK7uXPVPVPAND07QFvkfnM3Yr/mYOT1frP6v0r77KHIsrb5t9/nD4O
5Dyz1Qk6yBq4SQKtpb5JYVttoAel/5iVT0O8MuXPYfFbRbVfQ/Cd/GIKvBTpTs+AVFPhCPXRf9Qi
eR2XX1onWuvOdyU4tBiSvlqCX5/3+nMWjK6/B4PDQn+F7r9FF/l0MD9yBuCAivQ44G3giTv8Qsdq
ayv4U3iZvsu3qnVhyNOX59eIsz4DdBt4ZOaisyXHrYJpoi49ds/Ft+Koow2NhcOFQU5fmr8HQdOL
UIXyKzCixSAGLqW2lhv+YxnjOkvgkAW1p1MfmoJLYdEb3zMzKdkU8wtO0Xcxg0juBKQ+/iN6hliK
Hcv0i1mWropBpxkpF77r9I56+S6qysCH6KeSVSyJhlY9FnO1KdqHdr8263utLn7rsrcp5c6E6rkX
DuKCs7TYfQNWHtjXiWCPgfgHW72TA2MldcP6/X13es+fjzJP6qt7Xq9UGwe1Kdj7/RpLFVP77N+b
m96uXSu/8EHLKZs/iCrR3M6CrMIKnQ6FnUTn2xiS7puyR4wq2VSGeinOWAAQ//4eUI/koEj/0C5R
TweBbK/lxKbhvv6BP7sYPYFSf341PhVX6lOIalnhhYANPw8Y5YYucufvT+dyu798IwpgM6Kbct+y
Ka2WWp63Kt7kfXoUerUPh2JXKMlfQ1VeWLgFyePXl74aanFhNG0UWwT24d6hthm61qO8ye6rjfph
vM0uFCneXLlXQy1Wrql7+gsRQylmfwWzwwvaS/Yly8PLxOFEAPQb9IfKkVqsm2wC3HHSmq+RwfIL
48aI8FC1M0qmyi7ML11L8+T8J4OaJ29eH3vWa6N2Rk/7dJs0jaGVAsDffkQzPXG4XHGav0RSe2sQ
zi1wP17DuTx6OkgXTrCpYE7uizB5ltTdZMRHaEC/fazAzANHh25DxAbe93SUGBs8VYF6sq9aIz7o
Sph4oeVL4W9eePOMUTqa8945NFs+hvIoajIhI9zbWeSKqbLpBRTjhW95a8agl8+hBRUK+kqn39I4
dA16M+BWHep1l95hTvDQh/H2/UN6vp0JKskoMcKmtEeR4nSUrJrMyTAG5Joo7vWJ4tW6dEnqZ8FE
f9lhJ4MsPqVFmmZ0bAZZ3d4ftJ2quzg63WsrOOa7p8eHyRMrbEtW5bV+AwOu2Ks3wv34D76TSGvW
D6Oy+BJyvLrbk9oswrkruNcCVN/apLgL8nb9fxtjcW7DJo0cX65YMT3d2QKxi+G3GtK/JvLVV2in
qyUwLm5DBB73QNjrdWh0q7auL0k+vLklXjJiutHcdIsbbmj6YrCzLtrjhLSLI28K8wtokksjLB7a
doyLbBQ9I3DBkYri4n5hol5CxMWlhpPvnNb//RHzW/9qvS0LW/ghGqN9vVG348bcTqvIPeCYvYp+
Uni1HqPjw1/WdljdCVc8DbLrP9qefkFq5c3vpP5Lhd7WQQwtblYjHPq2hvG7B+50FUzJKsAx/R/s
uf8MsQTjBmBwkVEX0d65t+1o2+TShVdcPY+KuCHm5g17get7CejUq9KK/UHj8D6lq26b7cpNsy1u
k1vjzj9Y67++Xu+sFetoPpIbb2ACbGhlr4X74x986KufsdiVYRY3QZQo0d4293k3h7HG6v0RFlKJ
v07XqyEW2zJVFCTSEyvag+PZ+tfiZ5OsK9ODMhKsLc90xSpfUyPZpt0qyV0E84v7YBNfuPbf3DMz
0pIYYI7cFt+JdzxwkMGI9oFZbYeuyr6jnOH/fP9T57/k7HTAz5xdqIHELysabdmFxPFmtI+KO1+L
vVS6EZ3mFWPwT7bnq4HmR+7VMVRyiqsFVd+9jbKPZlM3uTjEmxsUkg3KjvxHJYI5HWNEJ2DSeBn3
t0/ZdbpRbpTPOCf2O2tdrSZP87JV7oHjWnc3MEW8DiXvj8MuvJZvdv/gjSGgn0vwWB6d9X/xrCAm
mLJ4rxfNnRZnd9gBX3hiXuq8pyuHjqCCwDGTOveYF/eaWXTRFFtJsw/y3vrZTFK/V+IR2cBC05rB
M/Rh/NpXxvQMFCL9Iqjjfm8SLT2Weh/fmrPQfIRX2XWtCUiOtZAwDSji3v8Lt4KK23EqMt3N4ra6
7fxYfh4DRfyFyaOMUUOZhreDbMBFFJOiTR4QJRAkITzmjJp5ox+AMxSJCwIz/2jmhnyrmhTEXAP1
Q8drMvC1QNFLO3ErWeij5zjN2LhOpOR3fj1iu9Rqk/44VVmIe7UEXmHCxkVbj62RFLhj1hbICFTK
MnTIMHpZ6cgMp67TjYbvtroPggEsevFF2DJ4BXifluzGqDMB7Bgb+/n903OebrzQVthwFArgJmiL
Xd03+BiMeD4eElO0G3wTmnXVyamGqYEj3QLf0O85s9INbhXTLfrLhVs2mfP5/V8x30YnO4HCMQUp
CvUcYmisi4siw9gzR5yp36uGfyfKx0I3nhE1Bph4x4v0uy8Z0CZSErSgZk1nytenZ2xChQ+XiEBm
MBncTYv414Ur6YWEd/I9Km1Cm3YplZEZoTZfjK+uCrnU1SAr9Ohgpxq7RLRp+dW0B+1HIWacjY3e
+KOk1cjaGbCRFLA5hnVdx2H8nEVJ8NA5VEpdtU1UTAIkkdbHLsCs14tG3frktz75Lvy34odvq9mD
NI7lc9uZ8g+1mbpvIgOm5fp4AkVuizElbnqdXVZrecJrz81jI3k0K8eo8JLSFOE2yhjcBIaafbQT
B1WH0AbYZOEfkbtGqOWQPv1chW6blPltUOe4z6cZouSAVUnGQZ6k6Fa9vxcWnWaeLu4/G3FGQMVU
lqgrnk6eJVVN2FZ9dJDsUtzKdglgSYEv2wUpTjTRkLbfTHROr22/kL3WD7RHzAD+CuiLrUPHLLbv
/5wXgMPpWpJRoMczA6RpcJz9nLJwaEAUyQF9ynJTZUqwGiFS7CQwu2tUjoMb1dIS4P2Wtq/L0nI7
oRVHTY4rBfh216ybyu7vasMfrzF6kj1Ea6S9UwbgaewkpxiIBy1g7400iOJW89UOrYBKQe/HENfc
i8WqGbrptk8tZwUppnf1uNUu3cRzZnT6jYjyqISYtFqxzDAX+3VAshXutyIfHBSyuIoKvX3u7T5I
3LJQ1JuokPSvWdlPV5pSY4NUpK3+cYBG3u9quc3vA1LuQ4734PfOnMQDojEzgUtTDo0oNQzsAsVE
J78Yyoc2y3ibBYGJhsRbXygHESMlZkQJ0aSVdcktwE0FdHLl+7LXOYH9EyzH+CWsG4BkFGGin30R
4uJl2mEnIy1RVek9lqh4D0WyNGIp00zBz9IvnM9SEjsPYdOZiQtnR23dPrOSL2ofVX8JvFIHVylL
+VNFHXU/SHF7qyYdQMPedKSVn6Ilf6mMeVYJZkMDOicAhWhmIFmxmGRhmVHl94MDft4JnFVrQvG+
ReQJm5UGhPahE4mIkH9u6IdNHVVCr6uQ09hOQw0U0xd+9+n9rX0WnoGARyEdqWcKeICslhdhouNM
STP70HQx2oVVZqyQH7Me3h9lgeSazzOSZioBDXVC/nuZg8mBgmgmXe0DIBXFrYbO/ODHEjZmgUzX
SaZ17awRsTS3vhq1PNvteD/gluRFjfAxOB2MB5wxLhX03vh2PEdn6D3CP3PR4PSSKdoAjxhtyA/5
YNsbHJmN9TRl04W77Dyeo2uCbgg3GaUVnp1FtSBLGiU0lbI4pFnd3IQmDGgbt56dPSftpUj2bVFl
H5QA64IhlVh3KdLWWYCeTKePyVp0qJBW2pR7Y4pA6eDL2Q7vHW01Zcmj3YD17IYx25mmb+w6QE27
XurLm9agm23HSeMBVVPWRBoRbHEtvRDdz5HByaUxf9usDUcZm2LLEuIU4JlV4QxdHIYqCFaNaUle
o8sUmBPjEl9wvvKXQzF5lPTYRfQ0Fk9CO7FN9WoqDrbZxjcgd821VQK6G2OEZ3ElsLysT5MDfgKO
V9IzvHp/C59tFr7UmLVQwbZTKVti500zLXxhtuWBwFTyRnP070DeXvKFWTjiclAYhvbGHJkghUp3
7nRPlmUkN6XTVgfkIEIPOSPMmpOpndZJBQNTzRDbnpHijxB2TV545bbWAIv2ii7t1DQV11knMrcc
E+U6bUcVxdHIeo4gkuImWiFmSxQd8npjDWfLgboZy3xcvT9PZ2EcmfUMeQNZB+4B6NvpB0hSlkto
5lYHB+1YTzFq3aWQEHhGY+zb0sBJXGov9PLOMvqXIYH0zcNCF1skTCHi9LzbU3VIJAOJwkjxd3Y7
aetBQVfDl7pZsTUi3U0uQpTe+liLIYkKYCPwaJ5+bKs6vRpUU31wkgytCnzmUSScpnSt13m5SmS9
2yMReEkD6o2tyNxS9KP5xtcuw3W5znS5UbT6EDcFonhj5Hu6CI0L99b50SadJv2ENzSD/szFtaV0
gd6WbK5DMMYgdMbwqW3n92hI/N/eMjMEE2oKjxB5oDF/76tIuYMqX5qhoR2CnKPlOPgV89ZjoCZl
UM5gwK4MSQsubJoFunY+aWxRCkF0v8E4Q/I9HVUFmiIDTpQOcQTKXEcBHL1NMPd+szLb4bp17Bsl
7A61Wm3a2RNn7I1HbEpK10/CC7HX+YKSXVMUB/lFVQo5otOfUmuNHmnmKB3ClsaWElvPIyKqF2Z5
3oun9ydMR1CSkAoB2NKtOx0k1ZDPacM4ONYI8q9NUGFuoQbRSivsbN3HfrB9/yI4j+GJdV4gAeR1
Gvj2xYC20G1JNlrr0ETmN8jT28Cv4RXq4cfR3xtD4jZUnfKhc6M8UdzQUDdJcgmBdf7Rs7A3BFI8
SikLLYNaylKknJBdDlqOL1+uiulaEJ7QFSjENi4s+cIr8WaABzh2zvgAQQDjO53lLOf54rW0D2Ek
C2UVTqr6FbK29tCoE3oXNS2dR11MTueiEGOAx1KLIUTpPNV/tLz7v11O5VUGuw05GKtAcKuLTZ5V
6dhbRukczDGCxBlIkjelyvP7K23M+/N0a9HMxvyO8hsdYN7m049Gl6FOI1/PjpFf9mTsfca+suMW
BUW0DbCF7NsrWYSKvm31Th+8BDHjxM3godBLjWI4GxnkSrkEn+npYYgCiq0PqK2VkUqvi9T1Xk4L
Y0O2nHyZMguhGaMrqXGHioFZGVJ79sNsCfm5DOthdOmN1M5qUMdmBbk8eYhJSu7VKUc9ok1FRwIs
Rf0VqKewwdbTlz6RQqM3BvfV+Rrpkja4+GaUCOIbZpmtpKSSHnWcdo8ok6FFVjs5DPYm9HN+mV92
wSqXY6PZAIzWhFsmjnOPFCH+zZxBCQvussDktJJ/vD/lb+wz9KvxtYBkBwuNrO10ykOtN5u+assj
1JVuU0FE8BwAdqmLpJrm6bGTeYafFjsrjq+NHvHGIC6TY+W3l9p68yk+XXvcWUAFzX1K7EiW+rxF
VWYWutDxUbYQUBZmgOGwbtaXLpOz7JS2IZk32DjAOqzH4lzJyLYodeLHxwE1+V0VyfZNYGEYYilx
QpXQT3YoBTfrqJPCRwXiFQKVsBTen/Tzy8TmsaGEDTRJmZWRT+e88FMQg1jAH2Wndm5pZo9HzODk
u6wA0C1GcIW/PR41c+Tc4PzxMCxDzhI0K5yrMTpmwNlXUhj0uwlmnjsa8rgxgvBSN+4cYME7jFQB
fMa5G0xqdPqBpPjS2ESs5Vhk7Q6x497rGj1YI3Fgek1eVZRKBw6fU6BXZmLiUPi2tpL8XnV1uwi9
0YryPa4JzVUYBOEKHTftQh/sPNSbfyH3OJkUedtySnLdCjsqY/HRVlgCA/kNFJt71SPU03dtMo3I
13TVMY8uluXf2Od0WVEknJNlkHPLDQgpO9YmOz5SsgrxOlD8DZXFSw3/Nx5NoLSQX2wyAOKuZXfK
DOVR72087SOLMpYpt8qGLqnYGJQKtkEXaRu8LgC9Jmb9QQCRv4a4Zq3yUNZWA8iNCzt+XvDF4aZa
AXiD8j+YG2txy1TKWNVSnifHKHPux0Q8m3ZxMP3gK8L5d03RP72/4c9DTuJA+BtIWVDSPmve25Sf
ragokuMwGeWNKQXGo2RPXyhhKhc+7DyZBP5I6orsNfA1HuvTnd4GUIezRs2PxuR8SwK5fXAGK72L
B114tdIMa8XXhqsMTt8qsiPzQrz3xneSMVALsJHRwDx9sZfsDgeK2SDqaE2WfI01Wb4uMdRYW5lx
CXuIZsbZGiLri5TCrGoIXmCpXWqWagGVwa+PJUe03Mk9gs0yFABXK+ImW+MBlJRekWvDt8kQmrz1
JUqS2HDHxfe8SOPuxkKFItsOEa6GoKBLpDHUsjD2uPwFD0LBbm5tapO60cwipVURDfVhUKVi3WMi
o60lPU/vzIiVWKm1KX9X+kF/jlNqFb1S1vq1GXTh9zHx2xLXGYuc1sroQbi51eU+Z5mIYBXUdvTV
KTrRba0B7N9AVvxkq51OM6SL9IexE/pTHiQOLrwc0HVmarOoYmoNH7CBc4Y50BCPfsg/5/ak+I9O
HmuHlDQDO6/Ur45NIOMRwHFchTOO7Vouc6l1DT6tcfEO6UGTG2Vrej3UtD2yJ9WtZXSGDfmzmQ1n
Omw7bs0qzyT4KX26EyXLgLYCS+yG9E2urK5TrwMqnYeikvxnEuBkoI7fyQjKVVL/ZYL3m7mTgd58
V3TyBH7OQts4ygv+H0ySo8GFzEpLWu6mUN4mSjmUXlC0YefJYiCgmVoREmAWg7V1JJpNrALtgVhJ
xHRfB4n0tbJbGXY1guOI20M+cFwaTcJeDUWs0mkxtMpY0W8LVZeIUZdXlKCStQmj6zMiTaa6FljP
cL2zbuYDLBn6JWUTq6qbQ4jtXdspk3zVaKHpr5LQTEfXx7f0Mzd1W6w6dUwtPKQRyV2jLoG1dDtU
4sbPA+cpoqD75Pd6htoE0vz8RXVhrtHvyytXHrIJY9hc9fG1143oKnI6CZhppkdH3ggEBPvUhhLk
WL125xBc4neYFuSmbIz8K0zeeNMWVKvlcWzWXAHQVGspOkzIo6GVG40rddIN1M5CHy16dRjvOHxy
eW82Sa0hjabp+SoqsAn0pqyOHh1aensVMibOziaSNyFE5FugTuI7DHHdhE4zZvYuNjq4w41kYRYU
dELZNEqe/bSNDIfzkfr6oXZ8h2W0g/Bjy8H72iW+9bXs7OpBakX6s+vS9EONpSww4UAvbkYZ0vxK
MpvgqWqb4DMtS8lc2Ygu4v6n4p7bNNFRH/Rkq6RVka5qDSifR96VfbIKvbupTBFubexOkPBQh9Cm
NoH1rlc1pfhUCLJ5piiZTK8O9QY6PlqM18IR9HRG4prPcVNWjwUKL9+qpnZq3v6ofqzq2mrcuiFI
dye/N26dNqpbDxZquCl1U8rXcauva9EmKHLr/V2pRAOGhXnQlveRMilwuICWMYI5RN9yyTbvgykP
nvLIhAxiSaaWXqdJNC+0c4+MkfnFpxteE/JICkUIaRq/0UUlZ5/sEfK4GWjxqk5TE5W7UikgmEtJ
j/LDWIgfle20N/2IlqON5/nWFhU2Nk0Ct6GP5A/JIJs/wtrOMZkvOu2zrE3DPcvBzgsouhnrUerR
cIb/pH2K+LNm5ciFg/p5anaHaSTMPyTokw5egyHsj1FJlPvOdtIfgeoUkpuaZbl3gtQ64Pk2PVnG
qNNxQ2vfa/M+RR3cCtaBruWUaKtyeu4N020y6a6PnStHzsQu0f3mh0nfYqVnCV1A0ACfAz1BqpGN
jQoEsg/arRSQ2YAf96vrLNFbmfQOr3i3tRWBOkPQa62n2kJ+VvvKfyBaG/aBL4lP0GDEtZMTrWO2
BR/DHanPUUYKK/Eztp2J6as63WfKufXLQh0lD6kelSXz00hH4KKqZJf4JQ5W+sTe446LVCxHjT7G
DiaJPsjDbMPE2uXY/MFI+1wrSMlcKN+cB4IoNxMq4OqHjTYYzMUDHqO2XSWiOvpmk10HDdIShW2n
K5YO8yBcwVBf6MWuC7B3ej9IWTiSzIUjdHLp4FDTIA/AUOl06Ho0tSQQaXdMSK5jPPdUdRfqebBO
OtUYVnJh2Rml2TZN3FEInrRygArrSdoszZw3zX3jy8kt9HEV1R2DUpOMNMF33rrmSliN1W/yQYHG
Tm21LrZpZrT3Dte0tWJCOmAFQx0d06DNBXogxJ+NYkWpS9E7DbehPZoS+7tJEQsZqSK7ra8EHzsz
NS8pNZ4D0ph1ytNkRAB6SUAXuYKuJzEmzUp9VFU0DToEVz4Orf49wzICszkMgJETzj2tyqNtrA0t
Yg4oNwyZla6JRzgHptXS22q1D/rQ83ymIt1B9HZceATqHSyYHvK3rWz7LlbXgz7ZV+0YlI/UbYJr
nfryhXjwPCKbazWAYFlaC6beorkQ88rhY2vURxyVUzcRhYPImdR5yJsYF1omc2h5GlO/HuosyHXU
QgazadVH0YXBWosGY4Xk+SXxgDc+SJsriTTdZjHHl4bcq5rqKOshfDIjP/pS+X3one4+gPeJv5Nk
PL9/Ht74Hg4ELAZ6fACVly2gElh8F0Rmcazb0XJHyruukeiXfAfeGIUIdk6ICGap+S4ykQhHisrs
g/IYjjxxbeoTO5mIlvzet5gyDopAT6hQcINxwk+PtpAln251j8YHL4VXdHrklS0AjPdHWejOvejN
MVkYK8FrReFiOWVT0RqtUP3+U+F+W1UuFsRu4Vle6T6Ha6R2/q/DLebONMsIg26Gkz3DVT1CNS9a
S2vucsaK19eyG23e/8I5gXm9x5lCGlkzDBtJVe7pxe1MIACuBmGeT2bp3LcakblWxk9p0v2UmuJC
yXW5M5Zjqadr5sdO2qi61H/qsw+68VcUH97/lpee/Hsfs2gvqcpAFXFk+m4ct3Idt11163519aR7
qWu7ivcYeluutpW6Cd1kJbsXCBrLkgDZG0TNWXBgnk/5DKsEFaQwc1Ubj0mVozPjJ4WgzCeg/3pl
gkifkpRAyso8bnFdx9qwBEwmcC80Rli5a3IG4z6VcYK/kMQuREjhV/C7uF+IhWlUWmfITrmOQl8q
KnH0s2j80iktuk4GqawlhdNVV+nwcQvNf7SKSKOL47RXbaH6biA1w73IS3PTOXV9X1X9R6Tf0g+t
qNuVmLmnkZ4kj++v4WKPvPxUrLTmDhOyFcBwTvcIlowtUZ05HrF1xOhAzNp3I6nl+6Msdj1HGak4
HhGSeth+mNOcjtLoPaLLfWcdBbH2xyiTZC8pYfQmlN12vjn8kuz9xTJ9+HsPLmiti//5/5XlOnPu
/ut/GKRnLFevLr7/tWC3zv/GL3ar8yfydvBadWrjoG3m8sovdqv2J2WsWRtj7vrRo+Fe+sVu1c0/
weMQzeD/bSJzYxIB/CK36uqfsFZQhqA3Rz0W8uzvcFtPtyKJKSrv8yE2qd2zT5bIQzmtHIR4o5DO
QI7kdiPiVaA2l+KZF5Xz/1xafw/zQpVDB4TXcinClw6qhlyrHnhWhJiaqTbAnExZ4qqH2f7oj0V3
VFFtu+mMopTdnLQEiLHsSLUb26OQvIjK1OewQZ3BFXlvo2AloJy4pgq02sjN7BAmIs1uEgPDYBcy
jnHnDGQpLlKSUuQWHZSItab29uByfUhfM19R9gO9nk99kozdVgwWqvxh1jpAtmdwqx4YMpirPL6p
EiWRPBJS+x7xAOcSz/70kL5MzBylqJSPEd4EMHB6SFH9zA3MUNB988H85s6dNdl7PT8GxvdXW/LX
4XzN+j0tMZ4PNEdoryKwKUQNYWgYqAq6z6Is7qrUhoOZuYgvrhXVAck7Xrf1JUTOacmWPTWT0QCe
8mDAFzkzMAmiqOu1XAaHIBAR6bE1W6NjWSDQY/kbvcekUaUneynEmB/0V9vtZVQiTTqtRGdoqCzi
54rGje8Mo+9OWufMdtfROklhmSLHpz5UqHznbmOZSC0l6rRCqrjYjkIvVymH5cJz+cI6PvkplM0p
0M9XMPqT0NxP573JcgM5+1FyW7PAKw9vMuPWAPg4upE2VpoboWOK7l6jO3d2EAzjSm/S7LaKYiPa
BX3qZDg5dfIHfPFaTGf8WnyOisF/1Kuk+yh1hSOuy1oh8e+ToPBd2GWS2OpxBxe1qk08OeJJaLcN
//+toZbRjRVSMxslracOqcVmi7yEZTzNt428kTNF6V2Nio9Y42oiHsugJ6YFGJTh1Ivp9AZttwZh
wD6Vx7VjNPE3FJfk6sK7dZorsGWYMcJeOlt0yclqF9Eaj3swFaKT3AwJS6xNzeqToFLwVI7qJerc
y0u7XB0SLIITVH0oti7GytoSURI0pNzOhKEH0sk2Pbvp2g+aVEYPhDAYmFu4ozeEHndSIpVrPLPq
jzg7T7u6R2oNBROp+2BoYXEt5DpeFxrolJH6R3xhTy8uipdZASgx08HxJIC7erqPbCuh4VE0gSdy
adhmsZP0HvyEaMWFWT7iATtcIkO8NTmwLPD7nFXvgD0vIs0urFE/FH3gVZyxRyO17J++muX9N1HW
AQydWBor6AZhusMT2KH/rWdC8bS8Ub60qUY1syd/uaqmKMlcmD+JQX0h62klqcjLhlHfqNv377jF
YzbPEaRvwyEGB4akLGUGJtG3sa+zmhyOx0prwNlqRs5hf3+YszvN4C+n1gCtl9QMScLTpRB9kZjp
BLZq0rG2b7uxXTtC3VfS1D5A1Qjcshzb7++PuSBFvJwKzgRyyRYIUQoci/U3Agsz5I6ivgyQA9Mz
X0zxlsrG7OZVdOVXvRTT5A6NFcz14jHtt42QW94UU7uUgrwxzQDM6N0QgtAXXFIjdNFPBBXUFbWg
6L2xwx0mjKZLSdsCpPv3FyO2gSAIUQqg2MXNmRkpjiNGiYr81MtXqZkU6yTBHdkDYWclbhTo+rd+
GNMrX8U/x01smhR9koV/oXEX3RWpnYBFxbALK95Q/S3Cxq/fRuSGOjghvLzU6xZFl2ih1rLT0rBd
GZ0sXRHiBL8/yqxrR4cX49b5MTvdaCUtgqJyajAlsdI+WMUADadUtc/vb605317cgbPePKeGwgzo
jcUxt/DQU6aReVa0MNtQ3k+2iPdnOx+U791oJsFO0zuVxoPlX70/8ryCy5HnANegpEt3YlnfUCNA
bHHLRtLjxqY6C3k9ctlv0sdYF3Qa2rG4RblC+mKJYYjcoQzij+//gkXt42UhZ8M92Dezwhm/43SK
m6CSO92eH5uBvDCSctoWYMLcKDHjRzQwKAPWbbBtOq2/0q2yvsH0rNslijmuptRqr5V04GUNhO+1
2FVckhJ849LnhM0PIn1+Cy3B01/X4Qox094CjwKdcp+YZvcxoOM3CwlP/Qc7pWe5eX9C3toMvIPz
xUbodvbMjPkYabmmYHVAnwib12a60QepoKEJAAoxQhrQUARvMdUUX94f+Y1bFRESIg1gl5QWlvIt
TtDJmVGg86x1FaFYrbEhy6FfOYFOGyFpTMxwmso//PaobECkE5BFm8vGi80/qkHdp2PHGycjNiCD
G/8KXqxS1rU2oJ9t4KGKXlo/ZZeeqvkvXuz9GUdDzZowdc4AT5e2xrUM2kEVeJGY6EbHyOi2oObz
6jrIC9/APFQupTXCv8p12cVaf61lnfQsWiFJ7pDhjrWrell+jvDaCHZ0ZSi/BEmmgtIHgoHwryOm
pyijE76DK9T4rhEguI9Col6l+K/407BRUts+2IGe9W4zEvTsFL0zxFWjZkJHTntqcq/RzLq4aRLR
GBtRIDPJje+IVQWI4KjS+eo8VVKtOztMO2er+MWM/s9js3NbGubCHekCQAanPUW7buyMcd1lQ3NB
DXYBE3o5wiTCcOk5x7PN1uJl1Bwp7Qx54gg7anvjB8Owxiu414hkixBh/rzz4iyRV1GfDh8kg0am
I0b5DmCvvhNJVVzZoPCu4lBz7qpWVu97bSDBfH+bvfFkcn1DKp07NIB7Fze5UI2gyXvsrFQ5N3/Q
fxlwD6/6C7qrb9ynYEt5KQDAzWYyi8BEpy0sWH0Cr7Ak1cA/K6OXbGImQcMdCKRfiA8UpTSatq2N
OXliyd4/+E7q7oBJgA8DjTrd1e2QdJEQyNuZsaR8UVTReLGjXgRLv3FXkEqhE4IhC3fVUu6EBC6T
yZspJ5SGudFTUGCK3BmgpfVsAw4Jx3iRlc5Vocvq1lDraGNXY/SgNpNzVUaJCtpT1PknHKQxepIn
2XOUUA9cEV+E5J/fpzOqm6IHdRqulyXtUjhyErUJj2uGIi7tVo2SeinHn8tiCO4m4SjIEcaf6cab
F97WRZ12PhaAyYEozhUizGSW0nYowDpOETYSBMvK2KVqYNznuASAfA2MnTPB5rSi3nymR66hlBU0
WFrEw11dgPQ28rC65IN3fgL4OYDKecXm8Pzl576qPwhF+KqcVQSNklGvsgLt8Eygvf/+/ltUgf/+
avhTgH6ZdPSwFwctbNRysAZ6/KjttGstoVNe1YIOv1L16jZT8ulhIOH/irMU+sR1PACNKDMcOyO5
0Dcp7sVrWqzAVZvYyAYwJuGTCixqm1c0m7tMty8c2fNkF6bSS+qJtizk30WLZ0iirGhbygPDUDzp
0O9KN5Wl1oso8rcXJuf81CBiSImcPUFdGDj46eEMMr2QFMHcTLSv7rsJlDS+YdqxErJ5jIq5H2wI
8+nCisx/6+lDRzNuvgzQ6p6xucsIK6PsVo8y+9AJjxbwgA1yoNzOaoJ2WiqSCbP2LFQ8iZQqgRek
567W2D3oiBGMeATq+QJo860pJ4Om2El5gdOxeHlzrRhB5BJejEUjb4JqpAgllUNduCia+Bfiqbc2
pD6L7anqzFqhzno66aCQqAs4TLqaS9oj3DhMILV4rIg2HDl0kl2hSlqyAh7oDLsg8rEkzjK0Wb0w
tdvaQ1t1TFdoGEVby5zC8YuTBmXj4X/XxvdOlTvRBtvoGWYDDlTZvb92b1xeUN8pwVAcoUG4NFfP
pECxko7fbvXK8LGP43hX2MKBbNvX26LW01vV72LwS6p+ydzr/Cn7b/bOY0luJFvT7zLrQRu02AKI
iNSSZJK1gVFCSwfgDjz9fGD1tcuITMsw7sesFl3NbnoAcHH8P7/YBChE2G6Q+Wu5T2GsA6gEnqeT
T4IK9IF5/TQW9ViQ/DDn2uNIm+1mKFLH+albcv2gZqMY4vcf/40bKD8CbhWMAu5HnDXH325xykR1
UMVCOFz5B5yNHdCW1AsH5Xz0xSAu5tXnqqBb427CKuJzR4qRCEtjKT72Epl74QQUZ0mXnUtvfOPt
ONBEgcg2MiX3g+Mfli+dXrlpmkYiNdYvk8S/eC9a07jNZw2lkuyCId2pvJ8vk2Cx8suOy0X38f23
88aGvqWBgbXi0/A6fm3REhEIL09Bru0+ZII0sVrSc/eRNxarS4eMxgQSxG0aHj8pCu5l9Ft2D+kF
aRfCes4iykyvDrXWPSceeHMwDk4QBzR08OpPBqtpCyJnxGi3nZH1o475Ojb1Z7Qbxqe/fnkAnLw1
9JWc0cHJByy9MneMdFtZTdJfZoTD7Eq9ys+Az6/Cq6kBaG2bm8SK5sIr7xavyufFnratLnDzcOhW
+SmbZmFd5nkr/nFrMzMvvRJS31IZ1RZ0U3R0RNMfppwmglXH6qs/IZUOSTXGBiJFh4+rzRTxl1lp
OLdmHrWLp1fPf/9ywDvgVfCL4XKdnBigio6/WDO8NeUbu3wM8JDSO/vM5rZ9zJNzCZRwM4nEGQME
4KRUreoe2CNlFA3j50hsiaK5KYyPVpt5N9Sx4sxJ8Fu/fTogoBmfgRYYIWsnR32flZqgGNZC7gEN
otheezHNrI+tVUyHdIDBmNeJuqEfWEZpVc7xWKq1wF3CMuOuzGliSxJ6nNJHXS38dN/7gxkGXI8v
Ww3eUjA24qYYxXCG2vbGOncxRCfwg7mKnebJVDXXVhkdLn9hy2WJa+mQbz4Tfxu0sc1UuqScMXSL
UF9utcsf5WE2DtrkVNxtCfJwroYVZa5nDOcs5N5a4I5Bd4Gzn/V9eqCtePPYMqHaEm0SxFDnCLHu
AkiblVEbefT+NH5rMMQ5W7A4Hb5X5gpqdfR6qBYt7LI6u8llPly2AiwJzlhw+f5Qb32jzR4Wo2yQ
Io6s47cnrBIHfqKfYG37sNWNQVxWY22fAcveqB9xcSdxBanC7+bM8ShltngDQbJM4By2HKX+sG/X
MYsa8aREExf4WOz+9rnozbBc/E17zk3vZFY4pMJ2JHSk5Axgr1vaqrt3Rk2dmeGvPxQUu9+EMWpi
Lq0n+41hkP61CE6yGeuHva55SRbWq+HtDC87J0N9/aUYi84kuz77AFeh43c4FcaQaRiIR1ugT4zx
OwRf4ozO7G1vVJ0geGgsyZBmsiOCPB6mXLIlbyG1R8kstO9D5apQGXV6tbq9vJgKnEREUQ1PepkW
d7LO+munWKYL4GYC0NI+xcXeJbRomL6XsgmeFa7gtzaK0U9Cb5K/4wZuVzY+bkBTnpDVrcFxglpU
c2uh52FaoQcGUNdaOiveKAPasYn55f0J9XoKgxbAikEOS0Xun+7BtpOAiRggJEL3yPxt6PQtmltH
jTVA4CaXLX3OfTmeE6+/UUkej3vyjCSPTaptmcg4bSQ7Z7C+Fl1X7fkpaww/1/lQ0RM9FPaqEdY1
uvfBXH6ty2AlHIygs/08InNZStl+ff91cM4xEY4PJX4Y/SzQs01Gdpo5i7qFlnKw5pGrZ333KJZV
0z7q3VpVV0NaO8Xz2sxmFZlpavzy4fcP0ZAnLtz3YSy6R6ebmyAaBk2/a3Awc/ZFNpHFDorrP9Pm
c+0LPnzlHfI0NT8VzrAQ3e2pgW71nLoalTHM9oDsiyVqdSQEIWVJZoV+hxlL5PtlRgktgqG8mqGk
OjHtLBxHkKHi+OWskPfjUZUWlwPp6j+F0zpPaPG4Cq1STo+AVAWKEAyivuPpk4vrcXKwtaGhBEc8
UaidI37l4kS9ZHrfVEhciD2XW+MWYlgjQxghy4vlErq5CwZYzVGarOQMw9nsrsEOewjPga8R5LaW
8rsye1ayD9EEs5E+cG4gt4xubFXoKAirldUjLBX5c9AreCVCjf1y4+Q6TkwpKlIvXOakmODGTZRV
eiuWF4di4SkxpiaUyrP6g5XZI4bma2t30SgscyESYQ6gqhFqucv6trUiMVPzG770CLTouEyH+jiv
VtzC1fvi9Y39Q4iuMmPlzPZVmsxtGlbOPB8a1EWxMnRcosAIB0oP4ZVYVIhx/d5bU/fiEmKXF4MV
OaTFmfhrKa6CJhVrOEhLBJFRI/PYO02R0Z0qhhGDOygEQWgYif9EjCtYKonFnTzkfmbPkZZnmXXI
hrx6qmWhPguIGp/VUj9aaLwuh9wdjJ2f1MPPXpjGd1yU2pck0NaHtSrakmjH0fnhS0U4DKqkor/r
6CjgQGgSxxrBumzFVWJxdYxq061pkKfp+AGVkTeGlSeMT001YHM0NN6m3ii6QEVtUnbG7ZjL8jpx
ZwemzzL4VYjhUyovylouj66RaF/1wV3gahi+9jLmi/+9QCxGSiTKmWer2breixIkMOuJRH1jl9L7
Z2l8b4i1oF0fPLc5JLjllZEcXYiPep7Xn3GJQvmGhLiZI89PRyNkpqekMDlu8kxeKXKmak6NG+ki
ZAsLpY9385JX38qilneV7Y3fymFpi0tPGsVlT9pluDbKZX4ahnhuiyLD12jIcycEj13Y0C1lXJPN
N3g7x52g+ndW22V711C6i0eZXhQ7FyZIGzVJQkDTEkxZE9pjTtqH7Lvkq61WtO9OME5LlK4JbRrm
Xx1mdZcdlKZKF+XT6jw7s5aO0dp4A2iqJytEGcofqkMxFfOPRhQwRnphkKnZ6dinteiR8hCgq/tU
1UXTxlWPijzUaFR+m7xSI3W5yYcp6lKbWDlRE9J9UHSCsJSRQTPsFNKk+jrX+64N+4CMlwttdspt
HS7WSzmINg9rY7GuUT0g9IIsNv8qDa/5YEzcN0m5dOQUeaOQV5AoPS9ezQw7mkLW+c82MGQVehCw
P7tN2t40pPoixJdJ8I/eNvNnmzQktogVwDsE3doE3q1GFnDOdc+J9GCq77UKu71IA4b8gFx9/Txt
MMU0uIaAKNHA6F9Gs8ribFzHT3ovcYqcM0fcr4azkB+6OuYXb86Sh5xdG5WcyKcnAIH1MVjSCp8K
aCJLmPertRygKHBik4Vnz1e9b+dIF5fBwH/eaIL7RrTV9xHLpzmWxSp3pCQQU5nmmnxch9z51s+V
uNcl+WkhHpb6N9lPlce0lSVcbIwCCoDQrov8IS9/TYOjvyyFjvimtEX6CJsrL1jQjnCRnUiHV9z5
OuTxdnXt2KQv8yT9TWZiKIRPm6OBd6W6dRxiu7eJA53GxI0de+7lNbY4tYr1Iq8+pJbs/QMol/3B
MEd2Pbcviyckotk3rmyA6Eli+1/hMpUvOWZUz7Y5q/VC9ywTBZYHtBnCqBpf9KxJfm8/WFpKNorB
c6c8RNa3Mj8sdI8tksMXYi2t8hnBaPWZzTvwb3Sbq3JYdV37fXSxVrnwJg2nolkueD+ObvXRr/q1
3iM1c9UDWkgHqRIMN/PemJtG7DVT6gWcGAtrBvKMsyUqFF2QEDZJfWONyXDTM5dvZKq0gVqgJ/pp
MGwCbddmavRLrS4qqDGJS5pm3k7mV/BgJGB1IdNr3EqQFqE/GTiJNNeNC9w978aKcFNcFS1hXJiL
m7BVWEl5T786GWKYRHDCgh7vvDADmywgD7F1xsSIebeTVuJCRLyOoruqLci4gtpEY6boID3XfZ88
0QdNLB66FNk+80fcVr3Byj5Kfx3MQwJ7ZygSPCt4zKtUstYWbaCfyZZWC2C7vDNpm2uaEbfMvuUi
9VftTrhBlkXp1Ljf+syrR/7M7O+Njp+/M6Ysu3DGDEjNZ8ag4VJGPxI4MKzyoBdZ/1RiXZLv2QZy
Kgiv6eEg9dZcIb30ku8pG+ynlYv7D1vzSv2ihbxO29GV5sOIvUwR2fbUmjuOpd4NG7pLedQEFaQ6
MToaNJbVWf1DLW3/s+ltT4NJKlJb+hbeA9xserFKR3EGWtBnhI8nnn4zdKrV4k7XMCpebFQFuXJG
/WAug0wvJmMOPs8mkuDLoh/Urc8UwDozq9rgrmqMOq7NsQ7i+jdhSDiNfU+u6+LQxOzg5qXw39rI
7HT0b2W5Tn6cIN+uSYYd+2Tf21pehF4G6LlLhV9NN0nuBT+cwZNfQDHtik5W4j0H/ubxUg1Fhboa
/9mv1IEVmlqJN2w4z7Y+h4Yjra8L/rBzlFHnaRFUxc2N1lOOERboIZGOTQEcfjcozDskgME9xoTj
U5dk2Z279ul9lhkerpCC5WouuHNy+hvqaWgGlKXo0Wzy0Wd4jFGxiOUfCj6/CzunNIs40SWHhG7k
5Rx2vVp0chln8YiUzfxS9nrJLrUupR2Xk+vdVQKvp8CeJN3sTI+nrg9+FcLVviI/XG70dfObsrWe
bDODQzMJ9SZt9oi/9XlvWYtx4RSDHHdk6kFuGRAI7j160/2TK3RVxM5ozukT6yPrIoUWv41ah50o
LFPN/yKXMquuuqJoquvKtmf0xfm0FNekYA/wVCq9GmKRVUV5WaIxuZ2aukUI4fWTE2kUEX1owi4Y
bp2pT3rOt7qsd71TEQDRT30zHkxtmfyDZzZ5d6UwyCMiQi+GdK8lulMcgnmwIT1NSNADbVIfq0Er
ntFUBJjf00/A+VRothN6aTN81FurpAZandmgUCnxjurHIC13yinKJZ7moHyBEWWbYRK0+ien9tIP
Tqtq88rETOuqVZ6xxk7Z1fuxDGCBj0yVh8ErswHWqV9cEMIkiyt/nuRtA0xGm0pBJQhhbExNLNc5
x81SedW0E67AEcKz+wDGTL6qi6b0KdGsQDGvF0fzbkqlG/XOq0Tt3VQtZswhxdREvZJpOLNJKYIn
o/akv2+pi3/M85h6+1VVaRUNlWM2F+bkwGNuWj/7NWOSzG+jOrmtmkW/cxJz3QaHyIA1qW9+57hU
n1hMjoosKOKPrSUdsJGufuiMLEsuOzMZvuhd0NzDzS6TXa3L/tDKuYS3YNb0J0VnzCpKqeZ3w5TS
RacfIG7YS3AjcTp9qW+GddLS3aonxrDrRtVdYJVRiNiWVAEIYxxz3VcCKeV+cOuSDEM4aQ4rbCrZ
kkgcm+KiXqj+u6RR0QAK5zphOVVs+7bM1k9w5fs7B+a6dZGtC4GdYyDK+rGUWdntfL1K5jg1ZrxQ
EqOv6xAag71cONbC////putQWukEm6d1qKZCqsKeQJVZ6yNcoYR5BuF8o+UMpIFl8qYogNZympZb
ViQ4zqbkDFicDhby+GPKcLBolwyilI9FSSV8B8BZ6t/EMA1XmT6LK7yek5+uq7K/R3VcGu744ZkY
eJA+egyBLDC7mqEeUpqaZnbotFL89EpcHPLGTs8llrzGkrlFk4gCiQxeFDjm8ViOlVBOWyMPzlUs
zNDOxlIU4lejmUjc9No8c29/g7a2GZLACYMotVF0T4Axq4fD0NnASLZLm5ibXsNBqa3BiJe3+pFk
tfzgOg1boFH3H0tci+/7JbB3k2POYU+sYE2REXR9WGHVfChXj+b2+8jCW0ALorsNzoWO8irDBYqm
3rqig66c8ivVnHEhDVTRRevsaw9jB+diatrlzAx83bDEQZtMLgelH12pU92sl3I6sqIY1Wqna00Z
BHOXYxHEBW5Ze+ERQJn7FkaQfavKM5jb67GZ/BtPFX8aCzugEwzWTIOk9NGeRsNaLFdtKf0LHPzE
F2xdvlIGJw+qBhwQmvbXEgscakBILTpkNLXpCx5PPoWfptVKdOZCk9MV9536ytKTfrcCemZhs1Sf
aYYXZ9706xkP9RUGDq1ZiKnYHx0Pqg1GUK3rbw5wYV0hYuFmsFL8tIQp3fAH5wS3b8x4NhZce2lH
w5QAZTkZUM8n1XdQIYXWtvt2JE4ztZMqWhU1Jmeamxi4QtqclD73b5sLSc+dBipn9hTofbNfIele
GWqCm2Tn+DRJHBDPESzeeCkcg+yAkE9A/U85fbKY/S4zVUoR0rmhLAHI9fYmK6y93hs/3l9g21c9
Bu6gX9vbRIfqAkl4A5r/aJhITa9q1XhQoOa2vQlab9AuClsL3J2VedgPjIGdvkyr0lLAIz3Acdr3
G/8MPn/i+7Zht3wRwHlMuuHdo7Q5/hVw6xw33SglZrKM9VVrrq6Pf0duP9fGIJ/wwjb+Qau6VnHD
sWPHuHJTWKGt8H9omh6c8xd8A2fF5WpLq8CLDjLzqS9bbvla91uyMBeDuesrPFvIRyBfdy39xzrD
ksOos+6Aa4QfFj1WK9Vk9ft+SrANL4r5ywz+t5s6cc5T9PXM2H7X5ltlOShaTjnWg6kCa8EyAL5N
XcVqhdLg5QtaqNTXLqoVC4v3Z8frzQhKK32GLbt+Y1udfJdRm/FqUSm9csykXxbaU2E+jriqjMF2
JUgXquuiBF7E7c2UZwbf/vLjqckTshHR6WBLBN0/nhTuVBRWlyxQW+UyHIa+k9HIFe3M3HvjlTLz
WASIYpBKvmLWuW6xGhvVMLNX+0MJhfphMFdMbppVXPqVSzjF++/0dZuIE4UGGAsFhjKH7vFjleAS
2BVwpE39kN47te7HTYHPsz1CMvvroTYTQxSem4aNjNPjoebaHIzRRnkDsXaN11EUOwVbJsSDXh3e
H+oNjgAjMFmob+lJ82DHY6UeWrM5IyVKqay+dolkeEHIU2Hj5DT+bTanSuJaLMVNHWj6hVzNXxjW
t9hn5XrUjQDGk9e2V/YAqbKftHUHRJPs3cnGMh6IVl5V8F7P/OY3vsQmaPRg/EI0pb16/JPnADOY
NGU1AVYVP+kYzddGK419rq/r5ZnX82oy04zmWwdwClnCVJInY6GPKyu/yQjx0fT6fiDv3I+xSFc/
imxoBPK0ufrSuLCPrgplp3SRcLuav/bkaY+7YR222JcaFlhs0bIwH7sMo/0zlcdJHgS7MDQJn02Y
+zt6Edi3x7/RGnUiU/Q1i1bagctLit2gEUnkG0FUAVcrgrHmpTpgUJHJAz7cwfIRApGAIlx6SYxH
hq4iSBADrQq2+H3f9S0qv66fJOVkC3mczo92l1Z4T+znsh9liJw+N0MTQVIXqilp5FXtWMPtVOeE
Oo1Vqna4mGXqUpsSnZ6DVqrlTihzMs8slBM3hN+Pjjho63nzBvCUPdlrkqTmutomVF2UdQep9ZqK
K90v/wF7sNp49ae62AEYemVcLnbV7TlTZRvDClxuEfao5abHZ3IOW+lipjZ5hfVPRX/h2cqL5bvn
FaCFRYDNZuSOfPqQ6mv6p6g35wAdE7JqV6g8E3QT8+z5/Yn3xrzDRpXnIqpFJxXgpJzsUxIfqDez
SCPjgw6UgyHHsJz12Hy1lOAMcD+yCPr2qSI3nfmfZQRvysc7coQIinvsTVFPgSLlbBFZXNX2cMhX
X1s/LkPSgG3nTX0x+AUWAvnUtfHc0dEkW84hniJVI0pskI7E3M2+KtYzTKbXbwPRGwRZ+pSY3Tun
ZB0XbNtQtPEiOjcK40lBe4sL3u5v3zkLnW0QUyVqGnhZxy8DTMQpWKyASJmXAoKbgR7Na5F3Z2bt
9lKPDkhI+ibBreihuSTz5o/H0fjvTVG7eSS7Loud3DXCBKRkt9Rj0x6KVLnX82BYkJCVLa4Gokic
/ftP+qo+4Bds9tuQwzbpyympR+rNbPUrv8A2W21PRgJRJyjNbujOpjMQ3qiwIDcIK6Uv+PD+0K/O
bYbG1QjLeNoeWw/++OEVrfZJzzX6qbJfI4ny5BbvSVKbMfLDiruso/fHe2PqbLdQfKFsHhYB7fF4
CascOi1gy9iV+qXC2XpBY3/mi/7WCR1/0k20zU1o02ZuFfnJKNyEcXPGfyt3a+el9AfU5VmwIfsD
VQP5sli9lbHQMtQ2NH6bebciHV06mGASbAkCRmvN920upu+abVRjaNNAvPYmu50u6CxUL7BJ1Dey
Vif2gVaAqgtTrk/w18y7yvNGb09slzeFam0tEYI7e/9gQRdou6ksZzsmhNRxWTxYrKF0EjVom+O1
0327dHgsVBAi6fE3mvacwwFMfpIR1c8XqGbcdF9LZQU7+rAJKl5YwlVcapAC4tGuyYEAeK7tOCjT
1N5z0CtixDipXswEXXU8dJ35yJ1EYjUJ/LNcK7NcYZmreSRynNRSrilCVQZBEGPdhOWcis8rdCyM
ytPOUXGRZQhM8eJrzQNuugEVxWq195qWkKE7L4JOlWCxPKYQrawQ2Xb3PUD+klxkJlKYLx2t5kvH
68Y85Bq4Dv/uFv/f7+T/4J3+xxp75XfyNIljt5Pf//t/3U40atb/bN3SrRxBzuBtdJ7/2p0E/+Gu
ihcEeMVWRW+l1H/tTnzjP6AJ21UFPc9Wz7OI/8fuxPgPJzuLdNv1UekTUfI/RiwP/y7Afz1o0p/t
f//9TxeM38Sn/12nNhQjG3UjPRAT7jLKylfrtM30pQjgVXY4Qu1puuUu/ahimD4rAiboJa04k4/7
lrvj8KBDOXGfEt+H+R4UQ7A8DIbqLEwGLQhldSytst7WCWE9YbURleMuGfTHsg3aT1ma+zZW8lWB
mys6D2fX4kjqPtqZQ4GstbWGNs5oGn+wo8bRWoVpOw6CWR3phUsmcd+b05OD9BmSp6npD34ziO+B
PmrLQ0eCypXZKczsZ6G3OkFWuWsfgrSXepQAfn82JmsU0DGCtI51CR8tLFVX3ToyQUdb5rlLILk9
smhoOxY6aZ9eJvZF7pRPWmqbgp8wQ0/SzdlwL3VISpW9xxuGV4WVYd8YXCMHWlR/dcH699sgyaAg
YZ+Gl3vybXoNqhHvzCvgdqcFvTs5DOxlaxdcYzk+5Gf27BPwYhtvuztAjP79D2z6kz07TwVTbkQ7
XmgFSAFdIFPEhZva8huOrhitrWPeZ9ctQGX1fQ2E8WHupPi8SAiX4ZLDhDnzBo4LA34R9aOHVQJw
Nf/BtU5+kUi1tUjThrQxUcAaj22tNeOpXTUzcrAtXA9eITOx86tAuLHZNySFNDRyzv2ME6oyt2nq
oE36gKAXTJGlefxmkKGiZ6iSJQszjCPduM3Rdt6XTYkip8xGqe/tREvobXFTLq9V6lo/dTxfY0Np
5taw7Mz1q0U+YPCJKe/b6YEtP6NdW2Losf4wRgT8T/ZoyexZ4nebfHdmJTp4E+YIxfmvzv/tWVjo
hCQhldg8jk79MfXChws5Oh1Cjdxv/1k96Eo7N7Oqc8HOx4XNNhDQDu8MmSdE5lcZ2E5DF0CKBL/a
zFP4M2szAu1bu4bfEjW1ypcI+4vqnIHQcQH/e1SWDKzfTcJvvGo91D70nMbNEqLsIemFdIWWPd7X
CTL2YLj4Y5t/Y/d89YRAatTGLBcT8Q0A+/G0SNGUVWZZTVmYuJXqYsMqzeRi3ByZrpZ+dExIdnCz
zhFEj3sJPCLRJSSom5ulB3zq0zvemMywSEQKeG+n2AMrQ5QPeBj3E5KyRHzCCkrsx9rtvr7/tK/e
LMMiQUCtiCQWbd7JYlxN2F8timOGBVfoI3rl6nby/Y6IGKO1v78/2nFFvj3kloiCqeQW1LLpNo/f
rUey5ryuXoGPsVZCxR0675BMlnXQkip42PxnNifx9SrjBZ9ZIZT8/OV/nop063i72N9QJeNfe/ph
k6Tszby3mD8CxRO04TKwRfMkhmYtv1YEQuD646b87oPvrJDpMopZ0AJj1ioaT2UHqoT3kMBIAsSR
wJPlwVPF3NwuMyYskd5MlXnfK418IyJOzLFQRMuu7fooW6HaA8mgfv3YEoky7l1pLNkWZSJ7/IeQ
xa5AyySXPOLunK+/rLzvHHmhY+2yGLByPH392CN6mn+mer+mH6UtZz8IC+ha5a0tc9O+y3Ep7B+b
oEYulJppCwtGwlnxrkvdW5Ytq0H6SQTjrgWiSFu73pGM2w/LPl1zc8Vz1Why86XQ2tGdLwHVazKX
psILqo/ZWpFoivX0aqi48zIbtzJrVVC9fFDuOJ2dBlZC2aWuHenelGn+ZVdVsrgeU93K7obZb4qD
u5AJfMHfkdKhyjTVJjMiyNzEn7LJxuTGxP6AkpvGI1uHwBvDb+8yr/CL+pKZ6ykZd8pRZDeuc41o
QmYahOFw8kw8BIgMrpX1UJObsNi/Gstt5HBBQgqeaHFrNZjW7BrNhogTQRdaoAaky7w0lylegf7P
QKuD6aM5SHIWStfpPPgcSGO6b2CgnYkfLQEcER5WJKPuYMtp4ieVDXW5t6xZ8RPab9VcaVZCTRI2
ddGbN5rCZrHHt2XN2piLlJK7zSepLGl0iwm2C2FE1QscN0OG0ORaeWVObh1cyFTWWIWm3TijlJo1
7c5Fw8zpo6EoFc9Zky/NA7VL96suOj94SskDzdxo6hyj/Cxsb4v+cCsdnpALDKXfUhXm5tPSQEnH
kHsR7d6azMVn4hJ6fuWPDuVRnDcOeSoYHamLNPCSct+19sLvMvARiwiaLaRzlXnN8CHHNSsgdFU2
vkZ1lBI3+s1vtERRYfLJWtyf/RZLdFwlrWa8EQCDhnuA12hUXQzNjqZ+SGyhsVu1UViRDnx9LV1/
tg5K1GV1KTvOFRXhNZJPfnrlp6AHRDMAShUf8Buop09r1qzLFPVDoWeXyuKOydT1jVrtS9OqOjsU
uo5/HiQxafUv5jjZ+lULJwduzxwkLhxzyBVOKzeVI7mxIXJC2GWprdUyHmAVFpeWmjuN+3PnusDE
WqmbDz6QDDOi7frV/mYOBGoiMuyzbmcnxqjHNbxmmCWlQ0GqS6mKf5RZ6P7e6dt+uiMDomtu1sU3
llu3niSAS25pBKaWpuy9CzIlZ3WztJ6BT7r0jPSWNlSaf0LOlpbT7VxgDCZ2UmbtCBlV1rZC1K+T
ivYNem8iPiYo7kEnV4hPCut6T2IniL1dgv5YzHaeX7i26GiV1h4a8kswUEgSe18142DeD0ulJUOo
16PXPmLhrYQWV8Jip0A1bdjVF6wbzPGFhAQ/D/NVM/RPtTfpxFLodQveOUDyu9WSbHyylbTt78vo
eNW5A/F4u+YGpRsctcSZAaRwazrFj5Jmo4f7ibfvMZGgxVOKS1HT21IejaROeefctV+Ph1aRJsHW
6KX+PhUJFChNjGlegn2ZyOyiyVpxQVYZueEWm/S6Wuc8qY/Pwu35AOFwRAR1Z8IFp8E/GkzseZR+
sMdJ1o+YjWqvsnml05KIG3/yjbCtE58kAhDe90/hkzvB76Ex3URziEqeht2pBHRqqSsqc+WCNmUi
uyrZKhTk7iq51hFIvOjuvFxWCJMd0NjBiVLY2PW+6IF3YrdtjDNSda69J+fy5klE/Yq1O8quU/8f
I7U05ChF8itbUuuqmAwTPCO3ztw6jj8vpQdIHJwFOqbQZWjabYXQH61kuLcwFlQ1/Co5cCHRdpou
Dm1FXXnoYW83+wDCYXlm0NOrDnYoG0UDHBAklHvYVvT9MaibLKprvTH51bPK5qiyyfWBmqcXao8C
U86XZV6OOGYM48r9lO7ypZ8U+jnTodePToyXBaJME4Hy0jr5FcpxezKjiIcKiVDjQnboVDrUU9RU
Pu2MnvthWodWb1nnkgBPpzhO27hT4IZBf5XVfApo4xW2mGZv2xfWnLtFSBzMMh5IkTGeGnbH7NCi
ZwlXc53daMyd3DpTyR/Xtts0120gUYgj6N2gnp7UtpqZ0qFzcm+PA4l+UVkmtkMm0fZJQ6F05ku/
MRbAjskeAY7zmhVWmYSfFlxT99TYwQ1sgSpUjlM+dG6hdu8v39dDmTwV04m5bOE1sa2nPyZVNekQ
tZ1e28sM07eYRkR1nULMx9nJGrszBLPja8nvrYID1oVbhqEPWJd5PNgCjdRxmhRzsGLwL4uhDCKI
/QMWbVMSWX6ju2FbaOcix94YFTNVriXg2dh4nH651BcUv5at7SunGh9b05SXrrtMsal087kiLCky
EEGc9Yjfmtv/e0PgYVFI0HOFzUUEq4kB8fHD+o1HGWIG+aH11lLHf3KWFPbmgjYFjpm7J35Oowtn
rO207qqqq9tILLqHZgJXzPQc0ebVdwYawZmC30RvjFPpZNmm05yknUtVhZ5Sk1E3VUP1aZ76OXQw
0x7P7MKvXvnvjYoL7yaQ40tva/mPWVUMmTGak+gPvj/Mwx47S4JSfDxX7aWsY8it4sfk5v45Xtfx
3sQrJ1qOCyi7EmcRd7OTYdFFkEzTJ+IgS6U/F5Ypn/RGyDaaJvzqNm+xcyMe78m/R8TPAfyJAxDh
/SmNUSfXz5oo/w6pNHbmUKf3jVbgfWOO3QuT+jMhIc1TPabqJqWce3x/7Z7uiFvvBJ7gFtLKR31l
46U6GzNqNxkPS8ulk3Bk4CJcCj5UCDywDxXGXmqdF6uiVGe+7wlraHtuJLKcsJRSWxDCqTt1kjZa
ms1qPsxTuqJTGzeuYh18H9ZZXS65XSMpHEtMorp8V82Q0F2s+A4luYWxl/uQn6Z5jidsKMWZm/mr
ec40QmnNp8Sohq3mZJ63ncvhMA7LAQ3KHBGt2R3w9/g61/O5nfPV22ck1LeQ1wDv6YCerG8n7+up
FetyqPLBjBSCuqs1E+NlWTjal1HLxA0tNjfUoFiKv920GdrFaRBonsFhUB4vr9aGvW6vwQIL3qbG
c+YR29Yq/Rrwbn+8P8dOdNF8aR+DNGpnpFI4p7zyIbc1ofLCkMaBNyB2U2UoyLPk2jT/j7PzanIb
Z9bwL2IVc7ilRGpGmuS0tveG5cgcwfzrzwPvxbGoKanmu9ndKm8ZAgg0Gt1vKN0cFp0tEBcBVIit
Zfw0e4t2AHqDIrDaqR+adbHDtWg/myUW2jEPtZ2Xa+VjmefJr0qxb0Wd8y/yx2mTK5ouBRg/CTfa
VMP7smwZyIWekKIefwSpa67/gh6FF0KbPX92Gke8L0fVrq2dt0y3euHb4Qmt4MdoccvrFJFNuTX/
CnrAV2cwW9YaTrUz3ldKU72z2vFbDpfnQAWh2Ilk8o541/bh9W90Hm25Y+TAgG5AugN7ULfQNasU
sAnnRA3pI1c/CyWfyn3idEBUIJo2KtATe/wnpV306fq45+FWjisfVPSrpOcOW0MGx78mrGFuGjvd
ooZD6uoHiu76vqpn/VAkGAd5Yiru/4fxPLIiDRsZXpobOFmzGDPFHkrpVuSIEy3p6VHJ6OIAH/6e
QMu8EV5fm54uq+AAveh+ba2XFaPpCpzd1NA2a2iBUNBxPUoGCxpk3VB2s6NbEPBXR6Rci44oZADi
2PmC1j1GKxrZeziZ2GioXqvjNJZ3gRGNmV/O6DBeX9DzYPnfB+S7AT2UmjfkSOfjFdB/xdzoLCjA
eJh+y/ge76l5P9rLLVX314aSomYMRiqElsj5UHhykT7r0Rqu+C4HYlkUC9bj7AYIRkXKmy6B/+ZF
dAQTQvgC+LwZrNcm2GWgdMJsmq0HYSXug912+EZTrXv/1iWUhWCOHnktF6Gz2ZMlZON1yiw11EfP
CTzkyXzVwpIyF63zpuxZzgp6AIg1Hvp/NHE22XPvWWWTgU0Jc2gCgWUO5r7DQW6XTLz2VSupA+JL
Hr59fryo5ZfjEyFdff7dBjuBEYYWZojjKeZefWTWH2dzMop78qLy1sV2GUKB5aPczG2DoK21vb3x
I8vHZIRsljrKAMuxdlponVWPFbk/d8KAD5bo6FNTBXWXj1nczMYtEe3LYEpbSva5mS8skW3lBqKd
sqzjoIX6qgjac5ieVQ0ouJZCwK7JHDsw16x4+6eVLz2CDWBnBNw2N5ezFqWkVmthazspeFDNuY9p
O5yW1NGC1lisfTks3ZtPvwSw6RYFKsmK+eNA8nf4rh10nLXZCDFw/zKqBfq2S2XurNIVz9c30Wtr
KhMlyfKQrb5NqqSIdEZSqwbUb5CM61Ux3PNuIkcs8vUwKp7wMQ+wbhSmLiMOnTcc5gBHoLrO6/18
52LeamXWKgxupyXZ4yWB0G+75neiaK3g+vwu4zafDFQ/+A3Z0NzumdSgkKvY2IWmZamj068YT5OT
Tg/oJiXvC73Mb4z3ytTYoX+YMxIbshWzK+16VLAkZI/WsbHX1n5+MZPyZ97O/d31mclF+v9H7J+Y
w/aAPcLkEGTaphb0jiZJplzDxkv7L6CwSrhTmLzcuNkvh6HyQNWOTppUX92SIrxVwPSpYqDoamKi
gixtyXd6rRufr0/nMr5IbD+NQ+kkRRlnc+G5njKjKGZqoVq47AkCUbhSBv6posqwGzG9hftpj2GG
ScCNK+lyi0iojoULgtRF5Nid70YXYYgyXmct5F2iBSMK4WHVGr+XJpkfE5T6/esTfW04SpN0KGHZ
oXW5CSgVDwctpiUUTiAo9pzypggmq9N8HdXw+zaFXHnjuG1HlOV1E5lUqjqU6MgIzycYKW1UM8Oe
/hhcIXyffw064gU23pL0oW/ZrG9PAKNxr5sOzx+Ji9rqTMIGR5gX19NggLdx35IUHpSyhstfFm52
y73ilanhKAVPieIj1mD2ZjEt3qp10jNYM8CL1BtP3efl0B5XkP47tantG4fuvKggS8tMjsAsEWGU
mXUZTv8KzG6q0t+FVxPMWm/dV3GzvBvwubb2C9DsE+OJx2jtontd2NYX/uuWhthri4vYFuB9Klfq
xV4VObnTlGH33MfFDP3QzsKFBi+8wG69sWsuhgKDgaicBH8AyADKdD7V2RsjABBGE0zCXr6OWdEk
L6DoRXa00yZ/uX4oXhsMBDE3HiUwjqL8zn+tqwFkzdBSkzwJr71ThEt64NW0SOEH38IrvzIU9UZZ
i7DYnODFz4eajWgwW9tsglVLWgkXjUfVVyLcaMDNt9W/b54YNzWHj8uH0dxNcIHvH4EE4+zF9NRD
nknuP3nrwUhPKvPD9aG2VzlVFa4D0DPsC8RjtmjAzBFD0QImDcqo74+2sO95W5gBgnS8ixYj2zXN
etNWR+6Cv28hBqVySeIrtS1lHeJ8NSGg0qGGVhE40M5f0P2Ha5PYXX+3TjR4o1zTTjjkRCEQODXa
UatbgnQ2UwRdVqV8V1Qm3b6iTtYbQfaVtcCHjMq5BOgCwNvsp9nL+wrBuz7AkqUKq3nF8KE16wXJ
R9e+s7EdD7vGjIu3DstfZ8sSJwV7ooSxCUd9ZmKaPVZQ4UZrAewHqtDsLGMHaAu39L6j6qD1Ny7o
i/0sx5Q4Q74ET4Gt6HaE+sqc5PUUwODIf6fG4IWChOEeKyXx1s0shzKp3/LVpVufzBXOTulQJ9aS
TsFkoisL+c/YZWPR3leLk9/IS7dpB5tJsrg4pKqFg8a2WZiua7u2tj0FwlTMp8zpmp2KINVbj4wc
hWYhGqa8EcH3nU8oLdYkbS1nCiJhRAcA3W04p04R8g7gSQpC7dT1KB688ZzKQWXPgzMKRGlLwjKs
HppmA6tIb3Vj71mwclpgO+8SrGR9LZ/ssBiQobg+6Cu7RJakZeGVmEfmsZlplKP7kg0Mio4jPtrm
+kQcWgJNL9u3z492DjGBQ0CXd5vg6M3SV4NLUXdCQ+UnRjlYGWUGYgVzk/YfcTGYDxEP1O9vn6AE
RII8k4W2ix5koiad0WlTkFrjb2OotYcBFAtlNnN597+MBD5SyjHIOZ4vpVlWFLgtgwOXqvHdasOB
bz2B+g2d9BvxZJsUcwpAef7/UJt4gnanEpkV1Fr0AyE0IfnQ+GMT4W2ZGz3AsCh5UcYY2aqunm5k
OhsYHamOHBuQujRld+XxOJ8metGp0wyobPW9N0mC2HTvxXHygrjgDLy4zFGVrlJhva8xoF19Gy31
F3WM5mcVMfET+q3/6IWI70ZUzRo/amiF86ZF+/r6x3glTtBz577jIpdWCZuQFPGKhNHmToHW97+1
qlg+jrrj3ggT8rY4u+RYCq5VMBwgN3mZy0vwr7i32kVO/YYvLkYnPzZE4dDtIuMBYX/sJudFu1Fz
uMgy5Xg29LA/jwTD2UwKbFVDcB0ZrzX1UPS0to3BxPeDS3/vuqg5Ez4QD5hA/qM4Uh2ur+nF5fln
eJ6xZGTUHrZs/MFc8yFKQbS19lw8aq02qgdhu/OjU3dofLl1MTz3Vm+ZN8xvXl1mXpiSTUYtcgvd
WLGfmkeVHVcYxbDnaeueRO/oe7tElmjM3VtdgVe2uC21oF15XaOKtzVMHAXQxtXWxqBBwDDyE2Fn
vyh5Wh+hRUD+GYvODFECsH+OGd5NDUq37V5RzfZXvWi58NWk6eFYREUfjAiP1T5A6Xofu7P77foH
uQzebAYei9Sg+B7gZ873n6jHkqL0OAb6yMMU+n+jBbwY0WaSvLjoRi5++RlkPkETkYoQJP+tpQSH
zbAbcG4YjiCqBX5l/QpRgyAT9QmzVbQ3x1OSCpqVkMQ5wuTl57PTmmIt8B4YAzp56MFVVFvnX0W/
rsim8oXqtw/n/HnnU4M2wDzIw/fXYe5NuuqDikaRQHXvsNJh+6zG4K0jPc6y3fUPdxmd8FqgsMB7
kQmyy87HAkS3uItaLEGSDOKXPpoGkGFn+nx9lD8rdB6fzofZrKAwp26y03UJRvBQe+H0yRetUzMU
cciRf7eGcJRHzaiREqOtMHwGIWrsKzC4QZ0L46BC7PuA10M07K//rottS55j8O6hpkJZnNLo+ewL
nnlGTZYQahEU3BL0012dRCoydMato3yxZynvw1PkvUp52iO1Oh8Klec1yvPOCut0HF7AlplBXAL/
UpcW7aglH+Yb1+MrA6KQxDOSRgauf9umSYI0X5/gKh+6yN0hc29Z/xgu3B7XwxIXXiOyo9cX8+JO
4B1OZ41/UI3TWNnzGfKAK/pqyfRwRozoWU9j+71q5Mbv2ISNgphuBzNrRiluOcaDp5Z3IlVuPaou
shE5OnIwxExMfrgKz38CqZ5nIOWvhzGWSl8rmplPKjWCL6roET3O5yzei0G1IWvo7Y0tfrmVWEtc
Hf8w7jhIm5zLSabBjOxFD2mtSG6T5YkAHvhwH+Pv5gXXl/ri/mOeyAl5KhAhnbbYZt82hlNY5tro
4YibOBaBQnnPiv4uUX/aW9Dr7ooJobPrY742QXoHnE+QXjhFbNZ28EaFFwNra1lT/pgvipj2bSEc
2G+rvmQ3vDhf2UzAQaWTluygXhTg4cBiHTf1RsgjNt2b+jKf1tZtELA0mg9GMyH1E+fF4wiBDQcn
vf51fbIXYZGNAiYVKha9DZI2uRh/heA4wx98aAotXO28PEYDXpzwYW/5I2xdZgHyUve0yNN5idO2
lTzMv4fBi9Qsu2o0QwW1y8/tXE33IjWjL6IsYnvfDxGag3ki0MQuVmtukHbTRwQTEse8saFemS/q
MSif0NCV9a3ND5Ea+qKhRxbOeWz904I6u0eptr3xZL4MSRJwRHSAwkKusL237W52+4p3WVh06W9T
h2Tkq5gDnkCOlw+RVL9881fkuua5KN1OyTw3x8SATz3yNjFDkoUfCXoHe0txb/VvLs8Fh57yLkU0
bmL6uOffEH2sJEIyxgxNzAB3dVs3Pg8wcefpfX64Pp+L9aPQADOXuQB1JB+UYeGvXdlXHQ87+Iph
OoHZ9uMYiJBdudWLJup3UYaHyfXxLqbGeGxKfEkNrhGaRZvxHD3tnbWn7zAnEYqXM+rUpVkhtth1
RnTjY13ENAZzpP7On+rqhcCQArG9RrFaCxe9Wj6grSc+lcUKPNlYEwRB6X7gAr7eSH9eGVSWkE2L
e4uewJYDi8dnB6OBGQLybB6a0VNPdu1YB8KrHdieWBDmhBp7fVkvjz1CbqpJkgo6CojjtgHRKw3q
3RVT1fIuftF0xInN1Oj2+D+nSEoqalCXK5qxmlmHg1pj0FK5t67KV76tPBKyL0/HAIjp+bdVqylW
FLvh25aJFbTqOIJ1WJE4TaJbHceL4MJ06dtSLcMlgybIZhs1g4LqJ5yVUI+8/BFLtvi0ZlC5rq/q
K5+SZJljQZURsYutgosye5VrC0J2WycmDtlRtsvBkoaKmpqn2C7NE0SOWw3/11bxT9MKkDDYlO1D
1B6cNXVcvuTMl94hI1ocwangqrzA5rk+v1cOP9AXR8qMEaa5HM8/GCL9qifoQZCrZliZKIay0xyE
T9OmTR+UWL/VAn9tPbkNyHSBxFKS23w1I4JpIqFyYVfn+rPe13QiKi0KgMd6OyOqZ3+w81s6h6+u
J61O3lucC4L3+SRLfbEzpDNpPbpS2LvPOx8VYS9QYbGFb15PyiWkFhBskaHZWp0BXJ71sUvIZwpl
qf2mIKWhw2l6X6FcmvvYcrob198rK8qIDCdNaSVsajM5FNSmNiJrm1DT2sddtgJx1p0DRMLuQV+S
fxfX0m+8Al5ZULYlY9Fc5Y7aHvPEQXZm4CsTwrFDsUczCycHyW8b1fDD9QW9SL4RXCbtR0YNsDgr
ukkQG3U29dyL1NCAzxnmBppF1RzXe6MpOsnhQxHUXZsgiqY3N8zkyEDFqZNQIqfwf76wZucuVTqU
gJvSqNwDKux9YdY8sJDk/h92DXUHUiWIWWBENre9N2DfbiA9HWZNDK6pnVeknMbyWU8E/Hylv1Xk
fO37oTWDXhSCHfDNNwciB6Edo3+thbHcODaSRX5kRuUdSIef1z/fqyPRnQMUwsVE2nu+iBl+Co6a
V0wqWSr957SUg/1OUxJV8xc9Xr9cH+0ymvEU5vrhApKoje3Fu66dbuQegbrh3RwqppcHKU/GA6oX
xVEtaEdeH+9ydlJ2ghKpLUntqFudz64HS4CsQ2WG6Jlbd2YBuiHR1/Zf242S99eHeuV6l2MBc2cv
AkVDQuUsTRvQc+D9P6DhMWOY3O/sySkK4cep07UHpBeyOLR6GKxPNip+CDAB/EbIvemMmnYfxbUo
vr/+iy4DD+KQvE0B3Ms+3Fant6G729ZKTk04jiKr9bkR8/j7bJtrucf+Ii4DKumAOJ0xzbUbY7/y
oXkT0+SU8BWAzfLP/8pZLc1pNCRJrRC79B4TnMrVj1WiuyFM4HbnAD2+kdJdhqE/EZYmJ0mdBQjv
fMAiXSdSkMoLB1Hn4bCM6ZfIHat7aoNqkLWKeCyNKPInPHluxPfLKhdn1EIYGOAYIRBX9vOhE6c3
ymqYwXMmjSo94Pn4YwsIEKG35ts6GvOprKCnprgTPagzoOMWVbdDvc7TR9Np56D0Vv3Gbrxcf8pb
VC7lq8sjt968gUbY30Zq16RFZp2cLF0MQY4Z9ynBNuSpsdx317faa8MBmwP3L8H/PPfOlwAgX2ln
gHVDhS7Ah1ZHf2CXuVLfXXPGFYlY07ulVXx5tKmDyGclCFNy6W3lhY/pNhqEzdDIExQiS1HDsRaJ
jY+X5sW3QCdb1XV4ixB2CMjsLIoTvMfOZ4iTNblZzI0q7bn2ptvMPkYN+vu5X6u9LcZ+b605pPWy
KL8TPb+gmeHsypluqlXb9Y079zK1xlYDgCJhG6wi8MjzH1PmoLMGrdNpt5T9ocC7M9/B/0rqG4fq
8rMyDruaJy4aPgiBno+jCn0ci4TqVlotycdSddKTjYnjqQRM6FuF+/36LnplWsATgEXL8jdabpuD
JHJcgBITdCmm1N0eJQfryU1q9eX6KK9sHGbDlSBf03AKN3u1cfu4WSnmh3WRmR/7OSlK38un6TRU
7aD71we7jMG0jWQxCXVJ0FFbEvnSItKvahH1QZEk37BesL7BRIrXe8rBigi4J2blkHboV9z4dK/M
kmok4ZA7XYIwN7dRrzm9zNbkk2gdThayGbiqiKGFMKion65P8pVtwlg05UjHZKa72Y6uRolgNqln
WUtSHhOC5R5tYtOHBZIECe4WN1DIr44nG8B8Rg7/9lYXrj27g2Nz0+ZrdFdkbnF0SFbu3RYnE53K
T/A/zI93OxmgBFpvOYKktJ3d9YsZGmVmB54OirbGUG6HN5rYY3vV37pR5Mc565twX3O4SVygrkiq
zvm5w0MjMdzWRSS2W5E3b6re+aCkM/4TbdSJQHWFg3GM05kxKt9iSPbYfHiHdaETrOJLugNcfCvk
XOwnfhIIdwIuu8oAbHP+k1aQp50F4jqseP6d+NVLUM1ANApnyfdvXG6GkgA4Gw4sVdLt3ZVk3ZrS
FDVDGq/NU9wM8yFZ5yToMzgMI/znG9vpIuwwHlgzWaTEuhFc+/nUrBQztho8RojyLjxDUdLm9tdF
6+0bweBiDYkCvJGApVEyp2S4uZRzVKqcZsyRWYSBH/azmR0WDwV1Ivnn60t4MSXwZcQdPhTNUmlM
fT6l2VVQhgTzfTDgtXxg01hHWArJDUrn5Sj81bTEZYBBb32bYCJ3ogPuFtZBwxu5DNI803U80uZi
Fu6bl46wyCscii6GE862xbMahdnPde8eUDzPf9Bfsu+iakEcK1enN2N38UAAKQdugyYENLnN6Suw
REYnFHu0NMdXJVe7fo84kvEQGf2pwKzuRs/jchV5wwIoAyQhxc22u2LMEQ+1u8Y9mPYyB9Q911OE
FMTd9R3xp0r8d0yBUi55DZJ1R7UMPtD5lhhtByhw3df7SZk02ze0rqi6e5jOg733skaPR38cgJw9
ckJYUh1iR3SgT5oYR8gJdoEaIR7m3CHCKfypq4p+V+SGZfjxLJYu1IDi/4sfU/kraeLuw9Ss7jMk
YOPFinKzIB8ukMOusuEU5bb+YZqHXvVxKHO1nfSQTf0pi60f2dw3ww7ar/o4u+r8LZl09B9bKsOn
PqOWt3d0jKL8stO99UgNi/iXm02PA6mzYKJmQ2B8F086tA0Pm636Sa3HfnyIGseYgxql55+eIeAZ
64mZfIy6YvpW6msCUsKhOPIQCxO5I4JP299FVh8/1WKc+nAoHWUMbatN1z0wtrIOHeQqMBTGQsoJ
7EmPtRe3a8TPaajL6kCH1w0iVGwQzrLmdfppxDAqkW7mNAJPNFLcEJfOyksTn6UkL/aFmSHSehyw
ECCJQwAbVdp8mDBK16wMaTK/d2OUoXH6y/E7rEQRJ/iZxlb0yzDnIQtIPNC2TNXUKO/7Zl7dHea7
rSZ2qYlTHEtoDlQPSEfTFlO3ySs9X3VpXiihJ5Jsvq+rfp5/lU1rtZTfDG8kHA3L8nmMHCNfMYL1
Ou8gaM+b+xs7kg13tiGpb/yxMULznUW5aDNU3ao1KN8HaZyhx9yY/b4EOlL4SWyu4UBvwo/rNYUV
W9VB17tvdIvg7UB3HDte8OrAPCitbg7EKuoF8jHC5fZcH3tHfIvGoQpt3KJDR6/7jzemu81aePwT
ubjUJBWeNuMmS7L0CHseRMWOMW6NUTh5etmF69zpaJZWNAr3a1Km072pNzr2TaJ1+wDBLv00r+rg
HfCK062DY2bpGo5Rq0ZIl3aqizefiWpSLFLU2GuROIkPJnpWH+tBzaMP8NZgT+HAXLVPyxyrR3qr
BlaHEMVQ9uIsvCtJw8fPmH9hPKi3k97vbaT4hW8Z+ez4nbB7VMHKSYueSyxQxB71zir3JycmE6KN
UXVfBXAkB70GJaEnCxfvY6PD43/OgbM/aAqC0768dL+rYzqaQdfi8fbkIfZgHKZeTfBTzPT8t2Zm
uVX5assTyydqZN7L5OjNe5GN8dcRqo+90xDue8w0kY6PjoUDwjS1ffphQr5LPfFb5/R7btG/+SfO
lHh96NcFBElktE6NzkLpgLisctjHiAqAP581IaaXdEYX9rDgHltAMp+NR6/WlvQngv7VgfcssJOc
LgyGThYNMcXPBtrRyc624FJSr8m6btnnaVfqX9o+bnEkm1BCbu5cNG1TJESzWAOuhaxZjzWmvVpH
nbepsh87r41fDAw+Z+mIqf3sSeu0E0UzLUYXp/Fojrp6UQZY6+D/anaolH25vhP/s274++hJ+RYe
WZQF0Oml0r/Z+iJJJ52QVx9RVtJasWup5TjY/cgDn+D8E/e+xbHvQmQ37I/FHM2/vZiw8NJUEVd7
XoMU9gUWf7XfU94Z7lanSr+rGDg8xTUXeVCOJgp7KKM3ZpByIGLDR3UI0i6qhAvmiGmiV8/s8QmH
uVJFA7ZZVq3ne6l1/YK77dS8A2et4HjsllEdqOokjSRbVM1VtMhQWnsYO0fDaGVR0ULZYUMKjLOG
ZJo/4u6ZpkHVlu6IwCtieu5ncxHm+tVWVtf6ondF/d0ViYEcH3pbmJikcRGjNagaqNMRD/TiyVvQ
SvyVLph3EYhskS1PmJLW2nEZ8iEoq1XPQi8pvK5jmQyU7B2AgeJfenvObikaJLzHpPH6Y7YmVoN9
b2wtkb9EbZvu03WsV19L0M8OMc/Jn5CG9wTyiVUVfbXtcsQ10wQcdJ9i+LGEWczpfozwaQX1xmbs
d1FqZMdIdMrA/VlaYnmHAJo3+Lo6r05opXBGcotKzLtumqq7xUvmfAeYblDvlwo1s5NCiv9OscrE
/c9TV3BV6t2i7JLO6bNPue7oX9aujHAgnjpOHwozSpt0WGj2pbpXjVRZ9lHR5NbeqV2cnOlsJLW9
Ezp3nV8Bq3KlYtlSroA2xgYzQjupU/VZrVB++uGshrLeZfiGlUGfdMOk+oA9s+IdiYv1z9xWIv9I
5XndK5WWuUd8AuIfXVFo75shHrV7ll9d9i2ql196zk98h+ITHzkDed0q+8ha9YOBx7LjT3YN8R6V
KeMLAHrsmZNoSPdcnZh8p2j/Ld+qFLrZs0B4ZfnWeMLgM2n6XDzN+FCmPnSV+WM8uE6209V+2gMn
pjGLvU51F9cIR+2XqUFaCj+BxJKeT1GGjzSiusWnSlmif03skYzntNdWPng2qThAi6a8syYMYD86
yIClDwLhNepGzVinHyNDlJl+mAonde69jt0/+F3aG127p/6DleVqTtXyEf1L65fJH4IOMVcgr76B
QiqGuV6W9+JQxVxzd3GrYWwbLGYnzF2WNWv2zVnp33yeMPTFnDCyUX44Ja6SmcdkTVwnrLTceOgU
R0x3SwPt9zHxWsc4rZFSavsC//mRtjRSpBBj3NkLdAxzi5800EbvxN9lkaxGxtAEqtM6h8HGN7nB
+DiZjWCMlXTdYT2LTbmRC9H8O2qtUQRC2PoPNaIT8GNsmlTsk3Lt43fKYHT/mFoLP6WyZxyXl0k3
653XJOlpGOZ8eezgTs0UoLhdgqLXlHtqGgrJ3ziSQ/tD63lD5i/ooIaqpDHMVODL5AskjqJ+zKZy
+NRWaHz/JgfDBtqAe9gcUX6bNH/OVO0nTirZLVGBiysfXCyBlv43OB/KlZuXRGYOOjaQQj1izVIU
B22NltXPHXpzs59ZQtN2/dDhB3Arvm8yK/DZ3BHSHQqBdGmSdp7ZxAsgg2RuLBzjRFG9c7sVUfUd
hZHuh6Enif1kdeMaIfwD6CBQhq6cD01SEs3MWbHWF29GDM1382n9bS3Lau0EZtz94EcWSqCHVYnE
d+xDxxxH5GlSHcj2mvtgek6r78txGMb8RnF5az8jS5CUecBsymhqQ/A5n4/JiyyfabAfXU3E8Dex
HSzuUXHzuj1y7Tlpc42WflHV7iezslq8X0uncV5cE5e+nTfT/XhQqjhV5dNGM1u/pgMdveeRlcHv
imPdQOmwKo0A3Zda+yzyPjuadaNZHyozNz+7Vq/1vpaiM3pvN0Pp3kCX/wFCnN3GlDqAupGPQty4
pMB4PTDVKDbG4wQqqgmLSlUfB5uXdNN31XO2qLkX9OaQpb4Xz1EC0lt87ZaqNvYL4rVHxV2+mvR2
foGHK8CUlsv4yRzGn2406bdoprJusP2pQBB1eNDc2hQ2N1+CjmvnCAxyJntZmsmfG5HVfpw1NKP9
mQ0ldm6aqU+OOs11KEFwbxV0kdY0uIxTcQBGQ0VAHrm/GksmXqdRGdnqsafm+YkmVh+0wNARVM24
cua4JHe9fpy23l1sPxXoP3IWWDQh2rGtPTDVvnGVyj4C9MhU4BdY8uzdkcfFyWmMzH0CoI127hin
7lHB6cVY/G7RnXWnDU4e6b4xdJ7zLh/FWvq5KIrxY5bZbgZa1ULIbp6GVMc2l8vH5r+apw632VuW
fdsyNLwuS777/yt5X6gNDEXs5JYxu8dYuNN9Q0L0TB3ee+ja2fk1dBOW1HB4bhVSLkelCEtNGEch
irTu9tx6BnbM+kD5tymczMLIvPOmu3pyRvclLpYi+Zh7Ru8+uBoS0LdyXLkTz3YqXS90W4GykOYi
SrDZJ1VuKNSGmvIkctV7cCcXBeIeclL8LqUt+oJn4tT4WWuYwtdQxdefkxwhytCMlwhJtA5x3Ds+
Xvq0YFjYVf7SdlZxwMi5+DLHOiwQI2ugHvC+qX4L5migoho13g1eo7wfzich4cz0LeEa/oFZn2/2
WIhk0NVKOTr2gIhkGn+brH75xV1ivXAXxsGiJdjLCMv6tVhrdKO890c7aDM82BFLvha4T5BDPB8e
B7qmQmk7P42r0WIX48XTQ9G3NtUaUo9yP6c5KtizkZjtB4dyacvNb4kXJNYxgo6avHS+GrFVx4Hu
kOBGuDyVUfndLYf0cXEitw7zlSfnrp5rB6/0BHCaEhTE6G7xzcHV+5cJ0PoDEpDm7M8mZgjQWRrI
khi8N+ZP01JMXqLzgpRN3Gt2HyCunsQnOlaefhoWHVvaReSN8rXpeSpn96Yx4ZtJycpTE9/CSQgY
fhIJ9XAjXlxuPVDowLWo9AL05V/ny1ZNq0dhTM1Okx3Pq294C8bMYp2eqKDXB+oA2cmjN44re/yz
mV3tCKuo/3b9R2x3DpckShQAHyhlgnLaluu9uknjyB7GU9XRCbovInIRnzOuYWkyjtQ2DSOz1b2p
dZMRKlatpiczrdUifPPPkM7J8PUIBC4whPOlmNd10twi6U+5s3RGMNnOvBsQsp932EWXmp+4aR9Y
ca48jnNZ+MtY1Dc28Z+yyt+bmJUA5YmlHn1iCXrcfI3OSyjJpUl7wgQjdg9SlGH1xeiiJrr2AyYg
aTSP7QNPrO672faujgOAWT/l/Tx0q49etnNs8UFE/3LsFREOXTp2+05rpSV0r+pLf+eO6pCFEI7F
Q72q1fwt4ht7x3Gq3VNlRmgPKU7RHIUXd0jzu13b2KGF9cchwoOgCq6v+LbHwHTpwsuJcrlK9aXz
FZ803VhjxalPimv/mFVXGTF4yj8nbd+YN1qMFz1xORb1AwAGfF/6fpuxsqx3C0xu6tM4KT9mmGem
HxUlHjxju6SHZqA26qed4dRhV/XlpylKkv2alsNXKnLjPaC4m2dvm3AT6FW6K2x9UCekKJtMcaGg
OXVL1p0UoK/pru/H2EfyuO13qkUJc6eLdL3Fhf1Dnj/fYVJ3iqyE/U3w2KbbhBNbndt+OCFp5/Iq
sorGuBtrXYx3U96jq2nWbTmmJ6EqsfJhgTXYPLe4XeCVWPTFlzWhQPXFo9DxnCYeJveVV3RYbRa6
Q2m004afKMZPc+jYaxEdMqr3uJDbsZPuqzzP7K8jfifcWUaVTtYTFJd8egfti0uXd23/RTHrVMlC
XOv1ejeOhGoKN+bsPkEiauMbm2+j/Mgpk+K1MNc5aVIhyt3siGaKFLOKx/pk2Eb/tCSWGoM7EU1x
p9GhdNECyzUcyyzRrpgi4SQGu2N2Qy3LpgVSHZv0CDlC3acAPlKks+zkn6KJ6+VuXjUl2zeLbtyP
VjTcxGbLjbH5hpBOeGZIngutuc2Tqa8AACRT3Z0chx38LGpu9sc0oTqsacjvntpcs57UtbOig6IX
VvKsjGYudoNh58imY9njfL5+jl85XGBaqBYD46HzfEEH1Dt1cXPQEIROoznN9giGcsBnQtPq56F1
k5dp8qIXcnz9vrOsNvNVlM3wRfXM+XPcAZq8kQa/crSk/7TEnEgo8hbig21tNE1DYZwEhWTqPas9
+Y5WrQezpd+/qrShb4x4gagDbilxs/RKiS5SwPE8ltXDWGiRovYnYxrjbjc1TjXvjL5M1T0fs2wq
vzMnXbzXMv6nwMVdlMoRNSMwN3lhWDe+yOUCMH1+BJoMsIQufs3kmFGsNnZ3soRjp/fFShNsr8bm
aH934gn7SoHHiHJ/fRtsUmgHTi1ThyPEPySaY3N7cV/mXaMk+mfjQ3znvFc/LPfe20jdF0NsVzm2
rEYvMv2z7uySB4ILFT77R/yx/6S/vz6ZzevxYqTNIWtnPXEQqtY/a8/50W58K4CSeHS7G/fSrTXb
JB06tfe6nliz6LHaZ3v1w3SvvVyfya0hZE/3r1doOmGSoGDO+9netTtzD0U7+D/Szqw3TqT9258I
iX15D6Hb7d2xEy/JCUqcBCiggGLn078Xmf+BTUduRY9Gao00IxcUtdzLb9FOhE7bssDRbG3O0syk
1Fs3vEbzvbltDmeI/OVh/ziUofsz08LsJbjAPvWia0KnPrHz/uBw3xyHR2Ove+HN+5UZsOAOY59n
kRyUfd5i3VN+gk4ZKs25NEz03Jxbx98n1oVhaaHmAEzRLzT9amnPeObd6Ox9+gYCPLZ34tHWt/7o
ydYv8+bJ9FZLMBxhDaXej3K8b+XXXn3++ONuYuf/Xp46jLFCOtE/32wIk5xrzCqGiPPwS3lpfAu+
JbvkrDr/eJi/rqE3w2x2QzWLLEiBTDxXv/Pz6nV+0S7mw/82xGYnQPQBmlqyhPp9sl+X6RyeAuGf
eovNTugszTQWFDaf+8v6Ork0L5qLU3qiG7sQpGjWQ/DNTG12gkrtmh43Yxh3MgiH63ImHw/Vj1qF
vRXlP/Uf/9u0bVZ/mwS6xi2zfpnlSnuyLuXh1MffqKEfv9NmHZOJpRQQeKf4W31tHqpv7qdRhNMl
0vfdU/poL2H3kp6oNJ76Vuv5/GbvdHk1qZTW2/M8R9oz6bpWR8EX9/F/m711e70ZRdZJ0QQFszfu
p/P/Fp114lbcXMX/tyDIsoGkgcj9g8h+MwTGowt439x89tRlpX327c/OSKI9fv34TU4Ns1nbeoU9
uFgYpk73uLIJJFZqYBUnNunR8oaKiCsKlV/CPAKs1cv17YR1nuonhbP816D1U0mleervY9+ch4OW
x3AlcMbM0zPPz7NzbaKgv0NDu/ud5QruWSLH4Pu/vfWay4ELgNFjrsffVhtiHidliS42vvp5MYa5
Psk7pdXazjEbqqzeMp2IP9ZZfHuiMx7kBEjIq1RO4G8z1mXBhNOHFPItccqADFJkeLB5sTefONa3
NwfiMY69WrAD4YT6uC0E9FMsEoGe9NehRXk+jcCF9PplX9EWNiJquu0pTcTt8mFAhiJ0h9dGoXpL
dgGoA7tCFfU3qykdrNxMqUe+hoktgu9dWIuu/j+z5Nfp//3deHe7wcmNuLLokkD7IkbdKnh1otL0
JbOy762pZVdLmmd3rqbHN04AGgsrwOq6kHHwb/DJ1WGIOxJMPLXCFXW4uWRKq9AnbVHJ9xjrmX0z
gTpEsMSMPl6VR1/PRaeQK5muAxwzQLjvN4lW+95IxUh+V1oT1JhFDdXnQDmJTUMKc6iPBztakgzm
weOB6sXao8/wfjC/JrP1S7P8XuPReq3gZd7Lxjk1cds4g8la/URXd1ygQaBq34+iQYvNbcBujxkG
3Ge15jo3g5cZ5yIpn0Z/cM/xqbXrUNOMIVr6YTyBO9ymVytEFBA1JUrkDlYe++agxo08b7Q08R/p
76dZWOXYUH33Jr23b2SV9m5o+CrLVNgsRia/qF5K8H9uQrXuV17wv52Y9G3xYH0eBxYFqF8Es6jY
b56H6zD2VGEnT52miV5Ecd568uD0FHHuyyXxPETvpG3sHMtXbZQgoAiUzWb1fVYWftK/bPDtcxwh
S4WpFbiDP0aIQdG67WVptk69kxSphzJCLmOFRtio+p4y+Tza8kQqkBegPfOD2sFm4TRFUM3YUNuP
8+DioOj42Xw1zGb8rPzSGM7UYFIKOhERH216ehzOyqpb+x2kiZsxAQj5KSIK/mNtMGnoJ8Uh4kve
pSYz6yJe3ObGRhP94uMdcrx22fPuamJDE46awDoRb27g2ByHYqnb+BH/NoeKjrDbYp+p1nLOl77z
vUMxWsZ8kWGdIXH9M2W8M8dqdk+cCtuMEn17KMMg2gK6W/R51rl58xjDmobhkKg9ukvSLreAShO1
G0GtWRdp1wTNblFjU6FS59QkgqKMnRPBztGxtOqFIzq/qptSZd7aIejAFp2MxuvTkqM/GZmNmKYz
p1lNnWUPBPvEHjkajrlevdwQMV5h3d5mi4AExbvW8vInpKkKLxxameShJgAbhTnz/uXjj3w0u4Ds
Ke8SYa0ydnAa388ulG9wpmmvPVJvne+L3uqjurDkoc6TMfRBMezmQkw7G1+XE2v6+GxCf51D+L9/
kKndLOpJ4oig7EI9WanSblUZBNf2IILbau6diJe2wfyV5r0R2+mtbaS/TaMrT8RlR/uKG82EqIrg
Bh1vuJ3v3x7rhBzETEM0zmWDl0Zm5XugjfnPEaTPpd0kXzPUpfb/NuUwPlDERuqDOMhG82PzgRG/
WSOK3nlSdSU/tUlf3Y/laA/38HKX36Ppde6uRJlT3MbpEp/yht9+cOQhoWqysFBt4Lrd2pdIt27y
wR+nJ9Qw/Ou4yGT/o61NNGpBnSk9rHRzKg+z3Y0HzNpb8a9fnfFXeg0iUnQWuJw2Ux4jjo0XUzY/
jSRHRpQK07+U2Jnnl9aAuXlYdcV8K1uz/iya1r2Uw5z9sKp4ck6cbttjfH0OhAiQjwFosPphv//0
mmMAxegb/alpuxjnWN2t1QFsbKEQfk6g6+p9WZ8g/RyPCdBd19EYRPOPfsLmKOunUlca4N+nQCT+
rrOH4G5pgle/zAGNArE6cXJuV/dax3S8PyIgKytlS3LInW4xwWSpJ4GURZQO3Xiz0Bw504IgMcOG
hY4EEZ5rHy/v9QO+jfWpoALoQ6oDWgXCK1tqTwIIgSJu4zxZvezBr0yOeHZWmM6JlfS3cdg8qxg5
0qtHWGvcbv1MZYHFOTlo2SVgNgyFS1OpU/Y72wN5LQmj7kpgipwzWnLrf39zAbXdjPRY0RtPST61
YW4AVh19kIGpflJP5XhzMhRRvb+SwtAE2JzGgNtoJrbCeHKAWV5bi/Ku+tEGxuWwRHXYCGh3V8uP
YgjKE2vleGlS90ZIAq4tSug0lt+/pNEG8MsAIjwlbQJgELi3ftkQcfhhQ/j6xYJgcAL48JcRXR35
S7YByC8i1PcjjggS5O2gJ09emrdnset1Z4Ehg70/p3oI2nM50SU+2g20DVeAzyqfD+lsq4aeSH0o
Z9kvT6Iyi4OaKSvRxk/xXmxbpNx0d19X/cs/7gVEiEEIkDRxnbu0zt6/ozHkMsX3dXnKq0C7o2EB
v7CdTwmhH+2EdRQsRqClr8yzLTk9puef9n23PAXG1O1mmNhhm6fTiQOTP8rTvtvZFArW9ghGtyS9
R6r8ziCXlZKZPcaa0rqrGEhxvYM+1OQoDiDiqGNnrxuVAxpqQGc+tATe5iCN6V6C4NXgYfycY9HO
5+5Y+EnEWUvDKRQShBmG36UZ/KAVAtcQz8Cli1+sQMRYWWupO6ogtPup11a7K5yVImsZ4/KuBSQo
4lBObeceVJ32FLoEDF0jGmcFancXN10zT9HkeYCEEkDb8A/qxaLye2jRKTfTSGCpijiZC0bBvZiX
vknbMK6gPQ8Rto3DArGisOvBOe8Lr9K83VyZDcyqtIEi6VGZ7EFRDqOlyutAjMF0W8DLUiM+EGJq
8r3TtH5+hTdvWr1kwqyqz7Lx0kxc+HmHA2Q0unqcleEsEU5Kw9owYy0NU8CaDXo1Zl04UYx05kCe
o3UgcsrRaZoLKhuGeF6EqSoJ6Lkmcw2XsU7dnkyJesV5qTvzcte1cacOZHV+/ht/ncCoIztpBu0u
duaesqdqlThTk5Flr3HmSrnPCmWSmIKH9/hLE9/wcuQGic9Ivl3xu5q6XD9r0mIcI6dZBvcJEoVq
QgvSYYlyObCIT35ip921mRS4IIYArnsgxYWVym5vi87A59uD9lTcdkZcgMef+nxGz5C+qnaeJFY3
PNiqSMqv2cR5vw+mAARUrvou+KrrFFqmyFiZDEuke8K2FItEVskFElvVr6Ju6jSsGnPK9nFhjc6Z
k/iFcwgCqem72Wyn9nM9aq08zIS66aGmLj9fpG5doKyLKYPYDTJN2p3na4kdjfFYwBRPLGUf9KAO
xkg1FqQ66A61uhTcuv7n3Nd6/2WO4XYiEzNAgtpPIEuTKFN96hyyRi/TKEFleTgjHlvA5/vA56Ni
wfg0nPnb2W4wgLfjhQlCN8lCOwU0N4emC0UMkC4o+AyIhdtoNbyuoJs/aammLZd0pJLubhx6M/s6
mK3tHMbY97rHZSis8qrBmGPE6wRY7/dEGHa5TyDblZKgrp1BsVN8a/Uv4AOEGyK1m7r+3vZqXCLh
DNoIMqJqUt5oarAdEWEOiOoprCOn1WVoFzOgjNBHCTrGUxJywhceAZzhRNZanIsGfbV9b1tT+VB1
2lL/akjz84uev+t8wp6+cfQo853ZCEdYKVlosvyqcMTzfq6iOvecWUZ6Yaj26yyIissdn87KvLAD
BF/f1nbqdXNYZPEQf2t4pBJStD1neJ8UrZ0FP/DOiKfv9jCBnQ0TK+nms1JyENyIPC6Ti9ZATdKN
qroT3cRngUD9xS9T4ezRqhKEQZlEF9IJlef03KzwHDXjfKAfLX9K26my7jw3BfOxM1fNpZ+L0fvQ
T1IvCX58fF8c3YmgS2BfIMlFNka1dBMg8jIQW6xC+wKUQvqhpZe2FRVKTTdukXHg6LLOTlyL2+jG
NtCPAU1kkwNiFrItZwDZmsdGaeVXgaIULNjEhBPUa5k1vboTAJLfH7/hNsKx17gQeX6CbpTd4RS/
vxFBrVMnU7liuDEIoj6uVfoLYpb0r3I1cOaYufAGyYdHefGQms5kfP34CY5e2OIiRtEVTjPqYChe
vH8CgKR1zcFTPNeGlT8HqZX+BEPV3pt2c1I49y9jGcSnqyomahQgVd+PZbXI18+dJ577QnjnVe1M
5o66dDeE8Df9f7NC98gq1hothb4VaL4K5LwfzbRnzZ04dJ+NsQqmCD5o8DCmDhhLDMgOlibNr4S5
ubmrvaJ6/nhWjzocDE4hARmMVbgW3cHNq2ZANbuAKPF5Tsf4C5bklC/O2mTC+CXMNGn3+yIpcPZG
kc18rdScTPjBp3XZe5G52JNxP3ixNp2oW/9pLLwNWaB+rgoYlMspPcL43kxJW2ZGUiVKf8rGfLCy
Q+pIPZaR9IlMPnFmTVNx1s2UGCjoiMVrINqkyn9JpIfvdgPtsYUcFetFxnQ20k/OKQhKF61h7Htn
+uCjXvzrfiQnpqqPMhhAM0C5m0A80CoEb2JpvkytUbmH0mty83ysAyIhIqT0lILjURWG2BRoG/T0
1RWEMsi6Yd9kN1nDSswQMHkpxWJbt5TfzWmHz1pbn6FGURplOOKyUx5MJNCEEXocQcmnpHbAlCrH
E+7h43V0dD7Y6EIg8gj+houUR3r/OFOjm0lne9lL28be3ihyOFl+NRwcaKE7mNzDWbw4TTRpuTzR
ozraqzSOULonO+Ak5N83pXo+vpbV3AovpGXEm2iTpvFVHYO1CgeEUcp/rAXgWkQYzQ8fGr3cbXJe
diNcAULfF2/x8gtICdmF2wbaQ5Z24sKFgPWPcBbGW42nOO45hih7bCZWaobqYlQbXoyuigUA2KF8
wnwuVjsUxEwVtouDFapVxvaJHsTxvJICUd2jlMm8shXff9GRNu561E8vK3FRXDYi0ORNmslF7Dwp
luTEvP5lQa9XGnYzJuwGrMg340kaZOU4jOpFQ+ZP/wJfhbgdqrWsrvQ5scUlFQJ9BpHuEGaUZddN
OwDDQxZhZZqfKlJsL3RSP6wfSZsowFBF3oIly7z003wY0xfSQ2M3O2580Vq3yrOihJrW+cd753im
V41Ujg5uHH8VSn0/01Nspn7czsGLP6vmsapH45Oo3b4gslqSh4/H2jJmsDan00rsCr3fXvUS14d5
c27EruwCF2bbS9nJhLwKwrbXZlELBpROaIWJyHxfEduX107e65BIG8zqnuqGdt51bWlJAs81N/2q
C31HjWgQi2bS6FDZleGfq25oDZTI67S4LIGuzS99QED/mE7++PnjFzmaNGe11QPYC8IZbZjtFd2h
8wCzWTeeaeR46SVro/nqkxSmV1DJXW33r6OhogLPGwTxn17GZtasUumtm5bus63lznOaBcDKXA2V
3rr2T2yEdZ2/u/qcdSh60lhNIIGw7YXPzmzrKnad564pjDUbS3ZZs7TnZdEsO1opdij4rBdcu2Kf
LPYpUP7xvFKUw6SIUJYypL/tfPYOqKE8a/znmHwko2MUyPysQMCMTDzRg3+kYRI0ElXSqFrx8Ixr
bSYWH9luVXzXXn2n7yIbNgvqnUlyyRS0+yaX4gTOZruxWTWrHbBHA4O6GYO+X/7IkQZzMOrmj8F0
P/n+kFyq3O2/jFX5TEY0nLibjkZbZSep2EPoh+MFyev9aHULH5aewvTqddjUHxaldwpydpAdTK/O
6v1c+eOpiuC22gNcxV2jdJR46AvRfXw/ZjF0auzzRX8Nglh+Qm5GXvXCa05siL+8GZAYdMU4tAD1
b9sBSeFnEj65/qr18fDkDM60x3ex2FWzLQpkV5tf/7YBkSXVoSNTgKfmD6dhc0b2iwgISeP8dW5c
PWyg+O+HYYbNL5rlnz8aXRY+Gtud8jHh3PsJpBDF3Kqie5WTqw56vYwHkpKbmgDyZp7kEP7jm5ku
EkN0pUkCkDHclqkJYkUzu8v8YxrHPGwR5D9LcBmM3MqV/3jRoAS3ygute4CjE4229282iRXT4JnT
a+v11SH1S7TuNDO5Tst6evr4rY7WBx8KYQoIzlyiRC2b8BRpXHe2Fqd/nbugeMF+6tKHFoF2l9Wl
5ypxHz4ebo2C3h6aULnYXlQ3qUdzkW4XvaMv4BOCbHpNvNp7cYTuUEOb9DEJVe9Nct9TuhLhCj1K
/jHupwkJg5y2GFuO62jbDbXHWsd0SpavQcUtFxLFxeFCFhxNw3DSTeV4VjlP6GXTaeb0YnG+/4DK
bQYbhaKZ88QN0DvIh99e3y/PPnayj31SnTq/jsDGOPHRZyU8YX7J/7dvR4krBecfaz8aP/enH6i5
y+VC80QWG5FfoH3URt4y57W5X1RbQF+dMkwxZJNV6cUcO/Ggh0PGYgxrZJrLXTdkQmJC54xSdFeC
e8EMDT3TtR4qkBXDOuttG6WOQhRZoIX6oHoaKHaT1sOXjxfMdiZXLIhFyYb4geIJQgDvZ1JvjbKc
XZn8nmNjfqioYJ4XwdzsJ9PNvzrGPP7jLndhdSBHD45Q5xwjb9uM19dabDbK+hZXi4jAhcA8U0t+
yOl+nUqetzcANHzy+JXQtJ5VKBy8H6vK2AM2qfAPM4YB8avWA4GpaDInyFPs+oQiwlmyNJSRTeFw
G0ZDBghyCrOGqzqNgm6YZBGVWiYssWvBdNnXS2CrPuT49YtTrgdHBQi0l1YGBYk+HHuAGpuTnZsz
HYq4Ll57O+jGX2ZT9fFOzmgYpEQ/ytb2Vtrq+S80K6wOuzQbnnCid42MEl9mTX4u6IA1p+RVNwcK
xRjiSmIgJhB+JGfz+znsyYwWDerKg1cRiJjWEGDEsqrN6T60qTbzDm2NUsrHi3KbA/0ZFUYRxtSk
AWgObEYtUaCP3cLpHuC8g80RY3peyKC5rEyKH8oZhysCiOHM5tSO4MJYd1UcnwKmb3bG+gyAlQg8
gQ6yQ7Zqur2/qCq2g+YBr/haRIh7GVhi9rN/8FTr33YoiBQnmph/mWyqej6nKLAssq7NggXHO9ZT
ZTQPeT9bn+Q41QdtyKeXNAm6ne9z5CyxbR4+nuy/DgoqclVIBN22DXS1DIBQV47qoRS5vEjpVRx0
o8lutAw6tL/W+7VKjCe+8Bo7vLmn/kwuVCGHRbXqzm65bI3j11RfuvahyqWCRKc45CwgzHZTnlIV
3G6s/8ZyKSfSPULyfBvHFEJDJmox1UNaaa686CkgQM8uKju+Wpa2Tc6kXdLgYxsI40EZwp53aWwq
Edq+ZqKqoYyk+bfLEu0TDj+igRVLCEJqC2tcLIFKRtBVD2MvrAt2X3HeBTrNlBgppI8/7+YQ/G+o
NRhgROpjW2UIfUw7c9Rl9ZAVWXKjBTg24kR8KtjeJGt/RkGYZFW+WEOdrUR/Z2TkGk0tH6ZqTm/6
qn1dSm36DNYt3SWBo/boLHQouIjmHAjlt49fcbuY1tmkboxVDh+X381pgZiahwqUnT1oOGHdc0tr
UVAtw6WTEd19PNRfZnNFE66BwAr92kp70ICaCpSpqgeYushKtlN3ZxZB/v3jUf4ymysqhNoEiFfY
hZugsSjzWMeDrn7IDZ/WcqqrSMSxu7OC1NujcticD7NNm7rxPS6o2nNP7M7t0Yci0OrsyYUE8ndN
a94f+kWTj5bXjxz6ukrvdAxoY7Znphe72TLrb9JJ4lN39Rpyvz0Q1iHJbQxyCkIDKqjvhwTVUedp
Y/YP8LS1K9WiZb4z5VLSTx4o0OwKeqe3Ese816DpyktQLN1rH6Tlq5G104+C9zjl2vPntH3zSFzC
1B0Q9/UAeZCdb01RTJEnzWjV3ZVEwc+6SeKWGGwh0VJnaCFm8aca8F1L4cgryyguFve1hn06XlMj
SG8DbUGnT46FkZ71OLvrlzoNYe1A/batQjbgPF7VVjF8ow8ugKXOmnYWz7klT1Qvt6ffn7egukVa
sBJVQS2/n9hcFNVian4HAb7I2y9d0Bh3onCbNpyyzBdhHoOuusSWeLhTsu3lvdWNZh+C8BTpE8IY
8sTRt1nblIo9YOR/ilYBrZZti9BOtCBtqim/Zo3VKkfaYMnpiedGa+3A0HBkhnXiVU8mTf1xN86w
nMFeLKV1orx0/HlX3A7hFnc7wPYjaHnrqGCZHFdci9iemj6S1diOL5VTmUEk8SpGj3X2VGefZy2F
hlC2g+vtFml017Od9N3V6KvOSXeIzackAXgY+HoRan3AfRFVVqn7v+wsmZAdTOLq2qvVXBDvJ5WM
3HiY1c+PT4zNJQ6qiwt8PQGpja+7aLN9UpQ0xy6JzWv4OX37rFeU480aHv6Ovm8t+iitSUPOFrV0
8vHjof/ow7/bJytkZ927FCXoFLqbwFUfAkRy+9a+Ql/TnmhOzZMfo3eYoe+BNms5ll9E7aUpz4Lu
IcdWmxeUq4sYEHQLPMukp60bIiYp7tzkBd0KGPntkPjOWWalwtoNTpdflb0++Q8mYqSRXnZQRsLR
KErtqotl89X0e47kDk1ZoCtBp64hvupFFcbmDELHVrn1ecq6sgWcMk1NZNCcv+smH137ohdzco2w
mrr0U/Qs92jdUtq1Bpqre0D0mftSAtmXZ2WBiTO6vbI6dPnQJGcYLdTTo4mC3FM3oBi869AkfdW8
Rfeuq9ZOjUi0lf/qZ3ieX5alGn6W8Qz7HZObFvgCC7M8VFQgp4PrafVVUTkQYLrStA9tjhzEOUKR
hbmjuikJThAZzfzr2vVa1BnaAJcfwuM5uNKSSmsOY+MZF3kdVBkvaA/zv10HLC6aADAeKBhy7bF9
3x8hYHspO/RLeo2eVz3ugKn157ae2u4BzPly3uWT8fzxmjrenGs/fwWeraK3x+tZlgqUHyfQdVNl
dv8zGEbzG5YS/nDAljep8U9bjDTqGhqNHuWMxIvQhUOiFoUBkmq0JyRyhymy6Us46oaeXOZ5ZsyH
JakcwOAg6FzUBoPsCQTYmN2Ctqm8876xlXXitPvDRNtsDsoFNjhWk6OL0vlm7nR6JkmppdemAr1x
MXZC1gayOuj1h0Fbi4vUHOPsMmj6CsSZL6rULCOlvOlsBDOCIMeQx9c0zDtzX/ldJVq0c039GYBS
cOeIYfUysM3CTcClFEl+u8zW/KWpUdLaq8AuzgKLU/4SBGT+OV8yQx7YMjraHI5L0r2b2nzC+VYD
RTZHRkb/BR9vu3BCagGeD17fDEgqT1QA1uDl/YxQRFnJZtTVqWRur9Uez/cm6YLgygM1/gvOlHNw
lwxFT8OOP+kaXyscrNGGaJrK4NTnWCOX7eDA1r3/wuJgSxwMvDlZEJ33r8YyjrmIOzE6bYR3ufzh
pZVIHik6FR5Ci4HxPfE6J3tsOxP1BMcfM9xxbH8eIhc68XdUrbpOhdLw5jtrTLzBuDQEsIxHiDB+
o4eFXwz9FCGuqj2xSRck6BygPLdxk+rZDn1dH5NaoIXjWWY3efCUGGlw58eL1bKqOeRU6MbItmlo
WFa3aGlX+Xk7qebHZEwVWqYfb7c/c76ZFjqcK8Taht1obKdlcQS7sdadq6mvywrVFgRfg1vDafr9
VC4NjHmvoYddCpkDQdDKFxtmGKrJSGY3S42qXiuCX41K3exST9MsCyWm59pX8HVoX4oy4/ycKVtm
RZRkVLYi2xti9/Ok/KbT9hW6ykQg0sScNDTKgsvW8YXdHGwVJOUuHqfA/eaUMjM+G83kVzewTFew
WytavqDjz2gQTyKzLxQQkeYz/hjS+gQkyxyuO8oXQ+ik01JHowFMYI/SeJWBMatNY2eS48uDAlEx
fgYcx7TyXN69KpHEuQ28XDxI6TUwGCZ3VjXaL3UTP1dCJ3mL0L8dsSb3c1u8uLGFhk/LztEeu8Ze
rqxOTgKt+iYJzmO752FnGcxArqVWq99Qv3z0WutMS54+/o5/pDa23xEtFmgZ7C6wEJvAPSt0zFr6
3rgq6jYrIzdX/veVIVK8Lq0pi1fDFzINwS8ueyTv52w/p6Y/7gePDbDrPSNNVKjiuTVvZjXkxp2i
LJLeC9VZjwkWI6vAZokY6Lcqcwbvc5LmXLWOPjYWtzrYhpe6Lbz0tUkHtZcLQjTBPmhaO6CWJrj9
/WSZPgdgMmizVqI8Ix1EffbjKfjL6cIzAUugfk85Y5ugIdfuF34ZzFeuFvvtJaXy/pOl2VZ/w54z
9StbDeiEB0OftTeig4l6ygzzOBIjQVwb92u1nz7+mui86SuPKNDSUxmMq97V2+QmJwW+UTYEwcgo
Yj3dz6IEzEs1aVFnH7/6Gsm///gEYKuwFuEYOqTbBkpaVOBR+kpco8I75vul0+T9ZBa4cepO7Z04
SbfSH2tQgNDkHy44nXS0996/Z+foysIG2r8yknJQJEA+uMXzuMiRd+f8ltVL3+DxEo3WWOcR+nia
w0EIUfSs1DvTb3dFP7fjVTOL6eBjXmiH+pKI4V7WsjAvWK5jWaBdLrvkxDQdfyBWxR8sB8AhkttN
cq0buS/SbNCuiinzjQMYbL0MvQXozEPlYEzTus7wZPSclycG/sv3oZ/MVMEP5tfaxsl0PicwSNm1
n4p++rJYSGA/6n2C9UBIDOwM1j/ftKhKU7IlioK0w7H+/hMl0wAeXGTiuhNBhQu0jtHCbiCEjj8R
TfvZna/HRh22XZv+6DFHa+8/XpDu8YIMVsI1CwVGGH2a9+OTYXlictrgqumluJzgeRKrebl+39MZ
uDGLeDnVQ9xKVrAqoRFwqDvUgdjb22qX7QdFXeqJR7ZrANPNJlEM99lQqvZK0yvVvNDBz9oI1iC4
9RTFzS5ypJP6n4xkLr+6iZHEqPAPAOc+l8OMcLWpz6V7So7tL+EtBGBKvB5acHT1nU2hV9dGrw5c
lVw3QUzsGM6UeZfXYez6W20G5haqMlvwAZCWF+ZFWt+tjnarujyaB3eQhqmInCFHrnXXbodWWOia
ZardBrJws0jRTG9RYbCcH1psaCrb9XwDeZZ45ZCcqC4c7yUaY5wqtCxWnMbWn0L2Tb20Wp5eV2De
L9EuUDiV6FmqnVMcN7o21DAzKfZ+Ecj6lF7sn1b3+/OO4gyIFzIFeDhgwt4vr9JyRJ5PwrsC7l5/
whN4eHF82RJENK4EEebVY8IRsnS6f2ZDkqOAppujnfFrVGLneGRUg5ix9J7R7Ffc4L0svy92UapH
gdbz8oRVTD/vWy0Lqq9NM1vnjpsPSRx2Y7qm87QAEIwMfMo20QQYLt9V8H7afTsG2nTdGGUvXxUI
+EzdpWPatmqfaoOQSTjXeaUF0Ti40rueLK92vgxL010ghFnbZ22JOGjIwc07QNlVbQjTT35nq/Zk
M+gkuBFMLu3baOkJ8E+7LlZtvY+37lGVhr1Dj5wwnZ4PZ9XmkPSEV7dm1lDrcBd9jHLfpOejTK18
ThJ0hqOmS1G7OzPqIpkvs8qT30Vl2Fp/8fFj/GV9UR/3uWfoiUFi3jxGjpb+WhNIrn1OzHKnBdQF
Qz9dcH7NW3s8LK3r73K05fIT7/+XgVerLVqHq1oiq+v92kIEmHQkwdMH5EefE8bjTKOGtOIR4A6F
VPzENYDmU7nRn8rqZk0TgEMn42QAw7lFc3lpSSQ7xMuVD3jV8yLsDVx1NiP9UYQVrJ5f+rQWYweq
ocFlbPvLDXoD8FPidrS10O1t9OLHTPhXQsz+fiDS89ayngELJgCaHy16UOJoABWvRjoqR+Kwbcu5
vSF4BbYWU46Yr9JgFi6SAM7QfS9mHFVuNQ9Vv4elsfPvwwTM7aA1Y+JGToxZwLjvfbw63F1r57Ec
dmjunVL0/nNRvZ+VVXScoJZ7DO1cc7MMOrPUPEvqwZXDxjUuLKSi1c7qcjk/NLKST+xYwoRSJMEX
coPqKz4Ogz/tGpRxWo+SrZPKg5RC+zkB6zvl3/uXp+MIWjGwaNqvwjTrXnoT8bUDgmNp7BfXU9Ev
cRVKUY/pBYBY8oxgyREaSIyqvRmRq4gfzXqiuxnihZQ1CGsbffolKKlE75Duy+zvw1yr7BQB9Hgx
U/+lvg5tAAAr++j9A3Ye1d3JKuvrwRnFpe6LuNkpRY0lubA7FsohcUs8t22aUVKdiBOPY4A1pYQ2
DLYHtYlt8w32wJLDRKmw2Wn939hsjeHoqexcQZlG1tqtM/tEmHVc8QYKSUmXIBz8H2nAJjJFW682
RWwC3JxcQRxewA87D+LRP6hM3hsVJPUcVcgQXfT5i6tGPMebMajudTRR6xMH2BZm+mfKqeURKANF
OK4y58nko1zYdtcClu+cReZQ68OOcps/oYMPO8T+5KDYeNcj+61FWHA4xX2/AG9BlractUULRzTR
U1xp6Aj5n5tqHGw3XPy40x7bQrPje04hLb1oF7QuzqfVL+H/c3YeO3IjTbu+IgL0Zsuy7aQ2GonS
hpCld0nPq/8f9oeD08UmipC0nZGymCYyMuI1j1MuKnMrbX4lQFwcQoLwzDefO5fQbJehKcWnJdNg
Sd4HUPLib7EGMe7ZDDsbG43YUW91a4yKP8ZIvEQtGpT6vivTqP8sgj45RqaEIxFXl1IlO4mSeI5G
PQWgHTHV+uorVpa/yGmfP8vRSKBP08n/5iedFbhVwQW3L0rEQyLQWrFbKTMVLNZ03zopeZrCBSvK
KtJTdDV1vb81QO1qsC79QdN2cmwrUrNvwGZlZ7/1M/s49aoRfDMxjOv2oFhl45AUSoEOrh/yvIVx
jhWZYeRt9iEwUs3ZN4Wjf/P7WJFuG1Ax9bOUDuacm5mNq4aisHfoY6vRuTFEJPDjA4dy07IvK1fp
9QYRJTmInIMy0Va5MdFq9s/hoKCFaqQqqR2SzZYWYVw3Td/NBDWWVxf1MihdXwjV3KVmAr3exYsl
RQ4N2wu8FUJNIAP/lzctEKP5GUfmbKz4o4I9NQ2ssoJ7WuRK+yM0Onsn+02Ps17fSnunDck6ICBo
G7XllQOizKGdxgEdT94Ic/B6Ez2bsKQfYpvB/TiFvbWrNWe4b5iUBuFto5K+YTYT1bdRpZTWWWA+
UOxGAsoPkFPm14lOpWggeybO+BX4lIzFMc0BdF9dOLJ5ewMAutVuA13Be9tFmCH9EXKRbHm9vtfB
pfMNoG02TIOL9i6dV4dk0jI1j+8diTLISYlHa6+Nhv7B0oR/T99GVV0bty6KWWmfnjJKKeFOjxXN
tZIEcH+KWcRGHeR9FOQ3kcNBwCHsWLAXLuc14IXXiDTL7tn5zYipFYCyXakUwrqvgyCSdphPcVtj
kKRBc6rEj9zyna/YF2E1LGlF336+vsHeXQSvYlUEttnpgJ8zv47frHPQWOQyCBTck0pMIFfbERhc
BUYXWwe6vG3tbzT4ltwpQi/2ClQVZ+Y6t7K6uJdT0oY0aQuMVRK7DFFCr/Bkw9VITg6U4yAmUsKM
EvIqNFzCbje2PdOwt9PRHHQ3C6Sqe1Qiw8zvSLkDBJ8xQHEQpdcpXCAtUwQ0pzcOw7wmFyEWXTQw
T8Ysn0CBfAkmHu2Enl3bG/fWoOe3bVJYL3bajAJabdG+ICc4JG7WStLHvAutjel6/5yiiQf4bBZQ
BoHOfXW5QCMmabhBOdo9m8bOkxupVsrPjS4X4BB7O8CGqbE0+Ge7vByjTD0YUR0bvjuMAssuK1Y6
20U+22hd7lsZKj1eRz/Cxh6LhzLtE/Gky1DnT4U6guanX5irO4H0+1NfdQMFZ3wRtBDpOaedkoNS
J9H4IsuSbv9MFJH81pM8wslOjbpkp2TaGO5UeuqfonK0BnccI8M6+LrVxnus1BrnLpcHkGLHvqud
qXb1gK7jrtDVyoj3xBoJIoss58FXtS3EfR+HFVJBgGNiBEwC7GyeBk1J7Y0S+7t6GdGByDDjci3w
KsBkL6eXLiCl2UrObwfRITFQqg2nQJks+QR3uH22owjrQGP2juPpdTcabXbsfas4yyWOfATtBk0b
odwiJGQ/x+h3ub2JWaKLV+bWI2SZLlKi4s/8ACFfI6FdROQQCfy4g+lxW02ycbbTNPpVUOw+j5Uk
HUpVLj6mibQRHVbGxHsBFhk123n8xZiUEIrer6X+Nq06+Qx2ttv5sprvIEr0Z+j0ODhpVrex5ZcF
OWID6GwcAmYlNG6eRX2qjEssTeyqPedodX4y0HNMYLPkoCtrmYr+xg5YBsDX0YhFM0IKq6El8tVq
HImOntyeS8xnqYPlkYwhWG2V+1EZQjao02lbGlXvpnVmRVIhAd/ArsMT6XLTBWrXVxXOWMg/OMYX
p2jEtC/tIMk/6EPcYOknifRT1pBtbbyf16aW25CnGoiTWaPocuDB6RzfN5T2XDQ1TI/eKKajDVy0
dkFUWFvVindTSzGW1ursQjP3ipdGOsKszSjn3XuT6UO4HxIzPjikAUe/tn6IklT/+lX2WnZ4G6dR
s0P4CcjIqwYULlOXX9dmTg8daDLPoAXjFE+5Ckxxu9PzKIsfq1jR+53VTub0EZ2oEmKNVJr3KcZM
5WOVCd7cqBUG33CEUqO9yCQJJ+NGAzwSO8T2vWrGxldbSeXvFRFtOKijTrXK7Iv4Ux7HSnLgwnOc
c2Tn6lM/hjX+wlBei/tcOGZ/dqI0C/9zgOIb4TFHGapSD2w43f8ZYcWofA9pCxM88BFopn5XyW2T
/hSUoKCQVIHRFfssNqpwn9KfTsGiR36zq9qs/an6lRrdySDs0iP2VlbwJeHJ294gcVvuK/wggxts
NiH5avpoEM+Jsup9Ty58yO3ZakdUWmfu1N7qigrwg6bwCMpDVb/NxyBvwYl0nfhkxU5S/L6+WCt7
g/KgQ/nIIccEanq5VpKi8xyKU2D4RaBMn9QQEnCRZPJvNGSn9kM6Jn8pA8rLCMHMWRdt1trDkmgR
VpyoI9cz0ugmEUr6wWptRRxlSO/fpKiJtrRzlinD/wabMXow10kbFic8K4qGGsII2gcLYo26AqVD
yHvD3vYxbpYCUR7y2pZ5e0nZlgT7u0NOawFiFSwa4HW8sxcNDSPqbT+LW4NDPvigMFT5NlBK7UGf
1O7n9VWc/6nFiWMAKIewUDENXArwQuuYeK8J88xLoncrtYixW8K1Md4I0ivj2MocMl9TR2jNl7tF
ceo4BnJiI+hSSvqXTu564zaDVNluRch3oRnaGDxX8N6goAkliwgZRSrmPViSndtI9j/Si+2f5cBW
cA7Pywlj7pTemYOC5UZPZt7ubyaSDYl6Gyjd2c16JkVolx9o1UqDQJ7sf2mB1mc/9LzsPJW791yN
lew8xGMTZ88hocJ8VFAWcXbVFOT764u5+PTX38BCIuyKlMUspnH5G3J8aihxTtKXKJ7wCsTyUiYm
0p7tfvWJTauet3Xlu8Y4797rQy+ZBf8bG1oJWtZATcmbLsdG+iFWuyYJvBhe0sFuAx5FMsi42W3c
OVtGYv2p0B38UOs5nLe8CePDZApp42eszsCbXzEHrTePoQ5r57qrLf8LNrOYmqZaOXBsIwTTnswo
Gn73E47ruywWerV1d/EvL9ffmEuV9MgUcpFFvEj9rNVTjOe+4FKfqW456tpTXSox5aYxTU7XZ3sR
nF4nGwlWrmXEXCneztPw5jONyJAryj+h10VCyM8kdKpEzRPv4j3WNMEdXRk7+Q1apz/R9q23mA2L
0P+/4QlPs7MgTaJli9qajDKl5xd4vmhwQy6z+OOUgxZMnFy8xCl2iRsbe+1wAY/D05QSPjIQi+ih
SSP2c4UFhpHQCLyHKt+hosSq7RvJlpCB1iVr2HexPcInKUA87zB+kqqNpty8hZdLPBckIBITxcht
L2d9qspWKaYy8FAx9M+95vgUI2pjT1es3giX60NBlOGqI5wtT7JkpIw/GYE3Iw4+0x/Sw4PqDMgy
Nx1qUNd309pgpJPUIF9V8JbpuqaMA1bvofQFo7/hQeK+T49lWpVYMfFOVzcK16ujUdMhGLFx+XM5
i41CC6i2AfyElVCkvZlo4XhEgyuYDjV72jpe/7i1vQrEcm5cE50BPV4Op9bNgIdUIn3BG1a4vaUm
+6Qs7UfUaAI38MctIsPa55E1gLTXsXB6l6REMlpbnVxKX3S6Em6JemLspl2Qf3J0Orcb22TlXFDS
gCUNYoTPW+bnulBHGXV06YtFbxPliHG6VURV3LSUrOuxcz7NWllHLZHITO1i6IyNc7nysaDaCERw
GqiHOYu1LNVCQWWsDrxGQbENOG9z187WfpVeobd1fSGXhbc56jDYbOhJC+J9x8MQmkUm3ErcsIXI
P6D8bP0Ky5w+PP9/dcj6WNCHS+QucttpkpHpsZ0sPYA0s7p9VZf6FjdnZWuRMSkQnuGtgoxaZMA+
SkW4cSpsrVLpTyhjYi2dUXZ3y6FpbxXmYIvkubberDVvJF4iyOEv5jtLIknUoQFMUO3+UN6bKHyS
Cmm7mth3tiYp+uhbfnrAlhutDG1r+LXlZvYpNs2Pe573l2cpULO54OunHkUi7Vtq99PjFE7695zA
/+v6aq8ONTPYaADCBlqyK0wraKlYi9hrAT0AepfxX3eDpu0BRcpptcGSWblPwZRZ4FtmtP073rqu
DvHQiDj00qnVxDN6XJn8aMZm2f8nkMh1dpPTddlPX1HqkzACR99IHtd2Evc4FyqPbAfVtcuJRUvd
91E8iD0elCNu68YU/tHHTP9kabXRHTNz2KRErk4wlHZY1wqYuveAHm45JZFiT89NpDDNwYDyRAst
nT768aB8+/vlpEoHtg33BBLExc7xG3xFBri0XlUPfpbvhiqYrI/UQzP1R9T3+t/fMVgOU5aheTyX
6uePf5MfpSg0hz1ykB7qhWjG9UTJfN/UxXSurCLcquutTeXb0ebVfTOarzp+oQRR7GFPl0xPYzUJ
/y4qHOOX3YRbnIG1wRwIRyBzaO+QHlwOZsTRpHdSFnk5psPNMzis2MYhAuLUk9o4vrERdddOBpKu
M6OHmEMB+3K4DA0oaRRj5Kk8EzPXKEeKKrmpFG6mBWZ8Cnrb4XmsZl39S07rvvmHk0HLgC1De50w
sMj8SvrcRQDsHtkvYX2vrZHeZAwIs5Bq7SnKZXRR/36n0iLA3mBu3NGSvfzgRp+NuBEj8HpFYNPp
JFJm0o4Mu36XyRXQt38YDjgt0GIkWLlCL4frSlh4JWJznhlqMx9dKGiC1rKV7Rq7Fxt12XmyFgns
XFgjXwBb9p4zMfpNnTdIH3gOGtnVnTxGk3bX96gzXf+olXCGVwHZOht1LnWrlx8FBTPoqEtlno8q
b3pUInRDof/3YkRNT5qm28JK9S3ButVBdVZt1nLmcbSoDvVaCJS+bRIPsx8kMuNBDx1oY0Nf02lO
NPOoTCLfYvGvnEa47GDkIF7MnLvF9gxsJPvUSk48yRAIcNOZjlsd15TKL6M96BjIMv8wtdxVMF/o
eyDrcjm1oyqGYKI26BnV2H918uE8BqpW7kpQcaCV4r7ZeuzNd89y02ApZDEgdSKKK5cjKk1QxyP9
IW/KivxZn4i2uyFC7nRnIK7bPzhSYionWW6t7O9v5dfONYkt3AIQr5cjT4MJmhvhBq+Qy6w6GmUz
Hqxkpoym05RUu3BQtQjdiRLNhB1ShJ39+fpkr62ugjAdzweYX+BFL39AWvUdAsNm5qlZUvyyO0d6
MDvN9HdDXw2nvx8L/AcPhjkDQebwcixH8uMm8kXuVUFl3MMoyv/jaeQjgy1v+YOvhYEZgviqwgWt
cXFSJL0hFWmn3Mv9QBn2GUKk8AItUqt/+CSALfRbqfwRci4/qRAmqNDGyr0AxMGPthW2awIF3Re0
2f4hjnLs553CS2hGV16OlaWNWbaqk3l2PcsO61PxmCNRBC5a0baMzde2BZYz5EfUozXuxsuxgjbr
2zbXU69KjAR+YNLXJ8yJVPOkiDD/dH0S147fLD0065WyDZfooAk6nlMYZeYlXQw6RpINLCmC9GPS
5zpC48PwW6CufHN90NUvRD2B3hb5PtLDl18orGQq2pSNL0CD3mNU3f4aDdGNe6ORjC1ExVrg5mUO
1o93Glio5dKBoUsVmZ0fpzk9H5FreDxGiuhQfp7UoDs4udxuGU6tfSGPdBCoNLcMbt7LL3TSPJQi
upOeLQvYnYNTIHatjfYdHGljI46tjkUyAZQcE18O3OVYlP9M1Z98fL6NvoembBfxoTAwLpMUbVMw
Ym02oQHOeko8nHicXw4WIZFqm6mZe1qLHPZR6ypwJ2jXioOSidC+5U28Zd2yNeRitwB7HOmE9TmE
Xsls76NU676pYSqqHYS99rmvWvlwfX+ujjhjlwnKyBAts9K4QgayT5vCM+UQP+rQGT74UqTEblfk
yPUrcf7yDwPyUCKI8eBX9EUabEz1VCpOVnghSGLcYKC/mmYk79qZAMH1tCVatPqBb8ZbrGJvBBlm
aHB9+oprjy9kESk96r/JvfPvKWSsjdrm2p1A2Z5q4xzZaCxfbpuxZrsESK97lpyJbC/MQS0hk21K
Ua+dBTIE+hM4UoCLmT/8zVupHFqnDSjgeKFoq68pDsLnOsiKp2Z0NoQY174IcbGZHoMgKffd5UhT
AyRPybvCQwwiVg9pk4ffqzTcTAHXlooqBekRcADuucXuzwOaxxHxw4stgVddUfkvoKPbs9INzzmC
XBvBZGu4xUL1hlQBhIkLT9hGkh27DCO8Ilekgvo/BO49TPZ/eHLSlAdgNu9+1m6RmpA3O1Or6rkn
eJbqezgMWALAV6xeDKEm9v76UVtdN2hNBk0kmrzW4gNDqKZJQBvda33DeoylFhfCpCq3bJ5WHrak
5q+2JTMLYvnO6wf43/Vo5F5bjqZ/Z6uh3J7oDVankpfLfWN0GF8LDDrkh3wqtxhka6v4dvR5Et4c
A9mq53TFJjWaNPkJEnJQH7NMKRw3sZxB3jtlKDaysbV5nSeUjqgzNwcXISwXZipnsZJ7Q5vFKE5K
Sl8d8w4E0N+vH84B+PfM9Qlr2QhERIaCPk8FD8VwqfzpRAokIofyj7Qx0Ooc0kYAGzoLdzqLGBlb
w1hMKBF5oooy6RQCrNKH4ggexPoQFoWf/8Olw+afU1meQbRYL9dMlDhJ8QosPH3AfsZNe7/Yj0E6
nSFjtyZUFkdsHIXVPQqRXyMiE5yXGpd5pSVlVUuFJ0k9MhrFVCNQr2p/JtqCJ05r/VS2cXozqNx8
1xdxLeucJYL/38iLIw/3BXppmpTeVMf2QRpAqaVSnUEOysPTZInii1P6WxrIq4MCqgXLOte2l3Gm
CMwSNci68Hwa1LN8oW+7JbYnbkwqs5cJ4+3O7vUtd4TVg/GKqOL+41KYf9abs1gmfUmnPCDg2PRO
TlKbYNoy1bq8+4c5fTPOvNpvxnEmmYpEbJK09NXBrLropzoRn9xRpyl/iOq0ekiCptkQm127cIHp
cj+hq0V+vRg10se2lKf5/TALh53ioc1x69GGUrtHoM4Y/+HlgPIcCDXuRJ4si0PJq6HG0NpJPB0/
CelHVydt8iC3Rml2AO8hxXy9Pqlri4dGjkz/BRvddyJ7jY4eqBM2uWengkKdoqQkhBWIrel0faC1
aEN/gGIW3wYTdrFLTJxqiiHm0WclRfSjKdRgOhcm5+FY2mUdHIShted/GHJ++VHsnTX2FjfhpI6a
PDpN5hXQV8KPjlFq2Z+uUJr6Nmiwatxhp6SJjfxiybqa22xz1xksBqCnWbnicpvSQ68sGeulL7GY
AuN7PYVqcSSbypTfit4V0z7T01Q9tR1U/Y+g7hUr3ikIGRgpbT+4WK5VDJY4iaoOo3scjdr/rs/K
2obmXYrxAfryPOEWYRhLrwB0p88OK4PpJR8dyM64toxYtTnOy/Wx1iISfSGuM1ZhRpBfzgWv3wYj
XSn12qIYxR4JjrJ/UbHoQraNSvzOga9j21Nmboy7tqvRqOMI8YHvARb4wDRkIRzaTgAw/QzcqZGi
Hb5QYtgYaW1b49z26swCeX5Z4soHgaBIOWYe8lYFPr2RP/5RkLu4ayAdfjNqtH2uT+nap1ETRhdz
5nW8K3ijDWtBm4jY1FLWDE9hMwlM9wo773fXB1rbJ/Ph0fDxpri+LM1ygxlTkvMqRT5KQzpBEVF7
tuWxrY91OPZbiODViQSbyFEFpQJm8HKrZGUXFZ2ZFl7eDMMJwVv5DpfcwHbBJsI3jUMsqP5lKhFA
mpvvlLJeiWVvLhSRACyTgSd6SmwTgaZidonT2/QvkZ6vEQFdB1TEkU9Fk2Je0jfjJIh352nD49eU
moj2TxtWmMIKffY8bobQ3CO5jATY9eWbw8yy7DxP5iznCb1vWc7PEq1Ixl4jXbWSBl5fnEMiMyfk
aSZ44buO/t89cDv/jLpq+Uhdtfxx/QesnX2eIRRjeazyUl0sqGENRHc6Bp4cQZJw/UZWymMSN8G3
Ch4ksqq1WcV7KbLMz9cHXttJDpqfKOyDpdOXGqbxGHNN8vj37ELCOy2LVd01O0w19jSD6/+wAhu2
FOlXv5WEy5lrVPT65rP0ZoXlstQghiE/1ORWHx8Tp7GcW0kqW/FdiqdQ7EI8Ygp6fmmbbCW562MT
CWYsGxFhMc9VWhq9UvBeQLej+hoYcWbdOUAnQOfYaf4VjmatIXwCkm6jG7YWIGgq0POfpQrfOQrJ
5libI95/XhX3fXcocBsd7myTwPfsTCNSJhs7eg3AAqILqDTAp1m3bHGzljUGyDA8qbuLXvlsDHCZ
e5Wqu9wOSORbIvkGkyu8jWVLfFYTKINcTNmL0o7G0/Ud9n7KuT+pnjHpdP65YC6XW4mGAjU9Nfck
v66OCNlYd4inx9B1kYcWyHBT0IdzNNSP18d9v7MZl9Lk63WjIyp7OW4H+iLqLDv0oJyUJzXVcRjh
4BrNLo3aaV7qMrm5PuQKLnUeE6MAGoPcpsuEVJ4GqVMwHeWl3SS4pltTelYpivb/wSlEDYzWkmnd
DhHeEsfRT35BvKidwFXjoVQ2Uqv3IY2fwgNAnlGM9JUWqbhlNY1stFhYxRUvmynKh9+I5CESiuVb
LR38wRyaE56aIS8EKbN3qDPq1mljPuaU5TKu8iMgrSDURpWYuvvlGoBj13Ijo6GPmfx0ViVR4EOh
tRCnkto8WFGUIlEVAlpjE49ehOjAwcJ8M97zSqmnYONMvM8GkE9GXXOmEBB2loGnVKdGFGIIvWmw
TXjbeqlkR2p58RZ0aXUgcGqvbVPKgouzV4wyuCUlCL0Ky9TU7eEy98fUSsWW1PjGQMtrQ6jCxDGu
YiDNqc4RRYr4YBVGVG4s5NpZArUDEZP6Jk+S+b+/Cdm2kOUExwT80BK9snGF5byf9Emy+mMFSSL/
kKRyZR+v7555cyw3z6vgAQ8h4vUSAFbBIJDyQI28oOiL8G6KteGHo6TBh6HIh/QEqiIcXK2fulOO
jcqWdshKAJ1bNlSnTZjUDrKZl9+sRkaraFUVeU3XFp8hTfb3XdgExnEIeMe4aR1q+oegiM3pEFOt
1V1l6Hozd23fVn7nJZr+++vz8f4K4QeREeGgRt2cl+HlD4LEiXy0U8Ze3BuoZciToNfSdNPBzDhH
18da21gqxjtYC83ApmWmHtalUitTnHhN3/jDA9wfNb+ZhBiQt/yXkcy5Sg/7+p20BDHaT5qw5qsC
3Rz3JcjZ5k/aSOVWV2Vt+siVqd8BLZhl5S6nL07VurKkBHCPmn6Qh7D4KnXNz3EakSf4+0+CckkL
fz4IVEIuR0p9if5bawCbsNQ+xfAB3j3UqFitN5BnazEepW0oOVw4wEIWL8YMw+QqtziWURha47NT
9Gn0XahGFLtI9ZbRh8QOO99Ve7lqT53UBB+b3vS3dCfXLvi3v2JxwUOylFUgE7HXNLV87lDuGzGM
nOx90wv91sCM+g5kRdttPLnWhiVlRRpk9iJ5B9iIaeIaLeKDnhX2iDYFQaDf5FDVPoGzQm1pahG2
uZe1epI24tLaRkKXDMwRGGhgYovEImr7sDAqNfYi8PF3gCnJX1SrH5HSGcgM/mU06uivJQjguIuM
1QlH04j7Ifa6LE0PGIk7Lw6MaUp4Q/Ryfd+ubSeiO5itGZ9Pf+ly3xZdXulGmcTeYIY+AG91KBHH
IBmOd0EdGOqutjRAuGWSpJEbYEWE4HOo28/Xf8Xa9CIWPD9IeJKA27/8FULBAqjT89CzfSOgKz9E
SvlUZFFvuVpXaNZGyXK+upa3jEE+MAungkFY3jKq6YdNn3KFlhR6fneG/LlvVekhxor9PzDd8cZw
61/3/4ebA++bmzSo9FGZMvw9B1NLxGGoAPw+ldMEvILHbbR1i60dkteS0owan3Oey+GyurFVoRSB
h6hUkd5nquzXCUUzuYlOAg/Mb5Zf9QaKZsIs/2HjziUKAB3cH+9KZ1yD4wAtCri+YfbPXVeE+NpK
qMDYuWz/Q65PCw9AM+1X7qzFzm3GHuytYKywUvqdHSjGXVW2sgtMP9yH1mD9dQN7pltgpcxTDoXC
ZW4g6dGYm4kUeJOu5zh3Zmbg7KWp/Us7LoohYGLYmIR4UghKz5fLZ/UNeHupjb26qaKPsYBnTNFF
SrJq16hqq2581tpZoPQCshAELoCtxdFzsi7z24p0faD/hKT0pBvfcUrWDrbdx58nPOq37o614wBO
G0AjNR+0nhbHQUsohpqARLw8C7pj2oVOuZOSovlDScZv/iGBmuGoc1eNC3NJZCv9MCgsIP5eqGoi
O5ijXCANGUlp4xYDRl7X49jqZAKhUkFSURNclgTN2mh8gZmnB0XZeYjQHX5QQGzuQeHExg7pMHLF
vx+R8iPIJgIa5OVF3qHAzhlR2MPmtajyj8bU/DGEnzzlVdsflL4LN6Zz7QPfDLe8mYSJLA+67uHs
toAS8jTwjDMDmO2mFf2ZqCb8/pfPm7lwCNUD718kcO2gIKSlSSxfYpm/AMI9GKOJCnHemqPrl5t2
l2t7k/YgVWOSRZBbi6BSmT56RTQWPAQelXFXStX4qU4a3zmR6Ws31z9u7bHDEUBfDYsuItnipKtI
dfc9FQsvVSr5oFLzO5fA7O/MEJdS19bq4kbPZMedKlX6fn3otXWk+AmR2IKyD936MsgUvZPKopMS
b2y0r6k0yLFrBnVypyuD+tAEcvrl+nhrdxK1TiaWCEOtdTFekmS1kUsD9AzLrH5TWm3yfYaD1KEz
C+1MOuug8ybU6XB92LXlpOTFHxCbMAIXy1lbGcw2qwVI2Q7qzdBTiNoJExITig5StnE2VgfjmUEx
V1dpMS+ytsYqoho7ihSUWld7MKA5IYbVtQdh6e1w/IcvA4vKSwDQzDtv61RGXzk20tRLkCh068bJ
nmwppWFUG+G/JBQI7s/w7Bndv2Q4ZkOQTZ1QEm+Q2mo6W3aC4lmJjX1UqobbjIk1uWoXqFuM59VN
Osva8wImfi87osNgWTFPYh6kcSW+YtNifyCRnU5TpPXqOaOwbm3sl8WICEAAauTvIWyG3xY898tj
geZcaBjlBJ08o7R5tEZwE0dHRU8qrf2i3Jk4BxTnv1rJ1zHpHlExAvsB7Xe5bWJQf07sS2c6pnHz
MMoQ6BsdSf4PY9b+HUuKsRBiwBcWTCOnkDEvv8+qjCotMPLGzUKuf/ZD5h9anGU0l6ekvJGfLY4D
Y5m8X9TZB51hIRNcjpUFqYRhah/ektPjodANVGE1DCuwfS/tbosi9X7l0O6AtMk9AfQIzvrlaLMi
NbWh2L8pU0efjTDrRzkeq/2EffdeVbN6I6dfGQ9HFV6iCOcxpcsqZy6NYJ300LxBz7dzbXSAzp0M
kQitMuGc4hotgL+76ef5ZMQZcDs/lBACuPxCBW7kMLWTcZNXxufIrpRHWSj1LQoe/U4YfXe6vi3n
5XnzRvrfcMzna7arv0vlkyZoEYmVDbRQJFhKk6m7ILOLg9YmiuvL0niOsmbaB3irn3xHy47Xh1+W
4l7Hx22K6Z393mnTXX5uZiKASyHVvukx3vga2lV6F+SD/FXO9OyrTWHjbBSOmuw0I7fvM10eTz6t
ttsM+sjGT1lc0//7JZSP55IknIYl/tLQsioaUGe9oZdt7412Gn+iTmYdBRrTH2OlSfAVxanhDMwn
+X19FlbOELVIrhTIFLjpLLM7AD12HRmpORvWOrcNVcJDFGbRC8nelk7L2oaeAZjwtnh20PJdzLfj
J+rYM1SZ6+Wxb6NiX9nQnCSM0U7m6LQb23mREbzOKhAQ5hV3Hfqv86e/eRSjZSuMZFTYzgpKFm5f
xfWdXaAeptSy2IvRj5Mds7oFUnz/mTaJAIK6BCcykeXTv80pa+f+oN9Y1M+8TqGeak7czoNWyzs0
yJWNpOD9Z4J2xkAIuNlM+ltabDlTpJtS0Gs3XaoPu6aP1D08/ebZ93OolBWk3EepVeutQtn7jcOw
3NQzRoo663LYIPeRRokLnXDYRSdsMI0bG6VoN8hV8+n6Hl37QpiFoORn6R2ShMuFjNvIr7sm02/G
Ssh/at8WX/yYFqVbUiYfXG6h6SHPMI7725mlv0mZGm4cal48zRdPA4SrKx9jJefGDPPwoVLRYNzl
kmPcN9mo3EuDg3SVbUYbt/W7/TOPiokk+5YheZRcfq2VFVmdtZ19g7as9YjREIqTatnH33UYQbab
Jbq9MeK7pSRBB4xEWYy2FMi3xUEZApuyyqAaN7E14pnr51l4jkbZd8O0lLeSEfIdPuAy7sOffrOc
i5Q5KxREheoaNXJT658zIze7m1KYiOopWdU77oy9c1zdb4TxoSiyUv6BCGh9UxGcmhs57wYfE50I
M+ahU3vEgbTRMcVOnehY4kWkTqlb53E2HoC2ZfJB0wbzMQDv3e+BosmfuLyHeqfi6cADyAh65SYK
jKJ9lLXMzw5T52fVF7U2+/G+zyRhP3YFTgEHixKCcdbHKhf7Ufd91SuxCOl2Ok1n/XZSYYPCU2nl
Yt9R5Og+17AUtBcuNwUXuwwqnCuL0czcPEn9/wo9z9WTmmOjeCgUJficF4oU7NUsaj+UWp6jf8zH
fsArKgvvqr6vnqUYfq0bRWZqHaJOr15Skq/vlppZL43uT/KO/EE69yLQ/qg4y/2QgX5LO5yz8sKV
dFyq3TJFzNtttJI40cp6cwzLNqkOKPNH7S1CBeFjP2Wq+cGm7YPugpKNH61IDp5lNv3XnGQR2Tmm
z7UwXrqNfaMJd1qFlOYOxWc7+09R8qRz+6TX4SoEIsT8SpmqQwBfVzvZbT7ctdkg/RSVnqqHHvy/
sp80o+ld/l57h7+KjQZ6Jpy5GJuWd5E1On7qhonWPVidU1VujPSy+WD7ZRHvUE2TcNg0Q9V8COOe
aZ2Aab+06An5p6xLwgfR443gynbZ/0wCw7hXcp1XUm4H0s/YUiBLAUFOvwbwzlMaqUJU8pOUYjJ6
b6TUwx9nO27pR6JV022dQZD90TtJFh+HUK2yPZb1XbHrq3IAX1LW8j0Ihd5363GsMuQdhgGBQWNU
qo+5hVefm6llqh8Vs+B2FbJSnIyQN9fHoIxsY9dVXYXgR9gFyanHBmLYRXYQyT9LpYvLBxiWOEZU
INHMP7UTBeHOwGK0/VhkjTYdAi0z/qAmj2gwMUPcWzXi/pqbNbVifPSNoUQvxZyK5GghsbpH6c5v
P8upGEZlpzeaft/QkK1bl8pn1eN7Nw7S76xypifdFs30vbWMYswPVO6yH6Umx81XdfSl72XfcHoq
QyjdDLIYixQnwxn/5lY81ZC3KERbNHhchnLwUoWale8TaezSO2vMi2BwE1MeEyJ2lMi7Zprq2pXD
JJFeOI2deE7VorvtqbHhgBNClv+ZNKpkHfOps8QR000YNi6Xd/glwdc3dBOQpaHLZjZ+yj1J3Dml
N3T/f5SdWW+dStaGfxES83AL7NmOncH2SW5QBqeYoaCAgl//PTvfzYl9ZKu7W61WJzq1gRpWvesd
6OoS8zG4wv6s/HlzjjqcxvtymKzg7I9GL5MOO6tnGPfSTcO5l4Snt6Gc+W1jrZ7wi17UWRCRdYS1
leO0unpdeBFdt8hju1nRlnAYQnnpSQ9ZL/Uk3fFXUOB4+2s23L6/z6s+9+qEKKm5P4bK67zEbabh
1BKRJWkqz8sak4dhYqUcLSaus+gR+5sr/fmqiNQ1ht6Os/7CeifSaQ0Lz8fhey2MeB5J3qDvZ9rj
PclhbphibWQ9DcPCPdkz/HAvhlB38WrTq08muypZGOM2fUZFqj/iLt5FQ5z34yRux2u+JcaKCl9q
yxly+5npn4eXSpjBbSg68jb9uSuiUzna4qElzwPX7EDwFyJnGeMJRC7kWzNV9kSi1OfBlT2ZZiDP
l8a4pko1iPSbZByNodrV2aTLdFXSfIyazRjShcRKPFwLPdVxHRTNKXQGBx8s4mhl7G4bXMN+vIZd
kh8Xuje4v/nf2kaHdy40ozkd3Wky4rV2Z2gJM+/hx7CUWuD0Pok50XOnsdLH9xsMz9eZEw+BJMi7
94ZJJB0GO7hKE9VnxzJfymeDvtXvpRbRD40Q74s/ONJLrvfbLkYtp3/NU8nu42AifoE3l3/a/I5M
njla2DjqPI8eDWN26hPSm1IegGC3U8k07WMr67InLWpZx144Fd90FZi3gWwtAaLfT7c5qiOR5Ns6
XZ3mDH2KIlQDtUFYE14fdh/EoTLUoyDN6/dg2GOQdP4o5S5rendKJh0Uvwhvg9Q3dEEXwS4jPQGf
xRa//0M/u9sesZ+KDnqo6zVVAHFWoieTj7SNqrrLcx0WCZXW+tEmrC6P18mb6rsor/SjckT9sSyy
YtsbkS+7O7eUhvvRcY1ovbYJyDo+aZJqfqv1Gic6OJWsPtZ68y6rWsBpDGNtv/XYpXw1c+lVexPz
UXuP3/9wk6OcDWJUj+6HcUVyHy+TL/EzHDCkOUhr828CZGB2HMDF+FKPwnjG5diSJ70FC4akcuSr
uGQKcfG2wjqZVO43iUNwZ72XneCWnKm+1cmSrUF/dGZeblyRtHGLQanrcuC4ze3sLf7DkvUmARvS
i85+xQGR+jASm9NA12o8Odz81A4CI5LPoYsMEi/LqaqSuhzljVPM9ZBUfpGPadGh2E68EQwt9gvl
gRyTXHe3cMmWaWm2o5maY+OqGOSpuKkjEel9iLjTuXHhKf8qh8ziiCMghYympVFlPBXO+ClsCBrk
YlTU5Y6L//Q8hU3/VTn4qO4auEZHbrRmi7czfNE4y73qY1Nk/RSvFeqS2DKqifiAiI91KJZ5+oRn
IpmdlH/W3dr1ATVWwRU3quxgu2trN1xikkLxNra4s7SxHilhOHHaDit90hCN2K0sFbANRdbPwC1g
OOttUbdY1kGrFOZS3TjmMj5j3IAb4daRsPTZbGocA+ehDZ8cb5RjYi3N/Fwalq5OUySt9mhbfSYu
/A0nAv8e8yAe7Xy6gwlUlRe4ksuvYBYW5gi+9NSj1amq34lxMKcE03rHOvrFnxDMbcU/vHAt7CKK
LVSfvHwqCx6QO2E6OlkIbznLhgz8xO4/ICHx+3M+VOiMFDWw86z7lnZluNlZlUq0HbuoGzOU/cQ4
Pc+cJ2rfhZrIlkVAzbn1qsXHuFxg4Be544I/hk+zPmU+z1HiCVjHAJTmnJ9016zlwTDDNYiHyZTF
ZbLWFh6P72Ttsa6WfIeRuZcd6mB0Hotcbt1OEcZIYu20UpdFEDc/E6Wh5aHQlJE7G70soBN1Gta8
Bh5HR0QC1SejMBZnL/xuCpMeNdV9KSz6Ca20rNs+cjpxHi1pQGVaLbc6TpUIn/OoXSa6pcPs7xvd
ll3S5HmGgm6jnYulHAqBJOryVp0jjidMeJXV5k8SRHSIu2zCIaPdSjP1kTblKZas1+dZN7JPde9b
zW1GxkZ2kIiqzLjosqI8VZmwWYgLDoAxqCNxGO1a+CVWO0beffJdz1rOOZPexKZYZl+CjY5xbBvC
mgj1iLpfRElWnyztUQp6AafNebGJ15iWmgVQVRmew7XPF6oywNaY6nSqdxAfDYifUrMTee1GSVdL
kmtiF2Ik4ezBxKRP/ULP5nVSlw3Ji0LsWjfMzc8FnFLrPtqsaozDpSlkbEZ08YliyatLpeH3pXob
qzu/w73t0jS2SseVjYOIwE6xfsd+0+qLp6ZoTOGB8gvwP2we2oY48y9mb2VLsjqtYgHYUxntl8Ho
siZ2xtw6cbOfrCrWXa/0nb0YbnWyvbWJ4rErmpwNPO/3CGZoRseQMwkcvRpoU2VDBWK9R/ijP3Xh
oHEHlOEsUmuuS2SESx9Eu1FOxscq6hrnW5jzT477wh6yJCykb6Q9NsTGvepdi9KAnatPw6FnWDnZ
TXdLqACCOaOpjU+y25Yv4RDVxcWTWNRgx4/RgTEo9u+Q4lQnlaHa7gY9mF2dXHc2ndiKOr5cZy3r
9AFvdzzIYNn3y607NpQzgIylcU9lTenlCRhHn/EVMb7Si3eyb9sihw+KJB7YpKM0w3dorP+FKOB6
AQZ1JcAQWfP3HdurwGEmBbVHzON5m2v12baknWST4e7NZv09zsZ7HjR/AJGX117aNviNEu0HcnK9
9/8LjlrorkoSjJ0TwpKgvHG6WTtpQwFPyEepcRPBLVt5sZUP0j5nOdsQysHZPlaeMdj7Sc3kG/jU
JA9Ii0W+E2zhAWIxq/hFn4Gv4EMNvTGHfBpSWxT+Fzea3PaGiCHrJ+Bau7fXfM1vcbHl46mV2KB0
mqeGy7LBZfNTH5SFfbH10uibYSFtZre69czLGKsyqc2uvQuXmU0RSWMk9Df8J10POX/o/sYIOnNP
VpOHD8SsZOtNJ7X35Cv0oHHLEfK7YEdxDpGPvcFeQe+suX2FfXFhjUrFvWEIyWGoFkVcXVdjsKK0
34YHQq97dS4CQoRPa16Yag80tF1Wf7HbvUXEsrWDxFQ9rFE45Q+9kZEZwpUQs2l3qpwy3laVvdNv
eAVcQFa/avGJZwSzfmXkBZ42ks3o5Gcjat1Py+hsN1VT2E28bLUGohbBT6y+hkOupy9vI2CvERoE
OVfJrkk39Uql+HvuCG72BMZ25TlS/jkMmuyZUKRo71hL0SdvD/UKfiIO4GrhxzDwxGEv/T0UsZDa
9NrKP8GQKuJVsfYw56dRPTTBlyyr33mn/4HCMx7IJW2xgJb4S3oYLJiePkDmnfw+Ko52sZX3xraE
W1oP/vpoD0RbwrSRF7uYcKyYs4AacJp792wWxvb89rO/+sDYLmPgwkcmbwi2yotnpyy0I+Qj3omY
7fk49JO9L3XoxnDQa8lNvhu+jZP9o8yzLHgHa/yvoX0C4v7frAaR+9+v3epFR8PQ9E+OuNZ1XF/2
lArDPqJHQqmatdM/Aa/pElTGvH/7qf/rE9ACwB+LRMOr28QLQM6BfC2aYPVPtEPQz6HZRmQwNVlP
HoQxJeAiqJYX4BUL717CSpBQa6IF8AsKP5AdUet3duf/mILIfPn31R2FduKL2e44QU+vNwDv3ebx
0C9tJFNDG+Z50nVfgKThz717+x38x+tnSNgKNl18QO0XrcQxIvyo6hbvRLaKnRZTLg7YVBhpDhPl
bOMufBgHUjmdzW0+vT3yfxxF8N/xJWRtY8P65+P861gYLcRhlaZLESkV7utMlN9BXdGD5pFxohmu
r7ljmKS+Pep/PS8WqNhMsfRYdNc//9eojt1k4oqfkQ2Xh8b3Gq/mfD/bUZUsdrB0KXCKSNxpqUh0
WLfoveS//xyerhP/srBzeDn8auhNBZPBQ1d63LdkHF5CvS73csFrC6uYIfspim48tlTxzeHtR3/d
doRiAP/rquCBDfrnnP7Xo7caKBWAg77qBNIQl5JNKeGiTmQ9bJm2jMtwahIN04SIjtm/JZvjPYHF
q+0ck1R212vL+po98XLP66bZiUYMxU6E1Nv7ZpXi1OXDTRW02zsCsddrO4DUDwEVZ6rwKjx4UXWM
wdKP9sa+MoHpznsHl/WWExJXT3x+3VreQACGHzqQcRvsI1mV8iNUKZXvt6oMb5bZmt9ry73KYYaQ
BGOGbwCJEy++l+kGflO3FnHe4SnvpXewB4r42KXqP/h1tF10mA3lOacTfR/UUtWXySTx6YLFK/Gj
zWY3KZkgIBaVVQw7oxmz9z7OqwV5Fb8C4dEuoHmIcP3vpRGFI0dwOJXnup/BY/1y3tMQlaklAvt5
c7vdLAGx3jl1Xy2IP+wzaIQA9cirXvYqsWoY6T9U1dlrLMiYgy/sD1iYyUsusOc4jXVhTWAoSPqO
wixL/3/dDhie1g+COmiMHiFjfz+zZ0qbM9clAHRRPht7aBH9TdMNeAnm2LFU8pps7GXzzhD+/Pnt
Bfn62VHk/inGCUmFsfliivLlF3ujC33KxECan41+KrYj7qLQw5ezCR3wNPhqkQlOXObvt8d+Hb0V
XJ0oryRfy/njbPb3kztci9YeLdnJJOz5oRbV0B5MS2luXiWt6nGh8XOjWwm/ZMwblT2SEAlboZ/m
xgFImPomdRUcd5FsJF7X361Q9/aFOE5hHqpmcI7+VOl/3v7Rr87H62mBofS1Z3e1LX/RIezbxQD7
c3tKpuzGB6T4ZyXDbm97w69ZR+57YdqvdqvrcDAWoYYANmMJ//crwgSK1qz0+1MtCAxyAVZ/E6NY
7VVrje/pdl4vPsaik8RUJIeDAf8eyyRts9Sd7E/CLcZP1aTIZjQNxydQ29JFsVvC2fxSFOv8Tsnx
ep/kjcIkoumK2J4d3/174MklosZoZ+s0wFfWZ1BVe6ecdr4tKL2+SkwTbgfCi9o4iOoGR0vMe5+H
bgZwbqJMvEP9efXGkXleOWlXUhMgyMu30K8GQIuSzsnq/PVppF165zrCiU5N5M7tO3KfV688dMh7
YTJZuAxEzKm/n5yQM4RfHTQcwC17TZZKDdaxYOKFJ8OGrkDs2VBlySqJyPzfmOEw3dll4ddh5oQ1
CL/g76Gl6mTRcsk9bb6u7dhm7dw6Lb2pzp7v/D54R372+rUyHHQFjGfha76qc4WhSg2mNp+G0l9S
rFjL+4HN9KCX+r366vVLda9El6v4DMYLkX5/P5nnDk1TbO18snGoOTSune3KCi5RI4A6iTi0PzSW
UP/zl/yjUkAhzPvEb/P6o/5V2UADCVDnuvMpmtolTPPWr+dkrk06PTQu3fooNimfS4nl/+ntHenV
Fh4iE2Pca/2MLZf/Ytn2oDVwNqPtBH0se3I3YX8ErrW9nZPN5nhesY+QMX5rhp0UUVbY+7eHf/22
/3C4uB5bV4+TlyK8qWkGg9uJeyJMOpKxMoM8rt26O6ulsnfY7T5LK3uPif96NsFzDNgvqJ49yrgX
66bQOM+vnKWnruirc215s5NsVM9DYoAvZce3H/HVno8VDY5kSDbwk+OSdv3zf33bJcppCFjBcOll
vzRxWPR0sITI6R/67fIMsssb/p+HxMLuys6zXfagl6BD0eahCutFXaDnWXQ6l5reW11SIPhRrsW5
F1K985TXd/YXRoaqgTQeCiCU9RzKL+YREW9txkSaLmaG3OaQq0BNp17RMHx++9leWgSR+sZt+7rh
YavIgC+rvIHWv1+Wpr6UEk7YqTBGv00KoNvilxi1/zn0Rr0SmgAwh5l5W4RfTeZvc0s/pbynS7sU
PzuMJvzY9LvgPd+X1x8bA2BK0D/pSEQqvLiQG2Mwa1tM5qWHFl3HeKOBmcMj+BgSL3tsxvUdEObV
8kWVA8OJTA5eP1Xvi32YqGniwHRE87aGEn0eg839oKT3W1tWfhCZb00fS+mYx3JeysPbH+LVKsIn
DdiDphUG8pSf1z//17y28sVTDeGxF2LCZ3/Ckt+BouzpzG9uyIbN36mzX0+w66NCqAXgumZCvnjS
TTnk/WZtd3HCbnAfDTRr9R7nZa9/Zya/fqXcrB0yJ+m1Yb7tXv/8X88Vth59Wd/oLzUVTbHuVN/N
S7yZU/XUeGuoTwakq+FjE+D5/dPP3O7r2+/15fi45gAigRkSiORdGfx/jz8XwsTOK8gvWhjNVxRR
LtnYnr0r7Wlskmzoyu9XC9iDa8y1SN8e++V2/GfsK7rA+YfeM3hRMFZaGmNmM3bH6RoXQy7PtEDo
KAb9hvS7aR91Puintwd9uWaugzKDuVRCJeYa8eLEZbFj+1UPxaXIWPZxAafpk7tIEjWVJiS9pL/+
niL7pTEH5ywgKYcOV3k34DJ/fRH/+sjQHW0rElt5IY4+3419np0WWal7JyhU6pMbcCT/uE8mfKis
ZFCQ1YLJj9552//xpa9YAkR4wsWZ2S82ixJeixzpVl2cXDhPEX26O6PTzSWcXQhqHkko5ygwEIpE
UF/ffud/DtZ/79fXF8BFBCIoxQ6hBS/26xEGj7U5qrwQE9DVRyy3ab97SO6nuCUl8WHAR5mW/Tpo
usPoUU/9eo3CqYRB41wtM8Gjg73uyfsu9zD2nVQ3i3/sIWtfaCWU3+cxfy9bkasLX+XFj3ZoJXHd
pVgAcnux5UwtF05/aLfzsETlB18vvBxjgbYaN1Ee2rhdtc7ZIzi6TKC11Pq+LIX4PU5OWMZtWbXB
w8CB8qW1UfZC61oeHF2I+miUtm/Ets9hcRPBWCy+ds1S630WdUV2Q9TIuhtnms038G0a8ZhLN3/W
hVlFu6D1l0dHqXneZ6s9HFfauTC+e2H8zvtMW7eSdna+0qkpe3lHg2K6IUN12NoY9K4t03GcpvHL
So++2muJz6yA7oc5zgFxgWvxJUyv+Y6rr7VjVzXyb3KT6/ihs6NJMiuhwiQ25lH3k8Zq+KFTnhhj
Y7UmoXYNdk3m0XXa7jlHUnpn5dv0rdUWIsNrJOODoP2Ux8ZW6N9qsXoDNieWXqfKd7gpRmx5c+y6
qrgYMvPc3VTj7NGhvw72G2mWe9vJw+wcRQO58/inZxUWZ9Fcf+kgvZR3g6XM5ehM3vBhQTULLSGY
cu+IJZrKD2FHpycpBx0Yu2KQVXM71FV2ckmp1TEOlXL6uPpSWwl+tF1ONQgdbk/qxChSGei+3BUC
PCAtzGZ5wIuiae/cwhJd0rUbwdlmOPuX1fVklnjTBCgcFZs6Vf3YqXglg+yihCjmmKyy8FsbYLaJ
/kPqKi3peE6paOz2q50TDBqTZTGu9K5z/WMyOprvBdSx53BB2vlhrpzBiFVt25+iaR3Eh5b48/W2
Z59o426WTZBUm4anQriBc/HLhkxw/NKHcVfQI/jmR9n4ccm3SsXEm6/jYRPIQhN6+LlDZogT7YPF
Dt2DlblMEWj36wATbqz2tP9naNrMNDupgN+vVpqYfhyXRppiR2VD4q7VSvVrXoX8aZq9V+5mevL1
vRtkfXWzhZlrHYzZk9ZtlEkHXGbyw8dt8rb+FM1QXZCOL9PHYqsd6wYUsf4Z6Hwy422z6Zwcyrkf
mWtcCD+HgjDv50lq0V96FSk4gZPTfIPeEYrfsB7y6qO3NIH+jSSzqnYt6uIsbbbez46OkNgIeFPV
QlAAnTos3Dy4pWpnvZ+csil2riOFOq0R2rIdPkGwRBvWQJ/iNTOOaZZpMn9wB5/dk3ZnYHZYB6b1
iYVrOJ8zXUPfCOa8KJLaWdyftGOXOhXzlfFUFQQl4ARRK/UAEcp+CnO2vftxKdVu7GrT+lLkE1yz
zAoNP10DdpZ/yjVbuEqvLoSuM76b7i9CGpkPsH3MISGroPm4bYX/0NQir9IpN70HoDhdPdjc3+oH
chL0GNcgn+OpE4Wz7mdh1IORhG63WKhl4MLNabVsUfud7Xr8Tp9w+9ZapfnLLBpaaHMO9eabGquh
o38yhgeSiCMrRQ4t50NmLdkENWHaqlR7sK8RLMz8RTdSYjhbI1hMnDWj+amu9BUe1Mq7WcwG4dqo
J0+m49Bk7UUSFb0l7iyGNNxGx0pKPDidhIzB6U6PEmhbmsPWfDXopEAEdU0WWunNUmGIaw39DT3U
bNqZMsg87Bl8sDdb5fmZbGJOE4eD4Tu2Gb2IYeD7Kh646V2sydUDpoFL4O2ztvc6aMdLpXcd2bH/
jMW6DAnA5tjRtsLcfHbXXiYzGT7/rFHPos24zz45hYi+ltPsureBjd7ezF1vOmPcmx2izjXMZBbj
1BxBjLprDCK6j3O/2UV1gGFKddP0Rm/rpHQ9H8qn6stPVt6u7rkjQT4/4QMxnaS3Td3HnhZ2b8cD
5HorhUpZ3EZuNa3niYP9bIC2W2k7ZK2/u/LhH6MaPmZKqbaEcTZai8GO3Dlf88aS4tBHsKEP3NjK
IA0hp5hJrovRvfOt0chEvMLpMKs4mtvuc9RwvD25RW239/00BuN5CAdoQmWPucqdZN8xjl3ei+ds
9KzNhtNtz+5OoXzUqbMo6McrVEiCx+nDh/9Ewo6epGEUW2KuTRNgh2tbVgoN129SHLay5gSdPVyO
RU6gRwpNW8GfKiewn7tVYb/3YSz9ebkAfW1wqBuYGdCxuqId1dfFxFrmtET2eFOHUVXdNPOgzw1q
V/PTHGksX3y3teJC2saUrr7qLarpWZ4cayKTnPu93Zz6eVZlshD3HqUe95bPWgzRg9ssrnscujXI
nzJK0uX+Sib7ygbS/VBObtxuReHU53zF4eUfD5Rj2eX1xmZkZEZjpWEv3eoL7C1Lnqcwyw/SZKvd
YTwsrO9cHYwdL052N1dFzMmYGtLLm9rv5gFWYY96NdiKLRjRPxZbf9BTv/WsZO1W6gZ3XBF82LD5
HJ4nPw+e87rruj0omKuO5qbUr3UU8IG7vvdhGWRuSSuYwDuS2K88CkhN3CwOm9cMww+Q0gXn/LB2
n6OOn5JEq86tPRxxy021LzzrZ5/7VnsTbVdnwtiClF0/ZZJ5eiKT28p/Z1OGS2NFq/lJ10jejqLY
BpGEdTMfLb5heHKMwnusLbDJadesJpgACHB+CbxVe7uhHQznuBqBdJOlcO364hGF+r0IilmlpWeY
xiWXfk2w74QZWxKJwg1usjk0DwWK1XrftU1hPpjajA4rbZ0uhnRiNnvsc7v2B+nzUiRtJ124VgSo
EV8Ep8Q/1Jyn1v76Of1Ej1lUoFNWxqFzocmhtQD1+sAOJYjXFKLbkVMGItcY61b1cZdjw5v2lmH2
B+GGzaNBIkH2qzcmN9s3rcOBL2Vd7mHV2Aumsq2dH4INK7Q9NeIMIbFQ17AOS/TrbbvClU6MBfea
nSVqMaW+Ut6TjpZVJD0/sosHSwblbumi+gdp2oW1r6MZ4qIq6mAfuvlMGRN2GRVaJGHtOkb0YIs1
GH8EZVcYFTW1Of0OugCqWKdKpImzWYAfzrkdlreDu1m2iv1mK2+rtq+90xqERUqec+HtDAw2hthw
iEgk2isYvaTteyfbUQKvsN+CyndhnhpB8a0QZU2tmy/6rgJCHa/hWP6UFm04hx/AY8b8rgnacvq8
zkZ7aLxoo6SjoxUdDDUGLdTJTqxQ5+QY4uxFbmy1GiqGyRnco+Wp+tuhADH5BIJUPvbgKO1RR4Oi
2uo9W6aL06//GN0Mxz3u/bqx8Ue1zf5ojOYcpENRe8YOLRrsfelBU5tbT8/JEnq4tYXQxPo2xm7H
WH7aRSeWOOg7x90xuSGphXazAkyCZSdsOI3/rapcTHIyPDMrdiqgvVTbwegfJeYZF6HI8U3k4oy3
heOP/oegR38WxSZ04f7SFSzOnW/AC05y6rIpEUZpwbauXYdOxRJG7S1M834AeM0MWSYdxXFzswQu
uhUsaA1IFlCtrxU3IP9HCVXIo3h0pRFcOb+SndlvyA4yCEn9ovGiqlILY2Gxw6M1Ak7V7XTnb6Wx
/lw2o6tTZCnLifC2AbZdY+roVmT1toyJw0lg3/fRMn7cTDFVN8grogFpwRgNokVJ1JnmzdZY+Tff
8PLhlE3Ryr4FMmJ/MkJVbTFyC2pPVKjY8o4Y0eXz1czUII2qk/AGarHlzp4TdWrSsKQnkqqxbkXa
iqU++sRe2Le5OXs/IOL3tNdVFOQHo6rnY+FEuo/LoaqqGItWy7xZtsVwyJLviyElGQ/3xKagXks0
NJsvDN34iZLr1p0LOfjLgUkkPeRLpTaTbIyc6m6tseM6YPTcgBj2uUzsWc/Rh3kqKJfcPG+tx2a7
ckbrtc2rc54Na/6gq2kcdxBs+6Mv6sLcWZXmgmfBCnaTroJ8mXpdZ9JpphVkZEXsyUh27GQyapPZ
KIOGUkRVy4/QoCCJaxV6eiciXC9SxGVeH3uI1tYT9YitjttVTL3JyB/I3DECzNMaeokxJ5WKmApj
a+/GAuEBWVxVeIuTv7vteMtok3Nz4Kah+s3/0vg21edVhyIu49qMErWRj7ZpUhrZT93ogs2qE7ul
Drf8i0v4xz6iyhdtOi3R8Bhk9lyepdsVX6xiDdZdvaKLVbEqkbzHNjEM3U4Xba2TeZiG+jjOkv//
iguHF4Amg8ylZoDWD7l28vIk0xXs96bwva/ZtsLzzOzNINJ8UlTO3tr2uolntSmPSyS5RgnWtAFq
tAKT9epGF34w3hq+3d2Gtm7soxjpFbGS0XOOMQxDtcRLrk2+W3N1Sp6H7B8/hP4T++jP0q3mVhj7
sEtk0i+6Dc4ih1m1q/Q8f1snV/EMjq3HHRVIxtuHcO0/5qPo4cf6y1ydOdKJhHD01qaW6qLngR2k
ymBB+Gr4qaqu/Cob09WPTd0hyTMz9IXtUjg/0YHI9TYYYbMeFqsV33Jnm9ez2YThGrMgK/VxJCLg
3LjYY6X50jjLsVK2vSftKILnueYSq1RS4DsTwv7Wlod5i3IvFd7acZARBQgXAjTQCL+Q0zMP54X7
13e5Cet3X/hoSerQHdwDQUfZXnOQNbtIe0R8tpNjzH7cO4WUedxvIzIg6nNokPaIzi8W0L0/Wrau
zD2E0Ho7tyDMah9sXU/mvDt7SwIXpHtYGwlpFG6FH627hhCbJTa9zX0KyrLWu3XOrH5nQTy3UukU
djLRkG+euoqH2De5bfifbbjL44M0lPTTAkcyNxWbl7v7lUivIHYLbwsTGwna9i0bfa0/cAgvKmXn
brzTDDjNzdczYZjJytCaDbMMbPg4W12dXcXPRyvCLiYSUYIVH6qq9ccYo+k1izd4Jrkby6Zq2g9L
K6yFItHf1I6LjkmwkBjc5Rbn5/EjOpGxxOeztb3DVWdwXnwIV7FVN8h2vHKz5GGz2sKE9dGa/W3F
4vk+FGwUqRNlZbgv5VyuiAhkURW7DN8l/SHypQoeOWit4EEUFuV+DKFo+G5l3ljeS4TC1k1IMlWZ
DIEpt1uETxb873W96lMDGf1gZ+Ucazud97EES+CSJleo2sOIKmZXT4Ys9roU5tMIZdNMhimHQJ01
ChtGd13Esy9KZXKP83FjjF2ryMgKfhvqe43pOp579bjBa4P/Eb7As6+Zrswxc7hYtV3Pd6VvCTbL
sIbTj56yPwwBeMSnhpk7Hv/XkWE5mID20KLhL73U0/tOOYZl1dUXpzPb/SBbNiLDQAMaB0WpDmMn
6/lcuoP/XsDRK04A7TYkyIQY8N9QxawX6KaqEBYJm5FhhVDCcdOuDXCv3qYnLoSJIitofghdIeCw
cXCI/cH2kWaF4y9rFs07zev//DU0AWFqwoykjfsCthwD7S2uZ1SXJoR+wXFPCC2QYd2BgvT9g4R/
rC5rNdC0QvnxrQxyIAHoK8joLFQYb3+UV6Azmwf/oTKn5vKwH/gb+Tb0WueRrcRNMXv1o11v5Wkk
3yRmF6sR/1S9PtrXSM62c9Tu7aFfAf0OHClYmnQmscIOX/qtSRbo5MJCOZNiQqzpNGR7w3VQfrjO
fEF8Wb4Dcr96VCb+NYYQarCNTZj/opth5eR8t85anZdcdkm+LN6dJzvrduM3MgWuWNTyf5ydV2/b
SNuGfxEB9nIqSrIl1zhOLOeEsLNZdnJYhu3Xfxf9Ah8iWpDg3T3Yg2AzmuGUp9ylfeEwRpe++Nyy
OCpUM/KsxYK6O3VqGoLHizzYJMa16WX7ZgDRvklHt06+GZYcBxiYHzAGGTq+PYKJ8d1oKKJ1NxLh
bJ0CxZRRreEH2aMcvU2ddoX3kiDCNV2l3E7m1rKzJLqSWTiau8zV0mIdwDO61CBZXBqg+wDTsFPJ
MdHE0O3FLin1vADdr8WHTI8anVqJM30LQlqbfklSkiFenU5gD+NS/7ohJ3omDjJLKFPQ5VsiuQ3g
MyAIkcmjfBC8QQl3b90+7QwwrtS/YaVfAvAtmgofU8V7AAwR9RpQCIvGYqBkelAmBrJ1FPYI7wO3
Ufdpg/PhpkubJL6wNxabch4OxA4ueaYxS/ZYi25X5RoC4EwW40FopM1tY/RoRzVOOLp+nk/NeC9l
qjfXThbE1EyUdPwPOpwzThHMtM6p+NT5MaZpKieUCA8y0vQ11aTZSMNy/yGmLL9/6cD/b64YViKP
Q4OLQ3h8DLRxbLLURM1xQBVzWE+TqYm9ksKaJ10YEHHpPaS6v/be/W9QGvAzKBLjZmPxPW1J8l80
ZoxJdaet6VFE3hqrYedfZCWtmzrM0CTSJjFeuGzM4yP/v2EBDYFD4x9HXczVoQjdKZbivvRNgMa7
UONOfMslkdjXsEL/GwiLDmYIdgbSw/Gi4heo2ziUeS9c8IHuZxkKF35K3zxYo0DQZN+akuzXV2qI
3Ievf0/OpYGxHr14QuXjoc2Isow6Zt6LG/blrS1Mc4vaQXvTZ6a+bjVlvIBjObWmNIa5gXBhYQct
por5HnWcqXVfLOLXfqdZaYVqHuCCSxjCUwNxJD7M28EELfXILLOlNp1J9wWWY78DIhj5xaT0VGNG
xadJmD7rOYTQq7AuN3XWK//AeIHvFNqt3VzTxa+fy8lpq20pjUud2lP3BahiHHUhLoE+X6xBlU9S
DrJxX0JA1uq+yswkvNadtpfPSdrRt4TiLZ9wmzSqK5OALtx9/ZtDrQDwrWF3aC7BUk7XWbEzacGL
U+XuVUFmTNVYBNtxsC1S/2C6cI7m+fz1dH5sbwMnPAgk4PwR8j7eYzWVDSNvGK8hlHhXhaEjykru
l/brWEwKsRpuYP3NALUi/nZ+qqd2AZAi1K7nlweBseOhA7SmABvnykvg0GnyDaWC4g/Epfn9H8bh
jSMcwjyOMGwxjuGUuRNRkDdov16nonYyhCY47heOz4mXDRA8JXpg+4ikLYXJy0ibtNJSvJe2wcYX
V8z8xkA5ZIt/Qfzj/JROD4VKuEGoT9SwWLoib5Uyn4cyUNS/7nL1PQ3q/odoeEv/w0gUMWf4KXCR
5fWuy9xO9CoOXvI4atdpUXarWnTqLXs4uPBUn5oUITup0/ypoD4cfycM1jvc1Th6WmxPK+o2+bh2
YlFEq5D63Pfz8zq174lCSFy0WRhx6bBA9aYxpB4qL3aEwgz97X6KKYZ2U+GnACJ33kS5YO8ZU3nh
0y1i1Y8Dh70n6SEZignb5HiWBqBoTHDi8BDXTv3G+RBoFKnvQurerTa3fYHl4Ac7xKK6bYEYb788
b7i8pIcgGpi7szjvtL1G0YYdsuC5V3zH5nMY/bHzxI1uddkvu/Li7/Q1W+3CNbPIReZZU4TmYUEn
TOcpXcw6pRY4hm4aHTLHLV7nd5pmZmMFKxuE/hNRQ3Lhcjk5IFt2vsJRJlnu2zZwqo6GPHFtOJU/
qykKHqHifdfyWTORuz28MMHPl9lsX8yygqydNcMXl0yVWS4od9V9Gd0ieQo0k/eKIMx4++LnA4nD
l9NJ7MjrUCNc7J6Emg91aHFo7Dr77hWaS+NgcAQGF6PR3qil4dLayS3rwvQ+HZfFuItnUTe9ZNBI
8Q9ZaPEoBI71ze378ipXin6TIIAlEWMJvvoWzoPOWv1wbWa49GLQbGBj0h8VB8isyIfGk7lOa0EY
CyHvyUOF4at3HeNBs0OLcEYOc4cfL67Wqw2osVAcbCuyuuvKRc9p1ba2UB5QeYmzrx7FeTjIKVxA
s//jUrcUwZUSCmFaHZBNqtYpNtjr0hiL67S26qtSmLYPrsC5cC4+f0iOvwo/m1uWfeQtzv+IcEJu
WkN5cLEpwU3Yu0EeoolmYZXEx0VEWdHXqi+Q6z7d7AaDaipPKjg/IFKLXYt5Mkgu3SkPmterzjqy
tPYpGxN1XFftxSzo5GAIefMp6Uh9kpVMhTV2eZOJA9Uc9ycwH/HNESglTa2iXhKC/XTq54n9Ndb8
53/hGrvYrXudEv4hG226GhTCTCrv6ZCaF2KLT9fZPJBNQEigxgIu8YP6JJLaGnpxcIRwv/WpLLbx
ZKd+4IT6PkG460KIfmqbaNBOILfPgt3LAGPgNUAjL8BQk9rSDihqskOibOxneTzrxikb5VsVXypY
fYq9meTfgy62CfLrEJhnu/u8LqdbdgacaifGvH3jjnXxE9ZY+B55gEu63AouXKyndg0eJBDF5lIm
rjbHXxIxQXfADhFjaKNoJqrSbrceOsWxgUEZlyC4p7YNqDnalWRZqBAtJhq4GWTXpC0PllJV35At
HmlqlgVdwfOvxckFnd2gUdeZ7cMWh11XDEeZGond4oiGjZd77Sr0pj+1GrwPpaOOgOAs4JKqKC7x
XOa/+SitmD/l/48MWep4OVEF0MNA1sWhZr/+FLPfmz3l6laXobjOZOc9T4agvVm4RRb4ADWV5/NT
P3Vg4EaAJtLYvd5SPtykGSFEbGDg3ls3UALMex35jI2eSbptuGn9Oj/cifOCr5UBvWU200Cc/Xi+
tPBR5jKz4hCUdAqFOuTTSrq1vuLySJ8dtYYinASXzIlOTJLaMhnAh1X1J1V2EPpt4Um3OKA3MgOB
y+BKi9RiHww15Kl0sKcv+6dDt+MhBqsA7BBG/OLCg1JTN3PkeChEm25Ap+vVdU1D+xJD68RxPBpn
/vO/LtbS6osBVF5xGClbd75qyPqqk53urNKW4sf5j3dis5Js8934GA55t3Y8mER2FKFFauSNISrN
76Qnd5qsm99BOYQHqN5QD1Zz1R5UGo0x92kuEHtX53/EyW8Jk5rQg/sdfYnjH1HLSosp/vIti2Ck
tJROV2EbuNcEJMjst7ijnh/v5AoTXSH5zJifgh2pKVXTd0ZxEKB/NkrLLbdqMk+/nsBGFhfCx5OT
QxIeDpjqUqGcj89fn1O3qjawgrDkIooBUEbl9AQkTd3VSDrdp2MWXjiOJydHhgX3krNB6nE8nubQ
bOonJkfLtb4dpKk0KwEZvlgr8eAZ2/NLeerww6WgPAiGno7vPPu/ZmcL3amzJi4PnI6BNmuO4Wfg
qN80V8pHHvWJ7mfj/Ht+0FNTNHFGdFCD4X5dKkOEtor2TDRyQujI3HlCU1dGn1jArPN+d36oU18P
2RlUbuAZo42wmJ9WGknVjxGOwW1SDCD0k1jZl4PUxjti5CH4pSIHpVxqJ51cVdNhQFpYpI6LK8Aq
YR0gdpYfEqGqz8ipuMZVi9zLOwJU7nMVpHelGjnKhZ164smEWGdyj3/UVpblXge8IGT0Jj/g1BX/
8PAtWLVSF+7a7WMt84PC8qJVNLp6eR0pOUD880t9ctKz2ybC6KhaL/mh9HrAtilqfsiyEqRIEMxI
/9lBVoFsvJHoiwKt7QxxofRy6gvTnGSRuQi4exbXuqMiUyzA/8w7ON8Fhjuh61GI66TSLR8sq/of
pomqB3cBDSCYmov7wMtQbwZMWxxwkshelVSr1rXSp4+T2nY7q+1UVNL0UFxgUZ/6tuzhuUE9M87U
xa3gKmpgSNfODoMexH4wFsqaMCh80dQG1fleKhtpmC1aulH6/euflTAa+Rrd5j/qYi8XU21nQWNi
ftO1zl1TaC3IDKw2V0KIca3XuVh7lqgvsONPvGvcLohwzKPSml0+KR0QCgXGzWEO9q4h6fZPPT6N
62I0YKjGjbB79AQlz1rkBdZTVHfO+/l5z/tmEQayhwkYKHYZc8fv+Gac0k5Tg4pfUCBckezjLo8e
6J+4X7bgMfiuPOBz34u0b+mFBV3CrCunxNModNzal9ko5a6eUCqC9FIW6fX5aZ24e9lGcDERBIIY
u/RIpAajU463k4Nhueyksmwj/RY0UgDTKC+zCeDN+QFP7NyjAec//+uFmfrJJl+20wOCvua6gaZG
Z1vxmhdRkwTWXVNeF0DS3tOqnx7PD33iamBowB20UTEzXz7dTl3qaepU6cEIWxS+bCndFCFMXf6s
vN77B+1k68KmOXEHMqKj68jx0MpcXsG9aw+t2ZjpocZ550E1IsfcoDiZvcVUJv4tlA7339LuLjFe
T52Wv4ddrLHsqkLRMPcDvF+/laJ0bgqzBXsJQr16E0F947rywWobuS/UuKw2/2GZKUdj2QiLnEDp
+As3xagHOvKmh6kT4WFw8psqD8e3VjXHK7N1+i+XujgwFJ8QtoKXCADweDh97CHlI1p1sGX7DuBq
JEQJtQP26dYlO6CTe5cmH3cQZjmfsA2alEHhzV5cID73QSXyvVEHg1w1Siiv4jaG+ZBHgQtLvtf+
yyz/GnrxSb3Kxfm7qbKDVicdvpuV52w8xbReWsLAC2Od2rW8kx44T6QzqK0dr6jVzazP1EwOJZ4U
jZ9MetvtdSBXzbZWHA91dx03qa7SrOn6/NY5dRtR6ALgjxAKeKfF1ilk6LXgjRMeU2e8GVDdWblI
sPw2ZSMvxAknhyIGJAtk74CqOJ5kEOmB1CIlOeAgV+/camp2Hez+b1kzdE//YVa0UZkS4ClesOOh
lHLEkyaJUmzp8wT1YWBjIJHN+9jhIfkPQ2GOBUaKyg/ln+OhnImNC3GXC2eqIGJ26Whu7ciU6Fll
Tjn450c7dR6cv0ZbbBQ82gYcd7Bw0yMBCUAKGLh3SN6afpxh5wHrEtkcrdGdK2E1xYUQaMnERieH
bG/WxbBmDRKO/vFcJw/R4bBjdByyNQTEcUVo1g1oVAE7gL7VSg0G/ZYynPU9jxtb9Scnb/ZZqoBW
O78Op/bSLCBkWxYCd0gMHP8SvZKjllRJfsj7pt92uEre0JivN7aVKpds806OBc+eHO1Dx3ZxEdhp
K5xKUzKeFNCYcS4TzRdxY/hDBXXrwgc+tcYI8ZmovNDAnxsYxzPLrEYg7V4mB/qm7bgqDC3tN6M6
yQ2a6BJUMjoRvQ8h3B73WquVwGIjRSBx61Tfzq/xiUuJ/JC717F5TBEQOv4loZdEQ5Ph7o4Eu3Nb
xD1C4lDcV1bwO0BpgG+ew8k7P+aJgIHmt8tbBtkBLNtiremE2dMoAHhV/dC+W41Wa1unzmPntU/q
ykNP2S3SzX8Yk6SJLPWDYb+YZ6uXqq5OOLHjoJLsg2koJc2TfrhGuV+9DzsVLb+vjzinpniRoRnh
Li9dKwvUaLCD5KDA5Fp1uuLuYJ1njxZRkm8nIdTk8wOeCKVB9fIhCRGQb1g2p4BOlqrTMWCiJYBn
AXmXm1TrNfXCUp7aMkibkgCTdPOgLTZvo4X2EGouS4kn6TdMckS1y0uzD296Wpy4DwiX2mIwdM7w
1ZE5MbSmZvwaZSJQDcebFW4hekmgpQ8FWtfkvdTNI78MDZH5mYuWs2/B+659yyucf86v7ac5z/uG
Z40UDbUTmtXHI4f9qCp668lDiNuR8B0twUjOVuxomq2EBsOHytdux067dFV8upcYeK4azdhgHp6l
flmCJVCMBEWPZXBb35WYuoSynUy483n/6/wcPw81V99MXm5AbDQbF4/cEI81JKDIOaRmM77kEIKf
4jCIfK+DhvIfhqIlzI0DwIFTcrycVd1DOdMS5yBpffabEtoP8P3IGm7ywkzX5wf7dN3M06IKRtQM
7gbc1PFgIkGjckrM7NV1I8S+m3D61+wRg4satfwx77NL8eznzUIqi9ATHrZUpT7pp0zCyJq6TYvX
PrLyjVk3mDhNuZffZJ6YfvVGP+wQv7gkXnJqmuTxwNIQgYXfsfh8QdDaBSzA/LXyantdFCreAY6h
g3z07PxaNEl7yS7v9Ijwz2aEzMwsWCwsJzGhGZ695mLqV8Mg3bvcwRInGpNiK0q3v/AhP8VFfEji
ZhdxYc4/alrH442GLXplcPPXwZbBZpSxskGkbfhBt0Vua5TcEZZOh4TEwQu8C2/W4nIl7SOL1y16
Gw7IzU8pZ14k8EOZ2Heh1XhkTcgrXJ/fpktWAiEOMRclCp5FqJ4EPcfTq6xRkXZjaG/aUI3bshbt
K6W+X/o4qTcDSe6rGBplm7pp+4O6Q3ObSBiJud0+n/8d+ryMf5Vk+B3A/QBek8vPfoRLgCPmSiBF
1Kn6ZekZsksrQ8nQ6QiNSLY3Unol6I5yss14Y9FKGrdemoRGs3KCJukfIG9O5nUo3VL+blvIFeu8
9VwIc3b9Dj8Wnv4MRhm6nRKXABnAtnrdPSL5zR+wutaLVFq1WWlm3t0bwpbx7wtTm++V46nhTQwy
xkCMg6tuee+0dtuLONDiX0MP3PkepEP7K0GeZlgR9oKtHx10O9I2cS3IlZVpbCp7UDNjU0DmQzBf
FZr26MRKlK2mCLfc9Vgk4ejjNgcfHVWBNLjXgFSXuySk6LEzBmf2uM31XPsGRzO4d+zOsC4gJxaH
kLce4AQHflan0si75qLF34UfAH0B5L3xDahx+aSjuoYviZY6fqt74dYuugslQzRwlovoEiGTb1Hy
4RCqS4SRiPsCY6pS+WVlsbAwlRhJxFYA4yt7P+UDVJWqM73Qd4DFaHe1dJu1Zxew4KygxL1vrtbk
2zoJ3V9qFCka2hFoFuG3NHauD29YRNtEieriCb8EtBf6cgofLIlo1K3l4lsI3Mbriys8ZrXipcE/
MLypA2FO1QOOIaJq73CURNEB3RL3aUq8vrxOS5lbtLATReSr2qyH7opuTL1XkyKHIZkNWvw4aWF/
V8A6cleOIpN3u4ni0S/Neno2C8dR143ScSYzdJS3yTgO3XWbK2lwVSad3vhDFpa3ZYY9SrKVwhvk
fnCnWZqjN8bAvi8Rhv6dUhbrVo4e1NXGMbCbehvNMXZXTZo52ELkKVJDA6woM9na+E/F3+GBZK/e
yJLd4DdXO35lYQd0h2hhqUuKBTgf4edtVZZyY1SB88shPIo2RuVlD1U9SeR1giCxr6w8TKAde5h8
7QY31sS61cFNbpAl6cXGZWPDW80G76nIGl3Au7YaD563CodztHCJ84ewMWZLG2OE5ZiGMt7VCnWa
JEom5anhMQuuy0GPMUhDbCZ69qpeuJtCsyN33UjQrbcFxMusWCGY5HWbUEtVjM8dc3BuOrPUHJoH
eAX5VRUk5moaB/enQZnUvnFG3aueyZ5MeY/xW2GCAZjSvY4CRvFdRJzZW3QShnvVqqVcZVaEeU5e
IbOwqzp98HgA68ramEYJlVmRnpPcqaiG2vcibm3QvWg+TddoCyfeqnUjUOz5VJTXnTkoN7GkIed3
qFsUv0IRhdIfeObfXbtxRr+yS/HI9TmvWmKGw8Ys9WjERRN3sHun7Kd/QkSV5C5oSwfbwKSE+5Ui
wFAH0C8Fiimuz5tlj1dhFAz5/dSrCtZVRsrlKtYKJkLhnUlgEjxriasheFKFnnZnqrVS7AKsCXGJ
NCS8vecwz5VwO3TVEL1pnV0VD43qZG25btoswBcygIUsVg5CEMnPQIlkhBea1jil7ud9nFvfVaCH
9k1eArHaOTh+IRLRkT34HD3ZPqsuerXhVp8MQ4RoUCgOjpS5bQb7vrcHVDfqGCJf6Ntdhg06cgFu
7L3UgZ5Ga9j4CLXAtqTZOUah+iMKa/VpojkYrmruhWQXczVr2zZX9T+B69U3JroQBqIF6dht9K5W
DRwLlbF/03DYBI7SqTL50YvOujcVI6puLcnbBDNT1WmCow1d7xHhwD82tHTsyjvPBpzT62WuPiHP
mvyRQF2texUJNKRqFNNeDQr6T7jXJRbkVDfSEPFx7HcbYtpLldQJssVKpKE4Mk6J5QfCwLXIU5ym
WZWZG4W+DoctoQbTlM2K/1/fZmYuBgBHE8zsZpzkb/S4kINoUiV/bAAuuqj+Yn91XdBsGVddEwYD
MlZFme8r5P2arRq10W4yUHha122Llao3tmNbrSi/YptGUFWi09737kOnTEq1aky70NZmYJXRlWEm
uplu8EhU7G09qVW662AuNWARsCGwXlFty38Hncm5zmTWRGu79jrzAcXTVu6zWg/MW9Ggyp5vE3Uy
7X1cB9GLlSVjs87wFI22Vq2bhY8olPWMsEmCuNs0Op27snrUwcJV5ZJH+zqU0ofQTIP2kHkgl3za
RHqyCit1nh0u0cqa3r4utkQB+rQRkivqW9np3bWKVBxJG+5tvZ8PUT7dND0Whw9TE4lNmQWpeqhp
Hv3L82aGP8JiHLeD1hTq7xbXRN23mgmolxWFWXNlial4VHG7tSAS1sms72BKsR1pOXW+sCtzgNoI
onGFk6gtYIyDfLzO6JJE6wLRr5cCjMd407dI563dzDLlTrbe+AgQIUZ3BwGZ4ha2dOZuBI5XNj7Y
PftZy0uk7ugjlvUTjm5wd8EydfYmUAsw6Y1wFO226wxy1nXTo3HzPuYyi+9VpZqcYmUNSabfhnMh
FTQAcgMrjzdD+gHZjHiRSS/K+MoBMYmgBRJGU34hpF20M2j8wQADX4oyLS+5sfQqpnk+S1Wk01sS
Wk13XYZt9lxVWigfAiPgjLs8I9qK18YetphyGWKVF9KVF4L6RdY5/woqfMQtIAnhhS7ZfkbbIfoc
2dpbYGRxjFp9dUBiKi2gmGR/zod/n0IlhvoQK7Q8JMjp4R+HSpAXkihEOeqNW7E4NGMb3jhRXP9C
EmLsrgQCLtH2/IiLjIXJQTEG2G54ZO5wnxd5bppEXUpgG717mRlZK8UR/b3W5dotrn+calEl+J0J
g5e/1S65D31eWIfqIsWKj5zQWgLsCqunM1QryXvbiqHy09GOX9GAGlDTzLJLOcO8dEeBtQtQ+KMn
B1DI/KTR2tSha9GfSt7CqFWeEjhR7R1vR1muNfgMLhJSFHKvCquzvIc8z/AzrtS26jZ1OBGUQcmF
WQCnrNohoiaeTdDAHWXe1uv+DfrILc01Qlwy/tkrkapu4Znk6i726uafqrDtjHvTzcubCZBjd02s
VxgXsK6fNg7GBqivkppxGEl2F3WnLhnsRqBQ/TYRLdfza66Fjym6hDc9YjBsWhy26s35rfPp8zEm
8vm0VGHfzjjb481ay8IddQq+b/OrhfkmvdR4j3pB3a9KL5TywmVgLVMjFofSyFz3hwXrOcvaWthP
RT5Fsfo2JOhdbYXQCvk4KE0/3VgkMv3GQrgAVg9fz1oXeub+Ap2B3iXNGdhSo5LFSIokMDqz71Fl
kKvjz0s4dq+LQmrX2Rja3tNUEaLHqwRN26JAYsOIxJ94FIFFeN7BThhWpQzU+IfgJQs3QTo1+b2H
albuo/1ephtd6hpWqFaPRZtZVWAnBV00khyRNPsyj2atllpY9WNY6KUsVpMxyBJBM10NfcWuFcX1
a6MPkl1uAipFLS3QcfuEtKlsHD3FvdNv7U5ztjp9+gmRIbNxkIbhsqBAvsk7qxvKNZ7MBU20IBFd
82ROPGEIxYZ58e5EtdV8sXYFLncmCpLeIUMPjmB5ZcVSJIjs9eMr/QKUizDnxqg0du+dyXgv+0y5
0OdaPgk27DcSZLhcFFJ1WlrHmw5vxEHro1Z9RfbWjaG8p+F2VFL9Uc2sLLxS3alb626GGEoaoQm5
wkU2NS9s/OVh4zdgIcIVTQmEdttS8rgPEdnPvEJ/De0QzUM3TZ8LjKhXVPBNQg6obKvzJ+1T4eVj
RA42cI3ZNmZZ+EyFhvRi0uivDk7XKJejGJtFdbztyyBYKb09XWEYp/lF3P7EKjSZtRIRc6sy7cJr
cWLmrPzsmTHT7ek7HK9+bkU5BzwzXoM2jncY3pJddPX4DeCVeiNb2V+qOH0682DpqfHwQKksN6/F
8YD16Mje6m3zdUw8nLfbzL73yHvsG+g0DsLPMsH/tUXCKrsqSVRIcWul3kg026Z10INP24K1CC4U
NBbVU5ol/CjM8uAxUK/9pCkcKnT9obqZr8CAIl8vCmvjlpVE9LQr+l95iRbBdqqNQH25sA3m5f37
DZsHpoMJ3YZXE3OWxY3bpCP4Nm7G1wgt3Z9gTOp8XZuNuK6i1vA2UYl91zoNkugVC9D6he4p9vQi
ULUvvjYfv4PxAStRmaYmePxVTC8uE6sfrFfZdHjR1rrjB15ko+0jKoeg0y1TeXV+7otzP6tvmybl
sA/2CE3uxUZQERdvvYr0rlH1ahsEo7YGJAc0yjBqf2wqZw14obhCtgal4K6Nv3bkP4an9kfRk3Xn
Kyze1yTImr6kbLfXjbS4Kgt8klItR06Jiv1Lh17AhfEWW+zjIp27nbQDKbZy3I5XWIC9rQtlyvYj
GlQ2ile9bj9B23bVWVUbenGOjHaEXmNii6/t7o+h0efnVeRen1tZy6HHNCjbMAPMkqv3aJ7ksW9o
w/gDIomX+IXZ/Ruq0Xhhwssr7mNY7jbY4jN6nZzpeNg8cO28dsd8n6vqaKyMPi2vXKqXT1HZFwiE
Vba4smtKSGur1d37NO/QZRKky7/tGin287vt5K8BYgmqk7sHau3ie1s6QGsXwNq+bZQInxzwDJtO
ZsazqaASD3fQ1mcBNm/6qaZ9oq/MnvYFQiDVlDwYkdleKGkuovSPxfHY+6RAM+pziUGkqyA7NVfz
fZv3f2K76TZTUSPRVgaGvZIhHr6OjnCrGuloqZ1fivks/3XnzENz17MIXPwQDJYwdDjGFDBQNNwr
kVVd25EGt77qnXezKcMf54f68ClYjkW2NTf7Z4uu5SnTdBQPO5mWmFJE+c4wMoVADlT6tzFKy/K5
GeryNVQdJdoiTSxixxetFh6UFnHKGzNDvISiY0LNkcC7+tPbnfNDGlGqbVVokeP38z/21LqA6OEN
hOjgcfSP92tWTW0Xp43Y96igPDdV+DMZa3lnBHZwKfA98QVYEuS+ae6SpS1GQg67cpUiFPtQUfXt
ZIcOaslRLTY5cLP0wgt/Yqdx5TArDj7M6iXywWsalJkNNFc8NEGQbgSJP+ywgQnve6XWkFjvjPz7
CAtNrECZu/2FjX5iVcmyERimbD+3CBfhnaEmUyTtVOxbKmMPMsrtx2Zq+ldN7Y0LscXnmTLQnPoS
yCHjsUxflJJaXzMWtKt5b9dpi+2sAi95V9ORvFNonN+p7fQDfv0lF5RFJqrOrFUuFrqRvCa8aYvv
WVFmcwIUZdGdduPbXLKfSRYc88JSfnpCAD8Qn1gcJPgchDrHG7R1YzvW1VruJyfTNkOr6JgD1NOV
CtrDb+u6uR7C6uX8oZh/+tEBpmRhzskgqg5A65YyFdSfU0fYltjXuhpjO95m1aZEtvdZHbABRfOu
dB5LUVPkoisCiimts/af8z/hxLTR7sKFBczk7Je3eEcaNFgjHXHUXQh0FP30nhq3pk/TTQL7IfVL
UBSUGovuwm76/FFtRMM+qE+4gH3SmIDIQkSEUNy+1AaAH9oMPDFaHAjOz+7zw8TeAUGDJoBGN43L
+firKjFF8wnX933k4Wj0g7QDp/UJ6e3yZz152rAa4yRGwt2LNWWXunrRbnuk7cKV62b0Ta+FxOr5
6fyP+vzVZ/8xeIPE51gtLWGjtRi9DinIbp9Je1jpdHzwnTfTYcctUxirwBvSP0ES9BtsjsTOaHGm
Of8DPi8+P4BsDFdfloXm+2JRJILN0sr6vaaGxj/GqBhypdDn/fKJgkcMR4pWO+UyYMfHw2R2X4+U
TLt9hzLqa2ZkPw3o2Ru9GsSt22LW1PNO7s5P7X9c7+MzBToAFBPIV3SUKAoej0olnN6FrQ/7kV37
iPejAN3D0ZcrrZoFSxVsop5jpzXQrGwHmwBRC6ptAclrXAeWEeqrge0a31t0hfdFZwbjasDoxPIN
q08I7dKmcda5NgSqj2Auwp01ZuqYV2D3bhJ2NZjHOk6dfFfhEJb+kLfaTaupRYA/6+B2+Sqaguwh
r7tIfE/d0QP9idrx5DtdK59D2qr8VUjUie8oTteI7fZxbD6byMzLBw6Ue13EY6r90mo0Jf9MoJNS
f1AwYdjIuOvtWyBenraqB7u2kd+u0EeP7UjNN0i1tmwypWxf2iAUPwMhPbGvrNJ403W1GcFjF9Wo
r2Z2fbGm1IrykKjwsYQAK7MraLtt8ULMqfwpwEV517MRK1qqLEu5CtxWfWm6fPg3Kgfv1izw11ux
91oIVKMzeVf0e1ADDC2tu/WGWK+pvwT1DzMZ0+e0c5IBg/sAmrLVNVZH77hOh6sS3+dnha4c69Xn
nI8JNwVchDAii14mfQj0K1TXk+FPmsRRtRkGtcug1+AYsTMxIXvLGqvHAKKmL3uH7nv3ndafUb3G
vdc9BnFUBOSBFo4DnTOF04NwhV6tDL12+kddRKmyoqQQfw/QLUz90A6ydGNWonJ3WjWbnwJgxSKx
ifsIJx8rzut/WSR0qSt0awqfFDugwZA77q8gy2R5Ibr5SGUW+5tGsTfnVXxMmOTH+3vSu8Emtqz3
rtGrPyM6WNEqDoTrUatrjIOOv8Ho0xEzqddmDrQn3y6MeYMJqT5klhfiaxO0cqBPDpBrm7fMfpdE
kxEnK5sUBrVxz6AccOFcLioTvOL8Sz4I6mZ2Q1q66KZuHHajGjd7ByDu2sabuMM0PilxWJDyRxA7
wxMajiU2anV+37hwjPGO0PZtWru/rJwu1Vfj9Pn3gKqkQIoIIwCS42XsMhNFJd2usS2IhZ8EJmDz
UemttRdq44XHbokOnic/Nw6w/WI4sCrz4vwF6cDXHmsHp2j2HG8+FO/PQNHXbLzf4D+6x1zDk6B2
SZKdrMyfoqGKtkGGNt2FvTNffYutQ1+GK5OLnxxlmap6JIqyC5pmPzajfWUOdXeX1028AfvxRfEf
ipxcvoCqVKIqZAGW4j8QITpCjt7c59DFv2VpgSFGF47cDFkZzYRrgaDN+S32KZKBw0hewSIDGqWw
unxuROG0faVXe1OLrG9lkpe7XE2UOzrH0x9qUPgqpOJSOfdzgIGgEzhSYvC5KUQ36vjTJl2hF147
mjeUmIJwVlKxf02YQSOUbCftb72omnBrxVZT+wS34zuAaAnMCGWSeDa+US+8uYuKI3or9GpQP4LU
zuml+H/8c/6Ps/Nobpvn/vYn4gx72apalmXZseOUDSftZu8E26f/X/D7LiLKI06eyUwWyQICCBwc
nPMrU9o2ZFWOdQQUaRwmHiy7NjWVjaYLZa0P+GLeXnSZFV9sKTpDLhKiFjUm6RQ9m/7U2Q4AnNA8
1p1lbbkP+l/0QIF/T1h+FlvVbeLnIIzK+JRnCUj026NffXI5OjApOjlcfvrcqNIcG8rbWC4dfYtD
LBzLxZ+77o+1ZaHMj/5y9mQCb1MXHn0fLDLCGhI8SDGTit4sBFvVYLidcPUjtineOgM5Xb+lJIq/
0jDI1bcYYP6n2xO9Shltnj8g+MBA0JCCh3P5WccQt2XF87WjE436m1ta+Q7lOX3fjI7xC49TD3cn
PKFQ/Tb1vUlp7x95tHJfeWBLCWCyYQbD/vIHBH2TUEk0tCM4EcRaBmG8KHUKDqAslLskG9RDagfV
qVSLdkl/4ipq2Zb8vpArkDelxjY717poM/7R044JMAogGoE+veq1h0p8gNzvQr/kOlQzGjxw+hSM
Z5OjX04USdm+EMTiI4dV6jYrQO7pbMKXJcfd5MS1O8Ur8z8VpgkveK/qPYpKIA9vf+/rY3X5K2Zz
Nruo8UESaRhH+cEXq7AJmQgE01ce/WH6pumluS6zIKgRd8mDYuG++mjFpayB/OicsPkajBm+DCCP
teMgfFBqeD/gR6Qr6h3IAydaOMMfTJX+EN1YHkI8go1ZxAoyO1PtytaPodonxlGoLsilIgsOeGHa
Ee4j0LN9FG2jU+rTAlz43tdHmRodOHJJSoIvMi8ugB8YC0xq7aOCYK8CdG1IUN8U0XhGQCrahKX+
j/BOqYglhUbZ0h51I56mlxvMxdnMK6iVHo08K7dplwfNSlVz7bkE5b3tFF3/96/J+14KHUH3JhOR
QfSv5MMUmq/2ae8cKy31jsbUG9lWQh1V3LTaamGwD74mcFwIOZLTirSJ/P+/BrMVZAUskHHHBFL8
eTAS+wWLgule74B4JWoO/6i1kmhTlL6z8PS72rWkVjAPwN4QlSk0zobuO7OFVT8Vx7gITHBKcO7I
jJOpLDaOXmFwc/uIXu0cKt3sWAKCTn8HCvrlTFUMykht1IqZJqX02IoOGMknx6gywkOKGc2/riyt
M8IgiAVoMrCPZuMBgXKCCY+6o2XFyq4EILpGIrddh2CBtlqRaF8SJYw+a0hFPN+e6fXCwrOg8udI
tX/i4mwDeeBdOng49bGNW/1ZtSfjDBQuWcd4oJQL+cTVjc4s4QJZRF5D7qLZWEjG1Z4XmfVRQDQ7
wKxK7mtu87VVdXT/wWhVKz2ulqq4H3xLmuTsHwrGtE/njcIAvmmWo71+bLLWCtYN+MhXwKbeS4f3
xha21xI44/qakerkPAXkPEFez0MsuAzXVhStPSq+mX7CMMSvf9lq7GhsWTunzLeyIxOgp2Vl35rM
j+sDNGA/9KhLgbOPF1b9+gsjPIy9OKpZNM2vAj6GZByt0B2PtV44OzWTNrnB+Iu0bSneXufLcJ5o
yFBLJu6y2LNtXLSZCGtHm44BNYTsoE82j/MOxYi9Dgo9RECTKvlmMAJnW022Ur+qE+kMDkOFOY4r
kJpl/Pn29r4KWfwiKD2S8UIKC83n8iCXZtqZIX5ux3JoA3cd2VqD6EvEE+mIfZyer0MYLNE6CIEL
oM5s1e7r7R9wvecJlEQt2pZSgmaeQ4+ZOwY0y4ajCSDxbXANka/pYqT2HQxo3dxFWJD3363WNRaL
CfJy/St959KDzQiHipfae/fOuJw7AasFbRkEZ+FZ1XRMHT6Bc8T9CaOOlYKVZ5UDLy6C5Mcg8kRs
A5RV40/YuCXeixbXrvA2pWW1uJ1IGQltIaLPNwufxKD4T5r9ThamLH/58wY5hNn5/TkAt242DwPo
BHRPgYs1zp1bKP0ZtY4sNCnND4GtbSefAi9UjgoA9EFpw1asWmLGtHR8Z1uG1WLLkCARMUgakPO7
/F1ofngK5rk4uFLIQzubEnZzF6JxV29q2+mP3WiNJ0vLrHpXdoC+loop8pD8/dkYn+Lm+yuedPxK
sbyhm6qxLvqD9DrYZ3wGm8tAGaZfXe4Ee73shnQHQSBJslWq9Xl5qD0pvem1/rAGhe2nC5ehPCPz
H8TrxOB6IKfhWF8uSA5Z3EcjwHhIcSq8ax2KiSvIf93S9TB7B7HwsIzplLhwYmGrzi/dFASvjc6n
8+CkCraXpnAG+EdWgtZnmmNwvu2yvLAB9kxtthonG6WWamic7N/i5f/7GVK2jYoD6vnv+/avLAf1
hamCL+M+JBZeaKtM4Uev6ioCp+3lFsZQtwPE9XZj1vQupHQSmMz5M9dLrRb5DNt9EKY+7NxkhJBk
Kj6OwkWYrCuAehuAyfZGbUIYN/8+Nhp59Dcp5sDNmL1EIlEBhocU8KDw0o8POaUr+lB+rx9C+ALK
Xcy7z1vBrclfLG72f1QEkysNrgDYGG0Ekrp529jEjrobeZA+IFtt3ZtBl2+IWNZuUiDm1uOo3MHr
WUoHPlhvcLY25RPaM+QEsyREI+Bbidoizq2SbGxAxyFYQiNp3ECSi49B0+OUhQX2s1H3GHzcXvDZ
bfA+Y167DqgZ3oBoOV0eJbyzVbzbmDHHtNw6nZfejbFvnGxV+9LkoGipoLu722O+S2NenF/g0zqd
T5IIqeI5ZwhiGRUM0zSOUGoCI96Msdm4Pw3V114Ly8xSXtqdl60irevs11xNRuRq6pIOJX2Y6CkD
Xv+CmW+afpomCDfr1ApGZCXGwcmDLy3UzrpcTeqkibWnluMeN51piaE7y2A02ZkmIlB2lGYWtH0u
V63uXKVwW814wHWx2I4ejPm14dXeSagRDIzbyzX/RBRiaLXwvAFnymLNm4qqnk16TknsGGANutWa
eKKJVPT3EC8mvLZj7ZPorKUyyFXoY2KSJgusRZrKzBOnIZzS0lRC+yScWAtWegn5B14NOqrq2omN
rHxtM0NtaUr5A82uFNQnJpCNMIxuQRFmfjyYNNRr3lkcEBZ9ridfeAO2mdT5TyMelVi6e8o0bcpC
6zt7p8Dz2ZeV0zd3Y44B3nc9gj63GH/lffL3fqXih5A23VNeerI2NTskpm7nft9U6oOHy12w4SOX
wd0UN7hsxaJyFOxopuQYj6oaHKjbap/rPidMrkajCay3HuyjaqyhlvTxY+0TAuAZ54UzrRu18oCI
emE0iLvcr/T8jOufPawZ0G5eyyAM7W2qGRg0Uz8KjefM7ydrPwzd8NUCdTocHF+o6jpuatHtAysr
IMiZoRFC3lSDc0OKH+5ME/PudZtC7V65xgS1fJX7na5WNOhA1ncgxdsV7wfF3BmZYPG8sBleS16c
bbmioZgkG8VqHFxdIZ9i5Gj2fao9p2owHOrAC4azZjR6vdWN0DA3PUafzre4n6ZXNQSpttLCLDHv
/vFAQJcjTr8/oajGzgmkWMlKsw03fAhwVdd2lt5V56AylMcGj02YeFmFWBlInU+3h5092zh9xCq5
BUHU0/J15Eb96xo2pqDPGqv0HlyjggCmJM2hyQvmmGOd8pzgpvmPHRRGJOGjciEDsFQEmCWkuRfj
vqHH3oPILXfjO5RtRGv1GzJO+DW3Z3eV/TIYav9oqDM5RFXmYSYZaI81dRmewLlN2l1iRaDXQprJ
xmqitTlSk1MLd1PFYyutUx2oU047qskmssLwKE9xunDyrxecXwTSiTayXIO5hFjju7S/gz445W5t
/RwDLf3ME51WeyPt37TWWWovXIV1uQSEPQpmNA1hNFx+YbK9IfJ0IzgVFlYHOsPuaGlG9zZo2oV7
92oozIkgLXnAYGTddx5SRNj5vLNs/QFtY+VR6NHwCDcjwl63EQtfdh7K4SdSiqNvwDOYZtw8W+7G
OhAAmmzkI6IKyYOm8rYdjDp7Ndoc75VStt6hV6Ay1GY4fINI7Tzd3lty3S7iJykVdz2YZFAgFvoy
l+s69LUoqzoVJ+RU7WKTNoaXPgTVmI0/bg/0DnGfj4SMrCdFeqQKwuwLVkFiV0mv1TyHii5fN5Ph
PAx9aPibMvONp7EYu35VjVoZ8ohDCmYd9Hqm7Lh3qYGvmgjBgldN2GV9yvRO422Rih6TT0i61sqN
LXr0q7y1vbeW9zpUdAAtb37gGZ2zkAdfbX1WTFo3ULvliX5FNdPqWlCaDZoT1ZH2XjSOdq6TSLv3
8e34T9TKEkbng/G43NiMiLgbNFFnN5zWSRElO2xOopuKdWr62Q9uKn2EWpU9ZWVhL4Twq+1PJRra
oIQkOTCi3FlkQ8jI6khH25M7VeN9E9k+d40Nl5CnqHi9vSmu8ic5FtcFiD7ONp3Ty90HDsaL3cZt
T2pV6yctHpSd58b+UQsqfdcIa/hPD/Go+cdBaUej3wLUh7DNmLO6e+8Ebo89t3oKnGlae8JKtrbe
J3tNlODrgPg46y4pkgUJnquDJkcla5O8H8Qt51Arf8Tn0fJa9VRqE4hCxYrGb6AMw8PtyV19PZBT
5ETsFvCEUu7nckVLemSmoVjayald7I313Mxw93HsZ713tO3tsa52JmPJDclpZlbU8C7HMlGLUyNc
q09DZOb3nAF9F0vbZCvyFAtRgLx8uz3gR5OTNUMsU0CR8TC7HBCfP+pgyDIgQ9MgS8zuxU1+Amh1
aMgAlvbJOz74ImJJqS3yS4fNYoOInEUszHyqxEEA4xEKr+lu4pry8GbwYkG7VxMI/1SV4a282Krf
itJOvgIAQtMvmCrcxQpPjfcK1UZ1rQdD+8kAqVSuMxjGZ8zt0n5Fnc1RvkPJcZqV6Rdl+qsZMrbi
iENZ953Ezc/yXSpKzLs7fAveMGVzP9WDQY6oZiN4f3zao/ILoFgFntztdX7noVzOHLkatoXkjbDa
88TehywGniHQTnZiqw2Sq33tTv0ajnc6bpGLcaOj1XvmmVpbgHFqEJhPsVHq1SY2yf3pkDaZuK8H
vdQPSTS4lJpiyxlWWZY06dZpKF9DskIx863osyzMtzVd9P4hS7uhb9ZjUCXIKlkRRL9PRcPyfSMT
1qKN37SDshDtZGY4nymva5QzuYKJQrNoRyRo+qTkeTgmYfVixnalQs9XtbvKw9B2l1ZqUN/5jqz+
1lzU08JKX+9o0jmanUhv8xuu1OMB3LmB8Ev/xO1WgK/Vhd+vOwlX4BkOiuT2d72eLA8lnsdgNCQH
aZ60VpojAUaFfoJ+nq9HkYZbxwyznafE0Z3lJjifYXG5qdOkXuiuztscsn4rpcUp3NDukCWGy6Nr
i7EJUDDXT3YbxMd6qKKDnob2uo0RZ1qFVZ9tyrLVT22lGnf2iLMVLfVmqTggA8Tl14YAJf+YPBaw
B9Evf0UeqrEp4s588EENnBuRxs9+hOyknxRo/YCE1BZW/OqCI0o5yPjQqZPa+ersguu8wumKsY1O
XpZMf6o6/tZLKlIytP46S1sTqdjYXdjSV3uKlJyEgfYZL0+yhtmYkByVIGz8+NSj53QMxGD/9IT9
PfK8Jbftq+VkJCqC8Iq50mCdzA7PiJyLWvdqcpqSIoZNpvlltTHyfrQ5vYH4PtIDXpJC/Gh2YLre
/Rag1cz7ZQJubh34GACkcZsfpkAo4JpQEgJ9qgQL6cmHY3Fg0JTiCgDherldutBtmhDl7dPgc5e6
gab9MJQ+/2nkEb5Et8/mR2MRbqlgUs3m283WsmD0LDC1hLNZElJry9j4rioOsQYt9fZQH302k6uN
LAiNjKtpmWFHR9vPUoIO1ry6EOop6uN4b8UgSLZxoLVLJLXrY0C0IeIwJrkC0imXC2kYceAAZElO
aBLFb5iPuW8u3s8+AGA0ZngyIjKH+CIv2dszvQ477FCOIDhAyqko/8ul+KswMKppmiL6xhf0uvBH
bkFp7tImx58+dttdOY7Od1vxtGidxeb0PUd/902HxrfwbeW3uwg78leQKKEyiS2JPQ9+IrWsbpwi
Flyow5PKylth9TsJhg4XFLeoV4neTsYGVA8iNBDkd7dX4ep7U8olOZfwVpi3MMQuF2FyBk9x0348
m21adEfKRma7rUBNVxZ1MDUNiPid5bub28POAcpU6zG4IzRQwSaLQqDjcty2jSo4+1F9dpKocu1V
XinJi2FgLD6sq7rssBONQxxot6jSaZ80CT49Fj5SWGtbyWxtPfpu/Bv0fIHNYVf0HlICdAn6eyez
0vHB8WmJQt9zxM+F3y2P9cXn+v8GR7LOAGZizmHsUXcKjK4SjxG0iE0xjoJecNgVqyLMDdzsG8Dg
TqP4x9DTlJcoKbx97OnYvvagQNS1ahbha+u3wcIuekflXvwuNrGE0ko3LylYPdvMk9V6fqF03WMX
YVi/GvI0Dddpq9hnXExbLNTNtv5MdoZv8Mod4DK0pW02m6Gp3XitRWU5PCeWIn9hpHvxWRtiRVuI
mFc7HVwKJSpeq+TpCIfIDOSv8xYVwizUNk4e1XEo3XVo6LzghRU/Zg3suE0R9425Q5zGhZPq+nWz
t0OrWKqqXEUbSLBcgdRu4CdIH6DLH+FaRV/Fad0+2hndR/Sxop9WXKnNFqKz9oqWX7fJTWf6cnvb
XE+dxzLlDejt1I6uWtStJeq6U+z2sagbsRsqvzvYI/Iiq5bOpBPp68LK4o0yYuFX2k63ENM/GB3U
gDQ7k6ksFcnLORc+hTCheuIx8FRqcW2vih1P4F7fR7y+gx9dEbZPlDSl5leHJhyYHYqFz7eX4CrQ
kMuCgnU49ZIDOS9VFHTeUT/w2kddsf2dq4QVeoXu+NvFY3pd6Ur97Z/Hk5A9KD645oDBmh2I2hFT
aqOUdW78QkVpZ6xNBOjypHzSsrT4Y/tjmexvD6ldBQcJekX9h2KMBHzP84/RjQtaZCI/B6S5LmK9
/hgoK5JKxVBWufDhCNpGWHPs8NpUt9mg2GJH6luXxUqAlHuz9EDvHoxEGBFMEbMK1SUt5atUAkYI
fVJprSNrbVdpWdGHnl710Vlvxix7HJox8Fd5Lfy3xB/Gand7Ra53HngVVpmLhf1HOfNy5zF8jDll
VZ49Jx+hzyl9yN/WlyDO65eqdb9RtYWWHnb2/VhF6pLExzux9jIqkjDJlxvHjqLcvIJZx1kNOKQP
zwXElXPSQdpCg1spoickuiv/FA7mKN5C2PP5xhFJXD6i3IRTZ0Vw/9bUyejfOTA23ghoyN6JyfcC
cJ88x3apipXoSmpgaugVlLG9KocYrpCF1t6wdxO9eGLuOVkoCGxtheawYT7m7PMTZYP4OUPzS1uJ
KMqfW3fSvX0F4rPeOANiipumSvJ86xdIKAXI5TRQAVLMAL7Yja+8xEWkx89h4LQ/fZr606ttxJq5
CgKPnTNJyeONUiX6K8YP/hsIQc+4t6dhjLdO6vjpn0CIpjwmGkLsn/NIbce1Z6S1sbFCM/A3DcSh
6j5rzbTfIV3Kw0eBKI2eGuWH4b4s6865xxU+f6TWUEZra3AwelCgNxmHLoaqfWYLFRr6hJORIeHp
pdDclKBxPqW9WobKv+8unqtoA4P9ceXFd7m7uEzyOszjCPOVtr8f62J41YElP/huIjh9ZlP9UZLK
GqnOaFHGNkudf77SEL+i4MkTjl+gzmW61UQVnG6yGIov4hMCmeFrGGbtpnZU3CubFDxppKjmoxmV
/o6yirqQRl2fL04xHRYoyewib16uTGtnoqOj+48+Qpj1Li68SV95bm+la91NJkznvBrN3q+xK6qT
gN+bbrzGnZKFZXjnr1yeM8QMiLH8DkIfGJDLL4Gy/zgVnh6do3yanBVki0h9cWujeej7rnHhCmfZ
A/ey8xW9dOU+z4v0K4DxAK1WLn/7SxqXZfyqIXVpf7NSOkTHOG0Ua6klL8PN7GfyWJPla7JOaqGz
cNRU1cT7grajBlzsftRjv16HGVfTSgk7IjXXVvHrdgS87s/ZtIMkOEV6Y0rY0+XSRBlgK8/r8nPX
gEzdKihHvUZuk9db9GHpzqahBVtylWhNFH+eQs9A9SpX+lOPBwZIfsUIEmvhany/8C/WQaaJrIHU
WQAFMa/1WFNu60qfaU91UafeY+kj/vk08ohHl1CNm37TNaFnr9Lc9MLn0cI55uQk5QhOTi06JJnq
OExfAVIX/VpFyA+NjkrB9RPRojx5o5Pfl3vkeHvvdSgF+lUFHaPHWhvV4dMokArelXgKqQtJzlyf
mFIkeSXhQOVe46/5hW9UIsHkwTSe4HxOB3UMpl+uKHLjBfHdYG+0lRd/iaqKc+mFfeTde5nVpAez
Fe0Xw66KdBOCzn6wzdQ0v9QpiqNOT7liD8pWKA9annTZZ8+KovFT5nS6sq7xU/yC5mq0RHp/Z19d
fB2XlwrWlFKDnhtSnT2NQrvPUYhIxVlFh0wHgGAUqPepRRF86vrGiVbZpHjhXRZZPbzTVGBEmI7+
yxSYgbFFqCiRWn82urK3d/JVrOG3UMsHVU5PRrbTZxs5jDuRZ91wzrPC0e6U0Agep6gq7n3gUesk
T5Gg940IkITTDa9T7/6jXBCsb1mXoCDKG4JCwTzIYHFR0KjwhrMpwJmvgJWYvzO7jqx1rwXFi9qG
S8rz1yUClPhksQzkAroHVyohRuiRNoLyOqtZZPxU++5+nIJ4J0EWq5hnubca3MSv1prjF08ND90T
pZMlO/jrt7L8FbjYyVIh/Zu5Xtcw6JXR8ig5J/qELI6oKrPdKPmg3yuTlwbrTsm14aB21NgLPM7z
ozG4cTStuirDuzUhOGtfBmUy4pNlt525UfomqjYahtlIAIERwfZl1JYYLNeBj19NHRWWJZbABECZ
if713NMarAkEbN5z05RwH1K9+8n9kU3bQujTo99Ovxx+ZLJRu9rZKo0yDGv4189KYStLwNOruA9w
mgIP+SdOzOg4zrauGZloJCRyAUvT2YWx+9ssWv1VhRX1mKRN6S1Udq9q6Yz33iIx6CNiLjS7DqfI
UQe9dccz4Rzed9hMT2Xjmns30oOXUEzWaho8zocjauvr7VN69b6VniEcUFICqSX2vqP/WnVK9jVl
7M5GTLdr3zo/aSKaJoHmbH3EK56MJv0vKjzxdnvUDxYYK0fA+lBdSIXmL0wYCYNXNpZzdt0MS2Ql
CpNd59jTt6xt4pOoov9uj3f1ipG6o2BLXN53tBjnmkaN09UNoqDWeZosImGlD6+irQUiZfkS0vI6
7F0ONXs8T3ZSKy7KbGc7zwAKu2ENiEW1inYTVmG/8z0n2idelm4HY4jPsWEtUYiukyspjE2xgscz
QYh63eVBCoo0yWLfU8+DiW/dAd3psrmr/XpKaBRW9Z2bR2a4tdE1+JW3PUpNCg/x6ZC2lfnY0Tn6
aUxd/FwBsBNr2CTRLk/Ccal7cr3vpOElEFxCM0ot8/oT/oD4/Vqhfi6Vvt246iA2ql33r70/DuKk
o7q294NGL/4VawQsD9yIxMFKIY95DwWJnqGOydDP0LjUte865boBmPtcUGm9o9AQHG5vvHdhkMvL
GfwapUQZ2ShkzdM5r4kGsyw75zwSV7V9QlqBGEuS2kgmq0Hq3COj2QoWwB4OmujtcdcGjadwI0ct
2AEDL8l1HEH93sN90868oob+wZiEAkJvNNU/pR65495p8/ZOaOrorwOnqBIktwenyNa+rsabQjdS
bzvxmLb2otUAFeoRfqrUkUw3WekZjpGrzEezYtPoipU8W8Iy9z40jPAr7jD9CwXBOv8+ao3+ZhqT
QmSgj+OuuqjsD2Hbjf59Tfcc97Uqf45EI/yHnmdysaphPwa4lvWt9ef2ql4fZ0kHJIJImjgKKLMz
ZjVNgZKu5pxb+mXhxs8sX9nmgPmkqpDw9aXK/3V8ZjwwoTpo8Xfg2OWJagNDUbpGtc6agKqyNgqT
7C+hNbGqVUvdO5XTTHsNR/JsxfO/K7ZGR7g+lDE05jBy9PZ7X2SkIHExZTmi+K29EaBANTTSQODu
aifRKOs1iFYu5GDvSqyz7UdyK1Nd8KZcLLOVyso6H9Ana88oPTn80ExHen9qzLNDxdR6DUxJ4E8H
Rf8vS0SyTWhfuU8IkuTVClEUQ9vi9pTs65JiwVpRRYH5pZrqjviheEWxbnQ3T19Y8WBaai9fh1Fa
y3AgafWiJYRG2OWSB0kk7AqwwpkjMUGcQtlVzR3jvimKclV7Cs4NQ/UdGdJkxx3yz61WXqVsLrSU
wCuQW8v7669bETwZ1nK9aM8jN+ez5vnhd1j5zlbq5uynUdRvddMBMbu9rT/YZlJYFtkgavOyGXo5
qoL55tQ5TnFuBjRlN5CQ/I1TusYdjj7+ZnDrpj0QHrO7LCgAbd4e/PpK5glBS4DLUTJB54MXZmFF
rpXW5yxP9Tu1Goporbo+eStlyK95oCY/bg/4wQ0AVItLCkAMGJz51oQJVdjZGHfnojKabjP4xaAd
MpEFm6gM+3WIfS1PhSz5fHvYDxaZuodk5SGX5ZlzoFGbVNPkhqI/uzyU0q/8AJgIjgOgedMHTdn8
rqm7WKd8svLixfHHdiF2fTi+NIljgjQ45mkuoL6cNKwQZ7wz0FmqI3hkwsBcaD96NSJOo2GP6koZ
GzfaF4qF0dDt+X+07BKiwhemlcnte7nJDIjaZaol3TnWcUtfmW0cuTvT7fxnI9e7FTIRCtXvQVky
Vfpgf8kkkyoCwQihsFkkotHldWiUMe+p6g96H9nBKlQL9ScW6kTT3veWUowPgh9qC0AKSIbwPSLT
vJxqbidGxe7tz4PrYNObD0b+HzE+NTaJYyfNUQCL/Z3IFuIeErv/q68dTCjqauj8ta50tnk0ej1R
9kpeI9iANHlSUh9z7GyFdJYI9q3pxp/rrIvshW/0nhVchm2pE0EhiEq4lC+YRYJej/UC46vpHGtR
/6yPqD1vyiYN6OXjufAwBEn8FAaUp9eT6WbhVrFJcDdT17X1sQlDvChiNELtVTGoSrJBX0qtVqNH
T3gduVXp3ZVlhi9J79Slccw1jLm/lgg+9usiHZz/1KnVvkzWwPmLqEN7e6PoCxyWpgAS3O3NeL0p
QH2jpSrB7xKzNHtoDamjlYajtGe2anxXcyl9Dnh9nrJYjzacim4hHbtue1LGkkhGlCbBK3ClX26J
VoNT6Kl1h+xZlaTTSuRDTCvYriDZGa7IxIEwaCaANt3J/B6KqD9yllAWtoI8jDd6bkHbsGDjf9EL
TUTPmj3ZP/91TSRcjnhI8Q81o3nGqKBfFQ+NOZ11L9QMhGXNEFCfF0nBO7FLYhWk8u0Rr0MCI1KY
ph/M+SQmXi5KPZTe1Cv9dG5N9Gx7M9Xvg0F59d2SAFWoQv2VE4n2twe9/vQUStAZprJIvZOM/HLQ
AtU6t25b9VzoxYgNU2KukqEOv7qpetcPTv16ezh51i9P1OVws/DT06BEFLZXzx2SzSv8O9vvGEl+
zeJR/3x7pOvMBSQRfBUqB5QxEAG5nFjimvhz1aV6LrOx2Tld7zs7ak9W+hONP/LhRG8GulqG2YDs
nPDpW0dDMnjD6vbP+GDCvKvZ6lQU4DnMn9giyjxnDH3r7GhjPa3o1evgAAN12wAhXThWH3xLmYkT
2oHmEXLlb/krXTJxWSsQ3+d50qXTHkjFaK5MK4VwVDf2gTdP9o8a+LzhLPDWdIffGzk8Ai5HDP3a
hAg2aGetUvJPMZYse28wB+T6MhFsJoSFFrKVD5ZTlqYkSQ8IEEiAywHroNEa4Fr6Oe+mYdqamYXo
upqa3rgC0+abC+9UGfhm2xXSIakRT2Q6r/POMJhV3etqTzsXEQEmUwwv3gMHr/WFKvh1NiLRhHQ3
SETkC2d2CpWwnAANJfoZV2Cx1hqTRlBq9bsM7tuaV5V6QPQtRlmvpY58e4N+sGk4ITyooKsA6JqL
unSBYQwVpdlzklbJfdhF/sHwQZ7ADRabHMmOJdionMt8TRHKZ+OQxLBZZ58wqiguAsPWIZFhEzeE
MYqQXiMe8jQIHzQ/9tYeNKznFnmek+JjMB3VYtyiO4bt4O2pfxBwkZyCqSPBLahDyBDy13nhkV3l
RtxrZ67k9GWqteQ3FOj0DqM4PLVzLTOnjaborrJwTj/axFSncYyRdberOqPoyzFSq0o70/U19l7v
dhGGjEQg2/Cdn7fn+OFYOHQwFPuKluvlHClAmUnB/5+touq+V7FSo+1gAYjuNMRQ/oexJI6Ct64U
XJmlEYUSB6E+MK/SyIbfnQ+hGwFTvTN/FALVsYUz89HXQ0ECURMKO8AEZvtIi01vqqmknlHk9u7M
ETtFM86bndeo0zea/dMKR6zo879PEYQIeKD3LTwvXBWlKYSoJ+0MXY+0I0jU+0yv0mxN44UO6v8w
mOxigNinYDrfn23jlogIWvq5SJBGOaoQy7eGq8BHiJTUWljOj+IAbWAqFLw6iUCz5Sx6V/R9EhPK
bSv2cM7wM5WHtqd/r6pe2Ygu6sKF/fLRFyTfJASQfkit4su9OYWoexSYk54dxa02kVMY+apw3Hij
xXR1tdpwdmxpbSEAfXAigJFRSeKCpLUwb4iNTi16MZnEn6jUv3Ftp9oPainNHZecaT7f/oQfrCrk
IC5jJHhcoA7yx/wVYhBw7bxptKmvRnV66PPuT9mgQ4pso6OyPxNjSfr0gzVlQKRm5JEggZ19RsfN
yyGipnW2jVIVv7qm8/o7apCW2LOnfcrfOvwLdBZQe1nQtftoaHIPB5ISAH9W9nKuUWrFwjZj46w4
SvkEeitL9o6BAs4e0FrynRdSn68nNPT/h7zHlgRP2KScSkgJlwPbQdLmITH8PCl2sqmRBBFbLZr8
0xS41VkVaVFvbn/Wj/aQFPVBT5CXAUiOyxEDFCZUozH0M2Vj5SkyHN/ZVEUXJ7vEnrJkYWE/6MnZ
WDtTzX3X6TLmjbBBK6FEmWr2NNW8Bt3Qy+yNk7WUDfBFuSdBi3adJk342gwlfcMJosewVIJ76ina
p9szvwbLSY6ktJ2iIkgZci7a4RppkDRanD5Fgc23LrrWMFG1HqJPRT0NR26V9tDEY3kSo937qHMP
3cYuh/o3uElq1nGKcLaLlsiCU8t1BkWNmcIGzyZSNULY5RfRcJcVjtXWTz5cEJSx/ZK0ArDWAwgg
6sFIsr8kYKtW0QgRdiGOvcfGy5SGzcdrVlJ+OHVz+QZQbEkYNWbLpi//aMoIAj+0rIcqD519qCXZ
p7zOu22rR+bKFkF932NethBorg+fq0OYp+ckCZ486C7nT2kcblbuDk8kNDEeuBEYuIHyyHOr2bjm
IrZtrJoKyZOFO+o6wNHKoTgLnIkWF+yDy3Hzsk272Cv7p9E3uj+T67UHOEGN8hn4PlewZQZO8M83
FQjT/+PsPJrjBNY1/IuoIoctDBOEJMs5bCgf24cMTab59fdBd2OhKU35eGuXe4Du/tIbNtQIqRua
bvuOpSmrLqmG1H1XJdop7Qpd9/shb0LLwES6Wtv459tb/vVh38pIFFtg6RMDnk/nX3d4umYzIvCq
8446ufkzTZNFf9SOv86QJT++vdTr04UACAAf8id8lYi0u5BoVgnBti66R2us1stoLvVlbBFMD725
iu/MErmsKcVoNh0KvJ7aOdE/W8aQIvFuadm31JDNr6zQmuHGDn9VB8G4AHuKmh3fGfbkLqroXdwO
QF66x2rU2z+Lpy5wnZhl3BInfbWbNkEeSlhUUOBivyJGD15Wm1o8ykdYHe58MuuUE2MOlOho/tZ/
ktW2j2+/8Vsr7l44ntsDqjKLfBxhavQBYk/lOU6G/j4DD3PKMv309nr7zcT53CZAG1GZkEW/4eV5
ae1egdSUVQ+iNosLYdl4aIz4nYZ8x63Zzf5KfF7KpWpVEXiC7bo9+l/7tmwriVNOVT1kTsyMy6ya
GYhf2XwDRAsX0x3sn1rT1DIotMS4cWb219G2NqMTC7oAdS0trZdrj7216PPolg/LwkwqK1sbGmDl
+ok9aiKEP2r8qYfK/f72y91/zOdVt+uPTYqG/v4yKurW9ISSlojXrGqkN+5XzexTgDbr/VyJ4sZh
vfqMDBIZYFMNMAd9+YxYQOjISA8V6k0znLiEaZHuS9CBcSi0pAt6kZh3MIeNWya8rxem4qFyJCXA
gxfu+cuF2zQus8Jcqoc8TuVdkjefx7Fde2bIsXbOiiV7B2d7Of/ru3Vo4ZMzawgBk13uvmg1qTh/
1kn9kLgbU7kpDa8/lpm5zIfaig2YCXPf3Agu1x50YyHSFSGvBCv78kGnNon1XM3qB7zhtKNR9t5Z
NYAEJ8DCn9CEKAMG47cWfX1C8ewBYgnUn0PDzPPlokk6Sebton5oERQKp2zVTKQRx/Uh7+C3/ePF
ugmg0GOkw0Q5AhBj14Lo2wz7vsTywkSrZ2Mb6sa5X1bq8q8tfhbyoGxBXTWY8iF18fKpWkOLy6nq
MUaMiSaxNM0P8KQn/LiBQQ/u0PybVj3zRNbbWkoMmUiN9kcRHzhNmYXjhXkjnGNfszPrhvp1NuYl
oI92Y7n9R3tebis7eLINV77bnRpjLTdVdC8sXdH+yJShDcVgZ6e0zNsb2fg+Fj4vhaCqC1KL9sJ+
KKQhStTT9wTKUTXWoUl0ZLn0obqR5Owv721DgJzcPKnRiUMZ4eX3stoZXTh0ujGrwhsqMRs7NFPg
HrpWV0dbodJovHk9kSDcEid5/XysTDsMVC7FMfvz5cowKSo9tidUa3LDO9raPMIvSG6J/9xaZbfx
dbSsxnYcvJB7TEN5QLOPqQ0K4t8uree3yNtjCgCDij7fy2dBm8YQtdF5IV3qjQgym0GCMejRtYYx
zAZkEN5e79pT0Y5CqQMlcLrwu21IUtd2JnD+sF+d/JitsKX0ubyl5bAPc9tTbWzpZ81IMOG7VdRY
Fd1QJW7Yra59LujGpX6n1064NoYMbaZo8b8+F/BEFE62nHRD4u+nRKqzxuMyaMVxndzmYbBl+5Aq
cX54++29OsQghAHqIAXCVcWW332tpNDswSgA6rar3gaqTQxdujoPXdnWN5Z6hdbe0Mhct0QzKLRU
bbv9p9hCUXAOLI590uafS2CLJ8sbsdKpQKz/MNEBeuL+z0KjdzFDGhorfjfYvf0nqfoRpCRtYfPG
Xt0Hu+0XkRMyfuUdM3DePb1YS6AQMSaGKMJVl8ro67tFpPUBkVrm3faq3Unmjzcus2uv/O9Fdzli
geFDJ6BHH+m0d8dB6+JDjEJVMOXwif/969KE3oAHZBIkLy/PooXG0op/aHE00yYjJ4SUBWd4kPV5
cvNa/A+rgeB5xqfBX9z3wca4GHE+K4El9RmqwZ3OUQnIp3r7iGxHe6tF8+pIbuB20qNtjA7GfV9+
T8Ch5FDVxbFFoOFRpYoJ1BUaUV6lzbHKnfnGZrn23XAn4cloCRFit4vor9w+sfJ4MnWigDRbndbp
vIRG5tSHNiEre/u7vYpEdLjQDeXPVuKDZX25lJ6aelJ7UxyayA+7n9HpMquzVaRNd8Fn1DECbFE3
Z3ZSR0CJU4tm4o3b58rD2ibgEULuJg+x56Cq2oBieD4qoR7P1u+4szGZWipDPOEM0zQ3boYrX9JG
HZb2MPRDkB/Gy8dVk3UmLqlkEkWz2EhfZMABB0ek4AbpkHsUUt0q/jXaI15FiQYUl8NBWr8rJZBY
Hmh89+VR4i0WIEE6HMSsj8eVAewTe3Y8DEmXBmshbpko7r8u1ej/nxIKUmaP+zH5ENugWFdjjCqA
J+tpQ7wgK2L0j2jYT/IAJ6f3EAmquigvUho6b++t/ZfdauFNiHdz1EVPZu/QsdkeODE0pkitXLfD
u9Frf4G4MsJp1G7JO2779O8m3fNadAhhkFN4Q4p6+WGzzOuLChFlJH4nPQ27qTKxOo1li6FDpg8H
ry3y/INrJ/NlQDXDuSdl8JLT2w+8v+T5EWAsGCRwAdI/3eepRqqg2+3lqIirTnOOPT157+XS/ZCL
3nu/LspwRJX+X6U0WQlKEt3RbXNhHr99hb8ui4FfsyJhuURpqy7dn74pvFI9ekidDqGSa+vws+Ya
SZ/eftT9Qdqvuv39X6u6BUoBTJHmaO7ytfiiYb1qHWZJa+CracNeCSir509vr/l6PzHpBGTxrCsP
fm/3jVWlsSa9L2VUK/3qhrWRTdMB3Hah+W7Wz7fAHVceEbYX2d4zCJpq/+UjTgJZAvyZZAQ+3D5N
1pB8LkziNrLwKZZVMs9upUiv9w+oSZx7aOpgSg489eWKCoKirZviZ6Ct3BS+pQ2YrrT9oF3URFXs
80Q4eBx027sxNHs1guBrkpBhGPTsQcbg4+XC4Dk6K87kHA2Jpnx2u3jEy7LKHO3QrfWT7rbOWZvA
iz3FfWznR7Qttc+xYjnlJTeT4RZd5vWttSlPbbLlUKx4GbsaxUMWo6mndInafEy+A9xO7opG/TMi
j/SRQ+W8YyKTfyBctTcurNeXyJYyMpDlMIEM2VuYrPlY9a3SzlG81MtRz4zkkCAP80VYg3Zfp2n+
fp7oepnx2r9Dtb3qbqx/9cGZdDBs2FCc3i5QxNOkdZbDZ6CvNQFZsL2Otv6Ez2YydfYa4HVRfmmN
tvxjy7758vbpurL5ILIheEOGDhJwr1mb0sob44WHL9NVCQHHFQ+dt+iOP8ppOMzW0ENSULsbpf3V
VWGBbfM9KLf7TH1hEsA8CeOFtEmzUJqOjBzAEgddLUSHxvJQn7gzb+GTX8102PDMEre5G2JDtJd2
J63Q1NQaYHlEbgyeQHqLerDaPEMJ1069pype8CNoFuz/CuudsmV+GjD50//wwjfTGkzleO/67msz
d+HWZC4fKWk8/USf+EeaqilWnl2lfIjTrP0wKKl3fHvRLXV8GSd5cBSrtjpkQwXuFlVlNqz4uy4E
/M4+KWDABCqsafz77WWufVbSSvRIGaPyenfvFwXRbSiGMYqGlT23lyML31UVVQRoADtJYPSF9k7C
fxT/mDpvH5Z2orvdZ0wz9kfYlJi6F1nFLnaEOGIDGz/Nbfep7qv6xs69dlhZB00RMnVwDtub/isC
UiKqo95PS7Shuz71rZSf9aZwz0pS6vPRceT4LtE7j9oLEOqNC/tKJCTWQ5rYPDVgVe++YrzCv6Fn
KyOdcbHPAZojfcqb7s5YNe0W9/nKrUh3lgvBoGEKqmsX6lFocNcEU51I6yadGkQYh9Qc9Asl9nia
suo3Yt/Gf+0l/2Qaufj1zxvpuQnO0BNYDiJBL9+yTRG/TpqzRpimyPhITjnWqp9hopUEixy99L6e
slE9OHO23rIsufKFURMFAIB4+Abd3UXF0cj73C0WwjEIOgXz4Dhd781VZpE7uPQWuhxSrDoo4L7z
bKpvCSM8Izp3Z5VrEVIUVTUMrP2LHzFXnstO4St7LibJau1ZyiExrKl/qPVsrYNZkXiyItSjO3WQ
rE6iXupVy8WBBoStI5GW47BsbpPxHyoi+hieZWVzGPXZUacboevKvQL9kzkivGIgTfsMYm1dDza2
vkToC8pvrhmbgaO2+S0xwSs52eatQRrIuSMP3G2HCR0KCxl8GdFayDFPW3HINo3RG1GvrfL6tFjj
LQ2DK9vfZbxGTgYUlkbALhsZikTkuS7XCO0wHdJIh57XmjvqI0q9zbth0JIapIZjtJciteefWaeC
cXr7EFw57oClcat5Ni2la/zyEJgVpkWDlav8hKk/9moxZp9iCAutn1pTWf5j14iVtpuTvHdTUKGa
erlaLr3B7dRKjUq7kQ/CGOG0SmhN2qVOqsq5cY1eiRTUa2S9/7/aHtYMYCQr46xWI9dI5lMOsPtD
Bsbji2qM6hkl2gk+bSFvVC/XvqmDNj0XN9UTVcXLRyRiLo1WpWqUg+cJ+s4z73ohU18TehUuNl7g
i65Ae8dg+l1stMmNIHztmZHP3nC5z83r3fLp7KBrGmt4hErD+VWNq3PPZCi9Q1BIawIy7LQ52HLD
Ab29j66dHlKN/9e0ft3odRU9TYpu0iJbGHOc+U29luNjR6Tuj5tFPPKmOt6Z8X/fXvbaPYqMDdGD
i4FIuTu0i6HWma5wMFOlMA4a5hYfXaniqownygFIRh52C9NFo1zKG7iha3keo7dN6AUENNCq3V62
VKYdSNit0UT7KgvG7ej09AXgtX4qvWLM/XyCNvN9GKt588BonAD3SV3zKyPW/hkcvZ1hBoGbNRAp
EXial9vOrE0O0CTWKK07uD4FCOk2Rn1LqmI+yLlDQxfhhdM8m95lzLvqEDem6vcIBN7YCNcKPjxM
mYNSRsMM3xPkwAWgp2nxS7Bla3/K0RY/4UcoQd8n2TmTi4Etld0ovjt2dNHXTDZ33kAbRZvRwLwR
Oq6cBoaJFNoo8TjbNOflW0mJgLk763yjSg5ni85cyG2zzgfFmMSjXqgN5LA6vSWDdmVXIpW9qQ4x
Bt6yqZfLomXc1EzXZSQ9pVcDrcPPICjo7KCNY7sojwZ1D9nCjReBSrZG1/DGc1+51elBbngbelag
KHY/wFDob4+Saj+Vqon8DjaryKLV39zK0W5csleflWuW3snW7N0Tfc0Gw3hGf8QwiIeR7PMlcjmR
wp+58B70HpqV38u8qN4LXIfa09vn/+opBFPAMdxgMQgRvHzVSt2YPRLdfGGsIYLJlNajpqFkhkKv
yO4WpWkPkPrFO6syKbEXeuu+1TbxrfL62gvfWF/Ue9ACwPO9/Bml2rSa1W+b3tRgANQyOyQCXn6N
aeiNR76SDtHKYYbMeBxc8V632gAlhx2yo0YUW/r71i77EOM/7f3bL/ZKGHuxyu7kJG0HLGNglcEu
ta/DUsbfahT3jlrnDmGsje5Hp47Li2O33cEAMPT17eX3BxfoEVuU/xBmG9Fsj8okE8ysxV1lVHSx
9+A6ZfutaJf8qyqrDPkpoXu1P/ZI7L297P6pAd8CRmQyQllhgj/YjZoqZj4dDklOZKTVmgcJSB3P
R+NInopqEONB2pmg0Sraj+3g4uuI46V3izq030rbb9jST/B8VNOv7ixPm3tPFpoTIS85uYdtZmoe
tC4H5VEWvVPcuCpev2mmmShEwql+lpLZtttftWbp4VPeIqSBbZksP1dV3gYVfgORvXrzewnrLHQy
Vwvefs/7bGF7xq23zLveVDX293Lijrkw69rFVBSPJk+40vKHYXA+NiYQxhXSaR++veKVxwS8v9FG
t8HXK0XWVvR8ulS4kYxlEajjML5PFxXfZJQ4skOn9M1HzZvrW5r+V5flWgLKDxuMjPDl2y1GC6s8
HISiJNeti2aMUH7JQb33YzrqB6Q7HJSNneXWdbS/I3i/G9hqGwszICL4vVwWJUlbnTKPPSTssfAx
4vK8Q2WbAPnefq1XNisLMR5A7hN4976ONRESHZKkdKPKoQFTF954bGNLv1SQF77+D0sBjth0PeHu
7N1M+qY1M2/O3chax/Sh7ywdSa5WBLOOUPm/L0U8e5YmoXG9D589LEInb1MvEqPVPmgq6pjAoKyv
8+Tcgp9fOQk8yzb/3fARDHhefimKQm9V4HpGo5JM77oViw/mOHE0x0n61IvFu7z9aNd2BuBK4LJ0
l5G22TbsX8d90Zo6z51Oi/KsGL71w1r8inX8I99e5dq2B0bJ0JcGFEIcu+iBVyYwE7K6yHVw1Qtk
hXa+3zmDdUEOQ41PhhXXp8nI3FvwjCsXOL5VdJPAmzy36V4+nhP3U6KPhREJfdBWH3KHvDPBYZ97
S0F3GACifqpsVd6P0IiVILaq9NaFuk+ItrPHtI74ARyZV7ArSVAgdHIvsfVoHluz91fTadBUb8pj
Vy3TGLh2KcgS8gxHYr1kvvTvbx5lJEw16P1SnuwunJnroDURBoyctIfDsIjujHlLE2ZK2n2UmeL6
PSzFw9uLXttU2826PTT04f15AXuj0M5KtcgwhuqQMbb7TzY07fe3V3mV6/FmwSPTWkZ1RGOUtbvV
1LpxU8x79ajGcu+uZkgT2kMP2lsZ9JAZuwO0TRGPbQJDvBxQKD30med+eftXXNnaMDUQOwBkxzWw
R9voVu3qa+Vp0WKZk5mEcHt7M+gKONJBhSZYgfY686sEje+p5ozciJxXdhf0ZfrCDL9R3tpXV5kx
IfbWq2Y0zknykFWu9ilpBkTumrEcArku1R8Dv+6DizbmjUz/ylVFT2Fr7oOp2D7Ey7NFPGl6WbRm
lGVG35yzsRmtoC9075vRL5ZIwxalcf2W3smVCIO8BN8cbAzLuruULE5aT531wYwWoG1hbK39BwRe
XADpxi23syuXB3UMtQzMWntrvr98QGctEzELoUeKkdfNcej02T5MXSJMJCYAwWL6TkFhvZtNpc4+
trBUL/UsvFvCm1dOk8MxRd2CO2zjyLz8GZWLiLWAPQ9v0ys9f8jMMkTozFxvbKUr3xOGF18SShZW
QPvj5MpZd3szM6Ih85L/NjSkOn+12j5MehdPqnTqb4wWrhwdUhEantAXyIf2d9PqrtyDem1E06yu
P8u5YAzYr++zSbgn0MXz/Zp71Y123LWH5Lwg6EmT6DXeydSnEcZiakRlD9nXnScTvBGYWM0azZDC
+BYI/Op6DHjZQRTg9D9efrzcLMlep86IstzMDk6M8XGmdnXQGlV5IoEZL29fR1fuA5obaNNtQq3o
EW2/5694XhAJ8nEVuEZiFts0Pj1jb/meptIdQxix2pKc495j2BuLMlWW44yQ+S2Q55WLma4/+CoP
rdLNYGWXVAyF04h0KO3IbU1XiECrtFR8nqvRIcXoMhx5rTyfJj0cvLzOPwEckSPCfQiHYEkcL8Wt
9Pf1S6FswpCRxjp9ZrTAXr4UtCmdQjatHdV02MswafrxrsDKMEgMs3hfOMXw3u0L74tr1P9D+Gdt
4N0MlOiIAJjfrT2ukBTZXNFcrtMSEEsQ6UvGpnAQYGvEdD+7QzYFtN/wa+7Buv95e0O8vi/Z7Jvf
xQaJdZDCf7n+qg+NlimxGcG7bkx/rav5NFWrnfutapQ3Av/rG3NbDH/tDQgLnmL7MX/tviHXiYRm
bUVOncnQzdP6WLSpczbm/iMJSPzFs6B61kZan9ZxyusbN9jV5XnHtDtRRaDV9nL5bMyElYz9pvPU
y3sQaUzS0BL8MKeaPECBR95/BA57mJ1SYEuO3J1+I926+rZR+djeAjf1fjblYTLhOKtDOMbP+BMW
Qx96fW4u2bLcOujXVrJYBLgfQ097P1fo1iZv7dQ1I6VNz2Vix7+SzFSP5rSkN+L8tdNDmQVrkd4l
X3Z3hRFuEa00OguoiteLJ/Qvagfh0zSrlqcqHZM5PcCd9L6B51STaF0wJPz3LUySQT2JvgiQo/1n
NYq8tFrbiop1NqKu7JcPatqOeEM5t5SCX8fabeAHopuZyWZSs/39Xxu4kIWBKKJnRbgW2G3QkNBn
YWIb9de3H+l1WDB5k9SNxL/tE+5PpWIOwhStE1Evp0fNXd5PfYy0ehHj29zE661G1rXdstmhPDcA
aLbsDmYiiIXtyHqxOcnF7/vNHnOY6/psT7W4sWG27/H3MBlAESTXbRCC8TqX267iUVqMKSlznKhx
S/sLLpBzF3mrPVa/pbuY3U99NsrJ7+KhMS///lq5YHQXtuLmp7XbKe4wzpZaxHbUqYzMfddS3EA0
lhUoVZkXvtYU//kfFqSlzvnbtCX3E9vOaHW3SVw7QppXDGe3xEwDDb4yeTd1lTeH0KVu9cquvV2A
NWwf0m7gTLtPObWTa0xSscn4RfvUTvV0Tp3WfmeJsTyvWaL2Qelm9b+XsUDF4BHr0LRBouxvNu7N
AqIlO8jpTBEMoCIpWLuivM8zgdCGNUgZzrGyflxG9RYv/spp0bhRuVPRoyCR2uX8eqMrRpZmblTH
yhika6mEWZVmx7lV4wAkfX1jG105LdAnEDX0ECzl0OxuvFFXm15TWY+mrnUBoOfeT2NT/ZixSLgh
DHXt0QD6b2Rl3uyr7q6zUMSaraQzZwsjVKdSDQHcmMFaahPsIucWsejqenQeSc82I6w9bjifyth2
YhqQ9TC1l2VWvMfVrsR/VlX2j1Ux3YKFX3uV9JIRrkackj27/Z6/LtTMmeAMYyIDwLKuDz3elh9m
bAs/L4bEB/jtw/hq1Eh6R4wi9kPm3yi8u6OR1xWiil7iRfHUWsehypRPlZuvYV+38ogVbxeYilFw
yzpyOmglPSnfiS3tK01Z40Zt8zpo8lO2iR/bh6C5B5baGTk2cxCPcKVkmEXk6ddaWtqEbvNQXmxN
Gl9Ms02aYxcX9c8b72Hbny8v4I3U9ew3smFMjV0U0zs3Qaei96Jy1VUotnW9iUN6/c9ezabSX8xq
upge4iYKnnGjb2FEyhjMw/bnIM3J/brZ6mxaOrfOMdfUbv/pKjkw1+Xz2doU6ndHK2mFKJDTmMJG
0wEINVZRGAHtsWEI0iJBW8KuYrU8TLgvvu8sCn1/6LCL8+exUfrTpMxdfbAUb/zs8AKMcEzBAQSe
MVJXGWVjdQdb68y7uDBiK9zMXoxgWcz4a6oMdLngncj1yzbnOWuiVJRgtuLckEFO4roMQZ579mgG
lamXGsoX8TglIzKZlZavAfo3WfyYr2pdfGXa1U0/E1Vv0VK3yRHO8FfytPexgbLiL8qod4Pux5Xh
LHPglopMsA53u27+MzXbS8bDdpoV24+Hap4/mVhLZdhko5t0TFeC2ndaC41E6Keps4shTMX7Zs2p
455jTE2E9HtCgDb5XjvF/Qk9ubSDzbkmXnUn8GocfSfHefliq8JMgn5yY+3JclsQr4UYJxGkWbLY
6GnAyxLfMBjjDa0F/rNjpspy9DUThaiL7HS4W550u+zUJ3Nb3UtXTOa7NEEGLZIgdrOTbvalG3iF
XjlYTci6OqNEqpaXGsbp8hloxlIFNcqJcah70ja/9UUnizOaxHEdGmNsSX9IKNeOStfHbjhUhlYF
jH+S9tDZid6/n0dNX3/HNJSMB6TOteUBGnA5Z75nIdzxqCBnj/cj4gPl02jb6frbUroiO7p5nqUP
A3qJynHBrXl47yQ1KoYFRknNASr/xqbSKkgEEei2KVkuwF9XL+jKcnG/DU3SLH8Yay+avWnnFsNd
aQ9V/2uNGS2LwzzMSPuGM3xrM0CY3eNkacbalqXvpnWSIhhutMaoB/g7qInrZw2crc/6OMTMdAiP
Q/PglVLEhySl7Bt8fC0TJfc9JTXd+9VGzS5UmmWYzzqkIf7ZWmYNRltMhOw0e4jXwekeMgUKWhkI
WxqldsjaWlvPC/OsUuMhOPePCc6K1NPGUNhJGoi5stuvEjXm8g7pHDM+1kYJ4C9EdD5PztbSIHcQ
kktjkhXQZnWH2ddkO6czHOEVZN0B6/ICP6+6j4V9V3sOZOKVIUlzQWK89540kRm5HWijVmaPiLUl
/e8kXossWNQ877Uwtaux74N57QH9mF6LG7qtIEVY+d4884pRqzPSbA60JmVedxitVatDK99kGWsF
RKq/jIrn/FQqSH/gE7XmoZtk3vixVgyev9GNqi8F/iFjOAjRiwePOpcGd9WJ4gs9GVT3kioexHFt
Ge7pgaGntv7oMOJcD/HUm/r9aNmtdZGuQyl1KBsAJCddxlX7I64YEtzVle2uH+dyapcUP7R+1Px8
XovkN1Jc2H/RP4ozj3w2b9UVR3dFtfsT9Psa1JPiNErjr+uqxtxV7piIc662zniBGpajaaH2unzq
LdnjudQmSexFS5dYq181uWP+Lhq9T3Cxz+cp9zPDUzY46uSo8e/YrBT50xCN6L5oSbqIu64Y0uJD
kiWtulFxEuUHHhmGSd8dE3W/9VbTe4o7dVTvUhiVa5Qrdq/rlxQZ9Fj4fcPw4KAn6O8Xx8qywUu0
pajsH6nRKsmvbJw6C4QQo8sw1cd8PBVCqO1RHyc9uePjduKXQGqie7AXS0Hu2jYLlbOAsVQ6/2dM
6mI9Qg1z89LXRmuazsmMIAVhxh20X/T31STxO8Rg5Acl7vhHhpvFxbnTpe0cC7p1yTvRt+P0qKWt
Ml1U0VfLFzaIYweIALRjYHdmL06TrS3tOdUnNT3LQWzbve6W6T+ycZx8jbohYfRkT6WWX9DfmeMo
k5mYuKSEwkBIT7pM+zkBYOgvudvW2HQO6PL8rAUBJXABIw2lbzfuMK2hkXT5ghSIwAP6y+o1pjUE
cWvC3FCT1FR/QAsV1l2dSimHY7lUyfRNNzrkH2aXoKAdCTvVePKEjWmKT+cZxnUK4QKDCLHmeRPk
8TyLMzGwbT8hjNH030DKqbIJ7THu2x+LZPsQLJa+dihywC+Jd7qWWfJSuEDQHh07pbcJ/T6Oz8x9
l9oL0iGxm0uljplyYW3H/rjOcs4+pwmn+oKsu7OchaJnQMwtq5GZjxJqdj8NdjxQmfZu+dOyFXuO
RuYgOJWaQyGtL0wAChTXSzHb+oFAgFIUUrGoBhE0kfY6Fa0lxxkbYRiLpxHIz/CBHrPZHMjYG3qT
nbCELXxgalQrXgtQ8EnS167DGi8TRDorq2rwjpubzHnKBVn0Q5tXaxUWk6sYgw9iOckOFZRrJagV
1+7xJ0MPRvVHhEWac4qsP8GiBb4b8G11JDiqzLTPCe5bCEUXwFIjr1abNCwU2aTfLbvx5J1hL505
h4tRYSYM8N31vo/9pGQf0N/Tx9CGtd0Z565zYryf+gFGkY8mjcB6SeWc1o+OOaefRxXE8D3agLFy
mtY6y9IQxHDmCH8d7Wz9WfSzKP/bd63KL2zodHtPMuna9UuTp2aRB4KKeQ2kWcXkjguS7vOjMfY4
X62DZ8hj2aOpiq0L7gKtGRAnl/hjjGzBca2UdgBehiDxqYaXqD8mmUybiNkZBNcDnA8cbDxteyMl
CMrf3Er1Eg5NVR7QNYCUKfW163w8/Mr2KW8VPpWcyxoNWV4UvjLCs/5bpkX20em6dCJyG8jGjOPU
k5/hexoVi4x/tVnPFF4RpA2hTFHwC3Tmd9+t3HWzRyFqtziVvdvVp7EuSMBVNDDgOSd6e4TYaVXH
UcSYU8StSBFwJajUj3MXWw6rAXc+yaZHg0hMw/Q7c8fR8l03yX6gop586QypAmtMnEk7ZtVYYied
oJe8lOuch4BARlR1ChzsvBNkF7M4jtJpx/ulQAXsrCkjyM02I4zeVWU9f8QpNF6e2tZVvO9xXWiZ
D2fY/mDSQFY+KKjHzb/aqrI/ao024SlqxfGTXC0+52JMKJSqajX+LmyT6FaawvzYD43x1Gnravpe
rXttJJFgP8iNCHRRUTjMfeEsQ36otMEmE25Ni9RORxEe8yapNSdu28Q6C71fsPoURv9RMAXICAq8
pj9dY7ZdgC70Kg+uHSOY3Jgi/RhPbMhAc5TqY9a04nfhukN80r2xkT/WyjHK33LFrSyQTmGzm1Oh
qTjH4YYch+nM5PIHCebovcdCs5m/DHpvDSB3E+wqVmRz6kCtlLy6J08SdLL7gmSmI5hjRofGl/Oe
8JapdzPDSfPgudIc/a5bXPWYsV1XvDiT3PlvDHaL4syjPDwlYFfECWtmRQYzxrkFmIDJHJ/0jhHi
PVpP8/zNVBhb+aIZ5zq0EzfxzgUSlA1J1Jokp3y0E8M6YIlis30sY3HCwUydO3ORNtmyxjV4P02j
mp00M1HsjPTOs/HdnSz1Q1mUy59cxd7uYPFLPhWG4g0hIczUfdudJvlujaXmUUWZpAnoI67Syw7Y
KtEKscq2LQ6FnKb0jvFylR7yFjNHFMASR5wb+OXed8JnZYU5UUo5MUxb1thfVbVTDnMDIYxZtVvV
p8LA9f4RHToj+Vo4nVOHs1B745TPptoEMrWs7ohqTTY/9LIbmSiJum9+0jUZy1BxCkJcYnCdfW/z
tdEvGwYwg6QwL945wSWi+WqYk31qY9EB/akMiZhhVSxFiiKcnc1PVBbOfCBndJGMFy0GUrqAOEq1
iIlYEUdq4+YJx9rInTtukM0xyOrczg7yosXEGCg/8oyzVwneqD4w+9YX7E7MspydAKpd2p5WiFqD
b7pJUX1tOtWYUKU2xHpwxmWUh8Jt4smXHoL4l2Wlug91VNfLQy5QwgyMwkokpoIYq34bRYkxbd0g
SK5yhEixkjN1lVyGTytdVIAUILS9GWhvrw3V6Cu5nfwfR+e1HKeyheEnooocbgkzGuVgybJuKNtb
JoeGbmj66c8358a1q7YtTQB6rT/2zV1Q6sgRz9bmcdTSRzKygQLMh/AR/Rbbt5HsHT8vhVhjzUpM
wy4DLLbze2E2hzwuHkVNNvp6/m7IzBMYBt3jeAgHyqAf2Z1H/0/NNzrkSsc119vmSHa4yudXrcmI
zNTRKnw7StSneUvFzlho4rc+Y0Ty3HuL5X0evtdQGiXKHrLGrXfv4lRKLrczJclhVscHwZyNvSZv
YdQE750XHl8Bs6ydaop1JP3S1IfjTXGOvuAuJtWvC48q/t2Pkd1mloJzwZFKRwKFd5138Uzvvwzs
WwAlq5OIyzFaYjoLhzqTlOCQI87nZVpl2mirSvIypj8st/ShKbmfp+1JdQ4yIafWKBv6tnTlXTf5
B88DLGJpCz7Z5ofjLXVKn58d3Oimq7ysJvf4E8QjaU5TE0uPePd5FBnp2ctctGZGw+XFdeSnmiDM
MR3jITzOrjVwzNG0pE/rOtph6tOt9y/Z1urXWLu2nVJ6F/6zl6T6E5rIDNneEkXlJctMJ5ZfHg+B
dVUm2H2wRcwcSWsVc+JXfUrhefC5Qwj/q/U2bDTSK3FkYbINX13U+6xODY+BHNH4xPYzt2N5Ma2t
RBZPKIhdr28CFJ8gKrn0G6b9KKl8J/XIWvgTEPwtUroFQ50KEi5+hAvLSdq4OmwL3fWRhUIu6rts
x2SI53ZXVCRallwtnqWRehn3YUmyEhTj3to0GM02KGcthH9UVEozZFqptx6KemX/KFU2EWp+7QVV
o5M1LCd1tk9LEqW9peunUdt0VYVCaXPe2EGewq6+Ss5LElVPmOsV0TBlI++dqMV9q31lPjECs/ft
pTCgA0IvJEUTE/JDuS0tUXvkd39ZzyZcwtZyLDf6eu/db2JpncwRTbOl5ZbgJE6O1XmOPdMRj2An
27Pl+53Km+MIFTdSHN/vpNE8YJvo5yzhAbnz8F3nf+7ahnZRLqon4E9a01kOPKNz1FLtmkVdb3NY
6rKu0r5iLU4tncCcmmSknmAlUf+f1YyU6DorMSoZV1m/ZFs3yVefV+YUaL2qupD2oU1eNweReh2g
RZTSTzX8mEdXE22oZ06HemWgz6uwcf4Onk32rJocp81bgEdeS9XSG0Iq4vSsqP3juRBa9e/JlWOH
rbezrZSFFrV7oPqd6jdWj5NhOXlAagUKGu9twEKncTwUhFeFW+7VHZaROJLhz31iyZYx1Q7svaH8
gCcfg9QLjOfydDaeJivPRl+5t0gDS70SVZas8lpGtsYMOLGp2Qkcr1Uln/F1gnM1jSP5JMP/KGbB
ojq4R5O5XSS+5/3gvrGdj65e4+tmG/yZm9b50l2858lyEKtjl2P7qDbAFp4mZfxDVMfSnBYv5MCt
UfyIlM7XEAxkMt6nLBOnx0oRUKg5gB3ccJuNHg9K4Qzpuq/aS1tP+FE+uuao+Nn7UBDONOPy90iq
SxEuUeHq0EvT8+lwTKSrdpwSH9xAEm88HiEzKH1awVVQH+5pKboNH2rlbCKN5tatCBCchiF3xth+
DJtV2hzOtkv12SESl67cNvnP9yYqamsefJ+NWwdNGpaU7aXRsk0vzD+S3jZvoI/5CCdMni7TwP6C
eLFEIHDwsgR3rgBZ8foxH+RhMfTMs9izqOm1/xSWKHr5RBz3hLsfhMsZ7KDMg2Zs/jAxuDhvhLL+
26e1CwrdL+HbyKE8ZJOqZ/ZrO67/2a2cZAH8dHwNLq14+aDY2lJZ40zLDNVm6xvC5Wp4qiOp18fJ
9sRttIXNW9PS8JdOtUPfJof0eDIxMt9bWiB5kaOKnAl2QZVzUdFj+c9Eu2yzVs99wHDvwTySR7/d
dICJUdZRK99RiZ2EZcq1RUPeACBRn5Cz9dPJB3c6TuCHLC1T2NvpLFbDuT5tZZ35vtXJrArw8BYM
F0t714MzN4UNo5L8sDdTgmuGe8+iOLSfx241cSHIu2Tnn+XQFa6y25ewsXz74nLH7BnG2FH97S0b
ZfTUL766dwQQ/6VUeBBuysa0/SVhFpjzkqnobfZMC+xCShMii9EVoMJsyTITxxqxo8+u/3DApjup
Hsl4QGsdBu650mt45Memav6KjPzqwiyi7SweLKNT2yMhI4MwhWtyxqOtqW8jIS6Lm0DafDE+/7dX
+zafem8/hgfLMqPMN9/nDnbV0No3dosIsFnmsDvTWd+20CBojjIsj3aSsZHT2gDBXq/nQaiR9StZ
9uAzCtpoO0UreFBGBXU7pMChUv6lMDKAULDYPbO2iqMhH6l5o4nY0AMacwHYk3OFg/8/NCnzw7DT
dC+xcfcP5Gu0gMxzyK8apazXh7oFXT+PlbLeJAivm4plWBoYqG2KpmwzloMZayrDf747c8CNpL8M
qWgSVuBRkf+eOkh7rGJnK9KZcVf3MidSiPOI7OKjQnM5ZFuFnVtQDmdOZaCWj6VLOpkeXGlt3rPv
DWSPQOgUnPRAht601lHhR0P0NFgReE1Q79ImDL3nacfjfi6ipLG6DGrheKV1PP60Kytub+PKKOfZ
FWJgvnEZ3grcyeuScqoI7+GK2orcbQ5jLhGCrNcGz8aa7ytFN0U3cFOeHLOVYcYtrXb6wdl9L5hQ
ymdhy0oUag6cV87cpKKb0h4/110FIjXX2Ja7xlaBX4y+YPVJds977UFLm3R2RutPF41iTNHmBiUG
ajUDRzQ0IbLB1a6XkXEvLn6Lwz6r/EH947u3vpVKxjntmAf+kXfJcjNOrelTe/E1XISommtuFBzC
KWn7qi1ktyVV0VLWE2d9tPZ/J8/MazGTeML5a47tcZKB98e/Lj7palgfziwDQwVR3E+3Y8yunR9x
7Zb5Pm/qVzNM4e8QPvBf6TTT7yqxSAQsS2txUpumA11wuDBVtesAGLYOBLLcd8FwFMO8rVPegQfw
ntnq0jnojqd+W5chk+0RvPDdRgc3sz9++CKaOhJP6muybb0FHwPLjpPFs1E+42sYqYzXNkynqqOb
52QoTqYSlJAOOh18U+tC8YR+uN6V7wRglUsW4zYbihIqw5yoA3ffhI6uKQnB/r7EutF50xHmfXO4
Wr2hYxnr3F+keRYrJ1wRj5Myd9jJ66NgzeLraghwSLJhs6CCKFYdKz72zW+zkCSEJZOl8PZsBiIZ
i4XGbpkmCiVZGui+ZlWLO8PnXI9hkxnpm2vMNXKvgdmXIu69TQRQwdpEebSIOG/7jdCdkADGE1iC
W518e9V/Hc70sKiOobpsxIR1FGNCjkDMrWTi7GUN+tH6U31S/sgnOJJbO6WTaOo3NYVg6ly74+fk
aM2stId7lw2EPM6pVNP4bEQjRC5cq32HarebDJbbfJcbi1Fe9f0SZHPXxG96EiI6CwLQvxJqNW53
a5Hqvgr9+tIE9Roy3jv7exvs0s1alBUaakmOR46vqN3PsqnbS2dElJziktLtLIA5stjsZH0L1rLL
lGKm5Fb4aMRTdzHLnm32Wt8hKumWrA/dcs47DppbtmFB4kC0eDIf1nkQ2XIgOMnEMtdX1C2ZbDwE
4JpAqNsEldtVCk+tMNX7SlCTKAJ4J+YxJrE27ypLvjFPT1u6eRuFenvdUY+osJz/88oYi3DnTuaB
N27qhyCw6v22OTZWfXcIqt8xOUxWumyA0JnPJfUQT2hTM5W406/5iEHQ40aXcdqKXn2a5bDK9Bhi
UWYKbOI4VZjnPmyNx9OGlftV1qH17ld2+Zteo5Us66kDqz5MglEX+JVa52Gf7NvFq6Y9c506uPOY
SbfM84/x3SxV+U/zBD5SlujuycdH6qXg/pNKNUGrTlbZjvWr1VY3Fl3CCpghozZtYSXeCL/nTfpa
DzzGfTYo6yrQ61zgp25OyDjaQi7EfN9wERa+NA2j3jEHYRqqmXSeKakiavxMpNacjhLIRFZj7g/d
LjvMiBWMNCkm8JL5vgTsAvZSH95toITlZJtaQYhmfxufI2+/Om61FHFKjNhAoUMyokkqB/0ZbfNe
nY4gsbYcvGgrL1a1jO6jhXi0P1UhYC/HdRPdE4y9u0A4Q/PpKDIMGXzdaQAtuDbyTloc28nx6cXM
iL/ipJw3h3sjEodg7jx089ObufxOUV1TfjGZsf6ORWwMjJds+LFVVPu5BV3Kvx/cPb5p2Gjikwpq
EDTtNJQt+XVfn60ecuG8zOO8PUrcpFHqjjsgILzHxp68MMkWOIdEnDHNtg37G8/oE7qvcr8pHakE
c4jr/Gh1VJsz2DWD7DrUe5dHZNfopwZDMHdOfy0ev17orzidlrHY+n1xOCSquu+54UVtgQRS+beT
ih7u87mRq1tQiSPkaZqVL7JDxXOXgiAk9k3o98FPnqlcnDFAAFdfv9Ni54UqsDjgGUqwpS/H3dwt
EoRyt+SRWiBWTSph+cDpq1a3pAjKOMl2O2xE5rY182PCstyn5ZgQujeBTP90uVtpuV3c8PqFqKRN
ufT4U1ROdzu0a/JmaCEMMyRvoI8bBa0YuHzd/j6gcJhqRmQLRV0drnPTOsthmOqC8rc3JITSerpX
Jrcjq76NSN/5KesaFbMTL+wJqEuSvmjDXc6M9Ugu0LnZBHB329bQvR0zmWDObbeM+ILO5Eq5/uco
Kk24jfDiBwIaGdxtZ1/u4S+m6gxp6Ay3cRSU3YNFBWD1A5eZsG4Qm3DkO8bfIP5n5/iVNErAiQ1E
LtwFomnlT66IlU7pQBKc0TI5gM2X7t5mYxxuEH7e4LVFU88Rj/uo2eJTtZeQXFbgvVIdW7uF1qPF
3+7CxiYaupoY0G3cqA9Xgd3xuAPADB/chvXQpWWyu8dDPzrt8LZz5n+UlTscb8QH8pETiRUPhUfW
wx9/8dbhxMvSNaY88tafVomj71enHSkeSmTd6ry79VrEG9P9zTQOHImzoZc+9Rc//NKTJ4mRHrjp
biYS170be59H+81HvmDy4xj8tVjjcOGhTG7MwWNQmhe7GYbjBi0QvFFqnKUOziPAlZOKEULn/phB
HlKfkVW+TIPmzw7k27CUE/sUXFwY9eizjxCk4FhKNv08a8kXqkXsSvDSNpje2rW2hsxsFMTebS0b
zWn2rCh5Nlu4WScZTttckKI4THd1bJsl9aj4I3zUjPYG1ew1MptGf5/u66bH9Xr9kPa7MTFB+GMn
ql4/OlxhFbMMZF7wZoJ1d4IC6eMi2sJvWIwZJg0FCZ2ej7/jMXBubRw7N0vslh87uBPWo03DhcG8
x1Eq1LJsedlVyx+1QfsVcGPdl0EgVBd08PRJvoXHiN9Y1v3jFoTHcKkspTLgoC0Tdv3CQr3wTOue
OG8+yjAusyRclj/9rhYq3EXw2VwL7PNy3psvg+fOenR2n2V3xQHAHRP/7gjK/Yj24GdHSgfRY/38
Xm1xQ80sK71H5+LU5/S9jedmqfoPR2o/PNlzL4EKav0V+TpJOKv6Uv3Xe073GNoLYF7HBKJSXwhj
3aqkiWlWVz5YaLssBNfILUi+jZJQFbjJm5tKBMkjaguAq7Ksor/C8yv/xOmf+K9TdMzuqWZa0/nQ
Vh3Ri3YXpgHVvO5NFbjmDGnu3YF3gev50/DqIkU9gW/EY2o19fbXd0k3X5FG8LzxW1ks8dxup32c
pD55dJHRxDuQG1QHRIQUMP5jYQc1kWzYx4I8ZiuByIna4Hc71sAAsbo+XqrqKP9AY8+/4/Z4Qmie
jHlHiRWI95JQsL652OvSldaVOrWEGxVLJQFH16Y8FBWWcjuvfusvWSjtQZ7dnjMqrVXU2DmXTkLF
b9gtPYMkq4XUZrO5bX2WBQon1MtW7utlbXD4sjQl3RcDwvCI0tVmBQuX4GbhmvTYxpSHNnOuuvjU
9039j7Su8Fq9PUW/aPpJHNaz+Pg7VSg9s72cm++o5ksJAlPLF/ymUYp8rqsh39T42AY66k/bNi3e
pzji8XufdQfYbEuQ6UjWx0+ScyvWA3MFgALHtu67IVmSzwMFkPfYeuP2WZtFjSCNg7Zuyl71LcKc
hR6xaUS9kprA2qN8EBZ3fyxd+MIFNfHZK01UnoQdNcuDsPo9hO6rg+86nuz/kMRWa4ob37ZfD6Yi
7Dtes7dvR29jnRziLf62TMmdU+q2K8ZRr/U52COY14Uh7B5JVXeLxsoh76RCzeHzXVnwGHotZNBN
8yuXIAvgPOjOOdnSXvesCVuxFDvDr8gxJU3yW8612tDiuBw2Fs9/58bBxwSkKQDZcg+2ZLs/Fi0c
fp1IkI9zQFfnpo29GnB4lzUz+hisp5qKKyqaYYaTMeuRgHR5GTl0KvSJZoRfTMirCku2vz5CdnZS
yeGza7NzzFdT9UpBdN3NVua0zvyTFmx+/N74inwRYdo43VRVIm5IPNBRj6CLhOHG5zCIrTpa0wWt
P2KwPeya22pxqKvV8xx8W3Ib18fD2hjufENKJFIUO0nptwz/epaSU7b6i5a5ZSrkM3uMaDU/Roru
0/JoZ3XbG3O4p+tmAPhlcxWFO4h7yqnrl4U8OL3SREcN4MxsRAHtgPIjkW2C5MhXDYOjBZCSjSpE
8dKiLmKRPgRUxtyv9XIbTrUJbyI8f5LiuaU6LnSI+XXR8GaC06apPYf0CcY6Dcc2eKh127/MtV5+
stCULNyWPb5WpRNcOGuknSdGCTZRM16hetVbl2Uw1ZDitJ7aomyW8fWAxv3T6iN59Gdv3pljluaf
ZKQEcIaBnbJKQegDdJvNvYkOj9kLedtTax/bt2013ZZqxHNeOohkuGunVl4EQCMJLHBd18nUWVJ7
6N1vlvYB4aHnDj+maOjafBEO1Fu3Vr2TouKyo8yJpf7V14O+cN6buwiEHm7Tr6s+5+n0Uhmb/4I6
2bFUW06c93F/EMO813zwUWkjZ6Olfg9S6I8jKWTsL7du2+8fPinxQTaV5aSLZj/6Ww0zN92SONr7
JHJbKsDUKNpnt9q77W5T7EvNiIwyxZVPNq0LAealh+8sH4c7hacVlw9qApdkzdPIRH0NumpaVhNL
rBGQSVf2qTQJw7irm/k9iNvhm+chApCu6utnO7br4nrUmzxWXlx+x0gCT3FcQrS2TtCjFhHl8lGS
ggEZy2Ack7ZfBn3eDSPPAk5yQgrdGgERN03vc6DpgzNC+8uuqG3AHYsYo9pPG5r9+8RozhfQ6n7N
SDs2TYHEA9rYoouuf6XCcvzlDyAU2e47g3fp7F7299FUDbBarprnI29qt4ZEQ19ZwP3I/rzyPpGc
yiAYUtCmcYS/5zIugqVu5rwPhQ+/4LUsDdqQgn0WrBHjo0yUvV9KwCJIUqHOQhzt6wpd3hWyrtr+
rS87/EwtL5fZYeAtUk4EAVJV2LFuZFPKji+CtMtbumjo7ApM54MvWqgU7teKVSnn/KPjzBA7x7Yd
7BaShWF0wftCi37uDtE9u/9BYk0mXeJyUtn2o8r7SMr/dNdVJS867vsCmB+5rmL5+RNGU+3mUMRB
nSW95dlZb5fR7yDQhDFoiOtcVwKz/dQl9Skawui+9/flL5+q9W3PxzwXgiXUvvHGiCriCAkl7BSF
WeIhat1FoTBsp/UPEms2dgTk7sMUGfNj5Xaasqa0truDWVwXztjaf8g13+8P8rbq827Z8euO2cRP
3b5Xy02oDNNsMMjOzbhR2h7TLmmFmTdsBGNJVKQgWaKcGBQmYppYEMrowwQHsI10N49C2Lmcy+e1
96vmciDoCLPI3/aB1KrIU5nVNYF7aqzZ5gBQjlK5MOTqwpr3iX0+whCOb3H69dEQFyRoyCrXiSsU
dX6Qlna0QxcsSbKd/VLr8mZ3FxRPdNCxQcwxA0nXxq13YQnCyqa424OMZyUtqmsD/Hcyfes9khuK
QMRx58bJ7dUArgLGqiitAm3PzOKjrn/WTRNbX4YFqjpPgGJ9xhU6bU4K+zLuFw7IYMvRqILnaaRH
Ub7XE4psn2yq6KQiMM9s34Nwv9nJ+6GjtnMNRzYquYpreuY4mcLB/p0gav1uA+n2vIRyDc4OS0h0
/Zecze3B7fgGl0qp4GKVMf9SVDypEdrYr1RA7giUsUC1qW/BrehoHT7bEm3ZA7G5VX3y9lH/7Dq5
NNnetKF38tnNoGnGkftFqUXzCEiizrmsFuf1uWtI3L33wb6sE/tXJFMXOis6M2OBYraAePYNHhbL
ysW+LXeeVJQ6jCXPgTju+HgtS/y39WGoznEjS58JpOkMDxzLX+5DzZeXDaLZXuSAmhNcKFi8NFmu
MnsLWnc8BaVpqyfTezLJQ+X56hRyRkT/3GiOPrDElvqk4TCj2zaJ1z8e9zX4x+CCyM0h5VipDWBL
Tt5QoVYxyzhkDE/LgzPb7V3rrP6ps7b9IZlrh3ABjoTHiSaDdySSa1iYHksDosB49R4Q+EKTWYvn
vczUClfZIsguvS3F7v8IFpE8Db44uhyuf9gLZwvGN0yA3nBXIf+gZrKrbfixuLRuVCKAVUI9uXYR
QTmy0/jtx6Eqad6Hdgq7G8M7fsQS2hHkFiKIOVO9Pd/jB0LqIjYcEledSCs4tnHqcqiHVZij8tyr
1N+lz6xrAhbjyFuxm1tU9xFATeglTFJSSlA0olAzQlGrfyREJsc5wnN05C29zX9RxaIFrsG2JdSG
b047XmxaW+vyljhcORebp5v3Yw251q5s5utxVOztkKpX+XhVSzuTW9P80hawbxpyDiN0Lb/6YY3u
Iar1C1KU479r6zA+A2BuEBpErqSX1N0w3W+Nj+5l3De/UE3QfqjZAYbZOQlzG9Htkc4wO6/oZNRf
vaGcZDFoo2cvrLcyHWsiyq6Y/nynKh3frvWU/JigjB9phum/10SxTa21L29b0QXPjbttT9PiqE97
9hKGjmTbnwQvDqB/DvqfrWCoNzJQOpXz4n8PhjsV2RZZb10VDHeDMDZzFza83Kd38UEMNlQiZ8kQ
RKMmfX0IzV9HAbzP21WcL4PhU8ZsP0fbM9f0UF5uFdqZiH1dXIHjolGhOHV6nM/GicbvWffeRZZB
eFmVPb6vzurcVf5qQaP6rETBONd5MkH1Bav7gIBSFezR+wvS0//qcav4PHgxY0sykdU7TBYkM6Fk
GUpz09fJb/x3RHy0V/5pFmc7muUTOrjw/XpDnzsXSs/SvOzd+M3N6FXyHI/xfTUDgLv+4adE+UIw
B6L/hZA3eYT7PSVJ/zL2sQu9yVmbTYl/ardjvavIehhtRc9w/D2oHSnCeNxNSBRT/q8Gxgr1/Tqv
049yITgza2aUOPt7M1usV6R9qkzG8zblKOXC9/jagVUE0eplI7vmQ1CHERrxWS7/haFxw1Pn9NGD
WXtx2ddwrYB+F4ESPp4QjzTbI751rm4wA9Te8ajWk5m2SRV12x2E2cxOlIVxF3xK11gvBgPoxxJj
CqmnanmarLH6b0cvzmhFisPvcPDtn4qF4staLP/HaA3OE2z29Gyv/XArKmtfc7vuvFPFWXHvTNtQ
JADRd7D6TMnqcId/FExWCG0mXaexP4eFQjkE/+4mj4cMrkqjTRbgrP2X06GNSvvEaW97+OJzjEYa
woy09Y9wPOLfklP/1oUu/ZcMKI6iRweeRKDlV2DWzDnihFJCP5BaOb5XjmSKj4W4AyrDtj5UZn5z
S2n/DnCeFIwBkLebAK9LjPvLWnykoqZzC7Uu/nvMvXLT7VsDnbEBZDbdW8W5/exQO83NuETunya5
mi50UKH3C45bnrk97KE7rkjdk8Y5Qa5FH0llhntG5Ik7GlX6s9P5/U8O5wjqrnRvbYvQT0QQRznR
SdfYZ73H/Z09osxGOGSN0CvOoP94vlW/6BBfTt+01mM0dvrVtIurU28V7mmb3ebL2krvV7MvQmO4
WI4Lw5q1YR3xyzeyA4ZfmjgfRMOO33wvdenx86uyARoRm/sFICBfMSTNqFWOkGtOTz0/p4Ugf0YB
TokAM3aVXJzBt8AiEwxMPEYIrTniCtvAtnO/VRP+mHkcmmKfhPeAmHK+k8gj71wEHKmMRvOkyQ2r
M+R5jpUH+4gQMq551PXskQVQ4fSczN0Bow+C+F5Wa/PSQXojLbUtDdxcTdWXOspR4bdCQiSNNf1X
q7XKV6RxcRrKIGFpCKhNTZ22PuimJpj8IWGMfJwtiS0pxP/1F14FBaLnx+Z9GhM8/QkOL4xj4dWJ
dVtZlvuH8WqgYQu1qLyY2S+vxIpxa3HDUOL4L560G/eWbQykyCSWpb6nQex2CsZmf3i1WENk4zja
f5UbYvibTlT78HdTfqTOEv9h99X1x2Cz8MXlUrC3mCCLldX9QAkZ9IhTutEZCnQme5uLtZ8Ny9QY
OiQRmXnBlqPN2AUTb27v3FvsHt1xYdeQCPmurZx4fgAbSFAS2LJmnLazRSfxIo5evlthjd4ug8Fv
zKmJRBk9y7iM3YdqQBxdBEEVX/DEmP+Ix26GrD4GVd/U7ALT8zgwNJzQBWltn+rFGWLzOFmhiObT
yp7RVuc1Aqtr0lhs84YZL5mP5k0IdLkb55408a8R6iEsgqaZ5A/lDVe5R+/Nx4FrIUC3vJ69BVVH
g4vO0CQ6HXAPBULZGBmDNKXANWwhpbDv+wkVI81zUDJst5PduuuMxhtySWQaqZ2ucm8Pa+dxhGmK
b9xhlSWfJ2SO+MtDzgVM3Y1wNnlxSyo7fg6r2awzUrRGqjTe0PJ6DPClojbLjtf4WKkiY2e2T1Hc
7NUPRbe89xorYicfkcUsCkxj9eyOclAsBO+h06vxsuG0iyBFmLtvfSQDCSut3vfMr9yS/PMeYWbR
oPrr7ms/kmXO+25WGxbNjfUn30iNDD/c9W+F4db+cSw8Kb/WyB40+8HRAv2l1VoN9i8Csl2SZwyT
a/cSKuksjzOMrnvBSj25ZxI0FpTy/gI5w5XQzRijdD80j+EMp4cocrW9woe6ic79VI7yXxiO3QpT
gwL5DVdDOf6cPOXAQ++uC0LiacG8ujWz0zzqARcswDkdM27WYEQqz0aHGpaNJY2jw7MtyeA7oD7N
q5i4ozsb5UZp8HvEXnOyXK/xPmvZRNYDjOfB17us1no8llBc8Q+cLRgM7LGeyLs1U9I+90iHKU8n
9ae8wU0ZlSnp8oe5DAcGvac1adYStj/y2C+MxS+tUz6tuLqxYnXoI2vAyvzxBJo7NS+k9QTtE20e
PJBNbCOpGMM5AAOiwWxZnqx6AwpJK0t0VZJJeIsgOPMGk+jGsaMOpTLOZNVfsLIr2ONogUpPw32q
KoKd2KCDT7uPlfPbb6k5Lrpd4lkpcBbPJZQnZqhrdFC5JOo8VQxBxcwrdJ28l/S3n72Djk3vwrM9
ZspWzQJWNLqz533NtsUlEq2d5VrZVTHP8Gvh3RIb2Vkl8ys+m0Dfl//j6EyW48aVKPpFjOA8bKtY
o2RNlmTJG4YltzmTAAkCBL/+nXq7juiwbFWRQObNe09qlNsdJ50z5gVfZ7Lg/ruJIfvAGQR+DCT5
wntv3DGQTxGOoeax8FLm4hKRYvqH57Mvr2HKjyGtVGHd3gVoKOVVqNjoEx5GU/yByG2mf5Mco/ky
+Ai2B1y+VcEzW1p5WpLF9PeQFpzslKQIF+cyGTdWiAxFUeRegiF0n5kwCH+TOg2bAxh9Y54a/EzO
cUYRJNM6EMPe2SRFIiONzAS7GmjKUQNLuR2c0hcxD6kPdSd328r4udd0PPvHFMW7/EXNqOTA/NtZ
A/caZbJezJHrxWeAMNVJ7dxZp8fjqmrXmRhst1DWuT7iAX87Rc9qOnq7YZnuwlBngqHrrJowl0no
WIVaoqz301kZPzBloin/GW/kRDDfeoH+4bR2SE5Rx0zozaw9G9sINvD/b+NhfAXrRO7rzmAT0jdb
sm32LAmU8pO0cWMu5egFEaccqdYRMl3UEG7IhGoOlg9lsecigmP7c5Qj4wU/GMPmbiyEi084KF0m
AIcUVVg+qqRpmt/Ca0peVXp9f+vyMSEqWxwpgHpfHZfGG4W4DMSM+unU8ZFY8R4r9PpPl+yKbxFp
ee2fxjSau/jNLwLyzbuK5Qxx7tVLWtNRlbJLr4Moh3+akyTbO51usmNUKk2AGW++u52KNWjNPYhy
orAbHZV+SsiSkmyFS/OcGO3REAVtv+5NB9aHN2MO/PlrhLzukVaMGDLEx3pkh8jjko1T2+9RRJ3m
PolaJ/xMtpFdoCw5WobjICIWOuwER3HlElcngneRcZgV930Se2gSHSv1wqtD9ro7BJyXHLT4GrM7
ywBgvGBdWBhgS38Yf0hftO014Z5lmGMYdow7bAQm42HajHeMB5TZcxesbFokHxNM5a/AadlBj0aZ
Of5Ze1YE3tukOW+/qyQYq19DC8krwI9KglbtmDtuM24mdlcNOz23Me6gRuERWtnQUB0ijb7g00aa
WV3nIEOoOhi2OYn7QXkEbmAktcm8n2Gk1s9DyqB62HXpOmI6ZiTY7awz1dmfCWjgXCLOO1VdAQ+E
mX0MpyY0/gFgfxzoxzRahu1CwloMX+QjGHjwWwTOsxConvdeipm6yoVT0q/1Zl2KF4LbioUDBtWi
2JEVxuA8+uzGvuP5ClpGRlsZlYRFC2c9TVSwf6MtluoaqgIYhaPjhYlJIjPxc3OrbPqoHGwFIeda
m4krAyHlIEkyIBsn0h9hQZ/T8jlVeZUaxp0UPDLer2XatieadUEMoov67rsDJFY9xUAv+n+4JmX1
LzC3nZ67WYEnx+GOmc1Sp9WuJLglIzKcZAiD3PHLPkKOrXX5Tsahay4LNtXxMcaPUD13Hrmr49aE
yXAxtlEUQhsEqO4S1GNEy5yQKiTimW6RywgZq90fPSjuJFB7isJHm1n0+tgJ5TRkx1Vm9amKXK8c
80YzKzgT42QoX9y2tt25SxsPB9lP3n926Lr2GZt+NGs8qrx71x4/17XxEUop1YkDf4xLlhbfuNQX
4+y6BUd1LnGFJWkeFyIRX+7aFps927JMlvdogGcx7CofsNOuhFoC44WZDkJ+qss2AuUbpfRbq7/G
SS77UuujYPQqP/sJsZ10pOutv7Bc6IGwBfeP9xpgseFmcsJ6nPIhxH72IHybMvWynlueXOBguGFC
YRy0JK8tjlz+HKwa8ZxpVSodRoxaMf08dn5zM44xIg0YqLurf/H8dWpOBfXSch4Tyv2GCrBpnc8N
qQNna1272a9wGQE47JEnC7XuliRsur+U+CXGXfCzdC0R89ji3gYqkVA6EFtfGAEtwb7Bu03BxQx1
eCoxYNn3Eg8YzAqH6zofUycOv7lfpHsyZMxArRY1grauAALUu0BGhTzWWe3LB2KXTn1IlRXh3yJx
Ez3vQ7cPzbGB3tVQkuBfXvkHlvH0B/GKpcEh5Ktm7zkhitCO5B1ZXBt1Pj7vsnbgCSwpEw3H1Qqw
3DxowRLqYpijW81cijcn0Sum+2ipm/6oJpVU/1TBcYZjtFw780r8OrUnzni45jRAawlwnPrQu2XI
CDZiFqQv8T0RDF92Gwrj5qLT1BLLpHlB4kHb5BXuvWnuMduQ6m70zR8wJUvdn+txcfGgsGsDWoOa
28C+hirT4W1UEYs7YsW0VE7S2GalhiTH9Ru2yDSdZEQO7ayytRsVT7Jw1p8gJpjgHYWdEWZspEkZ
nQaqnipnq6rv2aNjcBif2rSk4eWrNtGpj5YYNyVGJj8gVzavBQb50ZYE7Uzhd9E9n/tmH5a1CsQx
VFpnX2RSObFyN1WK3Shl7dtXwfbbT9xg4acIvZVbTGAuqu+bJUIMPGAzhcwQ+YtX3Xn+4BAA4zlv
JvwjCg0qZ3FRt92ravLnX1Sfs/zlG+LY7AzmqjL3HeVDeaYQS6bcLoTHuwvP+zCnuaWqIlWrEy5Q
hz5Kq/TVbclapCfptEuJe7RoNhZTdQPM8FRk63yU7WzVTz/olTGYS001hAwfBO5NdvbgNZrPMymx
RoEt2pbx0Ut4swdk/nnjERZTU60/8eA71dNG+2x/tzhUnD8RpLn1qy1Z2HgZOVjrDaep62V/+FhH
e7JTjB+K8OTalLnbC7Vit5MpLbWrQ7t9wy8j6kSxpkOfNzXJ8IgzDKtqJ9hFSiEA8BxK7cgdDIzQ
yZg+4tLm9ubCjeX9BsJ4ng7Ijck44G+YdRzkIdyIvjmHOhDNG7sVRpzluB2i9W+2lZP9RhJw1TeD
u9h/WUiwJv+qpTX+f+4qZ93uGIqGnf+jw0lt5kPhDno4Sbeeeb9nk+kk5ZIqjYpybx0hSuwTOQnS
LZ2r6u7UofeDZfDJtJ+ZttfhadXlkD6PJVyUOxCnUr20g0ijh0k6xfAyMWJtPuSItetYmS0TDy7T
uHgXOGHDDh76+/pPhPhfXCLs09wj3KJerlmiXe/dKmQ1o8cIKHzb0P/jF9dSs0I/CYbbT2DGfb9q
mwbTzUJpWdg1cYUw8BwDHfZ3Relu3a8o6qLshUwb+X3a5NYfck9wIp+zoom9s0ThCg/JyAl0p3gu
5An4U4DTR7hAhNOK/RS5XcmcX20tXXODDGz0IBFYhpVDycoweMKXs4Xn2AP5VPOhBMuiTlOa4Zth
7G02kjyRTeqr5gGL45wQQdJfGEtJf4NDHaLsLOVWO4ee4U2kuHNxk8mc7R0V9q8xSp3pC15M3y17
Q3gSOr+VzhreCeMNq5NvzLH+36mtxJHx+zbkMEkDb1Fjd7g1A+c/E1COCHZLxsV6wkZp6odIEr1h
zfUWVMeym8vorEKkqwoMBb3FdV43Ql7k1MflZk+NCWL/4FtzLU2x1wssAaaU/oUk9hAeh83pFcVH
vwEBGEmwpT+owQbvSZOas9OBOD5wCZ+TdfmhGhkPx0quSyRwkmRu/IdSvYIrRgqYlmzu44E+E48M
82pcV84nDUS08kRjXlr3YYi1fc6xXpbQu2uCHLq5z9aqHujNh1YFnw5aVfgsWw6sS7Uy4rgb8AIT
EuTO0pBKWs/L5yFOK7TEphya68KktIFZtHGYAWaRaNzgYmR13PiD2bOuYjudZpBX8+uEgeR2vo1B
Er/3lu79P8AJqXhb4qEjzFX4a0L8bmCE+k6gxoVkEuOlfddjFkxHSfs8fmIZsAU+PGgl9bcRrhbP
GB8dCjkiirzGuC98/exYSMbM0bxqy7Fbdv1z2i83C4snPcr/KV1ITOq4M06yy0ZZyPi+GjvM9VOJ
reO4qUYvJwvmpT6EQC8iGA0T/ov7tkxIAWfhuvY/xzAU2aNoN6aPRi38rialevNylrot5sNUfLyC
2ifi7D31DTLTtUMbbw8Rn32W7du1zMJTmaTT53yDAZDxzCxWEh145k+6KGiOV7Q+Bk70clBdqKdZ
InifCJKAv4s0rNHm6fEENb/P3KF536ATGCo2zLMthX2MoxPfWkGQEK+EcD472KbqldGUGt6YGTMf
3Y3LXJkfOBHMdvuLkVBHk5E88QeFol172WCnR6+ayjY52Gz0EKELFbAqBDsrmRY9uAGZdukr+8C9
OTKUchT5DuyWYzvrimF7FdITNG009/iHA2wEDbpW/VBkoXT2BELV9Ge18ybO+LbHel/WMQCElHIH
p1FdGoCg7J5ZoijdIQp0DFpklq7Tj7AKuuxtFWOGqzcUqRvuOL4qSf/hw+rZIY2tEVmYVPJPTkmZ
5jUZuPRtG0jaE7WsC461Q+01bFKaolERJx9l4hAwi0pv2PLRLbo0fCg9n8rj0oaS3c2xHH0rnvDg
LFX0QmMVsLuaraxJ+NpkbmAu69QBoEaxRYQue5sl6ExNHRyB5Ln+c9cPtXqOLAr4m4Kd4H24KUPQ
YwGopLsjSwzPVbt6TItdXEVFDFohEemDWVTbX9t6HomIlnXIVpdTZUPDMsUpgLzfYNG1FU7b8bax
lNm43/S09tHQNer3mC2CD6PyvKtJM6d+JBEnaAWnkVImHwiFDCdHCwbEO8yJhPxyoEsYAZjcVXAK
elwYFSGPdkpoW4kVFNN2YAKMhpri4acPc+o4nA4wnXT2iLLb12dOGyZS6H2On36Ogqr3w07SRzXk
08P3TxARRYwUsBe+LY6lXN4RY8faBY4RcZmRUOLyT6b1ai6a8GmYN9xTstnX5YCembCEyX/pCpxK
ap8MTbl9KlAYgOHYETXiV8D0XfBoBeGw6EMm8ZhiDKwazz8AC8I117s6nZ82plLo/5hWMixozgL3
MrElZnPIFF199mul+urHDXszHbppsziZZtqw4bFFFHDry3Kry2oKCUKBQ75oNeJRwrsZL2l5RaSi
93sQJiOugOM+Uss/OmHSknumPjfn1RA33fpzMh5IsCMb2b3hjq7fuv9ts8xkwCq/qfKdox+u7cLC
oGXkE902ZhA5ed3CPneicvsXAC9pbC7JFoSiu5I6Uc0DAZ3mONJ8t/+housUgajFhKeIoQIT8b3l
1TPxQvsqlPleCYhxX5abeUGXSJOTO47136rEj7rb1mgJElRXd3b63cbxFRydJdt+hbwUfwsNsokN
QuDFdrSUwV0brpP5R3nvPZXhUDPQXKrMy6OFuBIBKOk/rjMa1bFziqq9OKk/HPvOVgFJzXV+1t7N
1oFxWSe/PSTVEdKIASmDcwhjpSGw3PycIA4ODxW3cPulyXW6Hl15VmlEJ38OzBvnbJIGOzceY/s+
aUuFsaNV8rrjiDR3s6X6y/YwC/KJJBa3Se+9yZtpfEJ96wjCMWJ7M3kg3LSVxLzkr2TM8V1jmz/O
XPGgMZJyTp65eNyvrqtwgBP6Ca4mSqrxhNuZxlyDBvN5Rkc62v3S+iTgKzJgBWJPzWg96O3m58zs
hv+0P8DAT7BJvWLcCTA6gEH1P+Y+Zc1GN+I7O0eLkO21SYfAg36e9f5hmOdmua9xMsrniJVowS8M
uCr8Vfbh4j8WKWLGncOO0+muxnQAJaaLe3/6hYQZRhf4WN1VzHJFbo+HLMN7A+b1lBUVIF1+Wae9
NF1RKEyp5RgHXzj1hsndTw1guAuenKQ5VsFGdiv23Mx5mOtOI3b3lo5nx8g33d6rNurND4xEQCHM
/2nxcLarpxCrKMSJTmXbNeudWH063JapolxE1ERVGSr+DvbfeAuWN3hbGgsKozpGClqWPIG8K8+t
i9a6UTuouh4QYbM+WQ98cWvWE5HANcF4b+z6rN1H4dZi/wLHhkKKTbcY9K8AwTTEfZYi33vt7IR3
lFGxe1fixVvuHOJQIT7RdmyXX2EUSefqZrj0kd+j1ccFl816Ovto+NEfJ5Pg4FigEJmLaltSpyIb
20dMp+tAxRUk7cGLJgoG6hrDqZKaLYbxAkSmxfMeZ5xTtcdPpqvBoNz0aygOaTes8bFrMlg7PhBE
QoQNAVeR4xNRf2iaV5OndOEEShtjf65O06Cg+iYAtlRilXzwpdnGW0gjfmIVudaHri9Lc5gZQTZP
pjBZkLvc6NWD7ewtjGCa3zV5nYcSayKJPA/78yHuIvsiGzzW94EDkOtu5YhkptVO/rUjy0SJTNGB
VL4lRKaeEelIc0JscoOT9ElOYzxHMX+agra4dBx5RJMWXPKP3D31vEs5yNLzzf4S7sBNCI8nISU4
Fi5xTMApqY16xDzbBt8GvkRJcjRk3Y+Ds9VOhLq0nDEdg0qrJKDisMNcMu0zeuwITUxQ9bKgZG4m
aw5s72VBQenS7nMymhAo7b6ZXKUhWThORn09ev84TzvMSZIQXT9cyxoza3giSFYtuYcath3m1ZYh
sqbff6Wr9cW8X1M5fsL0JEhcJ0uf3nYdKifjIUXBIC1G0FVgbBSVvrKEseNLL3zQKactGpIYkvtY
OeN5W93OPgPxIE1Fbz3bN1thMYZMMzShfRzHNvgng2D8j0yoG52yKC0fgoIS89DUC1WVO9Cj0CrT
EmIPn9mwTCqsVh8RNlZ9LCm2LklZQ5BWhdMBoNjqgH8bVIWbZt3Hqj0WeFhesMU3hLdIEd+DEBxJ
j+PZ9o78HsELUa/hj+f5bX1u+HL6YzdNEZoChEa7SyhSnCs/fD02TrLVP0W0/j/SRTl2LVwWwuYg
D3AE0bTy4qIrxQwrTPUddLF+TTjhvh0/TO19LVUyPajRlW/8RnP4WfbtvHxFFRIQorZqh7NX62m8
VN3EYFSOoiwODJHho5TZTC7Bs4ThmYqM7UFAm8CCXtX98uxjabdnB2kalInXteU9j9bwxTrkLj5u
U128LEiBQS5CqutDjzFK8xQQvUQuiKo0B4eKtbpkwwhulml23eGPbVVU7nm4qYpqWkN58FnH0H61
QwdUCmGrmDsC0kPkN37uOowJd2mGr5LEmex0fAZNXALgSBvKQtIEghfJHtg0Noo9kxjZ56tGI//t
1KFYL74EGfLkumVhb5QoFqxi5RZdArRBehSYm8TQumvcmQncLiN31xyWtnZwoIGFix5Kd1b/odc5
0d8FsunHNHt185MxME6QhGnzA/NBwLHpZvwLszJu+VK61jmjcqZ/kZ66a+ZA7CKVEVbiECZJ8oxH
XDXHeDbAWch/erCXwQP3AARYJr3vJjB2gFoIU+OjJa/xGJByRQYsZA18oN0cUnyREv5eM+qXb2RH
p1OB6G0psVrwGkAKhftQwM1pLmMWYTAugnKLrjLj9WcM76WPpauHca9W5itXFEPdUVEJMH169LA5
Ci6anJinEsAIrHnwcWfq/QgCzMM2lSY/De2YOE48MP8cYKo3EsFo6VHxprrHrC364lTNqXvpRSfD
eyRL8pVze8O+0FpVry2SD8w/ugV/D4Q1PVkGjMj7UeeRAHdYYfhDDol8dFmQ3O1ZBzb8NTw4zGQ1
S8RjVDwWRzBfd1ha0jO43Xn14MUoIphB8nZIWvYY62xOzlQCDEa1aV0sZ4yP2G1ltumF0wAz71ZX
85rDMtrwWjJ4DrKTVXJ7GJJIPKnChN0pvg3EY4Y2ySlexQyxNSMbUN+NrOwKg+PAF9WeGYOUNMn0
Wt5BOnOUTNdUILt4755wIiUPhAsrrAAkTfrfZom95r6die+eqNp6xQLWuPhrmbDdFYuXipMyDbS7
gODBR4UvnEEpPfN7DNeD1o/yiR0ZMfeEc16BCqs/uiNKc6LS3Ia8bCKOQmR5IuFlG/u8YtTO4V0J
x9A9bAhd9g8oFGb6X1aOA1Fqt+irDuCgKFzWohLLTUs8EjK9c/mTSf/K5E1w0ySSIwN/CCd4/ewt
tmec6VW1V+IlGqtitRYfc1n2792cbedx9pbyo3O3AqyiDyBJH+vJDhNJC5y6+WJigBSz73nBzg90
9gBhd2GaJHGJHLHhMjNyHAesUOrxvuHCntimROK0JSzN9bVhr1/V8lGDr12hBI1rmwcAw7IDc3+o
vZPxwefwhFxd4pjTWbO78iG1dbLmSW81C2UqvdTeC6tIdPt3lVIyQShSAcQH2IwX/MJExQqEg09r
NF78KQE1pYYx+5RMXrIDkhwqeN0JfzmLXhETT4tyuRJEi9Lv1IJ9+OCMt9U90IkpXzN840xTlvVS
81EijPQpvGjsGfVfv41ZPM0tGlnmD9I80sOvw2sHc+7fvJD/I5csOvADfrRxTM7D3Pa5rA2eYhJC
trwPsYIi5zQG5IffY9K5+EDl4Z7Uve1Ops3W6GjHqbM/a5+FoQxSs1RcJVzTCpeQX8hTOvURSVuB
rLtrNiy1aMHwX1skSSYaZ2GqFT9WClyixErfHPHr0G0mZu2eY0biIq+V34rjWvkLQJSu5e4s08ws
P1bRiKvgWSdrlmzOqRe3ZXrLIN3nQjZOemiCaLnf5ObhA994s+86nKUkpke5XJqAKH5e+ktLAMDW
2EKLwmMEumP3l8BoqJL5fiWETge1OdP9UEoydIOmYHudHG7Gk69pZHaJjZrod69IXO1aBP+/XLHl
UzqTwD8RHWueHeOEcBBuwyJ052mdcDQxg3d2cDyYTRlvjX4n8S2xwrNC507KENqKJGmaW09WTxOA
Av681uWvmWVyJidX4XW/0dmXYIcxcHuAaqTKPepRgt8U5Q4uVxdhIc8SP8TUq4gYHT0C2WKfWu38
jmdHrQQZPVq4pQHpRuxefa1WE9i64RowJMXscGODnH6AZU+v7LEl8G0dEwUExAuwWkExNr9jlNX6
sWvcciGy7AA35MjsJ/U0TpNP6J3cUXOq3Jg6dnE0cQQWew3METZWjUzrTIxgzQBJE7fr69M0BmL5
Ial0l7NsTfmlGw5hlFV3fS2tNsFhsRs4p5rpncwRhKhpoGm7ct+xEeYMOFyj1lfN8pqVdRQf+8CY
5WgaI7+rjEL71hSrl6FxIgDVC+Y8iDtxAFkHG60hS7yFvzpM/t2hbW3Q7taq4SEOOy7+HZ28+chK
kQx5NwxBkwN90My6hJ+ehm2sCQSK+r4vbfemQE5gkhyG9jdGw7K7E7Bw3z0fjs4d+KLgmTl/9w5i
Z2Oa55fzNU31QsIcIw7mt80awpTFugXdA/a09D8mqmVyCcG+mSsmu1E+ZHE0XJZZ4CkFGJG9EbwG
qq47YtUYrxphH8K+JGJft4zgKq2b4MBQYTngK7Tkw+TSIemwBErcsF0F5l5ARtl/sda9NceQfl4f
GxExeSh8eNxHwcKCYg+EIru2BUaWnJxia86tDuILgER1AmGoCB+YKsO5bShOHshW9u6hHq1Dqluw
y4IwHKZ0H7vtqQ4qNucorHZ0fpttOXvaxI2PgMm2N69ofOdHNTKsuiHQJzKJkAJ4gQtw2UbVn8xf
XR5ZK3SWPHRxUzgvjKaYHqVrNKmrG8tgvqyy7KZjjRHc2TVOlv1eZQGKoqPiA767+sSx4nkt3TPp
SLrfbGAg8irbNGLo7qxJ9EHYvEm5PWYME24LtTmfl8QrRizktkEgCmzC3HBLhqHPRQFZG+h4qZZP
z89oN3bFXKk3zU4wtF9PTfminKR+6W5m4Z0aMkc+thM7pE6qY1nhhUioY0+qcRMwYVpi3NlkSz87
z2gX+w2fHY0j+66m+0Wnw/A9Qzx4NIqu+76YQMZiQcWnjxATggnfqbmJh3sUfsBicO60xDXhcvgb
SwIyH7eteW7DpPsu+B1/zg3NDhl/PkhES61fwYOqCcGx25j/JhboPsxzxgMiwg8eiCFBCi9FO+R1
sqXiHFs8WxxrbeZdpyRLrutsg/corfsH1hcD1vGwtL1Xrg+RK0x8SKWImOtPS/kE/4WA+fwD0yQz
83LFwEkoffHG3KucIfmzGbZlXNk+mFaneqYnp8tEG84F/DpCxA5URLAoHDeNIpqx90PYrrsEHM4b
s1u+4MYOBedCpVd1pLrs0ryNdADYeHSajzmKzRsYczREAfLtHa9E0d6z2s6ZP+MyYVmeq6vpiGbR
uQ8AmKMfQ8C4gUll3Xxbtxzuq6mbmv9mP3AndrQgS1Pop9BOWfLA0Ip6GHil1lYx4TLhJj8M0Tii
LD3f2xnrfvOmWJrQvim1yR8p09/+TxqFkXzCD2X+Kah9zb7zNu831ZQYrjCqpx4vhGm/ROS0T/3s
thj0Yh+ynG3dDOO6p6z54UcuWSI6GpQTlbnT9JxVEcPGhG/73uqm/l6CwnW+XKKyBBaTySZHHouC
Xob2q8s9PyEXxIgwPK8zUsAF2o0On5nDJe5Lv1GJcPj2Y7TedW7lp88Jufkgx9G/tldv7NVf7WWu
OC0m68Y7FkZ2jHLqiPHkYPCd7WQqV414Z2c3N36MurRTkbPJn50I++wJ/62/8lcO7n9jW2fh1Y9S
3/0gz7q8jKorzHWue50QifC8Gd4r3twnepOueBXkE4q9xre+HibwsC8rdsCRkcMyX7IGzf3nCKCX
XRvBEp3aYYYHTn0PcYl4QoMz4hObWhz9SCHv1jud4vdkqxhLF85thvOS5F2TtcfZTTGFZYxn9iGc
6APQcVZyLnXoBE+TYcvgfWF9hfVKtsu6ZwqGrNibbH2ubMlSL0p3pfc2qKPPdp28sdyPpdebXS+K
Hn92BPcOj4qsSPpQFIBEnIrgv3BEMvjh4rz6BXGvcU8Fg4kEipCvXiLDJZXH1ehvLBcRjfobAUdj
1JehzMCm5cM+9HzPmGvm2kNa2eYxyuuGMfN9JRH2/Khfwo9EySX4Sqk+LzMLEpAB2VLTfgehDeY9
hc5IzIA3AjtEobIrUoNHW7/14r5WrJzMicUVcFZHuqp95TLP2kHNmz6H0KuY149TFJEkTuRX1g5A
IqYtnGomUgrzPzjf7a9TBHQQYKHDv1tPWuNHaRbLkCttC2YAIy2NnBefVo1WeNyx0YNyDRIvrgE9
dQ5d66Ch04HhTHiWurCbH9m1gmDD4LZM9lFrLCTTmT2PE+bzCVJSy54R2qzxBh3EDHXGDlEgii04
Jrwa/h6jJxHPe3bXDhIFx/PfqNhjSPzBAFmsbSGzBFW07HyupX+exVQOHXcav1kYULK0gpaCo7hA
p9u5ulBPpD4Xbm8uyApwZGpeDTaTb5Dv0BqyWhtL6+DCByP3jNM5stF69iiO1x06DGlPCbfpeca+
ilewg6GykziGghwm5PJZtRtM0RblilUrYR83P+otAZ2RkFTA1hvp8WObGbjf7EUJcCnTv3SbXU48
MQB5YB44zxLPTEHB1shrkGUuscrI8aEFt0v4L8hcZA0nCLpjbVvnC3s9Lq9oyprHZRUccgUoL4H6
203vOC0AxCYNu8jQQv1534qbZuwRdrjFReCH5lmw+u/Cr9yfc6/H4cBAGv91u/Q+34TW61+Ekv4t
IggYgeRiVLPz+2BhAw/KCdkJyHs9GLg4Iqbab59jK7uvLfYraKIMaViW14ek2gqlCpS7No5R0NFW
d16Q9i+VSXAhdQbDLb+ajr8tTNUzX1ps9xUUD0kOrq6do1vFgv3g9ma27dtKPMle+CUBzxrBAaub
qvaBzQDxsjF26/Ye7dnrMsTyiauzA1AYcaKTZxxYbB/jun7vXYNnfq3G7dfSx5gAeTP7ap/oOH2s
PU2hQKe9EIz0HdvtFs/HJAppc4S3UxCyOxYkX9I9O517jw6hQQHH+y/e9exvf2AINAmBTdzTJQND
4PKRrv7d+mOQ9Zu7/kySNgLnhtmKMo7Pm5qtRPu0A2s+wnFxyLlZcsouGzUepZ+ssHbh9aa7m93y
xNqZISNjOxFub1BD6n3D+3yBb5fKq+0YB+8quBbkZasUf6sh9/Jp/NZgggcB+6xbn7lSNxTpd0eY
FoZJTPD3mIg4ffdsj3DeUcO+oHHynzhZbwts6pkX01GLSA7bmMD6mKHubQc/LbrnuvSqP2K5kQdJ
3DnHgWun2k9i5umChlM8xF5PnpjqgWEhHwS3sS0yiumkzNZxv9a3VqQfBqqkzo/H8jDqYEb0a2qJ
mYLdYW+4S5m2E4S5RbFtNl20hzUkVxgN/nM2p/yPTUCTzyQ/9S9F3G+/NOfgss/mLvlYV2eqGDrV
9RvhYPPR9ZGfEgMLl8cUWJK7HwMDe0+73Fq7mlb2ZzZ7BQJuvMAOYoRN0x80WNYRIrAhkqtqo2uT
zOOvzKJqXQs+vG9shHBEgMnR4m9tlVwTbKz1sRuhI2ACUMthWIrkMY6ssxzmqK/u/X7lSA7Woqlg
dUTiUc9D+m1rXpcjgYzM2bFDye8PwCMZMGrGFOjQTH//x9GZNcepq1H0F1EFAiR47XnybMdOXihn
OMyTQAj49Xf1fU2dnNjdIH3D3msTRyDpQ9duZulkwtn6uzDUQFZZRnl/vUx5KPqCORxOuRmSl7L2
wWJMCPyz3Qy7uN227WihUuncDaqN9YXgYXFtcMFx5nzHjJ9iavC5fOSzZG89EAl5ZvXFb4ALKDWH
hjQneqxh7q5twbx7F8X+wp8w6n/zE5Zp/YYVj0fNCKgfsztGavwpDIBq7+ZnTgJIoYO59VmgjlKH
aADWjxWImYl+rjTS2A2JSry9zdoDnWDLnEbXNMyj367QiL79Vvf/2QnlAREhrR0J/hwBe/5ZPcgo
wab2Oh093ukAqNF4rFpEb4yofZT8KDoacbSwvc1XhQdAY0YmYWGGTIRyiXyZJD+hre6YJSBimEaS
YF1K3S8VLszoDwtdZHgCl8pKk40a/GE22Vw5fRbNJ/bNmK7aSS+ngmAEakNVZoR3xXiyw8zvv3Mt
dbSPMq8CstzL7HfHwfSNZYLIrnZs44wOO2NsNzcjjlXNfPJvHHdyTbZ11quxvaza96Mzg+AOv22M
rJaPX4faBLeJi6j+RzzPQlc7DqK5R0LpeysDxq2mpehiE/9SHoKxHUPZNMRkxkrmKLomu/k1suPt
vZiD2F/N2NEWTAA4Ois9FNs1Z+ZgqszD8+8n9puddID0wOua+bYAOI9Bxwuy5flw29oiG4LZOvWv
IS6LXuLsUWR95JTuGJlTZjRns2r9UboFf484iqV7ymcGIhtVOdF3nEC1oirDY7Bp0FyXzzYtBxJZ
yqT8rRi5xiejxujD0ZFd0BtK7DR+3Zr/+iXAI1ZDj+SLcUDzkhJNV7+H0xfpYzz07TuyRR1uDGUv
2IpG1WTlpHpWHyMJh+8WdjdiAj8elpM3+3CtU0J1lmOMsbrbh23j1rtRjf4jOx8zchQwd402+LXK
/mo9nY+/U9as7j8HvbrglhgqeDsYv4/Wn+Vzapm4fna5Ze1c+G5nz20Z1RjCQae11ZZhVl59G/ad
47BrMvzG1BRLih134+H6c240N7xcqKTV38mMIAD5VZzqljerHwNmGULWyUnRh9chQoJJqFKeFJsx
CDuipaA6DeIpSu5lYEcAwAqQM5Mo4fyyLJCAWLtsWbtlwLmQhtTzvnOrREPtFqVvnzhasvpfyKJb
nwIGtwR/GKb6GyhCafOGv71dXr1CLq8LElZGVfMU8YK3Enohz2puocKvhXhbmb5nXOPxlH3Ado7n
z2wopvbmeqMQDxlR4Bx3RREAU8AvkFwNWj7ijWrscHslsSfhPi7/v4Aq9BOThALiUVeUetcR5U2p
GrJh2TBrT4anyOhlOfVVq69c71w1+O3s9JeRGPFGIfojRAdLgsDMNEJ/pEvRqAdbhnG4cw0/8Wdl
ijb4wlXqqRcF25VPG0kyY1dIWYiHSMYyTxziLaV1B5tuz64ocQ/WmPRINZ6rbWUFi3YeP9NuapS8
wzeacAahcI7QPCaLZXgHtAeIZFrNU/+BWwoQRhrpxDyyEmjDfWuYsf80K+9IxXcGx/eApqHKX+CN
sSEJpKl+IJrs5WbsF/uUDRbCUbNOKxJReK7q5FdhN19Z6vbiRzt067RzQk0M5Ia9N55um7he8R/L
gtk/azwX4/NAAF73o/UljwmzFMYeIYpsHvq/lr0ueiJVI8dYvUFBEzVo7YnJtMh1aEoa4hWA0QdY
Z1gfdVc6UtquGqVP8EI6hY4+fGBdOF+RYiQ/IyEz9xW24QT+iy73ApRGq0eDAmW4Vaxrj8w+mgYV
PuKFM9YSID6rx1TyNzDOkG0OwmfhnPPJkcU7BSNCecD8lXanbV1gZHmPlG6Cd0xgPjhB5nBY+BBC
OtsBgAWGQSzJLqxzGALvOVoIeaTcd09II6roneUfmVweusp818lFPNs6z5ZTCPzgZm3qvSdxiQHR
wS2wL02TX8LGZfbGziIFr5LXFEvxyKO/nf2pus393VEiDbuzl9phl34Z8d/g6sUugtdgWqDzICsc
nfOKJjLDxejCJnzyh5TkSH8d7PLIGgmpJgnfuf+r9Nja/uSdKsI9Qk8kH3QqIVe4qdBw/iI5HuGl
YqRAllul9FQTWr8wsaDIVbgiNirgbr4Ihlz9Q9OyvccZlowPfezEKAJdIHwKR1qMPVWzvseBAFY6
i9kHj4ilHnw/7t8ROTXf9LAq+Y75Nb+NGpholkKUbFLytfkPn5uOmJdVgh3SPM9Zdp7bNHtBhb2m
uxH8wbA1YF6hl7A+eGDaq1nM8S3l1bYXxf04CnFzbXunFruwCPr6NVm6wTsEa02fOs5oV8Gn2HUh
/8tVT2FUh9GhjBsGBWGUsYlophmcR1L38S5gqcRTl+e23U3cx86PkJGu/BpH5yPFcYOZonWOgeKq
CBo+4Q3BECJ6IOFlnRjd+C3XusZgJChZ484pHttgXjEZj2XOelL3bNSiRc23URBTTZkGypwQjrg2
3Yp9IWof2srVH0uvuzvObfXc54JpsfOgQaQHz5Dzy+BoeNv1MVp44360gvJqM3rw5oDOxVN5LMYw
/pllkfoXISGmIFjj6W9Zy5qwh8F0IAkAur/pUdaEb5K90yDHaeYf9LVoOpZ88m5Bg1SKhC+bUYz0
WLVOCRNMnNfElWRnrwuBC6GQwEa65qQvHHMsGN8K4cLydmccLE8xolNQpz1L3X295Gm+lSgLi2Pl
9jlRn3X/p4ort6XPdjqEk05s/VNKsdbuQ0T+tz5mrb9jsu5ahoqdsCBWcXujcy6rp2npQzZIkFLc
HxBxoNJBq6YFnFQt1tu8FsB6PT/uzKmWQ9cfFpehO+KcXlRbUl8951Ti3aZB9wsYXUKi8NwSzegy
EVS4nHYJa7CXkDoSoijs42FAvGpynsPFaZbP4P9pM0U/51htBbFvD0js5zOVUJA9CNF2X3Sm9XAU
ngyBIgwGQHsqsmGHTavDlQNB7eDLxh4cRUjIhizdZT7UQ6zzc52jeYeE4sVMPHlpmPJJq+Zjwn6p
fvSoENZrGMop3I+JEvecj3wq2pMIs+A5MVPQ/QxzYqQJD1kGc2Sbq34khIhBY6vYd+LKjoCyAZYn
riAXzmhpl4SAcaCoqALZS8rtOEtl9xIsXnUOZJU7YG79YT14DMe6Zzmtw78Y3SsrjGWJvPo6tOmy
M+LOwma6tO4mh2H9lWkt6w2nxeDwPIHnJ/gGw8VzJaIuP3gUHPckk7YIvnpE85jP59z59nwXfxub
nqDeo8Yzfr6dgE9UJ9YP6+sq0j6ejwI7UkCBjUVf8HVYn828vzrOFUkT+pC6Tig1U+mwh4Wph+1T
l8WB48R5RsHYedt2xGodk+5XynofyUBN2yZjpYC6Wvt0pqYxv5YhKq/hjFBrGzN7j4/S+LKHngTb
R1JKKirc7VJLzQ2OHUCdaaa9GW2/5CKwDbhiViIr2IGVfabMYrSvjZxL5zNDg3jVplLzVsLLWQ4k
CRKE2jvoBqgoqYQBG63j54opqD4gxQORPBoQReiH2xcOOPeNiJBkfdG9osBjt9k21EoznrOquzOY
w7B2ACFU4xfBdYg6PHREKGKb5CNBCfeLZaIo+A5nBhiIo4R/auuofvL6oP1umzs9ZO1hJvdxvPi3
whm4/MdVzHCVita91p23mN+1m8fdi4uB8UDB3NHTL6Fs3r2uDtOLYtFdXVwGZccg9zWSirkR7kvH
+hDNhyfFd+Ddn5Q8EpbcvzZs4aD4ETbPBfih3UuiSRIqE+Mx/Pa8tNutXQrlm6BIwoPYIfjZ2zJP
SbCrkUOo3cy3UO7vLNWAI54ozwMd1NJw04+6eNWLO7nHwBDAuYGDwZCFvRogjUm4GHWYmRsnObJM
liwOhzRR4TGZOnNfhgz++hpkev5L0oX811MS3aBCZggUBOnVx0Graf1ATE61EXpz8lebLh0ftOck
zxw4ELIQLo9gxXzQrRt/pMo//z8j5Mu1CxckGnidiD+jSsl+dnsMJXtI5ZycdZc1zrcz4OwVQpfR
U5nl4Q/MHq37k+VqE73ahnMSKSVXoUuQ8tqFWy901/GnP0+uw9boLn3YZVkfJahBsC5vLB0ACvk6
6/Q5B8yr3tHoBKCxWIo6P4c1CK6grhYNQLDwsEvFpYFCbkIffrrLH4BTDTHrQLFqLtZTqd0FlDw3
pH5D+sBXVP3E0lkSujF0aiLuoR0ezADSE8ZtN03X0csIldtkfp3yQvOVN98pcyH5FXTDIGgcmpKI
LkauaNXpifhaDN8vFR5IrYCzpyaHO6pH54b5D2zMiJHlF6yDOOIMcJPprHU0N6dKodc9BIoD95JR
4YUn1w+Th4pOcn0OuhXRx6DWOSUwJBPpmS4YNfbGZVGZXPp7FvczmoJ1Pbp52LlPxgdCXgNLQwrg
1XCtdNUbqtSG3xb/YxmL8KXxS325m2TXfXtfEADL8J8lIKt/YmGWtptQSaEWJld8hwPQu2ALlizh
2ihNh/dyssP0Z3TqoRkRfmm1vLZRVjl7bef7gy6EpHWgknpPRUky9MbyIH2zkXPEz7vCwd9DQ0z8
Z8/mJj7HHc3aQ10reVmJtghvqCuZCka84uMnQ0xTHePKd+ZtNsQjNJhFDzvQKdW4HxhacJtGdxvs
tpKBnL+XJBngE/P4zuO6jdVqPxxA3v5TCNaL9TP50oz7d93iYIK/92wPqNp1/8gsUQ6HlqYCFUZW
0bgjaCzn73FpDINF3dk/he2S5Tmc5h7z9jjFBOdw3mJtC204vTBJ8Tz0d3d9FVdO9ggDU9VM4Bio
scwnVGsrwsU2LwR2DtUxm1gobi0ZIhe3HiV5F3bkFC3zomt34PvU092SS7tEPmOwkbNXO88NmWTL
JvQHolbGHv7iwbXYwSGAEQi/s6GTvpEBIrwLCl/Fr2HSqT5oMALvcw9gfwtBXZGfMk8Z67d5Uqk6
1LnnXEhSQrMiCqg8e1ahVFPdGHn9tiDaExdOgbSJgI6i8OoFinDq6t0KRkcefKZuv924WBLWEfHw
yDjoLs6ERrtLcWOvfBozvD6MH1QgNjPgwRhY1M2BAQwrdijjd/KZIEdyq0ZY437fzZokGr+zO4a6
7XNa4Mfe9slAp4DCXZOLcE8IXjyAc9todCaXrd4Y/lFdbdqPEee3eGLl64ptL1MP6SfAwgd0h+VV
Q1tct2uBsYyUtLqwF4L2in8eaKD0kII+u/pK5yncA7+fP5qid5A3j7FzLUhVkrfc9df4kudhWwHM
CuZ/sehM/slRNr3Uca7aC7tavLIbxYLspYi9+U4qdi2TxGhCQ+oTakmQ+dzRXFhWpgyiPMocz4w4
aMmxHvdJm7VfmBDX6olvs2kueOgIaltycGhndoiYCnjM/eVvQcnDnWHkUG/x9QmSCgQj7B0XDft5
p0ssMd0NkUQU1EkVkj5Somvv8N9HG8/grYoA57qIbPP2UgGTBuHDNOykeiIoYAkyzNoZtFAkoLMw
fV1RBqoTW0I5f1SjwoQyQG446UCX6RYp+z2DkiCc9nVM0e/I2NbOWzRjreR4Y9n3zPggeHFa5gLP
KZ8QcelZwognwMB6VE6BSLVj4/Xd1kQObzqrDdoCFcxHZ6nzB/b2IjgWnCAX6842QxoCjPMxDkJD
cgoHcOHjfQ2j5gnjrHuUpNqArGwbPRyWDEH/G+vK9J0g1aY7NWXkHG09kkbi9pG+lBHzxpeZdWfx
jU3ewLmL5Jr/1YVDICpcUB58FqR+/zkh2bgop3fJzJxxrU+9k9Y3u+LK3cy69OEcK4z12wjXc3dZ
DHRstmBxWB2UcWZIOwvxDfyJhazj8XvuHDIemEpMbNPIVQnTpwkE3nyB5AOQPYP2+R/wQ4OWib3e
K99/xu8XqVztSx8UAXqCsTKfVZW0+KkVO0NBRjETSPYtzZ7rUAfHkVsHZw7BTt5GLxUgUqwW5lY3
7KqeXY0LitkF/mESUfN2b/sC7iALkJXyF4wvqZZ2SNZ9Yi3o3JCRjLoF0Eyfs4kMu22XZeXnWEeF
f4iInc9JV1/Dp6XxxmSPT6kPcSveIdwrq5wXRDQsOJjp+sghCi/+hQkJ4A0gkbF/bBmKqw26mu4X
TLqMyVNyJx0WlHIsxiYcNI6sCgL7Clq8TbiASXiJrYuWULhF99JSlbknGgXxGQ7GYz1cRPZE/miz
Ps8u6iw0aGixcVOv7hXVEcFjs+6i+DVTdaT3qyg0Y+FR/MdE1NLe8eT9paS2F4SiKJBdzmLQKJN2
/7uLn0mgJFbRv/SyMy8RPKNw6zgW+Q/qNHyjC8Ffdzp2T0aRKau/3pCjYN9S2UUHkC1B8m6iIbt4
IC6rf/iXfPhz2F8FSr586AESWibzBHb7szsdDfyJ+UdAM+v+TTy/z08ReieGghiYQeZ7zfuUhOhn
1iBP8f+mPVmgO9Zl03gFiBFBlsdOtF+h8WNVaILlbQAEQqUVZ0v8kyxABWFHAAaEbNJkj4QsLLzS
i4/4KHOUyMFWzjlJjDla0msS5cV/g5JozCT4s5GhTFR4mBTuWZuY1ymK1KTTt1mv080uLIu3LaG0
ydYd64XIRIxmT4K7ZngPmyhpN0M/NvmxmZwAJEQ8p4+s1PjFhTaE6zVeK67xCBNwo5MVz4BFwco5
hdjlNxW2SfmHA+buG23IQDypCtrHyQxOf2wDXPpHYgrulaHDov3c1315mjUK/+1SqRVTX+rpK2DZ
+TfqnroiQIJK63HJTZDssqGNYBcb9O87YIghdlQJ7ACRPREOJ1dHS0ocQZCQzefVZfIf4yKODFgh
Jt7RMTvf6KLpHrPWBeWYBIGpf5RLsrJmCrGuv9HXg051FC3jFoUE2jFRKHEiQs8sB7m2srvYKgvb
G6XezH8onPA/GHsjxKpBqGMSRxEBh7JGf5tip+/P5AnimltgjSWM0vnAfkRj7r+DXY/YEEt8VXBp
UgFvo0AouOLC0CemG934lUadUvLqUyYvP5t11s55JorzYZA1ViQmjcEPiYhFbvMhIGoLhsFKCIN1
2gEJoMw6RIFkYQICcGMtj7w/WXC0cQm7r0C08z5o4slOINAzeHS6MOIebRBAhHUHBnos6mjaxVTS
GnqxKR3MDrO524bcaB/ofnkCJSQC1LHxcO+7sFPvReEn0wHGATkxKPDhcreTG+kN4bIwSblwzY04
yzvQCnUuvckyO0Ca/GLdsUYwehfbRX9OlkwnahgEaXsmWLgPIiXMByzdkdxJ2oCfRrcskzvExBzr
kNZchPzEVm0S2pmYiOVhfAVpRTYFPamDbc0V3UUPVuqbSzN8py2Oyh49t+kfeU2z9bqUU/CrcEq6
dlI6hvVWFov7PRBM1G2TtVMfgy0bunK8/CSTcpJmW/zT9cKCn3ZgD8NRftAcp+QoFL7TkzDixo9z
6Y7Rw1BZLmiwGd5HZvv4kUl1mXPnZRVz8sbaWyNawqHgpkwHvYJGeyhtnj/Nno3Sbd9qsvacwjTZ
hYunfKppW4mC9FQcPcyMWbFq+6P/XwF94+ippUSvD0PywBTEkReImDOHhUiyZy4z125YZEtvb9cc
DWbWApsTKGF4nPre+cLOL/5EVU+8Jk7l/kgcUPWvE077uxkJT0OElDCIp5MtigbqbOo9h+RXQhgK
hIMUE74ezbBYmFJsB29Eh554A2vdxB9Jbm2Z3t4mwtzElpcaCtTYrcj5NoqHd9ml6xKabRdA7dl5
1ikPLYM8f1t3uR+8sEUvzX4myum+gp90sl9XUN+oVZ26e6BoIPVvM5Fo+MYD05B8yPSSLspPxh+y
bCnF3IJYKSzfMapRb+Kl2DcRovQd9AOc4gMu33+BmKKPkrKWdOY5635Dl0QtIma7mIfOtqL/9Nn4
7ZWuTMjI0GFxAsN9/CTSA0CTRMv45HYZqnWymlHsgNb6rMmCirdYLyBH5Jz2IZuqabyEdTS7u1L4
LEhKcpyfl4Bh92koxnk82yGPXkEaMDcImFrE/OiGxOGcz5y8JXA6GwIq6PKbOCFDEUdoFp2iPlRI
eQSuyzNR4YiRgZAJov6IkPzh00M4v9EYJ3C5rNYPc2jT9MWfFJpq5nZfCH0Q/IQhtso9k6eMJXta
Bc3wGbZJvJ7p1swEX7SNQatHyeqeNJ8082/SAN07NSmsXkniWJ4Wo2hTMgxnZzxuaX3oSMxsH1l1
RVdIvCEPncS0A3KhhTu9kltTXWvQbN4x0f/ns89RBJ60BYY/kpG1j9ck0Mc8AOvxC5W+eLIzReHO
IxLDbIWG3EX1tQDb2CIAyQgrmW2nKr3pIA6UR3yCE0bI0PEEl1fgVeQQ+OvLJHzF9Le0w0sNv42J
8Rji4foRuuQCfNcgKuQ1hjMLTCxWqfG65ygL0FTv+NeaxeG6Lj1GF8w8fZahXIgWBlJUEX28whng
wc4nZvse4po3kAq2PdjZRi8UlkG7H9e5uXZD5U670AvwrrcrBckXbVGWHtkaTIzCSzFcYh9q3o5i
w4/31SiHj2YxtAdd5lqoQ0senlrFzHkvtJB/MQkbDkfD9bHpmkZ8FpOIrqAni6+oJeRiQ0SLIS9P
y/671S4ddd8St0AULoqZTciCjA7HG8NnxJwJaXmqHaL9qIemxfTYlmcfkY05LW07B0fGMyQHUUKy
uJ1LlNZHEhvanysZns6X6y5krTtQ8Sr6mWQ6kV46P8eYfBFYOH3ZfjsOMt1tDPaAGla2SAkJ4XMY
fWS69n/Bsl3L80igwMMAYGXeiGQZ/4NqUcjdGvjYZVeJo/tEDoWVe6ZnbX2Z7Hq3LgBgQrZKClzM
eg8jO1q3cPijvDT8nXU9Vu/IGasVex3xz9nU4JXApVpl56zxnBfc7RpTWoTk4kY+Q+Jeqc8TpNCL
6G14bAnRSs+E9Fa72iTINbaQj5L6FMcASa7WX8DQwCNAyBYw0N7S0dTZlc3t8pLkPKQn7JwLd7PM
SPzUIVcokj44Ogcqe+Rxq7J9+IYtjtjOOjWZv8d+hI0Aoaq1oDECkpggq9G55APzc4jovsnyvRor
SXoGnKJlvrcQ+EvAlOj1K56MDc+OWw35n7IssSg6tRaEr4DjR8u3oX5cqez5e3D2DmxYS+3tCgwd
/p6YKPL3ZBvQ0Na0cysgCOyBJEfxP95hrEKyDyBi3FPtx/8MMtIR+XHPIqgNaBc2IW0/cxxdpZ+p
3zDSfJKsYZI38uLwWQJpjDFu8pIghLku1dD5/6hC1uIwcUH9a8nC+dmNhGif46iHZmVZ0KwIGwRb
E57AJr5gr9AXUgnS5NL1g/c2xrLmtWRb4R0q/FT2QnbE/B+pzO6fhilQdX9hqmiP+UayBB2jbt1p
F0I3WkJneATXZp0PMWGFSpacKQPzxtKnUU5zJFtMx0rzXgOYcR+SlFn2364kLuC4IEnkMwVjFXzx
AGK+2A6QnpJTxpcvfms5ut55yVHzMd/qZqc6KeW7JeZVEfxHE90j4J/5ii7JLEmS3TleMKKPDJjC
/XXCggI84t0jLCEZtHuGgIWh2EHKm5y8hYfykuB2xdIhEI9yIglo9EnoBp0iyRW59VYmjHLNTszQ
YkGnwDlhE+c7IdeY8bmE3CRz5EMHmBneaEzRs09j4Ot7sBtSvnpez94Zu8uUH9yJn/gRdTTiLDuE
+iwdR/rnVYUVM7lAYtWaIHX59DJO2B/SXlWPPKcJCWcTU3qgxyUAGjXWcp9Dxwr4SFkmzxc3Q4TH
jDiM1EeNxwFQXKWVz4K4NV9u3onvHu1M/D7gTgSMz4LwEtvBkLYrC/XKOe+QcLZYRq2wCZrb1AUE
cfZrjVYfgk18GlhSkWvvjf7VgA2ej5SYNNudE0VMF/G11LswmoPwgMRAVZ9+werjnFlK8vc4A2Gy
MWOayQeiJhBBw5WWOeqCopbZGyPZkOa9ZFAgj2MPxZvRbn0HU8QhfFbQ6YrdzW5NHXrWjepJNX1D
YBXUjyucqvzAJC353bRASvEsIkc71CMZmdvasyykaJHI8ZtVN3856zR/ZcpK59SFnQoemKnh5UNK
We40kJK/jekC5Iyy8OG5Dp7nbGq83RZtoWTQtKJVKDfL5OKZL4yZ7b4m+CYm1yromtPokGO5D3VE
pqsLhMU5t3LS5sLN5E2nyKf7esVJM929hTWt7pjCZM9jlvWbFacBoWSBS9xO5CbhL4oHTpShoRI7
ioWBxSZB0IC0tiLO6FjHATHzGDxBnYoxtM9or6PqQzG2u0cIG3HlF1h8TkbkIrsyiSFs+j6M3rjq
lupnjFF9gTDQ5ZPzKocGmUtugKzg8kWv8QNgrwQliHMHxb1FHiD32hRDfk3IdEaE6wRZeV06GzQ/
V0lu3zc/lE6+u1D0yvtuBnanJ9zoaXxo/cF/HCP6FyzfWepspxKoxYX7ZoU+SQnIv+nJxnktYFUx
nlm7fh3fbOu2JepvA3HgYuCTyYMJGYFd2EyY5TsT5fR1J5mCmrHrxNwxSdwdmIYsYGTj1Wl2xkWt
HAjAnUIFOqaTe3W0K6PtTPpgd5PVRLJizAiOAXIepI0l/IyzE4wF5Lls65U6erxvXVAtFXkNWdIA
9Nog7FXXQiQpGeIQbZC9kx5OT4wYCsDrvXtpp1UVxzmqi2BP+g0vjxyAvEBO5EF4Y84cwRZaYs52
8CWO3c4pmjW0rnHALdaOafIHC8sUv3Sam/dWzqvk85H83fipkGYZ3snC08WLRJ9zV+cYL6FqICcH
9zLLzHMD9woUH2Q+vPXFkkuIVpiSD2qOBe0C5PoOWV+eJMdWZsD6N97M54SFIoeiuu7q2deCgHAV
NJ80uvOLK/3GA0Sb40NgQCYvLoskhybeCRDGq1K8kb69ktVlK8Ade6yLdbQTHKs4avKuPRrZ9+oj
iHO6SpaR6wEbNi6HHubPiOybTQ3bJ8sWP1dCfXC8ogbHOSx5n7QyxCFC2vo1TEr8zcDJoSviqIRD
GjMuQmbhup8Zg1ciKVEMEk3uduGvOS9JraYUIRmeLpOgyaQjiAe2CdflMyogkrx8r/Gf+kWGJKpB
G6debAfFObbpEwg+2M41vAdRxrm7X5A13UNPZOgeVwCt7yya2aM0aKrLo2SkgQws/X8kMtA+XCFG
C/cSzCIuoM9LQgR0TSXDgnAkoXTUc/ALFQq0EjZmeAyXiLk8pNU+rK5xrcODz5CCWJe+kvOO0lFw
spJFh7JcFjNLN2MQenH+dHDZcUcwfOZ6TrZQNdJ/+ej2BC62E2jpePX/mpwUvrRK8t/0QGAt0CD+
hR5LtoOHR/zs14zKNgSQF85vzmGk/MnAQ7inSCT6s3I8haSsgj54a9sAHl3gm7455TOqWERwgMof
M9rtXzWzqmKntCre3S54ms0cV0+6mMVNKVPO20WHPhkxiwLjGC+O6596OQegPlgHMhMH+5BzRKDV
fKNPH+WB3epKmsFqKHOqaimoROuB+grK32ob7Jc1/SOUIgSAEOyb8kV1YsofjFjLP97aBt6+rrE2
GH4zh7ZnS/++/i4XNITHevW7eYs6lejt1NATXjxGf8O2UV7RbZxStkgemtr91FNpP3uvV/2hjqwX
73XhOf61TePki2di6o9wTMP0c6oAcm+VMzAgV2qRD/VCT7GL0PsREz13KTFPfSIWbthEvMeRJZyu
i8d1+qF7C4LTxqF7a0k4qXeASkgGZfDlz7vWC7IfzeLivPJLMBlYjdgvxrs5Rm+3dedhqB/wlrRU
tE2DamfxFvfqLiFh1R3OU+AYUWpc1G5FTe337uL8c18nLFj5lYC0rvnF2HyEC60zrFILT+KcVK90
vukX+D2Ga1ixmGkZlaTBNkxdBy9iWqP2rXcDMQOI7FoJR26rs9YZb2ujTLdd6HvytynsNYfYrMJ4
FyMxw0g4MeYDa4YnZUZmrPukCjjUjYs3bnAMP+NdY4IphQErKCge8Mkb0mPTDrhfu6ruYpjpsJk6
1hh9WjA7Kzr8O31nGU42uTQIfa0TecjDseHRVFSD77XuMSPQxK4PuI4zFrK9g91eP4su770DnVfX
/lgadyW5y/e7MT6UeTLgI5cZHuVB4nF+rbvA8MFClgM6gcjY4LZkmR0vF70iYzzMxOXUD33USHkr
8pHz8eqlQUuyCkrtaAJnxzkXwD3oQnNkLW/Mb/ZQc/iVsCEtfuisRstMBAqshK03EGq7K3S3NjeX
YT1qspoJLpiwKBnBRfUKd/zECL06eg1//S2r8DuBWGNVgVC3M6FzKQxz6uPq1ln+3FdoNTc0/D3/
UW1tBsQuJS8Azfukb6M3V/PPIm0FAWzOEhDT4FbNNu6C4UoWTbC+uXDm/Es3VcChHG+Z1NnQCM+b
nBKU+FDyKJgxNHKh3A16MExHy/rgD/2PxRtQKg+RGUUkSiou6QYKUAo2iE4KeuhFs1I128T4YqU/
Bqm98yB8QkKQrm12Y4uGeBcLx1SvbkHmn970kvDcB71wcSH3GgE2PbB+kOa1EP7QPFBILcOP0NL9
Mtss03QXOjOuQR8hLuwS2Y5/xtBfs0dc8+LWeEa/I/N265PfC+hgEjOIy8CgJc5m8akEq0YwC2q9
xmUTlPfjrZgNHOTKJjNak366E8FaQFE/mwJ1LDagMvpd8n7ZPWBRWRHJQsm5GTNAYkhR3RgCOl9M
oI5+H6PqzkHxytMSrwPrNhIzqy2KLcJQQTXjRoopAwmQVUD7WLVb2z3MraBN/x9H59UcKQ5G0V9E
FUGAeO3cbrud07xQtscjMogk4NfvYd+2dmtm7W6QvnDvuZUGJk3U7oR2MCd0JTrnvRjkh8PY9r1G
+YvmBRHOXVJk6XK1xtEu/4AYadOHCsMlpB0wMQty8LaIwueBPk3vYC2Yr7qzKNlrn8rkhB4+/kAb
3JyhlaG6Rxdn89LTTt2OpUbF2K+FGrGOTJxeWDjo8AJQF1+BjfjS2Ro9OdNpQFfg7nXp9MFDwsOL
IayA8HG1BjIddhPX3rdskdMf3cAfEhyQDBc3rSODbOdUTRHd8ESTTgHhb81nMM0nm5Gi3fkBvQAk
kW6+mfi+7a3xGSzfanQFqDZgz/aXtmnUMpz8YXHKv4svZ+uG/0NYPqeOnh5Ifp3sW8u1/XcqQ1EW
pDdPGbhN6AxoS7ZN1knnfSrFNOdHvotcsYjGPugzWSTi9E+TeEN8KLwwe0tZpRKzlvPyYdtbAerP
LCyjhPV3VPWvcaZUi8XebTFRgsIrnINPhVbcsX6O4z+8vIsHDJeFPtoFnSh7R4e5+vb70hCXjL+p
DUswAG6WffU5wM71rKQDynzXXVknuR+6O1cWDPaGIu7QUA5pKvSz4R+Lc+5zCnOGMnkWL/XSTzdJ
lIFg0NwtpNtkNRblJoAZDyTYXx+1PAu+aMNE915iLL3hCTOo6EeJM8ttAhpBEtUFlF8FhPgbH5Yv
TqHMyKhPINs37wWbk4bEKb51zPyzg9BMgxg8uKjE333i4q9IGYgKhHXVmQNJY26PyCJuJkYhYdkz
opLiDURkQGRbMVreKxp9UR8NwiPnnK8EIMopMoyeAh8/z2D6sTgVwM+TfeY7Db5PxHEXkzQqIkoJ
l8Xec3D+UbpY8dluJjxG3ZLl37zk7R+DzR2abGB7H+yPyKWboSJGxyRwCW1mi9Z8VGHsEGE7dupt
0eXwAGaKyXWN2wF5G8HSODxqMVbfVGWR+c0tj/ul8YnF3KmhTacbzCXlUxUN8l8CfsSQye4aiRhW
QsbKkr7Kt0jDp+UtnIR77ma8klvLY2u57ZnINqxwuIqOLFRjpMDVACUlrXzxXMt2znFbQaRqnWKt
mBqn9FhcrJHqaM6ziXEhMaNn2Y/IaspmLMtD2k9BuzNUZkRBQmQnURihMXm/U8PaOIlUjUSmTZld
gqdEzEht5rQklAzuYSCm3Nrnvu/fubk1oPlYvOye64VN/Bi5Liz5NvRZ3NdToMNtanE6HUhRmeQx
nsKVDQ5cO+vf43ylDRWtVC26HRsjZqdM95U7Kdg1CUAIwy9pCCP+g465qeuVLxXCHN5zCjmxMRhV
oMZij3a7JzNEyAE2aO0X927ESvxvSUGFb1sjrHxbzsxyICKQhVNCdVPPjuvhrOKZn9/Y7FFBwwCk
G2cO0cEnTZ0aCW9orN8u0+lFlHWU39SLapKTFajqrsoJzsb0p8fR3Uzp4pHdLZjq7EYMZZ8TDjl1
kwYQ+d6oHLLLYLdVtlpoo/rOkBxh/8y+S/IUPt0Y5I7lth88NnC5FSYFvWV+7IM3CjL15jmYa466
dFFangF7l9PniDcA+erkR8VxYHL2BCFQ/h2R8aHDH0tHfJq4H6Y7Yn6I8kQfC7AZFn9NCFiPCX8j
E7dh0+hUP7gs5B1RuQgYPFwez6FxyR9GMyHse2kx9NJnZ7EX9psAWIZr5fg9uTF2WzoP/jKl3tHn
NoqQglsib5vDMOaF0YjQSU0YgIchIKSCr3xpz5eIyi8ESeaEYtxAhM4tmhVW+KwLtS3/4oqSgh+C
/OcTepwxJO4Yae6mTDvGD/gZDTgcu5uxS6dOB8i+mgMoUoJuCcddiduFynO6jRqSuQ/C2PIGskT8
PYYgNXdD4XjNB3XkmJFpz1nx5QLJeANjMhALoqrfsB3NsRKT94YlI/xNuJGJunDoCPCIk8xF0Pk1
Qltgdq6GhYcxZar/0V+P82myM3B9DQEgb2iyOfQx1HEb69hmExJqlylNYgI/voAJXv6gSlm+sGV6
f8Aa88u4krUOEzwsdYcQCdEapYPpLiXMZTktAyXDFj8J1qWIUvCDiGhn4ZOPoulEEsewOgVpzu+Z
G2fBA+qpykbmQsWl7/zUDZZbaIXWvMMtGOInJ0IF9p+zcrfaii6JdzsEDNiiqyq/dROY7twAaIJt
EHpZcYnhWVkAmYlFefJt/lS2iVFlMgxGa8/xCTLCuQPgmmMrHNvwaWl6UjaQ6ackWA/42ngbSERO
uUJfvca2/mKEd7xTCJ/MfpySPub2Rk1AaAq+tHrXemWZXVd1+ytvCXkyXVbMWzA4mcsqds5PrqNz
kNV5TDzXD14WxJ997IrTQCwKC9JMTLdBlHXinBHKCZONmh+aPZYj0lXSiLV9/WYVWUkjltI1k2WL
IX7vjSVhO2IY3R7uWmKaP1PrtuHO006/HFnc5vONZK7F7h3icvUXHXHEB5HxftefZQBI8IivwDOH
NRxofvNza+y3Wb6yP4FbkCbCWkvH0ZOX8Z5TuYoAzxj2fiBLEoxBmzek1W4ytCobu7bIzlWKcuom
iMpOA+JFcx4f1uscGExBkpYr+lXd6jnuS8W6LGELOnfV1iNo3d0uBHSOzwWVfHKAo2U/1Qr05sZe
v2UGm2WfHrH35BEjjpoTtVC9QUlkSvvWtmV5InaSrApapEWfAPcgFMgo7T+zOcTMEHHSnkZUrvy+
yM8eANIE8TfssRTvjAo0JU/ckgfIemm+Y39BckWc+Bbsy9GH1CU5cl+NOyO6G4TDvnQKvBZSY2/N
e9v1tPeQzOPCbYOTHzEQ+umXPnFnnIhLqu9Gm+s5chsTHRLhMJliIVstKH0LQd4tmo/2iX6ixcSL
j+hXltrTFzIGDFkFUzrc8t6XIbpcu3lBmEHwN3oO+pfWyk0MkHAekv1Q+/59xp5wgZ+JYTRt9fJd
874ruqsBrjFjed/BtcmiDxAKTNsYagLOV6IKwhOeG3bggGRg7mnaPyRXXuRmR49Tpzp3dGHjvoW0
XA0Hliepu+d7dTC7J0ayWyoGb9lr5jtRt2trNi3BEVVHz/lopyApnSc3z+jydOtb1rGvvbk9+m7H
p+Cm7BJ4FBX6kMya7ddB+Kag2bJQIjQ2M6ednaZx+DvBd4lJgSK1A6GZBpxXwcFGY2WmjleMyWrx
hHBxnq9Zg72KZxmMbT2MDZcpSQl3LEMHBqIDp9sRQIL/xZLDRQhLX90fdQVy/oxkEoVVmkNU2Po4
NV5WI1jC/WxpbBLV2N1lFgUu2Y4zux1rcntmw6qnauwLF7EfIQcKpxB6hv7GWFwYO0wwHJ3krVXq
JiD/Flh9J9U9U3UYQAafjtmHUizT65j1ZKZQNiTg6RSplB8yt4u7SMExIJEZ5wyGbaTgvSe2DEs5
zmNLy2+BoAQinkbDu+uYlzNiqJLhcVEdCSdMHuQNyRukLzZ5rC5ObsnoTdvDcCrIAMk3gRyRRpAE
NqMmYyy/agNMuwi7OsLsdM0t29ckfAJ+BMGXKb28lo5NUFWNN+13IeWy3yGgNGJrrzaFU1AmE0wj
P6ILt5CuGnRVnjg1yQzFdfBJG6AAqqQ8UL8M5r4hFWlf0KCHewWIw7vtZNTqfUuQidiMAziCQ565
VFwjeWrZeQKL9qvVhMIOOyKgTXIB/7UL+XGnJAjBekNsIVHlxPIpXc56NAAJ04yCnTdZEKwOJqtV
x57NDSvdUHNFXxv0JKHHt9E14ynPu+5Pl029j6KJvOc15RucA/d2O3Rpc4t3VsvxFJDG193ktls4
6Hi4Tj8c3eA+KA3MISRZuuSrMe7EZlPjWdwidAfg2NLGfOmwyUcUB7OeR4SZ4F0+Y7uoj+DESvtN
IAbPn+B3xO11AoS1cO5TW5gJ5mKwBqWmMTY7l9Uzs8UF0gJ6NTzDG82gLXsOyhD1QUiutmRxn1AR
Z9Tu+JRy1QVXPBPkALEBWBktC+FC87Z2O7YMeT52q2+lzMm0S3MGik7kB49zSu7AKUwkZ9YmKJid
k2TXE3WDSpfjn814MbOajfeikBVtFE+liLODmxByCZ9lADf8lJe2E60AFqubniIk+sgstN+U/SYn
wnJWBxqMQujdMtfRH98q8mSnHWvpXhuS2/JdgSL5iuVsek6tODMb/K4Meia6eLntIBffVQwkn8qW
QpndZGduPOmh0vQx7j8pS6V0M4aQ9gOhmdk5RDQ9HxtIteLTolvPyGhB/ZNtRytT4P2WtIBL2Y3d
8rkIgxB3y8tdANK1XdOgnoVD9t2nQ7nmX0Um0FeP8Rb3IQNQNOzSz4uYdSmS0rnflHGDnsUOU3hs
ImFEfB1C5CUXCUWOjWAZo4/ccdf54kBGtyVJsyCevL5yAMYCUafy2T9ipAestW05lgT54qGCLAOY
Chrojv6tHtyNy8IRcjs6trT4kR4qNE5LzmV0+GRtAVDLiW5EkkgdkFi3lp7c+W6olN/8ZRg4Mb2J
HTvAvF67qXOswB+h0iswtGOQh/y8yH6P/D5XX7UjI3cvpmRSFxfUykCypTMl8fIxcV39TVDDTZRR
nV08Eu6CH2HXoBCZKHa7wrlmabR6p2h+39oSn94Te0dPfDRebwHxcMXopLe1vbT+fprAueyRC+fD
r6CHEDFL1QQ2Rjty+fpX9rZ+iZaxjuHYUul4yb0kHt1B0ZRmLWa7Yh7bK27OMd9zDhbVPYAogZYQ
xJ26TX2kGw+tQ4P9HU8d3Ke904kpZnmMrDPBK8+SJvjxKSfcVfobFx8eNxsej4Ep1k1kw1z+mLHm
IYEvu8ZO2bvV7IqMYbXX7FxM29GeIh/2DX8juOGvaBqWQL0I7A0sFVmxpOGxZrU8fndCOi3O3KSx
DqZuA+codU/NvIAFTCARhWRs7DoUYRHhVzI2NqbpkhJr61pkqLDnTsL6FhV4pAhXSxfBwgVVy6jO
ndP6NtwuHZj5uyY2ODyOImBFCpEXZ/JnnlE3I7x0E7UbRd3MiCtNVN5OuXZrctMTOugxhgHy7Rgf
jo1hFNUjfOASiO9hfnA74NlzWGVFiQ11t2pG7KddCsoyHBugLoCZZeMel2xppysM2lAwcYOQg+DH
nqLXiZFHse/KaA6PAx6b7tCgzc6mben3JYn3kG7sZ7KDSNZkOOW2Z9trOnKFU5EXnHlYejwAJnU8
MngGNWmFJIdP9GaYKRY3BSSIGAhNfkR9Aw0XHsMBqqCu8lMJ5EHUGDA4DElPG0OHt5booMzezOzG
m8+87/vgJdAIZclbagNiiUxI6uW2zkzidVjJ6WjZHzMJi5pdmGEt4V+yrfiuhjmvtrjtOrOZVGyL
z1wmbZZceG9CD1t0ji6/xksAMn9DXAinNCNhmww/Zbcx1LIARNxGZjqAgtkK8hpYh00AnuAV4S2g
Y274ZVou7o+J2Yd3y74it3+DCmU9UtzJAl+MWFpIwiRypqFQi0kzD2xk82AbQ3HyGjV4SAxnVgo3
ZcCk9WSETFe3o+1xqhMVQuYV5hk0eD0z/62PlONPQR03/kXfwNiPCCNXDqShaCgpAkJLx5VnjPXU
E4JBVyUMD71wdBAE+L/Zq9+FoMfFg/Qg6AwwdQE64QStk+FpoPzS0Q3T7A5Q3BbXZwp+p8LuW6TX
EGKQya7ACWsjDzWQNa33+H7dEsRiZYe23ILNxyc9k31gUK/LbBkPeZWFxWdMHTBeJE9efzRVSzZF
qaLUsEavuug0Tk5vjo3tkMBndQJcEWMLjK7GmWfSlVbK6Jlxfz8iA07QcbZd6YIHM1KSqK6gfe3L
IZjOBb0ValA+pHJXoldjkYxagYFZVqRPKGU1c35/zEk20rQN2xkfRLOrKmr+nWWintKI+QXdWlKR
Tody2t103twnJwY2/nwK2fzZO1Za9ovLAxSdbEKVvznlGTKWWSBua68nxNZtl3dd2O6wt8u8MtjC
O9xbArMIMyU/RkWA24C5aDMl45mIqPi3qz3ilBs/lt0v8hDf/6K1cRq+EhRw2wAZi38iXFmbR9Rz
xN4Mkwddoc66Mjww14OBnOvO2tZEq7Hu80ZrZJnHidTtGjx9BqPJIsV3Lk19QRuSAdTLF7ooh6qd
gqjwJ0weysXMJkGSYhjXeXrpuraOLkAXxho3c4GOTRFi7+5ZTVGqhUoRWRJmKQ9WaNUZ6s168hcO
RciNSHll8mH1dbqcSpCNHc+2U8UXTgFkUv0o+5+EreOLXdgTK18cZyjlnZp6uBLIP5hNUScwFKdh
28hc1v5mwi4HVGIOeAcskKfEK0VB9McBEuA/zB6FyJ7qJkCAQoOS3JAuE473SMWz9NxFfm9fwqmY
/T3JEMlrNwopUf/SA97BL9dvmURc+RVUiqlc5YPT2sU+e4FDkzvWHyX94rfHUV7xbTjd62AtM5Yq
Mv/KrUHp9Q0sBos/ObysEJp4zd8cA1s/YUku3fNCcttPoYKmBuUEYRw9X7OkJAYq47Lmy8ylg775
249owKCRRtHySG5Wcl9DfJqPcVn6esuGdw2vqe2w3oekORMy04bVCZVxInZOU0eaGSgix8feZdd0
6Ftiqe6Xnsn+M9sqUjj4fJKa45Z4pA0LA/9IiwQtL+nyNxAK3j+/TrMTkmow9xi30hehB6VvssAD
fUHODlz0QFr2dVYjzl+iRcun0RZjfSiD2ZEkLEWCKD1Qt3ojgrR71tWUM5zmMDpkiJuro0xrdS8F
q+3T6DHtInaniLCljkRF7q1OB8CjRBLbGy9kAH2fVKUJQI0PAnND10sGMiqztoGTYkEgA0CEZ2Ys
0zm0HJzegwkFbUKlMPeQAa2vcHmJ27GCEMepg3iIkFqsMcRQRIF1rNqYVIwcpUDO9Fm0RPW0KXto
gkWth1pOQAnh2mTeBlGaQpWJ02k9rTG1HXTAa/wVK4xsuzC2/Cd0R0Drh8qoR13a2V9hZfZtxZic
Qdz/kC4r8pHt58uyHoh47xEllnMPg73PGKWB461ufTAV6MP6zl510lMckYEEzixfoYX9BdZAiNys
W7htgrw0P45DDRySZABlI6zT80gUwTpnwv2HFHAUZHNZS9nv7KDR8wVtu2puEadhiZiy5JOqbw4I
8WrUy4DXw78xfkLiFc6G/L2y+uY7Izz+bwZl07lZk5xfrBbJ5ZYtY3Wj+ZXSXYKVnHGNQ97GS+10
0ZviHH3yp7wp0H9x+Npo8Fv7pQSp25xJ4xkP7P34lGUcEkToNb7ZhojPO4obwLET8Of4m7GVh5wD
SllxtP3Mc0+2lunPYtvLX8lyicTFYcmOEQRbXHlWYcsTpd7MmjLityeh2lZYVXl1Ippc24S7EvEH
0V7K7257QIKC7ThPCnOT2ofcKXJmZiQwLTdmGEP4Wwjt75Ba9erMN+gBbXbQPu8q289ZdDQRHd1k
5TGQ7r7onEuPhzHdDN6Er4qbt7rObWpG7AnGgUrkOtXOW6Dr3C5Lq98GmQ8f+BzB6USWzPN9qKgj
t0PvrB1iqpo/mmEQzJOUIdtnZY3d33axMd5HvSEMCbFIFshL4VbB+I3zjvEs8OHgW5mZl3JwhZ42
LPfsX2JP5182rdVwq5cYOeYmqGL14yDhyeHULZ13kilJ35sa4A6nKWp494CMXFZ3g5Z+deho67yt
F2q/fRZlzCKcWLvogDxwIOODKNf1pW37F6OgsOxZo64oQUQUBCRRt5OgBv+FbjerEg/HEUK3rekF
hgmVJO5nwDrYv+1IA5teKtzTQG28pCS2F9ESZmdrBOvjxZZzlkNUEOeSt5TFQR/71QVZGRmhACfq
n8xamEanFPbPshb5B04y9R3DwTP7aubuRs0R0Zn2Y4izPRXtfdxQJW5VMkJNr/tWfYLWxn4Etilg
NVfHmmGQYomH6NEH7IOucdj5oUcWFkFVRbnNBS5/Au7DNZRQWOIJ8Q8LxyAliHkinls+lE7g/QUY
MAI6F633VSToSU7YLeiIvRqxD2Ffc7gPiDOq7j1sIzn3d2rnV8fGqHc1aeuvFFT4B5ioJO7yXeHL
5Qx1fQJRWE4gE+0yarxdOjn4XRqTd4JqXg+gMdEX9ic91hNgM2gaztGJUAjyU5WEF/WgSHYJtmJ7
g7tDDo+mpeXZyBar6k3d+dmpGugSLrNONIDwlgnAZqEB8veJNWThgbN7PtNSCMTARLkG1tUIbBjh
yY5pevYYTL3xnbFoYt+XDXuEf9hq8Gnvh7ABNnoYEVOn6o7lHyHSRxYNXtfvsxBPKf2HO/oZn3Ou
nq3J9lNgTFE8tLfV4HuvHOJhuPeTJOu2c1iozw7HRPd3mfFXiz2z3N7ZBgbvNoHdwiu/dFIEl6HH
PoC9BClBSQgUGuNdPotB3yHEm7vDYOYaQSGSGGva+VRiMU+7a+GC1DGjuyd2vDgifFi5epPPhRvB
aAjd9j2A81ofceE29XXGGWphm4zhPW9BcFXJA8lfqcvke2Fog+pmRjzM4hSqA/5yEnGgjgXFNrfE
Yi6GgzE9LRzQ6LyIDVR4kBEZndGP9DSTIhzXoIEg4tDA8lZsF9+eXpMlagVu365sD8iKnHLvoEh8
8hUms11Ykh/EOMUqXjMSAty7uAkoXhlIIDdlst+KV6Zyw2/EC0ytLP2RSMAp4FrG+xPYbAMJrt3y
1KzHf1jr8hg0/hieGofRMlstEDYnljuu+ku8F2JIcIUiONRNgtA7xOCbnEjQmT0W56K1q4ufDP3w
lwveTe+AQvB5ZRj2VohOLZ7dtV5/Qgmh4mcoU+tGcV4EcIJi5rE+rI7x5GAWUF/ccUq6J+ErRJdU
scN7OCdzelQK0/9GdxOmMjpyJOv08jaDlcSheQkoGSHTBIUst5mk5t1WKJScJ5+mnt1CSZR6dp9I
DKrcACCk8gWyM0UR1EfgDVL6EjBRMz9Q9bjkAkioUHfAHf3fDkDHfMsYQ3Yvo2MT+sZMXCMgCq3w
XOZAkh5NSun70eCYCE6eYjiEhKoyWM+TZdzMyreG9yTxZX1TGwS1WyarjU28lW6je6+eOnvPoNLm
biCesv7nOqwED8jXfBinSZUwAvXgeD6jbx+L85gYRmbMYyKkTwppp3j0EKB+DvjBvLuW1OL+4MQU
GDAUXOw+c87XdRhJbl9pEe1k9BZzX0KCdtsiOvlhQoLvm5QAcYsYcHKAxRNlgCzVipvkpSnl/EVd
MY+POiLAmYgi4/hHFHAuliGrEbLcoDWvmjulqi67kNYQZtemZvmziwAYsrLG61Ex3AHa7WHYxAYI
gN/1oKsyAJdwmNBjNToiKgC3Wndbo3zp28ep9OPsZcjHFH0/XwuH1pyxjOeaiWLrIQ2csG1f6DQM
0aPKUSUbKGvpCaLQIu6D9waDygTEYsCzzn+RXvTey2ju/mYRbfQJI9Tgn0bpO+k7V55jPTAxN/GT
UJnuTpQxJAuaKfTwjHsOV0rpd6J6mNBmJ/t15+OcbB/P2z5IUW7RU7POZtdkk0ESC+zmcelTnFLm
dMTMQrqwWkRH4sBs2lBhu4QZyZtGYbjZB37alT8ACeBaTEmYfmhh1HkS2FgYKLnkYiEaGV/dgEkH
ojltprMzZnjChDLBT0zeerdtGUyTPpRbXKJhNLpXRuFEkeQZz+puvcGCdeoavEcuaCEG3nCiWADW
YGmQCQHfrDqnPS2jPay0Ko2hyo6Qe7KymfMGqIAERdpWcrmJQ6xMzLwmmJF6lLYGEGjI4+mYC6lt
3iNQaQs5/bGqtHickyhJME4lPopNpNiQm2HivU8N9yOWyFa92gnMF6bzxrqzMDngVOp4obYI8qjm
Ea2JcY3gTd/QW/f/UtOgRrKQ4LNRblKfPwIhg4G6lYIspwD8i/EaC7KPmjhmh4zXb+fHA1ZI5N9I
kyuzyPc8yLN6p5Hbf6DrZ7mXBpMhZxaf4SeaGpfAILJUzoFPfN1+ZDD+1i/rjqdzy/na8pDewTRk
sFnktRzewYoWX8viditSzcTWNgkH7xFUkHkybtx/kllZ/XM7kX/H5M3euK4ZgDg2CPM3E5c5Njek
RV8MR1FetbNum30Lh8HaR2WRfURDBQLPQf/8meJTe7bQxifIm5Gf7AyWxWuZEJi1idoa/RUQt/an
y6lW2LO7+SNWWu8tsj33X56m/6c1DUO4XWTZos4eAm1DvnRyogFRH7O9U5WzCxyXc3FCeprv2CKX
F4kyE/IRMcd6g4IRprIBV1px6Gn8i7PQpBdhj2SRkcWca6SisDgqZYBJyBUZ5+2SzdgodIJ4bSM7
m46Abs8qcPSJ+l8rmi7YkqbZ/lJn1eneNVWYUsBUUDuzyg0vPaJDGyeVYBMu64bfVRNuk9JWhFFx
E3hFj7GI82ogLArhqrTRqKBXzOLxyGFQ/ppRi2/LcN6uQPDSuhmaQP+ErPgiNHxlRfJrxEB+ryzI
V/thEfrae4585s5RwYkkPuIbZnSzwDAqPqfNwLlK92alYXtuGYGC9xtV8dzqjlBKl/uaRN+ape3e
YeXyT3SD9WJQBJ8W3bj3MJVXug5Ypo6dWZ4gOOFq35ooc8tjGitMaHNSyEtbLNFrBQVj2A5wHFA3
1jW2kdSlSEEFgr03YiP4YCGa0WdTSvdpHPvkUccOd6ESBGgBHVDT1enGCjAHUnJvkwAnu2DqW77t
kep8m3hkXW+CiS6cDauDo1aM0/Rm7BlOJs0oe0921i3qbK9iJpxE5dlH7DRuh9bvH1mr6ZdMzfVd
VhGPtUEzw+DM78LusYD6yJhGhdM/J8/QjrAJC45e3hf1obfJJz9YFgn0W3TnBFhKPS1/sE/pZ9mO
ChGJvXqD+9GpygN1E4nmvPf1uLUtyql95aeL2ZpUgrdCTGdvmPHlD1luJ9/YnkJmRKb20x0exuwp
orENqRrj8mvwrPAnyvox2/EkkJHV0JI9RdB++DEcfDx7lgj6Eq02he2iSotJ29Lkr200o1MpLePf
qsap3ENE5aQ3YZdxgKqWQRKxQZyrmwg42Uc7TSHm44Dvn6oh5tHgQkMgxNkAm31oUueBLETOKYBc
zpdiT8RDVQ/i2M198eEPbvEBuKX67HsPYaVjz+KWhUP2ElcBLOi+Ylx/HsusPBYTtL/dxF77ExkO
HVIcaqT8ZkEERe2QUfaGbg1500VtnpygPLAc77C3jmdR0T7LGME3eKeZPVfLywieqWkoBwi2QWTl
hDY0Y3pH8iTzJfwhy701YMz89qOk23z2AovQZQwgEjuQ9h5n3ELT3sKJ9adIkvHeSEx6lNeuT9E2
lmJZhVhMwUDKFa+WjdJrg3XURhOpVGR2THu6bG8jAkLI2TEH3nRDtOLX2bYwzalD503y/rJQD6oc
9Lih2d2oVg39luHQ2LAXRwmwRzgB75lc4/zdJ/jL3iy5IdY8bzsJVm5MSIbQXUwLpsCGiUPJUXmV
4aIuCGOaaQf/PlOfWZd4/1KkTsEGDVfHeL3oMWGUSf2Vgmq42KlZ4f/GgU5M16EkwSpz9Q7315nv
Gda20D9QbN0l0+SWZyebIJkA7ShBFbkasmdG41KfqjZbhZcwKOA+6dZWewv08ngBVckyUbQoPBlW
OP511KX1OyDGPvrrjw6vVRmscySa/gRz6aB+H1YBuzf6q+Q1b2ESRlmjn/OpDL+jtjPcopyB+FRh
gexn2xVQlRiF3opBgNmkQQPVI4GmFUdSD+HGcU9qs2ldt5yIPgAghzwUGyEcHV0cSSyucQhpFScn
v6khjUhD9b5P4I/5HOq++eeRYKT2Dq1Qzxa7s1ZTQtOdsXI6HwDW2eFOATfRNmVezT7XAoMOjHQM
KwYeth9vuNFYjQD7YvswpDJ6QqrG1Y1tTd2xE2aNZdsjvZ3tmOq9IBw3g65fx28I9bF1xsp4x6Zn
ccmXg5/cIZdwzcyc5Oqvrujd3Kb8bIuySi4UEOKe71+jCm+y5BsLcv1aypLxcxMLVd4oCBsM5i2b
CUHKKqk7tKOsn2MSciifc+XfCVxO4HemwHwq1XNLs+MQ7S5xXBXux4Ac+43tlg26HibWO8OmS27G
DIckQv2uvfdofPHm+5b+5k0nDyMI4vrfhOuHPFkkFghVxZB9yQgHtTfQSR4qO4EDhTOvf4yIG2LU
mNXVGQF7MzJ/CokdW4tOhh3h5L4XQObZh7ArXr3MxNCAq5TVuVDJOv7vcvSCAyZh8grYv3Ib6QS1
redNPKUEzFTXCeD2j4JTRNjNolO9TfpcvXXISSde3Kq/yrqcLJYYvKwbNx9wrxRe25NwEMW/POCM
cyANVwzXM/uZk7F8VkvVVju/7+Y/DtaLRxYOvb9lvK5BfcPDusZLvz4xZNa9h+FsziTVCnu7dJG9
8qhi4BmOGnMFmGRaPhykzne4ATFW2AMgDT4+m7Fb6I8NOn3Cpg1U0QTGIx8G3f48ObC7bBarFC25
5de7IrK8O4cCjKyWtJQX0r+xKvF1uvXOaz1Wh/PkUYz1BEzaW8u0LjtsqhOsQM4SmX2bW0G7R6TN
p88xFL4VImVmmyDuYe6hG+/E88+v1pSOfg9cSftWTiNzjB7B8+NcrlYpilu5q8DrZ+ugB1uspqTF
N1QI2rIB08CpxXVDYEs6jq+EGlbPNN7j95RkObaijpgci1FDs62YWZabhEhxe6uW0jm6PWGH1Kur
ebf1qvwNyXr71kHey7gcVydDas1srCNg3vAYMgK9vDEN/3GoyHCH9ySTe1P05iuBivW+NOxfN4HH
FHdPXFwanLTEWHZU1Kz3nRxovVCHZ2i/TJG+eQL3AihOgulvks6qntAVJmh1MMjj04qr6TNpqLW2
ScWkcger0TlzctHQd4hQip2FXMCcsBKoK2Yutloekw+ojCnXDslkpZ9t8RoGER78VHEHsOoGkq5q
810WbHwOOKO6vUN0AFtCjdiGcWfbWju2+GPyxHxZUW41tbWbcELa137KnGkXVQU6s1mypj33JIy+
4OftTv9xdibLcSvZlv2VZzl+sHIA7g6grF4NomfPINVQmsAkSkLf9/j6WtBIjJAxTJWWeQe6Ny8C
gMObc/ZeG2CgoD04I3ekXUuLlRa2FXfbuJt90AsMCXsDicf+0hkt3MiaBMr2KnQxs++W4aJ4vHxF
W7rZMDc4gEKrRDdYk8llOLraGdieOUARBz7BEiR1fCwqtlepK2FDuJJwA0RK5L7SWW0ECESvGPau
OVTdms0nSwc25erJIass2FWmHr820bgQX2oLwzAtV4mCAbkHsV1tV3yj1irBFljYUFYGcuOPMUAb
KDEmGXqrKkd8uZFJAotHiAhxSA1RG0xdVJjf2hLI9Jop3HqY4Q0hk1ED2VE9mi2CWFs50cz3Fqxs
EybDfGWOcdTs8kynn91pCtWqhLKFAIP9Qnpom9IjRRonn78nq4tjCNVDUKU1R5tfcRfjgbRa1FxX
meE00ArZylB7lIP0DwGlEqztI/nX8IbSu3nqpcHyEvT5B+0Qf7LBNuF79zHz89cuHEJ6RUXlmpsq
9weOr+T5fqcwAGukG5uSohK9PPsIG6asN/gt48coqe0BWQN/c4Nheea7wEpC5rbLJmdjKyN8mWWG
6juI7OAx7XO73ZLuJPe9I8hUGlXS3bHfG6O9xZEyWkkWIsHX30HTaYzEfAXwFH8zO1gv67o08voD
nHb3mImOzuIwW7XYqw5lKLrlmsMdPYQIfjcEKmo8VhV/w3aa/8RcbhbrVPh4NoieNOetIXVo4OjC
3cG0HhnUVDinQNpjcxeSetlvWDBrdjKQvV76xAXUV3et/ib17NZ4Y2wTIWYQLunUuusPfqckQkgi
7PKdy473p00BMtjE6MjZYGJrecQuxIKrCtp2mLDany4lmpqShOUAU8IV5+97geseLIXKPqEYonVX
Nq3cUlBBEUJFj4NcCmnhA/W28raiKIfHKq3z4UMG0NBZIcih24I2h1RlZMwWZcnYiRdcP9GjQaai
QyNU5jCKswnoPeXW7seMsireNjUSi42JXuMlYXb/kTMdPU8gaKN1rvS8dTlywscvAvXJ7uL8RjQk
mWxkYdNFt1XxNXNsZDQwpMpHwGbhw2y7EqNBl06/qNKOPwV2li9sJ8trl3prvClB/EGtkm22TaGN
fgp5wU80qVAKJR2l/SgsANdXXi7RlGdLpc0ru2akiZMRO4WZJ7nnC4NpxF63H0qQ70Q7dz/YfFFD
5aMs4/SIaCbUaFTdorcoRTA9b8xw6phEhKV679nDi5bv2rDXzsoypyHBblMLx+9XmUsfulvP5ji1
t1FiFfSXEVo1X8kB4DE5CT1mCtxNJOyrAE5/R+ummCqUR5SV6bPns0XFa20aGR3giPG5xGi0drRv
iQsc6XVPgi+lMgMvkax6aGGvFkyHTep7BT6kTTx7fLSQzeClUMxg1aNvORbNG9gCmvy1WKdd8MnS
psjcdcc7xwFaxQrwP4wsMJbPMaHQQPKH0uluiK7z5E52U6z2mkDD/BVPq+XAi7DKZoDBWBZ6C9gB
SOK17UFmZf8fmB3Q+TA1NS5eip5jexe6ndPkB9cjc0nf4NenAbGNQjfigYx2CXFn2yS4I+QWFOEI
RiUkt24lqO+L5fTACR9P38hWzTPmxxROf7ZH8k3rDoQnk2QmWxZ8VqjGuY7JDzTWo5kXpE4gdiJw
FaPVwgIbALXHpI/PAHNIBl6HIZZ1kAsW0w/un/Bz7EEYW8U1ulR2FlFu4qHVyuZ8zl5vI4ksvVdI
68m7r5GKpA3z0wr/tfG1puD2S0tZf6KWWzfrGNQAG6qMoJZ1G/nqM01tEny6wjLR4ClCzzdRgYFm
IwI3tdd9r+tfi2SYDIBBxgv2pFb48JGyk3We2CBHAZBLjmPj9MvVGK0Jws5GOkLI+tn5YGlItviw
xAFJoaUoQZT1XdkZalpB+/a+O+kw7SC9U50nUqNFedS1VNEcaaOKG7o2+jIi0f8aEJQXbcfczqk7
cVgjcYy+mDrwO+i9uxwa5gOGKXb5AILZlJVjBcI9mFUn+avh3smsBPzNuc5BBDS3OA5HzW51DQHU
r7cQjwiILxSpIlGfey9U1pGvYIXN9LWmhY+kskkQQHptZjwJLanPKDuufoUUYad1NivV3bhxbT2z
50O5FXhsjFezIDl0O0g0LyulACtJIez4iuwT/CRlTkNljfkR9VFkuWS429Jwqut2GSKbGNuMsRfD
OEcQpEzEu74fO8GaALMY5Ic5ux81J1qaqegoLLLzegsjGNpPskSqhDT1YUIfNtLGYg9nUfQpSwzg
TA/kn3EIRuANjSAnOKQLa1cfmjpvr2O/CfQm6q2hX7vKpxgBfoV/Gq6OWsV54X9HSdR89lCFsknF
ZPFTmZX9A0BYzzDREyO7tFpg8SPc2lXUAi/dYG2Tnz1B9XeXU6U+IhijvsS9JYcOjf0RxNL4XeV2
eWdpAm13ET0cf0tUjfS2DSFsrJj2gjaya/rWG2lhPF6rihdMPoOu0zWpGlTVYLl6YgVpC2aB2/sT
zdI4/pGnOdmseZMb90CdUthvjqiv8ySHr+xot9pnEQGOVx6W+xvR1smLEzIhkxEKSHAD7wANIupm
9Etmq6Wz8uco+4zGw8TnB4zrexgl0+sAwZjzNWqTZqWmIIpWFIY5+3AcBjrL42Dlb6iJftShNXyx
5rZ49BUvivpiTiEiN+DWEyFmg8udBvEtzlROm76LnhJzqbBGmT31QNZdxpskcw773UjVhtMeJgI2
rxgCnGCIv4kCaKuZRD2eBQOQA76nOfrsTaajNyFaQm9X0qAuV2wI6BQAVVaY9EwWawDnQwgogoAt
nL/Y50huc4ZXDn8TMcnV2N7wHrENxaYfLacuqnGrjqkImGVpKXdhKjhflCcXW/KcQaPh7JUjhyOP
4oEj1siJ3YhUd6AyWVfrTpvqEYzP+A3/Yv0t5sTySi836DjwzeNLirf4if5n+wK2u34eYZRDGQpN
8DqmrbljIJA8iP/G+Yb6kp3+toJPWh4q4YSANWqvJ4OrK2kEXUfo+omn0vgIrO1//ut//d//8zr+
7+Bn8VikE232/8q77LGI8rb5n//I//wXXYXlT69+/M9/HFsJIZX0UFU6FDzRoPL3X789RXnAP2z+
dyiisKkbGs2lnbV3PSj80g/7x/cvos4vgl3EtQhRMS0UbPbbi/Q8OoabJkhLT9Q5SbyYP6AQbVH0
eBS1Vv98NZc9vekq29Y2N/b2agwFzIaug/JNsJ/c4rkC+j5ZXndt02749f7Fzp+fqeguuI720OaR
4vj2YgkgfNroBH0hPqvxKRHkyRxl2C/vX+b8CSoTXapg92ZJByXf28uUqKqAQXkSzhiusjsAHTr8
PKDG14dJur7//P7lzOXf98ewkJ7nOAR62QrTlrJgMb693kQ1sSNRTx9zuOb4DgrYD2zlgo4C4GpU
TTXsac0i7s7Mvq9IdLAmtuFe56ffDbpT1tYZVcg0z9TX97Rg5maGB5QHMEJ6WTIx6ziuICrg9GGl
3l/49ebZr3elp/n8LCkdMt6Xl/bHoJ6IMkVENusj+MeMgAIbENBE7mOGpyG8mwudfYVFuMRfxiwX
rF0psJFyeCmlFTfX7/+Y8yfJUPNcU3Cm1Yrd9Nvf0k1sqWkIhE954DRkVMlAs2Ebza9DHTqwqLAZ
Cdo8N+9fVZ89AY9r8R++OPIs1TKe/ngCeQxvsxv6/ugOuf+DWKbsA1MpjZHFK05hqJfDdPv+Jc3z
p841XcuSps2HYKrl7/95zWwJmO2EOE68G+8Kpe8ECZQsbvrmuU9K0bBFnqv3LMwZtVpv1Gn5xSD/
dt5M3hDUMNxaGF4XZgPv/Elokxhm27M1Cgsl3v6qckZ2PPYNFC1ycVsnhfDF4LgarFiqNS3aHEqh
ZCaC1Zvbh3BiIV5feDDLK/7jY2KKFUwMCH3Rs0hP2adzhNNClJl885hzlOCoW/aR3nM+no0Xm+i/
x7nNh5zqfg9bvgmnJiRYSAzZNf1NTyTXdpjgKuQgpzJAMUxHcvP+D1QnY5QfyEQBdoHlzfNMfujb
Z1QXte8kWKqPwVCZc3ytOw0TioJGSBDqgMHJuJX11I9Xc+hi1KXbNjvmOq61p4/CHTx4zrVK6BTk
ADywdeTEMz6zlwyaG3zjENkpdw2/aiDOhKFWBv38dTMNGXTAGGAQh/UuBp86kT/ljwRE1+0zAaRh
W2GUKDkNEsNkuO3GCgzzQNqHGnajybbkgbDiMtlxmGVDia6vn44u7KMBjFQbtltc5+GwjVMUKdeF
H6HEQFI5fFA9SPItyZ50zNch5+v2vmPmlccy+d3iTY140I8E6QKuzDkrzmuQRGSeWYjY9sacCOOJ
X5W+mBSKliJ8wPFGpUPUHwZcodl1V433swGC7RGNGx7eC8P59Ctb3pUphUfbgExBzeL99l0RSiNy
eJrmcYBjeQsgmT7Gks1BSCtUinUuieLYYEzBZUDJwweTOVQ0k0JnpyJwDB/eHzrLyHg7tC1GDaut
7SnJhHsy07bFIAPgKNVTO/sPQzOGBw+/+XpIGzny0Se/XJmD9ez94sJs89cLK2WZbCy8ZT55+xiM
QZaQjcr6CSBXeBAxcfZO3lB4K63sMQY+80KhiD+s0RAf3r9nc5kyTm6aydXhazaV42Imf3ttBGGM
hXEKn0pkXN6GHTHpuGOJdw+ZM4IOZJyp/SHqTYQIhJY9DWi8P6ceR533f8j5M7ClJYRlmUop4bnL
IvDHhAtMB61sYeBfcRjp0jetlZlm020GtHQvZBV9i4UO19CVjU/vX/l8wpCaZUV7PHoimKyTGQ08
wQxwtDCOmPnGeAfeO5xuOUrHciOlNW1MTXd7VaDTvziZ/r6rt0+fe0V8IkwQgZjnT5YZEaVjg+o1
feIo6hB61Ns4k3YjrDYzBWcDlZdmUMpaj3SW1KPQk/n8PI6qq1fthJ8o3CCKjBGsGb2lD3j8Bv9o
Md2Nv8aazKL455QBvL6ber+y9kOcDeG+DSyPnigEOWJEyy6k9R9iwV3pkhA8WD+1aR1rRF83dG4J
SUwbvkKaKpG4I5DE4kQtBH0ksocQleBrJIGNOm5f3/lziCUIG0sBhDOoITpgfU+65gMbs+IRW+b8
1WcG9I+qqCq9H0eTYm2PG8PbVVLEzb7BOUpTu9Wcz0PdCed1xvOa0SDBYXOttIIAAZZk4P9rh7F+
pB2a3ebx0Bn7CTYQ6j7oKChrZx5Ye11DKyOECpRft3F62yW/ubE0pS0yP6rn0KBW/Eg6fZvdYDMl
5YYSi5sEq0L1PvmKWBii6LYZszHZOfXoPgGKAJ3qhH79GTfUGGNtBI77RelMfQXTBrmAblRDvLiT
630X0fZH5wqVbR0OAGZ2rSWGg5shXvo0yKk+IBCO0ZJqDs/4G9nirfBbTeFWx2aCgZWIwKa2MIE2
Mv5R09ghLQyasZfvg6mS1Vd3CBz9WFu4gB6duEF5bRehIgR5AoG+bdgRQXxFTASgoRpycUdfzomr
3TzMSFJrEnLcNTYhPumxwCb6pdbmUNw6SBNuTBLV9c9hylxgX9nwySqmkd63ovSyCcgZI4sjK4ct
7lcLSRAWtkMyOhyS1uicw2ZNB28y1iKd3esQM/W0V4NbfCVHAA3OgHXssxYqBcVpaDidGlAFEUBz
YNXTXg+WiF9gu8beHsZqOeEbrpAq14VLOETsqhA+zzQM9HPQrHrp1WSPqbii5t1/r9IsoCgGYBy/
pYQ39bEZ9Gzfdpj8nV1oIf0F99X2TkZ0c2wtQZayvzGdzJHP7WRC311I6Ga0kZmnpwcGQpp9a7Az
+/f+aBXDlYFcE/S6YcTl3qF7hMPTHJLsJk+iVn1QMgj627kSqln1Y2i9zlBI+LgGSh83g5XhXV7D
v6gwN4ZQBpZIyHKfOSiyPxjVbMzBTnNwvUJAiwhjt2xq2FFljvg4GqUbQpzW5ZLq4qtiF7uNNWb3
AF6H0kBnPdU2ctGkOeI1jdNHi7ATUsiTzPAf/nWSxHZLU49NOFBuS5xMkiPKkbzRUfvk01jaNF3h
buMyFLeTKMKPmOuTawq+8l8XZD46trogMFBwuY48WZsSZyKUqxT+U5LqbgftPPrgxm7xCr2JqMaC
79m8wbaBcbb1KAy9f8fnC5JS+Ec5cThKUEE/2WtnriDjEY3fkcE8U3/t3LFDx0op3KZvH2m5D1GK
9Pc2Dcwi3DSI/sPD+z/hL4uzcixTQgqEAIJW6eQB6CYDMjtG0RP1QLZG4ACSh8Yjh0lmFSoDXFwH
Bc/+AEDWOY6e0WwNVPIXTqAnxy82aXyUlFPg/3qszd7JJm3EHZd6JkllqcpAHSAYjaZgz/c1uttg
4JB0Rb1KOxf2A3+7KkVydkQUCbR1uo0ndxrbMZnxT44Q4bFAgfCz9WG5aISiDzhsTPvfN6NaOK5g
H2SymLj2yfavL1vSyu28eGoIXsoPBi64EUMEtLy6KgoHYHPouvdTNXzCaBjve7S5eEDZzSHeDuWF
KtP56NPC1ZraD4OPosyyafljOwQhcPZK0yyfhrpIvzYwjm9hwSqAfnN5g55ixtEdMCsMo9Fd+OrO
90NsSLSWirKCjfX35FOnHVeyLamKJ7tr4vu+s8VmHFT3bXRcUIOp4myLO+zp/aF+/rrR/9GmpVrI
UJfiZCOEdt2oi6mMn/quCh7LCNL4ChUZ7YYxAhfGOUpcGGC/7+Nk72VLtr1oOZhezj5wcoXYLVAO
PSYRvScKvhCw16F20T6QqZmYyPxImJuJSrR3bUXaNfO3H3qE75qmUd6WLp3CfdAGRXVNz9iOF5o+
izKApRnaeGYRfGPSgIbTUky294OUe/j2OFTGqCAXBvcFIoOoZi/3rxOXxRdjOUzSkvenTgtGwIML
TGd9/IyiP503XqOqA31dtTdLwtwcLyqalUOJSGxETgTf++/xpELBYF1qesxa7Cic5VjxdtzSVsS2
PJbps1ThgIBfMGTYKd2KMQVWBwcZQVtiP9jIUa6NKDaf37/87xLlm5dqmUupjL8KrIUU/N5enxox
9BwGy9NvcvLaiFNsKYXbq5+jR7YddSuJhEM4zT6udP4BrCpGBpeJ4ePk59mqBV/26f2fdPY5MXfB
KVyqEXpZP09HdoK/30gJR4uTKH2yM8c4CNcmVMwC/XCIk96/7WcCat6/6tn3RLOXTxfQBJ13i/rn
2+cwezZcuUDKp8o3fPdmwrd761dZsbWKykvIODG61/eveFLV5c1brl4eLwJ105PmyTKB7wxxPf7l
J2Rq2YemIrHSQbG8hyJrXxhk54/Utk1lc1TXLMyWdzJTB2jieiyzwTN+pvpzMVhfUBhrALI2su/O
75KtNsr4Xw/p7GIli7ElFBMzhYu3T7QmcocUUdyyUWMHN5zZ3LUgGIltnq/uQVc6N1XOtm/Fl91f
KICeP1qujMrcYYKkSHI6I8/WWIxJ2oXPBbUZwk8C4L5mXwcPcFrw5r7/HiF+cCdvvyEbz5qHcULy
FTF2395pwWDmDBU5T2w/qvqIBWOo2G3NGJi34NJl8xNRsN9/QG8hkDUFZkbZkS04reuiG3sBHsFD
99+0rZnvtFUaP6BMkJ7WRFH2OBD86O/sjoBrrEpoRCjAVWN4XblJYxPcIBwi+ZoOJjJZQQs/u0Ui
GC2ehay+Gga4PI/sxs3uFWmFl94nyq0EpyywSuMDdjwi6FrDLoH9DQ0B0zan6k9lFmUfCYUMSRCN
IuA7M1ZcglQ6Ub2aTAjJptBxHaBbaeweDkme3Dd15/obNtaCDK8wr38C25hgHHRN2d4hiTS+xEr2
3b2ZjM2nsC6MFzfvmtcUbmG8DcZmftQq84kS7JE23gq7U09yzObXgSrcc5jV5HIkPaVlxIUjbfrI
soAc0ukK7wbbihDWCkj1120WF0+db3btVZ43s9oUdCbWJUgH9xopPxlDNORRKkhI8BmS7HEODrTf
UD+6GFA/wVBGoNUFTfkLfSDmZSw2dbNPXTGEzzknd+Mn4rOqeJy6JN6wrSzGnfKWIHefMsstbCLs
wRR221/8T1pHNpnDq6fRJ21lSxgA8jTRfzQGfIafC3ChhPWxLlyTm2m722jwu3gzhWb3BSNgVWzj
es6bFQW8Bv0lJVl7VaKVYuPMn+uNhUsBJrqVFIUmrDCgsUk8leU9upyWxp0riqm+ldQuoo+qiYnP
WOKkRhxEgY1hd2SvtgrJ43LWShbqUBc5hFQqjkWx6rCZyL2Ksqy7qyZqJ0CkAIZ+clSV+NcEbeKY
JKnUj8Dyct7yyq+ZtSh9Ff6aT50z+ckG0Vq370mss59hJzWSvj3C6R0J5Ajn2Z9OuDUsjwOqYfnz
iEajcF8o3nv6FVkkGoAW7PvHisY5TmhSKeMbRT7JwmsxsQxkbpcVV3noR9+I7TZwaQaRwVG+X0TE
m74c4teAZYqIpq76mqU5IS8G3Krd4IUAkeMocO/aeiaYtvIJn36h/F2UG0p3k7OkDkG9cBj/YB0n
b4o+9+jFfjD5t82xw+V8j4CNsIUyzGgadExuHf7Slq4YIHjzBVRoKx5Bj2j69k6k9ZPrU/S/TYFL
3w5174kDh0FmEWoCCTpHcnPDakKRE1XRA3axcdx5i9DtY9GPvwlKjgyHFT91EqhaM1pImGOM3N6N
/YCy0geE3R9wShh4NfoEPaXjNPyiBmauuovDun1Bdda9ziA3f6QmgxsRygLzbHqv+YpVdYxuSTGL
i6txyvG2zBOwHBnFI7iJBh71lRh9o2c3lkcvqiNR5odfu62kJNABM7K62HqtZDv6h6TsiOtLM3be
m4GgiQgJF33BK+h4KREpJEPKY+jBQV0ndj20r36DROa6R2k/P8edwmSI+7qleqi0kewr1P04O9pS
fRoZjwpZC6vFIZmMkfYi4WtIQsI+2cVlFJVrUQYj/Dp25jDpRoR+G9G7vrzC9xjDE3KwI/IEgaDB
M8osnwpeGpmb1q/lvTOPDhrhGENNtGO7qikUyrR8kZ4ZDatO+UOBNsohU+/LzL+fDCl8prucDYT6
2Np+1931PuW0dWa6eb0fM41dUAaW/oRXEBeUL+v6ruOpdmpTLRnMN3aJ82Jn9RQpVtIw42w3KrAv
8LxpIyQyR1Lu1hxgnzzdVUzMHmE6ej2idC43mHgMqETF5G35F1jVXhdt8TOZouEn+vj8ow2asDv0
Hi8IiQgCtkNQCcJeBQIoivGOar6VvW2pe2FHRHlapJgRKGeXdng9tQJzIaVCqIebasT5sDdM1CxH
eD31rwLzFiHiaWH8hPsW9Ddd56lqWxG6GF7Yppjnm2FIqNpdNoD07jnNvl1InbJsS6hhWKXAKMC+
G3L3KqxMDlTJnDhgv1TZ6F9QeaIHil2GcR3YfI2weWvaT+iw8KkmcUJcR8RI2qpKZj8X+yx14MHH
saE8sCP7OKqHW2cCBHzh55/vslyXTh/bVqBNpuWdFEAC7TTEw4b180JJKFmvOm87pmScG1r0Bqrg
sN+QtAdp9/0NyPlTY8NqeQ5FeZqMZ00hrxYGD64tn2207CzteCWzfdu5MHRmIguYcVvCRhCDTcPL
kHQYYDBSBeOFX3G+gWbrbKllE82eFoTb23dXUYhNAbEVzzOBXd8rrkuQbIhDpwsLY22Ns7h6/7bP
H7ek3by0xGjwcuI/2V9Ke5A8zcl+Qg0QANtQcbkR0sW9rKbmiTBioFdB0Q3/fJ9c1qG4Q6nNWfiI
b+9zrlECg0S1nxZ7MSpMkMAsKe59ks7ZvdbF87/fJWchSsKuIjHutKqGf3/KbauxnwxXN1/xti9J
r6iMyLei5LugxA5VJdJ/rabQw9eK7o5Dx0ZhiHt7k0UJmDTuw/SZEAegzIFXAYYssv6B6FbMt8YE
v7qlu7ZSXuMWF76j8/HsmqZlM5CxCLln8pMoEzmVs9596oYSaaWWdFWIc4pQeCngDl0ikUjPFBfX
pTn7n+G8ozx+/6n/5SfYFKIosFDM5Bh6cjZDMlCPBL7kz+2YEFk6JICkBiKrEMcTykqLHLJrIEg2
xcdMQE6aqP7+/V9w/jkxFdLWQ5kloKOdnp6o5AqobU7zzDHHXtgww5JjZsprnPv5U2PV+cd/vKAn
qFI7vHTJAsac+vaVV6LBnUCs1LOJd+6uGsS0GSKprunsVNd27PYXDtzntVoKh+ghFEWdpWR6WrB0
Co1dL1HEZxbkqNBB+p386yEcWXWGEZAriyv54zC7zgepOzi26IeLB1zMUl04Lp4XQZafwn0zifBd
C7lMNX8UDx1VtnYV9/6zzLthZxOYdI/JvlxHjMSGtmoe7eAcGZshEP6X1IKrGpm1/RWduvlUwnn0
Lgy/v/wgRQl3EZbxLug2n5woyb2H88f89gE8sCKTqAq/dHgK4ECrKQ/XpKpFmwolE+Uxa56ugwAj
8iYhTvizskrxve3BU70/PM6+CE9RGjM1tX3eFQXPt48I+axX1WYIIqvCIbeCYOB+Q3k8fJXhrG6Z
LF4mBXSp6IS4SiICmi88ktPvwWSut9ifuMvlFRPT2+t7AM5V2iG7NaqoDK8TH2zno1OScX3AtQ01
3ylVqC98hKdLDBflq4ABbytNX8U6eQ15kEdZnLruYwKY/0fbcmreN/yptbcEa8BWj2BpdkQ6VvWF
af+0nM38Z1EYQn5nWVToTycgJKZI1rAcH5GxeN9JoSLTtJhNXCaWN3hbNcfGFwzKBinkGn3r1fsv
+0xnsgg10TYIJKUIABF3vH3aKPawlCkVHIu8Gr+NlqG3JONm5drG4/IlDZx2T9KIcSQ8FssrTj8A
yf28ctmAX6pdnc0T/BaK63Q1QKSiLpMnE5NR+bJB65AezSyarl3QWpjZrfgAzmq+AeiDCrjzvIDs
Xpbmve/Oyae+nn37cOGZLNf5s8rD5SnSehplKY+F2v3bZ4Kjwe4GisVHkkfzq3qasntZjw7nQCRK
r3Ximt8cOTbPyPqNnxQogy0O9QuT9Pmw0NS1BB8iVS36SyfPwkuApMZpr45dT4tzrXMcshtOCeJj
DaB82oSS5BqgswQPrnC5dJcEw+cfBIuhIylcovlhM2W9fQZdOrdwZsV4bG07OybmmO1mZwmF9HEf
p/ZgXPGILu2rlwf79sGjoHRYkUykjJT0Tr5CyIN2XxIdfWzaGXSL9nOC+oZUGVdUduIL89zZPMNl
eLZsfhC48AmczHMRqoGaAC3zSCgbnjFNCXcVZo3/KyLKbhfY0v3H3c5yXxJJB4oxm/aDdXLBJhsb
bGdIuuQ8e/A45vxOhyjj75Fd9FeM4+QTnWy1pYYLAs+d09Ddvj+y/3bLzOpsdBxhK3W68ssCEmlN
cuURl1lAzJZf99N9ANJ75+eRaV6ltPDSC+3xs4HMXSuoo1T4uWeOfG8HUoS+JGuSSRxV0KHGVzgs
DpRWOrD9bu/Yt1SRsPVnvg9GtvDDH+/f8fJM34woWyxrCVM6xRY21iefkW4rvhkwTUfWNLJ7Kjus
P5fSETvwL1l7YPWK93lIlWoMM4cAJ7+/MMGeDenlB9C4w4jFV4zW+u3t02woxWRYeMTp/7QbSUCh
vMJFZaxqzyet4f3b/X0UOrlfzmRMXBa3TWP65H6bMLeoIXneMY89BFpV1WMX3ADNH26RIrSExDYJ
/urMD8GzET6BLLMAWWJ8R0xi21Ss+94+dLDHt1CpomTXYVDF8tHLEPHSuoJxk91gexclKLtChTt6
ZbirilhxSiodkFalRaIKALV5alazRtGK3SXKUONiPaYkHpVlr3GOuYTcjmrZ9LeebB+ifozbS3s9
+/zd023j0MhcQq9Pnoy8po9I+ph9fUynkZJTXxxjW45yRfKG3BBgzXY+BG5/0xGeu4XANuwl4ezf
4KdPL15ASgvaUXHpR52tLbDwF+XGMhpti0bN2/EQSqtXoZ3MRzOn2L3HB1Z7t5j3CP3GL50b5ACl
JVXG3qy8bdlambEPmMWip9gsc+PCcDmb5PkxLiQpnNHC8qxTdSXat7CeSXs4WlYeErJXhP4mmsap
XztmqbbuUh2LE9/evD9K/3ZZD/8ORQT2PO7pniMtA6eTVmEe4bwKdQV8QKNVL0Kq1lVV9sZtgyxq
11Rte6FR9ZePkfWMWWBZ0ThxLn//j93/WCsrRNcnjojRkl+6dkkoqA2wgDHQverCXf42a5x8i6gX
uSDnW3b2p6sZdaPcI8dDHH08I18CNEIwkDiXgV2v0nCDUmCOb5DvE1QCLIc0x2CgYWHmcX1lojG+
xX4/9Y9RL/RLj2cRc7sx440dg1psat3G03Yo6UY8dwi0w3Ub1pGzKVynOkSzIs+2SMrc28iBpKbD
VPeL9t2cWvgRoe3hGHv/lf5lluf4sjTGcATQ3Dr51kwiZbq6H+1jGXvBduEmrbVdkaSFGrw8UGIm
mGOmw/vLyEN5eP/av/unpw+alvrykNnD69MzlEQ3lzSNbx1ND+UJVVMv8at14859fTUhlLafQXcM
exLpbXFH8TC/86hgEYPFcfUmCGd3AsvWDgsh1FDZHb7E4SFJcte6MCL+svxSv1qqDfRoaRqdrAVm
oGZi1NkA1JMjPmFuJ9oracZunYH+zTe1W0fP7z+a89eCdJZ2vy0QiqHoOLliBvzAzNLaOlpazMFD
B+r+Y2gZ6bQZnd5sOVwJ8wta+zC4sp1Gfnr/6ueLL2UVimf8laUXy8jbz21qexudH2tft1iFGrgl
r46veuC4qLOMivRyajseOVvUxxuDaMr3L3/+uE3YEFSY+fTYb3nLNPTH185dSibX2T4GZdRue8CX
ZKVkFvSRJDLpNch2vrC/Op9f2LiadOC93xKP0/YwAsoOlCO6GT8KsDgkjqQJSIiDsybG1Xp8//bO
Z1Euhu2HEwoPmczbt7c3TbC3mzJXx3YKyUYandb4RS8FK4C2xXg3iST8kLXtv29oMJG4Jv91OC66
p/fII42NjLFG3oqRfDcMl+o6yhbnmiAGUqX//R4XyQxSBhPwqXcygixaNcCiuVgJAAY692gYR937
4gEFalCuQ45CxMkTcvP+Zc9PoozZpcS9rIlanxX4rTBCAlX48ghkhKT5SWJyw74CMUdFpIbnedb8
aGjCUqE1om0+q2DL4cj68v/zM5zlKGrbbNjNk1cM6gp0keHIY28bJkIhO9lpLBGIcUCu3ZDhgM87
nsrXKYzc+6YpfKoy0aXV+rxEQEeJyZWZnc9UUzt8O9C0qlrwI9rkJTQdYZYT3fA9LabA2zLfIjft
61A/zsmoczaFBFRhLQafwoQSpgsrp5qO7z+Xv3zYKKlM3DoIbxHjnfwgCAV5CjBdwqZPomtRR+EO
h4q1YJiT2xY29oV5+/yzRi8l2DWjtGU9d5eN5h8TSRiz3U1U5z/OFQvzqqmz8rNI4cfkQFDrC3PI
+aS5KHq5MXxaroJu8/Zinp+EuJTL5GiO4Kcf2hqw8J6TY7+BVheSdgrt3NnkYVV90XpOXzzRowL5
5++OAyJ9DyZvlJZnFdvWnpRRqKk4Fl2Tfef3dATdAV9ZJ0XmznvfD6ybBIDYhf3o2Ytlnma0LzpT
zoqUaN/eu8mi1AcDLZBkhNu98zBSUnhERNsuaT1LyuQ/DiRJp4UdF80ljuSISd9er8DxNs2R5RNM
QabUVfv/ODuP3biRdg1fEQHmsO2oZMuSWi3bG8KyPcyxivHqz0P/GzcpNOEDzMzGM1NdxQpfeIPR
5CezLEUKhCBA1zsx+3GFJ7qcIkOyoK7JlUZzaTZkDkcO3ILrPQlLls1t4VnREV8eDyU2K+87vAFR
8V9Z1kWRmeNrTSVGi0uUwu48Eg3tFF/eIgueUxTdUEYa1bz+OhmnjKde9GaM5YzmiTu98tJPDpWA
YT94AVwzCC1Zf1vJCmO8Fo13ZeVgLfY6fX4Ikyqqw3hULZPjcLBKki/vKXNk85rUXfYVIIRLL15E
wnxs8R3/UXVhkz5htpjvYd1HK/nYB5+Dei/SkirVNkojswCp1bIK5esheG5jpbvTg0j/hmlBAcEL
M13k0dLAXNlzi5CMOdNqmkDrUJGB2F7uOXwwsCpnOZ4gHo3KfWGk2W1aui6nuUe4AmH70tzhhYVi
JNkF9JHrW35xl5mU1Gl/QCYj+aPxdDk85qMy6UGhPIeVxDOvQ1brKJASC49Wi/jZ9cGWc7W5Npkn
pXyK6/MMvDVkhGRVlTzHiiJvS8p+p9GqjO9ktF898FQHIKhYRNOgp4N9fejlEz59U1C2QG3pVi+y
f6MAq478NmPTMD6DjzePGkZgt7JT6m92aBXgvKJoK32lRmosj/7rQXSsHPYPDt4EnKelQAF1Apua
l6uNt4WC9XbrPBmih8uzKQ0pX6I+UKxHF8e4cQO7iOglot4M3x7Eun9jKjnKR1rVxWjE6aH+UE9i
3Cvb/k8/4yJlgsUJVd0Cyw6TYBHg5LLQ89ZNPKI4nva91BSr2oFUc9pNWqtDBHnORf+qDAMVjRhb
oJoI1VwgE1YHwY0LqRkcDH68Md47LlJ12Ipkb+rgusYdHALFBB4zAB+PwcQeGsfr/wNe2H6R0K/G
Z/TNS1wqbbUq92Ep4/eVLz+VUOZzo6HqadyvuIjZs0WP42TUHNlywmib1PsoMJwtppzBreSaoZ4c
BfDkNJMWB93Y+3TQh+Po1MmDg+DyymlbxOgsMz8EjQLbpLVhz1KQhmfHsakqoixrWNkNfNHgjItf
7eyF2gWTspWL1mWAC/bL9UX4YGAeNRrKwHLJReaEXQQ4m8LnCnryrFqD0KynwdcIHF97hE/TbylA
tacwCJVx5dgtrxciMmjwFr0cg4nPylt/tILgzQbPUlpaBnlMq7agrCttYyGnt1JaXkamEz0VkDNY
bpI8dZ7huWUt8xbizXODb9/v0HdEckQZ2ZCPHcJ11n6gjz4xpm1FPmQS+7wXUEcoIhtaghCeUCtl
5Vx9dOuQrkzP2YSJps50eeAV5FPNqrXD5wh9zdeS1/xzU6i0aDRjkjmUUbXJ0qS/zTI0/UH5tv0G
pyJ5vP71/0BwZkfgT/uIlgMgJVL/y5+BcQLABvz0njqlyctbM1IwZoW/qMOgB/Iy7rOoaIGdoRQI
0rB1rK+BJUAGlpigNzd9oeT+q487HGZTZjr87jsDeqzrVc6jjsbEl1ELQ3xaWrWttv7Q5y8D5ENr
6+IiLj8DX0HorzGz4NMYhOlvpyHwgF+cGw+1Bwj6ECRGHL24atSEW8UWuNzB3R8Y3E3gX8AT8O07
DWX1vdUEUX3AFgP1IL+KXe1oFVLBvNGFXmT50NMobKm+t6NDXEQ/Yy2sbmpADSj+op0YbwU6N0h/
owvkHtixaF967pBo943X4b1IfJt/qYa4HR4kzO0OkXglrO4Qk1GNH4aVosuE2J8+7HskLGCZhi7u
Pm5UjY+oMRrfSy/XvA2qZNHr9Y/3J6ubfzyIIrwcYJ2AthuXHw/L89RC4N9/kmY+/BryrhqPoavY
+LaCLUbAHIojxk2DROY2E27WvOs8ZX8kjpDoToSs8fdtK/nZBMmMGKJbND8BbFbRFt93Ua5ccX9k
LWY/lwKES792Shj4yZc/N8r7Fvk1T3kKxzxrd0GDUe+2CPwB9w9q3eF9q7dp9RhIobpHheZYDYe9
I5MRGbZemxIIMUlV3RnIkSt9o5p7tnZz06QiBo+OquP76KvsAyNVyx9aFycvDpZkKBlFo4o5nQSi
sy9GPXu0ys4GupnYFgOLLMZFsMUpgV3eJggIe/Qwb9OK9dqUYTtUe4kU0tr515nsfDHAuZAjohkw
vf2Xi6FSkEEKwPOfooyi3A8eOni5mwI8aLCp5VCaX3PE0nHM64Zc/ezU0rvDA08p7oDAqx0S7q0s
7wqqPms57DLQnVj8JsQnNErgKs4uZls6JqpMRv6chDiTPGKeM36LzbqNPtcQ127o0YiVd3g5ItVY
ym4E9ihP2fPaTdgb2AslXvYcBUJXYbzrBDSZ09abQAxPOBclK2/PRwPSMue6A0dBLXr687/SdNwe
NEf3RfmMTL97wwsIe3lo0uhX6WP7dlSFX4qb62d1+cw6MJIsipu0+ZaV5zRQMm/UmvIZ0o3ASjlz
vonUGPFYwbV5ayDQV21qePwrwy7zJuIbclb+AXR2EVZkBUbUVuTkz52H8+JnXOjaYht7ffULDj9I
fN10RwyBO8j9m9FSWjveWNAImn9fcE482RuEOoBk3mxPtQ42DjURzDOYGXjciJnuuQ/Db7bpI85Q
FeVKOP3BBzYo5dI3o1/l0sO+/MCyDzoF2EP9XMCoP2aF/93DJPABNLY4IusTPl//uB885kyNDg7b
BljeQl8qp0PfDYNRPfuQ97BzGjAowQ4Bu0+CZGM41MQb4Z4YR9PvgXqjjmu1BWasWo/o50qq/NHc
PapeOHgg3IME2eXcsSRIoFW29XPg+90x0MfywUg0YwQkUTwiOU+n7vrs//ABL68yh21NDMkpBoYy
LxqIODY96vP5sx2ZaEn5IX7DFMh672YssZJH1XMSZxxEwNAqtPsInGhQPKpg6nKEyY1O4jFZuZBK
1FwxIEBpWFB7wDvR7TETUuzKMMudCHJso9RmxKis4RpB4tFtDIgxRdIeQtRj8cl1IWjslBhzty9e
j6vz9Yl+cIbZv1T4PBPwFzDFy5X1zFgxelumz1XdpCcV27VDmikZAxrdXVmOyS3v3u31MT9IDGmH
kH9NoaLtcodcDprpGHfW/ug8m2Bgn/mc9Q5FWeN71dX60VZE/KaHuF6FXsNKB4Fd3lVQa3WEElH3
ROZHG/75bNEl0uGy82ZNQNPZ/ho8GTkYBjnPQaQlOe49yPhl6FT0e2Q79YcyAfW1svDLLT2Vk1Xw
/w7gW3gVl2sQRpj+xW3iPKctXqSwkQA7swjDaxSriYZqad2vhFbL7IQRDYSEpoLfBCa/HLGDX+ym
khETfxy/4cplbtNxjDD0rvJ2f/0T09Dn/3ZxgCB+0uyf3j+uLeZ5OZpvJRVBXuhxSztj8yM0pWjx
EYnTNH6nDIPT7yEYQxRCq0JGOtI2XQKBAzWnwHzlZKfeV7BXilA3nCgsT8HoKlAO8fJIb6zCTrHW
rWkq0yCOW3dXJJ0b/MBbAJEsC9VPaxsjgFff9GEe3PUqmj0PqiuJt+Ae9fB9ss48BdIIzM8TZyHZ
lJP5PAuhxQ1mj8R5GjGJXg7E+aB0tHSH8KMy3EFl1T/pQSasZgu8QYWqZlqNTkY5ePqrQo7GQ1CG
PXBWPHBRDDIRq7Iywz9AIUc40VJr3JYVvCPenNZoP08BfXJT27F1gHQVyl2FpkK+6ziPKW3ywEMK
RlFBCm87BH7U16YypLpJCDn9bdnV45OrVJ6zTy2vfQ9NlKB2rlXg3Cg79UXrLW3A/iQ3W/82jovS
f7BDXPgI4jXrKXN9kQOdS7U3K0/EsKkKzf8SF31n7rLREPUOx2v9N/GoZZxzjmFxj9w2wmZtMlbv
KHjWP+qG8tmxUTVxz3lWlE2sB/hoJAk+5Ke6oOFqdE36FQml6ikyg2pADjXxnxEFtuDYlUmyzVrK
dDs818U9+OMi3kZV7zzbsN3OWIC0p8RJ/J9t4mnphup7jmmOHgRfSy/zflOa1Pw9hI8qeMkL2pzb
LCEPwH8CruYWertMP+fYynSfY5yE3h3pkEUNWkz5tzIQLd8oKUTdTdjoSFYM1AvLXeQJVcLKysU7
7i61ex9qYYxbJz4rEfZKkYcjXY6G/id39KX35ECYh8KvZva9qw/dK+VOrD2E6eFtCnvW29bo1SKx
WocovA7RUD3ZY46LAAC5QG7i2C5LkrPpAsA+UzgbVWm870gvFD+aUu+Sz0wq3CGO7zb7sfPDOx96
mb4xO7XpXgYXD8sd7q9Dv6/9pPpd+oBHCffUbsTL0mnS14buoQ63EJvVrdkKzTkhaum/d9ijKC8N
hW0c29UE60unbPzwGGZIvFGQGdoaDdliGPGHz1RT4ppg4SVU0m37UUvaIdgPIfS9j1FUmo5XgHZe
FEmsFxra7ejQ9KFGLuaVUEZwdcbGIlYrqDm23mpf2xyC4DetrEz9MYDi0bwYLP9XKjhF+26G+E9i
se0JvbgNg7R7UFutLr5ji1c0T7RiR1AdXY3GEJKcwvnZiCDu/hNhZNqfBYDR8ZCZWT5sSnT+7wo1
8voNoqglfnsq0F4rEd5jiWmDdY8BstrfN2k72VDUqFRuEV4ma9r5EGw/gw20sjv+xXQv4aT29hYo
IuXJlFhpYkgQK9zg/adF58xKQjR21FLepmOFEdAo5YBHEuAbhI0DHAbwnjIr5xnQWVDwfRPh7jAI
whpC1lX3WGMyqN2S/ihHu40tDzvVEptRifgTxN9miNpD7knEhPQqHUDrB64Ibu3RG8ZTa5a4HjFf
v3iN47gnm0xrgGRapdtfTCkDbW9mMvstFfjWK0/lImDg1QbGMYEaaLvTBL+81w3KJSXCjcOzGujW
kw9SF/Nh9h8q1Eg235mjqUVHP/WTNUDD4vmiUeWCxqWXM8nNONOf/5XgqKYXuC0J3rOd5sov1P9P
kpJFtNPRzBAr4d/icbZgA5Em0v2b8re5wJBqIlhgpYb7nOfYoRflmOEGnxrVxh8s61mX9bAS4C6j
bRoStKmmmRlg4+Ysr5HKUmpXOvxrKBF7kLTq56gv8l9NaGuftVr0d6otjKM2Wi0WYAigYw/Uml+v
v9rzzIomN5AVapfc6lPTbFqWv5YY1/oOiywne9EHo9A3RkkXTGuK6B21+fhQqzGp1IjQSw+zuAPu
WGMpsFJDWK686kG+p3ZtU5h35pq8WaHFyNWq6YtWNpV/UGO9/63g8IJ5FBYK4g7RLn0ln1wWUicg
HgEpMyahJd+5nDaiLY0wuSWehREVm9SCGx1jxPapEhWxAXI75ecOEU53N4hUvJeFP1n/mQjMY/+A
Ueb1b7BcADJ4ODrkOgSj3lzvMMb6KQv0vH/G6NRCekCT216R0kTnXzpPnlSCFbjHB+eKHiD5HVgh
UAVzZZQ8Up0xbYzh2SrTcdNVoXWTGUl3HmThrxF+5pfHtMFo8FMOmWCXSD1frrQduwrmiEHx0li1
Huw8Q3qALSvUqzwnlg9hU9dofBfZ7+tr6vK//TsWZVgsMuk6Aj6lNj0Xyw67ErHIWi9fXAii/qOf
5+wnDqJ4G40wOJZBWwS7LCff+mTAun+7Pvp8gafRJ+YmBxv4Gz3f+aQtbKXAKr5QBIJSleWF85Sk
entrixZO9/XB5tsHgRtKXAi8EJHDpzJmQb4zJqgPJInzondycjwwvXADbhFJLvpo+rsZYPG9MuSi
nUYrn7QcdR2wnrDK5jVQuNldEWILd8IiHIbEJlMHy0AwIHdiwrIqC25AR3bauVB7YnXi+dHbAZgx
3otAp/VZuwHeNb1InBEbLlXF+bKP3fjgs0gPluHbPLAGxm0I2br9JzLsFv/6yQxkK9G2C154kNRh
0/pwJzZp0/f2y/UlXW5apgdXm9SJPi7Le/n9mtiPOrIZeZJBnz1PaMWHmgzhlMh+2Cq9sO+x5wj/
uz7oAtbJgPSQUDoG/8VduAAvNoFbjm5enBDqrMttVvtYWjZOFNwHVuNYtyGylzvUnLLgkA215dy5
yDjdlEKpjSMElbbcaHYzlEcS2v4G2+m0v9Gx+emfr//O6bm/PFoTlJirivgW2tK8XB9ZQGLQ9tRf
sIstIRZQLZFHA7fFlWtxeYgYx2NZycIpNs6R45osULaksf/SViIeDvno/LLAnGGp26q0Of59UlyH
zGdSL+JFvPzi8A3xHkNj6EXJFUQekiAPbx3kJYaVl+ejSf09zixHblwtTjsVLirZQIULpwcSAZtm
MfiTHTpQsuvT+mg4qCCIxpFHLNveqBw4Ze+OxktE/5ugrYzuLStKf6rYQK9VR5f7gtI3NMbp5mXI
OfghinPphJFOruEn3TeMxXE1aalrvv7rlKjrT3Tx6XxOXK3LL1VVql7HdJFPQV9hqKU1cuThpNs2
ed7o79cHWzwjVAN5tgB1aGw1b86ZslGB1lwEi05GkTQYRGa5907qB4HHbczhAZxYdLKiuPxvNF2z
WzkAi1toGhwIoknWhODmHHkKXMAYEyoSJ/ImJHY8XWTGLkfrCL/mIPWPskzyW823x5Vi3UeTRmyR
GBg4HBHC7PaLXKx6hVPHp1DWPs0cKPJ7rOyD04ji4KlIpsS+a1Qb2xersv/5OQPCQCEFzJgJkISf
cPl9HURhUG2q0hNWonSuuyTf4nql/DBFVd42oViryi2OyDQewTWbFnivNc9uQHf6YQaw8AQTwVXu
QvxHy0OP4wP4mSQfvJWnc3FKMNWYwFdImEI2RIH9cnq6XTs6wReSWXUgM2onmfnLG8s1zYoFGYN2
/IS3m7iU0P2MeVCJpxWyvFU2nNyIAsl3NDQNZzdW+Mbu4rptPtkptbQbvbE9f2/QuqLK2tlVVR1z
yxvuUieysIyyOzHeoDEv7Z20ysHdI1EnupC8d6jHu8qu0vrkupi7FKpaa6hxKA1uSe2IKFmtK+T1
WB+T08ujnqQRRZoyt1GIreMfYSSCNXLP4kNii8KL4RDTTzCJebekJpZzpB82p9FWHPAYvfNVQ6jp
WNlNvZIRL4eyiGXZMFOMt0Q9YPkXdBYB0AkiijyFYeLpOFuLZ6RwrOZw/Qpaxlp/+FzqBM4B30Wx
+nLHgLiNSB71+tSMSB8f/V6kNygGe7iK+ZGs/8O4CWtSEC6jdQyNpnwB8z9SOR97yh2aL7IC4O44
hvlOFY7yNKhZhbVSJXpgA21gotJjBuPPOMAWbIvukv6fRbx2Q/dgKA+KnDSuYiUU1WMFnTFbQbQs
rpqJHeoRtJKFEigvcj86sgkG7c1Jc0SLgw7cYuhfZfOl1+vibdCxBTcRkTwi+K6t3K6LsHn6ehp1
DWB6Ewt+dhA1L8MOGfWiUxlSzdtqiL9XG5TZzGZbR2oljlmIPdPKoIsrfTqNtA+hDnFAgUpdfsum
cnkkMZw6aZXW9EfcQHNQKfjSGzvCte5zDhf7gInZPz8ljEsDEflkogHoOLNHs64tXK+Muj3pqGrj
SY+a3R26srcuDJ1vLRkyKoK2vlZTWRyTKTpEq5iGreoQwc2CnTZEx19avnLKG6qauGkB5Nh4rZJm
B79z0nJ//aQssnq6lg7wkUmsEJoIJ+ZydUEbgWvLh/B1AK1+H1U0o7Wwix+o9X2K6uJom5H2iAG8
+EypzrppmPLnqu7EykdeVHbQc2DC/IxJ/5InbPY7cAvJ2O5J/CoCMe7NNNJx6AnF5KyJOhf+s2Mo
HoayKv0NrrY9JXtAItAKbOGtLMliv/FLADuCT6PCRBg4e0xl1JU0DPr41eC9TuDd+emxi8bwqJVj
/dVrB2NP+L52PS66fWSiXFeTmcdU2kJ/9vJDCFTo2qh30lfsv8vHCsnKeFOqmXFbd/iCbnzFVCJE
+lrcHU2JA0Dtls4nF+BUuG3KqtrzDWmvruyOxYE3J1kBCm7oaFNvmb8Pse9pnRqU5WuJi7jEh97F
DkAYDb6lwnTFJqwaRyIZmTrBrsyHurrpcTlI9ikCYSe3r+Jflam4PzNF0u81QlLxrZ6GzVF0abdS
oPkD/L/Isfivp3eMXcTNZP/xsfqrLFdhUi7GKhxewHxWOV41xGrgeiIwbGBoRLdpo4BrXfipBvao
cy0E8Dwr/c9slewr30YM90NZFGcMaPR/7ZzSlOd8AcVARIOKsDlFOBe/jbNuNF6PXr6DEQ4aMc+6
wIRlsj3NbpFKQbzx+qdbfjlGnNqYLmknzdrZC5ibnmhzpelf0sjPPOztQ/8Bvx6cSDPs4aJN2RsY
Qvx/xoS1QExoThTzy1k2SZvprdP3LxH56bNjuzjTyrJ70wb0aDj05n/Xx1u8hKwqNQe+NwEM4ct0
l/61qhMARPId+xdztO4CkYtiG9np8KqXjlJRNkMijx0svlS1Xf7rI8zQIOQplXHPTOzdy6GReolc
cJHDCxVPcdO4irXD99n6WZSqOCSNZd6qbeC+ZrkpX69PeprUfJuTaIDQBxswFbFmI2ea77qCkbVs
TJ7MrqxqOvGatlMC3fjXmA2IIYAHQETkNjb34uVYQVl5uMMO40vSaOKr1rvy3ncU2ezw/jbXahcf
7FgGg69ggynhbM7eeQLyNkGBa3gBxELVXLqi1sDANk25EWoTfqqTylujBX84JgTJicDn8PfslHSy
ReWqlUwwsH72tYt1tktzUjkUSW3qeGUiWLuSzHzw/SavInYPIQWVztmaapGN+WdcM00C0ZdSLx5z
kRjndBjer2+U5TvGqfhroNlpdGsoLZ47Di9cz3j4GhCJvXrQt3WTOa8+SICbyoqtn9cHXSwoTAHK
5KTggK0nYN/ljrEq7B7QPu5PFqab9cYLO7yd/QSNyENUlGm3tX1qlTfXB/1T1vr7TNDxmgj7E6ic
Ww9E0uWoZLkjPthO+Rr3wCgx7KQCCCQ3JXqIyhhDzIoi6S0yQfpNFWpCObhjpam3uQ4X9xiEhqju
Ru3Nscv6Daq388XErQONr3J8qJBKrCQakg4iqwjvOiFM7N4e1ONQGYjBjYpF7YtIEXHaBgxB+BKY
fn8j/QAnRDsUKO8EZRyEW3p2xhcD2ZbuBtxrfW6jFCYsj073NfZCw//VhX0w/sAcp/xVIJb70Out
4W1BhobiWJW6m6ws2iLym9qEML+pkRDOIyY4+1Rm2Tr+UNnla20pSXoIESzGVFsOvX/UyHazTVla
SrOLjbF976WNu3lqdQ7e15Yub2p0CP8Vm0l2r6oEPlQSoeIgp3j5FdWyDIXj+vJVywFy4LNbAMn2
c9xn/Gwck10m6m7lMC6irmlMUgqAoBTHAFLPdk6AkVPVFUX72uVa0yHzO2TQGFszxccY4W5z72hJ
+8uLS/TKK2y9PwXwVvvDWLYmGHhtLOotzgTYB688pfNbYvpdOChOQkdc9YDrLteiLztpG35Xvjqy
zT4FY+PfkF5jos2Dhg/89fMzP7QMRrHzj6QbgZ47ZyDVdE/BvSriFdcB4933G/enGRhdsBNIhaIM
7aCPvbL75pcTQ9IwZr1BD6Ij9wcw/tfTLQwJ4M2pmld44uO29vLqTMqrHgRczp81N2Jxn9pt0a30
TactdHFR0DCl+sD7Qog4HYDLZc0EUrBFayonI/YycdSl7TwajSu+aU6M6kvGpc91lTvFPbobxdpH
/WPIdzk8G3tqV1IVZZ3ndbraj2gWDq1zUtNJuNjq3bT/NsYB/oJWbTvyVRgAY9yss9hyhf9KOUWx
bgZsjdWtbsrkR4bErXfscHZxjwPyly/uECPUkOhCE/vRbIFPy6Ez8x0ddB2lzr7GU34UjVvfmJge
Kx25gye6/gg3A8/yPWjnBvfhROuaXV86rntwGtV7dYdIjY+jn9cUpQIt3itmGybHpGAnTOZiVbPv
Ahwaj8gnK/JT34de96jRgvlNGueWv7t4GMyXgV5V+WSJwWTctkZYGJ9uSqH1J9uHEfjrHzcx+5d6
M1z8qUhAAHH5aSO1cSp3DLwTojl4fjumEpyAiWX3pR6V9p7uEErx14dcbGIQ61AQ2U6krWQVs6e8
0scCN8mqeO3zqLI3EhmpRznkabPPAhuHZ803evVZC3AFO/w/Ruas0vuamrX67HpAjXrUFL/NX3n1
Ok5KqW5UqTePTq6pFEQGavwp3qor8/0D5/17/0J+Ja63aC4Bf5iaFpdr7IDNMVxev9eegNA+1EKz
3sC2O95dRTvGOZBYTxbr2Jgf+lhR7+nNKcW28UwR3oGjsCNczLGp2ajILv3IlLZYC67mXwRx2qlF
zwknm+bXzs433uQqUK5CeW0SuzaxgdTLHzQC6mLvDybShdbgv1SD566RlOfX9Z9xKaQS0mG4RWh3
uTBh3VKv6/PgrFh++QqWzthldes+RW1Y7K9/+kWl5H9j0Ubk0UJeeU5hGDrNLStNUV7rvhT3Usjy
B2oX2V6JdBRLtApL0wzBDWuLkZ0aI02o2bfScsSaEN/8Lp1+BwUq8pBJho866+WcE3NQHPgE/itu
sK5xMwIn/JoKKNgFhJZ6Y4rAjLZ50Iz6QxbxVK5sxvmjRR2SjgDlK1rpkHfnSnkjNnOl49fxufdV
bCbGTm22Leayb0ipYLXq6Yq/svLLCU8jTrrWbC1WfzbhYNIBUbwwOftV19yZiVXu8PjrPmepqzSb
2uB1VgNczSng2+J4/atPG/fi5E30RQgGUOBpUKAnfrnYUYbhnQSWfK6CVIWm0qkPRdr4B9eUkwZ0
3bV7GRvWIyDBeg/6IV+pzy03OPOeMF5kgtjNzuORBDNkV6LTfw7QDb9XtMI5WjkK60ljKmvP5Efr
zN6ekiOiQN2dlQIxskwiX4vScz9i1IAFSPZNOGaHcHqdHOFyjt+o3ELikmmyloMu74+p2osGkmrQ
RLTmnxg1dEw5ei85u6OdHrLai1/UsJn07TPrbhRe9eYrmrdymX+wk2mjoT4HBxcyybzk2/dZ2ijC
Ss9momnlxuvNOttEmkmvO4riieht9tqauv4HM50SeyQHUZUlypzdWIpmTK97kZ0zL7LvZDPKEzsL
GRuH5gIpj2F/laOyBtv6YBtN3QsWlmoNkPDZ/RxLzx8bY8zPrp7dOZGLPmxHdWWvd7D9Vo7rB0dm
QjJRnZkk9JZblpYWeaqVnQvfb79nfu8BGESeAkJBeRu6lX5fUpf6BoBE+5SWoGX++cQyPD13pHtJ
iedwHxY/UCpp81UbfFDve4gw+cYtaqq4WVM4z9XQNptQ81VrF5Kw7ipaUvbKHfnRR6asAUcUkvdk
fHl5a8iop1rtJ/nZF3p45t8Qu8SpvY3ESiPCUGIINj0CQv9YG+NmpkcLu86B9EL9cfaR8Uvx6q6M
8jMWIsGNjfWuvQc1Jo5FKewA01RZbdXc68JtRYJ1fdU/OkukTn8wKQ5qorNtTcYaQ9vO8jP+rIq6
7Yq8D3Y4eP/28UFN4YAO1drVuEikJ2kY7kWOLkUIssjZfEPIs6ETGfFbqegYDBVdHcfHqJPhXlrY
Mm2KKO2+IMqtfO5bIoUjAbR159SuHW/ZPnG6kuMsA4Tp9wCFIm1Uqd3POwk6vqZtLcPobfADI7st
i671jxFHhbvFhBELQkxE/d5LysjZq73EKaEGaN7gCaF4a3Kyi1PILWr9L1DBtICC9OUWHNTId1vd
CIgTY/lzyArnAaCh7x+buB/6I4Rf2oZ5XdbWtrH1OL7N0RJf2RQf/gaqwUCHecAxRL38DcYAeQg3
7OitFta464gfbxRMGn8kSfujU0fnNTIy/MFzPxy3QZWEKzfB4hSyBHS0eLY5E4gezN6zoiu7wkrj
4C1XA2fPeaniDX3UetdK6X3TGqV60CnK/2tpA3A2vaQpZoBYBBxmVtooQOWOIq6Vc1CHeHRB1lK3
iKUnx1T3otfM7J197lbIxYeqfDDrIr6RQwKgNlC7x46NuVJL/ugjYEgyler5Rbw4lx+hJyGpwaMF
b0bfau0mzA1t1w/FqB6MHKa9kQ3OQ+An9U0xuMWOc7smvLcIK1iPqTcxtYnID+fJt2Zh3hDbY/iW
2FFwymXinRUvNx9Sx0xfbQUg2y6KqvRnPwLr/cdbiaHBa9scS1KghcbNqA+wIyx2gNaL4kbmpuBL
VBSTKjTMLWihx+vjfbDjSEfpWVEThQk6TxGMMdJazVaiNyKsDh5LKknFdBWFE0vdjagifAkDdsP1
QRdXL2QAnbL/JLtGRDF3cEhckJ59p8dvXuPYjyrOdbu60uyXQRWwOJQ13aCP5vhHep1oAkqiO/35
XxWkgdTAFpQF32IlcB8MVRm3OlUHLLjC1tvagZod8BnzVi7XRQDDJHnLJ64rOKHFq66UHcT93k3e
coyLDzBPAdk2o3rU0M1YK8t9NEPwBwSicHmnnPZyhmYjeGyyUjm3DqyjnmL1C3L31rYdY+dGtFZC
UosnwPWv+MEpARc9tSgn+B5N8MtBx9BWDDRulLPSKAirB16cvBnolOyC1Gp3ROtGu83zQr93YttZ
uac/eEmJRanC2ojEUpyeN/TyslP12LL9c1CAYdvoMFnqjUSbNNyWQvO/26QAgD6sNNt4xK9yW4Kr
pQzbD3Q4Zdodr6/F4mNTIaQnT37LR5gi9Mu1CAkch1Ia4dnGifXWHlAx2kQC6MculQAPVoK1xfmZ
RmNfkYBM+9qevsxfG7pGbj0ROJucXSXy9n6bqcfKT+6aPG+qTVgO3sv12a2NN3sVfb3qJQow4bkJ
kuj36PhonyAy32XbobHfMVOSa96YH404iVyR0vEXBefLGapZXAa1MMNzVJU/AqUZDq10khMaHioT
xFfu3yc49fYsa0IrEYNcDkdTGEJnEsRnVYro2ay97C5zgvqg4F7iQiEXbnx7fcTlhiF9RAuAB25q
rljzLN1GnVnqZXy2IatvKq/V9E2MWMwGxwJ1bTUX18MkawT3HqbGZP48rwG64Go1aq7x2Y2565RY
kf4dMmKy3PU12uo71/GNWy3EluVwfZbLz8jAXH4wsqerwpi95NqgJ5awregc9hIA2lB6qbJTzCjR
9m3siNdO08ZyZWUX19I0WdqJcI84IOCyL7+lCnRjdLGmPUspi1c/auDQWoPnfXaU3j35Yzr88o0a
10ozDRGwuj7hZURNlYuOLYVWkwIfINTL0aFew6tO8F4guPG/Z7WbPGVZaARHJfOtd0wI8Z2jvK5/
MZyQ3F0Mot/ruahWfscH2wtslAXanpcdvMQskMQ+u8ka4cRnGlNju69jKwn2atINNOkU53R90ot4
bZoz8eoUQcIlmG+vmsdUeKWSnHkPcAPw8l681wN1W5e61SHyKBmgWSPL73ke+LQJkjI5X/8FH+wz
cuc/ATulVYT6Llcd283RTUZqTkgmN/pTOZbhMQloDW2HtgsO6pim2r8GqVM5kyeIxjjnatF202hq
9IphJeexamqxg1tO/dp2y+IFccLixq2F9zMYEKI8QoGHoBwJP1zBMU2zuqj08RN47yewFYk7zdDL
Wad94iEwrqTnyqdODafYST+1tdL+VCkre3uaEZ37ZiddsXKqp9r9clySFBAYZPDzTmiCuUMCdj09
Z2Yci32ct/pwUyHRtfJVP5gfLVcyk4k5stxXduM1dpZhDuvhBP3Vkm52O4HIYWu27onlCB771B5W
3tZFn5c69bSPSf9UbkxKUJerWsHzD1AizM6g1vvgR+KbeGK1gY5tXKcYwQuh5P9xdp47ciPLtn4i
AvTmL8t0tZPULalZ0h9Cc6Sh955Pf7/UxTnoYhFF9AAzgzEbOyqTmZFhVqxV63uZZ737R+70AdbF
pM7rna/03X0zVtCAS9AtbiVFKzcaGW6BsiEzMWmtXP4ss1CVIHP87E3RmP8+lKNqubRF7P4RGqZ6
3IjQV6wxmCGm0KjiYnDpxnSgDl3JFy1CSJpfgrSyLJeap5X8NnxVjzZ89po5kn8iGUYZGdxd3F96
YnUh1yDqzLZFoVXSyLF21LuafyWYzX7cdhYrx5f94+yC42EsdDn3rDRdIk1mVbxlqaHBheZ3+fjg
x3ny/bad1UXBRkIyz0gC1/TyiyH6WsS4huJtKpPyh+JIlhtpDV3yQuk3PPDKmwe8m/oNww/oiS8P
B3qnHSP3df5m2nPXo/pQ9Y8zXNqndE7J3RtT+TaoOQSps9ZtiGCsuF7eGSHGA1cbfy6cUK5mqOBo
U/4mV5kpu7pZc/4T37pr5iD62qFKsXE0V7wC3k6cEqJfmvMLg+MEOFRLreLNYmD+1QnMdN+QhZ2C
OU2eQ7+sggP9KKCct7/m2joZWgRrQnqPRxJf+13MrbRVG01aVb7l6lTtoFCIDqWWFHttamCzkOat
jOLKHt8TWi5w1ihZMj6+OD1IlDeUXFLlTac1/FioRQO4Rafz7qZUSVHBaZWtfuHVgcWKuOuUoCja
2MtpdUm3KbMzM/8WzEF8DNOp+ZyEbYa+z9gApr69n9eREo6Wpg2oSCDlDuiiyw1NtbYA5q2ob7Ey
NV+tvBq+2AOzJccsA4K0G5LSqE69osRHJWVCVDEr6x60wEex+0QtRC/cUvBEtBmWYACNtmPGK6S9
9WRuJ2fWR8+Q0O7Cs+b3dmPcQUMb11uLF4u7eEKFVeCg3Bea8tpSsDhH8XYKEl19G+0u9eKwj+9G
u7G+dFMDqWYwjtU/jBSN7ii3s5eXdbwfGdd8tmUfUr+5MlsXpo3xz+1Pcn3kePqIaYA5iXrQsu5W
JMwtyJ2hvUl5Gv3TN1Hq781ocNQD0U6QnWoEkLv9bZvXZw6bhpjZYEafrvjimLck65DkmNobiozW
rxgyyk/VkIx7JKK2NOiu/L542cXcAHB9lBmXOaXax7N4QPW3HlKedtcGQZ7u60HaUoK7clDYEfUt
XCLBIRz0lwc7sDsZkYLAeJPTtHyira//DPq8dptAaX4bRpikbqdpW0/A2sdDwxksFIAGQFqLjTSl
aSwSftFb28kJyoYGnEYEnXXf01+3zmPnID378W9Hj5mxMJRtBHvJ5ULrtqKNEdTwGUWl/iQFll7d
pcNY76qihzPmtrHrr0fHhIURJeCcsHZprGhpnWfM4r8xr6VKcF2COzu0dSOb/3Pb0NVbStYEOIMv
SKtGv5JnAEYOYGY2jLdIkwMfFJTIx5EAkl9DfNkxt0PV3A8aUx4jMs/p4bb168ODdfyiYDLjjVvO
xlM1LPOwM423MlLGu0Yq01M9VNWpyOF0CxoAK65jTtXxttXrw3NpVb3c3DSpojRVJazKU/81nJ38
vuh0nbkM1fg3rqb57ra9tT0misXdEqZDlLf4mHWrxINiFuabNM7pIbXV8EApMXIrM2ielQEWpdiH
77lxoq15v7WVslaKA+gW8NiJY/buGY97KLXGbjbfAtlID1aqyxEKwsiWHgqna17DKRi2sFDrJrkh
dP2gv1mW2PsRYivE2823Kk30E6yq/gHaSWD4QApN8LGJWf1ze3vXDhFNRpmIkO4e9+ZykdIERDGB
V+atLU3b6+tRzY6w9HfqLg7U1jgoWUFTF/644MNSH9Dt0N/ELKhJJKmW1ZeRFVXGpBtvoPFDyNL8
+kuYICV2gDO1uZdCvnkARt8+3V6xcDUX76kQ6xKZuEFBWhDSXq44mSY7j9sw8/oqkE+GPJojMLfi
j01LrXXTNDNIHQdrbyoQpGeO+dHzDIiQOjQ6HExWa1c1p65vZXMcpdLrokB1J71pPSVSugP/DmK5
PtO+K/WkPVpZHW5YvvrUYv7BApNLa4MNX6JttGI0GDsdKi9G3huVXZR+q6EvYKyIont9LoOHCMWu
jUd7ZbcFvSMzpXxonORit6uytBm6a2ovhD7Mq4ugejL8GPnBnqawk0bKwdTC8lCPU/WqD6204a2u
Q0e656I7SK8SSBef/fJrl3lgOHmi1Z45d2rntpbk/DFB5c6fZQ2KsDuLYAlaS9OQGkKXKM9PktIm
5n0y+dKGvxZLvTx4dGwhShAVeQ23svBk5ZjofICk8ZiYajo3mDVXn6foV6wMxsYLeDWqDDEwqiuw
fMLzA1BlWU1FKsuh9K7XXhqHpbMLCGuhSrc65ZBrTvNUT50UHAhm/UObxSGcSspMuRyBdlF+CiNG
I/VRYpg5MaG+2+H7GC2ZpTSIYJGUrC9aaEj+capHM3Q7hmbnndMVCGT3sLG3OzurEmsXFsn8NW3q
+OX2/b0+xrgNNFNE21eUqRcea06LoWobv/HUtDX2qNoUbmI69T4Kpfq+7cpPxHXl822bV36Z7YQS
hgYW82S0zhbhC5BIgJhW0Hp6ilir03XjcRzpJc1z3Rxku/x4bVgYFEh9MbMApnxxbcAWOTWCda0H
xaXulQ3NR5y/dAwsWXqgYAjYpe+q+KDEUJ/vQhv9INjvgtfby17ZalZMG1Q0A6DzX/yKvm/8YpTL
zgPXFH7ml6IQHwV3PcPZB7mr1ZPfqltgrqv33qZgBagD/wy1NePZlxd2DGJmx0a989LK8aNdwZ0G
Q2LUmttNsv4wWJl9p6mJH8D/mZ1vr/fvmNviilLtIdfiD4QdjKVxtWyg9+5Tj+p0+H1I5Oxkj3Vn
7SoU2RkXrprpWARjmrhtFg5Po+LUP8NWCf+V6rLv77tG6ZibQ3rlN4yv4+fY99NjZxTFyVQQetbK
L2FxlCXVOcXM9d1FHVBv9/YSrv2tAEqxd2IEm8x8cTuQO+7rLI1Sz0im+EfLbNZTm5Yh7JXQGh8Q
AEr3SkdjgZng0K1mTb2/bX/lpjD5Qk+FkgRA8uXUh9P6TRHIReaVthZ+qQY5/BRKSnWfqa0DkLW0
NmpK6sp5gQOcjJySIAjW5Sfr0gQOD1vJPZro9VOjWsmp6PPejUwUUF2p1ovPKLeH3yrVgn/f7ydZ
2uXQN7wkjK1+SlWr+TrN9di5A+wL+3K2qjdK9fMe7L2zTw2z3QNYlF7oYSadWzRpl+xGZvVPtaZm
XyFcT3fWNJsQb2m8b1FW6U9JArXuxmdVxeOwOJmi/Uf6K5jyrprYo+RAnF+qmeeAQzZd3Z+sYV+a
dZG7rdEMP8ErOvdOl0AbSp9OCw51C2XN/WhGuXac4hCti6wvo3+auZTO0Jvq9ZHBNN1wx5KahwDK
IJ0BvaD2AFynAkOmhuZzqUL3uLt9QP5OTC9XwmeijiLwMnQ2Ly94RY8HTYghIeyJahQZ1FiDCBVC
n51K0fg0WU4x7QVb4yd6GbF4XxTrPtMC/1tgFNNLM+jDL02mebY3fQQ193E2m0dVltJdFWb/3v6x
Kw4QN0DeSj7Ju71kJ+xpjgDBqEvPTBXpPBVZ/wlcCBwfPmFq6DfJqTT87D/ELGJzCFuY2OcdF7/q
XeIxqgmtTnSiPO5Xej9WmnTqtah7FInQk6zl81tCL4JBS9l4GIM020VTEf/48Mr/unw8CNHyFXy4
HTMZKpmu9qC/7Fz67jSABzv9Qal//KQh0LIHlud/FOMJ6w9VPgvyCFF0WariKXpK0amCGrCHQPow
TP7INy6m+zBUv4dTN98bMAC4eYZM9O3VXnstDOLvoVoiCbqi53YKQ2YWuRg8Nne4bxstuPdHWTqM
pfwrK+1mw0le+yyiYZFZQqvGQpdtBTWImzZEvcRzoL89WWaMwvJkj/vCCrV9oKXxS4P+9svgdPbG
Qq/BMAK5jHHgJ8gXXaXTcozHGqN28kpUyB+6Ocv2lqQ7u7hKle+yLyfHEg1lngsYxKGbsad9Ew7q
aZQ+zEnCGytQa8TCnHGqbQs/EI5zlRVDO3r+OKl/WjBnJ0OrY6+pKmNj1X/BkJc+h2lUEgDCRXAU
PO2XNyrpI8lMmRnznH50ip0WzTPOvKftu0tmyw7dtEzxhShKRCjrGOX8T0c5mZlfhlCa+7Bwwu+1
YjrZrvPj6rNW0lhGUH7UpIckG7KfhkHTGA5uJddRIJ3aAFYu3/h++4xepw/0MlgBv9+g0baEptn2
VOlk5KPHnjKsOZWKVMA7Ac0gZf/6521j1xcCqjWhFA3q1xYN48sNgxCkmFveIc+yIp9qFkzXhzmb
GdIHC8IsUKVCkXp32+Z16AIfCO8C7AMMgWH90qYR9BA9a53iZYxL71RN6vdKawUTWl4yjOB1qNzl
FaCANlHnYMecxvjl9g9YWTQlbUCGYofpxi0KPqkYxQG+o3pDIDRdVbN4yrJJdodSNv+N0K36cHjN
pJXNAA6nn87pMqtQ/bqaQ4ojntTa/sG0Ehi+MXowldo5SkEZ7O0QPOt/WCQxLs0MIiZaVJe7zPQ4
SDC9Vb2S1/cONu30Puuy9pMxt+Uh5zht3L3rY8ukBOUGRpw4TVQ+Lu0BRpbSmYjEC6Y0OTdz06K0
FXTKyzT2hrIRJq0dIeqEAi76V/heON53LychH1z1SaN5Vl4r4ansnBbZPXKp2sXv++WhaPvBDfQh
rg5gt60vWSRZHx6C+UuSTZYJFwnt3OU5Jh0vKYtqplerFXROOjDVuwkijJ0RFJClQuROjmps5qhX
jwpmbRoyfyvShA6LZC2TwHAYRqV7+ex3JPQ9FPkRU+D7OJYMz6K6/2g1KA7aDJafPnimGPln2Ec0
p0RdaUn3xI2WJEisDA+4XfyT6d34wZl860Uv1fwwRMxb/Qd7YiCTfpioky48hT2N9sQjbnh6rOe4
bWssYxeYf/TJ7ovwroYvYmOFV4EgKyQoIfkD6sBk+eIUUy8sFZ+76qEDPnwXZPGfNcDQR0mpq30a
5v33OsvNrVh5xSppHPA0GrtkN4ZwWO+Oc5LNQ8ocveRNkfXdCQN/VyhKt898E560qtX+ZIAQt/R+
ri4sLpgmDY1vYPX448U5ApyUMpetSp6d9tmvsjV5B7Wq/N73lvX99ne8PrLCFDhYAmyi6yWBkZ3I
eo2Ij+T5ZiQ/lkNY3mljqJ9rjRG5QdcpcrRIlRKj+lvYnVXTYPZpJYqy5DILKfqyU8YoDM4azdXp
NUX199UxMsgyUjn3KypmknGEmo7By3xQYHy/vfKrp4aWKeBRAVgCCcwWXH7ZqYrpZKh1eNbjsvjX
zqfuYRyt6mVSJhk1L6S2P+r2hUEdCjDR9LOYtbw0qI8OupSlGp7RjchC6GApb4xl+4NufY5MA0Js
txe4copErx5LgjvVWgpkpm2tZXOgOd5UosJG3EQwsZM6xlthbscFbeznmjnmLwTFOAgwqjeXy+tN
5tInzfK9BgaRg1FRz3Jl1ZdPaj2k1cf3km6QoBXidvKGLvYSzWRICPw5OI8ArJQTypL6sYWHwNkZ
FHeMvdmU1f2HtxOTJEaEYnBgLTHAZWKWBLARCixGl8ETGvbSV6Qnx3EHVcDv27ZWziZtdp36EYhq
9nMRIYSQGmkWbLfnOnHKfazAEJ/XKfqmUxsfM1X78x/MsY9M9kEsxgD65aeTEKM2Jtz2uepm0BNN
3OoPaly3x0AxZskN53GLi3l1gfTbGSWks0d//9IineEOtaE0PKdqkbQ7tA2i/qGJc0vd13MeJwyz
JAwP3V7mygmFSI5sh1lcnsllH7NHI2hOKkvypDiV5OcK+oB8x0Dj1B4B9xhbT/LK04Fz4/JRLmK8
e1lDKMFBhpmThWfYQdpwh4aOlB9RQZXu5nisymdKys8JIxcb5bjrVTKpSLwn7v7fac3LrVWyOiJ7
zqKzXauAqcF7GbuiHnmplWnrGq7awndDzUB2R1Pg0pZaKAlDVVV0hiJcvTfyVjui3dA9AwgsNm78
uilBB4UxgfS8NFW3tj5pZc2ygAsW+7GQ1QO4cfPFkVHF+vBJYQ9x1f9rTDxd7159eRBMkbIdnks0
QSq3sPoJkkTVjKWTHefmhqO+PihYg0VQgL8Jbv7WV99ZqyWlcySNpZVOr087qO+paCKukcPJZBef
5tqeHnPcxbePXgfmnEh8iOKIaygXXy4S3YkQuJMZnaO4j05K2jln+B6KgxxKm/KcK19PYIIFfpOq
EuWGS1ul2armEKrRuWNZ350SWabUtxhcjYt0S9Nv1RaRDLOIos28JNKr1GnM6mEOz1Om6U9MyknP
aQvd1zA1W5ncminoEGmh/50jWsL+HCB/lEal8DyHaLi6VdOgQ2V0QxPseBiscONYXntN0VJgChpE
Db235UFBy6vsVLhUzzVAyy/mUHwfGOsSnQ3lWzR03evtA3IdoF2aWzwLk1mERhDE4TkfZsTpQDBk
PD7D4Py0G7P67ASlXHxrhtKw3YQfdLhtfWOxy4xGihgbdlC5Opt91FMPUHvXJ3r6IqH8Bnxb35Jr
X7MnGn0E3LS3KDhfHtHc9+1B5/07O9AFPiZOLH0NbKtnnHoyftVjZnx4LozYBcwZ7goQBNht9dJg
0apFzvMRnfvJ8b/Ko5o/F7AL7Vokt+5ns+82BhDWPicgHlSA//bXlhR+jt5pVd8aBLwUlDW36aJe
fu6msBoOOXpp88npKtlCanCcY2jtjC1M2NoG0x8SCDSgm6BNLtfbS1YLybTw4KU+ICNXEj9NVuVl
uVz8ZjekDbe6djlNIcLAgB9mlwjCNJUiLWz86JyWdf+aDh21Dk2P4nszmCFKvX1aV40xAMc3pYqt
mIuIbbSdPhltOTwXkt90n+u2r+7VopzKT2OqxRtF+usSMgQ9YD4hJeDRoCS2OKuAuJWhY4TznMG9
6O/ABmQoJo6R4cJBPbfuGFTpTxvpwZ0aDmgTW9mAKruqJE8jidhGYLzyfBmcZND5IK2h9F4UKvM8
T/s+Lbk4SmEan7XAGRuULH3nOPicbJdJizA6UVortyCN19Mf7AOjlZqJnoeAdIiv8u7l9Nss0tKu
Tc5xjvjlvvLb6btu+jA0NglMgzp+n78qMN+7DTSVHnLqObFDazifJqD3z8z0FbvbB0F86Is6t+BO
EkUnEUGIBsPlT9LKzBJ6cPE5z4xs2qFuCps18tvB3W07K7cJ1gNLMFnb1ImXcM5gBOprhHN6VvVy
JEGXQcbOc5MGrj1l85+uaqyX2xZX/AdekcSDrhCyLcsyoprwvAOIzc5pkPmP02RGI4wTM3zevjr/
jipHem18pXGjxLY2prNXFkv+irckyATMf5UumGGejDNgA63Pz1Ujt3DUm1HF7LKUv0yhuembV74i
7T/K0DTRiVeW/Ni9jIZ81zvsbpx1w6GoHA5vhfJqu+E3VlYGOEvorglWZ5QaLo/LmCqBLodldi4T
XUblrakh4a0ju3Izo4IuwWy2uP7XnAfQBEpMBuLlrFJ853eXpoNOqk6rOTvXka8ekWo1EXKe1T9U
F4OHVs+jE8W3dsfopW7sRF9ul8DxcYwVafp++0SteA7B8kz8RFYtsFKXv6Sv1AAqmTA/h7XqSJRK
obKNCu6WawKCjmSLoXAtkQ+3rS63XLC5CVCWINH+q1hxaRUwZWdRLZ28qlfK+6HQ64c46vCd5dD/
sRIn+CikVBiEhZQeGz6KQGjhEua65y1ipfTVNPtxjIP2vhgAPCCT2XdPyuhEH4zshUEyedE/EXmg
sfjCWZsEGQNNqqeBJsxPIZi4P2oHvm7fJPNWZ098pPcOTxijr0f0RwEaaJ3Y7nfHKaUyWDPBK3v+
nKTxnkJq1rxKjhWEe63K03nDC619PTF2JtI8OsbLkNvPC8FSrMxemDY2uuyweaZP+giu3eocex8k
2rhFPii+z3KFvLUUfYCr8rQvvl/Vh4oz5ox2IB8zQ5NJW6OWjfxxgDEg3BUzKbysDNkPyjbzXRcJ
gdvbJ3Z5T8QWg+Wh/CwCJ+KLyy2ujLIs+zJWPJW6VOaqnaq9ZgbNOClw9H96qYu/9LqTfr1tdekD
/79V8lLGhKmPLm8n3LRGP7eT4slVpeRumZNroWRr6Pvbdla+qBDJElko8cxVLQ8i8saOykj2ZpRc
mjujZQxi34EPje6iWJW/9epgfhRCz9pE84KwgesBzG8Rs0htBh2OU6hepoIkR7eNaRNEf2BOih86
nwqfS1mukH7cXukVFBaz7CeIA0ZO2NOlxAuMywOVr0Hz4mYuvoSynu1lv+xycDPVwN+GB33Q41el
n/QQQO4wP6ZqbW5EjysXlub433I/czxooV2eplgDIpcwAExd2Epr5nNN/14OgfC6Rmpu6X8sgwax
Yiav4cQlYUUoYbHRDGiNFUwcmpf40+w8yAoE/kzDPrZOUiuH0XCo3TSaVTyh5L1VZFw5wDgIbgzw
DijLlgWOqMyckka17vWT1mV7MI2xfnDaoLi//VlXDjBvN6qef+GwwKwvNzRP1YrsRdMBCxm1A4Q7
RpmoCX39PExz/IP+WOWcbptc3VYGfgmIKAg4S0rtOpHohUc+SxuGYLprghIxxtZuFd31NU16amcn
Vfb9qPvndJi3ICwrDlEQsQFJEpwNVwP8wTjndB1G3hfkKX+VwLbqOxh51eQIcHl4gI44n+4BzA6v
BqKRiDUYSDl//BVHuICMQ0wwMCEmPv67Zyf0x7LvjETxwNzGyeMkqSXpnRKVzucMXKzylKv2uJXq
rC6cWh1M+NDRowJ9aTQKysoqQSZ4ZR2qySfJH7N9I8PTcdDSfrB2CAvNIgDOC4if+R9XLjqGyvn2
t187bjQ+/u9HLOoGkhoN4ayUqlfJSvsZwEr2I6M8cjBzowH4jbLMbXsrrw9egviFNij95WVXu7LC
GT16R/VUCSQGr3La7+l+qt/ilibhYUqD6Xc2Oqa/8S6s2eU5IToWA8v6ssfTTmlrK32ieWFRN79C
o1X95zBDMPwYIT6ObNIU2z9VVF1eb693bX955MnloYMVrOKXH1kaGt/PSl3zKDE3BynWnKPfQVvq
quYcHWZj3JqvWlsow7NCWRG0NYjrS4NgQunQ1Y3u2YXSPCXO0D8XVhHbUI8kNgwweR4Gu4Cy1dZg
66phoO0ADJmoJQO5NJxAsZJbdaF50lAox4jRencYkvrZkYcKKfnIhwXfn9Qw/Q9fFpACAzjULqCz
W1wjKOp6RQ9qzTMLrfkEQ+H42mc9/R4VRcvQpSk7hq4Zt+aWLOfa0wcMRmSQeC8ApZcLVqqwiIZI
BpyiAelE0Fq12zt51BERkmemY/7LOoGZUKehl09D/9Kc0abBANpH90zkzb2klOYvM7NPvpurc8ld
rUPtUIRCjev2CV5dJo5Z0E3BBbsEN85qEkJMWPA62KGi7pVppv8URU4+7MeUMs5GyWPtGDFsTxjF
Sw5+U3jNd644zfVpNOpM9+RI/yRJNuQ9dt8d2eLmmGrz/LnQpOnHx5dIFkvhCcIcwvKFTSWQar/r
iaQceay/a1IF3yD4tPRIIa7JNr7j2n6SqIICIWOEAG/xHS0ZWfKytzg2lWT9YSxOTeGl7kGK6pPc
jsfbSxM/fZFuiPwGaBilB/B/i9sR+LAgKWZjerli+I9q2RXZvhiL56quz1IZp3cKXtF+UBA2dDPf
LzfMr3xNPBEUvrxwlMGXw+7gh5jQsgrTaybEpO+k3jcD5FB0RsfgbqxPplTLyV7PommLf2pl4ZxZ
6FwA4sFOsWwS+fFgmX1qY9lAP3aWEAL0YzVCh6z0/yXIMBE+QDI7cIexAHQ/FpEub3zp1cWboooJ
AJJsZHGs4rKJCz2TLa8wEUroM4UxbGmktxE6xgyNGq7iSBs13bhBK08OnSrAyIgOkCAv0VSKTaOv
LW3LqwZNjg6VoSW9q1TOv1IcdKpbmoO28ZXX9lqgt4TjZ75IFxvx7s5O2izzmSPL66Qh6LpdOsbh
P2UXZ+Fe7jtfgrxzaqQ7R58LqGRqS/1W82/KjcR2bd1UsgVQUAATlw8B1IeTPNWx5cV1VqOkOpgu
Cn1h7Rqx/wrhS7hFQb72fd8bXMROzAEhmjT5pid3UhEfIB2TX6OReaOTD9oEQXEwZK4Sw/B8uH2p
V1wICbyYtSVyJndcDAXVKhKjaV7xhfOwLOECapRHuk15vNODttuYldOvPQjgWVrK4D3JNpf4MU0d
087UfcMLklr3XfhzIt3N7X5LF25tUSRYAMfgOgI+svBUOTlGTNxCcmep1Vy4pZb3L+FYMuYUjdpU
ex/fQ4HdEByvVKKXp0WX0wbBIM3wiinsuocotK1m55cmjc+4yu2NAc6VFEuUWhiG4FkDQLV0+noQ
y7h6wzPzwoFhNwLVpA6t/DWHs/+74XTyZ5Tn89dYHcYNL7RqGrQ9pF0UfJisurycZp5SHxhM3Rt5
c0Gya3Jzryd6Ht+rAI7qB7XqkV3swyn6LfHPW+Q5a5/1LysGTzlXcwlcgeW7b5K2tTwtZMyOSar4
p9xX+m6qrHoD7319HwFTwXXI8eG5ISS8XKmajgwTRYrq+XJQDzs4y8vfoYESyTFNNaM72HKUxq5c
5XRjbx+ma9cDDRzr45GlQEod5NKyLY1dO5BIeHluBvtKgTJlj/qurn5tkBo7zUYb9v/eNnm9r5iE
BpVbCYCLkt6lSUVDZXcwejC6VdY9BTArZruKHHYnS1G41V2+9gEgsKGXskmQCc2WAZLszNAeppHp
qX0R/Y9iTUpzDFKn6j78dGEHIlsIbfmIBLqXixrVVjEDGzuGPdf5MUmsaN7HkyUZd6ZWWPvEhFZ3
4/FaOTXAXSiGgqjkEVvWt+3OMhsjqR2PjqtWHZuqoCkVV9Dsg9Rp/McSyrk/jaVUW6XK61eTLJhy
C+kwfFacncvFsokTPV0wo35RGM5uRAvyGNHdjI52E2i/ssae9+i4IJUsIS+h77OxS7ZqECsH9/1v
WLamKrVB/i4IonNuyMnnoGmj+JCUcETs7a4rdqg6whd6++Be+yOR/INtF4V3iJAW39ge7LbrDZC6
PDlz+AilV6/tqshJNNeEeOmxgQC2duMpa9/8uO023P66daawkRWjxraEYEcTmTNiycFZ9Q3l20Qh
wN8RTpjf6lYHczPm8RdC1OJrFGTahiNeubHcViIkiv+kUsvWtlY1ZprqpuSNVGMedQlW9SyxpK8t
eKC723u89lkZLwULSSDL4Vp4wjRp0jkfk+BcKEPtDsUQfHFif9p3c/pVHR3j221zK1cIVUymrMln
UEVZKiuCg5GzfkokL81DqChmpRunQ8bmRwcdkqcxcOsJLFpgjeZGL3fFMYFCoZFCRwNnKC9CsKYL
0Bcy/fBMnX0yjwmUn9Zda0XGf9hQir8wfJAFU14Rv+NdhNtrZVxUoRGdFSg97nhkRndWGNVK7blv
7iJDosR+e0/XPiFPCr0wuqsIsCyuSZ31qEWOWnRuGVocjhEAgfzOmWojPDFFYNX3WWFWL7dtrn1H
ekME8PRzSVvEb3q3yizxldzXQQqrrWY9DbM87jLJl3dG0TovZmfUh0bPtghU1q4FtV+qY+wuffmF
UWlmvESt7OCMZqQ1Il1YFPcqWgsvTc3I4u0FrtqCs4pkXzCPXVEAUZ+TQBWBmk+H6oucyOXOH7LG
2RcdEqQbZ2btbBJ28fWY+QA1r13uZm4pQWo5YXRO1Db7JStJEdy1aVTl+48vCpQIMTq7x/SBcHnv
vloTQlqhJZnjIanaH5OisPyd1raBdm9Mc7PF+Lu2hRwNWgWwdRA2L86lZpRGhGiKQzlokK1D1Qi6
Eb2V8+jQxFr4+/ba1vaQZJYGO0sDECL++7u1jX5phSmRhmfQ3v9UqTkQIEBRdXK4bWftWeAh/gu4
wm0ug2QxvmUnXep7dD2M7OQEVvRMo8R+nhVgrAgt2XkPEiqto1+ogcr1hvm1UIDqiFAfEXptSw4j
WYY0rZ8ryUtmx85cSWv6Q6lWxWPR9Aymj051ZIujO6gskuaQ5U3+/fb6124+0wFgy0GDUv1YxCJK
ECalH+PBw670n33m2p4Tcpan3JhTmg8mXaE60zZu40oHUwVTJ6SPaJoK5fjLr6vnCtQSfuR4SjDV
yXNR1L7bwFSg3aVUbVQ0Nv0ssN24n1X1kX5Z9sk3YME55/Lc/Lm9AX8ZDi8LZZTIQBWTP5AOUga8
/C0BZde+dArfy9IUN1Sz3SeG5kt/16dK+yD3TnAXKEkLh8Rk3ElggrMdaakCB/8wTEj/Vsm+Qu3s
dPt3rT0DaBxw2+AsA5u1cCJBoxqwucY+I1VFpu/HJq2G+zKRI0a8p6A7STBe3P8Hk1xxQYAn0uPF
V8kUqQvUQre8sZ11jcNYtc/8vME+aPqoEZqFmfF22+SVZqR4VQEjCOgd8FVyqcvdLyGhy7OhM6F1
Km3FC2UHZhZOhqQcKTLXjcuMhQozZyxl9S4M++DJSjX5RzKP/ovvyFGL7GiY3zuVP+ZnTeoGY3/7
F644CH6WGGwjhxfCC5c/MLIKx9eMwKePU8aVi+J55+wm8miv7VUpHtxSNbKDoaW28cUoG20ri185
BzyNFHAhb+DSLEOscZ4Su4Gw6TyNjfFM+b3bm2iF7fSY1AE6+GkLDnntEWDZZahGTPTRdVgKTcx2
JDjETUZ8cQZfpjB3do5UBS+1b+s7qLYayzWzaYvT7HqbsUo/RfRUiEKWmIZslHq7m6b0zCRa+5Ia
sflV03JJOgBIj9TdPDkU5VNTvoNZAAjm7W98vccYZ3pRaNjziZcE/lZlJE3SBNk5bqDZKVItt19s
u/SffKnx8/uyrodgazhkdZsJRzj3LInW8+W5UsBUhWYrp+c8t1OboNKpf+dhG/3o58Rxp1AZjswr
Jlu0Qiv7THoNfBrKaMHts7hvVHxMOHaj5GxW42vmS+W+t5OKoLbvleww9j0CSEoBcmVq0nRLE1T8
n1+6WqFEwRkWnCgoii2yk0mdhihGvZl5rSq8rwp1bB8KyUq7Dd+5srcA1GmsC7gTTn3xqJk1UySY
YZGSifKpFPqHYeyyir5k374NjjTe5Ykx/Lh9ioy11UHUhjKOiFmWnI92N+Yj4tDxmUM+Fm6Ytv70
LKEwX4Hcbcvww+VZNpPr8pfRHPp08XPeR0hFYjALWibntg5QdFZiwwu1cNoq463cDQA3f+mhwSOD
A7g0g55mM/ZZlVKsGCmiKUVcW8d2nFwrJmFwgypUPypfbKqgsQmIqBJQcuKoXJqEpQkETCQn52jQ
1eh1sBNyWQlL0yEYSr34aUP4CCVUxTTFRo1i7YQqoCxFuVQ8R+L6vNvUoKmTueh9VltONgHIGJbV
PomC/j+c0Pd2FifURnzNViIjPWtWUO3Gtgq+JkNTHRAuSU5ZGCl7kobon9sHdHVxFCFESxDQyxJF
pZT2PEyalp5hZmr7z0lSqf2LGcbN/r/YAVtCngAoYDlgZDu1lY2pnUJAPGnyfmjkOXgtamfeEtFc
XZAJxwiwfUG8vPAnY5j+P9LOqzdupAnXv4gAc7glJ2gkOcmWNfINYWnXzDnz15+n/R3geDjEEN7j
vVtjt6cDq6ur3mC2VZdngHxT45jkxogOvNNZW+DUtXgiXnJC1B/KyVLfI00NrJ4QezybqRU8Z6jI
KHuhxJrS5CFtvUdJoUH/0ooHYyNTXvv6/hh5SV8ihvW9XDJy0rTyJ8w+FMkl9CiyO+WZ/db8vdS+
+PhUUiqQmiToV10DSQbESIzOz3EHIcCXo/BDC2/pi4xM7j5LMSI0O6lPNuq/a7ETtyAa42QckGoX
n3xUIVs6NHl+9pPYAcAuz+UbqK/ybBV2/H77eK6t6Z9jLb5xVNGKUeoidjPS2u+OhKS1S/HXuBsx
YPzSZ0319P834OJjd4B6yRoUjnNmpzWTk9By2xu9XX5VGlV/rfIB6v5/GFITWsfUXK/RmSFoG7WM
+ASLIdWPSWcY7Qc7RnkCQD6mt7sZf7bqr0tynBx6eFy7wo9u+ZUIDTdBPEjPmIg2lVf7sEL3Ixjy
jeVc+xr/GGf5TRh5XCmxnaZnaQ5/gjmaaG2F2pfITgz7W54UQ3TyI9/aSthWj+j/m94yeWnlGutA
q0nPfVeGimfYme+4flUUCXYiox4dbu/g2nBcf3TxqcmJB8jlTRS2cT/NUQSlY5T9Q9JOxonMMLjH
gW0L6L+2oGwdTh5U4iCCiTD7x6XHdVgGSSiT/qr6+J6EenOfa2qfuakdHE0bRwaYDRubuPYREl7o
2vNH0K8uxzQzOEZGyAU4aDkaswYg21OOyfnD0KVBfmjzqt5gtK8UHQgs1P4EWEG4zKmXQ06JWbQY
eXIt2W3400rHI1I6J/x0LA8IV+YFUwlGxXGmEelFyS7bg4HHypYP5uq+ApvGnI30FPWmy18xO21t
ZJodnyVoG4Ur62n3EFhDbHu8OMqt/t3q1mLoAygCfBN7ezmagcavGkxhfPZNrT3NWVciFGnO6pOZ
zbJXppX9QlVL34iwa/ey6KqJ/A3uiLyIsHrS2sPEc5lMOJS9Dmd4OCOREm69jdfWkkRG6DNRI6FQ
cjm7FMx7FWh9ctYltX3oKBp2B0TQK8V1ssrfCG/rg6Gkw8nhIb4EkvbF0OHnOcEkpjryU/JT6V4u
AvOZUn63v/3tr30cSOWDHBIEdIjEl/NqtcnMZ0lj1+jJxh6lwdgbw2r6jJPQOB4do682dmztnIAG
RmkCiL3g4FyOiICfnFl5mJw79F7o1hfj8DY1NH6wrXCsdifV9Vgf23lWtjLhtWXlcxDFR57e8lIF
2m6Ap0qmQrIft0HrTVGp7Gd0CoYd2DZrI+3+XaRevkDBikIWE0CpqxcoN6KfT3iBng1sMrxS10NM
xaz2UFiVdpTiHDQnSBDd68xp+Kp3ndl7UWjan5vKrh6Q+jVUz56sCKq6H6DeKVXm6fbWX/HqRP5F
nomHHw0ElRT6ciemBgO9zucXTrM9PA6+ad1lUj3/m8R19EtJlOSTVBval56OUOmGndJ2Xsm7Tz2E
zrDxW9Y+Y57PNBdo2Zo0ai5/SjsMsgJPKj6nRZMVbhHKATrOg9xsWWCvnoE/BlqcPvg5Y5OUBU/Z
TG5+zOWcljsV3Ubl1BVNGG98XSL6LM8AkljIVIkrD3mTy2nJjZG2sV1Rhaj6qPBmtZEk16+R2PO6
sbQ/F1ETfKhGRMjkQvp7JgvNRG4grjzxvF0KWMI0IVg7gf1iZepsIpIja+XntvB16WsZq1OMqWtn
xB/qJk/ab6GVmlsd4pW1Jr0X8lECLkOv+HL2HeJcdcPvejHUNkh2TgrI605vjfx7WVCA924f55W1
JvzLlLkIz8CQFqOlfWIplNCcFxmpnq/VqBQtiMTKmQ8GxKRoZ+WNLe/yYKgfpToNN/ErK3GNrq2B
dRiqTaLBeTlbdQRvkFQ6jYbWhtdnBQOhFdGQykGhy8lx10I67MnAjG6rObcWaihtAzcAjUo7foln
9mPsw/CCw42xBxaByjv0PKh2s/O5zMrGRMOnD/KnWWocQp2DdhrZs/5FkyEO7PGgreudhsbh+Bjo
1AS8uZw67cM05k18vr1F6z8UgBaFTxTxEXi8XCOtpphVR6r/4oyIVsKWQznJk41++pzrXN+9NGUJ
9Ht4+57djnN38uG8DUfwKgg6pWVv+Meg4roKXN1JrCOnwT4qqRxv5G9rB5dqEC1Brl+wVovAWAdV
O/ilbL8MUtYfdMfvHiOANO+aP+A1entN1o4NqbAgTIoYvKytJakk4RCe+S8atIpqZ2AWDJOhGpQH
qc+DKkajZQh1r+wUJ9rg1YlpLKKT+DoNIRIOoXHp6TQHEnhWShCgxPvU3HWtn94PKfUyV8/ltP5E
c7z4lZJ+/GhKJX0aU0mJ7/5+9uAOWGsISgDjF+E4lQswAviLvgR9YrwkuTQdKrMs9OcOJ10ILD2M
mckfEmPjvllJe4RlMRrUMHUoBCx2WA3yrk5VhV7sEA/NDmxAlXtxkuJfHMxJdMwoj+cbcxUBaLnc
YNQVyNycqSt60KwnWHajtACzcKyj+7KH+xYnhUqPh+fsHkw1RgDtnOMQhP1T/3p7pdfONLgZmgAI
prHki0QPBa5cCZVeeokzSZ12phOhp+6qdqXFd73e1tPG1bfS7BRqhawyeBYC4lI9Zeg5PZUk+ZSK
G0QW5Mq2TrOfFMr3IB7lJ9SCp69xO81ePkXVXYUXVHxnS3kpuVll+CxNXsh7yfbljWL2WtpDxkML
Bvo3ndjlpaxbeSv1pSa9GIETfQ/qWaiaKSFMsQjBrF3f9NlHlIxNa6flaaOj7GY4n9MQpeFjlIrl
ur0xK0eRi1gG/0wFmurM4t5AVMo0h6kE2OTTMuBRaMT6v3MazW5OVarekbiPW44LK0eRVzgcZoFG
IBgvDkNmmbLdRoHz0lWWdl/kKiCV0rd8e+eYVVLu9SHzmyPFDxzKugGjvu+357yS7omOvGhJUUEE
J3N5D+C4mJUJTtHwuJLsdUKswvcavJS3sDhra0vXAtwPrT6eh4vwoqSBWqFLKGArYKDdfFLkRyvs
Ff/YOGFz7wxF33+5PbWVeA7CHHUkGnyQI67gpUrvFKEtOS+oTTXI72tDeGwjXBfLDHcqL6vjSPaK
YCDq3B54da7isSjQ30QXsed/lFaMrjdrZxicF8A60X1W+pXlqqqPXRFkuudeCeot3/fVESm9E87o
olxZ2fUIW+FOmvsvaRg791KkBq+TpsyuStFW3pVdNCqH23NcCWLcVDzBRd9LINYu51h3RR6Gfuu8
JATTQ9D26UOiRt8SvDieb4+0dkLJJIlcfJKQ4RYn1PT7qiWDs1+mWo924HfxK5JgR6v/YdegbiJp
DwIJNdJFRtTjL6tImWS/6FUDs6/Vq9CzB8180iSctQ55ISkbMu1ra8gHAaT7d1N2eeWaI14uBaXv
l6bQK2c3Ed5MT0pKs7ivej1q/76WAUreYRmpL4pK1OWWjWEYxYAsKP7EWbCLzWKePHxwZNTZ7Ppv
tYx4y1IJImCydfBWlrWFWIFBr6qAfTAQoz9DkybzEiPF2/D26Vg7+X+Os6jvaX01wp+enZc8toYn
QOpWcijgFpculWHH92zQeP/cHnJl20S3BYoF6wgubrGOSEL1+QSw6kVS1Z+6nzgvsza/1EllbgSw
teIlI2EjglaTkCNb5EZZPk6YYPKawIslOWZtLX+YhyhAbUGq82Mutf0+NZy0BCQX2S/GYMQ7tSnT
f2/Pd2WJ0Qog+4TDLbLUZUWAp1yXhCPnps3avRabyvMwwAplvOyjUubDxrRX1pdHMoVSKjXor6uL
K7EIyzlCcVjCSSAmAZ/t4Evih8qXKlOdLQrCSnAReaeBpgYwOMQRL78JJ6n8LFd1/0WacwSafMfH
clOORMX0rxfRAGIFQRHUqUUd4nIgNbJaY0AH6UW3m2b0VHQ0Orx+ENa5MyhPNc8YZc7qxrNiJbkg
ZIjPHWgXCdZidpaT+QFOQgDDB1PLv4Z5YO8VdeytkzE0swa7FyXpD2UYROldNlZbB2ctv2N8mGto
PfCwWp7fWanMuhr94GzVltIfVA6S4w51HzienfjOF8UI1BNliShx5byr3ASe2+s41Gl/DJ0+872/
3wN+Co1j3GkocC8+XBN0iJpbUnCOpEmjFDBae5qqmD+ZyWh7sTEr324P+BsntnhoCPgYiSPlH8FT
utz1MLDKOawtNgBRWOtEXcQ4ZzyCqjuoHqEFEdXMneCzZQeav4PcF+vnHkW8+d7GGE4+yCPFobsA
CWCndu1ZiT52+YzN5UA3rD6gxjxEWHzqgd94M7f/AOlLUz/EQMeUTzbG4ZbLzSInz6aRImYX+KVu
7UsgHeDpYr+t327Pdu20UcpCJBLqEFJ2i+UNEup2yGBKEGDJYBM3aitn/JQpU/5t7HPrS6ZY2WlM
Teuxh26xvz34WtDgeYNNDKBCDtwiVFaN5QsIfXCOHaX57mNO5apWnjduQpVzYyzx/1ruKjGZ1A4Z
lRUpD7TnVbxP/Ze81ngiqrgHI3bQq13pBtnwAa3KpuAJYyvNvg8GeXA70sR44zCvZLfo7xC1iF7o
BS65PJradPXUikedHvo9ULJUC776eSg/EcjTYddpafthao1xy1VrbaW500UDhgWgnHh5pjHclGWi
GRhVpcTtpLERPSMyD4j/GlvyFms3IDhtsEgU7g3AqcttrQynAhdAmQpXGc1Fl8d/lKUpKDxziMfP
ShG1ycG2W3Xe60ZMSSjS/dg61FjhlhulqLVntAEljn8EDfcKFJXHk6GEwD9fYtOOHlGZ0j+rJQ6z
9oSDMai6/KvVTMDp8D37BGhW+47mOwyzWpr59Fqy8WgMCmfjXlk7BmwGXAoKvJQTFgvUORQMut72
X0o1s+2DqTW5fFckKFW4/VSiayNbUuEhrm/9h/NnC/9z/HZADy/BG4HlVEqpt9JLlNph6FkYjX2S
QxuUQUD5Hgo+aKt9MRSNvfH1raQjKLjxEoBbharCErwfhoMRtBPeBFpizDt7NmRXxtjyUx4rJ23S
ho1tXx3O/m29gH8Ik7087vJcmJDTQo67U2fPKLFHOEnGkuqNljo3SCk4Ub+htrsWX4QarMDJC+DW
IuEqinkonbhjT3u1rtzIN31XlpIw+VjSikvcutKhq2kwGJ5rvckPetjaX/8+nDJbGYUkzjyf3uWs
C02Zmhrm2ktkoO7bkyS1+6yz/unisN+SZ1+7N8R1QYJAfQB25uVYUUIl3RyZroFY9J3tgLt3uQTH
fzIZGAvqORg4mjAT2ewSlOfx9kzXQgwqKxY0XsxE4CUsXhCTVIR903FzDNhnn8I0b57MwNTjvT7Z
mb43k4Fvp53886TZhyDMeiACBdjO0+3fsRJWKUiC+aAqCex8GekamCctSgbSS1sExvdRLa3qaAzt
z16qqi07kdWxKDZgS0OSjXrC5YpnyRx2UIaC84zi/wmhoEF1rTQ1D1By0Ky/PbGVD0h0Gcg8KPBR
bV3kQF0vj51tRmhVV3b8RUDQ3MnP0g99jmiOKhVbffSVr+d3I1UIytCaXSI+SruEKtFjLNBpidZ4
bRyN0mGo2zp9NAOke3eGNZlvcjbr9waU1PBhlLuw292e9NoKi2KMqFlgE3aFhhwCKYErBW5AEq11
MCrFtwHA51lvZG0jQq3QKTi1fwy2uAPa3tDA7aEGHmLB+B6BSZaPWax0x3oyyoxUu8OAh1RiMB4N
3uBf26LXwSePcR3HMPCSnOoz9M2ftlTMqqfo3bSlFrW6HGwG1xSgDSD/lwdOS3Rg/ULDf5L1cb5P
6tDWj5nWwmKnCD7/vWoqCwLWXTCNaEMutZqKqDIA2jkMV2emekhVGXr5mFkw2FOAPuGjbnYbye/6
JkAlEok+xcYlUsQPwyAAhRKcc9UBWeVG8BmfSvzqVTdto6G4QxhYck7thIF3jjF97OLQl6Dz3/nB
eJLJXShrVQlgJAmA9z92pw/KBs55bReoxYiLk6IdhcLLXciZf4axVwz30uxiLwHL7RWZX95JdTfp
G5/96mCi//tbN974nU39UQQNQs3KGlOCQ2v7bfCpQZOnPcyYUrXHuQrzX7e/NxGxFik5x8tBJFdo
V6EseDm1qjcmK8R9+pwhkgKHrQGv+JTZwiP+9kBXuuHEFhqRvDN4QyKwtHzIg0o3RjXLkrOBoFPk
JZS6f+bmoDt7dS7sygPx1A6eCmiWYnM8nnwtxrjOjgtvMIzqrgi1/nD7J60FWPR/cDj/TUBYtnLT
tuxCbZDjs/0jjur+3sil6iN+Z5Hv4rDWbMXz1QuT+qjxf8e7YqDq6BWYOeYfuh4r/WmKpy47dNoo
1Z5shg8VVRb/86AlgWearWLd8QJyIjcLqyL8D1EWQQPE2IDPCFTH5a6Lu4QMKo3Pap6hOocIaryb
8177B57/3+ssUcxEMBMdAQLLFSULgSHU8TMMNPLcQG6uGa0sphcMrM9F4cTS4cH38sZhW8mMKKBy
iyDsR7tyedZGpZ1VpcCPR9DD8w+OPybtURkU40NXYOx0iCqh4NmVGDR68FBydWuv1+5SPmCqj3SF
4f8uMtEyiwBy6uRGUtOKagUm1PsMsqbutRpU7p0c8rP3I0XHZ0NKI9eScv0/QHDhozF76qCCPyoC
zR+BRJLMzpf5us9aIfXfh3J66vPU4Z7K+i0H+bWYRQmGfBP5MkLX4jzVZPcgCZvwHFYYWdybjazv
Iz3RDlledPLd7c92rToGOIZ3DAw0qgm/v7M/JoaBWwf9ipKgU0vmrqwz5WcNg0o7KlnBrZFr8nwf
tmko0Zu2IucN9YPZ3nWx0/JvGiaxkUesxRHON1ZCpGpCmOlyoSOty63Cn4IzPlPWvZBXf+sq3Yr2
5TTYzY4+TPb59hKIqLyM2kK9i3cOPFC4W5cjGmOjx7HGnZn5bR/sVF/t9XvHl3BRLSUj8CrJ7tOd
LgVRsBE51kemOfi/kZcET9lP5FoB6XyebbvT9nR2jf6pShoHCPsoWR8w3wKo5ZAQ5fv/MGd0FUm7
wUiBbLmcs66j5cjlArUTItMXEIf+PQIwhf6z56/cHtyPfW/NcvXv3w/7G+MpEhRhk3s5LBpFohDZ
hqBzlfbQT0D7IsL4XZg64fe+HMbW06U4mf/DbG1ahHxPsPKumL6IkBrdGFByLdpZ+wqb2/6KWEl1
X8lDqh2SLEl9FyeGZuuFs1asIVhwy4uQDcxJfOp/fFwFA3P7RtJLh7769GDnfnBS5KzpvUBuracZ
HSUvtaPaegBia3iNZe0QgrRtT6m7eTo4cqk+t0Crg/+Qg9HJoRXOucfDWxzMP36XNpekejUHrx1D
mHT5ZA4/VORq/7GT1n+9vedrHzTlQQ1PGaG4fAU7HGsA36YenIN0UHSv6K2x31V1PHtWjxFpGpdb
ldG1z8oWriJUDRAhWyorU/SCtySn0dlKguJpnG0acDht/1KzpNfdmarCTpY2e42r89SpyAKuFOF7
cbZHynEtHq/hOZ6j+Uw/p5M/D06lzU8+sKZ6hyrNZsddnJ9l6CK7FWbTojq5FDrTJ73WAqNHsCVx
mtc6bsyKCr1depaW2Vvas4tlJe+AnE1HUUjyaaIIdXlomlKSpZm64msZRb/iQS8eZL0AH5jh47Bj
U9vvYMXUjeC8WNX/DWqrNqqsKtSeZTm/V6YUoZ/OfO3HQb7DaQTkxDDP4xNFFN21jSTY0gRcZBv/
G5G+NPVsgPA8VC6n6QRFkPZlbrzmdTPX+3yq5wcQOdbs0jjxP5q+3iaeFhv94JWWVXhyrU0bpbdF
xvX7JzBVGLZEZlF+u/wJHeoHSAUyaTlvU/Rb+uaex0bhjVYV7OQkUVxsg/LdNBpbmLTfbeM/TtTv
oQGr/O4TUYpayvF02gQp2w/s12j0k+FDnHMinkKM7WfRyla7PRleUn9sFF/zJrOztX2PzefgxXSS
PhY8SsJTFg/SHW6q3fwLerDaRa7cmnl0aBpLGd9HfWi7GCxTqDzN3eDYXommy+OAo3S5Efavzw6G
y8D76XgS5YDhXi5jVRekEEXKMpZqh4Z718ZuOOpp43ZOknxUOj/fKEdfnx1GROkbECWKLqSJlyOa
ge4rrWQYr/0gdd6sS+15lNrp0IZZdu8AMLxrNHk6lshoH7G3Df8OW8HmCb40Vyt1EvG9LIYHM97q
Q+qbr04fdkfVLtpdEDoj9cJxPtyO6su8UYxFrRRzBFkkjcT3y6mGpT5PSNibryadUry5uGFPraN0
oVtUpt7C7e9Sr5U75QOU39y5a/nckJ/UBsdNoxJZotu/5zo48XO4ZEgbcSemm3b5c7i29D6dFPO1
mmAWh6Zf7cMSgV8L0213tiL5aKHp8XfVhf+tAQuOBhlNOJ4Hl4OOtpREUdmar77aWUezkIe32LJi
xWv8Qv87mM7/HUvA9xUcSnR9cZiRfNWaOk7MV6VQ4+8D711EuKf41KAkvLG31+FH7C0gATJAyGpL
1Ezl8HaX2PnX1BQARDqQbh+otTclxSkyAskLZt7aqhFEG+d3fWDyJHQfwSMu5xhqda/qvWG+ImHv
7Maoz+9AD4DTyx3aHV2x74f6Jxp62Ua8XZbNWFy68QxKekIzh6LU5UYaPe5JeojlnD4aVvmtz0IH
LwY7UJ41uZNTtzBi2zhgxznohyrTK2vH2UoU4EvlkD3oodJy4IdSyY5Nr8V7DUzMFp1h5YMT7R+A
KBgPCvHYxb2EBW+RFNmo/QjL9ofvp8nB6OPQ09JU3SUBIPEhkXRPb+bSrYIx9ZoxcI7oQZsbj5ZF
zsFaASZEeQ8ohZBrUxeXUxvJTYcajv1KOhXeK20/QlHqpZ/TYEhblpbXXzWYH8oqtDkxRQK1ebkv
k5aWmVlE/muSp+2Dr2j1yQ+NGE1/Wfo+K21CBaTe+qrFV3t5BZLFIYwi3LkN8LeLQeM5sFLcK6Mf
tarhCBcnzmsHkqBx/VDveCF34z+3Y9fagLwQRCMbtwaqt5eztLNiCDFRi3/0jTG98P5s9k6tykcp
USZYcfJWkXhtB6kbAoAVeFtn2TQt09gqO8sKflQRvayvRZaopae0TiM/pKEcuWi0G3tEnv5pxtB/
wIQ9bN3JapVjGdr+vseaMD7aQ9SlsFThCp/LvJk3lmRl42nSOMRxoeJO5nm5JJMzTlrkN/arX+vl
rjBIvOKxTXdBmQzvetbZbh3GXDC3N2JlYSipCUKn4J2BM7scVULoaoYAyajaHCF2mKiPszMaZ6wJ
Nx2ar2MdZ+v3w5+illD0XoyFzlAaajPKxFYUe1VT9MesblIXie3gwQzl7mlSutILkmZLnv96loyG
YCZPP4GOXFZqS9rIzYCfw48ZaXQNHYkEE/EGzIabZPpWcXRJ8SFcMBoilnDsRMnfXuykBCKym4Ym
+QGxQVa9vK1GsOU6pdLPUgz0fq+3hTFhhOgHyj5NBtv6OeJE+qnU69F3DdWXf8k8Va2HqeyraU+l
wI6/JW3DOf3Lzae8CBjUAqaGfgY34OWGRBAXwJO04Rt6rU7mFRBCdqCpJn9P66D9dnuwq90XmQqF
F4ArMvDsK6WrJKsB4jnhW6b6yWNvJukR4xs03lgety8k7bk2o0ck+eqNK/Yq1gieA3tCfsobFaDU
5SzDfExBvhvKz5j74WeupvND35fjF/jY48/YhA9/e6Lr41G2JQ+nDbnk/LW5pRX6mKg//SbL79QU
QGU/5imGvVh4uQF1843SxtqAkNvp7sFz56pcTNDy0yGKEEX4Ocml/XPuR/NznmJAIYNM32m9vkm2
E0Hh4rogPAGs+40d4IgvnaxmRQ7rzlCldzurO3NXDFXLi0cNo1PtO1H+oGHq0b+lymQZ0inMy7Z4
ihqzbb/m2lShvoynWlXfZco4NRt7TT6+/G2iHSVU+0HGCDL34kw3OEvVLfXydyOjgmvu8KMOyaSa
tIksbxhz2/Af7bZNjoFkp/MnvYbM6PK3PO6k2Aidj2WgZjsd0TdrNyJSOXxsy86O3NzS5eauzq0h
P41SgN9BSuFfvueFrBh3cxPp0V0NuaI/DHKfSefW70bNA9CqpXu7a8N3jVwhBEjVkp0PvRLlT0lK
oy70JF3Kp3hvllqN+VSe2vEzCvLSdHbC1nrVDB7GHxQ90l95n8Tp+6z3QbePnTwNvSab0rewRYkX
qz8LYHQJp+PoBBV90KEfp/BzpdaUKtpS4z/1DJnHiL+zERsbTrDpjejJiuPuCUiiP95JyEB+1QNU
rVyJ6lW0m2JrDHdSMpYPk9qq32anaZUfONUCiiySJIs/ITM/PphWMEXujNlwKkAbZvbc6KMsn+yx
KezBnRtLGnaNqcWPTjn69r0e2FrnWrjBAG1J6wSOGw5g7ck28LX+t8l8mddEpdTjDumE4ilOhll3
ByVK0kcQX5rM9jn+s2F1IHAapZhM1zARCJzsIZR2OAYnzZFiuvToZzhcedFgFfU3s5pCedh3elUm
+d70qZqGoLWC0D6MuFGdZylGlyEJ+xgN4AyB/oNTSdovPfLnInPNwna6YgdHKTKGjWhxFRYFEgQ6
hzAVRzJiCXNSnECOslKe3gkR7THE8voQ6W1wEK9qt0Zfg/IopEg5GpKNJ8DVyIAohfYkVWJKLlwD
l3GxMCEJZ1Ov/2MOclYf1K6RAgz3FOVL6/TFc91nKQABq00L59hC7MVp6nagvCodkHig90kxF28I
QRi6/AFTNkZGluXBr3YazeCLZrf2WUKJnUQsqz8NYR7HD3Pl1/s47LJnbqdpI6+/SrlQrKN2gE64
YA5Ta7v8AdTDlZyHS/JGeq8cI1BHwa7Mp1xzMT7/KAH5tT2jccotZb5lwKaaKDj+DiaH/LmyUEnt
CrXpWjbfJppsh2qeqlOp2shc6/n45BgVGIXbK60vgqJozVPZwzmBAhdI+MUNgcgLFWFrdN6CMrLm
B2vqU1cSd/RGJ2uZZ1EEAqEJYwE8Gcn90r0Rn7dy5pZ13qgURa4+Nv03owiyf1X6tVueyNeLCLZB
5JNkL6pA611unjrp/hSpg/8mg9u7w3yjvW+iSvZInyav6jeL3b8T8D9vPTE5Hmb09wAWXeNvaVqk
aeQUzpuDyc0Xq3f6T75dTrteHtrTBDQ3cP2SmkFWl/pJq8qfaltKd7c38upJ/PtH0NEhj+Lk2pa4
/v5oY9S9UqJvnDpvWdWp9c43Z9uNyPCew7af7mFr6fvQjJP3YQz8f9VwHj6lRi5nrpHJW44Oy/jx
v59Ct0EWtTca/pc/JUWtZ5zb3nkrHbszT07f57Xbd9BGXOzwVGKJUs33RVbEX5RuCr7cXonrI81u
WP9v9MVCGGOhG92s+G/VkKOS1thT4GnhNp9q9ZghC0WEFDWIJd9u0tRxcNqGBU/V5Kvu1MoBTKRx
5GocHszImTeoI2vjYasNMRvQljAyv1zVorfNCVUk+20cDO2bmo0QUqdpQBjA0X+0VR1t3D9rnyzQ
CjJjPloKHWKd/zhQfWWO8pgFzlsa1MZndayD1zy0x9OsxxjJ3N6ztbkh0kCpAWkBWoOLE4N77GTV
cNPeoBJb47HozPSh0CJ7dqVUciBWpYb2fHvIlWNCv1coC1C2QeF5sZy6kg+2FBf+m+QrXeA1JhM8
yAlX+cbcVr4G0Vhm09D1guSyePSVoDMmesj+WyOXhVfkvvNz1kppb0KpulPrKfWqwq+/xXHdHG9P
cWUHxSsDrSTEj6hLL3ZQbYc50qvaeVMg2jrHWZ5jcIW6Pu9ltETnjaxheWfy1YNR4AGPqAqYhWUf
1YxU3Liw8ntLdUlvREEWEdRGNcN3v5RSsog2cwPN8c+3J7lydAjysPepjHFKr+rO4F2oMBssr18H
7wlIyjueiuNJotW8NxI4TH8/HuBZIRVAzeCK/0AzsE4VeZLeJLOW7iXML3d9Qb8YOn4UP+qsgrwx
4to2ArKhr8A7FZuBxTbSdood31ekN+Q9wmCHJrTvSbDxcw+3D39jsLXPAvlnQVxAshA55suvPjWG
sCnD3n/L9bJT9zY82LOijKiU3V7GtdNC3sF7H60Tjsvii3f6utKS2fLfrCzoTrM6TPskTaL7qpP9
R6ua01M9zf7GJbk2qKCI8viDxXmlpDQWfuEkeJa8S7wUPD2thz1MPyAXoVLddWWnfyjVKD7+7Uzh
PlHMBKXIJUE0vVzRwe/lyJfN4L3DF0rzMqPq6RAFXXuwx6DC2bh2UJCCjL67Pe71TjKuyICoa4HC
XEKnqFjXYxBafBNJq9VuxUaQklAy+nV7nOvjSQAFmsVyohpCn/ZyfuBWUREsuvB9HCznUZuyyY0H
y3zSVcnZ//1QsJjR6kbWmV6TejlUFkRJDDQ8Yqghe8QlOv4G+h9d57FI/zqs/IbIC+l1gxRmmRgH
VRMiiaQzK0fLP2RSI53GSeFT6MNHO2yKw+2ZXZ9MhoM6I2IosWzJy9Tx2ci6qIveG7kxdpE1tmdH
0tJT5sTRwyBpqov0V7/xDS6fWSwiHRTUCWhdUOZbztEwnDrXcwzFZHkYjpoa+zsNHosbTYn2kQpz
uy9QwfkeUijbO4m8JUCxdnBILUQpjGNDEe5yN/2omiyMe6N3qnP9iWsS+0QrT5+suY9Ot5f3+pIA
zkclG6k6vgVO6+VQRmH3xmxW2Xszplq1lzNY/p/tNpfUZypU7ZegRGow3Aila4NSC+ND4zEpFAUu
B0XFI8l73iDvylAHRxmm2RfqQtoj6lHhHcDKcSO6rYxHnYCHMxQLnnLLRCN3zLnWed68a7VluIhv
RrgiDE27G6ZB/xVTJt648a83UNyCNKQo9FHUXNYzwX3HedCN6bs8qfPBLgLruY80oFtKj5vt7R1c
GYs3HXhyEAXitrcvF5M0ogiHoUzeJZ9OwbcpqXn+Qw7PpFMRmsW3vxxNvOOwtYIdIdq/y6W0azUo
By1q38fCkn+06dS5Cgkql6+k9f9hLF5mICREqYNi2OXMZPqmpgy//l1D8AmUgJn6e+5EDcFunAR3
tyd2FWd4hAOPEi8zZsY78XIwNCymuvLV8d0Zm+ZR8yPTq8rB+DT28anH/z1S82Tj2xO//+J1DIPK
gE4L3onP4Jq4Vtp+ngax+o7dE+kLqOVK3qvUCjfefVcnhHEw5hAOnzj5QPC+nJqT9E3PO019b+lR
DC4iasF9OPp966Wys5UFinW6nJR4YsM6RcSS20hb3ERKY0ih0jnpP6nRaW4a5sYz3Bc0QsfUOkxS
lGPR4Tv7AHr7P7d38KraAA0RrqVgO6PThDy/2OI/3mXaaGpZV/f1L0qm5s+o/j+UfdmS3Da65qt0
+J493JeJ030BkrlW1pK1SjeMspQCuAEECZAE32meYl5sPto9Z1wph2scdihCqoVJEvjxL9/SdkdU
VuYsK784QNh6+t7Z2nqqfGc+gA8Qv7it+UwQ4hrMiQ7VatiIiQ2INeB4X6NrSm7NhVgCdQH7vIdS
aFgV8PktNVT0g8Ho4dCUtvNmJd7iP1t+ywCKg/zNrp2CvkbPuHXfVe0W1b6BtKW9+eQJXa84ZFuo
68BFRczFsXL94bwSqg+qCdyLjGvvPPqF9w7Ha/WGjncPjKkTNumM7lEuUYkeZcXHKE0Cy7lfHCrW
ZMIfX/qlnl/t0NZz/smHW1fGH1fO+uHgaLBiYLFSIXLx8fU5fdwouDm4F7tXyanE5OnNAVJfEneI
vbupWqyJJODpR2RCu74lmE4wlo19N+2UzyaWMcjgBJ/sneujY/1QKISRCaCqiZESfPxQ0Yg8caxD
57KYZr4E0hE/ggZdVR9v7ezW9Weo1D9ZP9ig6FGvZAVU3/5VUTwDC9wyyD1cKtHbsK+YuArgT9gq
ItlA7+Acy1c1KgO5vabScSZwVJ8L7o8ERNj2+6r2kmwYlGSq7K/fz89PAq3ftVhHAQQW9XVdEjcC
xrbaKb7XOni34HeKcT8fp5si4t2urfrLX1/uOh6j04vZOgRIsdRQkFz3KotED1ILl14oDgGy2DUG
Ipa0jn03qD00uceDP8WfWRteB6/fLgqGDjr8ACKj8/vxbSdGsW60cFGxALKq4AC6xcgrSWkgnHud
dM52DgZnP9DSfJJx/snTRYxGXxuNbkClrvEy08JkEGiLXgzEVb50KhYZq0oP5tlznc0x2/3Npwua
zKpsBkYHKq+fRHyRKdllWVXVBRtnaIk3Cv5t9rQZUmiZTAR9LW8mgT9+VmdeH0VgveGprg0RgAp+
bgg7Dhw4vbisL32DrSN5KDKa9EUANhbOvb+7YnExjDYhyoJUDH3oq/Ogg537GEMP6AJoRWmIbJSw
8sZD94OXCsZN4apQ/NfP9U/uD318OHHBt3ft8l7FMPAIKwzKx/YSUMp3cKSKj+3Ci/0CLatPVsyf
XwpCLThooDFwLQG6wCANbmtde4GTQpm3iWNtZua6nEQ1GgSf3NdPyxNAEIDVcRk4z0Cg52pjoAsJ
PSAIOV2AXmRpWc/eTmMYtTVmtO5bsXzWbPnT68EIE5QX9EDia9tqWwHVVDmluJRVQAcSdUIqqO/M
wZH2UDcjXed7n0Anf9r76y1iN6zhBvjQ61dXM8zkrTpqL2FVzQ9FJbu8F/Ba7jU8a4k9uOpG+sFK
ZOs+5Z3/ybvE8bJ6JK1pC3Q+P8YdAyPmihY2vzA9C06AYRG7QU4VDJZha3r/12v0T54tLoayBHEc
ufy1mwLnHjTivEFcFl57uQC/OAekcN6OhQcTduN+tuf/9Ho4OTE6XbFk1w+2dV3NunYWF91X4Q4N
iTpblr69x8HFdwOO+U/GAT8/TH8l06z/o5SDucjHhylBnqZT69SXJZrss6RaZmgwm3s08j/Djv+c
cq7iMmg9ok5fM0/7al84HfCdSJaaC41lFxO+uM0mbOLwNRnc6gGcXpHJypZATo3eXThZbDOMi/xk
hPjzA8aHwIAApwd8w9DZ+njD6EoauzICmzNaqm1QiyoVPve+R3NX74YE9hF/dwH5oEqumC3ocK4O
cR+vV3h67BREyC6D8d8HLdWOeji4uiXKSpRKm7++2s+vE9AwTGLRllzJpdfed9odde0Vlr6AmV/c
lvZibaBDWO59b7z8/SsBSYi0A8N9jLevcr0yMQ5UivrxUkxud7O4CcunkZYb0IH77V9f6iq7AawL
PDOgYwFhgBkNUp2PjxAmhU0Ex0j3B+XC33aw2cnRVaMvHR3CfRsHNCuYPXxGWvnTq66QMsS5VcZ9
XUh/KJAmADUnxZTzA4QH389VLN0X5Su9BULH++Z1bvOqex07f+/wWG8WzRCMeFDM4/i/rj8xmQUi
2lHuD/jrOQUJeeGdqcfZA2uHwgFjtB8/OfnXY/YPpcTvVwThHaPnNQZct0PD2Ys41Jq9H2zGFIlq
sby4VWR90uW52ne/X2W9K+QYqy3U1UtsFRqTnDveDwUczx7ytIBJTlY1pgKS1Cw1LnX038Ot4ZK/
dedxRKHERL59FdviWcNSr/W9H1KAB5mvf7ZbaUpQOEoNkBRYgZ/Aw6623+9XRPQGdwFdQtS2H9dM
Jzmozm7j/wAEEUbKSRXuS6bHjTX6Vv7Xm+Ln54liC3MAjMnwH8ZyHy+lQb2HFKjPKLHhumuAEANt
OxhEkaGqaUGd8D5TwviTK0JrEAUx5AhskGGuii2HxmIKgJyBMnw1JAcdJw8Vqt4kq+DQiNFnq+tP
VubPWxAybHiOOOZx4IPD8PEeTVEJq/bHgRLtcNs6aRBRUlda5sfQzHEeWCV994CG4+9//WzXg+jj
jsD1cC6i1QvwEsSSPl43qQMWJk3fUALUp32is2b7wFgx8WRHX2lbO/ejO0dgrw3+MTR29Bkv8Od1
BKcdcJ1wUv5OWf/4AZSbjKGyRQV7MajV76rEL+7wlEtS+eIzhshP238VrwTMZb0W2l7XNPyOi8my
hmikmLeYNgVie06ysWtp93ffJi4Ekg3WD2hU2I/r2/5DQI0mCdVTiAZhxRbtUucJWMNuBg2VpXvg
CIkhAaJO0YN2p058En1+A+F+eKW4+CrwgM4h5hSIcx8vXsiQTd3iYSkVoC+ZzYIuontkTUfvy9YL
ZrhjRcoGNhxgw8xY0k4OTlGUb2AhLSKVFQ05kVwYRdwaVvMtmR3kKhWxgO7370VrwXukkpXyoeo1
g+beT0lRvkO5TkDjqofn3wHuTaNNhC6BNoRQlEFe7My8h11dAW5oOae+R+Nfx3Lib6xlfg10YtR7
Oi+WPvZEhibQAr5Q74GE+9er/addhsMGQgWYGmFWCwGZq0iCjrL0mtlzKAmTdtjzoWhPng8aNWMd
/4pCcH4b4rj/jBlwVUJgagSSNGIYdjjKa5QRH9/IGIim8IfWpYSBQjTsJ6jV9+k0Dp5zhA9F1BzA
lZqOtGq7NpcYgnzWfP0pnoECg54r6iUsRgfFzMcPEILmBXoP3OaIAuLMEABfFfrYwPJDPTzh+lcw
rINPovZPN41rQocBvGJkTmvb9+M1gRSfnWG0cE0/EN/F2NM7PsYJBrdTcnDn2d/CEC/ahPMSfrID
/uRukXXDVRNH70rHuIqlKI8gm1y7GE9BengHKUtZ76jrwstTld7g3whkwe0nufZPKwszcjSj0NzG
Y0YgWz/TH3a8Q31daTQKKyBwfZ+oqA4VePjBKqs40S61Ois59QCwFJ+Emt/6ax+2OyoaYCBXZh+Q
JD+JMZhoFEnreaCYKHtU/DCjnFwtorTnNK9KNphkC187ahfPNQS50ygGfOdmhpWjPkV8whG+QUW9
uJu+jus7rReLEXDNAUNvLdiuZXGifEjZAtJFxm5YVrx0CVVjAiovjb6zugl1Bg3F3t5HHopVaCpj
ZlccE4jdgbFu8cgpSa2sAeqWbWuXt2GNJgs86Ye+yxqAHD8Tzro+UACHwrgSqw5/AAR8jcWtkT/b
qHvc1wmO44H7nDSMtObx7wWS64tcpXi1npS3OMx99R5hwWQR2AqXd8kna+p6HV9f5KqIVCxs0GWn
7itKN8ivpdQ6QOou/o+z0//4Nv9PNCTvf18rw7//C3//JjosecrU1V//fSq/9WIQP9R/rT/239/2
8Yf+fddd+KPqLxd1eu+uv/PDD+L3/+f62bt6//CXnGM+bB70pTfny6Ab9dtF8EnX7/z//eI/Lr/9
lifTXf71yzehOSxFzhdaCv7Lf760//6vX4DG+cNrXX//f754+97i53aa0/5//y9kTL//tv/+kcv7
oP71i+v+E2DFdQq+ei6iksb7mS7rV5zwn7/lEeh4Y5aFsIpowEWv2L9+8eN/ok0DJTtIHgGYDN7E
L/8AluO3LwX/XHUsQKlYjX/XDOSX/3vrH17S/3tp/+C6hWsXVwOuidMcMeUPOx/4GCz0FQGIshTy
6tfSSkJUg+YJ5F6G2PpazFtHNo+sWNRuEE2w89yGpwbGZJt4mDPbLW5HmBruonaRWRUxbxMJJ0hr
LuKsqtvnwjXhJgI/INdR1RJrmmxScOFt5moB2t+h3qnzXLXrILKHTm11H4EHeAiXriBKiJgEYMqD
xPl9jLatLt77wW1y0cXwiBTFcg8fZHmI0UlK3Z6zo1taVt6VA0IDjWccB3CTvoey7Jx6KnC3S1Xs
VTczAqzlfWAlXyvDGXp7y005zTeWM9cEvonWloVWlxcaHc7RsrzTHFqQwbFkLwnj6LAUAGpvmqZo
t6iZ6zOA8fac6qSKnygTwDSooc4lwLwvM8Rndx6cUpzMG8pxIqBPgeoBvKH91Fluq3GL1lMXo0GW
zj28fXyXjq/g1nVgo6+j0xKqHrsYRDPcTkQbMgOUtey7KLGeIOtarI+zU1MOUy8v17YK7JzPC7xz
W38qjiUGo5kMC4eljo2wG9GQZsaUU5tR6FTNSLy4AINl3ELbyMqZMN1XDNvoxnIMeqBl5VsDCccI
kFqK0R2B4I8ech237gFxkCa5hRutyFKU1o3nJ2Cijk1r0ggmrXmh8Or8MqxtEvUUgmPagVkM6WKn
TY2O3NfRzHpfMdPuZS3Nbu6abxCovYhmOSGbDfNG+OZHgzhFamZpmYqqkidIbByd7sGhu8pRbTbX
AKoI2YwpqxWsyzSUSknEtHkzDhuOM0wP3y1tH0ERIksHFR9aDh4U9nwC9Tv/EUrJfD+MwTcpu61l
WV/maNm7AMKBdHJX98uWzzYYUO25TyLcQKPwVqkJ7zWMxC8DC33Si6U/9BigpSFlfjYreyZx42Qu
hTtNKMejC1verXba5N5vVQaXdjIHfW6KXVJG+oZ2XruNHUtmPOh/RUdqt0DY6h0Vt1+mFevpQpCP
l5tytPkeE/DkNlz4jDxbu+bFuBq/zrNrawPTpOamAWw2t2v5MMimgzlHFz8ZObQPs9FhykcYVzqQ
f8Dksh5vVz9yZE+ul1M/YikPmTlC6TIiM90mQFfs50nQvHJLO2+qZn7uV7JSFSgoO3dNlPfSLvYh
/Gr3btHEb6MlvNMEeiAjle7G1Fbdc8X7L5FOFJm7IaQQGl0tekaYFXE7tFJZq7Tyqzc0E3AA9dLZ
JpUXZy0EtYDKE8/j0stbm1O6124Bu/mGNqlQbk9mLyiBSRy/mUbDlNb0+FxFZViqjY1QMdhjjFZk
gUQD+1qVvU+Sxsb8QDh25jYiPHlQdj0vQzffBINl7xod8JuaJeEXtB0focIZpYOoHkvUGlbn2WAC
xknqJTxG/BjZeWoCO4tg67AHjOpO8GQrGO66VoYUtZt26rR4rMy8OQqPsZ7kqUWlViaPom+TvAI8
Fh7QKBH8+kewVC4caCae1aNrb4KYirtC2jfansItZDvnvbdE0bmEUCVZw/ShQ+zHGvThF1K30Ukq
zAjKEHEWwgeG1zkQOWk1xrtQuKfEKbcy5tumBDHKCsd9zL1TobDfhukbkj0vRcK3MRN0TltNlyJd
ijHjEbsJugdm+ZokQ58vUCPJadlGmNDX4U3RB5lnHAzyJ3Ce2uQwQj80TWADlo0oAZ97uMBhaBGe
UWqUDwlfgk3j1M2hK+JlA6CE+A6bkwjuePV0H7RltbOhcfsU2H1e8jkr67BMWQ9+n25fjM8XAhYF
CvfgwMcG7qfOF9D2ECpAuFUN9ARssWrY+0Oyn4GxIcB7l8AfzhDM4txWexm0hznmBIVADHUP2EbZ
NS/WFNU3mTtGzzPaaFC/x2QOMGa8g7qaU6EHhufPT+4wQbsS6ls76MuEgI98HzAj3drQEtxi0807
kCNfx1G7OB3QOJ2M1K9B0majJ8aAjNMwYREn433Vt+9Al9KNEarLq1GVuVqCtB+n+cAK1GJR0xKT
dC3s1NxbY5yd8qh1D3Vpc1/Isk47h9+1S/wYF+xYOwIfzK6zaCjvraL7Mnkz1OcUM3noQtA3oKJB
wG1xk4g+adR2qQtAL3E1Fo83qPEuhE4hYUZm/iLyGg/7NsTwfWsmbzkllTO/jBSd9aZZ9nCbq7cB
qxosD1tnDNSgg8fsHB6GpNY3Jh5C+J7Jqicsxoi6MIlLGLjiIDgyFJtix9DBJCg638YBYn2W6h7b
oY8P3ECuiDk4NylY1PupLwcQDGBlIWQ/QXKLP/CB55gfqwPatdtWDM0OpYF9gP+a/6Sc29GtIN6/
jGEGtxyVM7+CjDpoODdD9WWJV69au0A5UQl19iB4sysM1lYPHXY21CzDInR2EdoS97oGGxLZZLfH
GeHvGoQQmF25ycbmXclS3EK4DaepkCnKD6BpLFrhp0eC1Awa7oE+2S1eje6jZ68qt16ocukPMWkd
oEQEu0to+713o0yCxJlqVnxr8CyIjtWXhnb43mqeUgyRC7BUyuJNWuN0piC6norKDtKwNc52Sdh8
o+xOQT8zlF+Z6MeCtEtf5BESsTKHMLGbLXG5axfqpWjLAKkisJpmqjcI66+TVBsDaQRTWselq27m
+o22ODCrt0Q1t7C8uJNmyAHW3QZVhc3GvHPo8HTwXmf43fEqeKD1r0mLLkvSbGiSfIX4dubUUNmE
Q6m3r4VeuzrvFmysRyXufO3tZDtmXQ0yKZPoK9qmQlz01HkqZvuAuXtGnbknZdTvw4q++rY1ZqUd
nuXI1I5NiSBx793DfQNHlcit0bNzNY5DXnZbaPNsRNgcfEgWy2Cj7aTfTuhXwhDlDlPSrOncRyuZ
3jqbHQJf3w7Kv+uFvFdYMHAEmojqE5EN3jLkQ1QCqjiJiaBhubdWL27umBLyjXCuB6uS3jaM7pbO
7YD9wDuKxy5tWv41hpEXYWX81aonNx8GLJdY4XgYRRwTib02k9qO2g1OMkHGGn6lGG0G+wqTut1U
823N7S+L7DjATc6SFnNxLyOr3PkhdzJtFQuRs/8IBqCX1rbReeSV8tz1+F0hmqXfSqv/CmmTKnfd
Bid2XwfHABZj20SrmETcpCHri03Zs1NrrAtLohNY/FhcFpjlsv9uWHIyriQJiMKJYptaIQWTkD3y
yn5I0Y7laST7NyRs+B1o33UyK2NkTBZE+N4aR+E9VlATxUJrCerqV6gh3EK0/Bu4ZY8typhby24u
yM66gwCb4c3rvYfWVvhUjUsmxkhoPfqt8xCPA5aSOxZ3zjCdJXPOELra9ggGgwBWImq9jUaFvzW4
0M4GRvfdjLR6TBooQJfVRQsfwsHxpjCKn5YGWU/fhKn2B/MV2PD2FI+1S/quS+5a2FRir7TyjD11
H7fN98mpMHZ2LFhBtfZ+NPWch0FkNWREkzVDazAE/nJYrUj8IJc2PYphqBfS+NGjsuLVchFS1c8Q
64t+BYI6TjG5r28KWbGMUhzwAE/XeFOxytjIEcyF1JkzzR5B164hyKc4SaDIlIowvLPNYvKipkgx
KNuPAnM/tNDcW1RKOoeUDjRdijPwCSUkRthNhJNedWMC0Shk4SFr5LF1hm6DE7lP/Rqf0REegwO1
9t890blA9YUWiQoXUNzYQuiFixTCIR3xj9UkjxR1g+Wu+ubg77RHN2nG4+qyljuRaFFBBfogpq5/
nNky3I2ApBJAh9onyzhopUYSmDDa4nHwiCZ7nJbyaPcJtAKgqEkcA46B12AqBIB68jXuSrpR1BXp
gJi+XaDLl44QU4MSUDwCZCZEVidCH7qmbIj03Xenm5LvBvtjJDWtzrwBNBXNYNi8o6dMJpt9YYAQ
bqyQOmChx/zQClALCY10v+97SCLNTrhkGiB6LNKk/+ZCknVTD+bIO9pDv6R2kude4xweEytMfVtF
B29xWSbi1uRxvEAEvh1NqvGpXizIhEOSWgbR3Qzh7NSdoNS8Dip2OpxadKucwtqBTFOkkzKvk5md
jEad3+CpNvquSjqzo/X8hS1twzMJZRAF/RQjT4EJi7u+rt28byKzBZV+zsE/XU61hrCUA93NrYH1
1FcYProbHarp4FRIBtLYRyRupGunSU8hhFOL1B3DKYML67jRfJCHIUmsQwJxs6M7LM+RU9uvoHc6
QIDq6WVBuv0yG+qk0wLvVkT3duvEvN1F8JdNBSubsz0H40IMlfaxkHrIHA6iQR8Vw6kxBfBg4N/f
ycQ16zrqf4weVLwlOqGn3lPb0uHnGd6VnFkuUe0L1AfFu8PaIq8jaeEkL9ydazWcLFx+S/jgbydD
QbQp4JhLOso6WD/O3g0cZIo0HBz/viyDLzKxgmcxOn06L7whCvvs1bgdCpsg5DcFBRQIQ4ie0NAK
TjWTT1UfjKSf/GAPOFiL1dp+wbgU6Sc0CgwkKA9ho6FiMCCVN70dH911R8518lI7Xf2gPXve2BLa
WZ1f3nt0+MFnhdTOa/mNiIL5hOp8vpejk+RK87cxGIrt6FN20421yrg7LQhHdDpGNs7taiqqMW/r
oCiJWKpnW5jltjEQxu4Zcv3B6qYtTpAFGnhpDGmx28npi7dYC7kbAxXm5VgEm0TgyLGnKNqh9R+l
0ELAtDVMCNgb6mA5uJcC863DCJbqvgBg9MGjidnJaGy3wiDbzbhcgjdXJuZBOJV7RqIW/OrFvbqd
bdBbkAR6051ETEckYv53i/cp0MzjnnqdzGVRtA9t+I3JHS27e6mcb3RKslbuXXlmQqVxuPMU/xU2
Yf2hXTRLE9G1uyQa5CaJZIK0c6qsm0QG1kPjioDQuh5fPB9HrSUp/4YVOaOR0Fu7Nh7pjaVLCBlX
y7lqPfqGB18dMVAHjK7w59RYfbCN66R5agKDwFq5gkh7eXIVR7nQFPMLa53kjU8Kdcvkyi/zWPK9
gbT8197XMVKpwkHYGfu5T62oFTujnawWYIKPWjbfBWg9ZaqAjR0QlhygMHttNCx9mYh6UsTwOP7S
wteP+CFVR8U86uZhbNnOVvWDX6fAKFvnGUkt6jqMIt58H+4WyP8b/YXOsuWE2bM485CL+xr3uG2g
kRClATX1jfH8KcoDLp27DqnfvvRa2RATS2iQ+AFzTu7cea9hWbW3c+POyB4c34JOYeOzPuVTMT3q
Ga4wYApRi+XQN7y1S6d5sTrH30M6ezm3w4DK1Imabt97sYB2HZPFE5uAFCcYFUX3/lIHl0KzOWuQ
EuMQiwHlgSpSOJAxqKIjdBHKrXC16VIpGVjOYGD/GjSRS+y5ACxGUpTQ0u3yAEocmXEAyGEu7GO9
CvIjEPVQBxuSXiVBR0PWRwiPCCtFCQ+Ng2S5bwvpPosatUXL5XB0+wItG5RWBMdcEmUFemFhyuKw
z0BPQlXtNMuwdYv4PWBiP+oEGqda2Ij2vE19NAIOTNsjhOdEd6IdzAUCPR7mCgVTZR0585763kl9
6RoyULlRKEc0HYoHaKh1Ox+5V4rR5JDqoUflvsz4yPCbN/Gy7UFFbO06LRuckIX7gLvYu4F688MI
9Cw/ByaaZTqU+7iHN7dYl8GbnMa0ipxtm0ypLkLo/MZETbcUqevZxNGQBYFFgmpJSBnUaY1jXcCx
OQ3KBkfMVHIX4vG8zfuxSu35BZOQh84smdtC+MTET1CezUtZjJDK2U3NpR5woI3+RMIyPAfLIJ5Q
GY5be45/QM+QE0i4zekYB5iraq9Ea2SUkI5lYXhIdB2mQOVuYpt+myi7QIPYgDhb7wIDERXAM+GO
5ZqRlH7zgu7F6g6M61SFz0gSm20wl3yLydGR2zFqRRYcYy/4FmP4CcFBEGY4cJ3I4O0UItaK+DgT
Hmo4laUVty/GRfIdibI94wTOo87MqVOhERhNMbGCDv0OFx1LjDU3SKJglIeAFzRVnRZJZbKYOz4J
Q+R5dhC/e12dlZW7QXcPsNSeQWu4JnMPY3bhynTuikzXKLRpcA74mFVoobTAlBbl8B0AhLsldk4J
ynjdJc+8WCpIDPns3KME3GCBvove98i6HoWz2oMH5lZQg9okBoQDIhZlw6u09DCPeIBf+cafOuAN
KHD0IJUB+ity6Ac+Yk6ZxwwTvCE4zgn9GsU7WUKIFfTTJkqeFmvtjcVHZypIoiGb2CKTjbrjEo9V
FrD4ueiCs7QwXO4hLTAp685zva0W87vN6hO0lNDqcmeUAmHum/lrWLZQTzMb8F9wuLe3VXHTM+gr
DWVxmJr+jEz1Fsg2TqBBW+W8iL/IMpgySNojplMYCICoHUN3jHSFuzdGQDo1LrJyClTq+kvWSGvL
Kw/mgb2TkAQlDBEw3drj1H+pii4t0HnMxnm4qewOKteQUHP3Dup+1IiZsANBUOBB8gcTDhLMC1rc
vofV2OZ0jA5o1fjE7yOEnx4DKIvXO0XVIYRUKxqHRYBsSaSeVSFej6mJxW6K+E1otzvj3aPziLR/
mjedwGlSTBjSTpwTjkeDHpg6NNCTG8KhI2qIwrSZ+AwtqI6YzkYHa46CFM2/+yluNkOtsNcC+FpB
PoSgB0HQKNuP1If7zHRePHsbSiuj4fs0QXew6Asc5sl3KPpuvapWpKkvHXDYhPqLOtnwLH/o4Rme
QfEVoVWOdTpXwN0lretnwnfLXVdAtAfAvQ5+lOa9cTW2DcPqFtYJbN6t28wViccx6ylgDGixaX5g
UmYm8b/0/YsT03RMkjvgElJZJptI+l0KACPcZLLekcTzH4vyJinB2xj7kkx+kYUdHMWdbJKvnXOJ
S+cdyflEBkf2uTXE9zX3ij0N5qNoJDa81MtxHv0sKuz7VskT4NEohV3xK7fnO1Qg+3aaXiF3eWOb
18QdzlwmOCsh4ZdPA1KCwatfKxC5GcoUqJJi2MKGtCn6Q6kVDtzZerbcU2l1mGnMaW/ro90GJG6X
bIEWlmurLAC7uOZ7ePjueL/QY4/vm/Tec+a0xhlCzQYShVZ/Aw1MhiTIP8QQqSiaZ/QdSF08y+l2
DBFRouXRcTU6/WpTJtsRfdEODqCFAdwaTZbZjtKijU8YqRCmj5V8RSgiyDkIehBAu/QYYpxLZKSz
P2UmNKm7ePdh8BzrIXXcL4H5tR6eMW5BsYdyEOfBgLgrlvnYq5RH3WaI3wbbSiErlsIBZ2evyYLi
t8pCz03XpIZ9YoZ68nW2BieNRXNcbB2Rrkzmp8E3XqapqHMX05q0ceOnkSX+hs/u2YeG4UkOPeoQ
txDpoi7+HB3aWuS+q+8alHibpOzrg99h1oD8JbNY7BxFMT113XArK2vfy3Jd1RyvjCUtikY1pCwS
y41f9NniUS+rdLRjNspQt0D4M/FDtfhhHlpm6nAPqO9MSI+uo7/ywCsp+mU6OnmterInn+5iFZgb
tLP85gGOmxccQeh+RMhkfKZvQoRGYDHXSK5MfFdUat5CYLdLF0ylQ4RfTDTeCkrHDtX88DDZz3BQ
ua1XAzzQcdKBeeFduSThHqNptHD1o1+jOxyirIEpHInmxckW2Osq5ZubaAo2yK0xr4MuaGcIZqLR
BuCVG9e9BzQ8791tXdZmN0xzsgHKc8rBiHpiC46axDvalX3XdS9TP6LD3T7VFrxjR5W5qgEC23YO
U+VvphYTNr781jR1DT2UE53gXhwXG7TCq12bdB1agEt38u053NeqO5V2gGZulzGbnTs0ctFmoSNJ
ePLQLk2FWiaY8bP/h7vzWq/byNr0rfgG4EEOh4OwA6MkipKsEzykKCMWUEAhFa5+3i33379Eu63x
HM2Mj9otU+DGrrDC972LUMyg4m468hTkgppStBZJT4oUmwx+jpUi0tJR3d4W+XVte/OpXXRBHpIP
J3ho41srCj7VVVGdlRrq1Bqr6L4L8vyqCpqk5C0kXiCD22gQZ5zY92V5GBxBt9QKn3t+LPbsFuLr
AudC49fYYt6xdeqorR6taPVRYUTjqfcZPe+zCIOqj/cCfZfjG795xIZNZJQngocpMwKtYvoH+P2i
ZTsMIcHROmUmgQXkvbuCoPm99uH5zQ1kFLK3d1sdPYmVGYf2crMyxeC4u91H3Rp3lBIeG685Gd52
smT4dq8LN53MmYpVtFDd9672MnzrENbNil5tOztxOTk4VobpUTCmpUdNkzj75FL8RbYimmG9tdRk
Z567Lpm9bL+XhNDxXofjae+b51IzBcz1uK+WhrhqNqunOnwK9uFt4FUNJQe2k6lvq8J9DMkUcXM1
xwpgPTeAax3I5c9DO3hnsdlRUku3TEY5POSr0Vf0I/b2Sk2NOEJA/NKGtPKA2nYWN2FhPuxhee52
2vC9IBI2NautxqwRbqzuvE/NorkxAkdzxKz0EITRlVf+Ul9RYssPa7/o4zLkfhq1CkWy6xyxmCWl
P/LfaCbE+vN6rvrBSPZ2Nx8LEVrxtvp3i2kS3fjg1C4ZylIil1bdRlGTXmtShZeW2/CWm7aKSwAd
STQP/nHo1q9ypkQx+0zyyhvHOuyqqJMRq0JWaG+8a1rnvqpBcPGrlfE4heI8jVJcFQNDCEu5zWmO
Djx2lBOcfAuOdLnLAwULO13HHLyhEofNsB7YfG/GilINdayS6Mq2soG5UzHeuT3OzWb75LeEjyMu
ezK1cbheW7N+YSxmfw6Hcrzae8YybMvsUsHT9qGyKiP1GtPLqn2uDiPyxvOA3+5s+GHNRhQNwurx
Et7VVmwDYUyMPZpSZ9tU0vWoHcyK4iuS7CEbC/Ol2aqPhiCmY3Lg0VrQHNjO2iawaap0CuWngpbR
G5t0Iw0pRr0LN7fLKBvVqHFbI13D2bjFo0u/ol/MVNSbESN+ftDz+F4H+W/tbBoHd9yjG0JDGSNn
4Bcb9zmJVEdyYvq3PQlwFY7jtQG28Ww5fv3Y70t4o2bpnceZejZCXSrM2nyD5Cu622V73/t2d6yi
qX+ZAnc+bfZo3thDET3DxmVWddNtnyqz249uP2vqngXVfzF8tozOJ9XZ76Rf3uvSfmcs9qUoyy8Q
9nv/sA3OSvGTjkXtEO9tw5iCfXpppJMyurzLAia3JpShCX6qJkKiQMggiMX3uK8RtrttiGrAXv13
RYW6VQTy0Y+IZ2o7RF3g5kumtnA/FV2k308bSrywEerRNtStsMzqM02U8bQVgM6scbsVPu+wd+rj
AhP/HFRY/xjteDvDsTrlQbXEjhRMIpAZfTgnE1MnzuWkrXR01gqeQX3oc9Fcql63fd5CPFxnUO+q
zZA+cKKp3VbJepkmN0ul0kiOV5F5owvzaaJ6UBrWwVBlOuEeZVWye0p33+x4nh0npgX7AGJkPvZt
259siffym+boH8mv/lZY9YMg6z8Ktf4vlF99Q/D/j//SOP1JfvXw1P3yofqC9urrL/qX9kn9chyf
uqeXqntS30uyvv01f0iyDN9CeYV6G+sIOSrwcdR/f2iyLn/kwgzCNINNGivLxb/2L1GW5fyKxJxJ
zz50H6ym/In6Q5Nl2ci1EHBhjnKxLIGn+iearG8q/f9WZOGeQUpPRoTM1gkvPoxXuu88MsbQ2FWT
WktHRED7y6+QGi+qT2SE4COuVWM/Mo3N+UAygvbBXgnll6lVj+ZE0rDatILd3s4PrjcONWUUr/5U
i4Ba/rb1N7LCiJxYXF3vQ1/4qVid+UFPPaVxtDoh5Eb7JxLEb/7iV5/IYaqBDWDHwnb+2nxfRQbU
zbpr0rVi4xSME37jyrWPmXmG0lMrwm6lgvcKkWhq6r69dSi3vZ1D2Rz3lsKvQpBBKmW9qVt3vWrr
3qbTaj0yI9QjT1L6NDEo5/Sdiu9fUrnvpXE/anG/fQsXIxoLgVjnokFGN/edFjcc6RoaumlS7Qhx
gOm2ZRj/PqyU4ZNKDH080UVK/v6Zrxx/fzzUY1FaOHCciwvux4fyJUVOH9p1Gi21/djU+oNcufMs
VEhJH7j3tj/6h9oxaWr4QXWQKPd+4sixftQD/vErXOCKqAsvHNrXHpIAA6oO6L0DXh2DzEfiEmuo
fZ82y2ForFcGt6YKx7Tc/P1oGbWRNdreEsztoPV8XV6XleVwzjZfpCCUrR3jZwizbyODX60mcDvU
/hFmwwt4DY/fgw5JcRfwkpwP1XI7L30yGiDLJ4K2bo6ZuZO09b2vqmQ3tytb+Det80JdPcYTlzS5
l2r7aBTi2PKvO5AD7FypE/2miQMM96PEpzIog8zxYZx/Ngv2L14ug4AiC+gM7kbUzj9+v0NZd52A
IUfHuSfq3EYBYgFRVtRQHFmMXZ5/sqAuKvUf3xX8QyzVFwYTjsrX1urQW9xojqw6BQumD1Q8rk0t
62O/rCJrRZPf2rPzzFCiIDbbfs3CZpdxgM2MEsFsxGg//OOE0u8nv9afXwO/Fc4SzwP2w913UV9/
t7fmCHeEOfNbReO2JLtb2kkvp/HEGdtjJqEn9c9vx/945/1wM94vX8dpHr/+gjZZ/UI/7eVpQg/8
/4JM+buV8adb8n+O8/OPCmXuxqeLCtnwo1+/OTo8BkWTo+BU+/dlGJi/guIAa+v68A1ChPD/fRna
vwIx4/JkJ0KiusiQv7sNXThYKIoh1TAsCPLef93e/xsK5W/UmO9XME5ggFDwF/HaXPBCr9aKQUNV
B1jn0261xFvPXBufHKA4rTizGPRlreLsr5V4P4dGcWUhz9qPngi6hFZr875ScrmC583UjtFEt9OS
a1fbpQdT1ZL+Emv0auxz/AQMgnhnr2H3sIQq7A8ctP+iDvyjEO3/+0V4udH+c7B2Vu1T91L9uBIv
P/KvtUiIxWkAIMG0SVlslOn/Xou2+yt2HECnfCfMN4M4+u+16Ae/AkHkvsQUxTFuhfzRvyIz3/kV
pCbRHD/DAmKN/5O1+CokcC2IS/xDeZW9cHHq/Hhs4Rr1zHzulyxA9zX2qGZ1PWzHAbA+TOC9hXgl
1T+yN2O44pbDs0qyRtZ02Ws/PnP2vZI0Wioa9Kp6Qk3YHazVetuF4fJmWU3vJ4+77Kbvdtu3xxF2
IlbBqQDchG39/ck8mVPeN86gsg7U81G5ZJ+jTTpm1tL/41DmOP1r78FfPgrbEb4jnoZF4sdH5XML
MMtqVFZYBlLqICo9+gbgu2KTdnj23Tr7i2gOw8SfPxeczIuR65vf+MeHKTH2TBjuVdY7Y3NXOuN8
ZH6B83lAi4PuZ/XTsbUR1tn+PN66pAU/ef6rG+/be73YLEg5YBzxeX98PpWW3N9aY8wKPxTXclaX
WYbjeDPtc011HnP333/ev3weuiaIBkCm2DQ/Pi+iMWPbwkHZm+doo/ZhuMW3vlybKx7uqDX+jx53
AUrZAZZY55WTaRBztHqFO2YyMII0gqvFiAuidMVSO61R2P4kOP+rj8f4MZPwz2KwyOs4WWlZddWq
UdeHm4/0yLfeMEc3usUdOdyvtvPPyDuMqTIDchdwnZcTiOkQr76+1qNN7DZo7jsq4m8aRakAa0qJ
HLGrfvv7b+4VUf7Pz3plL42ohdQdWr5s7jp1bvy5S4oWL57ZVF1sFMVMAdV+s1n99jaEXHEn1829
yWWOLvfvf5PXG/TyoVmwIP0xCaF9f3UWrDVTCUTLL6IjwaRPpob0cVRW10gp1ue/f9RlfXx/7PAo
mzFEF04gAy0gufy4XEPPkoUHpSpj4AsmuIo6t7db28NEMhglalq/FPygyMpiyA9//+jXJwMcNMJQ
dMPAerGZRq+OIWk1EXKtQmTiQ5UZdy6p5SfjOOt0f/iHD+Kk43LjsxCZcIJcQvXvgt4CFIaRozDM
mrUJ4559lEx5MJTIfXAciagIzmGDtcdg1uonObXz8e+f/6d3TM3D5TggE4eM6r22NC6VD5yqp7Po
tkt17ZS+eULdvIHVRUI+FNbLWrrTudi74Cdn35/e8CWbBWUPfsiEMv+aJYWPobPg+rbZ0nbjiYfQ
YUMnd6UHbaI+VV2CnWQ5DlQ7Uqegl/H3n/vPj7cJDEAvcaVxiQaXP//uvSNdI//JVZmp3dsPdoHo
xMkHN3Hk5FuZ3fp04RxNr9qfpvDUE170P9lIf37zTPMjp+f6YfAHoxN//A1U21VmOYF82pS8+Ozq
l8rtnQSLfXe0xgWKD42gw2qZ40/W9l8/GFrlhapKRH7Z4d99dAkYElmHxJ5UW7QHmZWRNYjzQNI7
3V1Rz+7jppd3iF6rn9ztl0/0w34G9M0DmTBGREYC8Wo/mzq3LNQrfRbUoUqNTcuDGQqVmMJu061j
/Uv8Zf/8NV+yyUvBhkYX/IIfPy1q2HpaRt1n3bAVN2uJ7UX59nKWIsLXomzr3Ups/9BFXvWTFf7n
90z8GRIdXiCGF/7Nj0921jXYlElK7QjmyOWN0f9WmM0Hqd2Loc91zruFuLIwvX/kUWc3Q54jOeIA
w44NyfrVwkIAZ7Q9VwKSLHRm9Rpambl7znWoHXxzkXH++530ujZ0ed6F68dXi1b6gtr78XNWvWFH
Q62MlCbJ/kSR3UoDu5woGVRMxg63fLzJjQDVqmQs6E2xR9VtgKfyeUL+lw0V8ysWV7tnuUr13nDH
5QSSZf3Jd/GnpcceB0VymYt0YWu/Zh1i9mAsY47GxZcls7wWOuEufbkTFJ36hMx9STiLpuNP3gxk
jNdL3qYozLTIS8xFlPkaO40hfpgKIKfppectEtNbxv2z5fRO+7tL+2O4u8wg3m6YsWSY18VU1Q7G
jnr3jxhqnfYo99Wuj9u6be2DqrAaenRXXZN66Jzb1ec5n03zjvqzaz3k5SzA6I9K0rsdAGdeNaCt
1Sl3h877vNi67070C3dKl0qPxkQj0SzMTARtvl+FpSPaE7Z+c0XuJdV0MOq2FXfO6oRPatiF/zGf
VFncSlSUMs17R+OPKioGFNXGND3T0Nb2lVEWy4ddK1TK0hglfR+WeoXPZdiBL20z7ebNYR0IIKZu
tjmta1Pi7bFCOCXqO9ETHB5gmGiTvH11vzay306d12HmLGB8JCFdfi+Zl6h4JEEyaZ6K6aJqkWuI
qy4yujd76aAMMcohMlPZCp8+0S6Nm4FDAE/rJNRT5C6OPJTeuCLNI6w4DwWOZdr2C32YHcjpJ9qY
CHaGAAXBuHv5Z72i2bkqKCai+97G4G4LmSyXruRCSMrC3JPHJsrlyIFWBgwPcB2jR1PedkgkF/7b
bKvs5jjaunISVdnqqRsFlF43MCYa35iZk7EWGiHrNOJzYJ7n9oRxbbmb+8BfD6tBpY0JbttAi2+W
JXPHKpSdibbkDDQTHeoZ9ot3Y+0DvSX+viGxwzq4Q4fQ/84ci6k72mMYeWftG9Oc8Lkr5BVrSa0k
Dyv7HOTj3t0EzArU6VyacrgqC9PITEHj/jh6HjPOrN3QzEW3K+Em3qR9/BJ54d8FLe4gepvTUKXy
MvQui8IFrFa52hRahrIM7cPqb0FzVbk1yvPS0OrApe/kWU1QVxypoG9raukSZYupaNhubjGXmQEm
Zjr7TGVcsAwP4Hpawtr5HFmoDA62lvlXpO7rna9MEw9p1DA4InSMIkoaYPXvHTnqnAF+kkBcrHY5
XAgRuWAG09JjXEFvlbnjZHXIVB23O7jIk947XVHxNYxTXiRa5dOBKatMQ7Tn2mhTa7KL+q25Oiqz
vWYT1Er3ShyFXU/h/dQj0UOK1Ks7zGJOcT0Qbj1gdjSMuOzh4GGDMvPwQdKLuJE7bdEsQl3DE2hR
hylDamcEQUIXyNTKyhmPo7bwGXZz3R9nz83fMBdDiRMRRI2rQdYL22lQA4Ew0+iWGMx8AGFmoxqG
zMGsHy0V5R+4z3BB76UZ5ri3csxuW04v1J988DuibR0HIZY9I70pdP/sF4o7igjVcCnyRro6dGY9
LG8QNNfmW7tsxZBR5GjfXtS4xtHpTXkAToY4ta3GfuJ1mHP0Rkt/iN6Q+CBWkKpy5C3C9e0BR4rV
XEXCnG+q0SrHzEbK9WVDabMm0zYveeqFfX7uqg1X1EbIVidRZQX8340N02YBSV1jAh1mI8lzZ+vT
LhKzzgQUAsw6iGwNxIR+8VJPtrlnzE+zb43WReeMLKg8LZqKDdbK0Lyf6OLnNcbJElUAEx9zr0w5
TUieSjzHU2K2nRcls6it8WNhVD6CSqnwVizNRZcTDsFU3s/SwtdujaUsrxqxyunc9yvbHJ14BGgc
VaNKCrtd14OnJXbjVkTe3QynTj82CwQuQhB8hcd6AujzzvUGb0nd1pzqRGsv/CrMJad975MiZ5U/
5E7sj5sZb7VaBFxguT9MjRGijOmsDfCSMjrkGgEWVJyTOJ8bKFwdSo0IMKpEamie0SvU952WXZvi
oi+c+9l05w+BOQbmqTDn9W0UFeX7PNT+J9EJMqylU8qMyYryU2MhQ0THnKNoK7dGRrEiMKzSFdbm
kPnBtjYxoxN2P2WKJkK8fKnkzr2zrhjhddU9NkXu6azKu/qNP9ZdFPdDCbg/FHTFMzmE4mHrQ80B
qn3rIei64ouKFswdBIjUzXx0mV8bTTx57iEM6TP4xaY4dBgcaP7N06LObtSEaFzKgDtdMawjwctb
fBVFM4xJH5pVccSzEDxGW1Wi01qtBj5EqPMck0++7Mjz93mOZauPm4Js4+NE2ykx5dOD3JA9xao0
1utduTb60Dpv8cNMW7EfdW4jAu/6wPg0qn3/vRPOhneqtn3rNO95mCg128hkuhIVsNAjEg4KSKI6
sKQ4lgp7r28ZzLkq2rO58dUqvektdmktz3rJEdGDKudKtSSz4Ny6xv5XGqZ9hVPDxSyJq7BNHScP
h0Ne52yMVTnehh7C4SaawWpd9OBWUKbherHClL7T5bErFmOOC/pvPftD289r2aobs2RWmld6zXAo
ty4KL+CG4aDluNXp1gukqE1U7c+FtRiSLgzCGuSuK+ALlG/+/WAP4H6j3l+8LDAb1I6Fr+VE5rpi
JReluir7/qVwCSsyJ+iDOxoJCqGGaJ7moi2vlFd2ZrqvvXvR3Hvds7cwT52wzC1uuQXVgiVeB8+M
O1J2HA1IvJJtttEWTlHrYlJqxISKZw8b86aaBk9ltR7VrQtq6H0RbMNvrUYMFuNgC8cHHax5dJRg
ToYkKKzixZiL0D8aMCfLRwFa/h69Srsm4Fh2hHYe8+PoubXNFw1+4jz6xexnuZ+DaVj6InqvWdYu
RmU4cMiIL8WXvWnGdPSX5ksOwRdVqTWXRayYDLVe9ct2iXMdQh/aKYhpV0K4ax3MM9Nk3A075LpH
zZU5Wdtvq9T2SYYNMqzaxQWRtHzhIpW664xsQeX7WGzBcrBdDpdsRZb1NZ/MFdcy5uo1pbgWvdkQ
BZanPVgsilCtGaL4hqwWJEyd1W1KxBRewW4H0LaPZvEWuxrflgrRyCQBWDTrlt6zUod2lhjn99GJ
CvymIaInt7W64mj5Rsm0Xddx5LVhKeb5VfuCPN7DvZCIbeP0an2G2JwG2siYuNnQZmzviy6ZN1ZI
fTUUbfRh7WUc5eEz0aTr3EIUuygGYUChZ8JAUu2wGrxNflysrfrQuRUMp2Lsi4bKYQCHapnc7dHA
9ZG5SxW+7/b6oiwacr1elcTfLyuBKAUhv7Tfd8ZSvEcArnoC/FZ83GW/yhfcjKAm3Gl3DpHaNnHb
5T4u9wVNJZ1hPDYN0W0xTDcKIecNCmVP3i/eOFzVOVbgg4Q8zykGGWI975jkgzgSWpx2Q/h4DcCY
DHG7OBcuhbf43dW49z2q50BSWTDWQRUJErF2PJT5ZIi7cTGX8hCiD9qT1VfLfJLQ/SSN5rYpT7qo
Vwfci+uKcyvDXSSFWFsroQC34iL3clgdZTeG14S8U3Wqx2hfYpqr4Z7sdjg9RVqgv0IrhSG1wgpx
bZMvqmNTjILIJsyLEzoWBteCwtD4x7fSORmr03OtY/+Z48ay1LPhzNYXORULcVGBi2WvvJFZKDOa
xGQpXVEkVJWs9yYGKh37OwSVpJ1QOMU7PiRk6W7Rbtg3Z3EIPHTYBgZCRIZjyIINomHFce3u/Hql
XUb8heauOH0aotzEnppwyTadhzPlVFm/rYeJM9EeLGZ1Ky7GEwwfucDqiXhmp+3wZarcQLM89fbF
KF1k2XxrnHyBu05VWkpdb4jRMH6nVlkNFa6CXoh4WIyL36ANVibzCNvM4zGonc9OV9VPS0Mx6Ki0
qpD0z1F3W7V5NGabDCon7hen/VhTYenSqRnZoVU4Bw2VqtU+j9JBcdO4hLqEk5aL8TrwUQ1MowjQ
z4bDECEKC9cuseumFERx29ARCHdjfQ53KziayP4ihPuNN91jQAqZxSSnCgmqqwyikHUlyvYqclja
GlJnWhsIiQe8wx8X7q4tLUc8v7MLQTEx4EWDnMHiNsfo1Qogbq25uJlNqIf3kug1XpxmeFOKOXhf
bKa6ChDUYexacxI939zWAyM8DTOb2dojnZBqNgnODDQ5qG+7zInG9tQZymaOmjHPHxpqIkEcBHK2
kbpCHjn2Fk62xOa1sjCDi5kEYbb0MyZ4Ly/1SvXxitHayryuq0E5L2E46ZO74AzO6rbqnkOks+5h
zjfxpWaVslPceeauYH67TJv1ouBwDW66dOitromVG7TuBTuwH4NoQtKLJarArlIWYIfgytWHzp4R
W6Kg6c+G9tv9tATC+MI7xf7qBV094gcg92XE9xJd6X7T78hiZy7wHfsm5Hh2GTKprb439mg5j7aI
utgaiv168EKYEjNTtNaTsQSgrdp66981kKvJXVcvKmPGLVho2Su1jsgo3f2+HxtXcfqa6yNDrcXl
x5Fy8yst8xsA+PkHw2+9MVloFUG9tGzcai6Ai6QbuDERrQ7OnnbFTujLdB1xM1M8AO1Cb+2xAYjH
Milcjj/qu8xMmuzKju22JTvb2LbjKWodHBj7OhHSAal0BFuwI2KxsKRuhOd+eFATV85ISjenQWu3
VQLqqHzwBJZmHEKV+diGAvPMUPRhxiiHBZ0oPFL+52AoBv16UXQOKw5IHF7mwEyLrdoOkyzHw1xs
Ek37NtleZjkbKhuvcig504lb6zhw1mDAItBAbRW+GthXSEKRjnbWsz8z0/Uw4NV5CNXS3VTupMVb
U5RhDmuz3ojweh1tAL7CyUbGU3HroRyTxT39KP+9O+/MaTVGoGOumgOXg82eopigQCBsgqWIela0
uscOMedmXLVGuWYQS1H+y2WSd8AVZn2W0l6Lw6XoM2SVQrUOhcEOsUEMZYCesy/3JcFADWhb1H6J
Y7OI/Iw3mucPoVc3lwS196pkroWrDp7c5Xg/+4aqvrZVXXgNC4WzOp35VPR5bIdkaxZ6YKE1qonO
Qw1fNUbFV+uTt09YwqbaNYesRe2zH5mbEwrqbuCf/BGL/PthyS3YA+GsP4QMNbEPnpWv57zvQDMY
GwFdsq3V9nm3GYS8WSUnkl/U3ElmJeevbqP2m8KYd44RvKDrTbX7JaPfSxtrVdv0ykorwo7tprct
gaOtC2ZE/Zai8d2HHMOpgtJmnCX6tTlzmmV4m5ubwnTO7aHuO4MbPPYcbIl4YYIS6wUXGcMWajso
Th3+TMgYjRENB4bOBkvq91FQpbsxajPJVSMIzdzCOSyz9obUcDbxu9sawa2MbKiTGHX5SszRBWnl
LoOf+qRYuB8LKtSJU1CkjFkG6reAcliIysniImRrMkTUiaYVxBluq8/hHhChbW5p+I/bLmaGuQnb
utrmvQgTeJDbW8byFCXABHfUiTeD9Uotl5FHcRcCM7mJ/M3+0osRehpHcT1irOihvm3WhfXBz4xQ
XryqthKmMAB5i1Yjsg/cVqg1lymvySgmWTyaRGBG4nbLiKdyUpLt0oQTTbidiTRH0/NLaG2CIXpx
MRjrmOzCNLDv6LwMGOVJDklqwcg0UCRNWGQWoee5cfjRtK7X+ZZaQoAzYMvXCuuZ520pgKsRv2Zo
CxuPbYWbkk5f9bTZar4rCWrZqL3j40emnFZgpOK+JJEeW3AU0Ds+WKIiV8+tbbvBFI/FFDJLcLO7
THFPal/mv1ecvM9i8sPH0VCbm4gBMyZGQHi28R7K8YFHevoK60P/wenLccNQUuYvpYa3dpIR0yZP
JZkkN4ryQMt1cgjuiRB3ffKXSmxvFEYxTH8EmxK7J6w3JH7dyNmzh+gX23pSd7UqSjBNOGSe4Yhe
sGNEZl8N3QbPCGYh2uxqpmrBcCqi+c4HNte2VF2uewo3ZeaUnndTF/SYT5Nv79UZgpz5YeTK+egy
zgbr4bQ2j9BmzJchsDb7Dqo5JbKlrCYnNV1+8Ly3a3Hs5VD4B/zONQaTwqZtTa0M+8zufqFleJRc
N3ayFA4ENQAr1XFWDjlsPxLYxxgi9jc+1qOzrnXz4kBUibgZDOuZ42Me3hFDl/5J5ToI8dMQQKTU
GRrWO+lYmaFkJRqhNKSpLNKIeimUkW+Qey1sklTIzMxTDhUbFex80e7uG58VqSEJcwQw4xhoTBXX
1Q6lI3bNBWtntBJEYQyRKuUi3x3SU2W4J23CjZJzJevUhJBMOdEZ9QFiHrUGao8QfqSwA1LXZmc8
XFAF0yfhNMaSGEgw68NiLebzzAiFOqaESVvMQ4nyUENQC68hO2D2sN0JNbBVtysrNiKRvPYZ9nUo
hhm2Dohe4DpmEUz4J53LnoUmsFxxMYnmwFqgt9fLdoNH6TT3rbNvxDH9NKJCLpSdH+3Q6JxDWUfo
HmvXJ4taKBd/5qiDr8B6KO6aJiq+BkZRotw0VY2LwOhqvrIhmNcjdsfIjEXBdkhmd4dSZwza6Onf
wz+jurVEc0ZHHRgXX2PSz5hHThYc6YE+pMjbbFimCErZOFto1fwBZ4loA/jVw9L/ZlS1ux/8fFnf
dRdwCeKc3UcVXYRgnIJy287WJNCrFYMvxImBMgIb0aw4h+D8yQ8F4CSLcfAc+g8UbMYoE7vrE/ZQ
xnQPyz57oOqKqaRSHfVNf2isUlfYKhWZOyeFNRKf9j3yWRt/buLn80DiAmnFoSOwLO2RRTfdmz0J
seW1EalhZV3IEPsOFDKXUKP0Xioqt+F+8QKjvJ0g2fjirpRzSSmq9PYP1HJonoUmWLNyz6lrmCBs
Pil3oNLADMqPczQvXuLV/lImE3nIEBc4g7tYtxe77UjVOMc3qxcqknAWX2oOLIpKgauPmLyxpQRe
OBzXZhweeTuWxFbclteSVlUUB8s+XQc9IVCs7M47ciCQySzovedEipZRWdhcwAeR8Ul8SBI3UmxI
5IH0W+yASTozsUGi92G2Dpslqbx3hM9kNGEdbrhodhQF1i6sIKEDusw3U1Ppe6PK8+igW8tTBw76
pb8BcifCY7hjMjhtiymIaoophMbiVeN0sC05/EY9tyED2uFHp8XSDScdsFwS4O/tcjQGu30/QUcU
J88rsHEi/7Ew1szhbw3VXDfJDVO99Z3R66/r1ixueffTltZISO5zr3cmkFH5mieyKU3il6LuqD+r
3L2pdF7Yse8BW8USDqkuo8pV7vEUOHwN6DbhlAy2yN1Da174RFVRNO+AopVkIW24PpVwCb246vLA
uHg5lw9bhbuBIT2wa7adblAqp3D8ZBQ96bam7pDDqbSQZCNp7lRa67WsYwnFbD5B+G8/j3q0SIcW
1XW3Uw0/Ku6j3f5iL7K8AAy68IvfDPZ7F7MoxABqvTO8+A0ETV3YzaHQpfMVsjUYUY33/aMPK+Po
DyGlxCg3MG/JQOiaC9LPQXGWwDMAeBK1omRaP6FtWJ63daVOkleY8gy1Du1RDLumOwLVwwXOwt8P
d68l/5+jtvWzvuvLJmPilOyPEKmqq8YPcNdFxT6EJ6G09y4iM6o5R2dfvSnJlC3KQap4S4F7f+dF
qi4zfIR9ddQ4U+xboj8yFuiWS37twiDM31X0J1QKkcdcf2fGVNSOfJWBCh5pt0Re2mpakccetphz
beitLt/aAv7W3bxti74P61pG73p7bIIbFy7j9L+oO7PevJHtav+VINehwak4XCQX7zxotDVYviFk
y+Y8VpFF8td/Dy3nHFv9tTsdIEACHDT6uC29A8mqXXuv9axPIg8dXMpWRneZKaW8sURe4mByrcb7
K1nVWxkX7UrSd2Daoy52CZi1f50nu2UzeRwaxw2JqPo4Kky+5miHWxY5Z4ftWr0qBP4nJLjN/zFI
9ZIC/BvhrXou3spu+YFX2a0VoLr1QxdtosPFWESyP+xQ3jtUO7hAfERS1Aho7f4hunX9dwinbHRb
FtQh4S455/LVDuWId4ipmLd4SE4Wjbj73xfd+qaFVQAMO+erJWGZNsuv90jNCXRW+FRA8il9znzz
2YNoQPPJdg4zdz7GZiu5/OnLuXkVqvzs/UEqsPzafypY8GagSEV9i8gX5TkRuovk4yfpjO2WeUdt
bwLGUKxUDJ6z6lgaQYO8MaJI2AALyLyLOpqa5irLghq4iI4sCMauW7XnrDJEd4KGRQvQGaDObSNJ
cbh0vtL5CLGC0Qjf7YsVQxYDnQ22bF13SVjvMmhh5hOBmKZD+UvcxcmUaUkx5GQNbsp2GCGY5pFz
bjBCEnDS2M0josDpxRgyp6VKRswT50v0buTL4eOQZ8mw07RX7TWZU7q7ySaz+UAMXR5tBiI+vBMY
fDxG+Bwj51jMoftRcAaMyaaEFMxbG3WPQZb+k0NAz4JiqLLUsjmr4T9eI8NYwhkY1lDVjIgvJtBm
Xeqfk2HwumKj/KLLV3bXufqoonIs38swjexNHQ/hHtBLf5sllnVtx3GQrAnRMZ/K0rw22jFBNjTH
+hK+d7VLaLp7K49WwTK/ku5K1NKtbyKoQyVs7no0PkgHovRW4WUrLsw5Mu1V4GUj3tzEyp+0VXmP
o2lE28ru2AtFUzZPQRN012YV6M+UShxJBOesaBOlMx+01ilsAssnMvezWctSb91W8KELh74DTWE6
Dmv6urZ1AMnMn3dOEm6o6Rp2utaErTxPMdZ9gko+DFHui51TFQ64FLBS27hxFcBdTSI6dLew7W9S
gg6HD7IMeM3IK9snyCn0kttpIs9Y0hyEneHPp4xJ9VW+VNqnoC7TO9+trXRH9aqrLbPs7IsJsyNY
jWmLwAmdl+3tR4eCed3Os2sy3SqrvNtzyijmZD0HswOfjgpOvwQOFZRzAgKfMRpz49lsTox6y3qn
aJyU675d9oHSrJsnc8j419xwufaD29LSUCkJkZxg4QHU17z01Ga7LoqgFBt+GHWIZS0nR/fRqxx4
bDlCoARvlWR7RQIqd4soqUtwDRtxs6qRrvR6o23b0TcmVX12XzbMpS8Etz13oZcvf3tV46R1ADW+
/iF91HQ4jCEdVvAKIb85mkefDm2XB55kuNLEwcxpVUdg7zZpSHb6UeSR730CpbWE18T0nWj3e4nx
2NFs8vZzMnA3O+TsPA3p4CHJbHUJeUH3fOrKkfzHuAFGUDEET1b9IFv5NAks3kgP0pr0XqcWeLxp
r9Iei8MKzKnLzxt9p8x97Y9Wfj8UHY+K2YwUG25fF9kDY+cuv9Ge25R3WJJKFP9lyrqhJPI64jLC
NN1kXibvUrc1OIROtIQ27YTc8AslWOZvvLGXJnT3tvqqiDD/VoDseQ+0oxFPSRXM4LprS9EQsk55
bnU7gxH6g5O5OcpDId27uE39q7q3zMt2Kg5JTMfcBObFQrlO2i6DtTC5zCv9fSr9YzbY6lPPwZBR
Ub+bY3HvTPlwEDGXSuF/dlpUPmro/ZsQVPFNKwCi9GWQmowO0vHs5Fb0MMxoWLa5baT+Lc70O7qS
BI+RIbeq01HszUJZR/C/DJSrFJIhohpODJEq1m3o6g+VxUJYpHb9Qu3JwWk0vdui5vQzpt3Oj8Xj
kIUwOipI7aAjH5qg/lpynS/9VrVkOVtMirTcT20THX2iaypVXmNHASCtyHo2I+ODkYXL2JVBQ7hc
mJB5D3zQ9tRNmNiN8V6nat8oM9nJBIpwkGr/ckBQwu0ANoLDmDGlFpMxwgm8vr5i7s3Cik0Pemwf
p1dhljwEeNBTF1BDEdsKTwkajjxLm49WbOHcz5mJTefAdqBBWIQ8zdSpZtKeFIy0zsvpBCytsi4i
ShAuLfOCdOWA74lhGO0YeWerPoImb7bEHLSOOjuqYBHrM9iAzNG7mkc2dsuT3bCMZjOoVfTVjzTt
75yCk5AqK/OQSLukdp67o2s6xxh/8Qph2kUUDZ+a2cB0WQkAOK1LxJPn1TQsEWeFkNRWcQ+xKsWm
FWKurPsNbc0XLDVHw2KAkNrApmQ5PUU5WRjrCH9plWh63nSkd41lXNhZfOcQ9MjOD6w4RJCET3KB
rgdl626mNEty2JbIo8zBCW5bE3gkE8X20o29U5xX4VUfiVuzGfQ6gTqyIusZfrd/a2aJsepleqFC
cSC5V8Jpja/sNGLhHkNGbm62Z3SZ0bm0J1BYxY0wknJjEZ4IsMmJT6GBOoVtko3KyKv0aDTh52yQ
o1651Mn0TQbPpP/A+ohKf0ZzEYyQUll7tkIXt1Y3G9kmVmYLEkMuduZgqp61mlmaDA4dzClG6Ocp
OjRkAe3Qbhv4FvvBqjBQVOAdEBeR5dCPpMrBOtBpugLy8xHbUcyjQQNrBSeSvk9i9/mpi8bmrlK+
9QzrJf4UGk3jMZvsgLxbU3PByjFd0yevNohrgo8+hDWEB3n1nESys0ikhD+HPiZX24nOfT92MchT
ICyxl5NC0WVOk237FjiRbHqsokmmEwif9Py2ErgzWRpteomonMgcgPPxxhwH+TSSDHkgc9z/1IAw
39Z1kd5y0nDYJvJh2Hnj5F33VvhsirbYBrGxgNhS0lz3gJpr7zOnEmVdwK4gVyLo45hWC8UC5Ihg
aGidDf0KJKS3jskdum6tePwWtqm9CcHt0gqZjPRRBKhWcjvKSKzqyHzY9Jy9IZxH7SITixxv2Egv
ok1umwVTAy5j8Ghmhboq01hzpodgFyCXys1b+heI2QwT4cd3accmRhF7Vc6JR8nVdP6+HyoHZlCX
XCOYkfvI1qCEzSE/zKY2T0Gek3vvx862k0ptihiK0NobydJg0sRIGEZuy9LLmRQNhLj1GyHpc/Sz
g/jFyNtLTAbpukgGv2UKDR5YdHn7oUWlccCQMgAZjWrraKajvWksmbPrA1X6guZr2pPuZH1sG8sp
WBJBv68rF0Yk068+OcTAOD5yBB22sIkVeL3BCOWqbFPzgfHhvg0FxkmgOjQ9uvJoluYItIgpBsg0
IBsi1u4lRD//FNtl/SEY/Uc6rOZGysEi3XiQB0a91VVK2N1aVd5esi7u6YHCNe8cw7rrZGRv2WIR
E0YVosV21PuQov0WRmIKObuvD6q1s2Pq1MUO6LtgOQSK1LAdnv3W6PZV74QUO8UAagbCmkPEwC2T
tPm279BOklbgnZUQ30ZzLI6EWrAIt+TI0Krqu3qL674GblfH1mWW9+bJk/18ldgwIDcG01RzG5Oz
96UNpCy3SLSqYwDX5GoGHkVHOdqTiA2UJZl7yaPtqNx/T44VFVbsZREO+ZkokDozPtMTSD6aHUae
RIRNcfSRL0cHH8rshjwUxgHMolBrePVZ+qUJyVAnX9lTJZEQSum9r6GvTqhZT4HnEVOhNcEmgBtv
WXr6RcSUCoBXCEtWQdL1h9miMYehvA8WjV63YfyPuk6m4ylacNqZPat75Tj0XvPMmA6ZNLMzTR+1
K23tPIUcdOqvbh15JvN5L+zPgzer61yG+qExLdfdNaVHB7JwDSbzEGvUh2Bog0un88Fu9sXwnhMl
XMTZ8JE4RgOHtGCMaxpCPYv1BDGOgZIpxzttWgOkfaia37zS5JZGH2t/ihdvjESQkwNCIsCidbtG
73qjYLaF5xGNTxUHaNZo2DOQhNzTOsP0udF2k+3CPKFH2Hn2uCQiB2ij4yDtDp4ShUZhF9f+GR/I
baFm7IYjAGiEmEPnnxLLKe8ItgEXVJTyRCrweKpK7MKyDrItebpfGvrl7WZW1nAh6kWLwEu1t8aI
ICUTyK9Coga3dspgJjcJ6mAQqGEjuTLK187Aol4bCzDeTungwwkFMbgliDuKrxMuf7zSjUfDOuOY
DoYryWm5tmW6tyFyLCoV6wDE5FkO9fQe2WCR72hCSbGhFFNreuLFpY4q48g4P77oEwi9/ZA+RB5e
LVZ16wxiT1wNqDLJ8vDcfRi0pFn0Irp0WcWvBfrmrR2kBjVAnN4LTTSR385AZsF2XkKCYLCXOe4X
LHDNI2GR8gLc5nBrwGDak/t0n9HEPpqTk18IUVb33djKHQE86VaZsdwbQLoPkW138Y41iDk+XTfw
oSa9JAaF+jJXNhs16s16C+iMQh8606r3NYtTO76fh9Ej4c+k0EiRFYKdKCLZnwUHyi3pFsPGcS2r
WZGIJ/aj3Q5Hs4JXjeYNYO3S7TgFjHNyCMaecWhLXSPGrUjtcXh5XjSlQmxCEJJrp6/FgycD2qQV
5+4s5qnthbLZxGe5nCoB0aG6zfe5suIbAiu9HTR8+7IgwPYhjqb5WwbjpFsp05yvS7O75gApw3XL
u93CXSfDZCgsYOf059ajMvrwjKxPrUBV1uY5CMCKmlngcrUa5u6Qnt4jYhUbVVHZ7wtt5DeeXw8h
eIo456+qhgUsFgg9GZ9byakvNACqDrHF1m4ztdZRkb60NfD5sndhayWp2+10aSRqV7WeQ4SwIMuH
YxS9YO1rGrMNR8sLQ1X+cZJltGo9+qM4dNS1iyHyszf14sOkp/lUSLl0VXsZrYa0d6etOWW2vYo5
YAAJ6+A7bzEb0LW2nfiRIX/7JIoYyBlc1fcWg6qtQFx0RLSQnqoGjs6qY1hx12vJOMurUPQsPMDw
G1r07M40fUSeI7vuMhSD2CkHZ82VJyUKuqn9OMUBkEs7a5wvnan8jaOW+EKtCs6fI0Lp9aDy5pzM
dn6UXUqmcJcwosgLpqIt3P81UxXyImKpaviKkNry1Co3NsLwldsx4zJELx/Z3MojEg7apfOoDp1B
5ubK5J6xGaRXxYcwi/PLgojRu9Kb8isUSe0KEcjMtx+cfS7LKcq6HMzeNFoMsEG/cwDqKBQ6M89e
gLXR/i/61Pky9U7+XJCVyIVFD0n23XhqRNPsAYbUR7MLU/SXYQebTOYMENiLY32rusinF5z45Xjs
B0t8IJPeHg4NtOxHNXDRmQLlzoXOTSNdcZpOOQRSTJ3zqTULoKEK70SPQHuPlqFNiXnL09vM5kxE
aIHtfSqsuOjX9GzKZGPPDZQ3BLKqOPh2Plu7ArTqZ/Cvur3IhZ59PBvz6BwTmVTPRTW1z6ZRzvej
2S983hpKP48RdSnfXmJ0l9qtJlRjeV665zyf9K7MguQx8RqKH/ZQcz50VJzfKM5AstY+DNKVkRrp
kooT9xvcDt316JTWE90pM14pocEgpk702Jb+Hfs3CGdTy/pFM5xJEEUCJ+fOmuRz7ob2ScNbXnDf
S39LFAP/XppN9YV9YUiOhPv6txB6hmbDatndp3kPpNBOnCxZt7RcDjgaCJZlxjqcDIzV2wRJzx1p
lP42LQW6KQBIDKyaoDhlBZ5z/Coifl7c0KxkRoQfDwWuQa9h1I1THHsnqB4Hzy7FLpktumuG8ukM
5FMyMr33pWQwoxwcDoxN+CeewZQ2ReLSxVKllX4a3YINputrOhGLaIb9v0zQ9JDvYDWnCKQSql6d
dF/4aYp+5Ldkg+VF86QSIzpXsok0R4csb8gXDjt+SSPYojZG3JrDrmh89MHRBALNlaV7HyD2WLMz
8dd4Jh1u3nAAXBM7ZVYuOxZ/jo9i+aBL78QmKPjITP0UxxUiFsK97eKIHN8smabpjt165UVlbzb4
gUiMOxQSTSbqFSCg9TXhoHwZNmMIc2Im6M3luQgHDY28mTRtJ5CPxrwD8Z6T9DEiMLnxEGkhsA/H
5gllA99Vg1MMfixJpQtuurTLMz1rs7537EraC7PXKe47a+Lyd6oJ1EHBFCeOJism3uCoWye/lECt
2s9lBZhkW0Z0WH+0cuhf8SXZKqMV1JddWlwkmZEKOPzAGrckqWoyrzSSkbUn+my8HaO2eTKEwy+w
RcbX9NrbcVDGlWfDSBgDamlyDbwm5sN5QL1pqta6zbdS4OHcTwIBGCD3LuSL6qExo9qSDr9fcZ3o
vDbEUl8bFiGvKxptVnluu7aUTwUsBJbnJprrexM13HjLchlnewneIr/Egse1Sjiu56TJjG4m1kCQ
+vzKYukpL4Y+7x8p/KV6qDy8fVhOTFCNuvaJZzGHOFLwMV3UW6g8+W2lnHmjna5FcUWSIe8Kl1zv
HWkDGu26KkmJYUuX1VWGzyXZDLyH8RyMDKnoazm07QLPidy1NpqqxxZR8xHHgiC8lW33eqRA6uJ9
2qMagQ1WXhge6FEkNe4Dug2bU2oAd1VYu5zZeHmHFlZ7q38zwejSbnPFqlaR8OG3IvRhs8tkc+3q
ygIVWUvx9Pvhwa9DLZ9MGABuAYIZOCHEQ7/1eWeabCkzdbhrbae9rkYnteinDN64AlLSpTvH6gnu
+v1r2n94UX42tCGcMEpjKuO9GVdQTDOboXhC/WE0T3TvBlRT3A1fO453G7ufxcmdZMvAdjCqmHNP
ZRi7iVYLqHpiBAtdZs0aFbcgCBCGFmGI5W5yWvGphWSoAZMv4T7tDFQCuYtTVRxcVHDvItP44LdW
sgut1jqRb2mh0fayrvxb1l6+U57MAMBLQOw6WJi33+ls2I3F9oHymM4m93bdHeMkbzeLK+Km066+
dHxEthD527vff7N//GIthrwQLWgnOMso6tc5UMujRsQEHgiAbBSW4PmPdI2Tr4loOEAweSa15vev
aC3m6J9GT3xYilZCY/HL4xo33Teu7a5KZb/E57BIFNEVKdukxwkjJN9gFigvojC4gGPrXxtiaE5V
0KEf7kYGzmYfwC0zVK2tVZI4dv8Xb2x53V/fV2DRTmbmx7QwsP03X0XVdnbesqGvCgbqNwGevhty
KykXOwJCs7+44gsN4e2LuSZZ6k7A8I3n6dfvPZwir0Zx2KPXLzlckTrogD8dY/cvPM1vP5QFh80H
WkKT1FzAbIwxf57zTcOM+QbnCg+npNtu0isqtl2dDD0JVIj5/uJjLc/hzx+Ll8Ob7NkOE1LmAG8d
1NVkpcQZsIg13zeedEyZPUwTTaB9EOUs+ghaliYUGwOd5Zka6y+c+d9BSb++Be4phrq2Kxipeq//
/afJZqrtdEQ1zbRlVm1PWl4xG+RVumS510xhrqk5MLAZMm6YFpCl9xTNmMzp8bQ9DT2/M2kOktiF
246h4hXSOrQ3UeUHzVbZEBlXTgADfh0pREMEpkQ4Q3LF+gFiQqecMWZ7PoxOpn0OxAlw4oglmiAU
s7bNA+IdI9mIHpMMYl3a9TsxKDZaBglLDYreob626U2Ta0R1m61LY5Sfgnhy03NFIWtfMYnwGhwy
3jQdugKa0U2hRy4iBhCrvudswYbK5IbpILl8bLoKpQ0mqsrkm5cYw0APm+my9eqIf9aEnebbvI7E
ufUd/xZPGn/aCl+IVacdv4eyaVjWXpti2YkRrbO9DyVvnpjndK8cxaVkXYuf44Zkih3az+BUIugD
x6f8/iIL8vCb6ZD2tuY7TqkBIsYMp14hHn6sQhC0K8Ickoe5U/Otb0yKzdR2eQuiiJhKoVZi3pJ2
DRt64Q8UISowxvmQiGnqv4rCpYquw6Q3PoyZE6njVA9s97IXqG55nDJrg6U1LXe1E/B7nJRO0tae
22pCW0dJRXRSQhWVg/CRO/o06d4YM77LiGnOfIhkbKijKkc2aNxvUP9f6xHRYic7IYc2xl3qKFqp
IKWJ1lWWNsvz6OvSQ1bS0r7uw4n0oeH7b+hTlxfpueLZpkZVg+ElhgJzYLb3/Uvw+dDwr3j12qh5
szM1PgkL5ZDIG4W450nOGcJeuxkjOs1kCKJH9x9tBw2tnZnMOSY8OVeRgvi7jRpE2Q0klucoHy9l
VjFb8IDyX1meywGykNlknF6rtFFnwCWx7rorox3KjUtn85tFhNvtFOeWu+Q0u2ITlRVkb45N+Ft+
vxX8yjJAWuGxVFBChSy7AhCe/evihIIJjLKF7zTFTj6uY2aKt3xG1qnARc+1ttrkKgt6LsHvX/ft
4gsb2mWb9Xl9m3LibTVha86HUaCZd+P8RldoLKwjTHLjze9fZ1lcf1kNMS0vm10osKyaKC5+/Xz0
Vd1BZXW3wknvPyShVX7NTKdrD8gwBR6gCiXyCmQ5EV7RbNUfFQ/Ft9+/hT98xWHoQjrzGeGEbGrf
N+OfVsM5nGwyhTwGNzoYb+qJMp5Wk39r2WgqV46YXoid4Dv4/au+rSr4xKhjMOMjmPD8PxBhmMHh
g6NtuiI1Jzs7FucbVq1l3A0i52kAt2D9xbr/h32Oz4l+IoRfJRC0/AGOwrOLKZMx8JyQCoDdSjeb
eHS+hlPHUvL7T/f29oHzyx4DcQa1DjiAtzVThWglVCNq/zjkKII7tcmN21o1c/X59y/0/7t40FY8
mEroT6y3mJmkjyu3c0GJjwu7X5DB1mLmKPiDcMB86HfB+PIq6Pj96/Lkv7lzQeO5yKFE4DrUpu5b
RjObHmjmyCLk3VQkk5pSnibXREycT0XVbG239l5IXRi/YXq0XoShBhJOYOE8k2SRkpAQTO2LXWed
DaDNFOecCeK0geFV3Ppo3+6xcZYX4Uh3c1HKZw+YxLLnMrXJSKmjIOCYTXePrXaYaGTCOtcbsuQH
NGDBItkhSuQkuPnqja3D6dkRgyTcNgO3cMHqzIip9erPWkVGu58tezyizagCiGI+2xX4lDj9WCP8
VgrTQkskBqGeCAb3/vfzdU9hYKwbBmklgx18h0cEs2w3oa1YhiQB0M1J17PrM06rBuOA4IZVm/Be
ePFdb2ABxUjDah4SCcA2/r25ZDicK+C5M4e+cYeJ3xAXAN6uTFVH73OsvIxx8S6Z5YnkCUKeZaAa
1EN9WXLmtSWx4m6V1DYbJ0ljMYJ0ZCWBi1hlJuAX58owXLZDR55oOrssZBVxddcSfQBOjqURlMQd
+Z/MbGELVEuHLQ3NaylKxQdBpkPPeaJICJHz7jHAuii2K3Q9VjUQWe8I8nxyskvX9hSYci1BnJkX
UpCcg2/DRSXfNb17qJtqosNpiOiRuPEKhAAOpcOIevWjbFL9sPjJqEMMjzAsAtbFuepiHNNTkgXp
FtO23JMzwMqkUOMdGFcHRHnVEVvglLnKXQejHrozMaaI0xotzq97Ar5RPp2J+zy/eG0KZW5ayacm
0culCgNqggYcBs6r73sIk6DFRJMKP8Bs3ZG07NOy/DiiDt74gTc2B6KZQ4+Edmk8Gcxn7gC24h81
XDOaPyGLyc+VZZC2MzQGBElFmbsXpHzu9BRqtSsQGMPFwYwfXWYVDehdVyrZblGBlOVlqlFyr4vR
c62NQOCDBcYR3Myv8pcZWIaNmkPFzd4rg0VKPLF10v5uiCjteEZgY3y/uFlHqtwafXYdnutpHPff
n/y/pSC9q0v+9xYJ/AtG+E85r8sLfakJqUnjRMn/+P5LwGUuwN5f/s+2IpF6uu2/dtP7r7Iv1H8i
dJe/+V/9j//y9ftvuYOg8O//+qXuK7X8tjitq5/J+JbNXvHn0tETgP3L5+nrH3/mB7TVfwcPVYC+
ciDpL6GAnHl+0PTDdwuq1WOLB66HPNmkAPhB0/dh8INTXAj7IScwev3/0I+CHV5Ol86CcgUW95+f
/Oa1cuBL+1PE6PcN4J8FhmDICKcqsCxWatMyqWh+LTBSN25kayA3Z4cnxgK+RIx2yXIBg/n5gWES
fpl4SEG6dkbXX7Wx6NOzORPJQYMzi4sDknC67XHkkAijWoEDKlEaXYrhEsOM+TVMHweBc5OUHl/T
MU9Sf5eoaGRLykzSbkfLZLiX2TEMFtZh5EH1jKbUbpwbTPrjN+tMz4bhANoaB4xS2OMj2s8Uhszl
3aZ6zmZFa92Msv6DAi2mfM6nTCqkea8xEUEqSMPyTKNx7jYO2B2OjC3pz2SpaRqWnUxO2hPZFyJL
ydEFtLPO7DE+NaMLdputo39gj2PqAVax3cuUPDV6S1axr0J1F1ZpWewQoW/asU0OLkvBrjKsmjxy
qC27mbyLZxuJ2URuPKySCYDD89hk6lOFJONQa7zQQmFH+fvP329zLv43PmCLZvnPHzDW0v65eqPO
Xn7k9fmyvXeBg0ie54tqPPj+tL4+Xrb5LhR0/UJqLFp+cCj+8XQJ753LrJqLZ7k26/Vyclg6gMm/
/6tw3gWU3Wz/gvbK8uvePFC/e8C+84D/+YChzg7pIrDSLhQu3sKiQv+5feJGoiDmXjQb34+akMwA
y61XZkXGM3uJyjc1dqXHokmGu24cP9GmjNgBKIx2yKALaztZCQGZmN/LM3LqstnOsoSs5dRGYGzt
IVbVtk/bIbypYsKRz+NoGdOmk9748NM3/mPh+FnwDVzl14KOliIfgYUMZqEHHHNhSP/8QQApOT5m
U3ynaMvCwxy3SY8dB8LBqWX+F6/8vEhfUsaPZ+QZ7de0WTbhuNU03lLyrwtwAqnjMj6ZW5rbNHDu
8WSlN17kls56rvviPHL6yDbAZdR7M4bktbJYMtPjKKZgGRGWNsKyICjiAz7dsT1IW6E5RBlnsIDo
OKY2w5r0MeoREXHyZfYZoERNaP5l2kZnSTgFmbukF4TSLFCZzIwAVnGtii9NkJTDVsf++L2YiUjv
Mmu4R12qBiQXox04wOa8TGwrHTD7SKchT2iuLAYf5K9Yl9zcYHemNGxuEkcRdBQ2OV0Y6Q8BgXdx
pIEgcJEvRl8Ft15QLOpCnN0Da0Ua6jW4JMZ4qvQsefDC2EDMAbjmAinAFJwE4olmj85uxmZEfO1L
kPrtqZ1D6pguILEhy6ruWIihe8qI5nFX+KYdviSjbTvELlaFnMoJ50Pb9fGToE68GRKFjb8YbWzx
JaDsK5y9vbWkKaLttI3Z8LZW4TM3xHnHSm1McU9GH5id6zIdnICWYzW/RApKGDmn2vlGEziUfIhC
35H5PUC+cBL7a8ysPVkneYfSYTKyK8L+Mvu6Hiv7otXeIs8pap4AzTsm6biDlOdngC2Eqee7nLQ9
/d5HDj5ztocJtxtbIa/NkngmlMrQ6Va1M9jOxiGu8yKQqHbXSVQvZjTKXkBtnSseKsLNvqSaXEMq
yyRJ1xnpUNa6rrg/11ZXoYNJYqRGFKjW2HL1kinehnhjr2cUl2pjLPQvshcHKj3DgGi4H4uMOhK1
7/xNN5w+FnyLxawHmQzNKcAEBe0RlKgrd9DJs25KPMckp5CdAXGM/4aYdYn8pGMG1LvRoPMyGGm2
GvY2XhHoxWSF2BsfCxX5X1HBqRsIzFTvGMsQTsZOWxy5/yYyb7pcIB1Z5rgF2IhsDb9GP+IhggBH
Id/fhK1FHI4xYMKN6KohLiBe9M6xJUk3BTg9wrFG/cmFnTACVjLQS2BzBlQhqspLjpMxIiMnxrr5
ZrRwT3qkEcjOkmo6lE0dBHu00cW3SkzqsvTz+s6z0UnRH4SgwRrirAoe4rMZdfpzmaA6FaWbYcYH
b4YTPHhSfhBIxsRTdDeploudGNx9moSLLyDPm/AYwk+Yeb6NQSLAzTyEcibZ5VvfB3ow9RQoe0O2
wcew7wd1SJIRnQqRgqVeheEAZlFiB9iCJKK1mkUgydaWiHAbgBdmTJkPloN+taNxBF6mHVmkLMP/
Ro1pZceB73sTJF6dIqfylcV0sUdEZXYdugaDtbtaJ6YdLfGkrcTFEJKavO3cQn62RS4fRRUjbXQK
MzotBsR8j2bLaFe946p6MxRxvAAuLPsOuxsP8+TpnoDTOUYMx/yIiBaUkKRnRnZdbaOxQNRuu/Ft
7aBT3Fq8Xg45pwJtltJ3q7cDR/uJeTI3zQYvt3rMWVpB/9lgIFZJ1JMsaRBHg1kxHTS5jX5ZbhG4
hSe6J4TrJl6UP6aTpiiCvD7A1xlbjIgN6c/vk5Ce3hq97BivLRlUFZNhmpErGF1RtnLbkDD3EYum
AFLh9Ng7vFGS8utZqXUTR5Yb75IyhdEA3B6ThJc3GWyOfnD93TJ7TXchApYrZDzoJQ1wAHxDqGyY
2oQ5JSEYFf2MICq5CxwmmeuqyL0Xuw/dcYtKaBguoKjp8sVL4TKQAmp7RBxHCsSkRfb3qujscD5R
lqKuxYBUupvGrqZzrO2g3OjAHJ9z8AaX6aiafs3CjLkcoRI6TWgrK+D6LFk1MweT9quyP4Soyc6Y
GKf7ZHKKgptcVrc1krdrP6HLaUej/NYFNSixoRq7XZ4TNrPi6c0VTAZJ316GuR3yhDk8/ipCm77F
QYTlEklwfI2wkq2i1qIi9pO7C/1TFFsXQaPkM5rl3N9WfShr9FiI+0lKbBgRp8pX9/B9oOKMCDK4
2QdfTAe8mbPJr0r7dhdMg/rUJmaGX5ToZqKWkzwdt5EW+Re8+jANqiHALdKiTc02UGXcuzSa+NtF
qYbgpHooDmB2HOvGc0q4eyI2EDW1mP2ntWHD8GJgjhIEGftYbXytpVqj0QFPMQhX5Bc2R8sb3Sl1
N5ZgnYE06OiGpMQFXwjdFLdvC97htaX2t86df3qo/PlM+R//96pj5p9/Xh1vZVEPz23/tj7mh37U
x4SvAd0lNMTzffqbS4DMa31sLZWzY5tMUGkOQgCn5vtx+nRDnI1OsFDBQdu7ruCHftTHGBsRzcE4
puohOIGm6d8pkPnBt5UlDg3ccdway1FU8B5/rSylnHKYXM2wjjpKvKdlwabxhSDc3BqDNec00zrS
xsHGpIj/HFG8BBkitLkHaTCgfNZk1QICCCNLrhHXBPs5crJPE1PpY6Tt9qlG+Y4ezAo/xpQzDwyO
eZbM+U40jBnhUfcbOeIporgVez2ETNYcP/9aqCY7D26efNQ44N8Tk7jh4BZflMFsHMw2H7d+N1Rf
bEpKALjj8NAMkrDmVhi3UaOMiwaparwi3r7dCYY6B9sEeTC1XndyVfX5/1F3XktyG+m2fpXzApiA
yUwAt4VCedO+2bxBNJtseO/x9PsrSXOG4p7RDsW52edGoQiJLAcgf7PWtxr9ZeAzpOFX1GnsvcTH
mBR3bnoXiZcqCPJ7wioRA1r5sF84NFQ/iu8YlPNHbCzTdYRD0uNRMbuLXRnyWzgP5kNPUvG9nUTq
SzHrIBkIaci3Jiu5HawvdZ9kcDbcgezvRG+Ij5dOd6gsx7Ml8CtQRzTRfeLsAqJFVnWVqQ0pnson
NbfejaMMvoBHEJdA1IaH8KsFV7sdUKtvMIPrK8YYC5jd5LlHdBSzCgqzwceMM52suhqPSKYXgqlT
JKMijE7gFIJtwEhAtfLDSGW/7kZjuits8mIHKy9OiOsMLxAwBUoR3zlWZSDP1qcNNUByP6buC6aU
yJsath593vIRsp4aLmTEXILBuMn6D3AeKk5t8Z0uS+3jRiKiVsWTJjV5diMYGX1JwDI7peI0mbA2
MY+Gr0TXEW+ugEzVqlXPSSzf0EHKO7jDAbQK2zqVYVRtgzhGbePMDIpxyYjtXNQfAd7T1Tjn1o5D
mO1YlAe+1Vjle58jm62Q8smkuVdab55H+gNvcLtPyDzzbdHYG9d8DtJ1ocruPPG+sNMBC1LFoh+X
CU8eX0OXPThh0XvTMBDpnIbFFiwFni9iYZFxTt2LgU71ZRr44oZ01l+tdnmWejbcTv3wCM20PqAa
ApkotZEQeoISK8ieeW3q4LjqW1eGgwiDhTkeghH0NHoj8RWyH1MPtMdQ1Cr9jK5v8q0uXsA/1qYv
ZhVck9KpQQw5Scf0JyEFQ0umt8KcgDHRCVzJbgPiOTC/WQ/d/KrzR7xlgoCwzy22Rwi0xC6YO3sH
EgO1I5vja+PeWG0dFTX+rgVYTTPOVI2EL9L/QNecTPvQu5ryNFBRfhPHARZI3MGrpJ2P5mDWGxhJ
zUeHrHrVVQbTmSY0niEjNfsgiHWQD9KBRphVxt7QG2sTJthfbXzMBbNtjzgP3c/C5GEiqYKA62p0
v3P1vLuJBlAN5MUhGstybbXA4pK5ANg/ssVv2dxsIzHxb3oZbqZFfV2cCMgTagnXp8SitzKTaJMP
dX3MgWrsOYo5V+0a1MeyqHTNPoAnUIr4Hx41LCjEXI95HA8HHQcvAb1pgnJ+GI7SEPkxMAW7o9Fw
n1Qy1kd6p1skNpy7wtHwN6jA1Pb9iOYLb6O5K8ZevEdAsKnVcK8iEWm8zLgZY0Dt4J+rzEctNk0/
zMTJXMqzdFT8xsrzoS3TNw2pjV+x0L3YWBlOURRGey0NH5cZ8XSl1JUFQew5doNfgVuaAnaikBwH
UIUgqXCgOt26me10pWljyPsp+QXLMT0FqMQ8PRT2N5HO8/PUTlgfoQ8/wt0lvhgm5zGgvPSTfhyx
oljq1OSu4J7o8F2OM0/fshp0SN76XWgk32JzJ4TW+rNtbrRefA21nVLsJNStOrRSezNV9Tch2Dph
3hpPc9Qz3MQYAcsb1ewDiMXlajlzhYjO2qfa6DNWAl8zNP1Kh+myJuq68qPGCDZDNTZ7opDojtrx
Fcdb4ut67sUEEBd6gO4hWyCwh6B+6Q6lYRMFYKbDMTTMYt8riUAE0frOXdpH4cTX2VDoOeVg+rC3
80sP6+du7OPwVQ+6yu9NOEOY+9n1S+cOw5m1aVThx0PwpZD2vjZHFNez6R5G4YLvdw66NLtHe0k2
RpT2W22093ZXk/4DUB8CIKjcOQSYqodElIfMSjbhqB0my/20kuROQqL3wUQGTFvDd90NK18zRuMC
irA6CBXXazunbm0aZ/lgKkLd2HKfJqrC3YhJKlRUflqqQ4g2AyXp6DGMQ4T5RBP1Bp4y9AV28CeN
vc1Gz7Bv4hH7wfgZ0Z9tgKcWQQatQJNvsYpJaa5onDVlo7SoxXHAoOyXwYAvoudZNcWkmpcc5fvE
setNuKQ1JXN/nkBzH2zI/41l3HOTbQwyrFPPjFO0EcvFcNLk2hOx4CqMKn5pDtYeZhigRGruduMM
TradBlrqjaogGMVZGX26QzA8IymsduSq4jFaLP1SjtnXsjWtbQhKaa/a0dqrqPkcooxpcMTabjW5
pfOYVmg1C0fqXlvH4VFDerYFIdiKlW7DcA20QD7UixSX0O2rO4e40hXTvHkLUSt/kCi8t2PuKnxc
XXBmRqM2dd1X+2XOyiM48nmvxXS0WHQZwWBSfwafSvNeAtye54TTrlvivlvp2Gef3TCGmO44VftD
oEGnVZ5rfGXU857NOUG/ifLTBmN5cAsARBlY3JeELdQdiHV2/UhUvheVVaa4lUR4TJjXn/E+Oj4U
fRQXw8k2M2sjcrWTva5DG9Bxu3QEmtiQEkUCIrEqxfd0FHyxHNn7TLeQzlrd4IMVoCvRC1wOfPk2
YgqlfN3SguuUzHJXU2StI43EXTTZ4ddWWyj1HMwRLpPC+Qh5e5UKbaNqfaNbhNhXkhxtOu807vcY
9XeNmxx7xHPY+3l4j2AYoFdlZ1mNMHhmCyJxhWyFznVtZeB2U8AIpZOLTd0W27SfIK4F1f08KPu+
BzqwmW72GBXOH5qu7QMGJgu+Q32a7+buGHchyKZ4i/FzbSfh25S2li+n8kwo+sUJQXW22ozDToNs
xYW87WXzaqTLebALJFJ03QrjG/55aHUNnWMOspZJEDbaQduyv+XvhtisZ7tcE/tsXm7sH51QHPcj
IuhlTWhquuIe2cQ3FBd7GncbYeLo0/FbrX3tKnD63KPGdMboJdfWgvoU2/ADqPUHJ2jo/vkmJygE
mywRJ+TNzwMLX09l5ZMTORavRdUVloSmZNU2Lq7uHGGcWOS2DfEez2gAGax17F5nPYfAOXxvDHNc
WyMTI10rGFZjWcCGj0WWGnwFwBGRVvCBXedFqsNswtyj9F4VFkw4Tc8fmkDxGYajVd8Yx3zPQdZZ
3DQ8aCKb8xHXxapivogzKVg8pG1bERpPqWbvjIQ5+0I/cQ2i7juE1COmWgDac6780Y5eOsH0R+9B
2paPjH2/D034GaS1P+rJLirSGqolZreYimVOZ0aLMr4PUP97S5Wjp8YSBamE4rcHUjXPnbs2WLiL
0NxEvRIrxuGx347U1xk/PiNF6Ty6/N50BFiFlAVaaXiNLPzClWHUZIOEGwh4l1BiUmIQ62FvR1+I
4r64gcIYtrxAZTwk03qYeKbObNvvpzABJBjuu16UBwOBHtzVcHxlUwx1eWDk/E3rrKdhIf53FRlo
Cbmb8U4dKlRb89TvmqZ+qmRs+kYH1TqPJZHRWXKBOt4ctJuPeo4weXtcee4XGH2Mr3PN/MyWRH7N
YIliUsEThlQsgZVhlZ1fh8wm2H2wla4uKZci/cWEPBFPKpb1kAG6rO3mx8DweRPiavPKmivdxB1p
1fbiz3rCWjEutMvYYMzulPGNT3fINO2cD51a26odrvqQOs+dowbezKRf7EYGFEaL49eaashd6et1
4zRQZXLcSEZC4rTtDlfAKQZ2kazcDl2tHUHN6B7yjPxcu6F6BpYOm1ypamsi1fe76mG2Jt62y8PO
WUuj8doESZkJIDPp3gf4lRlG/ZGfcNHVfHJGxn8zoDdhXohGPVQxZqZVWMSH1oFCNSRvc9OV16ST
Jg7k4ZAWt6cTKwNIwiEmH+cSG65+REQKcZ6xyJm6RK3kiCq5sKYN990ZLPrXVB/URkzLmRwLDj00
NvsBv/WuXcZk39fOHceAudKW4NgB8PWzsp5eBYobyujxB6kZ2PgUNnDRBYdhLCj2G21cjahgKPub
aVtG1jmK24euxg9GJ4nwMawE90n8JRtszo+8BdsPxu066J36AvsZXAuP1LWtidaPtO5bFseKZLCQ
z5VZ9sZV4QYq4pPI8hd84DzOXfWJe/fRLOGdlc66iGMmXBopboopOM4KkLm3oWIP/debs3n2MPDf
9DxugJqF9wndh2Ea0s58JGPBLrJ3M8SwbUaztk6xRHhwP2Nfh9zzwcJqW9DJIxPKvBFKnV4EhyIt
s7VmDLkfOlXoh3g2XlnG+zayoUMrJfzEngQfoBWendgvpgH3PCPwNi0dnInuKTKBV/auNe0rg92z
vfBgZa37gKgo8hcpz5lj+zzAgjUISgVrD6wMiXVvAVcf543Kzk2pZn+IzY/OhAetd9c+14M7yH/3
poyPjP3ezARmA2yy3ZBDrXOcIKAySYxtZOivImX7TjgctbljBn7doOBPm/IFnhvU1CjSz5ZikUTR
m20pO6sfiFXnQ2vVI19iP9PUEdCAFrf/3rMC4CqeqgmAp5s5+7nQki+3kedZ2qT92OBIQNQsbMuS
arbfi3wxt4CAhoKOKM0OZpIHX7RlsF7JNJpXUsXaMYaX6oURQVJJ2JesY26ZEFHu7ptmqZ7Nnnss
yFsLRLya0pAHOEXmfMPxRwmJSRAl5GuuZSNAazf+EiUdg4GFp/QK9BTsRVuf54uqrXlT6pl6qvL+
o5/afE9qSH6oS4IlUuyxa8RQaAS1Aap0aIaeGdnYNGMh9kWP49HuECpCMmfjmpb6nqde/FRIlWzo
8rSLu8ycvHZns4gPRHvp8D3BLtK19zFIu3vEUoXXiU5+YjrsD+kyG2dkZtMT7PpbflQmV6aUS7Gq
uUkZfSb1azzchLz6ku65GYcrN5Qp0D3lMEcrg+0E0+zgkV0EaaYVQ2RfVUX9MDZl8rVvUUWZJCLs
ZETMFTxI7aF06+Xo0A54JnxKxr+F9C2iEjhbAmcT6oG+dSArrLsyzja2YSeodqslunfNjOKxUSl2
AKM8ZlBlvdZq1TdWHvbR6Fs2AEmJBD1in+KJduBFl5YbcbAwaPf1wjE+FSKP/cqZyV6B6QUHMTSn
zehazabuRwdL4gSqIB9GFF2ajW8ymuze62RqXJ3oplq2HWJ/iqAdjlks1RtRBPoZhmbnzYPM1nad
1hjPXQ0LodHuzYKtbB6nwcYRZvIMx/i9Zn53P9nzuySmGkKyrcFYiJq9DEJrnbkMqMeIx1VaMzrn
JxS+dHWqv3JNSsWaXfE5p0JZxzpjumAhnIYMxW7BsUCLr5ZNmg+82ehJOKwTCZVcV1OPCrG3nQOF
vrvWbLnsYg0CoazwmEZFr+9dPFtvRd17SQFml9CfG8bEorJknqbdFWSmkTk25dEBjmS8azThfpQQ
oXZu32jfqp4woa40+61qIjCZHRkbz87cyUfsWD8SzeVpZQ8TCq7QelgwW6IRqxBwY1i/0wJGDJz2
2trInWZX29OAFnGs74VZ2a88XbJXd5DxUxgF9kXXp2hbmq31EPQhz4AMwMJDYrpiv8RG9oK9+cJO
SeMdTMWI7GcMxkc0e1R0LDI1l/IK+JQHhTm/GFNlvaIxM86TU+fRKg4FHVhJFNIegpuBv1SMti/C
OT2lZX/L1xNasrXh2t+FOrR3wdSGsQBgyrcRuTto3ViGX0aOLRzEPBIeIzbqqScdTTcYM4Go9mH7
dsfMStTvcuK/tR34y7n/nzYE/3GP8L9QO0Np8FfbgWd2+v37/LOc7bc/8Yc0Da2LzgFgI3cht1v9
RDbUpAP0EL2abUGwEijT/rUc0Cz9H7ojb2mwyNAc4IbIxv7YDmiW+Ad/BrPQP//Sv7UeQKHzkwAe
rOFN/k5WoTJ0R+fB/4vqpFTdIMSooQIGuPTWZjcTBNKTp47LvPF++mb+jcbl9nf9S6rzx2thJ8PO
xsfidv7zHmLWMSXGdWr5dnHT3IAquxtM29lYqei3Pdz3xzQpe7I0ouV/ULv/eQPyxyvzmpis0Goj
sv/zKzuTVeeDGdOdhDUnqeRmq0CK/vXH+7dfJbJzPII3R5e6Se5/EvLnou+stORFYjqTlkCcIhjO
6bL+61cxbu/1v32LP73ML7+YgZRlrlxeZmyG+NIDIlmNwOueKp4A0CSgU2zLCfAwjjWqBpmxg17m
+2jqw+tfv5PfCJT//Z2Im9WUBRaGrj9/YBrFMXJGfk9oRZ61br3yjIZiO3hya/BPyvxxY3gsr73M
g0FzP3qOl39LvPYANmLv/A9X17/9jYmf/Oe7uf33n77+AguVYqVh+QO99LoGma5Nk/ibvzG1EaBR
Vjb8wPgZnF/knEKQ0Bj0heUrs5IbXCnZBT4kwF1rKnd//fX++nnQn95Whrg+pSMxM/zy7QqrDXP8
3Qv1t0RIARMM5Sc111+/Cl6pX64nXgfzOOULDyqycn+NDdV7bam0hNdJm4kKR2hzBMmpRCGCkyEK
iq0Y+ijaVmjLvlnI+ZeVSURV9bULsabTNehON+xd4uWnW4sFc2dyIuRUOqzN9D5lIB8KkAS6uMqM
wbZHXB8QncaNgPTpooWzgyLHbo9NFk+00W2ZKZrbSpX3vUWH54l5RvRTJkOaefZt+4hRnG9mDzCA
EjUu54sT2fek351ACmECpfJkqAanyvZaN5yMDXCZQSBM6Odnmz5Oec1QC4fwHg2SRHz757ZCz+ru
IP9XySM1agVAe6w7wbKxxhuOHdx9Ceo+CK6g7kN327sGnWdE7BIbAMbbyQf+K4GgYayMtyXH1nBz
i+op2CZpwFjJK+3FMRxVEirSTusmLFrMakLEDaZ0JwRWs1CUejrBDVuKPdBEQJLR3FHSGhtrgvfG
8COwvkyRQWiC5cTdfsqzvN8BG9PO2WKXqZeWnfNdlFNlXN2Mpt1zGaubq2kIbkRzuEW9z/RQO8co
pQGRk2Yy+6PKnO+unkwQqG13co6hNvN5XRuW50azHDY16dRl71ZiyR7V07DMG9ITzcpDgI9quGrq
ws/HlrSIihHvndmwN0SkMjt3ddEWd1Br7PvGSIGncY+UXpaxZXOHiL3PiAAGUimpR7GHfGyBo0Nk
52c0WU2/ljIG4t7gzGCKIKLxKWW3Pd3UPAtz7whxE9OXGpjQUJnZB+cne5HRGOq3WEBRvMWFRE95
qDGC4RQVH1oA7jAUOZN3btgQkU0VzbZf2SGayY7I3DfhFpmBiIisVdz/TvWZqmY+ExMRfITotwks
Whb2QYh1Gs+0++E6knT4Omdkg6HUCMNrDMiKxopY6fsWsSz53kU7VAQM4E6fmJB8HzFZVHs8TxMM
KnhhgvgyLXqFM4ZABKJoyfo0HptoJYwmu3TQcGCWsNs59Ra2Sm9gUnNv9hZWxNKaxwvivSmG9xf3
j4z/yZwKTb19djLyWhrCkzCuZUj7btJNybmga2j85lygbooH/Z4esifbN2mqgDltgad2WVBaeikX
+tXUGpqNOrPZwWsZ+k0BHOYW52RY321DDPqxJGETcIOzfEVDXhtbLjPnOtYDrV0HJ6zzejvTvyq3
YCnFGh0xbVlU4sEltjEGTyfKT2i56r0jMIRJOb0Zm0GUYVc0mPMzl1T2nR0YGQRjOI9I5+aExinh
QXkhrIKvKWEE89DyDDFWbC9hudbuzE29lK06w8oRmYeKufsyD05+Rs7T0aNwxTzkxYQAYkmb/Edh
RU51gwjCsq9mcmP4cvSKc6uoTbUTbFlvW0AIK45IMrlLTW5ueL9Vna5ZMlm5z9hgEeSUjsjZe5N8
PcZaGZpbY5lTTNtRVX61RolFJDLkrZNgcbnOHKf+gZK2hxpm3XC1s2ZMJ9kXmTzFaU02UhaN8bwh
k2JJN20duoyKpAv7rVaBFGga5Y1AU3Ej3FfswlOQU+Xc7qK8qoO1CUTCgbVSwb5ciOIeVoFioLUV
SHCXk9HgbXTJkzG9BWnaY9QKPdoWLIehX6I3rb2a5PjMj7CDLWfMvMMdFENAC8ZsZBYmyPYqw564
CWm09rTLg+DmGqta1gEmqEVAI/Ncj57VZJO1EyUJdLRsXQF2U4mqBfTLZoidTeQ+stZC7J/GGh6m
Qi90Rbc2JjwGG0U3W+bGhFATMr3NVM0KmH7MhBIwUzOjzp+cntkULG5OoNauQC9iHCz0VdfDUt44
qW2Pfhrrfb1LO2d8ItDMXs1tlI0PqqliHfWqNK3jgpGUFM+M5E8OgihzdoXoKdJI45B3bOebCpXs
ZEk/0oldJWIoruu1gYnZhWlamhrtvQljJ09KUL61zRM1MZrqmQITnJoTDcMFGwjyXjBZmeMjGRIV
Ac2wyn3M4CyMUuTIkPk6SG6e0gHSnCTTsMYvQ5kVXqmTxM06GNLDE5pZfVxzcFqvcqoneyemcXIf
NAxoDZFkRMxvIlNvIHoDpUWYGZBnw7jI6DEfcW4P+z6OLc3vS7qNlewNeKMGqsMzj1WkbU5Tqb2Y
zXKnV+HyaNg3oxrbOPmYJbjGVk1gFhSNM5GHsq9cLNMTyjb+CnjiyQlJ8/hZtamdMV9Iavg5nOdw
Apei7bZ23Ij2kBku5NvbY6da6Xw2VhSFbb5GfM7rnJrqC1boaj7BIUJGK4j+NFbkF1in2moxAQqi
WVIozqn4+lu987ca1f/Yfv6pSb0OP5qub37gPara/7Ppi+/vUI+LX11X/wtbVvANPxWBN7/WHz6s
y3uOD+sU//iIuh/8FD/iP3uqbn/u98YVdZqFR/eGAMEEBXuEQvd3TZv7Dzx16NZY5v8udqNu/aem
zf6HaeMUweGL9gnjDiXrvzRtuEMcpA3Gb0YRGtq/Yfq4+Up+6oEwfSisW7ojbmYv9bt47udav9dH
rF5NrVaVmTfrXuHMWDpxRcWB3D3o+g1XGbBmibygA/njo80Gz1bMKfdTr55s6BNrBlv9mWNDbAkD
8kiW+aaJ+AsRc5zxnCOMseQV//tIo0p0R5eehoXclThtXlM1uqsmc8x9WnG8OUx0SW1EM+tXFjUx
2NigRk6Xl5+RzKq1KEmgoWDjtAVr/6zlJcuC1LT3VUKQhkIjBR/UKTY4L8QVFxMj0iEnd0SP7jTt
VhjoI8JOYwRqbSVAHUBKQ7spom1ANtuDqHvxe0/wt+6Rp/8Hi+GfbqPtj/J22bX/P9w3kgv2PwtB
z2X2/X34RQZ6+yO/3zLMbKAV2IRO0LHppvt/VaD4p7hche5aOi5A7h3+yD/vmNsMyHAdl/MV4IFx
M/38844hw+LmP3QpZzkguXD+zh1jUKH8cs9IQ9qEbfFGQMDQvd7++0/98UQCI3B5crV1NRyHUbtF
CrBlu09gQlKQD0ZN4HrFNBS2FBBp2/DZ2A+ezcb1mgo9T3bItvV20/SxU7IZijpzJ+dgeijUfEB9
nWw0Z/huNWhYui6pN3oLRBTMMHvpdpIvujGx1G6qo1nNGkJRmL4oShMAm4VY24U4S6WBmkzDlrgJ
2KpNrn2a1TidDTU/ovD7jiiLTBYGzhVySrdDtmRAKeLUqOtFHKKY3i8SZv+8lHl4ETJo13Zojfod
/neW9kY4xCn3VGA6G6cete6jHGI9egIkmEUbUmbVjnwlhqXk+j0t+fgVaRcjnM4sOlLiYDHkv0X/
2htjcPWd0dNprYpZo9wLJdoBRizIYlQ5gyutXwiJ1Jqtac7BA2uIcPGHSQa9F2k2hRzEnb2BhopO
KVGtTyw2OvW2ezah5r06YS9Ok2qRe5HDw38MZ4xMVuFmfFqwqDSg0YoQBTCTmO3TWcarptRReoAB
vQISpEGwp0D5rA+Ca0tx+M1B34fwK6cXrJTYIZEIrngoouHQhK58ljmPcvxeda75JB9NT65myPtW
0KoBNZTGhy6LZK2IQ3MZDdTtIWDJT72WmjBpdZdFZt+P/bvMbQh0rSYPgwiFxl6aIilzReLXTjUg
im/SPfh/FsBNU3xFEEMFAsCE+VRDJGSOL/0ILFMeo6TRrlAzVb8fqWiOCHtls2af+Ez44g7AtvK6
sOWxjqa59htGrg+ze1eGJXi/qhjcNaSf5KuJ79TLYOGgkTPP6TDNrKGqOj61IPkJt2pIBuQhTmYW
PZHUpngtIHAAUwkVYHbaSxDcEu8K1vIAL/6mg25FI1Tibs37I2HyryHcVIKNQgwAetmtZDFuNKwB
G9mIdVjPZ4W+YRUD/vBLO1mPWOK3rhYEnCXEd3YOoapYFxoWZYw3YPe3IGhrTaGGMO/VFNonLq+1
1dyMPqmd+CmrBfwTTEzw2QZrWSxvSF7MdVxyNUTLPG8rYZHKK4YN8V2jJw3C/YZgyQm5kgK6sx7j
s09OEBcObno/kklFL4oKQu9YdFq3TW0Bmubg1CL0ldVrh85kIRyn7iMO+GaLDpnsgT4zWQwBIZVT
9mIAkBedCbXENTK0goJ2Bb4pMnCNRLWurcL1pG5CkiwccC7at7XQjEirvLYzsrwpOAVwJAAcdeNG
F7oXsmGUJX4vLXt29SJ+HgGt70eREM9uPNtzqk5DjYGLoEtuiIYI4MyW8CGs+HNJyKtuSFFZKltt
sqF5Rs7O1LG272c7+hK6Q3Yu644rJF8qogucvAIpP91H7PLuCjJO9mGerh1iqjaxUupbN9y8VFaO
ulwDhbaqtG5Xa47+AoOCO7Ao5HPjGPlA62+D1IBbChEVzgbg3ttCn4lP3g+TuctDnQRolULmH4F8
bqq2xCATxJdl4VZHBSKDFHQ95FcfQ0n2DHaCeZrZtxUyd8Tc1wJtEAmJJ/wJwUnNY3DTaEjCydDR
WUCnrd68X0Bs32ModDzkaj+YQJWHjJXxTjNitc10pdEmmaoCbGXDF4ox/lgQQI81qvOsym5ZyRVp
uoz7SgAIqO9WBRf8iyQLMlsnRNM/AgMFKasVE51gkVrhBk9NTbyGMHwcWck9F4pZrZbOfBP67OwZ
Q9n+NNbiPm9bVqA5YMtDlzXVS6VlAQ/KiGUEGSCD6/g5Zu2VY6JeMjWHUNHJzkiCHGEqbkfw8KuK
e2ODotXYI3hh+blMWI6i2WTQnJVYC7pWveNKxQpeZaRMRwhs4KhHcFXxfjEVC9B+oYmM8JgZve5l
FF5YhNx8qw8VNqFhCjj8MF4OqX3LzHSrE4toSOGIVR/CQRMnpAmBj0/CXhHmEJ5Q6TbrsBE9QFOh
WQ8MFtDnkGcLgqkjfuarmhf7Wk+9u9Flnp5DQl7QznO1cRue27T5Ms77IeOdS9XswCrRcav4jFDm
ruzr0m90/t8gG5ZjyqDqSmg38rkmaMhxLcmKz9IlQDgv8rXTKxPeSqLAKXOtdqLymrrTXosg1A4R
06S7LDTkxkjm4G5peZ7FVuErriazZ6ppqfJETA7Xal5c8wEbXEMOGlnfKLsH5LQDXWeWcdxpGqM4
M/TnaLD8GbEgqmKydYoeQ5qe3IguRndQLXa2QHHu2PKRCdm32JktDym1tgNF0mzlhI3PAGyLJm5O
XLrbCK8wPFnYItVFOfYdfJvqYGWi2/eTJh6TrP5k3ISyxShPFSmcH/PSY4MyaqYtycV22L/WZYoa
kivvodb40MAJl0e42z1BHcgcwqLQNnZrIgNWSX4iDEe/K1SeHBw59fuMeFvfzMP6mhR5dadlOu+9
zY1vDEYVs6pg2OhluardRJxj2wVDMJdvJqCrnWoF12NvvjQamRmirDi/oOZAMhGSWyIK4KJi0urR
Qt/XfRM+ouwKX5g0fEIXQyc7MhybyjG4xFWKMgkZwarO+3HVKfUwTNXtryQIwbT1eEseFoitpMm+
kf2OUGfSmkPdjbpXi7Y9FzI6WTlhJxG8fY9EqPdIa6pHHRDrY5qO1VEZpcV9Xyx7BPaUS0YCn1L2
uc/3AQ3FVW8Z2IYtPxJNCUhAHtl4sE+BqICi69OhRExyYvSgcYYpd69Y5+/Leck+2tEUaK5mfYUQ
6rkq7ZckLAiBscbDYDQ3N6db3NlDMPnY6FB+gdZ7Hkl/v6Kndq5RVjwbDg5E9hFE4Cws+DnWHzQm
gYimh3JX6m55bHisPELtnY5LlbR+XIbo/k1kfrhyFzt+qy2hYVjh7pDbeI6rI8v94rHrNM2XcypR
1CCZOzIhJLOsa9IRiUdBG0ZCTPZOZHwUr8vGfV8at/xijHp8hjDhkA1GdoWvWdnyPg5W6mA+aPuv
SLTkg5oWbr5uKl/yXIq7uSePXAHMxTduP8+dJncWp/kRlAhU7SnS77EG0xBWzDGeehR/b6OKhs90
Cgsf3yGSACQZSCFJc7ksPSGsC0bhzwqazwNZK/YxrWnyAs2dfRId8u+53dcHzAfRJwb5H0neB14x
KrSGsOoIk0xBgoajeugsSYIPT35P2FUJsHDMibmaBZhx2InmbmaLg8ceLcC5w32rMQKT9lOS3X7w
ZOQhqFtZuZpFIddD67obAMUMwTpJy7AKWA/tA+kg9+ykdbDb6DIRiLRTDk9GjQxank/dsqmG1Los
TW1+pKqSvCNazKJb2k/ukYK4XJy/m7jGQEVh6YqDaqbXCeswxq/0Ryd5NpeZpV46QElHrr/qDu7r
t8Qewv0UUi4kdon7zGSJUmuluaJY7J8rlzQOZP5vLNEn3zTcHpX5sA4j5zkcEDYJfQ9O5CDV4HhO
aQfbyGwJaxlvnuD0xDwUcfust09kfz/WXempMjpz3q06lFQkfKE80RavX9qLQwrrCnu9vQ1N210t
QUSyWdHeFY7eoxdZ3ktHu8RZi8q2QxNamXgxJGDStaCmhHWgx15tGj7CPupr0/ZbuEyAn7aUIPGe
VcH5FmmzJdqj3ZeRSA9cxzkeFWvc1QO4FYP//6gh/6XyyYyNNhvFuoetcR+FGclrgattcqRl5xJX
FPwsF6DnUri7+L+oO8/kyM10S2+lNwAFvPk5MIm0zEy6IvkHQVfw3mNbs4TZ2Dyg1H2rqvvqXsXM
RExHSAqKJgkiP3zmfc95Dvl4Lqb72NYmiUkumh6JWqArwsaV5InhKJhs6YB+v6cTTo1ggCpIkISX
13PvTRMyID2jdDJ6tajNG5HdBrJDPDc4c/dpG3yXkmpfY/DfBRwiHGHGPQfzIdjNo0QInBU2bp4O
2b5L2xTIb2Dtexz5GxKmBLeMkPgsC622SUaRlxljvNUkYS9MjG+Fist2QPl1DEvaYKqGwDcVmzdS
gVWyl+kzpgrhZFoxQIXH61LTJHHIK0DVy/Pcsm9A6Tt346soSckpFwTlzEz8rejq5q5INJKWO5md
1ozuzpjVLciAyeWbWNAzorkGtsfHiiBru7G6HHQ4mIsVodMY06VvTWsly9xnkbz2Hyw08IZbAoYd
zQmyOE2AoEmmDZCzx475xFIEnfL7jDhUJT8QLCavQ1aiV2mRsmvo7W3GRWACLfvE1SIE+JVVvAm1
Tqw95EFABYV5lGQ1OJvm/AwuPt+iP9obwYhjTPFY8sEunLS5abd02LoNpyUDTZNS+oFKTwSTmacR
3L1pVLHegtxDyytbzRZV6IOqLKD1a2HcWm23Ma0oeqA/m71Y4Sk2O4ZLpY8mvwlPVAEeH/VwKztB
EmFFtoJb1vhhM6v1EZnUdmorMljkYGuFvCUIFOzBELwa56gmFQ9anbDEhau/uq63pcFWTRz7zdQQ
+wYrmsc29zMlnTdNqjxmsHB5/MZ0B9ikPwh9h1+u+0KcySyK7DAAWDspBsTJSDZySrY4dpxiE0bI
FHMruy9CAZE72/wgD7YNeWgkQHeJS1Zv50lhtY+JLXGF0cxckchZ4uvkbCMIfeQvSQ8ySeXimfN3
MigUBcPaPpnx2gy04LfUtmsas2vig1RckOo323TpyTnOu3I7J22w1TWrY+YWGk+eS/abBnvlxUPM
OO+SiWB64h46aoDJxxQpl1bd5K2eXEINcfyI/IvY7O6pqSTBUXLlpeZvczN6pxAslOpo5ed++Bw5
q9qCoo3cbfK0EywKOKbYXD+lOsFLev6SJhX5AFT1x2ykkkMPUiz0j7LLXwRDpk2P7cOW8/4BDq3s
lJwh0pZEM+009tZNbOrflMl8C0IrJs6xzdxM0w8dNVXQ09NppNbjWJGEPHLGbiYnoAyKZtkpFU+l
UNGUYEXHyRiJ0yGRpo5ciRpbgWxWWIdzjhA97Y8lVAce6HJGpkirZemhcXCuzQ+RKM5r4MkVjAcK
wG64kZbu2ZBRslr1eDcFBQpEUxg4VeKftUg0L0RkuOhtWkcbzCvvTrvhLtBYo27SR2noZeayW3TN
I3FB3RpS11E/aGrcQhGaUbAt26gsEQIZMwgUamJPPBE3K0anRMnfyVg2RkAH7CgrBXuBaVCu6Wov
GIrBSfL2kHWPppWm7jC040WmbsWMBwNLXQWhgUbGV4SUWyQVa4eBQ7BrWM4HKZ+QE0Qk18ktCghe
scWVSqsPFwzuZ7HFdFCb3pykjTsJNRiZ9pxX45kUDE59rJtmvXIU6EsFgTHumW9C8ADTV7nuMBAV
lIO79+KQ6Zdc3PtYkU8R9RobW1zvCtT87GWuZ4egddOT5lLdmrlWrcDg2yJXbZ4T/JX4jdRqTLeo
aM+WVbV21JrVWyUnhLAPVXyDRiLaCkLyPTY4xPZKVe3qBYGnpS3UKChYO5MmmrYyM2UWdBfsfCpe
hmjkqJFw6+JOFfYSXo89BjZMHa3wLlHudxa1XGwD6jXaD/whcYm3upSw6MTagrwGbo+XKGu/Ne6m
c7CIyBRGuV4PHemJbfx6IlXuGLlX0+w3cxp0J0TgAqWPcPDATHJrJvjyCmgQowpOI7nYQam9U6f3
tUS4zTmRb+suvtXGltKjmN02EHwOcgbHJA+vZkmfUcpxZnQNrYXwEWn9B1mn6UbKQBM2S9k4ag61
PpcbshllpkMZJNlOD66NkeXsUid2UXl+lYuGq2GW0CwcYpMg+lFk2pbSJRyozBPBVd4Im8peqgJN
aX4fNjpKZpNLGUladTPOCGlPftIwfRusGoxbj9NwKrA/NeFo2ga9ysjIzlYU6+5QYw1Cpk6TZFLP
xBvsjS5EAjP4RCcOAIfDSxYp3U5ddDzKkvW9CPHCEBUOeqlmezE8U63dNsF4XsQBXpRguEL5SVP0
tTX6mepUzNMdivQnhuTWjKM74JlvamuIfl7OdFtMZd4SH0pG2RC+klCzGSPugqwSYNkofpXIqTOo
g0z9LuUgQ+YVGSjhtY1Tlk9TeMaw9gIv60JxWnW5i7E7hP0mlwR3huuFRyEHKNpd4Zo+UpYYbXTE
jT2BjLNVHVKVAfbKlnERAe5JAz+di3M34Mcxvs1l+b0JauYiQ8nsIMovlk7UPBu77ALpTNgoUlZj
NqbassihS5UYj+rc+mUFqVpvsT3qs8QZgx1eRB5AKDQQK7tTn+H3ltL6c5K7x7BpN1Miv8552mLX
NDkuqTJlwtjYNlRjELtQQmc1Jz8gyxdnmM0z8qcXmgBvEeBrHLXsGKE5vQ9GhXB7WirkEANSIost
ZmZQvwzQb5MJ2G1CRDyk4pi7cTIQOOj9FQ4BZRKxDr1ytXhlSXeXUWpxrEIuvXnW4WUCn6HGidR6
kigMQ3NYQ2KE0taz+kEYxZdUZTMVTLFyT2jwI8c2wGq9bnBdyU1dCnfgVV/o374bxeSGkkUrW0Fb
Lc0xCVMUZGihyw1qd+MD0dlIfFyFwy4iFWnMz6RmZO60OmQpWcdOLBVXgR90SJITQVXJO/yK+0Ib
KJHqc4XXBlNUARzbHlXyaFAaSPj+ya/XyxTR4SKE7jIT/dQKAeOmFj7UoDTIONPA2phTjwETm7pe
ktI9FJRTIhmKj6yyFVA4mAcYGiqqDTq/TYhZ1TL0ACEPnS1khoz3cr5mjSVzpaJPiekuKIBUVJal
4HMMOkxMqz2PFFR3rITvRjLshDr9RMzPciKR0ZXuGqN/DU0Q5PKiPMaGTKdbic5zUtiNEIFR7Q6S
rOSYcUwyWDvuI8Xt/pxiYdxqkHRYvBMIEEOfu+Dn5w0JkJZnUcFyDFmVUcWwmBpTekvNwhbLyMsE
aZuginhMouwwV+Ibp+vRj8XjgK4C5+wFhfkDGdk4fodwLR8HeyRPhOJ9kgrwLlXJPtKGpx4HuFS/
xrL1DdbXC85h/THvmhLC3mLsJZG1qFRX6m5EcnArAmyae3LJ4BdBplfRgRrFVjIXf+r0R01W39A6
PKZJG23pMbncLRMzHduB8tNkn1VFGf2NLHXlZn7pAOshrZCfOEriUJlkzRVqYF8UuVK3C4vGYei7
o67sW716R/ZBpQr+6x53FBcAaXCn1jDDOWpoW10awXgMFQBLdoN13lznXqA+n92bo3I1K+FJU3D/
AIYuPVnsaFRUbIfwm3xEIlmuwSDwPvQvZlkOjjn0MDjItXSMKEg9kg5B1wmzDojAJNCEFJsD5fXD
lFkHIN9HkNqSg47nuVxwhMllZBEgxeqYG9hH7VyoP41lnMiTbSL85tpZNWSEj0F6nfqO3gzIZakP
78tAvZCediEy8MJGcPLIq0HLPy7bItfOXaksrK/gpiF3qU426LMdj12+NdlyEKdEMKYVs1fTRuk6
9Ei6cpw/yhglLiAhF041ZIUCdGZSWYRWtwYeSR1Ukmi21m1EvYI691ies7p9+2qZ/qXe8n9Tf1F9
UrVpPj87BBj/Dt1j5U9VF7s2e/2bEzVx2+Wv7Y9+AXq/f+8hS6L2myEy8FBTf6kuaBX/gRLiK5qC
TmhtLbMMrZ3iP5rIhCr9pjJP6LAwIXBpssTr/d0twNfW11px7yamAR1Nxl8QXsg/Y+NNXZdXFQdd
ZFFT0YGsv+nHJrKlLGGaRqq0ratW2bPtpblYC4wtt6o0t4xxVCF7z0nAlhKl3qhr35Kkudd8UMZj
3kDyoo8pUtZJql2kh5cpVGYH8s2tRZLnGpiXNDckoFv3hDst70M9SY5GUAmKYHUudmrQnsphTG/+
+pj8H33bNeDJYQ3biH5e+7+V3/921yH5wVn9/k/qhV8lDm3Fd75mf/sS23gfcfdvMGCtPzW2+P3r
x2vWV58/DtX1R/5wtujSbyJKAsq/f9CT/zFUBb5kirr8r5wtELHY/YOsp2UIOpa65T+GqqQBy8Lu
gTELL4rESvFXRurPA1XT4GpBhUXbbsn8IuIrfh6oeoWMnxpFj/BG+oZe8YvxA0hqaic2AYL9NYJ4
l0Fj/wtny9fL/YcV4vdfBwLTAvKMo+d38cUP4opGLQJO0zIsFgovtkHcROfJqjW+hPnc75exXS2j
JsdiWG9G9IG6viq2FRyNnZgusHEA+6Gcj41efm4wFWzjIsAGW9bUixJpVjk49LA4C1SatK75k8Ga
K41vUDzY0FUzMVPX8R7Le7HPMlm+j7Qc5tKEYS7m4YJvkoNyIR0R0JWGPIoT/8r10ClO0xPFTQKX
b6AvzGGE3FdC7K5/fntU8Sftye+3Rzd5t2WgZrwpjJUfpw0635NULOvtsbL6pWjy6kGHAyV59CcV
R65Njir6NBCChG/2hY8AHMrkCrLjLTqrJZUeOSaSZW6BMYkFDWU9KVzIfeFDUuWEvqcxC1qXxWzI
l4KlVicFpqY5w9YJ1+0geVKpSx/tMCTJpu/Bfox1Mu+yOqFxQx70dhI7jR2Hnphs5ttqO86KcCyH
vN8s6HE5Z45yVthLLoVXhdyvpwSQ1QLtqPldevWfDiTp50CSrzuFuQuYvSgzpUvKLwaTZVnBSbrV
uiJ7C3sY0KVrnHdyrJCILu2ZmisRtaBOpBFNprQKuXs87xGBzXIsyfDvp+mORhHw0rXYOLQoBMgM
fxTSPPTzlmbfn7+1v9iRvi7YMkA9k5Klg2xS1j/oh5GfhcZYpXJGPbuAXMlFB9thsp7iNWnTIFMH
Rs8Q28oE9pP4T+KdoTMi82mG059fyM/ypj+uw0R/SKQVI836ZYh1mbbEqQZKaOk60CBCgEoFufJ/
9f6sL/PLg87ro+fCvkZkzNft+OHPTRIKNFmaQCxa3QOtBg7NnBqJFHUVp26nTFtL0XSP66UGsoTA
UkAdoGzQ4XxmJDP++R8t/fM0h6gMkxAhWjqAe/EXY5uWoycB+tS6mTrXR7nMql2olGugsUbfL4jG
/CoqCJ890g/ZCsvLfsa7ciC/sTgbcucrA5rdTcKrRyiKCiojlMiG/8KZtY7Zn++ZIrMtUTFiqAjg
5F/G9NTVHAcDsXWXkb51ZsWnRSr2nT6K+948d2gHfr8t/y82mf+2Il+NB+A/1yo6ZYvq9zZ+f/1x
+V5/5o/l21yhlay0IGPZzeGsZuT8vtMUTOM30ZLXIMdVf2ho/9hoStJv/AB+VRiTrHJELvxj8dbQ
MbK/tAxWW75FNf/K2v1lbftxwLBL1RSN7a5GLsOqW/x5TiG2txcz6kIkfaInpv0ydB56ICAqxH2V
jpXPdAEBnd4gADM9QdAjN0ORYZMCW76lTVs9/3Dv/sXy/k+THBtdsJp0JVVFltm7cE9+nOQW0Jhq
OqwwismU7qmI0rzRW4rdUjVewP5hHtFj6wg1IXPqWSQ7jS7+tQDAe//nV8KD/cvDxMTDc8StMdFw
khP+y3yrl3XWRjWPTGehtFxMasvaNJQ70oylAy3QjwgbBuzGBrKwSaXKn6ayPeBMMLx+CMTjohXS
RQvQEs6LojzJgaD54EpyePiSPeNH2fTYDDM3znOLZmg4bVqdxmOziLe11r0HcktdKYPQo6ZULCGK
RjcYUsU9uz0qIooCi6Fs4ubSIua4NUgpupFzQzvA4OrQDFRUTMCWyN+VSdX9PO2DQ6alxWm1lzor
oh6WaOuP4lLSKMl7fyT2HUMdDqgyfeFClC3E5fkD1EDhTACrnKpFjhga4a2awbe3QvUx6/Sa4Lcc
DrGEXmOKbqjqdE4tKu+GkD7riXgD2eBhHDqDQqPE9qOIT2kZZU8IubGqVlJ0JVmWEuLEDbZwKB6h
5VHrlGosc23TnpZawzAyUnBKkQE8FCDOHNMq2l2blkSDZ5Kys9hsQZFWUQEWcpVSGFTOFib9d8yS
sadVE1W4Gd9gbaIjnTHon4NeGK+jRAIOFq8ABzQ800/Q1bi4gPzSlRhSmcxnraWmFemN+pqNdZzt
NUM6CoR+0OyysHCNyxGdw7YdyGYTQKZq4hOQNwrFYW1hnaO8Iuj5mzA3e2wW33Uytssabw18Gdwf
SSduwy4T8dWVDRyyVt/OvVnQcsneyepJXHyPtW2V466aKV+Yg9adClXpoG3FlT3MamJr2ngQEyt6
kGOT5pLaCW6ysDkYFvDxpfKWWMGmnSRxF6Gxd8msxlanyNk9MSa6Td35GGVRtRWq+SPJQ92rxgEy
D8JCX6YsicA2+mQDtC3n4gmljUT2etBtqyqF/MGavA1S7Q6xCKmIWb01BJHNkQG/PxuNs7KUyG1I
N1jZaeJqbKwAODTyiPCBOmLZiJcKQs606c3A2hD3rsLZDuct2iPrgSWTtxQN4HGpRPirdQuVaGVd
nks9nS6xQqof6eNGdZCoYF2KrBiOQJmbdSQ3o4rVMNU0p5eRwLm9oMPbgG0YrelAphvL5sjeqWI3
IffzayyK6ZUGsE9SE2NwAcBmnNoQRDnkoFQPDro1VNG5HHTkrTHCWdyybVVwvgkIOQIzRoisicOR
k/NVLDXCGJuyAXBvaBOXo44VXSJaE+cx2ExamD4VS7nTkvxejDm/d+S+OV1AC54ibWCnnFucRVtE
vjVCoqWO2u1MHowTLmWxkWsZDJZQ08ZTS/k1MyzplQkvvTRwL4kYzw1xN4gGufYhUseXXA2ETzEy
+qtl9uK9MITFSQHEhsQ2MOoPoYQ1VhLvivHUAm3UzAN9mAo9hjQ2dj2hpzRGUPCJKZYrZzRyjaxb
fGXEB+toUxRvTStZvkEi6+0Rtv7DHOuWb1rDVpbacSvTVvmediwfriiN7XNZDPVdhEUGK/KQ6wd8
X7QUl0oab6xkiPyBAFrkH2o1uLFGHmUhloU/1egMtJmB1sjNKH5xd27JHc3XInseXvJJ6x6jtIWr
u4AeKzY9PLqdqBlB+rhYo27eJwqEEX+SgMkvJEdoTfVJBRH0VzEnErowVU02loW2GcNJopNsoIik
thWVdqoK0XIQ7FFTNUpRug+M4oi+XD2ncVBcTA3VJMqChGCEVJWeZnnxgGapo9MQOvCOU793VMlQ
dolSjHSUcVSrKHjpaVh0N+s5gTE0aSM00FZyTKCGdHWJAUqhXOWM9qncQKSf9n2ggOMZy166Zy+L
1qQewFbZAufQ2caKNtHNDl+UKQDs08y0X6u5CEh8M7IHDi9BTPeOY6xTlEnyPhs08xtyYtbq93Qp
2ElfGDLTxegiSqhlFVFOLtC1eW1bSfc4gaR7IeabLDPTdmPQAhEemDDEEBGpGqb9XWQ241YTrfyO
vMTsTtaFC8/7uEPWnp56eE0c4AKxQZZphF7cCpIXMuc6Y7Ketwm14E0swlet7GN/gjy9kYclv9V1
BEX0FtXCTjII+lai7KpRETnSpEN1D2FfeaYZjwKE3q7U3cG0UZ1OAj4XlgOd877u4ARFWPyIX2rU
6mREqv6tYh6ij96XyWngFjtCCBLXBtDc3tddHg4uOPLglo+wajd0uuIitY5jWaVXRAkCRmORbGUL
BNGVMAkiirNOaCQMw4XphXW1nAu9NuxoUBVf0tG0eXqqZLfEbnt049MHDSBiiHejZBoAfnefz8YR
5YOyYRBSJ8DewaMP1MvKpIDnZRgpgQtj398Du08vISbRazEgMLTQC/u5ni3HXMLi3lZ5hkJL9OHp
rH6oQNsTJDLSuU7r52ypTXcOSuVZJh56RWEjpKExy+QQFfdtk9TPYS3qJw6y1WU2s+EmEVCI6KHa
+0zLFveU544zsL6ZWTYQYRjEk9B1RaczS/2Jw6fCrBUnT41upbc9NWy3FMfGC5cmOCyAzO5EOc0S
R+9FKi1VJii7qOyV2euTfkTXYKDu+Mrsw6KPEnKs72m+VK80UBmHE6IvHgbzFXQfS52QlNFlSNmk
unCt6s1E0NZ2JnDgQUfGR4+2kPWr0gByshei+74lCyZgeI+5ttciVLVDoIBpptzB2q93ZuPq7cLT
ZA5Rs9fauOjgHyvtBxkfIYYG3atpe2yojwaXZlHNzVhprSNJSnG1UAyfgK3IH1FqCSJAbp5BeQGt
NkYFkQKtinRm7gA6JCxXh4TAPtdE8rZFdI1RupYmF3Fvtp9iEmy/JghCb4kFtqzgeclGE9mjFdxU
SG8VdnAiT1qQFvFulgQ0FIysErroRI8/GRAaUuZSevUklpl833S56bagk+6zvlUxfpOGiPaBCEOl
uwvqrPtAIcxUoOsj04zZTZdl6tv4IapmHfJvEhnqdhB0njUlBDMMlokBPxFr5rd5wK5OB4F9+VqW
a5kWKnWOmgY2WrQjILz2o2hFwOq2EqqAKxOReyuN2GSwmzcScGlDGgLbqrugcJY2Q6+Vh+F8aVrg
hJUpjU+WrAFPpgSN81/PLZsuu3XUSKx+VsqlPQWWNHSOCpbs8vVJdhoMyERT+K8eVIrC0zJWz5Gl
keZU9poZ06rW+AO+AmwNq2a3EOHGwRaTp9918De7KSv4MZU0DfJnQhqd4wSxHSNx9Wymc/XUjuSx
4KZKFsmVOp0v6UP1PC+DeBnY+fvVVPPL4wzSXtfXFhGSCevQXT7k46HBqtx6KMBU/NQ9n8XyHl6s
pKEauN5+DBLWGQXz70eVv3QI/z9xEa6/6P+3oEKNMvJ/fug+/a//Wby+lz+euKX1J34/chu/qexc
qJZzfJOo1Kylvd9P3HyFCFcKSlj9vmyAnOn+bhBUfqOaTPKRIRHrQ/GUY/rfDYJ8SVYNWkKGSht9
LaX/hc4O1KefDpYc3E0O3WS1yYpsiSrH3J/PuEaEyDMY2HbV8hVtf+j2h6vmzs6yiZzEHbYwM1GF
FHZ4x7OxH73CRdjiG2egIAvt9XG2D48hU3JeOr7id94APf9paux9T1aNm2zGp3mLPcwj1JTFR9+L
1OZNu715bL3WzrdQ9z1zszRHgkzAz3rgjuX8USRcAfBwZ6N7woxv56dBu61ie+DCZmfaDK4pedMG
/3v4orm9c+25imvvYNtwMz/a6V7kx25qw3S+KqMDXLQ/YHTv7cfejo7ijXzNdiJ/Dhq/jbyvjrov
+5WrPR8EN+NFBBdI5LbZZ578Fm8Cr98+jo5wRwKRvf4GxIXGGRCncgw2SuzFhi3eDs/yqXd6+xo4
rSedmYQ1+3F/fXy07NNh/Z/ZaY7ZrvVeVAfkpd0cmyNl730Ke9s+IIKxnzb396H9Rs7CkUAHL78l
RMNOH+sqYeF3cFMcRJ+zDG9HvDgWs9NjBJbFNXhtw36J7XvulZ3sOrfjc5NrvFu2YOsOze635llx
01sifO3imNvhzWxxiHiQ5OIW0mjsJx3xkOGIHZNe8bV+X3xxV227w+rCQvavbCR+CT931K7xJXQq
v932tkQFDy8UyNLck8/4dPp2zz86UBDj0jwtm8zllHMMd4yDx8kDbunqL9me8CKlQj/l4tNE6zFe
ajfLLqwUQuuk1+qNvSt2sP6zOkupo35qm/oKJMzP3O4dAU2T2gd4sJqtaLuXqcAAQuiNO/Neo0NZ
PoeTBgLIV8gs8FELfisQiCGReIAzTgaRcSIKRfaaF6TlmZtGu8kuo92liHbPzbSLvveTTVaPrtrJ
htL6QdyBKj42z/PLiEcJtwfOPYIyyQjnwDuECBNcafRr0TWOregNw7eFMIrsxromtuBWvvmtOkVH
+aTcNcfR7x904yK8WW8lGZ8iK8Ng2Zw/+UDcpzeRK5xhaTqJcBpHjwNviunIFrVNzn9Nh48bwu7Z
OVb+eDR2qG8WzZEiT7XcGVOLdFJaIPg2Z+n+O841RDgAoUdtU933rxGn82N3RovdlLtx3pOMVUZb
xQ320SXZJbBI+KHgyku6b+A27cvluOf6a0e8q12BKaDEDouw6AmdUHWPF5EFK0ZO+V1/0U8IOH10
4CbgT0fwlH26ERhgaGVjTBnvLT9tupLvotYl1s8JIOMTwGJ3yNBGV4C1+sSoqwECfZMuKYLOZxcX
YXAnvicbG/yoDdB7q54GxSEd0XS0d/4wyy420abfXOYt+U9sIw8carg7KsIjN7xRzsGDsEnd9QkW
lYf5W5SScWa3b1wX+qTCqZ405g3DGZ5wgV3Cw/Shwzz+FN6Q/SP0QFvYKpt62mp+EX6rEQrN93Tg
pO18Kjaqs5m9lTtrd7vFPZP0cHgTbHw5tPAOyUd6o+/XrcArtmM7/WSXISB5dszn7I1qXbOVny/h
yXolRw2/QHKRb5VLbD0ohKPJz8u86xzpqpzkZ/NYNR35ifbY2+/iTlpO5tlbHMM3nyAZnWC8O+SK
vMmXnXLrE8F2E31XbszL4GDWulP2N/UOy/YGq4kY3hrpDmuZ+qg2/EHNzSrr3KYu07L3+hpt0e5a
O9G+i7blZZ94ivPNq+zIvpldT7vin3vHbeaGTvshH/nIFl31qXh9VpjMcWKwwdx0Xu+Om+gVY4WN
XMeWnMmbvGyrOYs3Hm9kMHA3aJ4e28hVz8ueP8GOByfflUeIwp55Lnci3wJKwaaO5ECmDm0O7/yb
6XZ2o+1Hlwvin29HyQGzW27RvVgKlEwnPenPKcKAffdd02w+zL4/G/7XVdx0jwj1UOr6BI4/Uv5k
XoTNjInyWB8JgJQZ5BTWhu+JvG9dGnoS8Bxn3ug2wrj1b8p3fHi0/CFjmmGp6vaCZgfnLHfxRkt+
P296l59B1+9nwOAyQuKcieEpntT3EFcZhDjFCy+a/yycJP4G8jUAjRPg6zMqXcMnI8F9VV4fEjvZ
3znb7wJQXVc+6Adz80DaD3JBB4us9grnbNewbhon6SbFtXyJuUX9pnZrV/HXf4lzvxqVI7ywxnL5
ho+oL7wvXlNgWJbfHrko8wlS6M14xOCpc+K2o5NVv8yk7nwgrzQ6F1pUrJ4D72q5eIg4UfrYdIdw
q5LSwXqYcckCUHJ0SuamErbKsAXP3omUfva69Uc7/f/21vHfCi1By+BPdo5l0bWfTfPa/bx55If+
LreQf5MAncBcUbQVn6nQF/ijX6PLv8koQzn60pUErgkp4u/bxzWATJbpC9Ky0Sx9pXv+sXvkK6gj
6B3ySY3SnPiXdEHSry0+Oj8rEmYtLioakM1fuhKDORKJKxMn0etK+5AM1fIcpZPfqxn6wFwdGf4C
sru81svPaZn0Syws075QEmFfhWP/rIepfEgBTqC5VkNqEHJ2q0sWxcqv2/qXRtZ/U372b9sZhELy
p2PtNet+6gp+ff/vw0xSf9MMjMC8lZAuaSr/Y5TxFSAktMA4gljUs0xGwB9nFEUHVivTiTJkTg60
3v/jjKKg6UEJhBoHozBjFt3MXzijfJ12fugk8/oiLS9q74ZJI1nUrF8ag+IY5kKYCiipFbYW9OPk
UcU1giUS3XMB4C2eXztFuUjZK95+s3/oS79DXInS5UrJyVfwAEzJEeU+VcU7KOR22W4b8ZFz0RbN
9RpiRwGtdJqEys6yNaUrohU0M09LddJxs6+/eqzu5cnHl+8MB6F6J3DJEnBTbCn+TFcx842GU7Gb
IymOpmLXhTX7XBswNbuKwC1x59SZz/5NR3ycUe8p+RTAPJccZjPP8WdhxUS1HTefWZ64eGFtsb1U
IQ469VMtL4QuofVp7sDtuWn1fRlZkayneRVY5/UbuTXnTiS7BmW7msL2D7eNppyIY9jEAvL4/MlM
3wwNV0UZQiekG8QqqGMWkAKiLS2vwbotpu9yVR1L7Q5Yih8Nr9jJHtGgeFMwbrQZ064ylkDgHi1q
pFIVbvIyOhBW7RnAAaRJ2uEu4CZiRpOGTRmuLjVOYAaaGmyp0vR9GjEeU4EzrnNMPu5uiCaMz899
eIhwt6zYPDElbbC5IeDUUazQC5Baj8E7a1o+o5+St5n4KS3v5nIvWK+SDhgAK5xEGyCa3zSc/3jN
LlaA99aMvNTYak3oNWnqiy0HRuOJNAPSd2sHLyJ+TMHGc4TYtyWxyw+QUKNppj/lAoSky5H6eA7O
07qtA1gntzT84CT2kUIIRY0pCChmNXjGVN0oHIxb2ZVQ2IvZ6EXQDIAqO1jKvah+LbJwNSvYkAIc
8TAO0T6OWj9ZUIxQkBvm+FCJsPnKO2V1mH2gHwZHHsIIGV1c8ZOp2k3zIoIpQeDhEApMpXpFwOm8
v4o/AYzSofcVRogMHzoML6WELcFJvlCK7mRBcB2No55DU6GNWZCaVBWxv5jnCryqYnhhjENczvah
/jgMz9UCZC87ZeSk9xHXwJOw/sZQe5F6KlhrhFvxnK4bK6IORDoK8buBRbRqZncg5KPmaTPpKYT1
4g7sgRYgQHOAAoYgobYmxihGvxytXr01KyN0FkqQWHqQtr3naYy0GefsVMwkNoT4lGZ24Ii5xslF
I42h7qIDQxDQs0t3VTqdMdj+MBP+i0Y/atgfpSp/TDBIbFk0DbAjq/jhx0Y/inDZirq4B6D5PeYg
3OYPKae+McD6MbqLfAkV6t7Yz5fGPIKK3M1G7klD5FXLtBGC0S8zGmsE2QyKtBlCmDKIuAPqlZTk
LCIgK+mtmG4XGkSm232SRAC2A58TadkWsIoZV2K5oSFhN6lly8OhjG6XelMaggPGwplNPKdwWQzl
BUWsrBBAIj5aq36dp1knbHswecYRpNMEVj+i/83emeVWrqzZeSoeQPEggj1f/LA3dytpq29fiFQq
kz0Z7Js5eRSemD/qVLlSylMpXPvJgHGBwi1cKMlNBqP5/7W+hR8lKbQzuzmrcMJnzSGJvhneqpki
iBeEl90RaUHkZrOmYAW1FVzQTU5GoTXu/vxQJcvP77P2Lw91ETH9opnqHGwwBE2iVsjuRZtemWXi
RzTF5zFd5cXLpCQwSPrUPJSdnGpQE/kX73VRs/x2C2g3lr2Oie5SfCpuFT3x4sPC80klgeE2to1o
zW4lbPBA+Yn9iscsp9cZORur3nDStvQb0z4U2lPlHMZgk5aXTBVCfxDxOV+9Nh1G6yx0dxnAIRqw
wt4rga2m+4Kw/VHd9T4aiZMVjMXlzqn+fXxwkhFDkk2GI8177dBkdAKjnHM+fQkVX/6h/xTc/MeF
0Psg1NJNNoUfL9SFXdaJIe9WfGU69ZpslaMeGXcxdpjqi3eB3vPz1SSbBCww6FRBsyPU/Xi1JSOa
gKqoQzl+7hb2jRPIQ0yTFmLevrd7n1hKv8AeiYT8iYY16y99LOuQlhsrF6t0uMgcIEoF5cB0Su5d
jvUyzciZ5CSa5Y841fyQdT7SqL2JfJ8RRpWEkHeMh4iPd4jbN7A+G+b/NWLUA0RcSv3M5vR5VHga
mu+SxKvWmq4otTfucDGSKDtemuK6cruNQeUhnK5r8uvQDPkE8EwWxmbDwyyEKdZJoQFSgJhgXs7e
mnyzlz43DqUYz8eMNqVkKhnGjVNnez18yKhldFF1UHW4uEL3IYHk889cuwrT5lhHO7dxMHzg86EL
txhi8WyVC1cQ544kxocF0a1q+vV3IjvEIG2tdu8Qno2i3nDUdsAJL51mVfMYnGcSx+gbPWrWw7IM
009CQfxIKxLfJLFA+bwn+wM/3q1ySMCOgS2Li2GkMDO9SXGeupVvL4dG7W5KQBlkb5ObH8WCE7GO
U4fpy/vpyjeHR2AIwlVjEoK+dSkWNufSkTdJftm3exI+0vamZ+WwaZFV2mOY9r6o3leAvHxsO5yT
rrUW+Bw7Ta0b/XyQvpEALabFnJcEubq09qNpNxuTb0cK/xzhGGzaWpekk9FvcPGLJUQesJfJER8g
N61AcpbGVTUbh3bO79ys3UX4sVZEpvgmnJuMNtMIEq9pk3WCi5sfb6RqifBEVgtFMvmuV3z3mTyb
OayjFQIfFtW7kIztJJA7Z/qe4JWEBbsx+E5Knfmeta8DZRWeZ6Hnl7CdTPZmXK6ICPutzUOytJ7q
BxDCx8E+6s2uMMjmsFYFxT2MVmR3bHoYto59RQoZU7mzX5ZUAwQkDlZfsZEh4hE2cwFO21579smK
31BsXI/pJgBaRpd0x9DbinSb608uKGrd4s+6cI/iakfM5boHteayeZyio5V4B8htZO0ivrHg55Fd
WENNKpqbWYcEa9z3Vn9hQEg2HfsoSeYN792IQB7XwCVvQNpGj0EFlXT3PLghhmvnaldRINeyu66Q
HYADtmrysgSR9uJIlBCdz3g1ONvBbY6kbrGHSXw9/9kNNvsRe0PO+01hgmZSw0FSptPVz1Ls7fZG
1YCfDYQLNWZFop+wSKUp9aHwKe4xw4sEVSn84FI/RN4V27/B/THbSHIi9nUewWQskfKhci87S/oE
z5D2fpYbLOK5x0Kt3VnxYzfeIbY4aC5vZ4hIbIEg1aPZLdp1rV8GQts4GP675rtW8r7Mp6Ez15EX
+eQBHKMgvF22lKAFNp0HP6PB4x7120h9L5pHlSrkJ6wZ6SUpINu2exZxdE8+iz9j6LKxabK/M5q9
FhBERhDVQ++wUtYRbG4AiGw1rWktYgyKKDPozLPpntiQTpgGStRYRm4DfHAYqldZyvcyMlYmAm6o
gHWPjn4RMs02/WMgbZi6jEuJOsGcNyahcvgj/Ul/KsWx0TbK4pvHLhGhJKS2G2jt1tCv5D7FOW4u
cK2HSouOIYmMyAYevKHfDKjy3Nha+DzrTmaXDqoKu5q2ZODuKsjtFsQFA81FD580j8gJy+LVmKET
CZrLSrrr0B73iYfqwj4YNfsWGxaqzWdMWb6ethADDrwtxF8PXXIvi58FeyUtwXRrg6YS5iGY2Dsl
D/iNN3Mp/eQ2G98sjj1V2e3HXHHpG4Shu3aajzRxCaAChRDV11pzU6XzIUD4VeCIQ0i3tuN9PA++
tCmagSjQkfvMxrhxi1uWhkZGqCuyOzGcRTWjNDv07lmlfZMDTQdupS1bX2pX6UDmEucV+sgbu+ZO
cYS7FtBA6zvh3mtX8tliFoCttaJoNo1qo3M5ssy3DKRtxK42lLDlWIdSTrZunRGmBqnBebSm29wk
jrIBl5KWx8R9k0iHmPK6QJ6xsO9C2ln0kVdErL2687H39oNJwdAi9E4/C9r7VOy7gSpnvUv7fS+e
QV2ugAZVMfVJpzhY5iUC0BEc3XBda37c70O8rsHRbM+N8RYhUhXsFy+sK8+dWvk6fH1amfuGdkej
/WjGp4CzF3sfj9ApYIvMBWcqtVaJvRuql7l4UMt18uxEhuqLFtCFsaoX2/XWhGisk4cK5bpLHDG7
e2SBd7UTnscTBwkGrSew0SaUl0Ox7sbL1Jr8gahIR4XrSTknjfN3O1TbGaVk3ZcvbrxPe93Xxoq0
PtCU89bkDEsEgxjvZHko7VOfPvfOC/zqe1nbqKF+5lQzJ7BFSYkIAtLiyDil2RkRjgc1aY50f36B
FblO5y0l/IADURQfDCghWrBx3QYbGeqP3J+QGSJmAo7HTKSKlXc988KSmSKtdIiZYNVmqKJuwE4O
c28RS/ijZJHR+UbrdlsttlLaSJE81kymltrlrbHv5f0MF0IvrQ15GnwsGFzrfju63kKOeqyY6pHl
bCeOV5G6HZvzrqvwHYFFDNS5zG5Bo65a3KfuEG0854nD/clwqZNU98H4Q9OmU2MQE0qTjWwiMOnp
TxAnq6qF5BcdCm9DVYIX86wZwFw9b1PEfHjIiltRXHioKQL6ukFKUkPAcf6OwHWkaRblhW7T4Por
GdbKRr83Yrjn97sT5yOsRhIRlS1aUirDXVckd3EJFJwmnzunR3wvPlBXyvNo/EaNcHusP7BBPH1N
XFbO84F8SZgl+Xk58whP1+AXWhifq7m40HW1sSMM0CwxWU/vr2c9V4hmPQJTBYiW5NgKshHVRLsP
uAk8DaMktZ3Fl1iK1GRzQl2dvM5cjCeNbzmirtIGP6sx9xs9I7wU6qZzNXpHZdcr11jYmPwWg9Im
qEhT8x1KPqlu7XJkWC4i4Dmfz4kvYagkP3phrfveJUFT7Wo6kGaTbXPhnqJll2I0l0k80pgUfmzu
5ZRvp6b3VcboEerCJMkGHzCH9tJPu4cxAIDRJBs7YKTSe9QM307GU5ay7UyXuIPLPGX7kdebcTm1
jsU38JQnSHQHWDcB+l9sKz0bie6tYcrs7ewIQPcQkivpmgPH1Xo9VlfzRMxqnmwTez54bERxL7uE
Ozp2/mY4EVhRJO6FpOjy0ozjVh9xZ/Eey8zy0SSuphwVss7uk2fkYsLvQVOpTSvODDEDvBjhJcRb
037O3VtYhOs+ZPkrnhjNZrCWk9iZpL4RVeinmo3FBl1/8NJIdiZavid7Z1eWsz+UD/j5tjBsyeS8
n4t7DgW6arZitrZmNjOHbWv1LcxoA/VL9O1TWKfHzpRnVfIUuk95ypYSCsYwXRhjiU26yS61oT4N
9E7nttrF+rCjCGeZ2ZHMQT8v4pv38/C/VIP+vxHG/KqL+e//L/VAloPgf90Dufr2P/9H86P5b6tv
SfnRH7383X9oaMgC8gzg7ujaaTMI/pe/uyDGX0D9LEssx2WJidSicvPv9WnL+Mta/hf+0Hy3nP5i
WxHIa/CK4Zt2KW9j8PiX6tOfqkeCDDcTEpCHFU7wz332ZgA9aMYpramxqIqjUoPmCxa2YBUdIM34
Dlo+Fl+zaTeNQ6RSYook32hOTVVz0AnaEGNHAXLQj64deM9zMhaPKJ8zgL4tqLbtXETpcsLwgjvT
6OqDpwQMEA4t21+e+z9UwZZmzS/VgOVnWDwMyuuLqew3JZAwJ7cy3NrlLDsbW2X0iLQF/jb0dC1R
rFle3ZRQa/eD5qUHMQvxhV/M+GgXdf6+AVfgQVrUSHAmPxYI4IqVeT1MtFyDLDmvE5FetEPMObat
IOUEgYGpsQn74KhSV9s7XTr5UajdZjZlT0IlNv1cEwjszZztICjNfVpd6t6IGr+uvJ1ym/pAjpg0
N2VDaE1UKO3eEwbRZXiGn5FAz+aFWcsEhpzD2m+9U5PfH3VOUMCfH/Wnxtn7T7XpqVDiwfBM7eVT
wbEIHfCyaRWsujhVN5gFvVMzClL45pnUjW1UzuNpQNrOAW1EQ03ZemQLlprYGzOgbY8euLpvTr0A
WMVoeESZpyERk9RrEZ9zYEoYcV/cslju6eP4sF0KlrjGkIxR5uAj/LWeNxgmttS2MEBCV9lJyvEH
xO6ZarphbogE689yIKfH1htv9dGc904+cEgPW+t1Qo94SZW4yPyyYMWUY1TtAuA+6gRrujszSTm4
n6PY/R42ZCpsyrmO0XnVeXVvzgUVgMQbjlNsdFuD5JcrF19DAhhsx2vEN5C3tl+AJdiNBOq8klxV
X0jPIK5BN6afpeFpN5XMQf4RLrUNAgXyV2s0GtgmZ7t+TMmrS5szBa720p0QUpfdUNw6Vu+9YU24
r1N3foDSWzyWUVE8aE5GC16yyNlhVp3FIUc3onCmqyYqsqWCUhK3kubjkXXaPqlJAS6Yi+Ky1qsI
1A45v9C9g3NLzjDV0Cs7SDRPQRsPqV86xNmkdTbcGoZGnkWkBYdqtEj6ZFOBBKyfhgvHoXKm0xsI
mxkkV9Jc9pkHUs9CEGainejEs67gKKwSEoiR9msUNApNbzdm5olrGU+cXsaiB2KJCcTPRzfhoBjC
SIV2tA48dEGDXappVdVUJdxUPbqTxlHZ7turymnSJeT9iMFabjGOfelp/Tz90IvGkmgsoYL0GjkT
fxxeyg7jsbQm9CakzCCvGJWHgbbpqx19qRp1li72UwsISkviCcZLWl9MtvPYavhREIb1eMBRw9oI
ZU2oarYRIu3wynjfL1+/7hCtMdHNPv/iq/hUYRbctU1n0sJRuWQsfDZuFy64I6ekCE/am/AThQvH
G6g9YePy9iMjyMnj/ocM+mEHnNmAdzs1vpfFwfOfb+RjJ955vw/TMlxLkh4q7c9z52hoZTQ7dAtg
/lR3HomwfuJUsR91k9zqdWXfmUq2mz9f9LdpTNL9dR184EIiE9f15en8UuIX0g51rRs0WnQ63Muo
H6on06nD711qcIaw87AYIK2xWUvT0tsFCx9brcauC577Cn4gng/zueqa5lzzKEYpQ7pndjX6dC6/
DAPF4vppAkMbz47Ac2zorx762U8TWD04BFVrYJ6gI5DF2znEnnWv0YR0e0UwS7DzIuRqdYV7T8UW
LeTePusjPYRtl3EYA2wuKV3p36Del+RLZPWJdEaHg78e49vKpD+YQf1aGNo+1sr42PctvkKreDSm
CsWMrKADFU1wC20FiVGVix1QzPtaCyl44p+fdqYopB+Eyr2tg4gq4hAi6KbiAGqpdbqTK/h/1qA5
SOhqNHBwYXY+QrZaaSbFvHGiwDlXffcIwhf4nUlJzJKg6esuEMEqDGxktmKOXmLPmY4lpJldQvDX
pvHCYJuGaT2vQ44w5BlU9m0DyHKvkT64S3Pi6q3Yrjfg+VmZoSg+WxyTovWc8Y/PibSfxlKjtVVh
76GXlQ7nhUaHde3YVLMHvb6yABdct1rRv5lhLLdMZ+lJKD0MOEf38zGPunEGSKQ7PtxXhKv4rS4i
S78um2TYKd1QT3ZAcx5fnnWymi6+0hJDP4ZBwZGRzd9hTLJgM5bItUacZCs9JSu6sev5WGd2v8vp
JUNT7BFA2iKkKBtgCQAy71jlnsaI+dpUtty0oQ13QevoW1uJ0ZfbjojCXaEgzNVIE9aTqTUAT91p
48ZYr3DucdaQYan8llOwK+bkkIdxd5riwfbdOBjPk9Y9uHYM+SCwnshKN86MKnqww4TwSOBiVOdA
UE/sFKscF58YiuaUaVZ5Dh673aXW7CEadLIdlp6l+peV7/g0hYuh73jPVule4CC5n6eM+iH0/Uu3
p/PQp0V24fQYU/HcWjuqZFei0V6iJh5vJniFCyEK0bTChOFHFTTEhlQxhry+SySwuSYJnsLUKK8H
XGuXmT1h02QvdB9Uk3xgG60fyjAxzkSYHgzjvWsHFxZ4yHSXV5m2DsFK37TTmJ7Br53WKrEfC07V
OEbM4aq21XTVe1p81AoX+m7OdjYr3R3g+4EuDPkBfu8CpFawO+Qq6l1MGhlAjCTGuhY2Y/vCOxxu
M6t9CTgnH7121K/6PrbOrbwpjyxzzlNFYuQqARa9tW2axIRBJr7RgTnTJg08YTc6RLcbvUODNNOP
cwUxOY/GYG1jk1mBvP5Rkm2B4yt34u2YUhpVPZa7AkxdHM7VRYerE16tXmrXLR8Mtt05fS3K8AID
0bipzbr8zl4MhF/vLSPItV3MkzktRRx/xOHV3QNRg7eJCs1jrjeiWmUGx2bdYiDPcZlQ+FMc1Ulp
nPYZL+BUYLf5Jpn0HzXA8PuSuYewx1ldqkYvn9iqRpvZSKbzxsBNhRVWc5IdhQFUimBgiw2RDhHS
jcqhfNomkhZW6kXBkwZ3HhpzEv+ondrIfSAixQW+ONQOOAcPWUh1kTFWvVJU++7gLVvjwoHz7EwT
yhXP3knSadAUkCgeZ/F82ei1dYbPFGOkMz8asf2z5IunjtDsWBox1Qo9X0vQ2nrW5STG4QcKMmnv
Ovgi5C7Z+9KjryLUWO/ZzaTOg+MtipDeox7F/igeHhy9qwwUDdQaOZ5LbN4aMRlDVYbfJ2BtG8Ok
a6iaISWyBx8WmdIVVSgL26inWvDEyQQLm63AKYrgr/CgBu00kFx5G9EoZ1pQTbzL2DuwvxbhPpg7
SIwQ81e9bGOKddP4OnUh5V9VFhdabKVq7WZusmnJUHiLbZWum3rOH11Amiu8eeZrF0zYEjuNiX8y
N0Gjud+83hwuEruq93zQyDk95WHs9XgzPdIXm46jKuxjPxaYdVKnS9ZhYVELi82xDnbOsHBmSUQr
n+G4doZPJGqNya4UyRpLh8YXsHz7SqHv1QFK7kUg8ss4W8J6lCUDb4PzTJ828Yh96j6mr7pVAjKI
j9Md2mBrCPk2dJTTL3sAcurvKyVDYl8gewghxC6fwQSa/wginLJn10lcmiwjg35dxxjP3zqP8lDJ
HZ/6MjByJPxLfEFoi/mcjTqEX761TbMYrajWsAAnCewEVXTj1VBMDbIXu8SGMM6SnAflorJYFCYW
ky+0+zyn04ErqnBKnGMT9Dxro1RYq21Tj6axHfq4WqIr2KOclXGXMV7bnKcr0ng3xEhextx1z1nH
vQcunlU3Io2S5DUYi9C4Mu0Kg5bJZiRlFyxVtoVgIxrK8q7qsAfk7VuvxMBOppEnlcT1/v1WU4gD
9G/beDfpg7xTIkdgTZzpKe8YxrIO5UkI/syTLMYc3mpMkC1LVcAqcy7zAkN+ufz6eER9RULrdFN7
E4BjF6jLfQnBFp1HSCDzyij78aq1eFpa69j9zajlCL7nEq8x20nzW0IkBhXWcUI6beIdl9uEAyXt
5nSId02w/EOiyOp9A3f73LIasJmGkT2rwOM++hRAoCNq9ex1dVut69JVN7ryHHQpWdjCV+oTBixo
ekIlO35IU8y8jUYlKId1zaHj2ihFXThJoHUi6xuvspoTUZdpwxIfMtT7utGtS4zLNn1L6WHpKwqi
HrJRTNJ3LM178MKSRweHfskV1ps3s3S8h2meIgwIJIjSvppG61sWSPEoPWzHqxLSkdqq0uyvgBgG
P2dXSy5M7H9bMkucFdZmBmgEnkfPjwrga02v3fKuCm/WNqRRWP7gmEO5Se0223qxRkpMPy2IzeJa
4LL8liFcWMjqh0EryLWYG9yW1UgLTJuHU9RFsCybhWqQjU5wB8CyHjdmYiEHbCUiA05TRJpk096r
s/TSQXd4TXySeTF7AvdNRv00a436iDE73gyet5zUSF2AHh2WW9cJnFfZVNgaDYXUrmoywALtpPtO
EGdvjcOuo9J3aSS85NyYXHYqqsv3QFvokk3leJEHrbgjA7TDeAwDfl7ZbS3jbVGp7nluicJoDSAX
9A8kK0iQUviP8wrOymwU066ujD1VFZOB5yhM1kU5Z7RgowDkb2fEZ3rFMu20pTwkGbnJTJqy5mnL
ALOrsmWwF+MSYtFo4w/ThbVuZqDKawNqvUx6tABmrdt01Ua8BuYcXpgpXzb4yumBfLdH9pi3ThSi
r9DxTFaqPgMtIndZ196YhkO936C/2EX1K0CEct06VNojRvylGtlITVauXWvDxC7djevdNGvX0YBr
3os4S2q2NdGcIIUtI/dn3erWeBm2fXdWlgmZVPk87qkiuC9GVOhXeeuVazHA7EhCt9iYBHZspBUj
a5jq8KLJ0uBk09C5LqIquacK/6hKYe6Nxi1PRtF90wjdfqgthadKi4CrxUkMuxlz8t4LmoewrOxn
4CjeujHD+q2O0R/Ms9swDlqsb7M9kD9WuybIC7WdXSSD9PTba6JUBGKOEhFKJA1nRw6Nyds33mLy
qDx9upjbqKQMX2/+jY5sOSSuaa2sxj1xeIHYMpiIS1r3vmDbSdzxpSAVbVWA1lgZsn5t6LG7Hb6a
VD4W5MmuKqFu6qC7TbXkLoqQ/6XxNz0S9+/Hxv9fCb+bFEGr38uuaOvp5kdIueeDsN/h1P5fV8JP
Zd39CL/99hd/18AN+ZcEMyg4bTgmpRKT6ujfNXDzL9vEI0r5WSeEVYem+L9r4A5/5Bis3zZEBYfT
DH/0704Ay/kLUiPmU0E/krRR51/SaH8sP1ASRJUt9XfqIhApKT8drQNA7SB86NLoYyq+25pUV3Zp
OTWBAYoiVJu3+Xk1klH3ywP6h5L1UhH+z5Lkcll8DJRQHSy04PydT2XU2QByo9ezzXSjFffsdexd
RG714c9XcYx/uMzi0zV4jJ4O9e5jmcMrOg0mRYgtNsi7R2JZtFtr0urLMs5IAafYot8Z7YAQtxIt
zCF2DeZt1iqs233V4DwqI8FWIa8ov2Pxt4kXYPNWkmXS6eF38f6E7JqZws/GsdXXTczqgUQyDnJk
vbm8iKdsbv1wqssZlQmysi08d0IsKVVw5M5aVFFS72VIkHSKv464K3KnHKpMCACMEMIIpcLuTcRx
jpYYjgck4LiU35JoTu68LtKxpGIcD8+Gphhuozrqq00VxeKhdWNSDltJ1RZIYtnAEjJI31oltpX3
x4Cz4a2RJQPg4oCSM28ZCsdVORmw72c3jZz9bEq0i16U0uRunNSEOTI22SYnMmheE0uH5aNScbmB
p1WftCmMwP0TlJat87ANzfW/EeBkcVCsbfZ3lXlVpDHFj7wayrN0HqsFlxLxpGKRxIQuGAjY/D+/
+WXYfhpfRA0jkGR8C+wRn5SYvZgg8MT0WyujNDZdoC2IyRoHlskRO0ae88VIMz+WqN4HNDoKlwbI
MtzMz99R5JZBCtoaXN6s4EEUSZk5KDBGpMaWoZLLhtNZtWlnU7vx+gWjFLKJi3ZtF9jRujNMGuUV
aWymT3hL8mRZXfQKjtAhZ8DuhmFPjLP8mU5uG2+1asq2teYqDLKq12/6xkUf4UXsoYq0aQiNGof6
EPZ5HawHGSxS9iCB/tFkWuVtg0RFh4yaOn1vh4A+8KEVIghDlgBB+kZBhc89r/Orqq2PaV4Rhmg5
UxewUoUxApES1ea//KqWSF1ErPxfW7x/w7+UIr1JkpBB28LPh37eRNiJdnE2aludwIZ9rDz5BXjy
vbb5aWx4SIpxz3NQdU3906QgOaZZlMCkHwaG84pSEXWzxfZE89RwajgX4bwLk3TjdjFUbxN+KGWc
vKKA5KmH0CCcFjwUFRykciOINCTuK7qZQ7bLCCJ4MoIZz6yXlwLVHH9F7674YnC/C24//gJHALOE
tEeDFOn7Mu398shCGEZhMQcGze4SaWATNujjiowNaDf2cJCaliDBLM57wJaxQHcbEN3kkg8MUYxT
SwNVqYgQXfmIIkHzV2xFsFSXHUfGUEU0t4qqQf9iUdI5g+jiDhDGAqRWdGf0yzyGDYqiqUERNBE5
aX9Rm16m/k8/Tkr6VESB0FcAJ/jxx9mNWUizRp5AKIF+0RIvsCE7rNjPaSG+eJDyY+Ny+Wpd0IUm
pAaHijgytI/XQgHi1BQxNQ5FQkNMl44zaqLUKZO11VAyXXfaOLyR/aReqjmOz1z4/JBljCKVXyyI
v6/D7tKAxphlsyS+N8p/faUgP9AGGxq6jUpWm5DTFzVhbZkzOQ+h/zcBfams+OKq7wvgx4ftuTwD
7luXtCDeQcC/jKS2CNMqh+C0MfupztZtbi49ulbhkAmIKETRNZCZY3EQX5dOiveAsBGvXtLczPOs
AsIFJa3TCGp2G/Buc5Q5E+L3EjNVqofWpdGyR18VUiAA7bQiDc5pheg1YuGAXTTil/CR2BNmuUjo
yZlBmo+xcoMUQjDMqv4S8FlfbbOGVetYl0b8aEVMQytVEiG7ccRkC193YoRUoadpYjViiHsAkVmU
B1PTqAxmM9mM18nUxXvkqZT6hiwEuBpK5FF5gsw5VxaeGmbUedd45Muv7M4bSZ1Q3ay+GNa/rUiS
Vgv7mEVrYDrS/LTRgukTBl4dQabIe+9H3FbJvpplfDYmBKKK1PyqLffP17Mkr5XXS+fk49AeWRZ0
3c4zyFl4vpzaJWbArjwNPXFrbqIps6ovBtNvHy4tNWQUtsT44OBV/TSvTqMekiBcEkFnjjmfayR3
UxMRImymw92f14xPgE8+3OVacKldJCC0hT7vH3OZNWXKPmQjh3E4H9vYwLuaTICwSK16VF4PrSTW
LKr5RaBu58hG/9dGQ8Rhqu/0n1/czTJNfPiKuBvJ7MFu3aGL89mOQUAj7elaZRu+VdkeMo53J4wQ
lKatPj1XISFLZZLOb6PbEShm1c29bkEvmFtSVYxJhucQOKtdAWfpi1ciPxpF/n5O6Gu4NweDqPW+
bfnl+yYbHDJWaqXEAsZBugN4Ka9dObHniyeStxEFTmBKqoH1YQ2fEqafkln+Mmt1DLNAebO9DqZA
kpBmUaSG4NbHVyRyKndPG4bcEboHWXuWTY5W7/78UP9hNPF6bROyLRZpzk8fx28wVuDDhxjDDsEd
e+h2FXFcgbgRWlX+y8sABhebh2MiAqIV7H26lk0wsS5GfCiZ3jT3CH+LfWKG+beJttfJNdvwJbJn
+6Dybt72je6+xkVpftGQ/ofvdTkfMoh4XewhP309s2OO+M9QCiasuHQxhFnedXae7Cy7wXs3h+4c
fbHz+gQvfx8d/GidLTLThMd3+/EZJ8KoUo06oJ/FEV2ntskXZb4wYb0UbpzfF0ZOwEmQZR3RchoE
O3RSODFt3hrOwnwkuoVEedsPSUNG7Z9N1XbqAK+vlRE798nczRwclKDmQly72v55gHyyqf199xyE
2XZbtm3DXv9492VMiY0ZhzzHFl79Kp5Lapx2UFPYGgI76dZzrUgzYn0xe3yZcQCpRRg9uS7czXeK
OVq+dcRgIHj2Br3/4vac5eF9mhTYnDE98Y+Sn6AvA/yXT89U4RTXqgfCpBEEfQT4OGlYgMnnGoIh
xsbLaLyyzMJSGC8H7WzoXBOp5myk9W5MXKTU0aABuZwiDyJE0mMbtXpycXyKRJg8gcgCQ4zbWp2y
qYGmP6RF/UMbZcsCCekNC5I+I+iktS77jUA1Cf7co3R/b4RQ5/yuI+7WFpHCWMcV+ucBGUd0ERNI
vw1iK0lPgZ0Nd8Rw6N/N3M1+ol6LxKpiH4+DV+kUHDuVG/o2E142rxqlpSy4GFYuJ+nNt4Hejz8K
gxu7sCiumj4Rky3jpU+W0PUwrhAN1FgPlqFSX5lpC8CO8NibJqkie12QP71v0ELRGArC/DlWmv2W
Er/5Q9J0ExshIrhKztxl3yKqrfCYmoKlDb9sGxPTk2cM5tadcEvRctZ2ThBBrIlT88Y2O3gxfx6I
//DlLvJBQNpLiceyP73oMDQwy+qKJG5LNBdxgDLNWsy+adQUBzo++v/BdMXquoTELGo75q6PI6tV
fVLEU75wCa36ltYmnnpFwzqaPB0ilwmDN5wcY8sRtPluoUDYRrKyvlhalvno0/AGi4Z0E/W/5Ky9
PJVfhje7GTPRbCwIlBHMbaZyeKZFT0LUaMS+nLy3cYqjG9ngRa5IVv7iGfy2Xab8sCy0bARY3Az5
6Zm79DO8VHcDvx7yeJ1It/SDApM5ucQ7ivLTAbbf8MUM/Z7z89tvRneKuoD/8F8+zZdWrWkes4aG
etFr+7VuIgUsSV6qaFvUM+TEFUerjjBH2rj9Xib0wAjJM+u7PslRerhj4Ni7qRDaWeoS+bVqS7Zo
PmG8Ixmrc2zeafQAEh8LnHgtgV8Cf8FM1+yteanWz2bNHEAwoECSlqceNnwtsvc83JikV8uLb4ii
DqO1nniFtq5ytzFXXiYQaNNmrAqs3umMZyCSzZ20KDitimwE+hVqzX1ZuSaiwDa/brM6uWpQSpBd
7JJcQgN6xGqv6jK4zkpQxjuHMPU3i9kzW0OPTk9mp0WvXWZMyYbUq8hAZpewkx7aDPT7ECT6ohua
sws5CNY1VBjQetjXubpvzuj+MUHMs3fsh2h4qeksLVR4U7wEg0tcaqyn7f/i7Mx23DbCNn0rgzkn
wKW4HcyJSEnd7e6223a8nRB2bHNfqrjz6ueh/8HAogQJnSRAAgRwsUq1fMu7ULRJ6vGHLiMEgaZZ
ee/nuZqgOrYoVe86p+nfLy1GfgG6BwBd87SDii3b9FtD39UgRW0Az/WWkz7Be8fZz8lyaPsuQKG3
ddtLFEZ1HSPQeEJFY4eXcE+xbAZxsAMugJez7BwDVs0QgYxxeqt49Gqlegg7rvYlRdf4p7SxCQuA
mDnPuBY2X+xhxMoh0evulz5M+HT2IOLwZdTt30YOGw/EnyjfzUnn/NP0tf9OiV5+aDV3/DT7Vtns
RBeNcZAleTVxYY/C242IaUPjb7T482yYEBmyASRv0IIyjncFpS7KlWmtPiO+67SHtDMcO+hom7WB
lVaIGFcOxO0lazRk20GA7oyFqAs3uRrmUJn5+YODYrx+l9VlhjqePdaw4SrjXuClVuPdvNYq43GM
eyrg/79I/u5/7or/VfUUDlFAbf/P/z6/N6ES4z1gwBYCTLuNmr2UyhY0ejecBwARvIwOevb1/Gwn
cFB0H0G16+Otd8LpjbVC0AHCkodRFLQ2N1aZwGlv8b4K+7JxuDOs5Z3Nc/vSGoa6cTmeT01fky7g
hdTnVwOA08uxHIrcrtOc6ylX3qcUB5Jnb4QQGCtQkdTn/BtP0PnUaC9QfgT/TT+BQP90PGOwenpr
GBzQRXUCr1RYMq5+J2WFP+b1VTyvmfxpZRAzIroAcsjcXIJmGmvI5md+2EV0nKAI+vZTNXna/Zjh
9ehiGPvPIuI2P1ZjOr4hqm1fxryX8Y0pX3gBwLyzuDpNEnLOzSNo1cJeRDb49IsnEJutQrt4b+Za
S9Em6WAlGV1fIUsp53j4D0MjuGNRQbQci084XW3YfgbgNBWFCbbvDyMS5oeW2t/9BDTlYSlnlAa1
Kb+RD13I5DzwtegK6FQtz/IhTbWjXU8FW2oyrfGY0EPg4YNzkCFtaPMY+I1y3uI96aNN0aU33r4L
G5r9zFz5AD7C2mwwE18PoMU1TH1Apf+mqgP6xQIHXp0BJuib9qaFh3chwKAzpVNJQOrU8rZhFTjc
Ms2xpw9ryHTpwcDR4juy4S3YErWo+W7wVzl+lFRinKUmDwSFkYB9fxmUBRjLFzWFu3yu3QCsXv0d
FyO3DYARgYv29PUCr7SUNzCfl3h1HDBR94tjRIhcDOF/YBFCngBYunkqLJ6pEIt1uMtE+/V+pAsc
72pIvOpQ+9L5orvmihv2Jl66Uc9ai7vFR2KRKB361FLnn2uYcn3IDegjNYxNLOaoDZSO3YwK/ZvB
pSKzdwTS53Skog5PaWvG5LOPC27mMQM8rRloOS7lSJ0updwDS3mOMuQMzfHbWDke/bOoQHOH6XdM
CO/mne+b9XcXmHx7cMzeKEOtLWy1A4rP8zbhCYgWPMSKGh05b4Xwz/Jthafv+gUYRwRYa+c91C9T
+wiyq0ECr5oyif18F9FI6BPtOy9Ih65kMqNv1E4LpESFzEW3a3TlaDQxku5XPQ72e2UZ2W8C2RRZ
RBnH8Yc0w7wzHJOo+e3NKYKORVtgT4wv8/jB6dJc2wMTmSFnt4aQUODyftqVXQLhE+ewFF3LdlTx
YzPq+ksZ+U0falHf3o3UCClVUCokHVR5UhyXwW1/+akBIk2vJ/1zRcuE8qWY0UytiS4eIomw7s4C
popf+hKZ9Oyk1cjPUyHHf7l5MoFtWYF9B0jDBn19YhYSK8CYoHbwn9iZUy1+cuugspMLOvNHva7L
4q2FQDcEuqZ14jDqGv6UMo2UeKT/sxj3Rpy1DhIQcWTC96/RaAABk8u93oGLYp5Y2eCqkDJnO5bD
t7Esygo0KNCgXTL17pcp1RwQRKnm8+YTgssdL2uBpqheiZfBUsAinFGbfqQxfl6hpxnTv3oy2f/G
Pqdp1wjN/01wZrsPHmjRGr2Q3k3vCrBhEndyQ6E7W3v1b2vBeo5CRInKqAk+PAD6RaSv8K0tdtUi
5q+D2U5vGlvHiiXBthyhIcRVP3deJf41lggCQCY1bqLUmWjz+ZIG+p2Z4kdzAOyMWoirgW4HLWMv
yFTNg7aXNlJWIShswJWgReMuoN1ZL+DLDM1GnSEa21AVyYCER15VH/mSog7NNCmKwECZzro39E6k
b1RG5fzQULF5fcKBd6JBS2J18dGFv7kA5wxgUOEB+EtVRXlEdlA/g4Y+a4yExpzdY/mRHPO6vfXc
XroFLbAB1FSp42HEePrWwIq0J29eS1NEUHTrEhfV4EFMx7qDx6/ZNAtcuQqZlQMmt6KmUH/9vb8Q
WuAVh2fZWuIkwth8gNuhIq8BUcUNzq4e7KE2nrD6FEDxk2/XRzp/0UnqMNPjTSWdNLZicV3TtbE7
CS8EbrYmHkMl90Y6xj81e1FHuwH9OMyxfeMxP58fUSi8IoMGkOEa7mZ+tWxrofeuG45etNzzNMyU
Dqb6ZfH0/MZSnj/hDEUtyMZ7C/TGtm03T1ahy4GClbno9VPuIIJiVlR7us4Cc1ayogTeTv+lzYqv
15f2wiQtYiThICoJfeJPOf2vZB34Y2xkSmdpnRGEYw2mfkmE92lhQW9k5oZgR27CbJJjC0gJzbtV
J/10x9rVEOu96PxQ64oYfbI51cN+6GJ8Y5Oi++WqTKTHtHKdJVDkySFhRTTu+e4uCbyl0RT64fFQ
B3MiRHuP24S6kXdcWAxqnlgC0EDFkcXbNBjduuYeAbQXjnk2PplGjsJZoXWhQOj/xi9+YUsLCJme
AGVDvLjd0klmd9mwiCh0FaJtJpoiIbjneiclSOaqMxGjU2ln3djS53eGAXVvpdYKUhB66qe/wGxh
8TFraEzjthPjIumZ1LPxtTDIpzUxQRfRUFigw8Yta3b6i6twE7ox80uLTPpDjwlwm38WMNIsKI2p
0aNQz2T5u6KY8hUveHAPJY3Cl+u7+8Iq0wi3TBdRVVAE21YBKhSWcPLaQwxllu0hmXw57xIu6+xg
CBTDU5Bwn+wukjeC4gvjUl7mrnIgmvIf60n461Q1sS3kNJteqPys3neOnv2uSX1QFixRgZbx2B3T
Ll1en+zxDunksGt7HGe/TR47OZHmSPqnPJpYESBqxLYl1qrqvUtQdgMtceHOYoYU2whZ0WPbckcr
3dXahoOyzyisQ/3XPbAnwvX2QzwjKzV3WA/ZIHN3jq+0dH/9h72wiVbrXUPnamaRV/b43wvs5kNi
AMBI9vHsxR+qoe3vqe7rT1oBWPn6UBd+S9J03jlEcck2tu3Z3PNy8E+gdYxlro1HSzQa+kyYIO1L
CsloBOk56lWQcF59TkymZ1M9BoGAYtG6BH/tIQn43LMt2rRGa7m/XV3Wn3XPy+4hHtp316d4fjGf
DrVZTWuEjD2a9ExTmB2oM5YZyvAIs74+V0SJFtE+1pOqOGHD6ZQoU/amns35PquS6tFDeuVtRcfr
UaswUnMBmR2uz2tDZlxrwNhcAu7TV6dq29wiRnoyrQzBjGLvDxKUbJ2VPmQIyUPT7N1FNM9RqsYP
0k/86eDVffcCr7/5THNNHSMaP9DkNEPLDhU1owTAWFbZu3JEwaOZi+weGgbt2+tfbJ7vNuAWvI+k
8jbAxNXn8+9fnZQHuK8Hhj0ZVFqBL42Lf5IREtFbSZ2N5myERyVUMOFjpElk+bt3y84NNVVCgB/8
osqPsZkgjgqAB9+IOhsp+8ra/YYbMf0OK4etiJBd8k03W/kygRXKkKhErPMASGj4p1zQ6w3LUnig
xoWNMN2Q+rO5a0xI4Dceo/MzTIkIsCe/EYoOAOROp2q4pUUuhIiLmJAdy83Se568/HsUCfPj9VW9
EHkA5OHRoSfIA+9v46usR9wTy8h4b1EwPowwP9B/Hbx3nZdZz9Syl3e1Lsf3PSnTs6iBseR2GrXk
d80cuLlRoeVQlWBeI5dmzvVvu/CDozSB6DIhJhDBrWzA0sCQatKUH9xQ1RGLsOXgN9D61JAtb42O
yDO1l+TGNvsDOjwNxTiGxgqR8An/AEOerr2XDnMGG1sLDcwebZoBufmU6lh7hU2F6d4urwxMhixo
/NahwCrL/WjHMa4Bei/9VWR3KgKFC6YLBgA8+g44m4tEnZWWx7J3Yv94fY3OwxaSq1XEmvhfB7Bi
br7WNeK4r6lxwJjI9qLDFA5u31QgJYQMnfdgW9mwM6rewhyp8rNnckP/1/VPuHBF8gnUFcFi88+f
HfbXbcwT7+WeEYPZXJLyoCpt+AWLb/l8fZT1ot38LJjygkr113zS+iN++tcoEuKU6JYo2dfxUkAm
HA1tv+QzljBu32kEDmT710c8PxorxM0T1NM8sDkIhpyubTk3Zi0V6m96P9cxmXNTfLQXVz6BkI4O
UNCNdwnooKM9N+iUUHBDNSm2odu2uas+jEmsP3b4dR9Tgz7W9W87+9mRMKWcCUSSZiY6dtbpp8ms
1wepHHuPGgulo57Y/8tSQdzY6y2OZ8d6knC4CTTi3xN81AgBQgf8yvWPODuffARQYdPTCat8kt3T
j5jjTivLekBFYqpGYHDlcg+cGrBOp6HDNMz5Q5wN2f76oH+81k82Aukg7wAn0yKzppt6OmpnxiN8
8wyfola01NGEQD2YuBUvCajg6Kf6lZNZh7iIrPdmHiW/QFu2/zpJOf7AWxOXJVQL5O95WhAgBzzo
R2isexS8VnLxd7PWG0xl5eIgUt0V4293BCLPfV8oD/nBaHgZB6FeCGJToOIZdnhhVYJsDmC5e0cv
nSBSFpM1/bCdrNb3bRcb74pBL9xgQdd9uR9Ehs6ciGdELHPHrhCxLqLkHZHyYD8UbmQ5N+KXC78R
ikBggjiFa0i6/Y2ENsjGUgrfpqwJq7lUbzvUIg6IHLwhf0sOZNT+rY1xdiNwg1J7xlsbKN36upz+
RHM72bOsm3YvjaS9q6kaQ5uaXHAl1/fCeVtljZhMxydX5G/esNOB+tGBBmoszM6zjKeeRzXQEPs4
ikyJvfQqZEsxGr1D9hVCgd1PqCNOxqfrH3FphQmAqe9zArgEN5MFImZJz0XQUxl6SsEnxTWnQRB0
mlsL4p2Qd0CKk/LG1M9SDE6eTmuOmgFXP/2D05kb4IQAbU7tfqpa6x6D2yUsMei7d5Ko2CfQF46z
ar8rPAIfXjvdFVcGYIMuJOIb2+cx0aRZ9bmBExY/x1eTblKQw5+2dthslUsYtUhYQtbWxI13+ez+
Z8LrhuJC5i+84k4nrBZ46jh6A8VGwuZ58n0sa3AzuB+60ngzlln/4/o8z9GS64DEHyyvQ/1ni5ZQ
Qou6cknbfern+hyqrET8rcwiuYImvN9uDAvDyVTpBpAhJRqsbjc/y3GiO5+aSu9v/ODntJz1exwq
YDp1Pgur8NMFqDU3mXhTWkRW5xorNBUpCyVNWfYxCsIaeurJokDQwH20IQQn6F0EdlUKM6hLGaGc
SWXoja5QjnhA+crK93BU2nEHPzTCQA6dPG3HzYn+Lao8dLNNbUl+LQV4ogfA3tnbkUjxmyaA+hNi
mxq1pwK3VxVTzQ3lpBMO53Uqlse2X7KvWg8SAxVqF19ZLwIemJvjjBCB0Pmook+dt0lfRB/ZNtYX
y5pyvC5G9CJ0DcfqXdEuA/p6wqhRVox1ed9ittkecfdOvsC4sJ+XsUQ/06B9decv+ipPJMFr7qFk
WCgYyqKefkaKGuF+BMp7NOlNYBMGbpiuX5ZLP/2ofDjwbpGiUVKlY1LfRSmqJfdEx5g7pO1U3luk
B3ieG9T/IQEt1h2sAsBBg9WtpNShd+9o6CKhHtnl/HvGcVPuhUyBz13fhGusefrWwfkiBeACpzYI
Zuf0N29iuklj2tR7pc3DHaAlFwp8ttzZVOtvvKvUBs4Ho8JHoZ70k4aYvnlYIfzD7Y3NEuEj3eu+
DJqovhZehQr3gBhMi56g5v4gRUUMtZ/S6SvRkWV+qHCCng+ERviY2e00gHcsaj2ol0H9Nswu0kJP
15b5TR/F6LRSUHXv1YpNfCg0fUL+uqpKwOQqQ+wD5PnwEX4oso3KmR0RZuiu8VB2efUhK3QrCVCc
oyQ4TaSlIUqO0z9+6+ClsCLwvXeqAfK+n2wHmYcIwI8KpW5B0+ld2DtD3zZ9MOgQsAKknwoMndsC
AJQYextRDZUoeUfC62OEkcufRVqhWZWbPcrbBXDHF2OedRclIxM3h7ETwA9tv9c+1NwE+t6Nk/qR
PmcMug+VDfngyqXsAkQBKmi67Ds7iO2y/pZrHSizvnNqeEQIwTiBPTrunV8j83bIJzrR3Dl2TFib
GGjegTIUgaLfOoYztGondErywkOE9KXYL4tEx9uvxuoOg/QYSYmyM36mbiLLLyIeLDucOp2yMOVk
/d4ZnB5Qz2RnSJ/iHIw+H1LsPwlnGnOPCFX8NBSd93nsqFTxZxqpeBaCXzcQoHCQ/BeYZr7MmC6j
St3l7qri4Xdfwd+LgR6Olf5q8TT3Pkx51E3HZM4g/Cf6GOGP3CsBt4o+mP2AukzkBzDti/igkhZb
mj5GuuMjW7vN36qhG1+K2DWKPQadAK+6zF9oEk6NOLRZOuKFiQzQ+OQbcf5psuJUHIEqYOeOOTxS
76NCS4IYsMV1ORLo2Zo51bmdUTjUzX0cyhcEtOc2QyWgRL4qauaI0JG/MIrzaUUd/SZf4NbhsIJj
XCrUb3qOmXeAhgmnHt1P+3uaT/5E5dugxRkl1vIcR+7yvpW6/kUB4mjRVYhxoxhNP/1ia3UWh/bU
th9zY4JcZOQ9H9VG9JoCOG/zM/CW+IcDe2IVMotwO0T7K/4Zu0Pm06oCfrWDBJ36O+EYXf3SxoUq
XqzeWcydnQ1gqTuVW2FWjPMXxArsj9evnQs3wUpwgd4CLIYY2zy9diypeAnMtt9TYRzfj/jM3M9R
9dODcPdCDeEWxuhCLLOW8tYmIbE9j+3pcLEtq7lIrH5fRSb6DnQ5VtksTebUH/J+D6hGHuB7FvcV
iLVXuU84Pjk+BcS14Eallnxvc8NmvYJEk+QIOpgFZYzMh0GfatGMdrT7Fhji7+sre1Zd+DMeeFea
KFxyxDOnc9WbKVf4CuCMjWYY/TpJbZHiieOCLWhLX4YQtjrkl9OkRrKEBqq/qmva+lfqqTZ+7K41
QylrlY2qsMr68Rny/2gePZGrEc+7WuKldOOT1+X/+xFaP1mYawmGcjLwnc27EC1Yj6PjoAVTVDsf
HHDQH3jqMRzo0fTk03Ci9F3kpTLrwczm5ilO6Vhc/4ZtuvvnEwCHgZxy/3BGTlctme0RdMWIQ8zo
jHdDnSDskEjzQPhVIyrZmPduQ/lDGU72WMCFC68P/yfWO1sCynAr44vKqbeJvdyEi9Z0O4QUqXSg
rrNUMkBNR/w0YZ89zUZh4d4QZ/XXZDbU+0Qs6cEESPJTz3usfHyrP9qJ4YMtHlblZ1/e6jdvc5A/
60PR36X6QivHW0/YX8URPbaNLqPrwAPpe/hFRHngx7ixS5Txj5okfDXa8hZeb3ts10FBMYuVJc4R
2nJQi7RVso0ADXTObH+OGnCP7owZuNkgmDLrKCv3JEPYvGIFdf332IZFf0ZeQ2BSEBMg8ybtkyjH
KldiapMbRrVzM8TUEOxGf4rGwN2rh4JYSQ/YxpJw3X2nK6uh0VHNgpVVWWe7Ae4fS5BNAJlQaFa3
HHzO8lkmxmCUHwVKH/x7s8+kscakRYa4mOnOHgh+hPfFitehAqUj+G4WMXpTkR8dRtFDNIQu6INx
Qbj79bM2aenQMWP21NxPZ+0j9WUk1NqDlRAeB74xGVi7JZH7pkXv+vj6wcCGwOOhsOc79mawunXR
VenLmPCqR1UgJ0eAOxulmDwN6eqG8Prh1quMswyFmgTvdG5DbdIvUmMUSHDCQaQV9ZdSjzgmKu8+
/4ehaLIAhmYhadqcDqVU18d+1GEBgiBMUAi3vENySoTRZJWH/zDUCjIEJQHA0tk82VE7Iqk1WVEQ
TyDZd/1iIS2aDeUvLXNulXcuHD8SUXowUPdIGLaZMR2sDm6LHgWCSBM3XH/UUaKZzJV565Xd8B82
Iy8m8QgVBcjF4nQVc0vyg40aTimFmT0lzpgTkPUVQexqxnd9GS+9z6Zh81NZ9GN1QC6ng6UmNKO+
TaMgEwPKPLyH3afIdrBDb/DnWKJctjt9luJ51UPQD5pV2R+0Gf0svCWW6d8+deFXmE08TTtFMFEE
swNOpV+S4ed/+NJVjHVtvHLrb1nItormxDUJM/2iRIHALbxyQrWg6faZdMV7cCa9AZIyQf5I6skc
wvtK91pvDDTK2h5HnWlBaoNQB1Mg1OtlG6NijHjmLWzLhbebY83fhKoUbbcwmri1Zr2a8S53Ylfb
t2jePQraLzsFiwzBfVOE8K6sHci91ib3pyl3faG2wSx3KjAwMlsOPCvlb05GnJajLzJdC6q27A+q
1wbEpngWo2l6rlFTuvFgXBxulYaBabOChjZXuEIqZfF8rk6aoQ+mDa8vy9cQqS3GozHpt7L2dT9u
IhPw+QzkehTiCf9O92u50Kwc9RKIZ4fMhQLovq99J7n3J+rMEp8nfKpnu/+4DEXzOXb96j5pB+de
DVisXV/n9RhuvsSiA0X9AN2JlYty+iWyNdFRBMsXWIOJRUs0RQcSqfbG8l7YTdZK4iJPsDmoqwvs
35EOsQ9soshMIAgCYM+XJEYgdfQf6EQ0QTkv/aHjo3EOWoxDavT/z7QZt4H4V/3uf6bzN/1i/fW2
k4Q+zb3HWwWLanM9oHbbexb6iCHQVuNQLrF/oEoEW18lgtKTjSykndzqg164b+l72TbbhhYY0z6d
c2cAqdZ7RZvdiNx92jl5WDSFu4/G2/ffhWAfmSTawKhTc1q2/FDFJe5zEpOQqjr+I6gROZ8EVc0H
JfRkb/r59CgmhPS6GcFehPdIvrEidW6c2QszFjp9A243AkskTk5nnLagX80JMDCeRcaxq1fvbjcu
fvQEardu/HXHbH5Soa+CUX8aqWc0kHTyZ7cvCCZ1s6ihK8/UBx2tO1ZpXtwNZSu/FHmHjVeMnuS9
VUfxvVDNhEiyHX3vpaG9nboYvt71w3ThFqHCwjPugACAa7wu0F8BPcQx0Gpg/kLNT39b6B/TKEq8
Pf6m2bH22+k/rDcoaZ1GAoX9s4B6QeGnGBszDSe0bDOYwE3D/YzkaIA46a3WxaW5ocIC6AyTbwuE
8OncqrZBN6/qGaxudTLXyX/EA9u7ryswK9gMYv10fTEvpW9ARoBCISVBO3cbhwG00Eq7RjdgtNBX
GDqU5dzW1MPIjo6L0t7i2+SEbjYW9zEBCAp/uvm2Vav4YTrIh8yyOpBbTbSXo/h6/dMubXTyGCr7
IP5WtNbpWmSz1cygytOw1tF0zBbns5Im9hNUS2/8xOuR2W5zsH5Ea45LA2FbStaADywudc6QRuFb
J+nKHx1oGAoKdfdIyc95sd0O1LmrFe9ePUXYNyBH/TVUBOB0OkVwdyKKogr3R4AT8BRQ1qnbtA5L
i+bAfxiKfg3oABqerOrpUF3S+33XyDisB/zZ7KGs3ziJTaAI0Xl/fagLrx04XZrvdDnFKit3OtQc
ASMs11l5KI49WUlsPQG9T16fGqEvA85z7T/5CLmfjkKxMSkkBVraikO8+g/3vtxnY4NhU4pk5PUp
XTiXHMu1T0xDkcLm5pnBAQV515TIRTMW+9EvB140SKPpLpX+gA2YJrobu//SiMQMJkL1iBdRhzud
HmTN0qwsrnm6xQj/NmBscEz4ndCgfpOtvZfXT5Ckz+cN5Qej4ng6nIr1ZZAuXgGtlFrYScxRuIc6
+maJ90/eeumNBb1wuOkKeTr9dx2igdhEnguSlhFA+TiEzi7CPKIC48zA6YwYkcDrU7s4FGCIFdvq
kbJvVrKSVuQNwqFAJhvMoSKc+cDG2y8Rj9PrDxl7hKYURL7VBGI9GX89TS4CLNpYWRj1Wki5x1Gv
3ekI2ByS2LReX+dZhQ4BmMLZR+1sM5RMUe+HOVNgQCnbtxYYloch8cbHbAFQ8OoFXPV3SGopfPM2
bW4pFKNKBeAuD01Mm2mrriqDlP4rucuHYbqxhOt3b+5i+P8UeFYnCf5j8wIiao/lqUQjKrd1+Ul0
lnxDG+XWFbX+KWejAOKmqg0+4qxjnsq0181U5WEb1eVxzrwEK10XX1KUhkOvNinXKWMJ8nwqkUF0
b3EvLxxubz1rCDmw9yGKnO4Tyc/Z+Chhod+djEelLy99lJYfZT919/WURTf2ypmyCXkeDldo9jAc
CZ9Y47y/9iUiZEVhGRLT11IRXDgdzRZo5NEYTpFfPnXUE++0rnL3vUjlW/Ar1YeW7sdjXAl0wuiR
W9+FPab/Xt9XF35qqnkQm02Lot7Z62dUpo/sPF7gCx7MAEk19Y+d5OXz9VEuPO7/w8MBqOBx0Wxu
mmgmiOonA1W7CKlk1H/Q+jiYJCXRrllyHHBG13njjEQ03uTS0Lo++oXLhzoalwGGLFSDt6FFtgCA
Q5myCNGCzn5VrhY/xqN0HlKv+nx9pEvzFGDy1iDGoC+1uebMHrcHfug89CvlPJCXrNYMhr6nZm/t
R9n3jxHkkSNBgLi7PvKF3cz7S98GPBOndsvl7dtEb9B3wQBV99LfHeLi+xHo+6poL9u7HprpjQvp
0lSpOFPeYQaIY67//6/tjPSZI5cxxXgYqN8BQYZhRx8UmbWkALSVSe8lGhbU63FPfPkPU0WrYxXg
RUXX3jyTJDupylDmDMWAkg4I//Gf1pu/zfo0Hb3Kv6UCemn3rBQrEhr2kH020RnFEoFeRogQSvVl
UjaGxJMBfjXpbmmOXfoRaboBm+TpAqK2eU+aSs1+tegFsrCVc49VlfG96ory3WAYlC2cwv92fSXP
Dz9VNsozBkVLbqUtaSqFct0OOYZNTgqKv0Fu4Bk5dXHj8J8v4Okom8NflogY1QUmoMosDFSjKmpr
WDq/m+BV769P6HwBCZwId3lR+KHAHZ9uSkNTiNMVSwXKP3E/wEH/pi21c4cehf2mqAbzxhk4f8EY
ji4EEbbjkipuhhMjTM1ch6qOvG5xqElS8RszneZZnxYViE6jd2rj3BC6U0wjHcN3jHj/w4x9agOw
W0wO/ubGaaIl63S3qUKnR74c6qFoPtLX7x8ivNYQLyVhevVt6uou7YK196LriOOdrvFQCfosGGSE
Ot00FD5SA3nhxKcBJeI31yd3aecwmE3ATxXZ25KiWtEo6juALZJ+6Ogz0694MlnDHoNd27/Rab90
GBBhWJMZ2u4kTqfzwquq82J/rMJRLMl7+kG4s8VTeisMWH+Q06hnndEax3F70bbbnIYcOAe2bm0V
prIV1Kaw6MUYyaE9vZhhZk3+YZ7NYg9rYz56CP7vU1jsv66v6/ndzStAHw/IOIVKop/TqepujrSx
Z5bhUA+w5UcyqQrV13vXSrMASc35nk0/h4g1DDeKsJcOKFBX3CcoH63amacjywV8OkxyfG5yD1GY
bP5d2OaAX2KaOQGOabegG+tm3K42/EE6TkSZK3H1dLysgBQTo4PNZl1+4hCEhlENJgmnrs5F44ke
JboiySvpdT4UPnYQFTvTQOhweybrmCy4wKwm9MFLAaohnMozEFOitPOnvseGPE/99JOBwdXr67+u
gXAWuQ8shLUcezrfKm06WkRzFWpNnwSWho8VttpO2M2zHxaVXQeOk81fr2+nMygqE4Z2C72IGxVe
yrbfjYVU4wy+XYcUZ/FwRLWtEEFaONY3roi42+NY6lT3+CiKbqfcaFoFtAbcQZdhsn40LTodh+tf
dOHiAA4Cvx1GFjCVLWqmIgjsM92oQ/ScjZ3M3eUBed4oKAH8/b4+1MXJg6+2Vzl6/P70zRazm7i1
RYt/eZE7Y9hkq6degkFHsyOS5UG10+GxHpPlM/ovRGEkjMPLbMf9UYrMv3E3X2jQwzqgl8Tc6T4A
xj39/WfUviijlTgmuwm2Y91SfoWHUT9PRpTeedE0EnV75b3dYHJeYxN6UOhp3fiICxfpmuFAT6LI
tcZNp98A8claNI1vAC0w7uJisHaUGW7Eu5dmisEwA61OZzwOm/SN27LUopw0Pyb4059kYo9Pwpt9
e4dUCOtMnIwVh00gqh41J00+4WKrcLCjdnBLcvNCGECrGdDpuvArafl0wlOmAQms4zxcjLZ56EfT
u8uNcnyo6plilRVZD3U3FOiviP4foIHzjevmfLMDhqMhTEOEEIByzunwc4qZYTMYfrDMZRuYZUzx
38JAbOg1FV7f7OfXKUORenLUV/Ued/P2I+rSTCnE3kA5uR+MoLE/DQ3GvxEe7fdIA9ifxeToNwVv
z99M6jkmpW2KRyuPZ/NmdrUyJpemS1AZnXnX4qcQYuBcPcF4GEFD1lxti2N+sH1kdUavfmNMbXlj
U5/9xiyss7bVeDkBg2x1xiAnt5gF4fg4GymwMgTpEphdaQ2KXB80d4fttP0eqnraUahXU7Wn/Frc
v3L1+YZV3R4clQ1oY0uFRGsMjCDYnmABhfuQz119dIXMYDhq7svYF/7OR0XvxkE7e7H/DEpfFkE3
z4JucLq7WgOO0NA0YyC0utnZTtLfRY3o9+1cftbiaDhen+N5mWQdz6cuKVBXsGkvnY435e1gOTP2
RlpR+p/qwmkelJ+0D82yYH5k98td5zvjAwGD+071WfSSwai56zu/f0QRyPom426+JYt5Fi+t9USA
dbTo17hlC4rkOslrC7vBoKg171DVDTKucdUFKNqj6ePnY4C6vB2YQytuLMfZ2V5Hhv/8pz5DsL7Z
+faCHFIPQgCctB/vpZIqdBIrwxQbl6LrK39xkmuBlsCM2H5bQSjpEIs2iobABQ79nIIK2EFjM+5U
mTWH0fc1vBYlBtd0e2/ExBdHXsUP1uIwMctmkr6DrbTfMEnPHgRP0iSNJ6wMqh+zudTH2vDUS4JB
OyL+pW7diPovLfD624JRoJ/LW3K63cy26ZRTMzbxCwjoOrWsf/s5o3tdCz+/1ek7uz9JSnkgEPWD
NQ04cXNVx8grV5i/DYFXNriyDAlATHS3IWOO7XisrVK+4Muhitde2+uwxCZkHrTpKVecThLaCsp2
Uz4EAPSXY2SNzp1ZTQYEwSXdQ0BLAq3ErOvV+8nk/V971zBDsG05HbTpe8JkB0XVNldZkKM0EeJH
a+2kHSF3nA7RT8sd4/tuyW6pNF/4Tc21oLEiTkhSt/ckLXJjQGseLddKR6wXfsZbD9WUX0ZjmDe2
7oXbkVruSl4E7kHZZv2Uv6pgOQyhjmgXMS3Rok4w9IkbtqppH4veEk+4kap/rq/qpR0Ew2xlwAAJ
J/I5HdA0Yy+qWzkEkZuIfZzNxX1h+SUg9AqWoYpEAPelem0ezv75g3agBMYNsb2TuY89tPn5KbM6
mQ7RYGKa17TxG820ksP1+V367ejEGvC0bfyztk0+neV0OIhDoGRfHtNM6U/eqMoAUbNbJt1/1uok
OVyn5ZOLU6mlVbqtSnetnfN0x0OgZUb/FkXvDNQsbwq0rtFAtym1qDUcZmH0zk5CxP3q4+/zHsM9
THuzOOufDWhdHrBz7DxDGU3FOwtxPTuoRj1xH7qiddFLKiLxxSckf8LlNv4myRinoO3oMqCL2qHT
fX35LuxH+HcwTglIyT2315mRt42eDDh7eX0mHnura4+tP+T71vDbN8DCb3Xtz7wI6H6Rb1L9AtnN
Sd9iLR1jjhdLEnIq0BTero07N/lF0aywdxhBj/HD0o35V5eVXO4QjC/LlwyrozGkeDqZQY+Z4jv0
WEp/Z5tVaVLktLoZtb5piu4izPv0HXrzw4diMMYbUfOlleJGpDTA+eUm3l78vl/ARdWmgITNzXnF
0/in6m3ZvcVHKYl3DtYw7o0ndr1nNxtu3dfU6MkVidnXb/rrtjB67/9ydh47jhvtGr4iAsxhS4mU
Ok7sCd4Qk8xiKuZ49edhn41FCU3MDy9sOJVY8QtvEA0SiNPBqubqQ+x5Pzu91L+/vQVuDYLbARV5
wNoOtZbLQZBiSrSu1QkZRN6j8WjaQVPJLHh7lBv3EFVP8G0gGVYFsk2YtlSVm6idQiyqDcuZJR3u
TByHiIbjGTvp0lsF6PfEJG5cDgYNHMqBaP0C2dgMmqLz6BULcVjWNPLfYV7EEkYKvMcsRUll5yjd
+kJAdA4BCRp5XHuX86gOS2ukMRF/VSU5MpmzWX3o0Of/2hiANVM1bUK3ie0Pb8/rjViIejKYdhrK
mFdsRX8RwsSMDjrJYSrVrsN42F69bvQ+GPqx0MHSWtmjambJU96Nys6a3ppeUHzAF1dRF/qNl18M
Wi/REPUZD2tXMOibWY1P9Dzaxc+zShl3HpVb+5QNyqeynNf0DKl6E5glMR0cKe3vrLmu40xk71Uc
b30U+rpYgmnAezFyufyoxfPqxqIff6iGcg7tuGofhqky7vMkdvY40LfGwuGKrhQYNXoC6+L+53xP
vM7q3ANz7qlxHS0xEe60mto8plnT7oRXN8daLUWQSEO3eKtXLDHAAtforRevkpwitsdhptN7j1Vr
unMSbqwU6RiXNt3bFXu5OXb9uIx1Rap9MNTFO7WVGT1gS1Ht7IcbFzIFRJcrCx1FTsD6K/4zeYYp
O6OYR3ZfLehkjJWGWrtpdQUOGaKs7+fctneC/+vaHVZx4IGJUBG1oxa+eQQondQ8Se5wUOcqUQJO
t/oHypT5hELl/G+XRuArtLStQFl4U6EesyQuTmqttDpsuLLLd96HG2u6Zr8QTdablcDycgpEEQO0
kilXN2UUP8VHGmxAX55G3RE7n35jKJBbvHwkXRTG7c2apuOkp9Q5oPEiA32y2s5+QTbfgCqX5TtD
3bjSLKp05mrnoq/wpsuvQoNg7JveHA5A+M3Q64vfnWaNz4qjT++sJVPPLpT4A2qWxvu379Jb38h7
CxLbRouNsS8HTjqmMTL4RsuaxXOMihbhRIKHk68Wxvy3XU7qMuQzIL9pxqF/v7k8kdxNDLSqxoN0
2uwlS+HJqophPQLTTe/e/q4bJ2U1FSJopSwDPm0zlFlbdqUO6PMumTI+z62mh6/o0ZYdfjSacQ+X
duMlZDyEzbjYuEG3khqZp+Mxo1k970I/hDEVMh/VlhdbE8bZyb3pDlvUOnz7G9eTtwmVuNZYO8Il
gFxb4KmNX1ObY+t1mC0zK3wsaOzWN2fPfo4XmC9+aQzFV+zBLRt3w7r8rCP1t+fudmP/UG0DOsJJ
Wc22Ntd570Ua1D3mObay4pcwlezjrHrzk41j517gfmuOVzAelMGVzLpNJO3GQnXYRJU5cmf9rjcm
K4AiNTyljpyPkJ3ISUCv7Fzstyb5v4NuNlKnpdoS2yRAlS2RSVmc+S5fYljGInP8yEuTByjrv1GU
W817/pcXjEYo/VY61zhDXqWymWq1Yh29z7ASKketCo2pVDAWke3Obrq1krA+6EqQNfO0bFayMeOY
WhKzO4lhPmuSvCuHhQKJ39Z2hroSLiQjAilN8rUCceh/bG6dUo9l001mf3AGuw2WpkofFgUjxEYT
2T+lY7SD76V1/bHu9YOV9ue+KhBzKswmgcOAx9EavBNBL/bvtsQKgJy7t36IXt2raK+Luz1hUPFW
xtHK57Q3b5+LvrsNjHs4UDNWfjuTwPlLZmr9scU8DIeURPv09pG+sQiwJbiyWAimZhtGgBmXXZZy
nGCmocvv5u1TQU05dJp4+fo/DAW3aYUm0ZLZupAYI/W+BrvAQ5Y2ykecPcFBZXPBvVUPxk4ieeN5
43EBuc8sEiBtU27aBXUhrbk/oOe0Eu5oOLac8889Lu9hjHnMuQJM6Tf4GQZvf+WNuIyRicrIKIFP
buE7+txS8MZe+pAbtnKOMoljMASCnUviutMGKIKawgr3oNFLrHn5jNYVmcZisqGVQi/u7SZ77zj1
GIxurAQ4BkUfxwGFrkmF7xRXpvQVR3o7L97NrYNqP9cwfV0qqJc/wZsNs2UieA1UTq0Zu+ZRcUlx
wQ3Ox7cn9eZQa40f3wYI3Orma9tYhSaVuuxSb3bPGJFlR3wT8KHQzb8GJ6wTS5seFhHhJwzEy69y
1TgXC03Bg1c5UZAMlIs6ocenWGDC0ZE/Y71W7lFprhmkr6MCjMaAg2rTNonGNlMthDQQm+ljnMUK
JwviBLkQt9T0M81jZw5R2qlD3KxW6aISTX58sIfHSM3H0NDT8TQoCBMfnbgXQQ6O4yhBF+xJ6K7f
vrmd1sB87TjxJw7W5dzUjRunca5xqhCfedcnc8ozUWIptTjppyp3vaNNp/H89trfeA/p8pFQEcFx
nrZoEROdBKBUbDP8g4c7+CbN9yxd5id1WdLT0BeZ5etRHz2mDTIC2Hrpxs7mu/XVnLIVtY5xyBXW
cEo7yjqCqMdQJveUt+700MTkeJhH4t6tCOOw6Eq+g8m5dY2s+wClAmpS7MXLqU46vdVLyvOYyJbu
U6yMKso3OF+/Pbe3zhU9d6pF601CffJylMnUqxFHxx7UOiJpWiXlr7po/0Rp3e0kkq8Vru3eQT4K
D0TqNqsE4+VQPSpsMcS8/lC1kYu/9ai8w779m2138llXYknv0tSPaqzMhwig5f2Adj4yvLX5KDHT
/v4/fPeKEVwLZfRfNqFHiQfakOnr82BFXWh0ys8hN4fPNEDKnV7Ejc3DE2QhhkKlFRDy5sjINtOJ
zaPukHklfowtKqB3Uk8xjEsyb3mXNKXxoYvKPTDZjYVdUfTUAFdLV0a+nO0l9fqhXPB/myjP/aNF
tetPVme/m4ppl/1+6xMNtLxXDADgwy1mX6QCbi2SWIelV82wqsT0gpgJhQl9tPuV5OocnVq2ETJQ
bYehxxK5YZY49R34c3nC6GeefFemqRkMZu/deQkdqCNOvkowWojS/v2WB15HMLhi68nc16/5T0Wj
yjW8tEcPwVFBETb3RHLM0yh9tIdmjxt1axFM7guqXK9N+s0ZnpS57JUaBbGlhjSXTFX0U2Af+WA7
pbOzzW5cF2uOu0YEbOorRd8mSZQiZji6JswYAmdFoEWd/vntY7NdaV55ijuEpqSb8GuMza6a9W5S
ST6KABS0QOBbLIfVD+ksax3HtW7Sv+Wpsdee3YbEDMqTSJaLZBNNNn0zKEj5qBrqqQwUl46EXlZW
kHGsQzig+hdRj9bOBrnxkYy3FtBXhry6pf73vUmuEyOfJ2W8nCrbQOvVnvvASNvuzokGG1HzYo/3
clX0Wr9yreKtbS8oPlt2j0JBkjYbythKp3ROwMke/53NOreOTjYqGbaAMrufwVtgrWsMXf7iOkLW
Z/zu7G9tZo5/C2Fefw8JAepJyESwsTaz3qqFLWc7aQJH8cSXemlxusL19Ngl7RI05bSnHrY9K4y3
SmfrNEnoMMIrvTyWAEykkjpAWPSqTD/WNUZQmI55jziN7THsrpJBxiLlJAdZBXpwC1l33H+ugKQS
zmj06Rgg22uccWPK7yr+XZi93AiDVXRBXidK2HWphg9DnB+NXKs/IfsG3iZ1KB+X0p7D2tZHGueg
ro/23BShqneWe3z7wF2F+etPpRVGxYToh+24yQd7GlaWRZkuEECdvhROF7+rcjl/NqtkcXxljMfv
dSnUQFDV+sSd352zPup2TsTrKP99u9dfwTzRv+Jq4RxuNkPE77KlkwwB2uRZdjI7Oy4+F7GhzkGO
t2V7rOm5fxJa29tH6B9wa7QqK156Y9G+glMiIqvx23weMar9ldI/vF9Sc3RwOM4R5S7HcvgKrC36
ZEba8vc3Fu14cIAkYyuDYxPglEmcSLtdOvQtJuehx8Ez6IZkeFArWQUpXsb3y5IVwdurtr2MmS6e
XUSC0BdeGeSb6VJiaIFuh4mH46ag/y3ZfCmr2NiVGl/PxGZZuINXlgES57B+NpsDv6gUNOBqaVf2
xhymkyu/N60eP7vtaOIvCs73DLWzC3Nh1sCFIMc+Rlok/4c5BiZJJsidCYZm88x5BdK+llv1Qe1h
6WSOqvbQLKI5IkuRPtKo+q2hWLiT/14/CojawuhC0htKDqD1yyOMOZXnUTvug0SmgC16Mf9Mlshw
D6jckgCJyNiLX9f/4+Vkk3Zy7VIUg8CNzsTliCmNjh4YL/KGU5JroGZq8yTEUvZHplS814SL09+S
6Tpl0M5KUAI3hfZco7D/j5L12p+3t9iNiwEuMrAwXkRA5VfiC6gnF1ENIi9wYyF+zDFXhDF2xVkZ
XYzp2l4/SqlSqczU7Gjh0oFpuxnvRNGvEJPtnCDBuJJBQAeCZLqcEw+Gdzsr1hj0mtFqQbVgbAzW
VXoP1IQB4CGTwA9x27ZWkAxumg/1Ms+FX86u+cGJLX32dXCMka82TfM9sqc6D1KtUqbjhF7zd2SG
YuHbQ9bcZUmfI+EHVSdD41fo7d3OdN7YT2u2BYZ0NUS46isPCDAn8UABBaP1AnejpT0XLqYk6Eoa
zN2sTVyxTXqXodYelEqioT2kUEby8YlH412FUwTIv7xzqNPdJ0KtAnUwqvPbv3I9z5vppnHiAohb
r5UrwmbVTXknin4KLDRLsbbIhd9JwuQau9CPOCRP7wfZq3cFvo+BPqTNzjm/OTzAEhURG7pG2+6U
cOx0wgpvDmwxdJM/pAaYW2RQnOixcMBgHlqYwTPenrk1+tKccMHEdjNSdjpXr7WQ7TRAJwOrR7iw
dq8ud91iISPG3x0CXqHKfWrlkopHZHt67R0unNivx+jivI8Qsf9eKUIoz5Y+DiWRS+Hde7KT2Rm0
ppGyymM/+5npDkuQawsU2HquUS4YNNR8fU+RXnOYkLlDwCXCeOk4IjdK0qIkyg9ppEj5S7UmIp2k
WWAzGpUI+mujkp7rInNNPx8EqzD1g4bmpiUeSN57C4gyCd8xjev4rC9OGyEENLvdwfHi9K7JZQpc
TKiR55eZWNr7obPbH243VV+aaDA/xrbIspcxMrO7mjZU7dszYbGr52Z1mmmZPFLclt4BFQP1n7d3
3nV0RuJOLVN9bYQiIHY55QMQDzsfqLX19pw8ShPJ2rxs2eR6KcO3h7oqFADoJRIGJbiama3lxcux
Rm/x1EFdjeo8vTYF2FYkeI8VVnWoCaam3gQCVefiWVNiJDF5BXrortW0OL+0tqnVO0pFrfjMVsSq
4e2fduOSILOC5LrqOoK23/wybBn7um31LuiXRPluiUgecWOuf45D+5Wy5XJ8e7gbcSr9F3dFpq4a
O1ftp6GO1L6Tq7Z2bCg1tq5xwoaNRtVJseod8j50crU07qOuQ9zD4z1ojsiX5Fo4je1QBB7W2MBL
hwEH0HK0hQKv22g+c6G2w/tVa+v9AAXZ3PnZ13sFbA5IIE4mjFluq8v1c7xktL18ybBXQHPSTzva
k30zjg9VKyL77wdjqJW8tsaoBCCXg7W8LWsTqQw0rXbuvQXyo+ug4BJjJ7Iz1I0nl0eOIHi9AClz
bIEkXkPmhgP9EpSWGB4XTau+KjTyQzMHwOJ3DHseCTND3VYRpBSJeKE84+7swevsFJMCusur1RCZ
0pWobOTpOAJ5S2ARXf/CPMv5PHklIoqNqJxAwZV0wPTWKp2dt+f1iF/cuqi1Ul+g77vWGOCUXc60
QNRziOqU5G+aRXffx6r63LRLlj1ZxaRWoWjaKj0JZKi/p2IwvstBpp8tsI/ZiRq1+wdjG/G+ygjl
QiuDcMgbjw+ln/ZVPfl5k7S9PzjzjE1vxEWuGFiP+DM1w8jvIFVU/rwUVnToSxNXXjvqrV+m0rnf
ymaO+2OF4+BynxTq9LGBCjMd6EpUIH/5ZX/spnUGfwKLM/gOdirZXds64mXnqF6F4mtmBCmAfJka
sb31WWgoUAxJ6VLCEiStlId1dMHVqtEe2lQkUQCIRp5VV2t4IszqPkVlQzyYGJF9e/uHXG0PVokF
AqO2ilpQ6LpcJZwnxQpBWoJVDj3z8Umu7pqu1cogG3uwO3SN4tAdFFvdOR1rTrPdHquGBpASZoJz
sBlYWhGZu6kGkz4KeT9FesOzhmM4Zsa9lb1Uwk5jitmuNmKtO80733116fDdK5wEiSrUNUnvL4fP
YmWik9uSeOY5D65rTZ9TmWrh4qIA/vYU3/hSCmCcdQ4Dld0tHsiiba1jlboEsRuzs0SDB5Af29MY
gCO1H0Ek9sHs4d7tiSjeycRfxY0200yPCCg2WERqRVtaWZIA6qjiSgssamKrZ8pYYkrg5fUj4m/S
PU7Y5sAzdSPrDFADhUdzlIjWSydNxZmHBqFvshh1uhuieHww1Rn+DsYGOnylyYwG325yE2lSL3KP
s4DFftSdFElGRyvVY6eW+hy45ahXh6Urq3eLPlv/JFKYuM1pdfxvFQ0Q0GrmBd+rpmj3DtmNRV4J
BEBZ1vmnAHm5yBZgBKOPLC3w3H6s7lVF035PhiOa517ECAt6RVnGYWQ5y89Beov+1MUGNRtPdaYq
aOrZORUtqIODSwv/PBGfRocGdQD5t1c0Rw8KOR0jiGFA2Te5KRVeGc3GapLQig71dRQdcIJsXXd6
QpTeHk/x0ANkd/UlSnZO4XXwxNjgqlAcIX6iQbeJjcfJkdzSnR5oo1QWUASJ+zIM3fxvr/Xci1mC
9r9rYlqANZrzTDG3rQ7WYGffzQyjIwtxhJ3Tcv1q8otQsAFKAkqJHbu5GFwjLlNXZccamKh8LOUw
3y28FPoRTJ13JnEs7zsihuMiq+yDN8C3X1qivJ01eW0vbQ4OEFDODjn8Kh22iWC1rHGZjFkNMsxN
lftKVbsE6KQxVEeEW6JflRNHsEEtLIoH2VjZWXQ4b/pqX7Wlr0QCZYxIbx3fqAtTPTR05M2dn3gV
XRrkdshoIt2yIo62zVW9txO3KB0zQDvOfC6xIge1lmof+3qRLznanT/fvsdujAd4AFL6irYnwNyc
pgznSzSzByNwazOSdDPb6CFVFHgB8SBmKNFUt3Y+8frqBN1IwWpdB9jp26tzLK1ExFNmBk2vwcFv
vSQD9Qdu3DdmTKrTdMaEJY2W0MXLefnbkhEXJqsCYG7N75H3vbw96qyvgHNZZlD1Y3/szC760ZJD
50QWObSkKdEXY2fzX19Y2so+XzsmDjJrW/zYsHijYdaxFUyYfdxTyuvlscwb5aGxEzh1f72elDiR
PVm7rLRKtutZ6hgSTQWDuT116RbQ1pDnGA0kxW+MsKodhM12+6Dixku/yrmwjqCqN9PpOfGk9Ukd
h6llKB+9UYvuccKe26M2Rta9wM1vb/dsY5vXEeEiwlBbn/gt8g/eFrenpSoBV7b9CHOwC5OuLj+o
Q6oeoX+Wh9bt99gNVNrZF/+9OdZhwf+tylF08lBUuNw3gy4jZ0pjN6iTSX8mivWqMJ/q6ZvWY/7n
V15n/DbVSEkPmCFRnMkw77n3sL/pfJibK06AvPo9IswJeCe7Be7ad2W2NoHFh5b/gDReGlZ1mNs5
/lgLQ36y8UVKfRUfiN9j28sxjMq4yvxBivZHl6j912LqEANUrcV2fO7OPj7ESgvDe+4SjLBLqpDP
i1vWf5YiRzAFSAj6bXhrqfdtOvX3uqwdlbpaIv4RCUZKmMZUw+yrbelUB29GzSwtFZw7TLeNU99V
qmWgaYtaEX/dDj9ijIyb1SgoHvAdUST/K+x+/7BLerQcFoLrQ1JiOTSXnZEdhNmVfzKBTL6fcosC
uYrmKQ0ykfLhTaNECNvXrfLew/BGBNHspI+zNcTLYUxkd+eprHWARIVXHGzFSH+RIGiZj4nGHPmT
ZzcvEVFfGUS1jtSVZmE64mPrQ91u7I3sSVETLK1LYxQ9nC9g0H7SFrgotloT6/7cKu3yvERxuhx6
tCHIEkxDafyYUuVjwz/7EBVxjbypPijxYZJyjfaKpJ5JsGrjA1iGzg6Hshr+2K1LMDalZvutxIfm
TzeUZC8kvS4+fl1cftOLZpZousz1Q9mVEfoIIDpc30418S9JhSaP6WRXUK96hIWx0o3c1p8Lc6mO
NTlzj0535nx1elWLz6lU03OkO6OE9Y57n0+UUeGc2ajk99wqYHKssuzkgVd+mn36s+KezkhsMBot
Q7/IPMX6MuMEhOD/QG/Gz5NJ5r4Xe/QWQQJ28Z3RazY6zZ7SONi7DZNzqKxi/r2oUcPfnpfY9GWR
5E89FrWfe0SO/k2jyPrtYo6VH8DeUXKzs2Q6cjMO4pEqbvZPamWcXAQY7BnMkEhsXy8q+xesmkQN
Zn1wHuvSS38ycV6NS3TCvfz29XgFsVp1fQB10UmGockjtCkV9GsDIx29ItR72pcInNst/p1iIFtJ
Br0CGd4gxRGQ+1b/qogMCZ6iufg11EPsHM12LN4jjohxyVyV7rmqVktO4bqL7c+D1P9WMoYfi+Iu
9X2SKfL9bRPaytoiMRBUDmkAaocSEkCYYIX5o8+Tr4Mwv/GR6ue3J+hVuOnyouMah+Kkr4RkKqib
CSpdhbulaqpQtXvT9VGtLs9TVqtlUKUtSXojNFsedCyFisBU5ID/nlJM81HqXWsd2nkloovYyT/j
sSV13x47O3pn14N9GqOJ69Gls4sPIp4DLwneqAicTWhkkGfYdBBdLPjeJ8Kuuydj9hb6GFPZHFuH
YP5jXwojeacLY8bZ3ATNP4kEa/FCAbjEnsy+JOgJ/UHMy/pqYUmWHBMUb+b7TM+rHwvtqP4o4o4K
veN2FHbVQdC/cdNYPifK1P0sliFWQgoLFPrVVOs+Y4Br5ifJFH+087Ve4WlZ0d5FrXS+8tiPw72F
sdt46Gm/fu/HgQoaMtDJk2fi5shxLOS/jRAqhWQU+iqKvSj/tLUsqRvicH4qMExDgWRcBFU8J+/L
Q15janbgFA/fqkmb4GEaWADdaY3dC3yAc+NAqdPLX7qlKbPTiHle7XdaBPVlZwdcvXQ2bbwV4If+
FKz/9SX8T1/cms1ZjnRq106hGi5aQSurpSVudXp2aFRM0fLJbP4yRuJ5ZRrWXunaXgZqcDkoENLW
QP4mCVWjrE5uS2fBnZUZE2R1+v72960b+HKDm7RDqY4gqkeOtA0gmjjO8lggcpnVjULDxrSGR6Wy
6x3SyY04hbakTsxgIJrB4b38Ipdm0WLnXRwaoBi0QImz6B2IB6c+2DnYmWGuk3eYTu1BSG7EKTCn
ySFIOrE53qadQJAUejeJCLsBNJ0aL9q5mHvjmUJM+6xHwtq7UV91qzbziewKHhIYk9GHtDYXhmPU
s4xNIwrA2zvtz36Zuu9U36om8LDg8R5cnKTOhSHBvTWlW37rhqgl4NcaQzt0dRTlXxyAStahoHnz
nElP785W6dX1YYhgQR31uFUqaNma9qJ5iEQdWvqJvxIAF2UosUSjJggEwcUxtLJQM0oUCl6zzIwH
haMx+LFc5neUh83G9yLdkKE7W+qjyKrBpS+Vo3ql4FGvHGu1kCGx/5L6RYFkEN6NOPfx/KqafTDS
3HjpFZ2MWeRd/9XO5inyy1pxlCO9xIqGoTp0HW3AONODfIpNPL7mqvrUW9hKnKak85YQ6jJCQNpc
aT+r0mmEP+Vwx/j3UgdrxchI2qNq1lD50lQ6hAJxET80GR5+aJALW/pVqcvnCAHo4ahyjViHUhZL
GtD6GOcTD6b3u/HojPiLRRfkgL1E9mtWc/mUV57an98+Q/r17qbQCZWSl5RaDKnq5e52amuKNHXI
wsUQunXgxkg/I06EiHRsDVWQWzly/H3EjSpK7a5deuXg9Vm0yrS4VkqBaVQXJjDp/khpzCdnrsZv
Fg/+XdEl8ycjMp0Hz21mSlFqidr/vAAWhYV2kHEsDwhjTc95bEG/KZoIl/KyD9/+vldEyOWm5hWk
pwCwhpYXeeLl9zXFYrgd2PnQSHWBWVisG2QYqtn6kV1jGjlMtYPmyZCfuS8N3dcm23opsf6UJ13Y
k3GoMTv+p8vzrnocjEYvnqf1SQC1RZhPRjaU1lM06llzYOMR6xgzJki+nqHIGbJeA+G0GsnynTfE
3ZMnsnk8upWRzodictyYc604f7omV94XXmP/NuyiKncipeuLxHK4I7lLVgYwLIPLGZiGwnAkqiCh
NZXyfl6mDGEFKsgSicYTdb145wW4vpYZDxsDbhEkEq4wTsOYN8NQ1VmoF0JoTwXhcPvk5flyentp
t9k4MRXXIiVqBqMCtBV5tLR4XCR7MBxSzYPD1ZRhrjbtu7lBKeKvh1ox6ytiZAXEbrUcsfSkPGdN
edjCcD1ZS4TTb2u776nDKDvIz6uSMJ8FgHst5FDzpyG+eW4iPZ6dwk2SMDJBlz7I3hb3Md1/73kc
JvouNncqiUWHz7Cb9jZZXJ5UK1femlU/W+z07PEG5s9R6i4I6Fqd8R66ac8t3AOFO7JTGnHfdYD/
j42iYWRiD9a/g+71je9qcKqP1HH6L7Vl4oSJ9zWdnZmGdHdQrbZ5wdvHsDG3p/D5GLV2sqcDfL1X
UY62X5uyoDVpAF7u1Vop8RmtuiJUVOxBDsPo9d6nyFGUByVvyMAVdxitncW9ktegOLf2G1EypCNG
J27daP+Jk5Ii19R2HGWYKpnn+W1n6ac2ba2HolfUeyNrrTP6ZzhWxHb/x1TieT40btLAA5LW2cs1
9GedrHxq5KL38Khtkj2vyHGE1dRe+nprxDuX9vWdDe8NKznCO6iMxjbGEoaZ2Mvg5iFr55xG+Aw+
Ueixqi1awk5TPKAP0u1cpNenDREXRC9XuU3+2GYwUeVmBSFuE47IYqWIFVjWi3RyEGHVrhza+uZc
3tlQF1C7BAnmcmlv9RnMQc2toWzLcFkqLyCiDDy8BQo3tYi2Cu+5RAEAsSND3Qkor76RPjBfBn3O
QuCTyvvlRphtbq1qGusQd9YX6gspVX0zM8N5MOqPb98oVxudoej2Wg7uPrCLt8oCiotQOz2uKlzE
nP0xCkTNKCYVP+n9U51x4mUP77btaALrQs2DPtOqJo68x+YVMLmS3aaFCYhpE9jOqGhXKPKkfana
ejwVloaRtBAd/5wH456Wo8S5S3F3brer9gE/A4VAVDcooYK72IKOinyoeqcQTSjSRPmFYCvSPq5i
BzNCDiM1stF8MMtUMQ7T7OZ+rwKHml1Z7Rz569mn08e5AfqHFsIVPGym2aOiktuHaq7NT33jLUcm
z73T8hhijqoqoP7eXu+rLc12JilAXpF3cd3cl1tLG3ADj5KkDaOsXM65TmETk/D0hJDk8mR5xXSU
vVwOtOj2mEfXm3oVw3mF+lADAH18OfKARlazVF0bJnafIUfG2PelRXJNAJRGO595dTPxmau2HWeH
laasezkYZ1aZ68VuQ7c1jB/AC7Rz26rlsTb18eg1sr2bhnnPnPjmFwLkhFUFwIZI73LQZjBokZt5
F7oUcI74oYoAKQ39nFdZtxPb3BqK1wmiOtQMNCQ2/XiZLQTzuteGhipsv++HH3rSD1/N1onfv71h
bmxRtuaraoZD8HYlB1Y3ODqOOkEksnz38zh1H9Je/Qk7x+1A6VH4eHu86w0KNml9BLlxDYPI7XIS
rX5SnG7ugDYoY/7LiTJxcGD22HjZ0fr19akwmmNDP/mozJb76e3Brz8WoVMPVhVBD3f+tlQl0tbr
QBwSomq5e4KHXX7BD7LA0E807/N2+R+G49RDyPZW4NcW+0Ii1EwD0qHh0i7mk7m0sz/V9K6s2Mm+
j2j5Bm9/3vWpoBzA/gQE9xqybnbNGtENorL5vBaejd3b070q++hY933la62mPMgJ/ei3B10X7OIR
fRXoZ5tSc0TuZBtKFUQfE7BD3s1+tsO4QBB6HhVcbZq6OlCNs8jjaJG2Zpk/2tUQ73zz9UmBpcZm
ojuI9oC1peRVzuy5ldnmoIP07J1SuQ5qet189Gii7HzprenFXoEkzyZHB1p3uXXjxtFH6nZ5OE7a
AL2Q/CvKC/upEIX7U+Z4BTkEkjvn5ao1D4APMADhF/1W+uFb5BYgHGdRFitH7mgsP8QpzrunpaAL
AhhKv7MWYzp2o4hoYJhT/pTkae9XhWf9dPFrPixuqv54e72vDzBYNoq9+trWAkK3ueeBc8US+ao8
9Aq1fC/nSMGciZRAMwsZFG4rAqc1lKNXNu5fLzUTj74BeoLrFvc221soUrpz10KZqbLsy9BS0bX0
sr9LErc+vP2RV7wqvL5ZZEBB9PJf99XlWludRlCiSSdMO8c7W4jBPNM7Wt6bSauc88EyGj8tezcc
U/z6cMmG5pRp+Zdcqnvwlas7i1/CHsDViAI7ksWbF93JNKcqrMEBLQ4WB6fKz3S5kw9zG+MEWpjW
DoH4annhZ6+2VMiXgBcE43L54XkqjTE27CmEEFB/BKHxOA+a+S0bs+Jc09N8b5Z987N39L/1sgW2
u4IjIQqtCl9QAy4HZrJ7M00XNaz70gL+RiJkJg0Kfln8I5P6Hkr2eloh94BgIGTBX4QjdjlcMiPN
UqaVFnZtNfqll+unqCloS400eYa+Un7t7KirwJhqJt7uvAQoxoLBWn/Qf7M/T6qzreAUq1KAeW96
Y/quj+3kVAriYR/NvRqVFps8Oc2Kb7NAeKxV8dvZuU6uuBdM82otQsP/NQHZXtdxpVhF6zZq2Pb4
Bb+0pdfZz2qVat+ghQBB80ZLjEcyrs7060q6YYspT/VIIxCFrD43li86KjbYU0aGtiDBoY4WxOuk
BnA9Q7iBqVzbHUJUuigOXEt54ssYqhZCMGkjd6L8671KgXhlMjGpZBpbzYx84jdZiOyFJfjyGdSS
47zMQLzeZYodnQ0lT4OkVOtjbk97qBCT1frvq+fR16f3YGMyzTWI9MPlanYgBnptpgOcjYZ+iEvX
vk8RpdsBS2xfnHUUTAgIVJAFIebc7JkpVnSzEeqCVrq+/Eqd5B852flzl3jKE8VmmrWi2bPduXpw
/n9Qup1woeCJbf0WRteEgjCYyyEmjq/pQ4DKLSO3Pk5mrH/WGpEEeQUD8gAoLPlUdmCVF2+Wz6Ys
m1ODien57ZNzcxIInoi8eXMhw19ONeppmUDRUwUnIblnnQ7ig2C+ZnASbnmOisE44WO6J5R1xV5k
HujSwfQmWiWX3SpzWUXUlBLXhYOSTKofGYV3UprM+yzNMv6d1kA20sotj+2gTieYvpIGYB3f5Tr5
pU2l+RnIVx16Echh05HFWYv+j7Pz2pEb2dL1ExGgN7dkmsqyUpVa7oaQpfcmgnz681FngFEyE0lo
0OjeF7tbkQwGVyzzmxFkVtHnn2VUSqwU3HjjfryUW+cXwz5eNJoB2FxIXqQVGjJpB16vNXvn0TYY
hkdoaeZBq0SQTOzWgX+Re6qvdLE4tGZm7yxAHnuc3ZUPgCdJaPp0q9F4QUdY9nHBFIKgI+wQAM/f
n6ZUNI0ilHKtvhdf9bwbB19Mo/dRzJV7XyWhou46YPHRLlYGWolmoreKv7hQnyR9T0YqFOqVP6uK
+qLkZfaxthPjHa3BZPRLC7jH4fZ5W2eUy+/l06bKo3xexJTOf+8I1KfsURgCRpd07wQj4Hu0Xsvd
YNtbyetFm+LPWjCycGJYyAhrDXGR22RpOdCQuJj7DzpqOx8UBfAVRhvD9yZSTR9oVsrxrpP9pDjd
YR7seiPXWZ5nFcp0Cs0FprSkGGvijB11BK7elEFlzD8VLWHg16qIpLZgf79YqEhtHdMlY1ktuGRV
tL6WOwhOwPkGt1TOUJ6JncY8MN7/I1kOg+iOuWeWcFFQXNtV5pz45PRjAeDWz6ScGr82QvH+9ru+
8uxoecCcp8pGfm+dBYxeUfA1N3NQMHjhift5F6Vmea+q3YSKyLylCfOHZLZ+dpRMSAU0uBDQMM+f
XUGaO2S9OUCPsjnpAkz1s1XJjnk/RNDBd7sQlGGudCT4WBqldhABXf82YPTe+qYlMmOfGWmrBeTd
0/cxVSIu2CEepe9g1HKUhBvlOLRm+1Wrhfk+ymXBoYnq/mTZvSU2QvO17QM3yOGlkUlsXiVR0dR5
Vl7JCWRFqfidsLPnyXU6X4CBR9Aw3HKfu3IVgDRYVPWWC58BxvnuNUMd2rNaTUHjZN8GT6iHQmOu
mTdNsdOLnCCRN/Pp9hG5CAf0X0hH8RNAvIge8eqmb+YIXJhilrtoMN2HccYLB85udOdV+pZG4cXj
LUstTeHF84l6b/140SzmUHFZSu+UR92V4piU5QRxzbJ3qVfZ+7nq+g3YwdXno5gCas1tB0PofE9D
N6Goz7xyB5Cl+cZoOt51rVo+utH4z2ZCPJ+H/CPJJxh3XuP5Um3K8ZdqW+2cyq4+pyb2z3YCKG4j
x70AbfMpo47JQVm6PHBrVjdOLcdOH/n5uyIM53uaIfRdPDZ2l81J+MFAXC0ooZ18tcdifIlRPT8Z
Hfl2aRfGsA97x/rRN6N5yNBl/9dYixA0fCiQzPQPuKpXuUyrN0IPq6yie2h4bxR9cg/VZYLqOXnH
sSq1jXb8lZcLkBgrIfC9zBXXvJ4RF0g7qQASNRVmvCCxwKF5INij2dt6uRexgEfj0P55vEVsbRXV
8XCZAE3xnYRDDxg9BbPZRRgb91WXH+sJ08t//i55KII29YxD+FlFUj1Us9yCt7AbGEu+xUWcQ1ep
m4fBcbcav+sWF+cJpw1eGGNSjGfXEBmXAb1qIqGyg4Y0JTuRNsU+DSV2ZyI2HrtY1s/6gP3AoVGs
dK9mfb/ReVo+/LNbgx/AYxLyGB0C7lsFhqpXQycsCxRDnEY+getQXsq2aO6yOhTP84SxocAXJGYc
KIvD7W2+TN+WtUmBlzYUn9OaX0AtW/WaDWdVpH1V7W1zSMcjfA29hSJqhHeNSu11TyeCwW6MIaJz
DM1CFHcz8FvzdzaXzcHRFCd9aubc/K+ZaM363azEXyMcWpFTgnJzd/snXwmjZ7941TGJilKJWmr7
nal43ZuDAdEJblkK69UEMFjM7ttobmrcXluUQRMfGiUDh3L5PP4q720nlSm1cLUbvTD5PbVtmPla
ht5O0YkX8DzDIQKxsL/9pNci3TLaY6xMUIUms4onqDnQClSKahc3mFx8Sbw8NAK168P0wSqrjI8x
Bcy1q9vRPOVxl33tZgvpSkjuUr4TrYKQc9Y3Ig2MqQRn7kIOe7v9E68dXfaDVGeppmAZnO9Llaeg
2mLym1EUzsF0K7l3R7U5YUUFHGAAGq82ZnFw67zeOLnXAhLACDIFFJy5uFe3gJYmqplPeb2LHKNH
/FBFZYYXYX106YS/TFrz7Z+flDAAf3kR3uN1rAJgM5MLxYChd13W6LvONdPdNFZhMOeDui9k/LNS
jfRzQwzdOAVXHpSJBio/iwIlOiOrSIjGTpJaNGN3ReTZgWb2xWnIs2GnK4p5jDRTbtyvy5+3ikY2
N+ySLsDH4a/zVyocs0F5LmJjSfj0w+BaZXxCb2VTO2V5Q+uFSM8pwBlRASxdLVQjDxO6gqlsaCxI
13lK7eM4hN2jaDuBbo1Ujo1SY40YM1D1RTn0T7Yc4P6XUWH7dCqwsND0dKNmuPKlA4hYSkT+hyO9
es/p5EU9pNhqZwL+fx70PgsUoLF3ZRt2r+B8jUccrf+7fbaubTnZAAyuZczCdbfa8jnL8T9KqBIE
brN5lNtPjhI3G/20i4MEiJtKFKGCJaBQAZ+vktamJgpTQJeO0vRZ03YpWlHpAknWR23YCAxXFkN+
hjwNPCSv+E8H/q+AmaS0BRUmO7zWMgmAhac7BA2hospBvR+AJ23codfWIwJBx8E6AtDw6jA5td7p
6ui4QaUynSLB847MRe0n1S2boEnEJuLx4vQCrFqYeRxgsPjgnc53c2ZA4eCLw4K6Ap1HyWPnB0AT
Ge07S1ESCE9tFe+sue7o6kfIg8WwMPRAg2fg7elH01+q9NbYK0m2QICJZQcrGeLy4BRZ/FsC6fQC
XUTNvjFyB0JRUmePIknq8VhVVef5SoT+6eH2Obw4+zwThRCiIGCuMQla3TdGFHVlWRcu7m7K4skF
ZB+5HpiG+3Kq9aNWasnBsDa19S7SWJYl+aFDscip8yGcb2VuDLarDGA4tMnoQEBKOz5mfWkAp9DF
lj7xxbe2LIaknkX+sbhDrg5KMamjmVosZhajFd+5qSPioCtlJP41jrIQciA0GBfvIgL3+VPVCsV7
oxReMJbgXM3eFq9VZRUfb7+ya+eeSQ7KhEscZRvPV8Gf2lBzHIM5WE7/qgmXAzng0TAjqHbqG7Sv
bq935V1BloThR/eYWLWul1vsvWGfoTpelBn9RvTfq8c+Hm3Nr/Sq/X57sSvnkfjB3v05kxdmeAIG
EOaGXLJWqHVPmjH9ng2R+madDSevzIvHnCO7kV5e2VAkfYkkSNvR2FxPHSYE0ihuLC+o3BHCnGxs
4JA4JWOglnyfR30LWnzZkGfeCWKB+S/jjoUVev4GpZXVc0XTN5hRkIIUUxRBSGYRNENBgpdV6j7K
lXjftwwEZOs0MHOxdrFFO94hhVhsnNqrj08yt/wcAvcaBYOAUVgNehwusI3hWIwVpLmlsVvEzmdy
+eRw+w1f5I88/JLDuSDH8eZbKzQ46tDkc0wUVcrQ0u/Js53nzBPjY4qcxvfZnNW7pjPcU2Jpw5bz
9LXTBcHSdLzFCYQW6fnGmwim9CMC+EEaKlpgJXX+2CSw8Mqi7d6GIhWvIhFyi9D9Z6pzlvbwyDBG
OWGAqJm0r6JdxwShQJ0pDMo2sqYHJGmy4QvUoZKvqVJkVwVwZyd0Alwvf+92wM4DMWr9D2XumgSg
heJgGpxC0Ty6DsJbgS5D9zUMddEGCdVPeUxixtu+10d9E9SegqM6ewvHD9u7WP+OMWf8IR37kvY6
EBKszkfbSz6bqALta7uywVYMoVc+ZIpscz+dIRYeet3tkveIno13ZaJWwm+7ovjPDq2GTqXhhvnG
YOzqN0GKvaj4UVNwG52/mkkNExwVJKpV7WSjmYFa4287rIr7BijvrtPn4iv6Nmh6DV590ua089Pa
E2+5wmgGJfap3rKDu/JZgBmAr016gaLIBdZncKd06LDBS8Jy+DQ3wl6uxHR8SKvcCjJZR9FGb+ei
K0F3639AzKSiMJvPt6ApsUoRXqoHvexwipxtiZdwox2nAqilPyo9Xea0buBokoS09PewQNyI9Vce
mpKDLJjsfDE7Wv7/v3K4rF8w+FGj48WuaXc1dtgs2eWqt29NY3geCjxCN5768noBGo/JCJ8d00mg
EedLVuXUMlyujaBKq/lR4Nfgawj7wxkdtjq/l08HMJ5WM4tgKYUpw/lSeqwPVDYMOvNUUFep5XRw
hvR76qbJXtfSfxXAIqBCvyfWoahukqOuwryNVruR8HcAbBR1BTnGGJzn1cdJo+F9O6he28QlN/3/
4Fj8M86fbML0M6pqW8fO1fEyX1bJ8H0YSts5MKaCxHh7tcuDSpGIsAkDQK4LJtqr1Zwpoa5A7961
MjroVZp/twdvTP0s1dTjnMRet+szBY6wltXVdz0XytaldZnTLfxE9FWhs3lI0a7ChdeazhCZArhv
3aoPcz4bbxyaYeNBrx0YdFuZnNMGwAxi9TkIC9+rOod0lMoKXSp7Co1dhsHgvqTr9N/sEXRv7+wF
TGk5M4ugAprkQEtAI5xvrdo26GUlBeyh2nOrgyYxF+yHzr234g6oDu1EJcjtrAiaYmw+hQw6KDvK
8EuUN/q727/l2pmCIY1ICrM6yrnV8e2mfmykgHTa27F7aKsivkt6Wz0aUB039vnKUtg8Lw0BSKBs
+CpDl5NhKA6UlCBMtfzFTN03KvHwsYvkh9vP9Mfx9Pwqps5Zep/UjdBM1+IfnqmnY5q2ZuDItnyl
1VZ/CMl/ajKCKUG+yNP0d4ATzGmfNVEnfZm0zuBHHbQlP7Y7JfRjpxz20dBUNn7rcPsCrYGl/+/f
M3cgIiUL3l1nuHh+DFxdUbt8BM3OYLUx/BSIwgHtiUKgHKFXu41NWT6W9aZw5phi0A1foJfnq6UW
mih9NxhBoRYcB7+qtWH2E1eb41c3m0w4E2nUfpG5xwwADR/xq3AZSM4m/12gmqKKtj6D5YWvfxEH
YZGbhl7Nezr/RcyvWrVoUzWACZZjdimMn/ihFIcGE8AfPdzLDoJFYaJh1VOSaDCpD9Pcdxsbs9wH
q18BoJ/QTboO5GEt2xKX86JBGalBJUaIiJIy8oQ8Udr4kackMWnHmH9hKltsTPCundIlEwK1B0AU
6uoqE0hQ9lRCp1CDsMzFvWr26UOequ1/Vh9N93RB2/fAcqsgbmZSwFyJ9K+jqlZ3uUzGY4k12xtI
n+qrqNT83qqs9Nft83Il9i5GBggO04RlX1ax1zURQC2qTA3sem73BjLkaJC09pYJ4iWWYlH9BKVC
rQsBky/v/BBMeGk3U1SrQd3oNip+AqRE28Pq8CNZN/DnTfmhpnLDeBXqyEs6Q+lDAjbaSE2vXAIM
pCB4LVqkSz/4/GcI2xwdJ2lVkrEi/qBnSfPJ1JPkI2IN9oMEr7px+K+dOu4bhJ+4drhmV7erhnqO
V7sD9Qlk6ZfSdaL9IPLiXvdEfeqNFtwWc87T7Xd69cjBYOOjA6uJctDyq/7K/ARPU89UTIHNlfdt
mYPd1yKfPgDFLo+lO+cJUgVh+Nu2p/ZzwVzABNTvAVagPlefzUjak99H+KDNmdu/F0U1/Hu/z+C+
B2DCcHzBKCzH8q9fWM2Mm7g7tCBT1OgwTLX3DoYcmnsITDTvHXNuN875tRfP4WPyBUKc2Lg65/iy
DCIrCy0Y9SrKAqeZkvcZjD0DyUo7aQJ9HNGguf0ern1bIBAXqohN3fFnePfXQyqdo9ZmM2l4nprz
m9LHHw0zE19uL3LluiUF/t9FVuElK2O3lsy9gqmFQrWD0DajpedFZYEyZi//L9sIQNam4bGMdVff
Tzi33PrlqAUozxrFniJwEHvO/4QmYcN4rYu3dPcvWwxLHwfaGuwBuFprMhF+aJpS1gnZcKIXp3qY
snuZddZhaGrtZNTlT1oe9X0Jvvvu3zcWvgb0JRocYCKWjf/r7Xl9OmdOh1ALiGAIoHh0I1rajs8Q
6LqNg3L1GfkOuJZITKGHnC+VApJQbCJ/0HmRbL9ohRaKR5lW2iOD5dJABwsZqUNkjIoZ6JqMtizA
rp0hPgpiBR8kKJPVGUqrJBexS7Gqo3aFkx76L606l+8aZB32t3f1cijKRQAVX4WvvZjhrhXqamZl
VdxgQD/btpQP9ohB7guKbSIKUIFhk5vQBMxcqlmrPGXSRPu87UqK2HzSFRD+hvI9NCetPzp9PHyM
1dbc0lu8FioQBGZiyzydyn0VKgAx4UmM8magR9DJai3BK2SOu8fEzX9Cd5s3EoRrV8RC7UJeRF3y
o9Un1Q9ATixJCwvRa3iOhfFxLJnch0OeH13RODso4P3G2b5WmtAjZOzBi6DOXHuElY6VGKNGaMJt
dCg/uZmM783Wa+QeYGoN7jNFOX0aZ2Xwh6RUjHvRZQLDwRiYok+lHFf/h3NBIQrIkoqe6nfN/gJ4
oFWcPjWIFaxJj2pkaf0BeHOTfQbQ7HiHtnG6fN/XxiyOcZRAgCOrT9keXL4+p1qh46+pg4/2VYnH
D7B3Ldo6vFcCOnGAWwR/Fug+a95qrysF1XKn0sZrcItIQv2Q5+50uP2JXPka+dORGEXVwAFSsjoQ
jFWHMRwtnZ61rZ9kNVsfi2F4r6aNcvzXlQisnIBl+o8F1PoW9rywbfuottENEMUxiVwkiGiUf0ub
sXy7vdTlKWcpZlK8xmXF9V0YA2AwOqOzg8LhwncTBQNPQg6qb9APJkUTB2lNcmMnry4KMnCZ8wGg
W6soNLPpQJIc7IBrqaeBYdOIpwfgHjwUrB+TwpQnr1G3ZEkv4weJC30MkGTckoS482iO3X1i6I1j
05OGf8odjBiUVK0jSmPF0anKLWzXldwaIiqT/gUgiFX1mkaOJo4YMvo7QTtN839xUTNkB+yVv8E3
7vYgiMMnDWW/fdrqxlMonelDV01b1+UFd2XBDtIPXyx5libgus6JsTQVaNHZZFi15mQo+Cx6OFEq
cbCsYXbj7673xn00OPJrX8X6Sz4vmkFWCI/I11O7+a1WtvvVKtO6f7IK0XxCOQFBzdiSU+V3oyJ/
No3beAcvN937xLRa4x6KifLf7YO6ZOTndSKPQceU7QQ0ezGJ1uLJ7A0UfQJHa4R6tAstwczW1Ct6
8vGAwdAEOucwEMKyfTYYSRXg5qmZGyn8ZaShXcDskdYGwsiItpyfoVa3OzU04AjqaQtx0kqT9x1y
Hxt5x2WkWephOO0LeI72xGqV2UbsQJldM1Cl0KrXZqxzZWdKQ36vZ8rojUvn6mp0wai6FlWYtX1v
HTXYT9ueGXiiydp7JkcifZp1dNgCx+7QI7z9Iq8tRxMKsQPkWhc5q/MtRGlsIXXhHDL3ifvVdtNy
P4Rx8rnSNz0krrwtlLthd7hQtYmjq5ZXj5PcYmjhUES38Q8NgbCPdZRs5AlXwsoiD07SzcFgzr4K
K4CPXVCVLDKrtWLgvlBlB5p6MQQf2c72qUBN4uvtLbwWWc7WXCWGng4QxB1LB0cOOFSgGuI94kTy
0EO2f6WzGb3Nk+amAc4e8pjKWH0YOyk+3f4VV17k2Y9Yvti/EnErbGdznPgiJ0Qp95nZJH4x1i2y
fdGWFPu1pRC8Z34KnIHKdLUU2MGuoKfoBvBXWh3lmTm8V+aGAKXIeas3cCXSgH8GfkfGs9SIq82t
GRrWXl6Dm1DG3DjWcW68M61uNo6eVjTZzkt0FGTtPpvFnW4LCLXAasPin0c2dOY0YMjUxeApzNWx
UsPIbJlLc3azzv4J0bP4RtEuRz/F6nOrIr52hvlAKL/B7NIXWS02MrYvoVKwWI7w4Dgb5bMmyHrj
TO0C3Z2GDb7stfeJwx5rUZZyLa222IySJB211AGa4ijaDlUDV/haoiYhEMCx+nb7oP5pYq3uDt4j
lwfKIXBk13uJWBrg/IFPlHKdf5pCDH2Av/sARivP9bdkTibTJ15htQObpjyOrUHrpQSAmfdj/F4J
xbi7/Zuu7QCOj+SREBfgeS1v5K+PZ0aFLYrR+Q0U1Rz+K6J2DGqG6dCyrS1n1GtREDkitprTbHpr
upSLOH+S0wMNklS0X1O66vc1CmrxRlxfzshqk2n7L+NVqkhwtaszFDoTvpUlyJjYsgrdz2dH/Ymi
L2KWvWIYfqsU6te0aLZETa58rQDwgC1Qoi09tdV1YlbGVJAGuIGoTbdENCJuDjF5pXnADW+O/Gmy
cZHR1Tr60Lcyr/1c9I62cWFfS7IIFx6MPbjYCxH7/HU2s6wGZLe8oA5TB3HuUdHmXesAG/brYVZe
Y6UokkDaTqSizlTzu5TQmsXOSvrkgyrm+deU59UXMLZs4GBrdRKYg+NEfuYA3gpctYNg5kxpfVKa
WABbMerU89MWiOe/f5oWCesiwbNYYa6nIkqSGN3YLMo/0vB2jP/xesjV+aedNtqWudjFicE7hJWA
bDDiJJ8637ROGLIawx47e9XtH50EFRqkW3OukrjcOJyXAY6lXCIbZHkHguLqcGq9k9VT1IIcHIfm
mNmLWLNrlMdsavP3IDW2QDCX3xxd1CXZplsKLHQNwFGoqfBHSpWg9FBrjPIObe8h3QI5XQaRxWtz
MbClTETGY/kVfwWRZk7KvOshiSioutIqzrjxaVE9G3Xv/fOxYCm6APDwlxJqDVDz5OhigyYZjFYg
Wtp6GACxLAolrlEd/jU0LiIDiyyKC5YHitX5U4Wj0TiTN0FzCu3wkBdVEyCWp+71Gmmz20st98xZ
zPqjhMh7WsARC4DxfKlEFXGDtt4Q2IIwn9RC7hkYIQ/fOLOvzQRlIfNsR1m2lQVf0o5ZmruIkEzK
yEhglZtGZQsxRMGrnP6w9m3Qq/hXGAoa/Mj6m4emp/N5PyLF/DMs2vmj6LvIW0YyHtKBrTXtUa1n
WorRd/t6e0suwvjyu4hiDEUYDFKAnG+J4xaaVHrc2uF1esuIPNQOjhiTXYRVBwglHKGxOAv/GdZp
U2GoXNALe94kW18tG2Y9Pi1sh12E2Sc0S2LNF4pZb3FJrzzeHxguXX8SHdhB5+uoGLa0HAbWgfV9
zE1Yib7mysQIRLPoyk1VFfsKsNnvt7f1ykkDDQeYAtUMCse1YlTmTW4x9qw7RzGGjV2LIFZSmX4V
a/PemzVvVyCs7WdtkX+8vfJFKFrwIwtegJYVaOA/GrN/BwlaHGbixAMlvzM8IYo9vSEIuzVMvwiw
Nk1qlOvowMEdJBid7+sQpyDWXK0LujQC+teN5l1nJd/muR/vYtkXG/H88jUukm0IEYJPQW9l/VAh
0XcwzLALsHEp88CZhu6Q6T2K/YYVvuIgqd+3yqYNx0W85SGZrjBhoZbknK7CRVGP0gaG3gVzB4Uj
qhCGw3whCRKQahuR6epSRKRFZhHW8xoz3psjyaib9iQDyBLFlQx/yjTXXlKmdp9uH5Cre0mpwWdP
raytCbSKFgu2uuoDqzZU579Cj9Bos6PEA5+uZsJhTJYnR+Yj2F3eXvnqQ2ITwGtcipy1+t2kGA2k
a2xsbbUJj7VtZg9uUThHo0Z+4fZSl9/f0jtiuAlpHVj3WpUzkTX0Ab3q6D+H7rE2xyw5eu08Hg2j
cX+RllUIVU+W82SWsf3P5TrnhubKclBpthLezj+OpErj1lH45qK2xauucFWoVaY9NIhORPX8KTFt
URyieWw/WG45/0ZXFU6DlQ9Se7u9DVeCAR3XRaYBRagl1J7/EryVMrF4KwWI7BcvgzKFYaDlpWts
bPe1dcjo8NOk7kAw1zhfJ8KuxRka6Eco1bYPka40h0lHYPH201wLOn+vssp/nNxOxzphFUcOWaBp
ySKMEDYRptAYcQ9eOP66veBlJcmbXKZkfxo9C4T2/LkqJ3OVsmf/vLjQP+SJMHGuQGD8uezd+ctI
DL7HlllLfekK46TbU/+Ye0byWkBEvXdio9vShb+6BWS1UC9wICQirn6QVNwkM4o+wHKm+2grVX4P
1l770riFs3P10uw33uy1b5YcaMnNaN5DDDpf0Br6ou3npA/CTEnuRJh5u7Cesn0PY+l0e7evLkWr
lTOEbiVbfr7U3DuzsN2pIwlR+sPslPkpntR+l2rCuru91LXwsHgcw38nQJD5nC9lF8qQ9hEQs0F1
cgfKcjr86tGHo8HUmOPJ6YvxUW0T9aDORnq8vfaVx0TQA2Y/cOClR7+84r8u6DmdJgN9uj7AGqN6
GqZGfR8JJ0fqWG4xkWgsXPky0dAlFSD5pJG+lhMwgZi7TZsMgTOCyH9QZObW/tDY7UBhalSvbYwz
ySGyY30+ttowfJh7XXq71m2V3jdjJ0sOcJv7NyWzlW/IqYdvVRuGto+WY6HtgJg3VHEuxFp/0pJp
Ok6ahXdRkjuJeqwHq/7Z0FupD2079D/sspRYnczgmhgkJN17Om8afQq7Nn+66Jr81Hqm7XfTHJs5
Jlu1fCejeqgwbDaXJD018h/k9NrH0m1be2fTs/ssOmfsjtNcpZ8XneQqcDAKsn1Gatlrgn0CIHtU
j97BjeniFFkkU33q0tGr7yLcaewl5RSI1Klz+3McW1SjcttRDpMd5tWBrHWQvjc7aCTKPGmxWhlA
qXdGZuQHOKxucocHL+ZJqYt70U7FvCUOpmpiOipUNOt3SqUl8tDpVY4KOG2IfVYrroERwtRE74GE
V5/nxoi+lW05fLbjgTpLx1IUveoUQ6mdOc7W04gVsQgcYY/Pc07lt1PCAS9BxdOl9gBtuTZ9gkT6
o7T6WHlynVh7RY8FrDkWr+Gb1tYkmkNah9Jv4lxJ/E7F9u51nEWTwjBGlsrPUWH6hCZYTG8Mphp6
UWqTfpzlPBpURKp5sObKinxjjLunclYWTpRW8psGSwtl4Dlz8ssrnYj+gZZpYAdkJruXup/x9C5B
v9SHSNR4fRM89GclxpvgHnY17jCOE/KksZfdRzjdWAhKc/wDLijzczWm8TeAdoyTc9dLAbAC0Q2s
MZ2OBReqsU80qylB5qVJ6odmBMsId2/4FPiktk/QkiaxjyqnMbCH1CTItri1ovu4gQh+ZG5dv4/K
KPw0FrNm7QRajHLXCpDq4NZRuAuSBLPEJ7fINHwvijG+bzD+QKSz9rQDyNHYvFdMabeBG/Vm5ndG
EddQwp2hvEN/UFV2IIv14Q746nSvxKH7K0nmVgR1PPMStLn3xAnacdrtRKQ630zhNdbBDjv4WPlC
PPWZw1Te6yDLbDrCVJfuqZwsLQWOZ1bW0QhD/jBFwYFHmIml3OlhWr139aZ6CXMGdrRu2u4RMzDj
VYhEpdUyFOKrbSeWDQ3SNJwjLdoc5zBqE+tec0OsVKWkxNwnYTsMtNPcWUM23eqsd9hb8pi5M8r8
pEKQ6x/ItbFZcDqvfqWdqVj0qaIeof+pZRZAoyX8MdjOlN1Bfe5/VKFefpKWPsc7oQgTJFstk+ow
RZP2O05trMhUmRCK7LgZfVM6LeL5TmQ6ftm03lsXwf70q6nJumWPszvJWcQs0h7y97CqRX6UlAT3
0uSgHfPZppIscfL43aWLGdFkjz2mDrmNs5syNN3JcXIwuC2Jd3nIae/O/hDnxXAnIIXuPG0qTVzT
3FA/ZVNXZctHMf6wUWFAhEv1sldvjmx3N7aFOEWWK/5rR6VS/cnMwi+25KjsSmBY7WnE2OoX5fb0
xTIbu8Ev3BDclBOwkruQN63uatdTiiBHGO+1t0dR7tFHzqKTEs9CBn2haHgCQFmJ9oaLt9LOsAYM
PbpWMATMDBQJ4a9lSMFUFUC3QExaXe5bDVwIHnIqriVxWEfuDo1njOPaMk6bw6hWQ/ocx0Mqjh0O
5+NuAn433iVhKsMHr6xEC/gVNxgw2I3igY2W43jCrir3jl3fZV0wyWjy7pQJeKjvxDgBYGwXyfwD
Fa75U3NFHEV+HbfVk9bAx4qh+VXt/L7j54i9a0ytebQrBJYetcZw5LGfi8h9YPM1/c6eGq3DwaTJ
0/5lcqWRPISzMiKb6Dpp9dM2Rrv4HMV5SUycpoYGuj/aTC36o221nvPdTqLO/R5pU68nfh+OCMXv
wwhE9ic9s1oaqAJVceWtMa3U+zWRLtY7kNdlC6olDqWGu9sUggDxpaZ3Qj8gi0vTEFp8KybgyWqG
i9DsOF38LZpA/fq9MbuL9tc4NhYCXOjT34WRpUfOQ+h6xKxAS7xe/dDLQZMfNbcK7cDTKk08g39N
+p8ZfED9k2JC/XlQuFWMoKvtKPzdGhUWeofaDXGoOVIfTel7W2a6eJKSIXhDXeD1LsJRBSJx6a4N
W6X6ldDkL5FTNfpqeCszHBEeMrTynXyXubMsTi04i89VOVtqzfFRh+g5FU1t3oH9ldVjxMTbtgB6
W53xAVw8OtLOaIJ28UtBo/lVye0ui/aVjooW91XTh269RzU8Vt7YN9XYATzQuxd3ZhXFn7uiY9/C
2YxAtVNeWtX4KYcho+9TFTHaOpAdFXOCo5Arwrvezvr4uS+8sf5VJLNHl0kYHP1nsxGTddD4NtTG
xyojU8y9Sscm/bVY9kXtbjSmpD/FVNBYIId28Tzqsu/vWlmple9k5lg/uJUS4d7oFR7WMoENkCl8
QcJ0wRGgEDzhvFbWwtN9KjSTaVCN3nKP5jS416c4X/rvUzF0oefb+KThTijawrM/FF3CS6Grq4gs
83vpDfVRZl4q77JiMPU7vHc685RhfDc9YqyDvU1ta3wJJpikLqgU0NzBDHRIjXZK7EXxT9fBFu25
Bpun+7NVFGMQNSMTKXUY4Et0StwZgY53zUvHh5nv6LuSmNa5UekHSxd1tjMqRy0Og6wMM2gwgLMa
XGQQvMTqCK8bH39ATfVHo2yzd6UWG8stOYfxDiAIdlFwQPOXULSp9OdBSz/GfWtEQTX2lnI0GnN6
gSeIo6FeKZAEx1HvP6mz1o9YGRLGd+CExSnU9UH1y9aRKHckQxjtksw2XqZcdp8NaQs8H01Fa31q
oVDel7UHH3LA4snzQXrryd4uXLixtoOTDx5NOv++KvLoe2FV0BNq3HnKu8ma80cjS1ASM2RdPfSK
psZPoeYi9TWPYfwyEvfYuK5x/rN0oJuxP+uZ7XJhMa8J+rLJu0Bx+G+DIh1IDuDE6piYoENEv6qF
0RrUC6IfhGPXqV9rTAGFH/deW/ukiiCwvNCpDez6XDQQ3B5+oo+qRP3/ODqz5jiVJQj/IiLYl1cY
ZpFGuyxZfiGsY5sduhvoBn79/ea+nTh2WBqmqa7KzMqMD2yLUpmVkHi3SmeZtqywl21+F/1s5Klm
edR80zq6uBKWftf8rSzTiLT3JckOxWTh5vJYogQn46nEycxKTUIu3M946GY7ImNjsNy074pA5XIK
8cKRDnsR345W9hdbWcxnKVYM28U26pZxWRFlmG51U0e5rVbs5bYqkOjFm9id74cpaM52gfvjnVZm
iVPH6YvlxbEx1KP/DjbMSYhD2vOQiU7db/O6rad1lUSFFUm09Bz1hvy9uuxJ1Hb6BHAW0cE+p6Gj
jUz7IN4vbK5XOz7WA8nhulb0ZSnTtCofKcZO++iiT25f6nlwhqcNi8sob7xRjdlM5sZbX8miO2Nj
HV1q2VUCMq0W+8m/JZxeE77Hk98RDME2DF1vrlilbV/YrPW8vBIyJm/V2v/iWGG9rPLWlw5dPTy2
Qa8+O4Q2UxpJmxZFrhDTmfQNZiexV6MeiHav++atmb8Dx/CeuHIX4VXsM8a+o92H/8J4KScEFkb2
BM6M0T+t/ak6lBTP6wjJx3+G7S3mhQa3z5xg7MjSkkn/ZigTr/4kZ+cwhYozNPbElT8igPFUOi1t
z+mR2q0OQ5e4r6uomzGlPR6f957b7TJVLjetGCBa7riHlUn7aqCLnQnXo2RFG79EjIBrfUjiunxo
xUD2gVKWblNKqmR3xZLk06u6n37Fom9fqOXxnnrz0H+sbQuox5tQvRXitv60hA2k+ErUKJ2ZtjaV
m6YmtFOXuJfl4bzx46ckac+W65goZa2GKJYWCzyIp8liHCNXMMkmGXROVq2F/VLhr0Mua+UYLuN4
Gu+JVLP7T+C56XdRyNHLkPYLdcc7GZ2sxQm8r7AiMvDc+n3TpA23zIfWDQ7P8Rrs04EENmWTGrvX
v+ZQokGVySBuHit2/L6H7ApeJ19YdQYKPM933bqIbw0Jxy+MnUqUll4Vm/PsUwX6ZkyWo4yU7u5I
SdovuO4n/St2vdXVwcO3yEmpIleYV7MYLqAdY5/6kjCwq1l2OZ3Yy2IOauWgnJOV1CGu8uzxefkc
JaL/OSHPGH46xiZMbqjk0HyY3sKHwNpH/7a9OWC7WA1eUrByI+ffpdXZg2HyaWo/680iomxN6O/A
r10aXOJV3J0Qrc7Ed5XyoNN7UdnqZ0MeYEx6bl38dKmtURqyKPXDb+bqy0aY8hmzOPYht2h4ZLN5
/w291XSXmNKxprXmJOP8GOj+VIzV8IM8ogIItObhDU5czb+tJfJM6qmweDehjD9kFSb6XM5T8h3j
7TudgrLQ/muiGj/I5eb6/7Hqv4aHpBmC+EIZp6QSNbsz2redc0VZPl6rkKYq5aLAdn6Swn7VPQP7
mXQnx3usjJqns2EZiSITFSNxeoTZtWfj47H9o99JSn1uHfrdq9A1iqZ+xagsrLV1xze5/ufvSORO
vjWa4bmnMfWu/uIv/6q+84nFwPM5Sf2YJTaaIUJQMqLY2yidg9HaHqq6U1Hu4P3iPBVubOE7jPT8
j41K7R1l+z5fADNqNzUNLvUPi51sF1O3cXEILD/WJz15Ba3YHHQnshdNea5Hu362dG+Q0JPVas5s
KhTHCkhmvpLeF1xC7dw27I272/c9T8ekTRRYrP+sznDByCVsLuXgee9eKTuaC0y4alIhYu/Tsfdb
QNAIcJtaM0gihsX4iObu5LktPz3ouzR2OaeHsU3Wn4spiEmWAWe0EXbh5tJ1xKtrpDdk3JnWvVRS
NQcTecrjdPODWf6S6q/bWwVdWzHX/iGpunqhtZ39r2Bd2/7iKqFA/kIknm41o99h82H1ntcJU39F
7kFB/FrvYoVLBvqcY+rGx9M9h+lABaW40f+t/zk+SdiHUWrLTuMyrv+OjdrYv2Lv4K42McHAaeeU
HthxZdnrtSMaFxfXZQYq8pDHcKGMzTAe7c2uoxND3kwWUWztFYJlZ5DzfVDreHx0A6tdz5aESkhZ
5osoJiEpfg8d6/f37t4E91uD5jm1waqdF1yg5X4E9HKDow6V+vTWxMUxtanIerNBCso7txkwuo3D
EsfUAgHe3wHV15gSim45J15r1zlpepT+vPqrDC5+uW/1fcMWZZGauCn8tJvH3WIGRF+dxXxH8iy9
Kjotm+fUB6qOM6VYHungWBZLBefNtbE/qHLTcz7gm7p8zBZ9Yr7z6+T0rF4BkFGAcGnh4WIInxtF
vKMJ4lRHorXPJn60TGsrit5KpxhIL6/KvkrLETOwNK5KqVKrHQorIw9RPpHoiR1YS/6MevKrLTq3
dteoA7iV80wR736GW1Ihklr94buy/P4uXtwJGUtf2+1FGPpEFtEDg+Vqu/uvzTy3v/htGzzAWyeZ
Tg0YxZcywnvvefv0qXOl7HJ/9oPPIdlqohk9ox5mn8vpn5lt/4foeCB5L5lWl1LHOxNJCPYDhLb9
QqDgT6mvV7fKTOPa9dVSPKy00qO5iNG7hZRXrvOyNORgnyslouIawAaQTdyP4T0ukHt7GIeacPkk
LrzXuLdUkg01ot40DK1CMfT9/7vdTWL9AaUT4m2PHTE9RX5rU/IWv2S9yp/i7rAoZ3oLKBJ/d02n
miEa7oOLh2H3D1u59ZqLFt9Q3GUi5VD9Y31dxTRz8nlPTu2aIJQeh3b53kkZHw9zV3ny6LD9iV17
5+9PsxRTd9FsYM3sxtreR+8E2H3H/VJh1r/5xcvujiuvk23RIxtSVg+jrqoxXZri5o41VYnMPBLs
13TZMS7iay352pZij55ENIMdcnxm5Fqy1eqwIVg7G80+aopbBAjlOti2OvitpGaJYhm8jDC97be2
AtJim6JDiVhHYw1s2M/V62baoiVQlgb6bBpam7QNpvZlFtrzj6C16l0FpB3yPnqzyqrKgt+sKxX/
ueVyXiKL+TEFSxCnvsb9K0vmbly+58SV03GcbI+8xaBU1m+M871/iWLBLJu6yr8WqhN/YoDhNm82
4/9YlqK+7G5RdjktQ1CnganaPo2BEP95LeBZXqHS1ZmSk5EZHRlsfMq33y6viqiQ/TirxdKHnUpx
8Wmmu3ynBL4nxbhC2FXW9EG44Pq6hlw93QZOlMlSOe/jVmn/rl9F97JuprBfQ5qChbBEA7lJtGqs
TjCe01Pncm5IuK2HJ2tneMx9qYZLDAnoZutOD/kQrP1+Ml5CYi2gZNfnbtXMn+4gx+nSma57FN10
M/Uvg1mfHGvqzvE6uvVdfxOQMOQE/QjY1Y20TtwRKl0L0/9hN2tl414odrz07NHOG9TBVdqH+1wc
NkyGWTdiQklb1qWfrbCumAfX2H6QATdAjl3b+pvetENjNDO6YUc8BF2GieT6UyRF8GwRnN6fyjby
fyhS6ekcwxC7cnSBCTDwGDe/F13fvmp3D/KQAMmvG+1RZWIfGh+z/WV/GfyeEQ7V/bIfyBqvNJ6n
pXx2rOrmjGWihRdBYIgZGx+Vkw5lUiKl2Od8b5Zwelxii46JbZn2gbYGz9mprl19WKPQOGkCdP4+
lrtcPlrZ9jymvbOnN5sB7KskNGvPhOfL4FFs9XL1R4skyw1LqKGh5AnfS9tK7f+6EZrttG1KPOqY
hTTYADeun7w65MABNou0cZtbM12ydXkqh2nKaeVaP3e9fpiObtM6b7Of4AMUlHVxnrhR3sZ9cK+4
fG1r6sbLOORBnxT7i5VU7pE8F6SUK3gmFgi2JdyHcrGCb8DBQFyY44OHHY+E8mx2id9g3RvvV8Bm
1ndBxQLFlpjbbU5XjykN1/TReXVnweFY5iE0eCLxpkaxzuZN+h6+bTHRyHFBYE7K1hHvJ69qYvLI
4rMAvK7RdYvLCJNiXNafmqEM2ieMzMAntmTB+J4vILZTECffSt0q3t+FYhMklZioDXlhYeKJPffN
JRH3KXbqHCHKFNSDl4dJCwyUnnMTaeSNZBArBZFxCch2tsFQd7c5A1LrN+5oxMLtFo1bHla7rq+h
M3Hv4NRjyUcQyq256jFh/MEmyhWX3ikr7xA07vZUNHgbNTKajwgrKifzYoxjHv2p4bHhjFNbWSvm
bn8gSK3/1AEd2AchVfPvTtdB8Np53uQe7DlYnGsse3J6V7/WucHPkzeKTGkfLHUI/3RtUjoppNlY
PVTCNg/zNMGjTCpZfpKCF2H6BcL2MjRmj1KC2+S9CIFrD31frY9j0ejlTWm2IvJg6xRJPl4pYG6K
srkrV8LCfiRb4i63rzVsDtqY8cuLZF9dNJOwlXs6aN/lumIR49a+SL49BRhXrgA0H8Z08ee63X7p
GjU0fFhYrMVhGddlPISrV4izJPJ4ve/idnjZOKDbnSdE8SPuHOW/D2NPoHoFBb1+haJRd8rvEMDs
ttcTRa3cFXxO42KcLtT8mX6Jj0JF6YTORhlaybkAJrbOw2R5RLDUaBAeblDi77AhM+lUqpC2RAv8
pw7bYCtzMDrQW25ZjffLwzTDSh0rGciEXrWsj9LAph1231MfQDqJdcaqQn07A3TGo/B69Sec7eZp
7jTGTVzuFNXZ3ez22DqrEVlUJ+yx8+ogGiqr5LKh/Xbf2wAj7hPiZmx/a5wIks8VFq09gyiv+hrX
4fRG4F+xfk/+QvqCcOaRQh/224GdJ42WdGMAT/W+hsG9m/A+nUtdl/613sVtVUAmVX3Z/HXr3qeq
Uphp1BvZP+QCAadODHhJ1lbaq3mK0QaYTSKACYw/vCRmHv8FXA0C1xTboZr2paXOMzyhYBO14ANx
7088GmRkwRn5SbRlowrq82YV/nhI2giYx3WK4h7KJ2AeqIfkAc1qWKM3Sxqd2UTA//N8Jo6DN0wL
wp99CQmZSJbxpfDW9Uk2nVrRptMocYOKpD6EUFSg3xTV5VDGo3u+Kb+WrBPRUj9DueJXAmle/Gcz
sU+Z0+O5yoQUqj2LQ0c91uEMxFs59f4b+heKsFiXoEgn4EWwbbjkG5IUrPdjqEfvPIm2+QzjhMrR
N3v539SPRZ8zc/OXjR8WccpWvLujsgY9PzZ9XPzZw1799WtJs21ap6ZPH4IXlsda+YgRHdD6JDwr
p520qqOs5TC/BNqIs0N/t4M+dsGYVhUTE1kvKhAnPktExMvab2+eZoPqVTJ/y5NejfWRdPPmpJuW
iXOqXXq1S2vNtKatXa3PMaxLk8/uzkIQc/pmMiIsGFlAk2Y793aHOrhPk7P99LZVQiYmAyuJS9wN
E46EosGZLFrt16Vao9+LrJyGDaPb+RhKQiAPqz0PcOC7cdqDRpr301Z75cBkTN1/g1OEJh+tcfay
qrfx/42npj7wTzZvJZHpzluCA5JOjTt10zFR0ptO7hxtIDyLB43QDmsQHqHL/AaY326xCUamtafB
WIjhDvqpF2mhglXhQF37NrntY7k9FKjwn3ZvQ4pDcbL/DVPUXTsJVnfq7GbBdDFcw7yhpNygyF52
aFZ4zSsSsekClHGbbO08ICyxzPEVG2NhYSTgjE0uQATEA6NnuaTM+wzyXh+2B9i8VdwlbQz97DKa
wlXHrh5zzSUAgFxaAHO6n38rz2thfeNhFnk1uJJJZXFFnw5arF/aqIl7b/W6E7LPEtW+7P36nNRl
M9358Js8B+d2YDtMaA9hSet1CVDf1pkXGfCxaSym8gCOUi6Z5xWDT8SdG47HoqqSNW0JKnPvsIhH
PGF5Oy+9NZjOzju5iEfZ4j6LBqFnV4zBRHzRPzdbyqDeYcQc0ZIdBvSor0NNZtN9YyKmIGsKVsJa
6907ikD16rAPkWmuQSBFnydlEQOgBGt5nyRWu10tXdbXcTI7yt3ZhcLz16qDQGXlbzxzTdk/Rre3
/wbuppesuilUQXLGvr8LOwcx+W4VWHRGDDQin9gTPha6HYavdeho4nUb2I/TXPYKLS2GOJnvKgd8
1domwsrHiq8Dz2vrUi87zIJvgg4rIc+v3lriYEmQWwq4LNqb5R4q21SnycHxJd0dNlPxgkKHc1kR
8aICZ/FTpLsaOgXDuenXEjJqyrq+XPgfhYaL9/Ztudv6qKmP9MwmBMMfGOKYs8wl2bATyaDZCGXd
SUx/1S3W54SFYLdwxmOndi71WgYfEn7yzuwEMGNRiq0DLROOMMdNDJaVdgwTmNlJR/zowVU+hn3b
A7xabhIFHYfdfMBZMWKehreXdxYE9ZukbfJ/MA1O4tn3Vhn9BXevkAlENeRNDyC0HnB3wNyE2KSa
rrc043e7qEmcymRyad09u7gUfVNG6bS1fn3xnJV8HXSc1GpY82L7RzIef1EzBL2h1Ojo1z3W1FLE
PzajkUySYx1XQUQ97TcSd4ncfWtKWf8qF3jkrJpwXEknJ9F7Vquh+Qun4UAw7HBxNeV8jScMn8Ts
HsAKEELQjyNbhKsK17RK5uQeV0E8oqKKDLxL1GOznOlRiG8mBVqBPY66/0Z4MzydalCoHPcMvd9v
LWE8W+waTbi2Kw8BondxYdZYprwrl8U6FEBRd65/Ux/oilqeIb/YuOHIoIYpF8Fgs4OAEc0Tu9Jy
ABvrnJubFqVNkv8kz3oZqdexCodn1DzSf7Fdvqdf+Ch1+3mhlsfpZOsqfGti4UYktRH1/WvtGJof
4T2odTDLgHDuhGtYKtqiU2kJzMXbGnYDMEvvGJC3zvuAOeLq72dsuz6wx/GnT5bnOkbQ253P/e5t
2ZLM0ztS/6LN2eQNK3bKGvEpzRItD/Vgu80FlAXWv///R9ntuPP5gul1XthVR2ywir353MRWybTt
V1UeElE28tqwPueRSb2LC1s6vbpJrds4c2XhcNUqK/qJBZviZCEO6bO1pZU4Oj3uHGnEH/6WJggM
qHpsv4fjWv+xt6opU0Qn9vc4RWF1XygZ9QfIu3A+OpsQ70Zt/V/SBtSeE7zXmKtY+iXJai+WMjde
telsX0zt3TnOVP7rrSmustWrxjlt4t5+ZQZCfz6Dd5c8e4Ys7cYosRqsJLi/J0o60TKFMHlnVPnf
gjTqfUZJb/gAjRMeYlZLl1T5vuUeVDKU5peIpvFNWyZBpLRPZXdc/c1FV1DV4aEn7QcNP/jSZh9s
R6Ef2CXxLYfK36v6OnWRu6YNBkrQpuUEeI8HXXPdEQKgLNrW4J+MtGmPcy3kD5ygVMSaVby99aFw
nJS7x4O5buPSve6CkniI9jnc72bg4eJBqgmIf5KkNefCx5vy16IH2890oxb7AfqdZEB/EDtOmFbR
PcX4p6wgVR23WDEtu34JjRWGB6U2I++a1aJlUK3yH0Ks/Lec/TN2pfa1Seyc8ibstIqDOTxI6Jp8
jIXaD3OFxO2Gz27XgcCG8IilmuNnNQ4eWz5YTRjC823dh6WRBwIRLDxzQkpj8VLUUULBXkR4X9An
vBWej+DLS5CtanAaFk4KGZpjkqjoiTZk/ILw8tRjPLXNebYx3z2Pkn8639qufXT8UQ95KYV4svCz
/hfiKmUfIFxZ0IOH958Ure8XZMEYpOzHILAJOtfFUF6sUZwGFQKIC2kbIsN7JzZ/W6/at7RBHQI7
asTKCi6m2Pk87VAgop/8OpdYOtpYEiz1r8AumxjCw2ZkStHd0IOymO2O+QIJWKdFsZFOGHeQNfkQ
9CUKMOj8V+niIp7Nxpv+3GyixX0zI884FE7n6IO4TZKMss1CY12U9dMyrb16r1v0flfLE/b7TVS6
Y5e37ecQVHn6YpydvqFqe+9x7oq1P6CaKQJs6UN53Ud41Mwx1n6tp3X1U/QQSZBW4PvLdV1X9cYK
ZYBOfJwoQdscUP5iHYjHEWeA/qa/wJBLm63/FfZL0GLv7Affpljqxy0M1nei68OWqzJA7Y5cov1R
VYUuMt8GcUXJZMfPYPz+/FCFXDwpm/HJLSw91H/22geSN5ZX7ufOrdqHzW5qVFJw+QAbihj1NJYd
Npmq8KpD5cCAHLaw7N+NZovriCJa4RBXaSoPs6T6M2xr89SrwuJIDlT7bC669ujMoiEiwQaJ/dyI
dpxw3W2Zh2nmt8fR7Eb9F4z7+rS4no5PNPeFk8/FrBM0jFbyayfggoGws2NQJVRFzn+Rh1Ywb7U3
nmx/Nku29F5F62eSpMooRWa6b7xynWEPCA/INEGIT8IKlt9cuwbbRQ7gmruzM36WWEuhP5pIlD0P
ib2Wd1iiTzCesk8eHbFgnrkVuMtmunM791wm8/CD2buHkl7r8okigC1Qhcb3W2xR8+XpEjD+Bo59
Ep2DPXQxelFWghnxmXF94DC2bXws4pZ00Gi3yx+dXY3OOZyRHKEe6ooSkdxIQS3XSb5CfSRpYcYR
TnecPMCnCVUr7UNc/eyWupvyNk6w2qwLigKKgeAZcSxCLofP99JPGNNRKsqmTxcl/elh6a3yC4AV
j0W7rscixRGPMhuW7XTn+fstn24k4OFoJr3+BdVraSnmZe+yBXPmOm97uPzckWGibrNIZL+2GOS7
yNVWp8p2LHke96T1fi7sV7h3OnbMHUOby53GraJPrr97+0sL+PW7iTf2CsUSMVUwZpbhsV509LGz
Ytw8rvXulkyw3fAVkOW45GvII6HG1uzQGuys7RwvmRngpyLE+9wsyVihpPDKC1h0MxwHJ2zuQw/l
MZw4kQgprv6g/Pjcub+t1U+sU9l1JR8nke4DMaCexSk1Shz2is1GOi/X/blNXhee0PWbs8sQcBv3
lXyOjeVW+RQEnMwYEdbX3PbAouRAD0jHu+q1VlFZ4je/BP/1YYTiqF+G4IfTD85b3VraQiUXtojS
Es22i4xoPY5WPwdfkZ67/+ra0R+3Rd0wC0ceL32atYNgNYlOlyDa/5EtMi0nN5QWU9uweNcOzeDP
GhWfPBJ4SNfnODfaGVIOn1FHskuHwJuurR58sWWIs0ra4kF093MRmSFTk9v88Mkn3jIzR4TE7P2N
8k9gtl+IqarhToqIrG7sZkbUCA4Pyq3DAMqYOeK5xjXTkKaRmN/abqg2FnKAa2GjsDyazcQmBast
v4p2sVHRWoHTp7XX9RtJKTDvNI8Jao+yFk0ORtr/7BEyIs2anW4jQHcUSMqnPZrPAKQTVd6ZXFDD
pnwpONaIy2usX54mNcRIWvxw2LN18dxzteA+fZZOsD6FUBpNxir/GqUS9WGTWs6k1HkduOxT/OIh
XWwf4PU5agvrFbkUooxympsfWsPRDalmar0rRvgy9FUGc5l9tul3K1pFiCNL+Kddzf52mFWU4Fwa
lMjp0D+MezoiIp7J+CrEEfBfQRgmW+UzS5C19yvpQvlf4xfRX/RA0b2nAoBkx9DXo9Opw+QQJ0s1
56W3uu4p4hm8R7hP+DkiuOWy2MhDHyfwzv+MtCobh/8h0HfTuHYLAX0ifoHvHIdMaOU+N3i7iDs9
Ov2vAdE3kisfB6S0t8zyeEvgNunNNOeKyAT7WaZI6wOGsEJ3jFA9c0XITeGSX/8yCiv6NmM9J/8h
NvTmY4Pq3IfPxDMGwTzgo1j85M/IuvA/z0NZlitWSitiLNqxzmI9+9a53XSzo1/d9uEumIt1PfWT
0/cHhbrQv0KGFM9LDP9/xD5YAMN7ZWEf16mB3LekbI+srtfAQUytbzb61+7IYBEe1VbZ6xGbm5IN
kV3EGsXaArHYQroN+YoNQvuqCSD+KqdRPy1hXIrjUiwSgiBUsmCT0IZNbwMfK2/eTk8dGcOC+9Ig
/UvtKRmXY9tRfT7M4LfqO7Im7rmtl4112JG1tQ9evA3yNehJN0htQbOAcF+3Trq063IIJUNuGiB7
d9IQM2R1XBp0F0fWayOYGBF0j2Xc4XSMKM4+uq522YNY5u2+HDSlvqvwfEvV2Jf4Kgo3pOkGnrnn
XHj5YAZqIQSscNEdS65wqVS3pVsUyG/jxuwcFaPBjjm0TQPoE+ul4taQrfzhzC6wDoMq7KK57Rog
JZdzfyITcWzPRVcOr2VbB+0VN79loKduzD0aF/GxWYG833DtdgCsasqaLVmJhJLazIoDm2diJ7cE
fgkP8WLs4TQ7ixnOYqzt7TDMdMIgTQDBqYOvAxc223NnGSDjZsHYaxFmjU77zVDks1ykHDPlTo32
BSl+pVFDJE11H3QWnFAVVQ0nIfbWh35QXpcjRBtyuw5HjHq7WPCrdKv68qcNvY/Q/XhJXAGrzImA
Dzd8G9PLJEqEmKrzxUMiuC3S0tqqMEU4qoqnWDs1gqFi85PnKvHLCG+pKqgfIs0slDmbSrzL3BGe
d4v16vShWvFUgOaV8xW6eRxPTLDLS7D46NNKXGGT1CliV10oW9PMqDaOf+MIYAvR/TxTyPckHrIA
NVNxDOIRXhawaHQuC+jEkdaDSqKrZX9Xddf+iSJ4slysILFpJKflpwXM7lENGfhSVJjldhyRmpE7
KJoJrZajux9ujXvEscdf3Uldi8s1tyoRQExLjVt/iEFfk4WNiD92lBM05ElYgX40K9J+g26AeWJE
mFsjzwUyKxb4/yq2WxwJiz7ITLDpp5nPs+Zsp9cq2/eFNX5QpaF7GCCPRIrzWjOSKBrS3rLTX668
1zhNHyBf0WLMuG2esM6Y9XEiIb46Vrt/0xispnj0Vy1Apy1RFam0jf5sgkG9mFHNjI3DXNWZQHof
QFmyKJMGfVuvmdcu/X4xnGbA3H4rfgb8yGePBMW3ftJFnQ88CBjDSCM0Vl2kxJ0HUvIAkrUsGRiE
JK2Jq+NJmb1tjnEloihtt3plBQf1o8rK1babw22PH9qUqvkdsTTg5aGYDb4nEFeM48vqzNRHrFDS
2h8RzyY+RQGRoSwYsTWiKIkGZzlWYd+8WbqO1GUpAvs6uEsMtOawyTihewQ7CEYvvLcjlrDYbTDN
64JVBwxbNEz3a6sjXmpQqu+2wK/tCADNnxUtl2oGODG/zfQdRerNSf0EoBDEeY07bfsUBWJ5M4Nn
r5+NV5XuZV5aZF6DDtdLN3lkitt+Udl/Npgy9TgosgAPqN99IkoJapxPhbu2JxexfvPXiaUJ/9nC
XkdMVtrKum/cySESO5b2s6digDqxT8Hbrry+/wgZkxVwbK1uR32/HRmx9UDvlopP/JbedmYTYrnr
vL4Mz7hfuohso73PHRCxNWdLt+/gnoxuLyVrTiufBzeUYwFo97MsB2qLhbL+31D69p/CSMRHrlWF
TwU7TEDtW8kGYwPUlJwW8iehJWvLmqFpuwUZud34n6BnmKyKSIwrNKwO/iSzYJ0E2STqaQdB9Ncs
hP0Lp8YkfFCd3pdPw0X3k2tkTw5+uCIfQs1RCkidPvxmMwaYVplA1Y+aiRXXP0d2W+ZVgRXztbTm
7AvoIhRRFQnzg5TgHhgQ2W+qguPEekqhhGRgEZ8dkuDpAJrrTrlbe8gZGAS6vxPris0/i9DRP+2A
guPUTJE3H0b8H19xFW1+N7iRsacHbBJg7BdX2wfGM5A1og5Kpp5k358aZL7bHW+3FB/1GiHiSo0e
9S9gEjmffAjylQH15gPLOuM2/4+yM+mNXFnT819p9PoQDs5Bw/YikzlrHkrDhiiVSiSDczA4/no/
2b3pNho2vL24pyRlkhHf946vJYHx6sm0vk8eqR+grffWqPqdVJ594+oJiIioXlxqlZQAe+kEmmwv
wl4uSBBLWk9oeXwyYY3Rg7tzOtfeWA+kTlZIJGEMeVd15HEiu0PJ2aMHEzxkAZmNbIypvO3dxsjr
A2NgekRAdeo2dXWUvVdqSdWGEbJA1dQRt42ykW+Dso30kiMp1Cczhh1a9j5gIUhkzRzqecSZ8d9U
yxRbHg4V8lpsvTCxuMwW/BLOwwy7ZA5jLuYXXi56opQyShxSLr4jTBlCKtMZ55ZMaJuSceiDZMeH
jFDUo10IrdMwtDfXgEsT2yH70GnGauih+KmJwJyb2UEtpux1/W08hejeSZc6OYywdN5NO1dyX6rR
sfdOr7LvCbf6LVATYuwZBGjnqyvTw8crII3D6d+OYjVmYM3N8GOEXF8LjZSVcschf/aKgL9RlL2+
t6gdaA51UAL/EfhZVZSNpGB07sqLvh8MeoF4RZQ8bwvb8+uvOuw7MEjKGH4AWQrMJVRIFPuuxzGy
LUgOUkw4RfqelQISjZl1iig0W8FbVAjuvE0bBCvnaQEnGqoelHa2lYBmaMHl2QtVVR4VXJb7oK1p
vcdkgbtsIsXvUrKjcyULk3Fr9yIzmxWXNdOaV2GmzEETg7t5xOSB244Dgaga8YQwYi5jm9s5vB1b
XXenJZqZCj2PR3LHfjXfM5OqYqNycGMWa9yIYL8liwLdL+4Qo78VXuwbIOO4MOn4IhUj89kuMhYl
d7KSS8t9eRJuMLy1NNATRxwgtNmzYiNAM5KTYp9YjnibNCPaplLd8OzjynvACQ9+Uo9J+WGZMXkR
QMjgcIspqCfrdPoNtsc2VRhiSF4FM8Ef4YKuAt0xyUO5lstDty4jD32BOeYgRS2CuOBuegR28YG3
B+y7BykT/3VxVW29RspNGIerUL41Tbu+N8yNqCzWnKlr9GdCO0TdeVtrFEgLtV31dyUParkLUyyQ
7GVTkN9QYrjAGfE7AUpkFnsGIS5i7w1SDK+lX4XpSZQmvX4/VYZlJJtdBlgmO0gR3yVAvgvzZ8DI
JD+SKpF9YI8RMzhcreEPfSxLtOhYdX1fV8K/I6ksRz/azMtLVdTWO19NvWyRyVWvzZXT3TZuGv4d
x6H4aTRdlLvBbV0/NqvU5fdQG+VfT1BnaiCNW/GqnbHyz2ib1/oZ/t1POXmMBLtRljDfmjcTpi4J
OsZfldkMaoWgkmoSI4KsxVIKjqcoLkk4uvMT0lv3PGhBOWURoCw4Uu1odUenB4hnepWDtwdFyFGM
TyiGoFJVBCOtvS8jXNrJhtAJ8mORTeaBZDxcngpb+kufC/HH7Sme6FO7ANQs4c6RCK7zA9bf9hG5
WtoAa5Av8+hlXveaU4/5a6hK7W4H5o57wo+t5Nj2lnWLxjMxr06N7y4urHI8Rv0CiG1Vo3piSnTJ
Es7S0dlg8BYX2TUhslwSOQOi8PCHSsefxTGshrA5uHm6dAdv6UYK19WAPFS2xlcP0ZwU+YfbRDq6
BxiYx1utGS7jdg4OkUWahxmcT29VzjO0juiZufvFP2QJ4Y3HHmNDcyW7nB+T0yufF7RLPAKPFZRG
VkN+XyzrmD0APshsk6/B9LecKUZB2llXs7Wp5ykf9l5uhw04XZ2v2z4JuaHrGnfYtvVyLzwsM0DT
0a/8sN2Vi+tRYtFa3j5LZdp9kLrtZ2T/KQ3nrNCOgW8BBcTDInF5o3BgRYyXqcmKU9kO3V+O7vRl
dY017mwardpT6/b4ZBT5rT8WU/gF2fwyXZqQrXfr5VOY7QZ7dXeT0/pF3FVSyf1qFzluihnEviz4
XC14UrPx/aUaoXkrG6OrndjuCad6/oaGRBaYLCVcIQNQ0r1Yi1V/4dmA/mkBRgkGWIbWxSii8Xnm
1JZeyrSzSWkyROQdph6v9q/FDicDFQaGDXff5AFDvO8xKJcL8qDKi3jU0YP+SUHPZ1b2ukBfjmkZ
eNyxECfiMUCS29kOv4qeZb63krH1UV6PUQpWJvBpMY4O7xCL5afLJWDzgLFQI0JW6d7vZnyGKATC
F2iI7G7GlEO/cNl5zUH6LeLbMVhdqG/Zejc2k/mPU4eLvV/pE9ObjqCYPz3rfXaCnCv+OrmPKjEd
x/GLQ6Sd0dgzhu6xyTW/czsPSRy0OHQ2eNwcvVlWDLFxyV6Ik8evE4hlLwo/sclW5ILklbRhkqrm
KwzxTGvw1nCrGPguSWpkFpfa038YBdCQNYTeR6Rc1E19clFKPNVFC1wny3n2wSmL5mcchPzwBiwP
BCNB6jrpzHsfWR43Y9v3rTzoRSBpTYN6/oLWVt0R8Vxwh/88X+5Xg/TkyDIPwWiMWAdclEZ84zsD
HMOnkJ4rgZcEIaRdlts5c2d7h4EVU2ZoAnmxQd/KfblGWA1JIEDj59nS+duudvg26Ha4g6cFIq9l
Pb7SaEPjm4qC6oIZBrFbPeCSUpULZyGWIr+fetej3adPPY6SVKO0zxB3ny2fGydua1/fj/3Yfsnc
9n6Wtisu64IfALrMo5aox/T4Uw1XzwJ7KWyp9Hprn4dGPK3FCMrouPVaxePg6RW9Yor4hl+Q3RbJ
xPrAW63/oHhMfGBMmKhjYbfBkQGAIIWa6k4gwr5Gh1iiD4mzznX8j4g1aohV6lM/4NVRthxdszr0
1ZdFfa59kRNvbdWhd4T7bqpt6mesZ10j1v7dtxbHPiEnh3cn3aBCvIRgrkcKwoO/mcJ6vmHLy6Oz
zYrU345IkB+b2asCkgiqnPtcMtvupCAfeqPUuNy60xWCsdUUhfHUex7/iBXWxWdOeklyABjnMZeF
beknMom8ZuslKrpklnUF3JJA3fvWVP8ViEgE/3keXkQm0082gWjdhFNSBiei2ury0pag2U923ln5
iWqAfI0TFP0IXOvaBiLC5hIq1RYPupiUvQGmaT6rKIJ28uoaFnGy/VLuTGqPWVzgNr/DBIpdkbXS
w6wdTPMNHku495DBw9m0TjUgSR3CInvsi8qbY8otCp9Lc+G+afthvHGSPv92pPGajzCb7d8zvFCt
YkG+Z73De5Td0QCclYepWSJUfWFXRFvDQX2PGMN1/vA+VcmlyhrnjnMy43Bu/MncNBwIGBpL/j77
pgRac88FQVTq5MMJ3k+ZGX+HqJG+Bbvkk9EwwruZlsp3ajTTcZd5pp6eagTfcYbtFtd+J724lkMY
nUdnSY+iqSZYz1Rnu9xJmjQOUVSne5eGt+oE5lp3mzKJOH35/fXMuDUVr0PUC3NfFrm6hDw7C7xV
B9aQjJFIDgMgMIFRZVFubRT1ePKkxOo9XYWPKNGj11ri490EU9h9pmNGI0bmUQW7aQJFtF4Ei5xv
PL9Ifzc1lAzqCbDPTSSgK2Iulfm5UQHvV66wY24szjV9SlQyvvvMqw+pXVIiqzxn+vZtPb3MKsFg
iKHP3UdYtD6VzvsqRjxmHUXdF7+lNizkhVubDWyWM8dX6bIbZ5DY4z7x8qyJyTsW7yiemt8Em/cX
ngjSWmWmwqeK2uPk4hSTcyHWZHZPqRw7yBVI2+pMTNDwVHthu8YY9zCktOSJJBe2JyQ3YQXhv1kg
HvqNdoLBZQ9q/A9IuSg72jz2XIFFWP0CRurHmxR5Xrmn/agZ98Qj1D8M7j6tlQmNRdxSTj3GuB2o
jddsQNjo+q7BEuLMVLQodVWrUZBhVzekz43TvoiMC4Nbl81jBQsJNGQriax/Jnn1tlaM0MwzQ+Ce
6s6JGqYWp0j2iw9QsZtC29mT2SXZi+EgEMclVbctsPuOGMvNgstzcazTNDGg7CYDPbUR4CMoCpYm
I2hinBq2LZKS9MWMV0G443DbkEtK+nBoJ9jA0Geqe1KA4bJcNRNsScZi6N1UlbfuvRSb60aU5L5s
iJzTn9PUly9JXy/VuVzq5b4vkuGOORiy0vWcBdlk73U3CbpRLNZW0jOEu9Zw7+D0d/BV+eOlp/d8
/YX7f72jfajNWP0dlNMMsxrAbZUYyXklnuaQIKS9RdNKf8enIkMiXjiFzkpy2x98U5XT3oJq5LJF
SKd25BhU90le8dJy9XlP7MpefUxaUk3I4Orqd10m4WW1Oe43DLbVr85V1e1oBX4Tp2Vi9mxhEiMb
IM+JQRcFU9E0JSXimDr3PmN4wILbBNDWYdit323joZpoV7+LTZ4kdwSamPQGqNDP1FZXIuLP6sZf
VpH65xaTN58qFNphLhdv3PWICIdNA1wKMJ+HTvXtTN6SXQaF4W3cWLk3N28lESt/qs5FPWYZe3bw
tFOWOI2eP2/qxm3CPSMdw48iRKDYkE3YQZcVC7pECHo73VVjIi6NHVytQhj9FIJ6y0WGcFU90meL
7BwPnOOB0hqSBje6nRc/Dq8wDMCMl+Cfw6e+bjqUSObOWtCK3LdFGHy1pnXR6DMg6N3qzZF444Zr
5XleC7JLSCXGp5DNjcYeNgcWeghfreeggI+hHGYajbVvOybC2IiOE7xG07kVePvTbYR8Efswd+N2
zuV4B15Os3HWMdftdYFPdRvV9uxekFPJiViCtENymCv9nQSDSV9Rjmb93uc5Sram6UgXkrBbmPuL
QeO8xUCYPQyJ0z4hIxrxw7ILyi1ZHdEfbxpkcaJzaPyu5iW7HeQYEOrTVv695fq+87sgBwl1dIZS
ZdPCbgzxdWhnKcgKjId6XIKJxIDp6iJb0uAxEMuAnM2xWoBQZ+j7x6rAPc8Pq7GNyWDO+53MO+8p
uVphmbiFV+3YYT3cyT3SDBxMWSMeEVcgjRtF2txdfUenuULqAbRSgXBUOsPe1EV517N612F+YGzC
1+AGy3PQko/6uaQ4wMYxktXD0pBifMqSTNd/JwvUf4OFAnK/gafuj+hzQyo/RgMz1jl4GyJgNWCg
JOLNr5AOPsL+M9hoZyD3JyCQ502HuEc27uIvL2Dh3qMe9PyVw4J+BMnaunduQav0vmQDBpxpqRnr
VFj+2Gm6/BVwOMnGrEP/XPALXVER2N+4yHAnsovl4r1vwsRxN6unJa+m4q8doczaKoIoNY2PaJ85
Cfo2LbjZiMyAkQDJ2NlpgAoJ0a7Z4xwS53QN7Lw5cGbo7MxRIvxthog52DnoCLk1hbt+oSka1zjv
IinPRQEEufVIur90FffXrnCKtCOcymnc56DsMn2WdTL8bmA+8EIRqPLr6mjNiVLI5ztOROatMOdy
3uuMskb2b7Z10jbQWexQW2XVZ2a1nLmDUDo6qX6yH7OF2MWjzXuTbtKlGO+sIVoGui/IsoK47Zn8
+04P45a9HusonMCEddOOcNKXXlP/tTMiBzdVVPhm59YO/VAKkwBggJgS4C8nSG8Moq+PEEIDUiDP
bL31TJhFcUpWSr5VhZofmrp336yKxPQX4/KE8JTyxqMKbavhlQVeDW9hgDQdC+xqXi1iet6Aeq7e
/S5rHpK04K+BJh1uSOboxBaHPgqdqDb+M7mEZBBMuVq5FVju0UNiPJDbSAl5H9lGYwCfUfuO8AZ5
099QCiJRatipeXCTMNB7m4yKtxAO+jcft+sfvWQVLOw9vtW90MUcHJHYqrOdZEmzdXvfBjQDHCAY
yqD2pZkwg0BOWXvlbVTOrMNjI/lnlyBY5KVrlummSdOuP095EsKgSWJitoBIEmgE5AELLP8LEBEc
fbPHB4BLaOxJkttiARlwcRWC1HQmWKI7ssXhbVvGNPHios8Q6A46RQIAlMrI2hKbjFaAvDR7N+MH
osch6IKdhZWPoQCUT8QYLJ1qs9YeZnK3ccRj1yc4sTkimx3e18zaDgMahW1OkLyDj0gqfZymgPNF
lU2q/lTsVobMHQLAN+MytR/ZskbNEW2fF2yE6dKXPBjT1xETPNylHxl/l+a1/g1Uxecls6L/oPZb
wA5hKgk3+Ij0DbQ8rIDRtCBvHJcWkQPewu5PMRBTTZiHXJINxV/4PhKcost+aMbpcfX4MDeiRrFL
5klVPJMqs9oHSmgxpCUBX8O5TEZnKjnXxDXemPS58tph758l7uD2nJchEQQ103x/YGtXz0vP8U4N
fAhJyZYyZrsQK/+0L2tCVzYyJwwudrMoeR4qoex7u6mCE2qAIaeQxEn3JDAX5XGpM5NfEN1xofUo
WcU5ItS22cCcGfwZBKP/RpQUHGAjtb6xCVizt1KPzUs/edGLjYna22tenKvpneaxoc279MDjeT3l
B4uu0HFoiz2s7oB6aHbCtz6okBn2s4WAafR4J6PB8Q5TN6DXKGkplIeRhukgnrCU7q90LT4X7KdX
hJL+uiMGR9HuZzPJJ0s3iD5yrzZ0pKPV/1hI7grjEq3wE0p02KYExzFS9MVD7D60jk+hepWhYZ61
xtNjwZQQz19gy2L8ylnUZh8FIfaimVy2q5gw62zqbgxxbN90wetX6sTIGkCA5HT3Ez/rzl7xT+wI
z7BSfm7ZHxcsU9YFiJZCqRkX+oQ0t/BPVCrjrSjrDMCUk2OKNrjX/u0M7mT+UCkH4LODndrYcI3J
ZVoGenyHkhbQaz6O6/3tKam/k53RE3Q86Tlo5lTf2hvcy6HY5kk0PPLljSVkRt18RVHuv7cIesJz
6CZKHIlKXiLGZsepb9x5WAPeNt/5xN4V/uKGL+zdgOKTbTe3oy9bW/Yz4QBsv30zgXNUKHs1xsXv
qOtXygSJkxnOa5La6QEQO/rbBm2bnWxXpASfA8Jb28kd2nXXuVgTbgidcPOYgYo5uGpG/bbqhI4t
bckGA7OV2QhYpM/MXqDBGE92UBlen6ikKcdtMBHEbQq6vwt8Uj3I26P2BPY/scJnkhowXwQp6tv9
CrQIqOfP3skGAm4hYjyC13yyFM+DTNmLyRsj52Ce+znZOIIWioNAsPioull58NEDOHeGTPjiSozt
5MHyisYKxojgPseaf5Owkry6gVXnR9xkzhdkEcGcjGcTMZyD4+wWsDc6Y2XfN/BcPubhYizIm8vw
yXCXi9Ertv54zaBGOMzAF6L3rjdEANc/Hvau5hz6zGZbVXH17wiADq8pfhk+Td6riKWf/JHhlWGL
b6mZ5nmNvSW01Yfogn5GtNYSiEJXSfXgRqkC02AK5gkHF6ieyOhswCpXDyyh4Fh4t0o050fksT15
klUIoCiZTdFh106Q4DUOBV/6ZPNR35caauLEYFI6J7apuTgj2hE9dsCxIHrULzOJr1cSnIApG/pv
rTpucg6Ldb2E5VDjFanWUt5hnTX1HQB08BF2UHIvFikwcreA2/EDqVehunJaW6xRbqnWQ4BDFaxs
yNPuK0L2eK4wby03yNzEenAnfMOHUWo93sOnJvdDExRfojZ9/oQIHN0iz+ACRInTmC2ic8WyFcPo
h58ukL8645jLVdxXKRNFwRfYYPB0kIJ1fWOsc0ZP0K9iyazgWAyzehGNIeJgbJoJG0GR4hOSMi8v
fDDjQ9Q3Tb7j+mmqL9Uz8+x6K1+7w+Dnyy16cqLHF1sH71mBvHDm/ea1TXWfIYEN0/m+vqorQaDk
kyCeCruv46p9B9o/QblAIDzVaYD4Ah9BMdwUkTuHe2FV9WEVbEB4dEVHJAXfxsW227HbkocWBbtR
eaPcj2Spotf3SevHdqGG+jS5Un+Q/klH6erCXx3rmWTI3dSz2BwVoRC7RUWmuY98U7/7+Vq8SSID
2YHsZHlZVqWaG2dGTrdjrJHOLnXQL8fpvKZJbOSCCjMjkIl3I0WrBbJswxSxCMLvz9JBRljV6TYj
Pmi9zAQIDYcmSgtvy+dXjHh705mHtdH1U2mpyXpFXtxzBalgDWkcUU6yQ32cRXBmgiXJnqa6PLLD
Ffq2t7r+QcxuO+5GM405KgWV+Tub+Mv3AmVWvg/7yAwHyJXsTG4dC9fcOqg8IEnoeolWS427Iera
G9dtWo8cmXAtD31Cm3UMPQpAYHqrGn6baEZ91fpkAGJBj+RhRc6YbdgnHPbJ1a5cwh8L07zN3EnI
PWzLVBsMQjXsGZj8jMvKUzTwQkG0GySt7vzAPOi0WzIhAXJl0fhnRyHwPo26mfITxTEGmADpa3uD
EnSadisqpttCjql/P5kiKm6nOZ8ho4t+PiAfzb8nywrFvkwUX5rtrM4J9IywJyeory94b/k/dTZ2
8x3cb6j3fVn10Xm2cAJCHkyYwKHWTLqzifskCKv3xC+r8QeQkDUwXP/hAthDbo7CNhrkEreCX109
apYUW0nrPHmBK2wkyJuT2vd9G6UTOWVB6O9acr45EgxT195uwYxILCKYb3Wt6Ru1hv9TNBr/tawU
tmO3aZZbfG/ZN1NIW11t7yaOphn93/Usj1l9ZljZbE6fGq3AdxFvgAgKLVwFyVbrv+SV5V8sWRBI
CfPeIQQDyG5wi/VR3KA+G2jlMOXwnE8Ne53J3OSx6OzmezL4j0lywFi4K+zeS3D7rYAatrTJhA9B
OyOyHCjI3kkODS4i7A2/sqpr5DlJm+HXWq/rMyEa5C8wjf/FLEUfOjs09VRh00dHt0e9RVjPuryI
ovOvYoYFRWDA0/XYu5k65laQPrA2QUAFBuP8ufR79qRr6lizJR6MGAVP2xYdNWa0w1NLn/L30E1Y
JB2NrZ482g7vkgR9WI4CN0L7qy0Jod1X7pr89ovZDBQ96+iAWzkxl9nUxQ+IYi8Qlxnv4iPTMMSP
4kH5iUbcUiB5KH15f1MG71FWbrcjlK6JNtpNqkOkolRvcdl35XlWqrQh/VYH3NbHqYBqpi3uyCpL
yztCajiKm7Fgyg1cIN+4K1kZr0vsmJylgFjcCWcNm53QEZm1fo2PbuMRJ4s+E3e7uWt40z49HZnv
LmySG4J/BKrmyaAH6dvOvubIs9kw2wfFultlZj+SA430SUdl+4g6Aoq752s+0lqkIfDZET8F+vci
RsZLsDPJscSvr0lrFzurcIMfvixNtS8Z3NnJy2cHtKYlBnGb+GXhX7jqhvRAHpGXHXBR8hXw/xyP
FCSW3Ey+G/Y3CZLoHlp+SXgE+1q+Zcwo+pgKYqzturb++iIp1uNaD7mzn9WwNlc3TfWI4hUs1pss
81uQEOQi0zDrD5VUXXlLfIt299kozB+C7LO/7DPzXY608dGbGmx/dWm3vwppu68cetFdPlTmPcIn
OexSK5JY5CsPt9bkvKUMkr/8dZ2mTUoOgmFNWxXNyeRgnwpUTSjicuFxnYvF9HHBnoGrXUpU/6Yd
iGVOvMS/L5HZWxyhavjDvgx7WU65/TtHo/k5Dm74IdqRvghbEXbEsp36z6UzIIxq3BI36VIE04V8
rMDdlgATjfiAEquSU9OkctpVwF7eVmFe1ntQLut5TfL10xFa69hNjP8BTM5jHkTXTYngWf2wkGNA
hAGBLVDfyJHuvRQgfMMQ4zAq1XZ+Z3XoMTeRSZtpF1lBCXIGFxT3OpfDtVuuk8hVnemvt6jyoW9U
gsqZK4ykqsTrEc4lQV5u/XCa1Q1ZnOLVjMwF1A5em5XGGehSSHi2yQ9ra5tEbhTcyTWySd3sffER
4HN4RL2TZdsCOapEvykR+Eoc10cYEWz8dWfJt8gWoR1bzIB7wEyyiIZyJGzEjjAD72tuPHQDaPG2
uKO02uEJA8f0K6LYnpDbC7xypIngPmsHmOv5SkXUkLxYLUr8RdPqUPmdISu4JgL0JTtXDge86X24
QZLDEI+diS90Di5N4t19HyoCH5DnWM6htGf6lRIASBd1eBtUv4aA6Cw0zfzsRx301+jcit9o6bT5
TnMCdCDuJpsWbGM1N2oyNgEb89T+XQJL3DhgNED5EOS3buG0w14uEcrqghfWvQEmXFXsu/Q6bmyX
G/vOXpBM7NYqt6p9Ww7yjd2grLZCE7e4gVjiLs2XlQi/TmlDWAwT4LSv5MrYnbiy0VduOc1jf8LR
EHvKudK8lp+8LsFS/piaKf3Ht5n39iSR2sOl6gi42RDyR0b+2MEibjy1NsGurvmT4BiATjYZ3bmv
U9Y28A3SAdtXXY6FHD6o/V6CtZpJZyz6Kc4xu1IDWRs6VJlggr8VGr+LXnrxcxUW0ac8shNw+oA+
bAbSBa+eIyT7RMIu0bNdpWPxMFlyyC553wYY+TDx8zpqTK9d0yhsUTo1h6oRuOsCLyrZP611/aJ6
XBJ+12h736SB8YB0pIc+0BCkfJt05Ohs/Jn0geMU+iBa+NGE3iTG8p9z4oK/TUAmMhEu0XRfRDpJ
t77bc8ImOe/v3s+QKuxL7S/+ZqHl9460Xfh7i3wW8mNn8Rb0bv9liCFHUeMwhh5kMIq/ijaj8o7b
trnDzJQxFiXCHnaWTgRC6RKDIn9AqsA/Sek+y8moF+JP4KOIzNOvrdcZAvoXNf4hoatrNiP1cX+1
1whaKNsCIoPEM/lgyiBjOuC0Jcuu89RPxCtI+q8zKlgnbwpuJgZgPErZEP6piLAdyZsiO2dTsgqG
G1KYOATqUkwTjnuNny6Cdj1TXooBPBQzkwHZPMF30CPx7pXWydYpE26PxtXhLepzDC4okaI3NOXZ
0dE5aTy6mrAiK59A7h3fB5IQAssNgp1ZhleaLUNtYbtdUd+LqnX+NGgCWhq1qaAio7wX3zR7WO52
SWsXy2gdGHUQqNXvPDlX5hA5yTpuSw23uVto0hEHVHfLXSDnAdvKnNpzXBV++7tM0/wjQcj46gXR
TNDbrHmZvqMiE9WB7Keh3wSVSAViG1rSc/oikqPSRZGf0DowUyOyMyfpNTYhUsjH3+Y6l2+SaH3m
l3Gckb3QJkvc7Tr+ziuXaX01Peq90mPlRBDpv6zSCwEzieXChuhTtQIHY4rs3rJs/9WKSrzAVuGV
BC9LMO6BBIMArUSlA/TEQE7XMaBBjf7sm5VDsW1x2sF29mO/D8ba/xjSNsBe7qzuS7AiKKQxgRI6
BU+NUoNsDQfu2WM75R3KfPJGMVrEyJFDTJct/sCNgBDNd/YSAjN5I5G3m7TiaI0zMLDdRD7TwGkD
U78dQ0Tfd+hADHllkEAkWwtMEE6+5WdF3U4MU1G+pCSNJMRcz5CPaCejcUfeLr6DJChm6LhELtWR
CzlPY+AQrzy6Lmq6XeuM7hfZvzo/tiJDjJ2Fxr0hzX4s4gEFP6e7Rx8ED5vlvts6DV4Sdlu5cyt7
LZEoYW+L3RAtR4xqhzEVB2NzM1OX8qtCD/E1NNqqof6k91r1y0hKBt5r4Im0td/Jni+f5KgX/nxU
XrcRURR6autLUS7nTgTXEh1A+J+as3VB8dZkkjDFsQVzJwKbXo1Qzq/VOMzvHYXUT5ZUBRLkfh0v
Op/BmF1P5GThou9+LdHhOZeZDgJ8YcxY11gBbFYHOpn0gz06PCATkrqXpXUb+wIVmrMx4vC5I6Rx
Qk9FtjgWjAAlp7VHYESulKEq95n4udT59IMezHyi+usu4xT/49mps+wDRTj1rYW7BKx4iSTNsYqE
d8DAypUPXplhPxgwcHS71cmwVapscZc4RYJ54kYZSgJJG5TTveX5T0PlD9xkJZdTi4d02OROZ9Fi
HgX6HIx5FMWqzkKGFBJi3F04m/FzpRb0l50ttRP3sLJ0dI2d5LFOKbSL+aQX0OMaU42L7Ki6LL5w
BSBLlJiPbMK+fcO8spzxLztmr10w/ZQjAYs99D154Nh5mwe0n6yoULfZ6ziFHGfRkLoqhg6SAPMJ
mEfMSlW8W+R9dFsiK5dw38LxvtdZH8yEz1jz+Z+OxYRtCJYpLH1uGdEQ1DHqjhDzf7osmibqPmmi
kW4lbjQ9Il+unSlQ4ErAnYwJ3gSiuTv3T2ownWJDQ75GTsGUPrU+jA6tLgq4r67IaACGEQahy0Au
4CfQ+CAfOp3Vwy1UtsMM3+g0ebGHWayxk6/eCa9RXuG06bJ68080ue5SM9vFaGvUBV4hIjecR73Y
/2O3IBYtAGGchUnwDVdnXmtX5dcBChmWwJn89s+6YmYUo4v7N+idhLFWIFa0ULeChbRVsP8H86SJ
RJiUuyZwMncruDzPoqCE56jQMC//j/q4/6LPyLn2qvGvhIKgimvn0H/oFLJFSrgLNaBbNEkLSVM+
Ipf9PJnZPc5DWt6saOw+l6RYThLgIP7Xf/lv/+t//Jn/e/q3efj3/sx/qYfqoclBvv7nv/5XFUMe
3DfDvOeJyP4/KnknZpqQs47VB3cH0iUiaYHzov/fguwgdIjK8xA1ojChv/g//4mpWjSVQWxPlgO5
SgrjjzUYfceeMZ//73/PtUPrP7WEck6gOveEy+7zvzk7sx65bWYN/yIB2indtnr1jPd4y40QJ7b2
fdev/x76nAtLLbQwDnIRIMCwSZHFYtW7WCzocqQhDoMCTS3bi2olehrmTr9wmQ6eqeALYWXGP7U9
IHCOwcZTY3X/Ph78zp2PBhxDasJULVJFdeVxVoV9kMDDxzsir+NbqUb4VSLVcW6CFoag2Ydo8CTp
6fGgd5ZUvwZl1qoKoE53V19wnsqhDS1Qb3PTlZ9VA2HsvKyUt8jhR69fOhRbxDINx0DfB/+y1Wek
WTa2+BtAMCvL5pwLNz9CVW2Po4+r0ouH0qipaJYwUSa071zHfb0v0cBHbFLYH2s3Tl+PRvXTzPrs
zcsH4i1pupbQaKCqK1O2VLMtgE2oBaCT2xxGKgJvdaLqmR447MzHY90ZwDEZ08EE0sVnz4Gqu9yc
MGwxXMlc0xOojaIlPemHxChoWIASPmCI0b/0cMvxXPm5iCs6XLnleHHZBgidMV4NGv+C5qNyMrs5
e//iWeHrqbs0KVRKG+bKjy2rgpnb3CHhxI7M84vYPUMYRRm3VRE/MQb74+Px7jc80toCbi/mxnSE
1kdcU+DBZioYvFTtcLy3bJq5FfJE5uDMnx8PtfHBYFfqFvtdsIbm6oP1sjSQRdhNzHlqf4rLjoaD
KM2fLQKFF/Cq4UvjpDANVQfLR3mAA6avrgIFPwAuSFB0CmK81zkoyMiBUHnc3nt+jBuryLbAwg6J
JhN2zOqroXHQSuICgjPogF4xdOEEUJ3x4K51L7UhZFaAwIhT/Ouy85fbUPdhpsAhkmfZrA6KHqk3
HwBhrcTmToDa+l7EDGIhUFui/+p7lTogwzFkKjU4Bhi6PLCHYIwvoTWguDZX8fnx/thcRLqmpm1b
Lku5ir14fQxp77IVc1yQL+NgBEcTz7BL28Q//2Ak3TWQGnFUwYW9XENI/njnCIjhSU1bfu4C/1QX
Rn+Kx6D+k0kZ0ClVltC2jNVQASm9qUUjUWrQ0clDKeBm+dAuEH4QO66R97c1OwNZT/pqABTxtF3O
Cig5oBsfSWG0cHLAzAOqOeeAfJyGPHahP4e6Bq7X6gpdkBlc8qvJNXjw/sHSOljam5jbG4622p4F
j/e8HtF50H2lwgMJtjnFyvqqOkO8E5B//a1legJ/WcXEwlbp/uraKj1Rg6wtaIgZXj7n4VelpoNz
aEesjUpQZm/VME3eRXVtPtEca54xw1PfcuXOJ1rtzg0ojvgxJWX/A1h27vC+B5tFdz+5xpFGcVeB
/rJzYcmpP/q5q++jKMBUE9sxvIR+RZCHdGD9EesDjC5OyLWrXja1EVrDCIU8/ia/8s5HI+vLnYEy
ChSXgZEbxBsBPKAslzlvbQpnXqXZ/ZMrIQEUCX76tVE/q1EWXqvO3/kVW8eb4M/3smXgclbhGPKQ
GRuge2D6oS3pR2iMN8D9b4iEVztDyUN1N18EFDjhwIBte3XoKLnEHdQ90/Pbvy0wmheaMjltXXRk
S0SEHq/u1mCGNBYF6QH9QV/lPG6ZtKbUv6XtmAeaV2hm+ayIuL5Yw5hSizdhne3MT9taS4dKARmJ
zmtg7WbswrEmi8CDEwGXBm1fvAhAYPvlTZCu3ybcvgCj6PYZucDhXclNQYcLT4ATpZH4k6K79tME
6rs6wp9RzxXF8svjNZFXw+oDQCrWkE9xqPVxhSw3XC6Xv0BCC1QcxEqnAm9v0no7PR5lYxW4llwS
Wi4oXVVX29qfR7qvyB54zaQiqWsikCIs/QD3fjo/HmkjtBK+NS52nRU37NXeTQejB21H7kd3qL7N
Ye7fSro7HmUU2YKw80vfaCFakK7yjHNI/fKgSkJNrLOpeRNVV1ssG2F+RkNoea5SKO9bW4VboU5l
8QzlOv36eKob29nC4tjkpcDG0tYPaBCScIArxgIoLF0ADHxqqdOBpp4riGVYn+2s7cZXtLkZ+YQY
dFt085Z7BRMdxDwtSvqA1ppX1ZCg/Ve2znOtO+7OUPJPrbYlQ7maTlrDy3lt4YxLT4MxkM9lnApa
QGkTdUiURiEi4JiqnQZT1V/jjKXsRIjNGTq6Y1tgbixLk6flt5oEIM46Rp0JRTRIF2fqnKBISjTR
YXUU1xd/PToT6JFzhh2B3OhyKFtBSx56KUnu7KsfzaqM6RuAO77CqkxccHh9pe8Eo83ZuTavSu58
TTir2VlGqxED2TBqELTVSUFU7DXKJlZ8jKCWv/y5wiryCW3H1g0y4OX8Wh5OqMGxlCir2CCNyHME
ft2nugTe+Xgpt+ZF5HJc3cQOVhireSXIaBfgjy0PwpmFwRDqw0qKR20H+HBng2xd0PIE8HigpAPX
czUtuPqq3XVMC5MnEXilU/QWMAFRXBHWV9AwDpEcTgc3H3inTcOPuq76G14+9au500jOXz5zm7uM
5jlB1bJW4aZJcYUSAzqZmO6KawcD6jy6zadugBT7ByO5LnpY4Hu4LWQw+u1k8HrDoJRfQLaoYygA
PQypIx3cK454O2u8dfaFfJ/hqkbf11ldFs1YA9FqgFOUwH1v6DHSZcO96ljTw3mFcLRyg5ro/MFx
5H0B/5bITY3CWM4vEOg8TghngyhOA5i2wDCy0Na+TWZ2LWfX33nxbs6R9pEwSbHQs1x9uAKOg6NP
6Db5UdG9F5EZe3jwzFcUNZJnWIJYTqBV+PJnIrHbkNAqjbTOXs1xRoIOfB3S7SlYVe0kSaPgBFuh
v3EZ+7sVhdG3x7tma5qOcNib7FCbaLdcVZTQTH9Ex8OzJ6v5NM4IjdcFcNYYR9LPQ+ikz92gTP89
HnQrHFBXRlHU5TlnWqtwoNa5qMwBpQSoMOOxmJTJs1MFggDd4suLh6LuSU2GqqAsAq1WFJdtyTSj
dwD9VzuGVCufKSsn57Ty+50bcWNWlMmhOamCNyM5znIpO+hLkLIalGJdVT0nICvphaQ28tfOz8eT
kn9pdfdC82NTkj9RjVFXH21Ufb9JSq3xDGAlb2pMq0e4njkenY/HkXv8bhyDRzBUOcok1iqUOqLK
kxhpW/AutXvlrBQXe2xsfMcNBKdmW3wyejALJdchJggi+f54eBmx1sML1QZYQqPMplKzXFCnzjsr
EAYnXrWGj8JX5w+gupEsdfr8XE25slNx3TgLAq9TKuTUuAxnHUE7sIkiTGgpOnMA8ygrxI9CbQIv
or2PgIm0pwQC+eHFkyRmI/9iGIaq8pBYThLpY0T7wWp7vYs4XYFKxFub7vQZPUg0TXhR7nzTX6u2
WlUuRfanY1icQbEK3m46TLRJG4TVuiT5boWZ+FeG+O+qgNIJd6pGn10LxxAK0wzpAzRX8FdGBdI+
Pp74/WpbwnbJKAyyLJzFV8cFMgfyTRGFUtVW9PeYJqY/aUnggAoB4QmpBEscJgg25uHxsPebyhIc
U+YPLQTRBnmKf7smbfSFIwdTJfwLcRxLcillgs3kDT7LDzZhtDPLzeE0R/aYXM3l0lwOh2ShBnUJ
kJPUAPwLHI95q1N48aMyQsoOC2TmXjw/uaL4fEGC15jjckDHlqrExdBA/1FoS8ZG1n6cO9O+xZY/
YKBZtDsz3PiOGLoxpuAeIW1dXZRG1UcZLktQP92suUZGiXo91g5HxfeTaxgq/m1WFP3t41nKyLPc
xNT0iec8cXjF8bxazpICbUEbiaOKpwfopnrEZDAh4xFaWf5nh1X1X9w2+AdAMto5P/dRXo5skxnw
HreBXy1HNlEWmurK4sJEv/RE61ncasPRn9H5KXZahht7hwquZlCVo5RLEFwOpfh6XIamCcShRLOx
Hqf5BLcasPNcfix8nLwfr+nmzPiC1JVA15nW6lZJMhEqcwT0BIpzfi7IIIH5+8oZ6Zx0ZxG3Pp9G
gce1XdpOqlht0lgf4XhkUj9mhgDY10pwMtHdQeHb+EzjV78gaCRtEkZlJ6uTQWW5b8ivGNJxSSNZ
0dVmTYYJZ6KsbqGAUF9ScCk6RxQ+do7E/Yfj/UH5mH1JqLk7g72GJgnE79ZrmhhJHUgBR0RoyjNK
nSgO4Qyzs5ya3AnraQn5OKPzpJMdr45DrZaIJLdGS9OpMt/EKS/IMM4xNTONKsK1xa8vatlAFrDV
7FpVGVKlkdue2j4wkPUYqtcqomqfHm+n+29so9+nU8qj88wNstpOIK8DKHh84yZLUYfoCbJfg6Qd
L+gE2V/aFibmNR5hFx7BcQOyfDz6xidweWeS9fEPvI1VmHeFPcLLrWjsN/PfAfLHNF4wmZ6gNBEC
z48Hu8+TiEIabVrOjWXo6/azNMVFEBF3ChVo9xVDLkR2xDxc/QzLXApr4lYEGWKSXdvGJwsowsvr
wYJDxPj8ChtB9tV5SimRqgg8dZ6TxP/xIGpe49DuIySbmO8fT/X+ADESCRkUUu5u5ruMSV2FNV9i
gbfRxxzGcRW2l4h2586G3hiFDIwHpkwN6Emsvl6luMhoqz4LOrvQfjH/eaXoSKU+nst9wBOyBCln
A72F7bKcS4FmLUrSI/KsUs5rCo3+ZmvxV2OY58sfjGST4Rm87KiarTLZHtEy2CsDxq6AkfEzDcSr
DPFh9D6M9PZ4qI29SO2cR4iGSjWd9fUHCh1saWypHYPvYwNLorPO5qgPrzWdev0hM5rkr2yCt9eI
vvrSDPbLK8mozwEZ0gEo2HQ6V+cegV7qOxkwKswL82fa4fOpGNClTNTRPD2e69YH/AVacH99vnVD
EA2YvhOdPiDHU0GTSiCTwX2P36F2uNeZkMu2jLC44zIjCWRREZRe7UjHx6RKm2BbVsZsfETvrvxS
Krb+RVfA9x761nGPWZEXL76uGBXkGg9KjdrZ+mMi1zOOaWD23giU8gljpfKoDa71B+cAgzvqgBJP
QCN3eQ6GCWNo1USiHcYhuqCzgVarMdceXn4vL1IxFd6TxA8aq1QEl0NpOoxlQNbAngSWJQKR1hNO
eNYhMJBjefnmkLUUCSKgA26tzpxeN5gC9UbvVX4zXWYXZeyQRvE57cfvj0failY04rhmJLyK5vRy
UnZrZO6c4rZR1WV3a2teyLkD0v/xKFubnQvVsODWooppraJVafiU/mK4l5WDbQiq/EhB11Z1ndui
37k874ZiEmTVvIQx+QJhssqSZnSWGrvD21W1enHBHmW6VkNHjQEW0unxrO7OlRyKlbMpkpLpmqub
S8HIG14RckdJngVX4M8BEkRt+A5Ptuab25tQUmMcO4qdGW4Ma5PlYi9EF4FrZh0laWWzD0q8MLkC
yKrbr9gmapc0S/QfSK46BSJQVvXSc8aD4fdBV5vfQgonC8JxRsuugJymY7CDKkd7nqKhvz5e1o0v
SCfPZYYGEBr1DooU8QTS0UzwSoQ3X4FYRplT4OcGANzcOWd3eZ6cFdBJ2rWsJYCJ5e73AZdExphI
Y850xJoNaVfTQIAH+IJyKXvd/ps8LPk4imbn2N3ddKuBV1sHTRdg9WY4e22rDWfegagXRRZUTW2O
y1eorYdHlLxg4GM+/ExjOds5kJt7iMuAg08Hhcr0cuKI7M1t7WJ1ooaYUB0iFVnLYxCm+bOPREAM
RaNCGWRC4mLnit8e2LDQnaKLRsa5HLgWGhKsOG3R5Uv6z6h+VP/o2BBdoMKIY6WK+ZJgAvnygyp7
5FQDuf4Agq1WeygVV8v9Qs4WEL9HyarJnrs2z4d/5z5X3vVhEytUcIv638db+S66AiviFUz1lgKK
AbxuOVu7mM1qQgHHQ35BmWGTdKDicSwWf718HJJOg3TTBUy67r1xXeiVU8OftilDSUedqfafwhDe
ys7n25oQoZXKBUcOA8bVhKJ2FmbqJ6rURMa8tcB/YW76vf7sRgQQv4+yOpZhgkY7wh+qhxxIexG2
j4p76EoVIvHikghfiGSdHgnkTBo0q+sCHakq60Md0I1d6N9CZdLe652g2wWe6Pj4I21sfUFSi2u9
LXvPaxwdRjmOm6e+6qH4htoempWogg/Tre5V5xrgrHvoEWff+WAbEY58xbZpH2iIb9qrTEIVoVAw
2dKQmMvqf6m8/IMi4vxmICY8QcHPj9YsveVcgaj84+lufURbVrioJlDvX28VzO6CNkvYJV1mTxdo
6RgxxrD8dLR2di6nrV1J1i4BkaTvd2BZl15PHVhIhFAALy6FWlRHQVFhJ2bKKLFIo9kqFAuB8AnY
i866cyhMJD+rGRc34NUT6pGiukm/23Ml7S6HatJ3GmpbCygrIhLcKXgdr2K0O2IZh82X7tVWnp2K
sJvOOH9NF3iNe3XQzaEEAUQlXbd4Ti7jlFrBhKLZpHsVpMQT0RJhQgzK0J0UexDZzVXk9qOuSGmQ
VsVyqCQCrZ+JVPcaPDFvkBjMW4l7yqsR5uLbwTKCy+NtuHXq+GRERp1MjfbWcjycE+K2tZmaYdQ/
EuiK16iFNZfgkHtsMYzAvHoudsbcmiNPnl9lc2oqa8hACeA9yEfC/uS2qjdrVRIfp2rIcjj0+DAi
Qp0/P57lfWeEzelytYGeIbjAl11O0ypsDAEml8Acu110SKNfktejq50T5JMRrkM1jDjnnKPQQo0O
vqF29gsVmtnjH7IVb5g3T3hgXzRpVvE0ERo+UWEE/i129HcKhiwqGA17uFBOG/7Ni9aCuoQsfd/U
xh4c7n5szj8BFiM/yvnUkpZrUCqBPfaTj11XEVfHzjTHBJ28g+6e4SY1x8oMh1ObNcrp8ZTvow/D
Whp72ZSYrPVDF8I+dS15seOtbp7EFPuvE7Tvro9HuT+icgDQ3rykuSnU9eQSZ54wkhvB0voWgSfA
TAu5l/NYVl9ePJIwiQLyTU2Otk4m8EWnSDcKHXaioZ/cZA4vg+NWF20e7J1J3R9OGukSuOvYgDHu
QGaBHVlK3kRA811k1Y28QD1cVZClyh3/DCBWQWqg2QMq3Z9O+s6AQnnv8hilDbLcJp2AzN1ZgPjg
bkZXs8LbtsZm7jq2MG+bCBzxS9dTlpN4zvNOpNe0Xs+8T5IG/ylkssK5g+s71kSGgofHcwa+Zmcz
3p+B5WByG/3WIiw7PxwGiSASdYsQtdOgFRF0xlGdrQGrXnj7oiDEZ7h679R7NkKQDuwLMQWw5zLR
WUXaQrVaK6D3Scc9Fq+xMew9JTS/5oqFW1GJ7CnCpNjHjkiYVjWOx1am9zth8P7T2lyYMMUku4QA
IPfbb7MvItcJW1WbjlOtuK+UYQouUyr8a5JVMwpD015Kd38oGY8+NDQWBqQCsxwvRcIRCSB3wklH
d19TcR4xQwuNY2B2e8WG+w8rVIKMruk2z2KIGMuhUJMZZ7QyhqNV1j2qhn3TfopcNNu1rk06KMOj
9TfGK/VTgBv7zqa6X1bG5qOCbDaprKwpVumkoac6FsPRwSr89QCD5ppTkEX3Sm8uoap1O5ny/bLK
vJFGMOmPA4bRWM4Vx5xRsSMxYIhYEbzdeDwgp4HRqVp/fXw2f7U8l0mdkABXrk5aa7LntRwqDWuX
in0wHbGORaZxyMATHWoTq1Sgfkb3uUcz652N0s5bULkTWv8xzZGDFIjGowCD3cOQZvZO7/T+QoHY
SdGPpFleZWsUIOJRnQqMGBUVX8V0EDmf0DOGfPr5eO7yKl5NHR6XJRMVSgB3cRCeOK5bmom6QtCg
IATVXfUA/VTRRcN3FGyaAcABppRzRK6zNQ7ZhG7e45+w8aEpusjRKdYhBiE3/W/n1XR9tGMTh01t
qckzKUJ7VWtLfQVg3th5CG0ORT8NCg4xH+TvcqgmNshCGm046rPS4oWWh5rphU2D4rMwhm7n8bMR
DCkW8+AyQMLJ995qZmHPl1CRLEEJaVByr9M1+NJo6rwyoKx6favBWzem6AJL2HnTzHXwLpi1Pb7n
1heGO0uHyAHGDSNoPWc0BHWtGPEX0rTnSTfwiYmo3OXZjF4hbrAoXerKMU3h95PFdH89/rqbw3Ou
CB4W+3n94DXTxg8TAsdR0xILDUqNhnLSQ4t2YmtELxF8PCDrDpWHEptYRbwYb+3wDWgsS1KQfB2u
vkFrA+3oxno8Bn1Wfi9xLLwYfmcdhq7qdo7sRoTk4mEvwwmlKrImtQRa57T6PIzIpCRIaeCgfB1G
QN5I3USo3ujt5fHSbu1mgEd0bulkaiRPyy8bY4qZmILtVfXu+JfNAEcYju1TXEZ7SI6taCSLIzJd
Auu13sltp2IcGYF1TIxSL25h7iC3hBEaxgOP5yRD7SoeUaPg3obzCsN2TXkV6dSXQcENV1SG84Q5
qnXyC2SIiq6dP7YWotfIbbmnx4PefThEAsgXSHMphhqkaMuFhMWemmknWq/F1yE+5EPmPqdtaX7D
VtR5EytJvRN1776cHBBtPo1uC8TDdRwyJ6sepgK4Q5LO4mqa7V+aooTXKGq0nRi0OTUhnwyCuwQu
9nJqZpiWVTUwEnYP5bWs0IqOkBQ7VKk63joUNa6Pl/IevS6nJlsv9L1Bca8hl+jeB7qoWMs8QwKi
C9Xwy0iT/JVh9vh81KOIcEZJ1a9qZxnPSecrbxQniK8os3UvLj7xUyRwDXKHgNLsrD5rUw11b9Ef
8fiP6m3qZ8YRaUW4AXZHMvF43ltflOyeCAsPnbVepRC9phnJLFjnkg5JBksWxWH6Qsg+Gkoyfng8
2N0hYWIAqxAMoCREYF2lRiNGg8psMxj1yflbhK7v16pr3fdFGKEZMNgzKBGIT+63x8PeBQE5LNoB
sMwkKGj9aU3R8JctxPyy0Z/OyMX42GAU6vnxKHcXhhyF7Fa+PgEJr7HBRtQh+l4zCgqdw9Ef0FTy
sZU44IsKDwltlWe/TaNnjDK6o28hjvQnw8vaAYku1dLVgVGCEdxfYRMLkFu65KOFPF8/oT46t+1t
Fu38qiXGXlyk8w7Yyfs75+f+01I24dRIyg7cBHNVqq2HsYpbU+3xmpznb2OPYZHfCkpHmBiXONvg
Uq8c+kKoO9f0/f6lEcS/sgHMBrZWWUIOqAilYPraRcLgrLX6rrHrtyiWqF8fL/CvKtQixFMZMjiV
wAK5mIFWLUPShFyQETchCVCOzPppUB3lnRaZZXIIpzr5pta2jqGuUP7G1Sh/2zkhksARZteoB6df
S61XnntE2D7mql/sbL2txYdEIBuPIFCBgy5/GcqKuZEIUDtW7EfxocFD61D3AntVRIBDrAVwVkYG
f69cdr/jOcwGCQrrTgSx5bn7LQHmrUryVuMA7rq8UQ/FjIrVIWns5hsdJc2mABvEF6Mv+7+RAJ6D
M+LPY7MTv+7vCcm1xwGAgKmBkFqFlDlrSjEKnJ5B9FaXRk37N1HQlp91dN/+QnbjxWkZm4AA5qKe
QU5KErOc8yxwvYK91XlDhtl2ElXJEaPIzjMREts5UhtbmxlJaAOoaQBJq6nRaGxELU3lU65jT0rJ
eD6Vw2OOlszOKm4OBVZPipCgvbuuzykxVc7KBE2muuEbbLA6zcvoOj7ZSPXvAQQ3x5IlTtJ6eGnO
agX1XmBMXxqdp2S6VqP7NZTutUia4ay6+fT58aHd2B6SI0lWi3zGvcxQGLqyO8xgZUWrmhLnmxjV
W5y8BpEdNZq1w85K3t81cN/ghwDDoubAZbDcH9wCkdHW7A8xpcOb2ScCaiWR4PG0Ng683PC8/lFQ
Qs5lNYpZJwiCjhUKzbMejcfQETFmU2GVUKESLsYVtX6KSx93xMfjbs6OHpVFfmKQCDrL2eEXbWOd
VBNofEUqX1Kov8CpRJPx8Thbe4QQy8OOoHZPx1Q7msXUIjuvxVv91CBLd8kGI/QiQ+yhKDaHkn/N
oL9C/rcKYkkJ+WSI2CEG7nkeWZL2Kuv7f80ud3ZaYvfPaslE4HEAJYGTRsK+XD0Fvo0DBZ9g4SC6
VptN8V+RU6HAWTO5FbNiP5ut+SHoB+17jGbIF5cbZWdhtz4gSQpnAv4S8Xk12xErodbVuClCLAw8
RGbnc+P0e6IWGxcD+rMU+igFAQE2Vke8HMKsoGXbe9hJyT7c4N96/FJPRuEglVcBTUYKGU0sJHYv
leHuUT+2PilNBvBuLjQFY/10NsoaX3Y6ASjh4y00Kkl1RDcSPJo97hUXN4eiGC+h35QW11JbDQZ9
yDgWvTfkMaKH1RQfewuEwSjddF5+Jsg+aAVSuyOerT4dtOTYqFREdwOeW9/Vvik/SUXaG7hTf2en
bsyK3QGIlXYNAg1r7gwSHmauzEBZfV4hRxMe60kZxXDIhsbd2ZAbAZraI3hE5iQv8dVWGZAu1cIU
uxp15gaI9LaPPLxj0OFv9AIScWKOt8freF815U2FghjkeQoQFHfk7v0tbakBAPeqvFdzLLnSQ5bO
hfWuU4YB3mczVv/arRm13iRoRBwMugHvq0xo+THEq/jtmPhGcMISVuv+2flZG0eT7gc1N7QgeD+s
6TwxHjMKEmFc9/lYnZXBTqpz12K1eSNolD9sC0s1b4qVUP/chIP9OqEDgcBiGuZvzLhPjefRCsXZ
GGkXfmzBhZU76cjGoZYdIMq6dL7JR1axX0PnBXPWuPMwrZ2Odo6xdgCJ9eRWyduo6rMb15SGX1XV
nWVX+eW7Hx419SlB+4tWotxHv320Qli8yG0mXIZRdOhdS3mKAu272sErffwhtja/wUNGovcsSaxa
jhQjmaxUPNLYe3jBQBxpsGFFatiaIc8/HmrjGpePRZYVRAGI8dVQSM+FIUwOksmwmp7KOphIY2sc
YtBGDS6VPtmeVtV7JJmNjYaEGTQjPiMcoHWfSUT4KKEW1HvYsKG5qY/pNxwd8x1S08Z2YRRBfgLy
ku7E+mBHuhb3JuViTeuwFp1b/SlsEuMfN47FWWnN8CyK1j5GWE4h9d6YHx4v7S9htNVrTdKcJC8D
UilU2uVnjHqEmrOBNl7bu7V51X0fETDkZfzp4NOf8D2/6mL/hO2GYp78sGilVrdofsTmOP1MrU79
u8rD6lJ0RnTGXji8DZQsPzVKEtmnIBnM5ozdjK4cojRsqA8NhNETlmx2Caq00aKrY6VDinePkp9S
pF+Lnfndv0ZJIagLU7KFY02NbFVETZDUbm0yIwQ03c9R2V9c38ZtDZfrQ+gq7jlxsuQwTBO9kYwu
tCZDHdScr1lkv8/b4GZa7fvHS363m+WOsqFZyNrOPVglxsQooshMKSmYrKe2KvzkoFaO+hRQdzqL
FstXyk12+9Ib5NewBrBpSbugI7T80CXWoib+YC0getflbe42Z7NBXXP2J3Hqu6TZuT/u4sOvg0NX
gLFoaa4PbUbZqgwnpolMnnspq364pn6HIwnsi500f2soOsGyZeqQc69biTxuY5D0PoWrVkTH1sIo
WkNx0Ms4eDurKKP34rgwK2h5tGd5APKfq+PS5brVRFnfkpvWMAMT0Zr/4Onmf2n7tDnGhVZgPROP
b7pp3pPo2xyasrJDaoPoi7mqXhggamAbD3zA2Q5PcaWb0kECkfhxCJ4xXQw89PfReR7LPXjV1vqC
qtV0Ejj58F3FqERpQkSyW0p25Twf2lSfUbjDExhF4j3M8l2ew/rqoJxQcAQzAoJ4uUtRLLdiy50g
CgZgXCkkTsfRjeYDJonpce5tfQfQsDmelBZlNKmwtbqtqUTykWkDeCqibKcszpNTZZolrh5h82zj
I7OTMm6Ox4uQSXJPE4+W8yPjisdhjjourGT40HaVe2y0prih146ZFvS/nXzg14Zcb1hgGryo6H9L
0aXlgLpSVJTDMzKgtow0/K/irDqHSm9pntEJ620W2xnNX1d03DuuErwtVLMd3qlhhzS6GwM0OWDj
mTtYLCGlfmixZ/7C/9Q/4vqCB/nj0Li10VDwJGRAtZAcseWP5e05ak7IQU647k/u6MRv/Eg6GaC3
/vXxUPevTHYaYsc80IE98NBcneRgiOiQlgqdE0VVvnJmy6+JOZtX0U3a97bGNgizwzp6IgrYH0zF
mX9oat05O99naz/wqGY3UH4BB2EsZwxiFtMUFMs9NfVnvGqj6bXZ6vYX1Y+ir6Wjpp8fT3trPGBK
oPdQypM8yeV4YWCk2GbAL247o3s74jbYHXBCwPqF932C4XS5B5+5S6NYZwIWfG2DiiulzuWIVZCU
mqghuvKOV/4CaYY7bejvZFFb05KcPipY6GJQYF8O4iLoOA9CKoG7k/2qqbKPcTPqGAApPADGXr8+
XsWtffr7cPLn/JZla1rdpKpTtF6PLfgxjHTXC90UT7wmtk+Ph9qcGQUP6qlArLnjlkOhotuLrJX5
i1NPz2QU6vuCdPxrST5XHJSJELxzxW2NSDVAokUIiOD2liOqPi69vOPp4DvVcHWdtsE1urcPeSBB
pfCSdo7Ar+t5HaIkfh1yg4qI6BrBMAuC+2hwp4b9aIQnq22M9zo1HfvshlH9URnwC0CMrxqjk29i
SXciwwkwRqrz9pOm9JPA/0QabIRiCCzMqNsxP+W63uM6nZa2AfEl1d7FmDZQj0v15BYPnWIeeiOL
/xtMPcQSpfUbfee7bW0R6mSS5wol5A5g2fBh7MJiFV0hLT8p555bI1Ex/lKSnai5+cHoijMWMidU
I5YfTDgIzOUWLS0kuKdT3WfWdwpkGCrZlnIEvrX3wt2aGidZo7NNHOEFuBwvVGcDU8OZ8XSKm7nS
GV4rsvhimv7eXtwaChoFID8kzRHZXw2lIbNM0ZEWr0j9yAuroXqOJ2wfmiaPdt6zG+kVRQXekuiu
AGBed9J7S7F7XAQ6r4OY8sPXrbQ4lObUe7aqVK9Q1cpOQ6kWx8Hqqj1Q88Y0ebOD+TXolkhY5XJF
ofYk+B1Bj8fYGJu3ymqviTLDP9WG5Pw4nmwOBefUkfBNE02A5VACUUujykk2oij42beFcdbLDtxO
M+xJPMtvszrW4NskBhcyKNtylVohE9jOscoFG+RKcYoz9CVMq1RPL58PgiD0EegmQ0Ze7RDir6vn
GEF4rYWfDo7D9fC1wqmt561Zpt//ZDCuTRQzpRTp6jtNbqNaSkT2ZkdzBDdyaF6lSJK/GYtG+/R4
KPmn7lYPfKSUVQY8tybvjTPa/nFKeUVzIxxx9MK9IODcnZNksDzwhBqlaWyQHw+6EUkkp1bmI1Qk
eEotN0eMDsdcdgwKtsV/7rgGjp0x6OfJ10avx9h55+G2NUmebBLu/n/vmuV4mElNQkRc252NmuRg
dsMHfFfNK9sJ/pA61cUNDdL85Tk4+bCsHkr8O83J5ajzaDYWhTjum6oWEDUG54ao5XQOrag+BF3Y
/8EWpXNCE4rrm7LgatckwB+LSFbzYdLlJyB46rVQYCVi5Ht8/P021lMyyQEBguCgeLiamewytI1Q
Gu45xzziTaR/wRtKV4+FqmIrBbRWiQ5jq5t/Px53I3aSeEkhd1Sd6Kyv9g3B1K9qmeONtTFKALF1
wK+reF1k8ItGQGvYBlkhDZys2nm/3SvL8FTgWSqvIUo8TH75MWs8kt2661rPrtviQ6IXekXFoR/e
YhQRnJqMy0nEanaOu7YAFlq37zFnw6DVtJV/y0mt8XeMiz+otUiVaNp/QI65TlbrURqj0WEICixf
1YaTYlX6LYBGdsjddrrZgaVeHq//PSpLrgIEKNmFEEhPrrJEo3ZCas7UBjSFMr3XKAUJUqJnkXPF
sm7+oE15Y547TEdfUZ/FoHZQkj72zHKqf/ZOT+7w+AfJVV9FL34Ppxq4tUwRVl9Fq5Aw01V+Tzji
kJbiUuspqv6NUsUf5MecLBojXNoSAbBaajg5E7WWmIKBmtfhZa54XR4mYWDdV1pZ+CZ2DfwaH89u
I0zSlZTCUFL6Cv2G5Z4TWmaVkLHQTOuG6tx3nXaYMGxC599QP6BJt6essDked6hsxHBtu6tHIp6P
djA5iImJsbD/btux9FoFQ3Ec3+gpjFm4s522vh78DmbIC5nbYHVzO21YYdiKhFgGH/JgDkjHG9R6
Lnqr/MlQBHNcO4gbQLJWEUuZBVpQFUqRcWHQAsUM8vU4uf+ZLvZXL/9opMfSGUej9LIGgeL3lw61
NjVQ9ezwajVD/owxy1fFboKj2/IWeDzc1hoSCEmwJMj/DvUeBZ07NbwrvDGwusPUjK5nwuk82MNu
eW4j0eJTSYQDCRBM0tUR6GrXmoDxUFB20GIjYdauNg+nnUi7tQkl2BJEF+gpbpjlpsfmzw99jY6f
nuvGWzS0dU8HUHYQJW6hdHV32Y7y069jCPkj5AXY9Rh4rIpBboR9c+pwyqJe5MQQioIRonoYX2rR
cU6G7jy1jnLsyiz3xkGzD52eNZegFubOy2Br5pJxCcKfpjK4veXMW6eu6CZyf2tOnnjVnGf/6KWo
D5Cc7GNV7Urdb31PJO45eiw0BKfV94xo9CLrzfdEoQwwfYA4c40z/buXb1AJR4OXRwOIpG85q4i3
hebgQ+yhlZyfKIf9VzpB9aEE5bGzflvZgWyGQqv+JQyzCieUFevBQObRs6X5bOQ22Td/qItnyh0Z
xadofnIT3O3JHYKPj+e4uZIcekKnRG2te7H2mAh86qnThH2mfcmLqATL4Yw7J0N+j7uNCpyQvhfR
mdRyuZJtD8rJLinR6HhPX+n9R98iIy8vpTOMJ2NoehRELf2qZr2K9UgX7SRfW5FGIr//f3h9dU5q
PP7szGWSmVHadL5H693kaqgjmU10fbyem18SHSaDYo1OJ2n1JTU8V3UNu3NAORZu8FqgXtijyXF2
YpIbfzY8um31uUV4ZGeNN88gcySPtkl11s9WJY66meVHFRWhQgBqE37EoYqKIBmehwdGuvMS2pyp
HA08oYzfqys+tvCvrHup35mF6Rs3zPzL1OcJ3qlZOiYnvzGVD/HctR9mzSl2ro5fEIb/cXZe23Ib
yZp+lV66Rw+8mXW6L1Co2rUdPUWRN1gkRcG7hMfTz5dbPXNYKKzC8PRVS5SUhTSRkRG/WW8oEjkA
mxTsgUGtsie7gz2vuxHlRVotuBE3xqD5S7Fkv4N8UPV7XqCOJs19kCFK+9jmns4zXFVjmIJNVzf2
oUsb1YPoABjSDzOvrfwJg+HRbxtHx6wce9xPmGiPwlfCAUXb27tka0Pa1CAlbhGK+Dp9UOAgYfFL
ZInzuD+SkWuxP6lLDu5YUkP+B8nKz6OtouVcpVqZ6nJPKk50mtB6p82cFMlDgozJXj1qaxvy/Ndf
eEDIyK0uwRHcWzt6VBtwh0MmyUGtUp0MZGXyuTp5bR3vBOmt0MKKarBKebESJi5DS7QUaTErNG0B
SCuPhikwmTHteVb9PIJJc2jMORuDXuvj39Pccr9Ps4m5++3l3AqikhdAOAYyjy7x5W/AZypW7ExQ
GMtj9XGphfXetovxeHuUayACTxiecRLAixMBVpSXw+isXhq2LqSHCgEfRBv19M9IjDA1FXa+4Yd2
+KEoC5hWiFgWQaLl8Q8ndJuEZpHoFSqEEW2UcZqKZ6XE6T7Q2hrrlFExlt53RbF8qfu6Kw7YsNaO
n7ZKaPmpjZm3rytaUb/CQVVLDlGOYm4wul3zy8gc9gY9VGodlI5Q8VnFTqepM1GETOOEVsrrwQ1r
ZHPV7NR16s59u3H+uNbpEWM1SQF6XTRtlsZpspqqStZYpl83lXUmxQp9HXXnnb3x0i9ahSpZQyE7
o/bMW2+1OZJiJJFxefnD8kzLg1PXc3hYorz+gmm78pbmaur4UZoX3j18od56j7qJzR62ohE/Zwuy
s7/MqfbsUgQTfqrWPf7JrRjftjNTideu6dWH2ztNntH1TyYjQGJctt2uVDVh2mZzm1LoNcEMnJLZ
qo+uopcHe9HbP+cqrhNEGivb2omKW2905OOo5skevoR/XG7w2sntJol5agsjN18p7WgF9Dfwc68o
i/QHgfEZpufjkCGS2ozHYVY83xYovXHE9b9uz8HGFuExKXUOKbzxP3nmf2pggW9H5Ak7+AMMP+Nb
Eg/6UWtc8K7tMOOCfHuwjQl3gbLxQpHYYaLm5WCuQslBcwfu0rApn9ysMw5DO0Qnnnw1RDW9+GJY
1L5vD7rxhQxKjZt4Qga4bqwKBzMMUyxAaMcmD6q+1+/NXlUPyN78D1o9riRNvlzXFO9X39eoAzvH
FQgJm0NxxOHVCAac0o+hQQHk9ldtTaU81S8SZ9fg1sV1J6vIeeUNeqqcwL3khxbS0p1dAxHGYC1+
dMx4L/famko5hbwWeD9Dabxcv2V07UiXbhhu32gHM027kynldTpkfs63v29zKBI8/sdtwHVzOVQ+
qomF/xTGG4Ue30kn8LvOq8cAwe89eN8WAICuKvwU6DAQEdYw8yRRKzr/lB7KhJOWoXlxoP8TH/Fb
KwI7lyoMeJsf06SeAmSiI18ds3Ynrb02d7MICBQjIMQCK7rSQTSdWq2HEPn9ZS7a5lSxrB8oVEQf
F1E7ne/Amy/8OsNo6ey2A9zGSa3r2i+6LneJWE706GgTvT5Kffb9WArScpFO88fby7KR9qBJQyL6
0sunynq5LEPcVDk1AXFw46mknxMvR6M3PrZCyx9Cz4p2CvQbuwCWHAJcVPbICdbQ0kqdAa3Y1J9A
5+Sv6yasYFmG0VNdL+reBSY37+o2kLQ4dHMR+OFls0ofSfaG0JioMtTNFNpHY3b6gCY3sqzW0JTn
qWyqEVJ/ON5pxqzcQTaPCt9WLOX0y1Ms/V/IEWA9oFGxOmQ19RsnmSivqMMcB9pYg6TWk/loeb14
rMom+v32eJtzDF5OUnBQsl7DX2qVB8K08Cg3vN4GUhbXB8oc3cNASeCX8xHeMp5B3EIngfixSpqr
adb0zkYd24xy74xlWY5vSKyeiqazdmbx+qvkUAxC5wxig73aqG1RTyiO2eLQq+V0smAH++oQ9qc8
3OWCXZ8JSu2AQOg6cpMCVbs8E3Pj4ExURbKeuAhfxaMcS8A0Pi623vi0BZr72wv2Ugq93KlMIA8B
CXqXTR757T/d2XFpOhUdMr6NYj4+qINrVadB4SnuD5yR12mJ+yQG6lpGAmN15iPqAV55RBIlav04
Gnk6GGOUD37olEV2rAvbeEiLcPgzdQv9FIZJlwVimrQn5m7Mglo34jdRhGz88faHbARe6QnES49n
vHSVWX1IWCmzrWaKOGSmOf6ggF/cV06b3ZcFnDM0l7vuiJKmd4dCgHrvuaH6iXK7iHZO/tb6QQkD
MQP4CwkJ+ec/TWfiCTjpcUaQQSb7qESOclLb3robQl0/jGGxp3u+kf8hPUldD1AjhB+SrssBPREb
hiKjWmbP1nM5jVQTjC5VznUe+26enmLbRAeWyHfoosmRwnUnzSp/WZyVIjtHBAlA6XtwZYdizkbo
IouKN1NkojitO/3dlOMwMYqWzJ3K4zkz070y/8Zkk20CxaYAKN0tVkte8zCa8tYSB0+4sH6can4K
jaR9NXoZukZoA+Z74izXBRwdHWpLirJKz/N10jI6almFEyLhTa6ABWjU+ZCPujjSG8R3Dn/ewE5G
NXAGvflwe3/L3Hl1TjV6Jqii0zvRSAsv15ly4FSPNQW4OcautC6r9NnFs3gnU9oAtvOByARI2UNZ
w11NadO32RJOnjioZoOsRGjP1b3bzrPfhXrW+p2aOPFRkU7X0UzZNU2U9MNYJFqgeln8tnOHvDqJ
MI5PS2y4O7Fqa7nh48pyOaBT2juXU6C0SZbqCWdrSSv9g2FCfxGjk52cCJRLoIXU+HZO83ViTJEE
jWfIITiM2GsETRPaKlUyRlRUJNGK2DQPcec6rzsvCw+NwvVtUR3bGXTrM38edPWkt5pqKWw1pt3e
ZzbNCQQJPYXMwbRD/fUQTsZOXnS9pzm3khcJGooH7Pphr6pjOkbZIA727M33gMvw3guFcqxEtvi9
M41HipbmXYQpxU7MvvpS+hDQb6gCUQslN199aZ04s02DHy6MggHP2TRFhAiGCSTg0OBnmd2h5hUN
d7cPktzBFweJdykJEY84WJLAv1Z19XCJ03yme3boYVcXd3pvtE+WCLXH0tbCvbB4dWrlYFBgpLoH
tdeXRP2n62Busw7lm4oXcLTor4t+0k9eU+5pOF99EvI6dKuJSTIKcjQuD0YJTY4VjMbAjurRDuDH
VEFt5IjSiLby9h7eLy/rixlkOCoc9OwoCCErt5rBudWtolTnIUjwwRw1fwpLj2bkUqrOaWkGbTmO
XPsVE1zM3+jRWO3JylMz8/WG+HEcGxU2Y6emfYjCaNm+wim0m+9w59Ci0whQ5s8lTvovveqU0ALS
HrUgYqy9vFW0SAkBaEaDe7TraOoeCAfVMx8e5YeEi2nnYFxtT76T4iQL9/JGWbdASthguWP1Y+CF
U/1ercaHaFTqp7TPnYfctPakXzdWUer6MJZsDtAlvlxFDRpRm+e5idhq7/3hdk70VCEy9NnQh2Xn
gbg1FJIsKIbwSqVzvRqqHRvkZuLeDBqjcN8bhVY8dqpVnu1J22s7XIVQriya1VRMAP4CtV8ltH0b
L5PdM1Td99MjMo9uoHVL/JDmWEVQ69ef6IGaO9+3sXIgZJCcYSYBy6x5rcaiCyesQiMoSrt8mzjJ
fdeUyAGKEY/WrtsjGGx948/DrQ5ECVpPai0YwVLgo3Lu3EidfHWJMKHyWkTTBmCGk9+avw5TZHIB
zVFY464G7Lw6+Mnk6qHZIzc+zpP6OUM3+I9GjZqPeVYsOz2Dq1uCJAtlG6o1XKP4S62+sdWcMI8k
xqeZF/WInLV6mnrjr8WMk1MxKToSME7xV9MilX87Xm9MLgM7mAiymDxSVhvISnOEfCANBlnnNMdl
1JUP+Hf9VfXq8GrqcPizZ6083h5zY//A9+JcSH9YYtzqY0e3dqgwM+YQgoE6lG3ePRfY0aHuokMD
K2fXOd0eceNEvlS7KfRRrqGnfXn426aLvX6pgVB1kflZU7v21Wym3rcSU4mdh/PWhFLDlKtJEIcB
cDmUkmNUXrQuWWrVqXXhd4LGxFunKx0U+TueKbpw3TdjjW/1r38jLxVIAJQGeK/IWf/pMkwaRIiN
XtcCEYa9ceyMJv1AHi0cP/cKsQMC3ZpQNusL6YtvXXsKC0fvsoQ2RlCWofvJqOaqooHXTGfbTeYP
tz9s62zQmaQJQ0ClaLvaLqCsIbDOlhY4XihIkjtteESDyTrXvLh1hIFlJMB+geLtmPc79q0y613d
xh65KZAx2ueMvkqiiK1L2ghTRwizVob7mY7V2QkjvI2bOcKxDGKd+a4gOf5QDFb/V9milPzrnw+k
GByqbNrwQy7X1TK4Jce2MQI7K9zB50WWTndmlVtf80yoZJRjdYwhoQXtjFzozuBbn08Gie8W1SY5
B5eDG/rUA18bjcAK4zI/gtGLGj8N9eZ95mHqaMKDfYRybQeoZQxHWzH3XuBbGw2WBM0qGlXyMr38
ARn+L0KhGIa3oFEGg9upflJ75lmpl1+uQxGDpT6BVCRCA2adIcRalsaOx0QXYxwFeez2d0XuZfcF
WPuds7oVARkCZCAAFzLL1c2iR6UWFU5qBHPoGtFhRMj3B/UbaahDvvU4KN2uxej1kEj3cH5QuwZ6
CGniciIjq6pDFIoX4tI4vOkpwx3BQxSez9+dvtah8cu4ZqQb0AuiWQVfD7+n1YBelAm7HdolyDU9
/QPnoEfkaBTNz9TZInOweAdZ87QTfa8LNi6PDgOYP6hS8CzW6rRMupqnA+JwQVJFED+mYdIeR9MK
v45mbr3Pwzl+6qK2dg5zXdpnIIQjXDN3ACjiqX/ePrjXWxfcImmDpBKx0msG7mDPuTtmChrUlWN8
UJ0p/laqjflcl0356fZQ18eULBB2s7xSeXat0wfdwKUkFekS9FVGM6TQvWPslSr1wtb64MHgPqoj
OHluV+fcohR4vD38xt4iCZVaJ4CmsLZflQ6i2SlthJkXrleRlAf83/XIT/HXITnTRfM0IFOws9DX
1yy8S+5ycjtKRaRol9vZTU17gNwwB5o0CB5yW9DdULxjkjvLNy1BFT/Tnbe3P/P6ImJMiJi0oHm4
8Ky/HFMxYpBgDexm0SbJx7zQ37ShC37dc5SzhsyFL6imBcAQ9gjBWztJQhCIFFQRKJNfDhwVeVZ6
caYGudCmu27So0clx2U267Jo52J/CT2XFx4AYuKSi+wCO2kNMYRwJ/LRmpbAwJ4Qa0e0Hulto28g
ufOv2DyjT0/cCVJ9nO4dLZrfJZSNP4hijB6ULs+e9caJzrcnfmuxAXMCqwT2SAawOtTtVKQVosVL
kCzY3vpZ6IIEaCoH0bhigfI161Z5X3pWku1cf1srTioFGoKiM6iDVWsirbIok9zvoK3r8clbNP33
bIhyanZG8ec8CfVUOUNy0jKKwLc/eetIEb4ocIBbAmKzuve0CgESVDxUJJr17tXUahXfqimf4JZ2
DyKOwp0IsrXFiCGSl4ErJPyvyy1WgJIcYfVwPURFf5omrjz4/v1dNblVcPvT5GqtdhixitmUXTM4
1KuUqiqMpELTdwqKbOreIpVv+ojQjB9vj7KxdNRr5JsKhWTy4dWZadQkm902nYO4LqYGmQXDuW9K
1fA1JatPwygV+9ukQ/+Wsruys282NiyZGjpk5Mg8rdalN4TFm6FFNzlYoqX2l7Jp7q161F/1TVw9
Itze+5M2Vb8ehUknuNt5flDHtVZLaKHPZiVJOQdR0ZpBaZrxQ6In1kkdrI9wFfW72xN8XczGaQn8
F/kLNB46sasL3ijaWc/sZg5grmcwxZFhSLRpPi2jZb9FBLH6opnUy2YFe51JbaLmKIRq3yV6mH1I
0BnRfXp05sFreBTt/LSN3cxPI9rSN+FHrnFbpHI4arQdUk6Vo7/JPGW5d4a+eY8JW/ktEmV4VFFT
fcpGEf9RQ4P8nkoAqw9HuTrpo5kcadLPTx2x6KxmyA/u/Dy5EusTQNlLRld2J+WFy8M2K3ONLvEw
wUut2iYw6nHMg8Tu9M+taijOyVESkT3YahR9H3GhjQ5VVKpPbWRne3LM11ITLCIlJOSguNSkndXl
TylSZMrjCiV6a2jj1i/IP0/Iu7aP0vNlOYLrMB5mNZ/PdjmPd0Xlld97hHeSY2WC6G8cpXzGodG8
S5y6eMpAQn1C+Vixdrb2Rn5DFCSRktpmMj2//JXJ0Dg4j6tTkIbVhFj8YiaP+lwVj9yV3pfKVNEc
rNKyYypLVIHUbg5/v71mGycabB5y9VJ7QuIbLn+B1Ti5GtUqhyux6vQhisP8oRni4aOdu9gIDF3X
DsfQWdxfvweoBjMkNCQp+Le6B9Ku0Qe8Y6agVvo6PwkBTPBHLAylOpU6RjznpHIK/f6XPxYiAywD
aPAurYNVhKYDb5al7LRNaiLqL5Eyx+cU/43mzs3yKvGjthmXhzQy5l+uLFJNJGxTOSGIcdwuZxk7
PHMCV0ZlSGR1E7QtLBnfyJq8oUOmLOc4DY1qL1hsnEap+sa7CLcY0p7VJZ+luQ7zLdMCs0LQBdzI
mD3ZZl8/esP8zYDgcErV/s3kZcPdlDoV6rhq//72hF/HK8oTMJS55+Feo5R5+d2mkS4IbnltgOeZ
/olikYWvu1Upb9tyGXbm+LqVD8KboqaUuYdIy0VxOViMRMugLhyWRR/b6rEgQJWBkcfOZ7MHxvlc
LPPsnjxTzOYhskbTO7Rhq5iPU1dUy04ovM4FgGhBgAJCTH5Lo+ryt6ATsHghtsCBkxJWgLpr0AGB
FOyc3uts6nKYVTLQjTUux67RA8+Bf+cXnts/tjXIi2YSLbJtg3m6vaBbA3JgqRyh4IM272pPdand
W1ORDYFq59XZrTTnXilm7Ly1IvZDjJ/Ot8fbmke8W+VyUlCAmnc5j245aGZGCAqMQUTP1dKWH3Rr
2rvyr8MwpQobXKbE3rFcq2nEvc0by6Ifgtlq2pObpZntezgXvKFTJd4slhe+aTLFeK7qCDTeoJpv
bn/lxjFhbLIbElTQVusSJ6WN2IQ8MQRx0ZZBmrXQo7u2fZ6XuTneHuo6faTqhWCYRSAic1pzHCOE
gHW014YgbKi7+VmdKp/SQnceIk3LC79dREo6qYc/eBlke1W3a4ShrLlRGkJtnn7VVTugUQzFiNAL
RaYmwberar3w0Rnb7LFUOxuudKII5TB3uvZHXMX5ITTr/veu6b8XcWd8aJMlP2Z1PB0qbXCe6BF1
725PztY+kI1XKe5BA29NXqzASOQ6IjeYqvQ1FW2EXd8pdhXfzUptGD4cJAfc2DBmfpEaKHYSj3aS
z639Th4A2pAgxjNpdR2HbmmGwuMXjFbUO34cFmBbU7fdqf5uHWOUDjChBewC1nMVnrLOnQe9joZA
UdThY1OpmX6ckY6b77xlgUVM23jn6t38MApn9otbMHIHlwc5TVoT0AXAWdAqxid10sNXhs0j5fYC
bh0kOO5o/RM0QKSswkU9KCWMDeJhmXfqsVNCJ0AgTw2aCoTXrw9F04W5k8CaKxRCCFge7zcAmsrg
pnfVOHqBjdzpMYy8eidX2voqCbQDoQYX5SpL7BHyyxOgkQEsBLB2CAwc9VhPAcDGexWZrY0BzYt9
ASKAAtR6ArtOuLVFfJ+TyXjU1S4NwiwqodKldoJwwrjTLN/6NO5IySZCZI/zcrktaGyUda+4uGtg
Z30Iq0LciamJAk1Ah7i9YBuR70XwAsCXBAKtS/5YcRlI7tpD0CFSdG+GiyfFYFJsjIb2rEcejwTF
xDhwzMKdQ73xokTOlJAHvFXWn+xVGhTrOG3RBuoDU4nbj2U2owypG5BRtATNgnNTe9rnKa7V1let
ZUFQdqScyivULP04N8rUZzf3X2TT0ThH0vQluD01G6tAr5Qap3SikDICl6tQzW7d0kwbA9NKbGQL
8s91aSznJbJ3AuxGFLgYaLXcbcgTfozx9VvADUzBElYxen+w+3eqfdevGp6gILBIG3DkoiNx+UG9
2jXoarGN9WVB5moYBC9fTTkKUxG+q5bqK0XE1s6gW7cbTBqU7Hh0UlFdc0t02gLAgpoh6FM7rg6L
MndvsS5oKDSOpf5NqQu1ZPTOCFJemqOfoHrwtjTq+l3dzOCniBx9RhYVRo8pz847Tsz06fZKb00M
PBvZdSOimGugcFZrmW3WICxTTbE/5Bb4NOwPFNRxPUorKUjPiYtxJypvDQpfXRoGS3WUdQ1O7dtc
SZ1wCFw28zmNqy85cNpj52bVfdggQRaF8d5NsHGVQwo2IAnI7gH1iMsdEKbtgu+zQqbhReVnuxr+
yERd3aHvUz4p3RDeJ5qT+S2qPo9ZmP24Pcsb3RqyY44jTnzQVPA6uRwdsnXYaba8X5G0b4OiFdWr
ZHYiz5+r2bpDOiA/FKE6nqZEq8czwjFjMLZohmDm5O55bW/EdPkGo18DTptHj1yenxvoypRHQ66x
5kWb3xNip1djpH/tHDE/2FPT3t3++K04Cw4deN4LX2JN0aQ8GaZKMw3BsljdX00MRRJ/o9o6WmMz
4VkcT8ljVPbWq8WqvZ3rZOtTZd2HljYNI7KUy09dDDWthsiDb9nM3p0Xq2Xi4yrU+54niqNoxp3O
iVzHy4IXAB1auPTQpenLGhWYFXWseT3jkZpOR7Srl7Nii+qUWU6/80bYmlZIGZR9AS/zf1Z3SFou
c1Z0bI7E0cfk2LoWWu4UQ33cddszD5XuBzZcqnLAMFT/dHtJNw4wbWp0zehKgX9cu87qelRlRcTY
fanYp17pvAFD33l8dvm7zcEs0+5hshv3eHvYjTMMeIemJ8FDVhBWq4kWCy46uuiCKkrs8pypkMZT
U6GGkITK9G5yjLG5G3TFeD/jqpphl2TuvVg2Zh00CEVgWzbloHJcbih7tLDBVsI2UJCnOHlz/t6B
InUcF70/qbVX37uVGQctl/fOKdrYWeAipNkiUR5Shyzu/HRow8QR3tjlXYDagPtFqIp5l896TZOq
7HcuZX3zI22AS/LgABRfba1SXdxwUaWb2+RY30TVxQ90pvQ7MeTD/dL1cRBHdnxwtKT8ve9y20ZV
C5jGopqzesjcEF4/al7j/TBNRlCilYzw81w6wJ5So/2jqY34Dviq/XpEX8MI8K4bvhSm7Y3M5zI+
9HnS4JSEBZxPUao8ZKndnOMZF5Dbu2nzKyXjk+IfdK41LtN147Hy2rELhKVUH5RpfMidwp4Pgi3m
01ufFZgW0/JMzXWPLiN3ySpMgF7i6UNowkRzvZH1MnFj4bRd0Omh+5nI+b4xYOsAfgWdYMX6x9tf
upFlUQGTLsMy3iN6frl3+iZ1Y/LILrARAcgPMDh73S/K6dvtYba2KAAivkuqY/OyuxzGadpwKGOl
C9SmnxB4yIok8q26nR9qV9tTpdyKBUBq5S3mQrfT5Z//dB46pUqxAFl42Snm/FG4pijfLl0YqgeE
D43nkXrU7A+UFozDzOv6OGZWtXO5XJuQYPNB2xKxbKRGSZNX50RBLHoYDK1B48BqpgNCAKGe+l7d
hk/2UoJ3EZEhfteNyiyenXjWj3XeYQDW6J32Pavn7IcGRf377UXYCM3kuLSDSNzBOq4DFHo2eZMb
QqDc7YxPUqEBBVmrOxVROR8T0epYyQ2ovf3yqLCnJXoJXixZ9mrpYz3DuSBTmmCoW/uTdJIzgGmH
5nu11s3Zp2niPWZxX/36x9I3BrJKAUvKvqyKCMIVA7jVmGFTV4W7hG/1U1bRwDl4alTALcmAanBT
3f/614K5oYtEHR0+sDwIP+09Q0UFyQ6XOhhKy/tkNfrEQ8IMUwxqRVSf1K7sT/YU7ZrebIQNUCck
zLLXCnto9YpRS01kLqLpQZ1xtp4NrS0bpIK9/NtMDf1d6gkj83Ojz8/9bJY2fhF0FKSLZaODdI+X
B+J66gTagsiqb2CgK/ysG2zTXyol+nF7jjaCwcvbUTa/WZp1JqRZWTzW3ljzci91dfDN3EvmNxAt
vQWKatiLvYCwNSBhnDYjD2tC6+pmBsFWU1TP60BF9AtJ5nrMH0VeJw9FJ6I9DOrGKeNwUaeQW4At
v9oB/eS2bsx1H4Rhan1qhf2xqpfi2U2KKJiaoT4lTbSXAWysPi4zZHov1W82/OWum2lUmhlOGcFc
KSHgxLx1Dpmn5pGf2M34qfHG/0EZXLrfwVTjoSBLAZcjFpFqLl1XCApZ8ZjBn0iX7hyjkwhHNvG8
2F/QW3p2oOoVD+PSmAr2xULXv/7yTkIuHBYwfW6ZU6/mOqH7EBaiaQKtAGA8O8LwIUQSx2J9Gk63
x9qaY4eGOo/1lxRvtYm8nIIAx7kJ4lQM7yItnz9m6lAgtu+60IjqeKeSt7GPEDfDXc8iYkO01y9n
2DEpdYBB4UWYa81bux4mBRJ9Gk++a3fp66YOyfDcYdgj32xkBDAAAYwA3oCXtu7yorOfWnpLaywB
fXOM7UQPNJfH8e3Z3DiScIIpX9NbMFBlX4XnRPUSx8vqNkAquDpUwpwf0tZJkaPPml+fSDpfNBHI
qeSYq3RgqeauGIy+C7zSaho/ygB2ZVXkvmMGfsApck4wHKLjL3+fZ0qusC2Feq8A2wCmVYxEqy6A
wL28QRNlegiLUAELqKU7V87GxvSgsZBb/X21r6bSzTJRmU1NCtd38V9jUYijlqrqExQg511Z6eKP
25+2NR7dBp53Mougcn65Mfu8FKLX+LRmMp3uyMWaLmfm2HskpdLfT5CR9+LbNSGM5gPkM0uWy6Re
6uobtcxK8mEeKNLpea34ozOP82mkDl6kfjJoVRo0rWp81BJnye61gaLuKZqb7i4aVBJNs1FDw/fM
ytK/CWtyBFRDK/3hhpaYT0WtIpEejSIt3i6cx9FH1D98E7Vl9Gfc1Z3np4pXgd9c3E955RYFkkGl
Ht25OY3AnbTx6sxzErjBQRKBM6eptIqqPN2mHjFnPhPcy9uUKyqYDIFoVm0uZwyYvjMPH2+v5vWQ
8E8pS3DWYedfiS7FCwjIrKysoElxinwElMTzzczdxfOpEYjlpGSkOQ89UJ69zPAq0tA9pffC05Ub
hEbaKnq3qepiYBVZQZtWsEEj4U5BErIBfvUsynEIpLwHaLRjpHy5YVs3rHK9ySyU98Zx9mcxicOo
4Kg3T26x89C5OhyMBeMFRCIXEjnvaizswEoHyzErSI0wvHON2vlDCAP7wTg8VkXPNXh7+TbGk5km
GGDei4hVrG5+3SmEoifMIQWlQun9Bg+Mv+IYD7hTkbOF33tGCVP99qBXz2OJwaW1T/cZhOxVpQMF
BqGlZcugauTcCzVtg6VOi0CIpA9m4DoHKzPK13pkuOfbI8stcfE6ZmSYKJKPxobDDOZyKSsD1Gub
pHbQxo3ycYgAqp3TUrGwXaojcbo92LW0G6OxltJolIyOLvTlaK3e52qde9BOPC2v/baLzacmB8Xo
k3Wkb1UXkqMf6pHO87zRRc37PFVea9hnvEvMtPhLbwrPw8xjLowAjgzGCGCK+vg+SwVpr9e73rOa
xVrt4z83PfTIfbe+3qnAJZ2wq1JfVVCUO7B+6Re7yubPtz/vuvJMw0OV6sXUzSS0bPVGNWOLhM2T
b4YoUZ+gCuij76HTVPEzRSr8cXJ768jTrn7sLWE1B2e2ROorU+Igv1IZTrGzutfVJfmLoIjTb6BK
QAHkcsKxCYwxR4Fb7IFuG48satae8EpclKOngbREdXXhTVK2IBP8QTT5D+zZswXdiSpNIO2r6OEI
u4nRNQEDX/p2FRVVsEyqqZ4SaAjZIWnT9E3ZqDlii4Y9f6bebdV+p+MiK+no3odZdxL9kGdmzHtJ
s7v7ZBm9xF8SS4PcE2f1zjv1ekc7yJ4TLZDWo2y4LlbMeQPjai7rAPYfKqiVnp9F0YF3WDBpuL3g
17ECBhLtHJ5CtPKvOKuNgBeCNTdy8q7oP8eDaUPgsrWDjU1O7Ks8BnfixOYOo8vFG0GmCoa+epUK
xEALiYIN9C4dj9zwYGRzkR1JjOB0DqUIlMZV/ThdrOMCgONcYuCIH06V/A34+l/fp/8d/aje/B0i
2n//F3/9vUL8PYnibvWX/35d/yjfd+LHj+75a/1f8l/9f//o5b/47+fku6ja6q9u/U9d/Ev89/8z
fvC1+3rxF8eyS7r5bf9DzO9+tGiOvwzAL5X/5P/vH/7jx8t/5cNc//jXb9+rvuzkfy1KqvK3//zR
/Z//+o1J+2kXyP/+f/7w1deCf4+pqcrk69W/8eNr2/3rN938p8TYvFhP/W0O+Ns/xh/yTzT+BItU
op9UmuHtTOwrK9HF//rNMv+JQh2yXyAauFd5Uv/2j7Yit/zXb6b3T1WVwusoYfLa5h/67f9++cUa
/fea/aPsizcVNP6WMWVp6L+jPZhx2RwFvYzRmATmriEaqrNoQiWFO2BWvCDdxQHvTqkWlYj2Rorj
+IXT4hxYZ7b3ZmliVLCyzJju9B5+6S+9V15+irzwwCrTvJF9hsvINJjN2LS8+hETFfMxyp3w2Avx
bsYuYOfQXAaE65FWOWBbRUpdRrp6KD2tvWvUgYozguXvUuHsUfBkOF3Nr4EEFFYt6OPBzpI/5adi
Ve5oc9YW6MdF0G7ulqEdD5OGiaCXjPmxjIce7lgLLpEE8lFxvXDnAtr60p+HX83pYvYgRag4c+Dj
5LVh4ClYRP3wDhOEaWdSL0Pf35NK5w2/BdA3PAtWN3k1tSK0KnaSp2TuE1y0irDnZooOR8DTFN9p
Y7GnjHaZWf89JoVWWXbidYao1+XsWsqSmVbM56W80GJfaRRuNEWJ0a5slVdKpuo+vexl5w5diTD/
PSyZIFmh7P3RXL0cdo6amYwh0aR3V/XJ1fr+KcIUMT22w2iHp8qYQuMgnBKWNNKlXmB6Ya7ei1m4
wxeI94V9tiIeKMdCtUUTVGVJ2oJ9sFsG3BKx+lyLDKEu4NDV8MbhieIcfopP/4kCP5/6rV0htY+o
2sKZfAlvF5uSx8gAZks7OGamz35Fy/0MEHOcfIObZGcLQm+9PgNIRDJVbHGC1jphx+7Um0rX9Q6V
siyD3yIg7hFXkuRt5ZYxfaY+rsNgMHMlP9AKd54cirqD39VWTXVtCW1kYpUqHA/11JIyaDwZnzTF
tJ1gdDqnAcJcGt15ANZeBo3ozPhApWz6QBdS03zmvPo4TM5UfFwSM0EFLeqL5JCCtXB9imfDcMbX
uPlLh6hJdxod/zdlDGUosLSSAnPgJJB7ZsNVyBhrOHuYpoSiouVGnTFQ+6RM3ojKMcdz3bgjKgOi
wW5OKbPlSwmHID8Vqalbz8LtQRP8H+rOK7tuJFvTU+kJRDa8eQWOoxedKPElliy8DbjAnHoUPbH+
oMrqK1K6Yud9ul1mVWUyRZwDBCL2/vdv/CER9707OZ/Hyk3bg7TrldaskJkX29087wzZZowwVhF8
wUC9rmmrzV5EKuiCO3PTj/b+6EJSN6nNI/47jDsPz3WctC1SW3bLaBYfBqML3412JYeI1Ob2kWbP
8K/maWpuXVx/q6NuxoZ9vVz9x3DAgSWm8bdu/F51H7lNLj7mszV+BXn39WF0kqwnelqWMlJ+4n6b
HdIMoxlnRESXZam+eI72n7Jq9D4A1Cxm1LS5d47H3PpFWfmqKfAa+wPB6+t1j0PRN0rM+XZqUPZH
ayeL58IOmmDX1+saRCqBoTMUi5XuqqZ132v4qCTwNZ6+z/sa/512bYz7VYgk2dNwTvdB0QZ3qz9x
o8rJ0nO05MHgYO9QridSWMo6sspqHKPZ2HptdFpDAETqd2EkQvymIm6K/8WrF5kf10Jk34d8U5sw
0y4uHdlVQzSXRQhzQhv+dOMmyjrv8mzGYpMj4I6T0i/3npVZ/hg1eH2t7xeZGNPRE4vjnafgxc55
FkyWVBi0z1N+RC6dP9ayt/w4SOC0Eo0xF1PUNH7/qDAUt/H0DJ0WCyXgCyxpK685+JPy0shhYDlE
Msvd0Y7qhvFsyuhdZdY1ROkV9MVUCWksPUXivq+65TYxjNqKFQdMF7VsZHa8OWuhhVua8oudFtmy
h1pM/9OnWPhEoZ6GZ8ICxu4ghFiNeJh8V5+0Wl1eFcfPQWgGf3gkZkzpmOTdzI7XgYg4iva18PcU
OOpT2cnEvOygTERzW9TEKK75XMZTaInrpEqle7JI6auRryYecmjcwr1dbbXWfHTIIVoOQdWSZt7Z
kqUAIxZ6R5TD0K4v3Nl188emo4iKBjKLoEZ5axceNZJqfSUBqsSV1UPsf1pIXJv2ddu53aGth2X5
JlWaL2fJnPLvyCeamEgAy1/KzxYvGaowTMSvGwe2+XvlyXS6sQarSG8Yn7t4vfCiXDiJThWYSTIa
ty2M6SfXGGQQrXiq9UdhJCJeqqyu07hhsfq46/d5GmNy2A/XLIHwyWh16505Wkg08KLt89jCoWo9
U2naF/EYrtnd6sml3Nl+6tzX5Cg4EYwSO41FGxpX5AyIJEKUy8xoyDCnxhI6FOPJS0pX7yfTYAdh
02xc88lFOfzOb5P5s+mO6/RBVnhzDVFRS9k9N57XE8vYzGNRG1epNXV01JbZu9WFtGXnnxov8yY/
nqbBq0k37DurNSNmXr5zUxViREwfGqpMyn2fZMD3Z1JUBuZRUEEeytElJhDLUJ8TsHadNrJTz5qv
rLHAm2t2WhbhaDHm38k8ISZ3NpfhocMMJz1Vubm0EYGpE0Fv/DI7cvyleNKugd2jqdugicUwet4B
dDk54tpXVFeOagvrpPSgmvvR1fTSdV5774vRmx48wssvhdmnVzhtr+gfyd/2o9V1kguo9sshLfDA
9xK7iBcD2950ndpH1djy3kmXqYmSbnJ3MylAY1QuVf1JpqU8LHNHiNNc6zuVtuqRYDqgSnKod94c
TO+l0COvcyJ30vf2vaWG/SyWqzLtlus8Lz81joSAgQldD5cV4asaegyxVAlnKA2ng2PNPkkLibVL
B4GjVtJXJdT6aTIidzSNC8w29l0RFHuj7aJ1zj8muZfsHLukpxvTwT2BeGUH0Yfhh2IMRYSi8LZn
5Jydsta9BBuRV9mKEh9bi4M7pQmIg+FdiB55ytKs04ENCAngKBNchtd78t53Qe0vm/GxntOoNbx9
HuIIamO7MfnqqEM/qyKHiOjICJIyctIJ9KAo0wMuNCfpd0/dmjZsRe0SfFIY1Bz8pqxONF7jWdHL
8mO4WMtpbpzpWA1sXMviBscQnxMNn2XV+9ZZvtRh81QUkia9Sffa7jgCrLb4wWxpD7675Ff5UrdM
tW11UajWNmBPymdndkyEg5BKojHw5WfKmbMaa+BTUVtfghkWdSwq87krVhETFMtprvLiOFa9QRZs
PhtRK5snSQjZk1Rr+2Cz68XUl8GtgBayr3AfYWY7fs/T1tsLzLSV6r4svux3U1feNrV7FgKQHIWV
P8HGezeHuKeUFad0sd2roiwHSJ34u6y9HsNYGn0fmWU9nckUdXfmpucqMx+s0nbiujGx/0fLe5gZ
15xyR7rnumDgVmedjT0l9J6R2qCK4IEYH2RmD/1O9ok+moQvXedIFpoIe6d811szsGQ/WWWEnemz
U3fpfW1NY7aRXjsXAx+cp/Z+0r4rPe0dhg4aJlXsw8blv54zlxPH6uqbwDPP+yw8Va3VxoFqPqco
jMmlPrf6VWDtZqqzYGjWc2LlbjKnYfg/qssUOUMs/VDEbr1tK1id6ByacXXZQlL5TqUYfPbXVQDJ
rKARXrjEcKrWi3z1lMdvsDRmx0HOboD63qlFBVNz5jzmOL1M9SQjXTpy7/TpWZut67072zdj7n8z
Rv4MOeTWiYCoeGqM73MNQ47e+KbF/TGe6gCGmo2js6i+yCDvd84aYKhgOzfpnEwfFleJM2dNbwt6
3SLq8jGJLCsTO6MVze1qWFlk9ku989byYCu/P1S1vxsDiOG+6vajt7hRPRJrOCsrysSwpxqE2urO
1q4pg2mPavq2wR/xkPrVc6ImXNtq87wI2hlvSmxgUjiwoQyupFtGg99+IoWABkaoezHlZ0OoMSBM
Pwy2fNAjDl1T118QsGXt2jT5hL3wHIFCkP3SyeuqFHsva7t9rbr0oiVkhZk1LwbMF9VRgndzE8R+
ZxrHFBRuS3ALdm3eGLSljohDZfEPT4kjj0meE8Skm8z70GgfbpHW3wH2sl2KAFyN1YoP9+e2st3I
khbeQF4WNy2JO5hCPuO2PDLcHPerCIdLO9Dst7q5ciiI54jNPojKNZkfgyXLvP2gRX+s+02tbHjz
HM/YfE+UK72oWe7hQJUaDvBJBmrHD4mb2PwyJ9WfrbEDy10GzbbXyTzARKLPTkwB1tvMk8k9won6
KZ09C/dgN+u4a1WCGw0GxkERTbNlfPOH1FyJ+xjhvTHWyru4zDyx4aDVUEccpdz6Gq+KHfWJV5+Z
qbKCyCW4YPwQdv6aHfGl78IzpNbDdT5p6RxM6TTvCqNvsReVoX2qDJWeW5zAUD2kt8GivbWcGQWO
12LxcS9Z1zFn5SBt9yMnTO3PiYnJfOyihc32uW3337mNpc8RURvA8oTg9Towsa6VIz69BU4YoKfw
ANIDhDr/ORwXB8OqWrvTWQsv91qB8HAbhSEfcqKmNtch37oLdFY2uHaa+bUxYHK56307+GTOtclB
AAJlsahdlcXwqguwy8zN5b7trQ6JQGgMiAYCSeVruStyTelYptpNpJa8p+29b6s2CeIQ6CaLDEIW
cI2s03yK0Dbz/ydnCs0IdVD6vZUmkPOonATpsRIt48SmI+vCG0V2ZtpT85zYtt7PrrTeD6E7WIR1
CvU0hz4cq0XX3CXfQmgf4RbsrzExZd5lVtqDgep06vnbad2z0jm6CAU3x+q95+vsfZZULFTTwsPT
DBaOMdikQRalUMRLVBCyf1atyrlXulo3cuvYxS3mM+9S3YXOPhllytnAkJuL+0P57Odd4EVTbbYn
0yr1eEaKakdMtJ89V3M93cKXmZ9hpnZn5dhqm7Vdd/beL0P3aejlkMVl3a3HAvONgWJ79Ze4nQHK
CGUJiQTJ1tH8PKVZ+OTIkP2odJOcfbcQCeYpuvceVSs8CnkWJrZddjnfOX7XfC2mqmJbSjpZxuPS
6csRpyJiDNZ+ol0ZHbfbF5k9TwfDRgJMm6ydZ6OS7oPtVa2KGrh/DfF6biujIiBGdeePYmbnWnTZ
8i7W81dvrDFuX+tN0D94k3nnlP5wm0iXgCXFVe5KMqaQ8cxSTEfHHQrOy9kr4yFVI2oLO1g/y8pt
brVARBN3blK+l0S0fplKY70pmPc322vWuiyGpHuAATvQ+XqpO++6IQxhaoq5tHbJqNacWsajaBnW
NbEx+nSdZw/DOM0Xt7IvQmHWzpErK4dBtquYBaVD9r1GUnU72rCVImfwldpRI6wfgrXpFOeMD7dL
DZOuj8pqy8dFSRN9UF3VX8U4Ojk7cd/dEeVBg4rIuWmjgK022ZdlbXztJLPkWGpj9mNlJZ6znzGX
W/eL1pSk6zoTV7i6Wl9mxInPu9ZdxMdyCnozMlfRNnFfSrlGU7Co4rAUYmmiqiiDzZJO01W52PoW
+3QeGbGS9GAfaH05L9I5T/zYtkr3zq7WPIgEJf5jqZkNR6YKRlq1AXo8EUnE7Z1Sz6i7vWCgdjaN
k07IS0xM6NyDZ55Vrt6yBdN8WA4rPJjhWExWqK/cEoA6wtg5fy+asPIjP3fSW5+61YyES2rf3mWg
0hJ7GPQFPPiqTkAgelojgQnxt8BWI8zjRtYU+dMk7silXYLIwMCEnCVJKssB47D50RO918SbCZ+g
wq67W3PNEtjkM0DqabNCrY5GYpe3/bCETrwuypD7vkinjIVlARxPxTDkETJW9nPJGU6/Nh3WKlww
QGu94ElmoJQx8w/gjaSUMMeVKQvg/f/5Cmf/GWF75W8ERIiZQsDAD540aCjY70uI0GuI/ZN2RbBx
vRD8ipnDGZa7iNxWToijsEm3jgY7hLA6BNtwlwa6uW4XkRxMrxUPliq6K+yGU/Pw5w/2C0rL50In
jlkJsN/GCXj5ubLQVUVRIFmzbP1xyvKRAh2rhWZMsj0FmfHuH18ONwsQYcv6YcH5Cv4ukq73xsXL
dqFbFTtLajwXQB9OaIW+k4ZkH/98ue2uvkDb4QF7YHR4RTLgxOLh5bdzLFB9GGvZDnNaqT51Dc6f
7+HeNnuHpDL97M/CLD51E6Y4qGG8N5DO38CqIDOUx8Asjg9F9eXVa6NqgBkZK2g28SjgHIn04BlH
CAvzG7OSXx4jpECIz3hw4sKJy/CrCcbk5cU6bpdaer0eusoudnY+2rjyevOJmLJ/xrX6gXhvX4pZ
Njbqnvfav8VHM2a4LeC+5fcc6czSL3jv2YmFWN54hr/cRahxG60X1pPlwwp4tWRse/b7NC25VBJ4
sW9Q1cDzXWJ7Nd3/wsjyPx1Evhhe/nGw+d9wZEnUyU9vzi8jy7ux+lT/7//1Ymb544/8PbMM/+LO
g5UxTg5dlM7Wv2eWlvEXXhMkEmFQs+mRN4+0v2eWTsCPHOQc7CwIen94/Px7Zmn/RbgZxpAo9GG0
bcaBr/bSfw2Sfz+zhOTz8jXHiw9FGbM0BgXMYMzXUoegEQUZZYYVtzJZuwuKcObfbbvpcT0hPMiA
ULW1S/26JtVdC1OnvMY9KLesCBBaIjpZcTA0v6YwtKuzoZRhfhrMycSxvjGrah8mGSGBc5KnEi88
GtN9Eyg3/ETtk2lm+YnZ3fgrPn2XmAWt4jTk1VLm9Cl9kj4UpRwF8fajExLiUZVNc+kWTtIDqfjm
acrbxFOA2ptXhzWn6s7oGn3RBGN9S2C5Ws+ysXCeGBOLdreg0+NoJg/vxpeKwntMfEq5qKvNpvoM
xm6OoIJ2PctL6Rc9TjqpbS7Go6HtUl4z9tftEV187e010CEBoJBg5jigrHdA89L6o0N4qXewymla
TnXAYqCfD0u51x6svHgdbXJf1qUDscqBQgCsTRwYyVklafVQeXMiDkniN+2uVmpOrkrKsqvKXqr7
tsjAlvpOzZdGOTdWVGT4oUd8hex5GNbhTnvUbpHO1GLGiDLtg+5zL9hXM5k1BycnWBKrmMDUtLTJ
hlgww5zKK8dq5g/MF1ovsrPez/Zl0mcmQJmwVZRQl33L9KDfF6iYExkS1dWjQeOyiXdbLqQKrx6p
5VE/eAmdWWYmX+vKKQBtpLir2N/0jvg09YlZRxmH0FpijA2cy3Rw1icN3OZ30HNc8JJzB/so8vG2
BpxUMlCdzFrl41DL/Kxtg/LKQoV4i1/ScvAm4yHoPOOpLPLqc2KvmhabvmGq7PILomuEOR3JlUtc
FHl44xeuuURSz4i/THN0L4x8yZ9L1bN6/HyRNAbV2vK1oA19J0aYvgSjfv9hTDUVV52BWXeyZuhZ
9P5i7XqIC/cgV6mx78OpPWKgBv+kgzfG3WLlXq1iIT2WKsOgm546ppCta4zi0CVbRelaxUzqJVOZ
/dptPmqGM4guJkRoOPUMIsaYfL7hbhkaSHFI55unkeRT+tGsWB+dueynmLzxzI0HZyoIGPC9+rrJ
hGVE1H3jegjSqX+ouyz7GuAfRyQlhgBPM7GH3W5obf0wKs+nru2lZ0Zz1w3ipLPBxRQFtOsr/Pf0
sefLU8nIxWqOcknHfLfMuv3eqQQ8g0DN/LZGJTRECa3lbVe7ub/PFwdAOFAekUeSbJmPzIAKFYU5
icWkfTbmRTXkCrAtEdlX2pEBf7a0mK0ozGzv1syL5BFtpNPHHMHyiPgx+OROZUi0mlLB+4zwHOAk
LEnvgEfFtDdEl9+UCThhNFEKf65SkZCsO/KzSJX+wh33p/kywUniISvz5q4f/XEA9lLWGWaczDyZ
Fqongb35cOl3oz5NjJUEnYgMr7KqdJsYv6wc0KQae2PvdMC5sUPyyA0DSxke8qFgwsRorB3Prc5Z
iog2Tn1tZzF/a+x+Lc/qoQiTd27bVQWCAkPLfUgr0H1eYYn2sXKt+jnhM6xR7Y32einWSsh4Aa0x
49Suii/Qj5zl0Jst1KoxE/7jsEyVH1s01yM6vgahbzeZxaPpCS13QzVWT0tIaDHZ4nnwpa91/S6Y
IcTT13bM9aCG2PAqx1TWsTA7wcWlA/cvLNsHf2A6Dp4QGOVBSCv9ziCHLgbZb/PBS5JBnRNdQ4xr
x/z9sk7wlDy0rrkCC2DIl+6VlkZwGAAzVKSU3YEV5bOWkectwaNtCXiECTxCci7MqbpO7WIKD6k7
WSe55JYTJeaSv+ta38YqLCvlrSxFRW6ZXXfvuqFLPnjW0KQk7oRhcuKi0xJrklUlgx4bNNPlsQ07
1EI623do0tKdQ2f+qTJm24/7mX1v1/FyEwqUouY8+PMsu9gz6A13eGGrW2818yQiDtAD90ghNxO2
iMN0ZLalOG+dpqVAqtX6BdPw4LGxxuHbWgXrVelbcxUrXJKfFfZTwJeN10icoE0+uzeLNdn1VVLc
K0hKI4ix0/a7NTQnHzu0Vt8zLXLz4+wKgj9zEJB+B37EfEv0UwbkF9ayOtgQttFeYQT8nqdGAo2b
NPJrMOXsRqW7orjrbTbb2OdTMsSr+4sxCzS4wEKuYTTMAYlSrSqMu2Stg2UfVHZfx23ujGd69q1m
51l6uluRivZklOAjALl4Sp5QkSc3viYEGGjGglvXBwqkx2CoceOoOcQg14Zwzm41r1/LJJnPMz9n
hj9qZS4x/pEDg0AQvlvqBXBtzlz/Q1cv9kfTGxI7dodQaXpq2BsRs2PnacQ7+06QHMcuAVRPgzm1
/mk24ZpGbe7a3c6wmsQ7kIdcdvEcCieLjdo2Phm+Q2OvnLkmariuvHe19jmE1rFz1CXe7q0d2bWj
34mCjxP3+EyOCKwt9R5lnXW78jcEQbRErkTazsxHjq6mOHen0eLc66d1n6WZDXWzL2Qb1ZUaDeb0
QLCHJum3sMDQHPkHCYL5sAYTBs2t54jrENS9iuYqYNVUXTvrHdLb4DuWswQaEugIrm+v40BMi1Dj
F36HLPd0ItbHhKCId+1oZPa+nFuL9wty+3m1FGkXB23qMwQL3Ow+XIdUsuR5InuHIqLH+KNWF1Jq
z8bVL4TQkmo2zYgJV/F5ZaRz3S3I2iOn6ZyB84KnCB5dD7cm0wx9jhXSdERxhbhdI2xHZB9ojwMZ
vWcTBbnVLzFWtcUH05ZLthPIQS/LkTkLcXYr8FpFp0KxARv2yW2YjHJCKfuxIdZzPSL3WoFeB7GC
A8wLVLdeq9TZOyuAQ7S0XCkGCmmGaHR0vZ6auvWr2OOlUTuKKffBy9bGjpgWENq85Gn4Lg/tbNr7
pBU7l4vlJcse/bM17t1eBGROe9TMYMuT9XkUS21SY0gmZUWSPA/QN7pzvApQlrVVOWAHFihxB4Gi
L3ZpADoJPqMzkt+K3AmYzUzjLV1tn5yvXSX8s8phAnrZr8H2Kmmz3bUcCfmlqR1yS0aQLyNugl5D
J9GAdcgC7DuEX8Xz7FeMia1G5UeXtJ/80FYBwQNZ27BaSQUoKDhI+KkPFbppylzCLQb3ioo1cA5w
Cgrvcs2mWt+Q5TWve4HPof8ZF/KMwwaFWjDeryH1URNlC9KBy4S5B4nk1ZKXRzC5er60GLCF584q
muZO9a2aD9lozOZZN2MNfUhz05RfUGwU6cFdxiB4gMobdpeuLbVzZ2tpW/FgGgQz/dQQ/YYjtUEF
P0EJwJubFsazXHogE+uKV1CCzC3htTnRghU/viIYGgwDD8w3qMmv+ZfbZQKU/uiKYEZxuVc4Udi3
tRJDR6aiA5xNlVEu96Y/sHdScuY29BmrvfQAKfNY25SIRj93TJqz/uHH1/2bPfv3931F1331l/85
J/f/71Z483/6v9jdL63w/af6f1x9wi+++ZnAi4Cbv/xB4DWtv0CUCDjDkRWxIMYX/26G+Qn0Xfzz
tkBaOJ6buubfzbD916YTpumFec7sY7Pa/I9mGJqtAevWBeD40UL/g2b4B5D48zpFO7TFSWBiCqcf
LeErJGjI3dryZodm19dbkbZkxzDQS+TWKtg1UKiOVmrvpZlPN2Jyj2aXnTn5gEzaKh7K3NqP9Xzv
ZvWEJCvtLvvGfW9XnO12pce9CFSJwz8GYP1k92deKTG8gM+ww1WpgUvBuM0X8ltpzXBWiAag0EJp
sRj+d5+k9GwKq1MQ1k8+p9xuWoIFJN+8nzzjJOiiog74OWJKcQpc9bFNxrO6e2ZIQaTu4FU74Uiy
Tv5+q//RMn9oKv7zmnf+Yo3/v4FCx2/NxgBXr3/Vf0c8CAjlP38HLj+p/xF9Sj9Vn9SLl4A/9K93
QPgWiBAAAJgsuR7mD4HXv1jsIjD+AqnDCw9n242zvkl8/n4LLP8v3hhm+bwL25/ZfvT3WwCQxK9B
F0exg6rKwtrun7wFLzbrDQqF/mtjn7+9azjov0Je3X5WGsucFo+hqYlde+ZI7732Dex8e5X+41X7
91UIJAMZQzH8+lVLOB0de7HbY4KCYho2QpcRVnEhGMIuDdE4Q80w/acH8eYx9Pc1HQ4Ihxu5sf75
TD/xx9cmxYGOWcKxAvzYa4xzoQqg6f3zVbYH8ctXA8wz/M3WldPu1TE0Js2gRqnaI/gXr7uT1Y63
M9Kw2TVGOFS7xGyMljlZllzqchCacbMoz23sm116v849Y2i7WNFYVp8zaw67aIavad/n3mCPR6v1
6TxSrcSlTmthvcOwI7GgZWidX4AoBlcjPOWb1qzKk1KDeEPx+UPG/fK5oclhJrBp+AANXweszc0a
jmM4NUe1CuedoNDUyK9SK64CzF5G2E/Qu5i7qSGUh003BgOzzQ8kkgGvic5/C7x/dehvD3U794FJ
w01jx7zg5UP1wibNAoa0RziI3jmFyPIxW6Y5Wo1Gv9ciLN+J1S6OgARetAS1vRPG8la6HufZqydO
eYOvKpqozdTitWKTflROU+3XRyLh5qfMU9XV5Gc6+vPC+mVdbepsG4EB/4NRzGv5g8gw99uSHXF6
mzS+e015bngC5gfWsm+s4V/eTjYfOLIc1CEXIlvk5U1lwAwFwajTo1PV3UW1DMvTAFERi7+mfjSW
RXw1k56A3z9/wV9uI1dl1PPDCMy3sGt6eVXd2p1m3STHxN1QNAC78nxE8XH682V+uY+YgGIczlSE
TRQA/dWKgRQ/deZgdscMSd95Sh73vgx4e4YSGOPPl/rlG/24FLXopjmhUnlVUMg2LJyFcMmjGOBA
pNK5UMLv36iuX86veAO4CM8J6B5bXSw4X23YeW2Vs5237TGT0MkZ5RYnC+DopurD/go+6VvJfL8s
DkwW2AS41BaWhNvyy8eUcXiFnl66YxPM7yw7u1wdhq4jCB2xh1/cjU/4j+9iiC/S5k7AIIVx4MsL
SnbBtfYC9u3AS+JK53JX2+lbRii/eVZchWoSexBmga99Avyxtohq99uN+xdGuKCpPd1S9c9XBClE
2EOzgzKPe+3z42cDd7R02uMMxWqv8/nzYpLK9ucb9krI+GNJUClsvvQcdT4661d3DP5hx6rkuzj2
Ckd4rmFKr0PUr+b7ytTeJe45xamzVujVJZzXjmHvvpkN74195Hf3FKcXMuBYKJjGbz//6cS16ql0
8QXj27aqjTFitQ9r7b5lf/vKnfRfXxc+FW80PE1agVdfN+sKL1DM+o+hxMgmGKwhytNpb1Xzva6m
h7TbKmhcrm2jOSZZdyZb8xlToxyGsFtiuS0FnuhvybF/+92pNrj/tDzk2bz87g6kJunScR61PT4A
sYqD0+m3yqjfXQRXSDZpVu02xH55ERtOmWf0XKRth/ooGP+gQ3KSN9bTb3ZM1OvUDR5HHAOXVxUN
aHxB6PbSHmVfG6exaLOHgl3tfMEC5Y3NeftVL+oL3g0OcsPCFxBe3I/646cVo3kY09iP7XFqiI2S
dVDtA2Y7u9bKQRZh8ERu1el9zzjujS/560uDDBQrSMyBQmobjF5e3ksJHJg7bdMevVlNH3OUUOe1
SsSxHSHi2FRnF6M/N98UK/hqhkV0Xjq2jD3pZm/Uxr9s6Pi6Qg3Y5vV4rFJXvPwgAuJAMzRhc7SS
7rthiHzfMl3ZywFXkGKcit2fd4tf9vOtZXCZQxtbii3hBy8vRyBaoiC51sfcqfIi7mtGVtHE8r3O
5TCfiqqRGtI23nR/vu4va5frYj/BsYVidmO1vLzu4HqYmMxjfZzplq6IdBqIPU3cN05HB33xyxW1
XYY6nI7LQgfhbT//aUUt+ND4y6irY4m752MXBPoMs8vxJPtKXOiWsPVg0PMZ8c/pEdlAee2rAJJ6
RTHgQcoFxOZPOEHltnHpzl67Y/C3YMjWhA/+6HyonFLfkqCQXdK7IFiyFA+pwGcxzJmNL7ionduC
MVRtLBiqC3e8tX0EAEWyTRnLybiA5JxeQGIfdoEjsr09IFdJgzo7DgN7UgFDkkzLpbhmokEy08q+
9o8fA4FQ5ALQPfKv18WrCBVh4j7kvFRvKY8GJXqXT2/QeV6FFm21AqA2/tGYRG4N7i/xWihJSzRG
9RHhwpekzW4Wz6tJRcigSJtTtismKKG2uMexc59jnxXN0jumY3Kw7ALmcN1eNgs8/wWnsujP3/+X
HWf7ZJsZiU/PzSb6qroYJZSGoFtZ/tYyniHhZmrT2tCardxkJJzwBljsAk5m/jOR9t/35Kcrv9pW
YTrnwTgb9REvlDkeJ3fGaRLVSAUF47/ykDcDkg3ewjxj2+F/egkSMmpmY5zrY9Av7r7GcyLuoH++
cSt/80bDiEMAzzaKNfnrpr6wWxuD5O2NVqN5tCueq72+Fev0u4tsWB+GED+K3lfbhiHcLjMWUR0Z
53SQTyw/IqLAfGNT/N2qAJeAHEOkB83Cq2fjYX/oS8Ymx4ri4iADp/iQSojrWs3NVZ7P3vmcDEw/
SLqt/wt3cXNyhfnAe4n9xctnNRVZhmnVUh3T2sneO6VR7wQautOfl/1vDhm6VezSN0DJxirg5VVW
BafWDTKs2KvOu6jLer5mV0w3Q2IHt08nfYPF+ZsbygMDfOGCaMyN7bH+tAKtZV46y8uro5iUOLrw
c5DTJPYxZ/gRDWM97qzJ55yp9VtGx1v/86Kk4GKU2xtVCisuvu3LK4dlUE5zM5VHZqT9zlU2estx
7XHr7fN7j4e6T7ZpbALJFcVta77h5/ab9fri8q9evZFFRBCYKo8CzkBcNR16OY8p2z9+nDAKOU35
iqBqr63Ji0VarVQuV0HvelqoPE85QBMCb0i5rt0Pb2wov95UNks2FNwCqJcQKby8qbBdqKoJsjk2
/Ax7/eYDmjH3YxDkm+SI0WTRpM6NwBslrpYpOPvzt/11MTHp4d20yQkE0gleLd7ZRhvcMNE/5l1x
wx6NLcDoi5sOj4u4bOsKHpQyrgn+fmNX+CGvf7mWMBgB0qOk4CQLNjLfz6vYtLs5yRgbH7suG9RV
UZGwSoyd44uLBef/bxaPlw6kF9AMljFVV7QBroqhRhjNvkqW8Gkp1yAeYatg94Pi4GOvYAjswLjE
pzkvcZY2NSmlcMeC3o2McVPg+6se7oxC+FncjiNti5WQR4UyahrMgxXk6n3togm0i6T5P5ydx5Lc
xrKGX+giAt5s0TDd02M45FCiuEFQlAjvPZ7+fuDZsDGIRlAbaUFR1SiTlZX5m6+g2mLI/WZVVXY4
tuYL7xxHrgXd/EsJEYq2hXKMvmIO2/x7f0neb3MaMyTOFIt47CEhfDszY0cXMgCR50NUE/9qubHh
2DZHAgjvc1XA4DR8NDRgqAZIm8u6GBYlF+qu9EFbvQTh9CiNlmnD/X8z56YCTmBaB9H4fYERSZf1
ScJ4qGMQL28/DFfSNjLpefnAafqLDgXjYRZxX+R8hA+WHCR2kI7YZeZVQPWlkZOX1hiPkrT3373+
CK5vkpT1jbLZ8PnUlqncBrk/0EGSyZOH+gG2lnmRJvrTCECE0lUMzOWf+4u69/FcgGx0g5BN6rBJ
nnV43CGM39zvYjgFCRS5Z65+wVGNZgWIdd1zHCXm16AzWtso6WsndbL493/E+1CDMDVvstVUkY/f
ZhWWEDW5GC3cHBiKvGWKEV/CuOtcY6yTUx/SOgPG0ibXJOpGT01T42D8/Un45QdsdkCJc/BQB3Lu
98pUvtbdkrxOqoZ16jAKTqJp1TVEUhrlQQUwoloKdox4zcE2fH+8bidhc7yCbhaNYFZyv477byF6
Gx81dWkP7ui9QSSNV/5a3ePfm6DetZS3B1lcdxn093ZQ8VeVc+V8fz33RzHX3IYVZWPdHqgoTMe+
ashvjEAVnU7K5Q9NMB85LLwvCsHMQBJKQ/RXlGgfb0KFMlhto5o1aVSSIzMBow+tz5VpLlvCU0eb
9oS2+/ChCHjOFwVO6HM7pf+aaqa4yyTozwU053M496mDTV/y20nB7Y/bzEGPiU6CXhLLaZaLL2eQ
WXH06p37M72mFre3FaMgQooOFHoOvO02Mx2NSg0OJvcLFd6Vglb241Kn0CDV6OCV/T6bZCTa5lAp
cNglQt+OFFRNmPZqhiDKAjzNbOAlRYYVuVXcfO2M4ugNcDTcJiwJMrcalwvDiVmwavvpjt6EwWVV
BblYgSAcTOTueHR4YKJQIra2AJa2C8c6pr3ui0MQfs6RY/KFNtKdqDY6qtKgAO8v3P54qAbR66WA
q25yxjEAQhbOjBcUvfCYjaHhprMKld1sZ18OxiNlrZ3xkAujh4yyIk/Ebc+3KFoxGgHQ+VFcLCdd
7yPX1Mpvi7S0MALy0rv/eT+r3JuNuVK6kO5ATVlCb+92uwhhKacBzAOfu26wIeD86CrzFHYdULvi
RVhFcAdQTlKcPmK48xAHJqi60mmk1BPK8BFQnekgM+nhneJkZeUpWemTijlQXaKDpd+5eSkrs3EQ
ZV6bD5ulGAJ6D0NFBxFGpmiblB8U5YVOPfz9uUMBrAE+en921rO/nRwgKJTjqOrSV9wELiMMUWWy
9NRXACgBqhPWClWcnsQ2eQr1Qn8IDVRlIHq37v2BdwIzLT9ceBBcxF5j+0QbwnIphHJK/XnsNUeo
Eux8y6g7uMk2dL617EEdDvMbaz1MmAxuchnBEJexDKLU79LCPGU0tDyjiNqXqbNAgTZL/CCDNfyW
dTiqALkUn8Vhsi4aQowAuwbzOc6aI7PqnUC5anuvQASagryfbvdja0F7huiZ+kapiRcFCKOjYo2w
8iaOmpy7QxFJwH/oCg2nzVA15FSKu3x92qmxX6AY5MhhB3Mmtf787eUkXtFOJXldSz+bfZTLNaKH
LQ6OdR3kTqnUjQc1OznYNOvv3exWDT8W2tE8BXllb76nFWd1BjSe+PnAzjEh/nzqE3wpe3i3foHf
9tv9r9qZP0vlokEgmdyBuuXtUtFXH3gPKglKJ5L6QANk8kDwzQ+QfsqDo787FF9G3wNhOnqPt0P1
QplPMVKg8H6GhVsGndZlVuSL3ifqwf25UQz/eSgsHZ4eyBvoljjt3Y6VQ1jv+8GKKcJL45tVR+gp
DWnpQxRsnCbN23MjNuJ5KebI02tdhW+CgIJCA/GKyHDwGsWq6s5UxP5RkBarUb3V/m1mbNqKqYkd
hP/Tk57SP1Dwq7vqaYZ2axEML+kiB44WTBhGz012YFu9E08sYHTg/aisUi1Y5/eXkk8v6mndAlj1
J5odjj5ANZq1Pj0Il+vM3G7AlYVLwMT0Dw7b9nkg5UGL2HoV+yVqHF6poSkzaGbvw1ErfV0XAq9m
+r3f3YVcCtzO61fRGDM2CYgyR92QZxH4QB4CHt4AmltDI4sNYzjY7zuvD149pHH/6++b26R8EhK8
Vw2MpvqmFPxxRQpLSic/9CXCB1iQxxDt6u4F0jg0u9GST3rYFAcn4f1K0p8BEEYTBv+Dd9CTgadd
DR4p9hsgRx5qcJ2rTfBl7k/qigvdLiUqrhR3iSir8O8mi+x7AbwEbCQ/AxtHChAKktskYuAISzDR
rA2UcwZC5LHKy+ISQV16mS0oNQHqTMs4KPbMJr4q81L7Bz9sLets9hghGwCHolF2Ji+73ckSvRds
qeR1DYTgIsTjdKqnsD1r+QIYviimZ8SAOjdPhhzl7MU4L1Wp2UsTL24A5+vgBn0fl7DlA/TB5Uls
521z+2s0fRrVutQjP2x17a9gnkVv4DHkRFOqHbgpv89FWHW+l3o0+dq7I6xBVdaVTkt9mJU5FVME
H5KeztWMtIitF6pid+FU2BRAjkpte/uetws8ScinFNrEzZxDu4kHFKtSH+kOwZ0m6P0EUJW6yzCe
u6V6RAcOdZ8ASR1YK74ZKc2n+8u+M8+8aaDa4m1LaN7WVI2x7/tIDlOy8Lp0FXp0Z6VEoazB2fbg
gO0EMZmLBmiiTFOD5sbtkipxEunzz1tNltsHIdLNB/SmO5vflrqttoq+deVvY1HAeHKiQZNC/SXb
3OwjOITVnMAU9GdZEU4NUm8OTcrDfG9vGo21vUydmEr8VrcdUpdZLLWa+Fx8zwuyki9zbooXKzLD
E6atCB8mFRI4YiCRyIto1eitMjtQPlq7CMKaxqcpPNI6uEqVVP3x+0tsAHD7yUoA+bPJXiIlzHRz
WtCszObn1FTrx8QcKhuwpnqgZr4T27Bz+dmCRipWNNY//+UyVFOpq1AuT3yl1pPF1vMcyVQVp/eD
4LD+4k2owrcT/Do+ByvIdXPpkowJi1QVpGLKLGEzD9NFjdt/E1l8IW4due/s7du104cst7o642y+
qmtkMdLAEvm8IANvaVVy5hh5xVnNa5S5wswZ+kw9uCf2NhRABZ4oQFHRBFl/1C9TmcB2qsfJIuUs
ytiDLBl6ukV2qwzKUd/0Z196O528CbD+os+wCnvfjoXvjxSN4ipqKkifok63Y8QoSUAfoXS6Q4Sm
nFZfkAHxkkCylcGAgl4DYG6fzbjFMJKq+9g8q8H0GXPN8/29+x6Ly/nFtQehaER+wb5ugoZhYBFA
spf4GaXPUxqjsqdPKE3iZjk6ep5qqN41FWa0cnnhE0O3hyvlG0KvA6cJj2oIO++69ef8RDuRLNMI
uJ2quiUnSmGi+skwV26M3/t1yptv6DSl2NOMH8dEE5G70mgMAFs9pXo3PWSD1rhK3cFNSmmM3Z+g
dcB3a6fBKln70UCWN4e7APchyiOBJ6kM9QLcAyfHSkTJBlr3BaE1useRpf9ZytFwnpfqPyRNLAqF
A5Gds6KKbudjMAzY4gPLYyHh6itSrZ7QLdMPcpPdj0SfZTXTg7IiK7ejBMjpZ4MwMwptk1NExfMP
0UQahmq0ZkNKQUHFRAAzGdX8uS1V5WCON4LU68OFVeeZSWcVS2iy/dvxpyQP8RtCkRdHWx4v0Ws/
LHZf65cR94RKNF38QE8aC6z31gvyCpltQeOmJvjWjJW/SIFXiYbTtZKdS0At4vRBNrOHTk2vGK36
+O9+79Lq0QiHR4CLp1pMX8Vq/KHN1WMh0+iSY1fTwrewnD7MYvgsFZhkgmoENWPZepb4k4UknCV/
mFBCzevy+5q1Gk3t8Th+AInm8ZR7Qjb5Is3dJRUCX0S4G9nNK1qHvJDMS1pX3qho50QfTlUcXKfQ
etCBK41d7yEac8kF6UOl5xdxDr8L6XiNRtUV+uhFTmfZZjCCYOZwd59GvfzSCcp5MDX49cUlkDBE
N8f6IrT1p/v7fjc+Gmz4tXwIfXmz7w3kXetx5CAi2NacYmUSvbyLYn6GZb3dH2rvVuPxBVptVUCi
ZbBZ/dhaeitd709BMv0IRjbaEdkRyH9/lNWgkhIDmcQmFaxTKwGFJiZ+EVr1w8hOsnVBLv/DDY0K
BRnnyiQACnf7LfWkZHKmj4mv9tKC6IWYOAJaJJf7M7azOBxEmRuFogLFr82MVZOW4nM8oWANyBqk
UTXbGFoFXloddWTX/9Mm/DESHXpaOhZDro+aX65JbWjUKFGJDLNuLo+DkKonMS3Ni1KmiZOkVXnw
VthZJfK71RwGGJlChe92vJxSX9fLfFlGFf7aj33yPCMWcBBw9kchTlKtXjuzm3hHEaHPRbJIH5GG
3M5yTXfDgTv3/irtjqLjs/O/xH+7Fwyy1DFb567Q5/qqxyiX897LD6o+u3uBuiNcLxA4kMFuZ4wb
e0E8s0/8HpcQT+3yGaGcooLkXB2JTv0sVr3bDbysYcgCGGaBbscacJYbhQ5KRzITHmz6GTk8cyNu
x3MjVdFLL+TI6sUy2jce0DAsfRaKxONDo+bowDZRsFwNQVRrm3NS4vMG5/HPJpLrt3Sx/tEwOnKF
qdP+mGK9ztzUEADrFShNPEmIBCCSijSH+tBrlaytHp/dp1Ace8GOpHEY/WnWE3J97D3Qp+Vl990A
jerhywn1TAxVq3jgxNfSayA3SEYOQz580Rvk1k5Zk4+dX2tDb9gxZKsRiYJB97MSfPEJZwH5L5F3
O2JC2BZfcgkBWKoc2ncAKXCClZyOQmGU+UtTz56MwQQKg1MfL3ZJP+3DaALHAHgoZ1+rzkLguzDm
6ayHCz8V9UykQVoz179klSh+7JCoQwm465o/o1pq/0Y6sStOEVYMFlLkVvqFI3PhbyJboGWa6ipi
piEUX2lJd7LkQf9LSRPlY8MzSAMFNaaYaA06ktF1aqSQlw29fG1Af577XKoSp1166ZE565eHpkrC
z0ha15eZcu+HXI8at8fqgl78Ij/Vo4SVO6reZ9wrY2xTYhkz66aSqGYaer38qbT4IJzMQIhy5/75
2XkXrM0raiW0eCnpbHY2iiZBXSIe5yNKmfiVZf7bK2iEm03yQWzQTylbUz1IhPaOLIk36i4rwpE2
3e0GbyKl4F1JTd3ocsGZWmFxo1iPDmqae0GVU4T8FkU/LqRNkOuh68/4XcUIeaiIQVuyNvgLyiIe
SvTz0zJKtXd/JvdiBCVUC6QTJDdt21kVxVEc0ZiKfQVtSNdM2X4YQ6b+mJuf74+0t2a8F0UAWyt9
ceukWgxYU7T0Vf1YTzpPCBXzo1DMlNfzefRrXnp/Z/oSuPcH3ZtPyDDAaqgBk76uP+qXSyrr5SGI
K9DOxTjJD+zP4aJgrOCXyfSd/pp4sEl2ZpMi8U+BAFowP6nkvw6HyK+B7BbqDEoVoUmVaqvWWfzP
Av3o4MP2XmcMRZOHyjRgh23P2JSXpk1LHvy62eRvQcZlIqJLiuBqbJxitUZvBhiAq7RJ5IxBqF+h
cbRuuJB84iF1xEbZWdybX7NOzC/zjKxMbYgBvYxpGhHzRh1Xy9XcGcIUJHAq5BdLJdzdX9vdyVbA
7qxNXhK3zZhdR5w0Gs4/lmOWi7lQ5fTVrHmLUSoH8WZnG63+QSa5ISUmos7t5xH2Q5PbjZR3SbMz
MHTRQ267OHUow7hiS43+/qftkEVo1Pwy4OY6Hc0EPVwAwr6xgNMLkwnoUahSJWyC2kEvAL2uMhAu
ZVIUnlyNCvKyhuVCmztIutaotrnWKZgDuKCkRH1ta0E4arBRU4mHzkrucIamqyhKF1/lbBJxGzBy
t2vV2hebVDjLiM0cHCd5LX9sh6dSj54lfVPIQZucGdjTVCSGTMwQi5SmU+mWFqYUmCJ3ev/vgouD
OseenjZ/YNd3AY/ySAKHKZnlCF311ySVXww5uGQ6onzicJqy/k3urfngV+7cDAinAm4AHwtyc8vC
HKBGhTgMEbP1Njs1SWG5uDiPB7t9ZxT0HZkHSpyrQ/RmKlIg72IhhPRIZhNN9h4dNbwmpINv2dl4
K8+Y8GyuTGPO1e1OFzMFznrMs7kRgFCPtZW7etql5xxnigv9YOPREpLqY1kgPSg2kebKeiP6eRv/
uH8C3p+4tVHJo88gNtIZ2RzuMejb2Qhqin6RXD6mWluecXSR/Sm2ym91rRgH1a6j8dY//yWAib0c
NiIYD8+YMZFSE5Bc05KGbh3NGmWApj5guv8kjt9ubZW+gwhmnII8pY1NSEGQK6xpqCChiErXx0qJ
0DYKxBQSdGB2CkYoAG3757YaqjdwGjG17FYr3+KgVTpbKYNe8WrJKBC3shDZIiErlCtq3eaMKHqE
4BHSlaPpRgMKjKdlbhFCahUtF7GXCKSPQbW6W6JYPyUnKysT+RGxIVwslrZHuSxCi6jFMWBSvvWW
hpxSmxc4tolgkf+xinT8BsE5/xIbZUfCC54CRXI1waW5W5DEbCJVrj20vyi5F+i/ZSd8yzLdlvAq
8uYpEz+ixCyKNnDmznwwiyDNz3jR1dYpZqoeh7jLeifUhZxXCsL9OG+oWuXok7UMJ1TnyswxNaWC
spZPOi5aVKdep9ToY3ee4z9TRLAqVwzw6DkZgSB+mYNBfZ3MuK7sqpim7ErLbDIdWvmjMbSSl2GU
nONnu+iggYZ8euLXJ49DkzfqKcU4LjilvagcoW13sIOkrCvmVKe4hezMJrrLQpaAyzPQ/GvQDlR6
RbAFtbEQmC5RZlHnuXHTcp49OgZY67RYDfC7EETr4/jFrIPhIbZWObii7bGkE4/QaD8L3JutCdiC
vpgB2XWtvtyehWRq5C6uTctrDZTV6hAp+pGkX8FirYwM6UQe/BF+o0rDbBRA46W2VvV8AVJp80d9
BrEctNfKKD6xM93fDguQmukmraaaJMprlPzlmBpVPUsBd5GHFcTjuCjGbDeC+FrEpfqnJHB87w/3
7vojV6XIJeF2bMkUhzZJf9jVSRTVGEeoYTGe2FHmacEc4QkbEQUJsRDsRNC6cSr9NVVLd5B0rNN8
swzr4HwifRba4+9Qc8uUK/0QtbEPpz+ycyX8gMb6H1Ka5nbVVz80dfhw/2t3B6TtS6qs0SUXN7E/
Rje2HquBi2yoAj9Li+6TPkNdsWbqrGqt6XZvdr9dcAHUT3OQW55JJkPfxMFCgBuH9wDeHL1OBjNm
1qkI5qM9/S68r6OQw3CX4EYAA/9231jpBG8g5NPqUKouoSZSthWyyI1atJPGIE0Pbut1qjZrR3GH
JgUNUK7tLem1mGRDwldqfccZz3UJ65eiEm4xejHbNH4x75IrbW1bHHVt3qUJ64f+MvAmtNRD2Ey9
wYMnyWPRxnBu8IIB19L7O2VnOrmZSbvB7gP+2mLsJl1tBzmeASyURe9j7Wl43TLFri7O01OqHTL/
3qclkJUxa14rzisuYQsDw0YQu6agjvygkuUzDivKR+wQlYcqZKe2ZlxdurnP/HnQgquEzrGD2RK+
e1YivN3/8p351Wh/kvfC2KCvvUnDqimphagIIxLi+XuhKeEzVtji5f4gG+dvuh587q+jbA4FokWr
BCGMYTynYhs2DFZ0QvsvVRrYOVwfNn2Yi1VPXoIA5ryq6c7lnJwMOpq4EiWnqDMbl16a6oyp6Ab6
SqGaceiK6TjE3OiTKL6ObfKhy2maAHi049pobOAPV4oqutt2XXtwIPZ2DNCDtZcI0oMzeHsA674a
AgO/Pr9tBUwHecK4qS5+BpY2OLKqHZHy3j+P1xk0TB3WGuUNrO9ux5uMXEiWzgh9xJL/MXDNdJJZ
VT6kUM6RG9Y+asqcumDGokcCcEflKMi8WYdnNSjab2N819+Cr/yKhCDEaZsmb6FgugXTP/StSklc
QRlDVIJabEfkkfJHpquemS1HBYKdCLR2ANAcWMFrsGtuJ4AXY5hLHRs1brvXIkzkNyvs808SGIE3
KVIRh+4pDts41gZHu3fnHmFoSi6cUzpE2mb3UvxZpDmOI380ymsoLZGd4msIiiejj21QQuywzC2y
6ctk9MSp4DUzjIui19+pZ/xTayRdY40/Tj780HGYt7uMdE8YvtH1OIeWia1S0z9BoUgQfKq/GWiX
un1eYNpWCaf753DnsOs86LiZ+JS1/3k7h31f6tpsMYdTIXeeZXSGZ6GSfVDz2x2FxyPrBKjC2Jbp
KXLGMeyC0B95RjrsaBl+4WweHMDdRQHzRksIAgXHYvMtWInQQET9CDDMckKOAAX6NMNCBjFkgvf6
kqCCdrAVdj8N3saqMqGulma3g6ZinFuDoYR+q1rf606SXC2M84Oc8H2VgESaUw7+haLw2iu8HaVs
AjUxgRyg9JBUL2qNCHkrLaIbFlHvFRjQOFRTUhf4n/BZqOruVDeZ6ILdjD8BTsPAbJjQf51V7WVY
OuT2kxTRYFxu8Lirigxjyp5/CtmhSN3u7IAvQbCAKjbl19vfnSQx3gX4kiIBYo22LiNxpA/Rj/+w
h6m7rnXyNfJuDmOVrsYqNYOIetv5SpJrrt4UlfP7o5Alw7igYU8pbjOKYnTpSE+LhV4QqEA3uTn1
a1Zwf5T3DydWeoXKrGI/UCa3GWreY7obGB2RNBSTP+pxUS+ZSHdJX2IkeKjROODDoE6MoJqXanpF
x8UAIQCUMgUJfx6nGQ/ftAHNUhT1QQVhL0ehaI+TzU+7bvqrt8sphzTqQ9jnHndJ/w00GQLKEL9O
Yr7UDyIuhzykuVsgGaj2rGdQDXvdS5KqPZqldaBN8kn/ABIgEk00MldB018fSctSxkWfdoKH4ar1
EsbTYx0K5nkRc9XTEiV/KSqUxiMr+EFTKv8R4HiBd/cwvWLELL3eX7KdPY6cH5k9HZNVcHLNC355
sIWrGHiLC4hXZXPtILAl2VEAteZ3R1nxk2TbQKhW0cfNZdeWEgyLBeUnPZMnW8TZ9xJl6ZGgxvsQ
yijM5xpBOU9bZqEqznqK417gAfjDsqGa53OMMh8C+vF0lsGXICMuTwcnixLfu+VkWFoX3KkID6Nn
czuFbTwrjTZ1gZf1iEnF0mOl5NV3ekGm6IoIOfsVuGTLrqyyUU593mYftcCYsBzMNUy+R3HhEq4M
8SNAu/kVnJjAJSy+6IllfQoHNf06lSDhXAuQLV2gRc7fokiRv9eKPiPHb/SzflqGWPzaI0Q/ObVq
IkuNcVeuXqZmEmLMhJUyOwVBihp6pix48TVzFsBqjK3ZjjGTDm0DQ6DKaaXEmhwsvVYD3kETLNxJ
5CYB+5KFT8PcxY9N3gd/TaOA7+9kVd/isJ8zO8W2NLdlsLKvQ1+pn6Vxyn8UnVz8nVRhvbopitpI
W1Ib2M5WzLtAiP9O1c56jhE40p22EBkK10NjYpfrExmYMVZAVnQI78uQRt8Ts+YElGkbfxNGS8pt
5AfiP0O57P/QFzwCFcgff0jlUi12o7AH/CSSC8xJux6EELjW75Mq9S96XFgALzW9Oc/gq19ziT4v
qCNZeJQaNQ5cBfDOOeoVetSyIGZfI8Ec/ywqtX3NVGwt60BsX026R6dIyx/TPhcQVDN7sQAwhHe6
gXXMmz7U2pXoYrxl1EZf6wSfx5xyUYstu4U1DW1v69wJSazaKXJogoPUfiX+XRkpdurqaMVYhFuJ
1iCnmfJUQK9NQN0fv+vRg+cdfpWKZaidXpJ6/DGjdPYbrRLU0/9lXYK4Ti2DI4kNPBkwCLBehRSX
kEEstM8ZKiW5jfpm8GGqre5jCP4qtAszBT0t5QL2nTy4w89mpguvY5znf9w//evpvo131Kggj9MO
QxzmHX0gbCxjCtIk8MIWadAgQqChLyXZN1r98++PBHJnZaCigcHL/vYoklnUchPmVMcRG7lWbfSj
69P6WbTw3vwvI5ky5pHAN8imb0cqkzCMhiliJJ4GXh3mzXWpAu3U9sKX+yO9R8IDr0WZDMWbVQKb
ov/tUHjamiYeCCDlwhaZJmXJ3wSDTj+xQTlzkcxOpLZ0+gEYO1E4wJNM86PQ+vN7NmvIj+AHiOTA
tHo2QW6sFKB0IzYoeagvXjbpOSrX1uRh+P5ZnvsrROnG1gMTlxXc4ooEk5+8t8prI3T/htbXRBiv
XRf8FZv6VY8U/UdfLeG5TZTq4Jbf2WsUkkAk8pJFSnw7WRM2sqpYstc6oR38JjL/ydq8d+FHB/b9
ddm5bVT6usC0YIbQetvkzmYYANzCHMoLNL10hlyj3dcbhkMhW0QJIlMmWwUJ8vv7jubPqla16mmB
V7vdDGEQjwnDUJo2QvHL0OHrFMrJeOa/1f/DVMJyon7EwUXyeXOYDKnDQLdgKCuNcEiPca4FMIQj
h9QtB1+1u8fJStnfJhwbyKe3n2VpaT+i5WF5Q7O6e5RBbriWoLVuu8iWmwGzuIxcvq6gSYNTm1Vx
qckkDq7yde62exwJHd54aN/KlM5uf4QexuFMpcLylkTKPIqGNMgjnG9WWwoHTdzmrZ54nWRacbSq
uyPTVkHuiYDC3r0dWRPzKBEyyuYd5G63wOsaO/jafMCsunXSeAw/z2XSuHKqyQeL/D7/A0hnQD3R
6OPRz9uMjLNS3TUhHNwelLs7V5VEf8M6UpvaO5XY2JGaaQa7aYsSHmvaNHExWV4hBLHTJnrwDbbX
I+g646Ahvvs9vEJAzFBUeSdQrZIE4ZEsW54a6/UzXcOSnRsfgY3WWXm3U8Dea1wyEqXG9Vf8kjVr
ICYsEg5GKZByGhql9XCLy55EbC6eCiqvB7FmDfHb8eRVtxxkDrW5dyz0JokmUEaWJxRR/WLNiN6E
VVe5ZTnkRJlBdoYOc3GlVaKXohmP+vx7oY5oyjuBvSJrW5RBrC1ZJOYMHyjGeDGiyfogJ4Zg9zKy
LPS7IIOJ8fTn/fi6dyZ+GXQrMTVWUgDSjUFbupLfWz1IroqRxx48vPx1ttQGTnOjOoKhv90fePdr
qYSCy4QaxKv8dnE7fVoacEksLv0zREOa0jGVLDuLXd2c5i4qPyHB9f3+mDsVZUowMlDdtZfES2Jz
DnsdS3CknDghUvStxKrE4Xke/TOounDqlXnwEEpZ8HgoVNkzkrB4aNDstUOhzb2g04jRuG2BaRRm
mid48whN/aHVOv1ZXhAoyNkiHjB+/VyrFvgf+sMe7Xv5klFcA5aJtipycAV/VenxEcvDj/e/bnf7
rtoC4CuB52wR6WoylVE5MqNaIeAQJ4K3uvatRSKPU8J3TMYpKUphdBWNULEl7IqP5FZ24g/VXS4X
jEdIYLb8uqhZDF5bXC8dbpBPohhnTzHGeU+NoeanRSnKJ1Eb8kezMyy7RboeE6J6/CDwjnPw6BMd
PTWyS95P5nlEWsye+yFwsxwWdTrX2mkQQVR2izleZWER7RHJrQDxzjMqW+hILrn+FGdS6KJvIX7W
zGGy26o1HAuRP1cM28jB7grXA37LSV9k6YrEIKppGDDZ0hQvdLjdXqGJoqLwRQNVjbraN/OleFJR
/f8iSWF6ub9aOyEU5UPkfoE9UPjaJtFin9WC2LCntC4fnipzsFwxjpSDkLZzvFepdzpUKF7Tz9xs
+CjX4kA2axJKTTDcMJ8QO62kxAmbllLRnGYOjoi5V3KZePe/by+XXXEr6H4SvXmYbKJ3GUvDiIWT
xZsqyS9VpNTDFaK63J9MfRIDVDir+WumJdKlCjkQcpSiy5ZNhgsTbJpP4D7Uv4q46T91FS4IJySf
xEdTjMoClem2RYIZq8ZLtBjjbzOaVpbFymQiLpGFbxsV6ZyaQiasc1bgzyqEWXcy5KkCnl2XziKr
vaNrCnJzPCg8weqPQIR7p0gB0ct9t1b5tljUEKzHNDclSVoOxHaWA9XuqjY7a1JwEIL3tiCALUpF
BCDAvMptCI5b00AGjw+V4iH0YlxtTqEYigdb8D1ljfkkeV8TIA3o8FZteorzOG+XhgwP28DYk9rY
bDBFbBHgm0jVslM8JMOntmnC19bSlocxyOLsHAtZTPsDbCdvoHLuUhv79PjT/U36E/m6ufLXghnY
KipKFJbWW+qXFKO0DCEJjMzyxk7HG9r6OiUgDUV854pQO1dlel2teK2AGkmofsxH8e90WJ6qOX8I
m+q1r0d3rOKTJhafBgrjVaecUmM6C1LpykgZCxa0+pAN0yuDA4ensWWkZQ7md+cipei3wgYga1KP
2zwg4kzHC3DB2o4HEkjXHnxKXvXqqVW1R8nqOsdYgaEH87Zuje280V9fDZdBZxjbh2o2i2m/LLrp
zUbfvgVxor1YwCYKit5TyufWnWXzem/+hrgufwFxjRli21vfcMvlT+ohnl9myObfA7CNjaNO01NC
dT63Iy1O/pIFCYHLGaVUXGi1DqvEEg3V0xwE8pc0SKQjNu/OxckM0jpBVRGo0/ZdMPVo2EfFjNWm
9S3L8uWK9G1+KSoQZeaAUnMjpjoug03q4u17RC3c6dGu2kyYctE0IMxuCaZZIAVGBZ/ES+gH20ZS
X6Wg9YWkeRNDk9a3VHhCn30qLOljpAs/VKgyctweSfHu7iKD1hHvo5/X9+1BkJBDDlPAaN4SWs/S
GK31e6xxgZaFrhXUHd6F/97fQ3vRB7Q9z6E1CwTOdDvi2GdoPfEu9ippRIMoN41TGRGC7o/yEzmz
3alEODwYoBfDZN6e8FhEyaXneuvC+SukXdMr8gZiCgBxR07z2K5SmuEVDZXLlBbNGcRxf7KkSPts
BhPk1dhQfV0Ka39Z1sZtXIxnWtnR44xi4xUxQsXLKsq3kx5lz6i6/37DchVVXzFBK8gEb6HbWWoX
RSjaSjG9epDTKy0+GSO0sbWjUG58a0mEpxBH+4OQsrs05MgwnmGYgXC5HZR6+IIyy2J6VGYSKpg1
9tVlrR1kCHvHjkIlbCnalbzy5NtR9KWpGiUYTS+TzNKDtaRTFh0tr17K5LOmxe1jvMTWNS8G81OT
1dnB8HvVEIogq8AMygQrefh2/KAZaisTGD+dE6RWSMfIJdP4UoKMOHVBZH0ysngkCxgXWzRSqud6
Lx/8iN2ZXmFfIPm4HbfNT6GKgV4NVD/MSJXsOTDUc4fkhnP/ENwfxRI3R00DrzhROTc9QWnax74t
UAywhO6/fAt4OUwxoeUg6HQ7n1RtZgosLVtV6rEa6CXDCU1EXP7Dt4BlQe+IlBYo2+0omZYq+IYO
7M04CgnI+qcCNUT//iB7WxMQHnxBeE6rBvrtILJZdEgGEw2nqJBfMnOJnxeLREyYzeSsZLiPilOL
8ENdyq4F2uzgG/feqfS6+AX4M8Et3bL8A0NJsV/uDY5GZKAzlTQLPO+0x9ygNs2vnW4lX1QlnUob
UyVxsWMRx2PauWGtPvDiTC0b654qxGWnCH70AzU32xLKAX/FfjDodRQayqPSzHeEdYkDotJYMH31
RM2GU1ob1cv/c3Zmy3Ebadq+FYePBz3Yl4npPgCqwOKijbKktk4QapnGDiT25er/J2n3DAusvzDy
SUc7KDKRiUTmt7zLik9cHBgD/+sreSM7KY5XPnJ8xo+GV3Rfr6/3pTSFWJu+MTEYyH758xdhGKiM
RIxNQQxTQw8H4m4RPXArQNGcThk59bE3BivAqHH5eH3kS/eeJAnTUeQMgmGxGVnXG5uGOrfQGifv
W+wgDo2NMW/bfnQH9zFx1j1QpM1f3F5IL0fcbGCzcAG4qNxDaCkfaKN8x/J6PcH8CtZpVXa+yUvB
N94bYMCQ9YXXtiXsNe2QDvnALVtMSvXPsq3nxhfoeh+bDq2KhMjjYe1Qn60W5XNi994dfvbVYTbc
PBjc4TfQ9T9sEAi5nGtdsvtASoAnPl/x1sNhV6EJEsaovp2qyhzv/g9Zx4X3ejbK5gtex6SNY3mw
LogS3KAmboaoAtp0FbvufR4v6TtF/Qv5FBpsLggmilqk3cb5zNi7k+LJY9ao14lEYF0CWxY3ru/Y
1wJeLCAWGtisyIuTRTwfxsaXUKuBKlJc0scP1uAlxCtlg8u6hmd8rLmfW2yXw6WL2kNnLsZdjV/3
N/qP4zvNioq7JFeUYB2AXVx/sAuHJomARIWSPasUFc+fC7VYsx9rFGqS1W59DslOek6SKQ2qFZR5
SfPMULRwtIwvrtqOn66P/lpExkPSSa4JEgkw8tXNspQkIivNjCgkZcTU3cvi6U0SWaMIUvgbSPTh
b3jAoDp+1BqpnSJJ/YmfKopzv/aNhdMjmGEcz0lQDgpd4yNmTEUSZnVayG+Brwt768LceewLJx9k
WnJjSQoFGLk5f5xZt5RskhUnT5/eLNhZ3zVKM3z2igR5kRG9FIfCV6h2kb3DvbkQFNCOoFcMVR3I
yLa3mqsahbMBUQRqR8NvWjYPQTau7g77/sIozxBIvnRHKt9a55vCy4pstFfXCbUFr1bfc4XR+ZYp
Sv/663/9vSOhDtBS8vQ45bblZLVwWqPuRieMOq84qEqePCZZmwWWOTs3M2mPX3pR/vjDg8pmC+gi
oDASFHM+ObajELmGdYkZ6V3jr663vK897Utk6+1DLdbqe+vM9k5wcOFIp2wICVMWLNAV27Z58DRK
qT8lToh4dnxHwbV7xCq+9d1YM9BWpV7aaCJ623pgTubZ9t4iHyLC2qaJ2bl0r01H/HjCQJmMT59a
poS6bjFByeBGsdsZdlh4UXEy8ma4weG2OV5f7tc3J6PAc0WPD1wXNLvz5RaFmaR4l9khjnfFqSWe
OKAkckBRbyZJqfdEZPeG22zdzvC6nl1lh7CA7KBTRXv0RhC8qjNEBz0dfzxK5/Mn2aOjZiBE+fze
XwRBaaG0yqosdjgbor2Ze3qwhVCmne3z+sBhFBmgc0Zj9rjtMrWdbWDp0NmhHen5wYi6+cNoxAYQ
PIXxsER+cEAcBGs675EL5XqdBz4UGsFic+tTFKbhff76ilh4ZbEIOwQBrQRL0SGHZxbNbZo7414r
4vVQTA84BwsKcWhb2RQF8jgEkFaY1pN+CyMvulXnvMl2Dp0LM5ICQNhk0L0nptuEMtQMyhjSlRUW
iRLf52mmn0ZgRGHdOPXOaX1hKFi1NGokkhEW1uZyNYcEsYkqgdedKjXSeWsT4DziHUS97pWCLg4l
he2kVxnwrM17Srok7drJM8PKSutQmZDAjSd9utHgEe5sxgunNp5gtorrhQQEbOHYNNLaPllNM8QF
G55tHiH+mMTWW3VN8y9aq6k3lOzWnbd2oTPBMvIVmDCqIUFtKfOqRtKEO7WBji1JcDMhbTcL9xAV
jnk3FnmLDuZoPk6x/j3zjPRjbgAjxAsmDefV826S3NLuVrREDnZh9mHs5kUoulb1e8SMHpxo+nz9
1LuwRs9FMuJl3OMQOjv/bMhIIpLAlV5DabocdpwNYWCCRDu1ZZScrg924cwj76T9zNpInLTcGy/O
IHp0nov8kxniim7cE3pYN8qijOgcYoCyKOX0w6h/wizgPWS7SHOCsDwfbyrExCcMIjdagW22Gizn
0i3TnVld2NHPPCIMnaUsxfbjcbIxa0SRMoq9mI+2VyzHuFh75P45zq8voHzgzSFHIgtBneYREPAt
TBVH8qIyMoeq4NJq7yKvixElSPdC7Qtgf8SzOMUR4aaZTUv7fN2a0pktJFv1ELNi5U7x3Oixy2NB
Vwodk9xPTaU+uo2Yb3Efm5/Kul3Cajbn2xZ9iHe0aKx7z6YdaqVNvSK6UxToU2g53itp4g9OsnYB
oEj7vVUkS/ijC0RzmHKmrPny8Tmbg6w3mrq3hauHuUWRvRDRd9dt478yiJRyQQzUkBHh+fJozVoO
iCjrIX7eIxC5uvtqx031y/WpvP5YsEkmzUNbiiIRfffzUcwyzjPECCgto7Dn04dJgrXvSROAUaAS
ne45/11Icc4H1M8HVCZI3tlsO4hdKP3dUrQ1tcukfJrqPL1LHhK4ftowBqRnDlIvA5lYOichslDT
ryVOV7DBHe+x6+rm6KTUOMkhq5tOILB3fV1ef248Jm01WT6mobJt+Bnp2gDac5xwSfMmaAYCQTGp
gw8WwNh50RfoBoyFdgBFXM4rrpLzJcG3yAPDhf12GiOFCPWsPWh1rQVKk81hVAkq5ch336qi7g4o
NS2HMTeVwK6aaueMef3h8yCYG8hKLgndltpnemRoMD6cEEey8TRFaMsbi7dXPLpQtGYYmAS0AyDM
vMIoxdVadBHta7oOMXR/yEqnOEoGv3EbsitLoP6yINlY4EJ2L0BDoxCpaTvv99JUiVHhfkLPRExZ
/vzFJVFnCWkPPf8wiR0Tz9WkDgx1MH/4JCXQlyBj4AukFtsWoypcrZaGTGHaT84hWqbllFVOdby+
V2WIdn5eMwokXiSEpODHdv+oQzvDotElpc0BBOhq80lbnacpcUi6dQ3G05SXdzoxwE7oc+kjkTLn
ssQrtXvkg71YRCRl+6hoTBZxFc5931nRsYsKrMK1am+oS+cUpxOhNxBTxEmM86HwVDAUsfC+pmGu
DmNGR0vT0gxX5Z5L3TJ/PJF5TtFoEYGglQSc8/E0lK47ZZ6c0NaX+lYf0sIvxsTdCR0uzorzXX71
8gDezGrUFgncn6ksVI4b0DURpOFpdUrL6ZMxN8X76xvlmSL2aqfIRhylGsLH7QeeUvdLwAfy5QFq
OtZVMweRN+hgkJco1GMjvl2NkRYSlQjAq+l8p+MNCelDFKdyRo+XQLE/aGpv3qqZgWpEORaHXkl/
g4mov6GTpwH5teqT1mvirs/HX9cCeoWngU0Yo3J4V1WOcYT0EPtogcQHDSn2Q6+BQ4mzqALpvyY3
1yd8aX2pohGcSaqPuu1LG81giGWloqK0hR4WRR6FlB0YD04A7UdD28OUyhe2XWCONemtSR8Aqf/z
bZPTAFSjxLXDpa8rdPYHL3BYx0OCp0YQx4bwO+gxJzR37dNE/BXCPMEYYGqTd6k5uadmGA1fidcl
tFYMdYrBnIJFhUkydqXmo6U/vhkw/XmIuR/pm7jdnRe588m1x+kwrBLsOcXLrbN6bQAETK19DzXh
k2gj/JFx9jA6VGvt2vUZxbXrGdutzLrRFyO7r2e0Bf5DaG0fp23rhHkJgVIoa3dXZNx7K03GL9df
zqVj6+VabTa/0JqEPUaDqPP0xm/70vhs9Zb2rokyI2hQpL9BXs4KPEBTwfWRLxz+4LkQkvNIeSki
yG3z4tya49ozOyflWB6t5mGY0VbXiq47XR/lwukIOo4rHT1TeUZuQitQsnNuw24Ox6LH9rGwxCk1
6ofZmrudY+R1eoUd14uRNruuLA2kzouYYySOrcDQqwlLDEDaygrkyFGwzG1Vpf0riwh3ghhYBqlb
ZxMFPkffdBm3jlXNN5UnFHoG2R6e+dIiUo2nPSYbQNa2UJg0SSxMQaEwbwcUalSlQi9t0u96xdrD
zF0citNCAmjA8m6NjhOlTWNLKxyCzbw5NJ7+EbZvdupqUArXd8aF9gcpz4uhttFHWQxgdm07VGzL
eeM5iQi7qM4fTDhY4exF4qtSF79n7tz79tgkd6lLrDdUreM3hdreD5X9vQDwvxMT/X8ei/4HOnEX
qDv9WHlpX5Z8F0alqjeOhmnmYXFrXT+mtWr7LtwvZCnSaXknytVs/chqunt3MkV3aHDAONlLDfQM
naPmn3mvznvF0wspI9V32eQEHoyX1FY0CIErXv7IKzITG+mJJBT1fL96zlfNW98lCqgqVSOBMWG+
Jdl7Y5hPo568mSTiecjT94tQbm2t+lxbfbAY6tvOUYJpRYD2+ut9fbwQ7VG44+KBDYM42Pnx0tF+
7PXaWkME9aNbVN6GQEUHcGcTvb7b5Chk6NJnmCRRtrJeHGJupFoDYmRraHVJQzZQvIny6K02dnbg
qFA9f3RO3EaUrAEhwWt5VcERQ5RaEJX0cNCNJoRMWEBi7ZRP10d5Drs396dMP2C4ExFRedhMiiKR
s3YF5XFXUSKQAcO03HtWPB77tEf5Cz+qsNQ7cYpxPvHFWk8n7O2aA3FxcVxmYzoqWAYc83LJTkpR
mG+9IVsf7MkG+871eszsVfvyH9AxNFDwFnbtAtNrtXKmI7gW04cxtYdsvACNY8tS7UcfTCKItzJ8
y9ossZObdig19r4voqt99HXGQ6aaaLtHcx8oxqjfKHq5vk+8CtCll1L8KEvrlMOPCa8v8MVPHKQe
BG4kVSRN43zX4L87L1nm2WEisS1dW6JipMfmjRWZpZ8VK4K/rpIGpdQnVAv7qR2rEeJ5kftE9qM/
teoQttBYd7aXfK+v3jvFFKDk5J1cmOeP5SmgegqChbBLogdCouqjncfNx35EzFio6pOdOuJUQvkN
jRWFyuuL8vp7hUkmuZlcoQSJ2xqIPo15ZmeRHZIqLgctnVfMitI9f+jX3yujoARKvYhoFFXG8ykO
WjR1FL9ptNW481rRMD1US/HJhKdxzHrvx5FMDIdLHHhMh/xsC1GQVI0hbR07HJLIOUazkR4aHSXt
60t3oZHHMHhWmNSiyTy3ol9llxiaMtFgqvJ88JFRKgJK7l9WvfEOC///67QgudG21p0R1+hOu29c
xTokw/z5+oO8Xl0s5pGZRAoJhhrCruer2+qdZsfFpIfzUvxKsqoHlgIBOvYKF0ha1e/s19exAsPB
GeN9UvZHYe18uMYacUa2Kz00V0UZfApIgz8WZXKv27X5w42g87E2cST5Z4vqY04hMFLnB9sef3N0
5DT/wvq5VBGIigkmt+IiRR3lVmuDzFwWOKru4KlHYxH10Wl7clJn2auMXFpAC/K1XESA+6YMaV/c
XljyLhIwrIWzI3q/Rq/uHWFkdewsbT5en9qloSjgqRRIqGnTfTgfqlJLFCXQ9gKeUKnHIQVCpvYu
1mtOlO8MdWkX2nJaHCJQJbftT3R9IZDjCkGqaZrvjFqIO2R+xTEGBngfiarZ2YZyV58fm9zFFEVg
qEhy5hbjx3G95ElaM7VVpSQ4UdY7pli/kvH15TFSm/KgwEo8zIW39wW8PjQZWqdHABOX+GPrQwng
PNW7uNBCjO7bmxoHE7/C4GZnQS+PwveMzBHqe9uyz9orS6O5qYabr2YG/UCFCe2DPX+zSzuEHiip
ILJDkNs2O0QMrUC+lNcmXQFgeS0r1p0CExmzaXcmdGmHAMrh5iVxArGy+ZiR0tZgljVaqGZd4Wfx
bB/aZNAPMZm/30Mi3kkNL8QfwIM1bNWQ8bKQnJJzf/GhSZTeOinIXBdan75XXASDTDW2/BxPhmPJ
Bkp8Az3xg+1F+klt1PXW1JsmaCunC6JJVDs79vX8eRxyH2RkpKjbtnUSdaSpNLXVkEqSfVxqdwDF
l2PqBm30CN3q249+++fDba6FSq21kSMI38POhQKlNmk4cV+GsIx/uT7S651KvM+HLxVjiMu2B1qH
kkJZVowk9T5uvCaajoVWNTvWM693Kq1Ebh7qrWSQMNPO36bbVUjs1t6K2FxX3RKSx2EF/POW0tte
i/kZIX9+uIBEQ34I/VhgQbSgzsfyqqaMyTbVcBi6yAgmdY6+rpVuGYdmQvnHH5Uuyg9TEa1EZbiq
32cATUUYt3Uy3PFPpvhYd3qi3ChRLkaECZX2wzK7xq+jmRlNsNbOekjw7HvbJNNQYaCyggXu7b5F
pbZK3e5RV4bvVjaKT3iFZZofiWH9kq1RO/l9O0CJTEZFp0ORTUXxLnEn8oBSyxoN/V+FZclboK+z
U39Si0mD72ZM5lerGziDZ9lvOfzo67fJ54GiUDeQzPXNEYKrEz1Te1TDuSv7m3ZOVXLUJPn1+igX
ZLM4c2U9k44FRZGt+kFCcAoVDQ35aFbo+6ZT8raq1hYBPVQRsgdLLEoGz6GysgNWZg0UU3fs33vZ
YFBzjYzlIVWs6T4fov5dv+YRzEBwVnuJqTzDzjcO+4aSl2ysYPe0BV+skJ6KVmg9FeUZbXlbJAH9
DxfN4cld58Ncm8rqW4ruqjfNWGDXGUUekN6usK2JOshk9gcPXOg9JZHom9W1aSnNsfriVtiRUZ4c
rydGyPrGANuQdkerc5AJNRqRfqNRPHo3cWoxQIKI7Op3Bs6RULJciJk12KvKJ5mpNB8IgmgCs6uj
k9FTBYT5rOtvofmsD6nTOY+qOeNApjZ91R0iB8cwH7WypApQmxyOmo5YSaBFljf7Wa2OsLtGvXtY
MlEEGXxVmMJlXn3rrApz105VtF9TApQ3aY3jymkpF6o3KMzrRxft9xrICEj1IMrQI/a7pDXnQ+Fa
w/hgeGVHxmUk6KUktCOpBFOWv76hXgcQIHEIwEAtgGgyt9DGSc1Tfa7yJTRmu7qXnNaDMSXl27ZX
ALSUXgIZvKve2fm8Jzz7+rxkZPAZVBBJHF4xLXBLpQ3s0ZpvLXU86cBSD4ZbjTt78cIoZI0G7irc
fA6qFednGEGmqUwZRZJ+yCakZFesD8zZ/mGAKKYV8tuX7EsCv82prFmNgzBfv4Zx3af3NhixILVL
9y/M5eUom9Ahb6CKG227Qi5qhkPZLHXoGfC5ru+I1zcMcwH0QazAgqEgcb5ik5tPCspXrFheNX7d
poZv5tUaxJxwO8njs+Xg5qAASAdWkDPTIG/b1K2bojXGZtHBdZgDxYVkLosvLVlVe1co+sqJoBTN
QzercXWv5C2s6cSY8JmJ1aVW/MxQXPvYr2b/TYhkfPBcM4luzGhpPnnUvZOgFQrcNwEpEC2vxlN8
r10HTPvqSn/bR3BmD2OjZXtV5AtfFLtNVhKk8QJ4t/P1y3MMohaqo+Hi5u7dMvUxbZxOEmtVvQoq
t1OOSrlQkU8S54fvIImqY2AwVgQxWyJWUU0ZjjgZry421UORQY+nhKz+lVEkYlCC3VxSxfMJxuB6
nXRxl5BEiDqrVU4HxYj20ovXcaIkBpCv/RuZcj5Kq7YlJEYTCsBiJJ9Xa+xvwCkWNzUCQEHpITx3
fdtf4FhS4aNRI6sY4AW3gem02kU70IsNS5DP90Wvj3WgpeuX2IgQ3ubj9mdBNOwtmvUZtpT3Hhd5
ceOAlfQNd6we22rtbtU6HrECw7tBGVXk39IaTNOkNyezbYjARfab2avJJ+hD1c4R9Hq95OnDaUoF
BNjCtpNsd8IZ1Macw9bUpnBqq/whWVL7Y2TNOsa+g70TWF8ArcjOFpxDhClRfjA35wTBzRih7DKj
+eSB4M7S+C5Nuuhu1tVP9mxkISIlEEjQPDyRc5SBVpvDm1QYn66/t0vPQcNGBt2yU09V83yjNEuU
2ercTwBWK/FPYFsF5CC6f+9rEbe/KwpFGUACU1kdjWZaPlSa0zr4wTnfKnMq96QqXh+e5HakxfCg
UcInqDh/mLlILbbGs5o3PUWjdYYHC6G5Q7kU+g/fBsCFKGlwa0tEubW5c5wswTSqYKhxnOKv46IM
hw74zk6+cWl5qV5TDyI2kNzyzfLig+XZo11MIQXuXxDViYJipFu7rAjGzMXD2lt3szOZgaKPt1af
/Ytywx4Q7kIKS6pIUkVaRWwNKPp8VfXFcsZiSdjWORpKFjsJj0U9fleYRuNT26tpAnhGOFdDGfTT
0t1FGV4OdRr3QZmO5s5JITf2+aXF01CxortD94W0+vxpckHpY1SsMSxT23gUnVgP01DHO2zCCzsJ
jXfU1GTPk2r95hrRGhd6RMcoSqM3CPHH3cd+tYfMVxWj25nRq66LpCzKYpuUJCV13dZypglKOPF0
A52tbPAa9cr0SyGM5XdbTxMi5rhda99GQnkgZBUDavn4z+hlOZhHuM8ZuVxT5ybAvXgt/SE2ps9t
NWrKHW6CWYtSQlERwcJk+VC7av3ooPDzWzHW2DtVGOJmo8qWwfnL3kuWtlexnBY1OI4n2e4AnHv+
plRRKSa6YZjYADY7knW6v85IM38fKgMbvj5xPxSRVXx1lTy+NevJeWMKRfjIONM8SpG5FubY3rel
oy9+lqsek9KcE/BbENIJnPLrB9l2W8mHpQxKhQa4kQQMnD9sK4RiR/PQhJNZOUGyrg5Ry7TuRHfb
a4JR2EuImFC0Rj5q27SPnFYKBGRNCGgMluhAjlMkovajdPlaASS5PqdXYE85HPVdiGVg8CUK7nxS
BGNun0hUE/LF363Y7sO1ITTRNEXcGe1cnNzV6sBUNsYHc07Mk6piauqVmXLqrOZfWTtxm+pxd/Rq
eB7dXDr35azeeoOy7J1zF5Zfp6ssMb3oeNP/P3/SAoBdMhKNhnViJ2+dpUkfjCLxPui93d5qSk1z
qDeiFiOKtn6Ejrk8Zk4ti/4LEJXMzIQerF1tfFg9c08V/dKjcQBTLyO7oAyzOXCqBTt0S5RNOOPS
DovPSMK8jvdsHS58LIQ/jAKvgPrStoDhNCqOMJHAh3ppi7eos3dvsJkagyGtrDciquw3yNDmxwRd
3Z0c9BUelF2CkwAuSuDNAYNvmVdRqSO+h9VJWFjl59KuPT82VHRY2lwdPs44hL2NOvivZhf9KnIb
ceZ8nnbe//a4RUeSmr3qUkiHUkSF5fz14+Fs6ZNjjOG44kKetnZ317SUrlDS2FMXvziUbFRJxSIJ
vD4fCglUJe1dZNbW3H3q8sW4Xer0i12KPR7Eq3WVk7JJBkiuyAiQhj0fCanwuhROOYZNhA+pmuDK
4+S58dFe2vjY5Ci1zKjmHaKpaH/J1Wo9msYPcwl4BpJiGZl5hPLG9mqxY1ZbG70hXF1AF0Za9lwW
/d7heWFNZertmlRfVXySN2uaWasHbzIaYLpWOTjKLgrIkIb7kuT/cP1MuzQUnCyLdaWeTof1fFGT
DjSeU9sD0JOCk8yMi7u6Xpq7edrTwtt+kXLpgITyXVAshyS92ZOrZcxTEtNvTxy1CmKFNsvgWvmp
xTXbN1aje8S8tw8BCe2ZZL7yDZNDoydFpZmrgrbZZpL4tRntJNohjNNlwDPM0HxLDHDqvbj1tWSt
KNQmVfOxS2Tyra439gDwbNBacb8knjhFOsktn5sVGkaZY29orr80UZXtJD2X3oU0YJdAGwm1kT9/
2dughREl4ElDdQKRYKNQf9PGYjyCFbZ2Xvv2EAYgIDHWxBIcEbTxN1kvofwy4C3fhF4v1GAxCYiG
Kdq7MJ+VP14GlwxjURejbirhbvByz2dEwRN8RFzLKvqcJ8e69cTXCGD5Cm870+7orzdVkOeWF/9a
LXqr+dSysxRNTWOKkMG1jUPS5EuJSp6RH9Ui0W+mKdZ632oGmCRihMLul3UxQlSjxj4DD8V1xVdK
p1Lg3nbpl96KyIoyhP7f1xmFZsrrvQXWKmvTLijsyv2Nv6E+WebQfxKmEceHbOzGirYqHDif3cRB
0ynq58Hqe8KKzEoAm5qzkh31srXK0IssxDvcShs+WKOGta6uzqPmK1pa3zfK2oZdVVpBw1t4KIcO
w0B6BXEWpNDqhF/yObzrzRFTj+sf9TYsYtkRTJV3v2R2vj7+vcyczMwSYVGP80E1cnEzeT4+TEJL
nZ2x5Fm0ecWEX5TvSdYBUtmbV4xGyAI0uxQhENf2UHp6dEDGNwdaQ4taOEp0QPNz73Z/1v86HxWK
mo33qqwQEfdtgohBQPEE2p0yw04BHpqaRX4o7VYaj4+r985qCm+gKThlYH0jfozCYat+t5wEL+l1
gZeS2kv0FRGedToudrq8bYa8tm7Muu+S0NRRuI3ayM5pTBWrOM5o5i+3ttemjwtE3dFXEljcx7Tp
I92v8HY4Rl6CVppBfj4HSmbM+AiR/OkH2rRw7J2yj2FFEzEOoTPFaY5QhKaiPs/+z33Mweb1OLmp
sdy2+bx8V81ypLdk17emtLVcVKywGMYcflH4qHGSX0ev5l6wYJlc3znP/dOzhfUIzPhKEODjiiWC
PP9iq6ZXS0V0OfUOXmemZPRNy2FY36eryEtIJXXu62prVHxDedKf+l4YPRWzXvm6FshS3arrWD8Z
w5qCb6NU6g9liU7TkmSO40fNODwOQIffqdrYHL1u7fqjqUW2doPiFetUjkY+weaW9g1TtdTl++vT
e5V7cwyxWaQVjAEAkBdwPr0kGYw+H9o07PHDhpw0msN6MA2leR8tnuLgFZl6IsiVhHuigDXXHsZZ
eEUgZshjx9o1NSrVUf1HyPif3+f/ip84WYolrqvuH//Nf3+vxQLwNuk3//mPN+n3tu7q3/v/lr/2
P//s/Jf+8W58avuhffrpzTfR/RQO1W/f+rSutr9z9icY6c8nOXzrv539x7ECaLh8GJ7a5fGJnLR/
Ho5nlv/y//rDn56e/8ovi3j6+8/f6wEhJv5azGP9/OePbn/7+8/PgPH/fPn3//zh228lv/dxePqe
UrT742/9zy88fet6ftf8G8gMOhLSRUm3QGj9/NP0JH+iqX+TsA0qdrBoaFjLul2FlG3y959t72+o
ToDkICSjRw/N9OefoMjKH1nW38jiiOGQ9mNfoUH3878f7Oxl/e/L+4liy3vcafru7z+fBza4EfMA
QCEhLfPxSVuz8z2F5V9SeZNH0UjMy7EXg/OhyGEumcmqn8pWw80mq+1jp6J0vPO5ysP1f7/WP4am
SI5cCDuPZHvTQ9HLuPG6XEAjbF3NL3VTvEmxrDy4Qqt+KKX491DSZYY7XcKBz2eJNGqi6Wtl4WEE
HrnM5xWyomioDHP+Xv9Kz4OTP4ZC6R/MNiQiwH6bw12LIXwbHbPS0sS8mwZQjGZjLjvklkuvjV6h
FBXnDoFDdD6hoYyh6YgaE+XVxpvEgDI0Lqq4G+ip36LQO9Y+EtjGsRoy3Gquz/D80vxzhlSmZLcQ
fZRtS3lodLvIMhSUG6XvKn8w2+q2VIsagVlDCeopdQCrgLO+Puql3ULtSJbGGBf80fmMvWISU2sz
Kl7GC7qyywwTFHqWaPM97L18RZuNiUMI+ZHkmsIY3ETcbq+li1baZtDosGH9djCM0LYT54PNBXcw
keo4JC5O3Z7bzm8i0RnH61O9sIXYOPI8AMhJV2fzcqs0yTS34OWOc5vd67XXIxfSGr21M855pPX8
IhmHmiZQUUIuazPOqA7kEFkGS2Ut1lvEZlWfNl73IKoEC946cU/X53XhFaJQTZ9ZVjc5vrbrqsw5
JlUIZqMVZJzsmIoSCMflk9VjwPkXhgJhh5oNJH2ypvPdUtBhN4RL9DpPzXcAEM5N7Bb9h8TK9Z2R
Lm0WoJNg5LF2tnhh5yNFY+Z1rZWyiIsrjo6RaWmAY5n2hsyi+4US2ewGkyWSzyoe4Q8otZWH61O9
8DlCwMCrB1YrJeNtVg+lSMsUPbGCROjKL140pOTbyXLb9OX8aQBrdXAjr9h5lRfOH3YoCE7yYfLi
LXS9nhdB2Z/1RZbbxsy6TjA/MqwwxmfqLhfKcDO0nhVK2PPv16d7aRPRjOQIIOmn1bQ5X8sxnYe+
cM2A3u7qF9pg3SCkah0QJd/jnV6cpGwekwNSztjuV62Dh8cNCNbR9uoDIgDZ7WzP2r9EN9pvymFJ
34+F4kEQEKa5d41cmCanD2BS+D+werc6gphfZLEqLDOokqw4dXqaHTqNml+q1bu1KblFN+cdhXny
QejmlN225x3CRE5OU8IM4tZNDl5TYDterUPIVYpS6VI8FFFK8to19kejrNWjljm/KbC0b6+/2U2N
7Pk8Qj+FG41uGnL/W91kQEzjuCY8R2LMbOco+TQ6FYlKEsf+Khr1kOHhFWDb+zWbyP6VQX26/gQX
DkRCNB4EWjPE0S0+sx8qbM8SE61r6HSHGVrbvZEPSWibcxXmRrsnXXjpJUOcIpOQASLljPOzQ1Sr
N5oWHbseGUUESIVxULHyPMaqsmcFdeGYMglDiRT+UM+Xj/KiPLOOSqtSTjCDIirioHZGV/dNbZk+
2tPQ3kYQcE6NM4onR0zFuxZfpJ1j8sJUMZmWkm3SngNkzvn4y6irXaUU7DGLzuBgKvZp4ZQKFHVp
bq6/xQtTBfNGXCzLQ+zbzQkhBNw5VUEvgaKh+g5/4vTgRKPwsynpwiI29YAmbnzMTdzbRJ7sEeMu
3N4vh98CkES7KnG9KAZXttyysZqHTbfUO6f++VZ9jtSx/tGIhahGUi/fbB3VXiaRLIY4VoWGl7Ve
2l8cJzYONRLxxyi38x3s8sXxKMvIpiTXzVaHBhWaXkf3XRztCl88r+2QMRcVr3NKv3mJG+9M7/wd
Pk9PVlupJMqUF4z2+XZRdboAmTP0R1V0qp/peRyuq/4tR1c77EZVuzc9UR/sYYgPCXH2zu12fqX+
OTq3m0R3kmht2cLKoKldihjTMbK0ntNoQYNFpw2B8GR7TIGwHlurM3bS+0uDyiSRnavTeHyuA7/4
QuF3Kouu4RcFeBQhm2oqjmpnZkdPXfPfHTfLPzjrsKeXdH7FPc/Uw7tK4pSwzgJ0c77OEXKKbp6j
RKc0FnVNClOnVEBYVJvVSf3eqSlLxvDy4lUYO4t8YUdJaBv9JgInONny0V7MFxJjv5Tz2B4pLyVB
ryjxQy88L1BHRzvqzbpn/35pqlLmmXiQCdNYOx/PSfos0/WpPWrqIII5jZ07x5oaqiO2/VAA38iC
3lDaR/Tb9Z3c5eJUHaKWZ11OlKbPh0bNrXQimu7HxZmye6dCWiXp+/nzwEMcM7iSO0u7qRT98Vo1
qkUwUaUM8hZ9po74QlSx2R6FMDAnKm3rKOxkRbXAWsWn2rEbNxC6o+LziVvcU1K53vss4kY3wCUf
tXFy9gLGDXjlj0eijEKVAQCA9cqfJlcA5Kxr1x4d9DT4vtzQi6kzxBmtqN7Tc6x0dPshiw3jiJor
WN5pMkJghHtY1/OL6I/nkEbdqDhSLSR6PX8XTloa5liY3XEeTNpT3rLe5VPsHjS7TnfOzPOb4I+h
gANR2YHVIEkm50Oh3asm04gWfBk73htz0uubMRL9P69fd5c2l2Tj0HKRlextKUDjpkvgifXH/8fZ
ee3KbSxr+IkIMIdbhplZSVlblm4IWbaZc+bTn6+1D7DXcIghlg0bECAYNc1O1VV/cFqlQEfSgQ0s
L8pXeTAHf5bL9G2p6f8PC6V7GtOIVFEFuB4WSvaNlchNH8xtXp6GVZ4faSVPD5OWvk0z5L+hwMHw
Dx6WKov5OhQe03TcByYrzxtEn2SrvKwlIjN6NDh+tPTN6f633FscUJ0V1CQpE934NHbtUkyVZnZB
047TabCM/lKb1FRDNXwbNvX/h0bhDfKAUA3cQjf1WaZ6Esd90Fem6nfGWn6pOjsDSBWpLpIkmoed
YRTjUhMeij7tHYXQxNAHhmdL/WibDNa2ZdI36AIbEuhD56x6MCfYVCzWCFEAEuWXBLXnXwsgwkuc
r458gYObnaS+smKMpvPwfR8DqSzmyLKfaCAUlatLcfigK33rmbm1HGnz7KQDPMJo9JqsBnbU5uxG
DTdsVGfogqnMlBfHnp9nTVY+OGUZv0cnengvJ5L2E++D8qRhWPj24xQMIQUvMOsgZ1iL18sQU6mF
QmbI2YXWNSCdITSDsUmRzUE801RACHUAOyWkgn/iXIw58jD0NNYAOZ3xC2u/0hPX/nN/pd5+ES5P
3t0ioydd+H3cvro99bpuxt7K6iC0w/5koZgLqsvqH1djUn808qJ9zdTc/li03fJxqZMjPNftChJ3
N10I+vwC8bkp5Yx6rU1O1VHwMKzGMxq6JHwh7azipPvYVBW+6HkXuWgqlQdbdPNKFBsHGgunN91B
nOnI0K4nY6WOYumDRGhhjVcb3XrmwpK1c1NH9T+WtJoPnTlFT0K6A/+i0VTfK4k8fb3//W9PClTT
caoERiFEErbIkdgKlbWiyRMghWX5eq4q7FQlfW8t1fLwb0IJnrroGN6wx9nFVdWHhMrA1//ZSq0R
hF0LppXdaB5cWXvzalJJAk1MHxbOwfXHnWhna6k21gEEu25103Aqc0/rTQvitr3+WgugcE0zWzMZ
mkOj9P5I9xY11yUnMFp/kMc3N8ucFt2SOXEdtFmsPoVmbHsJBmIeTCM67WooXXjFShf81OInvVQO
uN1i4fyvDPLfhYXGI2J74OO4TDeZQYqAitWreR2kg12+A7swkR7FANBXQ0ZHC3/SN6eFNLjRiaMe
inI6XMLrjz0uY4/3oVQghdFGFzh5o5d3s6F4CENgGhUpcPDuf+DbNwYRBVZcnKRC4eE6Yqgh3ZiE
ThGMFJf8gQv7ZUnRmKlhFT6lNQXg0cmOWCx7OxbhA665/yIptl32sapTWx0zCOyYSZ81LFdeZq1D
JBeV8Y8SyimPjTPmij9FY+enVZ+9M/t4+uv+0Hc2LDcd4m6UamkjbGs7na2WiKf2VdCCWfhzUcbi
rFlzcVKNtj04G3YWEvczHSB6awLBtvnKq6yIZdo2wZgN0d+d6pSPZagKjyhaskaXwqa5P7a9Lyxy
TN41osajbUnTXa5W0WKXTUANeDQwdcEngbJv9iU0pHBx5VwffzScpXWQUAM6dwZSfb4W4VQX3P8l
O1+Z3jSiGqIwrAHMul5g/M0oISTWBJzdqH7nTksPbKbxDJqN2uL9YDurmaFCvTUsSmg3wvWrDUYU
A5oG3d3eeKFXr31YzQmtFsf5yOEfBSNyrQe5gJi7zSGBuRRNE+Edjjy9+E2v7l3UcZUpWRgg7mbK
BwwpQ5+Tu/h1f2Q7xzBlHWKIZzk1bvH3r6KkFb/cWIw6GBxkjJdeyx7DDNDPapGOedrE37kYLOT1
ebXj9F8sX9JfTgi6T0Kz5Do41FnUcWaLfBs19+eiTkZvhGAye6U+K2cT4fAjYZ6diRQcJvYntXZW
8Ha4/WhVWHfVgW0Vg1v38ILt2Jq+o+b7l9yNCZa50IvfvlTZmuDVIAhT29c3l00+yqtcLJT/aiuZ
H8B52O/6aS0/1bph/3F/OncOBFYn/BzwtLQStsU6re6UWsos8kcN3EaNNLJbhoX0hP1R4UZmVR5k
DDv3qCD7InyBOhel9M0uZK6s1LbzLlCRVgURzcbgMbpYXqLFpt+j1PzcKi2qtpzHc7Aui3VQy9r/
AXAmaFGLdbTJ0YzRirnI+AHDGpY/WmCBz8ikZGDNhuK5dvTENWY7cofSqv5IW/Xb2z83oEmKHzRR
hfLX9QJOB1QSp6HrAjIM5INCu4ndrqYtPY4qMppGW5zvB7ytt4i+JjhtAWTgD1tZE6sQrEojd3wb
/+dLktWpF82zgm/I/KVMS+1hRGXHW9CncWepSP8jcMcelNsaj1B7PEBi3hxR/Bh6unAK4MQAN9nk
5nI2NYOj4zqTNFP/0s6p4S82fkX3x7wXhWcix6DweOTNfP2RQycrl2wybR/H1fWU9unqNmN71Ju6
uU+E5jOeThDqeHnJ2/ukYozqGqmqP5fgE4ulLR6U1phcJGijy/0B3YaC9irEBhFQEl9uc+zVkcXR
hqqS3zpR+X1iZ3y1l87ypiY5EnDbCSWUI+jVkmkLFsj1t3PmAsSuvah+EyIv6tZSMvSuhj9470HI
X9KDk+7m+KFgT9tH9EyBjdGnvg5ntLaNEaKu+e1i/ikV4RgYEzyQdrRogBTTkYTXzeYnEt0z8Vqn
hMIJdB1OyZZIWzEiousSx35Sms27NC379/JkjC9y1XWPAH+K2A+7eL2MbSvpR9tRRLi6pMVYmUaE
4rBCpXV7/QusuqqNREfJZeSARWEWkN6CWPmsf4tHe0jRF2i1b3q66nTCimYET9mkAHXHWSlgCkJs
O1IhFBfYzQ/iSQUgHggY5cfrHzTVzZopeaH5UI71H3aNzgLars0HNco/LVK3fgZF0v8dz4rx1icG
JzDuAVSAwY5TJBRz9SqRKDqzkyCTwUCukuVxyjVcieWof0pNTTqla3fEvr8t8xIQQjI+y4DB6Wtu
AjrDqg3zYK4+ZTQKJq0CWsYr1pbdmyNSiKqCUfO8nMNJHf2FHk/n0kbKJU9Ow/afUVap7r15X/OL
QIJA14E5uRWDWRTseEtOaF9dlvQBK5Xaq+XFCdjl/UGo2zxcwGm45plmyu/cf9efW1VLpY1kKMca
3bkgteMxQEt/fFpGvTzBlI4RagGgva7T4idjn3rhggLy/fHu7HayU9DM+IVT597OwCihoTiW2uIP
ltI8VKGCJ3uoJ0Hd8LDGJTc6OF12tjuVRFr2iOAgGbhFESVdPiVmZsi+hsm9axlx86JIjfTY2aX0
t9JpWhPoktN8BCgChH0ltT3SL9sZMaAFke5QkaY8p11/9TRMqKauLHJqYtmjKveqO4fd+rWc1RUv
A6dKDj7xznY2eXJQo6AeA1p9s8inQs0WJwwVP5PkKX5EiDV+1AopMzw0ZJvWoxFkN25Z4f4KPA51
wYN1tvPJeXpwg8DawLgKBOjVro5TA5SAHcu+ZKP3I2M9srowxcxzjVSWgRKs1X7OaxXnS3VcPei6
/+KuJMFASJ/nAbCC7QfQ87QFmdjCtp0G1U0HZF0qBYEZ+HCTf3857+RWgo8GeZROAznANpecIyx0
nNqGZ4zobuRn9aoFE2v/2Y7b0I3SzPrelVrr27FkXzK0l3VyLMV4t7RW60/YfR84J91OPlcaFEBQ
iAbZwu8z4NWRulDmU0ZaeL6hR/VLlJjzhYy2dYdxzR9LzJW9IW7HM7Xpo09xm3JRmaLcy+VGFw3J
nOtpzzRyary0DH/u9ORi5cb4KLElD7Cyt7uJFEjAjsXqgs24OcOShdZ2negGCi26+hlzUfWcNrHu
oxOl+whL5tHBar7NhghHyorcm9Cw2DZmpbgD7Yzxrj+uWeGXIXQCTUMvg5muT/cX024oansOUBQT
tZPNF5zywZbsvDR9LmPFw5CVfYPznWfP1tGxuPsZyT44kBwN1MQmB1mjNkEDOURoKdOe5yGNEHLO
tWC0Mb1C6T05OIX3ViW5nSBuokhF1eB6bciqhGqGwutOXZr6C4Dg/MTWrb1e7dJP9SrFbqFo4bky
y7fZ2lE2/Z0yU+tia6Kru8UfrnRTS22c+KaJ0npjrWWALmP5BTh6fqFfctSN2f2wQtMBwiZg4G0z
HW/vcImog/kOrc2LZU7FFycyeNflYflgJnX71/01c3vYUlgTmx1Uj9Bl2hy2aYFIlZIRb8Lp7owx
Q+LGi9E+Tys2U5GTmeh91aZnt0720CO3d7Bk94ZL4/O335QgBW+2Yz/X0MeQqPLVenEuIV4tZyBN
eCn3jv64ztFRf1xsgetUVbiWoCSJR4qQ5d+s23qZMj0aW9PPwrR9yelhf5Y6UyN37NGj6nrrFJnR
UX68G5SnHDwHpMQpWVyvXm1FPMmwK9MHcak/OhG83zgleartJbzgF9acp7o/8krfm1iMdQUog5ef
am/fKXOqOc1UGn5nhxVkbiWB8QYmRYdVOZr/ZHIE5VpWkgxwTFLKrt5a8Zf7a2tvcgEAUirlFuUu
3yQSfbxMax+rhi+HiHdUszYGeJCEwuuh94ehP3oZ7cWjDsWrjGuEYvjmlHBmO88LSou+pGowtYpU
wcV4qL4rIOs1FxGT7M/7A9w5cCl7gRMQNQJU+cQPenVZZrlcV8Wgaf7UKRoX45KcDFJeRFiHX/cj
7QxN0Jqpt1P24SLZrNu0z4pcqVbLr4FZp135s1qNJEiStPBSHLgPMsCdaGCuQVyTlQDa2orLVlku
zWsiW74s1PwGjZKENWiK32QzJsl9PB4kHbfxOIGgyIDTF3UDZ5Pitk0YF6aURMG8KPkJE5jEm1Js
l4sUYZ85HMeDJOA3I+b6GMB0gCYYDXdKiNbWgKHOR3vVZB4LLdzWX7Oe2L9sjL0/FtMoY6eo6T+K
vB4/xHEaPST10GRnvMDik1wk0zOtCJlGQwlJ1Q7tbySwvHfvz7aYze3P43WDVAEaKajubvauo0n0
xMs49E01N1F04lGnLvn0cD/K3ldnp2BBS81W5PvXq7eDgAoXYwn9BK+DM3LxyYNVWF8Ky+keeqk/
WMG3hyAtOS4YpBrRcqKNch1No/dH5tiFfjZ3o6cCLfecsNJcJNfmU2xYRQBX6whHertBKQmRNzDL
/yU7XwfVtbRLY3ONAl3OZU9ZUWhKs0g/kWa8uV0j/PnIumhr0KIia7gOVY3Oqth1x7s4j+fHPrIs
VzebKljzOnOzSW6e1grb4ftTuDM+5OwQ3aU5JiAvm42TzvFM181MgNkZYFvkYgCyag2fi77vD/rH
e6HoLSL5xbcEJLIJ1RR2FGew7SmoK9o/dWg2pWvCFWAr6HjG3x/X3gbFy4BbA+Fe8YfNDuDlZ07T
VCaBVc7V37U5tu+naR1yb6RHdZYLDd66qS+xN8OF/SUPuBl0JUxPf6oWsAo9V40z6cPXJZrilwZ8
TXD/B278QUReCDICND3nPw84Sp2b6c5zYQwsxcE8LnnltoqWPCYYDb5PE0NOvQ6vTjeZC/XDOqn1
O5Rkk5cOHvy5aTr1pdGq5b2TOhH4CjCps9yGnZuW7fBeleLyOybnmuqSNdDLbKQj9+mNkP7vny6a
X5AhKKXTANvsRHQqK7MI+zgY5PJzVcv5g9IgYghNKvZKCwhQXHT9ORtq1Z2srD9DnJYgJwz2u7xU
owDMSH3wNW9OIs46uIT0AumkCz2I648pMGLlBKvfSycrfojKrEONVKeCmDmd9smQw+J0f/r2ArJd
hDYR3XJekdcBw76spGGWdI8SvH5R4057rAd19q28rB7qMT5azzebB64bYf4rsoFam/j7V4mC1ayD
buBr4unJNJ0a6CrAE8AjrJM9+/eHdvNUEg0/SnSAXLh5SIOuQ5H0SulogF0fp8Zo3Y4q0T+KArOQ
wuhAzz6TLw5iJT7etUfqXjujRMaDVwQPXvCg2/xL4jHWFXWje7M02AE0LYRW6Vt7uj4Mn+6P8ia7
JQL7jzIgLpKIIIvb5tUH1fq0pRQF4cJMpjVAoNiiQhHOfl1YK0rEU+fnxVJ9ihHh8u3o0Ij3thBM
fETw2UIwBugTbRZQTERwQynxofT4XSgPiYswTHqpLTOV3Zr+eeKzj8LulCiT8gXBkOUls+rmEmXh
kUn5TbogfgygHiiVFDZoa19/jBoUhGJFsF8iFT3YpsZupezK7u2blGSBZYVwEtXmLWdLbuJRDa1K
98Dyj6fBKREwA7To2vXo+FmlHT0Nd0fFWw0xPjouN8baCwQRawbG7Gl0FB6mMiqfBwTevPsL6SYt
Ed+OR4MAuXEiblNPZSqAiUydjomHFv6F+SPPwMQs/8xomkgeYHn9wwLi6IDgvHP+AL/lhY+uKRx1
ffMySkn+FH2xNC9RevOPTi2L2TXMWj5hKKWkQa+1R7Wh/YhsFmp7wslps0ZatRnxhYW304zr5BZ6
hWhL1ORuoa0g1NNDVdXb2UOCgYoJUBnKJlTrr9dkoVoZDuzEUwdVOhup3T/QbjQOzvHb2SMKPUaQ
Kg5515ZIozthhLeiIEOtUfZebe000FpneTfVQw5wc5EctLjlzjjAEd5+TJIujdcRO4EDaIul4xXE
nh7YCjp0wssQtulFlzF9SrDKejLsfD4Y5u2ZTjzUbsm+cJxBEur6Y9J1L5y6cwBN93oZ6NZcPgxY
TASOMpMhhdRMK8Pu3KrQj4htOwcdoSGV2GIqwett1s0SoWoNjlrzDDUL/aifLG/uDTUQRjH+AibZ
jZSxPRXDPPlGoc74zEnaJ9kAu3t/o95eLhiyInsiNLfYq9sTtx/BPJkph5ykjFkQNk3syUpvPZrG
cpRV700v64qyPNkdAg6bw71LoklSQ1QjoqE3fKvGzbZVFumC7jcqgV0/HWS7u/HQRYf7T4HztxrH
68usyzVlAjPKcmJhBZFU8AEHM38emFUYst2RBOHepwQ4ws5EfQshgM2cDuZk8lxAxCGz5cFV5DT3
l9geg0FRj5rze8eA4G1T+oYJCtbheuUmnZSZWkmo1oqGwCGx87XSPkJY7X1AsAsUEElpqQ5v9kc0
LVEcNlh2T3B83TDOTTT5l9Brw/RPa7SUN98ZQiqNtUhvikRn27MJaXqqNRI9Xt91SIfPqXLOs1KC
7dl2jx3Mbq9TSvNgkdxmPJTxGJuwJabCv5UFU2qshy2r170wUkBHS6kzfJiXebjI1sQDpKzm9oMt
NcV/9AzJyzmT5z/ub0AxVVdFCbJKiMOkGNyXsLfFWfwq5ULNBYNuMGDekiyxn8v4txdDk5wVyXG+
8N6tecyUji+Z9fTxfuS96aVWS4LDdYm66mZ6tbkrK3Pie9t53Zw6vceOIqmSsxP1vTt02ujfj/eb
Zb8dKi1fZBwUIWy49b4oc0POTDliQ3bOFLtqVJqwJaPB/muyefj6aoHbMAIhoVn4phYZsrsUSfkO
fbHqDwXxudnVi7rWXW0uFaxJsEHmUZX03eTOQzWOrhPn0+Qhbj5/6/Br+Cen6Nx7ZaMW3QXEf9bB
UCxrqiSmmf6tWf38E3tXlG3pAQDhMNJ1KLEkHOsDaNXOEhPcIDBtnAukXWIeXs1wX8X0r1cI4s0M
PyjOTNPVnLzH5ymGJ9oMpbc4ZuOhhFe4GM0e4YZu39QkRJTndTRyBa54u40RAnVqI7Q1ZF/k5Pui
6T19HaENNuVKF3lD2g6fewVQqqsbaMu6RaKpXxplQcNs7RP9DzSgItrkcdsY56wfwg94/jahq1Le
njEwGUi8QXMVKaKfGEKjK1hMRwnJztFKaxjM029xA54G158wXdbCiFsSO0vCXQPvx/zzNEvYAnBN
BfdX6V4o47efBjsDxPemIKPlQ43hiK6xboBdMnW0apRu5dbI+4P6rPjVm/0guEFcUf8NtbkQS12c
dgmjMoxBeRrVOv9jFU8jl1dgnLsgWucLtlxHEsK7YYUiJc0aDlpt8zF1PUJOJWGEdmOOpavrnS6Y
k0OFDGE91H84TiIFod7apzd/WbqnFLqoPpFtbDvRMd5Hc8zv8eQWE5isStB57+3mOVTlX/8iEqJZ
PGU4vTlrrpdLXlRdPy8ZL+bYKgEE48/u6E2ruoVlNj/ux9q5irkZ/xdrk5HPZTWW0UCuHHe5/HlE
C+dHLfrS96PsrEo4GMD10Ryk57OlXOtyZU+5WqPsoUQNKO7G+TRUavmIP8ERV2ovlMIkIV0OCgxA
3PXHSyoHq3MQhZ5W6xC0WugOQHWyizoU8cP9Ue2sRPIKYX9Hjkc+s5mnsbDmSY2xplKXFtATWhYn
yZ6o69ZjdM5wgkJ7sDC+3w+6N2Fg28TCoKnFG3gzPqwRrWpkwvKlYC0KN0G4x/8ir6ZKxBNKUL2Y
tM0xQvl0MJeGoXVtq36P2vLvulStT2aT/Yu1zlBIUhCfosK1mS7NGgGojrPmVfGYvFRGwy2iRlHt
r2soHczX3tIgnYZKx1nM+2UTqxaKEbkzaV6sTj3ysMDu+oGiZrUsRyTevVkimUbWBfFjHl2bUPGi
TEaDoLOndOl8WqsoPlt9+GakI7U8wdmFac1XYtFfr4W6NHAdQxHDs/r2T7K+JsCmcz2pDMgbzTG8
vH3pwaxn3SHDx7NzMyhTcha9tgfqE5RKn8uh47UV5lZ45PCyt69exxHz+Crj+G0WpUnE0SZ4Wopi
1K6qNwPoH4zn1tXJH3P29kHtcCed5OHDM5rWgopCwyYorJbIzMuVoB1EUyzBEKMdk6U/NbFlveS9
XdUHbZq9NcL7hGoPvr6k8JvEKlWyLh1kln5r1OVDv9Y/y0hWD5qa+0FYJILdIqRCr7/lYo/FpJod
FZ5i7B+dJgWqr2azd39l7M2YIJjhYAwUlPV4HaVS0rLAc1zzADIlzyjP5F6fJ61fLnECR9h+mpzw
n/shbwdGpUWluAP+EQGlLf0gVXq1VibWfs77wHeM2vykjJr95X6U2+eNqOcooPBFZxjW6/XAugL/
9hiiLSwSKz9Pabc+qWlivyubsPaKiRygQnfCK6t0CO5Hvv2kREYkk4IyhxXMsevIqEXUE7ByJs4u
iw+apKGN3DTDU9U37YOmh2VgzICa7we93QQUkkTlUWBoIWKJj/5q51Hd7PKYpgz0q0k8ZQwbHp0l
+brR/1Fyi57+TTjgnDCEftfNrsMpWMWi2iPCVWbraU6CDR0XqD+n/a9FCo/wYnuj47R0oOphm8Ju
uA7XGyld0ZUtno0DbCtgeb4ZZ7GrQPT/KmwzD+q5e0tUnCaCF0kiskVGJ4oFJyfi5cLbKvLoaE4X
ObaP7Jn3Fgp4DApTvws32xJY2iKGBwURpInTJe94+E5nVOdTT16n3kuSxvahzpX+/ZnbGZrID3je
Q3gEKbFZncAonR5CNjMnRdNTruZx4IycMvej3F7YYL94eoJyNoixTYT1xjKLHpM2bygWgLZWGbuJ
bnbvEfzK3vyYIc8RJRT+X6qp217cRCFqNAs2upriQShpc+rasb36zlrjw6WXgzcb0RE1eWdBmrTp
RbeKJXLTACybNdExtSEh0YfvShbZjzS1ym+SNKGGHhbZQf4jJuX6wSb4siAt6FHR49yieC2joGm7
LmiB2cv0QU+nOYB0jBuVzjs6b+rJkwqpeJyjuPhkx+qRaOPtbEKOIHfAmIo2IJ/7evvl8ZjLzmIB
zS+i6YdtYg+N8vhQBGu1REe62LvBRNGCCUWcf0sHLKZ1loe1hBHcZO25SRb9uV0X88wrVTnfX6W3
DAgUaBDnFxR6yqfINFwPrJQsNa+GpfDjKR8h/4wz0vdqHmB7ujxF/Zw9G1inPM2xATFYmp/10W4/
3P8Nt/uRuHSrxC2FdswWeACKBu39FS0ctHjnBzlR8PxO1vjgvN6NIu5aEk7Sv62dDq9x1mhuF/6k
Dv0lIcsFWUHt7/5YbneFSFSg0ojiHqNSrz+n1rezlOHMBPKScreGdvqD2o/Yu5nTUrgKgu8HE7g3
LM4wzJMhDN2ivyO9QygZOIG/Nlr7qVcy82Ws7e4ge94blgUmBPwKPmI3dawitdC3XeMSvFymX+IZ
CYB8rWa0zubC7ZXoKN7tvcAXfBVP/J5Xd/lS0VOGmVL61iK95OChviHMulwSo0qhbNo/eid2DjLa
myFCKab3JQB0lOtuKBJyWA51EaH2Oqut7o7p4HiTbrUXXSDPcVg4gu3fbHLiQQmgCmWjGnojp2bF
eB726chKkeLkFLc1jR8NeAO/svfvL8qNRxn4GBELy6rfiwTu9CYTnDkeK4R8C79rx8XBk2SO/mAt
ze+tdRiRrktw+LPCJfeWYnCCpna0n3KSqkgpZ3L63K+x+nVVNXRFlxRJ3CwvqCPNI31lvSx+ovrB
7y+K6huP+u6imO3ykQr2iGSb1syuVLUHid7ul+PMogHDDUu39HpxlDUyzzPbyU+K2XyeZGsIDKyk
TnbXSQeL4mYdig9HGAAZQmV0i0MYZkubJ57efm4uP4zJLn9OYbGcMXyLQc03XTp6ep4cKd/tRRUI
MUBp/HdDAixx9q1MbS78SlKWwFnnGv6DIeFoUEenopdkYPqqEtxfJHtfVbhqiK4d76Ct9+qapUPY
mFLu5wY6ZG2qLn6HACd1wvIIyL0bioYPWDO0BHnfXU/gtHaLFYEQ8HsQYa4R4yCdJVOI/YqyvPU8
ZgJR1EPgHYyAKDxdh0LoctInW8/9firss0VXzR+NfgykLI5PmESH/7n/FW/vUxEQ2KIOBQFJiC36
QpoptalAV3xljvDvU/TKOQF0zh+HVqqep2jtnqQ57dDkzaq/EqdVA0tOq4MbdWcBEUWYUzOXCGGJ
CXh1fDoF6MGqtLF9GxPLx4a48tdZr10DKYx3Tug0rlno5UHQnVnl6CQnpKzOxbeVmce6HbKirWc+
GoZJgI3k9GVVMPRoZpAS97/ybijqU4gOw+8gL7seX1PyuFwmQkWtHJ27Lo9Oo60O7zqjzd9+2IDY
Eaqigu5006RHfXDUtVIi1Ng4bhWuNq6SzexVZXtU7rhJccl+hJYd7HnEnXnCXY8qKlIBUwozhGAK
x5ejzDjXaJV7xug4v0yjmQNMf/RLKxALiEodPYv2PirAbCHVxVOCwsR1+IaMyJTDKMddWcndcZBQ
bq1l1VPqcDgo7OzctcBMAT6IDgGHwOYEXzFgbQpjyP0VWx0YZG39OQ9RqqrCtrwohZaf76+Xvf1A
4ZTszwTaQunlemjaQJEEG/bczyK1fiwsowmqWi1P6P6sXqYUhZvGOHHeDyoGcfViEdP5Kujm0k2W
Yh1bVDT9OdRGJJSLfPkMqds8Y7NmPWQaVoROZikYP+hq9v1fxKacBfaCux/Y5PWAbWVe+lFdea5g
cPa0lnLvkhmCmOw0vL3L4WfmlMrjMJtHwL29RUTlWMjhotgK3uQ6sLOUpS0lSe5j+hxdFt6+X1OZ
AgLH1REsdDcU2drva1LINl2HorKVl7Vc5lAKlI9rIVufq9GCsDzI4VuB4swkHj5QR6AfIQGxGRQf
bdZh62U+2LrEW7tVCqa5zIN0ttrT2yeOtxi0d5I9EImbnVFSF8SSmeMGidDyYSnStnGdvPjUNK10
1moYy1ySEk2Adv56P/LezUUtkn4L4bEMlsXx9OrSAHaKQOFkcNKtkuKrTqqdmlbuHuzFjL2hnZfY
tRL729jEVeuqopWOk699kKru7VSa5TCsOBa4tTfjX8IkE3WTzO/11HkYVKzwdL2MvSYvfyo2etm0
co5k3W6eUEyvQJrQLSLvZ+TXA68TtRijeiFmAv1z1rvhI7o/9kFBbe84gJSCdJGoY8D5vI7SF9Ey
x52TcbwO8/tSZz7tZQ5P3JY/rNCoV6/prfrdYiJncfBR9y4WYfsAbw6w5I0H9FSOyBi1Re7ro9rW
nt4nUzB3WXQxjKz9lva1/dN2ojl2W7tYvG615SNnhr0DXzDwwWEg73HjUtoPWRMjPpr5Jpecx/MZ
bEg8pP4kU71JS/2I8L93NogblOwdQDWV/euPneSmEvUS8YzUyD17cVZfacz0FDttfrBj94YG/YdH
P9Uhtu0mVNrOVpdUGmmPk6iuU9kmVP6wu+D3twRTt+oH6+h2aJyvQsSTrhnVxW0r39RbZQ2jKMMr
bPoUtd3w2MskmjkonjcndEAwKMmIs4jeyDYfyYXIl6N3WN2l9XCeZDY7UHm8u9tDX/Bb0QAB9+Bf
utHimt6ee05X6hSDCzJWKZm/q102Nq4+JAhPoVy/fl5o6v01zfnsdc6Q0BQ3ho9jVZquilrHqZim
6uA0vD2H+DFCJ5UjEfblFlCYy5Kl92vGOSwl+ZeqNKbMy41Ov5gT5So3LOruazTUZXSQNOzGpcIi
/CXAGmzbvIMaFW0/ppmPDuqvWZKSAOiB9TwYlMJ5bS9+MRja5/sn/96Kgs1BlUCIAN6A7R16X3qB
CbmvT0oOV3DCiDCd5JdFw0/jX4TiVkMrj1OAd9L1vlwnDM6NjGluQTeeDDtZ2TGNiZFJe+Q/dbsv
VbAaLGBubAHu39wkHfaqxqATatLVyh0zuO49Oa7fRJF8AW+mPrx9aOLWAmEDLBTo5vXQ2sQc1DJv
2C2l8T6228rjLi9PeHivB5H2RsZDgdUhwJo399VSJpotTYwsNxOhTQRtYW2KyJ2TpPvc51N5AKK7
vR8FRISsGUIGr8rtpOnqEklWZaW+qWBzP1pS976xW/UAErm3CoG9CLl/wWXfNugVtaLGX9Spj7Tp
6FL5MAMjo9U1cOYE96dqb0CvQ4mf8irTKRO9L+OeUHaVKe+zPkzPCHiP/2Ir846iEQmeH8b6Jgef
uQqVCPMbRMOy+ckpe/slbJEWNcY5/NOiI+nV/WFffmdtCJsRob7CucV2vh5ahAOszHWf+HTR/gpD
SjfFqll4YMA/W+D0vP1L/tbYBlLKox95metwIapUdoW4CToATXfqYnP+AEfqbb5nonzJe0IUwsj2
aVZsF2DrqIUeN0QZinpsAQrjidm0dfpjjqX5HfDSo47EzlqEl0BdgUyUnbathaHAZxNRE2txbj0o
YIZnxjGayumh7MheKC48CgvUM7n9NsfUMMj1TPsj8bFdrd0oxJlljJSes5jC0f1lv3fJijomjCpy
FbLdzYtJizPY3hy6fj6Fsot1ifJLCSW9dMNEqKvk+KHZmBP48ezI5wjVJA8FlPxcDmXpTYU5/Lz/
e/aGLmAJMsuUp9W29aTDNZ8MqU0QZZeS98qahy8cemgUydER/nHnWrVokdKtpFUJRXSzLTrMr8xi
rRMfr5Tc1aymPWX1ANY6TtoRiSIlDKrMWS9vHSC3D+AA4EYoD6Bodr07YpU2ni1nkK7axAnUeWjd
bOZAMNIkPXii3u57DWox8DC473SCtx4PQPqtWs6SxC/mKXeTrhkDAGt4tWAV6zkK2rr3h3Z7hILe
E5VVin0McvtOgykMSqxHUH9FKu4btd4igDcone9HuV0hSCdZvJXYHLSYt5COIZvNHF577M/9pOGF
mzZoZXVY7GD+clDp3xsQ6rk8zNCsuhVtx/93SUtFinwydgnQG0zliTK/f39At49AIlAVxv+DVchq
vl4RaI7SFhzj2S+RpPoot056Mg10p1rehueM/821Iqn82GFz/fYFwiVOdZFsSLScNs8UmOfW7OAc
63MDY+XSO8Op07rl73JNcYsos+Vg7e8sSLIhwW4QHRRIB9cjxXQp7IyeeGFbLECoqtwr5CF6cNRm
OZs5nN6DCbzd4jweyPTovypCJWZT48vrHn2hggy5S5vwXEPaReR0Vb0waY1HmlX6o5YM6UHSshcU
jipnGC97RMbEAn6VSYyZRmY+z7MPc74M1GywAqvD40oxB+nZVKPqY4K32UFisbMrAAf/L6j49K+C
ymoLRgIABJ1QM/SqZrWfaEJNXtvn0af763V3fKTpiPyzM25IyX2Wt9NYs14xx13+VJQJ2ww7kcpT
oi6S3xUspbKy3swe4x0IEZEtTy0aidf/I+08duVGgiz6RQTozZbFqnpG9sn3hmhL78mk+fo5qcWM
yCKKeBqgWxsBykpmZGSYG/dujtKEVKia4nwKMospFbpuczDBSf5EDOpR37Pc17sZ1iNEQ0xAJvKb
U6yHxUM0q5yC1JmbE6EOOuEwUJ5GJ3UO3uAdB0Bq95MIkL4Xb9H67MJQ6UQ11FPQ0bt5XuBbOLeh
wZBRmqaa9gAXjnINNbV8WxljeLD2joujvSe7YZRhKIps7CbTp3RovGXkvRs/dSgpvZ8aM/1832J2
jBMdZSaP4Wci1tiWQ4iatBIN1zEYYkPSKw7Jlee9DrJkbg7ykh3jZNiPnqV0bKjPbcIZL8myufLw
nm5Jd77NxEJFUi2fCot+X16n3VelEPnBojv7g/SAEp70oxoP7voAZ1VZKM0kY2B7k+fHZa4GcK13
D6kzdv79TynPY91AYJKbMXEG1Cm/wLSwXsq2ulDzRsb9scjkDwUg3MlkROqFKl4RpBT+DypLu+uB
2gSJA/iI6sd6vRnERT22xEPmbLlPRT4lb+M8qpk3nqLir8YbioMFbw2SDdKblTxtJM3bjlPnxs04
aYsItBaNlKgR/XPSTf3BS7SzCsxzEmAkKYGgyFhvK46XzNAbZQgwWEabgUE8oU9UHjjlnY9H0YZR
RqA4WOW2YLQIoxs0XtVAxMZoEFGP4hqOUfZNaYfkedHa8KAKsLMtObskmSKoT/HOrrdVWWOV0NQd
Aq8y1WvtCOUcHw/Z394xwlYaEdCSy3W2SOXF1bPGs5ch6K0u+RC1ffiktHOCZx41ysmD8wFqk/bg
xPa+JQwUhCmQOcnUcr21JFEG4hVrANNUuH/B+5ufonSaHuIZ2u1UTEfUN7d3mgyMuqMk6WQ8YAvV
7LyGma+6EOhAFQjlxEnz1JoYDNXbIxjvzqnRXwHZRL2NUczt9PA8pN7S9SUmX4rmqUkN7ZrFpCT3
PcfOhrjFwMEktzN72pj8YqVK62psaArz/IOetv05NSvUBeMjctXblcCLgLdmoB6YjLn1GTSrYqdP
K2IRV23fm51qffaKYtEZTmy8+GBbP3U81x6R1X6eEkTJuODN6wndlkgQzZuCIYkrARd4KSH6S+I6
PrwWpFcLXZaHISpmcbWIaWD/mRMLBqkyVUlha9XK/RBl4r/7RbG6U+b11ZdxnOe/FbdLPs+xKf4m
bvUA6jUwoT3MlJgNPx91YwnuH9DttWIGkAIDVBmSM2OLEhEMNmRGlPRBElGv8eOpqL5ktI0ixuRc
w4dknSEsbzy4V7fUB4TkVIcYKoCgFZPfPF4eHrcr4roPBANe36ZwUWA9FtainethmPtrMoz2xZQa
u5d2ZPjcnkPjP8Vpa9tfstj0DlzY7T2HdpvcUUI44Fjf6nVPcZR3Ix0GuMe75LkjUz7PUY5+lcj6
5yxxooP3Zm89etKgRmiNY7Pycv4SOJtIvWda2hN8FZZ+KuDGPXsNs7cx2El/QD/r4E24veyUudEj
JyvBwdw8qJ2grZJXxJWJkzRgHVpuYJkdRct7q0hXSceWnjuuer0rBECBaQPGDESZetcKCdwLLan2
wGJvL7qkJZKkhjzYxCOb4EAsrVZFyMsGke4mZ+pu7UczbDJf5Q6+Gh0ilyJGZRicRvAWQ5DOgNlz
ryH8R17Mt5Zi/KNwEGMlJJ8e7LCKvt6/jHtbg6YC+iX4LiUz+voD1nCvMclEXFybk3tqISVPfb2s
4C8z7Pzv168lAxHMj+I9JZv1Wp1SDxgMZFVzZ8bPvH7hmeJT9lYoc3mkMrXjZDAIYlWp3USgsNlX
O00lniAieVMH9UGZPMeH7a7ya0BIj81sTSedNP18f4NyA2sXDZkJsTF01LwLAMvXGwy1ZvJ6Vbro
qRkAKybxpyIbBykm4H6aYQx7rEPhXLpZaN/vryz/5e3KMDeDKwLoR9N3Y6GTF3nLknOMQ0NRFbY1
qEfw/6P71/119syF6BiuLjmSBlneeodu7jgDFF2kHQsV4oI+op/Xbo1ebD0dfMw9hwXREOvwtpKb
bpaigTCPyhxCbcbl81NY5S51Cn1B6rbPdjaKH/d3tnN2hJLwxMhozwA/uN7ZMmUJWrEyOS0tDZ1Q
EJpD4tWNL5ZFe5h79IjjePB8YSxHRGs7tioDL9IOrj073oR8oDM0vWgz4ohoyZiTNHKkCRKwAobe
K99pEZb+5NTT9f6Gd45yterm+xp5NC/LSKHBgPwHmcJ8ftaiaDrV3nBE6LK/QVl+lpShmM3627Jp
pVFnnNqkRsllMu0ZKEtFTWPgDUYzfXx2M+1I30L+o5srIZsKkBVL4m1ri5N0wmqCiEODBTBTIYiO
2uhdOC6vx2PzpNKJlBEVGcJW7DWfRhUC2YRnzou+93nqvOSLE15aY9CPxk5/Tg5ud0R9j2I3ARSC
iPIz//KEQ1wQLn0FQsbu3OK9FefDo4hCE+hwUr3Tpkn5p5/bPtA7p3uCD7p6McasX044h+xlsSw8
e5/bFgIb9j9RbIYnIo3uP3qtVF9za0YaLhqOuo17t4pJOlI0Gt+IfG0qoWE0LlVe83Lq8SIJpqAG
z1vAlRUgowAe5+ocDeVypq+vHDyktzZHiRmXqOKO6XxsbW60e6vPHAcaK7VOZr9xs/qjWqrN6FOw
Tz5oy+xqjwPjPtHBwrf3inKMSvZGSRQliC2KQQgDyMhM8befbfuy9I33THaf+4sIw1e7SJaSc3yQ
OtNF2hJW270a2tOEz0pnpWSG1xF1oLSj/d5Sqqbzs844oi3a3ZzMEwGHAI7Z0pCrStNC2TLwrPbW
GCSJZ18KZDT8RG+1h/v+6dZ02Bx9VZh7gJRjPBtrDwc9NeFBCoreMS+9vmT/ZkrpvkewtzvXgmE/
q2cQVFWzI4j+7cvDyngqmnMUT6idrFc2IqNpbI87PdfLdPKyKXxTFbx0cThCclBmdfvp/lZ3F0Rs
idY1FS8gq+sFCV2b2UtkrOw6zbPDCJ+fV2l1KtpJv8QJ4OD768m3bO1IXLhE6WDRpJAZ7ObTRqaG
0EuNPy6QQX9KWmN88jQYeGaUnwL4mfJPFWCOayXqxTeX9s9Xr246sp5u8APokGwS2UjPm4GeIPmf
bdJXjhKKtr5RuPgwr+1PGfMdF0bMyrdpMvRnTW+OUGs7Rrz6Adv3dmwUrRidPugbmni0R8CQ9IV4
01nT0aDT7SNEUEHrit8LoJXu8/pkJy1zvMIrhwC96y6ADtI8qS7Erfe/6N6G8HZcSCqJcMVuDXYc
LbsWzRA0Ni37cMbRzOGAEnzqvVpAgyIEVXRaE4Qrkmx9vaGEv6w1cxgCNUMyNdTMzC9HeArruVBP
sXLIIrW3NUYJCRzYGTHfJiwTZTvVVq0OgZVF5YOr4Ejjvlre1iA1T/e/orZzDWXNDW4O+oCIUm3t
wpBd0FYfwPwxskz0RQ/bz2bF+YuWlrf4aAFbF1SX5/I664z5n2O4d967Q2wVdNoGGIZAS2jDmQpz
9SmbQ/uNUyVpDAWBNR/RPu9+F6ngCAmfQY1c/v0vsQB9N6pBeT8EetK3D4OAnmpq489JlHsHzmmn
cEKciFQYBANgAilVr5eahBt5jcZnUau6u7RdhUidQkm3btP63LTxp5R5qSuyORN3V3VPrrf0T4xs
tQfns3M8/A6CCOptJATbt6eZGcMdIKoLqiH3UFlNFsuHuM0+kdoazCtGzquTHd45mw9MNkDouu2q
xqjB1UUajcEUJ8Oj4wrqlUJQdLNC5WBvOx6ZwQHw57gL8sZtu0MtKkB58yiC0jZQImBG7HFJizRA
aqQPGC0EItOr4qFZ4iUwiuQIebljTdS5qcaxtszqNpY/2IzSJpVLtyWJ1Cc3N/4qEN/5KtrDS7bj
EEnnAEFyy6gEb0mlGyhaSjUJoXEua+M89Fn9eQmb5IAUYHc/AM0pMqOfREd4bbJWk5sxuakIYJFa
ntJlHM9xnmgUTZX64OR2whRqNVBhMO8CyHsbgzWOVxZ0YERg2XHxZVi68ikPPeNF0zPdFzXSVGWi
TX7Rm6+vSgHyppRCXUoDaudtXICjYFEgzkVQ5I0WMHJDrNtU6XmOe+MgYNj1AZLNj14ccB48//qD
Qm4M35JF56/tveaiakV0Lcq0Ok9Z/KmvrOyDsPT+Db6oCIS9ZP7gudV1IDc6+Np7PoCwmgFzZpXB
Sm58kTa4buNW+RhUM+x4fr509JtULZ++xaUJYDqeoUq//yzsJBKgoZkfZoqS3q6xuRvmrNv5ktLU
9Zo+oeMvDISpbOfZnZHZmVAgOykhfFH3F927JvJgaYRDt0rivP7eM6OEg24NfG/yJz+3J+XFmKv0
w/1V9q4JkbU0IEIxJsnXqzipkVhmiwqe0UfWOQxF5S9z1ryb9Opownz3K2I3PCMUjgA2rJfyojkd
UPYSAQrHEChqISO2ySCqM1yQ//ZTIb7kqnlUAtjbH+8VSAosxuXtWi9qFpo12FU1BhBzTBjl0FWB
Otj6uyG3jh7kvQ1S6FaxTtll2Pbt8nYJ9TGecTmaiN1H2+qT5KWBQdr6YkzylYoq2HItfcyPOkN7
dwL0KWUBXBqvxybGHJfZNHuIFoJahZ8+IogPatENlyHRxjOYwiOGjqP1NvF7qIWTUaesl9R9GqiN
iM9501YXdfbcSySMI1axvVO0UJaXnXKQvVvyCsknJIa5EoEChu0bknsoZA+hOZxRBU8OuiRHa23M
1JgY/890YABAUPTzOFveUzlTD6vm+Aijv7sUxWJay5BU0UJcG2fUGw0MkQAAjLqwvvRDn5xiUahn
ELGvn+Gjwwtig7abzKm3JYlMeMpY6dhmpbTeFXY796q3oAA8rsflvkvZc1zw4SCQKLFvNBbWu+IB
cktLFyJgkMrUziXfU8gphCOvvGeEZANYO/RMgK83rivOEkrtpktQatrJR1PJbboKVvpUO2bUwSK8
HN3vveOSwq3MQpK7MvC03piLSDyENRGAWSK0i2oP5qUp0WMLp0E/qHzsLiXxDQi27gyK0NmNSn0J
CXTVuTxniIZ+xjAGagJWerDU3nGBzqVFQpGUzHHzGdvQ1dEATkTghaJ7LMntPinKoVrB7obAkts8
o3R9t2AlGLoWN4ZGKKiYorimdoEAli2Gyk+qOjt40/b8MCiz/11rc069URlu6gBggG0gvzLK5D47
yuT+2ecMdipq7AQpo2W/YfX062BZAF5OvVMGib9kY3la982Q4qIobVT/FlrLBFfUu+FBVLD7HX+O
4crBZuA262WsPE+HcsTomXBO00ctj8ynOOq69qpmYEzv3+TdxZjDklgNiUHePCstEK8qmmtyAtGZ
oW/UVvw0961Cqqfh5f3fWA1AAPyUcBQhyb3emgaBlSqy9CcMpXpnhyPqIJPxFOWH3F17++LbIasD
5kmOBKxXCrXU0RRm7MAO5VGgLmH7iCTIl1hUygHseC81IPcghSRLh259E37YS9PaZcIXrJG6+qZM
MAs4lZ5J5uvkLPpe9ctJyU/LlH+7/zH3KhnINMJCDX+LVB7dXILI9pSsGMmy4NFenu0Rke/Kmqtr
OggY3gfFuuaFOX1oapF8hz8pfG4hR1xOsHVn5yquuqudRsYfajgU9pvcjst/B0PM/93/kbvnIHsD
+HCoQrbGDP94nWoe75+njtanNB5B1+ZK9I8n0v7AlPceC3o0oCwATMpexPrIrZLB1MbhUSpDD4Ja
/MPF7mYY/nWwD6h6HQ1V721NQluIdEEmADldr9eXWsJTMvG0ZzNsYqWdfjMlB3rVu7+TBDJRSAtN
5p5QXq6X4urGtCrZmt2kSDIgA9V+g1Jb2KekRk7k4EPubUw+FS50QIx3bdOvSgoMMoVB6Kel4QMk
BP1DqSfGCWHD+HzfPPbODBSczLtArYA3XW9MCCeOzJEqsZAN/EhHw3oqTepoRZQhrO2J/I/7C+7u
jX4DKTNfkjR3s6DZ9K6RpAPsZabyGOU6hNCliBcuaR8ePFJ7zy7Uc7AcUDiQqcl6LZJ5p5pN1qqE
KV6yzO6VgHRQOAfntbOO7LgyOsYIIz2pzbvk6N1cFpDVBtZoxI9WMTfnPGyKH/e/3O4qYAKA4ZBn
3XRamegpBMLD1CKLrqsuoor1xyjRR+/6/1tnY+tUcEAm8gQGQLMmf3anGuhWnBz0727lIkAAQIP2
08Zp6G7zDcv0EqEhBBvUuhHPT3ZeTZpf1TluSTR59l3tk+rPca7a4cGoco1kZIiZtjdBlfyJrpVu
nNXZ6h41NVLioKDnPPhlkju4N93p/2hLTVN81YiTT31S5noQ1iXFhVaD0PSdaLNSusHZEL4IS2M5
DczRZpQZUvPR7Uglzm2VLZ/bOW+PSKJ3Lpwc94MlhoSEqtmmxDPaI9AxEynfyHWhDSiS+ZNhV+LB
rNISmv75aL5pz2oIB7Gbn3DybSchC0vTq+GDCCDHTQt/HNXWd/q6PkqPdwJCSnNM1hJKUxDbVh70
rilSUat0e9qWQTQd1D/RmhpUdaFdl7aEw4+06MBUd5yJnKqgAU0Bkvxu8wIsdBYXo+djqnB6PIzp
lL10rOczH2C+PoSnHO7Jxg+MCESha18y5FRVUMHuMdfMogBWZN8M+sIHsczeackWgOTllNN80np+
iXBrRRe6EpU07RpV+Q6ydEz9kep4cP+K7xUaZdhC617yefOIrtexvD4zO93tYaBOBjWw3Sn6IHJU
zU9lmdh/N93ILEzTdtH4dmzL/hPi7fNfqW0r2tnUMnRO7v+evXMkfKOsg9oRcwibSwFisU6BjeJy
DGpXS6TpDyBi/yu1/ggcvbcSfHCAt+RsBTNy6403ozqp4YJCuktF7IfQ6HZBMZtNfojQ6EGwvXcl
5FmSQ1AaY7p4vVY2RVneGUoXaJ3iaG/1yHEAM4pUqU4m1LbZi5cqbu5D/jf9df977jkZSqh4GToq
PBabwHTu8rbTULkNYktFamTucyR30Od5r3mRfWIyff6NA6QhypCtQ3OUcfn1VmNLcU1FEYQRuZ75
iqM4UCvD7F/ben1gu7t7I8CUA/xU47akCzma12Y2Wn1Q9Wb/iIyTfQqtWFyFXQ+PluRAvv8tdy0G
IC9McCAHaHWst9ZSFSayxceYnQif40oxkNDxtCcj1o6aHHtbo8EsxdEpIgGnWS8l4CrqBcwBjBB3
1nUQc3qKaye5OF3Yf1VY/yBu+XmvNggFJnqpFciSARGl/EG/uBuivxGWU6YgCpo8p0IMruf30/Rc
T+US+WPRTV/KxZz/NpSGh5XGbfxiG1l5dFH2PvGvP2NzKanPdWZEHT4QfBaY8RnchC/Ygg0ljn7j
xcDdgXT5SZuwxYDEsSGQxWGGBsK24ZSYpQaKM+0uTTuZ5/uGs+fLoQKW908Kf21fek0dUzjSyIDj
WclOma6Pbyi9qt/vr/LTY23PEBFgqiIUVCQianOGrtl2kzINTMFWjn1OR22+GInbBKD+GTW23fGN
ZaTVm7gEn1cVk/loZFF/ZdC0LXzKX1N/abPBYaaBossV7Hf1uQwt67Enfz6Ix3+i329+qyXp5WH/
xNA377UOi2IJ3djAaFnb/5tFjrh2S6mp9Ht6k4HaDs3kInM6cdX1rP0MPt/7HptGdkGbN/0zqQ2t
QJ/S7eqgrcfy4Lz2rJAmJumkxnGRVK4/ZFnDG6RRAwea2jrJqRlD9wHMpvVHx7jtgVPZqVmwACAk
OgrQP2zp1Ctqml0Uzlw8xyBBnoronKFVcloSoDkQJv3TM5/9UE/Jkffc2STjTsCKIShgMO7mxrfV
shDAUdAVbVSd+2biolspQV2gGZObHXiYnX3CHM24Nx6Gtu12FtWE73UULrNIaeiavj1Arl6ao+OP
TV2+BfarX5JM/aFPY3eQXuzuU1K8UYfntd9idZyuYn40ZzyJMuUI0sQqzg3UlldVuEcUDHtelCq8
xFCTnEFwLn/LL160ZHJpNrSGi14ayUMzD7pfOvXgeylSx0rvOict7MaPkYKLUcYE6QFjfrWsEyvT
wmTqF/I3EoitJw9BQMU9rS/E6Ornxe2bNzqda78cDtt9+/slZQOxIWUptjq8jps2oPIpw4pFU95b
ZWS9MAPmPnkj6ilq3Gb+ssxOUEAl7zvG7JzdNDx6MnZiK6Kq//0NW8SrywAH6Qh08rXetd8nlaa0
jebIJ/gOyqdxSryPXVpkr88BiE1pTnNvyHO2t7YLvVgpCuAjohOjD+OG/hwSth6sshMFyNEGWlYU
E6SGy9qcIkhaARCzioaqw+coTqv01Ji9824ZZ/UcxlRqDrzRzkvF7K9sq1Lbkv3+9YqqmnRD2Kl8
TDOeF7/wWrXy9dgz/73/Vu1dyl/X2cQ3jAzGDbgFCoRWXV/GqQjPTQ3yZizG5oAFbHdLOigfxExI
DrcBaa5FS6RaA/cBVsQgRULhxMz1UQVyzwrhX4VdBlNEZGRTYLIN2CvrlKMaTML8SA9l7GtO52Fu
myDG1z4Us300jLX7FWHykRxn/Llt87h2BVvn8LOiW5VP6gyhdW8hRYaIQnzgvndNURYOwD1DXrnN
r7UF2ETf07eyK7jQS9SUNX9x8W8M3OVBVHbdp9+wEElRZDCPAuB/Y4mjC490NBEzGY1RwCwrzFNa
TP2LgXzm4+8sRXxGwgIEeTuSpc2Lq8yyJ6d1yN/F81wFjZu6Z6cyjga3904MASuY1vmfUrV8JX95
IMwWJnlNkc6qqZqvQ7NEfyDpYb0ZSy38fH9Xe3YvI3k5Iw5ByfbBJY/vnWGU7SQ1dT8zQp1/VeAu
OLCL3Q1RBiOrhRyOvH29oV5VGDXpefGo4ikX1D0af8za+mEs1fDAN+2ZINMloJjheoC/cWMRESol
k+bykNf5EF3gWlce8jbNPi/G0F6g6QoPHMfelQYmwKYkhw2fcb21llH0CLUCEgRzaoJ6UL33cTRN
vkvV45zERoxW7xL+df/U9r4n50U1FBQSEcsmLrZTpa4nNFKCqMjcz4z5jwiED/VzOMKofn+pvYjs
l6W2WQm5c9ZkNaUW1Y2L6ZLEifIurxyl9u0x9k5ObxVvJ6cEHom784L7i+8dJu8mVKbEDpTMN3az
1Gli1go4bakd9JZs831utWqg6vPyNtHjIx32vcsAqIspA1npAd++PksdtURYYUdg4abKsJBpTRel
U19P64TIGumdnC3DU27Dvz4UhO6j0gdDFGuPmlsjapMd0jrt2SX2KKnpKEMAJVvvJQ7hcEL7C7tc
hhmMzjyf05yScd9a+sXIDFQ9Yqip75/X7gcEuEanBNgToNn1ople6GnUUSYEupdd6x4ZCkZCjppr
e6vggjF7SpKgPjZWEUIAYthJTmNjKmpgBOjLzH1YnO/vZe+OEa7CWQL6nFRZ2uYvTnhamMG1BIaf
wtH5LUnLyWeoZ458J7N/J6CSY2pMivKyaDfAWMj388GmoOHUrnVJrapgssY9mvrau03EonhGgzFm
ApD1jqSqexoPKgNCSt/DtG7KQMAqrnWRFY+OU0UHt3evakwUAGJGghVYc/OO0c5TAV4wQYlsMhjN
ZPGuuZLYb0xlic9jCIzfWGrr0iyp4veZXaJWZ4bXRZ+PtOT3dk6nWcp7QBFHC2m9834Uo5474xjQ
Vhr+Mcw8PRVAXVA/Q4ZCi1Lzx+ttBz4zqSSCwjHzAOv1JgeJjaFnvVLvqwfHjKuzbdbtN2HM4wGm
eu8y0BmV0AkYFG5V1JNwdr2RubZ4ar1L5HXZlxER1evrNwQJFVEWxIEEkpsNaXkeG9rEKFQd6opf
amkUzIpL9Kp4vzHLxmgOs2xYjiQ/2fiQqh1jkHfwe6V2H/qpFVZ+o4Xicz6P80H3ZMdH0kKgbw5s
BxrPbcG9yzrKY56kEost+2KkXenPeT1eYElrGWdw3BNt2SOawp0HVUp7kj7B2i9lCda2IcIhyV2t
HyFfUNI/9NQ1HqpWDCeja7P/ZqNdmBRNPnrhYBxYyo5Do60H0pDuNqn/tpNeA3+gm8d8oFAS/ULn
/p9OtNaDmkYH0cmNSVIsksOPclrHlKN66x3aAtH0JIkpusV5d5o7gAIVTdeX+yZ5c6flKrxuHBzQ
JJpB61XirCmp3uesIobxyQZZ865EKuRCcPgSC+XVHOdyOQgZmEHHXkjf1stFuTG2oqa+VsWue1XU
oQ0UYaaIs2rGay8bjUNCA0iocCC8CdswZKaDGVZ9HTTeNDyZXrEE3ZwWz7BtHQXm8p9aFVhZitif
RiXEvFJLZr0rtY8Kp4jqBpjDKLUkast3Wju7zKXiPYQgfH3YW5rHmuK3P3rTq7n85PLkhJCgMkxG
gXG9fAG9V5V0gH8KCI/OVMqal7qQs6WEYkFbNjS+2vkoSLm5B3JRmqUSv89TsN1zrbbIihVRE0i9
o1PHRPqlUtD2NJIwuty30d2lyLkBtFEIx3zW+7MXntzOMurAWZzl2qU6vsUmWK9bZz54bG98Gbsi
eIBrklK5FOVZLyX1q2zAHXWgepFs2Rth90OPy2Hyo9pUPlZGb31kLCP+cn+HO3cd0JHEC8gsEmTs
etmGn9KOkVYHk1ZBVzALoouo6n/jO8ptkezwfAOXXq8yIs1L6oudlKIvr4al6IGbuJrfj5F3/o0N
SYwALowS6VbUNpodxTNDNqSrTv1iFFxSqmk2dEP319kzDepNYDh57OBN326pp9Qd52YNwVdSnN0m
/W8aPIApwjvqK+2tJIfzIO1jQ9Ty1x8PnmFPoUxSBba2uA8uoBW/ST31jUit+rVPDEZI/4ozAvcg
QaPrpSKMRBkdKiNWnYxIOY/q1V0m3tLOzB/vf78d909DhIF3jIIZme2kJSaQCEjMyyCq7KHxuzlX
07c6Md5jRgszOdWOW/94/ZI0B0B8SQrgm/48AnFGwgbRQO3G5Mz4qOmn3bT4GtrZ19J1j5rke1f6
1/U2kcKUhxymQB7UGjTzVNW9ckonfX50h9CAryGOr3WTHTEdySPavgiUMjB+jRfvRqak5Lm2OrUp
A10pyzM1cfWUU1F5bvOlhehUr99EMFKcjMnWD27e7XaZI5XyIaSPTME7m+06idXadYsHK6Eae8yj
xQjGnpkPEeX9JzUbm0dH56rcP9PbyyGHVykxkCIzR7clv/N0gCuNgKCBPw36EKXyNJFH+DoMEa92
Ylgr/1HOgGSJ5daXY6iIzLBlGq35ZH3txDT7kxUWn4rWqQ8ux0+S+/UpQgTKbAl9O0AWjCKv10ot
O1cWdgYic+kTpCY6N/VLpcp+5FNZMRGIUPCp6YqoPw2T1r0Fbs5jmzF6pvNWRckPO8wgVXBNoLEH
ju/2xSCpJizEUTD64m4vbiOqpshMm8+gGOmnlOLcSUVq5cv9c711D3SawEZAbE2JAE6p9QdAL7LP
Y5fAJlV1psUTxfLpHnufh6z+ro+9e9A+3NsUC5KnUykANi3N7JdiwTLbrdlQ4QxcuzcvLSPgzXu0
ye0jbsO9bckBWmY9ITG5qW5S3y4XDKdh+LiBeKyP88wHZxr5pddF77pBOaro3/IbMsVDEg9HN9gg
THdjtdA6qZTcsFo3jaPHKZqqd2Y1Vw825nWeTUvJfH3SlbdMj5ifnTlkihAyre5tOHjDj8z2uiDM
vOpbWrr2c9dH7nPfpfZ/ZlFZX+omNlHTTaOXvNYS2lfNIRjn1pvx6xHQlcVZaB62EyBOSMpsmEnL
HG5fOr7iZerHZtHzJwPxzXee06tvSms2vs+a4h0kl3tHBXBBotMI/qB5XZvEDP/W5AqD0Lo3/xum
yHvnLU15Tlzzawv+96iquLcckCPGb+k4SgDzejmjTLxQbZMumFEq+qdUrOlhQAUDLgjD9YfCPCru
7DjOn6RmDl6TIGZb0k9K2yx7obQQdejiXdy3mk/11Hys3fGIdHjnYWApmeWRAZB7bS6Xasa9miGW
E3RWK5aL2wz1uVTJEZ4iwOFPudG5QRclyUFlf8d2gNdQxcSLUtPcdmG0kYoD3douSPMo/NKZTOpd
GdTrpmfLmN2a+mmX/UjatL9qNQjBy30HJs9r48GJMKkRywYQ78KmyFl2Ye52ld4G6jgM39PBhEzd
LaY3rTbGMK4Nxlc4CUo0IvQxeZnL7Gj9vd0ztwA0jzIrvTVpb794NK9bQgavuy5oozn7XqO34Ttx
Ej82jhKd3CRdPs/1MD7UlXPUcdixLKm6TjrKp+dl3qQUDBBaWj8NXVC7ihM09hh90NUofgaykH+8
/5F3l6IaQxNbVii3EJ6eyWj6JhUUMCUKxsUSmf4AfO9UJGC87y+1cz+p9Ui+GVeWRLet0WrQmNGH
fSMYVORorovSjj0vsgXEU+vn4tzp8VGie39JAFTrI3RTAzUmKD5RTnbojtpumJANWrZyShZlfiM6
a3rtnC5Mef+3SdAI6xUbx55TRQlbwOrLEkR2S1eon5c3VmYcOYXdzcm7Sdf3J/PVeqlR6bQkNDOI
WjNhfEu8IX+ziFpBmnpOQEjlnv3h/gHuXQiERShmk4TiiTZ7q2O7VpcEEtNYHxI/rMrq0RPJv4me
tB8YgZ6fnM7y3sGCcDTdsxNbUKoASSr1OehObeJiOA66zkjaNgiHzGaksGhPkGu9PktkKo0KjEQD
yVb6xsnOTTEYNml2EKn1n1WZL28NTQsZ15z78/0PuXPpUO+jVUqFC3qObQG06+pqiQRplB2iMAk3
XxOMI1oR0N4eoX52nCjRD9uil8dI8rZnb86a3oGqLILWMIbuNGlp89wOjP9BDKR0Ty5MWl9jMZZP
pVlmb9IBgN39vd5in2SLivUpcJERc/nXZrq4jnBKiU3gH5+Q9B3/EYIqXqNU5rU1KNRose2eI+If
v+xt70q0bh78hp2bwjglKStBCL/hhlYsVeepT5BuN4sxv9ipOb4fGw948nROCi9/uL/jHWv9WbVk
2JyrAjZyvWHo0LspzNgw5BXxc17Z8RcxdMnBKjuXkVV+Fp1Ui0R780bkgxY7hBzsCQnhH0LNbN8z
iuat59T1c4bwwQsxS03Utxz5nT2TIqRj3hxnAPXVNqyb3DkeW5UiQKRZD3Fbu0GZ0kqKknR86JJO
oaem6cG0GNXFcaf86/3Pu3eYjBrTzJL9NAqY68+rp1ke1iY1gVQzFlyO870hrLjAZPufqsT6Qa62
d1Vp9+DvACsSxm4OEySPGZcJTmHBbCa/6sruSS+z5N1C1f/ATG+PlK47q9Bx0Ym7tsOxleu1qWig
Y/PGcP4Y21Z4KpDS8EHtWVeo2+sgSkImoEJ+yP1vqt1uU2ZUpPUmZEHgTjdn2oRRN8RR3QWOFSH0
l8VWctYHpcXRogOe++qsmw/OMlpnRxFuc1adObt2ogyzS1bFpq/2TZv6il0YMAQqzPwIc+z/PPiR
8luvA0JwvxQoEEKnYkh4tD55147SKhkhEm2naH7WF/kSDVnlD/1UQoDl9m8W+4WWfuBF5hj76mRb
D4nRvhrCRoIBjgeKIzmDTitk/TOglrDrKBqgv6oM+7FXxI+oQ8prFmZ+0aBBPafhclQrvTV6RrXl
tIjkp2IQR/79L7FotOhVEoUdU04o0qRnZZmE5ufwaKpX0OswQnp9O6fX+x/81iiIfU3adMB66Jpt
8zdAZY6RD6TaAwokJ5qP0WkSdvi+S3ProHrwE7GwPluH5NTEXfIA0wnZnO0wcyW8AiqqUOlNlIya
sFj8LjQ83dfqeHzqE1jJr+hDNpVvjGBhTqK0p7+WVhHG2TNSyF3UxXLfukPbFifFGcSPUW9RplDc
2f0KG249XxAfjnq/K9XufSVyNP3uf67bM+JsLD4YRBKys7mJUkD2/g9lX7IcN65t+0WMYAc2UzIb
9Y0lWbInCNuyAQIgCYAECOLr38ozuuVz41a8WUVYJSqTaPZeezUzVQKL0gmV9uVW1T1YUckfNnMF
uaQfX//v5/0vrwfdCUoIgFzAXf7uzpCcjF9fS3uoRckq+GHq9jnC8vDVkg1f27887L8PJ5DW0Ati
hoODF//xzxWopRBktzVSzlU6m3uZF5R82+SG/HpYaIzNA1gvZOsS5PGuh0QlSJ4koxP0VGNuLk5q
uxhV71bp9xzzw6Wb5yrnXZPO/J6NAxBy5zkFXJLEh8KNHvELrW7fjIaKuwOOhhAGujX1k4gTf40u
6rxLaxjQn6gg/LGmjbvbmiRlh3lGPdQZxTFGlqqAXSIYhMt8BMuIIL2YgtvXb4kjBOnliP278lB+
7X3Q2z6cIp8E4h4hoGU3o1Su6OQM8/K+VSGFJgx+cO0t8l2YQFj2IPxpTUzjbj0qPP5hwfdEckG+
shzegy28bwuW0qciyExfwaUMmRhTpmwNUKxqvkcNE6T/7/4KJAhALWBbA63C/OGfbwgE05znFXBr
Vg9tx5DL3hPPRtgnt+1R7bw+/suSwO/755aFAglOwv8hRFwkC/98HgJTqmwBvRuEYcU/ltLo4wrj
padpg7P8//2o/95a6E3Ro8JHCQ0AOuJ/Pgo5AMxA5GkO+WbGM20yflvvyONE77jfQnbybw34f2Zc
//xsGORhVeHgu9w0f2M7xboX4D6BwbtTgjTTPbfxPRducGeJ/+FuKgr6c4ETLzuggqXsSe1zOfYz
gJnY1xVt6dvchO0NV/UwdxLTX3pbWpt9ztpY0+FyMe9uLcXTEGbgKHxgsXmA5TMafePZdj0mAvZx
6Lby0FtZmbRb86HlcLVrydd6KdgHQc72q8nsRDtSjUQfR6YC66IT5Kvlo5t7kGL0r6nYxpdUTMm3
1YMhB0+JrfnKgT+OnR3Yco3JrYqHYXL2mYkk/Q2uOWy8dUtF7Op9QsF+eRvvuSvdVxi/VTdqkfnv
3SOy5FCVcfiJ+s7qYxaQ8dJphejex8ibEdMRYepn7tXyFRFFETh6Qpex1wuk5bejzJq3CIEde5gW
npJuxDrVL9HxjT/VtChXGBwsIqpDztKJPNERPuJ9i7ILGw9+ATeqacPXYuVk7ZPC+I/EjsMCZZYd
9tOMLQAPTtgHwZcBUZXy4EAmG4FqUPms5CV2usyoe9jg05R2boJ7XZd5YKSnGdjEq0sE2tcJuSFr
X9FyF52D7Oc2unbenlyIyZExTMH+ZX3/fZRfjNNRyWJKjr0LkcZf63vDNgMbGKSvUFl9k62tuoMy
RNS93fEP//KwyznwP9f25WE1rloUL5C+gBr5z820rtBL7I5kCEBNVR+Uq08Ndf9G8vkv6ttlsnHJ
7cPNdAHwSPHPx2D8Xhqo+dI+ExNPjlPDwi2QJnokDOduZ/M2vFBG3G3lzQLzXNWUW6eaNBF9NmXm
35ityHa9PPGfHxxlG5JS8G1ePML/5mbCQTAfwl4jf2JCWfdaO5V48MVIa+FTXg3kfWPIuC2X8iIF
zAxsFNhGpngFJxUBi9PJhBVUgjxB3rterf4aEP1egC+1cZAo2LTxQ95aWXeLdlZcUcQ2ANnSa5r3
IJSs9FkTIYvjvOQj72gYaHaUY4XUjQWCi2PGqXuyfmH4acUvR06rlq7ZmpmdQFSMvkec5D51jvj6
z5YOZjq3hR/UUSRt9oyTop6Oag3to82X8H2krIydGSgZzmZm6wcZtH5qnGl/+DLBFud0wZe+sWoJ
Pa/m8ofRHqTOwSzugSoo6ju2FJl7tV7GV5rr5JucWfVQw1QshSrNsq3PCINpqRm1vEvaFjZ0Uk3I
By9NPt8KzoO/K1PXfMzWlDsSaex4vfC4sF5GbtJTapvwDYO/9Xq3QYAQImn26spmJV3iZlg9SjY/
Yog0i0NgEfFwpmkk7Zxr5qJneS3uIQXH6sIwbX+FGL6+QXQAyjv4S2OGMs7UNR1Ck5DosELQ4s5o
reDAKdUeb5kaJ1DGEYjS1/Dc+Y79gL8wBxngxqWOMOhpR8QOaZXM28mwcocwrQnipYI+Jjt4SQx6
Mo7Yxs7WVuoD9SN/YhOqli+uMfY7FyncoBkSCd8w4ZuaLtB8+zbBajIBHTJMn2m6xOpqhnVx7GUy
Nh9hYDZBxbMw2YP+QD4A1u4vXq3NA2+QA9vvydr+ivjjX4LVCHCAB0f1bZ0zMfZpUrZvaYiUH5eK
U33Yp5jVoA3RHDa9Q6GRZ7AxuvZ7Tdmjyyae92GFiqhDcjET4OQUYejGam+Xr/PYLJ8+Uel+BCNe
P4BfhqFDMWTkbowml4fWmbHorIH4F8TEJE0O7TKLkx0T+EVZeEEUJ8wW689pVftvNPE1frXJXbFe
q4ZAnB1V5v6gqZjskTchvhGoVva3umCIMEUYe7L0w2S35G7bLTF9zRshDn6oq2f4twwvDmpIcksk
vr0O/fNFNmeXATakUzWMZ+wj9sUWvkGe2GTjKnAnrv4O3sxje0NYOW+9H0IVjhetHe+2VajpOJkK
fzmfdl9cT0uYPhCHu4TO1HVy5mJFggB8avjPIUz0Yd4aoxB9pNMPAlpr3Y1FwZ7dhrRliB3y8oAN
gbYw2cjyVCZE5X3F9+K3t6peu9JBqdMFuLU85LyxWKLSqxcGKXJ+htGUupWeNuSuziiIkWwvdXqN
pIyS9ELIgYiOTfWU9wQRs3dFaxC+lIQc+zVI8WWiF3gtyBheKRLUKEi9rNLdSOXm+zaAdxWKXBvU
IVmJgJwZmrKHCg0Ru6J+0I9Q5Vc/9LTVtlsj4lz6S1qVPcHLxvmusFhUN6Uo5BNLSoayvHC6fl8k
y8/jNqCJImwsej5UzD06mqvhOUfAr+kXYWcFa1qMcDu0RllzSFYfvtRFbpsDHGiaFZauOrzUGDxM
/VpwClIOa9TcVQg1910WxKBOiZ04BE0N5fF2KTerbsZYil8JRdt6rQSb9yMCf3h6Mg38S3sQmev2
QPGVxa4JgSEtak+2L8g/vSh3y0E+wJscTJIcnjbmBpLTSg9nQfXMu5nFdrz3rGJ/MKmo6yOI/Htx
SkoHY4Fa7emPsGGq28HRZCMHm8niEx03aqF5F8U5OsCO/cXI8AmOJCPtjaYrODn1VoPinQsFpLEk
a3qTJHPLsBVjsfUiQqZzn2PZafxr037RPK8ffZ2V39nQbsNV1HqrniAHdupk5paPp0mZ9HmXJO4X
78rpsd443gnSgThiUgYVsaxzpa9FTsYf6cVepkdCqXsu/djwM9Jsp3Cz+zC5LpnH7Gsc7YqjOQ/8
xsPik2Bekc8fwOxKD3Opafsqd5ibd1us1xUhcAiK3myB7TJDg2JOYymbZ28zxLeEbK3JAUTi2ByV
AzGnUwMJePgyNX9scMSCe2Cmr9iWqe+Q+5Ko6y2n6S9RRqNvohuzZ6RqFO4olrm6kXDY02et1NLg
S5rtF1pVqB5Tm1fxebOC3SYoUVFZULwWtsBL+7pmWr0mQ5IuuBCX8ccQ/Jx32uj0J/S1Q95Ruq/3
lmKZH7YAf68bmFotM5j/JRlOhLftVRV8hGAJabW2W1SKsBy+rb7tNYg/BzdBP3IAL86Wty23Kyzl
hQ4GDC8jL/BYu383/sIHb7N1fQc/YH1UPNtxV1oLf0fpaKpv5kzjxkTS2PANVWaJ4Pmsnee+9iAr
32yD50NfIg9cozrIkhuUqQQyKqz6qM6I4JslBLuDK+EPuM9wmCdCl4iAXouv1hqchUN0wyd4uyzv
ElMqdm3csOfdXHg1PVGzQA84R5+be9HA3uQtovQe7mZMVHiH6UpsEXw5iQv5hWePMmZj21XFSN1x
x7b2PfOZKtAZrA10vCrutqv8juGP2/L5CCpaXIB2LMt+RUux84Oq5/FrqoSgnTSzflwSWf9w5Ygf
ExUj8AMKdn/UAuqInjGcVCc9tKLtwCMQ70Mi9DMmyuV69DKrwwl+qluOyBq5ih6XE4Xpfa0hFpmr
LRc9WnF7UprtACFYztPONwGrwy5ku9eZiR4snpBtd1kW0Cle5CdlT7ShXxDaDdg8Y5p+SZLMTT0D
o+ZHYKItDt6kFD7wOsVr2lNrHzIzp/V5G+xgbzSBeOJ9GAZUcrVw5H0RabL2yLasP5oI9OOQEwXv
qDp3FD5tg2L38HqnTQcQ2W33hJeu7iJ+KyiCM/CLds0T1YU5LwB8sCEp94Obmw3Xik4Fmnekd+Ie
tfjkPRvz8Fi7XSD2i6bVExqr5nrJ3Zb0E572ifRSBttjBoeOpVCFOpUix040AyKgz5K5fDilQM7b
jmpLf4FCALEvSriUv9RSL8VRV4V+F1mtxk6UPrtrKx/xWsas+MoBMMDeLJHJFSyJkubgcl8WZ5zl
5q6+mCR0Zs/S3wAMCPIpg0MpsDX0YIJC2ZQWlNOr0GxD2gtDuO012Yg4wLsi+4RCIbm8DZZh6WaF
PEhaNO4ET5fpSzEThgzRPd91V7SDiV0Oxfp3KGJxb8ilBDs6U0g/wC0xzbyfmWi22wIHlLhtvAgz
9vICrgks9OqbOIKJ3e2bsfSELWlNP1ZrvC+nJaeHxjG1dwNIcrhX69IC2ADBbOuVd5qfHWTKDjoM
g1m5WAhyhJlr/NWQJ1l9yuYpfycTYOAzDH+wCUxI02e0R4M81tnUtHdcIpOxS6na7lVBpLxWGS6r
ThcD3GcppiYv6WKz9chdTH8gc82mJ8pya89Cbea9TgNGSegh2BPZ0Ej1hsMIriPtphGsuuwYGawp
gpZYNTU3qKwLiNEBlY5nAFdJdTCYmKYway+wdyeO++aEeU3Cu+pi1oaAH2Rmo5mbK2QrmnzpSvQc
QKuQh2BR5EGE0iNaY3mlLcH3s8Bi6GNhcPjB4uR706eONygoJ/JdLvlqeoWUIBxGWNa4ygGf3Nlg
4J22pAtIWjmGVQlQitrsnczX5X4KSvrOjHUER69alO4bi3XbV1GR4lQyIAgdJS0Y43j3EG7hycx3
etPu5yKGasLRM7ZfReWaDBWkLenQITenEmdabSD8YbKjG5RhyOPsJGjNbyicSxRqZeWbzmys+KUn
+Id1OfKjllOTGC1emym0mGjAEa3uCPHBQ8GnAe2Pba2Ori7kcpzBLSQdiOha9yNkPDjO2hbxIzYm
43JWw1DexCIIfAz4TWXnkcix7ItZILYoFpOMPZSJIeuLyfknEvkGlznwLX4bxiqFjmCo7+xskJyS
T81U4wqEJdUTxTH+zZEVN4jAuoydjFW8w8mAsrqYLUoTJPzmvyfJ6bMdJ/OxxDEZ7wrp9wTuciQc
N17AuuaiWKG9aGv5lvp9N72nW15hqtS0t4Lt5BlvJCt6izbgBM1FXh+HyYevTOzguUgw1rK+9LQQ
fSCsvs1huFJhc6X6nmw7Lnc7NNMALRsmowe6VaVCsaWTg7CJ2/t2sdWfikTS3hK98q8cwSN4+86H
D+cwnTrINbGfc9kC1sp8WV9nc+nzvlmK4ikU2T4B8TPqLsh0AZlTcv1azgxlpmcCr3lbEZ7UVwYZ
9J0t8nHtp6DpbW5gRNdvEJgWhyHwUfWeGf7i4SNswHe1oLwM7eD4reZuo8itqba5A665vtg5kHj0
Cy/nG3jLk9+8Hkp5GFaNdrzKNlZf7RCCzYdlqNats7JN3uKU27knAAzncz5qd6pyNzYdmSrIaPET
QMXGFJ3A4sfZdbH2QWDbtXo4YHmWP3H10R88ETCPskE7xIfjPB8R9k7XT2JWl9/XY1TLsWjX6nfA
lATJoVErdNIoTLtFikEctlYAcZNIBtK4tkf8SCwQS/aZJTH/5QzDMk6FuBgTQAOwYEIy7L93OvAb
JtZKw54ENjC9Byb2bpMS9EqkwY/YaOmU4GBcXPkGk8jmT53tBLkW2drwg/Bhqe+2sVyfJ1fxbzBr
q9Rh8OkiOwC3S7yJyNr7jSyA9bpBxdUieTRVv7JUphvu3wGYgrONe8n1NrCrNYXY7qqhxYYNmIbp
z7jlmzhKFGYSQOhUfIRJ+R+uFnPSI+Ik1QBhxhYgjNpsuLpo3XRHdCxNR3zpTe8aVz8nlmBKAsfo
EkRYCjM73Nx0vlOoq3C4zDY/Q8WCNNbJsKLu4EE0/FGIFOAdVALw5Z7APv9cEWz004mFS7RRclIH
kKacRDsjcBdh+SN/LmyXjocH7s0BVZkSwBWdedhqWuJtIAgPmFDtc4wT8JVvp9R48pFqjyFB1Qq/
dsUw13MncM5MRxtS8sdUFfoJP1xGnvBcQN8tBtCasb7wd4/Tsn2F8IQNPUMB9ZIEnawoDEJyZTCg
aTpo3iwuZ+8wnZUwregKuiHTdkGJ/9WMpkB0e/DuM5mYeVBmYL9GOdP3sA/Dd4dqGVg1XKDfTAa7
5p5OLL7tyDDH5ysTKFlV2exdAd8Q1ucK3MAavdnQZQPL7+2OHgdiU8g2j3vI2Nkjc/mL3ef1y94M
gFsWvQiJZtrgWrQAoN0h4bghejh769emRsRqV7I5POO8BoYgQrL90Ek5/zF6mzXkSkNtex9LOXUR
1n3PMPQqXqij8hrdgPtD4lp84dhBv4OeQdxTgE5mtPwpoNuWFxXkQSatto7CQ7fpUvSgyLUv9+bN
oDP0HQfc8CPLlpkfwGqpxdHoCuU3/I4XTFZItE/AcXaF2noVvsdQZrLPBC3ocFO0EdoAkY/FN8ur
6cnluf/RSi39ndlVs2E0udWkS03F9N1geTMd0X7DDzu023wYFtPO1xKjg88BUP9tiyzI6QamkvUz
vMouBnMYO+oe1l/NckT9Mj7EoP0zlV78hMp8u4X3HeV9ufLibVhlu3fTNAFAdhjl3tdLnBnSmypY
B4PAJZducRN5H8fgKE7QCkfOtlf+cW8V0P+sTCZ7haNYn9Zy5ElX5RSHecB9hhFZOidpP+LMfo4Z
rm0om1dgk2DGEXg6pdkMoFSw6UtWWbffAN0oXyKqZUz9PBrnY8iQrNQxQPARiKMK134EZtqrIV2w
fGwCGH8cEYHXCbtPWc+bpFXHfS3C2Fun4HuWg2T3qGwBxy/WtrJ5KDFC/KOQiPs2GzS82IuXSprv
srlmdNwESrbUbM/YDQCHEJfjHhYmJgsv6mobe9XCJ7eX0hZvpJwxvViRFXGZvyRTdmd4sd5wABm0
2yzkuufdsmiOdJhqhZY6Cxh6blH/2vYwvIGUO5sD/PiYOFBOkCSwWFeiMMAc/Q/dtnC3Gx8/lcSZ
ep/O2YYdCu33ekYp7G9InPPlajcquar2lDkMhipHT+PWttN5Qf3yow0BvWyhY37StDDjYSyNeEaO
bPJY1rp8WTBLHTpnqvoZiuXxmxm2ZDhOsia6W5IcvzLsyCXvK+IntIZbSQEFhB1Xh0XfSPoCB7k8
8JVeuMbLekmVnPb1O4pa8c5dg4uxpolm2P8N5lig/rorYCPRQeNaYINIKdBt1XuqYcOYTjDIkAaF
QkuGX7TwZOlWD4IWfMUCU5jI5MvYQbM+hw5U+vwN5Un1pVShXnqnmnDDZp21na5Jcq38vpa3W2W2
a+9GN1ypPedvYwSQdMfh82hODBa9A2p9jxalLDT5FtG48CMB0I3rQQCwulrrhrb9jtH/G+yAiDhB
fTaTg1O74ScMcdkzGFMKuSoZwCk9Z+0Z3Hn3jZhQ39uQSAzZZJ5eg9wvZkyYLDaCHFt5l2GetXa5
l8NTkme4263zizhO60R/MPD/dGe8xcGIJGdowhoVy7FLUU690N1nKCPVJNdj5enyHtUEDqzVODU6
WC7aNwgXk18CC+DXCmYD7zGzoB+lzMXjsqKC6ONmCszHYepydtEC4+ODntzRV2xB6qEf1Y2aXMJO
WbokNw0OvuoIh5RyOiy+ptOVXFQc+wrhCWOnhwoXz7KQ7K4sV1cf4U6A2gtdMCTMeT3wU2tzNvfc
muw6AqjHfGE27iwwGSOd4wGlazX6rQHIbtYJ+FlV4qLGaYtqg4Hd1+L42TEsbsV9becW5RGJ+ecI
TsbPuYTxay8zlaEmWOFo0bIBh7aDc3yP8dtSd+1M7eM2xiE7YGeMNVw8dkT9la3by3OVqZShieDx
fS3IlvZyr+bisCbAfFBNZE709RzK91mB033LEb+UdxZEk/s92dusN+2YPfp4aTNx+BB+C67p/EoR
DXIhleTZF4JCeukwUsNYd1Tyxl+Knh6mY8lLbWAkAqMskT8qdDvTM83H+DmC9NBcz+Xk3pphYE+V
aU4D0+lyFZKMW6DtNgcuUO6yBN2gbe/Xdt8+MLJo9BU0UuMtGiLzmSiGk8GGHP+HHJP8KW5xaVFb
+hVcUbQDjxpXEZKqmgjslqKIAKhTlwotpyz48dJw+wPTsjngYGUtwJvNmasZZC+gR1rB/GJHJry6
s6rgOCzLTTzsJQ3fDK7tLwVezgAu15r/mRuOqvfilne3Fu0czviM82MphEYZKwIFUl7g39IB4Vkd
rIhB/4qqVWhHayzzDlEXJXSxowcnEC/2udgosH1A++R7FWpUELmlwy9wI2D3tML5U3Q1LDraewx4
Afo1UwmACvk2JD3sWKEEx7dKIGgCz8Q+8omNaTdX8AxD8nu1suM8mfW1bJEZdusw2FiOu4J8Du1w
BXWurqJGYgiSsX+ATSL1aU/QYx/TTeCyyS1n8dwCdH+DPLq4wMYEncvuMXK62oFauW5dJLRk3GYM
HCNWj2UnRdMAA0pwd+B6qNh0LOMEU0EUfZk6DVGCCnlMG9empivMtpOTL9YxeRiBPSPYVku16t+a
W8sfAms2ZBcsg0TBgxzLYscpOuQyPyoVEhBQPAOl0z64AePpva+Wwrg344yJZxQwmiWdoAW4TW0A
eRPGdDlPXvI1lA3c6HMJilTHxgrn4LE22SS+FKwynnYp7EUVLER3U7yWCN+dHsyUhBRADC6d8mpJ
K8iqEKuZo8qe0iR5T/m4jdcibKa+/H/jMN9y+FW4lyrzEaVW0sRm/o2A0RylDcZ+eMaqWygZOjcn
ZEObH7c0uyJB5tu9KQGiY2Kg/fQHRtY+zj3GyWjETlZXjP6hbayRH12KRd0uE+Jx3yWSV9bPJsPd
+ZA2M636AOP58BXjFpu+jr5CLdTTthqzb3OiSVqdlMKM8Ipm3mOovBSxiZ9JmC+EHpRz/McE6qw8
4zEW00R2iePecSUinOCjKJMUmzurWQ68TMJSGAb5jS0XWD3NICgAgcFEBS4PEt8OxBOLq8mVJ9El
LyPJZ1QabtMEwxLq7Q6K85oabCkC3kXzszJFVf90VSPr9TxgTsp4V4ZK6AUI1FCOH7rBLfPZonWl
x9CEYrgNw6DWR7IbmGP30L3B8pvXgda3wUKycR4K78e7FB16eW6QsLEdFaDz+Fxp/P1zlzYYFcDC
Hwl+n2xgQb1WPE3Cd7oHXBuYleztlcX6xkerMtmeAYs7f52tHlcmT3OMUgCvbfZmTxxMnaullv5q
GTdkiayTGjZclW4RDyBEcXOat9rNNzamURw9GQv5Hc4e1KDPXRp7BOpZplcWVJPYiWmP2aFI9rHG
LANgS7+Tcmo+JHbMF3gCinC37ATdTExxvx7XsMIWAX7P+zfHAv9tQ8zsdYVDQB5CKem3hNk57Vji
tze4bLL8FNJWfhnmsXAd1PMKIUu4/sojXMzk/J0tktbotYo2XDGNH+pxb+z0mmG7fDpiBDmk4Drv
ZxAzszcIkIAxEWD2beda4HAdRDXJEyapTB1kI+L33dTzF+ihs9e9YWmNhmkZjovhw4QhAmrEjhvI
bTuMUPj9hN77qYF7B4jM5TKSjlaUf18XtmS9J3b13aj1/jHmcd9QyPo0PWQuN792mJJ/bE6GmwTF
vgItZq6u3QLDezRp1TEpsC8QcimvCyEMOANrvMMYyKvjzHx5O2P3bF3MHcY3eqcI6C2HTd6pGiGZ
G9oGtJGF1mPnea6REYDBOCbzAIF+jjELr3rWNeDTWvnpYBTo7YfIMfn9InAivqaJXYBJw8MU4RCk
5jvmGgVICCqrQPrg+HZfB0NAmpaztx/gHTVfqBwzeWITresvM5K/3w0CLUHYKQP5bGcvd4AxZNkP
dCfj1JMtyKNlbbh4O8gaTs0wDVP9FpCCe7es2Qa7DmXGa59u/GoDmXm+J5AyDWipCa7v1k7AMmAn
h3kNzCaB/Wx5yu8gWieq144KBux5QX4vLv4Jg09D67IzpLbfDcPddAz7CD6HQOuO21i2SL51ke5X
gLVYeViaZeS3YFMlI5INh1EdBxrdWwRNYDmijdx/jlXGf8HIvmm6jZNwO8L4yZ92Y4bvdt1AV244
F0+rLgeMLvNmBm9xjyumLGtub9EvoX2FDX97f5E3sD4bK772YPpgDoPhKqa9q5+QfKBH5K52CBxd
cFl5VSadoXF94RydcYcsLpjn16h07KEMe3haReE1vpJA0o7jBIods7XCiZe1IFwxv+A4b1tYq58z
QJrvGOyD+eAlTKl7LEsA1yIO+pYFlFhHD+mOx+F2CSUkcTDfpCnK17QNVHU49rFu8mVf87tEWzt0
KSZBH4wtlUKPt4DSPS9WNCccRg0/IUyVn1yqE9fXGF5lJ5W1yzNZWLxw/0h+PzNbPcFaBzav44xD
vEuibPYjH/b9aQA196UYjBlvbVvN/EhLL1hvQDpYj5RQ1mDWgyLj1FhMxS8QAmB9TxzTwDIzYk5Z
Porx5HTZAv9BAwgQdg2+d3vmvk+4e8teZfDBeYfEYooHk4L7BtyN1+yY8naAS3pdLLeYpOzzRyZi
MxxjmTQ/6nlpit6YKfgjNjfcE8Q4jch3D0tbXpt0Xu99QMpVDyckoOzNOE43+ZwAwuYZOrkTCoT8
qyHe/sYZiuGWHNILWARkO0X7GbKmtwJh0G9C2HglQKVQwGATjGZBD5JvllvymgUYE99muO+e45hV
qAf+b5Lmf/HKwBaHrVID16MUNd3fpkeTWneHogo4rBb2NAZOrr3416f8LYWFyS/sjuAADme6Fp5H
fzHh0aSYaoxT02sNDLpWePtkzsB9kuB0hL1g/QA38n/5aP/Fz7s89D90UCgygShe/v1/0O8dy3AT
UdhSl0gZvoVP8vwyI2LgPGKE////KKQmg6wL9yjcKn8LtuDAk6ld6rrXGXgFRTOsZ1ZJd+aZmf7F
q+RvVu3FL/mS0v6fUAg40f3F0OObnrDtfNNToadOUqQlyHoczrsQVadd/DcRw/+yQC6EYWRSw94M
zMC/Xp3cdaSgkLTgD+z5tYo+XDc4SP/lC/zfPhUYzf+PuvNojltLs+1fuXHnUAMHvqOrBolEGnpP
SRMESZHw/sD++regq6oSUyyy1YMX3RU10aUBEzg45vv2XhtPqwB/+ssAwcye2+mYuB4SPgJnBxTg
eqCl66w3afsmjfmBnPKNsaGR4y7YyOOWoFP/emwIFOJti8Pfc636MTbUdB0OaMzjrvwID/LW/QON
CK2KiZ3ReKASxSJXV7USux4VkOYaQYB9mrHt/eD+/WLYW4aFi0+PEWHBVzj06VZmY3I65DEpkiJ+
mVbiFNWGtm4cRT/va6f3kiwKrmpr1O7oLHa+QCNz/dtzCR4fNN8GayaOmuVW/PTCcbSzsWlwU9sG
6bwXu0hVUGnp+u9mlWiYu5Yh6VC5I/1ZP7iQSCKc3ASe4tK1e2NFxAB6skGtxP08VB9hO38dKjoQ
SHpaSG+ZJ92DF06JtJbWCUd4JUrHR/onNDcnmAifMdrFH2VMHxo2lk+2eHUtfcHO8wlf38IkabWA
NgcFL1tzTiu7eKjpUm/Y1TxR/co9/BXGOg374QMrz68TNNddCB28f4uk+eC61ug0Cht63gezNzcV
cV1e3Rn2Jneraq2E1uSpWq5t3h8vb35YEosZM4iNMeC8/rCISUajTukrSYoZeNmRuqPxmzYjgYMr
aaS1L7QaJSlw/99+/fm4S5DI4q+1cQC9vnJh1AQE5aPrBfqc32VKXlxNekYpdRiH/Pz9T/nrBICF
F+Lxsv6xHh2CY2K9Taq+drlWETpbdZjqrTbTR3j/Km+NUpMTLdYi3n/tkD7AsTygjGozgY5mg2O4
pG/VFfnxhD7+gxXorbFiCpxfmEntpRf0+ubNqdvWNgQmz0WtdTbKKTgz0P580eAxqP5cGMGwYhOQ
mP77H/GtGwn/jhQ0EhWx0S634KfpRUlU6p8dJ9t5EPnXTIRmvs5cqQ/r969zaJVd3kGMlTaGThP2
mH6wNrSKRvbBZLlYCbAKgoDljUuktqYjgX0SAQPhM535rUEEeTbozu9GVS6XZxo3bTqXcFEPo9+7
XtCepbnsBUCyPQNY+yoRNoFzQwLbUJUfEfjeGjkwGxcWq07d/pCvGQHhSCZsrJ7Tqf2GDJjLgNCg
NflozgeL1EdXOrixEETneKq5saFVmn6WawQ+JGmwzuvK2L//DN+81JLRKsBWgBs7eMEpZwVhExiu
Zyix8QiogiR0Pa7uqjj6KKP8163LEq39r0sdLEZsMKyORpPr9ZELrFqQJxpSP/PJ+DYRZJIt+f5H
O5w1hcnGZSE6qN8Jz+bB9TjcAHPr0s4flEHb4j4akWZN7iZdsgN0few3dkgJR5+y9oOZ7PCmfr8y
YCA8hcuqe+hdTESHp1GIznfa1HnJy9Ldp3R/AeNr5Qfv4FuXgpioMjdDGzSNgznGAryfTVLtMM32
zguSesPDFnEj+0b56Jhw+PyWT4VdbOEDL2kMh+9blnWNiENUrIo+ntJx0e6afGhWNCesq8zJPnLF
Hc6eXG4x50KKQbMI8PLgk2myI/jEcXt/VGI0kpazNb+bJvBQ0DQtS/4OuncfPLnDKW25KNMJ+zJj
Oei5B5vQ2OxraZcoMx2anEtiTrrrQZHcNniFN+w4TJ8iT3kUdbXzEE3jcP3bQ5YtDU+R45HOZz54
8fuQJloz5dLPp0ZuZbopyys9D7uLPHJMn1ZriWSk/OhDvzGGcOa7oM1cuIe4pl6vF33HZp6LSD9t
Evo0llBmjx2q9RI2MVqC9z/iW491ceMbzgLAZTC9vljdIQxhbyYxSumx5+bWcFY2UXsRaFO0kTVi
M6Uq1Q8eq/bG2MUyBaYV/CDhHoek8iy2QzVMK4kSvRFngrItXRfHko+ZLN1d3Q/DjR3N6VEiW3HJ
CS+7pyis+zWO3Zr8G1plgZvHVKawa/hBGegrjXDxj3bQb/6VKNQWgCAa08MhP3JIJ1U6QZSsYtCr
pTOvGCXmrsmUdtdYZvb0/rN4a7TbWF0wpKNdUA93d5g9i1y3hs7XUUUraBCVLPB1FE2IZcbimCzV
eI17KThO46zdBTAv+s37f8F36sPPrrXlhWNvZJF0DxQZCcXr4dBQ5BRLgpGfVlZ+TNkt39jkn+/s
ME7XVTvNXtlK87RV58o3sxIZN0/Yr7supZWCwOn9P+etwUnUjMM+G1iEcYjiQcAfBqWgxTwPUX6c
T3K67FXMFUpkPqZVaNNjGusPxuZb1wT5wN4XSCyr1cEyNWSqOitDKH2cQYlnTKJfWlHSvkwmp09X
NO+oJuSBYX+wcrx5XcICFlIlsoTDRDSNLvgcUWYjvFy36B/IYgHHduSQ0k2JsM0qarRJ0tr44JG/
eV3ghsssh5H78ImXMhrjziykr4pM39lJalnIimVyHOD6XvflpNEUwUz2wbyz3MbDgcarxRIGEBuA
4/Iu/LQpHpD3dkLH6QEws7+N47Fdi84yb98fQG+8UQT7YBvnBYYXecgRQEuamdKdW99qysR3oQ7t
sQUgomjDF2zLvdeKUXhsDXR4/p2+f//qb9xa3JoqAZ6GhmrvcN/BPmFqUi1iKGWJdZxYqOYdMpm2
7FBbXxYCfkDdfgTMeWPS4qJUU9gVLC72g/HLSgZp1mXN6jp6yJBTWJ0niuqpHcSebQ7977+joI7E
skiTuqwerpFOuwCXLUf6RjYpx63VNpcRyt5yo+KNjD01k+Fmcu3p4vfvLSd/tnTcWEEU8+vxI3FM
mKjppa90s9xOpZbvpFmpPi5b50KgV8cg2EyX/4OLGpQ3BGiUZe/8+qJV3sZqZrIyW2lUHo8Gde/G
MZWnsKrGrVqIM4J1p/SDN+WN7QDbAIaw4D4KCPyvLzoFiW1lRiD9Mshbitx6dy3J2MxYHxosqO9/
wjc26QRb4KZm1HKxw0N/L1EQdv3AhmvCW6xjHzsyh1m/VuhjriTubU+H0b2R6dx8fv/Kv4SPsvTQ
CCVBdgFnLZG3rz+nWsws8ZOLnohKAf2JqT6raUK+YMCYNlGlE4+qV4355FRBhXcdjTJiDkWoRxnB
37d0YxAkiqGI1qia8Au8/9e99VaxLvNiUaTkEHHwEMx+UBVmbtZFB7GaQ1Y65qHQOqUzrq6CsP9d
st/3m0HtmgosezKyMl7fjClyNLuuObJEHTVrU0IvEBQnt7GQ4vcXgIUPjG7UXOjFh2E49Ir0NsIP
5gdozLdsee8K3vItEwxnF7cxz12Rp/7v304CceHegdAnf+fgRcLSVlqIuDvfzEtqBVrRnQ9xMflu
gLDEIOvt6v3rvTUTw9hzXJ3NnEMK1Ovb6RQquZtT0fu9Eai7Meo0PPStvMX9qMGezoMzqyzTj+oG
bw0aQKbkuIC8XKiJr6/ax5E7hHgK/KIzdc9ya5RlWaysEQYqC5JA/+BJvjFT6CiEDZ3nSRjI4fUq
hxmYtvPgm1OYnlZm3Nw3wpi21NPSL+/f0Dc+GpVyUHB8Pkq+1vL1n5Zvc6bWOc/JQBsS+aXt1DY2
YgsDotIh/gYVP3+wLXvjggYuaxZxen0L2+/1BYvSwIGCWcJP6zDYFNbwnBux2BGVVkE/KqsPBugb
txKcJlxfOrwwJQ6PRTTSO/q+6uC3TFo+yr50i67BQF1ufQQP/051O9gKLfsgEtDAfFFNPpj4rAjp
mBWPoy+TaNqZOtSCOla6y6RLtLU1yJbjp1pcxF2rHrUV/hqzdedzdejCrzEk7Edc3QaEA73Z9Usg
i62bwXUYNN2Zw6HviPGQ7ApMLLswTOVHeLK3Dgz4FDikUnQ0fw25mjWdCE30b77ZtCUSoQAjlilG
85iIuuK+RMnBLnYaw88u6/G+rGO4I0iFlGeplzGmEIAA7fr9sfnGGkY3gDaZxl7HpoH1eqioSgkY
tWGoaJZUEBvlzkJf6qGyoOiqNCPdzYrbYq4s9Q8OcG9dmdo8hWx6EZCKDqcZsyMPPgpHP1HtbwRO
GGzYZ3mGo9z0NSmye6vt49XQut0HO803histEPpKHNkYrkK8/sgh7q9CVtroA0WPkJdZ6YqMQN03
6/6jGO43plIo28t1qIXDNzn4jLrMQp3lcITZECzifGPItyh1Rnq4I+LGaW52di36Dz7gG6//MtMQ
QcHGQBWHNfRJM7smLTG2VxOEExVFLFptcB27eRgLZgDQHpX3/jD65Z4ymtlgmktvgnLe4QmF1n+p
jU438fbF7VmrRcVWlMawRUr5u31BwaUYsBAq2MU4v+TRVUnWW4kNB2MRXR7hvYtXae+gM6Ki/cFG
5q1PBWlK5wk6QGsOV/tCq6bEsZTJxwpMhT5vjM4zEa1EyJSGzH//Fi7L+KuZDYgghUko6RRYEd4e
vIkONhmUsGATYuTSZyiwafXPcwmA5f3rvPGhmHs48AjuH/9zXw9/LQR6ENb65Gc9HAQDzxf+F3J+
Q7esH96/1C/Df+EiWmyNmbE5enxnW/608FmpC4JgKZhjW613smsrv8VduZadMm0ofU/3qpYNm/cv
+tbnozynLzhZTgKHYVgRjDzMqhqiI+RrcDNEfFVM1OxsiTj2f3IpnQiC5cOxV3p9Ky18bxqqxUXf
JEmpNVtUS/DnkMS79l/9uP94Gv8zfC4v/hoI7d//i38/ldUE4iuSB//8+2n81JRt+SL/a/mxf37b
6x/6+3n1XFzL5vlZnj5Uh9/56gf5/T+uv36QD6/+gQUCX9Bl99xMV88tzp3vF+EvXb7zv/vFP56/
/xZg689/+/Op7Aq5/LYwLos/f3xp/+1vf7Lj++muL7//xxfPHnJ+DjnGt4dvf3x7zv64e5Dx00NR
/vLTzw+t/NufmvhEC5a4sCWczMAAwrw4PP/jK98B0suya1tL2aYoGxn97U9D+wSlkSMUz9Ciobps
A9uy++eXePH5fs4PMDadP/9xE149rn89vj8ACV2UcSFbfvFy6Pnp9YYaT9sE5ehyaFu6Vcuk/dO7
IIGPhANO2ZWrRthQLmPjMpAPAdpb2n5tsZvUrT1eqzi93d05EtArNz7n1ERGuiCxlDTDvNpwiEL8
XaN0vinqO726M6fbaLhV57OovuhI+Ei2LjrAZNxaAZS5S6t8cuyzcCQI7srUrr8/ht8akTdlzv8P
B9mrwflvB+3/xqFoMyn/xz+e8i9D8frhkQnwr0H9feQu3/7X2FMs/RO1SBjlrBIUBlWdpf6vwff9
S4DgVTipFGc5BDBj/Rh+mv0J3hklN2NZsKlC8Sr8GH7Ll5AUkLHHyCWBzrJ/Z/hpr3db7HZYVVgs
BbstTuSk27weflpSWfYcOGKNy0fZUq/Y6XXhrqB3vAjU3u1wY1UhBBB9eGpDbe9qxOMqc3WmF7mz
LufmJMONf0o9fpMpunFqyi+/P5r+7VB5NaDO++dGds3zH0xv7R+brvjGtFAWh4Pwf+HwQmL33vA6
Y3JrHsLu1Rj7/jM/xpgjPiEI5OSjsqdES7Ms3T/GmMNocWDwU0GFibmoJ/41xsxPPHY0TRy+OBVS
i/vXGFM/2TBq9YWpb2g0MszfGWOvF16UUwgpUJkuiP4FAG4frIZ2hlzEyKDLNsWMj7k2zWvbmOVG
D+DX/3RjfsyuP8+mrzcW3y/FlgKSlEXvVJiHVMYSEoqZUG/ZDHa5r3N5mVTpNnLEDWy1Y2kru9+9
HLd8KUpwlka/eNhkTCvVmQYiwDZWhxUncHxdmzPcIAk4syk7nQlh+a1NzPIBlxomPQYWK5cK43Kv
f1otegg5zQScaRMZaOCHtvbHHmcr2r8PdoMHeOe/rrQschYILPaeh5oisyob8o+mBpxe0O70Jk39
WJN6uOrB9sBFitJj027lDYy4alMU/T6ahmt+09feqD5znN0WpdWKlT2482qymnMVp5KPI3lfmHV6
ZXZ5/UH0zYEKkr+YTesi+uVxMDGqhxvYhCKSlrkc3nHnnlplfTLl7YUdutNJzsmqpy+07umTr/Ie
8fE8tIP//mg4aMj++AOYzXnZqMtxOHj9cAC+dKLMnHSTID5OQVmU6XFpBGLjjmDAbWUhJIdMoXQw
OsWbc/tEBO7RGJoPqjpg9BgxCanzk8Ao9cHT5FX+aZPx/S+zF4jmUiCxea0PXsHYiZLItPN8E4jU
pBMYWCW4SN1s97IrVM8qq9nPKQxjmBbmYIAXMvQPeg10mg/+CCaiRZzKX4MOgJfm4PYkMyKEGG4H
7ugufFGSyfw6T5MZ0TC3WVTEDEkOBnR6AX0p/0Iiy00AqA+8eAEwrRADhcdq5r6xml7xY9WRas4q
oCnX2Oh2f9PBEvC6Hq6CwxuydqvyppzL/WSG6ecx2Ihed24MkFrwYK3BiP0xF/1AtndiCz+Zkrjy
yZycuxNR1pqxeBDUR6tCYnoV6pn2iO8nIau3BCeoTYr7paljed/yv3sY4uojrIKhOmvnZrbXhW5j
/aD0Pl7A+85hmrnBtGmrxN32XZNPXJ+IIq1Ui2MT08CZPUx5s4rKtn8m+aaD3oaFHJQiDqyHVpHB
XZMW055pCB9+PY7zdkE1blK8dVs1xiV73+J0SLZToE7WkWn17nY0knRP+UYfVjYn7TOsLiVcLqV6
zrnYjW5mlrUi/DE7ibCmYWlU5YuYxgTgoOYEZ1kry/spbJuTCve0AZRzqvGfTjXvc9zPfbnNujI7
0akXvERimHYWiLz7AgdnvLJHJf9cAFQ+K2Z3ONVsaXpwyGj3yjit0UEY/brAB2B6MnVk6jWmax5F
nHlwMMFg2xUQPMSmjfteWZlYvkes/jWOCZRjwzYSY99t2wFutu+EVe/R87FOaE1iEEoy0T6i8FLO
w86spn1UFRWKrJDqNJIldlqwOfCvIfpMIrnhXgJvyA01kUd5rTZ77MsVH9J00t5ad4Osp33dmFq6
h9EB4j4GXeyVUWxvItOE+ImsG0ASWmrnXMQxXEYxCRUmg57qkIetEl5QY2kNvnZ5a4RmgtZCb8cH
gfe/W7Hp6uujtMEt4feznMJTIKtKsgbxYmA5TxPwEEaFaHzKlZsQLDVwnFqO66IuNABnKVnYj+bs
yNjDwW3NG5ypotwEjQ0JSJkQgjlhhwIFzuZLY0/GsyODAdIMHlIP9xyQQjUtTmvTkafcuOSl6Xt0
CJNzEUzD6OlZeAt//JQoRfvb7BbXFeaKW5vq9zEBRR3xDCDzSG2rMi/HWXkeVCPIgayAwzXX2Wbo
9YgY8sC6nNw+2mtQwHwzdcO1YUQ6eEQVv2BmJMeRLXrs4iQEOHpPKoQBeCGBuuhHs1vetnVYPgRJ
ca+MC6kEOdsuq6zYy6fAXne9/agCS99AMhrXi4fbm7XSWWFKUi7hxAADBShWrTCZca8n47LsxyNH
r+zjAb7xTsFatc7IJtonpUVEqdksxD3trFQQxyiiO8c2dKKJsjrKXcLpk3zcJ2qj+XMk5x38x2vF
pskh4I2sCATaEDuknKtgRVamFsL7xta2Hzo730s44afZGBcbfWgLEgfd7rOweg1cjbiAjvOSsC3f
g17J1iYQ0BtqBmAgZxfbaJI+1uE8nAIIm1/GRItvc+bNz42dR3vi8vI1icKXYZRZK93Omcnzxs09
DYzT0oqP15UtmyM9T6ztkHTNtiW4iBcXy+Kq6Lv5cgymplpXGHbi9ZBn94u8aGOFHCtHnLEkHeGW
NC1U9tjPcnZtQpbrptKuhjg2seM5g3sj7NpYF0sGUarJaGWGYcaoypuzrCEzPc2x+RjxF6gHBluj
sji2zBRTh5rM5n2daulZkHTpcQx7wIeLVYOylJABY5FjjCrtvT4NJxXSRgg+WXxW5PHlEAMXBWzD
DtKvwLLzRlfDGbar7iVSHP2IrKB2qwoMnjIZq/uu0d1gJVBCbq1Ky4iDy/Y5ucvAWKW9wWf4LTHw
60Acr8+1tIG3a5SqAnY56l5IF4fFn7kJIZEwE7OdPbCtWFVjE3ulcTcWEbYxQLgneH/dyyJ3pyNK
5PW6cI3kCAA40D0mi20YlmKrNJU40eRoe9jwnlJSes8HAKLbspznM6Odr1wlDHcOkKamIxGYbihy
JG92jfikLtiphLZufM1nTKVYNwvAEKP7aDVy/JoBEPBRVgEsjJVSP5GygBkVQXNcO1U2wcjUzQvM
A+6CHpI35ZTOePSC4dzJMkRYto7Lt641PzTCaT9ErukBdCpHTwRlvwvpWW3kuCQwJLO+CvQIME6o
b9O2gytoNFN7xpJsPI2xS5sibeoTNYdv5ZAqtrLoKIO6i+YtpMUU1FP92BfzUV/ODzikkMQG+D8r
PkK5cuDxMz35Dvp7F5P3Vs30C70TXhZFzUPeDck2rAXowaps91UDb7sntWyOrHPSRa5B4onjuhJP
oe40617AdyEKAvcv+cqbUKM1iWXQq/sKIFWSpV6u1I9wv5vzJhjdfaBm69ntj4zYfoq1KdiSRTj4
BM+VMPcG4LZF/jWfouhinooB35pUnuFXX4UFICq0Nl5FgIZfaaxtCu7/Z6uutL1sAG6A/HcvuyaD
aBI7I4AcjL2kPUtDp/iXNiu1YqLKDKvbJDCqiR3QHidRdw+RiLBoTmY7ns1p5W6ikbG+CkVjfGa3
YZ3NvF0RRURemd1IWsltrMgaWK/T31RDGhKz2Oo3YFK62nPc7iKQFnmTUUo6C2lWEMZDPKp4NLPr
rIz7ry7AnnMwUymsjrIkhBKKjQbBOXK/zHQIjZUGOIgEA4QBd7wJ8T6L9AZVrFLUz6npMIRcSP6f
50mLLgnPxsleBaG9LmFbATfrUi3wGL4Blqqe3HNkhVI6a4yiNXsJqHnosCo1rlYiovO05oSaNh7K
6Zq0gakR52Zklhfk5XQqJOemvAss6AbryhxFvZuBrdarqY7jm5I8R6DDZKWBEaus5E7PC6NdQWpu
X9quG6vVADTAXOmpQ6JDY7bVTUaMqo/1Ofta1kW3NueMWahStJNcr40zQJWlcZTqoR0clXkytlsr
b8xTB7vRNwsxcEgpPNL3rSX1k7yJnF0VGvLKnXKHt5D1mbxY1/BaQxbXY1f6em6MAOoMaKSWCl3F
adXgy5SOxjbPgwFLYjbshiqsTol5NR5TuFJZsjLbwv06VQOyZ8Jyt4xy8Ll2GOyKUKeRWbW1vhWj
pa1a3ntt0wf95MKoy+wOpPYcm2B45nDRnUwXiQit/ip2yf5ad7GaswRa8IJtqfNrWyBYY2e7FR11
UPYzu5zK6wSTTCmT9CS1HYqFalWMn7Uhx8JcdwB314GUKqycJGJTG+lFlN9mdjY+2RytnqvOma61
tG9dYEpVs3e02jXX5ohCdQ3nQX2M25E5nG1SeV2HRRZd9M0yGZTwYEyPeYNVeIIx47UByoU6Y0Bs
p7pUzmQ9TlirwZ6grx8KbEFR+5nYMBemZVpFECssYvlk1l9qnBGO4jKSVwVhkdtsyuSJPdTtPQwD
NkvQtOoECjloxGqa0KE2dUdylhLOpGfWKlzfvaGXsAXNfCZKMw+ITrqDisxGrJnNUwp1hC/EMrF8
x21RKPFokw0sRy046/GLB2SNmk31zAzfSChZupY7W53cM+dGbbMou5OmkuwnkMEFB0JkqSsiteVd
muThRW47ORAVa0yvatEMKvKNRO6GWu+9XC0LbkQD4iLs+/WcSHzhIKWiLRRM1sCmQuKoZ6DHwoKs
DpIS+vp61ob2SyJlPq61IbZfhJsOAF26Xa1OnEJGtb0dYXavbLiD9zKu4p0YsJh5FvCBrXDQ//S0
ffbW0AZ+NY5gKxSI6WweolNCL3rWBBfdaAFSGt0waTsB7BsR5BLJZR8WvDKdejNHdnf5/YT9/620
/KpeuH0ul05C+3+hQGhqi/X231eg9232QCuE0uerFsqimOHnfpQJjU/ocTE24eGgoY/gj6LyjzKh
8Qm7xdKkRTdNN5py4T/LhKbxydAoHtgEQaJO/LkTwpfo7uJ5BiZGodqhjf2PGvl/oxNyUKPA04Up
gtRrqtCWQe1u6YP+VNpqyqEUs0S6REZUsJPBw7jE2OEqY1NXxuYlgLatMxKpU1bVR1Ej5usuDCJ6
dSnkYaxGjrPU3A/qaqpQ3FwMerAqqzpmIgzsfleAe/bISQz3bc3eZNUMFofFKOwvlc5I6U/F2jZT
h/YITkAKxjhPgR+ZRocF1kqzYznwH+l/fu4ngM1RRITGMXdXrCvd1uAkpMFFrOXj0zAo5bgO1JLK
FEuEHzamvG9UEcMUSHK5o3MuvsUaagFk43rPHqPvwxXWJijeiJUqAcxmOgkCNh75lMdf5WwgHwmB
n3FCpbV0h910Q2SC+QAPFKtsossu9jI9z6KVWwOJbIRdvkxSY6kzBzi6v//O/jcL+NX/rQYlukKq
zAzjf/9eHtOW7V/1Jf/5Q3+9lEL7ZGN9X3QuKo/9u4jvr3dSqJ+WFB7+MwYzcjfo8/yjO2TQU6Lg
v8gcsEBbdI7+Wbmnb8n7SK198UgjhzB+65WEJvq6eI+v3Ca8hFFKD4DGKRX8129llgRJPltp4Qm1
bq4A2M9HStdCqm/gxAdUXtbAfKOia1fIldVNT4/9zjarbzB+v/aTfiQ6+ZCohUuBIefsNlVyZZe9
vipNC1kRDKfLsQfK37luv6aC8xDG47CZgKOVC72f931hvAzncG7nDdHhd4MNIM0CVFi0+aWi6fEu
ctjoD7Xwpip0PbKxz0U3XuTqFHt9Xy7sHu3UIU/guhmOSkc7GpMmPOKYejvG8lkkoJSUeOjOCjHN
K6XoAyKLodehFKK3Gjds0qPgUXOHXWTVZ8Vonox2+lnY2pHR5+FxaNRQ6/Jur1Vso3rQgoEwO6+z
qivK0fm2SLJubXdjthvm7Gxua7EPlOzYtssTZ4qPcZEYpxyrL2HiXRf04VbU8AgCYy+yqdPkPFGm
zO/1LvARAFwQTUPGgDOyH5l2Sa+YW2y6hAolue+k7dYuCUoSdQtsOyS3RFh3slVXc+N6jd52qwQM
aeLCvhx1/ToMxzPygzzXKK8IrvHrrtrF9eg3c7NHRedRots7anjSqzoHO5L6qtwba2eFejoEo8c8
l7CdTgO+s7Zv3RbYTxzod5PNBk5byGfC0gCzNbdiFBtzCpQdgovidDJg3SWq4ittE/vgglfjED6l
DYlGZJ5Uk7TXKWk3+6gmojZp530RBdd5Q80kN+cV6kUIdZB8i1bvVqZBbmeU+GQK5t7UZWsq73ul
oxRX1LvatE7jDIRfmmwLREjr0EjjdZjCeanD4wESp6dgs10pzZIHYAN+0SgIpIUkfhL8cKNZG9Ha
z7ETAFevAn/u025VEtqy6mJ7S/niqTe0k8RNQ04gRI6lAvxHnm5x7PJ9WkYxgkg0ghl2SQ3dTNWn
B1IQviJl3U4OrbCpK07mLL9T2vSCjdh5vZC02/4mAFDH2WudjqDYiGVZCdwdbaJxwkrYUxJgQYqI
81hn+XZ0Uub1Qii484vCSyjPAMYqjwZbBZ0mr8Ze7Oktn+jluLeUdFj1E36otGMHT3U/2TB+7oLC
PlPnrIakb11pDtD9dChPlLgOfTZ3u3TUKy9QC3+aOWOCh5s8s3PXOefeGWAupZjwuirgQVWlb0/B
/TABvAUS/4hCEUpq9GQI5W4qivpIh7hE3OrTbNsPTSuPCX14stU28pTRvEGUnT11Vnxtwoccbe1E
N6cTnfwEEHc7CKi2B/R8PRCMlVjaeVNUW3Ahl65iSuBo7gmKttsIpmpYCx854nUNFrTSlKt4weu7
zUrUUwrqo7gRYCNWQaptWDa3FqgzYFvuvQ7+tYt06jHBw1wzvGe9vmycck0ezKmsqt2csDQT6uCZ
irrTkp6kFdfcEUHzzZbZPnG+iQz9hdqW1wMZIIBFODlTWFk3QEU3TsEkkXbSM6UldxQgCpCbBvKL
pt/bhp1vKnLx1PA4WJjkkOE9s2FMiULc8A8It1A9pxY67iy+MEQDL0sFJEIj95OacjVH55NaUahA
dZtAF9l5nWjF3mrMjVV2N/Xc3gqQBj15GV7DeTYttZoWk8zXAUL27eDSzpur6NZRhrUVx16duvew
NdYkC5z2tsPZvI93+fFAipR15xa3kXObU/ryJnKiK40AG2XQL/tYMvnP/anKYSofxV3aNFvpBuvW
mZ7KqfGkAYrOnRByxi3xna0cha9llrfs9cwxPlMT+GAB5E1Pj61jBA+neVmsyo7TrM6ru0qGec2+
6da0iwubduOqm6mTk3CG3I5CB6VYfW923ZfYNmHRUnkX+Q6Z24UwuvvObDtK71ARsIS7FEqZ1nLj
jJCnxKvm/ltbElsDrl1fwfq/7Mb+K/VU6qZQxXh+zm0zFJduhSN4CkpOqWT0DBG4WCNvLksi0fJZ
oYxhMuXaU38/dPyrhYENorGMd1JxHzFRwBQc9aMB8TFTwUis4nBvpdp83Y/RXWsUj1ZIC6MAE2eI
izDPPjOd75tABaBL5zTrAJhp3Z1KtB24PtULumZvlwVvc8ztTiaxySoqSawdA0XbgkaJ3pce6elH
JM88KtaSGRFRdJ4JWa4yeToJ5ykjT2jdD13ku41+V1i5vY44+flAhc7HwWBlWohiofvCUdbaTIKD
YYGLZDUSq+1jpOlPyjr8Og7qZyfJjmDjbpuSmimLW0p5zH4i6vi47KrzWKd5BKi72lQ95RiXmWFl
h8V9QaT9UnC+iPXpLleV516LxMod5N6YtCtJsN+qsexd4NrUPtJTo5QXeVY/lDOL6qzZlKD7M3R3
RFDF3Vq24zE16Zg8L3tXDhpKqHhA7T260IMtrB+V9CgfV+x7xTc7ERc8zlsmruYkTatdqiuU1QKn
osjXXdlDRfKMos687kwZIEq9shufx1C7lgFlJpKjj6VbnbF0pPBY4ZDTdPObBKiZbImwpQsTK9Nl
1iQjAmWn3hhleqE5xlFeOZdxmQLdnTuUXn2WwU/moBEP4WM7gnjrXeVcN9KnVjiQq4NwRSRccsqO
hlxNV+MZuvb9YJiJJ2fK+FBJ/TICylbF5VVc5Z81vZYs7tmu74vEgx9W+bNFlVzrz/Jl2yVpa2bZ
bVa2L4qr70o6NSvYPNj4R19pnGPSQed9XlGD6AZ1axgUGvRQI6dbdNppXH2x/h9355EkOZKl6ROh
BUQVZGuAcTdzHu4RG4gHcXCiIApyoz7HXGw+y+yeyYwZqZSa5WwiSzIr3I0Aivd+Srsgy3+YuSpa
Cn0cpHkthoB250lRZLLOG89aOR763VQtu3LxPMJqhiN26CK0ivUbZr3vi0W9g5dQ8jdK837x0KS1
69cm5ntyCYPIXEKlW2T2hQPtaQsyfZf5jIcgDe1AP1GHtgLuVyAqvs1133M5184dZIgg5oFY22Ac
W4JFK72viW+EU5YfjkMh6ZDR38Iqt9UkaG8Kp99XvtuHQkOJqTV/lX51XEDnlXatsAuyi0ro+SAF
ZAgBjQ6uU087OA4R5bKgrsq8s2VMBV+AoznWwt8kc6a2CSgqmZudjtqE/oBOBHT1lT2HrRR3qqrG
DWnbG5FbdHl1cZjGyds0q3G3kuG6d+RgR6i9ERKTdg/BWHIuJhN4WKrCAqcK79sP+7q51p79YcFr
bjqeBTvC+a6cc2ft6DtO8oUjMbt4fv3h0ecOLyDMzeQTPJrhdjCGPBrNJN4Yw2DsqoKs5iKfcf73
5b27OGJbSv91sJcnd8y+TutysSuU033+4Y004UH08mpkobd2qqgAGHonooRG0dzRMgrEJQlBNZn7
VuL9ap3R3XIuZlFeLPcTT1w4T0Ir1UW18Li9nu4N26HyQjmPw8zBTLzddaKcEIx8OPvz4G1HgzhW
UOVlHs6V7ZAqTuNrPDo/W09YZ4+EgrX1X3vhbzvD/5yoMQI/pB66JPi+oQPMbYtoxRS1Qy3OrWV4
xI3wCHd8eiinupgBvQnC7c2GQ2eZvi5DEhJ3FKPOmO6WzozppeXEJ+E2yiAXj3kZP01kkDMkEw0Z
dPlHMcMQWj1pfpY/Ras9XW+BMmEPfxuSFgUjm5DUbQISFGp85Ooj5y62f1KN+RrH9RHoP8orips0
jnixrC9gIjEEtnqp+6TdFotz7u3l3fB8lh+noIRkXl7suLubc+elit17v1if+poe64my6NGcXlCL
qVvHzPc+0JfBzKcwMeaTk5eHRU5nmNdjAuay0ZhjqDOQ2yVnoBLN+KBLMvjogvyF6uFCvGHKPECY
oc6D+0QOFW5FfZ7qpiA9kgty6cvIHFcZgSYMpO/HB2kED3YbHElB/YQoGvfSc7bE/H/JDavexH0j
T6qa3gof8KZMqm+jUWxlFxwNImPvTH+o9tVQjKcida8igP3l0yNWc91hob/Axx9uXVpOm7433syp
Y7bj0SzBRPDkaDANE0CzDSgpMkkuTCXHddBk42EZB6ZxjtXTkg7mdqDC6eR09WmV8yt+kvPi9OSE
ZhSrjgyufQk4T5VmRIDbif6WG5vdGzt64EvGFHMhIbPUmyHgUu0H5DqOWeyw02aROS3vKMqxPpvy
AQJ7My5kyCP3ZAst+jdCo9GSZF98VZ+z2McA1TjetnWLD4fObT59zw+9KdnNXTDxtzrGQC03nVN3
CJhcgrcg98B9ywe9ZpRsptAp1qSyxy7Nv1Nfvp7FKE+VJD6RhDebrc7YU63T7c0cHUzsso6SD3F1
0uohTeXHIIm7zrz8OlAQQzFZszOkotyB3ziBrXlIP1b/KphiN/nADxFcFoaC6WzekTBnLH4J/ZSp
Qx6RpNrAZZlxtRPScvbK7foDJdl9mt32iw5uANnYT/pxaBNc02e3/kG81pvrdNWuc6qdYLZmg6UV
bJmx2Q1GWe0K2uu+pXRy0UwPpE+y/8KFaJDuW7TlHcFFH1baMsORD7ipMtcEd0mfhzVJOaPJQF1L
PwJyMyN3MVgggq2ycivE2xa17t3iG+95+lgxCA6ldZYUSsCe1C/rUNFKm8JZdph0yUGw7CREePLT
b7YrDU2UBhxi5xiL4aEls6AaWmixRBxSXTy5zn1QE9arwG82ttdF1QJH2S4n0aiTa8JuGr7cZXG/
Rn3qngPToDTH7t7rJAU1sSWH4uguW5cWPp7o4nEw30nnjo92S23NjQKuHDKSRzpIffU2a5mFxMl+
wZHFFLNcKLLYxNOCwsPpSIdz7u0KcUrg7YO6Os7N9FgXsQztIbuuTXPOevMC9nsZGMHoN3ntm+6l
auVzUDRfrMk69Gl60y70h3EV2zRdXoARBJql/sFrMZfpwGYKgh7YlvbXuBmszYjMiWV3fM/za9Wr
164i6D1J++Jgu8vPbhUn1bOaCiaweLqt8XRSFO04bkyZWmG8upSi0lladhPOdqc+aRpS8bAF8J3c
x9TdZKeBzGUj/uHYFDy3aGTUY6YXGI+kfD9XbnBpWoo/tXUy55LlWsf3KRmsR+nHJ2ppOM8WJ0TB
8Kv31B0azdA1q73Rsk2bkt47kvSEZyBKzN7X6kOND7L9ADWnEa2oI4+C6aFlJjFzMxz7jAepFSMe
uPYdBYAybp7mcbwVBFYV5Fb6vDieccZGSESXXIqd0ppZ3zOviydeMMO+Or1dbyr+D1iDOutQrLeR
cls6zU/S+hMMZuu1yzxEbeO0H7v2gGP42pI3aMX64Hb9S5Y23a5ePmQuPzzlecdi/qSb9JiDJFS1
ea9I/bzK1btFtf+0eEVvgtYq5L7vNXTmYRyKn03Mu/D1oq+o7UCOhRvabjpFHhKgzZDlpNXfvAeo
1KydV1R4UCnhwOC0McgqCKdmNPYWOJ9DvWjYNNwoQZ3Zn12KnmKm93wj7CHe26LJL1r6xkn2Xn6G
I7UojQEGmOyiiERM/E4/yv8Hq8H/n9gyOeT/Cle+/I//nLMffwOW//gb/y0Id/8D5Na5kSkI+4Vt
gdr+F9ODnfM/kIoLsuUkcbUwH/8LVnaQkRN1QewWdhRQ6RsJ9N+mA/EftxQXEmDhSbAqo+H+N5ie
3zwHJjJQaCYTlxkAN+FbvzM9jrayuk7VJZ2CzItUYy/0l5IGaf+gRMF2ERo4njgPxCkau5htav3y
lw/r/yIT/63pnjYx3jdufYimm50dE8XfUe1sysq0YMC7a3oCAiJbd27wLBLHGtGLBkhLiSW25UPc
gZpQ0pDPrjiVlTOQiJFYlAlNG9ptmXf+Qab7h6j6f5uBeF0wUDZ+flTehFP+H68LipmUgqm07uxp
KNHykD+ItiPzaYUucpI/N2m+du61nx3R7wp23DTy8Q7T+oEnNn8A6CqmEKWd4Z1k04/WPymc/84G
EGtwU+8SbeFjR7wFOv32zRVOKezWkfRgoZUZI7MB2Dw7reE/INGo2s+5aNfhTJeJ7KECOrpzZuHV
7H5FOnZRwgz1BArga/C/oVp3pdRB9jDVOpP/oDb+XQyOdA4T+C16KCD1iD9/+4YtIncEfdvWeeUZ
QV0Vzt74qJBNzZtEzYO9Td2q/tWg+HqkRYrc+hyhgDxQ4Thk/yBMv/2qv3ypVHeQbCxvvObtwuN/
/P1iqxnd5tK1pvONVUQdZVV9eZkIBJGbtRjJzmSrHlCV/etr/Dc69fZbUXq7OMqIpAAeuzGef6FT
a+zhbp0vw7nBoq9Jvu/UTdZXmLSADatUL2TK5ySR1yKb92Sl8e/JWPf1079+Gbcr4u9vnu/h5m6C
xcKde6PL/voyaERBzqXa6kzHYlEsIRO3UGqjgjqd9//6V/12cfKOA0IRoag5XBxBDsfffxXqn5r8
+0mdzTm3jRNAmDseBUIeao/aJvv3crV4S5yH3AO3iAiOE47Gv/86OnlcPxH2fCpgacao/fMjtFLX
OVdeb1SvXV2J9bgMjRT/nu/EkgTFwMcT/IZpjNCg2yfxl+/WcEXpBEvPqGlY6HR8t5oiu2ht977J
Vj5XtPVxt1XJaHT/cFX9/hnzm12PJ4BrQ0q6tvvbVWWYN1m4U7enPlGWGaqh4k7/8zhKXdrh/uEr
teQfQQN/vYB4hlmkq/NfXAIeYCj//l77rJ1jamH0vm+MpdkmRr98Ds666IOTQF1uua9ZG/KggsgO
0OZgAxfnqvRIC4hbtdw7HpUMhNsEx6VdSoYe4bJCNP45hhPcTjZDDXJE0tO7QZ9KUTlvKnAnhDKG
+zQFaI7nrra2zjhcZxnTQRoDEgr0obEKjJ3K5qwQJxO1GhJBYL0+7FEVfQZD3H1vx17vEsMqj6mz
yiuXw/dqbI29NIvhYs3Un7YShUFgx9ahXH0KRWz2iTNpV8PeXwP/BW7Ev8+aoA6rBPyCXkRvZ6Zt
RT8vnAVZZuAKOVklfCh2jco+e8VK2D2lHjjsoiuSFqlMO7l1k+zruHqd2mJ91JM9b11qZiKNIBSc
vncPCXUXH+04fHrDSvzIRPhyGEzFypJhrBF9y8U+CGYRKtndzAWSpMA6Fe118PkkLCMHn2xb6zA4
GAgmabZfYkRjWxs1k79BXNt9IDS091SCeLuaCfolUb2/Xc0Y2a30sVZMNpX1N4nTdqFv7CJk8dBD
AzyiUKcTwx2sRxRJxZNuTP1JteccUkQV1KdbzgEUkQSiJxJJUOmUWwgCk8XsQ0l5a4ri0Xe+ydii
A801A8U6vsjTzCIQUjI37CU5v3uo2meKHZxTk7rzlsMJzwSFWyFbEVTC2A+KNS1wjDOFOhSz5NX4
QulD+jXXWBUijof8vgCyfsY44dwbSaq/VMJawe40a+hYGGfl0ukxZzBV8LoCT4CqfGuP/DbdsvoO
SBNBitwo0Ev+oyDzw7aov3YjYiqSPNh5Bp02FYo5g4vrOtOzMp6aePkhLZC32e2tTQkYekSQO591
ILx3TX3gjI+myhFtQYcy4XvDoTG7L3Zilj+dRVrH1u+nPc3RaNjcUl+VZwAlT/nO9ArEL6a6jEBv
CV+qrF8XsWZoZfmGtFi9XWlndljJFpPT6CFqt6kg6OD9LiJuqohHAJJuGynYppX0k3dwpPSqE2je
/HRVg72oTaDKl+rZkunbYhX9hhqeYefdrCqLNZtfUbHvbwVEsENje7ckoxmKbLxHlzyRHLGSmFEW
+WFOKOXI2Cwgm+OFq074005bRh9OOl+v0+AFextu/0Cfb/NQO0v/7K5xhcSTajcKG5a7PHHUtlPz
eDZa8nbC3sMbRrh0NyqwHov7srXR2WylV8W01ywlZHmcpvMvp82ICm/GImAznMsL0XR5cfbTqSzf
0yIuja+sqhUBA4E/0SdFalueXmjTqvOfVpxbn4pvzv6y1k73VC81lcuUuw7D1c+RX7wFXpfh9wHi
NtGUrlmenbRr2sWn32g9hoa99O4z8dHmz84vb6ahHGniAzB0Mu/tDIUpsH1Pi9mfg1ltuCP0E7ly
WhznVPCq4Kop85zMwsygXrFB0dSsu4xWNU1of5GnTHU38Wy5C/LGTo9TX8Z+2FAFJ44arqTbGEtW
XFIrEV4IqTP6dwm5UMheIYeKk1z4COqwKeYGtNIqhb56nMTUNymKbBibrY5z5ctImD6ISoxhjVhI
Wo9xnVRJvxWco25Imy4klGxLWVwoV1XrgzAVT1jkjmv8C9Ex41PVFuLD7hgcT5TdrK91wCVGi6vV
MR67bsJTyVOEBr/PyuKz6X3ODiTh5XBa7aZ1ksiJAQUkJLWje1rB5mUt13jnWDfDF02mSXEawZHX
h6GeffeFjp4GNNAJpoCkj8oBNlOT3/oszW1s00vOk77+Va9lWkWKkP3mbPdUxR7NALck7BCFzZO7
W02+oXTr1ViKul3mufWFEmrb2dXIep8clqEc4b9JKoUbGqVSeXWxyr4skjN2ScR7oaK8i7OLU97E
5OZM6Cz4hlW9E/gia0rJGo35JdWI/ba1D68aaQXLRV5IuoJDRFZBpE5AAjGIDPoajwKlWQ/QA15O
uvpeJhh4mixNPOBJLagwIZcET4VBeXRzJ0urSE7BjOzoSzD7U/erqie+FsOnDLmPGPNynpYTf8x7
1s/cv9EiwAt3do26/huNSXXG4UeNGwaiRceN+CUqc4C6cdZY0vSdsxUln0wfXfu4MpuuRw5J0T9R
B+tb6FoZ2w9N2ibZazvYvXvVJKnySaUWvclfa3pnObKIWc0ourAtc6EawlWl8DYTS5Wgm3JBJPCZ
MbagrE+xrSsDja9Qza3KCBE+svIaaf2LoYL0DbGhtTUy8rtLP1B6T8eqOiZdGVN0qmJxpbRy/ibr
Pn61Fh2c2jp1/2AZI1qqocq5lVESZEfeXr2banagTeBM7qZBcO4SkV/u1GiiGG4ruM1gnD+UxkZT
diKjLin3L8ZAgfQkFq4zu+2PqKONZ7OJ6/16o8EoxuxCQvIbfuVsonWI8yjoA+8+84BkgyxwI2tM
ZZRi8YC7IQKAJjVy4hTWvV1hyOC02Ma4bYMEqNHFUhf6zQxlos2hfJI+hiQfI6S9MVhF50iBy59S
zIIOxJ1qLp5MyuIYrMI82quOD/g8rINj6XRL62m8y9Lpi4UOEQlVQHBAULtqY1ZCnvXcgY/mUp3t
aoKsHkR51jVXtRz4rNO2IXK+rlv53U7acu/kMZbDGaitr8b6ONS+emxoNNv4TrMcOyDxLX1+vwQt
I08qIaqwtzw8RGs8htbcpE9Nzo/rIaReyUila6kWfnvXmXXtbBbype7zCV2UrB0J92OuVhh0g6VR
eIz69VYjUm2zoZl55mFnW5AhZBqed5iszyA2/Lt8Ec4XO2YZRnXflGHfGsokwCPPdmPWD3rDbtVh
SElj+aUAy5Y7WjQr/6vogiS/6oly243P4cvWKfucERAMNqqlT8FvW/sdw5A9wu4iEBqo4CvH9jnj
YX1KqF3/7iQN2cXOZB/tuSR8VQeJvpGi9O760l4OxUDObNQ1EJRUn3Uj/uJhemuGrnmAA2Cg4t37
T1BR9LuS/VC8EM6M/nRJtP2WkRfwCkkwn1KCyJ4GJF3H9LbYR2KZ+6OJEh9qvqMiby30jAQ2k4Sm
uW3rbhfyLrHf0uj3cxiX4Iu0MgXwOrYDRfHGwt8D4AHi7YyZJBI6B3HajGjc+cGwXEqbGYzcQI7S
PHuDtRu7McF/h0KrJSszhpBaAojgrMvGUIzteLdkXfeNeKfi2SrnOEbJOq5vzi0IpTZbKFh8sYFz
9QfD7Dd0WqoJvBmEEg5TUavrL/3rwML/yIGODNYyy/y+o/fsMIxTG82zicG2n26dX0mu4DyMUpcw
dSYym6Ba5kviUNdLaVc6TXy+C5xRMBc4XeIlL8/2khhbK13nj0p73hbjmPWsRzBd7ax1mBYy2fXd
LPcdmp9dH1fZC730H1ZTiANvUGpkvp3zxkerZLSsLZm+hLx59NoG7s6w02UP1l6fFXvT3nHHJFLU
RdEH2ZWpvgbMhw8qM6dXN/MwMk15PL3OTj2c/Fzh6xiL6tLW1cVQy/BjUkN8cUuFhxUH3s6cF3kQ
9HNWG2fyuv2SJScyRnMwpkLYYVDk3d1KPSwdxHbPTmUOBvWsVXcvm9X4wGQTAOob6/qDm9WuItNx
669ltrQf9ENOezEilKoZMHk7o3/L9nfEyLgysVxlyIKwhtvbisYiFeGJ/EXzhXsyJu6LrkZnTZvo
uqd7GQ6uq/uLPZTd1pLtd/Dtyd/NviwiQ2rr2WULjnRVpQd28nZbL/IXXZRpZPXVOfHGZKemOHg0
Y9t8GdgBTpBlXkg46nTFHihCelBtah1JxM107r3LPsbrlv+h2sHTR3wigQY4B4/S1O2+Ej2JdFVm
ojwcVGgIdWf5ls30A/Gv5qkPh8bmwCrc8tRMMfcI/t2vdPaaO/QnCHxqYYZDVqJT9Ukij12y433d
kmhJky+vhRe087MqjvDr/ugcL6XFyQi2OKMrBp0Br7Qbl9HijqyjBiWxVZAMaj9bRLUsk3jFJ1mc
CioaTjLHI8qU9eSWjvfJjtU8a/bIa87mQduuuxT1dkKX9BQLBuTI79Hu2D2M/mWpuLs2JBT557Sa
TRSGHlm9FJDLQTobo1nch6yWxgvBYoG/93Wc5YccJQASVEzH35h90JCRHY2exa2eMNDY7xQ59vuG
FnfEe0nBUmZZxRd/pgNokITPF3Usn8xCwggVQXnMGvvrOOn2aUpn5igV64e6VdNpWYOEM9uzzrG7
DLBjon8ma5uiK0xoUTZbjHTS8d+U2yGdcLDownN8yQcaWN10AQQ0y9TFs1leRvJEaBYcvLNKBS9C
t9UPjjIkbakxvyFj0tgYJ688rjXn9QKFSLKD6xp0OBNYO3fecse9TZCwFsHdrFL3lMfFd1ZjSt5Z
Q8LZUPZjLTC4UkY0Hubadnfk9jOUcZ2kABCqOCLDybeLXWbPedCibWL8bw/aXAjp873qm1BG+94q
peBnqSREaqwOZaaMD4BTDnEqyHdc0V5x8Gk52AFZrwuloLH12U1iCJFc4lUUItmW4FjbPqAAYYPr
lbj/pqCLr205GbeiqTUXY1qFfdG8pUNXPFC72T2R01iEqQMBmhoEaG5qo7gEGbOZWU/9oW31z0wU
3QAH3bvNvq8Rx7Ve0X5bPTR6psxYUGue21x/86gIcEg+JD+2QpQCt5ib1oPVN80pvj1rTWX3ZwcF
7QXpqriC9TmPvbbzerNWnn3QaXyu8J2qkP42L2SrSVE555azHzI8iFBWNbWZuV/fj46VfQTlwA2Y
reZnCqDBZB+zrk5zm0QAdfGzMAfz2rjatkMEPNZdDYu167JWm3Rp1u4JrYq37Ykw2CfCoKC0tTYJ
JdY387CsNpi8V7FhRR9+jWDlt22SWIP5lozQCPhokbvf+sK0P1awmH7jjZxjzPt8YEQR7DpG1i0f
wK9SBG9IvIywqETwJFar3VqTl6Eqq8oDZD86JIWwe0Jsf0xEp0Jk2/Oy6XpruTNKiqCYo6V8M201
IKP3NJCIlLwE78xKK1+Nbpk/yJqodyDAldjOToeS0vDar1UyLQ++WlBEGUYl503Qr8g6gBvhKYei
/Fau5dR/hS90NkxHgd5ZdcEbq7tG/MAwiCYuLnWY8cXe9ZroAqch/WojJ2Ts9NM66CF9s7krDczT
G88edRs6fjJFGRWx2RnIKE7uYtdHI1qAHH03YXkJnuKwG5HiuvINe9D0WtLTPqVIF9PAuDmZbzbr
u5ELexzesEDqSbm42rXtIKQbLH/A9BzNWZ8SAotvcrrgTrXecm0HuG7FW8eT9mJ2RfULrISRg/Zt
LR6KwVJzE6MvbQpas8jVNvKT/mOH6VKQgWtdKHbJVA+l2IPAIDd18aDyaPAYk860Q/Nf7bZtCVQo
/E5hGY/5N0uPXMNgbpQoijetidqXlPPGDK7r6GVrVCst9EsSDOJSDkbtXpCYmu63sXbs4rJO0xJv
YyynXuRlWEf3dekb3IGr8vlbiyoBEdMMse5doPjCnxbbQfgW1maFqzPjhbEjZK2Tin37x/rMwR3P
P4w0KJC30/ei4teuoIwcXdvKi/WnxK9+ZUE/rE/eapaAeu1KZlhYuPhx9+uI2fXsr7jpsTus2ntw
qJjvwspJMwD9ZrFT/iEsRTPuhlwGxWE4V6aXHHE4jPnhFjt2LaXDHr/mMs6+rRQLA2nGK8vjiBYH
BVKD2N4/Dblhz4Tb9Sz+xa2w6qxaaybbwylTA1nJ0jfAEwj4cYX7QexUDxP6W3PXeHjpHzT98vlR
jeVSnX0jAfo2g8kTh5GTBm6DWN/5TSZkGonQ0hiVt7AS8a14e7CHPaMpYEFSzKZ1XDIKU1E3dQPm
E4Fv5YR/hdcqsMoUl4lYn/wTZ0jLEqSZ0I+thTp2t46ma1Dni+l0+SQmosNLTheT734StJXTezuP
uJSvlpXeKDOCQ/udY3T8GQcan640aUOvQTtXmD03Fn12V6amys+V5fC7a4/R9p3DGAErsxBtrWNn
qUfihqyPIsXYS6ML21rHDu908zZLWI25c1oImfg2y5ioTUiswdoQTJ0c4w29KO6novBIv0w0evLV
ldo3+QcRTreLRS5C0sMnrYbhqaL2gB8WJ9UmjRkxXygqTICH58VvMTlM+cnuU0/sMPRySFnYX53H
MUF8slNxa9c7xuQl34rZxj9Pn+CKFBqpHLdV3xQAiyudjqQbZIn1Tk7/sMw335rEg8qeuIYul8aB
R+AU3K2Musb2RnyJS732Qm148K/2Yyp6dM5T1kGQxpXLMrj4dGIVYzXslLnyrgE7grPVjbO/EaW+
IWdFwpdJiBhZUITgr/Muc9ypghzL6ziaegvz3oS4Qmw4+GZ1qjWa743wkMUz88G5nYihWf2TpKAh
PTLxaL1u/2RFxR9fa+fMnfVsEwBQhUp7rjrGnTQViiZDr3dGX7p601TtoPGCVL69DVY9USnXKzR2
+TwaZy4uI7iOnWiOK7+xexK5VbQfQW8ZRrR4brEHyM7bE6umvZwhxkZvl3e+Wx9Ke6zMp7Roljri
IJRrFBimzq9qJQwQWMHq68ss6iCSfdXGu5Vhnxm2DtwA6XevkFKbxYy7A/w4PyFOzQB3RdC96aAi
OdXEkQa6ZjlDEBbz2vQ/RF5gWbGEJmJhlBoVO1/RYbGtrv+J900UDKUNX/eYoMyJaAiw3zzaX+Q7
Tk6WKZtCxJ8OX/UHGFHhHIZgbpadOwd4MOyMXqJo4WDAg8MdxhHts9Qfyvp2aQx5uXz/8+YcOotr
1De7QB3MYfVSMnPsfloPNelDC/p2G2CQtpK1P9l5JaddyaDo7oYOJBFSqK3tbZH3+dnCvzxi3iZv
I0rNZF5O7mJ3yb1DMY8650TDU7w95+MAlpo2OXvlkFk+Xav1tII/uo1HQyAXrrfzhoB8haQx8jMm
fZUcPdNqP72ervNPp5HWCvJsx27OB0dUwl6hivVOkCJV9S66kXs+sxUsHoI6REMb/HQ34c7q8OYe
bMqe+l3ribLYE7yf7Ce7owiFDshbvVKVFKrcSzq/lhMbO/TwxubEJXAGbKdAXl64xUVqP2+WiOiX
udtB/4KsG5KsqB0xVcsXtdTLnb0UkOIQER3nJ4ZDTq+5qJm7825SSVgEnludiCM21W4Q6N4nJLON
HX/J8MGrPfYc37AAypm0OaeJPLgvBZjYfTCjadr5ecAVgbspc/ZzqeGzUomyqg/LvjB4D21lFMjG
sqYsT33lG140mT5J1cToyoOVlkN+ZN0IXoVokCpyB7dLlPjmwP2a070VVXjtvpsax0k49JkldxaQ
2Hun/HiKBCX0dvjnM+JPqnSu0jLfkihhPUuE6MmFD0k2j41YYiALyNSByIB0cK9/npgeTgfrVXdm
k+9my8Sogn3WdvAPCgy6e6Mf+eICj7qgg0iFdTuBzTo92Ou85kebr/LY6lTkuNacof/pdnY8RJon
HqePW3bufmEOeyW8g+4gEzHq19byTNLPyCzAJOM17WQPIVU7LpMyX7LJzJao3DjUhG31O+JMmIkN
a2zahwmHUQzyOcxkhdXZHNwbIJ/xJmuS0f+G5luWFzEX7g9gBrXc9cYgELrzWNQvTESS7DMm3/Uh
JjxNv6DdV9y+lBYcBQpVTfRnYq5PnUOC04uLtGgEBuFKyrA4dqn4kdfuYlo72l6qgd4ttO6/eJ6U
BQ8UM6uyW2lvuRrXHvlAS1IRnVEHKfobIGyMNlHiESt0PE9hqhPl/ogrerU2vkhSrJMd6u70dkxZ
a2SgUV3JnJptIzYjK4BQmM61aha8HNJvpgV03iFpyNU86b91lZZTFE/uTcQDORBAEWQBOpSNBWzO
PNx5aa2f+67U7SPLxJLt4WOlf+eV4yTCHNtbdWjjKv+K69pColuMfnfDsGdYjkNdKR/9XplXBDPW
9oB2HdIUsJ08wPXLf81I0hwdpq4FSfahz4qaRxeqDG/gLsascU3MQv9EOccJYLhWagyhz1DZfuuk
PQiwgEmXlyQ32vnZb9ssiTLyzvjNfs2XhlxaNtTbeNjWDMNIurCUczE+ryYzzcEs2XoOevWMLxBN
/WGazIXY9yGv87tYS700IZEhy4x0x0h+eaQ7qg92VqN+Tzzb/O4Zdq5+mAshpDWbVOriDJhUOjMD
wFmmZrEZKjv5Huh+St+nYFbxB85Pro0YeDP4hGCZ1WEZ0lgfO/L2Imc1ihUMO4WKODs1vo9LnzDI
46twe/N5Ac8iGv/2wR4c4k6Gu7oCQbnGaDHa3VoNdvEm4fk56AuawpuNlaZuX+4oZbMF9CFD1880
zVztb5q48d2wXnC53pV5z0ZFEn3C51o9OKSUcPt6pAHhN1AxRqIRyf362MbQ0ucmG9z+e1WP3YKw
KiHsc7PCQo1nkp3a5tChsbNuJEu23v1P9s5st20s6/ev0i/AAudNAgffhSZK8jzETnJDxInDeZ75
9OdHV1eVRaukL1V3BwfdDXSi2Ft7Xnut/zCWtape52TK04Uk4nYYFlnH8ww6gZTVw+fMiIuA7Ehq
dFdJUaf6fQs/Qd9Cb+VsLnihR1eh3ZmoJbXxpDKVy7Ul+qUUDVWwCyo3s29DvKDFtTXWUD1I/oMA
JCmSK9Our3FwvuDN0DRrWSEn8iwMKbDXpIGTplrHYSajQt50wMAJ9bzEhfRYk3opyZxmphevEzAV
Un6jSW2t2FeISgU+HiTxRIFGLxI5r3NuQDMU4PR8RxrdErqBYCfK9jO4jkFMXZpt2TttlpjaQ62D
wX9OQz2PvvW+QdHOVqi438JOZY/asc3184YX+v9qIueE1Sdg599rFkxaItV/Hr6hV/6f2+C1RFF5
+M9VUDSv8Uygffo9/0WcGuZvk7g6R71KIXLyuv4TccpH6IlguaWBmXovcq2L3xSdfy0j0YlUL8ob
f+JNdQCsgOUQNwCnCiQVhYNfwJtS7AQk9A5E9LvsqIy7gT0hiIBsHYKIdKnhsZpyNfujVm1FF4CS
NjdFlVyKgBKLro3yIhwHUmRQvZbCv6+j/mJMXWtjtaHjx3zCCeBvjRCGTK0AKulIooGUWMNjQbct
SC70ZNy7pTeV3h9Qx/zalfFPPdeXoF4uGlPae30qr1rSpIugD380obrrbP2JOgiQFbev12qTfbb9
8clWUH6c/k/okdSuQp8TuvdeksoKtoEYWwp/Fmq2mngZleo1iWyJVIGEaUlrSetIpnin6ModHb7W
9PRrIKtbiFvyKnRdAkTycQg3lUseTPYSXlK2AlwwXo3DOG5RSbsqe4IpKpV8gyD8afVw0sjuaQvP
KD7HefLVzpJ1qrj7mhsMF0cXOpvYcEf1a2g8LzLMHgdYLEIISpr//rWCSiXzUZCVarEYyULEJaWb
Ptdux9GK1q2Vfe0G89r3eqhhdfDDd61Hj7D2CthmtkpNKkZBLT8lXAW3eoE+gqRL8bKH1wbtgvSB
CH+4PRX2LHopEy8hQ6x3gEyaaz1TnpNKWomo+9qaw1NVMXNBZPaLIfFfulHsRiuE3K6W+XqIoapU
LrjaEV61X2JVm8a3kj0+oxJsL1WDOcLmcmE0zV1T57eRXKCIPtCfyB55UAFDJQwHEGEpQLOaeh9b
y6HoCoQ5rc81Sf4shgmOPQl+Z0hSgoWXl73+hZgOeWRuf4XjHv5x8OJW/UDuIs7XXqNKa3vQCdcz
HuU4y8PURsrSlCH5m1Rs4dpo+7LqSZG7fs3bUKs3aa+pS7IN/T52h6uaRO5KVCUG5hOyaaBSiiM1
X0FK2sUAHgC5A3uALIoVHyFJ9egOjE5aaNW6rMtwyWZGJkamUIep+z4sZRmuo+70bsW9oBNhxsh4
mDAjBkFayfBZmnEnGQt/ZLGbFAlErqzh/y210N5NxVkcyr6OedtR6TQ3fqHscRG6J5VxK2Rm3y9g
+SrXgxduSIl/fXeCHQF8zyC4yOogmT1Jo6NigmeuMn3+DjAJLzrTvUZ4jhWj9yEywxlCc2sEEbGm
Hp8RIZ9jj39vDcWW6WIDLz/HHreNwhMdjqcjrKxemJ7tlLjOSVn6WQ25S6PrzuDZWLcZC7L6fLqn
c2j7741zqJpA53BwMmZHXUq+iOSS6jnAbV8w48tWGNUsUfflgOs4a94mIqEw78aXVppcSoC6Tn+F
CZF5cNgy2Apy8/J00srUKg4HW9cMPQHl5DlR217panLp+eauQN1vQPwjc89qvnNNzNsTqsp9oagT
vlqdBRKpJldYrjO5LlHGoi6BhAxoJt+QEIbE1tUh2W37EVCjvfSN7inUTWQdXtSi3MZU/6OaEp0b
bIwaOeYJ2pJJq6S5KML2ycqsTaNGWy0vrhO7cMYfUh0jRRfXKzGQqp/0WtJGu0sHyyIsFDtQxt/C
DjSeV1244Ps4jWDQ+ehD9hawqvhrH0tghjTlEmW7cskX10Hr1Gg5KCvXAlzl+923QrMfE49TM5K1
Etg0ktdtp/8QRfk5rIgtda4wJ28Usl56BRC1DGBW5iHqeeOTWnB8WkgwDNajP8pPCCWyyEoL2yCL
VK3l79Og2WT5VLiVjeXbvP9SPPW/Y+P8v2YPwor7+3hq8RoH318P/EH4938wdcRvoJo5K2ww+jBu
VADX/2XqWPZvKqYc6MhzbqGdzid/uINY/BAAcEx/NdwDOYj/DJwU4zdCavgOOALbAk+CX4mbZmBv
InR+AXxVUB/8Lsgphxu5UcnImixSp5bQlPatVZCWPGjHXzsvfm9GIWTEbAJ6xBsp5t3hPIwFFhXj
UDkQSS+yWkY/4MXVfmi9fxvr0RkyxkR9en9a/N4a6nIQWbCX4xFy2KmILimuOlaOVWKBg8DFMii6
z4EkyiUC+Wgl6fkaoz+CwkFZlZZ/i9DSV8VNHlIRXKFps+vJxJp+tHG96gXCzGNdSU/v1seR2+qD
KcvbwFs6BziRK2Xh2YmmIESn9jaCLSTbqQYidaHlYJ1zHnYrMAAP1A8fC0rZhifdI9FO1UniWpPC
/lYP7UtZ7XeRBJE6N2IVEFhGvb5Pzkza2yn+7pR/G0fWGIphxNUYUcxw+fhPZGNkUsvXhE5MUwwL
pSk32HqhIRGqe0nPPsOlWViUaxALAjLj6/DlC+H0WrIt/cZYylLzxS+Lr12aPowQ5lFFRkeCSvb6
9HAem3GQQqxgdhoX48ziRoKSLmLBaHoqUiU5VN11AAZ4oQGOjqDNbnUTEfyoTMFtdfLqdOPTVH0Y
JvwgML2FOcFD93C5yY0F49vNKyfmnAawwT6SvpxuYr5N8QKC7jStZwhjcDNmTUCgCGD4hwhbyNYF
HPQtMt2Okpm/GNYYb+1AJ9Rkds5kGX3YFXD4iJ2mfuVgQvnqpVaOfHwQrDMtTldGImIHKDfpqCH2
VmNArq4IyzNkIpOD7WA0p6+gUFbn+EORjv8cfgUjSUUcR1LpwOcAzRTgnUoCv4VCMAybOslKQs+6
G55RNJUWreQqX7zIAAgag1OWDRQREV+Kg9c2j1FIsQW2uYB5+x0GoN1WIVGXb0xDqr72pXsFv+M6
L0RyZaSAyRG23Y3hmCNUryzkoEQoq80VR2nMmyaXGiSEPHnVeeKmjbJNH47up2yiStehd2nLqrbl
a1xKctmuKf8YG1fpvUe9lvVlD7yKikwDi9bNbqxcFWs9gJZlRIjKdCWQBRDDl12EFsFkaVOTUIVR
i0WsKbylX0fSs9RJ0Ua2vRQx7/5FT3IUyUxAPC4qayYkGbVT11pb25fwGs9sLG3aOe8X9zQdBtY3
sClh2XEkHE5HljQWxbSqdOLC9ddU8aJlE3b+kqPhXnBqpV1wX/t24BD/IDmU5whEiLTU0XfT5FcE
np6aRutuugacX8bKXgLnFA5mFcNUSJYo2npXVYvmdulxINNl6bkv+TAvvWJRguz+Sj0X44Gw2XKJ
IG5MkRkSufXz1zfY5GFJIYYeY4942M3Bk3tjrCiuemolfYq9oL7yxuqRUvPr6YbmKbG38eTqBgfF
/3RtdqYit2SXWYP8Qi7H0RYCN8QEoFHSQKqBU4sMdL1uqxhl30FenG762CGC86OusLHBC869uWUt
K5W8znELQKfoFYLOFY9G5YsL6ulMS7PnwXSMAEeHrGdxrmofWkIz0qhj2c2dMRW3RoOPRh7rDx5h
hj7qkDPyH6d7dmRQzYk4i+atDAp2irDev/0UqXXTLpLRtKgD4E8U2RQYgYFh1is80K/0SFnWcXKm
k0eGk0ap2AikV6bZPGxUypD37oOudBIkkFBPCy/1zsdqXe/PpVHnr81pPE0VYg3HogEfUZsdy0Yn
gVCPitJRRf7qDciLiG50bFQoW7v0VkbX40dR/yzkCnuIJPp+enSPdhQKIpGUUAUlysOOmoXVitJm
3aAxuUgM48oESVoV/ZnxPLJoTPiOFr6L2CXS3mEzdhObNdI5pZONartRx/QpKOMVNR4YELHyCATD
/v01gwT0cWNGZfqVs8MNky2DO5unNDXt+bpRinLs0UBxVLRfnkmRLycovh/YnL5DfD8Mvb+SNDPf
mZ2HHY1ahl8sjEw7zFo3htmNGGL9kbL++y81HTUfvhQKMjzvMQD7EL2aKMyhKOgz2a68qUVjLwpr
+Jbb38sepo8Ye2mty80tRtPk52r0uE7P9tFpsGHXqm+ve9KyB3tJYJ5jlB1PYaML72vAcW5CnRiH
oYHCD8V4b3W6vQ+rS1MUzkHKm/JknzgPOULwLZEfDjhmgIX0M+kSB7BFgXbm6WY+TDXNvKlYYzaE
BPT8iIC/JFGIw5jDq+QI6h2Vl0fwx6D0T7dzrDuGTSQqxJSgmdvTeSmmxLVNEIoc1YNu5CulM25V
N/i9sPG3q+RYd0i3qxqhN3tmHnMqYxRrsdASJwxxVrCMisyn9F/tjb9t5MNS0BSKW7w+eacQE04G
qe+P1doK27yvx8RRkY811Owyke3LdijWKg8oqNgvp4fuXHOzUEMe5M4luE8ctO82oVreWCpIbRkQ
MIhlxHHPxNRHm+O5wONbI7qe85xTP5NVYFk0h+wQz2PHNUYHxbxFHFgk0qozh8307Q+2NYNJro56
HfGtbhuzJwqVLx8AYJI4ACUWvQJIFj8TKaAUYVxTCQbDJrZTNff0mH6IpmetznZzg07aOGRp4gAZ
X+Y4hCgteeKKindirk839WFJcklpIP14OhBcoG1xuFoGBAQJJYGFxKO9V4vsmfzamd58mLKpCfYu
FxFkfGW+6j0zbGJ37ArHA3yw0esWzWoQsJtOGT4DuL7Acu90nz6kEqab912LYhYX4gaSQg4faDFD
Ijh0pfYmL/NwlaTtt8rIIVqXIg1R5bKMlQAtbfAma8zoS1up17GZb224zI4rqm9tol55hZTw77V+
G4rg9fQ3/XDu8EWRgiZER7GAbM58eVVo7GH9VDiRFD6JuL/qtOLaQBTr3zUzW09RA3bXbNrCMatC
Xkm4u3kxvDIXxNOZg/TDyp11aLacshihxhFAuRNANwFuvE5a6SZuzCccL87N8rEr9y1gJbeMevtb
/PUuPYWYk+rraDlCmM7w9dQh0dgmmAPlurKMK9mKd1IUb+VAzxyocfenh/TYvjEJlElsczzw38N9
0/VB0Mk5SyxRUzidptW+VEmff/53rUzf4l0XYWn2qs8TC21qAMSesh68c0WRI1H4JGVvkE5EcYcx
O2yiRy/BheWaO2Awr5Bl/2L3471ShbcChW+5SDBBw4LvzDI5Ghvj/M3I0aqBvP5hq6nZqP2Yi9xx
x15xpLTH6ma4T3mfIhNHFANfZSmblQIsI0bqTdEfTw/svBrzFpwTmNNvPMR5QU4L+d3Ihv3g9mqf
MH+5gulQ/CwBPF2aqPQoXvKpL6Iveh78rNU4XdcRpJUEEv3pr2Af2fwEG7bO5cLX4IY5/ApZwPKK
ckSzcbpznbGMcZlU7tu0F5giSQJj1AHVaRHfFV2p7ZMk6py6RR8n0OGukXBakRWN7ip8BR2lSPde
BeYEr8p4A0BzpeUmDFE8C3exPizLlGp1mY3XAKq8Td1K4Kj86kLxuqdBApyLfP5F39uRU9dVtkKk
L3IEcm9LRWvlVd1Ju7hIx89NgBcniwETKalCPI0ZM6VxoI6FpGRAuERlMaKOq0UPnR/HKzPTb/NS
7EI/80E3Au/Cr0RZ+l1ylXp5fanLQMjVMVg3tffYt/AW8kjb92V/6VmgDyNoskvNs0DSjGBywR3K
K50kIUjCsaIcHMSbVioezACt5QH08s4dtRu/R72nwvMdk60u/aKMtrqAoHtRJGXnVCOEwMqyLlsw
P5sBJZGlmYO5VhV4MCDcFLwfrUkqMf2ZGAJjpAg77WEXSGG88ioblnxWGhdTFXGHHdGvh/CWzGtR
QSGMiHpus4KpomZjjpA7dYdUMGAmb+F7/p1cBbeeHd7zU2c24ZF72SJzQlGQV8P06D9cfwIMkxT6
Re6kDeXmPLZg3Pry2lWivTW2wJjq9EwXP+SmuZgtJI9AEhPNg1OfNamXIDZgvmW8FlH3KhDmW5PB
Dh8yEJKLNg2+NQUfmm1kQ4I27pIkec2z+pKvll55aDAu3NyPd4odqisj6IcbaoPpiw5Ad9MoZoW7
ZIyy1elteuykADzDMcEphZabMjsgByuJBtv2cqdC4MUS+b7pJdQKEv/G0vJqWVpIFrrhCNO7UH+2
kvWgl11z5qw4clRY2M7ziieXMCFlDqdK78DX143IuG1weIhBxnRI/fujsM70drpQDuJdJogCI+ch
inKkDmdnklahtt1lfeaoUfLVDI0NmYMzj6APIfXUxAQ40i19UiqajSdpR+R6SxhZUac+VV1ZLf00
fYozH6ZpGGAK6N+ZnnYnKuPcK+/YVWdOV45sQDHUPlw6oIttrZczSKvBPrKM1zh3H4Ha3w5+emtk
xoCpUHt1evlMK/rDgBos4ikvQPJ3NnNQj6xRrhV6G6FTO7jjQ2EkaxFE9ga5gTONHRtaKoK8Lqey
5Yc0ZTPE8PUsO3diw7yVsPKEkp0sI6Soc5FdSLp40ArzIfTlMyiOYwNLGRJShqkIAqLZqjE6kxSA
Dli4VRaUbNbA58MFhoYTJ0iB/zchjaLo+fTIvqWWZkNLtQGdQMQUyXXL06Z5d4VHbZVUBheb0452
tCNTAGOVvIteGS9a1KMP6g3mwuqTl8Cst+SJV2kUXSiD2S4l8ETLSNjFmupIsvG6YVx6pTapbgrN
WEs453hl+F3Xc5L6UoWME5zh1NSMpVKVDyIyXmBsfRFolKzyUfmkRQ0C8gocMhFJTiXZIKAn4SYN
31TKPx5FA+uChGu7gIbvrzAn8ddlhWmLEKWK5rctrdqgeDg9POq0jz4MDzlxZCRsTRX6bJ8ZmFnm
NhJdSGRg+yoLSV+o0wMsx3sGDpSx1weIKdAp98MUHfiSWnyNh3QTweh+kNFVrxu/Woss2RljhoS4
QOmqkwqg1oH+xcQBaxV6gb3JTP9cyvvIxYRaHBBUlC1BLuqzia09I/Axf+WWMHukTPk+iyYdFcg/
vXdp5cxqA8n+zN458mic0gkkTRABQbV/ngOKMf0D02FkzkTO3TTIHSzVmFQiavY2uUzobMGYJEvb
kNxNHgcKzDpeFmGItQOUt09A9l/6rn5qWgwfOnm8C3O0KfsiRqsZ//IzN+mRW2kKEjQNTSGBlOJ8
y+VV7RWi0VMH+axFWYePeDDV0AdArxSwY6a/5muiXaIgkERFtUi2ndopZ+6ljwcOWRFiFdhquNNR
xz3cghiTo3FidakjDdFFPMjXsoxYUTWsax/iDRYwXUAIa5HnOr24P74fNG4RcKgkgnSbO2Q6kd7t
faPsA8Ntg8nwPA/QQ7Gd3B9Rr6ktjKZeSvTgWKUwzRtonGf6/OEunjU963MBacVP5JgrEqY/Rku7
IaMQmLdnZvhMM/PaltWqsS+KiE2AcnwaN1RJKoS2ziWOP1z4U29QexWco5Oy6fT5u4H05MRstJCB
7Hq93LlogV3ECi42/2S+VAvMHVlcIsBZ4KeO+BhZSphRcIwgF+kPvqlfm4H/0tr2beOBB6M6fVFg
baQ21j9qfEJAY69I3KlNQ/2ujznsKx4DHo3nEjrUUCDd8McQ1dBz8m9FjX5Q6MdLq3xMh2x3puMf
KrHT+L5re9bxUCJZ6OM57Xjguww7XpfmBLng0Tcgc9C2j4Uefu4t6bGv8kvEFs9slA9H6dS8rggA
CJRKKF8edt1LRT9CI02d1nrxBxUFbu+iK27UGPqvbp9pbOrLwY0za2yWExnh9vKAFin61yXSGeoC
POyqM1TKT/G/bGq2bF0ZFABPw9RBDQM2B+q/nH5Ke69SXTs9g8c7ZSg21wK2gubspEELJS8wZM+c
phb6OjchsVLz7XnKjsO1OlmX/IP2wIyQWLJUqGizlGACtADQLz0b7LLZIKXnLeCo5xsX/f5V02vx
mRV6tH/v2putENFFbaMmTFrg5bdC6a7QydwVVr2U1Xr7T7pGnVAziIg/FERRCsKwPYRSicr0JESi
X9tVtizjpCM8PIeK+RCTTovxDWsLpoxay2zeKpQ3XSo+9GsAjWmaCEdBNG3sel0V4y6MARZJ2qfT
Hfx4KwPBIR9ovmFhYDvMdoBeypJcu9Pk4eRJaUxaVa7/UhfJGqcvvDWSy8KHxuvFwzqtxUPclmce
V9NRNtuCB19gti8aiA2djBW3UwTg52Jzq1NqjK3u/nRHj9waLBlecKSsKR7MkcRxYY6oyTG4FbT5
PbF5scBL7dzSBDn5sTskCaGayESClAJnpyfCBxzbETGsqUpfg0B2wdMn5oaIADpquq462b8b8r5b
D9rwfchDUBik/FaRGmgkv+SHSCp+WjjHLgJLbUF9h+WubsivxUX+gAqIuRFjCR+6uigy7Srs1Tu4
A/hsBCbC1IrfbqCVSQCBkR5t8GZeEuNLMBPyT+SnqsshA0COkAm29mWqX7jJpHOnkWtfmnWE9G3j
ss5BveB0l2tR4FRtYv3MWtnboghlXGZYuLWpdNs2WnIR0dIqMyEt2J28VxrNQvVNu3C7qN7g3N3c
4ta17rCx3LalouKcSO+jZPyR15F+je7dZ4/81qoHvAGtEfeCpG4dS5c+4TQTXzJJX43Y7B9qXsf4
UaAQoGr5iFhnCWtucMXWzDF2Qw+02HWtBL1RqrOlisZBM/bbLMcUy07AR8O0LO78ULecJhXuja4n
igPcFUC0CVhKN3g1mUqN4wS2JIErf8mr5rGTXGmhpeqNcJVdhMJoTpFeNTZllaPYAXLhiz/pkAaG
Wl0mAtsdzZOGqyGSu5Ufje4dSm3tMg3Ccg/qxVoW7DA00GRzgVgvRFU/il4RrEJwWR3ya7kk9JwY
4AOMdhh2tbE2PTW8tAyEZuVE35X4WKx1s5Z3XepdwtSg9pPE3S6Y5FFTTXnQBu+bm3SYqXQPAdW3
PQJfyaLNSzzGrOh7qsf5dTuWLzyzR7ptrzTy5wtbH2tH02Aqd3K27QAJoZjZJ9yB0bCYEHtbW8GY
TA2VbYu6sA1Va2nag4aIWWiswH9oWzTBIWCPzF3nQocKsFtajE1mfB5ynaoGVJrmApQdhnyW5m5i
XFfRVlazDmUuf9+VQfVJAa0GfaRoIaUkqqMknrkSo57t9abqt9gjQ6wMC6w5vexzZsHHhIgZwZHp
ujt0SF1eh1qzkyr3Kocd/NxJnrH3VC+6Ld1ck9ZZE4pFZaM5NejupWlJ+srV9Q6pxRIjTwa+WkOR
77RNi8BvsW17RboycQ4oSR+XqAAq7gAH2Ycc5Pkb9NaquyZFexjeVMThbEZLmKL4P0lo0Bljnl8k
lCp2kox6EGZXTphlJj+ePQl4sliAZd+Mxsx2bmjc845GpkoQ+ixaoMy7ojXrb76WQxhSyWEvUhzJ
Xg3fVxHj0ru22NtqgfmJhKY6sqrNYzAoW0HCAiq+v6zdfp1LHRIqdr2J4ZXve9X4IvxeuShkBQBt
HiNbKcR4A7q3XHaehNwHczJqDS/kokJLX2l4sYH5d+NlOnFXY6WQOFKkrrtUPe9bLXcmuhbcr4lm
4OiIhMEIIQKcqONZAzhhnj3XIqmQoNRKPAZzZcD5UktGdSOPGWlPyytHJHArsIaeV6iOJJoOy8Sy
FzJqoVl+I+GVeyUSu91XCntmo4RNuk5MqXrAb0zZ6QghobeEB8939HVuBN5wy7GtzHXWIjrbyq58
J7WUVxf4i/jLAdGOSzfsdm1XYVnkdSh6pT+MBgXsZe7jOpgXNqYzUmCQk3Rj19wpleGhIxaV3bWR
GveRhnBVzQvaJgtzEUV+h4SAq68KqceMSb9BZ/8WzPFdp+gb382f8zL8UQ65tBC2dGHE8bXlyVsR
dHt9zIeFQAMAOyjfXzal8oykHWkZGSxVY4VkklEkGMDLOWOVXVhmfDfKaJhYQZmuRxRmV7w/PgMs
qlZmatabSFaehcGNgfJwvhw87daamGiIbipO79e35Ox+IP/hLvpq6DBlRB7Z17slV86TGvPXdi1+
0lCDfKF7VRfthZsHn9JGX3Xac1uPQKrL5rkyk2df5k0OB5BHspyjXF4/RJZ2JSVptIhqKPOBWHeS
DnqxuG9r/QVJ0mDRmd0aGR6K0sHWY2SUwb6Tapct9mQ3ZYUBjLyGFLqxrOYqRUgOc7nJc7RT0A9r
ECcsSKSapX/ppsbSrZPXsGUA7Sc/s5dFbn9K02BDrnuHQsNPN/ScMKmuvNi/8I1m3VvNqxynn6C2
rPxO6fZjpE7JUqJ4E/RnqD0IRbrg9l8qPEqHwHBInl9r3helr2O2uf/c5uaVFomJ1IwTUxeltygw
bG2Ts6D34vReUtjp0Zg8aS0uNIPlKEaGJSUEyrY2Jibcd7/FQjMyPcwkk5UeKF8kvbrT0S7ecc4s
EA//yp76GrXDUohoXfdK+mKT8PP85ELGHNTx7HvTRZNR6a1vSRZd1Yl5hYxovAxblmNXStsh1ve1
a6CPyl/0mpvdhp4frwrd6FcCjenIQMaagAQluskSbDDxg7NGRy+q+yjtX7uhavcFtXsohVXnmb3j
m0hafB78vg3ujERHj+vOxRvNXwN2RlcuiMY9Gcyfp8OwY2kQsntgHWx8YQj8Zo8Ft3dRARjIlAG8
uRStD7AXwK71Re1uBlW+AVb/5OndtrGCc2/qIw9Lau6ke2UDzBtVq8OHZYGmmsQyQlmuQibVt7bI
ZS0j6SGLu2vbNW/xHtlNKCAQB6xz81VBEHooxV2tiIux+ibH0qo+hwj4GPwCtzdZbiSFpufFLOTv
9EzyPKtJHc9tlx2KaSPu1xKw7tOj/jEoVeg0pgeAclFGnEMeo0h1bRclABY+AocBcrwSp8R433bx
Qm4RvEBy9nSLHzsmg57BAEgl1QVWZPr8XQJDl/0CkD/Zk84wd3iHLgm2r0bJWJ1u5shTcKqLQ8aj
AqkBrzpsxg8DGfkt5rStmj2eME7iS8Cay41cqGd6dGzl0hbZXRmcmmKKWRZNz8wurAVtiSQjAHA3
5vBNTZ/0KkdzPK0oCmkYU5Nazq1zdc/pV394I/3V9BxRnSWlmwY1oznEw4UXUD9AaparP991CGBD
f0ZK2hd7xNt//an9vs/zPVNJvVQmqGo4mms/osG0MdJ806Ccofb1/vRUHlsxpBAsdijPJ9g1h1PZ
j0bU5ylpJynlqakpdzxRoBk2N6ebOXIKGIaiqJB3cdSkGHPYjKdmijlS3ncafNRM+1mNEeNotC2e
c+tIEmfQoMcWDXTuibwKl57s92yDo/IrVLyS2QdDtTfldp9krbQtrehlLCfTaYYXpV/tk1f4exNp
79OdPTKmNErl2kIcgW+hHnY28uMIRYyM6RsTKgI1rnJ4LgfLslH0Mzvx4xEjQyKc8nUqkADIaodN
DTmuUX1ZZI7fjsZFbmDJlCRqS/GhC7aRAYhrrBCGQm/EPFM2OvKyf9cybOHDlnMp5WwQdFJU1m6q
HrqW7pwexyPHzJQDYhptzmk4lodNeCPq7zgoZNh81BepubVQROA5gaT9mYaOrM5JwIK8HdB0TMWm
vr47NvEjLH10YzLHisrPanFfDnjuSda6qLwLUZlndvex5QGZnSw6dC9qkrPTc5SsvkRujZFD8rGs
zU2JZPFEzD89ekcmaHofqpBB8BqisHzYqTKIR4Qd2XJAEr6WEzTR0O/+QROUBEjWQ7Mko3XYRD+5
MufoCzh9MFyZmC4s1Np6/HdtTIvk3dx4ap+avs0BhebbkrLjoo7OFR2OTAjWVhyABmAG7rTZfgX1
0uWkM1KntmUo48GPNte3PoDlXz8X+P0TsZeHKuD/2XC1vYUCs0k7qRif2iR8aTVkI6B/rE8P2fH+
/NXObMiE7rWFkZPbA6ojocLcrjrLeizI6J9u5+gKe9efaVu9mxqpGzQwePQHru4dnoF3UuKfKxUc
bQMnsDdipG3Mgf3NYJYmburcT8JdN666LcpzIcbxJqhMkkAUHDazXGxuDVYPLIEEcC3twzq9bNtz
dl9HTjJSjYA64AMb9GV2WMqtDTrRJt2L8PFP3W2Q5fZfCsRrRvtcOf9obwT1OcJaDQfJ6fN3k6KU
LrqUhZE6PfHJm5RHiIjD6Yk/1h3QMRoeYuDBxFyvQbGzyG4jM3XAIV3bUlYsWqvd6Kj4YhpyJlF9
rD9T8Ac3FokyIeabExtFw85k2qrlu3HyEjl3whzbLjo8L3SsJnTrhzBPKZHPMlomZ0gup1flpHCR
iOAM9uVYM0BQbPAvKqpJ80J8DIDE8lwuGU2gyZP1pCh59SDlc3pu1CNRK9elIDqnegIVYbYrR3Lh
lhuzAEhC32QD2UR/oyoClfBiJXJjI4Ug0GyxqktjZ5DOUTwVNbUvkRksUlNZBEW6jL4naMHYxojz
e4K4q+1EWb4iHt6nnf6AGvhaQqu81JqFol0jkHbmgjxyHR/0YHbvV34FEsDWUieuNbLLL7WuOqGc
Xal6udbV8sw9ebQ1AygbfBvmZ/5m8uxGDgS6mQ7WFFg03GB1sZB87BiynwFeQadn59giINL4s7HZ
0Zz08HCtgMZkn1ythRovnsTCfD7dyvEuTd6RBIagKGcRBlZrdWXhGeH0xrBgwyx72UcF/RIQ8TIz
xT+41gBo/9nabIe2LTnnPKO1EXc7oQ2OIT356plw8/jAgeNAJ4bbcxIue3+sYeVdxEkOjMWShrWU
3sl2torK4kxXjh1sROx/tjIN7LvDM25HuRKmSlkuRCbXvhjfpGX6taL/y+7MlngOOLodNBpqtWxl
Jd9x5jYK9cxiO7oMQCppFmQ/kv+zxwF3ndUmjTLFAZUjdT81s3AydFhJdy3xSDrz6Do6dn+1NufS
gF0ImqqjNU+v1r1nr0aI3YOlssR/GXwKJNOeblNgItQV54vBLORck82BxSCrS6gIm8QSZ8bu6Hp7
18RsJVQNUrSt1LMShLoiq2xlzcpHePH0Rj06ZjDvCT653MD4H6436jmBS3Uj5Z16ZfgyzI1sncu8
is+xmY83hBkjVw8iLfNnvqcPIjUFt2hNya0XOJko9bLG2FxPHn+1S+TW8KUmOKDe+yEFlar55KJE
qDNphGlasasqKiRFcxPy8D7d1MebjqagiwEV194o94ej16q5rzRwVx1XEhu8EJ6APzi+4l9Lke8k
2iXl2jSszzT6cWHQKDk2dMEA6oKVOWw0Gu0Y3+GRaCEa17J4trP4Oqm6M8vv49alFcQ1eScSN/Io
OWzFRup4FAnz1YXjGkoJBcAEbcDnoFXJKphn5uxon3g2kxGF2v8BuV5AKsM5jv1US9EK4T8nlqgX
4sjxNl+/JC/1b4SjYLZ+zzAsCDy//h/nNbv+lrxW/2dq/q+/Pvxj9T9vf4YvvvpWfzv4A7iJoB7u
mtdyuH9Fuav+Q55y+pf/2w//8/r2W87IdU4x69+rS61jpDrj9tuPrHwvMTX90F8SU4AmmRu2k8ZT
fkI3/FdiypZ/I6kGTQJI3rQH3mtM6b+9gWJtfogondn9S2NK+w22qgZU6Q3SBxrzj87f/p7/ZNz+
lkYMC4rFeJAnRd7q/7J3JkuSIumWfpWS2pPCPCxqg2HmZj7P7uEbxGNwQJlRBRTepp+lX6w//Gbd
G5HVndm1a5G+m8pFZkTh5hjof/5zvkOU2OXvxGX9LxnvwF0pW4dMfxBT+jjy7n4otdG+w2tfj8qj
UZNyG0/tx4i6hlhSMeDspmkjLVr1cKuAae/8IqzsGNAiNabSNqAGN9Q2fGktCRHXhwIHSDLTN1kY
pPnOxPBPtEPphF6p5snyquKN6qXmXvrOimcGGvEd3gbMy5FVXnQtVVJBlrG792xagmuNhzlAMkvq
Ngi+DioSie0V1FI0y+SLfTpQTDVusi9PY9N5yQvDCWLPK5fXRkgY5bAYzas8lXi6+7U27sSwqLva
qr3vXdH0bhKtud3Fo+zJ99MB54Iomqh3wdItM3a/a9Uencr2EMz4OYKk8oogOgrNVgzMte13sYVb
9svQBuultq3y0DN/vRWKeoCdMipyZ2DkKaOgNpfqGRqm3svaW87Tqt5arJr5zR6XlNI16bT8fbDA
sTDTuxF23yHfUzfsUejNJXWbC4NfQI0DN1M3le0M/OjaodbYzMUeB7x5jlf1rJnVeVPSR7j64YeZ
eeoxA0UvYsUBPZlAglP9pm1QN2jMW9mlIa6brr51MQ5+x/GtMUgMvlg5TLU0p7OvBvHpGZX5lBE1
TRlIxva91dJkwT1F+VE1RCPNRb3qsu9i4TbGsarLLlYdfDxFCCRJhf2ldhUFoNi/jVh4xnXqbdE0
+huyj9QJPTKyi4BdZD2V1gCcXJlXQzpSDDVE7ts05G/slmkeAK4cxEIB+qOhN8/iqYIf1s945/qg
OHOK7pzEL92PuHWuUAauFn+8zjaLeVDWcPzrUEs+FOYgJkr4LrVRLXdpb/pX8MCDeDP+PPIIL795
ilSkt8x1cebR96C4gcLwZV0tJ8ktYVEKvTyueZsd8PF2VDCrFHh+E5KUcwBUw1SVep8NyqEpOvfw
w1TiYSIWckZl2o6eBmivodrgz82HP7OIN7Q97TNpGD88CwO/luP70AgRm6N6ne3lrmpJJ4BdZ9qz
pvEyx/ndCmpP7Hx883XdURktm6SxnK80b9U7N/cBl9r40gMZ7Me+moM4pRcA2Oy4nECjACvKO3lo
IjkkMw4hraI7mZb898JqHss++iEtbnZq2er92A63nafKpO2sPm4l96lhGdlKahre0Ko4q9K0GrgT
5V6Gse9cSx/nMive6CYyXwfXXg+ZPc82RX5dc1b6tGS7lX3XmmW762hDoKnMKva2Nucb5QJMq2r/
GU5qRY2bdr6iLvhePFnSeR1oXeIGSocROFtYdru+ERFNtosf7Wrbuh1Gj29TabjcqwvtFV5LVMMg
BK5AZVHphNVo8JeJtjnDPs9gzO3L1K1iQdsISyk7ug/Skc5hKhr3w+JGu8IYonhxM3loU4uW27n0
WQXmjYyebR1YlwZhBR5AFJ3sqWUKncSBx/ToYqbykrUvwuzaBJh7cBcYBoZTOJLaneDe7dYG1EWQ
qlvt5RhW+l6+YFBIH/RCf9wthnBcCxZujdwovtL+xLLTXMrzaJ71bVUJ/wGR26P6aXb1bVnkNFlk
Fi6XVcr2Ieui9FFNwXp0SxXB2lMyKd2AyJ9JoaHgqXFgWVfs6kUb9/OkSra3mvUDEQThYy9i+Ug7
ckTmRuibadbWZaurboG9qanRXpkT4NpISFA+8a3V0+m5ZwX6dhEC46wY2umHN27fMOzOgK6h4+4i
3aQfYxR25W1KSdHLQIyab7Df+Q9NH0jrsgoU6eef3sW/v+3+1oz1LUlPJf/xd+tfX24Ob1gTtZYV
ixVsb9GfR0Kqb4vFKybvMOXgxDKKAnofQLsqz+vCPve3rpGyKXGehNm+CIC2dOVINgaPeNu/lA1s
Cz9c5e2fX9WnwvbrKxekCmMDIFwWCJABfr0qRyBo5XgqDqOROzTUpYD05+e1nf24K3oHU+L6aK3Y
MMbmm8PNGPdVKzHcGY9lQYWRQ3df2opxR2dcTMVUlLheXcfg6h/pcZ53qxw/WGBR3SrF+Xbz/Pnl
f4am/3j5FosWcoPEFFHdf718fwhkl6Uulz9y6ozYwrGou8qwa30Sq7e4nR+1t1VPGXJnF2dUS7gn
T2hKGvo9AIazbErrI26DvxA2/+XYDalm24NuexPfC4Bv/vLLdg0/ihTyzSGoOrVjMfpMH7QTK88a
44ypyVHT8fOj+O8z8V+diTnD/p/PxGfj+/LevP/tMLw3337I918OxvzJ3w/GnvUbVvuALydkxoDO
KMak3w/GnvvbNjrhdvnn2fg/4aveb0QPyUJt4a0Nj+pyF+C/Uvk//m5zmuZIzB4cUBuu8Mj6d07G
HM+5X366z7eQ43Yopm0eyzJZ0j/c5z2dMmXfzHSN4zQpT6Ox4gRZXKolaQwuJ5ea4MGUxMc8XdEG
0c9fHJJ349mMLxgA4JSuu1Yvc5GoldrtXdeataZQI8vOoAFj94IfVB4KoRTHOG+dj62yARbLYQnp
tucdAxRmzPz3nCI9uj2GPLsZpNEWW8MG/D2i9eDpsCnjnnAsTiS8VVYS60RtPyJMbs80aUIfFmmn
vOMapC6+y6FuCUPWY2qeuYs0oEGIcS1hr+epfhi15Z/PcpJ6x4c/fGECy9XOEqF/1/MGJq5bTvWx
XlrxnTNaf1+aUfmFkoiJdqQp718zGyBWLIHWG9dBM/PyN51+4NzTLz9qG6BP0oRt8G2k1/5VjWt4
7/G0WraD/Gpfuik2XQoNmzXdtdJzn/qKJcXOZbgN42g26u8WZU31s5kpP3zmIGf1SWoAgt1jlHEe
p6bGqpgFgaEoTPTGJk7rqYIs52uI7+Ni+DhqPdsvbs06g41ZRiVxhKV2Rn6L+aSdOBSj0V9RCcqT
lPbNdcD9PBQYGvOsPwdv0X9nfDLZkSyO6A/UjoYDeMnKaeIyHexl30VrS8HVPFCEIiTOGhRrhgKs
pGuNvTidM5oLRyzmuNQMD7KsV9403ST5ddo+Dc993eCuXvNGfc8jjc9rLDMjPXFcH15BGITvjQ2F
2ufUUWOohqhPB1D2Upmz4KcBJA74qXP9Mdaq51Tn1BG49V03S9ntOmbTKzfoXaihfVPflL10rQOj
EVG/eKq1eFLSkSRBdYNH26CJRMf2yGfLSqEoryyOFoAfqJ1wDrLqRv8+CLqhi+EqmCcaLzMygDrQ
IvFzhr2kCvosf6TsGUJVXFjLrOO+43u2m7yxex1oSXQ3oKT+ard5iId70oVM0mIZXuteW4nuB2Tb
ofbDuzYvWuPgTPRw31mqy4Z4jFooFS4O349BpVGBLU/k+btiiAv5EkCouqglTtG4RiFLEwZuYPn0
s2I8otfLIEIpp64ENMFaOgaDSEe3hf83iqeAXOWul31FqYDIMnG2Zm3xarK9/tE32A93CHDEhG32
6G08OA5ZpDV32qP2suZOrYOrD5z6QBcs8CwWykbxiiddS2Rl3+mGMyGsVExjxhS5H5QFdwyKQhl+
EokQS7w/5c17YElgjLPrDA/l7LgkEpzBpn3CqMJ1B7zB7a/GvFV6b2OttRKITjme9dYeMYbrtovr
2s8Olt2ZxVEbUKW08LohyStzulvbPn3t8mwwyOGo8Lo2ZTokPPnUI2WweZ3gRSgfsyziHDhxpn3J
oIndd6qyb03sNlfCWZ1dlfljm3A5+ZiQKqMybKjr2d/1+Yg/tpW9/8YTsniJmHneUw8o+ymMRrh9
PKlZRDm6GJZdWqbNDWXH1NX789bGkDVivl2qznJoUBxTlyNpWTaxOdh0XmN+iygfr2dafkK7HPWu
oN74iLcEx32+GHKrWhj1lITzuBGFp22YGoopWOJ//0X/f8dWv5l+DGqktOXqvZN/O4zN93dVtM2v
ytZ/aFn/qXv9vyF0bfajP32pqx/1e/XL23z7I/+UucLfUKcxxAQkETeDzH+9zSN7I6mzXNgUZd7o
27/6J0o9+A3zGj7LzV2G2WtL+P7+Nrec30CVsdEHrIw5yicf/gdd6890LriRv77NQV2w+7GZany8
nKjb26jw03aonOuSQEJT4u7Vxb75nGG3aRaF4JZ6Lt7B26TLl/8j3GZfOmONDaFzh/n2KMQyJPY2
KQMQzSgdsJdT6pXZyS4DRmpKhfcpqvVMewdV2xkPB3C6X20eM8ni8l0fl/mtFUUZZwzsa+ON+MFd
dAUj8HYA8O7KcHrlAUVTQjq/W92M6b9EDwl0OO37Zcl39tx/eKhPKMk8lpVDEyEQnjNAynDRsb4C
CEVLkOMC8yyUbTzm7CVi+SlH8ITrjg07kYOazcdsUy2cInCSalMyVNSbKqkyt6HGYMBP7gRW+W1R
cHsWa3EO/Gv/yp70cteJjkSRA1j1mG4zbPgppMwpcwbEoGuejtd6U1vCTXdxEWCmTyUmhAAj0mHn
f8o0ztzJi/FTvGkgo5/xiPPe+k3fGTalRyD5dEg/ZkoKoy5LH0itkX0Qxkci6qLout3iLSNhmYwn
p/0lLCuZWMBe43LTmYpNcZo37anMZrJSxZUrh/Xg1q73tNTLE/FPLCizmV01+VifZBPa7+3QAMzu
F7rdCubwt2omFNVYqw18pZzkOWe7L4Q5lu9e0MvLwq38E4EL6sR6Q/IK69/NdWncTZLLVRw4vWfC
X9DTWUm9LhNPEM0rMYw52Ak9FKfZM6IbfKjMoV7bnwctsSkWEv2jso1i1/nS4EULJ7azq9fVTetT
WFpjMlGpeBHK2f+OWjHSAu2X3+kFKxDVemKdd7nfOMaVmnuhjkrb1MLRn1RfprMyxN7z8vJ8nTzh
7SadTsNOD0CbWHOnu1FnfXOcWoNERhpWpQB0aDf3eYa8EONWnWNzDjjEeoG6XDPPuSTMc8+rnLjO
tLnQm4C+vjUnjD+EL/5cXUdUIy2Gs1CKVr3YakamXbpnlCKZOMPyAFbCfQCOWV4Ebd7wCuxLdM8R
ttW4M/NgWV46EoL962RU7ZXXO+FRDYggXjPKF23MxaGwiuBbqIXoEnAa64Mvy5RJnl9glvnLi4n6
ddBzrR4EVKPLuvbSR7OtozNhBA0MH+2FFHrwAh8FjpeAne192Q7VjZZF/eosfGWrsTUvA3MVzr4Y
F9He2MtscD/UTnFoeG290JWmb8fGNjpO/73iu0/oIud3aIizySAW1nnybhj0h5lSZb7MrbULFBqu
H45VslqWBZvdGc+LkCKhPK9vqjR9LU3NwSAwj8Z807cUxFC5V56wThX4peofo545keOoOPSTeagF
gW76keizpws+xvQb7dzG1Y/UrMZNKnYyGOx9U2eHUVBPkBbZtS3k99R01A+VDziRi4j+zpi6O4CJ
Fy6tfcYTsKYwLy6HzKBj+7pzy8Jb9tksV7HsJc4bACC+l9ps7eXcjc8srS9WRPtvDryX7wrP0qvX
Nv4tRYPued/DXR8UBVOGtxszDmYRp3D0t7U69r1Le+M6QIrZmBd3ovC+KbWAdNKRv7PJNTb5FO0r
16LdOMunZ3q8nevGuKfoYPF3KWewBADNfDXSGh5XKKOXUVjmX0Sk0hvg49NVWtTZ1Tg28DhsWBmH
fDC23lmp+r00nAPkuUs9F5cqDS7CkbO61s1Xe3FOQC/yeJINse9u3NmFpkUzHR5IsliJjMw7b9VE
fxpqUFGBd47XMzUJrQ9G2Zfnbf+l1/mu2PorM5zLF0Apw9uhSmGe5d10E4m6jDlXi2eai0d42xjw
Y7LtoLctYRqxws1zQNUt49bkJB2nQQAU1GrbYk9KMVmH9VuF/VN30i9j05mnU1d3jFNF7nxMASQb
0IuUdk7L3fbMBFrqX1GHNUHDsS74fWHD8c32VFBAGnt9T1sEjrlHv+wPBK2sm7AymmOjTf3d9srq
wMjg30bZYp1rVTxIF2hYMCzto+OTdWtBoDNPoK+S8pghAA3ZEfZjtuf+7XZWgas4bpT5UA1Ge88k
SUO87l8ZX6oL1YtgzyrnO8+pg+5bA4IJ37hWA/MPaGmmDyvv1wfaD5/JcQaHpskPnA5KErLVS9ZB
/GpdZF/ErwVHzDLcYi7lftRa7Sp7jYchvfRgAb3BxAW/T0IkdtLKPPjrfAb+p0larc5SOrr3eR2h
MFu4d+3yiTbq7KxvpgKefa8PoVuGB6a37DFQ2VPq9gO/ZhkmbRk8TPP6uk5z+TBJwfBJyvCSNGN9
dCeZM+iP+WEkG5lwBgGG4pLmIzJJNLi9zvR4LWlmJTpohxeR6KAXgTU7scFfLnKW/kfI8sMudXmP
mXBWIB0sTtxEgdgXCyu1gGJaLtHE3WXchebIpkMtDb1e6U2ZWtflpu23o5wOpYvxJQwmaosoEd+x
LCMetvKkUiWrPb0exOi+rkCRnIIIZn9Phy3FnrEvbU+451TnulMeOzlbwtherC7f50FqBs9GlZUI
1+FkJzbrD/XOUNncLFF701j2wWbjUVbNM49uL3Z9ijHVpKy9LgyYikMuAGDZbIYm98VStodZLT/q
KLqyg/6u5exPGfxy5bQumN8s5w3oX2FPPED7SxoSf8LEZGUUJ3INQwxKsaHjrTmImcB18cJr9Z21
EQlQTRo2KhGuuS1CKmuHBeEBpWC/mIpWuZSNZJpfkMU9NXmx16RM5TR8G7ssv8qmSD8Yc37LUfS+
IA5+yBE+j0bZmoktS8orHN52flIRGaSclvCPE6blt77NrQdi2WiN2zktZ5K059R78uYuTzzqWJKs
HaOH2a75LOfohxeNzdVITWs8afebhkx1aHUw3BnDOPESSVVH1lRc4jo3AZaM7jTbeRItSyH2Y8XB
e9+NSFQqbhmK16thyOwxUaFuy2tXslu+KkdZQ+NyPC2CkxHR5B3nRbowLC+5mF7KaC6ib8siFzKN
//5o9P+jL4CR5M/mpWPbfB+Hd/mz+Pn5R/45L7HFpyuGjFnIP36Zl2ieohgOQxHxrK1dalvZ/9e8
5NJH5BIX2YaYwMIc+M95yf4tolGJZAKS/GYncP+deelfRX5cpXj1ADpzfT6X8+u4hD15rPLS9w8o
mMuetXPsEvS9UKa4cwxJyhrw6Jj6VKWELCP7l3Tu/fM1q+3TRP5pb1F3uXJsOtRWcf/T5/i/Wep8
Up9+0mVRYqH7oQJTeIorm2ahXy+tCORsK5fn9jpb6ZcqbVIT1arMml3nOOUZolem90g/9YnFpFld
dpAyiJ+DGzuZqbE8rAXtcb0zykcjn+TGEUX8cg2Lw5s1r7e2UhakpywvbkW7qm4zPbhsC9vahjEn
GJfGNk1/2Bg0iNnnA7YIVA3WgC5opT//UT+Jj3/4UTcDEcQmz7QAcfxhaJX54BDp15xjUNsedTOq
+ZDy+iafbcFzKMYCfoGxnkIDJN1gjMWX2uuMKZZLzqBAXU9xZShb3BSEYM/CNAq/o4JaHMu6/V9c
6XYlf7jSgIwYd+fnP/7oWs2Z8yYzKvIzMa/6VtRB/RR60X4g03iOx2W+mdC1n3RO3f06TO7NGnXh
SawBRtBWZQjZI7VZKm2LC39d5sNfXN12t/5ydayGcJrh3kZrwIvzh8/Rb7VfMTd4h66T6qFVvWax
Z4a72aqQtItyema1euOytyVOj7nFwwv5Fw7L/6Bf/eEi2ExtMDOuA23jD18pQpdsQobMYRnvG9UV
NOSMgvI67PbCLV8zqpeTxamWnaSUM8k96e5Csy3jIHtasaJgmG2si7JfbY7ks3lpeMDC+nneIZBi
NMim9p7Ju/Pi1liOPsUNB7/x7Fun8OYz7VpMl+JtkYMFINgUz2Awq5jXePkssWzt6gCEwUxv92DM
j7mfd1c9eknsLvY6wXoci8fcmXOOCpmN1X5qg3c8Z1bOlt2uDqlBRSux7qlJ/HTMn2qzr87MwbwE
a7SG8Ty5LJYb6kdjuBvTqR2i0oizRZk7gVf8ZUw5g2DZxS5eQ50sYqrfo0M0mfvIEo9orzrh6G5b
kHzcbzMFUm+hVfbHoodELC3lcyTMINMMqw74LuNx2M+VhwbS5XP9wzDYAvRW6YHJ4fOd1ZDGQSdw
Kk00FzybQi1MGv58XKFEv0X+4F4b9RYYJVhypuwx3Xcpc3vu6fZouL18T8mNirpoLkNieYd+merz
sbTZs6CMxPCGh1Mt22vdlDVn0967bBQNxq1f+QzOwBS7yaDwFr33jLVOcwnPMf8Rqarcs2GYTpbR
PTjo0kk9IAjh6jngmZrPTDY7r0HVdpgJ/eiGRu4BV+tUoCXJKHpTc/olDOfbdTGnfjeNnvPYYrzY
YSB+LGbdVUkeLtGjoKnmI6s6kV9oI/KvycRrFlmWFQd2Q2ewQY4a+ZrPng4CfZ3ZOd4LY7DrB3/p
pmRpLP/MG9rijCP3w1J37aEM+jS2JMsoMkCVinHjP+a5iBKmpmXcQTPXcVW3NOkW/BI1gv+ht7R1
YkwvfuAO83aR2dBJOodfFuCTsETnL1UeGT9oz4POoWV+6zntm85xlvgtH/IKMGbvCz89Q/D6ZiwY
JFIdnXQ1Dzfpor5ywLZ3Ouq8HagQY9dO9lZ5PO09AyAMFTb9fhWNTApupFpq+2Jajbu8F3dV6snb
knO+O/jjqSpRu/k2pgd3TNX3svJuPStdz+Y+v667bD7ktFDAowm+GZMCpjFnG/gkxEFX1DRwRQW/
MbsYdjZg95jVmgUPRdoXekrzD2QQec2zxsQ8M+b2l3mFJtRapX+w0nY6FisNJbt2HSyazrLlNMwD
410X/eBVLWOYG2rHPTnfdEu5HkpRqMelwpyStb1728M0bfBmQMSppqQbPCLX7F+cS68fyjr2msLE
TxLoN/gy0VeHctSTmHL/1cC2+Ab+kt1F5BaXKRsUZzdW24KsoGPh6Mn1vrWj9RoyTw1z1vFvwr6B
w7S8ZBIPCM8771J2VnYEP5geDLYezwPol4c8T8/XtFrP27pO70qNJ07V84Ym8o/Whp4WVB7DjLVs
cSwjgZrhiZCVW9fm40fJd/TNJnAXAhyxEUoynR238PyhUjPD1SIgMs60bWerOFMDgJ6Ygbx7GRvh
nEQ983UD/jBWy/hhsly9ZsIY9t46NCsduBUWs8wvxW0kpbFDN34V3XI5pHTI5pLHGPCdPjZR/M5z
v6bdoESyYl9aXodr5r8UJNGooZ11c9GSm2VoLL7ICFPfYOT3FAT1126WVUfm1jGP67k5t9i9JUE4
R49zQ2Sb5651L221tX9LefD9nCOUqeGY4R7Mu8TLipssH51DGxQvLY7fIqFFS3ZJPY0AR102gCqb
DDt2G2s4E2vvn7WBGs5NR5KB2YYk7ol6B6KxzWIjq3yMcuDlC1knFOrlp9rqxessrOLJLBvzA1l3
vmI8/Yo7urgIvKg7uanhPWqgUkmTRfbJmsVH5PcPYxUBR4/G1/XzRJVnXXNgX9pfZRQTnkpWZHHr
dMFVH+C4aCgFvhF+fVevitLflnnc8h94TeXnjqOppqaJ4FRF0cG02+7cH+ZL4cubYPGcPePvdYdM
FRuy9XZlMQynoKvRxdzeOpbFGly4GW3vk3nXjNUI9WvuYkgD295wUMbdBIgXGMWS7tg56cQcivyQ
ivRrAwMrySXA+7r3q2O2ZGjJU/cy9Fn7bvV991TYotoX7thSwj4NSTm63hm2IIopK1cQYmaH7sDw
OfpllPEFde29jqb85OZ9cOeqME/yta8OdUV2wq7HOq7Cwb0Za9FXu97l/ubNNx0B95QXLSe+pyVq
wDTXwXdtG5BLiqdREO6wlvS2n6ZuP5SV+FjcerxqXL++EmlQHEPtNYz/2zqZxan3o5FF9RFk43zd
T32WDB11yw2uLpxyjXmrRdRJIvpG3SY2wFjsj0bHgCinVJexyBSPL4sAyhiHmZ4A5jO0DgdjbGR4
wRoNGFkTZji6+mkxXVxyk2FRTqAxMmCR1ZXzsBQBvgQwYFVDt0Hf58lsFI0de6NiC1shuFdnY+fU
3xpeTtVVP4k5uPBrh7SMFcL3/w4ACjG3IOtu7ti2Bu2xoc3MPes0jfYPCG71pZVWI8+nCMF48j2l
rqE3t/4x6+Vm3MQSkp1MU/f+wZ6dYQY4tbAAMEBrceQJJEoly6cry52zj3FY8LxFtDw/2C3nq2tu
85EBZoD6rvPm0oukhsqk+Txs+sUAzY6pM3MAE9Ml/GW7TlZ7kS+uVVlP48D+xZ2m6rprQh66i0fZ
fVFH72apnCOWSGffiDAgxDmtMuAL2+Xlns0Ppaew4VgVENnbOWPu7sd1wT49yWyhvMEJqKSx8Mbt
DBNbQjLY7druc+hQ4KfagM2SUko8BUTQjdvaxb6wjn52O+ZFeZiwqe55ypgX62g6V45P0XU1t+mX
oKAydK/soOySKZjaZZ/nBc+maBD4tnSH+REBIj03ajM9L1FmzMR3ZXPqGn9+cCa3P7fHEYicbaJV
5AXNt4M7Ll/5BDinjU3acQYV/n3bt+l5XkyczdaaFgsbLBUFhtPXTtrF+bga1rAb0qK4te3UeWkR
jN44azt7/pP1Kz7tdU+LeAPZxmiDH06j8mAXFNJ9COr5Ydh2CGPbPNf90Cas/l8KPjewBTr2bXFN
q+eL3DYRq+twYN22EwRAWJWX8n7qJ+eybRZ2GNs2Y8SoE6vGLFlx+H1zD7+nEEcBu5YlyGy1zbHD
uoNNNKsSYcBu3DX0lHi4UD1xXucqFXs3GKf6EmeHir00zWGVlSMgtDxV0r4r1ogO3rUYyu9zBKvN
5Hj5HWW9vzBDQKlIZvVp2PY7OYuedtv46DUoQOP53aPR+iyAYESddxONFltO9MaYBHsjNbBBWjqW
SeJzsWRtOyb/c90kPldPmLlZQ9l28z7Ps/waRnJ5pTfHP2H8kJeyHJbvlRBf9LbTaj/XW3nb4ZKn
IeTNL1oG4HUoMyKUyn4X+NFPrDeyK0Xc5FikE6yNwXtytm3aPFIKuhm9rc3y3Xy6v/3NCG6ozROO
P8B8aqhVBQjm56jF8DhxkGOkwE3ubMbyGoc5DmFxzfe3vuo+/ecjl5+x4XMc8m0I5THrJs42uNbh
pvtJjY99ws+OvG2em58e92izu5eb8T33enXTb2Z4Pgl88e6nRz799MvrzTpfbCb6Djd9u9nqa6c1
os0yM79Fm+3eDNWdk2bY6hvWsIkpmvSl/DTpG02ozljFdEmgx/pmaVmjojSnhIH9GGoziqSoEFyn
ydjBSKc2ArlYR6GRsAa2dtYQGbHbGT+qadQ3pRQn3rs85dJGfRSfiYEumMLoOPquCpLBUD6Mqka1
R/WZNaiqOWJ5tJT0W1lqlafO7eQVn/lHYxbIv9HiHZ1Wmjt2f/uBvuc4rLGhSSc/4ZpQd5FZ382q
qJKyDF+yvl93ruw5TDrDeyazmbpqvl/ehFkz1dVdKUrrSgOIfQrtFbeGu0Umss/0RBW5KSj2qD6A
XtNfeaKsoIPKhKU2KQ2k0xMzVrcTHU65yGdGlWOYnzIewElKEQiLqixEOHJLwc2PRpz5kPKiKEdD
2tIchQjEczXnYuf1HDk5fE+X7Rb74EhXXrhbFKRXen6k//ZUaUXupK8eFpyFsY19bJ92PsMcluPm
qVtbneQ6mCZMZ9LzIQEazoPS5SYVQ78llmLWQ6wHe7jIweLHds/TPFos71oL3Ca0ZTl7aQM5442D
+iqIaw2U7B3agn4cWEbBO+L7c1f5wTWl0uJrXdbyop6jec8+KOfIKk8ZBn/XCMsvKTxR78ysRHaK
Bkd8I6ogX3IdzoeCwspnDraUrUejddnV0/w+rnK4WZdeJqZDwHi7sjI/dapwMAQ2DscHqIDfzBmj
XWwtXXioBz+YdiYvA+xQeNC3LHESRFZ7UQhb/PiUT/7b5voXNlfsAD/pTFu07PfI2JZd+8ffbzG5
1v/zf/yi8G5/4neFNwh+w3Fuhz6BTXwx9oaK+d3fGjq/EelFi9rC5ARhf3LERL/57tatQVGX66Mh
bZLg7wovf18U2DAIXMdnP+9Tx/lvOGJs/u9/0cTwx6JCbf+Dystxkyv/2RDT4KCWbqTdfa/y/EDJ
tPVgBwtKCOSexA61jRIyqdMEiMbZpQ25iGhbz3jc05eOYZaJPSJRCWVOJCk5KCu6Cuig1cpIorEw
z7AD9qBivRB8n27+Qhn9xAf9LKZx9aFF38X/Yu9MlttGtq39KucFUIG+mdyISxJsJarvPEHIkowe
meibp78fXMd1LMplRQ3/E/+kJg4VSBDI3Ln3Wt8CYEOvm8///tPjVSItLvAMP1Ns9zKPgvjgMUQk
RSocUdwW1pNIapWJ0NzrcdIi2o+clBYGUkRaZCZAw8SNinWnxms8DqY/mGA4yyZP9zTRiHaw2y91
JK7RjJaPDvnyiyYuvC+s/epKS4ykX+kU18tyGIdNaUTdIfLUcRVMTbPKPbgMDRGWR7XL460QSg1B
SmE817r6msF1ckA4N/wpRf9bI98sbn9/P/Q5ughxE7JosEEn98MivlJwaDd8F2fFbSbjGjBeW4aH
wIuqxRgb6WOpTvqwaKvu609P/eWfF3nnsvj4JNmIuJhTEPVkO0iv3/8WRYbcwG1rzW97/jMlnnfX
wC9aCTce6LgCsnVIC3ZaFt+o6+4V8sr2zBdffv8xTuX/7OKzYAyFmckdINr6/acQEeM4KD2N33cG
R8dZ56H22TfFce9NPZ923IfPAu5Om95c0rVMQkp1G30bFpf3l+xkFLRN6TRU3Sr6BdtFw1pd1+6n
od0ff10uBHXIJQdZgzWD7u7duyq7sLAmu/FNUn4zHDeT2ATCatZFqZsrBok0FSpX3yddYn3CCfqA
Y5u/JFgF3jGL7/khTyngl0Wv2jac/2Cy5bKUvmsX6cqtQ8fP1OpWFgFkRJRYtTbdI0H5LAXgV19+
vtGGh/8P08zJXa4JfePoWTW+sIJHNRDPHPYeEyOjMKC+7BsNrcBnpmokiSevE68R+A3obPOo6fSR
jgH5qgVGUp9pkrWL47AmNdCVd79/ZD8+PySis5hrOrMQfDvzv/+kSWwHs64Lh7OZg4FrRfuNBuzY
1FSi2L5+f6lf/Ixcy2Z0iJSSQeH3f//pWo7do4yrrWo2ux1wSd6VmkWjlRC6WFXlYkoqv1RH2lZa
ttKb+uGTy398O0kEninvbG/shdbJGlGbEygig8s3hv5apeJMHaovjtp8McJ2qwWMw/EUoRaxV9Sl
N6rifekTpCfWhB0XYd6mDDm6t24ak+j09PvP9otf4d1HO3m5GoDAXRDy0eh97fXCu/TM5is/zfb3
l5lnsyfPFLeA6E0MSixPrJfvf21bwXXKOZOhoTncOE29cYVxnxkV1oS2RZ6UMOWL0E+i5NTTEGju
gBDj95/h42PNR5h94zzYpgH77f1HmM0miWgHHgK3FL5jSg9Bk1F+8k3nveb9XjRfhbJCRdY7D7Lf
X0XlWJT3asdVEucuHJ3bJmvuC3bbaqj933+hXz1WvECkR7E84gs6WfQTMyOVwGor35hktZ1C5zEW
6Ml0GiubzgI0TCTAv8Xgf7vV/urrGXNlBw+MXN/TtBWvIlFvSGpwRrK9DRGeLOyo+tqYzr6LjNff
f79fvba64diOxlgVdMUpmKVU7EkPRnrX9KyZCynlsLRc0IPhCIQqkkm/4ZTQofh0HwXcbrWU+ie/
5i+fW6aVfFuy/ND2nbwfbR8oKvk5FaE25rnHFn+IaeStsTqvhrF9G/lZyGRL4tUAH4u6FRlNpXzy
4P7yQ8CRZf1nnsAmdPJD03AVpR4V9PAH8QjV9nrU9HNcHrdSk/eUdpjW7QlV7TcTip0xiOdPfod5
fTp9pnFrsEhRYxGFcTK8BfiXt5ybK0i53egnnXLmpWQMcgyM/MYq1jXcnC6lC2eXHPsHBImzgcPC
8qErftMwXSlGbYkHN1kEpYLllDgNgtMLdfX7D/rx4UQihG6EioQPSertybvnFk40ISZg4zLvYhIm
9onnbhx37BdTh6Xs91f7uHSyleDeQ4SBie9DPhlCDLvFBcXMyaq71zSNbxjYIUpUPitvP4g+8G7i
KyDO0XYs3dJOo6WShMDSITXVWURHw0E+TkZqLseivhwIxaADjTIrrAi2w0i1H0LdI9BY7beSZONW
ZfxV0DSmLTC45AM6XzCRddumB+8gixx5mkUxgRL2qupmvBustwXdw2olm3HV4RFbOurwEjbFJ/je
098K4R5eVb4LrzZP1elq3LdFZEtEj37LAQqhdu5eDaGwFi7Sbwa8xWfr8unq/+f1aKly8uQgeZo9
G+VN0qmywrFPdX4QiWpd1WFgf/IEni7J81VIcZnz4ngKqVnfP4EZJPc8VvPJRxmI5llGX6ch/tKY
8qzOmemjz/zkgqevJhfEPIq1g6KGlOXT8M1B9pFraeno66ETPsoyJT25LZ/1SnvRsrRa5F1Mh0iY
xSfX/aCRmi9MTczciut7H0jkTCubpHHdwSc3mfQXdiFdGLdB42DJoxG31xniJFZy507fItu9oW93
YbsELVABoSZ61Bl8IkOIxCdr5elLycfioMAaBQrNQiJ1ssnjUGnqgnfB90pG2sEQmjsZhGTOEMuy
+/37r/3ikSKy9vsBCDaAcQp4TEelbTKGLayBOL2qqQiXoYFI26FRyuQo9SfQWSt70p6tPkBYMNZL
Tn7K0hQms4HMXWT9Z/70XzwOiJjodbFdUGdpJ89fW5oR10oHP6kJgMCvgt61rKVPlNezboyPSRvG
9GuzaP3JvTgVGREmySbJSRBgDwIf62SLoGfDej4kxBTV6bfMnvBhktGCEAT2AWALN5nO+qIVBxvX
6LpL0sqB8VI2r7//GPbHn4RCYcatIyJkwTz9SdqsNLqwVTrfzHrj1ZLBU9rFF72qt5vAad7SvrVv
AfhYIeoZL7yuGH1vs2xa5boXXSlutUszxz1ruxR3Y+WQmI1ou1gUCh6U0kS+ZSqTuHKUKrqQSPx3
kCm0nVdMvS8IlHiy8tLaCmNSvzRy0jeBKbwNbiQ0rVVRrpk/18t6UDFozlZRspKOoifGqiwQqY9l
vrT7Qt8NZvIVDIuzh/hsPNeNNlw3ueBDkruB7UesC12/L3tjuB6zqVi4GHW2ul1bx5IZzSLuMnGR
A9LcRF7u+BE55yuK0SxYhaAzzrO0NI8NA4pqYeNbOQy9lt6ljkisjXQaY/rkZfxQwNEcohcBlWDu
FDgfFgmc0mNitfSIw8K4tULzjpv6VTjyS1vjtozRMlhTvS0dYoJG5eWTZ+GkaOHaNlZMjPQAX8mg
P6ncpjJB0J5VnU//23p1kbfd6VpQbPNJvbcq79+IsL8tjD+wpL5fz0W4qml/phi8X/pz/NtuZGed
L50wuG81SZxI7FgrbA/BC/QzO0ZHXSpY5pXh2u6D/iFTjOQ2yirnEDrC/tYlHQ9iMiiHJkedtlAy
3DJLeE8xc5d5NUsJ5btWiZhbetA5lo3D/0i1anUjDaGhhW7jze9v4cfVxOTFRbU34wZU2JXvv1Jm
jST09T1vU4XAFONzfFl5sXvhyoFnx46CHSqncB6uMsT9/aUpBOYf6OeqkxtK04Pdi09AouXpuxxp
QRMGAW2IIEpIc0kThKya5eY7XbhYCaW05ZOIse8sunBwmCvGFvbwXMkvAmKkXgc3jh9CcnA4S8bx
rqit4XIKrIAOEtqGA+DP8dG1I2Ony+5bBgDgmBAUdNBTjUSeXuPkVJItYy66iDlV0+ZDt1biUVwi
bHsqNO2oOpm21XVhHqQr0Cz2+d3k5c9GgZ4sKhuxM+paf6ic3PkyCg8nuhCz7tFA+BFUDl4pvbzE
ZOwsqVi862405bE39dpF3toyz2NmZyBmz6pt5Cb6rZiJ9atOYWLMfrtlmC6fokbVNklgo3kZWocI
MkkyVsw28xjlor+jb+P5qUmKkx+MAkFAmYTQGwT9BR8KJTcizytxFtdZfTEopDkBVunEgSgkdI9O
3U3PStoqz9TZ2m3dG9azNZRtuVS8lF1bq/F0JI0mn4YMDtmEIog5WputkQ9NO7VRYuxd7nildYFY
dhJmkFLrDn3yJEHepTvOc6S3GpM4A+VsCJ9gsnzJANBY1WVRHomMaggwKotgGY3JcI6wV6zgTIbl
OpFI0JaBouj2Zgwa7oXd17c5PqJk0YeqfEJ7JNd1mYt4oRmKd9RiTZ7X7RAs0iouvrhGGR1Iy4Lt
KEJn5YW2zhgTPWVnO03iVyJlOi5p6z5Ry5AJROcUPwE5SlsgZM4sCmnJ4sPAOKZJstXjMn1Vw669
HEfXXo6pB3ZY66NjBltgP5ogYJwkJlOqmBIkrcCAajXnUYOk4EdSY26uKu1CEYRmN51ni4VRu8oe
26r1NjSjrCkk1BCtIyfe0Hcb2lwb/GmuubT1qkSPEoDMGSsOxaRUd8wqsEsQQiSNLEwWeFzLreoN
np+kEWPapItBTwXGzs3LeGO6cYsaz473URISblMhdVMVPaqWcefhCQr7bNxPzhheOTZFy2RJ7yw1
6oAed3yjMTI9Ky1YVo2s1PsKh94htqWFnnEM1nWlarmvxkW7JzCgXJWF7d2nideth8p1vsStXW4n
fHvl0pzSaDmkY46kocCtSpbHeaB0w1LXFdxzau7p+x5LCXQMx9dGtwWrZCu8ZCjrsb7IvSkc737s
MM5VgTVcV8pMpZiEW55XRMWvRZctZTc63JFGOzZFWC4n+mHngT36Q1n3e5FqzpFIaUjDIUZ722tI
MYzztlmQzu3aC1DVyr4Z+/Jo2Ul1w2vy1DqVgYIaaanCmWLTVLqz85rU26turGwnq4lXE+7m2zht
HHCygfc4aMlwPUT69CIzfswu7N21ZNG8Tukvn7eqbFZFlrrHMc/sc8cJuvOqnZyvOrvAi1co/HRB
njxKK9U333/Tvk5tPxtmEU88oHPjqCYOmvSiYeuAs1rVecXRb4y75hyrFtMqRqnarcaE4Hpkrr/V
wKMvyZosD64MxwuFXALPqPF25vpwDe4kPgRDItYdjf217gRgi3VX8ZnJ27jP8JGicTP3aZ489/bg
tQtkIcpSVZD+ZLZ1Zec1m5GsPF/HMXAZc0S9LMI0QMKZR2q30CdlumjEZJz3jZOgPNAExWKSwkpH
bZ3GqDVb49yOrY5M06y/K5TSt8U03cTI9o5OwvPLJSr6psAW7SQFwFdVUCkwQLALNg3euX1HRDkH
knhODwzYa58ymG5HlF3ySW+r5IBQwH5Fw1gsm7IXB8OR8SZHPeTnBZ6NBfoVcp16bsSjUE0+ozZ0
xdES7RbyBqlYGYKEyA0vOs+t1sjOgaTQTjzGaeZeKUkxAxnb8rpFJf1lqur4wR7N8arwopuiF8qb
PTkmaw+yGnpo2tEY1XyZJR1hh+PUXjoYSbWdEmrteC5JhcSTWc+svSKRzoVMkgrKWVe41zRT5H7K
U51YIZc/Zjd17hA44e8fVA8YYNGG3bAtcJJdIf8evDVe3HbFHe4tjohaoa3o0iYDek+i6PoSXfYG
NZWzjtIBSAxiWYMIs7KbdnLSyOaVRXElUwD9S7e0ibRNqrsMXN0yqir7QmCFf0s0ZXiYJcxcuu76
dacNwQOxJ1GJjQ35M3gd8ZjQHXfQyys2yi4g3+vaq1LIH4BIDo2jvhIICayva9ZNCsTd6ErMpmlg
naNvTR5mxfQmDhwwbRmUA6iScX9Jc7z74qRK+pyqeXwr5BCu88KwUrBrvd6s9UGv8RtXyvSkmF1R
rqDCuZBOrCnfWuHEeqNmu94zsivmo+LbVBjpUrOcAiev1/Z39mCMl9hK6IqEeJGhe4qcmEtp7LUI
GE4oivbQ2cxkUrmZcnyhKIXN597TG/jyxnAXBJ6c1mRFRsdAmMabqsZf0b44F2FjVa+KzKgTW7yU
d0PPmsJ0loREqQ1UNal0nbtp0pkeCks9wpFMd17S6jQeGyzPqk5apUwxlyZJ9tROqgebtAKQACWH
xQyLpwhv1LQ7cN6pUYMqGoL38ADo4IpI52LhdYC0lYGXtQtVY0fX0TV8O+CAs9Hwzp8ZEqehYg3F
NepFfaNqfbOKmEB+GRJcpvdOPT2NsRmpazZpuBBtNRcXZscPVAvezijy9uMAY5Cyf5uT9MORgzPP
ppqsy6xXCqwIFgmfi0gv2eWM2mAJBv/C1u4UzBG4J+5w2fdBhJ5xroKgqUSbLpLWTiDAmRZDnJdb
bYj3Lp/xnHKlvmQhzRZO49zn1lzHVJl3IJyDxLKku+q1MF6zdSeHoZkOapsDUbRL9zahmrZAwmyc
lpIayZu27qJsi9U3ZwFFrMMxjzw+3XkogtzvI2ZTreJobMj6t4BnamtZxbSQam758Az9XGnttYzy
GFtjgftb9I82cKVtVg985F5yQSuN7rlD6de8jAAoFai6U9cJj6VXUl273o5gPnKPcr0GBenau3Zu
GlVlNDyQ8Bzv6yxkBaqC8V5VcVsjfl43RDbh+4iBChDOClNgwCI6CBSEg5vuVMPYlG3SLY26h9Et
trEcxpUZJre8zNkyDacjdH0iW1WZ+vVoXDZ2r/Lma+aVG2gDvcQBA/UwEu7exFFxkfZyvNQnWefr
qpLRcdRYQS0GhlfVHJM14ew7TmNywd4GBII7QwU7Um/kFeVob3s1sEHUXh4L3ZU1tMxSs9w6S+q4
vO6N0Dtztfwl6HAHZxkNrJXd2u7ZMP+DWjVJuDTVmAxGEWp+hOkMRWbt+vWQVujBEF47XTnso36w
6IeF7R3/n0PH27WHMNDMXXuteQ7z59GBPwgIsV8Jnlo8LCMVmRFEmxK8EnVykJzpLRDwvpb8hmFQ
+nGQH1Efa0fF5NlMqDEUICPboA6GdVR7ILd0z+TP+xeDmBwfmMZ4xL4/rbCh9zu1T407JRDlWVaE
43UHymFnNKl6GbZBuel0lUOOaFOQSJraD/mKgenA8qmNZ+DB8k1ZmeOdjfl+kXgiIR96Vn1ByK2X
TqdjHVFFYZ0bYZEaCwTVCFqFwlM/cXBbOJ5THpiRxNUCQ63hLMD68vK0k5aMS1TS6dqLwBGFRh0S
lEvODLJPY3rDZiL7FelSBBBPAOCo08vGvhyDyODRcSvxJcH7e9Mpqdw1oADEOgx6Fy4JCtSrWnLO
XSYqxoMSsfYRTNOwLqFGgIAZA5YpUU35bZslyllmmBbb/WRTAAh4qtzsR4m+ZtWShQqtlZ9ezc3h
upaJ9Tx0+TclKS1zTScLsdqgwqWJVUfJ6ILIGlXKKLNND0Uexeug7MPJSNZaWiTXpIQDuyo17yki
7PUB0z4aZLuPN2Le87WooHzJYm7qhEPFXjSOcFedTiWI449DGMTHC9Uu0MLZU7ythV7QybWkP2RK
CffFWxadBSS1UdHj1pYLccOdY2bt67GZRj9Hkr0mVdsNljVedL+PDWfbgS72bdBPLyOP10oNHWsd
uMDgLarGWfQ3Yqou8TBfWjlZs5wRJMJAxDSNWWl+OuVjh+1GqBCIhb2yK1fbB0kjmYyhA5b0uQFs
NLj5J4TjSYxSqcycVd1bFHXGECH0hLWjpmG1znR+HOCb+9Ibj3OY7v0klVenSML7rjfir12jquup
DfOXVsmRdwCshUzXFNd91ob72hLR2ah0rO0mXIRI4t23zB7ubl942o1nooRcyskCjDJ/pNqm0dNl
Z25TaXJhGQT2tR5640rpyrPOJc3FoKZrGqlsS5mWfqE77V6le70ZYGHttcnINqHSSEjvgboKXcnL
OgtN9bDoD2SRDyCJK84vSu2d06Cf9GU0VehEaLpurcbDKU/FQNh1IYKG/bUMm1t9nIAK2ULDNJ7m
UemnfbapaImceyod2sqw9hruis1kVJS3odFyF3Hs7/oBTG5ojDbOfKN7MPW030mpoO0P6oznt8C7
RIetOCi5x35X6asuup0sM9orqiagG0cUjABzGd9I9lNiiCqqu8LgIJDchn0c7AJNDVcFLQk6EONN
WMf2fuxCzG8ugIq5h9zuAkPr1oWRY+rAWEHeL0uSl4kcwIY6ySU3jYCz1hFLj9rdT5I+DdQFrjpi
hmXLHpXUmnNWpc0RGE6yYNtZdng/XkIm9ZhDgidPxxMwZjbNKAR7l6EZFEs6IyaGk8xedkFw5jkI
zuym7tdTkHi+oYjdRFDhQjGVR+AWO2TQb4U2a3PN+RDXE+/cJJPtDxOWLqoFb1M1WG7mRPk+KCdY
hvyxESVQrgdN3YVAkRPyjhecVZZ1Rx6Y6MOSNsg48cZ6iS8jR1kLFY+lRENNoCY7QkLeZTmk/Zmb
0GDUTWw0gRskqywYb8fKKFaqk6Y+nmLnnMhya2nF8swo0tgHMAtlPNJG3x1VRifxcE4KQ8gKmF0H
qYvgHY8Dj1hDvTts4Irc8SM8N2Fyz426H61025vVZhzsQ99iDCrZkU2/q0Lii2KskwGKOcOjRJlG
z1q0Djpm8uuHS0LV670Gf9eYJnAgrJT9ojQtzF8xjthLd6qGKzMuB7mQuFKuUSeXizJMdHKjk+4t
9myo2FrxMDGjFAszxT1YY25Ze4Rx+qPZhAS4Bu0mGTzzhffJWyTzso8LTz/YcD+bhaRZRNyqvilI
Aka3B8sms/GUap3x0GnGrTvhje3zXB4tRH0LVF4Pca7HKG7HFL2XNh2Kqsx8ya+5jYWuLWPP4GTm
dTWVkAH1XQs5z8eG90Wvp7usDjlKcmpnFwXuLUeImpGSLksvvtMHpUWMGXVLJ2te2wB+RoX9sTc5
XNPe1C8tvdP9GOD1eeSY7pXhtu4xjjSx0mSbbNHG5ceQAPCZU36cu95QHPs2Y3/I4vtgHAXbd2od
QXvq55kMs6Na4i1uynCt9sajG2p46wpqhwBg27k9VDkvV29vbQghj442DFutrZcdg/JjR2mAuq8Z
vsLnlNciGZga2Bxdgkmb9rSZmR/YBt0ya3Dk2m7Lekt6X35UyoQo7SjzvjoC7x/CSgDhC24A3bQM
QUG1hEqlsFNEqh3fNTR5UNu7Q6C/WJPDBpVpNmJ9DsikV6kmBXEYhiupttGzQ0/kADg0uXL4DQ5h
XxaHQjVGd+VOTv3m2WPE5aKEscTYNNsiGcMLx5FEmLMnv4KVUm5kZaTfApmPZ0MWyqc6N9LrplE7
TLIqHS2nZGA/9pjpIQi1DPxrfTVzlHzgJTw8IrRWRlW6vIp6BRC1Hm+1Iq42A76vu3oyxRW/Lr7n
po2jbRBQ+ISJmpw5VZj5jOrloRB4L3zOO8OC0sc+YPkKOZ835rK1BhgxRiSmlc6lz2Htx0zQqnaX
lN/1+3DZptp01yN+C2SBXXOEiGKAZh2jyzZQ8hs8xdW2ii2qGjcNGZeWiR4yguB8NFyTxQBloPQ0
Gu2A963ncIppVKCo9HwQofxMLSVDcgC8gPDedbKvXsU+NTk9aP/Bsrzb0o6sZWnkcgmv07wvRiN8
UChtHDF6vpuWAo+TbigrtyyBVY4D20Q+Kd5SYue6j2sSqBpnCG9Y46/p6C1VkyMxI39Kk5uU7iOF
mrUu7XIzwNVBcOziMGADc8GwOhrhO5rGY9J62Zcmp/lQA1dhCKF8A3FPFlQk6XCDgp6m1vRpa28j
hg3LIS6KleKGNH1d3rkybe5jt9zx6rYvVUuzpsr6eiUie6aTiWspSjqCATa+MiLmGvKfXGBXtHAk
KJDsHE/405AB0+vSZhfRxV5ZbLJvasAW3Vi5vjYny3obB4BdVou1q6XQwwhOYdJ73QFQkDybBaA7
+vXKUgl1a1VNnagXZpfnS8xC2ZLg9mGP58cQ3Do6fbRg65tWBcJB+6o7lyELhQ477zZtW89XWwMA
TmcVEVVuyMGodnGr2DXAKUSrNg/T4F6VtLXOvh+4x6jo78Ko0M4MI+xWwIhA6Y4i2rpJRqh317uH
uLb3QCoyIEH6enQbelYl2vaNDoT0RjO1fNOZY7emWZ0pCwTQycboMm9r9i1OLKORT9g0nOcCEOJj
pTX1PX01gFZ9PIbJKtEjcci7AVQZU4IDuABjNyi0iUcqnrNysiVQqjTZFGN4OboF3PtijO5/P3DR
P05wZwkZXwGCLrP9U5FRzzAqjVS99MHgm0ulJvgDC+NdkdKTzuRFEWjyxuJT3TFzeWN7omjRcxXa
aG9k1rM9l9N96Nobp+Son6nZHc5Zsa/FRGZHXBBrxKnmk8/8iwm8xTqPkMQgKYbB74kwyqTDFPRG
inpTJObdGAPojwYDGKUJ6TYzEWrV84qjt+I1MniRaoYGhySvzXPpgiGbdESfFEefoUs+zs0s6N38
SoQA86m0k9GjoRZlODkhGDZa3jVKE+ZRVwEHTGAxEW4zkCkLHJzZZ4KkWd/0fmJmIXDBIzFPIW1k
EO/ndY418UQ3MU5/oWV7T2DkHm2Y1HiRnFuZGM/I0+9G9MRLt0o6jggU6hYDg0VTusVlNskM1aL1
TOshPWcQ6R772BQ7pyRIYlKYtuWTLpDPqvOQqtIYJuDkWjHs+FYhvl3Q0Xao1CTLgBrqL0FVHokI
yxea1Pwi6r1NjkdpaTGeP/PA44AwwDXgQNHY2x7sALDYgmO3bd/SjoFW003dU5Vq06oK8najJDXZ
Ep6WUc3kTy7WA7ykiWa/TLw7C149cTCncHz7/UvxQXkHaOd7tK6HtoFYsFPlrjcKFKM9clGpWOOq
r8aNR8DbkU58usmETTeotJ3otnWVmOUGMqVmq8DJrD79ZB76QdiAsELXwbeQTqahIj75aXFEqjJu
VeE3o2Ff2cRIMKsw+svv3/f/m51uR4lp6UW0RVORmhVCJf7ZusSL9Pf03/8lKStsn/81/mvxXH1t
X1FPvn0Pz9q9wt3/y/Jkg/R3kMaSvgDmzkKR+5fliX/yMDuxviKfxMEw0/7/A7WabU3uLA037bnJ
+pflSbP/QPdnkFDF/wtFMYz+f2J5Ol3fXXs2Y/EfDYGOh0ro/eLQ6jT5ZFKN7NG5cxMPbc1cyx3F
cgZFfTWkh/Pb6tJg3asarvvJzcdF048lfNcucnb64JX066pgN8aT+UB0fU0aSjM04NEbdfqa6kG2
CSb88wscT59l6X638Py8tOEh01D0zMI9izvy/UX9ScGvqFPAhmz1q6i1xmdGM/pNalsjB2nY84sI
HNW91lHhCsCTeNdzfQUgaj2qPTIzxJDmrqJREy8Ux9UEBwqN4qxV6MqFEe0UtrGjo7njZdsY/aNR
aSO5B5OhXDJNmdaAaiffdrKqXSScsx8njuXqRZgVNNvVghm3nSTRWaAXtOfHuYHd07KKF83sXq0p
JD+TRpxK3OZbwTKCAYz7YSJye/9Dai1FUQbVaUWsWUAJGTmLdlAVJG74cH560C//vL8/u5tO5Yzz
pTAmOGiNGAbBRH9/qVjkpoYtDGCUM6LCLqS6r5UADYvHPMSpA2cTtsXVP1+D/ttx43NWz+8WnLCN
38PG5z/4t7XShnWH2wyHH/kCbE+zf/Lf1krb+APRKfo/oHVIIA2Nd/zHOgOi3EPBQ+g1Wqy5vvvP
OuOSqUcqqcdS4xrz8vRP1pkPWyZ5faxnOPEQ7iCFPX1Tp7xj/GeHOM4NNVsRG/EQMlzzRylehNd8
dWP3qi3Jaor0VO7rDibEaHKy/emG/eLB/aA8wyzGXTBMAHImpdipdQC0KSVa75qr1lDVQ+t2e7cg
kzFJbgelxies0Hyhh70QhTgDSNl/opz67st6t15xfYe7PAvCiFI5tYGwEEitRo65yk1qgxWHfwbU
ZlpeyNyKoNzCGiAWQNEmFivbUcGAuKViwbRK+3WfFXBx8z7GL850U3JkTaKVXbYZeG1ma1kmpVj9
87fuQr4VN0319tbA7z+F9iOE+4vZ/z//74L+Z0Xs37958wZPnGX98w4//8W/Xz3L+8PUWXhn5TqG
G3d+v36k9uBdximnewZ5ktBITZbSH6+e8YcByxIrIc5MBPzzyeoHt9L4A+ckQz3eZ8NycVj8k1dP
n7fwnx86PhQbO3o5lmwU9XNCwc+WOpLgalJsTWWZWNoZDfCwWSW04P0ptYLWp8omhlwJdGViGBRP
8bLmPKQsI9OqmkVOr2kfNWP9zZrgqi/1NOvf4KIBf6yEiaQNIhQjcUPrX2fe16KqpX0nrCI5r+xs
Mv58f/5RIfrfvgnMj8jfP4q7Onuu/7V8jnHZv6tV5z/74bL3/qDWnM8mpkfJwhb91/PoavOjqqO/
/at4/Ot55K8sDvmYyFWcat8rwR/Po8cGwnrpafgR7dnl9Y+ex9NDC3ZVHAmzQH7+FJygTp7HoeuL
gqjjdcdUa0PHDaZ8HsF80Zy1VqPT4HGKnwC+vrrMjC4xmozoA+BAlNq0lGkXoM4T3lZF3jT7WxJj
IbG00ZObgsvaZFyhdcmutbunDID4iwdVcGcP5mcJ1B9gAfPXIL7DJERvzqU9BWhGZQaGy6iYgxks
kWF652AmAFPR06Wzh6g9juO4Ifmm4a2JZIHVRg6Q3kKYdhGSwwvBtHyTaYN9ViqDsVdBIBH6SKOZ
AJ6uvamIcbweJvkAXOCT+u1D2cxSALxgTvHCYctmdHJs1PGMljRlCC8CJxfR2qluXQixT8IsO7nE
zacu7UESZDqaxbUs+7uojNXzAvXRMUYLZSDJKJLLTs3lfVJOUPb12guahW23xHR4ef8W6Z0HWLp5
GkVl7HI16p6hrDDMcEd6Ho3bCmBOOJVWg4pE1xOIVmBQoTUV8E5xGxVyPUbxg2pnQHM5uwTdQhmt
2cYWN8nXf77H/bcvKjaby98vKisBnTN+eXeCnf/iR2mp/cFkU6VrpX23Gs5Vy4/SkvWE84aKs2k+
5CIm+8/+Zv1Byee6bH1UnqxDnBJ+rCfWH5wa0C9rSPE5uqHx/gdH2A/cC1Y6DoGYxVD1cxw+NcMj
jkiiJib9TG9y3sbEVZdDZurKIlCygSFoazRQ3iTEMJ4sIjwXpHnUK/iV9oq0DUfiFFXdNxQBe7Mb
lXKZef/H3nk1x4nsf/8VsQU08RaYGSXLsi3Zsm8oOZEzTXr1zwft7nM0SGemfK7/W7Uub3mthqbD
L3xDfUftXz8QsFrIqBd6+VuvFGwK3Kym30bzpnUC3cWbUhY2YaMFo8EHLmvctLgu3eCkMX+pEeeE
dEVS9tmSmv5QNpSrJB7ruJomGCewvWim0Zdea0W6uZvi5bbW+kbu/291b+s09JZPLe+rp+Jps7qf
/8a/16X1F9g7ijMEXM/Flv9kTrbzF1TOlekAO5CFtZZs/w3fnL9WAgLdB6onrvmcVP27vO2/CPGR
qqE4o4NbRJriD5b33yodL+M3IkCVm1LYBu5zGlWO4/tS77Neuthi7BdNBcpvYRL2hFmS6LzRMBAH
rquS9nGHnMLHSlMzMC0dza5gyZRhpuQ+Nz3wqIG7p4BAMnmqohlonsRL+K7MY/ump0ZVINGCJtlu
Ek7vSytX8H/NqdmMOGg8lK67IOhdN8R/M+32L/SnonLH/XgVh3EB4ygVOA73tjWjhuxwXY1mPhle
sRhG7ufhNK/qTbTtdosNzAAJVVN8LloXiC4Sq+ImD/XqscnxgOjqEF8U4uwQC47VyrXMBmR0FEu6
6aExO+2uGwF/X8To9H62HDxx6AL1aNg0Gdg9v2hGPOKgOmDCg+IU1kh0y4DsaNOvSHPZuUlTTA/Y
N6oXk5ZBglMXLbvkPwu5x3hC+xJljf7dZvnR5FDt5EnqiHB6DdIDGhVqU092vUTkBtNzqX6epWJ8
yUCFJxfjktG6TZrm2hhH0wbKViq1D+6QMlkv0jwNMHdU7inMSMVPKit7pLBnjJe0W7UQTRq6E34n
HMDcdkcYPscuhSjaEJ0O4jYMZ+CLq8sysZvyzZ1SWq8070E8Rcvg7IhB7KeKEn+JZ3fSP+KPGP8I
Q9YngIw6fK/juIPoLs6cGHQvbv9Na4Sg8Udhm7XD0b3cYOGRPioOZtGdNaD4lmiQNnyc9cwpwBcj
+dYaK05LKUzkjRLTFb+GRnK06kKdKLMnLR2VzkweB1QM850VKbqvGFSkPVrUI9ZXfVboXqu4Ywg8
JG7RHpWD8cHqxFQcMOwer4zZGIFUKNgQ1meCnW1dzFzLDvyLzAawMfjSx7snrTpL5ecmexOu/C7h
I0JkNvR975rn4qo1kTraqGxPWI7YGKPKZ9lbNfOc8k3Uana6B/t9p9gL4BJ7VHzHbJVdF7szmIJk
uKn57R0mN+PfXr//lxy9qKtrK4P0vwcy755aNKe2Z/36d/4NZVTM9VC8J/bQ6duQIr0MZUia4AnD
vnUh465pyb9nvfEXpzh0exTjKOYLLoh/j3rjL056/ogoBmotfdI/Oeqf2zUvF9Cas1EXcqD1r6r4
2/JQ3tHKSfEBC+IS9ySosnZ4kc7lJD1rnpf7gtb4pZCZjaMXINIYjdsvFgiHXwWku6dasS8kzWb8
duoUvpEx6c0XqE4HwFPV3ZBNyiej75wbZG3c+yQVjW+PKVq0eLEEE1jfb43sVGTSE/mrq80PUWQ3
2McIdQimcmiukf6L33f4h+GfbcaIj7e2QBMWtgnAT2DbhUvNH8Vc7acFs/KR/dHezYOI6adOHe7r
epfjxEqZCyFQgR2ZUqK8Zdb5b+hMLic4whVIk6BH+FnTG/FzwS8BDQ826Qdq9Jhiirqn0DUhQwlX
UiBpWkH68/J+AL0ohs65zCsgWqGIlkfLgrelcoO8qxp1+BYWDelFC/zXw9LK3mM1j5RM1tNOrNxM
/5lXq+ERwq2pVO9qBE8frLKrf4oElWagaygliEhVL5CEd30SMkB7eW2XiA2nzaULFABgprIYVw4I
8dyfJwkvLM6SHy8W8huly23STKxMFMKqJdJFWmIt7x4VcbJFM1CeLgPT6lzUgW31Eh9SJ/i/aHEb
La4b+78fIbsfklJfy4nx/5t561/4N1Y0ERyEPUwNmwoJu/U/pRVX/wuFQg0dCaH/3en7z/nxl/Xc
gF+rMZQKVneWf84PxfwLouR6K5EFOfYf+Xk+s/hfnB6aQ1GFpwJNvbYO6QIcLxFlqmScwaOisFft
pZ3dix7fp+I3dNWLfHIvq/Ig86cSD3j7xrGHnYYDdD9Vl40iD2CPDjGUUGotly+m742Fy2S9vBR5
KgI5IShnGvQyOXWPnyqvptBB/8VF0QN+zTBlIPe63uVCFHKXWOB0T4+3PURXlQ0VeUlufGJwPsUm
XA4XIx1oglg7nAOQEm6s0ixue2uxsM2Nsxr8lzDaFiiyYqNgpso0xlq0VD51WrqgZBiidu/hApnf
oqYMQL6IQpWDQ66+yaPaKR+0Ju6/NNkElazMUifzaO+CW24mQ3+spwVeGJKky5c47c1vigTAhbP1
PCMzjSFF+qnsXKSxCx3dfcDtOHbs1zexdl2OWqAXAQ+LDzAt2hzp3zZxwDatXzOH5Tx4QJf7jyHo
XM2voPnv60kbUGNfnIgQGUp9kCsyh0SmxxIR+kgFhVwLMNxVXo6HpDEb05swA/gSmQUBoG7EmhWU
aYkWcT6M8mtjWGDtUyyX93WYDqsJg06iHNe2VQVJZrRApM3JTQFxhn3vu1EEGCjWYM776VABhDdi
OlC+Ec7LDyd8vsDCrnGv8HY2EbUt7Gd0Z1dlSOiP83sCXlnvLH1meg0BfxdSDeAJMM920e+ilmgR
xNR610hFMS3Ay7n5IJcGy+QJDubnSWlKEKj5qPUXEHzTW03Rh3NaBZuQbl1MDhVRyntc/gipsN9f
HruKTJN8KuAVGInoLi3QxbdW3iAOV5FFKX6YT1AdlPW6RYoBa2p1SLBPObOitzvIQToGI2HkTVHQ
wE34+Bk6PaodEJ7ajiu3mX3sMHAhIfLXU4i4JVyMWhkLEwtDtQHqTjra7U8/wDNg6sXJAnSBdhmB
CRKrEFaeg7CXs7B0OF5LnEZgKYziXiKad4ec8BjM6FciiyHLSzePyn2oJa6/hIlzo4wTIvFhUYJ8
jPEFGHr7TFi/vQ9t0kuETl3wL7QTcVE+nhQb4FEyqytrHDH8d67RyveuabUPp9/8zVFIq9ab10Yf
bnPrYrChp6lMtEAXWFvMCdYsebiI3elRXrUlbVTTSOzpHFFexwmJ2tvL+UUDm7JnyMvUVebc0UU3
P8q2N35pmPqSORq37uw+cjQbATa/HehXlJBPP8J6Ch994c0TbF4U+AMOr1OmBeOk/baNskYZvB/8
FOxrZTW2P0ZkoWkzl+9Pj7vZX+b2zTd3VoihrJEkhQYPQo5XS20pV2ljfGvihg5wX8ORqdNo/jmX
VhL7hVrNd6fH39xOz+PDCaWsgvS/YKMfz7xSKng4Gyu1CN7HPjQKlAXAlN7ZU5df2aSw30+P96oP
vr4wyiNwpsBQgB4hFnj5qZNKKUJ9sXBShOG6U5wYAo5a6w9xDkRMt6f00swz9wPaCMPtopnTr9kC
l2Pi9dKfOVZer23alTQvaGEg1QTl8fhJKpXDeTZMLQjTGc8iTdc/Gmhsfzj9wuv7bBYWO1RHLZXp
pWOyLoAXCJ3Rwfa7qgeNlqOa3vfuvFyW+N7cm5QivLlihXtRnId/58L/VXbl9bvRHkJoC3SwISjG
bUaVCiSEvGY5m3XPPRtLVJeGZDhzBq2L8/jdDNSk6NRqOiVo8sDjd6vAts98ToTQ7S7eT8XUHKqB
E7HQoN6ensbX65Q+nkuTmIsI7OhWF21xYmIsB328JR7Gd6U7VmgGl9LLasXY0X1Kz1izvfVqJMIG
9UtuQBLj41dTJmiN5eCoQZVUzcHEfpqocqSONRXxmaG2mmEcyxx6pN6UWdfA2tjcb7CH2xrWGQrR
DfIiOyDbFpiz2qy+izlsBhwhdCTLNKcZhmBMjfGCwliFjXzU4FBE/V7td+hsQwuOevrZWd2rxrsp
sWcdsQqFO/n0l9jMDE9LZE0TlH4owodoXh7PDPbNht1WKYQTKpuBoAkZZJAd96qA7nx6qC34+u+x
UCpCtZCInl+Ox6LMuMgym/WdpLP2bVymlGYFxlwPbSldfHiRbdDRrYlzcUgm2LDQdh3jigrUOPsr
CLn14BauOC0cOJ6KlMtlj8c1Jd5iEsZ9ByWthOTWoZe84FMFXVWbc+3y9Eu8MV9rCZ32DBiHNRc4
focscycNoy2x02bh3JC6O1eL3s7X9pDJj6eH2pw163RxmhHbg3WgNatuzlZQ1Jh6WFzPRh9rBxLm
BZNqhBNWJd9uB10ivDebVJ454bb4iudh8d9cL24q9ARix29YSQcBGrgUyEQk3ce0QSAI46tW2Wtt
WC27vgWCiOC7gZkj0OjR7wtdgwmLS8rkIZ1SWhf9QtkQc+bFukIcA6q9lElyMNuikP7QuQl+WaOe
m9d4b9vlgVJnkwZOPzg5xJTUGYPT07g5PJ/fhzLU2lFDSd5ec9yXRzZSICNldrIUrKz7d65EEdee
lvjMKOsJ8uLw/HsUHTl/MK6kzc8x0YuLAULRWCAYpe3yvsxvrEFaPysIxtEuwTXqSlC02WfmuNyU
0nDvgYZlZ66IN8ZfkXI0wA1TUCFe1+2L8Qsu3Q6FM07PqLxpW3Fd68ZVbDe3jZX8KqSBXZdjfzbE
OU32zUm+vjeoOoNN7YAVoj16PC48Lj0pR9XcFbUY4Oy23SWNgtGHdk97AYm3P55nwMJgLagxuA7g
n83qLIzGciOFXmQGN/XGrUT+yShivMlIoykSYpi+c8H7HHA1HzEXMiA7nl5O25CHNyb1Z28YZA+r
WuzmjbE3MhLdxmiliMfwE0buTuvjoAtVqXZ73LwrDQOmy8bCidyrIGilvlolMBItMZQPTWKZ5yRa
Xy9wajcr/I4qAJOzVe9tY0I0pcVHhD/FF7Epf4vFOUe7eH6t/yxwgjwU36jEoLqIo/GK5Dr+0Lap
oDlZu+oOXyUMwXV8H35Q+4cbgQgEWi8Fh/tdUmrIk+U9AuEB1tor2Vkt49+gL/KvtCMrlCtwKYc5
W5gu6bxKuzl2l6TbixRTMUo4Fa7tRrzkX5DOQ7okypwUSlaVqbGX2Jqi7M98zOO5e34ri1IVvU3A
a+5zV//ltkH2oEJ/Bpu3IS/2XYSSpZ5acNFkAeliWiYVnatc+ZbMNMk9CNzy0EODxMZvQRGzW2rd
N5LS/AD8MXs4/WjHFw1PtmJU3RVLz8Oh8bkJI1yFjz1nrR04dOKCoXfEhKrQnHyAwWl+/sOxVrg8
hjpgH56RTJtNJeXYdGCwbBwcLBm0TlQECHI0/gRY6cz2efVaa7JgqQALOYzZPZvTGFOgfsbfygmo
J4mbbBrtHZWb4WDauX0mGdrk+UzhOhYVTNR3aWnDCjhesjm2RDDEGUst69uFp+JAkoMvC83+4QoK
XqikYRUyLHKvSjS4YoSWPFiCqidkWu+bLDLO5Iev357wnUudm3XNmrYEF71vS6F1Nm9PQ3GPty0Q
fGu0Lp0WqYM//abHQ21CXttoIcqj8xkkcdVC25GoJ3U5B2W/RP7poY4DlXWeKVCuipCk+uiHPyNa
Xtw96J4WbigdCz9wdQBH1c6fKztSPi7T7HzA9k4LsrwUZy68DS3un1G5cVm5KrDA7Y2HEjSN5SG1
iZxH+1OmpoqH10166S6dfhGhy+fXNuRKEc/Vzkq6+IYzvbqLraT9OWitbiLMaw4fl7zR//wjk9as
RBTKxKjHb3YTZndpViKLFowOglR106Oi3spx3yahujs982+sJ0rxTLwA0UGnbXMoj8DvjLGw7ADW
mXohos56B70qu1UrO384PdSrk5KOIIuWY2m9ZygeHW8m5LGaip3NUJ2FrVjOiaxG2FCeHuW4cPP8
UTEuwJaJgHeVXd6MYilmWxtidfGc7Dzd66lmfkW2pbyeihSprEF35XurKpdrxAy7M8t4c7P/PTgE
HCbTWM1eoAgcxVCowywGXUg7WGC1X1FJl3sgFMZ7qwjrIC9i9xABiobUOmEBajf5JZF/8hTZY9Oc
mYbjaO6fJ4HbgBoVMsNi2/tQyyis0RS2qVPP+btuCbMfndVMt8XkdBeiVGf4Onr9YI+qvK87WZ5x
hHljQ9P9ZU9x5j9f+ccTgQErttmrUo9rKtN1oaji84RTMh3FHrtuQ+7NTMaPp7/8m69sopAK8w/q
z4qve3kTW6VF/w9/umCq8sXPXJ2aHcnvqkGnfOd6na8X+Mefxw4/prSwpvvTw7+1kygd0fom3VqX
3/HwMgMj4k6NHYSO1uxjR8i7qciQMdB1+fP0UCuA/kWu8M/XfTHW5mhW62psnXyxg8FEGYUU3LzC
ykqg+iKb6xmriQs7s3Hkypfhg2mP4a0aTdnXEk/Ud6g4xf/DGUJdhL1Nb8CmL3D85rMxQ9QZWWtA
q0YwHZyjalT9Jhg6px789hz/Z6TNJ16UqCwzhZHKHOOXkELbDolLjXaN2gRn5nj9WUfh6gpgePFW
6zd4cSflKiDbPO/sQKut8f1iFdFugjD3Hm0zr7aaFBetyvXzxg5zv0vE8A4J4H2eW+fywjffec0Y
qE1S11/5ki+fQ1KoNLgO7EAMc4tkZrj4+tgLtPKSf7rd/7VK+NZQArM5Arm1BGxvllUcdrMG5oKh
4sk45G1v7nXEWIKc8s7F6ek9zvr+XsGsFwibhqU59C2O38rNa0dBOoQrrqS9aMRW+c1VW3kNgr/Y
L4ndn/FRWE/e7dfk7uFANAQZ5/ZKjWZJgoBoYoC+le1LulJ+habTmQvgrSMIFhWHALU7k4D4+K3s
wij0RmOUZdG6q2ZclFsBtt1T1FZ4bZlFPsKp4h2axeWtwIP1zKH/1qn7cvjNkp1EZ9vtsB76JnX7
vIudfZ5ZQMpGE6k64mUUG/X0cPpLvjmzyMjT54cWB3z++J1NZBErhW3AlzQAeBllfjkTvZwZ5c2l
aRqrWgCBPxXf41GUJC9qA8nDAHiJc1hZAQc1QsjODs0zk/jm4cqeokCwamnQVzseKmuJTzLynCBz
c1YIYlXGlZX000WeIVkaJkji6kO1X4yLPpP1Y7OaBtBMV+ddTT33zIp6c5/YmGLx0rz1dvfXRmv3
bcfspgM5pjq2zTujEC5Cn6IJkF+Ul//D13wx3ibjUWPQVTT7efkYMe6mj5ByYbwzc/zWmqE0COvQ
QUSDC/94ikN0YqA9crZ2uVJ81No0CjCJVf+Hd3k5yubk7MsRldqlZs9bS3yQUWXvu3pJdqdn7K09
T6Au1mY0TM5XMd9E9RLnAzZd3rRXQKkSBc20dPw6zLTPcLtPGqp3dBY8u2007ZDrgzzzCG9sDpot
mNCtSv4c3ZvQAzUjEQ5F6QTTGMlrrBSWfdjEmV/SRf98+m3fOGJgrILnATpK/X3be7fUsFUnBeG/
CTW5r0PeTt5CzajrqhpQrK6i2Buq+9NjvrFaVpYsniUmaRo5//Fq6aZZUfKZMaOkAeWHNPqVaurn
mldvjoIamUqHzIQcvDnH7MFaFnjpDsKgaP44evVbNOKcT+Gb0wdkgH9WEYPtNZR3QuJLzJdKRAHy
W1GdbAcr0v662FJ/T305+4B8s/jz7Ub5Ym3rckTrJHrHE0gkLqwYNeQA8dTsHfVW4zqLz3Zy19tl
c8VC0ASkSW0GcL67OTo6fUlkoWgcHeOUHTL0v7/02H3tnbhYbmql7+/TRSyHplRbyE6jfshqfb7s
9Dwz0c1szpWk3pxqVElAn6nrGbM5xgctVyvTJommuOsiv5OU016MenPI67nn6C7Gd7MhAPicXqxv
HAfMwn+GXWfpRdgYJ0jtETTZgTmP3U6vh/DXoiB5m/VuExRRkwJeF63rjY45+z3uC2fGf6NmBZeN
8hD8Wxqk7NTjB0ggDPZI9jtBW07ZZy44iACodfXCy53OfnIGc/y5dNYyexHGCPfIdBpPCpr9KHkV
Cwq56FBGKiUum27M6al5FvR5tUKobFDigedLL/X40Xqrj8UEByogfgU4Ii0183S8gW7JllGoyxXt
cZLGIe363E+xhto1ppy9Vlrz/QK141fXhl9tOw99BbHOy8aN0r2aOOn7xEpGtKsdFOFPP/FbZwIt
OvoSHF0rROH4gWczV5wCpdQAtIvwkf1GcCcM/0w+4jkWBtNGpRFUAAmHs/li6Bs3dDxTvlg+rNzN
UZmAOofjXhPRdHDLWccxqVIW80xs8fraAFKNUg4QKgqJzzDul0sVB440tTEqCRytjvwYcM+uteN8
n/Z1FJyeyPUGOv7yDAXdQABMIsPYfvkxrRWJ0w4p4lgWkFaklnnpOEyYsYNBKXaZQOMO2Tu7QKN8
mM4hxsS62bfjAyZitfOi4Ew2h/tYy7konCgMMhni1QbdM/uVKZIYii9j3Ka57kYewkHWjZmWEzom
/fhJUQtapZ3o6sQzyhg5ThdSjRMY7ZKOnq4U9uR1Vj23fmgiuXyAi2Q8JRA2BlDRYYikelSiPjkj
SebpdtJi72Or7UdCc/0Dx6f+1EUQx31tyasKKfauRTC0aKb3ZZ921ZkI4fVCRmGLYhDALZYrherj
hezSZdbLlHQrM5Nx11V2+hEG8Z/XLRllxWWwV7i0tnFILc3EjNyM2lsr6eqUi7s3l+FXphfTGYzE
W+sJ2jXnG91DFvDmJHGAGbodwP8AzGp9aadCf1DlIvaibs3FUybZ/NZnbJ4VU5zrCbw5lTgNw5/B
7ZKI5HgqYZ8ZRWFSNSapQ0l0nOpux72aHIQ6248hwqsHnEBqL3LsDkY3V2FLr/qaQ03bpYgFpUoW
fsBya/xweou9kbes6S1Zworc4jebKLDvTO64fKAANXcmfCa8Zz5ZwEHv6QMZyHLXEZ4r2PagpSyU
wWt7B/DkgjXR5E+TguVHYcn5j+uAPBPkEVJhiin0lo8nKwmtGEUVjEVYldVtnvahJ+Ww/NQMbHqm
ZllyFLqjcwiatw621WacpiYNMAKf41FbPWYTGiYhOZIlfqTjvUke9VObNOfMEbrB6nB2w3tbuTEr
4VEHFbp5wTbUOhdXEyVo4FdcOeCVvVpM0UeOG3mTOEmKa0086t9yLIT3MjXloSqRW8mLJv2oL0X9
w8GL7mc96eqdpUxN5eWdkZw5fF+FJOszsjCAQ7FXsBU+no4wipS4BkAXNNAQ7yTsK1TnwvAJe5Sl
97oyifHGsuLpt+TRHmd96Q6nl+arLbN5gE0o1o5YfplGqQRS5sDNY/dhGeJzVchXR8I6CAkYgTVe
2eA1jt8y7fEe6rlngtRRbmjlXWV43PiTIm5ac7juDfOj2bVn4oP16x5dK+uYoGDJuagr8bvjMcfG
qGNU5lEstYgy8VXCL8EprZZstjkkZaQ8np7IDTD2n+WG2RdRNlkYXPHjAU0FBKOt2GFgqxKzOomY
bNq5U+7NqdH+Rvq9+V5Wrgm4rxi8uQFHaKHFfPohXu2u9aUJGFa8ho4I5uZrTqyzODIrBS0ezr+Y
A48OqGreylrWn04P9ebCeTHUJv6ixxkBmGHhlOVkXKV2/HEptPzi9CBvfUTUKiz+fQb4bQaZbSQy
IiVVAl3P43BXLvXieE7jqIew6NQvE0j336dHfJWakM0yS5BWV7gkdIbjr6h08wwKq3GpJoXdtebk
8zu7s/MP+RRhQ7rINN+Xi3nOA/XcqJujKsMnbsjn1g0G1632JgCj33oTRfumc4cA6nZ9o8xdeOa6
fP0FuV0ABa4EISjjW3Rgky0L2h96GBhpYl8bamnhAx3ll6cn9PXeZxSwKYQ4LsGlvXm1keMF+W2E
UHJXm1HOGMDdxwYd22RcMCpw5yI6FNk8jx6+48mZ9fM640K1CGVCoPfUzjEfXp/uRcqX4WU05ZUZ
BrOrp7fdmmb5Q9k395bobvSm0Pwyb+rLucO13oZX90SKpu4tevlXs9OJS6Nx8t2fTwihHiqnsAFW
sOTxI+Hxl7TIjYcB3EYHpF+VXUzILn5Gj7QPfUOvzHe4jY1FUOqIqZ8eG2AEP317LMISMTklgLK+
goSOWjFD0RhQQxK9cx2tqDYfp5VF7lK7VlWyf6If/C3N92mEh49HdgrNWU1GqINOo1spwZPStl5m
NpZ5KGWdCGTQ1fwLt338hQbsXRUKHLVqmj/GLu7i1vTiDEtB38U9hLZypczJLkwq4zFG5jhGELrC
cNetuvauUcPVaFvRxg+GOajvpWizxEvxX5F+Rvmi8lCEz7Og6ZzBwh8mAy8tCwEoqUZLClfSdhA/
YVtMv0vQ90i0Zvi1ZHabfpl6E4vfki4vdfZpMT6Jeq4+t0BgeJ96bj6bma2+Cwd0Hz0UyNHdaITJ
r2W40MyaSxu2ZAng/cfSTzoK+1aP/wY8ICuB6FIZ05WtDkOPjVg7I9dcjfVEMTzpL9wib0zfRomS
HNiqZXSjmPoMjF1tm+9IhCB9bjWLeglURX6ZAEmnu74WCeZsODJi5zrqnV84aebcZ2Jus2HXjA2W
E9SSnGHwTUe5UJFXA4NRyhad2XopWlt/0OgVkRjZvF/RBA5wgWbEIqgOMVQUtDgSR63utThyHO0g
7T4vaAyObeWVIm5iOFHFmKPbnbnCV0M7s6BxSg2riDymU6I0qv3UT3H2rR1ofmGS4mLBI7DnQrcE
VS2ibpmNiHEheM55qeFu6Wt2Mv0aTKF+qGlI/4rHzEac2ipUFBeUKOoCBwbD8rlzimjcW2UTZhed
hbwPgt9qX3vTRGMoqDXFSvxWOoRtDdIOn1COoJSj5RSzgrozyVr1rLF1Lxdtv+xsOGrLFbEzpgcU
uRG9rp1Z1wM3Fqj3JxH2f16/TMrvuWENTOagUV4xovaOSktL0TTD3McbCR2UfZqHPUtdDNYtJo+L
4edSbTHmqMzca2t6OFVuQRiuY2X+STvATgNsaqKPjeDswZY8tO8G4Iyd11cT3l0hNOUJV6oie5zL
iPBgaPX8PeGl86HHZ+UToIQaz6amqil36qV2N+N6CThan1Z5B2GOw00TIhSwH20FuxANMMHgdWrV
ZR5fDoUkF7ejrzqb7YFKzzDuTJ2Kjr9EVnuZtKo6eKlZGW1AfDR9p+E8PAm34wfRDYRjqBTZIqDi
DcsnM4zUTzQ+9W8mdcHYS7EUnr1ZLu19mXfmhOGeMyCtKkLLCnSZqDho1fPCFk+d5FcvwvkqHSh1
e12exHehoU/9ldCK4ipT6q48dNz6qD4gJdgGaqyM4AbHJqVNHgECb+gSRjdOh3GO0ir2t2XIzDuz
s/v4wkrx0yJ6yvClDR0982KylHeGki6Tl5e2/WNEmV2w/sZBvVQUCydrsIEplkQzZCW/oJ+5UBeP
jcqTquhkMCPs8avpsyW/GxSxmkvHqTJeWOqs4W9NTic8W5+q5DJus/JrgwjtVy2MxOdOiefIU5t2
yBASNd1vThqNlTfrqI8ELt4MEyImI2pQfZKVvU+lMeKOw2gbLZ1V4DsV4701ZfpFZ8YKNE4X8+J6
wcopT77jj9aW6Ofn6WOM/uTsxXXWcgCbZvu9GKL6HuX/SfN7x+oftT63tAvEHGd7PRik5Wcyix/U
yLIe9FRm3d5w0qnD9yAppq9UzQQ6IxMeHLs5ifUPUxIO04FNgYmPmwhV/kjwwkDdfwZR7RVp0tnX
Cd7G/WWI5pLY476W2si2TDS73S7sK0+fQ1vxawWA0m6OUBrDf0xWua/2k3q1SrXnHsp8kULdOVO/
ISG5yIvZqArNG3IFq0lHI8vxUmtYxbQ7Y86DSdaV5lmJDosC44AMowB0XL4hLx99NswI4NfSxSHK
sWhv4kiOdGwXZKmVq5dVbESRXyP2YV6glzQenNRKHR86SCYvtNwSn3VlkOGhrqy2uOzsQdaeCtzJ
9QAOhfw6oiWwl2pYJNe6NSmHOO7U33q7EgqNCcGam9wsxtZzUiJqX3bGGD5kvdKVd0KnD3Lo86XH
swoALX8KxxR7kIHGXZA72fgo0eouvRmDJNfXRNNpF/jd8qkEJNjiZ5+l4xjUDr4GSBl29bWG7fQh
shLrQW3c5dEgAhU7TlBjwVYlxJMRw7m1VAc14jbroS5hlVuW6XfcIvLG03To1CAScEwsVYnuWSs0
xIazpZaub9ux8jRgMoQhnEJpIsiztJ0ClMiTb+D9ptulwGrnI0t7rNBuqLWLVEuUH61hSImqQ1g9
YbuqZdha4M/k9Yh5c3a4vbuIq0TmXAJVqfQaB687GvsRgA9WQvgkYRbXtn22M2drxoGl1z4rIgzx
fEoyzgmFOASxIDe6MZKs1RHUKbjaVaM37iNc/R4bBPNI2cVEPqB0gxh8jGvS3k+xX/wiShvvkyrr
yocCGJEeNNWg/Vaaof81imX+Cl96ZOM1RnptY15MyFDOiDa4i4H+f6yo9fXSUknel2E1R4ccSaFL
0+xQCcJi07ijkJJ/0+1Yv21NtCACjFiq/gEriwQnj0W0gVstzW3H/xWi5FzX1k7V4+x7LDAR9JO0
LEx/ngfCOcvB8EbXRi7rSA2tmxSnq2+yaqXiTaqW9bth7iEgO9VkXvel2/WXSbI0/QE3AMXxtbzU
wZlI8Mq+gasz1m7LYrZ7iDfGByMup09Y9s3tATNQp74dFmNEY32kDEoYJ12brgLr2oMCUjXcpMDa
kQ7CYCKYoYyFvoUG01OG+yj+RchE4xPDvLxT7ApItF3BGYdqjv6E36TTVai3oz+K4pcYYsR16sZQ
3uW4HmXI7KPIP1qwmxOWELcNNaQB5Zwqu86dGnMVrD3TrxX7sfcHiUN4gOaHXPy8x3DJ6TQ2odnH
3VM7z5PpI+ijmDtLqZ2rshJoHbWKCrtSAz73VE7OQRV5D4ed5/WKQtcPadWq3fdisiN1lxS5nviG
U4T0LSZ3ZaSSIJhIL3VobvSLvVyJdKzUIF2U8bpVZHwLdqzMArW3jY85ItyUGZfKt0yDty6ylPDY
aHSuklGvcxiBQ8X1jbR21YOBVcYZWnNdNjtRRdO1g1RTiI8awIGdPaJG6HHyT1mA/be9w9kZoSsr
TpqfRjHJ347aEBGVkVW8c6HaIJrbDsDw8znFHKTrHaXwSZta4bf60oYERBCwPWSTKlysG+wI0GnC
x84n8uU4c2new2/H1bHbzSlTsyZZ+rmq9XNb4DiRgAhDA4Zf1yLiFp1atKA58zlWAjgpMRQh8hj8
7tqqvp6pInnYE4srMWCAREE0e+/Y/XhnLk4TTHkSfkqsSsGVzl5WU0z7Y7Fg24dLdYgP04Cd3jCI
QyVzBDdTQ/fHUk0IIiTg9WV08Nnt0Euvm4fTqdEb9Rv4pZCa4deguUPl8Dgva5ZhGcNeRbGTtsxB
s6RxaWiL5te1gZWSK1NsoML0lgAb05cJ6tZtJ634DBbqdQEH8jwJPfnZOrnbQrE9uWM74EeO3HLe
+6Oayo+cNYTj5dz8eWJ+NNQmD1WUHiuflEpHVyoxMp9a90mJco3yRtEe8hmixFI39wbh8Zf/x955
JNet5f99K10e2QOokMPAHgC4geRlpiRKExQpicg5YzdewH/kJfTG/DnUU4v3ko+3NXS5qzrUkx55
gIMTfuEb3p/pN+oOEHyE/iEyrZCLRIr6Iic30fAd6Xtjy2k26ipLscmTkNo4kma/OZPAmcmwQT/a
h5XVRS5S5N0Sx4chln/ONctG0RMG24aq21GWztuDkU4D07bQPjgocjjc6HoTU7/Rk6n0m5ImKZHn
jTOTN70/ea/zdxYIxYxfIx1MXpk3EehzvhoNsQkjpKDc2vO0AD60QO6G1eghrBLdvT+oePyDvU5Z
E/QAHFI2+3N748UXM3phYpv1jj9D/vNn1cKPW76Iqh2Cb8coWGLZvRoLChJtHIQEedP91dEUYdm1
KDT5Qa3qP0anxTFBMzr9tpw6GeeHuLiLCi27V3EA3UyloX56/13fWJ2UTg3RMEAcjV7N/vijGRB2
q9SNNXW0PtUZtEZLi4efNIL/CKC90CICCvhi6v2H7uGvv7x4yLEyuep/NF35j5v4W/lSwej5p35J
oCG+iiUSNTz0wPm/lxJo1gegOkio0rHmuH7WtPwlgYbcpQLeS+xEirikkf/SMFKsDwiWCcYQVCia
ceafqZXvrxWgJEDKQJRCBUF1xQbYsb9WinigbJu0+aoMTAl0Rj/6eptbMT3lLHb7Isp8atXWKTvm
1pb721jjmKu0JDrNsoVYXDdjxCsb3MU7YrkB19WdmUWPCBH3pxFFaA9xTNKAdHJjaXAuQ8prWLfT
PH0x71c/N9e7Hhmk2qrQ7LJFSZLDcv81xkpXYvRQ8O8rA/A/c9+SWsdXwlQaiCWGiX2ijEfOsf0T
U2xv4E4kjMAmaZZAOdkfMzS4fwoKIKsAPr2vOdmTagmccf6HDOFXAx2cJ70zLbEdZOEKgc+voBlz
z86dI+fj4ToQL8PbQBsXq4ue0/7LdL2GPRgWPCupwvOyGdvRl7qmOvKZDigsz3NGHRt1KtFIpoV6
8CpmVMnlUuUSJD7O4jDLzsrc+RzExsbpm/uh6T82LdEmueA6WZTrHPvx9xfK/j3w1wMIqSqMA7iB
5IOz0SSlcqqEs9FJy11Wjun50qk17jodoijj6Bzr4Irf9/su+Gs8egdC8USHrnLwwrGxaOSXQYBl
Dv1wDPwekYoq3Ta0FzfIrMvCMUSFWr82+uRpMOsjLS7o+K8fANqTYBpA1Eew7CBGwkpT0hc9iFex
U52ilHmRSYu60s3kKeyr5Rr/nus4HYtNPqDV1WCriDjUkxZnu0rtEqysK+oSc+xAhl2itRYt+lWv
2xd1bFznVr4DZn+xJOmTjDBhEdupj1KW5s4CY1T2dUL9BwXD3Gmjq1RBtQtlj+9UTCiCyvzPHGjX
i4ZhdrHEt4ZSf00D86619euyMa5tmZF1K/xIkSkjgUkercpqcQRqkKZntLFDQUE8BniU1g0L624s
S/BNk3Kt9+FjoIBzdHr5iz0njjuIv8IvzLiVgwnPZzXDHS+ym63ZTpRBE4bKYA97+qymPpZoy7Xe
gAjFbrCl+pHv4kS9TlpR+RBvpib6+TzU85leizMvltJVgQTTqUz75Zxq8X1KJkHJLZkWLJxyD3Um
25fKTqWwaV7U2ph7i2F+AVxSfO7Q3fLnDhsn3OKoTedR4hkpQK0Q6bINNdAEu7r80cysC9QeL2hC
l9sUP79z4OLOejbsO1OI+HKGL+dYMWPaGkWVZ1AEXBdxMfjcPBcIQgjtSAzSJwlU0WJp11WaUzml
lBSLgrLV3gd5lK1yi0dQ4mL+KL5rYBU7+t5UEKcsuuydYJUlaKH1ld16RpnL/oDLxUoXJXW9XRBr
FJP8PI2TjnpbQpPTj7pw/miFGuDykknAL9LBCbpwNnOEB7kdWxcOPqxoLyDeX89o6FZR/KgXceJp
aVetBcMdiftRXVGqXNZjqy3bsjSuKVcbZ6XNUoADbZyNTENk5su6SRkpoeFxHoTBhFCklvoGKsNe
kPOPAb6Wq7rOnnAqv1ex03p+9ixE5EEurJMix2ejnJaHcVCfqNbc1eSia4TGS1emsuJSCX4y53BZ
p+GoemE7Ox44geFHHw/dyk7mepsO2XVuxuWG4geKJeBBV6mDeZUTtPcLjr++kZjEnYgjo1+Gs6fS
Mk9OFIdrCu3zBhlMVk3R3S8GC0Ay4icp1ItNOTf33WSlq8k2QQFIWeURXBZu0eC0iFxFhYS6cu0o
kL3jgSfDnp2fDoqd2DTywC8ee/4larqaK7Y70XVD5q9F7iDpiLRHAb+6d2wMu9InY2CTZUv+GDfm
RTQq52owXuKxeZf3feKmE6aEtcaCXzi3N3Ggtm4/6tdLMDhe3U6A/WzzoiiUcVVkseVS/7lAiOQ6
S9hIqhk+ag4Tgw4RYwTNvaGWO6SO7yW6RKvZij+jx9wD4uODgVurcLiKpLskNmechqMZW+Ug9oxB
bFFr+TYQfHuTbd/Jy5L6QS7dyTAfXfEnGvwwVNsei5AtS1PgDh0AaSUO364j8K/b5j7J1esmrti0
KpuD7pjmygEmhoiIrIpOmvCrHA0qcJS1NZ0jY6EVdVrB0zidctoauSmBgQrlzgUkFF1oXb/Q+Az5
nFbLpzFaHlKWpORcXnimMbPZolX2aHQ0gIw8wrg2XsI1uOTea4Yy/5Yv0Ql6BDH+Yez4NmnuwUo+
Dlp/3+TNfVaKuddL1UO8h0PZYp3YpBBuaUdPGbB1QJXsU4DAd3kmL5ue9oULKcnxcCoqtzRL2RWh
wbwNLBJ7kO6mOWVxSc6pg3DT2i7n9GbQk+zTYAVzSs8smTeZg3UsUtu+OmnSStL5qUBWr7M011yu
TAA+iYGkrAj7AkccjfWEc6tVYiNF1VPZaO2I9yb8wEvK+3jyhv10ZWscgsmopKsGZNWJkFh1x4al
HdRdC3gtV6VtGCP3nzXSA+6S0ZVm56rQOyy3vcqBnxrlvYlsLdsGkM5OD3CAVsJFvUHwgDwOT/Lm
bECLiM5OKuVYLUtyibOzwU8qvbQFbUu/CSDaJpRnHoKC5jWEl+smQh13mSDfd2lFrT6Ik/Zzk0XR
JXzAbGVgR4zUR+rD8Gx9Ejr8CCJNvp8Q4ThrJ2TTAkQKvygQRCEPBfO5lKGA4stJ9IjRdnoTy9KD
Uqd9TCFVfL9EznIU3tEOVXFyXw0gfb5XVVpuY4WSMNpM2M0jPUM5DVvmaVZbP1BGe23Vg3yPiPDj
NHE9i8OpKlnBGhe2jc87N1Vz/3wtErdez9jdr4o2qTw6a9yLadCcUTZoXSxgL7SFdVhYbIOKA0Nb
Bl4oN5ozjOYk2BbjpTF08dey4AR/PiMwZb+Q26q4lSjOh1kVnFZ49tEOVOM1R7y4U7K7bEA/IzGt
0Bfn8bSgX5+W8VNfqVeV1p/jvPtNj7IvhZWepbMU0RrlLm0nKm1lkSMHPMiq18RsOJUjbt3TsSHo
yEwM32mha2k+n021nO6QuiBRCezGR58jcNl0J2o63CbtkK/VTO79bjKmK3XkDmnHdjotKo51Isp7
G4UtUDhyy6Dsxyytl6997OBaGT3GIfOHTcxThci7p9Ri04oA4zlcKJTmfjbTxzphNm2coleGPZRH
IkWRoewHilRmLYg+AFx1yDYijntRoNByUj2wwdEqszmrTEu6GxmJQzN5GmN6tbAWUYCXtfjIuM+s
wb2BTXxE4EpSqYM08grMgV1AixZqKPmWNVxGseV3HYJA+nAdpJnlVkqREYvEsotIKsbf5TnAgU+K
Vd8nOJ9baUGnR+c+X3SNkC1FTKapV0Vfr5NmuQ0RugdsoSpe1LYnVCa/GXYnobwkfUax99aomrNa
sVGymAxkrkO6/v33RM22SmiFQqT0aciCp6qhQRLl8akZ1oRp2TBdoPWSnuYze7kIOLiBzp2MInYf
cQJwxZrDK/5CKzh1Em2WVvSSljXSXJezXZk0vIVDMWRAosbMYUuO7eKNOOW4eZVCyKtQtOol9UhV
VMT5B7NM0Qk9XnJsGKKHpdmysiqzjW3JN1WCENRcCNIU82SxwqcEGyKXi/Xp/UznGRh0OCRsW4th
0XkAQLi/otReAyUUZMDbxEzxcfQTiKXLtRY54aptly+9bZ3UCbdKnumbIbAvRDipLhzouTOoXteR
ACgIjHoiZoIcyI3HV24IBmYtfZwirtKcMwTqD3akg98mVnNSqtlTXTX3WkWk0y/kNYl2Pdmc805L
fT+OK6Igrn3adNlq6PRrVSd0FOGmtBA55AThrczujFUuiTbjDIgGFOfqmqTlOaYbmgrVU9XGQokt
InE/pWkjbVEz4icL46Ja+DdJpO6nRGnvSkfVqLyPSYGLFXfyEnCN/7wZybnCkYthnGVpNU3RDISn
bRzozxUHa85dnEHhdR1nlkRg1/qkKo+9OaYCBnYN7+5eAFxXBM/BaYj4w9fnz/dH5bW7Muc/75oA
/ntWSpsfpahYtYe/SjzNt5LuWRxGXfu/nv86/FGKQtfePxDyIKR7TbkL396WtsUvhxXxb/67f/lX
6eyYC7DQkft7wfDbh+If3AJt98//8/iQYQd8Ef8YfrT75Td+w6/ym/oBDCTOMSA5kAGD5/7bgUD9
gBYaJq4mEEJZoXPyW0Hc+gDVEuM2MLBUk2RRDP9LQpzyG9xr/tJAA4LCmfxHbjPPdKn9PWqSI8jc
OvQnATAelCMSVHUh2oc08KQuOTdLPb3RCqD+bKxQvUIiNttEwKhOjTJWwpVmlEPrJm3Qx+5ocXCT
DXQTocSofEONPF7LGK18iucZ+zO7NOYLtVMAYYzqUnO6Gbl0BrPhqx0O06MJ1LDyaXulniXrzQ8q
yb3/4sO8UZM7oAxQ+6DCQwkaVJROnw0w7/4B5JglCvojlf3QMOMHIdH6BD9L2iVUrmPXkSAauE6h
nEhI1dw61LQUFwRJfL/UwwmYaKP7edX90Zb6/8FeU33fX5MtRB1713/753897O2bFyabJs4dEI4p
p6I6JAw8CEd+m5Dh/UU9C0IZ8QJb6Pe+0T9QY4ILIJs6mwa9st/7RvtgAUoWdBrTBODBWL/OkL+W
EsfP30pJvDYhg23FkkShjW2KVxR792W01MxGF1RBm/nxrK0RY49RuJ8kCgbsFYdw4ltuGvXtiF3R
LlOa0XBnrc02KQb1sWEVP7KYhrgLfXO+Lpba1l0j15eHzoYr0o1jsUMxOMn8pazrzlWDqL8EurbT
cke/SiXVeYCmH1+Fc7DcSHEM+NQ2ovq8naPcrW0yPFhdZgn1Kp/ldQ4ioVh1Rj18WuyCUpvck19l
Qb6dur9ocH+0vv+9++D/XetYVXTx//56uGswpPn+8J2L4a58fAj3+zLiZ39dDPIHVJhp4lITxZlx
ry+DUbw4skAFgPgWMne/F7jyAZkP2KVU+zGoIa76vcDlD5DfUNXlvjCF++sfedMwxF64iDgEh6f4
RVxdwhp9f33T2w+nOjTAmY9jvxkGco5xmjr/xdy8cUI/IxxeXD8mjC4FFQpZNegSCnLX/jDNGANJ
nVIor0ES3MVaH02rrB0M0GFjE31JI12S3DmWahP1nWRSYH6wgl2lm6bLGZnZeb0EBrmBWclDuzKX
0mzXcyw8HjSzw9o2ktVpV2l6f5lTL0XU2LanR1S/u9NRooq0Cae8+7S0OjYxlGFkwx9qdSaOy5T2
y0J6cNXMgOHO4BMHlhsYopIU95Tr+wzBdo8TCFyQoUh5TtBIDHYSZJ3dnyQkylcJG55Yf6imiwFH
DOiVYOOlzWTOdePVgV7s8gKgqpsUBZbO5RJEpuvovJ4nj87yNKKaFXoqxT9KAFH8KUbjLfHU1uw/
1Wqm4/RBlbLB96yYd30GRRAAfqOfqAmWg8AUrcU1c/wRBN+5Ht28zoBY2jGkFwBeEaapBkhUHUhM
r7oDVjN3+WIvAFHoBV7g1AFwtx6N6JoC65gCeMuCNfjzOgSeoyMcp3cZ7QNYpvng6VKqXkhDqj6i
RqylXm5O9vf3l8nBYhT5oUGP69mtFn6/JhphL1LTNJ86Fet5iUJB62zbaVG5pxEfe38U5aBV8nMY
Wp2kR0jzQ6PdH2YukEp2+lbC9a4YT9LYumkHRfXLTm/PbK1qvTgIgjMlKXuPbZvspiCJjzyDiEj2
9gNvCqkBnVpwHTRtDtqIYVIFk5NXkmcZUXueTY22jdsY0Wc9qlZ9bKpHNqCYucPxOGQYla3IoXIw
XqdrU4pQO9DTHIqCvhidD5UPaQ2ggJv3p1eYNB6ORZrPOKrBMgOXsD+9dRUFcWsngTd3RSxtajVu
76V5MFUM8JBPcDWtMBbaFImRuqbRXpWhLP8Y8TJN1xqWg7sJ5Wvbm4pyuKwHnnsDMLNzSNOH2OvG
jmgNN6g69iu2j+3NYFZX07iUCP226TUiCdZ5govVxfNb/efK+ytZOvn+P//bsxz83195Pz2q7/rm
G1bVszCr/rbvnf78878clZQPSNgRnYkeLDrF4gL7K66z1A+EUyZJj9gBYgv+69pTuRFR0xGi8TBu
WD2/rz3+ihAMXiCtGIGHQpf3II57L647LIIh2AXHEgASv8oUXrb7a3SWZgnwIJVxdUy7T3OOXYFC
W883Mx0Qfhc/DU1SfdKUksD2XzP2xkV4sA8JdBmXiBadHGIC4ZC7d8Its1WMlSSHa2ZO9bltm5uE
uq4Xy0V/TPj0YB8+j4WDLskomBBu3oM9z1T2wzDM4Tqzw5ROPt2fFoj/kZNFPPGLk+V5FAzrKOhw
uxPDHCSWbatbuakwCslvvoIePK4tYEFbivbF6RhN+U4qA6RtN0075ifvz6Y4qA/GRujG0FUOUTre
h9ooxtiHCDwz9oRM88qKMOqVlvNS7uM1gpTKCgnNY9XTNz4giYVAPTlUu2Cw7n9AzQhojMpZuB6D
OvaCQgblbyeLZ9RGdEQ+9Y2ZRQBUaHaIIO2VpYjjRFUzShItEaQbrlR8gHxnKeKTwKCwDfnyq5HK
Z/YyZNusw+Lz/ak9UJUFVAa0kkBNvCV+PKpOXvbyLjalNmVsgwr4UNoeZlHLBl1EyCJgqbf5qDSA
vhbLtYu5X8co4qCAMki+Yo+utqT35OD8kBwbR+bkrekHXgAngXWNPs9BHIlzStTS/aUbrGfOGj5Y
5uGPi0pBTCX4z2cA5JOAUxGJCxDm/gwoiF/FGULq6yF0yrNyCIzHqLSzr7gmGh/pkAy+Y45eJSfF
SZ/upDqXPQKqZBXXU71ehg7MgxIox5yrXlVy+DAOPSDAz7LQADwUfgdpVIVdq3N0TRrlmSYDoD/J
s42XV+XA+4OFad9Rz1QutGHRQrca4dnluM1eIBI/no7qKH3uTehuLiqJkd/q5uKhR1nVO7VX1zB8
oGV3EMDbxtZ3cSg95ik2tlEUUfKWpjjbogtu3IJuoIpyZMZf72cbERfWnXBEEbrQ+zOeWmVEosLX
bSj5Qu1d+jPLSXL6KKU8yV5QRvLTFOAlZs84mfia3gWT58yD6vZTUVluQ3H1PJ8kQgSEApzPGCOb
sw85GJa+oiF//P7zPgvK758/XF7ULdifnLGUHfafd6rJFGAfBDSpg9LvmqSvvRJpT0pgTX6WRKVy
02aRUnL4Fv35kuj2VaL2I0D/OZBS8OhBTtdY6zSeX8Und0xbPJ3HjD/oVAfL8gkGDlQmPbytymW8
ims5um6oTseuVE5wjSKoXjQZsps4M7wwK9YhkX/nB32nb3DNUE+BfBk3sRnYk6cgQIYm/0wjdCmW
jym+1B8TgsVvnd71a6Vvjtnmvr5/kByCjI4IDEpJnNL7s6MNxmCEmh5g3hkPH5GrkjeFXRtH7p+3
R0ERR8hF2c7hLVctURJIjhysnNCmZarOP8rKPKaP8TpcEOpJvAuKohCkD2WIJTr6S22MwUoZzQ5w
xWLdN6qWu2FYUBkaaCL11Yj7QVOoR664N0YGQEQwoFAIUwA17E8icivOHKtwc+GEQsOkeUCmnuIl
3bSFG1ofx7CJPkl2ccyH7YCzIM5/ccawvIkgoEY/A+xe5GJNZMZSlGgOFA1ZK11tsoNP2tC0D2qb
pLrrNIbk54osrdN4zMllwTJtSyALhtcnatUCj7CqXZTK83fKyLt6pJ+tBpwablpkzV2gJtLZEFna
HRyYKnfNoohupLTIv2FSrl9qlZNcTX0aHMlNXl+pPw9OZESonrA492dzqrR6rirZWUWVM6yh/Di3
INVu2rTjgLemfo27zgVN7WjjALM/cqW+PaVsOIR+EL8nNdofHVFtXdLlxllB/8A/odEjL5CKxsNU
3NokaT1cIiMJXWMGqSXBzvE1xUjXSyZrV7kazKu6sD/BtS3dKQoWWA/L5FJRLbZVqVN1AAXh5Wj0
+NCkfoSaUbm4+D1kcRVcdKp2zI7zFcCS9cFu4KwmqQSXSzi+Fx+EMI2HaLAg6ISqdbNwnLiB7sRn
EVS1DvganWR80pyTuAvQiTFq52TKm/IqaOAlvn8Mv/koaEIhh4VqtWBJ7D/KVOAbHKcle6RJGy7k
vnkY+iV0Ta1vT+xFkS6tCAhxrYfUTdtmcNPZ2ilQn2+OPIg40fbvA7p8HHaG8EbRXi0vh68J2iri
QeoGgxv1BMaZfIKcULwjQuvcjDaPhxvDbm4lfUulwdlQZcj8KlaPiaK9sdKptLGN6ToRLx1qWEWa
ClCJwG5Vt6X2MYxS+9xkp561CrzqTA+tjRUqDw7NuDPggfURvaQ3DmWNL8JpSQ6nI+S0/0XKOuis
pGb0yQmC86B17LUGleVnvPCfnPxlTi4yjH9lmK+IAT9z8k///K8m/FH8aP8BpqD75/8WVuntXsdF
/JZfBWn9g0qnjbYJlVikHoTl9K+OC4bozx7DVMUMjLbEd/tNFCDOIeYU6sgy8F7+6len0v6goRlB
iZv2JlYtAD/+IDMXh+DLPQQ+nLIBG4HQ9rn5ub90YM001dSaUK30hkrVOLVe0eIeC9gsm59ezNXV
z9/6Esx/mE2IsYBJ2AjdQ3TgJfbHklFSyIY2Id4tjB6UXZisTPBVKydqj5xRh2ZiAlpPxZHDX8RC
FDcOgqFpKRwniHmtZYy8QnPOBvtTkU+jr8x6us6bJnanYTgx00DyA1CjswXFOJCvwGyWX3PtaQhv
cKZNVoYEHhbPzjYgkIMtqHqDjvBglBwJqw5DcfG8tC1EBEABAZ7f/tQkdoMqwKjAnZrBNSxtTXIz
lpVrjSR9lRLMvkTZ50hA/RwS7n18si1WGKqykE5MkOT7o2a0yzIkDh2/Sihg23V5HdbDE6qG2TUq
6+dQq0ABSWN5HsUgJydNWemz6ZwP9NgKmiZ+XSV+HNvXmOtQ8ZA1T2uH0g3r82rAVzgd17GizGC8
Tfp0C9wTIy9qD8zI19kwwWlV5e3YmNfT0E4rKLbgy4Ghe71pRyvDijepIUfgP8GCKVUwe03jQP4I
K3QIK3yaRNl6GuIjCoFv9Laph6EXzhIVAm2H3j3NOIVjjOqqH9mIEcLGNjxtTr8XGezkmAsand/w
Pu86kwA/2MHLP0XwHgWPKjSPBE8HAkGizc6jsE+oWPNIrzw/5zK1dND7ji87cekOIqSbK5KKJLcB
mtcJF1xGbBWrqG4rOroHuEnPeuONRv15HMzmyCXz6qTYfxzroBTj6Ojgp0Pp+I5Upbh/16E/aOBq
tP5TMy5/ms2IlxfC+4JqqtJcFlfei3g4nkLk7gcH8WGgTq4zdsMqrMzhyA7grDw4/hhGqNDDWkRW
mVNwf5hcr7BqjAfHl7IgcYep+6oBwsTArT/PpWlww2Tx58nWTquImC5QDKS6q9mnC2RFBlIwmYzY
itVuzCm/qTS18JJs2FLl/64VPWBP57yHmXu+jHLoSVq/Dgp1WFVlvJF0ySS7wFjdGUBt4qlaR87H
xlAu6RHpZ8DZan8BWOXWSH64YMGRgBkTFxfbDuC10KXoT+owz32wzY2fSxa5XpSjA9E2HlK3D5Kc
fE+L8UsYyvXOBpUqOeGCmA1elobDkZLGH4e4XKCR16hZlCDlGCdapQUcAMQQjqXub65loHfobGHC
Derg4OiPJnR+zBTyMHJF82qevDIJF5fORLntDOkuGqLyTJEjk55/JLlATaGFTcSxtjfwYz8Dmb9F
GRwmeWJtCdsiokZIetj97H90y6n6zg4C27cam45mO5ounsggIb85o1sBLoWt0Mne+5ffm4MSozlU
T0Vf9mBQecGnsQoZtAivhq5z1qGJLJOOMv8SNxT2UsSDwuTL+4O+eZyZ1KLZQFC2QSjuvyoOiejU
1VCNW6M/aSnMr6DkppuBOS0HyfGktv9qlYsEk8b6OstpfJYPxhYIXnTk9ZVXlz+TDt6HSEgjXid5
2H8SdIqWEpUpyGHNqHtzLg9eIMNViCxoM3INuWWBcevV4dScBk2C0A7qAivVki4qopJTXL6ksicX
AxC9fX+SnslpB9cgQCaFGjOFbRppB2dNGmdhiOuq7Tv5Fw1/pctsvphTFChGcw32RWHzyNWm1LUT
TfPwbJjP9R4A7GDESJPl9PbSUDg/y2gnquiPlZXzpUX7S1hp5CBVb2K1aUHKJs5mchZ+G3LynlWY
Hoo4bjAk57U92ivIc1+mePZDp6lcM30w5cFxpZnVASgckZgthKLARXm88PoyRjlBqnGxNaMHGryy
Gy3YupXKsrPCy9oqgLuiOQHOvD2T5Lr3x1xCI4CJDsMp8WmVC5FTuhRKnQFdOeY299ZNgZ4enDUL
qBewuv1PDWimKvrAsrEZRiNQ6yWQNN1K7eKPsJKan0f4f7KSvayE+PXfz0r++2r1j48f/8d+RsJv
+J2RGCai2mQlJBcEyC8yEuODyCAtyPQcjOT4fLrfGQmQSfBhQrYU2ICozv7KSKwPAAJVPvRz0EQP
+k8yErHb9najOK1o0pPIclKiFrq/eohz1REJbMQu0mGtxvNmtoOfa+ZvLwCxAN8b4iDa5sBUHEhc
gT9F+rlaTZu4Apo/OLcvvsIb+c6rffD8JuCJKOkJUf2DI78DvYFYPrIdQTauSz3fleWMlLbziZPs
5P2hDhSFn/moYJdA5gHwJHPUD45XxyibWl7mwEd97yxSurMS8HmqyH4dwMArUg+vqTOhH6RH6Wmc
zxfdrG+RdN6K2XXGeSNL5pHXf3Xj8fpgX2UBquUQcrT9D6kkupKVyxT4ZSQRHGVbRF9X0HXOQvFh
G/sjOmQ/YQN/+2GPDXlwkutqONPBpJ6Xy+HnYmZY0EpoF3rIF8KfQ/5nco5kDG8t15dvKdbai0C1
s6HeNTVvWWVCcjA6jfT0yAX1quL2nKTT12dj4LWIU93+GImFno+NQhKWt+UV8iFfUVzeSoxFNwCp
Xv18MPuztkvQuSqvZF0/Nr7Ilg/3C+V40QPjbkKjfX/8Rjd6FTR+4JsDImnN5dLl/txm27RwdnYQ
n85hfJoYzs3oZNs6tz9GbXekEflc33z1CJS2gJqKHtAhz8IJZjvUhhxObU7ve0m+oCG2q+gEKLL9
ESqQX8Yo3vXjSgu1U12Bv2ir8amNzEGvwPyDjxcafB82Hkthlzn9WQqfb5DT7VCNrtGXV+9vSLHf
Xj8v30wEmWzLg09WN1Vh6lHJJ5vN867l9pXg+atAnEbnVmrbM0ok5wWCUO8P+9bJRiKjAdgga3zl
3psHFhtuLFiNxfjoNPlVVQ6rxoxu3h/mOSQ6fD2KjaSlKCVwLRysCBxulaDpKOWk8h3l9atCR8Mm
h2FTdeVaTgz0FfVTIRMsp9JOHDFJifzjLO2gK+/GIruuimVDudaVYlxKrfDaTMdVjrwUTrmE5LCG
ZfwWkS1cS2W2dar6EgKXj/0IJiC5L0/aqaxg+y3fzUa0ef/d8AN+49uRpFBcE1Ic9IL2l/uCelkq
dRZCy4pzF1n5lToNZ4A2z80WreDA9GljI+mpDVjOdSeTWYVulz5QGFg5eXKaaDrtwvjLNI1UoINV
RXt0nC5rlh+Ufa+a6YQEQj5sjtwgGVdWk28La0C9UOOENLfLktwgqLodkD1dUgnRhN5rlXmDcMcW
C7HVpAG8b8MNym0ufLWVmEkZUlygcrK2bIh2fLTacTXVxrYRgl38eeSMF0ZdXwb519qaQCK2JwlQ
kVmV1v0U3cwjfGHyQj8o8x7NhASuYr5zrGEVtIbn1MkXmD4rMaCel1fs8l0/h9j66heohPqdmX2p
5+4st+zvoyat23ba4DfuzVFyukzqKZRlN1gWHwTbVsAXDLl5gChwivjc1RCHuSdFzSWFsXM7nDeD
GW2MMT8rgXVbYXC7OPWDVBF3V810oY5sW93+lCvxDcy/y7jODJRl07thRpi0KbKrxNG3jo7aRRit
MLi8tG0JtED83YbtxmW0KcN4lVXDKrbUz3HCFzXtT4m4Fwx6bLOz6izPROnW2BjaedrYYDiDlThI
SvMpYm7FuSvmuporgJsrvf5KdRX2U8Efacb3KdS3aMRi37VMW+wcbhD33DVB5ueLdSuN41kWS+um
kHbid+H/vAmX9tJJo1MLBXHsa3bTEJ7mI8KVljFvekm/g9+zGsLotAVsKljSubR8DDREvwwWnrSc
0Oo971BZk3SYo860KVRnlxTmtpaca3HqSLG8CRXt3M6iDTztVZ0YmJtDwuujGzwUaTRWTuFR9Xqc
c+Rk7UH8162kgmuzBXGbObf0PD7SVl9NHa5dg8wCGZV8l9So//eGi5DlKlfak7Y2oRcjQIuCjNSN
6yJNTk0jXI3WcKahUYfwr18F3UmGiBrlIr/tmFj4fXHY3wQgcO26uaTxvir12dfQ2QxrVKZHfiZk
EVpj54H2/tYWeQp3dIRF1pygcHkqPnWU8c/gDlJb+iQN3cmojytIuVs5HPDZDDdtKa31cEL507Ld
FopcMfQn3RjeEByfpvMCyid4XgMg/E+BJT/NKXZTKqoI0eIjl3lrAmfQM24XLlZTvbOVHk2H5NSA
DI/w8KYRn0bkUk38pQW0oefgglknQ55v0S78mKvTkRPqrUMe3B7FCxmNIfrwB+dTU5uZDWLB1+zm
0rI78CTTpjeOmW2qoqJ3eMiTEpMbE8GCuDgIbZJAz6oaQXqY0elTxC5uzBBuZXmVGbPfKvppPOfb
voAYMZf9qpaKq7QI78WdKhvB52hgJbXUxUy7+4x18S6QDS+ZZv/94/p1aYkwE7gQhBbMBeidH4SZ
HZpFBXK7lPCU2aBWjqbr7CzfRkPfJqp2OvH/kqOcwg5/XDT1HKb4xkoAjYTlsZrl62qLeBSk5J8D
JRg0Io56EQuqRjZmWkbXYR6jm7iz7/RiecQ6d9NRqTMtcmCtOyvG+gGnUq+2OCwQ2nh/Ot5cGy8e
4WA28HKQ8pZasm9o04VVh7DSy+ohaa2798d5a3HArtOBgcBEZY0cLMIhq2MJ+WbRYfm/7H3ZjtxK
kuWv1OPMAwXudL400M4lIhhrZuT+QuQicd93/tN8xfzYHE9JpQimUgFxUEAXulFVuCrlTafT6WZu
bnbsnPgx5+UtWpvRna8s61F/t5G0dS1NG5AwD41C8h+Gci/rnC3BC+luueL41i51fZOVgZM0MFu/
uZCw/l3YjPMbFRXUNnT8YbIWqgdhPq1kRZXMQyqltfwSjgcIvzDqqBq3NiOFaDj9lvOQiII8D/3z
Gv3m/odUJwjtcXoAXj/VFuFCDazlPa8DuPHUV75FXPE1QBwUp5euf7+596AWCKQehIUQlk3Tq1wu
a1kUg3pPDFdJI1lqKJohco2QyltIuQyP/L2L9dOLFursH50Da/yCoinu/SB8mixurJZ9Ugd4JMhp
rAgHR6OghFQC/opAtxRARa8VQDPih+zWyVgxGomAhrOLlmxHDLiUyQXS6VJnDXJrJ6O4VIZ4qarx
BpSbTjWWq6r2HpD+AhsCv2gSxjDfWqGamD1+J+lbS0MUVHreFjIqmyTg7pBCO/aRb4VFtReG0GiJ
vgkiHH6+4tRlawSe4kRV4FQJAI1leAUiYaoh3VmoIXKf6RMYCO74uNiUmDT7/bpv7QFZ8TqXloAA
Omi9pMjZWZ2MM673H1g0Bj5rsDE0a6XwrTyuV23qbfswNISm3suDa7WIAodRdgTQdxBcs5mVNDp+
XpV7Hh5Tj+UlC5a6rjGayHvwZDAIA8ELOS8HMIJvLYmWIFO+lZv+GlTLhybtwc4WtraaI0QMqpWA
OJhFWhoO27ptcbrFS9fnLJ/nrknkLRTBW+C0c+Shf5XFej16/Y7576GUQZX7FBTu9ZjHFiLedaVH
OKNzkDcgFHFbspFCbxX3W9VPn4TGW7jgdioy946vEIKrZIM0hDG0QMLhO7hjbVQ5doEeXHmIPgtE
vVqGfvRa30Arhcal73QSenuwhm1d7PnEAwclYHKivmC/F4wIDHGi8r2ybHtpy+n4X8cduyL41mP9
srBZJ+SmbAfc9BRD1hu75tHkjwNfjFCQcaOrCNAOQFauR023yhrxUxybHT8sWCAjh/odgcwyVV1p
W3E9usa1Wxf3EVev91o67NqgXYP+29RCfFPsNU9vKR8lG0UFLUGyHyF9FpYIuqsnQCYN4KsOLGdE
XIRVSrcQcsnpknaVD6BYwClUy1AcDaKrcQBne9atU1xOMyW6SnFhDXXwoHAg8vfwy34bIkjO/SPL
hbA9ovbgMIGbaju4J+xBdsSCZ2s1aGDIqMaFzCfYr52ly/VKhXetXexPNDqCB3xR+orBvg34gi01
UUEZxR21DAvE4doJJKnSR0uhRCTX3cCkb//s7D4efgxDwIqVgAWiYvehPiiAERbvjvqgxx3ZfUCU
m/WIqJJtgzSUl0HkHTXgmgN5WFQuwkBJv3At/eBwMQUkLQH4gmQgHOEk/ZPxBV/yUo9qB0j1oKWC
Tn8Z7WXxckh+9Bz/wQGyA+4sOmLJGOAgQTDMsAbT9wXZFZemEHGASFnocOCmQj2vLmlQ+dcaP5rS
iDC+kqMrTvEtdL8twkK4K/z+qSj8a+h6NMBLiY6bc5vW72xcZID27V5UOTBI76kGeJ3XHnyDEOJo
GlpE6hzrsI4Cpx1jMDYTFuawxcUlDXWlRRMoS2HApQClYiJ2i05tDJbsGlVEYSDTWqg5+KI62aVZ
Ei1dt1kDEuxkmrQFpZmjSMgfacE17h/XFUwHwLadrmJHARsHBkjw7ZICwf8gb7PYS80APXUgkxxB
6OrdhwTCCqo67lJhAHsbu4HG8FGSCCXQPoUXHJONXKrbrvYfUim44qLsUJdJSknvWqWCS0UOfwnl
UPhY7FXURaBTcF0K7pEHY0/acRb88Pvb11DiiVMOEouKZIiJf92IHrqc+Hgpy/ULV/pfh14FFxaR
lmqaH4jarFqYL4dUBOh6rqMQgiFc6x4zFVIrEr6AV3CbJPLuawk3QtwcISqfg7KoteAJHC9IFiCb
cVySHmoFlzr0HDggsHXEFHfgrLWBleiNyvOui5oHy40tQQQlq8kGncTHCM9EyuxKgKAjP8abgpcc
tOFsCe7TMadbzC4qIK+lVF72KOhimzkDLvuSChPFPaNRWrvOfScPOzsqvWvmZsGTdyt0IL6qG6Mt
UWiSIVv2PrgeLlElimgMJiINwGaliJe1iENxZEx4+EGD3jO0MB/FHDhFtwMVnaS/aSo6lRuirAQf
dejaL6Ql8AiEguQOBZtv6H7MKZSvfYh3gBWUi8BP1+8kMpgKJOErPn2OInIMymYnxQwvEi21Otuw
i3cIpzziIpXz9YsPbWSw33GQ5eHGwUG5/QpcXXeK6F9XIrku4JwtvUngsEhy8Cr3ll2x/TCOjB68
OFwJqDQ8mtijfq5GoAfyLDXGSZkB99p1Fslxt844C2j0FY97MpgBn1T0jLN4Oxb0gKrwmWB5c9eZ
AM7vTnRiTb2pKkQnxdjvIq1XaKZpKNsz0WaJhI962oIOEUTqDUoka3bSg/b3Quz8G88BCCdiZtRb
ET1Nc/U10lvJUPGaSfQO0REWEwcv0JPrCt2rEbITf/bMHx/HWEwR8wM7CmjitAmKD1S/l8DYBoxD
s2bxCYQoLJKmz2yn53134XG/OQjAzAF0GmviYGzak/TZQPB3qtxpZganH+OCXQaQM4hGHrRCtREI
0RM/+MeORJvAT9CH2Ri9Hl69v/O/oCr4/8PFwqbzX41mhWXGPy8VgnLrOSi/npUG2W/8LA2SLyAg
Rk8I+GLxB4l9259gRfLlvcQHXmFJxHZiHYY/S4PiF/yb2Mq/egX/WRoUv4BsBf1q6EsEeBm//Del
wQ/0EOhSlBjoGP1RuNB92FrZIIZovUkguQTY872vxpnR1wC90BG0VMha9qQAFyfUX8q4uEMbCX8s
ZdldVYFK1oqOgjl4kiC2KoOdr4hIY/AAcaHrkhd82vhAaFhdLCS0UyTfrlquQx831MfGlK8ROkfq
bdN4eUw78DM+RnFKtsAoqV+5wAtj6hakWPW9GAKiEBGcdoOq2gNpB8gSJb6NhUF7e5d1kKKuhPF4
8g0P34OOU2Dl9PrHlgXZIHQqQQYa1DaT4l8Ze6OguKJgVm3hIrcpZWactrmlVJAq7r00W1UgSLIS
TkkW/yo7+zempmB3289NygC+fXw+J6Rgv/HLpNBghfYDED+gFsqK4/80Kf0LWkXx1yyG/AHyPTEp
tj9RiEdnPlDlCGV/VtvRtIsqIMhY0NCKnKP+d9V2dk8/DWOBjUVNX0B6BB2qrLfgPGc1BLwMClZ0
wINujHsDRY+/i8quztdtXvIgyBJVM1O11IbWhGqkI/84EjFcA7KpAfo3FtAC8dTCRD+cACgipG+u
AjBPGKOAZkoqd1UK1ba8Ko+e0Ja2nLo6yBzDTFsKvo4CYioYwNq2fLAakS5SrIxkuLUkgdWG6M/Z
1n6wjkAjCcLXYHwkclEWKFN0lWbxFa5qxEfEkgmAaIK4Aed31zYQjAuR9vFxL0Uqoq/d5gLf2/SK
wUwNdxwshoZ2VKzZ+XI1rP+Jr1PR5JrYQY0dUjOtescHec9IWvPvSrH/gmPs39m8lD+ZFyMGs5qq
fi6aYGJk+L2fRiaCch90KoBwoTEZorrwkD/PLekLz6Q2AFBBVzID4P86t7QvALKwWEUVgALFgffL
yMAUpjJhCTC+4DwEyOtvzq0PTaQs4AFqBil08JXJQF2f7xokp4YoTAWcW4WrGYMGTtn+2eu9epnq
ICetFOCokQorg3uAtNgNQT2KimeKMtDnISp1SDjID6AKDW131EDU6SWLMq4OQsfTuskgJKxlR9GV
+AVUg66ybjTqMByMv3f1/x1YtgBYg/bCHxw+25Hb57L+v/8nPY2jfvzezx2JbQeSH0VDAy1c+Fkk
JX0RGJwbgtOIohjK/NeOJF9Q0kGbOzoQ0ff23hHy0+3jRzy2N+RZ308R5W825G/QmJDxgZQw2l0R
NiBqON+QdZb5aIqVJSADPbDpQI2R6gq0RgMqZ/ldDXJb6mbpTZMO0H0LPdmA9F9s5Lio4R4W3tdB
0xmy6l8q5rwnqk9PI6a8g9ZeZLDRCo8/TebVxciXp0ormXnUdbSu2nSplPwavSgvQBVyFhi2nkBq
IlA/Hg85iISiVGuoHGd3w8gPKw1F4xidkmVObgWh5GkHcAeSQVugn2NgI6EUi55xBXKr5DCObmVq
nQYa4KiF6FgphbbpRXJs6GRE5wV4mQ2w2C5EEBirJAKEOh8HNMLza9yJY/N/jItxSnpBdm4kuCXg
m34eTZ0Y1z/+l10+p6/B8/8+M7PvI/w0Mzh+yD3gRsC0sd/99InjZ7aHwxoAHHRfiTgTfkZXuOaA
O5JJhOnwyei6/uX4YWbw/OgdAssGWlbBvvoX3VU4QM6CK2xnVCVFFegFNLkgjjs3s6iPKihN8hLU
iQRxmRWJbPjSyCPtE/T0ZJl+cwf4WJDDsyAIgS5AlIY1NFidP0tSRl3oQ12CtPvYLbXKSsoKJN/g
+jKkrDe8Thto2nqhUap6auY10pV9bBOw5lJUseRF/Q06qSjfRaNuErmGvGHgm3KZbrSIV+w/T5ZB
TKcLwxK1yNdCmoQRe5xPViS1hlhRkswq0+68aIzQjkXiDSH+NgMIv8/Rh1/AiFVmzVqx5PkhhVIe
qMCTivBU4cCnnTeRQAuJvERBcaMhyWDkYLlOtIKnvdJIpkjCggnomRFSnHaPUsHC8zUHyZIe/F6o
eShdSsxwJ9ZVaqRoLPJIWRgdCJlB5Z4FtiCGDuHDdamGphQEbz5xr6UCIAsXHQukcB3FzRTrf/zA
7/wAswikiHSw7aFiieZd8scjl/Vd/mOXld+yODp1Br8d5rtrwCnyBQIpssgoktFy8CskfP8JC8Vw
PCMX9R4s/nAMnEjwSyzLybAE39n+ft67kLbFuQ1FRRQ9QQoigKDkLzwDs/xfBx3oN9X3keCEwLsG
G2BX+hOoADiCCARaC/++ccB1F1MISVy4qUx41z4+YpIVqAWphvI2HmECavvcPsT7VsOTOjO9RJJy
7uY+PGl6h4w1VJ91gidlVrk8xN8Dz09LLb9/kXeOErRqocQ9iZ69lImI+p1/D3Y+aFftxnvX5m/y
3SWWuHfCkw8f5eRBzGudfBRZ6CGeK/b+fQqf6VsJdMPtEuS1L769ainKJE7t5Gv30JghbVaDWe4k
1F6pahI7WuGebIPuXtC+u4TPX/+3q3syK/bzk1nFIepBI/Qs70uyRJU1WtrZV91C/dPqzPK5v2uf
epmqwqVVP08q/fioJ4+dnF1+6YpyoeGxvCOY5U2/GjdhSMHwftuuBcel1aFqjRCxlONcApdMwtPv
zwYTEwuRkdcCyOn8lbmCC6HgXvv3wmvaUoKemqfMaB7RrSXflECv7SM7EOG/afTy54OJDTzdAacP
npilLpZiyQtsqw0WAxeXdLx7zZZ/fsgkQ/7x9SaWWUGZFoF569+rJUVbbP7IQxQ5QVMeeyCaawGB
DTgDWjF/fq7EkhMf3w6pRnTnAED2Pq+TnYSOv5AA0+rfy4lVplVte94wWh3Rc5rjmox8jYS+Y029
SpQwhnj1SgL9J01KtV5rAhcbTaAVkLRtSoP3+2wbC/JOryMwtffaMeTKJ44xZiQktBLo8qBdluER
uW/ZoPlLLdN0KkAz1+4lNKym1f04jJUljPkPttzP7eU8tvi5ur/ecuIuUsHXoLst+vfigtvXB+Ax
rgND2Hm0vRtehEeoq1wCGrER/7SuE7+RIuXUtuIIqeejDClk1GqpbCWWR8kejXTkgYiXvuSld5z4
BHeIy7YsBP++sJLnYulaAzEaq7fjDVrLKgNtwe0BKr1mYkEXZTCk2GToZHRTRsvApx24j5b+Il5V
y3iB/x/tOVNcX+qy+Z0Dec9Io8VSYlw+50Y8EsiLpzXmWG7Gtb5DZu4CCOn9Njhdd8YmgNhfAR/e
FG831FkhyWUQ3INcy1AXoBrZRtfZdflW53SkhcFZr2iaLW7J47iGlPS+vhcABLOCp3o9NNua2Opq
OIhH5Fhobgz3nulafUhdj2orzhaO/QGBJ3hWvqKx4hFNAm+lbEaCdYWmmkPzFh1cGtJuPdCcAlji
HZ47eglR+E7B+qc3nOzl2C8EHmI3/r1CG8tfQXN+z9HRBu9VTIGotrprXqaR4x/JSqYFaHsNl4pm
YssvKi0N/wlazPhncQQamgIHd+mMYI7qT9ObfOJhGMZUFlz/HvCGzeDwvlHdAd+1aJd1ZiJvS+pF
7wgOvwEs5qBvwFb0Z4+m/M4OTnfAxA5Q5Oj4Fqzd9xHNN7LjP4Lde5kZ5bo7RMaNtgxN6F2bkXFf
OpUJfQlsisIpjNqptr5drvur9OXw/NpfxVZgx0ZoPKC0bkqPJMFq+T0Nt9m9eF2tkWfLt926uWDG
E5qK766KACyDOJQxYjBukNOj3RcjECtAMuO+NmszXZWiqS70V8UWzNQObc2CT84t9ThazT54q436
1jO//XkFJ/DZH1NAWItWO0TKmMr5FETf4waihsF9cCfeiV+5a/lN9WntpIkFOJQM2INEu+TCi0+g
mR+fOgkuxsqLFClNgvvQzvfKkqOHalMvABFbXzKhi4+axBJlruVgCsKjol1a02QLj+DawSq13B0c
56VOd/G3O/JkPScRRCHp4G3I0uBeXrhOb0LBbOcatdlv0NFscLv+hbOGR34FLgezpN2qOkYmmnHv
L3zV3xrmySwmEYY2JPGoJXhpGOWiW+TLcRG/+Hv/Rd95jmKhT2fbQspv6+54+M7Fn58+adb68XWR
+oQaJ252IGk631NpnPZC4mINUDw1YzPcg7VtHZu+yRmBkX/rHguzMV2aO+LaM8va3BKD9y5sMY2V
yD46J4YIY3U0aJJOK1uN7oGqC2vwsHpJaEAfjtuXOzvYFTQ1seMqAw2R9GW1fdHouqKITszEsERq
OYuc+vSwko3E2IsGbyROQh/UxRMkOuxkcQMf4tvXVmQsN75pg30Q460Oloz3a+nLnWcfE7pH0Rm/
aa8NdFeYFZXo1sMjKvp0tdXsdbZ4uorofsTvKtTWqGLKC55egfFg09vbfWt2VmW4phFTYzGYh6/2
4fH61Rr2JKSiNdoB3e55Q6GikdF1a6rOfitbTze+IdFvEd50e/dkFvTmrsCfX0tzMPbbkcqrhC4z
ehNTPJ8KtkQfbHcFFaX3BRBs1fBNjAo9P7jJr/snDZO7ysyEHncDfds+jXgFc82Z1vWelnQDkgyq
rEz7yrnLaEe3eJ83oN/s2+WbZxNMDuliurxtDNd4e3Ctuyd3FdDMOCg4vmLjiD4OIzP2WEu2O/r1
C74H+mtognfODI6uFHq1PZqtuV3V9GbR06dh8bQ23kBDib966vFSvDHCa+IsB5u+WS32T7ipIebS
DTsxFiPeMNrW9FrFVx0OKkZJDNmE3dkYv6aWTMGNx/7waimWtSDU6B3JMI6Ws1NptFgd7J4+Lm8x
VclYtMaqogckx7FvN/e74zo2dvSwGbGdN0sHNApGYVrOxrGuN4Q6uvlQ0PWyocfSWinWBg8xEGlR
A8S89NszMSsDEemI9Vk8ylTGjjsAu+sQCve+begupdZSQSyR4VM0xu4o0qXl07fRVrCgkvPqm4vO
5hzJoaL9THe36H258egTaEcXKhbOusY/cup47NuF9E6nmgnNOQMsNXTzVTMsJ1+4a8sRDDazr5lh
myD7NFtD3e82eBDmaeTGdh+Y1jfLdBZfWaBj7d62jeEArEVv4dCQWT9YqbX4OhrhsrC2jXM1GNvW
bO3WFOzaXEZ0uQVJrSE6d7DuAdtqu79pTXswBqs0b++2e4U+LDVYRGuSBb+wlrWp0bvt+gozj0xE
ZFZuQHyQrhtrfxeZNDO/SfT48IadzMxIo98S01re3hnWwRmwAXeLRyxfQr/dLR86itUdkNp73kDx
gO4ePeNxsHvLseorkKfQ0WotbpGZPg3XLsXZjv8soE9HPXuJxc4dn3omRmXjNQZ6KUyOTejWusXs
astxjePVw0tH171ZYUE0CsuzIfe7urnj8cXUBcESXmlmfMvTeJnvSic1nOrCLfKdEvhD8HXi3yYJ
X5EjaiAX8G8a3MsDt34YzZdthV1zhy8Fg135xlY2RCx9ZrzcLGorWb0ibVCs7gndsNgViHpbMo7z
okI0DuEijdQudGbO3X8egieH41DM5J10xVseiJsX+coDPvEY2jUSUN1eXRJwSFmSkWLD/fn0eW+r
+LAuJ4+fnMC6r/uqnFYsJhSvnrJdv9LgBxeBJe3cpbpX7dyJ9sWFr8EGnT4UpKXg4EdBDQzGk3fm
/ShoidQF9xXURy1fcQ86RCYoJxTPKfooIIWcZwa4TbRLWT52ln54MBKWDMfBmo3F88VOEpJ1AocH
d9a44r+Rb/Jj9yA+4EaSb7UDEtXfQ+6/giT8J+rxjMsShVDalF+fm39k3/5xrJ9r6HcFrx/UyE5R
cv/xbyRZxkLJzytV/8k4AOsgfT5NSLNf+VGaUqQvIHSDcj1UwADUOUlAc5r0BYwNjNsWaAAN5BD4
aP/MQAtfUMaSgTwAIojBgrDTfpSAOQX0HAqY2lCaAkAXXNl/VQQ+j484RicKCSh9ClyXiwb0yS5k
ob24uQdu/cVt7k4W4vB9953i0T4ZeYo0jRUI56KzNLaQgqchCksjWmjnDT0x6mAcarnopcgadO3A
S9whFqRLJKufTXtiu3mjiakbQS2Z7yTw2StibyDBoprzZj656kCwXKtiSKhbQgsZK7R9BD8ocD7N
eH0278nVLQt5tFMS6CmOfdo6gCk2ZhwNl1hMPhud/f1JslB0y7FLtSwG8VipGYEMJjSVk+/nLcrk
hoC0stahDheh1yZSlx6EzTo+Ita8wScucSQVzkWNjy2pKpDNGTdB6V1w958tyuTMVdK+JzVfx1as
L/QKLnKm5UzuKvhseY4UAaQxvUrcVUravEphwPffnfff7hSm83H6LV3SaiQMmtgCveSqLoebSLnE
YP3JikwJwbWiA7NbDDHlEISJa7RpCVuXcBd4XT4bfGKZSq3JDTThIssXX4vcM1TvUo/mZyNPrVJV
3V6DJq0VhylkrkiMknByiWjus8Enhhm0VVTJYEu0ghycC2LrLZW85+1Zu/s9JXZil+DzzPJKQPm6
HIb4dSwTb1WFor6aN/rEMGUIsvQQo0Rx/GHMDSmf576ViUm6YJQaoL0dWx3UpoE3KkKoIgnz7H2K
fEglsBhqKXYJyM3QENqJUM3o5858YpltJNR5EZQQtdU8qNv3gQtR4aaYt9xT5Lafxu7ooRXCInoM
hwJxWjBt/SBu/lurn5LKjkkydl41xqhkBQna1FTcp7S6njn1iW2qYtMkY4bR83BTNTdZfiGy/cR4
5IllyqKcArQBUblAbLeJG4cg9sgv0Al9NvbEMFVp9Hl9BK8vUAGrLEqSZz9TpAtlic8GZ39/YpiF
SsB80kkhepTV6KlU+epdeTidZ/dThZgx4YMikNUQnCyBPXYZ6LsE7hK1xGdzn9hnnA2N4PFYGDGO
M9NVUjQXqyBDmeVUpmRIoSADMh2CvAlk05SHyJ7Yvs0beWKdUA4qQj+oQ6tqZFDYNPKb5P6dsNM/
4+T3DviT75nWY8jFPgnQZcab0HF78gU0jM+a93ujy8nYAkSFilEqQgsgKZkGZbVMtCQ35w0+scy6
1eqhLDHxCH3fIKIMaRxGV/PGnlhnS0C2ISqYeIhheSm9rZLkMG/oiXGmPVM2STF0CQHXVS1pDl/2
2jzrkSbGGQE/IZcVBk/Ap6soZinPnPXkwOwruSoTnGfWEHeGL8J5q1p4SarnE7N8L+ifbJMKqhQD
r/rYJgWooyC7KVvQxrydt96TWDZ2uTyNmgQk7GEsxwtX0AflUctAOz4vepuKYAMVhBbWOg4tH7AV
wt37pTTva06ViwaNa3oX6oVWxg1O7eUCYIHjzaxlYbDRUzeeK37YtNqINtake+G4ZuMqeTHPEU6l
MDNea6BID2gRhBbV65Dvb2XFE/+KkfCf/uq9CeFks7hpEQSS3gSWJ/jblKtx7+G7at6pzIhBT1dF
F2uOl4MEJBfd19JbkXTeheq9nHYy6Ury46L1MK7b8YAtcCZkaOZtvw9VqDrGlVIAP0eXWh1a9HTg
iOZtkclpKXqyEA4FOLH4gKAgkaaPuNBeymN+YvNT9jk3jzDtGqQBQR2lFuEqHS375bwA6B1EfLLc
KYc8VQBVNysPHiF4Z/k+Py8cZO2hpxuE49HFD/kpH7uvJ7TMQbujckI2b29PBVX5kFfyjmB014PM
keRfiXV2CVTzyYJPaXrqsvO4hoNR9t4zDmV0PoDUZd5OeadtPVnvmARC1yRsp8RiZoHD867ydDLP
dt5RdCeDd22QiCIoyCwNNH+hshCzmaHPFLoDLjHcHUCtCLupofjHd7RRo0uV+c/We3JiopNYrv0W
652QgoeaQSYans51M/fhxDbRLcWFAyf6lji0wLB3ALznwH4vZln+O9jgZMmVtm3anmB0sNDt4qj7
Wowg8p839iSWDd3SbUUfrrDkQOgCsAYAGJU77+RhXXCn5il7pGsLX/WhuCKG0A/ga+jYF/4s80TF
/3z0Wle9uk5qmFDuNgs3GgrGc3qppP/Jhpnq/oml13j8gIUhHFji84OaP8xa8akgTZmQsfY8zbek
gAMaotPbq7YjZObok1CZ68Q8jHzwfbnDiH4ll3pkXhA+Va0Ao1DaRQVGDosQRE7LeLyE6P5sqdnf
n+zvcnD1rtAxcsJl4OaXXvoG+bF5qz2xe7TbDDHHTs2oKwXTh8680fTJ947Zv8118JMdCJ5CKc6y
CobZ6GCqGVGKBjnvzJlPImW/itXE58DwldUbEJIn7bygip9YvCZmTQ3VTTA4ZcMmj+PteIn74/ff
ER0L59+RL8nYEx0GCZwgMI/VrPABzRPnw6Zy11R+BQopxD0rFSzjkuubc3YHuq/Oh9aLGgom0AGx
pFEFB+pWGoILMN3P1mJih/Eg8V0v4zAr/DC8BvftLWsomOn5JnExRPY8sMjgE2axfCzJFg2+s9wH
SoLnC9LLklaXMo5JebjxGiv1Z206iHGfjyvEMleWjNAVpNWvgzDScZTmBcasa/rMfaCXNKr4nm27
jCutUWT815B/mLdDJtYiJRo0ZYsUg3tp/qyRXNj4yshVs4wcvUnnc491tWxDHcM3xUho6/cLtMFK
8+Y+1QeEhDAPeS3Er0pUFvejmzWqLWmN0s/b46yb6tRvezx4tkMvR+wQh9BBBnKVDMtZyz5tFc5a
zYdqG3Z4kghLPx5SI0ggTDRv8In5ZIXaamXHzCdZaPKwH/ofFAp/eSBAUu18RYZQUgLIasGfpARE
9WOxADNcOCv/gP6188GjJAorVYIfHGoxH2zNG4eKamEDJppZ68Ia0k+/Jw+nUvRjrtp10zdXClf0
y9jX+lk5K0BHzkcP4BQ0RU5Vu2uIaoCuizwkctPMOorRAns+epmMfh81sWqnoOtZcpEvHdqirmfF
PqC7OR8doFa9FutQtbNIZDJ0ERC9osLNtCPxfPSSTwbcjvFhS04e11HcvIWFKF/P+qhk4h2bfIRE
WMfDows3ilZRoZ+HMUDv4vm0GzcWO7RB4tLjAwwpuZWh6gk/by9OlZu0IgNIvcfgcZct/WA7csGs
2xTat8+nHROxRgoZx0VEqkNMOIBQ/UEzZ632lKBYYy3XbtpoVqvX7abh+XRToIZnzRt9YkIqVOGj
pB5VOwAtqFm2croauuJHO/DfOi9tYkJRKqCdqqxV22vzZKGX9bhya+8STpuZyi/o2M9EIQB658uu
aXndC3WAE8jtWvR7eYPlq2E/c2WmvpEj49DppWpHetUsS1BT2T3SK/MO0qkOCA+ZXb1MC9UmTZ7s
dAWqEPEQ1jPnPrHQVHGDwXU91fYjNKArEkQIOF+4tN3Z3vjduk+sNEWAkSrobLSTMAtfodQxHsJK
GmlWFKEt5IE60wFPIhk18vs6B1eOrbmlsEbUhC6gwHPn2RXaoM+Opmzwxb4bMryFrqZXhVxIKwj7
RfOcjTrZPVzKSQVEttkaNYCI5moxbnlIBM48PSb+na9cmRs4DE9EIbMLjgD0j1bsmZOfbB9NGEAV
G+DU7gr/quCgsJG3pJt391InuyeWkDkMPRyrUZAEjlQp/dLl1ZkBxxQhBHakRE892JUi98WNkqXi
Nz8LtHkLMwUJBa0XFD30O8HI1UCzkteyZYOob96hPdVD0PlK0jJmtQkZarvvMvS+qeMlPdZPvOWU
wyOB/Gvid65ie03jL3oSy1ZL+Gg16xxRJp5eBl4vLGV4+jqMRJAOSrVVycnMDTnFCgUdEvKNz2Hu
StGbNQ9hlUZV5oHWwLl87gnUqCiqUEuwZ5RWXCIsIMYoDtG8GHsKGerHQq1Iw8OYQBG69xXPM0dJ
uNSv9dlXnZgqxGUJgE4QeCy79LrgFNlpUlmdd2Wadh41UZTmInjhbL7O3qIq11dSHV7qIv9k5lPI
kJdAy4UfiWI3saKanhQ1C5/j5mFhPwhRS00RjJHag7sy5f2nQo6lRajlwaySHLDP5zsmksNSihNJ
tYWacIvElTWHGyS0u88ypil0KPU5PQ/lCneDohkMl0gDjbU+mWeq8sRUXbWGVnCqK7YYJmgKSwfV
IGPozouF3xlzTjKvrZvnoSTCVOUIMgYugKamkBP9UuflZ7tmYqtEa+S+lbAlS5S21yH4hwweGgrz
orJpI7YY63XSR7CmIhBVyidRYHPEv6RDxxb4N3HTFD5EQjHIEkVU7cavKtpXRbWOlL5dRVlBzHk7
Z3K49iCdHN0crgwMysMDRGTKKz3Rh+DCxvzkDaZQogD9IqjM4w1KPUt3UIRKDSSxsPkLDXILs15h
Cinyc5Vg06iKLeW9utJ9znvAMd69zht9YrlpG6QC/qvYKmmCZS4E2qJCb/+85Zcmt6lECwMRNO2K
PY4kXPSlnNh6q7rzTpL3JvsT0xI9TBzHnmITL9BwGXG1BXAB8bwM8BRZFCtRg4sOts7/4+zMliTl
uat9Kw6f4wAxSETY/wE519g19nBC9FAtQCAJJCTE1f+r2v7CX6ffN9rOw46uJEnQsLX32utpwPTe
ZYa0O4i5yWUzKz2btzkwHiNoEvk+FI3fSfjxbVIxlhdenfy+HsNSrSnMipNgZPhwVO1UV2uu18uC
7XPkdfPex0Lbnu5DjrUSakV2hFvaZaUqGOL+fu+JrT2clxH1xXbQPxZtYNfOZXi+aLyfK4xsLmqX
aER9NiVkRyJfAqbX0ssi1nONkYtHLHwRou3OOsDOoo5Ob5orcpkCEA3Qvz+bhRaTzwOub0IgWcVW
Sg+1y6IL15pzqdESaSFh1J/vIcewH1ls2pu1V+4P4dP7Xf7Fen+uNYKK1rXF+6g0qXB806NGtilL
Vd4PaZtua2HWakYxkV82Cc4lSA4Vio5QQfcpCrZbk036Di113YfLBtLZBMahbWWyRqKI9+NYkS5r
NrDwy3aXXf1sAheLL5ZYI0gOECS8YFefwLFas6fLrn4WJOcYMAHu6ngRsXfXqPvZ/TrZy+SB7FyL
hOrRJBaeF/sCCplkIydl4GvSTml9WaXrXJKUoCzecyw9+3Eg6+vM6uznVLILk+jnkiQhU+8cXL/3
3i3Lk4MPyn1meP+HOfA38dq5KGkgigiKDt+9IYn9AFhosqFDry7bEc9lSQA2R00kDd2X1qv6VLNE
PVkM1D/R6P7u7s9C5QjdXTomcEPLp7msajTA7aOAeOeiYXmuTurGbGaZViVIo116N/RDfFMaQT9d
dvWzCZuJnMmmYeWeGTTURTMtX/ik/WW5uXMLLhOjJTKZ03JPs7F750UNFdeLu2yxOZcnyVqtM4uK
EjbRMKwFJmf43vBUvV32ZM523ICeg9LNBM+9iMIrBGF2qDqINx8vuvy5RKmgjShbGsp9JMhot/na
F2JT1mW4LIF2LiPKYwk7X6bqPVyLEmCPbFnF8ZRethKfa4lAUPKWSFnv+xy+Z+M7hFzlnb0sQH73
0P3neiCQZ6WCeX8JyJCNqnmIo6O2/Z/4WX8zXc/1RK0BHQzdyvV7PbC/BqgpBbiX2cuma/z+rf8U
fg89WtY46OH7RiM2ho1XemflnF2mDmPx2Xxtm7ocWOPq/ajieBelUfd1kIP9dtmgPNtgp9QEPhMZ
7VsPOWHhOrLPHepgl139bIOlS6lqJCyifVMOyUuRgmCnfWN+XHb1s/m6agGKhAVpqh7CspuB7D54
GyUXvVa4iZ+9VhlNnSn7es9N34PUFMQHmor0+yX3jsaP368eFiWW92LPHkBVctsk0fiMI/qfrEX/
esDTc7HRGjeDLeYQ7R0YXp9AlxJXNaBtFyWKYMr8+71nFCaiYtb1Xq4r2Xvd3bX1oC7KE4H++/vF
68EnowFHZk/zSO+SsNTAu4FQfNljP5urtQM4LRIOxGSX6x00/93BE6DGLrv62VQFoWDm+ZpHeyuB
rDmNwAs/pXWhL1uD6bkMlQ8WFTsOBHlCRQrBh/c62ZC5jS+aUPA2/P3ZdzRlyZjh/ofYFlukkOuP
ada2F06os+kqcrA9TYOlZg7TeN2E0J3Arf7Toepvhvy5vAn7NKGB5ViFw9yfCPrlXkXhhz+dCN/H
9v88s+EY//uj0RontaB8tGfNnPNNPS/xAV1u816MsEapCjBk1s1Fo+hc6wSxMeuHbIn2wVBfKZ4S
NBgpc+HVzyZvq4q4b/mKJTld0qs441kF6Gh/UfgHKtDvj6mFlqqMBg4quc99dhWnefGikBiZ9pc9
m7P525Qq2IXF48HOSb2H9bQ/dtpcuDqcy55sRDI1UGUOSvB+OwcnZLWqdv152c2f7bXZnDdtgub2
Ay2XaWub3GyHRnSXLW3n6puuCVHRkiE6ZDOiy0b1/jB2+WWdXf8Do1Q3ZVRHaV4f8gCCIM75UfGW
gUF0UcKInmtwYjQdNEZYfhQkiuHeL1EWL8S0XDjqz5U4zoxK1aA3H6nO4soRN99YLfhlo/JcirOC
j9WCeDIdzWzBN9Y91zATaYbLWqNhkPP7rBKzTAcxs/HoRT5tNMNblfAruWzgnItxRngvxbUAGkF3
cP2AfkA/iNT6i9LH9FyMo8TsMS6X6NiO+mPwuXzrqTefL5pR9GzDnZjr/NAO+uTSrP+SJ53+oa38
k3iz+FW3+4tV/1yNI+aYhIzM+gT0bcqvc2SL6uRALfyA5U0gDeDqaPAxHZgpTNHsFlCXiB1Aag/1
mydp/F6gk90EC+LYKD0DVh+tkb2NMgoU6yYSIaV7WkRN922UPgwVJfESUrDch4JcNWoWegCErC7B
X21dKr5FS6rRF7ZmhU8+0/ePwBI5bcf1EVzlqb8Cf6wdbmlDO3mVc6b551nOAE9VWplleorHce71
RgRrs67Cj6j5t4j4hNeViInqfoBIbUFXWsp54cBHN350VQZ+GgadClN9r5KsW24Gu6zFtDGJY3ab
ZIOoH7WDScWtQt0WPIoOmtHukY7gV7jKLzxe6DbokE+v/TT1zQFdAVKfSgY2a8WtG5zaurjvB/z+
Zl7H0zplJWT9cdSMn4juU3n3Tl8b242fssLeqNKRcQBRfGHsx5DpZLyjTT7GnwbbOxJvXTK0OH0p
WNnQaSPhAMvxYy0TAbxcXHMct2ZkWfJt7eO8AbWQjV0Lf+R0qWEWCs0yoaoqCULFCamdGpxBXvta
3XVB2vxh4rnBFRgc4AhMIGErngeQNbAV3XdGiu6uJKvrjyXOJho/qM5U2FuT4Ny5Mtb2D6BdaQ8L
42xR66HJQ25uzZz2Yw9LdOgMngCHJ7bfWOAmOWhwy8r1sQExKfo8pDYYWbVQt1FQ5pZBLgo5kCX3
IAkx7c28ha4unYBsm4eQpteh6x3SajG4yWtVL5Lm3QGuUj03m3E1UY5iiGR1AfNwOPfqry413r/M
LWHNy1jno5vgDAC/mxYkJLLALCFKedqcilnlxZfWkL77aWMarfC849FKZOWKCB/bFIB+L8duwa9K
DmGoTR9VHdwRkrhKJMX37mQJuRbmhFcz+xkb3qRd1XZjjd7Ekc0y+hStds5BcmnWdP0OjEWIfoAx
Afgd+hws7Ek7XQ67VPtxkdcyiPcJRkcQfnfoJ1flsm2kcuVynbUqTaZ9FwMFLHdR2Vj4v+dz2tQS
dL128G8E+Yb5kQ08tGZrla2LjZj552KZFN11xrKxAnIbw3waaWu/JwbP6MfYGaI5Ht6QhCsZy4He
oIndkEc2ot6ZVDg39g9DUbRXPhExjPLKPvuhvAN3GBZf63eyGhBXskBh+5Pw9TkTiec/ODgB2YHT
sqFgDqZLM9a3S6+suPFWhMwDI5vVpeCf5gaDStxma1OS9gpuNgvQVV6UU/PRYHXIAKnoABdutqQu
vLrq393bAYpRHQcvJutD4T8WEQCDb0s0Of1SmDKiHfjISCLH1Zxmdn1o4HkNuE6PnSGRm95T0QEz
PELyNVYqRplR7x3q+BM50tjB4eqAVsfC1NUA16HxJ9q3NFDWHI4sVkNCDmMWBmR8YMRVdO668XMr
LdQL+wXBXF9u4CAkAAA3YMXxslqjbAQvIA6wuPoEU+lQPk5E+uJzGiILHnbphinDvXnns5+9nVL1
0DaGjZ8WNQCWWGVLpue7Ou7I8tVz1/Wwaguxbg99nbsJDlSjhlNUFc/gMCZ7zwsKmYAIUyrIjXBJ
7JKqz+SYuu3E6hQ6gp5EJvm0zD7EO5qJIvs5RziEwV1e8VL1eyqQ6N+DQGmmu9F1s1QgHSwOdqYo
hNCnBs4M8Te81hmscbawvB0qbA2+/DBLSyjUVgqaFHyGysV/61I1gfNMuyUGKyHiciHzQYzaRiMc
hXTB74smjcYtsfkan+I2s9gvaOEYvBhHX/8IonfNg6C9n+9VPebkgGfDs+89y4YEPYAsZ/wFG/3c
wa4S1C/uqsYM0p/YmK3jAl018/AqRn0INfCNzZwkfkPnfuYvWZkoe4wnYvwn0/tMwhU2bxvhd71d
Rus32i+xe5hHrDO3pmv6d2OeuE02CcJJseX9WsJ33CiVPNAms3Ml+9ASWNNnfuk/RvVcrOoBsX3X
wzoafIdOXweqV7rzidHLNSp9UR5XhEgDA3Y9JFmoauTGwN8eYhWGb3m/ZC14HWXjkZxsxinTwJg0
cAQScGfgzX1H5wlLdl0v2VeYj/Vy2K6us4mv0HszacDYCa7x0TBamvtBiE7JQxN3jWAHCbwni3cJ
T6L2migZm3DvmRNEbkoTCF9v03XFu6rGxPYTBAQ2xHW8VSQawNqWBV6u3Iz6/XBd2TWN9IO2zGDa
oXcykHG3eiT5ZGWnnEt234+ef64jlSMkWCZLlrcEv32tK9BUO/cj876EKG0xiQQwPgKE/pgR5tMN
j+LajxW8BD17jOcEvQO8NK0rq7wPONL/bOvVhXGvUTkqX7ACxqStXNaW0T4mxTwDMVBoJ7pKyoaE
b2Fc9XRdExHiq26kq3+W/WrcbRYHZeONHUWbp4gtViwC8KfHfFybl8UbDJANMZYm0ybNU9sqoDbI
sLxiVe+iLzMNlPCqIwN0ChxAr+atK3s5PU9sThU/ZCptWLIZ+2Isb/J4ZLzYzLMSzoCtrVV7DHJp
43JbukRqB3QqVqdHH1GHJTnLxkx+SAtfzKe6XGzxsMYC4HR4lrQ5AMrEWi7NZsIzAbU94SlUHghJ
AfsTDVdoK6IJSfunUips5ZXKm9x+iRbv+BtMXzOj0Y8x+DlUDtV4sNSFhlNMFfm+Sz8mruxSYNcn
hQNMVbN5jYBKbuAhlezMKrXAfAsICPPK9VnorvPCTcUjirNp+dSuINpbvAmSjEjCFmMrkf4C8w3s
nZULfcWyOu9e+3XO5XdKWk1Clcl0ScaqLwE3/N7mHNtARdqibz/ywGtAZDiLEPsANZbX42kw4LrC
3zmFuvnV9GMbw0cb/IoID7CwFkOrDi3lh7xFHEs2LWw7O6yDLo8S9BfAA2ZGBDXhWFy1Q6/rU9PM
Bk9QhCW5QcyRsde0x9q412vybiMmV1jEfQoqFWK/jMRPosrMkNafh7VU5gG3kmORq4GzfWcPKEM+
FEPGoqqEMi+p6CBneGSXwiZgFsB7r35UdbZMp2Tpe7JfM7wfBNxOlS+WNsuEpkTDw2egQycxV6GJ
0sFWSROr7DZaMSce4tBBfFbpsVyFqlpe5H2LJba3JX5+UByUH6jH5CARkmRtJnZpaTh9MwLuaPBO
BrYSfz90KLAe8wG71Mc11JReLR1T+SeeYD35vio8sAcx2dzdN2pI3d0CYUtzBSkURbsdjs+eXVlp
Jvsz0YAB74A/pvlcuTlp1LF2aTd/Ehq2G08pRInNo/NROqtKoZU4vIrWiPGIemzjkwpgL6pepxg1
0x/rwBKZ7NLJLYWvCIqE/lmUI0FA77jX+SmMnW/pcQDCG62hbRPNQ5XUes7fkll0OfZXwYdXj0UE
zwcZuTbHM1iiGm8B83kcr5cVTvtfY4j3HgKOWvkNnaMJDch2jj8sakbzQ9pObfnStm3nhg1OSFN+
G4lSiM8E7lLdvUASguynDvPwKzcj5uRG5HWZozsoKVP0UCbZm6tVVD4EOAQsODz5KM6PMoZRzwlF
aGafVU9s8y2UE8PPx1Ivwj31sh8w2/pg5S0ID91cEd54+SldEEZWWhc0PnWa6/FmAssnPbi5FeI5
z3UziMqJQIZjrzM1YhUw6esMNZa+n2vnxMF0NorGysWSRc+NHjl5E7318wE737hUEgK6pMK2SDEq
k46YbWxdF99M2VyXr1LLPsOazXK9TdqZ6ZdFZshH4imvmARmpRZdXXOBkOwhMt4i9TyLWnY7l4+R
2DrmLH2MuFnI1eR4BsDH6vsevWBL2d+l/SpWXg0rVp/npQxLvlFymhV2G16DEV90Zr6OY98Uj/Dx
G5zY1JL2lu9YwubsEWm43Oy7xQmshB4spG6frcAKHLQZGJDT2jhutmgizvwORg2NvEHwSd0VZTwp
doOZOd93KWbo1bDKot7l2drhsEvbZLypnYjfzUhn1YrrdsgAOq3wJoU9xcHObEtw3u3vHMRX5gQS
PWqsRdOrgVcz7rA4Usnb4m7J0Yl4M8QoiWzzIuo0bhZtSLD/5myNr+upEOo7LwZmPs00GZP7pEcU
jQMcWmWKe66NmHYTnJ3dTeFJoU9ZPVqs+cns4lObTclygw5SOFBURWez8otQoFrvWbs6+Swwi2G8
0K3JeJhSHGruC2cyjdCKdbRxyBiRcrjthSTrnSvwoCVoUREoTN0pDzyL1i3kfK2EE3gUaAnXTVJE
f8Jb/U1mm55l5fNhTCLVZfy0YEeEe8ugRqhgUDf+clkS5SwvP5Ia88pNzalf4vEa5fX4Tkh1WQMA
vJ1/z12Rwc4UcdJ6ylVjKm+S8TkwXT9cdO/nzTo0X6dRpsqfxqJNrkjTdx/fI+Y/FLp+KbL+Iv9z
3qbKfTLxEFpx6lXf6G6XAVTXVUk21accWiS0UMHMkW9tQSIM+zBAxxjDU/utLcU7m1Px/K7FQLJI
mCL0Whew4sspVFE2hRQbEUMb3DabB4Y/MDrj9YGMCrCyTmgClGEPjettVFJprrhrkwbD2qAmFq+h
/5OT63sG8a9+4FlmEWLpYHm3+FNJcXzYu6m0y9HUif+pYpuAfAYTlT/Vgv9mHJ/3zS6jSCNngjk5
+N5FV32ryigHeTSJ1bZUK9IwVV6vWb5FNiFi86bJSuTPIJFLohwpMfCPK+wYHlC13EbTfulrMx3L
ISX5TeHqSGy0ROfWvMusiMoZCYGpl+auJX2BgMxaPTMLt2Rj9HQPwaCf72Dm0uDwYBo2Xr3rywAa
p7XAqXrXdtEs8l2/qI5uydQEjxUT6w45iIKT5eD4lPjnQRnUNqq+cANYSnVfw5ALp1mc38NhTPME
iZhx5abZxHUY1ZZ4uA7tBh4txl1lbCnd3cAKDj8w4Y2X7fbXlPg/Gdnftt+hKlM/7b+/f+y70mFq
eWN/cT3/+1/37m2y8LkH9Vubf9nP8gec7pU8/8xvlzD/79d/8ze1/Wq//vaPHUa4DQ/z2zsY1cz9
f37df/3l//Y//+Xde96G56Df/uNfvyschf8Ks/ouzPx7B/tK9a1rv/6zf/37B/7hX0//LUN2DgzG
BCDGmLwLm/2bsf/xrxAQvVvbFxT1qyLL8l9w83/41+O/CvSPl3CFyvJ3VjmuaJCxbPA5Qv4NniGk
AGXqH1D0/wNClaS/FMT/PS0Bd82BfkvTDMgFdKwjGfD74glPo4l4sMR3YBIufFfjhDygoZ1Ms7vF
lkn8c/TrdIbjPrabuFHFup2QpA3fcvjJf+Nc1/SLTWzHd8jyRHaTFkWAXWaR8XTe6LCKvLIqko9W
lU27R5gn0KxiO/SdouoOK79KrUEm92PPLOhii/ZrlU9pPt7EiK6Z3gwpbXAsTHQO7pQfJSLZKVfp
zol8XbLNasfR7Kwbg3jt0QYqTtmoJuDbJup/+kHbLx2fCN0zFMyrNtBiB+Ofboss9t0CO4PnaR4k
JhRycW2n7iN4oO7EMHv8afuK86r6DhOifGvcBBobD99gV5der1hbeMzrTUPR49pYHGdXKcZKt3Bm
fk8bHOB7eh0nTF8LkZsN5cLukwKHmuDK69zk/X0qJC+2DU03NM0eTFjbrZj0uG2D5zsHve7dKlKk
kKAp2iraPEC0UFSsm+7yeWlOtgnT0+x0sWOOsxNO1mSThNzu09y+IWeIxpeR3uMQMp1GF12hcvAz
icJDmot1kyse7aelfelnNx9w8Fz3NHTqIenJt7Lrss2EXOI2q/X4ogcY7QsyyB1i628RZ1+QD06r
lMTqUMTr97Roovs4nfWOILdaZdMKWhcKJhVRrXsS5fwpYBI8ao2fOrFoRqWC1y8CDW5fYDhbHtHn
qXeRKZaNReC9SfiAmI5h3VyeQb5s4h9+HcUrcXELBKGnc/E0yjac0Jhfp1fGOZv+qF3PKAakiqKN
SYfck7uuTbNyr9vc2gNqiPGNJmvGdmXPx+aqmRl9ihYrE5yGQ+T6DuWFERZz29QlDEhDZrOm+ECD
LRnc5pD/yNlPHXMbwg2nsynJhybjkedIYNk4aa/MlGu5RZTrxsOYD+jxz/g6P/IY5YxrppBiw2Yz
JU84KpGvdKVsA1vJ5Th3zfiQgN8KuyzsMS2BmzzMDFYc/G3dbIrWFp8wbNPNGs2sUuCUIQMfD/bY
wP3kdqo7/ROpcltJLhXy4SBdXHnJw92MYNaYndJ1H5lX09bodqCdqDcC54kN5769S5b0A6cq3Y5F
OmzQRebaqhyKBmTGusMoZgh23fWA9YJdkaQPGhkMpGXXo0GubAM9RXTtkz4+whwJFPA6TzdZFIVd
2RBAv9p6NDcGRxpUKjWOZFsjl3rCKRNdmt9KJJyPfe70vPFNbW2VcV4f5zriVRjNSzOp/Evk4ZrF
Btegc9lHfh9m3XzIVBEONEKmoIyScq+YjPfZOAGEA0DZhtWsqMiQ9RX6beG5jgRYbeV4SjzI51M3
rpUAircqZSse2m5dr97bQzOB7HHasXvTkvZ6qrU8aYhU0RaFsyeLJ49Wl2z6pIYQXSvr061Xlt2y
1XdfObphKrFg2IP9ioeRIqWc5e9/sjay8h5OsEx4djAmaXglJtpes8kB0aQmdmBI9Z4Qu8ebbs7X
yrS6vAEvnt0pmaVbVXbxES6h3bVvfHTNsjR7aXM4zaGCYSpjYKIe1u5kmmV8ijFPql9fKWwYn7JQ
syouf91V+coBNwVUzJVtscXrwPe2dvr06w0qo+OjWtZ0y8j7FaICfqTLJJF4aL4Khezj4rPoalKN
P/FGLs8s4JFg7a3vLdRByLWaftNMGgBAZ+3eZAV+3+j9HmmW8pDPAsxnXaYnHNoH1OYCuR+p8zvW
Y/S08IbdoLnqM6tD9/XX96uyACuYFv1BGPxFPPLy7tczVFwtz/Ey2BObsma55X0OkjKm3g9ucnYr
0yb9sXQ2fjA97b4a2sutmdbuq5jT6RNkpOu3ZXDDdqBQH1bMBSx9EOJ/Fkm0nFBOKp8puiSeplVG
r61ukOeCdrbqEliejb1kNz6BdnYgzP9sPYJkgZztdZms5SaZZKnZxzTPUdU46Rp5dPH+jAtC3uNK
1bsrWNPqrkEWIk64qpBzIw1yc3q2V1mcmKnSNBenCCegZ9Pm6dUC2u7B+uK+VvETcp6PoZDHRabr
VjEPEpI/kN6cJJ33ZA7HOU2/acbUJu54tmXcyKuYorjXaHbv0xEDnSUfGF8/urZU761OKK0WSJyt
Q2IOqA3jPOBmDCakhfftZKeq5EbsIR3Ru1qxFJlUZJNY1HJgp8q4gjI0uzYpJCtg0YLM5dp0U0iK
HBrP+XEqMMSNL4ZkE4z9SseEbJZ5clXtwyvcqFs8f/UsSP1lnurvOYzxtomMnpLJj3fYS8oNah7y
mCRk2HWzx+imWIpn1J12bmWocVpRvCwqX7akWc2n0KDaQx2NrqfWRQejoNqTOHUfCtOcUL8NWLgz
9nOJzX4N9BijODzAVBpbVrs+GlvP18gsHUydbp0v0q0OibgnIqK3Ol+aLfOWbwxt2XXoZbwRAryv
oQA/VDcvtUSFN/I1OGmjucKh/+No14NG1bIqelccLIMLxZiI723WBlRL3mtaikwoX8KIMspMvC0N
bNWnNsGpKwnHdY7G3ZzTYReXC0qFBQh4mWd7nqlTFhzZhq7ob3iP9C/YocsWbYhsJ/sGy2BOoysX
rwvKhjMaOKPugB6TYjcn+oSSLtZq1WzgdCK/dgGlJZPa9AGgmPTAvas3yNSWHwZUOB8TU6ARjvbx
VrKePamJkgOav9KjGGpUfaO+XbZ8MO3WxAmFRQjNJAztk/Kh5ukJ0SDrtm3pCZwrUCzA4Gvau9UM
/X3ZJ8MeazUkPElAZhQlrunjFLJihAqsnU+speUWASlAjFxhGykCsVe0rH8gYR7uaqR0bnHA7TdK
ZMmWaT08tPGoNus48lOCTXpXD+j+xJZX2G2dzelhogLjNXMNKnJy3E9xNz0PWsBG3EdKbWf4X3yR
pYwOMAubtks+mc0KYsTJuaG4Cmnn9u0yRkgpMXHKpUmu06KjR4/16scyK1QXaRfdw0bcYZhycZOU
07rHupicXJEFpM8Xv2w0+qZR6smwyKBnLw0onqHmgu2QkrXqrA5b3kYe6fOiKW/alfIt1XRGrKj0
rWrVtO2EQA4O9adKLvH0JH0rIBdAxFgwdGlpQcMXRyJbdT1p+YZPlD+SOPVbmrt1h6oeKhy5yuHT
PHeHcWz6omogjNvNASU+NPflVYxIfVuvPnyANqB80LV5D6EXNCKI6M5DDfsdFxYfSg8yjx2x/rvY
ri9uCYeizmxVwN7zhBLSVepDti1ECG+cDMUPpml8iAqKyhMX21ak2bHtkCnM69ofFrj9Y0NEZQRi
sdoiPsaexLr6Zwmu6q7oKa2wJ3+ywpvbZGrVQyZkufFSvQIXIna6iZcrOYnmuUTIuAWRvT0VqFht
UosA1Ia52HUBF2JU/sSO/riSCWURbGVVGbM7V86PdZwB1U3gNI1tmcBKZ8JuUpfN8IBScYvCzoJV
bVzoR3RfP3cI7a8gvfhBy/l73BeIvfIo3UqhM9SnE2xmnKyFxXIpp70j3bfCdwBC8+4r7VfsfusA
Jug83k+YY5VgWVaFfMZOq9GvhlADcE5WkKoQcY/TegyAoqW3g5Tk5l1Rc5ALUqZL3DevcZYlKHmV
PbvmKdZjBes7hMpkU76rMeZG+f0isY5OONtVPJJ6jyLbV4aC6xEBl/yKXj8simV/FTQctaNGlcc6
a/UD1Bl+Myf9eA1JoMRrIqBJ9KW7muMFGM44PAXJimM2wlK4TSmpnPH9tu6zO5kXX1lvXjqZkX1M
xYqK+5xvElFEezPWBa/iXmDSr/oR4LZhAzuY95f6lrYM3MCxmD/Ab3XZWTG+Ib2EQHecBvhbo/5l
UiefSEPnBxdJC1pnC1XSGhG9yUfWYbDN9Suq6ZEGewW98R7RUhU0BDyinbJDSSEbQnn/+/9n7zyW
7DaiNP0qE7NHBzJhErmYDYBry7Aci2aDoJHgvcfTz3fV3THUFacqFLMdLbghQ7gAEpnn/O5gqcmD
3B2rwCZh3e87GZ0mjrpjYRkveW2dLAMAJrJn8zhYqfthylsUUmIjmqiMz0LbcVjUlWYXSZgwG0N9
NkYng2Lst8PMY/Q5tq1qR5Men2LHZjlTgYdDuplPEVz5p5nZHP4ULY9rNX4TW1N8rObOtwe7eeoN
K3uJbSkPk91ZX+ir+j3y0p8tA3fPYE3shar9ACHyYTPr+1JVh9mj0qpignqhRKpT7pbrSdQETLJw
v+dLemvyXD9FwiWxGs4mzWCXGY+mzzk4oN9FvQgGJ15Dp2BY0CSL/OAMUpq+ho24ne2hepptbyC5
J2uDNULOkMvc3E96G455sUU7u4r1zRTFlGfGV1Ul453SExntpTH9EWVe9wqeVoZemeq9bcwOnuc6
5rBsolcLrPK+IDL/sLlOdDcLgyMs8swQHVUBDEfNE/EwXSKlH2ZlVSGZf86HtE7yJnCJng0Qbcx3
zkB2eCUs586xZBkk5TjcZ2zOAawb8/DWsgVxW8tD1yygboIuPiDN42dl6y3MlmR6XAjJJWWGPpRi
xfVXe4Clmtrxu53YC+WbXMNCuMQN6jKpgsUYvicTDLKl0CmRXScPbuqMt3B232b4si/ONsM6wb2d
U6e1Wf8YCYE+Pq9zEQdttuQ+dLH5qTJUd5jbSL0UvTIf42mwbzPdAC4ss0FhrrcAfXd8k1b540Tm
Nbo019pXsvjkpQnDPO3GCck6Uph12+k0T17ve0k7s224abt3cSk8cHfpDuvCvb1d8iNHa3aet8z+
0rn25i+EVo3+2Nj6oaqqbZdq2X+vIT2DKvN46KWIct8xqUTGsYJHgcD2GW5UHIE6zZvKzS5Bo/RQ
VBv60baK6bn3ZEzPnmUybGprfUrqWOzohfNjXTkISOJsvKVFHXa1itVpSkQfjt2cv9S6rJ+sauUY
sNln71pYpWOJjubGqp38fmSW2s91ydnHyxZ5T17EzyXD1f0Cm+9uqW3j8wAHdKz1aPnFZXJRaeTt
F7O1m3M6Gknjx3m27EXL5jIQSvsK8fwIFXtn0/zHifm1gAL66AFnBblUxb6ZqV0rHbWHbXE+pm3h
7HJkD59bWbS3edx4viXm9FPbqOJ2zCgChNi+dRJRXlZE6wFBx3ZrIyo1kQPcxHOy3UaznIHox+Vo
5ctANTEyv9bjkyNdqj/alYh3jmGXfhPFP+rF6ndRFn2fWkQlRVfedbRf/dbXHzq1VI/KXd0/I/T4
UFAxkmEqvkeji9KDSsct9VEWNF+ryilueXRpqBDZHNQqdWiaSf+oKMYfRpotZsFGKEQBHQJwzkL4
Tju6oeHysVyeEbIOrSWEa7RVig9Ci9BMXCfckpaAjpUM7Cc8U8uRiAqFwUkMgXbK+aArZQS6a43P
uonswHS2JKzbqHyGMVyCOGGQAM+/PTeUQ3vYBWrlTM4DfY8jWYTWAgWbtwQSl6ucDrWVkQw7RO19
no3R/aLzPqCgRbsCgfm1XvlR0INZD87RukfZtOXTRllNbK8wProD7UnSLUM4YjQ/VBeUwIxHc29k
nLZrbp50aw5Hfldy0gtgElhDcWdPRXeI7SH9s9jSgjGyDXKsfCiOqi77w9SW65e+YfMxY90xvq5C
xeTK1kKKunnfPKfOd1lTjcfNGbyj21f1fgW2+VyY47rLEIAmfjoO4qcezep18JoeRWk66idCZ8wP
7ZaZPyo9QGJOXhcMzOH7YwROCuN8jcM68xZ/XLNqr0cQGhmxKHWyNK9AUNH3scrq+ygbhqAaVA2l
iCAxJrD8R4owwIrt/H4mDew4Dj2FjaOX+uu6LPaTXJgyYC/Z8sVDwckWYnvfp5SsmsYwp2POwV0G
5M65Tz0Res9TH7EJ120D7XBptKvVONeL2FCuJugxGw6hOqFr9uOyMi3froV3l+deeoNgM/1u5XPR
XY6d2IW5LLOHoduY1ozIoPHdPiX9t+/UveWi37iZN502h8S1eqQd7s6QQx7ajeotFBQph04mphtk
zi1sqifo1eJWf6iWTD2BtuV3AhH9t0IiqUOIVKZ+N29dMCXe9Klk3lbImFH9owNze7FjN7rR7mgQ
Z2jIvdTxfK5TZLejVcHjE/D0x9jUKOPM9KFv4+lBlmo511EJfgZRy/Selr0x3+600PFhAm+8zVQe
PRq8NorSVT/IpRQAnC7TuBE53zWRGZ3ZW8v7JBfWrnTa5QOfx+CrNR5+agqhpo6/W1J/R1X2bAOu
3hpV9WkQ0XNqbdRDkzmFqGuXULFMvET+LMtxDKSlv7pjtisK5DSdVcY3gIvFyyBsSRUkQzNXH925
SQPPAzQ013gvxGD5s21aoeBr2FmrDB0KWd9okjhICslUbnJ7oRHXA5pbtvhmpsBcm/NUx8MzsxJY
Nn1+NyWxZLsrtv2UVUxiElKeW0tOYTGsr3E1fq5bjTLWGXd9Ne1rulGEHuZ0JwQIYhSVRz7wzU+F
Ed01wyBDBoFUN8qs1HERBUplOVOuYWQNYwSogcyG7OS67nBcl349rB0pHqbOz3UXDXe0SYx+Fov9
fVJZFuLAXvjW5KNVt/OxRUxmT1YayNSKD0232X8QJto9u3lv7LYcYfZMDBSVQpEFFtql45wwT8Ug
Hg7hsCN39FZEvKoxv5srDfaKqHv2WwcFqZdln0fycEPUg+ZDhkzjLm2Ni6hxG+0dR4r+4CogXp1O
L2VaiFD0KoI4nEufeF4UZY5V7Fs3Sh6nAfTAnJURoue922Iq+r4Avh1HRv/o3q3vKrCkPcnN9FEW
TXZX8+w90wk6VzCY/q87Yzm8LNX6pCtK5XTKbZ+6k6qvhZ2/dFZSJwwgd0xmyzrLORolw9RV1dzP
WX1Ca/+p6eO7qTF+NhMksJFKJEGrSu/NuEevhATzMuUsiM1IHZGEu6EZe1R/jvfdc/uObqX6DMTT
BpPpsrqQbJ9WVBJBE13q9lLu6wX8dxvLnUFI9OPUWCyAGVlUhQK6p50ImEHYBoUxGX6urdrzl9n7
kPBxB7Zs0t2U5eXJQ9g8DD0RDfVnxK+Ov5J1U6+tF+R2+qnP0npH+xD5LvTQHvlov3dyt4Xd2Jgn
l3Z3dla/LE7G+daByVaWe1vpvPOtDsaACIJ511pq2W3lkjJctdm7hQ26lzTMc49QUsout16U0X8Z
NTCdZBo7+ka1cGIiBcFWEmSrN2Og8vob25s/9qtOAbdqc1825ufMs2K2lnw6uqN+qV1KrnawljuZ
IKUixa87aKuxzo0zPim3gR1Ziukeu2ZsgQLAset6SfdOte7xAXydEv3sREAiaKgP7PRjmA8yYu9t
vNO45OYL5WN2SPUPUuss8LsKANrUL9SRn+J0+UCjUSPorpPnFOp1hc+5z4Uy9yM5oHe2IX6qCPWN
bkIz3XxB/shBt1t1nMmNO1vecuDELNjTWBJKpPNhvbQBCCb3hd38nIbylNTyY9RGdljn5tOGNvyc
xWV225V0tlpkodTVNxcHud+V9D0inaC2EDOechLE/TXi+DAqr7rdsuxMlxSfZ2U2B2mIH4VoXuI8
/TalaCvixhDHnDlTx1IXMEkUrDfxEDsHi1IN/XveJfTV87HHnrFb3U1/WC350yqn4hlvyXKqjXYN
nKRpHi0PVwkZFHUYE94Y0Lx3jzHBioeqGr/gFCrT2zmewzR5YUufT0U5N75VjOtBYizEZFDHX5ul
EeFYVyxxs88C6q7TMGcZd2OQcONMB6sqT8W8fSlHcdvH436zlsVvl/Fc5OiiRxZg6kSItovsy1rb
jzzv02LZOwfLh8W68621NXegroc+T5+XPgqXDOqvHavoIU34R9NY3nRtv4ZG3zzBtD1ZS7cfZXJq
HC9kahHi0TbaCea0+hvi7Rs7GsJqTB5GLV6NmE+9WU55jr5za8efebHkYWSI731pnhy+homlcZjH
7K4xvZMhvWfhWkUw2eV56eOzw5RwZVv+pnP5sGS18OHXRgbqzF7omua5qBmppYvWfU266jMZDZS/
VfOlXYwHJ08CW/TPdpusQb+J0wwTmdAt7uB5m8/mlt0n0eIb5RByRIVL0Xw0E+xDVLH7yrXuLdEg
v0CJfRp1tN7HUX2sBybGMozR3qVlGcHMwnVJIw3nePm+MePhbHRefp4M/AvDEH0mF9zyHYMKyi3G
EC/J7Ddj3O+KdflSJua8W7boTtK2OBNpB10bsTfwHRVaweASkRRDIOy9Vp1jL9E3bS9SOjyrUp8A
xBzMslnqV9Ewf/CUecOcAwBgWs1d6Q7pHqih+YzyZnhYlJ2djSxN77TBFOBiVBloqtv5heUewFnS
U9IbRJbKAlsCxGLzSpjJ/N1uKdgZgVqELPKq+Ja6Dt06dTVCM2gD/Ak7s++a3UIpR4LUT9ed7KBE
kAEhQ9TKojfU9m4Pp1uaPXwe0FMy2Wpn8WZcpTN8MRanN6WJHYlQ9d3OGUGSY9CMdFLPKSr644Rb
gRC28Yed5yAPkFRgFv44pifeYEA1WAOqj1XYznXHpuE4ZzmXT6J0JygNTL/j+mpH1blV+eCPpvng
jlu+k6opgjJqX4tkfJgn+REqNGdqNPy/4dpZ2Iq4O1Vbt4aYBX90cStozE1U+Jlbv4z1pBAoZ0/D
5p68SFv7sbWiAHXy6o/29iibrdmV3VSjaMQVWawFfLz4Qih/jz6myQIHcL63zfzR4Y0qlbs+OlMK
11gdVohR3wOgtRLdB2UR5eHiRffYFp5UBWjRK+wLQzL4nD7HKSkIgo6jfT06X3tPfB2npQg6OMXd
1KQXW87wGtfjD20OYRtpqBTX2U12nLKOrQfsGc2+LphpWxTmD5cQ4qPh4lewFfycyhNF6SBJxt3a
cCyKm26Ywnic3VOtsi9GDRmRF5JScbjvjNk62Ekr9lvfPnmRoOV2ngZXdR/iRS1hFy3ubVfbYxgN
wNtTyanM9mmdvUoFao7rEA46OQ9Tau+RI9ZYySjboc8B0yOaUOXWZdDF3qvQWX+PsNy5S4b0pscW
sUNHeUSO/CEj5ItygoMmosHosnyHVmkHc4ncP7c6ECAY3FxmH2ZTpX7dm9LPFJMv5jTN9yOE/S6x
KRRyJoHx1a3pqfAArU1XqtCgLUDrNN06DISZtsndYUB7RO4EzqjMVyKLUMXFjc0fdXJKJ/nNWoAx
6vIO6X25W2VV3JmxXVCA6iIQNo2KWi26m9JQFSgujR1urjkD97ReJ6tZivKhjhth/bHJJmrDqIW9
RxZPHNvJqkeV3yy4EVfE3X1h3cHJ4joQzpR3p57AfXHbNl1iNEAVLUxUFxtGtnd6PeO/bu3uW9Yk
BTj90G+fEqC65bEHSmr8FDByPvCXs3M30H/WO6xQa/LA+R51HzqjXv/c8sXrdlDtDXh9yfCnY1k6
+IDSqCKKwF+gSuqgjNvaDDOnM8Qt6g8KQndVyZe2mWNCYhxbNU8SUoxqmnWfp7eLk9bj09RFmsI1
ZvZvOKJRqs5VnOhxr6G7Ae8dPbpBY7WTecDM38E151udGzcx2Ot6Py8RNxdFNZCWY9n9EGZeRreA
b2oS6eJ3A8OCPlftvJlnzXgcrHfZYothR93jeh9SxBOs47lk7BuC4TXECZROvig9/YCawru3lfi+
tM6D1yEVt6fJDQq3Sg9D3s9PnoWttM2aFglhFCGZS8f4a5nNzYORG1hEOmYOy0CanKWBWQnvhNDj
aZuU81LG+ee4U3s3SwDARRTIcpz2cW49eHPJzGOCqlDgEMe0dvYjxHl9jg2v8QJ2w3F7tVFae39O
XScv15/cG131H+cGqfncJnsjjn4k9igOZaEOpFEfmokauCtuVycVYZSJAW1/nUKFJBskTArqqOQe
8gKH18RfVhnjCURJdk3XamQ/alhe2w27dLfUN9Egad4oe2/mcq38Ui/ypnSSJFSXh1Q5lQX03R06
w6pPPZrtw2w13yvDu08QFNMjtee5ocajO8LrXuLA4rNklJMRs4+6sukCM+ELmTHTfIx6bJ/GIt27
wjbtEPRyRcqQRSdj6uxP6zJiAZu3T82Q/6wpOsJh6Q5Zv0VH1TCOPh40k202B4Fso3/K1ctOYz3e
13gmDvU0vyRLutxMIF+PbesVO2dWGCdT82s1VEmQJj2njGWAR3dbgwycBq3ykymrmVNEQ6u3bW8v
8ORL0jPJIVl2Fdo1mqoWIqJdz5B21lFpDkG9ymZni3k9FHHhUiUo/IwZnTLhVY+IsF3fdco4cKVm
LpuIYsypSt9h5H2yK695URqPaDZu7iOaPn2c21iFkCvtj2gucn9OdbzTLVOHYqsXx35C48UsKHqJ
DKY26bAdWdw9FjGLkCmUwye+dnBXz7tJEdP8bCEOAPc3ZurM8/bBk6sZVDlehcgxpD9H+Zfcpf/s
U462WmbPeTYtQYmnbwcN+7wtZXmn8whaV7dUg2ocdOiU2fJa21ZJMYNG6gzhTXRz2vDsfWBR7ECk
Xm3fkIfJ74UunPpx0DSHElRf7KsCk8SDt9ZZvx/MxDw7Wdl83yYNHuhP3OitXTCjPjAK+1OeihSG
sW4+omxzbhA9jhh2ITjHrTtvly3LH/oI26jXVNBh1W2BXDBoTTCXRjd9OF+KG9Eb25GaI3tFgkyQ
45LMZ9lHy5kNjMLai4o86BrWwa6KujkJulFQdfXV3JhnIZmv7lvDuHg/afqwWU2jo3feElW3nc7D
2m7n8xLX9pPhuP3ZG0sZLonhPuhyWfdwEtn9sCbVU9JUPxiJKO/4iKsgLwvjkUn2j5KBWKeOsTXP
0CK4Doo/nC7zQkKaUP9iYqg3235sRsT+YSoiI9zcOIvQACXbcIPK9ivj8z7CPI7hmm67sTWNUxbR
Iss0fVpyiDx7BZviHD56rWX8UbVoDGqtgn6tD5ms6mBpt/nEDrF3HHREHh/JrmQS58giz+1QOJHg
ZHbzu1iZz5OG2zNxP8N8Nb6055vGHuRJWkYfRKaWwZTO+83Lefbz3KcPyrQnyvkKPnJIFJakMg4d
BAIfZTOo+9gtFcN0cDYEddaZgWKszEkk+er3iew+bln+ankYEeex/UkDNDwhwUPlUM/PCdsuoxlx
wv/hKvsFgCjdj/AtMPVPcWkmQdRpRf09v1CCZtgo2Sdw7c970p0+bQREA88W8znqTV6NGODEZxdr
nPbnbjaR4qyLHrLb2HEczOuz+mhhjr0rZqfYI2RIDwtK6gwd0KrLbXeB8rk2+JaXbeDgo1vvSvS1
w61K2sreS2F8H03P3YETeSeJxe/eG1ebr44VFgl0KjMGwQA9l+n3meMeLdQBs+8OK5M+t1zcb/Xw
NXfa+Y7YgfxQZP26w7Vq30BG9vfYguyLpednxXoMG8xAN22HbNUvq/gPN0lRCrW7eVj2IPoEO/Cl
6fYZxzZyNkiLY9lOt8pQodBTciwtBB3WsAmKcRwftWWmLHXZU/9opBkuczcgGnqUP1DvZz2K4wgl
J9ehCDHRBHiQPe5APOt4uFdlc1tKdK8Y06Z9U8YIbHFQYW+21biLN93cZllnIN/JEt9BqRQyHAY2
FWcCASNR7bepFx17rK7HEeCN+0X4ler1tRRDHRQqAc7nKeV9GiPrzYg3WLInozdeDTzl8FuYDbRD
xNYwrxtHvfNQYxu6KSpysFcYc3K9+hsjn6s9YtAjVB3WekFJXtcAlRbOSsQP3hfy+jMQFOOHJdbn
rRklvuGYoUcYceY5M/bG5OBvXjfaQ8fD7QX4fJo39YfAhuMFwp0GRmamLC6xbaeKh3XHXKOKDuT/
C+JjdPq/6tsvIwH+74L4IEmLP67/+X/J4V33P2zBFMaL2p3Upv9SwgtT/4dta/QQlktYk3D4//+3
El4goNceuJtykI1L/un/UcI77n84cNzaFMhk2QpILfwXSngu8os7hYwBD2zVA262+RSkdR0Wiw7K
ygyxbDeCzCTQF692i0dUyUX0UVaY/j8mcVZ//+XJPPynyP5/VCPNA7x1/7/+519Zor9o702OK6GE
6zrKwibgXg9bSBcnLqO48M7K/xD7T59u758f35sCdDE/vXWNqxxrvU524zq5d879z19fYv828t8J
WxOXCJy3LnEVXLa6TdmCFHnnfvf4+e7lIQsftuCL6b93K+JiE3vrQldGL7qpYnVWLnSjfRG+JCE3
A334TmzZX7HDb1zGuXKrRTIRZlbzWvJohvk+qJIggS25FMu+kl0QWWXIBHKtngV5G2Y5UTI7ASEk
wYD21bLPeanBs8b/dNvgmsG48pvl8s6bdK5Mevb6349523/4oIPDPTqn/8dLXMWHtSDwU1Rw56X/
NQleBv9e+u89Xr70X18iK156llSK+lK4yB6uDCdNHFHFajUcSDOadwbwQeimluW3QO8Pb39gf08/
x1rApVyAS1srwS5yPW6kMSKJOqgdDgTR1C+x450rCs8jct78PKN081EkvTfi72ojQcgjLFN5fNAX
a49rX+VFEaOSMf3FKY8Ah6hQTWwbDtaaC2JbnTmH35uEZl0/z8sFiQy4bCa246D54nn/kg0LHN3K
TmI2bkuMNZL8IhQ8nRugF1Dh2MxtmOdtdBgyNLXJ0Kobx+maYy9mOBYdt3TAw/ytacyuCQYhxgAl
vBcWabqAyabLFhpLxHmOJdbvnVLfKaZE+WOZ1se4a7wDwcvDLu0ndUJUUN4YKJKgkLQVMgan3Tuy
hytVzGsEfUI1o8pi10yls3/7PV+WzC8frC1tPFTUpI7pmNLD1f73R1APJTMt4XD2FpLBvS4udmbC
cP7tVRxkuxZOC9cy8UtdTwdZDZCZ3Nxa5kiUMpidaNp3xvhe7OA/XqcWpk06nSttGwmYefWV00bR
na+lvR8G3b02XoWNsXXm59FV4h2b5G8uhZodBxGnMsfs9dAvmUclgdGRvV9jVWE/MvKPK17anbfZ
49Pbb+h3l9KkSTi2djj+r+dc4aLw6tQyL3Bj7OwU0BDedbJx8Er/u0EcnN/a4oNQAuDfFai1rh4g
ndTWRCiq9sRbObuN1KpwKIz35iNdby2WhaHP4ttjKVCeXKdQRv2Y9sOsx6OKhPyzasRGq1rYCE0i
WJLdhpXhWfeTLt7ZoS9n6a9L3abOsU3TcZStiXm2ru7OlInJMJMpOsQxfS4Ct6L7zPyUOd9XZpp+
GhzVfUmptbAziB6Z0Nuv8XpzY3ejFLNdROuWFN51QndZyqSZ7L44EjrVxsFGoIlzXPoaYSkgj/kk
Jx2L/6yp/6/H3vWTttlKL58cFaC2HP2P0UXlgmi3MlzkOiSzsOvGnxsXRR4lPk48b6uxKRAa9PaN
Xu8otmMLDg3+Y2ORWlxtqk4ZbaXlePWRGVUxKIpT3yGrT9+JML3+Kv66iqaKtaRrm9zk3/ct4QrA
gxyGqx368kaUNFtugYsPpO7fTfxme+RkMDkjeJiCY/G6eIgnh5xjTCNHt0MmOStMxWrbpt3bj+03
NySxurIV00Yr07tanVmNlhoPVHOcK1lTJPVbke5jbScyBM1w7Xdi6P95Oc50h3sTlk3f4F3e4i9H
H9MtoyWX2MlnE+Fi7VjJjWeVaUDaTvGvxq1dnp+yqdORITqc6up6V8GuMdSJ465HM4q6eydCVwYs
v7xTSv9z2fFZe8qiobHxBplX9ZfhaTNWZb8eBTj8fpjT7mi01fe3X9JvLoIkhONCW8RQuhe/8q9P
rUdvUWojm49NLbZdNteAylmajH++fZl/7BU8LZM6SF/KE3q7q7VQewuAiCjmI5mu8oMa2+hWQiXc
Nau3gXkt64+3r3dVHl/ekKN4OyZWSezT18m6wimaeFzr5ehWdvzoEvK/ExZakKws27DVcx4OzSB3
2A/c02Cl9Tuv7jdrUQlTYWm6GL3F9QCAnP1SJXJCneCkxi5qUgO4HwODD0s+fXz7Vn/zBhVLnk+M
LdE0r+cXUqaXRTWJ+RhjnyjQzID3aXLQ3osD+d09WdQgGHxMVr91tRyhfa0ss/R6ZIZN9Y0nqvqj
V4FNH2ouVp/evqvrdtimiuPpeRZKVNMS7vXu0SOmTJVVGEeChSxvj4ml9R5MI65fUcMb96Sflf2X
rNTeyxx53hPTbixv18Lok8Q5Fjp7Z3f+a4TL385a15G4+KTpaunxTq+2l3hxMzubTfMY8xwmcNxl
0gcoRDTFckvsLmwHsjV3BMzlLTo+arl9nrgTHlniSdUBmH5AQoNda/FLMiyLMEFQ9iridH2QuPuy
8O3n948PgJ+rOKAdV3BK/+PxLa7KxtLa1mOmhPpZRYaJhk+OA9IA6dzMMs6g97z+blSz2klzfW+q
7j8O6sv1PRSa2uXtudeNnRrGxrHLdj2uFxOirLQdiHlKD1ZZdp8ZnZXeIoxO31k0/1iiXBTkxhLa
MU2Pzebvm9k2bsPCbIn1eAmH+prrqRiDOO9r0qlE1b+Xl/7bqwmN4I2bFPp6ckAz50s3uc56ZJjf
dFKZ6lM/7lvEjIk031l+v3ucnkUbQHGA1fq67uGzj2bonfVYDMS8jbRcbNNrOh51nc5I7uWyW5Qi
W/3tVfRXaXO96tlZyKYwia4Q1uV3/XKoJsJKNpyxWBRrvKHtlhTjQQ5W9IDrZLYDHEbHYgVIblT+
ySQB7IO9uLu4svLASjoE+8uU3gnaFgZaFPEg3ynM/nGq8L4pAxkC7ZgAZ9dPxUiVUcwmJumLqyNI
qn59AYI3ZuSdF3+BWbzXufzuNWhAQWBjh1dxHbwdMVfRM+fSPDqFW8AVVRo/Q19/bOw23o0deaqM
wDXeySj/7UXZCAE3Ue1Sb/z9HRBPNRlOIrdjW8yoIirEFqiVZPss0y55SiwT8ifDk/HecOnfrG/A
C4s8G2p8QNor5IscPZqqITWP6axxvRFUg6K2iCbvJ0GB3ae3V9pvbpKkCAod19bUi9ZV9WssGq5P
qZVIA9NgFQ1EDjmpO95DPVY7fseI8Gjs/20hdznHqBglFaPQ7vXMFXdiQozFbGtc9hAOfifwuwXm
nKl49/bt/eOQ/utC7MaXB+lxhP79HXpJYlmQqzhfMkhpGqr8SPrV+M7n+rurwFRrbkpyZF5DyCZ+
owUeRhyHraun0InmygyFcki6fvt2rlFeTmcCYiRwGpkjl0Cbq522chm7EOUoNNvONNHUduvYhg3W
uS2w4svjI+CkfOmH2PYIQiD9x2862ccB0d4KQ/JcmMo3G0wsx9RLnX83D4X6/PLrbPJ02JoBxNyr
ohY1S9WQ0i6OWeE1Gn8FuSt7107w67/9HH73ifx6oavXSq+KKcjiQg62lUtCc2uYfrO0xZPoWmRm
b1/tH+0+WxxyF2hdj7YNeOvvi6htB+SLOawtWeAKxw1eQ5LlJDqPpcQ01asPaSe7kIgqUlLfvvRv
ygncBJC2+A0sU1+fA2s054ix2QtWxtq/ON5GHivqlOWJcwGJPcmW5m1sRCgvtEO0+VQQhfv2L/jN
2qa9495dwZ/yulFRsh5b7fZYxMusqAlG7fsZB1hPYsa/vhArm/6TXtz2nGucuELvnFf5QGAA5s6w
KBp09OtQ/vujiw6FComzlUyn63Cy/jLeTC+I7ZF6uGD35bzocJrT8gcbUZIjlo3sz2/f2G8WK5IX
dHR8GTYE2uXvfznLZV6TLpkU6ljDnYddrHrMIUTt0gK+NyHyNwez5pRkq7vUzCCYf78UlZFHpI6w
gaGH4WuZx4Tk6siYQt2WpCIRdk5awdt3d80HXT56TdMgLaSrwLLXuK9TdyQ4iNg+kiveqj2JFqTW
Jm2ZP3QiaW+2uWqe4jYe/7QHnAko+lLxCK3s1u9U3sL9zVKlmwZupE4QPOmrzREQ3imRNrvHaRh1
FuAKHLo9Prr20UCJ6N4Ls7OqA5GdAyr+UZPJmS/S+THEFoMX5P/m7Lx25MaBNfxCR4ByuO08ssce
53Aj2LNr5Ujlpz8f51wct1poYRa78MUaWDYpslis+kPa2gknqOitox276dckjBBzE9wg5QM07QkK
f9ZELpQJo/1aFHHT7eM40OND2JsJbPJiDj6VoIu+IR2dv0OMVNTfjTltDICd2vg+t50BlRxhwPHo
KWzZZ5h7QXVSEBVG7kNXQI9Ead26+9lsTKhz/eSAmXVz7Z+m6VsU0JW6fBvpFtiSbNDTrzW0aZR0
89ZBNSsT5UerA2S8S4SizrtKAJk9lnprPveeO4BEUgNcDutCY0mGSfG+dx7Eq71ljmlzSK1ecU8j
J2PYK30yNvs8NYL39If68mNi4LZ0cAy4yTsUW0uMuRMwmDuTR6C2y2tXD45zYY4/tTZS2vdJ3DWP
/QB4fQfPp/mJIq/DL6bW9UugrOI+IBYwIPztWdPXFhGiz1VbwNs2QKl/NtDj+3cC3ffsitasz6I3
hg82lGmdj5mg0jkHujfhnMvLjjR8tIwPcIib8NBPevChiVVlAn7Qek+tqDQNFwKJCCywUdj1SVC9
a9Wgdy7Mqf9Sdp0VvLe7kNvDshO1Pmbolb3rgIoAz6OeNe4bY1CaI6rR+c8B4rlxNoSbIXuNlO4x
qIfuH1PtpxAuUQgVB1WXSEPXQ7WeUVEdmE9dFcWbKG/VYu/MYx2hs5HSErHNDi3uoOMHnUQeuvUp
LniVflBnTBJAqdQgOO1+BD/iZoYK5i9Ppn7f6uqgIybRw9YM80i/AJIs1fOo47u3L/VcGIewHtB6
RvTVeC7hnXm7VNMGZ586TZ/7rlJlv8a8G59JIeeHCbEOqDmajhKEpdeNcWqAy/wOXbX8bRptrp3K
pstAIAWqUhzLycWpIVRtsOwia1A0H9DaV/FMuaTsM2Rn1XYADKwYA2w3FeGZAwzQ3DyGXJJ//gd9
i2EUSW1wfQr5v56ofu4wYgCLfj8UrdzTUrDP0hxeomBQ5d//FWgTo/JqJRDmxRwMWCqNmtXpMR3H
6HsTIhi5Cy30lUBohuS0CHxtPf3Xwo/FBWlSbwOsuGyv5IYSFINa6ZeWMPmuoWNxyNH23AhzKwk7
r145P56HtHEWkxynrjVKI9cvulB6wH7kB9z8rooA+U7lBkWv1sic35EzoRd5f33XbheuZ/piKF7I
W/R6fc2uDGWqoF/g9KFfXsTWdBaGOn+0Ktc5j8g63R/vdqo2cBBwcq58berLmyWA5AYKHXGDOcjb
FBiqAgLLq4cKBaF0hjqgCGseT9GskP7eH/p2KzkmNRTdpYZIv2x5Z9N00uAcjtLZFun6Y9k6xu8w
TlVwc6oUMM1Lp+iOnU5s3SGh7G29PVfKcBRuadXJRwtvs+XDBYQkujZ2kj/YMeJOaP4gQ7AvYnTm
oOaSZx9bnnRwHRRMTy/0ASo8IJG2ADkt1PaLqUJW3FiS2zSGVh41LdACpMBsg+uvnypxDcIf+Yi6
QUd654nGezMJzfL7JnZ/3V/+253GWJxljzab4/HUuR6rgvFYlMiZPBSu0R0jRCuOrqZ3j5E54MXs
9tHG3G53Gm8WIAMsOZVrc+kv1cPBwLNndi9unKRnEEEu8OQ5fzSSSTvDJNR2SPqLjZO8sqCyQAhl
gDkCxzCuJ2moI9gMy/AuRO7sHRc50t4Q6o5hp6ob87sNTY7jEDDYE7Z62zjBacR2WugQl9Kq9JNi
dqnfArE/vfqrOTRnPJ1yLZ3sZf6lBTOPhaoDlKOCBoRCrHwS0dAf40EdOKVatFFF0HVW6LpKRiZP
P43eIEeFavz1CibI5w0jrzZqw3qZUfpyCX/UMwz07Ifa+FDitmU/YKsjsJHSoCqcYUhE78XQOE+x
ggEFMosjrUUE6ZXPweSIEC6xkWePiW4WoFERLOvOorLaDwni78E7p5jMH20weV+k3cAWgGJlPwAE
4LVH6861tGU3O550UkurDS7IjY/Ix2hBHR0Njw20m0IL6uD9r7U6nIQ4YDRly1Le9eIpwvWqGeTP
pao7d4KoWeTKkapx8xmweam8+hkJHEc2JDVd02VcvR6tRgJLcSB8XNocWjN2NPaPzs6bDazRyj5n
FNAHQI3oyyx7MlgjaSCnpuBS2grQeSXFbuGLOtqauzHQyv3gAramu8o9IQPi9XRSx+xr26yCy+zE
6LKRLutkfzDdGtHlFvo/9nCE7xG9jYHDbhUF1r6cLAfwfGXbYyBxPXhGvRiBbT24qEobfyYjavXv
aWIUX3QFgPDn128TSoM88njDAhhbFD9CXIUGb+yVi9Lg2N3XiZfAea3Vh17z4tcHEDY+9V36vGQZ
N7CbEQFfE726S5gh5Jb1bQsdXh9OaEb/hozab0TFlahPswLcJ5U0Gr7LdjKKnu2IX7VyoTUevdfV
ujnYM4J/Is2gsVe98tBAqNzYOfLjLGIWg3JqLVnOUZdXW9tH7cjdraCtktsquh5qhC5srQnr2NkY
ux9sRIY9tBKL4ZeCZP9ZF2IyX13adii0gP5j1tSWlmXEtBjt3EKk40LhMtcu6MIBDOtDC/1QNIcm
9TB7Ie5x6IM2n+5vp7UTigu2+X/VJLAz13uXoxj1nciVS1bP9pscdYJ9yHN2Y35ro7icTfpfpKsU
Ja9HEUo1W41b8mXTKXJ2A304NOQ6TzgbA60kKjTbZIJG65sGxWI6du+ZuJxETMehmpR4bbVHluIf
M6Tm2oRYkNxfvbWTz7GwZFZE73k5XOvFSVYZrgciRiAPjR4o7acWda2k/w+Hgx667L0CS2OrLAI2
3qOTqncZysBpCzysc5PuA3bjJkjGHErPrjArppfUnvf6IEA8RXed3NcBg7EYeC7Z+u3MHDvEiS+U
ZeERa7P9BYFP6iFIaxxfvaasJfetQ49Av8lrrYyiunxMXjLNgicUQICaIteg+CjExudb2ZY0WQij
Kgh7ipyLwE0rvzCQ/vMuVWLF7zK9iPzO7pPz6ydECkZhDugie3+x+UOgAUNJJn8JERx44+Jzc4TJ
Hf7rhVZxuD+UtpKBcTd4EAoIaS475fqg6VnVaNhieZfEE2imUl/B7E+Hw9KoNtzPAP5v1gbIsIYd
KD3UwneV7bnfGmMOz4hjuxv4j5Vr2eOtSECTp//m2ZZR2MibUd7/KErRKHTLChfSpkdFAG3cWAmz
Y9zYZHxcaPXGWqycTQ/FVA6lPC83reIY+JiDH2dwodcCWW2wR+BQbmGCyrWVcew39tLqcLxRCTsE
8JvHeGzALSwMi2xR8fCttUfDPbAlhqehmuBo3//OK2HOs1yyev40OSjyx/xVWYGb5eGCx2fGTwO+
8DiiJmPoxg7jHdhpmeptjLdSVCYzpTMISFnnn2UubCv9ADmp9S4imzE1zVsdtQR0N0xULwO1UU52
GYTJG8r8Ij3noehhshcY5FIPRXhw40C9PLYXdzY/hVqEwa7iUlmcqGQwhZngzXYRyYCUn0cRpkaa
Oy+j903ZUG7FjwbVnmBWkGhUsjR900MH/RdRue47gtAlugVdhkCnO6ITyb2g5flZbTvHx3TYGHYd
Zn7BRlRb+2Iyu3gpzcvO5PUXK4I4HNU5Ci4QoZt/EaeLf6hpWv4AL4ftYpH0aFjd3yO3Z4+nGJ1y
smKPJ+0yFGBAFVgR/HFAAfNQn0041T8CVFjVA+iKrD0KhGfTA6Ac89MsEBXb2DK3sdVVDVpkXB2q
fOcuro3OEqk3B6lLXmU03n4M0Q8+pSMAv437aX0gE7AjN7/EOV+vbATyt2tD17nUYeiiXZoVD11r
jhvTuT3eTIdbAsAaxRb23PUoIgulC5ZglDTKTtrcm4e8KaITuMRxY3uvTognEOQn4IgAH6+Hiqay
i8ApO5csAETjwQ+4VHrf7e9vj9UJkUZQOKSqQ1Z2PQogW3UWk+1cIqdBI97T6n3Tq4hYK/il/Yeh
eEpTjMRW5QYAqxshpk3VQKmfULHHpmA6Vuj67eep1P7LrPBSpd/kcv0tN32Rk2BDbnUuczR+0wAL
AcQeBHT9ati42m4PtERYOSpkFuAfJJzX64dhX5zO9ugA7Crbh1gr3JOap8N+9AodrpNhvTqAMCce
RwBgDeBky9oKirp6AbrIvRSIT/glzvEo8s/iWBiih8s5bIX8lfmx2w0Olavz75IHUaRFROKAxCNt
L/Wpo9X9gXcbPhZB3lvPalAm+sZLbGVHwoEAvAlgT7KUFkcsxJUv7ZTKveCWOO1ifAh3dPBfLMyr
jdi4NhQfjuSAVFO7gXM5OE6DHzPcy1zMrh9ZrTjQAhoPhVn0G0OtnGaqhhxkmQLJFPB6n+AKadgt
l87F6KnStg32ziNSNRv7fu1r/TXKy/39V0JgQOmtcCl3LxwNwJdIg9Pzm/rPEw4XlxFP7P+wG9n0
VMQdQjtJz/WsBtI3zOwbvlU5I0dSlN6HyR4nJBXL4mSaifr6GotLeQUguMfGoJy0CIqK2zvU+Er3
4iDCfHQEsiw2gDy6XOMWm0R+kevsgiIw3FfZRqcK7C2GwgBdkBAUrGWjQqnGy+KQmuzINJ+RsBsM
9VJh/rGrYSqgFtDo/9yPlis5POMDT6AKAriOfsv12rblnEaGzdoOTgK/PEZf/1+U6TqsaGLXQTBK
t0X5NNVpM5xd7HBqEiBDfMptXfj418lu8xDhfnz/Z62kE8QCEJ7wXMBULXOuosHrsxkNh7qTNaHr
Y5faY9IEzq+uq/Edpu3soc1s9N0frbZoAd8ffe0U0eWC6EKJDSbhYr/lEhpdeyS8dqNIfTREqaER
Kw/3R1kLC2wuzJHh8YAPWcT0KHTMMVZoOzhpPb1rUJw9Jv3kHtyxer4/0kpCLcnZ3FQvjCXeC4uP
zJGaKfC4FyAP/fuhAKyx1+hz2PuxyOwfZiESZABQa31QVR7bnjbQ7W0x27v/O1bWFYqk68qeHg+K
mywNSU0INpN3wb0bEeq0wnJzKl4NzbeZLJcJ3SoPdOEysjcYreBFrCG5XyRx8FIdAYU9ue2WnaJc
tcXRlcB0KBZ0GWS56XpV0a2XuArskyAZlMEhQ2e+Rs6/wQUtC+zYR0axfjS0Fm+a++u4En91XvfM
Dh7nbedjaui8F2XG/sxS7W3LauNfE4WPZtigVzy59kaOuLp/JN4QaB+rSt/5eqZOieemlmpUSUyj
/5G6QfVoY6hIj4TeQTQE49GKyVGhu3pnkSb5adCwY3/9pGkfsH+QBzD1ZflkNNt5FjFdrA7ljB8o
IgrvbDt5gjlMYZjGkf+AyN39MVeOKCk4cgk03LlXlxcPZY/ByD0uOrd1un0zI4pmYN15Spqp/A9D
MRalGxmGyZKvl9iw0PPrrIg7DiDDF7wEzH8FwdnaRbkV1hs58kp4Bav6/4PJg/rXBa6qw1hYE68Y
u4tUc6+Qhf/oZgyORuBjSD4hlvsE2MN1diUI4fFyf1XXwgDPDdnYx3dJXUYjXcp7eZPiXhR9KN/h
xD28hSmgb6TMa9+ON5QMNLosysi//3uOKflE1U2E18lqjqaBZwsePeYxqqtgYznXJkSllBYyQNFb
1owZhfOsZmRdQZfgi4G62MHFr/Y/jAIEU76uZSP3BhTQJnDsECG7RJhin+c0Lw9zXFcb+3CFcoO3
JW1B0mJVgu4XG5EC9ljNdm5fyjqr4Npp4uNkKB7ixyY1PTNFlS6YonOFeM9BoL+9Q1kbBWFvoGlp
SnUlZcCYyqmbd3mCpG8wJ9bGl13CI8il+YkW2ZlL8RE+wKIrxaMF7XjCKtZBWfkQ9kglFkWfv9Vw
rP5WaWX1HaRbh5GYgv/3aEdIitftI9liuLGT138JZVaIEPwQio7XmyzyEE9NGi31qftYSHGOUGys
RImTfQtY2xcB6j+N1sDvxjTn/QA3/jFqJrTZrRlPqPvHanErvKwK+ZtNzQDwCtWQ69+CGpU9F+WQ
+Nj1PGfIh0n1MrErak8/I9CzFUMWm/7/hoPjTWmMlqtnLaYeZsIte9Bzfq8lgICcOkVZOsg3ov7i
FMtR4C7KDr8K15nYeD2pPA4o2CJ67bs2lBthuM+TiNoTPmPVxq5axMSXkRgNZjdAZGASi5HUPnBH
p1BDH4ek6pcZlcn4AFcre6eOAQJKIsqLHmAfgtadO9rKxhW7NrrlUmAFyUCGtATPh5Dk0dFTQl9B
jnGn4Ibhg7MsT1ozRpe0Nu1zY+douEblVhaztsI2CZMknZDxOvKX/RUn8XtH6peI4kdqiqeCo7iH
CIPkc9m0W3fc4q3zssRw1y3JLaRUt9yh8ehkaiyG0E9n0fqq2uJQ6eb5Phfh+NlxNPqupYm9WjSA
4ldtbdzYTCsnhBcOBAq64iQRrn491YAC7tjLTzz1KVJl9nyivGzuyxaLNb7sRrxepIdytnTq+Jk0
R2T2LX/NXwvrODOqYhom4kXigeFSrP6t66DI3KhI7KZj0B6jQQ0/3w8CL+ImfyWlclQ+JXAfFUkO
LvlFFEBwAOnszEp8tZwTOCKhM0ohVRtT6rkGErPr4wy9v9FIKYdNIGQ+JkiWOvvAsoMeTcxK+wae
uz7ytB/+qEOU1Qc9zQSI2DpX3mIxFKJRXeg1vghIWjjnfh7DD1jFtiY2tW0lRdtndVdiRpzQuRcl
WsylNp1VBJAy1BiT9leSReh1WlrTfB2NOTb56GAlDlBoY+pNlj1hWIhn41PRlaI7dKL1suciSrxT
nOH8cpzbzgwvY40Tzjddb6fPWOkBKrm/jCvHkbT+hfMBoeWGd4pmn1aKMY58qCb1OR+D8NR3KTYM
SpX8iyGJdpiCIjr2AeSM+yOv7BqwARTRefl6spV1vWsiLDCaYpgiX68ixJS1CqLoGHUfvAh9+BFL
8j3qxerGpb9yMC00vOBuUg/j9l9s1TpTjbnz2sjPuxBZ/BlHwjRui2+Q0bJTPGfVeQyLfi8cLT/2
Y9n9uD9nGVqXe5beq0YA5Hzayz1bOhgRRF0Y+8ZcmQ8idjCpzuZmAzC2NgpkTsmrk+yh5VVS0Rty
vSmN/WzGdGOHpGl/KLNi3FBEWB+GF4N86pJ/LoIMWqxcD7hZ+Rb6mzk63WH+Cxn8rTL3SiyT5UvZ
69Rlfrs45+FohhM7P/aryLMeK7f2gCoa+k7wYD2UA+ZWr/9GlJ55d8n+zg0TyBiGNkC7MvaLVqmw
XGmzT7gphBvnbnXx2Pw65TD5CpJ//1fMtDGn7ShLxL6LaQjkigk3DhrZsb4xzsqlB4wCHRfuO97u
S5UHGKW5FuGn4RuD2WI3oOFnsC8dUb4B948k4uvXjpFo54D9poa/2BIR/fgkr0XkZ6DscN0LUj9q
onYDjbIWsyRTnp7HyytkMYrddl1V47Dsm6Gh4EIdOwfoGONbJEixmnVG50BEKfaaNm7Joq2tpiU7
tjrvBsmvuv5qMz3oXE29yNfmJrxMYHel8Uj3wUnm7/dXcn2kl7ej3PtLruUANAMtmjz2Q7vqf5QW
Lmq4xYrPI+3FjY+2dsAooEtOkQcKfcn7S7zeoJyNRrvmYmGKm6OPUwCmp8X8FS36b/fntToYL0eq
nXLbL3MFrwxdxUjNyB+6sH30LMTR8051T9WU6kfEoL2H++OtnDM5rRccFg255Y6MZ1PHk7eM/ACG
yYlEYnqY+8Y+3B9l5WsxCvksuRs17uW+iDH1GSdtBOeix/P7UeCbgpNi+7YTSKLdH2pl8yNOCWAf
BhXnermAthq1qePipWLmmWf6iZpiK2/PXXMpXQVtZxjiyblhk36luG1vhPy1eaL6YFIiAw52E4t5
6muRo2WRj2sEXe5gyLVPQTIkmL1E+nS6P9O1NycgBKBRoJ8lBETupb9iJJT+oLBru/AzSMJHbTKC
Q6qOGdr+LTQAB2RorHmfeSjiemxh5lpnGsbKXbpxFFe2LDhbfgVanTS3ljlDn8V10CTQizK9DB+K
Kmppu+PLgEIdSVqfbOUoK1+YSg54b1vluU235HrauloqZh07hT8Y2PMeHCwbv+PZqYuDo0GBzTtM
RUUaxYeJjt8/99d85bigzebKpzWnkx9xPXbtDlzmAc4scB9k924IrKdQddpqI+asJH+ynSwx9OQo
TPN6HD2fW0upsALIhh5g+tCnOKN6zrEQKSgS/EWQ3BJbpNjVyXkwOOXulWzj60HDpLKbuNEK3wxU
8SY3m/yhGZJ643m9NjXeJFKURKVks4wFrbDMKlUmXA4qYT2LftYv6D2nPzw0FEpsQCrMrLshFefX
fzlqMxQPeFvLC/96coDxqtYLosIXRdohVuzED0qtDxvs5ZUAgNwRzhhIY1CftuTe/etIBl0x206Q
lb5qwMzDADk0fjSJKPs9xqyQl+7PaeUkSM0h6rd07SCcLXdjS4bWQzfzh8BG/s518G6G29J/B1cR
YWSOAI257xKlwzUtnsbS2ljTl/bnIl/nByBIhDIGD4blGwXfmpRd42a+Mo8BntudmaoIWgfNL4Fp
XLYvaqvCqYWwgUVpGmLtAFzq64y95e+abkWyd6IWkTr8jKatUuzKl+DG5ghJMTIe4Iu10YXupmgT
8NNCq8Oe0p1O6BmZF14+6sYyrARA2SGk9CWj0o2KKpr0qU0NLCOXw4cB8ev+LcxjiIYCKxxSwa0g
tLrsEnkEJsgBwbncy4qVhXXU9pmPLVP7TiS29UTuX7unzMkmFwt1VUHWS8GrjMIsTGjfyOzmE8Zn
Sbt3OiVRH/CsNS4ABJBsv78l15ad144sB0JfgTN3fQBwOQR0ioOZX8LCflZiDNMzJbSJlNYWen1t
KEmTQf6TvX9T/MUoK0N0R8v8yoj/WIHpvXUbXEQMig9fXj8pywD/IkuQRORFNB6HxA5ixCb8dErL
w4S4I68rnCRyfXI23iPLDpss23hsWk1Cn6GwL8Njgnr6FMV17rdZkPwcimb+ANF2DnZD6qUP2uCZ
Z5sKjC2J1+UzqEKM5lvKNxuh5XZxPQILnT4INGhxLwNZohWKl0Aw9WtDQ2moiLMuxdEytCLM0vRm
Pr52hcGzI4T38tyTLaHrbYO/X+8CK098R4bNEjbr18m2f81FZFzuj3R7yTGSpslqHMKkN8Xxnlu9
CKY08fWQ2qKlBvNDXYJLvD/K7SXHKPRm0EGBAncTGCmTD0bvxjQmMlt8YZ+oF5K49NlQgLbs8Pvt
jtgTkNzfH/Y2EkmwvhQTBISGNf3i+km5s/EPHmO/gcDyCS973R9EKd7ZEwpJZ2w6Nf10f8S15eSy
48ECfwbvkkX1wSmblw4NPe44tA7UBvKDUjnaRoRdW052BXI39Bjgjy22B1C3PhNDGfuizsILhlXa
cco79x1GQMaJp0D7ycvDLXHslaOIrCyC9y8PP/5YrGYU81DBGDTy46TQdylisufZw8KQQuH0qWlE
8mdAKOBBw6b1NKAtAQBGpMXGJ11bYMnM00zZzSEpvD4ZlWsOrAnNHCrp+TmIvOANyctWGeS27gdc
FqQ8lSoIczdhu+vzSfOiLvErRZm68xSbHmqXFoaQemJ7J73tIaM2NP8/ggqP8cVNvObp9TsJKAgI
CkRuJHHveqJYXIYtmraJnwd9+GDgOnMYVDFv1P7WTghH06BLy31NfnQ9Sscid22mU1V1YYtP+dg9
pY0ePIgw/J1kGAHfn9RaGCWYy6iO1iup/PVwBY1m2PtD5KsawU1p0FaP6e0/tGg7bWyUtTMCVxpg
IboAPMcWG6XPdYQXUifyQQpXh86zsjfwAniCxY4dTTsVNShwh1P39f4Ml7gxpkZVBOE/enJkIzdv
3m5SqkEFO+yHeC4He3fO9P04BggSOXnzx4Ln2dIPhkBthenk7XgrmsGxnmf3fY2RJe2dInSf7/+m
tTMjP64JApysePkizTu2VzP1kS+G2Pid4p77ZPYQwO6PsvJtuabxX4OjgC7BMigprjKLqKE14MLW
9Z2hGR89vZ8e7UbdUnt4aYhdJ9p8WDg8BEDaVfSSrvcRb2FEZD0Ce5LGWYMhTF6/rXM8yHazUYt6
T3JthfvQqVKszLhCP6t5mYe/G0z5jq2ji289EIj3MB1znPDsujfOUCZCWaLDxnE3R6WJIb3kP+2K
scUZ0W0961gkdSXOSqdWx0q4ZkY5oY6/t4aHkIwhkMjBMWpW+52nxaWzn2M9Mnajpoh+I/qvfE6w
sswRNz8gHMvIkJQDuZ7ixv5Yep81KBQ4oiXNxrN07WuCKgUoTmWbBvPipIZGhhU6WrR+7/btAage
PQF9rt9Y/aCe7m+clRiksTFfOo/O7atJj9IKV+Uw8c1Bxba6nYf3Q6tHj4hA678KdZMjtDqe7HWy
T8FKLKeGbZGuzI4Zg01Qky9xbH8vpiq79FQv3w9u526ksGufC8Il70LeUoS9RYhVKq8vqVtmvoMN
Kv05bUQCZm43Rln7XswHCh2VNgqmi5SgDmdNlJmT+hB9kjdaZ1eHUtG1vduX1cajXkbOxeHjWScT
AFo5ZCGLw1c25VBVAQCHCAzqM9r8xh5gunEZOwROK8VN3jpGED21STMc7u+UlUlCleA9JbvylPMX
k9Qg/5MBm6nvUQayTolXpe/iPGl+ZInS/rw/1souAVNEHUGSd0DEL+4PuzGmCMHQzMcuPD5FI9Jy
+86kZ1xg0dVg5mi+kp4rbw7JK5VYf842B+86qKWGMRdjXOX+HCnl3u4L41zmc368P6+1NTSkwDaA
KQDOyyvYRrwTImmc+40wqXCHUezHaW7vIfRvCUCuDUUOhUoo+QW18sVGQSUUVy41yf1QK+ZfvTqF
wZ6GnP09llbg96e1ct3DjgB0A7kFPcJlUOwJzmZiqTy09SF71MZhwgwnF/onKUZW7EZdK3E5K7dI
cOvDUkSDvoDO7zKWdCpxrZq6zEcqquh2HWGl2mHFax2j0VSsfQO43Z9UHF0u9+e7trZ0YRBhdSlY
3+BiJk5Jrw9x5g9jZx8g0IWfC8MId/mo6h9fP5QsulJXl1o3y0xKSS0dT2eHq6AtrEOPHHu6cyoz
O+aDAdzh/mBrwYX7xoOUSQpBhLk+BEOrGRMY+thXB8v+JrJRw5zXELBFs8Z6SObKuGhV5zwmCM9u
keXW1pQSM/qrLCrkbuN6bNPO6slsySost9KRc4BWqdYxWmSxG270JNeiy99DLa7XDBeAsBo1usZu
joNq4gqgwZ77ZzZiDLVr6W13f11XbiFYeQCoZPHP1ZYNZLwX6youstjvtOFPjEvH20zEW2At7pnb
u0FedGwXSkPU4hafr3U7BFscQFNBFVnmZygvuGDs0AVRnuKu09VTNsfC2QUBwoL7VA2sbh85Nabp
cR1iRWogt7J3tE6ZznaNfNMeiRf1g+iF8c1BF87ZtQhPNTs9zEfrgLGCsJ8mxAT/pGafJjvXbbzP
YWoVxcWzUyiwhgvD+ygiXBsxh6U7mmma0iJJmgYqAs3j8MdWCzfYjaWrftfswtMPISjJD30/BB/T
3obYNeQQvg62PmrlzkvC/i3awKI9wYIwvqMkPfYHM+1CRKgyY0acQxZED8Kq+25XqrWi+Eowz+9G
3ajsh2ro7HY/KBhC7j19Tp8twcPyY0CljZgR2CnGnlUjNCpKM3Xa3miL/RSjj7dvA8UZd5PV0pKf
gS2ONk+1QrzDgDNDvhB76orsohx/5xG2OYeA2hLIlCIcv47hmH4hSjnze+E59KV2OJZk1j95Z43T
oRVa9AMRunh4yCvTO+f9LJIH0MfI15HNa8kel0PscANEp+yjmodmisJBqBvEtdhQMH9M4nczeIEM
VdtJ/Ev0GO03ejbG+hFZ/AZc1JDAY5DA5uAwu2ZePM1lLT5VSW0/hpoa5rvZHsbmCaO2SNpU2/N3
10q958Gep5M3IgSO0xPcyYuCoqFzLlScpHbc/j0siUJPHwcx9NhgIizhHnhXDqT3uZWGhznve4GJ
1IAzuioMEe5ClVvv6MW5kx20qTObfTXYo3aqqE2JC2aOuPuGWVWbhwZBiTfFNIhuZxup9x2pGQyp
WpDhX2oPB74dJhmq+6grw+BbFUT/HXenq+1VLpoRH/ZyqlERdHMz3rkx2n671nPdGrHhamgPyPAU
9YOGGH+9r7gs6p3bh+0/tRnoA8biil3veoOO817gg6q+qdrZ+topQQQAzEpQDOiwhcWxih71bgLl
Fj71PCbFLnftWvlajI1u78OqtH2lEvMnIylT56lQq2zekbNhFFCquO49jHHdfOknYbU7s2qNb1Wt
z9rJzA27/NMpvY41s5b3WwWklbtS6tW5KFgAgLt5GVfpGKK7OCe+hRfAE0Dc4LNXe+5zztv8E5Zk
/zRjNW2EvZuQTkZAmQjgAD1K+LWLLE6k7gDiei78tJ3ivZBYO+wvkiOOWb/vB9ibktGLji3tfFJ9
9JCXbdiRsr5qDU7u20LPfrhI6HwIjdYGc+Ql7feqr7xzh/g/J28av4LXTbYA6jdTpeXEO4pWIukq
rcTFlTImI5Y2Q536gF3KD2M0Tg+ajktgqePLfn+u60PBowTazZWybCYlfVGEHsR5HxuA4oCJ7Lzj
QW2ddCUwNgpUK/cW7FcK4ST9VKmXBdU4mgE7ugX93nqo/+lyZXrWUF15/etJ6ivBLuFJc9unDOPe
i5Iw4/VkYAaBy/eYeHvXTaxfUWv1r1TOlom+FKhAExPInQQXL/KMtjImr+ABhZFt89aLjeHc0yDG
B90YSVtrLx4fzL7QjqWqjVuncO3bIcRBWYxuMyCUxXO0qAHfUSLiFCJWfcpbs1F3OuM+FNgUtK89
fnKm4AIkKwOA4XKjFHasttFMHVXX0ItMdUKU245noYRbDZoXx5OrV6mELnJVsqKSuLnc/rqN9fA4
DTS0kywZDrJg+mZqPPF7xjodk2OT+0rN3VTf5U1TPGJLH7mPk1kZygGFXhfTZmQcf6hBodKyHXjY
3j8yN4mR/HkwJnEEoTd60wkflWgy48jL/Shoin2hG9wjAhrrIau8X33oGEfXHZHpQyx1w6zjJtVk
ZF4KoMslhBTq+vVuK7U4GsK6y3mGwEdTjCI/ZlXVnyGlzW911EpfqcEidzU1cyTYAJXyalhGwsbD
T6mOGBDvk9QvJ3XkWFUfoaRkG0Wql/2z/Ogo4/AwoRFJSXAR3iHloUA5O3Qi9TnABmcIQWyP+mCF
yEC1DfdiULvljoyFulxWFzXvpSlpfuppUn5QoZ5/1q3YnA7zpOGl03dYuUsBVxFdDK92vuRC2MPD
OFTpT+AC2Y9MD8AuTaOUIOx1aVE1oKv/XIxKZ+2rPgDcoMe9lu24Xxv9K3u+a5Eencf+Axp8XQZj
ejBwklAL6X0+NjZFNVB6P9DMQGSJ54AT7x0KGt6Oq7BvEUc2mvAdYSv91EyBHey0yR2+3d+YNwGW
r4V6KTVrSFpo5iwy9qJAJCcqGuoczPVoz0H7BZeo9LW4OjkKVTDQqy9yQItRVCfp50jNcl/NWp04
FyuPTV5vmULdQsAYRhrTQFSRcrzL7lCcJDihgCn1ZyeIz7BNhyP5jnpAYabj+2vBPsp0830Ut/Gb
UrfmnxhAGO8H+taH+6t6k+vIH0IbkMwP9SxYUNeHzh4CVGEM+v5xak7HINMI9ujyHgfVGA+pi2tO
SHDcOA5rMYbhOApoPFEKXJwGTpo3S+AJNZCw+De08v4hUULIirwvnVNgluZP+GHJYzBHzpaI1821
woQ9FN9AdoM/IAO+njBbq+KQVYVvd9PwBpHpHrxZ0CJP7PVP99d2dShUCCipMtoNlCVRKp57ErqU
4rVFgVMJYaqE/W5MZ3cj0Vn5jAjO6HTiyVnxgVnc1LwiQmNSm8KfhFeeJzOt/CrFr16j1bDHvqB8
ozpBsTHoyvwoKFEMBDdJB2n5GRujtsnM59wP7Lr9afRlc0ZWv+12sT47W8i6Ja1RRmvqZRifUw5/
0c68/nAUznhB9Gyahmfj/3J2Hkty49gafiJG0Jst07JKKplu2Q2j3dAb0JNPPx9qpWQyklG63TOL
qwkhAcIc8xu/wYwxsJum8Ks2T05mMqs+cP30hCiI+7+RVuGxTsDcZbbaXlNINBelXKyAKpiUU7MW
tK/Uaic424isafdSDUKzUEqlrh6woUZAaZp4TxLLAT6lw17ksiyy6Qytv/ozMdL2+wJ++DxlGfXZ
Rcnn6+Mdt/GEUjKhTcqRlR2n1e0lXOAuSL9zreiZ/az21se8FNOhHwuYUhGsxbcPR1+HYjBtSzh+
q11X2wI9lI5YoXY15YtboWOvWEV04k3IT4szd3uySq9LuHpHJbkVS2qp0n6XmrVDXXp50YFZDe36
BRxRdCq6OsYKwsrSH7PXjOdcdLVzMEpv/jPs0iGA61TtxEhbG5+SOx4VZFHGHRZFn5S8KUxANoXd
Js8F7KdjOQ7C75Qi2bmft74ojS16/DIWAzx2u+uLHLNkNxvxAMjt7uREiXcRVDmuXh05z93SOD8e
f9KtqVHbh26Nc6bFHG/H02OUl0YbgWklitufjGQtiJik5hdrGJo9n7StybF9OHR0nPAaXh2YXtQL
MmdV9tQuhbhkWrZcNKGLSwV/+tA7U/wbkyPL1uCjvkpjysn/gvLMtTJzwsWSmacbXpaw/Dx403RK
8Ef5+vZl/HUkOfNfRgJVokUL4dBTR5P5CCwso+5F3U0L7b2C6dYXI5/Apl0SIq31mUdf1oo9jZRw
buvKr8Dxvc/bzvYxH4+//MasJGaUaij8tnWwMMN7HVR09EHnl90TNnJWcaxc7rcRc/U3uu2+3vck
IkjIoBVxj5LPKJWpVInSpz6O+sPoGvMzukjLTiiytXpSpZ3QHN+du8RvbO3E7IDDPinFYnxJlzg7
TZ21nOul3SvxyKOzvrtIcEg3yKxkb/B2Twy5Rz1J0Khro9w5WZSTnwDv7CHYNmIrNgLBK88A3e51
E2TKNDudhJE/QdjMr53axr7pzm1gDXZ8il3Ks4kYkDgztb2ramspidChcEhV8rt2dWHnoAp41J7K
Kk3ga6hY8DpqdsinrDo/3oibS8kLB0qEhu0ddaG1EUB2Yzt/IryG7TyjDOOh+HR6PMrma0M0BeOL
nJj+4Oo5jWuuw9aRKUfo9ae0TRcKpWr8x2ws6ZngMk/9edC6k5EtVOrGvj02qVPtcFPuUcMEPpKV
An1BWoevI9YQR9eI5Cd/Mr1Oj06pHtoTtfTUPA8pUgSAStwCVrAC0d6vSq/pL1VVFIafZX34jmwb
GzugBH1AzL1X9NrabNw5/DKOzj1YuxmitAx1mgAlcOnn0cbOsbUd5WORVH8jKqP+5Y1J93Og5bAT
eWxtAK4GkgfytHt6L8LatmJ4df40qYP93sHl+ZtH+Hh8vAG2ompeeSnXQcSBL+ztifXySi+zuiie
UImP/sF/J/ruKUimahMkdyBEk+9Nmbi8aVAZ5gKOluEUXx3Iq3E7aDhIHbUYT3gv1fsDQhm5rx1P
ahmrp4mW8s5Crvf43XBypX95qTAaLxI1iuxrPQzaX2FnGv+iYzMU575qRvtQNGZ2TeEd/omLplk/
4SwzmCcvXMSeZ8rq+nj9ISwxnALpoMADc/tDKlOnt2IP9lUZqUN7sZYcLF1EH2iTxTsHe7V7XocC
vgBoCF1YrqrVEiOLEtulOzt4noMJSVt1OUYxhmCPP+QqunkdhU47qHA+JSXM1Sh4DI6JiwbPNY5n
J4hbVz9SJZnQAK3KjwJg206rdrVb5XjgrGSFCTwUeYhc4F++JI7QdVd7oX11hqV/DofYOxFyKC+s
wHSYLKs8o4m9pwix8dVIOylngp6gmL/OefTMC2E+MqgB7t3PyloHTKxYV723kh04z8Z6wm0n/ZPC
4kiWrHdqvAxdJmK+WlJ7B+AwyXGoq+gSu212wOG62zn9m1P7ZbzVeuZqv6RDmjrXyE6SQ5Po+ouD
pgDyeSLdyds2hwImyF2GiAfkl9tPV6Or0YP/sK9FndLdww/uwyiU8UtlhzuT2lpESurSuh4LRaTr
bkei5tXSyhqjAFT24IfJKE5N63bPy0ivIuUV3LnN5C//Jeh53ZQooqD0A7mEYVczG5JCMRajAxjc
OE4edOFQfklLTasOWWWMP1178vITcqlu5OOBoT932ZAGj8/hxmmXaHA2BFAs7hZ5bn45F108qYhT
uVHQ1612smqUEbnxxc5pXz2FrxMlF0S+GDABMcNqt1h6nuRCGBEKXF39zqjj4T2QAue909j2uyjs
Ku/ICtEXdzov+vx4hq9B3XqVZaOGujmwEKpAqykidlkoUxkHsVN5ApksTAmRSi9cU1J18d/TBNj7
w1QjtehbQxuH6GKAPCZqKOrqqIe9eWkm21zO9pA3iy/c1Okvo+K62RGMSRMdFk3a+DmjKczvj3/8
1sKRv+isnfzP2uyhzwBX15aHawg1BuhmukIJsI/jj3mydE+eipMP/Hf15MyFe3o89Nax4xGAg0sR
i5FXOyN0qjCnzaNc1UIdj16/6JewsKh7VtO4swm3zgHeNhw53Xw1frv9Qg6HTi3KJQnKPs7I4bFD
WQ7YAObdTzs09J/uYGg/JsXEniWJTfddpiEPuBNJbk2X6iAdOlkjvJOBN3KvAw7Rx4GrTSAM3CY8
zcQ17RwvO7fMxlMkUxx4utIBwlxrkqZZGqnmnOA649W97cdJhIdw0ivNcogLIH90Yb1uPCX4MO51
SDcuOCBglEyg8VCjWV84+khWZAytcjUQd+7fF4ObCqqFFYKYFX/2uTXjXuy8TBsLC8RZuvkAGcBK
ZCUEOsWJXntpplwxEPxC/an8QgfhS9G5w84X3FpXVpMAkIKyc7dhc8fqFU2vwmueIyvlq0qB1B9G
509idIbGH/DdKE+TUxV7gpVbM5T8JOlnR8qwfjZmFTk2xABwZsi72D1mtVLSjbW11PCdqdlLyjeu
BFDWfD3ycup8a/MSqI45TwleDHSX9OjidQ5e7ai9uN0VemJTXSqu+/9iJ4/+KJWond9+lXOZ4l0n
RSMprKzerEwZYo6rG14JtZQv0Hcwu42cds59+sHV9K4nM62upptWTSCWcVC+Pr6WNu4Kkg6k8Sgt
IuC3nj4YEQSXmjQO0mJwhn8xG0XYp2L/DcdFH3EFrV0HiE3mZH3s99hi1r7mtfVvqF6bkgnKUoOr
v/OpwiVKzGQ/HOKpjZ5ztwe4lvf46DpRsXOAtK39RYOEe5gjRFdc/vkvb3RVunm2KI5ybYStRO+9
2ohUCGJ6TGILhDSonAq2qN8rrZOfY1st2m8wx9IJLBPFlLMYiia9OCDJnqwJVvLzCB3qZeoRP39b
vUg+84BYSc/wCYFfuY7UrGKsVa+JFKwGx97y+zqLfiqyNHoIs6Z6Y4H0dTQ2Ib4MXKZ8jFW0BvxP
z8IM9664tEmMLFFZVHPixQgio47+Sjg/e+oUG9ESLyJcWZ3ck8rs6k0kPesmPVKTAOpPcW5rpzov
o71HN36FqK4iFgIVYDLUiUBdrA3lMndJADNaRCxNFxf/AqrUkmdoezOgFiCHVKkMPfKe5s4rp0uv
OosSVP0IIzy0xJwGNMrz9JswzZgSTGM043NYDv1LPCYgFzuDVsxhXlJnpklOn+9JT526+ZwgZWn/
pxCFdf5Y1BNRDf6g1c4OWfd25Ud7PTRUDACV3B3f0dSmDLgBOgVebniBZi8U3RRZe/TFPHvR+z5V
6+agh16kHvqlZYULy2z1M1CQ/KX2MiSGHl8oW98UtDBnmfYZadrqdNlwe9TRsJNAc8I6SAR41TjH
6+rxKBtnGGFhzPswdIQNu853hdBd8IBuEhSOVK8jHP6YdUt9cZJS+/F4qM0J0XTiX4D0jHp7XSxQ
KZJmYYn1KJouE64kBw1v7p1l23ht5d/NMZdynOTPt6PkqshUJH2ToOvRp1OcRuT+2OC0UdWYKdem
jiSpFteX35kbiwjxkHx3fcOgbWaUouMA6pEG7NSbTSU9VsLNd9Zw45GlDU7MAgZagh3ln/9y5Yaj
21Z2lKdBFsWkRMwRBd/EAQHsF1kZThcvdJP6BUns4YtZiPTtboHkO0zQAnABc2t90URiqSczi+RF
05CW0WU+iELUL2Wjhtey6+Lr43XdCAyZKtpCUhqU9s/qVR/jNqrBgMUBomvpecEz72qC0j8mczx/
UydwF28ej3otMo7wmHE9WN9wHVUaHDpFFBRZW5/yOLX8MU3KS1gn01UV5W+8TMCYKPsjQgoxYa15
7xhjlKPrHQXz0GCW0uX1mQasfgbdsOfcunHSGYoXEAgpdcq745dM6RiLLAronnh00m39Wai1BnA8
aYLHq7g5FFrGbFXp0rLOJMA3alRhyQ6h85WHJW3z51BELu2aftxBcG4cdxsoDhQZSPGy5Xp7IJZK
K0Y0IuNgma25fB7a0Gj8moTQONZi6Qp/jtM0/G4VaIp9ezzLDYsqgL8gcmm7EvPdbU7NygQALy0K
0PykogzdBJfzyfWqfxHL1Z+zicDz3C8iNI44Sswg7TGGss+ODV/vYKd9Px8Uoza/DS3yWkfR9867
3ub/cbItkO8Afs14J0jd+jASzobaLg8eFcDb1com28byZfCuo5AMVlytr1SBaDvlxV4ncKtGLfv9
sNypM4Kkkb/ll6tKMfEKwfHAkx5/+kvSgH3Hq3gE2hZVh0LEMeyHdjqJMEmOoonVg+iSPYm8jetS
hn64WYO/pbyz2h1t645NqjbSlKAe/ldV0/DUTpN5DF0EaIFMjp9dq/gvTMWwszc23joCCuoTUokN
AcfVK7TEVpUkE24I2RB213A27I/ONHo7j/eaDi6jFv6RyChIafd+wtNc98aEWhAGRSZiCHWrwISY
k66Pz3phND88fU6/dYUyfLO6gf+BmcYluWZcVdVZoW1qX5wOzYXz44OxcWlTtJOAFshOrP/q0s61
vI2xtcBIrmmy93Rhlv/ZXrRcKgRW/XoO6++Px9v4yq+Cv+SP1IPuHDrj0YlofiMEPzb0XTz7f46W
fIgb+72I7G+NZvxVlXi5PB5T7pxVKAyuUUI8DAzz7rJdkJZJ2WQT7nyRUf1oQxBbqttBTAHdEoxL
/a+a2ebOXbdxejm6JBYS1g02frWutlHEMJQqnEi99AeVpu7QFiVGDM3SHB/PTv5N69nRvZf/cnxJ
Km7Prt1YdmVlyFL0kLmSg9LpAMRaO63pYQpOm1/ZINePVayJv6NmacODVzTK25B4cnMTh7O6fFLa
Z+vLqmpyZUgEBQWtVvQCSSvVfmkdK8Q11+7EHg5sa3GRm5QK/NSc7wJhq53wezMploxJn2PTUkVf
GytOD4kxiN+Z2C9Dycvjl5txSJQhmooBxcA2LS+iV34YdTqeZy0bf+MkUtBBMwb1LQAZq/uvGEkw
0rDHULaYlIDOuPpuabgcXKQIDu7UmpfH+2ZzEYm52ZsQqEHs3M6sNgyKabkIr4aatcAJilntT3rb
Ff8Z2qJ7v3EGyY3I2GiM3PfOEvhaKqAZ74omFxwsuJVF+uJBxMiO+jzXFFhSXYt9C2u6N9JhXvcm
YTgIFC552Y68nahnTPYYzwrH302HE0A79wXUtXowKlOc3r6mVPBoKzsIuFP3vh1KmRJ7dmNMgdHe
Xs49fdZDa0bqFaLKXgV46/Nx5nhTME3Dymc1VBcPaj1Bjr9m1Zh/LIBDcfZQ3RqWWuzZm25dMQRO
tAVlu/Uu0h4dr0SynMZgbfbORzT4l6APTfUTvpVG4Wsd6nqkWW2A6/r4Y6Q1s5dfb70aUvIYGCwx
yl0/GbahsoyFRWIYh6Ea6CIs+/NC2eQ/Fa3P/4m4HtpjNObGN6KFfM/samup0TLBZ4HCPr9gvYHo
4dF28JyrU8zFh66wp3PttrZPccfaiUU2h5IkJ4IRQILrJpdTiTixaPheq34Iz01qLEcxgAdTW/03
DAwxGqd+z0B80/WVbegzuRWg8Gvrucu72jaGQ4dm9SFGJ8sfsmZvw25sIhZPOs0giHrfHIkgLfbJ
4rpXaY3XYoxkLV8EFl8Nlagq+jFbGa9XU+rWPyQR1dOst8l/j0/nRqAHKIEnmVuW+vP6dM5R1yxG
hauOXlvOoWm7/DjAkj09HmXjE4KYok9J7RL1vXW7zXAnKaOEl2E/gbUfhRljsalPl7TJ9pSNXkPT
1dtP2K7y+lLbBcC0yhHiwu0rq/c8CCtqNlytMcmM0u/obfwt4nz0vml1HrrHvO/z5r9I6ax3C/4r
L1odGvXXBcbneDKH2hlfRkS9QRl2An05ZRycJsi62dEOCjrwxXuUwIs/qpq+i582zfJiD22vHOax
yZZ3Q62pf9AA7pqTMjlLf1nmcP7XS+shPiRhqxtnfZzFsccwrTyMcxcnQZVrkSXLztp8xC8PTed5
DP3Gy73vmjPO0yernLz2oBuJqV3LpM3/0JY2sv1Ww3rnqAPA/19r9jkOgHVbd4e0KHX1OttJ95dS
CT08NlHPVnKRE/9sZ+48+bWdmWWQd4MY6DOYdYIhltfUB7VPO9x5VNpkJ62oAa27yIq9pN6cZt8q
kDp7Cr0b0Ta4P5JtTgEbcH2852ZY0l6eOapaymFE/zhQjFTzi9JagkEv7Z2kY2svQjzhSUOTAj3M
1f5ICEFDa8S73RpV51Plaagn1rgSDaq3c7a2RuIOhD4ErtQly799+bpBSYRY4iiA7A8a0enLKDog
goqcgY5K3J61zkZIz8tHfE1BRqXZunr9ZgHYgdxZufYAg848j9Gf1jy1Pi4J9jFFAfBI5XiPWbg5
R/5WPLmo/tw10gXyki1mXXQhh7EN+Hjhi+5V9oc+x6nk8SWydVlKHWBarBKNvz7YrQMAbmwb+hIA
VgY6QnpE0cJqEttvkFV1j0Y+V+YhyVXzSR9Ach/S2DHE9fGv2JowuCPZcn2VElqtchgrxWxPVAsR
L42+YCVXHsylcb8WaErv7NTXR3R9lUl4FeUH2VReQ8aKBP5Vl3Y0qAgE5z96r6x+0g91auS3EjM+
5/kyzudeD8v8eYG4/S7qaKD5aZ/Z3zMwnS8F/MkuMHJLQeB3wWDCVy0QTfjzKmb6KYlsrzwkk+Uk
vhL3zReRl5l7GNsOlqfVZQoGWfRG/gK7kX4lVC2VM3hV7anwnDz2R7csn5soTPaEijdWGDwL4nQI
+wGCXO/jiZocega6cvXU4kuWGd6lnm3Dz9XpjfKeMgr24PUxjgU5XFsX37oh1b3QAYrRZx06DnXB
3VvVyc5n3KokUWo2JZHC4TZY9yiqujY9qBt8xsSc3gloi0fbqkJ/8CDrHNLSNP+uBzs9TXb2fRzi
5BT12n+Pd+3GJctPoIoE0xUewrourPUUMktP4ZhWRnJVzCzH5yuplxNAIe2sZWW0AxrY/IiUkORj
L1G68s9/yRHbBRWGvJ2Va2Yag1+GQ34wPSW5oNbg7iT7GyEMpWcYUBQxZZ1sdaGLZTJSqzeUqxU5
5TVBv/A6eo21A3TcGoXEWgK6cPq6KwolpdCRqAiVaxuZM4LquEbqHQZ3j7/T5l6RIDkbTh1dyjWe
EtuBxJ1mCvhq2DiBB/f1Wk6G+WGwqXxb3rT8j561iqDv4NnvjMJa4iMIMPvT45+x8ZQgeOui68WN
Tg1jdclN3ogOipJQ1s8wEpuxYD8MuDCdCE0XqjdTf6FtmO58x61BJVYJ+AFMIKRgbreMoDNVmNFI
lzuO7FOkKiEypm35Po8zcR2iUnzWe9HtVBg2HhWPHYoIBv1njqb8Ub/s06YViT1NFUCwOKm/anFs
nKJOAFJEa+g4KU3xPKWueUCvavS18nfsSSXeBHoLCc591UZFD6iOLMG5pMn5vuzq8qh59X+hS6VR
OtLvLPH9JqauAbgD0q2UGFnXk1Ot02pdb8NrvDj6nw4ibtILft45+3eZKVmpBRTLlEBn/pW/4pc1
nXXRiY6uBnyx1v3UDE39ofdwXEABz3kRhYH841gDSgS/9OZEg6GhBZCVUl+UeKXboQs0zlOkFFES
HOJeRT4nFj9bRIZm3ymtcE8S6/60chVQ0pAChrRraUvcDhfNrrngQD9eQWOwaURfKbkfzVA/PwzO
JOyjVlMIPSxlnc2+IPHQ/VwfS2Jq9GrSHTzLxrKTIHv0LDk9BEqr85Omna1CjRiYe+ktfgZwvzhF
rMa3VPTud1cVvXmOWsMZaSpZJBOP74yN4akoyweG8IjXdHUN90tsDBi/dVfCFgPOMYUlH71QrCSz
ZHjXlqA66zx3nvS++Pb2kXWCeanrTkV7fVt5PZaS7diMPAAhcqdunT+rpSkmH0Wl8aItkfvcNAJT
uCUNg8dDr4U1TKAW7AHpM0mLiHBltQNCtw0H07NG6L7O8JQ1nZkdZ+gpR32Il8uktcq7Ou2NH97c
D3SNkvacqkboQ2KWbGC78VsIvP/0YentXGx3tyk/TD6H/BfIIVjnt1uzMmDJxqk+XPtRsb+6pe35
Zb04FzgIy5+NFxtfejMfvzxejrswg+KbRTHDpQYHdmGdW9WAayKr1ftrndeqejKmPL+2Tpx8GL1K
ac44eZt7KuZ3V5qs9yF3LTs2mEM6610/ZhzAqB6uXknea+nJfEIBOzw9ntjmKGCHVFnN571YhTNd
25hlGLbDtWl66+/ayuoPlBeM3xiFHI1XCLyA7JHcfjNh5m7ZJBQtmtG1Li2eeWcakHudgq250LCH
RayiQkfSfTtKO+OpMg/jcDU7BZ5+M8fH0Yn3tB/vEUl8GGA5UnKS7h5l69thakGlwg4Lhhkd99Jj
99Mcy9DWPqZQ4ZNjDTje8ymAWC9LUlUfkS6r3KOgZRUfEJyF3fz4C95tTdgb4EgkfRqMCxHc7c+p
nC5Gal4s11jpkbkxSqoufperVezbXqUrNL6n+d/HY96ttByT8prDOQTzclePrqt4aAGAXRXC04+9
2bUvRY3qxuNRNmfmUskHvYNLzvr6c6vEsoYEKbcIR+lDZWLukvaJ+Ez7Vr+gb+MlO0Hq3U1PP5yj
Rl+NII2oaXXTR1MHPl6z5uuCtPLJA872zimb9I/JQKVu0pA9QE9UXCMohG/tIMqR6SXwD28MteTb
j2gnNINAgahXRRG1lGRLPpkzvQQbhtzexSL/rpvkW47Fe8bXk6DYdXLoGo3rdLWyXIE2m6cm9OZ3
XWPHf4yNWez5z9wHEgyG9ww8I4JfIpjVbT3RIXQ6W1+uY66Ib8aox8/Eo25yLsZm8PzBbBOU8lqr
+2eMPPPFhUL+IU2pCO7EEPc7VjZoZdcU9K3UoL9dYDfqauiVBPm60MuPkDW6M0iwXS+irWEk2RA9
Fv4b5srtMEPRVVbqsGXZYGHqR2Ju3YOnRdNe7r030Op1yDS9UARM0KtWKOZz2gziVGT5m1FXNLd+
mc6dNCqTNOx0Xq6o9bd+XA7Lp9pM/4GkOhwFqo87kdbd0y6HM6iBwfmRluty0r/E182SU1V01OVq
z/ZyqgqrDRLTnLDrXtBWHFQjQM1zOD6+ZTZX8pdBVytZlrNmLeawXF1r0i4Q1REuFqO+s//uDx1E
bgpe/If7jKb57dQynezaXjgHoT7NH2N9FqfOSatrBNVhZ6j7CRGwo0wMFVNGcevHVlHSuGvNwbiW
ShYfzRgEj9m3e9S3+wnJUeSRpuKMYcXqxpIVSzCHwrh2aSwO+pyPh9GY6j+Snur74y90/w4AWGFj
wCAAOnqXyqL4m4dZohrXeVlU3w3x+52X1kXzE4GQETTut8fj3W9DVGyBz2NhD0eD1+f2W3Xs7tzu
Y5OCQD5cxkIVP6sqXY5FVEfJKc29SODX0Ks7hZitFZV9AocaDKihdRm4giLsxIitXgFyxkeQesMh
12iWV4qh7uz5rRWlFiPhFCwrpaXbGZZkckJFSvkq8kwEcddnXyJhL++WVJ//82ZKtjsvqzxEt28O
WDOCJl4DXh57ncJZXqEldQz7c9ST5q88yZBrWFI0yX2jLiqd8LZVrAs6MM5Bp9IfILP+RpmZ10YF
/VyiJMIJIt3VS4TQapujhexcl1BT/N5z6oOZhRoCfOl0ebyBNk4g1W0Q/0x5o7E7zzFdqqiwr0tl
xBdIcfZxYW1Oj0fZ+IhQYzgUAFSppa/Lg1BAkfriGiVaEQ6tOas4j7XVHyGO1pcxn5S98Gg1LTqx
PGzIYRBjgvyhAHK7axxQACUdpjygsuK+s8KCONOM9/K7jVGgQPOygCCRagGr+zhvesOb2zyHr5OV
L1qUNMelcvdInqszLueCvhehKw0Xulh3czFFltVAPwNTQ8AdWy/t1C/5386gLbVvzgaRUAQS4m3H
4HVUADEkdbTOpA7F7Qr2XafBsmjyYLSS8s+UJtYT8oFp6o9lWnk4fglJI+4TUOOaFRkfM5d+2u/8
BljR7E3JYViXyhTDnCce1TwYZtX9bBkEXFPoOL6IwvRgJ0vzXlE84dtzWnzPzWbPRW5r4cl1aOeR
TJNvyj//5Y2vc1q/aJtVAW1m7dDMo/EjdGzUnlA+POiKXr6HHMat9/isbIxqQKlHPoA+PZqHq627
jM3UerOoggWy2aeoU/WLsKf2a6tO7vu0zv5LwGB8fzzmxkZmf9Gxd2hy3VdvtKrMu6UZysCrhCFt
foQfK4hNPR5ldbPKLQX8gAdYp1YD4n5Vp8EQA4CcUMpAQw75pyvSNEOecszqK5FNEx0LRAExFE2j
1PazyrOaU92GTbJTV5fr98v9/vor+AVAedG1vW/Rjp3r9ZqVV4EsJnwPzeGfuZwtX0l6/c/H891a
1VfQIREiF/n6lYy1elm6pKgCEYbd2csxBFmMKbs8HmVzPtxxr08FpeXVJRS3SdyYCEgHbUrqSQuy
8SsjRIi+Vd4Id3pdOin0w3FEig/5l9sD0VpWlZaxKALHmfSvCIXCCO0Vzu57W5lkBKxXgx1EaYwG
KYVIq3j70aA0I82aZUcLONvt+CO2ppCZujpY+kw5tv0wB7lb96exMotjX+hEPFNn7MQ6G18RgIKD
pS86URBzVus7plVUIkFYBWOkGmcj7JHZn8Y9XZuNrwgrhh6I7ONLzOrt1Ix6UMj1wzKItdz0s6Su
L7WhL36tKMPp8YZZV4XkZ2QsCiImSbX8nLdjZTm1e1XhtLcYE08XowlFiziUUXzMR8RyzzXA83eR
3Qzzcahx1ninw9hTTs3siPGQql6ZHx//oq0lRjkKV1DocSijrn7QVCD0tWgzkx+m8h+hjx1keAzX
dnK2zWF4P0FYUXijNXI7735qM0G8UwWZaJtP0Zg5QTi4ys5kVpWZ19XlrweRKPsgd2R7keR6M3mi
RHjLywy/pJhpH42iT7VzF8XjkznHk+Kng5JeKt0ttJ2vuzFJzyQdoB4OBYkNeztJb1QgqbZLE9D6
MP5UrGrEiLrfsx/c2kOIMBGQS/EJyqSrYeg0jOQlRRNEiql+8ZQm/FA3KmKbjdYekD9VDjWi1Ydh
WLpz3mneQc8m8aelFNlOCrlxcOjRQpimZ4nU6jqFTKa+0bs4agJQIOXLYFvlN8pEmBYY0VttzTg3
SNDIbBUkAf/Kn/JLPJDWyTJpqS2Cnp7WaSghz7GH3tiClWAlgnGpAwXphMhvdRNAdw4VMuUsUJ1y
rPycncZsRm/gjPJ8qmdK8e3HCOH86K1bh5GJdCQ2ARLwHVg+LwmFUvTFAuqV0Wejg/cNPbXfocne
bVBGATzEA0Ixlrhy9YiEXtOVrpalcMic3i+hPfrlLPbO+v0GlcPQLYD9apCgrjdokUcJEWqYBNEg
OONzAQnBt5rCq1+GrBjDL3rcLerTOOqtcR7UIQHMXlilcqIDsGSujyBHqgeP77m1XMvrt5VtUUnI
JUFZx3ZhXba6E+NgUtazMfFuqYSPsxlhC+hMbDgcTMI5qJtqcfzYTb1/DKLf0IcfpqbPYZzIRlaX
Zb7aaKRMk220P7QZctJ5CYv4z7apsxJBpCzZY6rcHTIWExWIV7FXyr7rQ2b2QxkPqZEFqMBMz6ld
JgFq4+GnJi+8ned2cyiCC9DUSIjc3V+KR5O48JYsgI2UXTFs1DG/yZxrsuRfHn+NrZG4nyXdHRDS
Hd82KiogbFGXctBwZ+6MpgvycDIQVsiV0+OhXgXjboJO1g66K2mcLERxa95eHUPTZvhRpFlArKn/
W5n0yaCuGd4XBUbX7OddXvwUfIOfaapidWzDunV9LerVH5Dcmvwgmt406G1nSv/eqgfrU5d3lnJy
8sSpDpPuln+rYWhq/tBOxtfKHcLF1/MCtOmIPPTebDYX7rUyjxzJ/d2vC5D8NNzTwBkrLOP1KfWF
2ojDQGNlJ+LbuixI4TFMYP04y6snO5pGTJA6riQz0czr0s/JO6k4f378ebZG4ckG54ZYlUbJ6Pbr
AMjtvNxx0sBOPfeYxsgeVclsH98+CieftxmgCy/J6slsUWejmN8ngVXM1tEiHzvDO9yTOd+YCzc4
2A8JdpWsndu5JPBV8PdhxcZMjz5ObtceLRtp6jfPhVGIIwGUg9JfN5lnxR5Lo48YRZ2bEzyk7GyG
o7ETsG1sNPogVMAQfCacWrd/GsWrqP5l3AWlmB1EkLGn8cPJdUvfrvFY2dkGd5EbWZpkk0hiKzHU
+n3PihgJxm5JA+Ah8xWD8xISSQ4rzxu85dukxe0pUVPjLxUzx519LnfY6n5AHgoR99dr704trY0d
WxZU0qDyGuPYGJFQYD5pC56Vrlq91+Jp/FoCdftfp2TOv0K1/n38PbfGp8TEP6+eGOsTYIdWVpYN
fvVDWVTzmajPbWAP570b2F6WRe9TXTSfWuB3/YkbqymPxuJm1U4qK5/+9Sp4/B86/IDQ7kLnXIVI
GIouC2J1KC7G1HIRIwPqfu60tPwjzlLs0YXZ7pWYN7aZQamW9INIkl22ikiUyh0rj5pkYI+WMR9C
txSWjza0A/YWGsPbHziSSC4aWVIib1/Hd4YDGgMHuKASo6r72mI2n4Uron8nY7b3QrqNFb0ZTL+9
DTIzFJbVhGTsfVY843waHa2uVf02/aKk6vcqtPYUelelXhniIA9AqwUtYK7U9SHqk24UXm1mgZU3
2eBnWN382ZYFUKdiSlRXKikV046BzJrD/DoozX30aCUACNDk7TSrFjnPoY6zoHDF8skTS4T02DRf
0bozjpFdjuchF9lxSm3tGrXVcAD/0JyIH5u/27nco79sLToPI5ws1HuBRK3qXOwejOh1l8DCSpmw
OvRPk+fW7/ooTo8heRNw8ayad66QjYtfXpSE1ZRsHeKn2zVAxykrbaXKgrArlk9dBQBMqIr79+OL
Yuvz0omBQigFUrAsux0FiZ5p7DoCmSV2lXOphO0ZRQLxRwP64HOW9Hss4q2zyRnhWHJeOOqrL2t3
hOetp7CWBvXmYZmqkxX17kWxi2Lnfd4eiricOiiPzvp9Vid7Umq3yAK70S3fEtPftalhOe9Z2s67
tvmpoL0AEqTDencFpPhaKjmg/SDu0/Kd6ijjU0htbafcuvGc/Z+zM1mOE2nX8BURwTxsgapSybJl
2ZYta0N4JIFM5im5+vPQq3a5jhT9b7oj2h2mgOQb32FXFKWK3lll+Fv9+aoisx+mYKHRcku1zfd1
NuS4UkTF1h1wty37s1/kjp1G2doFt7VoxO+Xj8qlttf+VaLbQSRAEIna6rJr2NwhCIaNUr6qQ8Qc
QY6bN7mB1sDZ2PpqeXKwE5Jf6q6pqyRkqL7EhaFVzqomCppHXZS+m5Zt2Q/J5pVufai3uvKPURtZ
rxlCXXkh/FKcCBD8341dL04ZOOPaET3fzjDQ1VSyUG8Ybrzy6Vy7COeYtTC7TC5zcZE5c5n+gq4+
F6zvTzQ22Ilu+jXv6ysf6N5bcojBrzMrvXjrKAjV84gs6Nlb+uCDlenifvDW4ptuQ/nYUavLV+LO
tQvuWknMC/7ZWF7kswBEoyGwoTkbTdOlY4GW5rjm+m1obF/xCR0OL5+qf0rLiyKBSp3dKEjXvcO/
KKPbLOztpZnFeVRd8+D4m3BjqHzCS9l51x+tJZubt2Fm+nAF2XjeLNM2M953F33r6832js5UhWVa
7yu3b2WpHAUuoBQ69Uc1O7GpK0ygx7Je3WRabayycssR+cHHBa9iqh06zGHg+BhxrUoLh9E+rxDQ
3SV4jtJUzTEKSqO/7bLQGTHJkqWTqjLo2VqDvwyOvbU2/1V/f//OaJEYTzNZ4KFcPBG0yt0QGisa
MhorpwXXELQHHCfNxkG/EiOvvWy2qtTifNb7gOrPmCL5o4XxKvyANdLnrLbrT+PYyGe4i2ZSVIb9
v5wuZpkIgaAZRWK/OM4ZvApX5ZNxs1hTkGI39i63XPpNd5hvt814Tfrw2jfKwpNZPw+VcfTFo9xU
ZU6Ad4ybzDSHtHCwaWubrX4lMl/JNOCkkaLaN9R/b6dNdMjzLvKNG8seTahdnfVmUP3wAUGQ6uPL
n8u1G/r3pfYX+q+ZJQQx1JlDZJQGR46Ja1TqFDSIUf0PV4FpwFAAyAQiSn9exfe3Vcw7YyaXPZY8
zMVPbPHKV65yJaGxNAR0iPTbzmS+CKCyEKu03Do/Z4EzJnVlGQfo4MURWq2NI08vTnkozTSXxLyX
7+/asY/+QeVhE4aJ6cWxmMzRhnfEFzatu0krn/ypmaUVRxW3u8zKS16+3n6qL2Ico8sIXsMOLftL
cyiCFkYfGiBZ5mrjwR2s8Fgx/jvq3OoSNFQkxFn9Gufv6kUtjBXYCvGvyxnVyLJVll4ozguurIdq
2eZk6oV3RpImSOfGG28iZqqvZI8rnwLyTruX1D6s9S5th4LB7zLDGNC7CWvrXVv5I81uMH025sg5
vvxQr14KHhXoXNI8n/ifh9RmdziHkvxbY5d+nPxMxspQ+buwm3/+D1eixwNCTgL2LglNZR0pT7Uo
soVe102JVWCgwIKtUV/VlC2vYY8vgat7nQXBhwKPb48c/Jd+wJqLdqyEOA/jNN25oVEdA1diBBKG
uf9xWFDzO3hq21TiZoP77DZOd9dtCnuQl2/7//kh+/KLj4XV4n7C/hVs8rYLukaiRl5YnZMKq6tO
bVZOx8VumwM+ewY9YDfzKKwGWzwPhdkhm/rDy7/iyre6RwdyFOw5mjD7zx8Bq6devBU99qGakFIr
g5/KsQcknSqPwYofvHLT106Vw9KPye7ul3gJapDN4tpZg1Krsc/30madCuiJo/g+go9+TZjySjTn
NLHnYorMwPpyqbE2W9dmTWvcFGpZEph5/a2uTPP88hO8ekuUEbs6K7jgyySoVedPnoT8u7bFMKce
eK0bXUHriuexcL6+fLGrr4s+CP2dXezsct0lFtNvGhvGoYC+5SX12PDmMostSNlY6bLRF7zyxq5d
EQoCglsIieD9e1HDtG6wklvgsMNEQCcfz/cJGEOZZ+8wN9dj6kkVmK8E9GsvjsEIK/wdFPoXBLVr
DRo1OeXnsij5DJUbQRLwX7vKtQhOWUZdweTh7zl2BreI1R6leF8bE0AMXEy7Uw9h7YjK/PgGu1nc
xTdHeKeX3+GVA7OvmtHXhPEH2eniiUYLwyVRmxxLr7RuhWiKQ+UsQZwBG3jl5f3lBrnXZTtwgUUl
m3Pe45+fN6rfm47KuTjPIlfmyVbZ2GHwLbMtmRa7Nz5ni9f5R0fZqripfc/okqweQMbgvws0xizN
8KMZCvaoeeU0N9Wk5keJ56h/LL3MM18pHK49mX//2ouI2Bu6lOOg0BYBOJK6eka8bhntOKCHfeWI
XXn5YCjYLaHWbpHmLi4lh5IdFDtq5j/b/MlctyZpalbHjjF0983UuukwjtMrb35/sxeFyk6SooIE
W023f9H8Ib3cd01PzRDUUfkwLpaOfcMSyVQ5dhL60kjRwHC/8nrMdJ4i9fDywbvyKYPK2YUZmDXu
afDPwzA3wh+XMhdn366dOs17yeIU4z1ln/IVY45Ym8H0Wg90pQylPdh98PYW8S8emkKQDCAmbgqR
YRdvrKkZjt6yVLutp8UhYsRqVe0MVFD8R+rNnuiJW2Do+MR8huQXt7vmbVnZYDDPRpv5901gtiz8
hJXYZR+88mKvPVlINyhL7WA81iJ/PtlA+2D11L4LKbO9pO8c66T8CmfklsllbnbbK1/KtacKl4Ku
aJdG+EtzuZxU6YAQLM8in/Mvy1C1AK46bF09SwdYP08RHofEhSPdu6Feufg/Q/eLcxzsfQUigZQM
vNs/b9ebrIytdseTnUQ5QRw13C6V8DjErYPoSX/Iy2Zm3znnInVGWl62IMK0494J63tDDMtj3hvA
YqvcHup7KKc9dtu5ld0GzjRWD1lWjA9RH/Zv0eQ17aRtw3Y79qHX1K98EVcSDXRTaExESP/v8fva
i84tO6YjXVuu955urTyesKA6vvzhXbtMxM6E/oSF0V9TJmhPFQqEUpzr2dB34YSoUu0Gr4mAXome
SMcimcERREv5sp70B2+b/MVX59aD9ZI6MFDQxTZaEHIuY+Hnl+/JvnIEdwN6AD4sT0FQXaSxGZOn
ttqXJZkzhPkxG9p1jkFo2R8L5S5T4ou2zmOOKQbh2tZticmwG8GwHlYtn5XtlduR+yhkqks9/XTQ
fNsSd7V7eRM0AX/BqgwU6KcozIZTgwPqwwI1Y7l3TZEvH0ffz6vErfHzSPCnz41bFG07MtY8yTdu
PtUPMJu27pUXeeURw+TDEhvoHUOWy6EkQihqCiZHUS3Xakuybl5OTu6K9jyV/POVHHVJ1d4j2G5V
SvSiRSB/X0SwTdbjvOGKes5woQ8TdK6klUzKxM659iR2n8Ie1fNY4GN9Z0IdN09tbpRL7OcBAyZw
pUMYG3NvTcznHXQZl021XfryObj2SGDEgeunpkcI4+I31qaltnUGb48pOe/fbKejseoh9qT8j1qX
/zwOSKPAPuGRgfi+uNToNkLg6CLPCKVaR8TQxh+Zyupksrf693+/K9Sj4Xrs21X2Q39GuHzfbrdI
wJzNsQmPunL8dETnJPGr+tPLV7r2GZGfAMgxnkW72PnzSktWTdU2KHlmGvMsVREeItQnYxPRlAc3
WuYEK5cqXay2/Pryha8EpX/cf1BpQtH4r2IkG73cVB5Ps2nG9uBoHbzVgL/++/52V4VhKoPQF6oh
F1FCDq6sh37geGDXdrNVRnsQK35fxmS9puy+Z52LrMSlmEeSmYAoXZZ0xWhmyjJLbijMxa1QS530
Ph1ZMWmLBGSIBIp/8/jyU7xy/CMQEJwQ4Ah/452zcTdAmaHOFLofAEMN2ZvSwrCtCYpXQCRXDsrO
M8RAiRrjb52dsbCjnmhcnZfVmLdzZCPXeysIpm3SOSvsjq1s1vXdDNTU/5jnoZ29Fo6uVDn7Noag
TIKhG7x4l6PulZk3JgQe0y1+ZAYz+xvUdspPli9lFw+Brz4h1sWkFum/0v9g6BaiTU/F68eT5xb3
9ij95jSjyPAGjFcYUN3nuRvLDHrt4eX3cuUw0PSwmCQjwgy+HCoVgTtPZcU2raUkOyl79ePGrLab
xnO2RCrq+6xY51fI3ldfESBNuknmS2wZ/vyWwxY33yyYq/MUSOerFTXyUTf1Ql/uilM5jNWd4vmS
3kzv/PLtXhsmUWHwFZOO6ZgvL830SNeYQVZnO9CiiQsFFTuGqbKViUSKvUvJNFIiKNK0dTLPleVg
cxc6ULTnzvjw8o+59k1AAdih4xSHLCr/fAxj7dA7B55EfdLvwpj+3n4qcrfbrVvMcX3lTV+JY7Bk
IMkwi93Ln/3X/GuMRpetRNOSgID+BdAcBoQY0ZdL//s9Ue8yjdjpa3/pEOXUKwwOJ64ireABEK0T
C1PXh5y8+MoNXfvMKEYZaLtQ2P6qFnEfrDpj9GGweVl1GpQKisRZRfBlrRaBX7E91Y//9eZg4YIj
Ak9FMUdl8+cjRBQY0n5UqrMtEW+PQxd3Q6QX29GLm23zX7nalaEElTDbTwbLPuHskphSu4wBjYw4
Es4hquJTU6IlXSuv+lzBAW7PrhrCLhkhCLYPUbOIPM4wlnZT3XuGPvkkYs18OJ+zQ734pTj4nbvU
h662xyzGhqJz//MLQbEYaaa96oDcdtndYR0P0QKZzzN08v5QRKt3i5xKe8MnVd2P0fiaobbH4/4z
kQEs392i6ZfBtV8SPMDTtcxdmvKcIR2cUHb0SRli61A7c3Dz8pu39ph9eS2qDwakDKOgeVzEdJTD
8EuzRnkmqOghFdOMILu/y1LHqEiYnxra9q+ZHLrmtAV9MSUausYaw1Etc7jSXVvF3aiE/wZU+nor
1zz6CYipnxCCXU14DPmy5ClUV39J53IhG7/y++2/fz8LkX/0NYGJskz98+gGGxq4QQeAqgis/n3G
uA1Hbeo6qJ725id95rm/aBwjWFAqIgJVgVt+VFWl9J1fSzSSBXya4pWi5+8vGJkazjfAGAZvf2mV
8zwnnOb2VG017SerMPzYWaLoMKvZemyn9cvLD+HK5fbJPQGXGutvzfnCMJdFzoWEOUc/IlAtfzeV
G4CmyGeo427la6yZv5Mrny5VMYCA8ApWpnQJ8Ublgf0pxuLDIsBkr6apIe+7IdagerpB7rx8pf75
O86DaUaQHVsiClZ26n++adgADRy2aj63ldkdtnCQu8508Eoi3T+xv48UK1OaWqoc+HOXmy9fFZk5
VzI6D3nviKMPiyV/V+vAO0SWNkSsFmOxkkWswVdrXJrhILx1CFJkE2Ydq9CYf2LCUts7Lc1/Glcv
v28zKdQ7rxvwUustNXd3sErGIVnqVTesmXuRA+mx8+GU6Qyxsy4f1/n9sNTSj4sNn/FkrTKJ+/Bk
qh7F+yD61pvSeHI7T71XZNmcMZ6dPYV5LrbYl5RVKbBD4/eGsplO621u3lkqH79pvUp1F23r+sOz
5rmEGuHNdeJU8DoSbkXIGMU9NAMBjA2f909YxCtjUe/YjZ7QyRYFunqPUpn8ZNaqegpKu3my1q3s
T8KWw2cRMtc+WMW2bbHslwU3oCmrql9IxIjmPDEbMuIwkmKJWw9P149LVo8YiMCNrNzTsvisTiJj
0u23vHCYEWrdeR8Mswm/F0vUeYeCOnw52TizVcgoVGN/VxmsSu8UdKk8nbxVVm8mZWjzDaBxx/k+
y6gwYsSVlu0HEa1CbauTNnB1a6uzpIi0fKts3yDj9X1rvZd11n1UnpHlM2yRNTJ/bmsX1TeG3S3O
29Jp2M1iBbyaNqE5MGrZn/HUBpj60w7F5CfgsOqVetfxfrJZqP03NPD6VOmtG5Jp98q5WZk4zTcy
nOVPkdnTEwtjKhUFnOFxMpHgvlkl/0MMynKp03LU9hqjsBhgHATmvsULTyxdAoAo/x3WreMm8B3L
LZ5qJZ8bnS+Qu1W+sLTowvADwsaWBBGmxJfOy9oOilkvv44ousrEDgdqck2yi8C4Adw7YD6iuhg0
j7XFapNAdWRfR2CuYMz/zHLk1xLLAuwBHD/XeQpOLZIp4971c6aF9Y4yZvwKiGisD6Idqv4wy3zp
4x6vuyn2kfuXSRgh9Zv03jb85hv30hl4xYMeorqICz36d0Y9hUDtAhaPqrEqK6ETqZIya/0pmSNR
PBhDj+yvh57yFAduN72pylA2mG02/ee8q+Sb0nPqk1Gr9rt2fBWd7EpbbTrgmyGTCBHih2Js/DI2
anteE45/VWKTiKJL3G9e8MuanexpwynvtinXYj3AqsEbrDalI9PRJM/cia6zIZdUrXsrmFc3sdku
w5upKDXI3SDPHqzNLJ4iUqhEVr3IPzZVVn4yvW57FkY5bIlXCEsnpZ3lP3BCEkZc2LMskgqWZR4b
2JDpNKuCOrxprXH97Nid8z5qpTPFRZNXn9dq8x6j3J2WZOu0/25SIEtTUYTLj8Y1tB1Pc8P8sg/D
RsDgmhyo/0NbIuAdqMJMRTPrKY6abTb471N0KMOpz3CaaMp7BFpzizsrgq5Mp6HxutTRQ6F/QNvj
Ux6iwhNpw/5P3hhj594pVmb3WyaiVMFQR8kE00kdAzt0twSN4rlJG5Z7KlZo9yVKDssHw/H7IdXj
Yt+7uSP5h1f3qWq3UCXrtngiUdFUPxVVL39jm+tAG65bi7er82DkFNb1+07jap94upi+iFwOedKt
udpi/E/4QOZ+HVGG9urue+VhehVnBDOVDjjUZsdR+P5n3yyX34Mfys9OPVXrYfTn0UuiwRfvvdbw
8xN4cohAuu6mPBWy9yYgWgwCUwr+yKLKybMhXnLDPrlDpfKj07BEiud86N+ulW1WRDq1PGa2zfCr
dqmb4yYonR+FWeTioHsEo45VpUNGO2xfvjpbXYo0ZFSGXSsicI+DIbIpUYXvfWG+14+H0sj7JoaX
uf022PPuNLY13OLNMvQXjLfrPolyQ930Lk11snSVhdgEuqxV6nNmotgy2vo9HLfyCYAFGLB5GOc1
jiJzfM7zrMM8qW7Mb/hFjF8kWAskDAa7epae9rtDjqyfH0fLiO5jUHCtpCyKnWMB28yLy6xofy8F
EKK09/xSHeZ5DYKkC015b0MHeLBgJazJuAoxYromnM8wuZlBmsUUto/ZaPojiLS5/rbtABM+R8vo
D1teY51oBzgNupYazRSnt7FPwkCsn1tYOpSmWNZ6uD3VWFRXaGuih4KLgRVvvY1wJkNbNH79etuC
Q2gsARicwAC+AE4VEVXXbfW5MTMvOw1NuzP+ArfgodgrE//EqyrbSOrWttShXAz7M+OBpkPsdQGg
NzWN83NQUfQW9hF0w0DDcYk71Uw13pZSPzjr3N55lRiC2M17wE2kyOpe271+dJtqe2xkx1lFKMz/
HWbUcYdmo5wmdlT27VpWaL7KPg+7o7tiWxdH7TRqYJXIgcZGqVx553Szey7ySXzLG8IC7ohCVIku
5+5xcB1RHcsZksvMmL+5RYpn61j/uMN5bQfrG+aDJfYYLX/DhNp7QZifzPxQ98Hyu503B0ltiD1M
k9VAGDSHJnoLySHLUz3p4GTZ9dAlTub5dYLm5/jLqzPpxVtrCnEs9RgovrI8+g2Ju8dClmhixFtD
tkwUMECBmWuBFSg7aPV7Kvx5o7YQDbPoRro6toAVjImV97mMraWO7kUuEE0xtbcmWmJuFbtOVz7N
chK/mtZe5jQLVKiZahv+Q+6YDd+/Z7g1GyfpUWCgagpAicRadbzn2J3q4X4L7WlINCXzh8yADncc
iP3nyV+zKF1VRnHckolsZoV6CoFTFyjfQtUj6/p+1n+x3cbeAOHk1adeb5E81A0A2Bg3qfC+RW9g
ToM140w29rgONxVstV9ObdTvK6PGUMdTrlqSPAzbKlnKaF5TXe1Riy2GfljzpvBvSrss3iJVhX3F
gF0feA6vn99XOEjok24g+R+JEub7EEf4laLA0odmUm30jha+fMDegt63d7tApbWngbppY4dLkG80
EXnLZXswC1OOcZubpB0c20SAII40izvDyNsmHvtGtskC2YL8OK8tnyjR/le9jeV75NLo/i1X4BmL
K8lm32xjvf6MrCk/DX7tRXwv4/qp8XXzRmhn/GSaijSI5D77h7obuixubCJsgp+EWmLlmiR/o6qQ
SQkDcAd+v/hfZVjyhZlb79xmpQpH7oDRZ5z1BOXEkkuLf54h5ibO7cZ/Sy9XrHGAgG2buqUzmYet
amw7WUVHXOyd1fNSQDrAiCTqDDafSBTeAwLCmSPIRFbFxqKzmuMnjLsBUQoVt90w84fFHN03kr0d
eSbAVThbomU5zSM7Q/ZnksKrxDXgV2t7UwEznyIWOKXCqFQONmcl01P1E//bNUMqWVgflWrzR8Ob
oqdgMEnyuSSmTyU2T6dFiKw/9rhkIk3k21bPhLo1GlxsVt/gwNcGKxS/bp7myJxbJnfVdIPvq6hv
5Fo4n1Q/SYf+wyqcuO1tMI3R1Fv10ewMF0C3B0YjZauB+KG51Nm9G+6WysJlUwwWyUPqkg5LYtap
bbEcBauaEQ0yAxnoFXrZFBu+V32f7Hrrb2pXGB+UMhEpGgCqP1o7QCTxegTU4tIHPh6DjrBvamWs
7O9QgMV6bF2mj1HRdmZSjeH8PJhWfifwktFJ1Tuyu6FPtsoESgWZxKDZqSgPlfuud7Oa3WAorNtF
G9ZyUsDuhliGy/QJmRSPX216EqMv7ZvPVVuWt4ufLVVSB4iVJmPXrl86QHtjLKzBXzACdtY1EVM/
jzEyMFmL4/hSiYM1UYgnUU1nk3JUrTphldT/EJU7o1YUFUEZk2UM861lAAR5Q3MQyNhGNo1WarbV
h64omiFG+sf+Ae3cowSJasSqg65Vh6WsOWQuRi1LjOBH9z4H0tjEKA9k353JGj9vrerXdKX4qHlO
eyfQq1X16ayrkcF5uFZ9nLG0BH3TdcXHodyiewgL5P/N1/1yHCiT3LjsovzH2DnZN9aelkq8sDPn
xM/clssiI/yuYY/0s3c9Kmxh+h8UgoF9XBt99S5vTRawuvbWbxgKoQwfWfCgE7dphyXVVF7fXc/q
v+wKY8ZxoR55MjZr+o1qn6rgkE7hHqSVHuOK6uWbkjO3Zw96ZroMD+Bdxj5mOdqGLH7Qoq2/ZSvF
wEJAckRd1fYV3cTcLXEpXIJwtnr84GWxEG2R9BhqYMSUOeNbEA2em1R1K39gHtX/cPOIrCFdBN7i
TgxbkY6l4T65E71Z4q7B8kRDSyAjYIGTDAnPd1Wu3CLRVjGLlDKv3Z+PQlJk3KR+9la/a2Pse+gt
PXtzniGKUvkYxTyuaeVFsoe/NDdPRVYsP71JAeUoFa1TDDjFuKdi92hfp05mp7lT1hJP07jymqXX
FQeM5gfIC+AsR7Liqr+qAhG6eAx600hI8OVthhkK0aav9HdjyYs3jb0O5UNtAQVqDOV/FhDFq2O7
6AgyQtNGzhsE0Is2DQeVn8KsH6uUurMFwGLpuT2pGXmGeO21k1NnZ00N7MSe6JyVa/NZq1UmZubv
A2OVk8ZxZul/YZobVvGit4IekNmfPOxJ+3kz3HWMfaBBVUqMzt6tnVP89v3RLVNvMOSH2TaLOt0P
9ZsGLxUK9843uwRegY2lQxkwaBtG0HML1ePHUPtTnwzLspoJkBCD9GdU088q2+CkRcbWeDFN7npT
l1FnxZRW/WMe6nBNghIFitjoe+ObJGl8z1a/ea6cfEN1WUYTsd9rPDpin6rLclcrJPy1RpSUsh2+
aBl4BbY6ax8cyfv6Y2k2xTdgMt0D+kvqufc3Kzits9WN6La6NEqDr1syhqqnJhGbCgj/CjhwrOhw
aI4r4X6bpn585xRcNy5wBPm5tpWSdN3bkqEjUDqkGnK1l5jduryX/NkHWRiRcfKVpb9mSkUfsnks
ozQzAF7xJXQ9mdllgB//QxGKBbCG81xmm0gMOTnAwcLNs9NlqYvHitr3FKkwel423yWOR3XpEe+Q
qY/bNot+ofnTVTHFYN8foj5z5RFdhLBMnFAQUHW2qC9Ujdbdgn76FLutZ+HGHljDcGzMLvy2ZqV+
dhd7vPWsXaMO61b9k3DNWQlHjwtGaqqJkiAG89hiBPBz1F54PwVbtyWIxxbfqY8iN9ahUd9CyhgD
phQTiAPmAV12Fu3GHGnozG05ldFSMrI3S7KHv/VBREPrqFNJZ77e9HiMGZDiPcM6iEEOb8GtaJ0U
Y1g0JKaOEVRt5Lz9spt6GQ92LUlnjl7CN0a7mI+T6Kd7KN8UQ5urxB1FM+2aFjKvQUkMM4bUs83A
rtgMh7oQpJ+MRYv+/kF5dv5g4htyU9t282HZhsHAzALbmTizwrVJl0wEbbyF81IjEBGGRSKE5uuY
oFQwLpttfQhdIb9vsxU9m8bYl/juRRYL2W6LpngOtZ3HbciQPJmm1vnkmHPzXI7RislpHy4Lw+eh
Nc/0jdNCxbr0RYK7nWklgsFyHnshsqu529Jv+HMn3plGJLuEik4YR4iJbDvgQXofSuFbdSrtCS1d
hwGXjl3LR/CkDNbmpy9nbPryOdjI9VE4fK7KNfuwrE6WpSwZ7F8Dd/Ouimz4hIElw4e1GFd+oyp3
NrIdPGdAslRclTRl8ZAx1I7dPsq/jcg55olqupYMk4uwO7R07b9sZwlFOrZNQ1oZZ2eLvdaBFtoA
LH6XOYqc2jGgGY7WzrC7HbduvjdkqQR4wDF63/r9RIA2zI3BRtA7Y2owba0Pm9cYHAY23lZsqs2+
babGd/nBmf+ElgtstlDO6sFwLfEWe5DVZ6K3Nl8CPQ1uYvrF+mkp7ZznlWv/1ugbI7gFfhxaLJam
fEXkNg/8W3zM198t2mzYPoCf+926mrFM7prIWSvgKNQro5x+tt4y9bEeK/uOykxPJ7VT/eKoYMaT
rHW73veUsc915E/o1LCMf4ywixM05EPZoAc5hc/41slPM94KpIoVmVRwkCG9WLU18/soakpBp93Y
1sFVm/KhVAXmRxaCRn+uR3rrOMps/530MucWoeHIjsM5n57X3FPfqeDs347S7AIEPsKY07UOQj5t
FlSCim2z+lNWF+YbOKRtD7A6a9Y0XPL2W+FMOmSFFuUDIg6RPxzGLe8/z8zabIr3vGoP1AKMFoNp
KxCMVqL7Lc3OHNgBZerH3OeET8nMNkyXsDH48rZVvR8qS/wGoUOPbXfT/GmzhvVeu2L5yvlwPviY
0H0XTDmreB1AhyKNmXXPCr2It3ne5PZpq+b8m6ZiDJO+1OwBo4BmLN4qu/mSL3P9dass82murfZj
j1bQk6GG3j8t4Afv4esH34oiz1pkEXVVph0TuDrdDGs9gUsDVUiRaf/aQIF/HRAxepL1qtYEqSMa
VypV+6fSzPlTlKR8ztzERzKFToVwnmlVn3w3Qz6vsjNAJS7534wjpJmjWCsZ9Ylnrut6inomLJQt
zfiZxbX9UAZR83HyRPPG6oqguhmVaYq0QhvETRaSyRqPwjFxQbHxSYz14uafMqPTOXs4u/yyRMIg
bK4LFg5N03u/aiPQjFNZ+TxtxYTippBF6zLarsz2wM5nuW39ZQ1APQTjZyu3RUdQy53gVCMhHcac
SyDP3B1SA3oy7whEhLciazI2r601/wZKSFQxtcA/kuVSYxx5Xvu2j2P+SbfBSr8w0uWcnXZdvFg3
7BHjNqrWMKb0mJ87WAN1DO0lZBZXUsvGkq1AHXdt4WJsMhJhYgUAu2BlMnGwnNyWvwYGDMyzLRMw
Zj849dEFW2gl7ojpeqpFDx0XmgihsTMkLfHWoqoSewwKddowPc2Bkkj5fqo6LKvFovyGnNtEUZKX
XX+72Mi78RPLuUwVBuZvZaciP8Gsyfycrb3/e2B98bHOZ2qMseJ8TiB9e+aEXuMSngYjwq9P1l/s
EbHyeC2C4nGenNl5xMjF/dABJWvrY9iy9P7Cznr4NXW2QYwfwgln1NNArvNO+AG0bys7muhnOtXf
WQV4jhsE+GZ10HOTPU/EjjOV4aqO/8fRmSzJiWth+ImIYB62CWRmzeVy2S57Q3joAjEJkECCp79f
3k0vOjrc6UyQzvnHdkJDkfexlv9CUbXkpld9upDfGgM9U3WXsTrLbf02K9OAsnJmN5ct0etTpjVe
cFrgt89mNreNjQXxS7R30+suvGQk6WAJDMN/OzyZyfNfu826opwxaIlTKtX+2Q5x8CCbZH+PJq/7
MfCURiQdz+Z1t8HyW7Zz/H2EaAdBEzHr5hi067ceubV8TOjNWdiIesNaOfsMz9vgtUBC2xaxS3CQ
ivl5Al1dvGsv02DrAGGiPQqA9t1dahc1U+IPMWDBouoSVmBMmHLancndRRjclc3iVexcXiDuJ/r/
+NcjNWonJ7WeWyycr99apwteU5BTxg2kOP8Z0kB/rJ1yPhY+i3cayfDf4YWUhz2Rbf1fooMQeoUV
OchRHLT3GkxrKho13XBATplngmV7iQvLN3PZVnwcWA0b32ONGMOz22Bj/9d7uJVPIeS3JnWu2phk
MgZKErnY6DkckKFpMtyqWFTPkQ1dm2/7kH0dzWznq09U737ZBlJeb+CCO119wxJXRv5gt7IPxvrH
6KCTBb5YgHSoUWzi3CX2tS2avTn0gxvXbVXa4EiyYhzjVJ+EmhJTSKQYKWOJHt9wbOwtxPw+I8VO
DF9Ely3mK0CEVHmb9W76r3H7CFYwbRb3Xq3eEZ0Sbs8mV1PAeKbTqu94mRjTLxBDlCGolcVhjqd5
KOZhmHfwU6wbZeCNLgugqF3SuLIdgceZuljrvdKGsyHd5I774e9VCvg/RrdUxykMBreMh9Z+35JV
Z4UJEo2DOYbKOoWIL44Xfr7Zz3UM41boLZ0euLSHj20xwTVr+/lvxw3WXDeUud05NfvQnuN5zl6G
TQ1dwcsChND6ydywZsRdVkoPt+hJrBEDogBgn86369G7q42QyVPLovC36kPK6+Yt+Cl1s8ui7b1x
PFnSWWSe9XhVSJ07vM9oDJlsTsBhOr54yeTr1z0S6/EB6GHV0wEEHpchY0xzqnpT/4eLr94vHtTd
8DBQecRKsDbJ8F2SQeqfvZkojAJQMJzvkBa39XlLlkY+h/tU2VNtjmS8M8DpC5toSFM47wVDMGi0
2O+HIFTeB8cWG0024UIQJ2GWNT71gjv42bq9iF6djOCT4ORku9Ul5tH+namqiu9cO8jlRfo3gViX
RrtfDK48/kkBFPh7vZk3L5oHTfPKuxB3jXC9MuDIa0tR4/fLN01lOqfuOHjnOa1XdlOeH6hUzxDi
JogO1vyXsgrvSaOK9UN2G7q/0RuS2r9t76yKN5jD59SxPvJ9KaHsM9mrK0ebdNuFrN4+CJ4Sa2Nx
z7Y7dDn2iBYg3ZiG5NCKGz/+K+Noyi5A+UOd96mCH2miOttKuInse7NnDlrA+fD/Bnuo7FtfxWot
pem6jI7kjRFVzTC5+eBJ4V/MtM/miYBZx7s4rYDUc2hTkWfOufnTBs7i0gtdEdug4ULP/eGZf1Pd
goN01W4Nw0vmfW784dsjENzcnQNATP0taTiDLvsxsjzy/Xgv0sV9lk84FJhwieEJco94Ef3oO6O4
rtNGwR5xPeujR6vi8o+LJTU5zNPovTrVnAZ5k06Z8xoywE2ENRzr9pxVJoWi5P03Xzy5LuYJrDoJ
PzwCQZJSWRXCtMjdN/ftnhr9xDvg6ZwtcyKnU/NCFKHEJX/aNhW5fz147qVIBdD8XWD6froD1iVd
AP09l4jGj6A4t7gsrkukp6aIYmHUxV+RE51wruz+ew88pE5DZ1zAHRcoPZ93acenMVHcBT17rCrM
MiJQt2TXDKeeJOj+hFDCfXC9rQV0EsGy5/4UZprViIDU+wzg7d8x7XDMaNOVLllcq+BczxVJgDXn
xfY4ZjPPERT3YQvN6CO/tjfzBHeVIBbHrnZ1CkmldMfHXKs2K9EExDavpN5++d2xhXmGMfo48cDp
+Fr3SavPqjtitoiMvvrSH7dR50tId22haCjcy4qEOb9odDjvP7p08F3IynCN3yM1ecl9BrfKkkiu
YR44Ix+c5jv9bZlthcOFmmqZb5hMba7odj4K0W8b5bd619re33K998IeoWhLXDU+f634wE/TOIuR
z5kZozf+cC5IyV/uu9JGecWh14x4C3j9f2xS6pkQpHq/QvI1P8Lqdh3RLJ66j25jXXOeMsNkERnm
TRg7hzGviethum9rzb3YNc4RFyhADthvnQTTngOjzsE9HUbh15D1FvVdqwm4OwFWdiNrQ7Ue3+Xu
zsOJ4sW0gl4YYX5ltlbV2d3ccPoGEaH4YbZ2qB8AMlABKKE1GDP8Vlz2tkGIiO5MQWXXvbd9B4Zv
6vNhK9JGcUrEczHR/YPOO0q1fR7XxHmKkFekd8AJ8XRyJld4DxHYx7d1qyLA0gZBGByqcjjBlmwE
mgu7kIakBOVh3u8B0fjKHyYQOm+omrNO6ng4tYJt8n46IjKBaQX03kBmWTGGfiFbT2cjSOqwVOpX
E3ryKKQ5RJUP8TEpqvJkKIp2RL/zcxoGJt8Aeqo9JUE/9tdFCuW+ZB0eyvOwDan75JJ3xwm+ARnA
acKTMPVgDQiikhGCUJ++MrG+8DAe1LAvCmtP0/aAvB7KX+c5qJCff4luiRw/Ot00DWTwBltbTm3F
3huivI6+TrFwt2LdCBj+1+oqnSELOEd75nPwG8BZlwd9dlnCLuECZPl8+F4rCgfha1DqyGT6Otah
Ws8Z+sDm67rYhXECV9x4tg5J4lO/7fJqaGN+H8ijfliouF4KX+gDVhGdRxE0XjQ+JkErpztuuQGl
oRVAJEIriMJFBBvt9YEYPsC7qjgXc1o11MJE6+dw6FgQENCv4d1UL4QybVhB/k2Tp14M5NcH3nb7
f9zEhQjQeg/OQMWOT80Q8MA7xW3pTnVbmMyFP7VORZYQI7ElBBnSC3VBcB5HogPfya5Bsp7QRfhf
uyp73I8cgqZ0jEhRgXDkkYM/QdsYXjf/Df2FlG4+dMDf/8ne9O0Fx2k35As8dlL4YxJv5zmEpsdW
Zp11lqfkaDvqv11326anmljxjbhiIJpHNK9iO8etnH/pBW0UGNUqQBYzdyQ+g2jPihOxpo5d+QcG
/X47lh9sE8P2skRZ84ireKkvzbJvwVkCEoMSbB28rcoOb0RmMwYVBXZdR/O40SnqnngBFFSzGyan
CFfacLJOYJ4EnH12EYbDJPcUlGEeDdbfKdda2OZWR4n1PHbzdNGIreo8oKiqefQhzYaiWnEMX1MC
slDh7mO3F1Qtr1Mu/d07Cl1Hcs3hGLixueZFAK8drk6+R0n9ZKkbIkh9NCnIXtY1zxoJJ0qiZo34
iwnvKGPh6eCyZ+Pysx2X+nnDtYwWRvC5PQKBh/PBHvW9aeb4eedzj3lWpSvbdy3kD2N7/zchCN1b
GPXTr7ryBpQX2xEerzflTfrkBRugK9olRYgNoPdEnV8qj5MhQfaX6KKpOQU67RUQiEM1Xa3i7Lgc
1hn/8wQv9rm3lR7P9CBG0YWXUael3yRbfyY5ApGUlvs+XXwn7uwlRlGgciXqJDpjCFLV+7ayLBdL
GN4uhFG7P/jDvOVRM7B6v+mczaKLlI7nF7IxR3Oe0lhl572lzORtrTbxLWxDXl0hl+pnl2YKBMOG
wS/oHnRcLbFhX/UOYFja2kS/lhoLyWlmwYMrZmjhledg+q7A3Jq8apb501D7OxQCbugZRLBDVhPr
5JVogAVxQxpt7Rl23fIm+U3lntxACvRGcnVHwgLrGGR8cMdvjbTZt3aPp09Uw2H/FO6uQLw84Hzw
N9kPeSIbMLbIFROetplP9lVHs2yuSLfoNrQbyPX7mtxICybt9Uts5v2PhxZnIGwyZWdNHTn/g6Br
xSOliFz4VRyr8CHYtVIfBr1kcq7o5QovS8P5cu87QLyX+lDBWswq2NDM+GbAglqx2LRASvZuFYn+
SjQvj6jjxNOvAS/bH4Py+ouTkeScjzUhM7yRtElfW0tcQNHMGy0j01G54U2dFdBaiiZ2vFTTtr0d
ehvYp5eJUBgNQ58VfrrDHdVOr4HrGkFXwDSx3iLmMLu6ImRaTeFss/uKxQi0TDbzQq4o+25zHlgH
/5NbaiGn9gQyeql59P52o13qU+DbwwfF3Ox8h+iPL4FBYjopKkKGc9Boryliq8Of7BdIBgDR9uH7
KrXhBl837iSKaGG1T3hDJPnIk6+acgWEbZ862Yrvjen6rphl5rlll6yL/Ejmaoz50QJYlICWXH11
PR0akoUG94+uDMIdxPjRgaTKbH+Udg7SFGax6itKISoTkiiiTT01tPEUid9FLy7zsPnX00McntYA
ei43rsJB3I9OI1F4LbE4N2FLtmxG5h7pfME0fTc+SdfnxSw06HImdUHJP3t4E1a4EV7H43lW86AN
flRxfHhNW40XEn7JPkO2F+qy4kEF9kVp/63tazd5muOqRqtQa68ubaPB0N3Mie93Z50Ai5pk7uFw
ltuESihmlFMFh2CkxngOuFq7FYokCJjxbuyphCm2Ma1tgfataZCZTMBY21Rr2nOnFHTQk4nzfR8H
Nim+rp+uk1Ksu07YyGD2oX8LuzXQRGgtXUQQnNAUfdb8ysWx9slyFZDrvw8lgM8SsOONOa7uGDRE
M79vm8i2O9tY779YNXFVLuDfX9pDITLiqmxwVkxJfKMnh7XElh1jKbFNWMAnRu8zcpq4xNJQ/UcW
IdqcW4jO6xH7Q3vJqsFN7jk+t65g3A58rohpZiOODhcNEft8c64ZG9NLxA//6fJ9zcy3OhGXHqFy
/1stJOWfGDngpE8iGf0rtEB9jzPeWe8wlWbdTQdzTHk8WPZ7HwhyfpMxaPrJH1NAPtWmnn3g3GxN
HmVTWqY379hJwyh414jg1uHCYtTg9qu7pr9HudxZRJmRwpiegLSdecLH7slDYDrwBoJylBj2q/tx
2ZenRvPzn494db9Cnm1vWRpkv/zRh/VuFLejCz7t8vAgVHQ/xZI53UlDbDYFRJAXnLvMQm6Awvco
wixA+DqL5S0xoWsKWnMsls51nNKTRjhnEC4r45eg7h2knyd89ONg9OKho9NkwS7n6RoiH1zrIxkD
6TyKgEGgyGZo4Dx0O+Lq/MZ3ji9oNkDe9FxlcWF6N3rq0YA1b7sk26ilx3pQa44qRTz12nrjS3CY
BZJP7U12CRwhbkn6yntz8WESzucI336ZM1ljHnYn/Z+VujUPFgxYvjCS7LdMg7RiHh5d6V6gXhlH
wljP/ivIlNSlwyY9cbqm7Q+pTBeegsqPlvcD/JdxqqvBhhnCrfPDm2dne9x7D3buwFwSPQN/9duZ
NoEo/ObI/ggKZF0W6DgWQXrbUgzeDURLTaEYbMWpM612+Jqm7LVlQQO+hhh1rwias58B6u/2rNeQ
5ybLeouUMQj2v+uW7dyB3Qz1XKOk4aGqdP3pTEu2vSEdh3gNoVWX17BJd1SkgEXm9QjW7ReC2m5B
0opy7zRvRzxcQo0Yqqx15ihSnXelcmmT7fVYW39jkK3kT80gVOM/kc7PfXIYFvvIx9WUBcNm3lN8
IPpvDCiMlDw0GnOMPCb79aA4xH3VAEZIJvw1DOerMBsXVI0i7ouf7GEIDhJlP0avd3/P2ZJ8D1Dq
r7c9b/451H2bffWrFvG4fwxt9mjcqe5f7RHcEKtUpPPFR3aLxjfgtsonH7L3yyFAlh6XZZ6zR29K
4BdCvXVfI3ym8bOjV7+9MAFVful3ECk0FWWbA87lVAubbVwL+9hG4FGlWePtb8ZVu+WqmSaOaiXd
kSLYmVW/8jwF9k/+20uLJnE4xWJakV+MbMKvOwCSLMj6GqsTk8ZAd+t09NsJWexCOiaVdGD39pZm
wN61MbVMB73HC8PYraHuqHSeLLsECpP+GuQ13zvRVetsJNNFnE65y4F7G2HxDRZyh/sG2EdDeV/x
Cmb5LsAw824eUsn8Ms1jTgwynzDNJnf5PGwb+M1NH73u5ZL5kZ97wOI/RWd6c8IDGvjlmjRJ+KQW
ye8YKsKbn8i1QEI9Zf6k3nsw2uO801FyexozQDmcGW2fH7Ea+3OIVGVHisl205LkgSaK+5pLcIuj
D28CaMqZdL3h0jlqWh7M1ol3b5kGlW+q3Z1itah0YWQDNMsh+PXLQQOHc6bsfAjKcarr6d54c9s8
hOm0MakGGxpNvhrmz1GY/XkkNIGIr7mXpKvaVrYsnWpUjN7Zfo8fpO0/cDwnVxJD17c5aJAP2Xma
fpso6T/hItN32mmAxFe/Qn5PAeqT70bdS4/z+dWMUi+lhalA4bnu/lvPIAznDd39Fm5cQnCaRCAx
G5lF51XvI392V7WdzaiC7BGY0kuKNW3UL96GmasUCABq3DO0Okim0J9Dum2YJfYFOdxeR+lnbTO/
LluhOpsjjFPTNWvm4HNwkLeWcY+ogkWSzj2ic+d2iuGjO/tnxQLwwyruiBunHatzeMyd++LtnPM5
NIa/3AVirY5Lh2T9JyopTBD+PqTvHs3Hy8uESE8DWSWeAWdJK/mypjuHtEo3Yuw2m0a/G9G1yQWo
A7ZM1krcB8meYWogwb6/cqlrpKdJ7ZZJlCxDiaYV8ZzCg/lwMFnuKO0IGLwfvMz7IrWS12qUCJr8
ueIvtQtTMchIN7xPk4FTNlik+rkNju+ek6blfGdv55DlQ7IkdaKP598eF8o328RqyRvicYLSjZog
vQ6CAb/EDRVOTDljRDZUVcsE38uEsqyNzfDX9un6Y9+deb13EtfcdbrewrdUH+keQiyL4587GWw9
4ehDBRiyxH4uqPOjh4ODq0Bg3o64cqc5Ox9rxP4Fdmub4ew51hNYGMz62jjO+I/ED/bh3XWXX1L0
rTwj1UKv3G4b0L4cJxkxn4/uD6rTVPOOD8d8Y0PBU2fTPSv2g3sT1UTg4q5ZuId3RvU/VB0aWzhy
5SCjIBt5lhukyJ8HVsznFs3lN0IFoNvCuZn/JmjV9CntsukhCSQt2mm1AuaooxMPQB88PyTeWpWn
jR/9oji8/b6LVCQnBWHSnJYdmQfea3Fsp7BvBDqsG3n4mNI9Y0uvUsyVifZQimO6RsphAscHQVE7
6V+aJI338BhqeAt0En+TFbfzXbKZAx+1e8TLOfERiueVa4P5EjCmVTdePxP5BpFRzk7D9EWCvfwr
eBGbez1iWwNM9P2+cEzAAbs6Mly4mBlpH4cBSgMl/4y2BEUhAvrRZyEoe5U6qpyy2j6TnGTiPwff
JDkrTIzuw5SEAy6pdvW3cyOyNShjE+zdtU9sOPN9RZwR/dFrHD9bY0XBWkN+/ckySCo6T+BCAOkn
+YvsLUxf/BSBKOBGb4Kjyc3+uBPKqxPK8V48H67q59KJU7RdTCRhyJcbjpzN47xV63nBLKOuqQPo
DpV7oJpdtAfGrNC+qoJGEZmhuNmR+ArGb4x7NTViJYnePtKWRj93iZmekkSrukgaXSePcbB7fwJL
djHM6mbCC8CS3S9KZGb63alE+bnY0Mjf39RiU0EtBhgIEF+6FbFT4/JitEjTq/JM2z4dsyf/shzv
b5xnnbjgpBFPjorX6WJsLaIHROLZO/FU4u+o152QM1TOIbLgcaH+S46iYaUkwvs0JBtXM6qqUbCV
IDvNMRtgR4K+rQGZJGvimcQ06vxmEXA1I8SLDkq1Nx2+YqzyxLnydftIDPOhS8Wo2z0rNozzuAbk
bmXOvHBaUoH4SYlP2N4jPNw+srASzyGbhi2QI+r/6thNPqYA29VzmplFXo/F1V+S3gbdTxcE4vh2
1JsZrqnea80zioukGJN5yxgRukTdtXXC3cLh532zHqm3eR/2nHIM+xy73IAruaJsTYo0Wm8ML45Z
Q6fAqzC+AWCLT+lszt8JGR973QqbiHRwHX47w8iEmHh0F1zhjGJRRk3fMT61tilpVr1RXmkgECgx
zT4uIApjMbvIdPG2B11Ydl7iRKD2R/JntA3knbfhFGJ6mbujsCMu07JPBHrCjRi24Bo7KEgu7Xr4
P5MVRVXhIczuL26cVH9iw0dd1mol8Qg+7gXXCFKr1SKLuaXhoOXRw7jruwjs+9zFu51RPPAsDRji
xuVH026OD81zSyBcgsjYywz2OXMoDOlvPMTBF+QV/h9O9S2+aam6+gzYODdfvcZdJ7T93NH6S9MZ
CYODyrQq28HuhusnEt3V82ufOTveWS6RuY+ycIDHP+TchOsl2Fm14LRqOTw1PiUqePsqub66TTSp
Ypv37bHbuhG9KeJIVqcAJvAJ44V0kcWKA/J/CCaaJUMtVnt1PODtEwird/WnPnbReVncPZg2VFsQ
CDQ+RO04hy90TjTLOXZuMIzaMvHKBxp/oTPm+zkd8GTMa7vXACnQtDx9DSoL6bEem0bmS6Q9rhgj
d3XfJjIbysxFodbht0OLT1h5euGMc7er0yBgRRyRKU5HwPJ3BOo783M0+/VTvayjfjbZcaz4IJMD
9YKLHQLqQuN5UStW+wuYfpW88aFG8FusO1VuKjf4VkmI3XzyBOtu0jRZhRhv5DDOGiSDu7tiO9+Q
DzxWvhMl5xHTw0PX8dB/SVySk67s6Qj02bEQ0cWz51QffWdX8NBRms8IIcJxx9q12IsDzRvcI5dn
0IzHLjgjde95kFrRPa3SM6hT0ci/455C/cVzKvs3hs/sL5LHDt9wUq9zjqXLZ2MlILR5j+em/o3O
KNnPE1GeEZsE3Xw4tsLEP8/D/9dOkvIC3jsw97++mRZzQk/bPoERLeKepodhI4+rU5/Wb0C5AYPQ
/c+EBvIAzSO/tmBwP85utE7HveRVros+FOJV1EOLQyPhVf7O7TziBUAZUD81qKXTe4TlIijWDjsq
Yklo3KLa9fww9EFb5SB46Y+Z0KnugneQSWYduna6Sxava+49X0jaNSmGwKADxUR6JtXnYLMVvHe+
9KGafhjZ8Zb5fkuoJXFp1CBEo6t1Cdqd9i8IdUnbj+2OO2X3p/qF6jjJrbv1toQECKtyaA0Q9+QE
6Td61SWKlHk31RMvGRKL2zL31a1Db732R8rkUiUpR0QcYVSKMfumhfIUV38WTDJ+XG2C7SABBuDw
9UzyZLr4+BBLhF5OAcpn+RBUsG5Z57LT+O22vw78f/hWcCoIXuCJTaTzk1HkLvKBqAxo3jDlEOAL
LEcvBKGQNbjeaV1QWuVx7YfdBTlOl559kQ7hxTqQpWRyjcvFTQXy2lntgbiGcSXC8yaa4KYfi9oX
rU0l0bh18fRyDIsYv/D+yviu8hxj7zBSABf34frSJDhpczk1G4JRvkRmceKrfHfy1icSgmx6n03L
+FzvGNrvsp3UEeQv3cEOIfYU9UvVfh44XZc76E3WJyCpTLivgxOl04mItS7kaWuPvhh0E8ligUb9
owao/DJRjlzyOQFDYsQ66i8KX4D9PesAjkwwsXVlhTgkvkwbbNd12paEyZF6hM+AKxKPR0I/U+HG
fjtetjXczKv2ZBdj7uv374khx5//RTykGBaC5SGVtnYvrkb3elqPGnqCyAcO9rHGrwgONXPzDB1S
mJPtYo8PWrXwHoBzPXJl14n/ZU1SL3nt20bk6bLPXjkQaX1nM47PHLUlMafR4ccL95dd1De11UcM
T0W7kmRoYrRe6nX/proq/VJD8XiMDkj6CzfUdHp7CJPQO8sG2/NIfDOujj5S5hRVyfwbKgTaPhuz
gB02bJAa8uUIMAvmwu6KmNzrSj9IDqCaeA0FLBim4pL4nDo5ewvg/92OlAbQakR+ygjWuQowEHld
MSdGOHnbKe62iuTH8M4eCMqvkR3Sf3AOmLGAg9q6DOxsg/KQw/6Ntxg6ETPmfkq9XXqXYCSLlkCF
LXyf0R/KR5mZXd/Xc7R95wW/NfRta10OmZT/Ah3sn8h1BQ6y2dnRhKUMz/GK4pNLI8X/NLXg7W4m
NYw3prrs4lh1LLmtq+oolyBgf+Jxf5VopD4h0bMCDeDNiwQyvXwc+3a0fLiYWdiwbmAt2er5BZJq
Zjy0aF7umNxNyly+LOlJVgenXpAR8ZBjvRllSYlHhP5l5jQqbEMs/Imhdv+xZZH+Gsye+mmHZL/2
xBSJ+xmc+iEhKe1mYjWYb3qKVNDxJuT/g2lV7eOMBu7Db5Z0ZLSU3oQMm4ObRz6ZbUmmVQWiSd1K
ck2Nk3bFHjRYgzJD8kaTIna4TAj9iHRw5hRFQlqPrxSFzT+Ju23exN45P711hNgZEm6TR7Kx+qAE
qNyiHOF7+pi0FiMJjTshQiiXUr+gSxBIDJVvrjcSFGoP0T24Ogq7JxXa6Y9L/bEpVxsSRECgAp7x
JJV1fLH0d2QggkiO3vQeZyx43D0nlqXsu0KLJ/DNVGtMzFAVvUeomVsoGt++J8Mx/4jDjtqpwJPN
b82pZ8se/PnP7KD4OiEyru2FVHr3N48EyaGsKS57UWLsCwET4S0x74hCekSWritVtir1Ss/Lgqg6
OLy/8XyMbCPwcGMhE9K0i/pIpq+C9J+gnKe1fhVESP3jMk/iwln73WeR9gKUtWPf/xlh6iwS9Dlh
rzlMiMou6KC0lk0iJzoChvljwrOKNjbtomvis5zlDbp7wCOfDOZTvJBPkfteA6MR2jojo0IQZ6Qh
aNZLV8ut4po38UfqegZ/SzBEL3VSswt5bRZ8bFXi+5dVJvZLK/q6f4gRrnzGySY+lDPxLg+8W/+H
SI+1IPFuSHKikZrviZTtdp3FgV8jqZPs6mSBb57xh9HztWV2RU/pi2C/T2NUpwyPG2iI7OgwPXXa
xj93Y5EJ2DXT1aWDln7wMO2J80R7istopG6wMYbI8HI4x/64ztqsdz4WvKyIO5ZWHIcmSx5gSdXA
SzjzKZxVAkTj02w7OFAyJYrI0+30PNYVERc8ve63jtNivCDZouvJCbpdvXXx2r52aj/+ergd7qyH
q/LGk1NIrzc517TG79GBOSkFsM6qOPPzcGIKuBvjOXSRojhkzoWi6epLRDYDpHwUyrqwIfPlBUS+
8X5ZZc27DDdHnTE1xk+HroflEhMJ8VOsbBbAq9PwhqBzNCcT8cXxGJBUkHNjkrZhqvh4k/0a7SeA
hB317uKQw1Z7MWqW1dlZedj29/pag1GWvmth+FsxeCGDyzb/037KkqCRFuiTNrEN2XaO6suwDoFz
DjAQ/HX7PojvQuMH/63HFA1AK7H7Wh3dgORepuvHrUIasQjGf0aFcMyi+wOhJVXvpIa8jGRXIWWG
TFrv92mLjjNm8/E1BQDn1iCB9LfBQA9onkbqdxYPjXO3Aq99nfEntCcs0eJZoyJu4YCm8NUDCucp
2wO4AH+XonrCfyjweXZL9qK8vrcXfJmU8Po3RgYFzfzV8TTAlDv6WVNGup95fZxFry+ZqW1d7qan
SkyR/C6vHE9MXNngUejL49hTHWTTrud5SsgSESPakaaGHeMk0mlwmfwwQr/zf4RouDlDwTa4pvId
f/dDJO3GEzegYmJwamBiyHBZkQZ6cFZ/uqXJXlquN9JhuEh+xdi7lnvRVLVfOjYBfwCQMEGZkDEi
Cqy3yZtfHR6S92BqBuoqluRVNzOnvFoZ8pxhxh1LJA66PYALCLkTfEIdFEdXTeBr/pScXXgpNE5j
E0T5CvcC/ui68o0hjUHOSNfD6qY4pi5HFOwvvccZetp2aDQTteI2Qi/gzccWtyBjUjS5sOiAT1tF
mdJDMLm9utlRGCX/sNMkCYkgkf/C98xdEkUujWH46fcv4f9IO6/dupGozb7QT4AsFtPtyVSyZMly
uCEc2sw58+ln0QPMWBRxCM+gL7oBo12HZIVde397ffC4Pnt5WQNfCHR0+FPIDnKC2tVUNyo3mI9+
b8W04RtFiESIhqpul0fI0e9JO5AI8/Navnp27D02/uTdq1RqvFuZm5O1h7mh9EfH6bV0N42aOd4W
voSfNjRq+hv3weKrErTe64h4dHJjiFy/KX6EGJplSCB2ZBU7qOBlQG5M85z0Djw0m64uu+AHPKPA
OgOVwyxxHJPR5PoDFsFVrKL84AWlRgbe5OJ1NCpKfXyGIKOPyTA9/WIpiOjpxzcn1IxVWVGDyG3t
ILO03MeYDRoXymKUKlDHRN5BTpaNeA2lM94bcdJmH+l5aB/HqO2e9DSv2aYRtNeo8YPhcyXn+wn9
I90NLAZkY3acWv0te5ynPjMbaaQwRz3rkKwZhnb0PZIlNIKiX9txMZ3B+2rT33r2gFbSUAxomRTv
0r1p+5rq72Islv4rqbDPkjU6jXck7buvrWajAOeeUn0MmgLJPjSc2xyVlHH0RkpwcJt8+tE83Q9/
+WWrDQck46BfZmaG2E1IPryTQd6lARigO58NTwSvoNrz53gIWTihzJrLaOaqShkmkLc06PhiFzFp
QP8T70RHI9ahSoyh6pxzJ9LvqMo2GW7cpLk/ZG2CJodEtfHSOHZX74pWr1gIyH880gk+J6YkfKwf
Ji8snZ0PrMrY11o2d3H7xDVHxdeiL2YdldOppNDSPvJTh48VhxNgfqV0yKCaht4cJ9oN0FNydpm8
LoMKZyqn+hXkE9WfJLGLn7XTWdVO802boyJp6dxAxIFmRFYNSkB/NkfYR7qXhudKHVD6AMXBuoNs
kF4/iMkJX0j1m8YDEzGBGSrM1jtqpcGZRvKf0rnforYmaWmU/lGNe4gw/K9deQR/DLcgsiZQePQz
Avnn3dJzRfqIxCtoBys6VF3fRKcapG3ABSvoHoTo1BkiYAf306Qr9rPvyfElnRcj6YmIW26RO+aL
igIEvIFRxLd+ZSc6hB2n/tJR9BzOKT32DykHAnZqGbawPmWnnKOh7b81oKH/g5gg76SSStBGlu3Z
e18ior6hk02F4FzkgwudyLipKiwXdzS2oIqYiKyYr9zzjW8aCdHPGgpNwiY0RyQ0ad+0nk2R6MWx
qzoT0g0H8r6mycgFRNGVZ/4siHd1P9B8kwizUA86nUXpyZbt+C2xejLbUxc4/kFwA06/kZS1j7T4
zikdvSJu5nqn6BcEhe1Np3fkkRS7NIhLLMP5TvVMJDTha8F8PkCHpl8i6fUXSGzq81CL5KfCPPla
p0N+H0h/nNtGPHZQwxuznzTqq3OHska6zAFi91+QKpjZUX8xh93I+XXrMNPH20SmyaMSR7Gxn9AF
RzvDQmrwBTKGT7cbPsR0p4FnJm8/cVPknKHYfGiGov84RNHUfMwp19E35VTNa0pOEmkoPrBfUFj0
9hn5mF6iAsrYKTGFtIxdWXLxvPRqrtTfKIyr2V70YVnckdfIb3Liq+lcIYsRx0D1FVoakHAB6UmH
4Ik4RHzTfI/oM5uQjaDZbtDATWpUNuB0cH7YldSVctLKehGdp8kZ6SjLEoLnwlQd5lyQScJkNsDh
lHKFYxfIa634gMw1fqCZporu+iIxkAKpKaKr2Ncz1MKR9I8GueSCELKb66AlFMYnKGi0rhtaaGcu
KhlT36PL8r5D4PKjx6I1quiEFYbIjpVwekSZtigfMHAuy50WqvxqGm2EuBE28m9U2nZyTrQ0CW5I
kObEbdgTdaiy6lH90tiF8ovbeMbb7XPraTRTifRyjCpzBzayDZ9LpF8n3R/G9piIgRv/JLoaAazu
5SdUddGjBukIVFSeF9NDWJY6trO02mAAh/rWTx/+B2WgqTRh07um3QU34DkL674ToefsJmsctMP/
CE+vJKLY1J28DqcsLc2KDOSOzJJjDxV4OKFCV3P+qglRQh4V46Woxsw6Ji0n1tjy4WiciPsNuucK
SNQkwAGvCd2VO8r853+hcSl+jhR6itYFGK3uNSPX0YWg3xXcM7fg0DNocwESBRJCjtUERck/C5Bo
NNNC6ehp3RZMwsEDenQMTWE/jMBh9mSIrG+KN3GfcIgDqWmjPcuJxmkEjPQN+uYaKNLSsY6nLGRh
y7RAgipMadJlauvW1tScWniYYLLD7nwdurnCwDQt4HC20GdXB32Bo1R80rgj1xC39apnPqD/WUdh
PtcWFZf8AZeoMqEh+/qg2upbBoCvoWfGPGjpaZLRAtl7JB3dvuu0R2QM9lkKTdlLCjInoi7IRehr
jmltToeij8sd5qbOvujzLVPetakFtuv//JCZSfrX1IK2VFmVyUvu0hT6HjIr29bCW9pFu7vrz7z6
OZFrYAg1g93fEV7NwUwsWbWuSf34rNu68WCCjdtgVq+OYkmLt6XrCNsWn7NDn9JqKERdgTsr2Slp
XPK+Mo7Xn2V10vw1yoKMrTe+iQpraN2CpmgXhwr/aFMd+gyJK7uJKoSUxHzdxnpY+VRY/qiYmGqq
ha/w4tEwkHdINMrWteAhHo1ibB7auPeAt9H2d/35Vt4iWlBUNSZyJWj1CwB6C2wJPUjUuhjVCfpn
G9M+IZWkeP6v4whmg6rjfqOBol1uNkHGdo6IhdkX1fpDPgmkotPgb8yJ91xdRiGM1KVFj+Q74iyw
RnThBjPPA7d4svNSfPKcQRlupjASLnlAT2xYs8/f/+0mih8VlpLsXRYA+eVcF1idWPCIapcQoX0N
DK4ZSpTExyEzfZDKM+s/NnPob54QG+DbP0Ydi7EtTBMcE+Y4fqvW/G3/XtFUXWgECye36RRTc2OE
vqCXpOJwAS4ykbudhe7QrVrisQtVAbPkmqIZN21Ld8IpVp2Se5VHTzE1ergtRmKN6Z6WCM+4ZLTT
IiJI4YBSabUd/ya1DKrwBfLuXUJLfnrEDgqFbArzBKVgMskXq5r0YmP7fD89oVxzMEgUMxLvmoXV
vOYkeRiGYnQDOzZfAEWhY5gC9en65Hy/3uZR5vnCDo050mK9VbESS2oaI6UqMAOB0jc0FwbC7Yup
Pl8favWBHNOxHQlCESzT22+m0qo62b7FUPhlH2NJZnaWDm6s6rUHwuQCBzndlCaJ9rejAJByqsqR
mAwiJtqPtQH6YOJSR8/CltvgygIgs6mSW+XWY1GVezsU2uaMvkV7cH0uSPkuSXv4UG0/I40AGIrg
Dsxq8L13WmS3IlHGYGNjmf/+xSKwGV6TFi2r1AUWGxjZ1ChtZTm4pEsUUogp9dq8R6ZHxuG2LNXo
YOr5lgn5yvu1yQAaOJWxzeDc/PahC68II6upRjdSQiw9zD45WlXbH3WwN//+KRlq9kmQOHhgJPl2
KN+MgMjHzM1IDl+kGFq6u6j1mrpMN0ZafZN/jbSYNE2pgJBp09FtCEI/ot0yHzInH2mNEZ1bQjmh
Jmubp+vrYXVQh2qijpGOSsTx9vHoh+MCbdPQUSPe+MGK8X+mBZcXOxPafaq14vtI5fXH9UHXPp/k
zJO8VGmrS144bWs+RZ24d316XG7KlB4rRdLxQIq62nipa0PZppBo8RxNQCR8+3ywp7mi9sXg9hIo
eC9Lmo/C7r926J2Nk2jlTSKeUA3KHpwFeFC9HakcZZ51mtm7Ud01j1BE9dOIecgnSrvlne35yBdD
9ef1F7k6JlZB9JxxBqLMfDtmOJJR1ObyaIcsOKXqWye3CYj5QzgAToIRoIL/GVGTy8v1gd8f9Lqm
cR7gR6uas8HH24HRwmUxXKSSQ88IaJ+m2J7ggfErT9v8Px1Iib/xHd/v2wwoVYNzFqMPc2maVbHw
+kDUJSx7pebOCEsujcN64xuuj0JIS/As2LsXs0WrM+iOQ1O6aT4gH3GQ7T85kSk2Hub9pORh8KK1
OVrF+8+mkTqVnddUbtXDM0O9U09nk3xifwigF/++/qlWBjPn0xtXLpC+hr34VFS3RqsMg8YFuKPc
NtgPnoLBSx9GtdgyXJqn+NuzQAfBSTRkarOpwtKZy+kNg4KCV7tFUZfNL3jN3KJEOyYPAApRTXcU
H7sbmny8RxyMEm66Gkf99cdd+YRAkFh+nO2YwS2vJRAgJy8mpeoaXtDeqU2L3IV+o9fro6y9VKIV
h9sc/kHG8tSzwynHXipv3SAVwcmb0u907qZHS6I2vj7Sykqb1zZm3xaXV7F8HooLfaANVuWa0aSe
28H2I3LYwKCpOXftGeRq8++W09wJMfJVuQJx9C3PhCLHTEEHTeCqlTI8chpAFTIn51bQmHu6/nR/
AsjFlOEA59xhSc/61XmH+yuGptMvQAcDFEnS+5nezIZ1FRVz2nN2dFXIm9qo8v9oje2/Y0YgjuyD
6osA872xn618TyaMEFiQ6MRtyxMJZfMgSjHrFtD0vsCupUxph7VyGVPk9defeeWLOjrAYbYzXJE4
Bt8+smWlidmGYeuGqLtulb4wPnllm9LwV5MoAgOJR8zhX4eUCMjZOiUCFYyEFnsASp0sS8KodrGY
gORgmEdqr/VBBXu+z3o61q8P934NMhwmjJirqJQRrUUkM/Wku4LGrtxAC1oX4EV+VnjWjVHefzNG
IeydDctUcnWL95igK5Ze71Vu2DjTA7gd+5z4DuLqGfVy/YGWQ/GlVMskV8fJY+KatTgXlFJC7m8V
CuhVV97UuV6jVLXyk2+E/xqw/BmKxa7bMAedd5aNFGBQkVWJ6uIkkl0IWr7QONjPXVn+xvtbfqXl
SPM8/WvpaQAc4rjJMagIiv7Ut555kAr4juuvbnkmzKPQQqNyTde4dS3vJ100apwUreZqRCMQVw3z
VdcdyyVmt45do0VHqJDOPZ4p9XGAcbix2FYeEqcunbWtEadwFXv7kDFWyXgXgYwUiC5uMsVuL+Hc
bHD9IZdLmockHLIQvNDoaJPIeTsKMC9ThuwsbhYb9Kan9KGGYDzxkQlRdWMH84/OPvN4/ztGEcxJ
2nDejtdOCtGQp6guhUG126dTHH2pKgse3fXnWpn3vDniIBuVjPruJOhQ+4xKZgq6V/BwpWs6mmAs
NSRy6bGBb7Ax3MrHQnnKCyQd5tAOtjgMjLxEN07/AddmgyakMoru+LiWe/2h9Pnt/H3m8PbY6Ll2
CNXCCG+5cYjGjLjMosJjxdfOa5hnAQkOmdcvZaGgAbNxdwvJqfjBKZP1iPtFKQTH7QQlE/1qJ/aK
H2oAT+zWCk++o1YX5rZW7yvbQeFcTsGICwLbKm3p1POe8iprlANAHfNxQqtD6iZRdHky+zh0vgJm
HqGhFKJDf00/gaAohtHJzeCpcbuHIJMFe1x6VLTjKD7HjfN37QPbOLVpKjUPi4TF24k0+ALuDNRS
N1DtyJ3oN9xFSpKTTKDZ7PprX1kjpE157Vi5r6SSogiQBTz5CWxW0H22cLBxaUfrD61si/+Gsdtw
W57PmMVH1ikd6CyUOT+yvDDYVd9mk8pw2PTBFZr89DdGk/YnH6eKPfBb8QG2B87PKX4l1x/0T/D3
bmiDqwo3FtKgy9M2TfyoLkvkVuR2feO2yGT4BT2E87FTbGP2WrVh2gWt/2FqlfKLSNvyhK7ffCm9
XHzuISF86EgZHq//qpUv/Sf/i0Kdl/IuXZ8OmuaHscQGlQbti1819Q3cj/wTCrpo4wWsD0Vpi+qr
Oef13k4qR06gDBSTL92oMCPzCrWOEWb3uYLA5P/hqeYsvSAJxP6+OJjTTpT4qnNaAjKhdwlIdnNI
lCD4SMd583h9rJUJrM/3J5MUt8RoevFY5UgIEtX25KIPmOJXn9ju04CY4L5NgAL9FGJUNg6v1RHp
ZJwzTzr/WowYKGnoa3E2uVpfWPTYg5RE9YbTS+uTh038LWfqZTqBjZFzUjeoEhC1vbu/1Z1SWGXc
jG4c+OIwCLoeuwIlFfKMFKWo/1N1dPMfI+8/YzIn2YiJeCg/LiZLgI4z9Q024MzKPyIOoZ8TCfA5
75Pw/3Oo+fj5K+BpcurXfmeP7iTsKDxmmA88pTHaoJ2SqGLcmJqrL9PAWtYydTwNlzEBqGDTDpCB
uE7da7c9gP9zK5Pk9yyev/hTUbzCxS025uja0hN0cUlq2JSVlkfbLMor+pZspUHT0cMAYPDcFFUI
Doke7uvLYW2DJW1vM5i0TWu5yqO6os87cwba9AVFCj8vL7QparRLxpC/eqIfbLFwKUWAu5Gl2Rp5
XjZ/f0fgp5EyZjwkysR9mVqon5wRqOiQORc5aO2vLqjRFFRmnm0Mra2NPddwWWxY29rLY6U0io4C
fMxX7aoq5yRvvA5F4xh2BzDBkb3HaiQYDhnXon5vIjF2R/paIxD8nnMDR8vWdioNAMHezqQP4pru
aOhq4+DZu8ooa8yKJtHTF93D/Tle/2Brc4MsEMEPdQn5LhJPg9TTRnBnbpnYyal3FOsAOiAhelTt
jbm/tnERUKiCOI59a3lfUjsQz7KfJreryvHk50F9wS4nP6j+ON0FQT6erz/a2loDFUgZkCDfINX7
dkYgB9Z9H/ir2zmeI06y1dt7tC2e/9jpubDd1JupElpcNx+vD/ynXrQ861GM0H7AUU+kvBjZ9Dnn
VAAXbq4MooAtEcrvlYMLjNtYpV2dJToI+4RTVxwe+yoOoBuUtL+gsxyMLz3YhOwDXSexAC0f0s7k
5bK3D8UYgoq3wQvEp5reb/WSl130KYWENrNyvKKlgSOo/Bs0+NOnqOxUNEqjYSIhRb0mvzU+7dh7
epKan1MzTfAibCRCB7pnypexjywUzXY5oMpvId7dQs3R8Q26/mJWZgDZWhhhDqcJUfZiWx+irDbp
2R0I5dsZY1ZoiXIbxUH/DbltlJzqtg3L07+PqVmkyMjzk/Jfxl0FnhJB1yhk4HN66w9lkY1MO3aG
I4JXT6NZtSPp8f8yJhVoaTg6Kd1FAFL5ZIeHijFHaXl8BA1Bc8PecDKUYXjuVGdjws1n1GK+Ibjg
qFR10u/UNd7OdACFeucBoXf9FO+GnddgY7M3AHdvCWdWlpQkN21wRTJN4oLFB3QgxNJ4lg6uhPYQ
QJhQNQW2T4pbKazWGMx/ME13UT1G36+/0ZVtSkoQy8TP/Iui8NsnnPqoNlWD2p4AM449hBmOzhHL
Hr07dsIQG+XLtXnKHNUMqYG7IR/3djSZDjBraaRyy2ZqYRs1gEBlqIjhYDUTvBITgPnGPrxyhFDC
MJiiXF5J8iymjJ0HfqMH5YQiCarmfRPP7cFmEJtIHtPvpqLcW5mlD/vMbryNM3ueHcvZQ7l0Dv81
A0/gxdDQ0DK15nrqsqeUFzb/5Jg2CPQqW0YujrLyYmJbdciqSJl2RVdWG2977duaDpdrjAp0cneL
2UsKOCU419gVmuzJxkrIxfDgx4QLy/n6JNLWRrJgiM+5H4f4a/7zv2KEWIOqlfkl35UwSXwIIoOk
Ko0HSnaA0kNFZOdMaXGvWy29wXi+ZN/KuswuiLTsVzXNdFSIdDb+YBWU5k2IbqVxQSuTR7r+O1eW
M8cVriFSEEWRHnv7M9GoNJaTDpMrA3o3RdtAAq/pQt4YZV6si+9Ovwzd9eQVyXIvoxZFaDgIgoV0
NU795Ox1aVvcIrv2b1r8gWhU7vpKp69Gi24tjDihPfnZ9JU8bo476RDT2oKAPjurVojo36Kh+Fet
ouyGpCx0TE4mYTV7iGLQ/OD10GLCFROrLy8dafeIHCeyfphKDdQWJLQqbrkfJuPFrktMl01pxT0g
09SCElw0Ix8pjAsA/A2b9V03jtGPQQbFkwx9/7cozLQ5eL3m073rYcC2x6wUoxpI+dWNDpXOP6SK
OWY45PTiRlfrNPt6/U2+kxNyXTHJ3mvzTZBa5PISmACMBZbgG1yj21D8JCoo+v9aYD+f6a8O6kdV
1pI7b9iZ/W3ZDhBDMz5MsCeRNv62EImnGwfQykQno89SIj9HULqsJtgagMuk1KSr56jed76hfeKW
Lx/xHhyerz/8yl7JnZB6l819lEefN7a/1pTqVFmfFwbemgp7Cyi3pgSlE1l4DPsNfaMfKTME/36h
IY1CDhIZDUMuN0t/CkUI+l+HBpGa5oWwwQlPvcCD5ssoNWur2javt8VCsVEFGQD05pv+MoQI6pHi
4qTpbqrTw63TtXCuTCwAIK+nn5Fv96dULZ6uv9aV84D5RPLYlNQytKVYiKuj1TVZIKlqW+hPAR0J
rMXttH+sSofouexIU/lTfEsLtL8leF7ZgDCkR+yIdIct2Vl80z6d6LnHbxFVKoRuWp3AZ4FU//dt
joMcZSCVUhpJlkq5PsQ7JR4z041bo8eb0sJmO9C2/O5XloI9K4JmySYl/GVWPGoMx5MEZO4A/v7g
wPLCaq1RjnpO5fD6N3tXt2Qf4A5ogKpyHI23N7/Xv9YCOnw6d7FodqvOorvcTI07aTfhMVSM6WKN
1kimOG2+yLbTD4FiR4cJ35ONt7qyHmfFCV+OxC2/ZPEbTHoQYEpFlmvQdvQ5iYwGqLnmnXK7Nz7j
E+5vFYbXnhpRsZzzegJxrD3/or+e2q4Ts6DZx5yj3QxDe4N2mSmjRdMxigO1JHz7Ruxx4n6AwuqH
PeaMk7Wx4a0+tU2UT4jIj1kul3hUxyFIVAs0pyNPMV25e9xy4FUhKTjkuhVtXflXloijkrQW7Pmz
fnuhgaTxPTEjr7Vcep4iG0CIE0OqldmhsbE2sQo5217b4UeED4CjbLXG1p58/2hE1a4j5XuAP2+f
Qxg0r9cn4doPI+8p8ZESUGLURfCg5SDoe1UxWLu2/GgR4u6MtvM3nn9lS+RN/99RFjuEASAJM/QQ
u4sY1CvH3jd86cXnoZffOwDAN3Xf6Bth6p9Cz2Ib5qChYk1ll0YaZzGzQdMTstucskWVtsqusJS2
OuXZUGCHgiPwrsHGhT6dBGjAhwyeBb1KBYChexHBFL6L1ab7Cqx1vOBy43Vfw0SR+D2IDADPCCkF
SAhKLRCLtOv6+6rv44+e2eNmFIvO3JMfnbvllWR4pYaj4IDo+7WBO59RW4cQxco5iBsYbDrWv3Qc
gvHHMqaKNO+AM4nhfbS9AV1Srs95RR8pvn+oe9gOQHYNuVXCXV2QOqk++lFpcFCleLsgLeBYcKRr
k1RYPjqnKCJ4O1elpQYXLcbzdVdX0lF22hhaF81sRwAMAvUrDVmBZ56vT8eV7Xcu7TAbaSFBjL1Y
J07YarPri+lOVBqOkeljjxYJzL2cVN3YA1aOTIYiMz5LzeeK4dvHjo2YNiNbcGr5YfArpscJbnGB
P6Ffjfc0vg2XFg7BDSV9YyuU5m9ezsxZ1UD6jE2B4uti5BT0ZzROpltPwN8yQ3R7OYRbtbK1V0kN
lFsiURa2X4v5D35xjEPbMtx+GjBL9LWUnS3SPwOq/fTvH42djZYGG7kUEeTb58EtA48YPeVkdvB7
juMw/47kVr8PG+QU14da20jIFWMoPQerFALfDqVkEAaLgvmRDpZ+4xtK+WKmqbgLuXTfiQHcumVW
G7HV2ot0uF2Rn2FxsAW+HdOPgK5FuJG6lu631lEhCEv3odEVR/gq0cblYH0w7gWosQlaxWIxysop
U+x7DDfEzZydIZ/55Vp0AfEkNxbA+6G4tqoEjDTkER7ri2k4hqERy45N2RHJdFtWI7hqz5ieiynY
yuXOr+jtjJ9vyDqmFCR0CTUWQ8F7iNlUheEa9NnTHc0hnwI9PF2fHOb7Ja3N2xga3Vl49i5553SB
F4g20t3eN0rnPFC1EE9Gm/fBLcbPWYItn9PezvPqV4ZNBfRijlVgYXX8goWh+uJIdIX7Ko1KsFVa
JCibg2uzwL7ipYbXQt1o1SHyGvt1sEx6z7VAZL8nehueuwJ9/snLTUmGcvC8n2ZCL+NOMQL/E51i
eXpnQ0Ozd1FL7nFHk4Wi7e3OM38mbWzo5xBI4E/LgLUAJVsx/sOpV/9ZYdz3AV9V+0cDXTffc4Xt
RvrSRYHxYWnV58ApWuuFXjNSXPE0ld3Hekii7DbGoeFpyow+PnldMf3CQbFKL14OvP8w9kiCwGmW
4qWnOx4NUonKd4+yK9NO5ORwfpFJ1us7H0zAzyT2gu6Yj1EDKYSA+T4uFBMTvbRs1Bt8GGECamqq
7lprxqknpt6aG8f4ymWZwjtHuDVfGMlwLBZE2Kgqrgmx7hIF49AI5srxf6hlwGmIQbUm77tC79FR
xBGGloHpJPA4hdU/cmRpnye7cKqNiOlPSLyYzAhnuEZqTGbNWl4nu6broUWqFCbS4NnGjRnMRwSQ
DJ71UN3bo9Uc8XcGfRFRusoV6RwCGUQgh3SdGpMCPIis8sv1qa/Nr2H5o0iU05nFXYIC7GIPntIc
rGSSC1cmYxuDDbGV7C7M4HEw2xz/szWhYbkMWQiRpQZ8Hu1TR52UG3pzmuQmLdIhOskwxaNy44fN
O/Lyh1FUJtBH5E2qcvHDKH+hMx1zcFVBnndQybwiOiZjXzr3o6O23yfFicddV8d2vgfnqOIHQCEL
rxWJj9irSJtBvSiwnvSDjlNuARaiab5Tnh8/FKHW/br+a1f2KYGux55V1UQfy9uQgbknlqiVTrE8
VZ9jHEuH/agDctx4K877l0ICHmUx0l9GMxfHWNfSiGUHqu6qfeZ8TTofAwdEnB90QlXYNtjVpCCe
ewBEQ50APSqxUtA2hAHvj1JOF1T/wEdIH6IV5Df+dQ9T6P0GE1SyJ/Mfz3xSG1psKsCNQIz3QduO
ziVBFrlxFVh7xRwEVHUQx2von98OGxZQnOpmIvk1dQIL3jS64eIgNhbpytkmpI4cAIMtnTr24gV7
CZ389KRIlyoANvFQU5yfrVP4TxKFdHT651nDRYNQkoQ0vWfLLYqovhsyoNhuXqSGO2II8jQ1kb+R
9155cVweLXK81F4ROyweqeztLIKgq7uElf6Np4K4oZmrfLj+LPPfsliuKDdQ6wmHVC83grefJ5sa
y9P7snez0POc304vzPhAX4GEflmzAO8zatYbY67MREkvA43GBAfv6+HZZA62ldP+pZV6/a1XZ3UK
uJGdBWbnUMAOvBtznPyuP6g+P8niSTEqMEh+0H9Cwm5eo3/N/1rHtjoc9M7tYixN7lNRopUDzU/t
BDlT9cjrwckKq9FmBsj61LghfhlH36iDYobE05vTFwHOIWGaRtrBh6jofxjoLv7UhxN1rlmocW8l
ZYZvQRwU2kvgE/LsEOPPnssxG+53HXOV+GvBUfVdaQItv8RsGDVCLhFapz6JAcWmRNf+x8TuUnMX
5NvNmWvvnjmFLpP0j8qXf/sWrMDRLVk2jRtF+vjsYeiCUQhgQeQsjTgN5K+xRtHK/uP1t78yzebS
HGp96nP03c7r96+XH2QlADeJfl2jieox8aGfwwWy9rS82k9sVs3GhjvvKsuPTY6SWiQX3LlJ9O14
pMBaAmiE5NiqGk99ptU/AXcFe6gJgEerZvqJ0KbcQ3/KNubZyrLlbskeZHB14E0vpplRiLrwKmqg
razBoAEZOxu+MZyvv09t5YUyAqto3h1ghi0i7HKyo74sTHrUwhZkSWN4an0xI024ZtGbPhM2j6cd
ZkWKckjAEE23Rs2ceG4xIY13OCp7za/KxyDgxEbXATcTlUD3kyv9J4Edtdz4vSvTjt2Sutrcu/S+
oQh7EbyLq4giHrgHysNm8TgmCfD9rtHjdhdWXuLmQ5M4h+vvaW1ctmj0BEiehViKSopIBxwD5N9V
cqu4JG0TPskqxxO4i7UPHJM1QNYqfL0+6Mq3+ZMbJ/M3t0cu6/tdN0BUn/sHdXsqICSquDvZnX0c
2vzVw2PKvT7cyozD54/iLOerSlV6saSrLFZlh3WlW9ct6A+rc7BhkEWyJc9YC82pwc7RJk0GDhvF
20U1GSXlQEwsXQMt9HTofT38npFhmtG+2YgtclBJV4Pf2yHViMNnFd66OHeyNDA+F3L8fv25V76t
RUij85kI3hAfvv05g5cp8GTV2g2x2MTOOwmtp4J5fG5akd/GYMbEUUuC/N8TLXOkyLLQ52/7rt4z
xbEaUpKgo7ADBO55uCcmsV9fOsKC4/VHXIkbQS+T/+BuS6JlefUYnZG7aljUbj4F2t7wTW1XVqqz
V6OwOQ164Z01T21OIWvpFGCm93J9+JVUocakoprEXkqOYinoiCa07aEoGhd0xuQdhNWCJMqwKXgM
gVXTpW4BwkKpxGw/6mEiybJGmv9ZDSD/buzoKxGeRQxJBEu/IGqExb46cMsG9UjnzhC348FEo2Pu
pDK01aHu8mqrxr6yhNnB6WBgXSFFWx6T3HeRbjU1vV19jmKvCdoL16x25+ChcwCRn21ce9eezmKD
JJnB1yZSfjuXA5zZCt2JGhdQM03bZaXjJTRko/8VT45afLj+XVdOR4qyXM84qJhay9Eo6BdQFKuG
brK22beKBpTf0HK3jTTlZA0QggfNMp5KaFAb+7EheJC3BzPpljls5jHnGu3iMyJvibw8oYGIDr+Y
pdoRqmP00KbTjjSGSgmM1pGHKbH7ZycKMFLMpT1+Bv6t9Ac0fB5Zdtv2zKM/TbYNCbpQsYyyvR6A
Xt/UmDxM5RDuRjwUtAM0qKI61n0CvK72Ecuc7TgfZor6BBHU1z3td+rgPQPT0R+tneUV1rNW1Eqy
m2CZPXitZvyOLU0JTsZA1cDVyZm85L4HCbirshahR90+Oz0AipNDowYYwMZQdD7eiDllZ/VOB/XP
jBHzYkZ2MOhKhK4TeP3vPABw59K011h7fF+M7FDBmvT2mhniFLczUqDLe78MTGNjmr3/8CxltJyk
yzTuZEuFixmNNPqBYnNhZxfyeQYxOL+x12qDM3x01CRBWtFrErHfejtCNrElfVv/AcRFpC1U7Z3E
r/QDLN0shfPYlE30carR1kAprst7n2juTM0oekDcUX8Y6Sj9cn3Wv1/TxEtzyYP4g01tWZMLa2pt
U6xPMJc5E1QLzqiKkdyuB6JyGnvCouvjvV/TBBwEgbxqrjvQZt6u6SS2ghK3H/oMZJ0dQwjmR6NS
/2u6tt9fH+n9Sfh2pHnR/RVdD0JkIa4VqttghH5sBqfFgKkDgs+ZeBIBFkDGMJbn64O+DzsYlFVs
a8TzpKIWEWgTjfSjBzye8Eii9qFu33RDXG0EN5SI3+8YRNF/ctbUb99t/Fk69g35k7lqHmX9q96B
u/3mlHmsfy8smipuVRmI/ky3GWbqTVjBF/fgXIOJT2AsHmUtnNIlVIlJSSFei3aFOTbTATNegeVv
nk7GTteaotwlGIPNAL2iiG4jJyEp7ptx0cLfQVt7YKNpS7cuZNI9EltMAv6/3f0qpEdnbBCWDezp
wJsU8P8a9phlPFjdoQxq9lat1hrI34mHx7CPm11HF82ot49KYBGFIuoOhhckQconM4xgY/qJ3/q3
RmdjKofJvP/bM63YOsgCWu2hbEMqj9IM6t3UQx7cT5hfR2fy/sUDFe0wOc7ZpQlsS2h+kNRKArAj
TfYzJ0g8ScPTnmzE748VP/5W9A7OpX7gq7hVYhJWH6aJVAQ87igq72hoNkg8w3x/1RrNjvcBHmQD
j9eIh77RpuhLPWFPtyMz3pBp94gFOB7TqvhmR61d/WiSnKQoyC8nuDUgB44Pk6pEr804Bt6hLOs+
P4E8dc6dyPTmJ6Y44TPg0DQ+myZ06IuNcVf+qOYsmZ8ZOYGK51UKH1tGs0bJ1UziGZY/LK+6b6Pk
WAxFmz9GJa1pe3Uw7PC7qEmP3tR2xdGi8GL0vZZWAqqhkXXOBfC/F7osXughE3Yb/4uz8+hxG1nX
8C8iwBy2pNRqqYPtdvaGsD1jpmImi+HX34deXExThIg+czA4xixcYsUvvAEWedUhPp812nTBItZ1
gyKGgvdOdMCywEUXmEi4eH6E3+0qtS9dp+PjRXGc8r5BufebYjWtpCSuZeMnMVe6d3BhvxjvwiQ1
qyOshzwLHPSb3S9DBIDwca5BEX6x0eAuf0ZZpmi+7jTdvdGgv0a5X3VG30xRCX1UujAa/HHsia5m
WtbmQzMnZnof5WVDPtWCJPcRBVY0nLAnO8Fze67bOwQTefWE29ADUFPLqL7KNnGGr62ltLoval3/
GdVG3D6USYH3R9TGCBqN3L/q/YRb6IibyBLOeZ1RvrMsm2sS8qWj3mFJoSLoaCPQO+aAfA8sRNEc
OirxCQK0tmamx67BJx003iwuaon3cTBXlv4Da70QVV0M9EDLim76gI0W3npuhCmVh2yzwR/t8anM
s6lGWrOI+yADYPErDBub2lCWp9VD4XrjP17rJLxRQ8WyU6gasUSPHUs5Ox1UBV/g0ZrgMkqMcxT4
Qtg+GQR2fDzNugha6XYahtqu8auxwEEc6fzQ4cc/FM2lPO7a/BDpjZocilFJ8nst77UcuFqIXH9S
eemXEvPiBxs/N5ribig+qFZnW0c3Bat+gdcjp0vlaUl758xOeOYOzoZ3ZBLJE14jankSg901Abbd
HCwnnmgujvGUR4+q1g3GvRDq8FGgvPQb8juuuqZAgDSYLbuPD8MgI8xzKiVF9dFu+iwIW0RCT/gN
zE9T49YPzBqTTgebVlZNCyr3J1cttOOcepg8Akax+y+j2jXOP9A9eixo2x67L96FELPqRuftnaxi
Mc0DEgKNiyfrnwJ3D+33qKvyy5h0xXtN6NpnC5pMdEpikZyHsc21w1RibQZusW6aE3+FcZYumZdf
NhYtG4SC9oLXjX4Mtcqlg7nk195V+dXNKitJReKewy6JaqK52L0zc938aSIg9zEzJ+NHZVniqamM
5ilJIveujXR78J3Gin9EshjDI46gaNRjM6Dt5KQbMQaSQQgMQPrXr1v9ip3o7tgrUNXDsA7Y9tXd
6HnjQ6E204MqC+vtLz8CgBw8qt9gpPXl9/zn5e8iDO26irlIyQs/NPhojD6vmLgP2cuxXyS292kq
w/7Lm99+8KMaCalFLfGqLY/HEBK52eScPUQpDiSp8jGkb3d3e5Tr7JcppHgH7p06l7ZuHfSAkzsv
1JyzIgxP+CSFIXbS6WA8F/jMf2nquHgwrUo+4ik4vMzNXP++/QM2IjgErmwKHjrcEGNdgkfDL9W7
htnFPKY7tAY4xCoCIjvijnV/e6itjWOAQSQ0XvLbNehAhZKqjr3Ot1Ic80MMu0nJeBSQmfeeNShQ
e4nYdVS1FOBtiocIEFxFb3rattgWGM5Z0+OfZmTXl1l49osIZ3XnyzbiRI+jSisXdArVqSUl+M8W
pUWuZ1wnYO+imORIDNqzJYfp5fb8XYfAyEXQv8CrE1oVyjCvRwknW6+lNrpnq1XUhzSNFHxGY4dJ
7Kp7OgJlMOjsntuDXu8P6OILRn4hRizUjNeD2jPG55mkoKfjmoQgI6YONJAtQOlSO/4vQ9GzZYfQ
w1ufBUw76lAdGspcE271aEEafmxa0ylPw3jn2F0vGCUnoEr0RDnbV8BbTL2SmMDOPdcxAPsFkP5E
1Fvv1CCuNzyj0ApAngawHlWW13M3C8A16WA6Z27yUD0C2oyEb0SWgx2UguE6Ypaodb99Ej0Q+FRL
qUbzirweU01bTgMWbgia6ktMxSnQAh5iJbC7etjJta9vL2DLNvqiyAMhG7luSbZtG3e46FjnfrEs
8JGDieL7AYN2oK8DcObDOBou/uJEdrjrggI80PEbm51z/regsiq4/EXI8F6yT2m3vf7m3HFKxLxc
+zzUbqQEWDlZz/RpLTOgN+F9gpCQ/oESaOHOCHK88hfSRhO0zVDYOH0AVfRpJzjVHRqwSnmyQzlo
B1lFaXYn3R6TBwydG/cQeXbVvB/yTu9JKKao+BgpUDiepnlGngV+4WK+RUUVtwNUcYYAeIJ7lnMz
0QJKM+M3YJZe37m9r/cxdQ7UtrhyPBgsa9hdXcp5QgfLOXd1kd7HuHk+zGrR70zw9TKjPAK9jroK
pMWr+fW8RFaewkVaov/80k9N9h1bzrLyDb3TDOw0nfhS5Hgi+HpTlyd84uqvt3f1Xzmv10tsgE/h
MqcDTkFhDblQ2yRtQlT9zsbgFPoB3IldfByyqukf3IISaQC02ssDQYr0SWJn2mIbpWIPDXM/6b7H
aMoOh07BkuoeQht+YSr6rfVDnQ6OcZyUAZMiDT/JPVr09fKwJjSeqUMufeD1+RCzo1RsGpOihTYf
k1TLcRLDQOP25Gxc0ctuRvSJuhfHfvkV/3l9Bhw/vSbxrHOxOC53GU0Cv0rY4XMt9D3douUsrRbC
QKOPW5Oy8UIreD1Yiv9KF6kQIxRy4qD3xumbnAcnxWwlnt6bBKl10MeO+pgY3a6sxcZ8GnwhjRmV
aglT+npwQ5WRkdng7GuHsl002VnQTdbe47BBXgbbiWQafFkEH0C3vx4GTZTWaerePaNW2z3Bx+Pz
JgzTP7S6giYdecmkUFhTO70mS+dQwH7JyAqyQjEGiP5qpGFub88/IXEBbKPyGnFKylQrfQQWuhwf
nbnAPoSavji6Wdpcqg5od4BpavJU00sHiJz1zXdbEnHgLRW7vTw4vP7qETKe99vVOtS28MY1nr2c
LJ/0T1fKAP0enLiNuUDpFtMI7813zSKFvxQ0AaBTElvfsjIP+Y+pe3b7VhwxrzbuDWA4b3+/EH+k
B8LDQvVUXwU5paeGdjSSXSTw8oOxczKcBgp8lepp7/Xa2k0wmhAVU//qe6yKl1IXvKK4WhIftuqB
Grh1iAnWd6p7W6fzv6OsPoiCXlqbZsa06ckMaqfK76IxlJ9SDIV2htoIEIlCkdVYYNhEHqsVCodE
VFkUu+de1QaslycMJrm7cbmkNvTo1TTroco7OxHiRpQDg4njuEDcXX1NYgrnDvsxjeKlGWNCY4l5
uFMHvCJpKIzHBiel97evu61lo63jYCPG/rqCBeZqM0pzGJxzxlw+z7hrB4DP3J3QZmsulxYcNyuh
G/v49R3gCRBDiUSQjQqk973E4NvDspO6Cp5nl6odlDMGUnJPV3xjs0CxMxeqHUHp1YPhUuITDZHE
WYxYfSSVEp0xecMrzovdnWh7Y9m4vWnEkeRCP1tnE9zu4PQK1UNtKi7IOTNL/60YyvhMl0c8QanM
d8B5G51WQHJIAIPb5+Wg6ft6SkfMHSJ8CMMz1d/oCX0t5x+AksZX6lPepxH846HIOi7EOfMOmZ7b
H+q0DMedyP86lgH8gyQ3Sh82oIn1+0UwW6IIV0aX0qa0jud7OjzM6TSiU4JGwZeYgMrDsyrO4sDT
i4ggXSuqZOeS25j7Rf0GHymiN9QuVzPhxDlUakDY505T58n3VCWfQIEq059iDrlSYzsud27vjXeb
ko2O7heAAmS/VvvZtBAQjUdPwUNnTs4j+I33JV55gUym5j6J69EvvHj2JRnF6c3nFV77gsqE/mJc
LfsQ5VblzRQvLadz3g82Pmpe4Ymd8/r3clsFJgi1IZhEtrpEiatHO4VIGs1ereB4MKoaTusoUkkN
t08/G8AY+MC51X9Vxcnep/CiMbXypuSditnoT12brflTHmdp6NsEhzFZkzWPz2WSl7kPxBxp2Uqr
bS3wFNnhzBIpiXbXdZoT4teUqvgH9ZFHoRNz+fkoIbM+tnAr0SvphTZAcBL4g8X25GKmPiVD9igF
fQZfglu37qso0j7BZPCGew10Nb2NSBov7dCGX9HpSV66phD6IcOauz3SSom70wQP9sOM/hUGS8Pi
AN6Ru4NUn2oT29lscRiWiTl+tDP4+0GGBN+IbXqvvcNxwsauzMrFiyzi3D7gmlp8kkRrODy6FZFG
Fyo4VlkJsNKgGfMGOGbdOe0hl16VBx02dLbfRRpucxb9oReeGQm6H8mV3o/7saaXU47FB6uMcWzC
iwHzcLcQo/6+SJEcAjJuYJiaZu50KUhG/+RWp//pIwDe1cQcH4eoz38gSpl5/kg5uw1UGte/4Bob
n5o8yX/R0gy/903U/HYF3guXtE/nz3CrMMVz+dQG6Y3efYRKC5ErdRRxh10YOV9IfQhbTESlBNS2
1DU/54pjxztv78bNvUTfALBoPC808NeX29S7raH1vQLfPPk6jbpNd6DR3KNpFsnOA7g1FDrSiGQQ
hxMlrSKKGoNjfgaBiloU4wfkV8r3BS5blwR/151HYuOtXSCNOsUfyAFXby0NvjTERM49d3RM7jNM
Pp+nFMOs2zfExnXoLmwIa0H5kcmu5s7GWArjesc941iifGMB64c48dQEporhkjKVbikPt4fc+jBw
KCB/QFWpBC+r5UrbKKXBR4I+IbuhOFI+CR3u6u1RtlaK2I95ozy4VLVej+LGg1Yn4MXPQ6vNh0zm
48Hsh9/AybKd7bf5PdywcNYXTq6xPHv/yQFNWxG2HfM9DnbU9/hPYnBahXv98O3v+f9RzNX3KBBB
C1EARKPYKYIM9YsTjaMk6ODA3t+euq0P4r2i7L+I3SBz8PqD8Ld3M8z8qGNpuNS3lLv+aRUn/fXm
UXh/Fzu8hZx2VT/B/9gVShN756iV+dHoy+lOK8vi7acIDqHKowSmjpByNW0p8g85JncergCJq5Gh
DaF3j6v00O1M2sb6kDFRZFokSxc5iteT1qlzmOdtQ8+i6vtP2ZACFNAN1NPootfRThCzNZjJTgNf
Babrio+gh5LyS0diAxkjPMCyB4XbytHHVWzPE24jePGAAuOPRovCIdN9/V2RXRC56PRiBOUPJcDf
k/54mLmp4U+lUnUAAqT7q4hxw9PIuz/c3iQb1xMKySwdKQ6h0/quiA0UrPKZujvm1bmvTAqOoENc
mbBsq+kTuibRzjJufS5oRGi4tIT432rvz4Jaawo444wgRPYb3C+Gt7IN5wPtPvGsCDCYMDLU51Y2
6OPd/titVYUmQYMUoSkq/uuxUSdL+iW7At47XzpbWoQ6VuM8Af8w9Z37ceOQQ+8y8DohI0BTazVY
ywUSzk7pgMqL7GNjePmzm+tiZ5TrT0KVgq4JDYylRrqeTmn0mCu2bXj2gDvcg2xo/b6Ny3ejs+v/
scFZQ9EY/TELlo5HYXz1RQBMNbrUcXguago9B7L0KT4sZaOEMobhfialaIYA41h7OLRd3o5BmeN6
7puVWWCLa5rEh0dnbO09mO31nlp+GEViuBhw1tYiICoKQ3ZbJEt8MkfRHXXP7BcCo+YdDsRahcxe
25mBPkVN4osSW9Tj7W21OfwCpKIzwWW7PkOjW2K4oWrhOel7Kw8wzJ4k8kagP30lassHOajGV3CR
Ijl2A8pmb44wTJUwj8IImt1cV6sLpGwwxcRrI0QYHNaPqXjeoVAreSxCz3jJo2yvVbeR6/KgkFe7
qMeQ767TraapazqrZXhWDfzTpdnBKEXtwD5NPV6nvdapR0tLcQGp3OE9/sXYS5pD9XJ70rc2PgkX
CBIKps5V/wmnBdm2XqOc43EwgskbIc+KrjjqhWPtnLHrk7w8oJRMuTMWKvtqgp2staNyKJWzPmJR
Yabk046eG//DLqJHjU4aD88iVf76HXDmrq+Kwl1mNZ3uVE1g49gV6XHMkJLqsU45iGwwDomDiOPt
qVz+5tfZJe83LhGLmCaIqXWRK+4h5oWzGZ7R/bWD2jbMp6ivi8BVleKdQgdi73XdUMs2YX4vZ5Ux
r7u9OL+ZGH113nkGHrLkbXmm/0AhLKpfLDnb+V2R98VXp+uMz60sTBE4ONo7QRG6SYk/ddn8kVD3
PhhlS3Xn9mRs3XLgIQFVL7oWILmX0/6faNPK3FmoTQUkQ1hZfieHLPuo2qmOWCvqfF+HSdWqO+jj
xQ9V8SLTRxq/+GAkjt4cht5J56BWKi3b2YLXlR0gqIQjnDprqTOtflSbLWoojeOc00R9mfr8sUSG
/JR4rXWZIk0cCQ/+wWN7PkSiFt9uz8h1tZB54B9yGAQjrvwA7UKPDTunWhhp9lNfZIcsbgKASOJZ
lDGwN9Q272+PuHG2QQfhe8uz6dINMV4vQRTJTDHq2jt7YQwA3FPlMRaa+k+lTW9HN1DZJajkOUPV
mBfk9VB9NcH3onN6TpxcDwyl6Q9Qvrqd5dv8IJgmS6cR3a114JElBkEqJZgzMD3MTEn8yDCgGn6c
B4Nk4+2zZ0Fz56+hU0hY/vqT0KDSzXAkhY5sQIVgT4sDkjgWPs/hXg64bLvVzQEYmwuLd48G5rpt
opaw1l2l9865ZfXJfSehkPnhiDWGj+nUWAaqnYBE16UbfVSxfNw7rBs3F+MTZpET8H9rgA+1D5cQ
i3tEdZX54EIMOM5GVx9KR4oA0tqevvfGSwAQnA92aNhCZ1nd0fBPdW1akvm+tYYnkiETVf1kr+e5
9VUUWyBpEZDzwK3em0kq9AFITM7R5NnJxYq08mOeGFzDauWE/RGxobdj3bmFXZq5SBJsICsGLCVb
PSKLcwbjX11tm8cqn8MnKnFij9q5dRbQl0URhsILhiarOZyUvPcG9uh5rNQBeVf0jhtqkoGKuPFO
dXZjKLqDqHbT3l90QVdDqTMIGGOyjXPsgKI/zgOdD0pmlvKnitssP94+d1svB6VZaFbLxYW6xmq4
rNbmYUa56Ayys/4z5AZiYOCO1cxPBTnyaZrLcnwxmmFGbT9qEIiRHuzpQ5bpDVXYFjbrcVQrVey8
7xu71gUYQwmKvUS1ZnXHIYBSZ3kEhV+YSvN1VqOvo1UoL7e/fmMQb0nrSN8Qp7rqlKlxaGj4Ndtn
rdKjQKNSeFYm0P23R7k+GktBCzQOOHbe53Xo2Ya11psLcLF3y+qDYvfehGdXYgN+mdOfyRSZO5fp
9Q3HgIuGKoUUC+2L1VnMULp0Wg29PXh84YfONvO7MfGqjyXQIH+eYvkNrlEReKnV7hT9Nz91efCp
4QHNXl/jrRZ2RqpKB5D7OJ1AjVU0kww70CHc0ok03q6KgHq7RZOTd4NG+NWtk3k2Hf4aWG4ox1M5
htp9IwfnzU87cj9LMUpHkJgYcLUXex2hTWpEzhnyMjwv1Ygei2b+5emyfPv8oVpKoWjZ9XTcV8+g
6fQy0wcQmahm68967wGL7lp0ZxtFu5vVxNqpUl6HSXQaIdKgm0fHGMXd189u48g0tmFeASFA/Dy1
k+Y4ojQRSCUcL0pqTgHCPW91LTfBDS2sbJvXiGd43fEDmOHpc1vRU208+5CU2IOwoarjogD/+fbR
uz7goBaBLywdNo88ZVWFBezTM/4Y3o92En+Q7dCc3Uob9my1ru/sZRieWBTXmMQ1K3gyOjQu4fbd
l66pVIGiaeUBSiIevKqe7bUANgej7gWEdjnha41kJJJNrsY8vJ9UW5zavsKPya7D+1ir95Def/ue
r2IlZCtp6xOTUCy3ruhrGmZnbm438UWZXHCZMfIczlHtM2SQmsnsfk95NYyHEuV121cbgRZRb3XF
z2L20uIYOVaBgv841l8Lq8z/HQqKTnf93E8llQZR/ooZF65YPdRhYFq9I4J0rsE7j4arOO+MiDXT
/SjCr9YXc2o6CB0lvQjKokRhN9dRRzvMfRaFBx7T6atRh/W/w5Sl4AkBdvUoSAHo4Gaf0DZeGK0B
d72DXWI2sdmK3ulkUA1h/c5SZkpc+RzFeFXORv51LgZEsuamkH/mNGruwRVZ2iEuPA2n9qEXED7U
OXsZZxcazBs37DLhi4kOnVkqjeucCQZiXoQ4IF3CsY0OtHqKc6EDcLg9ytUWAmTLCeQMknEBFl1d
M2qsIFHQjcq5BRP22VQr4yBmrX+OQ97020NdncC/Q/1Vi2CkK7iyGyMDYVmgM5ymTY6GbPSHucj3
QASbo/AOUE9aygLrmH4WfW+j70ExbRDeCRVJ5VjAX9v5lqvXDbkW5EsWnU+IFldV72r2mlS6Vnim
uagfQ6cTgaboybfQ69OL2YzJnrfBxjpR5UY3dwG+8aCvHh5aYa0941F8wdgbydpWdU4hWDw/juVe
VnQN6OTjsJqnS0EXc9G+f/0UlNqk18AylfMch/VnMkujOyzFtEetS2fpU9yQ8pCIXgxQHeeBoxLb
3QXLwOgl1dPxRS9G9eNoGV2MI92o9H5Z6ql75OAWv2g9N3utr40l51ZCZ2W5b1mO1dxos52OHVS2
s5MX6Qe16ZMfkCvVHdkgY2sJGIJuB21Q4DmrF1KLMkXUtgexylUSmvBxNHi8yQYpxtTAlbvP5OjO
fhsmSLROuF4p9xFNezzCtc79mSeeEX8wikiRKL5L6xtOQDCmYqSijPusyJrJp//YOcdB5fJ8kCj2
ZIEVW038QQvHzEIsJrdTZGT1zjopSaK0AayD7GcxmnIKWmmBV0QZs+CGQ2HQOFpOX9d3sWGFJaVu
FawFOKP5D1XgGu5bGOp7DtFbq0CoqfMveRFK0693jWKlmoV7AXXc1Iy5bOvpYoQ1hNLbt8jWKiyw
atSDEDu/ukVkqw9W0RfhuTaV4ndvGfFTpYnR9G0E7N+M+eIkADBbnla0OL11SqRJRD4oz4dnkcoM
2uGs+5Yu8keQdPJ4+7uuIvVlKKgwVKqoGV51vRFS70MjpDsxJaMZDDa6D3km3OOkzvKxpbB1Ugqs
dOrRtv+9PfJVcY6RFwE6LhcKuFf1YRkjVqm4g3euPSCKfjVl1n2SUxZAu7EOFBdJRt0WwOtyaz6C
wi93Is+tjQNagsQdUSiunNXGGbRZ5TltvbNVhPFliO05QA0gv7v9lVvzC4JBpWiL9AAMudfbE73M
WVqh4p1Np0HiDj8aeRJWLL4vXL57RRl+NoPTBoDy3lwxYH7pOC3PEV0OYsPXIysl4C2ctsOzNczG
qWoM9TSCcgJdXBVvrRgQv3OWORn00qi9LFP9n+Jva0oU/pb9GrpN9ljoavFQ1L1z11RyL7PcWDW2
KoiQRcz4ukw3LSU6NFeiC4ri7ZfaiBbGZy535Ps2Vg1a1ZKX0F4mV1jNnV3C5hhNBOgM6WZ/Il0O
p0LCsD1WzeD9mLXc4F6ziviUZ1W4s2O2vnAh6vyF6y6doteT6WSK63Z0wS5V2Vsn+PfGcFBNGFeH
2ztz+YbXkTVAZ2oBJOj0pKhVvx7H6+asoG0QXWbYfUdw5vdzLo9e0o33eJrs+WpvzOhCVYMmSqmD
3bya0cmYElOPo+QSG1V9FMLx7qp+sjHVsdPPRq3XZ93Nm28dHKGdzXmVYS48JBgqHD+uOZp+r79z
zEoPEcomuQgbjN+oSevUCZF9gjFrPIi5+QM/PtwpuPy9oVeTC5gTAS5MKmhMrW/wKbeBGTpCXKAm
VOGR2rKChJBbRq3vDG4/Hru2zNO7LklL4z4ctVZechBtwNZkHH0V+PmO/oRK3G+Y/LrlSzMpqiNl
f5xDdK+3fNGWbecbkm3qt6YSnTRltA2/8RrL5Rqz1HdjbGji0ki7qy5t3ISdXzodpukJ6pf/uPkE
l0DxkrOs+kb3q9JLnsHWRt9sfHe/hZE6/EkiFZuuqAbr5cedp/8GbyG+F5gVREcbMaD42bLw4+0y
y3yhQTs/O2xYyPqzak8BWsv1p9v7dXMdOffktyBWr+q7tVdo/SDQLKBGTt8rn7VO83PdGyy/zaPK
Pg0T5m3BCCfY2DmSG08VSTUD45tKjeIvO+Q/9xt6LQlS5nl8SZ1edCchswgcYxuZ1kuZtc0TG374
pYCXfkdY3OuPaLvS17r9+dd1Uvbx3z21xONcTqv3KtEM0Q9GklymNOuyD8Li2QbPSMceIgnXkt+j
qDoHCu7Jv2Coj+9H/IrUAxzfNg602pEfZ2mkyk5Gct3W5mehbgjuHuk/KDKr68oehzBqO67Ksmhb
eWSgtgpkXcFsGWlCar6Xa4l10jRZdUE71ZbwrdY2C98VpraTVW6tE5BiBKUMOjlXSBWzBzBBOSC6
6LDwDkub85hWU/gsBBirMLfxZ1WK4pCMEA4zmsa/by/R8qnrQw9gkb4feo/XCUw4yXJovDy6FGZT
+64yWY8hQfXOOdiIRBEYx8gElBqbct1Xn1wyQIhWjBKRaQJ7QhOFUe6Get67OreHWpqntHZBa6+C
F9LQ1gm9jCci071j14/mByPVhgMaFvVOHLo9FMV2PgsO7jp/rqKeKCaNokuaDx3OVqp5yIt59nvZ
73WFN7cs6SyOW1hgLmCj1y9CM4i4KLE/PIsisx/QnSmOSmhYnwylaJ/HpEQhTC1EoKIQeteNGkwv
IxRfbu+VzeMM4n+hUC6MwHW2W+MslsQagUyvTc532pwJMXDdVO9aVaQomWAZm5/GzIzBdGdcb0/4
aZTzoYyM4Xtpaorn63Zh7BlSb12y7ODFmAKnpSt4qprls8MtEl142+QvpNhHoOwiUj87Ydc+IKkJ
o1YfMIK7PRt/65Oro4NoFJkI8The5KbxeknwnJR0EJXkQtcFDfoa45RfJbj0n+U4qd8Lva9f5OSI
4kVPZYlySa32qg/bL0VfRzQkpV7XOS8o4KSfZ2R0hZ87s/ITb0BZBMXca5+MyptiPynqWvqqMShm
gIqN1h9cO56oKihVcydLU4fz7fGw1kPVwsbrU+cjngjCuhhw/7Caiht8a+M5bn/QvijEQ47p4T9Y
/koyf+FURxzh/kLVkbkJUACKga1PIn1Jp7r+R0mTcghKeAAA5NE7QRspj1PjmBVl2HIzTuXP1tVK
zUfAvkaXLTXy96SGSvmtda3yAYBoa3yM5jE75mY7tw91O6a/61hY/yZRPPyzsyDXV9mr9VgdkSqa
3Ckz2J2Dlf3UZeIcp8apg8LM5vs3jwTpHsg6LE4anOs7pp9InAbioMtkAnqzJL5dxSCdQ5GM1vvb
Qy0/erXJlr7G4pVJe8hZpylFWyPArHTJRZZe+dDNKCPYZVMebo+ycZOh/kkuRN8LAev1g+gAgsVy
YEwvlMT7r2aYJc+FFyZ3Be45O2HmtTYpQEmCTJAtgAn40+qCpjqLnq8VpZdB8eqf7aDOPyaYhV9U
tF8+9lU3vBuaKv+p1TKp7hM1HvBZGoy+Og6mG/64/d0bVwfvLjNLWo+0xrpzFFsgjGVNfAL2rXl2
uxkNIqxZ7uj4OkerTPVvniXsnSXdSGJcl3IMtwYI1StBj8YTSlGXWnyp0do6QkaA3IEA8nPUN12A
h0n0+X/4yKURR5lygyuGMFc/R3zlJU0SakyLWvnHSCsc/iiS8Dvd/3H2TapQxs4NubV3XeQr6YEA
GrlC3HAXIu1Ez/YSk+4mvlG4M3bUsfty+/uuMWbsKPKVBZduYT6zfocnfMk7R5/iSxOHUJQBCMpP
qikQ7e5CE9mzKhLvFTiYv+siHM+trARSay3urMchH+qg69RUu6tnWe8s9NapWriJEBnY7Fd9wkiH
KtH0MdG/rmXPg+IMpyF0vcdszvZ6aRtTvQjukSwShyzVqddvkYilXZRVHV/0WKo/nEY37roZFuTt
md44Lh4Cs/AYuCzwDFsdXUysa2/2zOhS6zw4ozEfkj4MJjWdgjCDctWjYPH2mwk4B88sJT9K7Our
dhgLVDc7rEwLS4iDaUfqydZoyNsIuezc6hvnEmwtwvN4LjDiuriAmFiqqGJILtXUKg8ydfvnOUmV
KRBE/d1doZR6v3NCNioMJIWLQPGC/qGp/HrZKhC9WqRxQlRDNE81kffH1nGnB2RF1UucxP2DZbeu
QocvVfrj7cXc2J3LoaGftRydq/681GfbyVWbMmJl5CfTSb7LWinf63X97+2BtvYmrhJwU0CvAwVY
7c0pA2Ukl+NZojX8DrjQTxW4wU4atTUIQT9oZcQ9qCKuZjLEFdGYKURctBafnREF0fgYG2azRwPd
OgI8BgsABhTa1SZRLK1I4o6P6Tv5saYMfaJ37dyZnUgaiIxqFSQN3OqdfbK1VuSqIMXoO17jsO0C
JRac+rhJFDN831RDHrgavjB2Oe2ZOP+9LVcRx8J/p5QHDYuLdZWzw9gw2siuxAUS7xje6X1bp++Q
ye//NKaF8iP0ERTaxi4yDwb1Rsenh9G9r1CbADw7x9/TVKIm6SRh9bMFKvRbjaL+YyE6NBfzwqpq
f/AqZy8Yv15+i77MEk0gVwwsQ399kDhCZjvlk7hUhosVUR9qR7SGq53CwdYoS99MXSpk130b1+sJ
dp2ICtlQJIcUXZTjVGfVmw8m29igasNSQ+S+uhT6eIy7rkaScbbFHRtenJpGq85ZA9virUeTZg10
kqUJTNPmKqFr3FRvhyG9OApY+kq01bEp8z0BqeszA3eKChDHRaPYvu4G5lPX51GXphe1Q//V17t6
7gL0MZx3YUdn1terUWuOEsjJHhTjbw72ejPTkSIsWPpEkCTXvWCbZAplySS/gA8ylkCk1d1A6n0z
HipsQWI/1WbTG0iyorI9UY+1bV9RR/VnJfT+c4E8qDwMaQ+lktfUptkk2/x3nXcaJlJ1hKZhDCYg
evTKJAb8Ckz8X8qQ4zsL/VQ7gBRhvjO9OHmpNRu9lFr3GpAUZW6Mh7nTBLZ/XefaR7RKDSDlcaRP
J9armIJEzCi3W6F0BQzm1mxgaGt5F7jNIs0i2txMgrJSzS+zUUKXlp7FlZOWEwmgKRoXMSGL/3x7
r1zfQUylRdxO7Qwlw3V/AVg8eEpD53ksuvQksPk+6mWVBaWTeTuX+daGWbj28H/B6lwJ5FThFA+K
MSaXEYFTH8Sq/cvMGnC+jmw+wknBoW1s34zF5RGkH8sdSxUOJejVFSL7TjPqjDAZ5Ih2304QXtTS
wxJu1JUDcM565+xdF/6Aq5DQ2SR3YJqvKjpt06F0VKQXzS0tcUiy2PydNnaoLWTADKVYXqA7Z/KK
4QjixfmtRzUy5bfX9Dr+WMw2CHcwTNsS3krjTGlDSfxRpUUYyHCKPlGLFg/tNOSPdqfWZ1NvemRl
+P07Y2/tJ9JN2hxM+zWivAGINekDYxdCeMGCf1w0lE1UccVewXfr3l6czmzyECrx66nOlJoUJ2c/
hYgIH0e3qO5LL+927u3r+BF5bYIpVE+oCKHs9PoNEpMxc27t7KIreVCKPD+F1N99tUbaBdjFTiyu
bcwfnkNL0sonXUthRKnIFKsEQxPpvY4ywBTZ9ynot09uXLThcbkNxoMVtfCOXUk1x2/qTHmUOaii
JklEUChYF97bA7JhQQhR/SFVoz2xlL+wutX9S2V56WABAeXhXM3JGHHjoWvGWxbhDHCagb+AhKEj
gC1Thzz4o4a6oHqs+6p/F4Wj2QXgvGR5TPpKfFKxYPyDFXA+P9hqUp4tXe0WWevGxKQ4SZ2jDcUu
PagycSEgCrUqz4L6l3LBJ0fIwHUXP6gQIZbxmId2m4HNTGW7s4039hZAIxRBnCX1RJ/y9arbVDKS
qWcZNNRAPpm56fkGOtI7GozOouK0nkjaq5h1wnQAMbmayNn4P87OY0dua23XV0SAOUxJVmh2ULYl
TwhL8mbO5GK4+v+hzuCoWUQRrYGxjS3Bq7jiF96Q1LzjAI0cu53mIEEvXnErk/4Y0DypbB8BdKK5
PSSNoXww6kqXPC2jfeF2xkplU4HlFah5zWPopZZcfgqjRUfUA0b65E6D3FPS7fQBYUNhV66K7UFx
dgbAiV4alXnrRdNsP5OPAGGczVpevEHOkh9Zrw+0IhfzezEs2kejmkfNVYDIJa7cxUl6ytTJNv1o
kIzO73IoXSdlaEzVHwXtXaos1vRX1WqF7olxjq5VZYy9WySK/E9TJ+F/RR2aL4o54+JgAYr9nIy5
9h0KPRKJfenUzmNYIt7s1hQ+w/OcLeJbu8SF5HKJo7SQR1I6nooBQu2TFVEddKtxlFrfwUr5CxGW
lJ0XjMYe5iyXf9phaY2upLf996IRM+cX7GaEFgqq6C6VjUR5TvVm+ktpcV4/2xDgDeKCWTtKd3eq
Y2QxQLT4CorsN6/sbMY4EaEF/tB2E9LM1Er9VG8jL5KL6d1aJ3xxurSiY9aXz4XUD35PD8WzrEE9
uM1+ZdbbHQfaaU2owHHdAvAjVSuycbYfEC3R9JMTibj2m7Rr2pfFmRpOlhon0WPmOGN6KXqiAxTu
pSy5dunUGm7fO6NzAaYVzmdNG9GgLyykVTJ0kA3XoDRvP9E2mYf/ZKVNeg+hJMreBdvlizwYXY4D
7BIjGR+18HsmScjVx3qwRX2u+mz8XuQW9gDonivVs20vzrO5zKbut7HZvk8NKf1q1xi8QsbQs4K/
NnX88r6YZ0/qrDF1JdQEviXVImfnwpJ74OJzQmKyxHoxfoRUzoGZEUYvAzEPVTB2yYCtMBfM5OfO
rLyTtQW7OMthnx1cJjuBD8nFCu3hmBMYrE/Mb01b0SCes0yV86DKuOQ2atE4bk+O5Y8Ke0DKusaP
iXQPRt3bdAyLQAXcchpM2/ZcWK2A3VayH2LkCdzUBL0xZkXlJ/VAN2uocs8uutDrO8JRWa3HR1S3
2ovWzUcQ2514hOeZdITfAtP3BkeCxnpK64MfArXMH5tseZHUqT/RizJe+kGeULUvrLNhHBWCdx5T
ddW2QAxSXlVIN7e4BW7A0ep1s8tOeQ67VPbSxtHPq1Tj5X7MtVOu5KGiZ0glhKW+KVVMJa1WHR+A
Bzub+g8I62D7m9pgsN1OW+gBm0W2fEgTgeS+1ch0MiGEDcnnYZSWfzQV8YQGcUbYTm6UhHL5ZoQZ
uH+imJUhSSZ9U6yZsFwZVykRW2rzU5YUS6BNY3Ewyt4+Xztn3G+QRG5wXvxBUcyQ7PE2TCWaWwBn
P8+Z066vx+AE05BZODIbcXIUCSo7UffKbKDXboB+vUHQgcwfrb6JpYcozLvppLXRKppYOAbYFf5I
B6Hf1+hCG2L+PhnJ9B93Uf+RfUNztcxmBdPeWOudk6mERnMl2sxUP7Rq8fcM0IxmnpVKZ3tq6d+n
5KQfD7bO7q9fs1nCbSDV2z4N5eRRUSP46fXCTQWOlJ62keYdIAGl0J9mDRsLyJ/Rua4U+XEKI7V1
yYsNDz6Y/jLileJ1kpDeOdoknRd7kD9FczdewaJIXzW9my5xLh1p+uyExQjm8aKROwND3Wb/g7NY
nRMDOeYeyR/SpYgvY60X/6XTlH1OCkk5mKSdowxBZlVionpyW26MswZOSc940KfyHzkMk8arxNC+
j3j0j5gHu4NRELfwwUaRYVue7hHvx7jOlB7maUh9SlC4tKDTfEWKzTjfX/ydQBOuOlfjitC6lXKs
0H9DJIbvopE8ecqCfnM1G9pBVrq3WivGmR3N57Bur18gvpBwKi7JEXKgJ3Wz5CedEtElIhDy40o9
wtjtTSCvHVVwKGk79VSoKC32IOHDVJiDbxBZnSR81F3UNN5eROVmX0XA6MYoWHFvCpt6GFpTHq2f
lsz9E8xUGellG9OvXCQH99vuVwHUpXy38sRuoAH9SJt1yKQHvRbJ8yA50wNVy+6fQokt9/62OBpq
s2CYzSjxFKUcL0RZzpZsU1qDS/wlCpM3K9tTWedZMPmHbinYhtd7wwIDOELzDR9SLHlid5i11sPs
ZbxOFpfI/c/aeSEoi6CEsCbU9M/Wm/C3SEhqezUFUwLfPBuiU6cv6UtciNS3jOWfZoj/0ztlPHiY
d2by9yHtTQwwlouRTcbiPChmAj0Md7vpU4V2qiA47Y4gBHvfR7kAzMovtPM25GpWiI2M38dDbZvl
i4RDzWPWdPpjaXaoz47RyCO4WAd1tb0vXO0x1qoLdbUtoJX/c+m7IbTxWJWzwIwHaq/Vop4jY6wO
tuXOPYIX5iqsRXMLndvNtpzxb1W6npCyElLvL8gy+qPWY5ynJ4lHqm6e7u+XvfFWUdYVw4ZxwLYH
DDs4HESJukM2iPSc9OPyc+yMb3rfq0FiCucgH9+ZSbIzKj20QQlXt3zzRElKKW9XrEkco0ls4FpR
YLxzQVryyG9kdyjW6tf7ecujnaoE3iJsg4DLd3zSSmN+oepjvh9suEb3J3EH4GWgg4ZgF0octNS3
/QDDzHE9M8NVfdRRztNcSF49lbo/gcu4SIo1k4gsEGshqL20Wt3/VYxZ6alKLT1GERXv+z9n78tp
+5rgFthLN50orWH8ylEhV6F6epohwF2J6aRTRKX2AJWycxzRn2HnrM8ez5/6+roRrQhHS8Dtwwtt
fqq7KroqiSSf2yXKT21nvJ+kKj0An6xHYJNggwrgHaJdT/30V8nntytO7oocYftZeki7Mjo5c5l9
oBfRHugV707ib6NsvqyWi8rE/0F6EGaakI9ja+mmTpO46EIDXrq/YnuZJPh8uK+s1urmvXkihjBf
9B77twdoHta/mKIbDyNSFL4IYQgQijra+wbHtsc+nJy/lCbTLS9ZNKBkTfhmljvZBYSLtVtBmnGT
S2styXuqEZrVs5wHvWnlgRM5R6YSu9OLxN0qXwN1f5uxSnJqRWlRR0GnGVNg54BobCPuXxyn+INm
HXMKJYAwaeVLb+Z2BFGYNg0gWnuKgWCqTnnNRfHp/gruHoRV9Y3yA4X57ROBEIHT2iHQ6BAXDne2
ZtxAzAynwRQZXJEnnTdk8YEV194c/rq4ge/wPG11QgAnKZOFQG6gz1FHbVCtMIdlNrMQ0vD9z9sd
ahWV4H7jf7bJSMX1maNfhn40DDxvnjPMNjq5eAiRbzuI19fl2B5vQB2IdEMguQV200FrK7khV0Og
Nb8Mgy0juTJkZ0RUU78YxvQbCZjxpY+mPyhJA040CT5BsqxsjteX2TghoINYNLd4XDuXCskt30qG
+aABsXd9kWBRLiGcXntnr0dBoV8ZDZujDvAYLZBWkh8yVc0O3gBlb0OSOK5KBLhtwfp7PYw1KLRb
HSTLpNZYIheJqgYUbS9mxTWxqGqvobVo/9Ego5HaLspU+203i/ZS5Iux1q0mUbt0AnrHtxwLOO26
N2K3ypfip1wubXeivKketYL2ttkqokxeQyWFEPb1j1bVJZ4wZJMeSiHPwWK3+Q+nVLWTaU3KHxxY
C+g+XTxECW/QhOhktaNc5xQ0qsL2VxiVm5jycKn7UpyzbC7doqrSA67Z3qL8cvZDu40qvb3ZYSAb
nbiVgZtJ4SjQflSwwMQI4pQZ0gfTnqErQMn6g6O7kuFN0lOKdNvKlKPCo1HxLA8sJdI/ZVWbeChx
tz9ma/l2/5LYObnOr6I3o5CVbnd2kS5K3aXA3KQSpSTaCXr7qCWR8oL3nYO9pBEVn8xer5cL0NKj
xGfnWJGbcsFTiaTSs72hrBR/Kxxgo8CYAN+6SiuD2UQBVz6Yzt1xqIFRCVtxJtvKhV6FZtx0Biz5
NqtHVxijdR6xbf/+9rlcHSDB7snEV9u5jAuUJBZdUMREKSmg2Yyo1QwYlH5vGCA733tOBE0Qy4+j
dH/vAyktEs864NxuSjMqzS6zCymztkMhPtLQaqCbtEeP8l7EQz6MfjkCNBZncHMNhviiWHMDZTWO
V0nWJWk624essGrs1vNCGXMsa+tUpE4RulBTxonqbTzSLFm0wfK0ttTqg2B278tXIi0YBtCaN8Xs
yp4iI61g3xe6PL90VB9gBExH0fnul5PgkSysYFC+//UlZ+QIJNaQVR5gRyjXicp0gC1a5UcmFA8t
l1TwoEX0Avpmcp14EA9y7zT+MNrNQbVl95esvXdsE4AY3tDsRmOQBIfWfsgllEz8IgbCAC/cSBq/
NGfLvCJBNCDiKDc4TqskKqcakZb2rAE1sN1MMsf04CftPAAOaHqgK2sueqNIYgCtbGcjCx+yOcnP
LSidJy2dlPMKHvyD1QaTtqpdAOC/0QUulipEXCxhn1tyfDL6Jj1JU3NEQNrJr5FORE+ZcAJhw+2L
Ns1lqHUNvhRmBoIqburoKmQlAwLUhn69pD/uXxt78wfyjalTqdbfMPQckukqr1ZnXhOKv9wiDVGX
AgcZkeVvf8tWq8YVZrSSi7eVA+oTDdpUkYSIWRJeOq1LJVc32/pJdIuhEYnGiuZmRrz8df8Td95Q
wmxuRUITlJa2OMsKMfUeg1xSJXwYLu0gtYFtzdFjmNpYXyBBEEyddhSYaDs4AgdCCRcDVz7p1ubl
jmvo7RiJEt/XUqmfkhrxJS+J0WKh/1GSjkHkHIIBT2/NTbW4/TG0NlZdVgNIDipmyEMvZ7rkQ0Kx
5msPVSNzB1jQlde07Tyc7DgfP8yLI4E9aTOQokoyTKmLFUf6L+XFic56sRTJuUf+6Cvum1nkwfdt
v8k9zJP3nSMELnOAoK5p3dqWJ7jCooOQcu9558pCdxYxSxBIm3vLkuI6aeqakrMUV4jKT1b21My1
c26slMpzEXfVQ+xkDv2fOrncX/S9qxkIvQ0/n+v5RmE1NyCRl0qDiLeqJqeh0fpLkYRHKIK9w+po
1ELAVq1DrVvvt8pCVdBfl0eePqlJ86shtzI4VUyfw9rA4qTSsoO64i909SbX4ZH9/wNudlVb45oI
8QDVU6syqa93hbcKdL+LJgCC/Jvj6jPGSDmAN1cN0fmyEjol96d296MpAXJLUW8keX390TiLo6MC
L40ro27eTZLTnpMlUj2p0Qw3cqqjTuntFQV/h2YC8aiNZOCvTuNvkyw1XSpiNGPwLxEYSAsd5R9Y
CSczzI+SoNur4tVQ6ubTqhSAkZOuss22VX5fimX0HNSUPHp32ktHn5o5Lo6kgtYK++s15aNW6WZa
dquFxWZNGyJsupus6ZSqzGfogIcEhHKykzAXbm521YcsovrnSB0GVLn5Zt/jlTEMolThiEIe3yZ+
WWfYy6QOcaBpRfwunpbyyR6aenlIAbeGBzt4bzE5J8gfoC97K4XViW5UJZzsgyyK8hct7HrcVMLp
fV716cF7vTcUWSGKvb/IF9tS46RHs562OeBW06n9PrUxGUKq4NRlqF/fPxJ7Q1H/wqrMhnF2Q2+T
27KWox5mbDIn0uOsSPnPThO9b83a9Pn+ULenjxoYtQZCsFX4bls3yodCmnl2gFiTe0odr4WhjdE5
C8fMp0iynO4PtxPyMd5qv7aaoBH7rb/nt9PXdumcRCOauUgl2p9FW4butISgkaVCOYlhmEGgmdoZ
R4bZx+gqe6qxsfKmTNEOyiC3rwmlFpgHVEIAmOOO8vqHmPkYi1rwQ8KxT987leF4mkluimyB5enT
bLhJI4H9LoVxYOixU61/PfT62Pw2B4gc5YYY5ixoFlnuQOp0dW+cZCPLnhcbjT63bpdEuJSeIRAX
SqsFA6YCdTDkoXzueJh7Zq/Rji6OndcAKxo0LxA/5AjfSBpMA00sQX4eqCW2EWXZmZdeWpJzKibS
vSKvHzXRpX4vhM2itfElrUb5D7b+qr6IQx457k0O3+kKdhXskSDrDcsLy1b+pgxD75m4mx2sw97W
p9azumNTlr2BlAg5aighQaTK6uVvpBRK2bNRo/GlrrY+lVQSDi6Q3fklgCFYRXYaj9fNc6DFOloV
hhQHYTrkZzVWqHAlc6G5gxKafqWF+sloubcqVYnfGQ01WyyI2oP6wd5XE8msmF7iV3Ls15sPnXq7
7CLYckqT2v/IbW++E3NWnpHV6B51IrgjgbHdAZlfDDrBB91QOSwlTcPc4d5UbLaWUcj5x1lKi0dr
lOIPOdrQB6Ha3qNLooPcAgoP3KCbG6aKh0yrMboNigGlCmsccRksJ4zqyiGdSW1F6Leprn28f7Ht
fiXojhX/+avM/3pa44jIPxVoDrWOmL5Nddy7pRSnL6MR0qyNkqMq9d4rT6vmFzcGatP2lVWbtpD7
0o4DqzFx3xuRilEK8W02QwNN/mLBODDOvJls2S3z+ef9j93byag4ISkPs4T7fFvTM0RFmd7BxjKk
T4W7YKQgcqkoqA1dpN5czgW2WYHaqtYZo4DxmXKZ9rEUS2wdpOvrTbmJdRTqsbDrEAVD/Hmz1mZj
THE+DVGQ0892cwQWPtWjJB8EGbujkGUC49Y4NFv0ls0M27lNr2hOGu0nlbkvDZKEfx/M6c6DRJ6O
cxZtfuqI232rUfdohtUiRy6lxXApE1FGTJakfx7kGh/nmQpBINux9ZWTm2dgXxFNdUsButTNBzC/
rhSHS+vODpvRxTZ0iLzFxHMcN4jG6P2hFKu3ZJVl0tGjvr6V22VYS3VconvGXzlxtpMUCqm4qTeO
J43x8pROcWdfkiHR5WtKjFMReqr916iQheFb9iQ/KmFW/xv1Q/hkVrld+MQC1ZvtB1b7c6IoBN8B
lt2UMUd4GHlpSIDKpGg8T02vnWOw9D/VvJI/TOVyJIS3t1WIXCgoopOw8rpfXwNsFUsSiDwHKrz0
wFBDxIcGOLTv72+WHX4c2vwEUKCUyBZv+mHo/UgxVbAoKPI0t11IcvG/cWjqX7pFbdgJRYiaIdSk
6F91sJTpWZq14opmUSu8BfZr96LNVWad1GLNSaB3Tt9iywQhUNuqZF8tI7dbRIXE/BWUv/W9FWkv
X5SJE++bdtogfLAUxafKDjEUdenp2P11RFHMOVVDhd+bAQ3VdhfMJ8bzOCHRcJ17e17cWa+qR9B9
TuSOQsk+lXOtms9ynA41Zdghai8qWIl/LP4j2f/6GH460No2sk5dTYh0gi/TRJ8OZnJn6xL/qngx
Apu7ucksdcmqZe5h6MqzFoDeNl/Griuv90fZeZPoG3JhcltRHNveU8JJKgQA6LvUaSU/tvXYPJpl
0gX5khUvsA+/OFWofL0/5k4SQVrEVQIuhHbitsPdi7pTi4qtj85C7U2FXjw09IB9GCTJwQWw8/gB
HYB0TC8dyeDt1cWjn+bNAmhobqoftWML1jSbP2H24bwLI6ccDoLEnfHg7VAzWB9Amt7rVfpbAD2H
dgSopAAiEGozBMoVMnBucomCVSRp7eRBt5TTL/fnc29QmhJryETCedMbxKU3b+ZBhA99IimnZVS/
W/HSueZcI81YL0eWEDvLB3+DuYQ5ysW6rdI3VtJBUKI/MbTVSLwdrbc3f9vQvSrR0oMV3Lm3AHNS
ueWd/BUbvp7RSNfqSG5W/EfVoBAhY4oHZlA7eEh3phDJTnCwqIusYO5tAKxDwq5N2qutTBPl3KhU
Jz6ZoxMDgXbapTrVbRWZ/v1125nIXwghck3KtWAjXn8ahrFGh5qg9NCMeoPm4SKdszqlPUiyezCL
O0PRVwEKsXIhaLBsvi/v5jRGtAzASiOqs0X6+ixqLS68Jj+8uNSdJVvDXJKXVVzspv4NBdSU1EXL
Awvd5fIkQgU6prnIhnANQ7Smm5BG/mgHK/knKYqhcHVFTBk0rVz/L8vS5pkbt158rYW5fKozFY3n
KYrtsz7byl9weWzTi51adSBeDXCEpLHvvitClX9qdmRimFKl4ycbN60jd/K97yLIUqnsU9K5KbXq
00CFYJKyoE6cFrH7ufZDrEQObuS9UX7VVqh6YL26PV46L5ExReTghr7k13pE4sbR5qNa2N4ooBph
hRGgEn6s78LvF1WkRImtiTwACdg/JfCyvK7qj8wVj0bZXIdDwzCj2uVBYgAl0CYzPqtmI//B5l6v
o5V3QIizfU+A58Nkh1wS1IUseaNGvYj+W3XWAace3BPrD34dT4IV4JJADPf/iVu9njZQI1PXLWkW
KGGUtB7ZRHsKzcL+KBSziHxtNKwzyr9XzcrigyT99ggT5VM2/VW5xG5lc4Qd4kJTnvQsWEq9xNgp
kV1NF3MQS8N8kLzsfSWoRRpY1gq03eLCYsTnSrLuPNBiSG6XuEu74dxakx15eQmB/odqCfQK9EIL
g36aIeDevxh3x6fPDOmZSBLy2utZTtpspBPNLPe1UT7qyxi9UD+VXbsz4msRT+kLNDb5DKOsOxh5
d5IRtQLTT9Jww+vuVatPwIkz8iIri4dHvP3dgPEZubZaH+3b29OBKhDHD4MZhryJg8qxzocOJf8g
gYyNx/wcP8HMGy73J/M2woMxAASJewt+/413SKqVI33eEsI0knol6n2TUfjoEHSVK8KGu7WJ+/DZ
pPBy1DTaKamuZAX0QFCvI7jc7qNWjsqh07IiqJCg+BJW7fSc56kpnwrUwn7EvSE+9F1p+SjsD4+Z
JkWZl5V5lbumjavYHywtZTtY1WBobsn0EYjqFE2NnNpm/bmJC+shNmLVh3Ucf377jAOWWFGiaxy4
lX0CZaz2gxkXAcj0HG1hR/4wQ1l3nbzuPrfOUJ4tUJAHTeedygcCOyg/rY0AZAS390MnGmq3RVQE
pajq82xGaEwoxvR+pNLsD5b6c24G55K1PaKMeVeeqHkc9YL3NjQrzU6jbrLmLZtzK40hegVWFrQU
yC9DY2teCq734Lrf/VJQCUBJQaLcdpwl3Y4UOTSyYHLa/ANGp8JxZXVyUjdX6nhFmY/zU9VH8ck2
k6Jyy9ocvyw4GB6Bk2+jxhXQutrYA7i2b26LUB2hq2NzF+Cpki1urVnj9zqD9ol05hSdSiX7k8NM
94xLWQEKfUMDage0hAfigpVCjHuOzeP6OHY0/b1sDM3GHbJEZF6ritY4OD57a/v7yOuf/xYwUP7G
16hL88CupOVFHxszwLy4Pah8745CtkuJgj4d6OfXo0wUSKOiCVnazjHKABJgiM5pEg2Of/+M7i4d
oBNEngD/3Yj6xvJItuHwxIW62pwN7SdKVN8x+lK90kG6+f5gO1cwtwH3IDXYNTVUX3/V0MtTZGVa
GmSjqqaf6ZNkf6s4ZqjvMtMKLxghVA+yPEzX+8PufCPUPlpa3Avwgrcln16fdbrUBprv3QACWixk
B16YUgJL1Kx7VMtBHFR/bmu/iJciDImCLdqBN4LvwDpFnbTUms1ypLrujs2oNk+21EugYu1KfFxk
VWjnpkzy+H8dilT9uRijXv/89g8HLLsKF1Lev1lcFJXUjKGTwAYQ/QyltfJrtRXA5KroKbaGI1Go
nb4Z3w2QHj1q+O43XCHBhUhrBOUZWxswyYrD2hfJrD+19tJfWsvEOiTOkFya1c7DK6f1sMJ9zKRI
+UZYJw6WfW+3re8u6KoVvLV9dRFpH3Sdwk5QxRkVzXzQpeJsdM78V9PaiS8GvXtwaiV6u/QgeGf4
UuAXVqDVtvYRoeIWZgVdqygKC19fytxv7bNSAPdPxJPonfdaapUHz97OhUGQiiHNWhu4bUgDFALB
IBxaZXKIfEvdWy/OUh1xwXbCQkZBBXCVUFhV814f4NhRC4dECcFTQ0o8yBnteVHm0J8LPGvv7929
oSDqrbtoxSZvS/olgJbKWhBxcpYR/lPTt7g+Zb0TouYscJC8P9reFQFFCYINBf4V0f76wxoJlnEX
S2lQyBNObQnolh4AwdVZku8LuKq337rkZ5THACNRHdjGKFG6VHrSqmmgdkXzQJvb9stR6x5IEbNT
GhrdQey7N5kU4dZyNBn7DSKuRERkUCXGE2MXB/EYLqceVR2/Ql7odH8md4dakZl07HcoJ7kyzVKC
THogFQQl9VKqp2zqlL97fJgOZvF2z0MoU9faOiqf3HKb3dh1keOk9ZQFqNITX5J5ntQeOuT9D9oJ
sxhGx16GF2SnZgQE32TjqwyDwLCHzWx2WdOZU+1ENrR+zX6PfFhzsZA0dSVl0n1Tb9uDl/P2QVl/
g4XjF5k9qnubiHJKe6SEZiJKwxjYMNzi10lI81PKentj7UyGy31eubh+oa0zp0dc6PW//zrfZ3y0
BlGnZcfelMflPjJRGLSJR9SuTV3TbB8zu2tPEf09bwD544p6mT/0VpYcnMzdReZgUkLDu539+Ppk
9ko3ILNeMPtF3J8WZNMvXalrb961vwrjdEtXoAlsj9ejACctkyZDyGqKpdCr+Fve2CqWH3WtdHCx
7U2lgsQl/VAi1xtw98qjl5y+Zqiwr66jZfXn3phq15IXB97UJJ9BUY5no++MI47WjkAKn0merZKV
wfjZZmRdo/eKRBkjaERpfZgqPf1RCAP079qJEBdKk5hz5LGUPNN5q5ur01vJiYdg8M2pSz53SwzW
BHHHN5d0+Fm0XQAcEVrf4DwiTYhS0gziwshsZpBbafhxQRay86W2BTR8/0Dv7ShYBcDH0WGAYLjZ
UVNU5xZ20WkQIp6tuehj2Z8bu+/eLgHIV3FYAcSuJKvtnkosGu9LUqVk/UMrzimSjl9sxIEFeh32
9Fj1Bbk95OQ8QpFQCw8yCFXZObIoD6E3C2TzVkrf0kVe906RBsuyNNlHtegnNMu0aIl8ZVUe/LuY
aoGUU6kkaIuN6ajOvgaSTXNVBfE3N7H1OsYXIS0rV0pABvqT0dndNV+W7ms/qTWUjKEW6DnOoXmu
i3lKrrIstNBdZj3WDi7A22cFZbaVc0E6xN7d1jYNVG+LqszSoJXVIiiyafJ728iv/aId7Y/dCx/s
OMcEJR1KYJvLVg0dpemESIMYMNW7SugaSmWoVJ1m9NlOSZNMz7YxIucEwe0/u49B5CnYJr19l6Jh
hCQdHD36TJsbKe2TITIMBGTBGfYv0yIkzyoK6+De2zsLxKh40dGFJ27cFFORJI7L3ga2UGSNeDCs
VrqiGWYfFQj2Vo8xEMJk8dDj2MzoImxRITdHd7VVTD+WE9PrehibTh5ZB6zs20iOAgTIOHS+gKHf
KG5xaY8QU0ainKXunxUE4rFsp2Q5CUX4i2bP/v112t0tYCXpmlHnooqzmcIhm9BeXJ2Y8kWTv6MG
NItTb5VCf8wVq1T8lmJ44+aoC+auU2aV9T4ZSvudnPVQmO7/lr1pRpN3LXMSEN1kHtRsI8mekXSP
IQn5tt6GQZw61jnFoe7gs3eHIoenx8s5uVFN1EGRQAYF1luBFRS+ksud8jyi8+Vh3kLf9/6H7S0q
eSWlUxb0FiQSY40iW1JGStUbpTcBaXqMUrAHThLqPwBhHsF7dxcVfAhMI/IdJKk3b4Rao6hOyQ3n
m3BUcxeNw/xR63W9vqJzvGTeWFE9QJ0q+jyXcdqc6rCNrtlUa0f1mZ15Rlx5Lf6jZ6YTf70OTDpm
ZdTQ66JkskxeoSw4ygC3Sq+iHJuDJ2N3LC5X8gNasTAcXo+l5gNLjRdNALxZvZpO2p4cCz5dpkBC
ub+gO/cOrV7qTYxCC307v9HY6jE0YrYPWoGXoujqcyiHR3yUvTeQWAdjUaoxPIW/lvm3Yp02T9B2
IVAEJmqtuosg5fQDXynlH4BN9oumlBVWHWOolo9DJWoeQ7wHp3/RWk+dE2rt9ZfemeXhpCPff63a
PpL9sU7HTHE1ZcYWVdFRrfZSMu/WxdwkWwE8tnXS5zp33n60gcCQDJN7o4uyjdzwHKfDjHpxIJka
lryNrbh5EWXXzMyNg6O9c9gYiquTZwcM6jbXKESiCXVM8qBCX/xZkYbe9lroSN+SQZrOmh7OysHx
3tt4UFwgDRESg/led8tvyxT3C2odBdE3LhXz89Dp9qWRoh7RxME5SCd2om9cPACdEv+Cydx+XD1X
i4DWRxfIjpL3UumkD0ubmdWFydefocxZAX3NBjtKeIYHa7i36UliiGNAGRH7rxP/22eiJQV0o2Ds
BB2P0wwY89QbSX/whXuTuSpj8aRzXfLevh6l0oQS9ms3zWmKxnSBNRlotEvp/8xFTw/qCntbBRwp
2HZyplvSFZqaKTL3fY5Pm5meEjWuHycp+lirovJLyx4PtIH2hgNGsYbukALYMa8/bUR8qB6B0wVl
Veh+x2vzVzRAb5Z0kV0KzThqYO1NJSVjYjA0o2isb8IWI8msVteLPFjQpfczdQx9tmTpl5r09pYR
PgGUgygdwvG/wcCQr6ClAkorkEMRPiq1aE5pVBw1lHc/CLEHmiaApG5UDoFXD4NuU+bq58jyJmqz
L1Xt6O6CPu+X+zf8bfWVD4KKA4GbmvtNqTATFeioOs8Cu+2Xs8S9SA8stt8BnS0uXddlD3kTym+u
gjIochbEy9yTNwjdEgRf00QZF0lDqGxEiuAtq3/e/7K9XQgphbokkRZtr/XLfz/GBZbpKpTZQAPF
CwW9dSunmc/RLBpfUsqDeTwabbMH9abseBZQwRZVYjzVefFv2mTZ+56j59XdnJ3uf9zeDgHMRqxO
mQet9c1wjjrDqyijLJgFPIMByIEnxbBPo4oTcH+o3S8DlAxUD4XYmxASH94FQWM2oy5JzjnR1Pyq
dlHvJWkin9p4Euf74+1dv+x72OygjG9pd5q6OFZpU3hxMiU/E8rXQbiqKt8fZW8CiZ0Qt+CZvu1x
1TpWvs5QIQJnC+dkQMM9zVQqr9Ggtn+wVnQYyFBptxAkbtbKpmScjybXYZSqybkKk1jzpWmZTog/
i+JgsL3VspDUpbFDleym2FpFi9VGGnehFMuQFJV49BILIWd5oV9nVd0RAmXv/gB1AzIV0iAAuvX3
/HbKQJ3APCl5xmanKL+0Rd+5COgm56Tu5C/oyywnNZGOYKs7gxIk8sKQCbN62yiLfVi02VonZwK6
oMpRTXbz3uy92ewjz5QKzIyHtvt6f8vsjsoduSpD8XBvVZokS4Vjai1p0JVYHSZk0JecFtE5b2Pr
EZme8rwslfL2fboKdtKbNJS1Vr/JcGrhLKJOWwadu+xlKJf4Y6okmV+ok34AFts5EuT9FMPgF5Fb
bJdStWLdESG+hJMVK/Y5NPPmXZSBnHyoTFKbg9RiZ6Nyn6zYD1iRq4rG640z4eaRa3FIPp7l1j9N
3IQXMTTdxUhGqXPptY4Hj87e8tGEIEVb5bVvYMdM4lIKgcUjtDjJSxK8RFQ9jq5arIpzCTze02Ws
sO/vmfVsbwryazqwtnV/BUSb5VMbexAmNu1BUyr1e0uZXkhjzXNi4ctpxU1ymaNyukyYdX2+P/De
YjIm6QHSd7d1KaVshwzgCYU4hL1SD78epH+LERaTMM3wD9ZyBa1T9ufevilPzSohA+rwSaCZVdx7
aOTXnVdrdUwxrIJS9d4ueegP3qWdd4IHkHcdxXbQCtuoD8/ZYo14ocOtvRbTKfNnGw+ugwXcGwUd
MRIsIj7u8M0CpmYDLaqn5t0URu1n81purEV5cGvvQM84b7T8LIg/JFbbj0mjfKyRzgbIpxBEeIK8
76vT1NL7lmOYehmqFaXblc3/cXZePXIiax//REjkcAt093RP8jjbN8hee8mhyPDp3x8+F6+nQY1m
zx6tVruSq4Gqp57wD0XlKjCB/DDUjcifY4AmsqW1b+0wAIEDw76EHWTQV/zVPyghu+XGMnJDfsyV
Ka/cwLFa3c2bWv15e6eujsiyGK8W8AOyEFxarwOBWWN0IOcsxo8pQzq4Q3XibgtmN6gj/UTYi55G
IaPIb4lmp6JdBSFCORoGmLNwnzBUWprzf91eUZWF9B0o9cxU0d9jPvArHTPnX9CGUQcXrN/zllvt
pqv1rnYT9pxqj3ABaoyZgq9GobbTT2dW9wyhN5dhAAnbgSnZygwOzEOOTzUqF3JZSo+SSEF6OPq3
299t3XxbHoZ26tK0wUD2Ogfla8qRoYPU7Img/R2x1Ah9GKmmb8aZqfiSaWLRYhSdqbpR3dYIh4H3
yvwcSOVeG34V7v78Fgf0IrgHqK5Xm0i20noaug4meJl/14wUopTdmZ4KVOmtt+Sy0jLlBVIN8OG6
CSIHeq0lLbV01+Xl57a0W5fRi2O42WTO/2GthVEFehhn7xUgtc8JfV2GEZ5dmfOHykqN5yipAt8a
e2snz1hHIJ6LBG5BvqKwueJUg3QoJBNF1ouBDQ7OZpOKs01alT9rWVQPY6IERyVrxGkMgYkeSMt6
9OWLTnGB6+5psG99TbIQChsoBYt82etjOTV1ZUsKiElI5eGXrp4UD4Hm+pJl4bQTeW8vBVr+9VIl
TK4eR9cUZ7wAS7muEz73cv4kaYh23T4wqwRkecO0DZzFtArBsKs9ipZRLDWGw1KpUnqmFWl3Y5TE
Z2ds05Ng+HM3ReHOyHYdCUDhc0uyX9GbXamzjmos2qSo80s0BoBMg9D4mEF43mt7ruPoAvaHa7vM
dIjmy8/4K45qUYgsuZPkl763p0McxtpjM0iFH0iF+RA3zd7sb2s9RKGAjBF61vwgNRWlNitzfomj
SnGbSgke1SFKn7DOMt1RBRt0+9NtvUZQ9nRJSB/Bi13tksIcnbYRfX7BK8760Em4GbeyInZWWe9F
cHDM1pmxY4e7CtuxnpsMEggtQzU3mCyK4JjihfmoyelOLry+c1kJM2EqbAWjzWvtw1RvKmeKqvxC
iVz9MzsAwzyrlY2THYw0nGjNnA1jGj/HNpj4nWOw9S5Zk1SRsdQyen+9V5opnjQM0EDZgxw7N+Oo
PMRjZe+8y60d8tcq14pBehBF+aQW7Eijld+F6pQeq2iajqbSfZPmXcmPreWAkC/zWXpaoFhfP1TS
NZihmg7d3KlqvQKr68RlRh/ex2bXnAAH72lubH3BRR0TcgAiGCvcndloCoLdkNZqRYyuGVnaV3uW
HKqZMfgghQxMyqZPvsFddfbi2Np4j9kTvd1l/7BdV4P3EdBwN6ZlfsEArK29yiKDclsIj4rXj1Hx
sRKpQhSVnTtJC7pLOnbSg5hnsHrg3b+Qz5k/6CKlEKPHPEElUgn6nf29RrguPxHgDEYN9AcoMl9/
D1tNDbDLOhyrwjDeh2mJ7DAS5x9nM+8foMXNdxiswdPLQE2I3JZd2tKaF/aN/Yjq3l6tuzbd4efQ
X11Y/dRiFBOvf44hJ2Eft31xwWq2gshu5kHtJammXzBghyHeRQZ+uuC78+koDWVV+jb6XbkbK1pm
e2Wa6dimBrVp478aQq4LlTaK3yVJ3Vhei/Jj71r5XFR+HNlS6I1tre7JySyn8lUhu8wb6RTDVmSG
sBIDiYQdlbFj5hdHDcyDjs7KsRumyLM6u35Ug6w6ObhVuFM1FLSZ6r123cb5+qNXRz4LPGFVkcAz
cqCEqsXF7mvpeZD79qgYmXGq8bLzqEz3KtqN5JbDjIAESEzCMZoHr78Yh0sqwhAMi0gcGTp2bXvC
0L7oUPeFZ0zzDBKswnza06qyfxLCyD9j6LSnurB663jhccrQWANcu75Xy8KECgtu5wxZ5quo9fxd
iqirW8SGcVdXdf6szfX81ZYhTYcZUvO3b71VwmJwpy+EOq5ZytPropQHM0FDjObZkcroUDah/dxi
g/MIfHU85iosjmoOg53r4Q9s59VOYyaw4LG5oCwbFMpVTYZ292wncuKcHR07iwdo+Y3wmiHV03vd
QDSfjrp9QbKhi12ztsW7vqtk04WYm0R+2unhM/0YWboL0P8uXRSxwg8Fm/dJNmn9zHoz35M9qHv1
x2p/8qOZM9BPRs4F1OBV/A8j7rGshLjfi+hLAob2pFthemzo4eMap4udrHVjOfLiRekVAA2qu8t/
/yvfAvfcBAsn5GzOxfg+sJrGy4UGxXEKpZ+2qD++dSOgIrX48TGTojdxvRFs3OF6HYrLGfl4rXXT
NOgeGD5/lbJAf5enyFIoJf4YtxddZUOADqDWQGtZNAJAtb5+xjGvRE9t5JxpjkxnWxe2p0/pdBgG
e8/ZeZWSsBTTPPqrSI0Amr96nX1XjmHQjGw5s2wb3wZvFd7pkxz8uv1I688GzwQKD215CkflGmrY
G5ymQJ0tGPSZja0lXHqrC/GDnWMEQSux51e0Dh9/bBRVYGmEDwqq16+wVZEaztXGPhtIgrw4adne
CUMu7kL8US+okPSuZJXlE3LJtM41vE5uP+46ftAQpNiB/YvrOfvn9fJCzxwozYp1zjU5eK6DOvsG
hKZjVaMwvpdhxKXsWGIPCb7eOCzLnAq8CgnSKlnvsJUOU5gm58iS5hOAuc7rlcQ5Mi5JdoLVxgdV
MPmh7gEOsTCQXz9hmIdYUWg93iJC/hQYnXoeYtk6wjgs/L4as8+3X+jGcgu+gWEAWC5O/lUaUUIc
x9ZO5UiY9ZC78tg33wY7jZ/GMmfWOEx7PfPNBTWaY2hxQRe6TmsnnFYHOgGYIQ6F/UESqCclaal8
tZQOWQSl/vf2821sGOYqTPLZNBsstw5IM7Wq4pyDpaIb0Lt/mtJOedYkC/dmR+nOs4zcxe1FV5k0
boJk7vQeCakktVcvtaNQt+y5ds4t1sXhKQTMWblOHlkAZ5XYSs8I8UjfjaxQfpR53e6Rsdaxh+UX
sYtF/4swdLU8ffNuMJHuONc89HGytfQu4CF3Oklbq/CnI5rMPc5hXD70XxeGnWhah+Oscxa10L8I
2wLSFYdv7juikkMbV0G8bcHPXLdT87DB71rq0VKLMfRppEY9dFW6l01vnO9Xq1y9MRusRziYaACB
f24OwqkMvww0PDGYTbu398bGa4Mqu0juof0DpHn573+9trBk2+uhhOVCOwtf6Sb1rHV24P+HVfg0
DFBATq0sZ0ZMSgaJjP5i1fl8VsZ0QC9hfjM0m48DaR+tQgqQhUT1+lmUUFFyUbcMaZLi89wG2Smv
ldgTljnsxH0qUP6s1zkceTrmYLAq/6fJ8HotbHsHdYxhhTWDbT1bpQi/9ppkPiszGlVup6URDhlF
rI/uUCK8hWWkrWafUQjt3qVB35mXcoqis97rQ3yXThlDZZ2m5HMkZcm/qRralcuRHguvtscifYxN
FT0txK/kf2SMuzu3USL1vdXidugVtPUAzye9/hjZeTa5yDclppuS0sJTk4AwWG00x57Txr16zJRW
qB9JynPZxTl+7vFhdywSzSyXE78UAKHxeI7zAmOg0nxnzmmBnlwlWdlBGnRuNqdT7F+6ncqVn0FY
SNy0HvV3NkZMjduEszO7EXbV0xNJrnFvNGgcUjLb8o8SOvi/UaRZL2qUhoEPEMyJXBNwx2+9zor3
WeaI+VQQ/Z+BCwelP5jWULlyJ6Wa1wNs+ZJIRfm96bvc8QZjkS/J+ioYAPlb0cfUDubZb3WjOmiB
PXR3QTeaj6KXxvZSdnGdIdUZaF+T1o4bWvWa8S4rItTthk4bQ9dMZgmpHyUWD/kIkdsbUin9Hgdo
7N0VKL2OrtUotXOE+oeRr+1IiK1m0CoMt9DHWvY61RDPQDgV4Qdjq1aenuVCP89NmP+aYbl8KRl9
CUDmUUgzIJ474RpNa5uumUa9hJOKbXVeUvI/lNSM6hlWl5T6Iqic3jdJ22Q+kinRgWi5gJ+mGoAo
s6JJu8cpeawfJTWfmpcm1OTfRTkrmpcKRTHdXohZvFODND0lZgmAIKRnJbnyLGqUt7Kw94Y5DRJP
NMXE9rPH8mW2xsFyDczD6jtJVcW/M3KG0blmST6Fmhupa8R24rwzk0qVn/vepDVDYdI8EGtbDNWG
vBrd0cqsH+A/otR1kj5P3gdhFJc7orzrwEW8WiiSNN/hpV8TJQPbxjIoneXzYpD0rQ+D9jO3Sv/W
wLX4a5Bn0RdFrmylnVlFs4SYDIBQwE/pU5JN9ncrNvYEFFbPsqxC7CKTA4SMCtvrYJL3qRRYkple
ekLvIdbr7gJEL7t7exCmtWBTvMEGgu35ehUzFoo8qVZ8mdpwuFe0JoAIXNQ7JfXW3QVgl1IDRADD
3quiZuLeGoGuRJe4G2JfGbL5oKUY59bYCO3kNVtL0YmnVbOMr1dkDnDbMbwmlA2lWQIiRq12GNs4
PVE3Njtkjo2lSEpBENLb2phsyGpTDkaCN0aQtGhoIKl6rIQZPmht77zZV5OcHp74IhwCJm0F42gN
E6isCEPG/np3MCc5PRilkf2Q8jB7GIB6vxkOTLZEt5pvxYrMpK4+WVaQU5V9EWDC2Ix+zhDeFwSm
vY7lapcvyyxTIdgpeEpdo8TaqLYyGDFkaOSefob4iefUEFTtoaa/O6j6P2iRpXcmMsd+boblfS+m
nxzOzA9ns7gbKrXz2vrt7HwyBiZWIJ7AQ1NPXR0+ZkqgdObQPjdmhSJB6ETfMhVJrNayy+/6ZBon
Mtjy7VuXRRcZSfArlDpXGV5ACJ+zIrHPHV1mHx9fceznEFhAJ1k7gXL5/a8zFZrYyyCEJIYJ6/Xk
Cn+iGreISj0r6N7jDRGOQfy5livtbiiiJv5RDkH15tPCdmIqz6yAcSu9vdeRJix0jNebXjnH42D7
dR2jyaU2xiEpxF6Ahk10/XwsQjHFX8tDrvArVYcnhC2YKSV6b4sDpDjzqMphYHptNEWZO42V9W9a
wDc9phlUelfWc8s+amVQJZ7JtOuTyjgv9Gn+xYE/DmHeIXdkj9yzpVW6qaY2wo86mJqQbUr1OY4T
ZYQ6VpLhqdmgp0epGYx3Tg2n6pQVU/s9E2bzW0nS/LPhTKF6wv6qdM4yfivpg0bI0j0cfXQuVGdU
f5ltbTRHu8mGr1YJZ/2uMvLGOgR0Ar8V4Jvik2ZnzXxstSxD42DomQbWpWGdqaqy6qg4yWT7Zm9q
8r3UNaQqoQWnxTf0LHY8WRoQRO+Q6goOGKFg2IaHfP49d9SxPKhRLrDbwZ/B8GNbalW3xpv0QwPj
EKXW1gbOMA6JpXhl0NFcmBY3Wa+0+jpySavKwJUcE0lNPQtT5duIB2npVaJBvypEWeWnEddx4JEF
pP9g1q7p+CI5zlepsuvwyQmL7L5RnKA+1WQ6Jd71ZhMdu0lvf6a5EmTHzhjb90pa4VlTlDEWLoU2
Tplbap32MMzzMN9rFeLFj04q2b0XoHz01Rhikzw2srLMy510vo/kach8G+XY1uvlGnqm3gXlrxbK
DYhlKMe5r8RBKvmZrFUPtpOlvVfI46S7yRhqv+csz7+nbavdmxNl0kHNsHF0LSsJxV2SNvIdvAK5
dTuMjIAIFNIv1Yxj11Zq4/s0ONJd2qvZz65uxNe6wJvQjfr3+DIgkBjrd1mgOR+mVJuSQxOSnx6W
aDjAwc2Two3mpP/NRxePidbNyjs5m03zYKt9l70A8IOn0QtsznyhStPHPh5RT8mzvj8tWvjaQQ/y
1qA1EzvPdj1Jwm94McxQzLlF8UVNonPRIbvikfJU37MsZVkUIIz22DiznN5ZZqD/LscKGy+qRlwN
+ojMB82SOX8JkQULjkIOKwyBW72L/aLpQraALI315A7K2LwPkP1Y6I2lJh7kkMLBbYvGsPxBDjQ0
qpMY0v44S+2d2Wezc8dowknPIxyXZyFFOqfBHN5jd+U8NkhCfJgiZpt3VdhmMWIbZvaJGVw28TX1
sD6I1rbDU2NpzfeQOSyOooWY+x+hOg+KnztCofJIJ0OcotgpP+ZxU6fu3Ioy8gB/VoNvV31+N8ZK
VfsEYfV9q0TG/IStUfOtLk3np1VEpXQP4VVu76MopLyQwri8HyIzsjEoxvQNYyEtU9y0s9vnOtWy
8dRUgymdJnggkdeg5/4JXOk4fLCakFepJuxwzidB/rkkhWg/KCP1yMusIrPvdRm1LU4olfoxaOf2
SxAx7zjp0N8/VmUt9pQ/Vp0ocs4FTcSoDvjNKhu0c7wHYjx6Lo2IvTEYs4OKkNUhizH7glhtHvrS
3rn0NpckmkAeM2npXyN9rZLZIBiG/GLnw3DEPTw/VHD4ffoT9dmaLaRw9GTaKdVXWcfynJDsAcEB
+1llHUVVGsMcMCdF/CP43Kmp/kJxt+dMtMoP/6yyMJDQgaS9d3Xj9YoWw95C6y0bRe4xDFU8U0ji
faeX/el2Gr/q5v1ZigYr8joMDa47NpQ79MEtZPMWV8XYHbqq9rI6BboYSlLgtlZErJrK7JiiHvP1
9tqbX/DPyIq5ON2P5WX/1S0qY9p4TQeEqk4jy2uq1qK/ro+HzGoRmB/jVEI9upS/31514+WCXWRC
ucjGoGJ1lZ/mCEwq5TCD+K9i+yGDB+gKS0q+Y+az19DfWmph1DAJAnZDFvP6ASPJbotxebnzrKce
bhfNSdHyAkX8XHprw5I2MFQ1qBnknOuRk2YHjT5mKKuphfIck/ne10Kdd5LuVfJHcgScZzl0jgL0
ZlXzWUVXtBpmGqqFyEMoJ/3BNpjFxKLQXYdSfqefuH6BNJgR3IEtQbsZUsjrFzjIEWTatkihgrAj
WknW7tNcn70wCuqdF7jxbEutzMsjtbVXmxF3DqlEkji95KHI70RapIc6a9uTKOXKC/V0d2676vkt
zXMCFxU0xaZx3cgGXWGYbTykF72Ns8kXEgYSkPG07CWXkrn+rSopuVGkqQNj2TSa3hXjGL700aQo
7jQhtQRUdLTuOmshot0+IusoRwjHMoWz6cCpuw4KgR7lfaTDlpIyG6HxWQle8GHt3v+XVbA44wMb
zC+uToej1bRDUpumZ6dWvhSK6ImMpf91e5X1FuJgLLgtoHYLee4qyBhthdumDGBRaaIAYHgQukYW
Rh/bbqx3eJxbS6FiTiClpb+gP17v1gAuewAVG00fNGYfpzEzXjBEwb+1xdcw3jka62+0MEHo8TBh
BoB63bGqZZxHwgEdFNVMUfXRkLDRlHqPv7nxSNw/xkJMBfhN4vv6kSYznUu6+Ii9ZNL3tClyf5Ry
9Vx20bCzG9YrQb5YEJHmIh22aurDZTG6qojw5zJKNAjE9Cuz8IUuYu3NXMBlx1kLnRIUDAXJ1TPp
yTA3fWSlFy0LWrcv6NDOuZBcaL57sJjVQHlZioehGbeomV5XyzhJIBspkKF0SrmDK1db3xwDCVO8
bu0vZWman3jk/lzFoVW5EjC0nWp9rYy0/AAAi4wXGGivFNL6HuXCsuIGmlpLjKe8iE3H1YTsVAer
CvBA05jTWS914FRIvlRK6rcO0wavKALrU56lNiIRbWRabqhIxh5XZP3J6bPxf8btDNlW/PjRaRyt
MWhU6mGiXKrZ1E805KVTOVKK3o4CW6kG7RGVoaxKknP9zUXeTaR1fAjIRePRzpXsySwQkx8GICBu
FDAFKBvEHG+vuvX5AYyCPFnmpYSg16enTUyjZB6bLVRQ41BPAZEcZdUThlvGCUm34ZPCiANt1+ik
RPNOdrW+0EjpEOinRQbMeBXELW3IcN0lzxGSUX6CrCq5YSK1bpBraeqWSiTv9Gm23jFoZkj6wE/o
/y1v4690Th4iOZBa+A2jYQSf+yiUPGGyxdJ2yB+7KpmXvsee9urWHvr/RUnoXi+KDDAhMkHVYa7L
8mR0dXY/iEz1K2EpO19zI+ICeVjok39qnetYCAZYdLZALK4fVZoh9Haf5SDdu0SW6POqwcaJpSGE
6M4i9LyCKmkRZnsmOssXBmTqe1h4+bHpUYfBsVpX3HLMzVMSDV8lpdmbG2zsVoRMwdlwSwKRXRVU
AiSlmKbwIlK1/xmi74iZ11grzPVV8LruBA5evFSFZf2jTYVc32djn+x5AW68ZHjMAOmAqS8okWVX
/7WJlF4T6ZAXGGulJkaMShQedamM/dsHc2MVqCgLsIgAhD7b1a5p53Ik06XXnyR9e+8MY2R4FoIn
e7tzcx3aiDIvy1iXxSAyxtaU8xDxjVi52GYWPmdOq+4UpRtbBsAjRjj0+BFWu96Yip2a6pAvXlNd
XnjMaB2Yi8pMz0ioT3aVqB5Wu4C6QY69PeOhOjT/MG6AYqwosEYk93HPJD4OETDVDSk4KFSUfhfO
0U502XiVtGQ5G4tWI3j/q2wRMb1BJXgjgGUr0PwGS/kBOS7ZWWUjhtHF4CeyFMPA65x0RgWtk7og
vJS2GfUHRYTqbyM1ncbNxwy5Wwgr1XguQ2qdndpqI5D9j43FnAuI1DX2LCv6urRVUBrtQLfMQU/Y
j6e58kfc/M63d//mUhj7sC0Re1ilWoPSxBk4NmSnqri81NQPBRjFMD5KQaH+h8fiQliGasC+Vv30
FPt1Wwus8GJUYRe43Enm3dSHCWPluMBn7u1PxtCFcgoMMjIWyyb6K3oMteHUUtxg4im43C1hM/gX
geHbsbQnw7y1H5eiFKzeYp133aNBlam1M3WmFi6C8JH24nSStOHf28+zhlVDcgXITMYCqIbh0dUD
lU5tDCZZ24XqqDokWlq/DFWae0U9aAfkU5HmCCznFCeSeQjiwTiNxfRmIAy/AQFh9Io5fGTnV8Ey
iq0ukQMy80FG1TfThHLSBlnxRdhMO7tl66VyuhdKtMIFcB1PBil25KTI+X5Z1N7ZYzKdxtSOd0he
m28VzTHQY8yy0J66eiIaikxAYRBc5EpR/ajELrLEJNu1ijLxOrnL/AGbCq9M5tDFoz5/EYH+ZvLS
8lZhgwC2X5R/ri+6eJr6LJTRnDbTsoTgrtsALsvBBfSS7bzVrfNOHU/sRF0I4PXVnRpJRl91TR1e
AK7WP5pustx6HOvvE97O/u0Nu7kUDpxA5qitVtmLsPCaNeqepWI5OaiC4a82xvCgY+3NsFVz4Xxx
sTK4luGmXF0IRRGhl5Mp2HA4Xf0B4Iz1ebEPG13HjMyd4nQjl17gFCzHDH3t+yZxui29GHIaIm1/
xHKgc+eFgo1qsnSSi8r++ebXyHos9weDtjr2soQNtSq3+QWjrBz3NVttHxApSd8B1wp2dsfGlYee
y7LUAhxfEXR7He2p0Vwoj4zJEx9V3MbvldYpXDtOc/6FniYnuZ2tD7efcSNrQSKPGwE8DMTV6/6X
bJRaVWXUJ7NazodarWLim5w9a30jo96aNAymOvm5yPI9va2NTUojE4EQCCtLp+bqPIx5LnFKDPS2
2mH0jTCK/Kafs8OIFPN/CDXsUQN4Naec6uEq1DTmJBj4RyXU8kgXrhWb46FSlfGYFKYJe1/DnqIz
SwuVDYBXfjmKzrwXjtZ9efPbXlJDWo40VNfXVSUZcZipEipBQVc/Rni3evTemPWmwe9UjZuPshlN
/jjCMru98EZIZ2HcXKhpAJevbrB01qbKpGqKctV5hCquP7ZVEh9ur7L1SencEk9RnUAZcdnkf138
RZgJ7ii6tyqDmY+K3A1HNZyCB+bexU62vflAfy217Ou/ljKkqrdGxo9YY1Wm7yDo41tyt9c52jgd
lO0AXOkcAHz4wyn8axUQrlHVLMV0Ogz5D2i74ScV+s6pIuc460mBKHurGAVzW7N7szbXQp//a+2r
86FqU1/LlLYXPc2Lg1Y4FuMnmqdED8WNebc7W2TNpV8WpD1Dc2ZJ7a/vwhIBlKmREJcC+BlGgAjC
7Jy0qf2F5lVKCodeV+I2QH58eUJwx22dTHswwnJ+NEw9/w932B/JAlrzi+nydWc10We+vuQgBTMt
Knz4osWPJliGytW1oft4e+Nu3CzQhBgPMXIANHTdIqIROGoOsIbLpFTfC2ZsxygJ0O7AstzHdODN
SCHeNEoly71CqF/NL53IEqBTcR9UYqe6RLqOzqelS34UmsZO73FrB1ORkjVSYCNTer2LUCgaIq2n
zVqDrgAuGkQvg1TOd3LUAXkZrJARRh2bweiDNEo/vfm9kn0sTVfCwjrnAY8wjUYVI+kRzyZQHfFb
nkR4MNSqe0lwjd3ZwhvxB0EWNIq5Q4lB11eKMqDAnIE8vvR1375zjE7/V4SD+Fb1UrcXUTfXWpil
NJSxdrtO52yDaVCH0fGltYzxoQhM44wQlnHuDOiVt9/i1lJwPUjIUQZE++3qGxYBvvOaQliN2j56
mqVhPpph3n9MJKGebi+1EVbJcYncsJDomF+ncyk2dnIZMKfJRiN5NwIMvgPw8R++E2kpb06FObXx
nZCWMoUtLzMnEX2bmlZ4LYCdx75rtJ0HUjcOAAM+rlvKGSgx10dbikWeBKg8XPD4tCTAy5VVH8qB
UHIcgdjEnlbnSefBNQNnpRaW+TPA/ivDVViTv7dzN6SUJiVSiNhIpx+bHF1LL2oHMzvkUt84bp2F
/HNrTAZ0zoFEGCF1OzlMnT01h1HFf9ZzIkeKkb+P2PBhmWu/RVQPyVE2gqZzEUQHuXP7K25sGAYr
S+4PCWoZu72+HEFzdc6YQ2RIdaQ+YXRNB6eY7eeoGd7dXmnr7WoU+ozV8UHin16vJNlp0NQCGySj
UWMPrLV8skczPbW5UXpWmuee1oWjKzd6cLi98kbIBibMR2Wuv3Agr56xs9o6yFUMEPQ+yQ8J78NF
unI4JW3Yunkh9ztPunEyQLgybte5kdaYE2bdUySVYKA7Uw8PZRnMX0HWOzvp+NaXWySrQZ1g4bGG
RahRNINhjC8BmvznBKnk99JQdydNrvYy/62lGH5jIAGClDr/+tPRJzTCEPmzoTZLX8TYLcERydwU
sv7Ot1ryvqtuOlPFBQUPz4rLfHm3f6VR0gTpXlYX1Tw9kYaT2Wriq4oxV+ZhfB4f8zHJX6CZVnsS
3ZuPuIy16ZqQ/F/3EcWgWHOYILaWRQAD4UuN3/JgfOoCS7y/vRs3V+LWAZZEBrHqIzCXBRBr4AJn
SWFySNRQ9xCg1b1JKfeS7K2Nv2xBetl0LFaXXDv8GX9MMdo/U+6ZcGV/ZEEme4YTTg+WoIFy+9FU
bePrLQ4EtGkswEnXN13RzibYThSAMD4wvjJ0UL8IkLMvMqjWL0aVRx/HTKR4elh11LuhGqj/lmAn
PtgQa2RP7ixpQlxvzirf6kVxRougm3CZjVCMCdu8PXaJ1f/ApduuGHuKEZrTaIjcr9XSwJa20Nud
6LgxYYGjz4OgZ8TfrtuT3BW9jmJMcik6u2fQLeW/Kuren6WV1L2nz7pN/6dWR39mQvRJG+xm3rmU
tmIJMkBL22lhjl6fh8awR6sW6DHPs1F+0UyQZWUajjtYmq1TtygWU/Eyy1/xtiEJtb2xIDukeioA
KsbNaYzzT44z4r2jjrXnOLF6d3uzbJ0Dmq4LTpwJ1qrQnqk8m0AHfNFb0k8oR8pjlSbRHe7i3U7D
ZOsY4D7IQB3qwVraYw5pUJBwgY6ZZem7LenKDw2DsxBds7l8GHC83Xm0JR5eBzFEOP8HOIQheBXE
IqcvuAKBelhRXT1zJCbPiaXWryRbd+VqaD9rjTQdsoy9e/ulrj+kRjMLoiWQ/w1QVKNBVClLInXr
DBmGp9UAaNoeD7ZAj2XsOkQ+ctwObi+6flwWpY6HDomS2+ommgUZTJIgxSkFbXGnSvrPwUx1L5tx
r5OizHhugtLwVacvd6ZZG2gJVuZk4rq2QFGuT4c9GVodD4hS65gafWXgmhnuEGM05NJrjA9QkuE7
JzVmYG3rSANxx3A+B01TPoliGlS3IYVVvabPor3QuxboYe4FHWFhQmgbkCwMyVSVopB6xkisz2A5
cLs1mgyOgaH0xW/FLEoDdoGUPDdTW/zMQ9xAT3qrat9SQKMzzg5mvmcnsg4m/Cb0bSDiUFWuSHNK
OZZS1pFMy3nX3ml9oh/NGk7i7e2wPti0FUBvkZtsiTNaRcLouyTdcoLcuPRSakdelcWS6na6k+/Z
SG9tPko4EHk0IxbVrdcJQ6fksY0fBAlsFEv3eWbIriNn44FiEkMPWZuOXVjq9zryPof/8JwUU+CT
bRQirzXToJ3AfOyAWoFJgQ7Qg5yuBdcY2ut7nLCth6QPSGEMzw3jtKsMVmhNksOkJNcLo/wcQQCJ
vSJwJN23M6kYgRcG9mcRNNV9MmvO3lB8HT8ZvZCuoOq34HGu8+cwCc1E5wtehDY13pTF6YsVWpE7
l0Ny0tU02rnzrK0oxlSV7jbiKGuDCiBPUyxKaPZNryWPsdoOJRzgqmghWtR57LdcTjUfF2aFN5c2
5NSMieUPK3Ua+2DZ3VieoWhM9fvF8Fx7wG0J9mw0xMNTr82t/aVHgrk90DNL8scZ1WuiYgfKxqe+
MzCeMtMxOLXzEKdug8mI40d6oyTHEash7ZD3YFyRcg2KxqVV0Wnu3PbicTD7pHXrOTBR/VKV4D7H
eSDySns2vzCNtkNXjkSx0GVK/TGoukj2wMX2FaT+tnyfWTGqosMoaeUB/aU8PtQz/AjXymp6ZiH3
Yu+OetYvICQNnbGewZ/EQ8clpBtA9LPbd5M2ottk9j8NULeqPxijxYSz7jMOeWxPllc0s1R6qtEu
zruNVAz+LDeIJsdjn5puNRu96mdNYNpHtYsjfF2wNxo5v5FeXaQkH7tj1861uCOP0z7lRSV3jzl0
j8oXYy+/k5nwx24XmD2yve2gaDtp88YmpCxAvXNpA7Anlj3zV2EwVmFhqhV3aloJ4BLMWrxJDPpT
wu/+ZYZW//H26d7YgwgWG0uLEy1tRARfr5cr5dxKIk4uWYllqac7DzmKlpkbyKH2qy/k5n3eo9x/
e9Gt0LlIky6Cbkyqr8epHQIWXM9gCqYk1Hx6V+FBIgc+iaFtdzKFzaWQsYBBCY9gXRswkRexmYEp
cOb8SJSuPURlgvumlHfe5MaXQzyGIgRhhuVmWG6lv76cAUN/zmPMmAExGprb1WbynkrLPLWj3f40
hLyH4l/+wNfpF2ojECFoZNLK+T/OzqO5bSQNw78IVcjhCoBJwZYty57RBSWPbeTcSP3r94FPFoki
y7tznB01u9HhC2+4iCyFI0eAUS1M59KpLF+JUGLfRQr3xY2XbmtmcM8phK8kzgtRLNUebHolZnon
1awLJnrO4aC1wqfsOJLBLLfU0ra+Gf03uCwUuYkt1t/zx0rOeKMns2ujcKHK5jDNXRvW+dh/Hmjg
/h+PG/RtoAz0NYFHn4mUxbymo4ql2J2tDuN93JFEao3R75bFNv+PnUgWQJKDnDmNk3XWf8yqWoBS
FtnMKlaVuVP63PTbOOl2iQll4e/P11rpov9qryWGs1kJ256NpEEteilntAaVac6OaKVFEUkmFpzX
B9u4QeDcIrFHDei36tb7eaUm3lylanNjGW4eGNJzBx/Y8uAjQ9EcBCrZH6hj3AJ/XKas9AypCeET
DKQT66z3ozYFHg6RSjxUzmb6nbZUu8tNrXX9zpolxsSzEdGPsaFa+Wst/iXG2+pm8HtJygWTxX+O
SjJdC/Qp3/8IR+14d3g/72CZOZSkqlb5oHgTUqtN0hYPiM245ecYwnLnLyPo/EBTyualVNWS+CJF
lObGp9g4qKDiyVAA/1CEP+82zlqpj3aKSwEqF6j9oTDpd1mt+1bS5TtbRLf4GBsNMlSCSDaJs+lX
A2x6vwAeLxM4PEKmRM90XyzefGwHfBazJnHC3Grzo+3Uzd7EBXWXS5lRbB6iO+livnF9E27chTgI
UPwErL8S4c5+iDZaalq6PJtZUQxHJ7LST15pRvvro2zOlzIyzSPa5qgpnh2sjnYnys+4LGXuirdw
S29vtokZNC4yMP3oVifHa+DvkwcFnYV+StwD5DEpsB+u/5KNKxIAFmW11VoHPOrZfNHrq2sHrYa7
eZnjEDlDLhMrl4Gtp7eqXZuTBrLC8tIFWXu+7z9y2adRWkKzuzOj1hh9te5dC6ar3v0gRmw+wqDM
Xup0sI5Wsjzg7jeS6lX6qU/6WzL/G1fN2iZk2tzVANfXf//HFTrrNsGJbJi11Stwa5NivKe7NTzZ
QzocSMa7r1QdsAS/vtgbwyJgALeM5whO53l5LBaCCh0V1ZNWzXbk19JNtAC7kWrfQVeqApjsyAf1
jYt841+PDH+ObuFaG+NvnaE0Gifu7VHk3sm0hLPXm6o6eZMzHxQTim6G1s8ex/dbulwbZwnILA6Y
lJFQUTyfroHeiJNUDJri47AHI1Ps7JEax/WpbexgPMZpyVCdoPZ4XokGoO7SJ0Q5OgO6GiptFoed
aex7KNR/fzesxqIrywqRv4tKdCxlAlSRC7EBdeHPRqc/CSycboyyAd5DEpjZrGBEBjrP0PussITQ
YzReFzFPwSRaBYsfXNuDaYpTxZdDY5uPKsj5lRHVtAjPJn0dP7QUdrK/D2v4dNxQHmIRbNqzfYO2
bOREuMjfRSSL+xrVgpcpd1bTenlLWnBj3ivrGFQyD8AaCKxJ/R+Hkqi3APMGytuuHPlQeZFceOc0
7Xuvl7INMs1rxa5pZPScrtoQQZX140dPdMaP6xtq+4cQLfIgwS656Gu67ZiMAzf0HRoNUVi7dRp0
HdAFn0JZBIOx1/Z90iyBnmK9Xaaz7uuRaf+8/isutzWrgVLHb8YmXav1cP25Gm1t4fHSKKdBbdB3
5vcgFOXaiA5b5Y0TtDlhNho3BC8wW05/P1aDK2MyxpZyyoEAcCPFbWb4aW1E6HaBnjgiK6CLQ52o
SuY7Eebj+9KKuzs0kOE1Xp/2xiMB2JH5UhiF+Icm6vvfwnBeLiwrpnfWJ8C268Z+ztB5+1DGzfhf
phjpkdaT+XkpugVDdmSud7nSm4aPExYaXdd/zWVw+P7HnC+MppI8SxgjeqVWnxPLQdFr0hbnoc2a
KSgWzUVwCAqZ58ZP2O8tf38VEAoBbOUEop+IuNH7xWj7xhhGlO/uUPRGgcEkwv+NjP6OeQOhX5E3
3ocFX9Q9Wn6rwJ3i3bEWyi03osuLfIWaEw1BK8TW7TxIyEw2Y2wP8V1uOeJYWvaiBLJI++HGbXMZ
dvK3SeNX3CKtlfNvXwvHS5RJg01izpC5nAxcplUPe2nZiY8omvLp+ufdOmOrnwilZQzc8HN6v7wJ
SmnS9GZut7JRwn5u5kMnxwG/YcO7wbvYGmrl5QGeYXrk9++HqtwxrtyJOyWzlNSPaeqFsSsR6KsQ
57gRvW+OBSYTpODq3/JbjPGPq8PJrKqsqjy+E1nSQwYGFGn16gy2zLrVbtscaqUHYChOQKOf3VJV
DoBgTmz0bgs1+YSYjPlS2tP4oS5L75/rH2trE654aGfF69iU49+vYB8prazsDPaWOU47s4mUvZMX
5Y3I3N0aZmXHACUlmKAm8n4Yo4ytOpqW6OSlw5zundRUxeMCKT1+EpY2fEu7vNCC0pF0n8emFW8p
zJ3sgKJelQdJ7dVWwAOxpGD4vOxLucx9to9HasV+Kxb1x4w3oPSbaK57xIG6NMf3RRTmoSOykOEo
FyqXfWLHv1Iz6xqftwgXGmzq5yyouwLHdtErcBylY6VJgGGs+6uCaE9qYFnzE/ZEc+RTISrmj21U
s51V9DBFMHl6Rc6YdY5zjF21NYMxSeyKJ7Uw9mhulC3SdoPdhaOYZ29Hzp+PeDGAJXpUdem+ZFo+
lw9L7wmEqlHE3C1mZpVhj0fWsXCqEnyI0yTZUWIO+GoXmAH4UTXE0S6fx1IenAIHv50mahQ7G7Up
3AfC/eUYx2h1rh7AyQdDqcFEL5MyfO3cooxOidF1P0hvvWSnqE3+qLeiRWVpKhHOgQ4php0AQ47u
U5SiDtkhaVD7vdrHzyRM6E8kcap3fq97sNKrSlsQj+o76mapYtZv1P7T7MZDsXEOQAOtTVNVs6iA
nsUuUUo7WEf/5pSZU3HPu25Jv4iBfEiqzcmN833Z3SAXXo1heKqR3fDWH/PH+Y66rjbiqkvvPDtO
d/QTZh+9cBmWUhU7FAbCqizQEnSSWwNf5i8gZ6hArLU0CwLl2XM06PVgdI6b3Jlqnn/NcF74NmlT
hg677orTXOa8xaKJ7Rvz3XiFcWOzKNKseuxQdd7P18UVcmhzkypvUvcfXRbliOr8x8l05X3mmf/R
1lQO3TxSiK+H9sbFvdEzpZxHeRliELACdEHej+5ZUjNLMaR3yIhWHvpaY3PAl4m61CDgIPadOdZ3
qEPqvY8gSfkKzmh4GgyPZBK51tyftc44pMkwHa/fhxtbjkrF2mhyeb8uANROGZcy7VRQU7WdIL/n
kT9mwxzONMVu7O6t745TJpcuWQDPytmGS5Ff02XWJSgRpTaUUjkEhVf+VI249rPB83b0jG915rem
xxWMhywwBGqPZw9mki1lMbkQFWHu63suEO0UIUr2kCnaLcHvraGQEyWJJDtfNRPef+FcAD8jwGJb
a7RbLXo/4dhp437Oq+Vw/aNtRDjkw3SSV/nS1frl/VDR5LmAU0wesWyJDL8uvPhhGupR0HbPxCGF
GqbeOD0bQ9KOXPuROBvTUzjbvzEuLTjuuTEuY02yw2PA+kL/Kd57CaJouTUrNw7MxmZZm7w0LyBk
XZa26syYqGAgkZ16Ok/0MD9XXVG/gsu2A8k16VvTsvwfNxPgZFZ2JUtBMz27mQrg4I49e+SOaTsE
3ajbH5WlInme+yJAd1kEc9P8tXkjX1GzqVWjYYVSvH02qI2EoTvaxHSzVSOUGFOSdIKIA+H8H59w
jUaIUclJgcG93zVa3NcovUnlZPQS3x+bp9/IahfT6G451Gmh7K7v0o0YiKI4lJ4VSUwd+Gy8KI/K
zBGzcuryrnl1sHMO3Ny6tVHWv/K+7bQykam8002jKnZ+7JR0lJmTu8qp6Cv9gPd1FdSycoO+7qy/
P3Z0COHn2GxKUvqzE77MizcUHkOZelw/TgqEj9Lw/smy1t3h7XlL1WnryP0x3DmhNAPDbNMfJndP
vNRPEks7LEYlQisp9B3otFvl+q2VBIzG42hR/HfOdcaEkfSLE83eaTHl5CNMV9+hW2oGw6iIG1jd
raFW9jFk51UH/7w4tTTQODSEL09Y2K9zqZuj2cys4gCb/Pou/N3IOtsg7JAVgEZ/97IO03ecrdxJ
8ISr9OpoIzU+ACrIppNL8/5xViPiuinvvHxXeFb2ozOHbvInSs8AlYaFE2kaiyuPojJWO3CSZ/tZ
TT0pvqDba4qdiY+MGiBNH7VhWUvVesI0TT+4VW59y0xRT4EFNuc+KSr72aml9Q01VGJ325aF8YGi
nBPteebrH01hlIhqjq54jMiF4u8ugefiw/vA2SudAZYFs64laeiAYVf9SYlcz29MIPI+Mv/C/d7L
Uag7WKzxa4pZyeIX1qSaJ7er1CmIUnX8J9ezaTgghGN9pR7HI0WGgkq+kSBeZypanPuj0y9gDxYn
+1VSOqdzdP1jbMSclCH4Z81feUjWffFHzCltO7PTBkXnRM/t+2LKo3DRUFpfG0QkHyTNCiCRnwUU
3xtnd2PHUXSFOQTBHqmZ82ui1wigVJx48cOw6v3E/yMskp56z2LNn69PcqsQtsIICHFR0mS89W37
Y5aiUQQ4M0M5KZj3HRdyWyhiSr4QX7MDlWJRfB6vKegS2/xoVsYb2jftp+s/4nK+mLmAT6c9YdKU
OS/8lTghDlYFJLEUjRfYwHiDqHPkF0Pk8sZTfXnPr+I9a5MPcWXIUmfXYlmalRPbtKonGkNHolvl
WOTt8Ov6hLZGcRFnchlio8piSTA8TUX4jqmj9lAvk3lCxVa/hfnSLm9dlGVQ5gF8Yq8A2bNAR8wt
WkTgrEDrucMnDYjLWz7O0g6QkSvGAIg1JXSUMcRHslnxgruAPCwptNhUavYb5NX0v2zqPMDKavJl
wUbgOLGdX64vxm/0xvtLjTIrLSdU+AhuL+qblGsK3a2m5A4B6/6uplaz+OqQlL9GxY2PpBUIDepQ
Ax+WKh7Je0v5pZT5tGsyxQmt0VH3ozPYH8fElqfrP21j49GtQZqDdg09DutsNySDTGd8YRBSd/vx
gMNgd7Qi7G0qWyvCvx8K1gCQX518GaGy9+fMVVzaYAWyKkIZ1FAtBjwXqjbaFUZ+U0ZuY/sBR4eJ
wTMClvO8wV8RFoCIIx6NIX2/jZRQS7+mzJgfImOY3mz0F5tgIHmN/daKho/AX8bRB+0j3mzKGuJB
xEhfzGY/mkDCqPaEs/T07w0QL9yXXcgyPjKsct4nsSoo7Sl1m/vtaPRfcG9Mv7ldOSW+QZv3uOhz
VoRZHGlr6aWeXz0LMG6oWsPw1KxY7NCwJaLqvaKhilqWMzplWmw1FuQp1XgT9GAo/xa11fkjb8iv
eaoT1xcI69s0JJasDXS8QyKq0XX63CbSu4Xf2dghK6SSDJtqNC2h9d//cT0qdLzyPkFXpXTTMdBn
We10YNufZqO+Bd1ZN9vZMVmb8Lgi0HHAGuRsMw5eYRmRR/onq+xVG4zkIBVLBG5pdKHu9uqTBxsi
xI1e9dNKLDf252UOAx+QggPtPsR4aGC+n6gG4sAdCgrDnZGrYdl5IoSG3Aax52EsDC8EWGN7S5pn
a8oGEf7q3orw4fmhiCenzBXkwe9mNXN3Hf2Xk7D7FUs3TNHnKooWQClRGR2Spqau0A4dEOHr53Lr
Dl1JS2ucTL+BGuj7iSOVMy1epEeoXoucfecV5Yk2UOT9WnBu0P7zKDQN/kjj4yRATaZHzJ14FCVt
dGXXVab+NOWZ+1WXlfXLnOoJOUVnpHgvJ+UWcmFruWhGAN2nNrRRl2lNUFxOF51KW7otyAnwZIhU
p8SADcUr2xdpqjtwd+TcHRs7TtQXLe1N98aSbVwvYKnZqcBlwFWrZyFDlapkRnlHeGJ4SzDpdvFk
VqL5a0oGCRLbEcbAylQ9z8hEnjs9eu3KaWlSdQotxUs+zzGKoEG91J2+R1+7+XJ9L2w8p2x+B3IS
ZJrLqkhcEGPmvYhORo7rZ9gpjX3oy3HxduB0vGeX5v7L9RE3rhfgquz/FX0DLeps8/VaBPS8j6NT
x4XYElTvhEG9YC7y8kbt7Hc99ux6IZZHUQwZ07XZdPYAWXkb5ekilNM028qjmXiF45OMSjVIm3n+
zoaTGAeARQKB3FTlcsozLf0+UbupQqVqujc0+o3Wh23n/Yxs9KN9U7G1RyufrCf8QebJ77U20wKp
qTPCl6Wi9vtuVCrrbtEbqmZOTwX9p9aj5xLo8TQTA0RN7OFmMHefhynFy1Rf5gjYW643L1baU1Ql
SUpKzFRIJXfj2I5AEKJBfKfdglSSPivml1GTNJe6xqueFDqlJ496FgmLUEzvM1GJeo95maaF5mja
9SPX9yw+0akCZe0OWSnDSCvAfY9mKz+ZhNxK4FZeDg23rJTumOYVOvZu1WpJqOidib0arooHDzpq
8YnQH0CPXi9oRXSuN1sBHgGOCNJBVwfcr5vhY6uKrqR66tA8TQr1ZYBL8jwg69T5SqKMj2nRNjGi
M1zJgZxBN9al5z4bBgkVwO3R+WCABfvqan3tApxBdDpMa6c19wldU3DuMptlWEk5t37ZjTS7MLeM
u0CwLqMvYxyZ/LaKEjd0E9vlPiqjYgixo8mGEDaEWiDIIj0IJnNdwDvRY0X1nbyp/oUpgS8TkqrZ
1+ub/fKJwfMTirsL0w351POcfeyE5dL7s04qxeSdUPT0nwJ15r1ajihKzta8x57gVty1keCsTqPs
evI4OMXnb0wiSGYsq7NPC+piqCSZrYnOlVkvFj1JAP6+bXTxz6Iz8DqjOunySfSkW4p7CEt5f2MJ
Ls/7+x+zXq1/hBPIEPFxFAd2f17GYYUd4a62W303qzcd9TZWG4wzdG3qWrSYz4mWjl1ysCbdPGnc
nAHwfvVusOqkxL1SenvJQXkUBupi17/xxgTBlRLEcMmsDZP1iv1jgjDzRDqUo3EauTYPka22IdIG
cDOmW0rzGyORmAMV4H/M8lz+NRU2KuUZFjID2O2wFVb2WaiJet8OVvLP9UldvAu/VfUA6lgrjI33
4WxSaJg1ox57p0ZXPkuW9U6b+i9en6IhKI341qOwNRyGP2yGtfRw0fbVKrMGlpRhcYpHzU4mwgwI
JrTAyyIjMEt5y37zYiXXztqamRB3gog8F3nFKSSxIlWC0Yuc8iUaRQS+SsHitKmkckt+4iKGWQej
YIckAq/RRaEVg8DYKmCsn6w8TaNjBY7ICopKL3etbvdDIJcWv70Rd46YWzIpPvaDrG4oOG0tMPHe
bxakxcN79j2lTjsCW1Pn5NK2fowX0ykOI2jTlti+qO4brtAbkcVvbZ93ry/TJpwx0Ngn47xIyUxu
7xJgj3dKctfuj63WFzI06KFBDIamMAKqwjOk0lILDpw3VEaoiTH60VeTfhLOAHk5cfP4pUmTCXxD
0+c91PpC3Kp5XYR2/EwKMLR1QchS6z87vooreX4UjGBbYIxfdFSbfzqj8dcK5OsoSB9CFQP6SdT9
/jx5Omw1fDbwe63a+bUpFxuM1UKPP0Yh6eX62d2a0UoTA9JH+eHiMNWGN0WSfsYJtZN5R0w83KdN
qofXR9k6QgidePBtAA3y597PiOiuLElW2NXZlAc5XjgH6quNH3nUVK8PtXWASOrBhUBb4SU9i+Ps
qcdxEQD7qdcqNfYdazT+aXi3Pw1DGX0rQCUk2B3FHaFrNIPgs2mbLDcygK0DBFAP5bGVxs+k309X
w9QKo6zFPS3gA1c7UMoGkMH6MaOQWynqCTPSW/Pe+JCU0ji1pATmqvj9fswFUXNCc90+kdK4YVWV
7dFA9P90fXV/Qy7PDioZFnEKlxMX4nlbzew0V8lUzN5iCFZNH9ayn7od8UX2XCIoIHYZiawban3b
C6yjbCQ88dwquicUTIHQyNSq2wAHFMV67TBGehoijFB8IOJxHKiaFMsHD1mc5EPkJPU/oraEci8H
hLGCxXPiH6NplsTYSiX3yO16faBa2IOZkYLJ1oB/BWZXvWYUp2aqo6+icrIf7pDnz7hgG26Iss/i
HnUTn6Bg6trxVXUWMCazOU3/TcKsb6HbNzb9KoAM9GMVdKBm8P6LqNPoOvmEcZnjdt1BU+N+X42G
sq9FXu2vf5aLYIZ6CK05XnlUDXkYz4aqiiXpbAUT7oVYOwAM4vm9mWQhpBB5sPSSlAkZsd31QS8L
l+uoVCzpddKPv0BhUMLNGwvZxBMSPcqevLwiHaB/81xrmnaXEkrGQUVP73EeW+uj7PPyUaGg8VHY
eXayRw8OiTB1+9VDjje5kc9tHAeLVUevBho/v+7sGuDhsmTWUAvQFbv+L1Is+WmJ5/b/WXfSCTgq
OgnxefCcGb0j0tb1TkqNRl2GQFAdREVidg8OhIbhlCl9/V+b5dotH4GNW45QZH0gSAhW8vT7vdXp
Rdd02RidACbT6vGEF8rZi4LFzqrdlNXqnZgLbye0eP6MUe9fo2D58pQfCC7Z4ObFfsOXd8lR1vcI
Lq3h1AgvDZSsKI9FNzSoWWnFQ+eVw64fJn3fFJZ+o0uxNXsAefRjPEIyCJHvZ79odlZobUoE6Lrd
11XO4aNl1CpL76DWp/VV2GpF75NATsHsqDfR0Rv3O5aQPGerKAy/YD35f0TxzHdxo6qITubK3kUu
r6+eMrfItFAMUn+apa5UZIhd+zOTU8LGy51/Wysx70F0TBqiydKYj4JG5msUmQQplZnGTzPs6ObG
Q7R1BXlwzlde/29RoPc/dOlyDK5HQtcq7drXWc8cwALZQh4+GfF045HfOHJg3SC303Vcc9izI+fE
86x0MWmADqqVTqmwftmzOvx7/dbZWHvyp1VfHgA0b93Z2leJVqiKUvMA5dI+orylvSSLEHs1MhU1
EO1f078g9tIPWxEdKO5eRP+5Ibpm6hLvNOVVdOgREs92Tjl05Y3M8FLugoHAmBo64C1aE79tOv/Y
VFJHiiPKCFwqTeCaUWiL7VKDGIxXPLWU+tmLlvF7r5uI4/IQiDe9SE0cXDyT2rNTpc1d5jTp+Pcb
6N2P0t9vIHw9HZwuWxezzG7ZoxUffdIxDN61aiRvBG6XlYh1AUAr8JKBhiK4eD9Wa1ROVzeqe5rN
aDhMCbinFHKu79Recyy5bQKIFobPkUlxJp0pUg1Vkd/YxBsnhovNpMq/VkV42N7/iCZrZa40PRE+
z+2jaSvw0bo6ukO195ab39ZQK9uMDiU6xBdhfjXIbrFKdlZtivhXL8Zhh1W5+OrY9ZfrZ2bjZLJx
weqvBHJu7LPwQLOopKVg50691Zu7Morrz7JPnBtaMhsnkzFWQCTY5cvysHRpXFodUS9SVPKrmojs
OOHX9JSy1HGQe4P9/fq0Np6BlYK08vx5CilJv/9WIiuFE6uVe6p7YMq+M7XpazE72fxPopVArsza
S95kVwyf5wKKbjCioXrrgGzt2pUUi6MPQgDo8p39CESbnb6tJueE8uf0Sm8uOnSYE/e+OxpV5kek
AIkPma+SNCS67h6MgLxbXKxObpyfCzwGicZaWuI9XrtU59fvIiO0rwbVOnkJ5c94cA1fs6Z8l2mo
HJdNIT4tg1QCCymhG8/x7/f2LCmALcGZXfVNUAg8OzQOljvOFLf2yXUaR+7MuTf3LR6prq+PujE+
IHLZdL6BGMSx9ozoSyKc6EvmOfLD0ufRrSO8EQzjy7kikrlEVnLj+20RkWIlRRFZJ73seoyO+D7+
BPEhtJFF2WtN1+zcspNv1zfjxhlDItFBSRBg8CVBmgsdkHxb2qdysF9b2Vb3cBGSG5WZjSsDRWkw
z3CisRw674GSVhYQvJmaSLG4L9W5RTd8GZbv+NXZ7e76jDYHA6RB9wWAN0YrZ+uYxavD9kI9Oivr
U4V0y91qEBt6/WT+fbROBRqcJi3ttd9z9sk6tbSjwp6tE1Uc0BllI/aLauU3TsjmPiVohU3Os4hI
4VnUPKulMUVLZp2kObf5zlWrEuWfssg+R62WiaCVWvYwpHWWBzhCJh+GBmiTX80TjsiVWqLI/Pcr
DN179Rule37R0vacuu+LJWen6nVyP1JYqv0J3l0eqqNrDjeetq0dCnsFeAWAt8vSIrVKc5Zub58U
2nuBoJcU4ANc3EiJtnYNpFsAtxCLeUrPPqWJy9BY1YxCGx+ynmFNQW62yx70zfB/LB8Edd6zFReF
1OX7DYqUYWM1FUPBB8j9wpvmk5fNXhjFnXZjqK21Y2tyg/4GTZ9HnUnaKbKBIHpSHaW8GxkPpON8
y7Jt4zFBb2Ut/tEfwKHxvGTgUSpx4YNz5NLS+yGw0o6CSAox+dJekDrWgKb+IEay0TgqZYFZd13l
oWFOFLWub83Lx5xfsoL7VhlZou2zte1jOuZuqlknBxDV45jnI8hKYccjJtFO+aAvQr+VP2wNucKf
1pOw1pfOdo4NYjWNCRFPOky1I7ylVREGytU+xgLsbjaGW9Xcy61KeQBYOh/1ty3D2dNNEX0sDTd1
ThAIxjAru3hPPcnaVR2IwuvLuTkUBQmE49bi8Xl32ZhVA4SkZZ8KxS5hTat4tiFZum/7TL1BEV2X
6f1jzKzo+RBNO8Sw50ISRGA0mjFUOxlN5+zUaB73ixjftHQ2d3nmUBJN3AjprBaDhiW7Dbpb6XAX
45P/rfx+2wbN/f5UqpmhJMB/nNOMMxEYiLh7xjFLu1fHCC/gVpsO0ujqwc9xXkp9o0qmD8jW3MIq
bC04dx3VMCArl2niCFUus8zYOam9Vu51yBWBaSzFUdPp11//tht1sBVcyNflbVk5qutv+TNzq0EY
w/m2T4CuEVBFAEz/r8iShaTFVb4UIBgOilV6z10326d5rrC7H6BpPshCne4712gPQzpmn50hn39d
/2mmo19+DbY3AjLICSI8fH6Ozcxl6mA+T1Eee+Mb4VdjfpqsQlMCQzGcdm9KGwUzB9Ey/QFWjwAp
vSjL4q8Ka9p+TjDwbPzKapHrSnPQgPanplGqvnmwctPKn4j4+3TXlvx5f+zmOvVHJ29/gWVz659L
ZYt432ogWB+EWmX6Q+vR3f1ipWQE/oCxu3un12MMXGhRa/lvUnh9Fdi9iW6cYnkLdjq2EWdvgH7a
KRyNZTAOimOU2lG4mjACr4lsM0Dfe4h+OdhslSAOZsTYAjrZcfbYj1OHRCn09Dkc0YznOTLr4a2w
kyzfg8gHw5WUCNMFsYK+SFC5QylC4lt6Ej3yusvHJNNHCveK1xd+32Xt3bCkU+SncBJmHxl/BOyQ
Q9Kf3LSmg9L1LeIzeb5oZaAbaU/sCTzaBWk0j987qx7tINWTIQnVduC/7NIoeUI6rx3u8rTVomMc
taq+w8UO3HYfe1P/NR+MUrdDh+K48yanTov3ldk70a4xAHbvZjddsIYAQyuLb8Az3OZhzlKtup8y
a6n3XUFK8H2qy1kNgLfbY1DNulnv0mpAIKpG9rP7pBaNUqAzKpfXrrUqM4TpUTwLVOiV7/h21x/i
OjfUEFZ9ZU2nXvZaI/zBjlXzsVjwqgla05gfVm4UaIpRWN+dQbeiJ83uqXajcNd+s+x2zEPkhQGP
aSIBhQWzWld9lNJQ/UV3RB0xvIr0r9D6k5+aMXhEXPo8P5QtZM2D3bB9PkPALd9ocTitT7U+T3zk
YbR/lkhX+o+QtWbN7zRcuh/o8xgfrNGWE2pRZvZjQL60+ZrERbEcqDdPD+hG1eWT5ElIdmls6Zmf
jfnS+8Ky5ztMcsZoP8l6/IoUjO6Fi65Mn7XIsu5VNVe+egv/oFm8LLzBqVMGw5JE/9akdZavdlE+
hpNYJIoInlY5nj+kTiIDaCb1W0kvNw5MszGeOooc472N/B6Chgtz9I1yMJagMVqstxLulxdnqsSb
6N1BD70yo3OhgtcZ7vOoK41DrqTGcEzHofoJ1aqZwgqz8O+lN+Stn3tWZ/gN6eheCjt9S5ENeS0d
fGx9Wy2Q0IqVyXtJ+0TV6Hvl2uDH4zB/UhqFWDDLmrT3PYvmnD+0dqrtTYCd3h6ZQzxfFNLwcI4i
eqzJ6GjkeGlZnQQe5csxN8om4kea6WOG4+sPMblaG2paM78M8WInIQ497pONflw1hnY3G86nWYtK
MzDSaLD2dNehK3Rmkwiys0FTvxk9wnqnorDj+r6DEREpQWcLZwkNaNMA+xILpFXVrHjEznTIr6c+
8SIkMSaLyG8wDOWzYzalc0+9TbyUgj7fm7vkBYae/RAlj1qXafbXOVvyI8EqcPq0TnqQum0xT+J+
zmMj+ujoado9Zlbj1AEKk949nXKR7WLFWx4bT52/j5mkBgZxANOBTGvNT02SC/VJItPkcRWiDcNN
Wpj/abRA8gC+qjffGW5vjgcakf3DTCHA9guctGK/RvcFFUmg3OIpzWaQlNHY4ogoIYn4kaGNIM+6
rPo24dUI4cEc5AS9nNrc09D0xQcFXffoOEZNPu4GKkoxm65cLOTf0vpzU1cauOOFFWst2T73bV5P
X7VkiIpdzPXyUQ4ic6C7KOqr3bjtRwR1hYm8Za9qcLtrAauVstTio24tHd8VwnlyEEYz4fugTPag
NahsfILBJ/6RncL5MGK3e+xs9vY+4T0ALNrlbqDa8HQC1MDbJbAN3LfCClnD5Rv2V/myjw3gbPe1
1FJ8YOI5rb8lSi+0gwlD/TkZlsrZ821d7wOP/TIEuJ2NH5uojucATOA0PTaLAxQNVRhHhEbayRyp
CBQA/SJd+tI3WzUpAqcuxnZf5Lod75uKcJonThuKnaEjiE9AotV7q8TdLEjjEfTXmOvWf4M5C82v
Br1AAJ4szqeQx+ZdsA3znaWoP88gX75rypD+dJzOeCpKtGOgM1bZj7Tvph9q7thZ2Ixx7/gTzAI1
nIbFfKZSnoFM1SSmagr77xsPcl+G3lAv/3paGz2P9tzf13O1/Jpde6ZrXCzDy0jezT1RzUL4uB+2
3yZdFpjmFors9kWpVS+O0Tf/NpGWPlNLTjC8yYtmh/KlhiFGOrqv1v84O6/eyJE0Xf+VQd9zlt4s
duaCJjMpXypfN4S6DD0ZJIP215+HNTNnSymh8vQBuhtQp5RBE+YzrympGWNw2+Rl2CDd88N26Qtc
JWo2tbE2Nm0WzlOm3reuUnYx+s753Ta6sx2UIMoTX074zAUISmXvEd4WDkkJszooVKcWsQT+WYT0
ve31Rra29TEDEpRgDjE6qo+I9/JjdunYoKSFcZQLmfC2RwDZ9K3eQmW4sq30xqwaUfqwWjJ02lfZ
h8k0sJ9ZpbNRCpZy4JUBD3xT02+hyynTZQuUpsi/biLZzIikAi8hU5rDlyltNfFxWdz6A73FWYGK
1CLK01gZOy3OSooTj6vIYheniZZ9w/C+zNMqvpq42JgRW1Gtfl6npbMOSZ9oeDVkq2pGshPNne7U
/WcD9T0O+VmXt6PS65+oJ8gtsIxhXHxjIn/xW53vO4p2ze2wGxZgL76sNuFeOXClDbhhw9T7ZV/l
yEIg+4aoud02b+YtXSxK33U1BsmgJjGhpPPJJtkrA0psyTu3Qcg2cNdu6B8IIXXOlyoXsHa9wmvD
VVG2r40zqZbfjpishD0QBXJHx16Nq0XqbhHC1V+1aFGqRT3qk9WfBk06Vqi0xZTdVLqzPfZT25lH
PCSZ48Celg99BZ4yGKXujEHmemXFG+lIuMseaC5QJAuzPOIFcYeR27aeLNRDyfnTZHsv04y79MDV
PtZtPmuBac9oJy6rUSsZnNxks781cuj6j78Pe1+WQsGa7PUxZD53fdaz5HWaWA1mVmpx7dRmXCrF
OIdSLQEzGispkJ+qSXo9IAl9U4yO1l1IwF5JPZCJQiCLKBOE2nkSD1tcrTjRtNirvD1IS/MH2MC1
L+zikjbJK0MBXqTWi0I63bDzXI8Nua4UyV6McPUcpsRRgZMkw2mV4i8r/nBDCOJT1DE1qsvnGWxr
qGmbzZ0VN4NhRQna6od0rtM3v39zr9QAdkE1Crc6VaoXnd1W1qM6trMVgyFWNh8ijPiwsCe9NZK5
P9hIB3/9/YCvPUGAraRvEMUhVJ9lq5PZt/VceQAyiSsjbZL6zdw4KHlV5SVd0Vdm5S7oDp8D6wJc
rM7qqcsEURDbQZOtp9W6aENTOkrEmjQnmSjDETU+F58jOTecjULLLjlxvHy0e3tin5FUBtBuOLvT
uhzyJm1bAKEyNQ+OmifXegW21vQmNURMb71Q0yX9fSX3xASZaiBKKIDmzpZhTZi/Ta6uIzGYKU8C
gcME7wauwre33qiCvh/VMpDNNE2BXbvq5pfDMNx0iaGCy2pwAYzWFNotLiaYQ3PdhfukD3gg+QU9
jsI3U3Xqwl7lTOWoMFqsiDrVe1qNfkOfbZeoCiunTDG0NXX50UwnZfk4N51eBsJsrE+TWppsVEpe
AmzehI1wc0LQpqIqXuDAXsOo2XopiJsmRGVIBkSuRKXuyeSKb0m2a2HuOz2RvdaHmaAzUyKCO7v3
CbiT9XHoHDePlKkW7nHpquyhF+pqfuk1YzEwstLRSSeg1NJAUPBDESbjgEvDSnhK7asQ1JKjnfYz
yVGiDY+eN7S7vvTulnVX1Nq4nIBa6Ah85M1Cm6WrFTtQVZmMoZkbCGq6hapoR8rISxlOSmrZh9xb
tCYkCGpGhFrsrj11i0PInep6Ie4mW0PIAzZDV7x30JlTfBeN1fwa3nInIkeYAtEhbMKx5jKgf7w3
SeHvtwWMfVDY0hgDMRbbFqQGCvK+PYBvoOazqg9L7U7VLXBu6+1meUUbZB6s1WjKUq2ONC9tsftG
+B1QOc0B8ySmdntalk37kKDsw1FcC5HeKJozND79Lc4es25rdFXyOu+P4Pi6h9HboVsoktQecZK+
7L+IEmOkY4UDx5Nid+avibK5dAFToURy6nMZOEhGUasYrWIIGuENbxTDrTkZOMfkQZEdzyAo29V4
1wi7GlO/9uxZ+rIcq+6uTvKu/1FsffPRVnOb9MEyV/c619z0BhlRbCPJpcoxALmTXHV9ic2r1ygu
CpRq1Q439awP1mlVbBIXqNr1B6+pOhsah26xDgABfJzm0b4SYtG947BqBeTqOl2vZGX1rS9yK5mO
c11oWyhtt/o05rD+ECKczMyvltJ4O1rC+0yaU7xdvE6/TmlEKsGYWXV1I1xQsn7fNop3giE/3lbm
Ct1yLjenOCGXPyTBUNIoOMiqIHCoASO3IZ6bo/BZqip6S53u3pUZmkaAkhu0xIYubURgT3X7ZJq4
5bEEK++rmdbZzLrZhBkRbKn0I9MUegq6BNoW6BBhLFQT2+lxVBuzvFErJBrgMa7JR7OutxoVfjf/
RIzoVIFdWds7j7L4j2nr1C3q0mp5V26LGI8KdHOJLLmxf2ex5OWh7Cf7Md3kzthQHUkhqLGaOzFV
XUvj0zK+kQJsyu06e+PbuUHZ1Z+gOKtR5eZdCY1ndZxj4o455Z4aa4pDC1bju1LZYoXhAlDQn4za
qDEVsNZHJO+6JsioMeq+gY1BHXui6Y/5UHteIFHkbgN19VI1IISvm+slB6iG7paa87JGCfF480aj
9TPFSKK8FInnq4rdlQcyOoPsDjdpXqpiHYw5G+luaMlyPerTWAQ0HpYaRrCgpe20cn435b1Li9PT
h3dF3zp6CKzAtgPNIvui81Th3Ixp1Kd0SE39aHXpEibFJJAfo4uTBTId1LjsjWWK6r5XxqBcQTfF
i57iRqBNSfFAzm1/qfUx6y8cES+7Koj6wa2nUg2Ui1PieeG00mCZI8xixNteQqEVPIT6lHqX6rP7
1zyvSDMMgC0OPWrvL6RgNKchKekKMwYZOxb+bA3DvdcUTc96npvvdNWb+3VorGOZIS7qe3Yh7J1D
qiOdaBSffx9wvIwCAM8iZqoi+Udoen7P7obBtEMNJMbiqL3xEvJTRdfHK+p+zhtKfAU6it7ou2Zd
Hn8/8msBAJC5n4iTVzpzsuoG3RkGIx563X2zjItGjrHWB3N0m7tZS5QLPbNX73T3gAamhYroeWhl
ZqgbzqIz4j3U81tPtqHbGfmhStoviVfbn0iRamqV/XT4/Y2+jOmQTieg24HmUG3OA3ClmCAlGrYe
21W6IYFljeGily5VLXW9MNTLEIehKF8hgAZvA7vC5zOY0kZZFFZqxMAdtrCqh/RWspndI85dHEqD
ludkO3bw+/t7ZdnsVpNEq9T1gezvD/6XfsNkr0M7boUaS7PrYm9Mvlqresm+4JXZAg2Fx4cNI+5L
531cMWVtjsC+Gi+atLvAHef6T2x25S1a714XDW5uXWC0vvLamC1Qd/gXDNE5pjW3RwTQU2OL15Id
VLWyHBmlJj+MiltfQKy87JHtxs0gNTziYIq9Z68N60V9aq1Ri/EG2aKtt/U/d2mxI5w286pHkSEg
v+sRHxjJ8pFPvbAjvfJskYmyUb9A9QF8xdnweVZWTkW7Jp5QgYv6CQhvaRcJYelWBONs/n8sCHAp
exj+U3DjHJ9Tl3TCaqlu8aT3aiC2skUGMp9iy5qqCyCwl+J4gAeYnDv0hgfMtv58cvaWPTfWaKtx
nbSsbFVxhqddvr7ztTnrv3oVXjkIYxmN8IvCU4qAlG+RMEV77W6UXQnV0VEnbJIXr/nLySWXRlaJ
cODeYj9/DGYnB3sk9kKaNLcee8NY/9SmpSjD2RXmV6FROLmwUl/ZHtjpwUUhfIbDyXlnsKtg+dlO
CSkDtEU8qcMSrpuBIaMlxqvd/DAYoa3+fnd4uYyobO4ksj3Ps1DKe/4CWq9ZNGvbjNhKWhlpc0NP
aabN4CEK+NeHYiSQxVRbcDI+3+HBUdp5UnGiaI2V0F2bx+qIWoy9RuWIUMCFh/ly22PLg/pGts7G
BC/t+Y2hq44RnOLq8TaBp6d2aN9u0rQubA0vXxkoNjCocNAAWgFmez5KgSlnV3WpiqyRmt/2FjFu
rtf2jbVCJ55UVQSrUWlPv39nr90ahD8whJh2oTV7Nig6kolj5qoaYxBYXw9mV8atN14SjXvt1lid
YBSpsOzArue35kKj0U1cI2NIRO69DsyBJpscHsoyNd91nacm/pqBVL0QB7w2LJscAB1miIOlx/Nh
JVtPvuWjGmuGUN8oeYFgTWXlh4kmmBloJfQEooNi6i6M+wqaBlIKD5TFgDgZk+b5wEwk3ZzgMcWU
r52dAtPTma16d/uIoj6Ymm7urSQcCEEPIl+QBdNkXYdlMziX7FxerkmuBHIO/fndi/78vFEk/BOt
7ohA1608JBS0Y10drEjrhksYoleGQqiEKt0eGbw82hpHyrze2zNmJ+6S3JV3pSZRLGkUPfqrk/bn
kWKDwMI8kKPl+eOFbja0A0YmsU5foAuVxKIfZrW1dmFFvlwckG53C9kd1MJmczZt9SWr8hpjl9ha
ivYGrH8TrpOuXtjLXolWCQYgQkJqA8F6fjfUMhvFEqYa2wsHAWwa6DWHZS0K/eAWnZgCS47FnysV
NFrJQ1NeWpw/4ZRnWQrWOnt1UGcfeDFHIGeYY2qvGlEdZUh/QC4Z9krZkPPTeawEGe06qz6QdP0R
AQva5PBEza9oxHmfPFsYX9VymT8l2KJjzUOv9W7sKNkHS7bLic90L7+UxqxPT7o2Uk/qad/76giM
NjYQOLg3SIieysy1Pgs9z7oQo3VlCJzBGb/0VrFdG0MpFbTr4HiEYqVic2GxvhISAdrdD6xdyPiF
/Y1VuO1QAvaLDYwNqLUtiJMrKX1fUu0Antl4+v3kPV8mUMLcvUGg8tJ3+Nf++S8x9FAbeuPakPPG
KetpnNGpN5VKBEqdifjCUDrf9eub/cmvBRoMgBCUOpvO87EQFKtdipIL+1BBx2+goHdXKc6i320l
QPrA6xd5jeICZgVKmmefQU/O4xXcMdT0JC1vPSjmtm8/FWayOncdEOCgB4v8tCSYwX/rrcq7UWc5
qIvvdpltUyiaLQQMJ0srQ4QrrOx+yBaLLnkvxjZYdk+tIK3sJIVe7qift9XbcC9ENVQelkpFGVUX
Xb+EymBXQ6DsbCsffzEo1erWd+lpXNTlo6XoGSjZ2uaGZO26aZgVs2ge5nkeDtYip/XOTGoKFwPS
rt7JnL3ceOj0tOA4TacSjROCUhFT0svTY0s9xD6By1lx63Mp877//Rs4P4F4AZwDGr0Y3Glf0iOR
VKkU1sEY565wEXxAXe1oJMlYXU9026cTVUb9k9dmS3qJCfziDGLoHYm+U9uJkACHPX/3mKXopqLY
U2y4fVoGbiZwUcrmNv2itqUzBRmOIcqVLVGUjjWpaB9YnSia19UGOv4vPwUCNZaWSisHKOu+BH+Z
8s5YgIKn2h4PQzKFLRIKfqEV9lfPBMFgi1oEpjOkFzbvnzd4Nvlp54CMAyMHtvscOYtRAIU+0Y7x
DC5uIiW3vXutpg6HyNuMqFlhLlR/szVp1dt6SSFOdGkn7VApxABGR0uLS7KA50vfQU9oP0/oZxEE
8d/nzyFr8iJHrXKNzab17tNRKWJXnY1w64bywq52fnQxFE97nwBkAPoLPG8Fa5Rkd95o+YzFyZR1
dSWA2x1//2JfGwW9GGDt6HMh/31WD6hLb0sUfVLjrRrrMNtK2MZ9dYlf8spUNqhb/fTi4eG9AOlb
iDzNbskWnWOAviuLq+gCukPkdKMW6uVuTQ+9ps27a0/p7DutaeYLm/bLdcwVUDOjWog+Bh3e52+u
nQdwOuaqxuNcJScQdvmpg4B7yJ3EiUujX4PWTrcLgcGLjHZ/idRZWMGonZI+nsU5xoTAXTUjroiN
JXgcPXGwpVXgNGeHsVnUeBJlZ9KjoLyr6euAFJ+pdtfg6zKJyh+9mMxJFQdcJDopF67tBR3/57Wh
rACpgbPlxTFWpR5aHZnc4kqr9Ou2mO29eeR2fzobLjWAWKZ6QR2ORk047E0KMEDe1sTq1JtZAMQ6
bQJQoEhCrWJuch8uU62fekl0ESgSq0zfRuSrDwxJXhIk2Wx/NIzBXvxeID0Tjno3PNgk1UugAtr4
jKfwINDV7iYaJlTyn2ZW//1SZ0XvJ3v44veyqxtfTdX5BzYWObVP6RS5b0naA34Frv7BRMX+szpK
ccm46jzA2x8VPAEUY3hNL8VATVskuSeHLe4tLblTrca5qYsUFw1zK71vDSi8H3gYj/3BaXv73e9X
6Cu7IGVnajDIAVB6fRErwyDTB9bPFgPWzdvIWXXrR5miTeGbZe0sO7gque+KsaiCgc2xCfeg4WMl
F7wbNFNSHf/9Be258vNd2dBRqKA2uwdA5GbPV5ICkcD0pFRjUbdtfuhQc5iQw8KPTTMQjvZlVtIL
0kB41eFqGjloXSbRhaz3lY0Y/XkCbjYv6vLnR8NiKk2arP0ci7YvgDCoa6QqZfKWwE9c2CJf2TlQ
/CT+ophPcHxO6zSHJCG435Z4oydz38mS1nLdiWBOhXrVsPOHdVlU/3rI//V1+e/0e/vwr+c5/PN/
+PlrK9Y+Z6Wd/fjP2/wrMJj2h/yf/c/+7689/6N/3k/fezn23/92+ySGv7FtfHuSeduc/82zr2Ck
f19J+CSfnv0QNTKX65vxe78+fh/GSv4cjmvef/P/9cO/ff/5Le9W8f0ff3xtx0bu35ZyWX/8+6P4
2z/+2FEM//Xr1//7s7unmj8LWsxS/8yZF//6sv/8xfenQf7jD8W2/+6S1rF5OUBKEJHgZJu///zI
1f4OMwqalrGLZ1DF4qOm7WX2jz806+9opDFx9gyXyavyEQXv/SPF/Dv0Uz7CBhfZFY5C+4//XNyz
9/W/7+9vzVg/tHRzBm7m+Qz9KZ0FrYgCLcAJVop5Zv2Dn3e/ellbH4bIlDf1h/ZR3lif0kftsB2S
I8W8YDuUd1ruLzd97B5FvIXiMN51X/pHqIfTj/Jdp/t1cDVFwNejNXw/h29vRACu96j6ws/8Ic6D
PEz8xVdbv94ObMSH8tsvj/zfd/XrXfzsB/zvYv/PXewK1vtdvDDrmPG7clpw4AeaxZEI+3g4ohK7
qL7+oI/B8sE+gGsNs7i+Nh8vDP08rfv30EDFoILsWfV56oME2JpqMNQP+nE7LJ8LI6g+ubc1qn3H
8roMajp/ANvCrblrLqCwXhkZ7C3jEu/CrDvHK+UurD13HOoDG+ChccubeXGOWrbcVZN24S5fDIXs
AXoHyITjFcKsPAsok8Ew6I5T0XLcEntexfeA1qrFqe3d6PfPk5n9y7bN4zwb6SyEt2c1N7d+r50Z
j7P5tlre//77tef75D4A+QoK4Kir7zoyP9Vgf8kRaI/mki5weTDbIus+rgPZ50E2zJ6PbqnU3R0M
89Y6WMqWdD9Atiz2W5uujYjLoRqWD4KQ3nZ8rLDW4VrUChLH7TI6TmCu0pw+1F5jGJE59cn4l0wI
fl43OwhVYXYDdnnnLARWl1YR1loXh3x6v9YPNlL/jbiQyrx8+KyfHWdnQ/dmYp3VnytQ5PU0MMY4
sWqsK6u9pOpyFmL/vA32QZv+CV3xHSr2/FgeHVkgwpnkh8SS34TWRIZW+OUOOEqm9xzkPuQSvzMT
oAoX5vDzgOA/I+96KoxMX3q/+V9evNrbTjqpjGzfpo/rbfIgr/KH5Th/vDDBXq6VvRMMYZNtHZXL
82VpDUODbbSHT6n/pfPFjeGrwRyQjgZetB3Td96xD5oLjQNNf7FsGBTJGrYCuiJwp5/fXOM5CYjh
ClTXsYrbO+skT8lhuyru7JMSa/Hvb/GnUMez7RbjFyp4yDqQMbimdZalKEppNQA288Mc2EfzSrlv
7/rYDBb/u4zmwxRN0RYsUeIbQe9n0aUuibF//cvhkXtAHAjC4TmX2qG6nOi5nh+yGEAXN7tcJzEc
2VCephMAtlvn0Xq0COhQnfQBULtB8b34rnwzHtw7+86JvTgNvVC9dmLrwpP5+Zx/c2nnxymyMOq8
DTyZJY2yLEqZ3wNV96NbBQLEfe/XLTZxYAT9+q1T+MMlTzbjOTfxX7McYiQ1f8QBKDPuE+WXWe40
7VKAJM0PtZ+ejIMXKgcYaMF8cqPyTvmkfMqvJfA9mAG++ZDcmwf9WonBR92079qH/so8rf4lEvPL
XQXzlH3b2qUlaQafL3nRCgfr8uxANb3Jbmkj9nj7ImJxQTrg5TicgdhN0hPYQajq2RpolSqBfFWy
Q7bjUoVrpVOcY7/Llwtn1P5Fz18yG5GFGgYnrw4O++yG5gEw4jx3DJSaX+16dIOJtRKM2+ZcWNcv
9hIqxbSUqOtBePWQ/Hv+Nin1KY0rViVKO+UIoCTSvSuoDYHRXDrh9RcTZx8KqSvancSDQImeD4We
yJDIYVQiBIEf1zt5r/wp31rX/X155UXuffnQRN399n5Z/OaL+qd74UbPGKbMW2dvTezmz+CvdWKa
58PDN/IUfcbVSR5E3MfJVRbAqiJ8onN1V4ci+Pb7Pex8ssA/1/kHOQYim1055vl4mp3DCNzXCbpR
6M4HOBeFvx/h/N0xgmFYtDO9vddKfeX5CNAg9WbM1vxAzSZwH6pTe6FW9OIWgKlDKwN5bKqk++eP
LNUdo3NWpYzSBSXvzNo835SzuDDZz0ehEb23FoltNQLcFy1VpbSRl1lrDerFhqF512XXJUSYv3gv
VK158+QhHJ0mec1ZERnhbvCPRllFeqeI28LRkkecJC/Z6ry4lx16w6mFnB+9aAAEz1+JV83I6Kxt
HXkDUucj2utB5/aX4AmvjULpAZ1rupT0Zs+mlui2aellU0dLgohu2A+s70CXaBBcWDTn+xDnPFKj
tA3d3amR1/T8duTseWmi93XUTK3jo17bBJtZz0G+d51/P5lpJ5yPtjeuWCgEhmg7s1jPAlCnnPKh
8uBVQZGs7jDjBHZ8bw8YUbh52NUCpXNKq3BGB2EyH60y3YZwsdCBpwRWzO+qDT0zAGS9qh5KS4Vp
h3jnMNHoMVJIX85s/4CVa9wTotK/byqpHlM0ef80stbJInVN1YfCNkQbUmys3XCl0XBwVWeTfoEX
U+qbHamsX7VmmwZy1BE8zzNjlBTeJ+ud3WdwQYve1U5YSGJXCkgWcrQnoWhHNsZZNUHoOCSQRnN1
u3ZqyllhkyEQE+qV2i0fCuBvdlBjkry8NSjBgiHIoBjKoDB2oL6LsQu+C/iXjFxIOb0ZAFrq4QbY
/KEqKR8eNVyXYSLm8zu3XLlQQS+h9rPF5BKXqa+eujGFvjO4VQ9kH4rLI+bT1m2XqHKIKlg+TjAJ
R4NeOlaDduRhouSd21Vyj+wrcF7eXiNC5J80EUplWke6qWL6ZqTCcHxPnZ07W4wTKvqzWeBo3uT2
m0kUG8rSxabWByvTpoom2NTeNVyUCJBE1D8i8diD/89S9JZoX3S5n/dSzId86YGoZzhkOYEmkeEO
Niefm3BC/Pam3TbrgTbUDHZ4lVvnb6xFkNGmjtI+6qaNuForEMsI2KcpjIZRFQbdGbuBsuvN4kuH
dVmun7TVUXuITJXzQwejIgIHQGDrj84o1WAqBsgQ1IYhYsGEUtagLHoF8niuJA/lJhMZZfhk5HmM
f7CXFscenOZToa81evw4BOSRA821C1bdgMuqbetyC//AHcK5o4Lqjy6A/XAsrNaJcC3wlNDrp+Vz
Vm6N4hdI5/dh4RmEcG7RgvUyxnaJMlHCmddV7ExC0cxyDYq8WRNfr+v+fSqmXMAAGI3tZsJJePBh
9Iv8hIFj4kbWPC1VlDXMQL/rSnGwtFY/rnUzu/AtqD3g5AZCHWx1k3asps346NB8+EBLrfqmu7X1
5LSqI0KorLURSKslp3LYe06zkWtvWdObdepto9Cigt9+qvHL7QMFmM7XMUeix4e8Of1gbm1otTcJ
JNCt9XBzrks548yjDyqsadqrTiwb063gshqIxhULfqg+WL5iDVdn0Hhes9p99qx2YXpDEVZqyHSD
+x7UP8urk1adBp0o1eakI9aGQOPI7gZDHBWtMANhcS2qZIVuZ0/4J6wYTmy3xtSI+wLspuvT/62W
Y4r9YxbTRNuVA8lQvg5FnaeR2lXKW5UaPvUmVPUU2PiORWl/KxIM57bMNYLOBqsWSK+oqmNuFKUI
khY7Px8KhZZHReGqn2nj6TrPZXHe63M+fRZWIdIwVUw1UpB1nYI6Napjo1Tjneug3sRira0bq7aK
MUDHV74fDX16dGlAajxHG4xzh4DVcOzMQl4Piqg2H6Cm+l1fRmQ7Z6AHd4Ug2Q8N9BdGqOvA3t9m
y6ikdqgldLXjLtPdPCjWvPhREvaqGB+bcxIy3zi1Ot2b1hDqdN1H1mitetguaY1QQA5Xzl/71ixC
Tx07ESY16jJSX95ajaa80VGNqMMpx38hmlrF+p4qDeaGArfh/uR60jbgMgy5BAummU1USb1aQruB
1+XDz9cp66EidacPucgCr/GayV+aAb+n0uianeSziMGnZ9hY4Vj1zHS8/5IeiZu+2yK3FXV6pGKW
6qEscLcLBtx0Gr/H7liJzEwUY+xkCTKUqSgRG0WKcQ2MzMu/wHjC9NAzla2+S52yfluxokoazd0K
R33uxzkAYCXZTFuIM4E7CY1daRuWNCjQJ3lKx9G0oqU2K+MaVYNWP5kdNu5BJjL3+wy8nqVWDP0Y
YpBpFxBQ+xFEjNEhmTPl9vbRG4SngRXwuizAJUPcoE+ro8lcuxUju1WFpwdcgvl2pu1TRt2iCeS1
UleDolGPkxKOriGAn5VePnDruvkphXVtBcY85j+6QsnsiJWegOFG0rakczuBOCjcnq193kYkLHB0
RRtyBWL5XSCRv/mdsrWKD2oPVnZWKKgXJSYrEohhbvsF0e23cfcuDshlph4aB/Ty0M5SV0dCxGVr
bfIx5diDQLKxmB0YMPqqKpnfDpWg0ad6UEqgerSfbaeQhp8Z2jLBM0rpZimjpQt/gk17zYYyMTFE
jTiCr7il1sG/yXtv+gzpeGmjAmQIB4FVyDEUSWeXu9dp/gmJaDaeZE7bb8m4pQ3HWi20q2yxXagu
oEicEy1SvYCCXJlvWgpS7zZv10DcSAC/FV4zXnsuFkE+XfQabpVtKDonQT3fT66os0Dos/FtE+Um
jiCD1C4oktWbQi3vk8xf6jF/101qV/gKIFmI6sYww8ueU/Oppm32fXW8ZGHobHQIZ1LobN7UE0A4
2YL5bLf/7xkvDeDimwuwRN3DkgEymAa3G1NXRIrFytSqB02Lqpale1qajXccGPakfJaOtiW+GLTS
OGRQar4orYOjuw5mWwTMuOKTNOHFQZjuiDlMcFpfpgWd0KDrkCFE7oWGxmTDnsJiSpWg+ioTL7IO
4s9Pirj6w570ofOd2ez1YKAIijCHusnPiGvUY6goQIN8EujxQ6VjfxfULkoioVVo/duCg1aLbLWY
3ibL6KlRYqKoFtgb+5xDjvxk5sm+ODBmMlkMiA98K9QFpZsBx3rY1J4Lwf2uz6fFPXL6tsNhpE7z
1KNhuwUGSyoe+2K0AjZW62NVmjmm2lJmt52s0VVwem97XJ20Qcpg1nbidDZ/za1Z7wOrlH0TyMJK
HttqSZjfyey8y21rDdUUhatDjn+ZPJgwQPXTluCSBQYlp9aLHk82fpk6HsibZlSdHxsVgSwaDLvW
w2oGmn0cpglOTJvMxnDc2CuMqJ0N88brOuJB4ORWvetx5FukUlZ47yGwsh0NCIefylGSDqvtkGUH
OqqJhW5MRQvYSDcE95GxWR6qyXSboESL6mu6DpsMhbKIKrTQ1PnRAQZiLvbgmSNY4zjcqUUx3Yya
VeCVutbUX+fKYovrDE9eVwx8zWSfcLm3i44e/CY84zCnpfQiqzKKH4krevuQjU0StbkU66EyCYYQ
pSKIWbW1/gBbZ9Qe8rVQUB9L1rnvfsguV9b3VLGNtQgIjLCI8VoPqzelc4dDbgirfNwMOc3hRvA/
HxXd3sZT1y6D/Zk8R9h3WdKJ+XZqVFfcGXWalG8mOdryNGRSn48lTk2GP3TJ/CnLKcnDqsD5yJdt
j814hzKUDIuSFRgUVUf/PZuLBfeEvHTyN67SEzsiiaOqtBu01fMLNJjqUDfS7CulXPc7LEpOpnRp
MxSnu7o0P0inQeeldkz1s8nlpigNN5t6a3Tke1eU73NzQGYfCuQutKszA0aZdMtNnpSLZwU1h/bN
RmGJwLwq6gnXrylXTDssNKvUenZWHAij0s7XPyd98YxoQwz7i+xT84NBOV2gXCNpMiNK0Sm3RcF+
e/LknKDxto2WhgiKxmm/IFAgdYosOZoaR3MXObkRYtXmGCqWIJqc0614ywmrULxCkzc96mKr03so
xMZ8UsyNPZtI36mjfrTsDSRaPs1XKJ51k1+mTddcmcgNNEdHJClbkJl4FXtr4r2TLmaXn5q0WT8p
BoWFYwINfLtacGv46q1FjolUoc7zyU4mMw0GqJgTRiO47VrHYkvVPO5o3QAIqTetjQaU+7Q3VL0w
qYIi3HnRpCvsJarskWx23CmtQqepNPOxqP8Pe2eyHDeSLt0nQhnmYQsgBybnUSQ3MImUEJgCYyAA
PP1/srr/Nkndt8r6ru+yVBKTiUwEIvxzP252bTyPGaSCOAJG9d3OK7mAkGW3c5L07tUnkp4APKTk
EX3rUlRqH4hP2t5j7wXDzeLVS3hvwM1xAXMa1I3FXVWBlAzZJ/pvBRRNtluaqXicsSWdrkdTsRD3
jgLrNOhFUUK8GCa1XXBC7B3qQHQOo8je39e2dPM7jKLiDLvalN7VpUmMCqLRUu1MLWlJLkGd5zup
WidPkMVX7ihnbOsE+/4wcmUhEnD662SWDOW6Ut/GpcrfHYynUWzTHzY+bKG7ySsvnIrwZA5bYyV+
Y7Ru6jsyeJT8ycMcqfBuUaPTHrAbDh9eE2zqhHeiqu/P3fJf+lxFxoFFIiKgGg1tDeanmaxrZbaz
ueuDBR6MgcVEv9l6dfNjNdut3slG0aGTu5llPUxVId+b1i4swBdUG1rF1tUENDg23Ywmn10a8Pma
p6AiCrDXw5Bbt3MwVCRqmgHMLff3iCOY0SBsmNToBBdrmjw5EWNXYZtqdmoLodC8/mHVhdGe+i4j
ORoD8uk03BujMFIwDh0bRHPm6ZuvaCQ3vjNMNdjckW/f1Io8J80RCu+2rbHFXY6l2BYIN2iw9EEW
pI/RztvzzsfMLEhoxdao7OTYdei+tK7JE7Pusvmbm/nsTbBwvWQGfWJp0fvzM170YH40ylaSd1pp
bQaspmpasPrxwzZCEulCrtuJmKxRHXDobo9tN3d94pYi/z6Zrh5SAvO189mM7Zy9DLpsXtde0HC9
bUV3HRWbDREewyPTrEFzgHFRFT7DdVrKi8aUxQ973GiXk6Lz2le7NR2VemEeyMu2GYw3gy1WdAGH
ksyQt3XNzBGlUP6lVEvOLW6p6tmVUxQmlbb1cIcgBKDGg7t3sqqgri4g7JRG3BCG/9Lj9fgyd9k0
7zm59hhdPLPPUqwyIOdmTK0GZ2p30bE/a/ajvt9heD0vWc3tNPs8em1o8JjfyGxxrlvs5apuWE9i
UdJOCketi3hvYzVj6pWt9SwalojE4Ic/VmbOFkBU3jhdu9biy8dlnGRxZ0aDtE9k56fxajY4owBK
9vsov+oMt/1GOC9AZJm62d81kpNEmjfd1sY4uze5b21f3DccI6ZYBoTV926xlV6CJt6UyewNNHD2
vQ57lCACkfEI2MW+Jm+xWpdFzhn2g21bFR3XHv8uOJZunq5W0t53qhbhnFC17nPAA/LjVrFaB/kx
Drl/5/s2jaPltEDiCgbb+oEcg5ecJ+I0HNywFCIu8QOY6aYijxWFp+/ESuDIOu7O7Y1J0zuLuIZ7
N3c74WS9cZzYiRJe99nGxPmq5zINg+zMgOBAercSDduuaiVMXFCzQb7+LRB597QKSFVH4IGcuWi5
r7x4XT1zPAX5lOl4Nbpcx7W9Es9nE09/L8113IOLnXV9GpQ5mfnz5Pp9nEICaYPBdiNeKuW8aFFu
b35t26+a3HgO07q0wBSZKzeYQemFPpa5yIsE/NhW362LdLkDIP+ks7e5cPtdephxdZV5lHDR1zrN
YKdtFP9oHJo5hysnXqY+/ADFyP2b901+bRcKdsSYSWvdqd4GnL7OlXeXDUbwnm0ieyAcmGWXrjAq
stvMVg4bdcXMqFTFnVc5VRjGHHFGeRg40p/wMS7TCcO+uCtwKVaxN8vtJPKoM1LhSz4gzh6cojuu
tYvVeETlW9Q2PAEqa9ma9dIUbK/H8T2Xo/fozsH2SD3Xxi9uLeGY2BEV7JwH9fy1c7vlmwPdAQIG
0uUMDqgYL+CPujVNl9xEOytr++cuMMw3J+Oz2422h822A67EXw6I8MfFOk/+foAUPF+FQz3qGAch
jkE7XK07J5B9iBm45zE5gqJ41H0b3g+5aG4XibQfD4B9XqPVwf0+QraCBzKKEas6iaq7ziklnZhO
kD8MfRCUKS3P66esfXiOUuf+daVMDgEBcTk3CaTv3xQ1/dYHkknC2I+lMgAcNBguksgfhjvtzTzc
YW4zmtwW40eRNxyxQuHkxo4SKdtOwf3XIrYqTPRxGTLguMgG2DM7GqUhPloC3YBTUo5gM3ZWtyQc
ryJ94vbBq8kPZ2UZpRsUCRqUe+WpMcjTCkQjns5hhaAe+gWwgUFGguNFn5fhwWYbUbJMRQJ/htDv
oDYtkfSyzY/uRuAvIevtPraZH7yrGRdQCniMDzf0df8DVyqLXik3OaWNnaFF2NOUfy9nd/yIhh5M
eqNE8cN32hXx2tLNM8iB5a0XZnMbgcrr9ob2ptvFlrM4P5/G7yTKjLdZaVgKVVuuNRq27923jAKe
vW6Chg/tgkj0YKut40ltKJYHX3uEWmot1ks/W+l8Qog108KqzVNRZT3U/jrjOG5nWfjRE41FZC2K
7dLve8w2UdFFp9oZPQNj63kLNcltdXc8sNl9bI4iGRO0CLohBM/3M1f0fKSV1sL+5FyU5FaqspI6
H9qPca3kmrAZs1gpCFasMU1VK2BU3+8tPssVwGWwzJKcMKER2Ldzmfghy3UCzK7Odtsq5f1amM3A
3d2ydx44gBfpnGs21Wx3lEg0tDlxitq5ebQDZA1V+jzwYdMFT2Xu6iel7GaNh7z0dorNpkWrONAl
zsxNZKAv1/OngNybGn0A9JFP+CvZASRCdn3lo9VkNnHl3j35VLDs6dIQKi5mBkdx3kaZQ2Gqr78E
bOkyTr5leUtkI3qjybD50WV6PNq24agdgvNE+sMMDFK51PraYp/7vvITJ+r0bctB7WkTRIaR37Kr
yVulF9PcOr+TKtzGPdzX5gTALPj0zKIGPVy4Tnvplh2LzNaW29MQTuZlLkPr2tBmNyWGUW+fBsj3
Kka5HV/zbVFvrdIhmplRrl+jalnxWw8BQ5LC9corTvk1LiuEZ/geDontpIy28SuBTpebNnCWH+f6
bn5aqZZncsYOhhkmXioxNzP65k4zNx733YBHmSVyS7dubN9do6i3xNLZ2bzOngXIX6+DR0dxtuWp
1qlrYGUbfT41m4nYnAO/ZnMdugNaVNtf1MDo2FvPQ/MZmn3wQstehEsAtMFTYY7y2Z6QOfDwLs2Y
BusSYMouwMomC+QHkUp3MpmSVEV2M63D6MVwds5QkFpG75EQMkA0ypA5nM3qH5xAdN9y9k+wVofy
rF4YpfwOTXl5DtZoePX0IrkzXfEd+ZIlDss1ULg5oo6qNDf50TDWlTEJvWyJXQkTuLTmst9FvSye
SzFCczVbO3hw85LjcbFlU8uXD2tbmpthbe29wDjnsn0dBLEMtdPtuh7WPEoZe4REda77ueY2HLyg
i5rPDRWEe1UHm51UXZnzNA+FhF4yCIdbKavGD+LDi83vN7fXEFUs/Iio+waFqFsOssS2YF32WYFt
x4DxOuxKN5LscCqe5YZf2txzvj3f6d5iV1RNlsXdPzTRPXUxzfNmdr0bcxNl3xbFuDEO2Qgrpl0B
eCJsiuYtncnem2ufN2U8zpSP28TSXqwZv472AoYfO1u7kEZKQk5t/Xl0JvKYcDP3rOMi8e0sS2Xb
Ttuw3dKFhmYzbpEXeM9Z4TVpzUWE0ygV5OmoGm0Hzms2+9CO1jPHcO5EsWMUmanjBKZ3BCTKceSa
1d//uwp3+/fZ5NnfGTAKxwEVwTv/PV2cM/TySJ/Wuy4Id0t1gFhxsfW3wDVPo/vsW+UBnPuecf+u
dcOURvvE8Madsi7R6W4smzYt98ZBDWQ8nXq52nvzxYzkObjLRRNeb8bf9TT8pxFxxGDdsc4keLqk
fp3cznWNAmIwiBa21z8bTMBuagnJ46+Htv/+KiAgGNWCmjtHs9zffCp9OM1WpKZ6t7V99noGxN+4
gWHs//pVfvc5EP6hMZSYEbZ/G2Xl/Nn85DgqR4K61uaVOw/845Oph/kadYJqVTaYu7Dy9H9p8/nz
9Thph7gUTTz1v8+hJ3Qb9lnlrnMGRIO1ZOuKIS7+X7wr/Jb8Sywx2K1/fVeKeS8OILfcyck8M9GM
7uh6bFtdVJpjhx82/evX+92WyhyfykAfqjxxLQv+xq+vt1Iw4wUVJOTmvK4trntjap8NPAcHDt3G
LYUv+d+8xd9vGl4SoCLvLmQZcolI/PqSZWHXQjHXS8lHZMfWaNC3p9FLHVP+HUD+31+K7yG+W5Ko
Xui7/m+WCGPcVt9fFBROO5KJew4bD3C3GXzXf/fB/f6lD02bNjisKpTskkf7/aVYvPx14u2S1haI
cWII/XToLQ5Jf/2B/afXgdMA2+b8haQT6terB264zaOscNNKO86RLrgpaZfA/htfzL9/Lc4FufQd
sXrjJ/qdNdKtI3NxfEYpgwfngWU9YPNm2M2+EqJ6V7VkWuIQV/2br8a/vzkgFEx4yCdYlJn+6db6
+Z6uQyvTKxqV9Ntuj0YDKNnrxN+sHP/pVUAL4WU2sRhF/m+XsCh51AQEhFMRDvPJK1yMkXr4b9eL
Pw1t5yUQXAvj1d9LfrylEnZNiCyd8exwnjfnpC6H5fDXX4ffV0Fe5cwpBbnCNxwTrvPr16GYODoR
6XJSf9gWBiaZBY5wlTFqtZc2ZtHf/fXr/YdrR9DBJbcBwMMmfPrr63m69zTKJy3RtaX2gxHND0G7
LN//+lX+/etH+OTsBqRf4vyEPf8WP30PthYzOAqng5br27cFCfCD8vrxKZOBcbdVTKAEnaj+33z7
/n21ODtXWSoCLNQs8L9dy0htUT7XwmEtJOkf5aizmQu8XM7dP9PL/xdg+imOZJl/mWA6qPWr/CW/
9Oc/+GeAyfP/4NGOt4BgKJ8FYNx/BZh8648zeZisqmP/I9z0rwBT+Ae3AVgyHBjn5Zhqzn8FmKw/
+AeE7nkcgKTlL4X/VX4pPD/ufzLjYoGjRZ7w+fnBySri/uYc9DCq+RXn80QsM+aHAm4xnPSqxcJE
GQnMQZmX2/u8We7z1lGtycY+KosEUDzhVU2M/1HDfGDQxDT2fRQheqU9ZPhwhDSeViShT43maadj
Lk/ozt2DrvOyoqEZaG/cYtm4dIgxmJiA5vyBGjiAFJQ3V/dKTd6V5WYBlPtl8F6WitFz3G0kTc7z
As1S5K4uAkJFm2syMmF51LlJPyo6Rf46kg+9KUSBfD3qzKL8E6QtFigOFa94KzKdAtdvqKtfzODr
AFbjHr2dY4NAZvuej+LcyNdCGuMdVoPakYv30AXG8etgigUvwdDkM9umMXQPhpTBZW9nXo5GYkx5
2tWNP7H35cV2lt2GVuprK3+D3aqu5ymvq5gx2OrGc96s9wL4v3vwKaWnrC00VNo0s3GLWYParZGw
B6P5/mwRqQLFvdwgmM6pRFDIzp9L4110m2kf89wPuhudC3eLc28J3ixvOrdJBNBM02ysInFhwNzC
bRTMpce11xB282IusI/0qGGHCf4FLSQBUyFHe48VEv2DQW6Yks3RURyJ68l6AHzBVKonDnft8vvl
dFkEHrYb9OfnfABPFPumCC9MvwEUWAZ9CBTCyKDoG67AiMA17GRcN0b0zYduiMXA96Zv1gIKInYq
q5uPtgkD1psKrFOhUc9PGgga40B3XPddrpDiF1GGia28UyEhxGpdZCsY86i7nhvtgfLFbiWSharv
H6HhMJIAhgHsVfUWch8Ttazi+QhQLN5q2+2Zhg/+mgbMBbukXQ3ztlTu+slwqv0+b775Y2k389Yf
1q0/UETEkXQys5lZtq5Fv6uqOsKt5hrYMpp+Lb4J6K+kl+2Nzuo6HGcsB1n3Tp6AsoVVefjOJBo0
CAuEu3jz9PVmLkaxQwAYjESHJXqgvQ3De6mJNsaU1Ce4qeZib7nV5O76MPBPWKTqCIkgC7Z4y4VN
UWffMFrwwScM31Yjq28g79Vqt4lgvFDFGc8JW7dxdyvTQO8Q2DMWKtNXNgOD0bu0Sg6cu7zruieX
4ruQKm4xoc3bPk5YxqLSxDRT0Q9O+Ha+HyJmBhc8UiP6GWTtWEkIMvdbJ1FxYSkXlo3Jw2r9m8Ww
FdIS1sJby+qxGZq5qj8nKxwHujoCcQUvFz+jay4Q5i1OkMVucjYst93GZ4FDp+1+mI0U3yu7zl6L
Ed4vUw+BlYW46JusFW4UJkrdWy3oJYnbvMQdZGq8NxgAvKaM+y0qmmTNxPIU2rNXJrqy5xvO06KI
cZ6qdzBBzldduStqdymYjTRaVrcSmOrXQHFsSamoiz5BXRDK39psfGJSFkwXoGlrsRPj1D/KvrHu
+Y45oIztrvOSbWqrknZWPFR4nyIDAcnxi5eQIQW+C/LtYTz0pp3vVSAa5qGt3anLycUTdeL0qpeb
2S2WIJ40SOiERi41nWDPcDncfujrpPEsxkQKB2iDbWQjfo4QVTmoqh1jRy/Fk8oix2YD+Z/JuL7U
JvSQG68bi2A3iNFEaMQxtF6XWuTurdXk5jejDBiMUEaehYe6RipJtsK0ytTzsWXc9l7Ylsfe6Uwc
qWCFQSr5ncfgx1in+3YbTXA4oyyyNFuJcj24liHs0yBWisVp8Vyy06Aaz8/irfAtZcfu3K9QAYIG
h2kcDVYx7kbAws/Bpv0B5B3FBAnShjYTwVXHfCIcqW7sMF+HF4ATU/29qqtFxDDdQr33+Vy7JGQq
tR6qXHWsEhSpfAlFE96NfBfxW9r8+7RZbOsbhGKD+hsDlXfI+Kww2hXaTK2wmZ7obR4xVTPQiPZl
j+NkzyjOX9JxFeLGMyt9GmW2vRZYJygV2aLyemPbb4EAnlG6Slpa+0TrtvvIp3z7YG4x3LZ9Vb53
kLMvhfCtLxk39IfVafBBeopwQrHoBEN6Bip/BlqrZ8fLWzPmdqNlxpEZ+Fk1c/TCFYV7jVlFFiK7
V274xZmXqL30GfmMybTRWbPrp2Hc2WG/AfvtWXKU3pgdZX7LakMNq4Mvbd1ai1pbExcSp9jyqggK
9Wj70l2Peuy8l1brs/9uUeuz3TG9TeaqhocOtNmdMXRpHInFxNlqXzVDs6UtNhU0z2HLe8pDqBPA
I5pVYm/NuK/iSiyBTlTWqxfTX1wHL6jrZrFnKWT1egstINHaKZ+LQI9hgtLWM7bmXMAohHkbRVxR
Vl1tEXxnpnNUGEKughhOR439bit0TxwgFkOhsK7qeV82kffu517DmCLKJEFzvxv2hoLHK9t2eaG6
yVNxl5n+NyxH0xOZf4ZsjbvUuFPsEfjgukxIjC0l9fNEayJdWdVd1KuWBcOloiMdvBErD96l+n4F
CdMuB562kTQvJW1GL6pkBpCM+dQjRU5G9KNqm/XHbOaYA9zOZHVq3JvC2VAhmmoYbz1pNMeOAcb1
2CzTqwwhvqeONbVPxQhIPd7W0uxjRXrgglF9FxxDY3a8RGbhcFVPDvLoUEhn2gWmtFVKoRcRxSxA
k7c2G9eyCFcq5SfhmJ++XrY1XTrhtsfVC7Ihdcq8vjCXGeeGU9r2U+go90m2TCD39lq2EI/NMjNh
S3XsuZYyfJoYNVJGFlWDE1OcY7T4LBvz1ZT+/BqZFGntcn+oOFKg5MCAdrzthjCHpdJRKRLrFBe4
cdHV5Y1y83q+aZpSW1jkmvyZJ4pZXZRRZb0EQW9Tw7WM2V6M54kbNpPJTVcR2vnOCRTjamDtZJqk
HPznyZEmBjN2Tq9DIDAuOXRsPuFp78g16CJPZtMwx3jJq/qKRV18nSJ3/gQwlX+ym12/1aps34Er
M1INcC1hi8VzwG8Z8FEn3PMBBqWuw0fs+9l0BzBGPI9LTRFirtiOxRrHsplkRlU96RLKfQpZ2H8D
2rNdyrzw+r3nkCc5dcFk+fGgs8m6GIuMmaRZ5tZL38ztHQP1tjm2Xb18kosTY8p5uLskRaNFOiC3
n0UdJdD2sx6ruCpnGmGs0jrpbSvrlDIS/7RJ4heJKhxGEUwxcSbyHa54aNqz6cQqp1s6dGbWxs1m
e7CZnpfv825B3s7bhT40I6McXrVsEiEtR+MXMfnGTB+hYsLd5QMOlXGKqLx1ioLROezposScAFc/
lcMWPawMz0iKhIF+whshvrSMfc5ENJkNcStt8UUaq/7OPLzOU1mxdSIs4Clq2VujuKwopr9X/Wj0
ca5xHzZdabUxz/j8Bjw5/QaW2eGig05KEQ/1M/zrsBPRDTzKwtmV3GbSUcarIyn4O5J42qyEUZA8
GZqyGcwM9BCDcXSfy7mk70YPKz+gpcz6dnZsfgfcSBGuvxXrdKwd7VR0YAmmZ3+e+P/vQPzzgThE
cfifkR53Xwfc4F/Xn5Ee8G35z38wPTwQHF4Q4Va0yQ5ievvpSGz/QerWZxqNQE2s8KwK/pPpYVjR
H6APUdVc95//819nYsMO/vgTls4PjUhh+u5/dyj+5UhM7wqMVeQuPIfnHhvv9xj/WrWhrf282jl5
/SgtW8W+wwqLITBIf7owd/84Zv8M3vhVqfn/r3RmbkAi8Qm7/aoPuXPlW4ZbVju2ZusNY23vTiPo
7fCH/pdMsz/f1FlNsDnx8x+/67q2S1DKnnhT9CLeiXosEnhUD/2Q/Q3e+Vch7x9vyXFQkUFOIex6
v0leaBo9RSRRuasWe4RVtHDgZGWwLruQM7RX5tWXv76Gv2ps/3xBVHGH+Qn0vj8Fjp80NoJGbuGW
RAY8OdS3URtyhCqHa9o0XFReBuN4sse/Ea/BMf0qIPKyzIMgajH0YV77D4XmZ2kva8ae1AlWaJci
7TsCY/V3SVUPRQ1SHB3m8I/z0umbtVqDnTON3RH7XX1aOgyfGYeMlB5GfMxd1XyJ2AzvS6a2J+r9
/DvK8rDrNYN3JVY1XEQmoxOLA/5jOdM901oLEC5KwbNkayJ6Ypu2my5Jg4UnH4/7G60xzY5kIdub
CpPHmFAuMlEWPmTsqWoeAdk2T7hKquANmENzwCI1ufGoR+M2nN3wIzMz993loytgdAzE7IdqyeNJ
TetVkDUTQan6U1RYGxDbb+YxKC8LYjTnXFKEi9Sh//CcU2U761lJ3zjLZTgM9TG0ap+AYGF8oXUr
vPGCHttPM097n364IlnYeL/IwBsPBQyl20qTsag7n26KIZqO2Im/mm1vH7P+rFv085izvWytrwPe
jMduYn8fmwvxw7hZ1w8T/AhDeE3OilM2FSBuFubIDvOcGr4i4IQjhAtc26W69dhxYcDsl/rb5Ec8
3eHYX4maLq6EWTcWlcYYXud6rB4s/CdPDNeti5B2+NQ2Np9+Vml/8zeqU8g8SnCsOWoTaA7jimYM
HEk4a9kIhOoDZiv2DJFZT4bTKXpz2swrknVqyiu/Harj3NTZxVCExJO2Pk+zIRrxYsFFK+shv6OV
IbuwILBxyOEPj6qhtycpm7pOh3b19lVRutgLsKQkRW3Pp24ep0fc7z09qiTgKIYUTXDC+i/ecsvx
CaeFWZtsc+0nm6iWPUdv5wSSWH61c+x7cUu45mPOLM7wVTOqo86wqRBLGuiitIcQr2PBSYp6OZxo
KrdS6nbmg9kWt8UYbGPSb+pzYgk4NUtEKMP0OWbEjjNgocXc/F2Z5nhZZrl/4Ztc3A3f977A2glr
rqLYPpY9ykdns98BwNy/9v6cX8CSdUBsz2KHi1cExLdmzmyzlGcv2ZY666yPVBd5L+g/7Z3d+f1O
5JJGzbbLvoQTxHzLLv1Xw8WeHzaievHMeQN019fvqxEGu74NOjza4feJUCAsmyJ4Rcdgv+pP61MR
NfmDnD3/yp/d6BmXG7U3uR+SsDLzUzQJeW1y9y3oDZb57GyUIyqCSjeWVSCATZskkobNAruTzj4L
AGG3VBZQ4bEG1WVULNU9k/TxNXTYON67nObrncGvMX4YArPvzl6jpjxOkvLjvZYzmOYztm8iRySG
rH0YqpFu6Hy2+/4IaWdp7mfTLkXaK6M3PwGa6HrPdlBlB1ytoTxkXgiojXlF214Lc8yOlTNG5XNF
hMDCV1mbnyNe6mC/mjpfd3nBjoyEd1vl1zxSuN54d2jqzNbJfceN60/pYm9BsJdVoyYGhoTrTn7R
BYgieXhnTs0xwGDhHZDbCKoOUeeSg4hWdpbS45f9GgarwlLYulBoo60KdqjR7nUYblSe1CtR7JPw
dNaeZLTOXySp7Bm9yFm+NjOCety7nJsSkinLhzJLYzsoTiMv5EKj4FTRWwV9aFwfCW4I56mscO0l
svFprwkaexMXWF+ZnOEI65ZLUXIOS9kR1A94ozBxFtkzmYbhYHYYWxmGGvSgwPUyhyg9853jgYrl
VE1Dtp9nhFZUrS7tW33KQ4EhhQYei+Tqi0PtjgKDWf5wBSE7BCh8533U1WxW/YW/2NF64hrtdMg9
5zRIzhoVoaFLQ/msF1yPC2M2vhPfnK961+jupq6wErOmkYq4pM3EWa/UFc6PpMGJrkLJya3qaPJ6
B2vBRz2J6GlU4+3g+8dMNiFuUCM0900/HrrcP9nB0qc4EGV8jqze2u76guSeyE0ceALtwn64DCZ9
6QvjoumCSzxsL0A7Xr22L2gcWz+83vrqgGQvJxeY6HyFkvcc0hP6zHPogNhzNH0OnbgivbjuCzpi
CQtRvKVRnnN10cr2sNm48qhifqlWbps4y9HOg+1rXQz4uKDQKA9hevgxttahdUg2uF3a1N1j29f3
0okkqWz3oH3nUARElBRrQ9wICoIwyFwEM0c2OO3uzSyzH2T3nghe35IbOyhKIzpb3XSBPexoL/4y
GKTGIs7l8TplVBaO433Y8T2at2MApVPUyL9rP5PzFh+LGSWdWglOf1cdEfHei6Cp1i9t1034d2eW
zBo5sSJ0mGVOYvXkFrzlrfCDI6jpZB6po21ZdytibWR63Wn6Osz8xpt1Jar1tnEHJDSiZyCV2W92
uISnfj8OeheUwe006gaXsU/jts1z31HXWC/sRzcgvhqFh35enppcVxSEDe11H2ZHFBu+R3Zz9JS1
X0k7UUu1vmUe4mTp1yetp51bhHVs49ZjsSQAqGfsYLo13IPCTE80yPDjlXZnzG/DoWxDQnGBt8Z2
NCRtWBsxVYLnOB+a8TrcGaLsv1gY35LOcYdbyq3vnNklFpktTntVbwqnXs9Yg/jCyS3mKOUEidm1
qp8Kj62hWclrxK38UNVyT9TmwtzCS28UXwkAAt80+wfyELs1EPiPbfzwPif+jqgtYsNj1ISXa587
tyV+N9KslJfxArz5Uu6CbE27wTH3wURtmbGEX9Zs/e7i40x6z1cJp2Hq34TCjjwykgK0HNzbAYV3
hYltq65bImrmcNOR0IwXHKn3JibXi6j1XjHXccnG9TIKymzv04SDEgd1oZumh3lQ2b5te71vjOwY
bbb+akOYvu6DLaAkXt9lhTyumLsSQobbdWV4F31I4rwABTzktIAsgfFOuYx5tBSxUVqDrxlK3MtF
V8fBzheE0LJ8w0ZM5x7mJxGNrwLeU6KH2ozVSPo90w+yGat0UsXrFPnjfljE6+rzinTej8kSLvfj
XLy0ln5oQvcy0lS1RnYr+HJnh07b9o0VGNcakS4RPqONdhKPy2reWA6o6qa7j5z1pAoiCdawALVh
ppNGQuoD7utr1Cmyymbzjj3+0ncHGG+4Q6mP36/KvnK95YnE1o+q0EcYLA+9yF6o8n6ABnOTV8NV
QBViFal5P2+oWyvVvjX+2KRYlw/a9NIVno9bhRfRRDetxul+Zutyu6JLrHsY8deMXG7qEpBRGBY3
7QwCY2nIGhSHGXA4ZnKWIMsI36EOPuQrhQ+eG9yWsFOYku7tyrodxrpKqCxOqWgzrnxTPk2b+U1a
vhnLek6FsRS0JJIdPm9ZTiO4BbaC+pDTfBuvy7KSO6M5TGhVEcP3B55L2xV55qut5F4fh4G1sGUK
VRSe8xD0043F/6TOS1nHiQRcsmA8jrsOhWfqaPiIOvvZGK0L2YbdjrRTcM6prBeRdsnaD/YnPT0v
LQ2CcWS42JYr46OrXXOPDc8/kX0yWRTHZ7yJjxh+jSQoAPPbWjYxNvuIKScmsHuPaHmCOS2KqXrc
UGuIKINw+KAkOUtwDVwrXxunQhu7jVubr0r0OtbyfRlkGozl9kh5HDNCZzAZU/JwGoFW7DsdWftp
rr94kN75kfoNCM41tcUSx7TFte0aLzHs0cKGPrbptIzlpz0H3+ypPqyjcUn+/msmw3VHHuOWZWrn
+lzeOgdB3/lVFPe+tdG6TFX38Kcknc+PNNvxcOnohWdIxR5N3pT/j70zWW5cWZP0C12UYUbElgQH
iaRmKVPawFKZSsxTBOZHq22/WH9gWVnfk1V2j919b85GeUSRBBAR/rt/njZf2G9PwiS1PPgT/m36
xbapZq5NjC45TdJl/5ZJeCulJldpF/pE87K7r7vJWGnZOttEVl0d/SyvDvXiZ2ZYmQ3oKh1TYN86
/Qbz+1e59E2IKJ2sElXKI5NyXbto2wN1m14V2n3WbCxtTm9LMU+3zJW8n7GM85dckh7T+D9xr5bP
NAQ6m6UxqnBMIvsMPoKDiNn5qOlVYJGCZX9slnr8rKhni7d2mVi70qnFM02b7ABiznzrvchVR5fi
Fo2l/iKhv5wNGiHfKGqUKOXJcOhGx4DtUGZNOKdwHESyRmCFlpRzYht5Qn71fxAqoEDUdS6LEyX7
0RT5XUE37VfWL2uDutT+h+FLWiNdw2N5YFtNTWCU00rRyptKJEh4TJ3mm7RnBAjywxaHpao4NNHq
aZ+TaMpuOxPCgDtSY1+l3fIQCX/Y4/Wf7lRed89dp717B1DBReXyvV4cRFqmfl9RYVnRJko7jjd+
7G/jnGt0rY47K56CB8pg83Ojcv9ZzVW2w9rt3XUVWdAaCsM+YpgWNgbib2R6wz2jd/9tHvQSbd2k
5xA1N/rij0Nw0qml4d0IHT02MqbyxaqNrRMxN9oMbf8tnRP7VFEF+Ig40GQbmTj5xV7K9MWIc7a/
kWmO7Tb3onzPFRv8ZDpW7xoW0G8TV+HvIOjVDtaL/UkKtjibpOy3vT83p6RUKVEjL2NvITFcY/6n
dkTiyBbNbT6OhFnjITjCd+wuXoQztUjNr163wR7rQxe6USJesmly7ltptc8j0ctw1iPbs9K6AXBF
c9YgfhHpYurLg+RWL5IverKJ5pBrmE+MW/on5ZWrqgFfrj3oDChSOK3f1C0Tf2NkSBMn7Jrsh8Lk
up3PZgkrSvyu9OyIeic8LoeHILHnub+YbptaY9j6hCTDgHYxs+g2M+M7Z9dSsq22xRj5UJ5oOqtR
vAzromnbcR/8XFjfOrfEIrEOajFKgCR6Kt35bHkuD9dy1DdmEhO3sNM6P3R2K75Vs+dw2GIK4EZj
Sf+mX+98/no2oomzR56295ZVtNSb2smO6YQOxUTys57bfueJYt5ZLZG1vvS9vUWP63HA054R0N4p
Z6Xc4KWq6a5gCIbfHjqMu8Vw2IXohOKME0uQs4oe2pHdkjVhH+fUNh1qFn6qbzNbMTvg68qb4cBb
nW6Z5TUHjvzP80CMkC9Y3EQzyImha3dZN8aXTE/vrli+/HTKGIR5gA+dztgNRuLcJij8LpFXkXPI
gZ55GzcQq2QdD2e6KbqwWCxvPwF52Q1N398SW1WXphPjoScLfUpwzNymGXkVY3ac75H0f07cz4fY
9OzQZVS9Z4rW79Kon3d15b5ENpvg2VsxBJnkRGHH3baZJASPLvJPnV2JrecZw0WVQbOPKDe96WrP
TzZkTVgrSUDd9eXOH4W1J/JihEEzEzXzlk+pEq48dzJXeIK/n62WG2u26dIrE//Rc92T8mZ/B1jh
zN8D72DGQaS4jlp6oOo6bARVBmkdnLmVSeypgFEjPiDmpIl7rxqK5lMyOIlvUl7sTvK2laNF5KKb
s2+6LpmqA6UYYSkUnw1VKqFfdPkOg9RAvJ7mu2lu3Z2rY28bm04ZpqP+QStTtU9EVW/rVBj7JIrT
m2QR7X1b90+MLv0wUPHbYDJPCGZqwlU7f5Dhc5niDtGutGt55H4PjvFE9RmOHlbrwdzXlBbRL2s5
32EVtfuIopnthE6wGYVzh9Q53xGeIdDJXDvkiNGfvJw5LkU7Blsiz5v3DHk2uBZnyB1cmLFJlloR
iNgQ3IpOHNR+mHb+W/nViQgNbq2lpBp6msUlldG98BiEesoe3h1m4zeSEHexqQeH6aUdkda0+urV
G3gKFnS4N52ZnoEp8lBbHLkfzCw5AjY13y0ezKBvTBV2VRtceMRnW68V+sgxptixEPTkUyjpnbBL
72YVeDckiftdYVvT9wV5dad9MZ/Rwcv7bBpnDjpZ9WlE0fjIoN+jf0R62bvXVfmuwVN7E/Hmd7qZ
aPm1O3fcIOFHN32ZlLe2OQd7k6zfk4Q7tFq0GM3HpWG+CshgeEccnzRF1T9XleGcOIs3u1oF7bfY
oETJMtoWa0Qlb4xIAn+iZRFhM2t6DkeZJM/RlCK6M3wKUXXbvs09ue45ov99cAKuTkc1oW3bIEPH
4gcRcdbh2uB6K9u3xXXuLBDy9zB0wCIEkl1Z0FYZuU5nLNIwn2XwZmdGAc/fjg+TVMYtVt9is2D1
QISoX3N8WUzyrTqqQaRFWQ1fSuCWgFZDj+/kiA1lft+5HLKjVhBMujGzGaXX0trYA1vQhNtj4w1c
KS4bZW19lG5dH53OQnR2mMVxPz34E6yCRJRi3+fo9ZlFc48Ujf8wtEV55yrnTjVVoTcLQ9BQpqZ/
Y9TpK7bmV0tgttAVTArqMtn/za1HyFzxlOCSEEqaG2eAt9n5b+1qlqnchi0MFHNOiWNeUU1a7dyp
eQ8yccwi58GZxUc5DZ9spTy2uNlwIJ3c3Sfu9MttFnefuboEqhJw7ND6M4nHsMub+WalcIRNa3Y3
lhq9B+45dVnqvDsrlvgjTdg6bCAhHROqjXd+4+T7OCVw+gCxKr+dx/TipfM3p51/ECPtObGN8zPc
C/3kjggcLdUTM61wKz60s++bvmSbSQJcYBuyxo2bjqfe7sc9RdLyG325VB8BoiADJIxL3bN5LlKX
ITo2t5h45rZwp2d/EG+B9E+1lRf7oszDIvdY4QhP02rZvleUEYd2NB6aYboNguTIpiFE0D3PxBE+
2pl1NE/MkPPUcQj651HhoJqIPuTLk99QUYUCv/cypJDUrC9iYY5MMj10YAhtK5WmjyPZRwTwUPE/
1R7XYta3N7R73ASTdxekZCKVeYK/sW1cqOxxdhu37lEs5cvkmmJP19rWTPtjX/O8lOmjNvqXIWle
VdVvQR0c0VT3yVTueuQQWQ63sLDCIgGKEFlfHQMCbQV4ifRDZSzeBykEIBNWWFgstqTtQgCWuzpW
O13Py7csKI/LQCIt8bY0Ze4aNupFYZwUjfN1JU9OYO3JTI3gqsR+Mqa1n+gBEOZeeuVbg18lSdX7
TMxbo8aM69FmiW/jKsFP1exzy9xDvuveB4gNKref/VZvGmVjR8SUe0sv52vU9Ft6wnaF23MVLaHM
2/2cM9TPElKSKP++zfoGvXxEft/E5a/Sadq7qZT6ONp1yKpxC3Cg+T46zi0J6EMyjDduwqqeRtNN
HBNLqF1MhDlbhGo4d3V14GDKtRo556qDaAJfa0r0duAvzeP6vclUGGfZlvWDur7mgWno98DgMShi
Fm3TPwNfeqo0AhKeGqSViod31FFXYjEVoLa67LdZ4J+nALy/T7NUXzw4DvDAOEu22FV2QSf2hsyr
Mx/lRXrRS9cpdhk/ndE+k9XbU6D+4I7uiRqSPATn/uJH5NtFgro88UtQnznsSHvY93F8jmXNoCkt
nyOzvRQz6hcrutMBdcQMQcjNbEhYO49x0rcUnX/MpbEtuPliFg/0UeNI3d3OccgG+v50xkBz0aLh
eSEuRt+cCk0BHaF036hvqohjf889JicGf5tm7BVB7/KxKeKzM2Qfo+4f5niN3dndrZ0t24RM4hPC
+sw2oAjrqO92vudfoKdMG8NYBUyFW7MepkeaqZC1YQi5S5c9sOA/Fn53IZ+4X8wcAcFGWuPd58PE
Zh/I0FAlT23aEGAOBnB8egfpCufTaB7SRO4b1zqBzsKtDIhwi+z0gCf37DolHfbx+ISD4TkpItAD
9intiVlUULV2vaMKktA8TSMD/2xSO/2+S81jCvGNuYpzy9l252fuhwNdB0WCfKzbvykauw54KJYw
18HJtecgjAv1yxx7Vpf+95RMNyA4btxahlOVvg9J8MjE6NX2KoHy3n/AwTwtuZA3zCJe6HDlSSB+
MuO8dDL5nIf5NhnkPsr8h1lmx1hEPC4Z9lipxMkSyX1gqSca5iCR0eq2tdLp1LpASfPyEEnvVSzG
PU1sGvv3gtUsdp/7tNLbSHVb3EKXcSi/shqUQGsfmsm4l37yQ+rB2KK73BBkoNaQo1zNWx+N+p6z
CYmr/OQVySmS01Put089jQ4g0/Qt+Jg71r+POpUu9BnxCjJ1OpR2x/6JpGPMVHClFt0Dajkru88P
kQGpzms3YzmdStnfF0m1cK6IzLNYzPTZijmHG3023S0LU7lR1DE7jcHun5e0fMmzcdomETJJTkHN
jJNVcewCH3MTyARKppnP59ECgVDI5a5RQICF5r7g/ihuIBcEh3hyxV3BM+TYtYFFTQFzQTMG71dZ
ops3gd1J0sRYl+2+QvARqkoOI9vZ72ShMzodA7mcUqIhF9vzgFqQhGv3dWskOwseDVsg4ZPWxlyJ
gp4f865Insslyj5zx4ayOreoPjlQT2x/kRnCi7Gfhjn1ACwkJm8mlfERgJT5NQwSJcawRui/JLiy
bRwtzZ6U+meRTJE6EupynQ3msv7dGFt4Xu5Yjw9W2ze0VUrRs1jZuX3kd3/2RWRvo7JSjy3Tw2Od
28SqU7l88w1P3MNxEXeGbK16i26kdpIYcagHcJKJKqYHpEPnPTIS82NEST7W4+rI9oqo2fsEDbYZ
Y7hiB8WEosOgK/cRhNWnlm8GmFeS76IG4yf2/GFX6Tj9IdsARJ9e+tCfOphudeOwH595+sAxOXn9
5OwZJ9hs7CL55EVFwYxZc24s2FykOOptZ2+hkvBgH8YL7sH0ImbP5zuq7PGtqKDhRZzcbwdvFD+S
UrI+26igcd67GyH6IRxdqjoILWDFc+KvOGcVqOd5xfqQM97S1tcctV31t2IloI6p/gVF5SPooCuk
qAdgf/L2pS9dE3xurYeznPL6Zl76/Fl5CKvNmCLKoKuGi7KsbVB7QNUYpZglyk/Eg5KhJAKqFyyf
FbPBcZNIOd5Mhi4OjYYwRDN4sA9E25xayGPcQDzaaEAO3dq6q9HcwfU3/pM0l/yUQsfAmPDIaMh5
SsqFfXCr+Ocmrp5wEhUEXXbb3yY9UUnm5OhkQG50yB522HlxgaAO7WPXIaFCKkNqGhzEhjaNxAUO
m3E310ntbwJ4fpB+0gnlogY3AJGIkRkwqpOrppG1Y4zW1QTHxYZKgf4uxaa4hSGWnYAqZY/UPX60
ym736D96D8SmOLB3ItQceGW6MWsW9h7QwZ05BHXKFaAZNuXSy297L5fPsssl7ru+1r8WC/LEahAs
9zAX+nvRmCXHNQgqYb/Y/WEYJV7WgO0bR/zAPSyuVh3bgoxhukpiHjS4Ut1LpCb3Vou4u3XzpsDm
2i4+QgdE3GFfTlN27BmAqhAOb8Te31bui9XEdhN6k4MZEA7yiPi2yPuy7Ek9wLuf2TF28x20GqZa
Vtx9t7RVQrVKYcJ7uA2nrvMueB5rfqfh3zWRDkIPgzSf6Vxiu6OAY/OPpcKx0/QWUoK0Z7zzIjbt
iOd1xFGiLiKLUtnMT747oHIh4yRMtsLAn0zn5h9dYrUWQDpagwYMVow3RGwxG+ta885vA90d/pFT
p6XhVyXoYgRSoQ3yWvCEQTZtCcYnb3HkcCa+eoX+vzvvL+48HFL/wp33pf7Pf/7Vmse//++6LfEf
Pq2Xa00Op3caDUiDjV//XbflUIhLkptWFn5g42X7b2ue+R+Y8qgMJQ4dUIGAuYwf6vq/Crcs8R9A
/E2bnoe1KYBA7L8TWPvDdsWU1AwYuJO/wPVPfPiPzGviRRzYVRbvWpOMVlN7y8G38ujyTx/J/+LL
+2sojlqU9VVwHzLyp+uGt/RXX55i/IWNH5zarJonA4pOI9MfmNsvLtpnCGDiwXDq3//6Nf/wsV1f
E767F/gEfIj4/UEboKcCm3OijXCMZo+au8h4ikUfnT29/JgIxlymyrb/xsf2h//w+poCbwetAWQU
KS766/scuzyeWS4obDbSb5ZMOiCPkD/JJRb/def9pejun52O/9snipRHgp32IC6i1Tb4Ty49q/bS
IBYdevSkx7e6gjHtwCYntMbBZK4i6+iYY7dHBytu/vXn+j/eI69HT4VNxSqtriAP/vrKcslAirl2
i+AO8TCs3c56LmvKUsM8spP+bz7R/3F9cu94mDktLJYOY5c/3qdHni7Wlqt2AZPybZNqnuAWJ/h/
/Z7+11fhlQLcbPge/6xI6OZgLorMVztAi9FFVCzsxG/+veoKH0ADyWiXPhFiprTsWX9QB5yqcQAi
RQqEdTU/SAiVe8gBf9e99Of3s76K4F6Da8C2lCHqX7+fxkrIERUxOJEOflhdWuNzTVfALeiY6PDv
fWy8VMDLWEA20Mzwbv71pXIHnwFmdb2bOdxvZQxHh+3z3/W0//nl8CqC2anNF+wJT3p/vCE1T0Uv
0kbvmhGlw2BTtxnnJd792+8F26mJhZotguX9iQ0pFC5bu2n1bmRbD4MMixxNOvW/+So8GHjW8wiU
PNjZZf7xgJi9zCVimBE1ajnoZVEzkX3qjNb9m8fDelv8vxSyT/oYeK5YHw62SXzA/yOFzJeghl62
JukWPe1W6vvRhjn6HrsCOVvA5/ub/P+1EeUvryi5ClZ6B05lH4TMnwtJWVf9MOC5TDX90UULjrCH
Gbunlia7df3mR+yW8rCwk9nNHCVPtluk5wBb3N+8c/LW6wXxz39K4LGarquj6blsg8UfH7J2g2UI
hpIKyBhAxZayUIqujGEJUNazsmlwxzWWdELgZK69H3Mly7d10y4eGS/HM+f8Mf6aTVcXtwydJ31p
p3Fcvns2z7oH5GJR3oIAS5CtnFLxeO9JX0DFhwv9ZEx5loa28seYM4+7qGORjc0DaO1x2Fdjo84Q
UqmqIK87wXW1m/yFCLlbHhNf4/1JY9wl9MWnIglR0eyOAVbvB6FJ1pITwpBiCtbjOP/SkcqW3dBF
C9x2q9UT1ZZ+mZ5MlMUcqcDARaPzeDrRGTHKjcmBbdgi1AEvTGC7ABnK0XONk+3knTgH7px7YRwb
/blOYaNyoCZOtdWeWb9CLUv1FrBWs5OVF5Hdxhx+yqpZZWEer+mdlNYJWO/xfI46x2x+VaIsgw3n
Um5ZP0+DDKkRKN926S0A3OgK0AjroitJ40w+zH9n7INvOlDY0Wy7o8GRuQDFe7WVoMV7mBIfcrfw
622gDPfkstKJjcNJLAtNr8NYYGgSwVXs2ElYyjauyNrYBNU0RkAvJG2wTByJpuDJLAPosHpaf4uZ
T0LtSNPNv41FIbKYbsrAByqw/pl17bjQWZP08c4zp/gjsbR8wlDqfBjJGFQbK5tJtk9uDt4qc0dz
PJi5TRQvBWeFB6hpxnfaAqbfi1uxMhPY+t63rvqRkiCNwjIFe4Y5LO41MaHJ/05dBX7qNpLUQzeu
Ds6+WuUAxAXj3sQH+TPHlZUcAdCby74jPl1sayYYRO2zTN/GnHo40wY+F2NUc1nj/0r03plrsui4
OmsAmoF5p1pfvWkKKryDM/gxtmCVNiZDpEgeGN34dALawPDDiJXC2zTTQK3O0CXlwciz4KOL0+a7
Uc7+t9FpiPs9iIG6x/pRmpFeLr206r7fdYFdHQBxjdY2TWz5xFdmu2jkVHAT7oZ7uankJN/8HNkC
nLfmeJyOaJInAe27OKjAZyKYqxzbQNoJAtN27rVWGPWaoegYewEk5ggdpCCOamzcebaXM1TQDB8X
SNUues/Fou7jeBp7vpvY/7XYRfPSdPSEwI7sJnMj5Dith9p2+DDG3iMG12BNm+Hk4UlRAYInWkP1
nIzIOWTGoua+rm3y201nMYa0sUDjQ7WS4SWAI0h6UGTyBQJk4d1MTp/fJap0B8QX12n3RVG1+cUZ
hftuLANJe6ubLJOWdrRqTEa+7ewi2Nww3AhAolpXiXehl8X6CtJmEWEP6+B29G272MqEJMves1TH
hEoyTWYwq3wdX9rMsoytSJd+2ViRFYx70AiwCuHbSxjIFX02XWKgdZjYok5BzvOKaSzus51MDFKo
mYGggvWpYh7fV0b3e3Qn4qo4M1NsHpUnB8zCOGWHgdnrLWwN8Ej2aKgJ54eKf81Uno8KIcx0L17T
JJ81S9m8qTqsKpvZm7yv3h3KN0cx9z2o3nbfZ+EmH1hr07fF6pz3YplQ6KIYUBr+GvhZYZPE03NB
5p0hPgM8/IqrU5V8AHsLM62LaufNsQF0Ngjc92J05s9xbusn7DZZhmQZde2mHqdgwFGxkAcgwFu4
O6e2oxfTkal9Jpg6w9hNchlt+ITNnzVk8nZH6QQ3T8FdMWKZ9aA6+Kn2f3NAK3DvKiZ2x8idsQqV
Xhy0N5hSneMASIHHRZm03woyGwk2ThTO7dy49ZdKewOtF2QRZmJpvXtLsHxfYx8S6iDZ9k1u2Pjh
+jgFiJu5M3dj4NB1ciOawT1wLQcuAeN2+rGYo4aVaa8gU2/uB32CID4/iSoXv2XVNi6PYnYBTBrS
xQixGjWfHs+AX0aWQ1GFmOc/2m3nxaRv12Q7lDlMcgNr0I7krmbAUQ/Jg7RsiAfRRDhlU2NUk5uR
TvjPvtMGZiKRMlmPVA9c28ikhcE3svLniGs+xgtqG3ChVRGTQnbqvjw1sBXuc7Q6fMaOX5NIToq+
2EUJYH8rSZ0h9Ny4xjcapDhnprS1H0yqGh8dj2APXP3yZzcNpE8NBWgUb4OYCfEq9WMESk5gtM+M
lzWJ+32i56rbthFQ0w0VFc6vmDVovinMmdhIFpXNgGZTEuWY3cai3BSAWL+x0AL1LSVgrtoEXZI9
DEWV45fIeuvRhMTSrExXo92DmOkovKqz5glIAhMs20w8dxtVU/FbQkKg0kvXLg0iwpjPugc4v7c5
9D3aHUlvYCnSAik++rN39KmP+SZSDAiUKliEQFujS98Kcp0Mg4OaKVcCrfg3EpZDNQ1Ed3V2K5we
R8MvZAyaxXNk6CszxURbg/o8aU4uT6JIuLVn5Qe3FnZiwI7JXN1bXU4mtUThxkfa4yAru8LxL23h
BKv1nTQywVZrOAE8wRFJGD96nFjiwCV2vXlRQQBwuc0j/cozh/grC7u8y0a2Xvg2B/+rNelOKBql
v3xnIfVZzEU2H3Az9s8DRhja/ugbw2Euk4kpBEkKCRB+ND6UWy7fezPAjzW7vX6KnBTfeTvl3m5h
jP7B06JAVh1YpyrfAgUOl0F9zP5srrqx29F3EXXuN4Ac9s/FjOpjz+Sw2ja5bb/VeEFp1FGpcY/X
CidckDoJPuRWQ+SMzU+XYRMdAvxuRsc2lwNjQNf8tLRrPVD31H6xt3OZIcde92pEbQHYJDL1xY4b
rXadENEStgNcAPAXrvNodZHxYlDoYt1IJpDnXgVLsSVpPHwupRjbsLdHbjLMq/lN1HYiw3DcsfHL
hYvPp0PjZE9s9TcV4ZKI1TbKnzhgEkDzs8Z9ZrLkq20ULTUYFmUSGxa+QdzWhXRUhU1DomkjHbuF
kj7K7EarhEaBVKNvgM7F4wSIR4iHYu0Q27LL8pvd4sr8JUMFJrdG2OqztGkZ24BAJaw4Uja3+k6Y
byVqXFDMswyggO3MFQzxUevXrgUzqVxmGIfWaKNi51IdgyB+5WZmV4amwb4h3fFVwdZ0r5xNWEA2
tITBKBI2sk017dxBov92iSCNEOc6LUOvxha5IwACzVP1Pk4QbyW6bGSnXMqJr/RPJrTTGxScpoMK
6kctVsjczuHr15IU6QaDjPfeAba976gF0xsxZmzEiPZxA/DpG5/mlUQKD6l8RUiWj7B2IJVOV2qp
uQJMgzLGsechOwHErvJ6r2ZY3DsKYiCf0jaX1HsshBBRnSsdlXMTpNRxhaaKKz/VEZb62V6pqj7V
qxh0vZmeIvxITFcNJVNOWCuQtQ2Gfo2pgGmtr8TW9kpvra8kV32luvpXwiv5wNzau91Kfp0XvVJg
YzTbfd62wRP7OTix0YqMpckkbQFfa4dJ48qUxbgO0w28U/VT6UGdDW/lz5JwYcbp+XXyBbqguh9q
pb+bK7SWT638YqDa2oyXmTJt3BVwu+hEPeFSh3obXQm46QrDZWxhrwTwlZFbzY684/QDORcXLGr8
eCXqiitd176SdiOnY3KYmbp6hdRfvpgBuhtz8zZ4i+ik+jURnPDXqHx7I68s35x6tOImxpfGY7MY
eR8pz6aL3Styfm6SB8/NlQ2MvRTrtndlBjtpVH1Yyh3Jq5GoaDD7ezSvaauQn4WJOXUri9WZU0OJ
e+X+gkycGdX0G2QyW99cgi72rxRjh9Mbj9gr3bhtx+zsqJV5TO8K/GMCVfOPpl+pyOOS9e9EvdT3
IFFQk5fFnn/FkwlLOVmxypWVky9y7PmFCiGoyyDw7PrUdbBgaMGMxS+xIpqdK615du3+o78ynO0V
52zovLiPZ895cVfYc0J2E+dvkLUPyZUK7VwJ0R3n0GPiguVgtDDprTHoGgSIqqdvyZUznVYLjgV1
5U83g3Z+9lwJnEbSFVUdgMj5kca5cW+sOGtsgqQ4ur5iQztcidc6Bn5N/yDD+2pU48tc9cHLkK13
ZklB1G+xwrOnK0dbz9AU2IqvfG19ZW3PV+42ln/s+ZAKqsfMNSEgBWKldE/xOGbbcoV3V21UfeZX
orfwr3TvK+k7N2ea+awrATyvImjgiRFUP70rI9z2FbzwzO9Mpod9zD7EIyL5I7rSxRl/yO/OlTlO
GAD+OCZbWOSsC7S9RCmI8nkM2ERkV3C5qGCYOyvOfLySzdvComE3W4HnXoPDLSTSUn/3rkT0rBEu
gQ9yKfYuB5RMFdxABmfjX2nqzQpWB43qPwL5gLae8TflYb1C2BsYLF8SAzubwTrv71lR4LXzoC7v
k1bN7wvsk9cAcztsmXJKf0dq5b0PU9X9dFYIfD9MuSZitbLhxZUTj2+2/T3zkWK1v5LkqQhhyVS2
+zyC+Uq2aoXOwyqBP0/yb/hAgk++9aYLnz4Gak6k8sqtN0Xn25taMFve+/1KuI8oizzTnYhq4bPd
XmvkVh4+Qz3Y+B287gkTewy6myESewRZ+UgWqoNht/NZ3Gc6hwgBAmjGb8W928PfsXU1BaGa9fCM
zpkR5bIMludxYnAVOi3Y780QaY8bmYuByI0gWrUPJl2QVjOo9wsXvzSLLXmroOOEIYKvgBPOoxmk
05dhNJneYk8Z0xVPt2ggzzF2Fxvr1wLcG9AybWO+i1NSLdlH1MKgo9KyBfbk9/QkaVtkfmiy8cea
wxC82NVOQkK25wTDnxV0RQnRpY3n5pxK7Vx8cDSvLo1elfPSWXSe2a9UXJhLOPaDVOQR+klgDF86
L1WPaBC4mWVW4cQK+Om3oF3MmySnPAatUrWf8AcmCxePqePzkGoWRFEWrUe4GMOCiQ2abFKyNv8N
s0DabOhJnG5huPvpzvc7g6IR0GTcjcGU/aSArii2WYnHc0vxSCXpQq34rxxWMBvxV/Ni4MF+M8y1
MsFu5voNUpH7nOkS1mjnrzeqOUXpNyCkSqIL1nhFgY/+tmm7/tVl1YoEnwvOQK6YNN4fzVGfqpWs
yNnPeGRNCgsT4dbG1kcZtp+PD52TPHSGBd2ImjuF7cHxaSAlPZgcCFm536eeiqSdOQXwgsn4lNUW
HOCaYVRzApiB/kHW2RRy7E0cFH773cp6YZ7lUnkrHLucURY00yuCahbfFGz6ggjQur4uPDtc20wx
nelgxL1e+EbmcCaMRHYuswpAfLhQBihuBlKUhIQ8UUbuQfTJavDVdJnZBBRivPb0tCfbunZAq7VZ
Im7HZpTqZUqTvr7LmN/D4CatiaqJC0V3t9EivP5FJeOEf2hyJlJtS44CuGlk5/ZEyuQSnZqJxCzE
gXIACk1nLLEJWSxclJu6GfwoIobkNsab6sh4PzqQ/MYPoX2/uIubsRui/WhHTnCg2YQ6ztmMbRMS
DgPdlm7LPBbQ+atEzmpNRi3pI54CAfqt6AK57yHOcrDsZimZQ3VA21ggDbcx2/JsQYRTZHZ82gSH
ENs0pkB6dzqJsmFrBC0KY/o5IAtDH3K//ATkLmOiTyn7CXtjAlV09sKlqIkDtDOtIZ/cUMleFoFZ
s9QUxRdxQE35Wqwpz7X6kVxOYmfucpj7mt3ihOeWNprRQYwErxtw4uYNVCg0aZvOa41uzdHglWdg
BonHWNy5I4+Q98ngbFXDA9Ti8849uP/jkAaInTP2KmYQdflVDpT36hDtrALEVwWyOJl2mxGR1TF9
zcdM8xn8TANNELQyB+h6XNDp1J4nEbfji4fb1u+R0ND9H/oKzi1CmV14RGEsKAG4BLBl9JShGW6V
PrNY6fytIzMDaZ/ymQT6pddmr7NB4O8QOa1oT7nyvPRpwh7OJ+FPtG85hBrEacKHSaStgOtUkiyK
0P7plqAGgCIK2619J8RtVVMa0bYkJ4+YAAznJme0Ym+9Upb/l70zW24cybLtr9wfQBoAx/h4AZAU
Sc2z9AKTQhLmecbX90JU37oSFS1a1HNblWVGZAwOdzh8OGeftdXHzK/9a1I8hVBXYyPsNKLcuY6T
cTspzajMqxZ5RGBtqBTCdxk9WBQIYsWJoIKSGDK3JOTjQm5a6FjIPFhhcX8p0/p0MGuBF0cvoYzF
xJ3p38wrw8zIQv8rqfe/soFPsgF1wdv/z7KB+3d8Irr39Avo9vef+X9UH/sfSzaWTM6S4VDNJWf+
39IBU/wjNBO2LFmk3ykxfum/pQOK/g/4Zf4e2MgkSykV+rdwQAYFRLIOUQGUKhL9kF//Rjiw6BM+
ZVl03VjScoZKplGH+oyg82vyTwYciW3c5Hv3F4RhnLfnyLmMnIvAOQ+d88v3zd3u4/Ftd/NpkP4g
JNC+5na+t7pk/T/lvefM9/Wsx3P4uXLurwrnlti588hPXt9PEc0sP3/frJ4eXs739+enL3cfN3f7
t6vBOfYcRzp/kPmkSmuU5oTOF8W9Ir/W4dXP/fzN8///Oazv/TzIYakEP1R96WfhPN5fZU7hPN8/
3u9f31EzOY/8/zlzZuf29eJ6e/F8uw2c7bVzub2+3p6eX1+fuuer0831dnN9vVt+tNrtVvvnm/NT
d3ezc59uzt2bm/3Flbv72N+c7668/f7jyPPrS7rvh+c/zEJbBpowqeP5z57PHq92J2fPF8/7x8fN
5nZ/9hg4q9Pr09Vmd7q6vr64vlhfLI+4u7q52t+szndHkvv2MlY/PctBMpSUVlI2iDAZy9dl2jCW
r6+375eBc1swmrNz/X4bMZYomvlhsfxz8377zvDejstsfuB3PpTO5VPofLw8nX+8Pb1chc7u5YrZ
9XT5wey6uvm4/3jDuJz/3V993BN3ch6vTk+fXt72Hzehc/V2ZHzFV3XLt/lxqNsBYqsaOjAPz1uf
eSdn3vLvteOstuv1xnVcZ+XyE+fEO/F+npi/8fQ/Dab4+gGWcO9S1PZksn5Pw6u3j/3rRUZ/X6/f
A+f6nLHKndOn3f3L5cv5kTe5fFU/tb0oBT59/O2gIeSc6LRknFTGQyQ/B8klJ+ClsNsp5Pufu4qQ
6ntzmAEYJgAzReB48LU5PZG7NEhi35vL6iwaTjusNoj1UT/5UeF3CvLueR5fIklw1b/W+gdNy/i1
nTS/TMndgBq1uw1EdP7zU/1x3aVUS9cWmQeWGQezOUnnnNhKuMzm29eC1e86cl5fL19OL1+eLs/f
bmTn/u3Y5/xbmnI48p8bPRiKmRA+5cQ02sjED/QHE1elBPX9dGMRqq5b38utvdIeYZ9922IMgReD
ZivI49jSDhP5E+BjctIVmNSKsx3YQpIUVjYE3tT286+fx/WwLZQsFLchY2GPVEHMH8ytuh/aumjh
TIWz2Z81wyReem1Qr+s4yo5oJf7YlKEA5mNjJ4h/sLYXeGnKNuopL63a+UafgzZ2JwlZMP662d3P
3Voe+/OLW7qly0i1sCNCRbNgAz9/MmZBYkEjvu9RyK1f2I3uryzDTo9Myj+1YvCdQCYWHCzkg0Wh
r2FhCEU2UcN2M0a+prnBy9f2fu7Lt1m4dAYhpalphoy6Qxx0ptQjOGsT8EwS+jhLa0I8DDgSc6KH
yrqLslot8c1uY69KLKBiKEN+xTk6XOfn5/hjb21Lw6MUJwHOaAdj2oWILApKQIAkGV6IkMsZSDG7
f9mKJaMMRTtKaABPF/vgpNPoYY17dMd9oKmjDdltYjhDGf6VhGuRVmmabCMWE5aOOFM5+LADbvND
aJjEICpwrLWdwxkI7eDIm/s242lFQV6+KJEW4dPBccloqB3XuZZ48NPsXVgpttsROPAUbhlHXs6C
tPw64w/aOvi6bDvlnmjRFgoVB6TtdWaZJIPbk67zt7HZrFIpeygs7vp4xgZzecI8W0m4Lytjd6JQ
q05N+Uof5xdhaB7xU6o6ewCuQrkb479cCAAqkbVhCcDvCN2UeTD4oWIPiy6+8zoCC4AjwCwTQsXJ
h7iQ3/SrnyfUH1+CkKE6cnaHYHQwMDizCTRKDIzI42LdWuJRWCGRhBjsyM8tfftAllegMbHoGPqF
QwwnkiKciQuBc6rIEKvrmkxmQphHPpCvGrd/TV0+Da4f9AUO5vIUn04DhU8t/lhpoxdZvUnJVjSs
06FXzw0Sik6JbfP25159m1mAULlRyULI3Hh0VTv47qNWQjyo1JOnnNaX+kV3n5/Vj/abRnW80z7U
+/h+upzPw5f5I7q0d/4KaO6RA5C6bO6fl/PDRzjo8zBWKeo0HqG4FzfyNaKY8+LD2AQ7cTUgwrq0
KA+/ky9jikS2zYm4ILdwZKk/HPXDJzhYg/tQgPYAE+AF+NNZbX6C3fxa1YddATXj5wE/nEZ8HkIA
c7VR0HPOORRLSrFeym3TDp7Sk5tR0Pfc1EEuPx5p5Q/NoE9nSRDMVPaVgzENSuErpQnhWwuzLTU5
gzf1yqOFNskJkRLkNfHxBFDEHYG1zQjds7PvzAyKU+nDVbZmx4SrZVeP87DudODd4T6th5NMa7xM
OlPBkykyJSDkXUT8YodUfjWv7fCkKE8jcVa/3CrTtJnlN5UXKEsPpkhxgwdLTu1bEr0VbfnMfr3W
Kag9slL+od+GIuN+xunKMq1D0GsRa0QkfbqbFbP9OiaB9lxk6ZFF5w+NcILThM7qj/j50B0vVgww
uZQTedqUyeu+7q+gk4y7I6/w4KtgotAIpwMYtMYS2/i6EsCAqAnvNYMH2ICcY2IRpyYF/x90hfFa
yjKYLfzgayuGPei+qcYDYKJGnKKFnVxt6qwjq8zhxW7pi0I4BeWLKoQqlu/v06oGYMpQwqofvDFJ
OqelCO/GFnF7NgIC3RRBJNwEF/S/qs9gM1gaRePB+DGOLG5fG/WDrEhBAQ5e31jFzkRzU+HQgroi
lUBjgCBKHAW4qZf6nfL3s5CmOePbHA/gUR68O11kUp4lOaOqC+BqteR7RCWP+db9aRqylmiKTCeX
a9PXDgpriuS5lnoQtIG5jvW02yns8UesIJXDxXEZR20JvnE3AxZoH4yjlKI0xqNs8BAWC+BmGJlU
kxpc9sNk7RJ/IqOWjNm6MXKV3yKUVTMUzZM9pidaPwim02A6cZrdloO5ijTl9OfP5Pdh7vPusTye
YeBFSC2FqWKQ+XUUAhXvtI7d0lNEE1Ao2tb5qz4q5UUdFctalOB7bvT5ycxtmGu8EjRXzUidPRmD
FNGSNKv5r58faRmQgyeyVST9qLQ5ChmHBTOUVRtwSLrOo9oPsMQkyClQH7tOu+HY57scb742xcpg
Kthy8YY4tx98vnppBQjUelzjI6R5qo+4pMWhgsq+Mndh7USns5BPwlG9LmVyzn/ZT4XiqgWmbfCv
ZaJ/HXnIprUFVBXvrSyfA6xDUvaF2uxTdTOEaa2sfm7u2zxknqsyuCJKxxQaPdjSZPDQIp1kgGRx
dZFK7WMpBkzrzOmZQv9j5oyHURkbNzZFV2Vb459Q3g8uKhI5PRB7ZkJa2WxX8gS/KO/mbmu0TX/d
AMhjgxnSDTZi1vrnbn5bK3+3vJxIGF7m9kHLqWR3fd3YiYcFDOlgqTytuzJwUfM9A8c9yYs8OPIe
v60jtMgR2qScjDULwvzX9xiJBh9r02ChqlC0l1OAynYuUu/nfh28PmO5ryN3s/goqP7Tfp8CP+0B
GXxRcnlz6YHG0sVpZkVpc21kZJFQVXCy3xThmJRH9oCDT5FGTaJc8lKgxxJJYOlr13K9DChQrTPP
LMvmVwTCaZOx5xQOkG/x8nMHD4ZxaUuXCUxYy0EaQ9GDtnquBT4eZZnXtpFy5celv1hClX/3sn63
Aiwekdxi9EoA5GuP/HlqMWwaSO7DZ9/MShi/1Jic/O24MR8o5GG/p+6EVezg0yaHGBjFzLiRngX4
k4kmfwCeVKbrrq6aI6fvwwsAQY+lkpKNjFkm06WDCThRBZ1WPSlnqi6EtTVLjUgI1Q9gIaxaT7Ur
GcQAKfW8mmbjohzq/Gkucb5xKr2b4lWq5FBE1AgIznNWp/UrfL08frdyqT4rgDMMqxB44BBC4VE1
NIxABJt9P6sNLtVxYl/95TTg2I2jgcmpmxiVIh/s/RLmNpiT+5Yrt2G4thBXAYdMhiNf08EqQRUQ
rSy2ExiuEp86PIIGQVEh/UYo3Q9Vfq1SmPJcSVb/pMBVWGTRKM/Ilhm3f9k3XpRFXoz5R5ZMOTxS
VYA6pJlyI0/MsY2ZEtLkLC78IxfCbysFJZhsnKw5MhpdvCi+TnFjsqt+kurUs+1KheCotSO0S65L
lkt+V3pWCCzof3faZgoqCuVVi8sGI/qtZy1j1856nnmEG6vVECOJhhxQHPl4FcGjf9qvfzdjKHSN
qmFiCb+j858WwQQeht/bsCKrEaob5LPgfLBiQLJ9Ne+UwSpvqhS9ZRBGwbrpxhDNbjM6CvDXjVk1
wQlSbeXhb9/pcjLniqFRtbYskl9HO7NaLcpi4HE2epCTiNKqNWJ1caTn3xZHxpfQJCdV5iqXmWVg
PnUcdUqUZRWtxLUe3VhhGF4OMWCxv+8LS+MSOtFk3EoOlmCpgT5HdUYKyEuFctJJ3QbSWv4fzBVO
Oyo1gXwFnI2/9iUJC11KSzvlTN/DDx4H1dNNEBb/QV/oCWEtGtIPC2tn3EIqzqwp65WSfhRUPq/A
yYbJkWa+LSS8GIxYNN4M0SYus187w5mgwUuAZqgAkK4os4C4FM1ga9uw3RBzTLZmBIjl575925aX
RjWOxkRNqYQ+LLeeozYokHKkHop0bMqSUT7REnB1c1xnf71ksYBwPuYsRy+Z5V/7l+h6o6v2GHpE
irmGKTm49XhOk9L72y4xFxboAEd5jRLlg30ZwrcmNwVB5hxUyGM5cOWonKaJVGNl660q3n9u7vtr
U0lNUNMiCH3CDzzoFmJPo+EoQnMFxJiaVYLKkGGyc6eE1L9J4EueyLzazd82u3zHmrLkeRbEw7J0
f/qMY3C5QppSmGYyJhwrQ8Goa6NXC2Kpqym9UlizYi/IsvpIVPngosPCuUwZZiOgBba+36n5Tw1T
a9JT7hZKrJSDvw8LM9smZgDXe5wmakDR9EtpIp1XiqCEEkeTI/3+viURT5KX2mYCMjIHla/9RrFS
jzDlfNeUI0pXVHsOszW1bTEmG5kg/FyqVq8cmVLLO/y6WdAoRb8GOxP3bmWZA5/6DIigyDRkdS6O
HNIKpRbIqTgej7Ty/VukFcZXVQCBqUypr63YMSVExAWppan7eTjFP5BoIGWSUuHB34Wz9vMM+tYc
J0qVuk7yM8u6Zh5sN0E3anoH3MtF7y4D043vUyFrJxR1RUdWtm8tMU/YBX5fTZk1hy2RkbSRh6mW
m/hjvssN8ONNryRXA5yr9c+dWj7uL2+Kkx4fA++IWxtUsoOv0Yj4T7NWUPykmjXQRnXsrwxcUKPJ
iRMhB2fcaCH7tHEbAGoWPYYvf3tg59KxxGcI9fI3merBsKaNVpOrorhPDGxHUily6P+Qm+6LytL+
9qKztLWYAS/3OKbMwSIwwTbLCgsyexh35a5LpOJM1aJj98U/vD6TOU8QVGGzZfH+Oi+pR84zicge
JedyUq0kTcJnMyDOKrvVglj769myfAWIvlTW7uV0/bW5kaIL7MFVDSSY0e8paoQ1l4/KhZlp2ern
2fK9ZzS1BGvI/hNQMw++uCChrCHFHsfNMOCZvF6vKCStJGiTVadKR7bab4sI3IDPjR1MTSUqqTBu
Jw0Vej+sSzUfHCC82ZH18U9dIhTOnk5ins9u+fVPSxUL1aROaq+5cE9RYsZtbV4HoQn4urb09j8Y
PwS/qsmmzs3+t8zsU2NzRD2t2jF+IYXdVBil8kqONOlUnYz5SL++rfu/MS2kE6giJ/J0GISf/Qk+
eExTitk1V+EsLOTXiYynRTrhrJVnRz7jP7wtohUAO6DRYFV3COzo7L4WUdFoEKRbSlYyOTixzazw
fp6Af2zF0JAd2MTuvoVMG8UuiyFONDfCFO8ij1N1m3Vx/NcXYSIvxN9JxROl5nr/dU6MYasWtpky
zU3sUZIGDqEyzNORyfCHN6QJnPeQy5OnZK/82gp/9dzAT4Dt3QbmG2+wXHUGXMWkashgqnnTHxm8
P0x1MmsyuRIS3UTDDxrE4LGWCO+jz5DyJncp6MbUfiAC+b6U53RHlqVlj/+6sygaQgkZcTbgeiJY
X7sXUZStw38QLhg3G8pcCPwv7wf7LBhK2LyGfdEPcnAkIMPVd+nFl3YtMDgmDGBuOZyPD6OQbR/P
6owjOvn7qr0tFb8aTloRtafIeQQA3lLHsSFXG+lJ5EV6JgPcJ/Y+lRYYhDk214mdQ5Q2iza6DmJK
xh0qVEfEZujm3a7WLRygRZDdJAAaBOWieFlSyYHb4ZpjXFu6faWFNxTWFrhBtm2xt0ophaEHXI6K
BMOgtLaTRvVOrfTmKWvjGX5oQEWp27WFug7M2UdJ02raL40/fJaUGvyBRJgLwwVaAMr2oKSuOenM
tgfTXky3MD6VbR0uCosCq+2dDJri3ZZsHFUy4bebpPLjU/jPAfFD4duBGzZ6fIGUZSn9qIb0pMZg
NliBrjNeC41gltN1hIodfHeL06as8bAOo0rCNK02Veyw4jh4qny57Dw9aOhTI8diPxnyhOOS31lE
wsDOlC5Wt8VDEmIfxhj53S0XwuSpg5CSUgNMhskJsJe47ooynoCEs91ThKtEQF2sZqY+2CimtTKP
zVugSPg360OT3NpWKqZtDtPgoZbm/ApFE/ZlWSRpt70oKKJp0jbad6VhFm4McaZ2qgbtRhrM+KlA
BMFZmPLlEZORspIu4Y7FsFoIN7ltWFjdqjJAFLpmrI8taWQsfhw+luFsboys2pi4f1CSnophdgY8
mCOQueVwgrcWBAYr1MSAY3QYPU2KET6BHccqoW5GVd9KoC57r0P/8N6g/TrlLMygTQ0eVrJejTVe
GnNwCqS9zVYiNq2XmIIxlYrvwMxcSBe4jGNmaiZOq6Xtq1kOVGdkUaI9UDlCKf7U6GcwkI3nisy2
uS/6Mhycrjery0TtBtXJbCrKHErOmuvAx9/CVTW/WqpLpnJczYYJcLEoqxkDi6nPrFXflGKrR3NI
qQonaHLp1KniE5DQmCsSS2ybrsxeE3VML23cCN+6MLUfwArEozsT4N0HZZ09K6XWPJBJk+6iStF+
BTkCNKreCyumvm2A8WCaPTVZkcZBzIh6bVpRRU5dtiwoY3HzsKeW2J6x5Wp0odxa7dTr2C/b7SWG
TqXpcsCD9Ao2teHKGBrpXjCBPkL4jr43BlIjOwauerytRAQ3PSv8bT/Z0yPmcB2VzU2H+Qg2NQMV
SppFrXZoVuoKm3A9W3N7DOJ1QXYUhkIfgp0n1Dysp1lqNrY6SYvWNDFzTqodFaeDps33WdpX+4Db
ZLTC/VJ7m8weVxtTGc3kxLD7CoeNkbKVmrObRnDTn6ihDmr7WgrtudvJhJMeiCbN+jrvhXRWQRR5
lsDnt1u0C/lepngSRyhDtFeRZaXauvHbYJvMFYgNUoEWbkp4RyVrCXVPvx1UThTruZnTs8bs9ffU
sMZro8png5LyvladmiFoKA9va9nDCSm9lSorvJd6TbtQh0blo6RAKkBGkrWG26aR9TwrY3WexXyP
zoRRgr0iZ1no6wyAwq4X42i6ZSNN9irCfN7yhPnbmM/w69oBZ5HHnkIwAbEj5xDGTu/1V+qCBsyj
4nm8ZxMyzE3XTIDUR4W64LUiqfrsqBRk5uvRSuJLuJyWTJ2frt92CkY2XimmEFxTW3fnzZwBcegp
vUncUjUDzU0AbcCy5qNX3AFwSwD+rFJkrMBbzP7wVHmD3moBLE3D9qlrmuZyFmVwVWCZ8KxyEf/A
/6hi1QBwRgROyVKPiZNQLZdS6upGmp+/R1EF9KYu5jS8qGTUsOSbpukmzvDNRPYcB79g0WYfWFRZ
WNRzKO9PlCnM4RNROka/2/5ebTtAQTrUEQcnlPhWqxrjhQN8Fa0xRBvOyf4rH/6Y5RcwPmCAW9NU
vAwVH7XTJY14tYH3jicdt07YJUOSPmPhN8iIW+yFsMy124tEVWS7Noq6X8LHfhl2hTS+olUa5bXN
eJ/p2Cf4DF3GrDVQU6+NjFT9yh/BEOHCKlHgbUn2kGzULOqvwtiXrsjKSi+TPA/nS3LgeSiwkXJa
il3v897KOhKpUUcmg+IrAUd9JD4a6iNZEG2uyDWmGJfsRJ51vzhMtbfD2DHZDAqBb2SgX7/CULAj
QPXCn9VOleolMPqJpTH22Ul0HJXYmnPAscDjw9ztZVC3Lvdj/57aTjuX93MesQ9v2jbJroSMzSGF
jI2A1DCmZewmsZ1c1lrTvvUi97fj2Da/qB734UXkvDjmG5OXQk+1vWVjM15xOwJYVTcK2INexE9l
apT1WrAT5a4ZUPktjbXxbKcYYgHXLeveEZ1WUhAtpP5ZSSKgtaMkGyu+K3AVKBDS08TERMUJzUHB
IqgYakaH+mSLO0eS3CWzxXpjtxLQBx+xLTyKipXPVUNI5zCnzQFvbp7UweEoCSF24YHF485BtRvC
xZBCpvJxpiwRceN6NgIAG5Y5UwGKDyOt2lGvhmvNKMHosr7r974169OJIXXdDRA6G064FBYgDVDY
zUj5QQI4PvwwAW+h6Z+FVdGL2gqLxfYyMxtX60e7YNHVrIem8S2mQRDatddR1o21CBpZXH2iPoN2
znkEn5zK7u7GZDbfGvLCtScFQB8ZlsYeXTserF/pkKsPVTUCcu+n+JnIVH0hwen8NQ5FiVGsEtQu
SY6e2mAwUMqGfT8+q3IJq78yLhPJoXQ1PPc1gL+sal00rX1QwPZajRY7sxnA3G1Chlb2+loqdU4C
QxJTgllIYHVS9RWeVNF5TVLHDQM/Wiw6qfYgoyqGgtym/rQxEjA9rg4ZGEljmoyhg05L8S1IqXzy
9Hbo2+iXaieaCaS/SqR10hdF8WRz/4o8if2l8LCT0m9APwW2M+tByB8C049zSMTYb1rYBO+DJWPj
FM+WNK+lLsseOXZS0cQFIZ03TQtzA9EPqS2MqovIPxnxS+SzwwCqAePQhTjJCUpYmc1W/Svudblb
k2NMZ5dtCZ+XMIuxAI2iTIp3PRFYzcPhwwZsbLCMmgQmmlTfEUhs6HQay/G+AxtOcXQORx+KaIQr
AdQ12ACYEw5tbj6OVRbcmslYDy7h0zoJsPCpjWBLjkOa7y2proyLlpzbvC3zak53Zp6iA02ijtOF
GwEsTPcSGDlp1XVYL26wq5qSq1CEGGrEuFZ4gZAleQfdKVB3eqYn7ZsWcsjEJbqWkhRHIF1OV12R
dZObwxKaNgNUShSAJMlsfyVRiBx4YV/2mHEmVKk8BfNc+uMJiZYK6JMm/MneIb/JmtNaAfnmspxo
3U3K+abbjz1OUpQBs0/KToTYpl7xd4t4PRXBYN/hM4TYbNB7yz4B8Cq0a8GRx3cHcnTxTVEGdXZn
DWoyASgz5SR4MDsL4BmcJUt+jHOsAGW+E3xT2Dx1rgz8Tt3aNlqFG0sOBUjmSoBiyEnKDN6ZYB9V
XEOlghXkfpbhQsNmoK8jk+1yA1FlSG6BUUNF72bspXZm1NQ9bqYtlPupisz+ToEuOF9SvGwo5TaA
g4Agb0CTH+GplJth/275Pkgm3ASHfF0JKcMEcIBWdm/ik55eVAsRcYUBVKfPnlHqvrzjMrzYJHV4
nzy3JfnvjDMR1xbY6xrYZAytgvq+GKgXXwUd4oNbKxBYEwOKF9ImrDEMP8PAtNSonw56idUA1+HH
pqPsnlNCqCRr4c81Jz1DXy5kEFgYhnIMaJjXF21LbMY5TtmmX1HNy+miOS/lvGdxpcADU4AeE6x5
3/rEED5s2Z7SFWXhQn2Bw1ZbZ4WRtf11aaW62LR1hCXFGDRVf08thbls/0OWTg+T0vbwCU2z8+sL
PBQI2QOMigv4VWlYc+Wzo6J9kxOMp7ZdS6qfiIQeQotHuedSDJxuiz7q560aS7rKnqU02YS1ZpWn
6ygEkXZqN2GE6ccQm/2lIo9F7bSG1j2ZPaUMF6ImcO6Iupa7Nwo59Hxl6X3/MMYqS7RlDlrlaVYN
BSJIZ/uaJJGSrwQma8XCsNLCFbiBId90VajglaS1JjcKW9NreQ3maaRsH8sKK1zFtV+VHOkwgjM/
wM8r/vnYgGlc99Ms7qhJjwY351Q/rTuM1vCoUzNTeC0IR2mPOoASCzkTuD7hzInJTlPFvXrb8hLz
NRzRDFgg/rQQnuxUM05MjOAEJtlta+KMXI1FejU1gHuA0zVtdpbEgFDPMJ1APTTh6gUiXxrm8oZY
PoZBnQTjeK/3ZdzeDVqRxwYGQdzfnBSWh7Kx0ehH26BLWOciMQhp3Q51+eHrY/OomPMMi1GqO3ML
BSzIHKr38ZLqgyG4tu0QK+4AO6zarWQxpPtAqpLCjcrFlaIj5r0jJSug7GQd1ygiaZJyCVljApOi
jtxZS3hiLDk5Tn9eZ3A64r/QxW3aFgtTYQpwOAjt2OCQoatxhK3wOPWv45Tk9mWC6s9/jWYlD3H7
TYW1b0BOJLAgCGrgziVP+WkoGlU/73nw+VzS1GE4y4pG5/ZppzXWUpxptRRvR1SbJ6U8Mv+bodSM
yzDTTaxiqHYXJme7OcjuMXKRyuc5rsb3aBx0rJVyn3auLbll5coiouIrcFryzrTqmYWLM5A13XVQ
74GeBLJIgpOotcFVGXKa3Ss902U1drJ/qZU5d/Woy/1VV8bUbTBg8UfAJ2WvoLJYYh3mYwnkLYSW
5NF1a5/KsdXuMWHi+p4KW9thlwnpLhn17tTQa51PAcpkvqr0EO9ipBrqRzsoyLoIMLAzNElZ/dKh
+XARa8zxMjZR0vH1pEAtCyOBmJk0uM+s+ftQ2alSoD9yxS3mzdyN6R284XBeZeAPM9eqqsZ3NL3V
Tqc4KMSq6Au12TRLvZPDBSTtNo3Ex4NoxMRYse4T82Ou4w3GGUW5gZfVnxbd4sJQ2lh0szdngzMr
A3X9GBFWkjMmcbI38wjmRBfZybCK1LJaKVUvv4omyvE4j5fvvJahV3FFM+1oTYZy8iJKtm55I0QR
ODb41y02eSDu9EGt3bia+l/GoBhvoxnkKQCicb4u22wixiYr1ZlZYyvh4sisP7R1jLmgqSP+q8ZM
md0WGuULBnpwX6uoH60Nd8q8PK8luTQCJ5JHGY5gGk1vptmgd+V04uN3Jxl68qLPmX6q2j4sVnvE
k2Gly3F/Q4SkUlZarNQ3KW6GGM6rczS6g1J297MkUkS3A+Jeb0BA9wRACIyEMWi16uLM2lSOIkr5
oxpziEGjQs7CnQa5nU9iSSHsKtVx+c6LS00HS+Sidyk1C56x9ZMIDGj1AKcRk+hHJYI56OIdw+YZ
2GX+XED3FeuylyZwdUYvPQ35DDoJhmCiYEGsdyrIYxFwCom5JHZuAxxDcfqxVxjisdGIYOdF+WqK
uMgwJfLDld2N2XujRg132KJ7VIawM92I+zoPLCQO5iFXhjvq+IbEsRqCoV6DV0fIWdCIbuWo9kOn
bTWIL+rUf4Q5AR7QlNiabOw40N5qsTh2pcydC+GPKBgNTsZEL60WwBXByG4/abryJulxN4I9M7tb
ZUBYNiaT4HxREe47STsZd1u9y0oFRPIQ4lI1BMVb3iZmwWW1jh7zlhjSAhZF2yvF8pxzitemAqcZ
u3/yrUTBDgAGSoaiBt2x1VNVkarmfha1KMHUBXjngN0gdsbC0nIBzuziaVSVusCQVCpJnkRpwP1M
tIBfkiwzZq8eJBZbZeRUi79ZYKmss4NOMLOehtqlJCkyYOZM/tvYVaznva/ZGat6LHEV0i1xyWGI
02xq+TCFOBw2cNJGWga0FmRuZLFvI4qDh4JmUQmSbaIBCndgLsfGqi796EPKOhXvQivWH8cEZrLn
Zx3kVy0Bg+J1hUKAuKr6Ojzvez/CL4clbTiLrDRl9QGQBnOyLlXOXUlZnnJWhE8UAq9RXJBq84Mm
4OCvzanuehe/UT6SpO2qzgNkBySZ6JL5HnT+gBEba6p6gsljIvZaDVkSx56ieYEqB5LL7Essglut
xRczb0WD7R3JNewaZbiabkikhYiMrqU3pZxO2bkkhVayUkM7emYyppNrseUqnsGlaANALe62fQWh
aGUR6M9ZODhDoE9VAtUzizILNvBqy3kFd8uv1x3ke647spkDmm7HsnFiUYGhJayOy7OV24QsurEu
Qk6wmODYdabKeLmCBXQodU9HqCiKlq8kCZsnz7RbkMUF0NT6RPJzzd5iAA5xNsI3aJWBD0ShZQXB
9QBB8MbOMjy9uqr0+OvRNOJ901Amatepgs2sPqme3CtZvSpVu588FQynDxpH633PSmZDXvX6FH1k
fQUcdxxnEW5TCuwwKOW20o83NdTDbiEtL2GjRpjnvsUNxkUWKL/DG0q553Nc3JcLgn0jZgDj0Ec5
OXqtUPvrtjPFHZ8HTl0QsXRs2QoFKK+UdueUtRLHkLKkJ8ElYa0LYC7wlCHi8yHqdRfDxFSZC5b8
5FOvFK1sWEoUbwpkSeDZ4ERtImXkT49xjp2rPsdEwpXC1EecciLsIqzUJ7RLtES6qeMsCtjcC/mX
4kcLL4jITLidhzYdNxHZD8tR+7y8GHOiAJiXExDhxtBN4A7U3t7HeJXN+2zgQO5y+ZXzk7LVswCz
9oK1KrAa6w5ek8T2x3kq8mYUe21wTWIjzC5rbhvnkcnp3zMxD8SFeSp+lZC54ae31YJcreZbnSwV
mPW8EQqxtSg9Bd2ooLsataXUXg8fiehR2Jx0dX4CCVOP2NAYZGJKU3Mxdt2M+RnA8iVwESb7uk0r
2FeWwbFXH80dK+f8WOnUsjlzUFIqzRlv6DeEVKWTFrRz6BTYiBK4koY6/Jc+7n9JOJ9IOIsc738G
4dy8ZMXL//m/GVzkXy/5yxcnHf7gf9NwEET+gx4SZKEMccbG0uXfNByKD/6Ryc4uOlvcXhA+/ZuG
Q0YHJx1USDZyBZwXUOT+G4fDfe0fsoSLJAytm7YIWv8Gh3OQWzXh8wjq3hV9EUYgNTsQINUtQlxN
780bdQYtFZCWIYc0/Rdz57UbR7al6VcZzH0chDfAzFykicykU0ikSEk3ARkqvN9hX2seYV6sv6Cq
UczI7MyuBhqYc6ouChS1Y/u11/qN2CboGh98HoyHd4Pk/Skvvvd/0Wbkw7uqI7IU4NuhGsG4MGcm
wgIZgTakU2VT0T1Zzqj5FMFIn69qBfmyiZLDxu519c7gknVlEsj7wtGDXQM1I98orPeb2O9Qg20j
HIE1Lt+DFmnja162X9GJC/qVBartU62P6Tdys8ku8BUEJHk4SlsNAbvDGHfxdwTwAxIHWM9sQpNL
xND1/AaxXVfxn+f8g0Vya1K3JXmbr5f7vigrv3WdsrKh84SE/PtmRfEO1KCofuZTNxBPCZQGrmaU
/9tR+zLVinGlgL0oKc/aHzN0nMq8AQwLDsFxSdkRclpryOY95VYkHgg5sB7kjbvxLWGRegzK4rbF
ZMK93L95gyzmdq5gg0wCNgQhw1pgc7UwLAZ0aLOnutIU0oqttUkFGU+dYsTKMFQkJxFKXJsivMut
4Sfix8PT5U9Ycp3fem4CJJyZWRjvOAtIEcbbY60jSf/ELa0+BBUSBIMtnBVCmw+FRZcDjedFiRCn
G8rTRxmRWvyFWYhyQgEjAUi6FYnU78y0Tr4mOtmGEbnJQwwc8MZ0vpJXVt0m7PEjr8d/CJkFMwa6
BhigrIF1AKS+gB0EU6tpKfD7x1hGOjpYF9INZgJXlsZyw8+NYE1EAwaNnWz4jgyONAurPprYJJjR
q8jKHafAboif36biv+OKKF/zR1G/vor77+X/mhv4WZRjHQWh+D/H/9n8+e/gtdh8F9+P/mNLZC7G
j+1rPX6iQpzyq39MqeY/+Z/94V+n/9NYvv7v//kTjREx/21BVOTvz/cZefcfXwyHJv3e/I/Va521
v743y9/7d4M1HVWz2XoIcBPJOXNWy/lLJc3U/2VzKdgzll6nbjv/6C+VNE39F8wFaFzGjOJX366M
pnizV+NHwIm4M3geIViiszH+fQD+OpUZu//QpctcHCAGqJ4ZNASsGkKXCQ7++ACpkEgzcaqu3UFJ
DqGR7EpgLz04VZ3YV4Xka3yC6LPpkvEhsJM9h9qOj6LG1+H8oNzHVrIrJKTZx+duStZKU62Rl1yj
ZEp01Ox9aDlYl9+UAQQQ7ZcuvgEiWg1Vu4ct8VIm9ee2zV2fHAkFgL0CYy3vARwU7lBOG4E8K6Zo
qyAWu1CELwGE9cFEM7MghUTchhr2SjK1HTmdu+QQa86+NvtsZZv92gHdsSLCm0FD8RNyCV98p/s0
hbinRpi1YtxrYjSCjrzAipuX2krBd+bdWjhz/y2238nALq4/IEedmflN7YqquClHlBlNT2/jbVcZ
V05j/fgwPmlp/vm726asyiQcSqbQUT1J/dopV0jD+mlXZkayiV+cRZ4HAvFxA5VFXRpaee3awX0k
I5lsP04Jbto+r4hVIj8FarF2Skypq+ShDG+1InMT1dzE8QcYL+t6xnGUyapOw5tGMjZm99KCOpKV
54GFE6IV3SCjj6roKhbFev67RDXe8YJZmSJYWdpHaUTvGAhBTPxL8L0dy2LbUJrCuAYsATGxlMCk
TFZajm2PcQOXan15Kt+kld6FMowwAwBenT0C9lhV5wF6N8LgdC1kCLrapZzDF3PT/IwJLZz2BUv0
fUKaBBlP3eLhgvBozqCkqu/6fN7l7zg7D+8+Y3HZZ8g1mXib125MrRrnxRUlB96npCCMazf8IoI5
6fEMkn7X46LUOwe3E44F0usQ41Y+gVgnX+vRG5T5dGRNLqk3daYlJM4J6xIeJyPbqE9haRxi2cc9
m2Ikl5UUvtTOnTln6fQb8v6fJumhmC3opxeVOvpEWTgvZfSUeMH/mIvvl0d7wVL4awj+/rTFJa1D
2eqauK1dGKKkwawNCXZgZnP5Nthyue46EyB/F3y63Oz5Sf672cWB7EiUOMuOSa7MFDcC9P9U9PvL
zk39a/D904NjXtZ/N7U4ohAwJq3f0tQ4kB3BZSXIvl3uzLUWFidH2GIV4dS00I/fauupaa8cTecH
Cwkqg15oyAYdL1OYELzYLQ7ZVvkgxp+txeoIjJXj/7zcj7PbAeY4Ij7ovejqYjtElnCGrKGdKiWJ
2e1I5srT4+U2/jDaTjaDTTRvzPQYTVns78YIIJFnrDjMeDjhQHjjzR1G9kGd5I1IqEHa/ooy0wpQ
jBuZt9ifkRAgEWlpzwOpRXIDv1Uj+hD17cquy3jGVX7uANdgGFQ3lLj4ozYVrMTv9lJq3GXD5ziB
rZXmLhVGYGbhBylFFKZNtghD7HBKC0TvytSQWvzLhfVTrn5JOr9vlTdSKd8opApJ9dvUIg3eVzre
yxOYr1+N/hkH76k+CIMsmp5scKU5dDzDcovdXbFrJAinUe4GEzrSKGGvpvLgD1ipI9Dmkz6rp+dK
Um60Lt4D5tqLfleWJJia9EHNX+WbSCl+RLX129C7Z9OYHsmIfhLWTqgPfTR8bFPrd9w6lBZBd+AI
5MfyI6hLqgnhrWDgmpAsbsFbJUTVuXUAf8kkCK2N2XtYBa2k/ludGKAhtJ3RGzsShOiGJ+skeECO
essS8TKRPCSNepdUv1pCiGlvfRTVzwRZOe7GuQt9bri+MmHTAJzze27+DKZvrf5SJw6X03cDuT5/
IKk9tht9cDYJXhFTWW9AcW+Fg444fOm+ie+nwb5th1l+4XNfVS5VON4l4I/sFblCoMrxfTziqSWK
u3m5SNGvKsrcQY53lh5+Yno2KELjFe2vZmeZoDDuxlD9ZbeDi8PiI4hN6rOyRb1USe6QALsv0LTD
i61/0LoeY4t+31rNbqge/RBnl/E2U5tNWUXbVu3XqmzeZmDJdInsvrmXM2PVz9cD+dMY/CZm42uY
JrjV1AC+JNbGDymLN2PIOS6to+rXwB+KMowL8nFj/xCOtDUDKkEAdCuhH6zgFqI3afXwEMffNS0m
OJNdxjwnp9mJe13+ExHgNBZL7R7i2Lomo6hGwSortW1GjUJ0DijgD0iob4hDnLHZNIR9ov0xl6wo
AzrqQ9G6vezJ8KunSlrHTfiJCrmLANNmKLMNeK8vVCK4/bDqAKgwJdmmACuJupOrwhPzW4fzWL13
wm5TpaprFOlDbenfEzn+FunTh9wsHoqp/9T09l1GKCvr5C2DG6hnVP3CnWh/trqzQuz+WZNSHuuf
u4rYJSzXQfFDjK89VnsyCGgdJ3A09giERmxbGlI3+ZbH7DrlqR16bYRzQPxL8fWVJrgPFQVJFkTD
Be/uYKf3JuNQ7hQqD5TmHwYomUpSoJ6/NpGSioGtpOF0V6Z4HajiNquolKvl/RDk30r+tlZVt3bx
oYDDAvY7VpDSCsSHIsGlHq8t/MJXCLG4YHVQ8HhODd4OVbbHjJwFabhJ+Q34uIc24DY0cUDs4VcE
5VqI+N62H3Ft2fqysZbQMO8Gn3q3um0kpOIJJmHqmEH6sc6MQ98DshlnafFhG9W5i3o+qu/+s6bX
e2zIN+isuhPU7jykdhltMW26c0YLMRGfEE1eGWVWAvNjWWbNwbGmlTRm+2kWNQEBNPcwscUjeYld
p37r+mAb548GMHImB6+vpsg9sD6HMM++2bX0MRL1zdD4sFIodwSIbEl3EtLqiPFj3fctJt8BrHBl
cFyLsSYh36/ZY6IsXIWGlLJ09aw/6H7q1o2+1/z2MEQOW7hz9dYBYhysksLZ2rJHoLnRKgDVJuaD
EkXBLN4H0gaE6B2osy305Z2fWLdhHbw4HFBSIu4y9bc8AMmXvdChMNaFVCfRTQ9AuAcfLbV70Kpv
hhp8qtvh0HX3pd1sgPBvQQyt8F53ayT15fyQz8KUabLTOO76eHgAOvxc+zkeJOFtbXYfFCu7n5Jk
3xowAzA+ULG/ixrUzrr95VvwjVt7dAnyqJ21AlBFQFgc0bPjKx1TKWAg1DhcIypuYsAaJgqMBgVN
/EEAs6RulvMkVJF+GPUV2PENAn9b3Q5vk06+RxKNOgVm3eFz0ltXPu0kIFx82eJ6tlDtSgnIavAD
AHtr/4OMf5AaTyujeQbJ5TpN5grxD6lz5AWOx2MRemhgLuoR1oGLc+va0Z9FG+90kLKXh/0tG3sy
7NBTOJjBikNnOx720GpmZnlC5xCqwednb0hE263wWhlTPcnaUGLYKn3/YQ4AYrxeR1yMAGzfUnf6
EjAVqUaBqsIjJFlb7a0KiMugejO/0cMeuyTWld7qn/VK49EI6sUYNxp/ayX/MkKDXWMeevNZfBLR
EwT21QArI2nwJ1S23V7jSdhBMvHrtQFlXi6SraJ/Kf2tphOdzD7SpQ7KBFR6aOxAVD6QEfWw2HVt
7TVKAi+UGm/ec6bSPQN3+QIkegM/0EvBYyDFee93uesE/XNoKlssOD82pfqtz8a1FT6aAUhPAEJu
Nk6PjUQiuWv3+eg/j735JaVGNPE0kdV6J1HqArixKq34N7BiGCPokSDBJ4pk02QEGlwkWsyGDq+J
MSxlKP4skL9nbskW5Qj065E0MMvyQeZMDOtHXXLnNI492XcdYzw9tzdtU4BtePSdK5HxSf4IRuKf
ZBSyBrDQ5sj53UOxqezBABFUu4Bhm6h1y0P4EFEoFMDn3pbof0Oa8anI+Oc4ofiWE/s723gf/UTn
rPgtln/qKCn5/0cWcraPvpaFfPyeFtn/+79H2cv59/5kIcFU/ktBpRdGM3T7dzlIxTD+BadUQ/+Q
txLZYk7bv1KQkkHRypJRoptzyJjOM/N/pSAlhfQkyQZ+xHkB4QOh0UXO8VIOcrGCUSkhCcqbx7Zm
WWvyG4uXdp3jaT9aWeRlra7eNKWcuSYQVBJIZrAxGr+7URqkJahR+dvUmoxtIqLBTeICB3SzbXek
N50rD8u3t9bf5+Gfb7JRJuMkpGRHX4/XNQ58g9DRwPYANFtffL1QdLwfh/RJK1L/tR9TxBxBed4b
+oCzHlqwwUdkLEN5BcQKVG/OKbYrAYg84cKV41OkR1WwGoc4LIBL5v2VXfhG7F9+LjopbEbkWE4V
uzUAsGaijpGXygJDngJ49lPdFRXG2JguevYYljZJ2hKrM1ABn4bRKIK1Fpg/DOxQHwDKqZ+70h6e
YCZO+CsXaf2akprbSYPpfxwBcv9W/S76aejh9HkEbvYI4ekTrkXS87u1eyZrepww+DPss2kIa9RB
hm6pVaWEAIwBTUSeqfbxwQ6wzCJoVtzLrRw/599aYdHCYgD8avHPIi0BadeOKjGw4EBObzpdgU8w
VNUtUurX1J7ncGUxMQ6VXR1VTuqvjjX//N352CWRU9omHZKi9nfaIb8qeDc0EsjE2jE+//N+IemB
cBkRFNLci0u8rwwc/EI98sLS0u7kVIhtnsf2vZI1wxWpxjMT5SAaRWEafxX0jxb7g8JvlE0g/7w4
DyO3n+l+01hdU8Y62wonAwVwlJbQCzwevTHDjXkw5dhLgyx2+RP1drBBR18ettNWKKDOBxDCGWj0
YDtzNEeqAjtumJTYQwcSTDOwJReLLnVzuZVF0XRedWBsLDKd/DXoHi7FtMWgR5hiJSwFUDubXM3C
vcSZtsIUbWUFGQNYqerKGm14iJgwrTT0Ea5Q0udg8Xg1IvSizDJHswggiazjnsYGvlVmB42sD9Xf
gFPrHSAfqithgP7tFIETmt3ABMDnKzvuzBDbCC9y3zDE6MbOP3+3DQCR+UhJ2rFX522wgSPZ8uSp
yisTebrZEOyjSkFVlWAEyMOiFWGr/C+KPbnCSc/ojO/qmL9Iab6pguEKr/rcUHJhkvumcKdRhD9u
C3eEcGz0MvYEOK1t3Qkcg3OyHZVdhhu8x6q7SYdxlGbmNcb/mbvJmIuDSE5wTL7ZJB0NZhe2Nvjq
JvXs4VvSdPeAvbc96Q87lg/U857iFHP6ABGY3N84lrzNpsdwRFpwNpkd4XEm5LLbX5dX9+kEg0SA
Q08wAdWccvPxcJhdFapGMYWeg1LKM0bezidwuvXucitvyInjBWxa3ApIlqDUfCo2hYerakPtiecb
LYHW5yTrvjfFvnfADTZhaO2tQYq/mnVbbNFIc/Zg/hoX1/Nreqmn04/xyqwlynKb6fzLo1bRa9vv
4tgLSZ3uy1IDSSPkYZtmcrj25Vzn/TpF1E7rcH15DE4XOS2j2kLvZ3E0ezHSEAwpjgwsvAGDPWh9
5HygOXRbJ3OMD9D+5CtjfvzsnY8tABbEFohTMewoWB/PrKogUGkE9BQET/Q0wSaA4j5IpVjhk2dI
K11Frh/N5yo7SGkEtt0PpitdPjftxKLI/6hc9rifLG7RcgT9o4ss9qxScW41wcvNJGZZlW2jcmYl
+YFko3iMccwjjWaaa7uLxrUBBvRKXPgGzThegLPSO1e5Zszn51Ixoi0VrF3GTHhRJLgswqKc7UDB
OrZbCBHQomIpS9s1yNLgFizo1hw7u1qB1yvIYMD+adZVJnUeuSDoAYWfYamatzDcV0WA3MUe7S8T
GapGi0D/C9++wzRa/YqhcQhkK3DsFURg8cXq9OETxvA2WG21Hl/lYYp+VzaG2j1kVrjNkM5/l9C6
zX98wBITsyDm/7PZl5JhkSMCPQuTxiukTl03KaFmowAWCI2JamQVaY+X1/ppoMbVD3YOLejZ9UZd
vAw0q7MhIA+83+uq3CPzahDEgiCIC/mfVdHnZU5THFxIFCFbyvweL3OlLSsMHpXGi7iKb6QEpJAV
y+Y/vgfnWEaeLylHI8Jd3IPViLr18JaQkDXWylC+SHrS/VcaIYNGbY83B7H0cVegaYYm+g/kbmBl
uOkUqKvRmaLN5bk5PfEphyPtacyCLZxHi1ZGqSqhDQlSLYGabgGL/0hC7dqNfq4RIhaFGB1FsxN1
fntEubApo9ZL1bbZIlXx2mGkfmVVz/HdYk9rxH28QgmceXssYlnB7e4Ia2y9GMz1bPgNaNuR0wPP
z2A7TVq2Rnrh2gVyrmfz4xocD3OEgNrxJJlWhfjgqNGoDOwhMboWxC/GyJcn6cwGIuanosgOMiDy
LFZ1liu14Qx17SVRN66dKpY2EgPAK9W45qly5hlPHXZGs/LY0TSW33GPtKyxOw06nRcXI3UePGW3
qGAobtla/r2vCudO1cNhjWtGRfVPRZk1qLTHtCrirdlZw2e1F9o/Uvd829QmgRLvYpB26NAugjTT
6FCzD3Ph5dPk7KzAevUlW9teHmPlzCDzfphtMLmgVO1NdP9dcCtKPUjl2hBeUsTBszTWCYWZQAfK
lNT9Liyg8aBpgnSx3sFHAnbbj9kaBokBA4TSQwwkphGNO9r5CzKnVM4qp8jyK1957iNhiYAonifo
xEwDD2pyAgBoPeHMwjgTVIwAU+W1bjfjlZPh3EogUvi7rcVKsKxSzUgftJ6CDI9rwC36oIcSOUJk
DQ7yoIdu0SnGXWk40gdLRhAnIz2xThM/3sdKMKytKbSudH+BF31bCrOuvmqzG94O++PVmYsx9EfF
6L2yQIY9ziBbaXVpwcTyu/6nqUQGtfYpb2B3Ib5suo6e1x4ZoFJeN50QqBSQO242ox0i4B5aIeWf
EAgqzlpOK6w1ZDtKOJXZNm6IkkWPjXhKTZ0MSemZBaolV0KiBbz6T3+IAU3d5iU331vH/bHzaUA4
2mm9qNKaLW7ZMSRVTQFABz3CylBVysz4NbZIPvlN09344gb5CjFL4MSpWW/HPA3ciSLvpi7xmtJG
lbRRmqpkVtXuV59T40ATDeRLQ08jw/gNW1H3bL0L3CKK1bscIcZDH/fOzkaIZdOHTXOQVGhwCJ6g
gwfq48qtdrqAOS51Hhn4BnCnLR93pWy1PJ/l3pOlRlqHwI1fTLMuAKBp/0ztbB5bxI0ZUyT0eWIR
EByPbTW0nW5OVu9J9ajtwiZ9reBz7C8fG6cXAI1Y5Ibe/rWW7jaSVomao2nwyLH1m0IKrTW5vWse
OnNkfHy3kekiAcrRBAqMTO5xV/CnxjtHMQevi5vXSNg3sUXRBG2rVSeoxVzu0rkpmhH/PM4Qfic/
fNyY3+tGkhX+gGBEna4gUY9ulsB2K6Xqmm3Pwsnkzxxx25DxnFvTnEVbIDxjfzSS0asDo1w7gR0d
KsSNXZV6/KbLperGGZPmuxKZqlgzfeat3dvgnIymaCi995kjICfVmkPiI8jUnbCS/nesQc67Mihn
5hk+OhqHPBf59eXbpW8A4Mpcwp42opkh4zu/NmsYe5eH/swTiZwAb2OcQOfMzjKnWWWqZGUK4zFN
cRmhzZGgw6EkOrCu3qwRZK0tud7D6UVbSG8a5Tvs8CBwYTI2j34LH+TKJXBm4ZGPw6aSVBOX7zJB
aAQBTMmonLx+ipTvk4SpCJs69nKrbjbpgKDylQGYJ3yx0o8aXKx0gKlSlVU0KKD7fRgnJ91BEIjW
aWoGNyNIhVXflv6XXB7lR5GmmtsNwz8r1r4tSoIsclz6TAIiEXW8AcLAwkcwGyavstRqN8FRhO4r
iU2uBfqV/p7Za0RZc9zKCwl/pMX6byc4mlHWT55vArzuncpeay2qoHrfXENCzgSl06Fli2H1zfuf
PMBxt5C9ogzUGxMJJ1vbdaqtobqnB7dJUtt7Kex0kg/4WoXR2G4nB9hPp9XROjak8smvlfjKUj9N
SKAOiXMBVjnqbLymHX+NVNZ2Pibt5I2cDqtG6YzPiJ7E8Gzy5gZlkwbvHDFuGb2fdd1JV0LKc+OO
vAe0LAxQ2NXzun8X7CltYogYEI6HWtgXEQDYGLLiudHiawDyt9h8uaDft7QYdeQCYbb06Ctk5pje
Ay5zFFdRG6QiHUWID5NuIpqT+mmLlLTWKF4X1CpZiDIzd5OwwYRoJOCeAoHy1mqUDbUDuViLDYl7
p3ClXK1/2lEHvM5KkQS7Y4fiz6DIdnyXVwX6lFUZBtWVQ+H01H4jLKFPjRwq54KxWLWAuoZcMSTN
q+2kctFyk3az4oQX6ohJwQkrR2fjyFBGVtqgFh8dioEvY1LI+CVWtp+AlzGmnRU5qHMkkPS5yXrp
MZE65fnyabI8tMFAYAWqod1qYj4GQeB4lqMI8uUUF40HscwABaNNkIWba6rWp61YpAIwOECCiPK5
tTiyejNLNCR1Wk83RbSvtTF3TXvsvl7uy/IkJm3GC1OHgMJ20ZDqO+5L7pRd2Td17w29GO8C3rOr
EgL4ZynKrcMIZO3xcntvVYT3CxfkKkHTLNNPHUrj0DhusEwVrFObVPbQA7V+ioTAflUpViABXO26
YJ3GFqn/YvY4WfN3qALRFg0AYUTw/6vREnSi6yao0WPrwujFqtpGQTAvdxCzUBolRS5qpmzM77ps
bYnQ/KBkEST1sjLhgfPbiJlqEtqqZt42P+paCe6btgQ11Us47RahIbdoPAFmX5u5T2ItUuoG4SH0
SXT05xDEW5VqMmtu1kZHSRo9y03Y61ij4eAC7lwAWCk2KIyU95Fk1wkCoEP58/IQvlmdHg+hrc8G
RDCD8IPjZXk8hG2ryEmeN63nREpIThMLjL2DHtaDXqH/pUmfjWQav064kx3sHEkVGYXyYkO5Ii7W
mR47N3Ixlb9ylFSiVTKBy9tkcYRxY50U0svYWUqDRpcl34QztugOS6npEPlz+RpAi/gRhnaJwieo
5z3Ty8xkvRN6cm3WT2GKQMY6SG1z3U51Iq/iVpTafRvDVF75yCTeZK2AlAFTQSYROWKBugLhGVTb
Vuv057YNYNoFTSztssQIbHRC0rzCG1Xt78Op0gAhIlT3DG4P2H9RkyRZz2CxZN3kbVuuers1PlIA
RKPHwIXwZjQEikmq709buOA5oDlnRIRHF1Y93Uo9Ysg3aqeLz2qSg3ft2qa110ENbO/WhpxzLwVT
97Eo7MlapYH8jRXWooYTtojw5KmP3fAImRIAkxX2KM9rSdHuDBUhOJZaUICZ64qnKEkqePc92ijr
zCmTYZsFuYFWil7usjwbw30bUQMA6+rXz6rOEwYuS4i7QjZpX3xTQcuBs7m2d5cX0PJkIdoEy+WQ
/OO5BAJucX41Yxapbam2nox07VbBSGWLaZzm/uNWSJhRl4VgD1dtaZ5SppmhohVJDK7b8G+0BExp
gufM5VZOCqd0hmZMOjSjAiHiHG8GvxBZ60vtCGKrwQ3ZFNM2Ifu4jrWp343W8N0oFNSWRg2MeMtL
G8O15spjbX5NL/bjDEecK5ezTvRSQhlkrI/Yqd9SOFWUTQ6Ao+6acEWCOF+nKCDuK2S5IDq/Xun6
fMeftIuYCQGWBmt7GXkVorM0ya4oGDQYMUNDkZqXjGEQq15ynN85UmO/HYKQZB1bk/lQmgrcK3Jd
nilJ+hrdrmcl73O0S4gNt6My1mJl9wGuFwLNiiu1kbPfSkGKc4s3IPiK42lq8g5Qeqt33tB1VLRz
VYZNG6dbLJ/k/VA6greX9c8s1IhGWRs26fr5voYLvMQtIgQ22G1qdl6Los66l2NedSRv15fnYRly
0gpZRPiYJjR+lUD4uGu5UgirkqXe620p2svdBEDbjqYOTBDh1FeBRh0OUGMV/hbI+VVrv/LHaxmf
M8PLHqPgCBgJBfFl/iPu2rROR4mXfG9PewUp0V0wqtFHI+8OTlr7T5mw1KfL/T7J5M0dJ9AlxU+t
AkuKRSYPW03T7wJl9CLZgSgiVsRvDzwcn1Qq+GMlr7n7vnepvgFN7ZWc6qkyAyHjzZXvOHOe8R1v
WEfelOyF4wkQVS04cwNeO4MYDnao6rfI2Ok3WMRZq0Ib8R1UQ9SNSqVEaUpBPcYYLWpFEqLELepT
Wa4qa2A6V3O/cyyz2KC8cVl489nEe3cxQCkOWEqR8GF21w5QH8LftkS2pYqjYt+onIqVIQDLdkHy
PY1N250KNGhETuh6eYTOrA52AeiOeaI4yRcD5BQ+vMf5uR30LfprQ95+QLNR3sjGUK0DrcDVRhrL
w+VG30AOi97PESWhMpn/eYscT4tppHGplSOPIdBAO9/sfNcsk2bXT5J/AB6WrxBzeKyUtN3q+H+s
6jhlMKgTwL4R9kfeV8gd57lC6T6p7vTYGFdw1sUtwCLJrdvJOnRYTf8cnag/aCFalgOEo43aKfpN
J+vPiPKFWw5k3gzMPBIwhQTy2If3M/UQSvI8I81ZI5EkWxRXRLKllJhiGzVq93rU5VcgUfMhcDIY
c1UYur2Nx8TibdPolh93qTJ5zVg3W7tD7sJB/HsTZui6xuqoX7mTli9R9ibOaBQ3TAWG/xt28/1L
tBKU5ZPWZ+mpbe8lJkqyqAqLbRzWxe7yRJ/ZfgSiZJsRtWChvx0T7x69UoCmVTslMhJ9irnvp1Df
dY507XV4rhXy2ZSVVYBlSJ4crybMipS4MDrZawyCWTXvrH0ns48u9+UkmzGPm8nFMYNhMeh4y6S9
60w+aUTsTah4fsr9Ckpmjvc04umPnZknX4Nh6F4MJwzFDdpu8IKCQcnWVWpYlSslulyt06KGrnL5
q871nVTwTOsHWWAvOdY4tUfARx3ZcxwbAAmaYOuIs/ZKKyfQIVw1qDkSwpCXQ3himaAqUP/SIq5m
L0FvCXE/Jxg3gZxFSDMi3/ysFXH4QvIWapofBJUXd1rL6yyJIAX0E9KmFA/1aI+uWv7DtMPmQRtS
OGQW6nvOWtcRMr5yrJ0OC9+Llx0aCJxr1K6Ol0TcOaTTRoPkhjxyraINuFHGTly53k93Lql4EHkA
2N/cuRYLjye+jXRwoXqWyeHRIm/CO0sTd1OThvu4n1AVuDzbZxskJzzf5GBIlvuJqy6YxmZSPdO3
ww1Kus0KAJOy7XlVrgc8cTaX23sLg47PJnr4rsF5nN+tebIDmOW1murl2rgKrCjeIE54E+nWHcni
yFX6wt53kvC3sdP7Liro+o5UDdoIbVF9IhOSb/AsGG+Kpvo+JBjXV1QqDrk5Se5gXJmM02ONT4X+
ClaPdAUeTsefmutGDLKFT20k5DG5XhEVBSy5RjErudLU2Wl415R23JRDxDMNFAg8R8/EhlIBuaVU
V1ZmP4YunMVrYeS51czuRmgDpIFMYvy4vUAf0TFTM9XTIj04BJFMrxA/v9Kr01DgbWczA5iIyeaS
kuGXYzH0icriMioTofTK8nIzidc6MYmL2qq1BUHmvFxeYacPJEc22D14+xGlAlA77louK52T2Ynm
iUkz1+iy/ZZLw36ixm3eNTLeEJRSp+9+hG3K5YbPzSHONigzzLBD4IzHDWsmXlWGEmveYJTRnlN7
3FB6nh70DC0GZ1Tb/0J7NgcSe3dOQy8zg21pGK0aDJonodIG71WK7i2nLtdZqI+QpLLiyqvqzHZg
ufDmQM4HZPcSAkW2OxqHNps8HjkEcfGo7uxWe0VrL7nS0pnVST0SdDIAJdpb5gl99E/7yKgnD+FD
eZeH1j3Y12sAujPdAQBsM1M0QqFqMV25Nuj27CXjtdhE74nJws2kUpvxizq40p8zK4MqDDhrng1U
JbXFbnOcDGH0UpqYKVv9IIZCu08SM3PTdlR2ZAHTK/vubHuzSICFe6hlnXRtNh+aBdK9OJ501+LB
9lKl7TdJs5KHCY38K4WIM2kRhyCGJYhKEOt+meMZkXUtjciUPbOU0cPvnfqjFmYI1/s+rhayEbqB
XSmrMrU71xB1ftP0iXTlBXBmOvkGiDtYsmMXd3JYK6IdM65wD7Hq0o0Qg6XaGGs7jQTrleE9szyJ
3HBf4FEwy9EsrjCkKoRpgrb1ukj1b8cB3neAHPiVc+ykQkGENJfveAs6wAAIx47PE6y47aybI47R
ssufaLRzIWuodhqoQ980chreyiLob1T8JNaaDr3X7IXkaqWp7gqzyA6pFr1i2ajs+7HM3Tzpw83l
A+/cXU6+Y+ZfzdiEkzDZrmN7bORM9kanhR5s9eGd0cfdPmqirwMUrh1AsOgmTbMXNcjzO2tEy6Ec
SAHnZWy8SCNocVHbQCg6sOFVbyAekNf1RuQJWaUrgc659cGsoXyIHymVw8Xz2M4rlPxVQ/YsYcOS
xID+U2fp8/Pcv0YdOnMDadQoSdPN1Bc8DY4nTkUPxkyNQPGgvVD/puxwP9Rp/iDMuAEK7CgzX0vm
hlDFr8szcq6T3Aio7xgILOOEfNxyH6lNGHeTArEDJaMwmr41Rm/s01jptpdbOqnyz6uTa3YuDahA
z+XFmWb7YsK6oVG9yS4fCooAOyXIxA+uhvwx1VJzRY6ogfueKt+UoVA/G0067jUrunL2nAkxOOd4
6so4zXK4Lno8hFFUTHWneoFao9s06Q95byP4TqZkM8U2kKNAebzc9bfjcxHCUlXnykA0zeAqnL/p
XQhbIu6YDL6heUgE1zPPIkzv9AFq1YrCZZog9J7cIKEMz80ukk5F6aQ2LLQH0hwjGnNMvLwyflNZ
rMONSj1l64yy82I6kvlDItCU3NAKEJGyoxIgVGsl+e847ocesaumTNbIC+HHU0toYG9tS8IHzK4c
9YvSZuPDaAz9bhqFZN7rRhPeWNWsisIyr9AYyLJbP+lNirEozQvqE0bZbKLCxzqvlPruFkpSR6Vq
akY4aHKYZptRCaZyZShSNa6HUDHRwKZqdq9YowKEgYdSAfwZWcO1abTNsE5Hf5aBZansDOvf2Duz
5ciRLD2/SltdSReYwb7IpnUBIDYGtyBzY97AmJlM7PuOp9cHVs10BoJGKEcjycak7rbqrmYxHYC7
Hz9+zr/oGGQJWfYddUwdpXTSrbta1gGpiWWByQA1w9wpGzP/rAi9KLtYGZhY+AVF97mYwhRNKSX6
4WlVXhya1tfmal9lFXbqF7MIk5WjLeJ5/hqo/K1FDVgIebG5cgKddBFyJ3pQGMPUyj3InDtjKqRr
/N2mjxjrtj/VUeyvGoiLrkG77ykTPWEABF/Ut9KUJ/v319gbRwwXIRBmHN8SzJ7F7upn33LZ6xVK
rJl/oIUI+9Aw/d1vjzJvYRnNP+7isrw4yDKjlr1I8JT7pAzNrSfr8QZi9fNvDjJrc0qAgUR0Y3Vq
t+e7ZdBldEuaRr8Pm77clKpuuRNu1ytn8kXkYxQDP4KZPifDRll0elspUAfRk4z7Ab8GG0snlDi5
5OxLQ10LfRfhnT4WO3/mJJN2k0Gev1DfxyoqJ7FwnxuRghZ78RCLY2MncSZcYVrUuKIVDK6p5mvI
qjcGngGBXDAIvdBSFxmrFk2TlGOhca/TjT4ZVdE7SZm2m3BKf5gi4gVRPDUumktrq/HPMsBZyAP5
ziWYu6KIJTXx9vydS4CneAaE8cmsDS6pVHWCbY3T2k1bC+Hk0v8S6A1LVXdDGzDaa7VWbIpwAnec
QjJVfZHChY4N2p2KsND3NI+MTyFS2HcdGqiqY3l1nn+gsBIicRSPmbeV/F6vt6Q/+QaPvNTj8hiU
NSJ7MqIOdT3kV6Uuy6VtFABuXMKrcRdLRtPaVqvnpYN4FBaNFR6X+2oq/AKZjmm4tzTLDxGQTMKT
LljdKUnZgM6IGd69VKbWLZo6yXOUS1h6m7WFFkqCcdp9LOjx5ygYpQ5Vsr5/0aupnRDCqeUXyfAG
tFb6MrWb3sI/XlXrG6JoJO1qqRw/N1rvK/g9KKm/rWttFhKM6gFVfU35kVa++DOH9sutNKoRPZnB
pBZKsCFc50AL5MOohUixwjKtX+I0OQhEJsK/78HiURoWw16I4x5zDEt9bLQJbX4/TPR92U86/gb6
aEyb1sI91EjBJ9h1oI2BWzVK+6MLBq1ywr5DPK6TlW6LMlpWb6iZh3tJSGQfXcuWYopZ0rI3Mirp
Xo4+C456X1sliT+ns9gtc5NbwutbRVdU99R7CoXRZ9Usa3RfvEBD8akL6i+NWmMqaZFv3ZvtFG1V
q/APJc59T7ikKGA/i1a5DTQYLxjwJZgADHFW+yvB4SJJmFcvVQi6RswxdYHz1dvjn2WQGoQnsQ58
JD1EYSOFde62atFs6gJVqgI7xpWE87K6SwcEgd05S8KsGBHc81FFoVQzvTXjkxDRiNP6svgEY3B0
SkEo9vLYRzsTy6EdnkLabLoo7xWauRPGcEej1sPfvYLCg+bKQiGGDi4M8Dl+/pKzRDrTa8VeeuI5
gg1Oo4obDb1q1xhFQejyrJWj5fJOSC6t0aekCcGYcB/OB2yTBAcQzF5OUhS3tmII0y6K4ZnHeVrf
TZ05HsUYy4C6SKVdiKvTg4Qm/9PvHj3UK1Su9swDR/qFMrOJK4OZRfLJ8D3cfnEoO+pyOq5M9Bzv
z2OjPitakC3MxG26E+dvKrcYXqAvreJYGe8EdcDSKJAlN8khggZycGtiqYQKntVt+hGbofdf8fLc
Y3COO0qqcF4wLj8fnIAmG2DV1HtNrfwbQ8U0NskQavLQFHh/pMvTR6cMSbIAjOp1Us9H0gJc7cQq
5jVreCIB3ZAxG6Mdlilwfjssh0q5VYjTuvWbVPFZ2IO0g4rQTBnnxnE+cDYGoEvDWr2vZKtydMGo
n/2hVLdWb41Xsd73Ljo4+QYzKWFtEc+5yXJqZx0LilAEEMzQzoeu5RFP0jLV7r10/DTGjf7BaPUI
UKkWXEmzQldejgdiTuDqam7dDlJ0sPRk1wjBt9//+BQ3uNgRvoyLjp5e6HpitZp2jwZJe6dN3Kft
oqvkvZgIT3x8CKiQSlIygHj6+P7Qby1vypozHZHyDhCb82/AmRkVaahoQAOnyTHbML0OjcE/pGPS
3+WVeYyKBLZxRGT1uaW8P/gbYYRyKkwZenF03QEPno+uBBm+fQPZYxfmyINkYbHvfKwq8C02vxr4
mtiBWuNPzGOVJwA7yQYP3Oru/ae4qKexAn99iMUysDyj7aYs0GmSdKIzYBCwxRTaQ08QsQlo9uHm
/fFej4bzdYeGvg7REIY5ydgSSzLAJOhxV9TvKzEVgJxFSfxF0aP0WeOgeNAKIKtOI5qJ7zRFo3wh
n5Aw0WlizFFCeZy9RQIPQ2kfveRk2/Y1Eoc6eNUvJBTA5fCn0Ru7BMFaYCxYx3vSVw0QBTciuBIY
Q37BoEYWYI7F7T6RpL7GQqcXvg8VOc/7b/rGIUkWTdcYtiNDA9Q8n98yH0jFKlO/Hwfa4/hSCwer
rqzbKPXaLXhhWE0jzoMAFrAkifUjii2tXeDKs61xxFzrSl5ONE9DZj/XaUXI9IvVVst53/V5qd8D
lKtOWWa9sMH7vRGk5rHHVc5+/+0vbnkyw7GyqeBzNHN/OX/5EIxgGWqDfi9JoXKt5ViUBWEXHN4f
ZSFkBzKJYbgezXIbdHUhrZ8Po834bIKXca+WgvYNMDw3+zE4SaFs3ck5SqO+0AhflFGoP3T4I91g
yHhsIkv4AV2MlFpOfW3jyzhRuaKcevcWTvWumChx6GRSN65gF+a9tFz6MgiOmQJL0FlmTUYihkVr
jvp9b/gTYEgfSUbAijZIujVp6csTjYo8xTIUSGasynKXxXrR62GhGPdxjwOdb1nSrjdG6+gPnmJL
XgxvP+8tt+pMcWWDXyakhkY6OudkcKMvCuYZvoVTZAT+SRqnYT92gn9oE78+tPg8OL4YpRsa39lK
LL0M5NSQSf9oLRPLwcicLwN/ynCLM7XghChEcsSmqbzixle4YSmr9jD1E8a/FnhTubcOIPwn9/1l
eLm35uHR9OMIp1qHUtdZBpqrjSaLOcN3pafvaSa1tFqwyW0FMM8gpdZopm+OR/INNIXYQjfkfLxY
TA1/TMzgFLVlvTP6pNojFyU5cSKgY4sPw8rnvdzMM9oGIozO8ayBOV+Mp3uKBEojPHW0WShxgGrI
sKhbCRmXuAluMdQ6IffM4BQYiOfDtKCZaUdL4UlGp/hxxC68tssA19sbfxRwA/aypPgAZxI4byw3
mPr5XY7FaAAOEAqQ70emrcpd39uKikRxM+nKSxr0vujqY53eRQoaaCuP/MZpxiOTvAAYJBDRNDl/
ZFPCcLRSiugUjIbgZmHA8Rmn8heM2oWdmAm+WzSmtC+kiqc1veIQK6UB8F4RHrlGmxsvjpS9bsbm
PpRaYzO26JxIXtGejDoLrxplHDewtu8RYIwtoPtKfWXUZr3XJb+4whZVcqMMAUhc3H5P9HsOrKT8
9A7xnwGRpC8Dq24hQJqbcXRKKQ40FYWnLgxVrt049eloN76/gS4jI6MpQH8RQSYLfl0Zv1zhKi2Y
tMb0o5OWIDYL1CpyZa1G/J+a8kri+8ZaZijQvojOzfflxSJLKKnjSWmGJ0wQ4s+5GKSOH9f1yp30
zVH4cNbM52LzL+4uXVwKfoXj8kmZSn8HgUNwGxUd5Pc/2xtxgLzxH6PMYfGXzyZgWDdpEaMECrbF
rYhjt2fhly2W0hYmzb8jzHENnDVjaYzRHVx8OnHoO8PsxOhkjJr6WLbF5HTjiF9yIFhXbR+s1eYu
jxIg6VgWKCbuSzTiFmE1qERTTTqIxzJgvy080gazbx17EZk0UEPC3x3DUv/9WE5JzRABwvOSVBTO
v6kxpj6e3F50mokye4TUsZUGSLcJgvB7rkRrt4A3Ti6ufsCrgdyrCgvhfLjA14RAbfr4FElCZhtK
dmwG4TEt1Z9yp5ysIbpWU+12KLPfFf1gg9Pe4Uovz5ZWYA4XA1Md0aSEmO61wNlD30BaNh27la/5
RoLGaTwLW3KxJiuQF0u0ybzaC0TqU8iYwOGARNV8zuDOiHYfE7bsKRG0A5aDOK83OlXPFiYnbrAd
okIhpmfo0fWq+IIT6n0wTX3uGN5Uaxuzj6YtAuRTayP5EK/Vt97YV/A62LVQ4GfNzkVUHzDznTyB
krDRp3Nvvyl3oR6Hu3iKdGeEpLmyj98IfySFM+meziYWQYtoAUMwGU0vopxWdU8hdfBDVHcvUGHW
NJ7eCEugzKGiz/ghhpxf/JeAUQ6elRadkZ58P4QmnUeq08jGsDLpb+xbc24Qz5orlG20Rbqgp6Ok
5q2anlD5ob0mCrrbQ1dzct2KNxmiTW6FSOnm/Vh4iSmYIS/gJLgRzKp0y4+YDhXJZutnp16qTAcw
Zbq1Uq08moAKdlWQ96d0UMHX5yizRYmlPRcovbvc/DUYVNR0u1Dot3i1ZrdVa5a36rRaOHxjmk2S
4rnzRbUWquD51+9bM/V9fcxOUdLGR1OcqKuLeEUXg9msTMEbE80sUxikQUWBconjaBoEnAyY+CcZ
ZSenygQknROks9//5hfsWYIItEpQBxwIr+nC+RuJRi+htBTnJ/hLKiBxRbvy8Ib7MpXd64amfUKf
9XqK/G5H5pNvi1gub1AfpdShaeW2mBoYPULxUhV5uAUwlW0qLxm22FyFB71LnuRIg9gtF9N3H1ad
kwhQzt5/h7e+FLgEOqJIzZGDLK4OQj8rQHZmTi4tSgTgWkf2IljjlbwiyM7vfiTrlslddabtgAA7
/1I+jD+AfVZxyho1ZjlGXbhDPB9pN6FNlcRtlSL8FsQwg91SbpRP0+gXht2rqvdMO0I6dYM8fPRk
v3jMJl3/5mVjXW8to4pOuSZ732HQyRkFxBllXUWNhB2y6aUrW+ytTzVXvueS86ss4vk7TFaplGEe
FydFzRN8Dhocpqc6tZ7en5FLPgyrim7grJcMKZKrx/k4vqUXw4CdwknxPMQU+k95Twsl7umA1VT1
643aSpuoRHx70mqnHfpD3Ys3+fR7WvSvOTDlZ5qhdFaokYrz9/glWiooCzChWXTSsWpyEJcbDpGm
dI4SWfXOmvqfY2ZsW6+pPipDlqygP974CqSnXOJN8Ig6ksOLzECKSzGCgZedKqUzoIxKwyclwGoB
HpG+i3C6i+1CwQxFE/Pgpkd1dFPonbmDoxo5elBpm0xV8hU9zjeOc8LXTBOEIwUMyFqcjNDjfOSF
qEcayuA/V3WMI68CcutpxPI8tYVSzrFOGU0fpTo1PEZlpexVBfKc3fqS6G1C/qlviSFxLxrCCEpJ
Uw4/8UmBrxplnkhzD3eetS7Ga852vvnwgaQSQlObjgJKLecTGXnpkEAm5U5Yq9WDUgb6R0oSVA59
ug9oRSEsmbvcOiwPXzyjPDAjxQ716VBw+hDRe6fUvDbellmrfss9UbppeLmtnA0V+2wQOkA5ehvB
/fMEfNFqYuFc1mtl4PqjHN93ggojxyiE+gnbeH4GLdDs0WbtcCvGfuTOHMPRdAul7IuNBA06dhsr
Gm+0lvTQpTg7wOfxTegCtZVlTucVgr5VSiC5m96sQ99pKyUp3EksDapsIJQOgt8G4pUwBfUuDgw5
xRvczE66VKlghKupwqLGRysRFIHgcvdzmsi4RcRoui96gBmTNunfsSrXS9tThepD28ht7Mhi0D+L
laHGDohPHGOKOs6+e16XPzXJpONXIpnZvjERX8FWwMPDYqBFnDiqgNO5PQ2DgKlQH+stxde8qByJ
+I44r2eANSnTTDs1sVbKFHb98UcM56h0RqumaxqhmqRjUY7ipN3WtflzVAsase/HHOsits1bbca0
UajVKVstFrYiqFoIL2Y66WUMbIh4gDhkmRcitoXYs0M4ngxyv3aysp1gJb34MQLcuu3kDM0/0CFS
fKQPOBR2nVfKizwM3getw+ebhkrkOxWeKOwOtA+xW0Gj92vRTV7jwJzrj9DsRfitTMFD2HKf27S+
Kj+FZhOk9jhVEMNVpcLob5SGozw0EyTcoCoZOpGV2ZxOfA4zefqUiwkbp+zKQnG9REzuJQS16CQ1
Y5xsIOwmnpNjB1Vs4qFIv2FP1MluLpuN7PbseMwjrLGHlpGY3OpwiFeexCYeD2o5+LMhW2l2O0vK
ld6uVJVCxZA0coVhBPJWRj2C3cqVztK2Zlt0ki3Akmjgqc+OZ0aQiZssH1MXmqqVOEopZTi6a8EP
r/DzEJCkHyROmkh6cAWfTyD3j5Tgpzg1/meUPKNHCUN681hWOnqBxcxOUJXZq5CmjLXp0wlMWp/E
I5Q2JZ2OMRzpbMMBqT6hX+sRLFvff/ZKH859L0OYrXojmD2jgJQ7glB6N0Gcxvmt38Ryjx2yJnY7
cwRrtp2qPH98f41d1GTp9s0gE6LHjOgRF5lGEHpRErZNfeojM3G0osB0XK5OtehXdqehSKol/bd6
UKyVsvMc3c6iH0VyCGX0qum2zMLQ59FvjMjBommsTkWcKE7eIp2c+zKii55a7ppulWH2xnvOTPW5
AC1CY1vileookwZT9Rgv8Y5tQn2q9RQTgG96xJp9x9rCWlJWfvtCSxbKO5JpUosDjrX4vLLuS+Yk
d/UpmFnQsyD8JtER4H9/Ei9yeBoaxgw/BaNEBWSZx9VTyvYU0+4klcZpaIPnRFSt616t5JXV8sZA
pD6zOgowadbN/PNfkg+vQQTHl9v2lCOA7XJpgZdJM2Mbl9VaGv/GUIDbkVkmAGLxt+xL9BJIBfLH
4ZQhMOwQE6YNdErzCG8tXnmry6Yn1epfx1pcdSMlB6PUDsOpj9ExakpagP6EeJgSy8hccBDu8K4w
PmkaJ3IRRJVNzT/fvD+Hl7EeFw50JFmkVEAQODr/tEacghkxjeEko6/n6rVuXWXjtKbNdYm45FW5
x86pMkuFgsL5MHoVxaVWCcNpkKV8J6R6d6zwx9pUaj8eAT6YTun30YOZABtKZvFhcGitK5Sa+bvl
BR7kVUObEhO3j+WDDGOEDm7Z9NzH1coe+lLbAOrI3RhzYff9T3sh00mTgHMUsTX24vz6i2+L4AtA
naQaTrWm7OLE/9qbZvhUlqVtet5OaQM3VvzdOJQHkA1HMNQfGlafXRiKcGNUowhxWN+//0xvLG8m
AFwjnU/KHsvrRNgqoTm11nBCkzPZIRPZ30U9gMZKppT0++FhVqziOowhPWW9xetbZdKNKlWPU6U1
ANHiyHyMegOZSAWVqPdf67L3QKlIp+mJ7wUcNLAri/UF5EkIfFU69QB2ufaJRiZuVVKuzO4sC1pf
2EeF4GCqSaabzvqFH0VBEq7DekAMN+KTyfZkaPl9yXnZ22PrqUefNDqaZVNhMjReqmwA/OnfJjih
d0nImetUQ/9zmPL4O4dNi2NhL0wHqL6cyMYADO1m8jBm/P31iygEFWeE/WZx0UUoBHbUKf6ojydN
yRWYIdhcBRSyHugklCu3rrfWCo3kP1FV1C0Xe1bo2k4YY2E8WWM3ulncJU6QYjHlj8GqgOtcYT0/
l6nCwZ2aO6VUy4zF/CH4lsuTzlhaExpO3pQF/H0dWfMM1XJFCG4gwwhuDIl+z3xc97KVr3zYeYTF
E+CaToRiCaH7sjxjEkvQBnLu8VQnIPwR+BJJzXxUTYWJ/4kg/FMi5hlt0yldO0cvkxIAIJDDNRT8
Zo3uRb5Ns27SgjaZThrXGexBU+So9L7kUoTN2DhIv78v6Q9DboaLDsx3KSiHzW/VGcYoniyIPEYo
lx+VVGkOQw/r/P1t+UbYh6U105pIurh1Kos8pMXCdiqSRDtNYD8+ehYghMjCF9UpS1hcdodc7yEX
AE5gYp2gR2pN1iC7fhGDQCpr49P7j3N51s0AeIq+zC/lwCWzMUOytsqlGRE8WE/A51SUc81yJcJe
TiaEIHBkVLjmgs1yJWeyFZalXGqnSg3ibd9VvLKsRgepwU8x7hpppQzxxkuZlES0OQtDJHCJbqAA
j9iGX6knEeUeu88ofVW51Wzf/3RvvBWnJcA0i1N87rWfx9e2qCsq5LV+yiotu4qhvexbXwl23B4G
gA2i+LtQLMLBXLgG/j5P1FJH26vLZBrVUT/RSpGclGx204o9hWk/sfZNieff++93ufuh+YDFojuD
wiX/ff5+aeaj/iAFxkmygCF58M9hvjTCwS8ps0lTVTtTZhq7SQh+vD/w6/ycxx1O41fsIbqyKjHw
fGQ9aBAMqfiy+GD1P1WVVNoXkmqjtcJHPnH9UNDvd8PaBF8vJtBvCqxIaemqG+QQxlsp0BLHipRv
NckhtoZBdjIRLd56jaHaoaFlK8v7FRu1fF5QzihaELFoii8OoDrGyGtoFeNUJkK20SEGOUZbR09e
jjab2KMQaXl96HLJGq/zOiu4E/vhRmoKwa0NvbAD+PZO3IMqev9DXu4D4B/AMeZ6BS2dJQ7E6/gc
mj/4D54M7H30G9mJEKVcOyUuDyrI5gQk5FYYA0eX8+kCT4bzMN3rB4F65MkqS4H799BaCM8UTf+c
D556MkqKBs5EN8XcRj4CQk4YSlKOvl/V47obG/ldwmkH5wqv7W8YTrXylYkl0j6LfGsXRBHYN9OD
hm0PRYhR8ejX5eSOmtWcxlLDO0zPuF7bohZVeMBqWvoJLfHpqOtZlSK+F1jwHoCcg08W1WljBFG8
jyyrS59APU2IWrQl5r+JoScbSjX5Z6uFtd9VQfzA6Zz+MPxQbfZoT2Ufy0q1gLcUofzgTYax5TKT
PotlHlSIc3hD6uq8zAvYAnGyiULTk6zEmHPVzYiqhNJXeNgWbeVteqmUDoBXoh9hIUUiB1sS+46Z
qlWJTp1eHOu2in6WpKTImMv+9LnMZf0uKts0Rjg+Vm5TGXXBnWHgcIPw99D5dtu1cNEqrwiSXdJn
nZMEic66KimvgvMamo2Mpfi14APSBn2u4u1bR3osrayHOQc63w2zDP8svgPIi7KZcr4cmhExVCNp
woeoQXPe0nvZVVKj+VKrAuItStdcVYagbPKSJteEaNxKinYZthj+tVpHX4tO5iJzCCf8Z1QP258s
Vr6kQwBNJYh1x+hDndKr0d7TLsFft0PD9P3dNv/BZ++NmCo5EkBxrjCoLS/eWw9xpGlBDTzQzKlu
htzo3CrQpauIYthW8yL/hpxfWNnil+mERmbO6c3WA5PAbfX8awsJ+5L9JD80bZpfexq11D4VBjel
534oyduOWh572wLDMZoEeFebcZxdQ88tV46n18Rl8f7gIlD0BdeJSMKy9NFUstTzLOrDFOgg6obW
1IRNJGv93WCO0q0UBVR7vVwsFFtX/RbQUqc9KTXeB5BFyw7VfNxCjx23o37bZZl6W1k98k1ZOom9
W5AooSxZYKPhdJaXbfvIrwECo89jo67X+hvApGrkqrlqHWJuNqSlExL7riRlBZpk1MQxUsbsnGpT
WKJP6BsNJ9j7K+AiI2ASCIX8BU8whHIWtwO9iaq+Is95sKjTgj6zUgeS5LQtqj7b4PsRuu+Pd7HU
5wraax2N9ip4jfl5fqkB+Wht4wgZKQ+1XsU3mBkp0I49M/lYivmHuBLlpzLvtSdcD+sVYsLFyTKP
jMLg3KfmhF42nypFqGtZGJWHvhpm22EhcQDdrJ1fbyxuuluUSObUdK68Lz5oaqVDLxel8hCOfn4V
WgnmmBp23GmcGBxlk4/enxzdSkzuV22Mv5iNGh5Qpl4Tdru49vG64BTgc4DBUWjQnn/opFDbKPRb
5QG+xPhB7LN8bxU0+YJG8D+9P6dvfdlfh1pkXeR2qaoSOR9Sk+LkUAipQ4bUb94f5SJGAyoCcgPy
FxsHKpXzU/yyckJDElFYavWHYFSkbSyG6QHEu4IX55jt26KQrnxZwVNLbKebMZaklVB5WeYD0ESt
G/wBWH++5yJlCNWeY1/31IdCHcxNZKa7MIgSW23KI2jcpy4Tb+upO+RqddcZ4dro8zc8j1Qgd0jd
uVRrOm31xTfuekMQmyzQHqZpmG7aWFJOqOgGN13cTG4VghOFZlu9xIqYfsWb/WOWh7NwbRWtJY7z
kbB4EPLcmSTGNFD0XxwZtdUak1GlwoNYcZGwJaOnk40oS3NX8bN7PcUO1i6zoVAcE2m7n73f7huC
LDTSvh6dqSlCCWtpK/r2/vK42HjqXJmE2cWxIoM7W85PHfuAx4GGneR29HeDqF2b/qjsDTVXcvxy
0vEK6d76XovBzpRRKlCPiLPn2lfCte2w3HqznfVcLeNYUckylwAxyajCQKfafMoKuQzcehSKeCMH
JPFWXMaZA0mGXoWG/sl0bRUCIPIiLRFu81Wr+WLyu547IMc+gl5rJcWdFDOZG2C9Gm6qCUUmW1Rr
nbBJ4RI50WzKrj0j6Q27ymNhXyWq9r2ERHBNZ6GvIIKG9ZPJWdra8F+K3kajvPumtpP62RKL8LrM
RXoLChcny8kz6H5OWs21s8iPh0+mMjZglKP0iFOghqhWlMk22VshuxVXGQHpkmIanGZKsog6C+1e
WxrScM2N6gIINV+oSBmgaIJuvVT/Ef0mk/qijB99Na7kwzCBubGbwEfZMezMWraJ9/FLF8vJB0+Q
ayp3U9w8yk2r7Mm/k2+hFKkgrCkWUzaMLD9wEOCliiHhtvNzZR3OceDXDcKzYiwCkgCCO3il5dUi
mbS8TiOeFVYuQpaxmTRO15XSLlXEdqfKQX4IpDzdyVEVP46zYCXgi86V+jh2qH+uKalIyw2Ldwtd
F6AnM6OE82+RbaGsG45VKciPAuYhiKTvKU5vJP1rYFLSqPXtrOGS68+pFN1qE18u7/bqEP9mgs1D
QKHAWxV1HLgiryIdvwRv5FW0VvNk8THJW93Rcdx0xGnUdx2Z91Vai6VdFEH/tUcTGuXOlZzjAqlE
gkv905p5cZzKRNDzo6NpG80z9NR4nOT7MLmppbucrqyptC76lO7so6YiyRtFD3pjYdz2ZYSopqiF
42s3KRlpZW7UTLIt+XOURTsxrVZOtouj5fX5AEv+9XxLB7TB7AchlhLjEWjsLt2Yh25j2sMmsE/v
r83lETqPgzoFjQxWJ/W8xXdQ+2LAL4jvENuygxSK09m9yxZa+d4XoXg5ziLJCxWv6Hqd9xEdya6d
wEUF0t1ENtiQP9fVP38f/pv/kt//ua/+NIX/nheorPj49r16xv/b3/73m/A7WXb+s/mX+df+8f//
y9nf3RUv2WNTvbw0N8/F8p88+0X+/L/Gd5+b57O/2WRN2Iyn9qUaH15qDrV/ta+f/8n/2R/+7eX1
T/kwFi9//+N7Dndl/tP8MM/++OtHhx9//2MWkPrnX//4v352+5zya4c6ea7/5uTf8/pv/+X48pKE
mf9fl7/+8lw3f//D0v8JhBDlMAvcJLfMuXndv/z1ExOUIKUFuiHwU1gOWV41wd//ECTpn2jp8zsg
XMDwzixpFKD+/JH8T6wgfgFJLVpw1Pf++NfHPJuvf8zf37I2vQeI0dR//+N1bf8SLsHCy1j9zILz
YHeBuS7CE1YEEXVcRd7pXWpr3THy92F1RHgtTQ9N5eo4ECBRlFG7V30EefdDs9eVIzJh9pgpcGmu
ssktE1QebRSzMDDqpr3YO4p+VZm4fmx0CmyqUxduWT920U4RdoK3r8DsGo5WXqfyDD5zAx3Ztasq
Oyj9tacf+mDjtY6WuHqzS4djgcdBvvUQyho/pBVYn5vgaHyqP6Q/UJD/OTyDnlFvR6DB0dOoHlJv
Dc0575b3vtDiRoFwD54WgYp+n7Cpv44vxuf8a/lV1h3ts/jSBbbxTSpc41v+Nf/avmSBHcf29G0A
XvgID8TbtuPLGIKLId7Zeetq+b6Pjm30XY+Bqpe7aLqpFWeMtmN+aGJkoVBpfUqEn6TQ2DcE9hDd
9+NKgHiV0HvnlczF5cRIilrxfCa9N74U1clM9qJ51ISPhQxv2b6dfgon80t7nX6YPsVPykZI7PiJ
q1rZOXg1WKWDACbk1+Kh9+wR5awK+pGt8Iu/bKm/1uqva3P1MRdJ9/+lx1RXFsiy+f+fYIGsRYUl
ZeX/vajwxpwjLUQqM8MAuPTMlb1fEqpUQktIT3VlF2alaSMfnmBrQUXe0914bNaYCGujLYL0/+Jo
y3xtPhNQE+XCSnEKDYVlPlSpU+6rHVrCraPvRgcDVCdyI5dN71gbQrwz8W/NCV2oia7vaivhiSz9
MuT++gDLdDVN4qnwUGbdqbt+g9gh3kEtKFO7TlCQsrUvo9NcA6NsVKf7YD4PPzzMZD5yJUHKn78K
DXhBO74qHuEElbAkp13F/fxbeJUODv7Qc0/6Y/rinxp6YrrjY+P7UbhVDLs5hh9FuJ4GHRib+8w+
Ef/6G7WwB8PGgamPwEzZbWQbmzi3KcrH9SZq7MZz9A/+dfMzSF3ho3ATPfS4rdOruPLv/afpuRiQ
z3Gy297tHnzV8RLn2rPb6+qTnjhFYl8bla1/kT7VPyA13I2f+6Pvpg+lDUcyfEC9gJ6UqNkflC1y
KX7pTImT4zYbOX2wnZ5oigYuUqzhz4Cf/iy+Z9+L71Vk9/78H6Ww9dsf4q3CsTtbifDAjlJ8pMoP
iDSJd6CLK3STsBrBCeOrfAzd2qT/ac9Vz8dm58F4BrBwBEe9pru6Ps2L+P7/p/k/4zSvRZOl4fh/
dDRZ9Fj+DGaz8CbqkzK15zm2/hKpy26QzGBM1F0h+y+9rKKdUYZ2Y9Q4c6GQ5giKunbbXhtycTj8
Rwy5vPP9+ZrwIilOAu8EXHD+mrEmx6WlZOoOYL8zuLXz4TOYy1unXakkrA60SIf/3QPJbx16+PZw
KaGgh1XL4iuGch7IZl1iWeF5nqOYeW9nBj5pwED2cjgM27oY/L1hQa9SUMTcCtTF7EqPNbuqRnMz
K3FiRjGmh1EJiqsAHxNHBbOOaGdQbvWRyFvdlgUtZt0kJEdenLle/GGQ1QSNt+Z3ef2vE/Tr6ywm
KKtjPaRQrO4sxUmdoMfsxZm4NU12iU4TNtqd42duErocZh36drb4ZcChrLzn4PA6m8qZMdxkz0lq
G2B3nbVD981t+uvzLebVTxMR0waebySzPyBQWBy8BHksJ3qs7swv+t7cy18K7gbmXf+tuxl21U24
0g9cm/KleNV/8inXFufb/+kpn1fc4hZIbvdvG2yJLM2DNBNlgTSvfC6RtYH89Vy3NiDBlR7n2tJa
9iz+dyyttXdVz8Pjv/tdl8Ce120+OxrIoALnfy2iVt0F/4O979puHMmy/ZX5AfSCN483IgAQNKIo
yuYLlkwK3nt8/exgzb2lQmqEW9PVU1WrczElpmiAMCeOP2en8Yymp+7jo0iPx4C05Onp7nxe8Upc
Nme5eR/vs2AngZmjRSG/z7QNbloPuYBE3PpusGm9l9KrPVQX2jqFguw1ZCSu4CrUJyWBbrcvr3Ly
/LxltuDaWx0vIo5+VZIHlegkJ1eA3iLWqlIvL/zyPyzMkr/UoxlVKA93C0QCbsD/fFSZnSwnvJZC
O6FVQUWvnmmOPkmnclsda5ECUNRAwdid4X3tWFgby8Uh/EEnQB+Nf9lY1gjmIm8/jOV/SjCfyu0P
BHPpLfbhPloYwBWZgWB6B83Y9G3zzYOQKVzVQjsCe1zrQrG6xotA5RBXjYgYpeq2bHzNRmYd01u0
a9CQ2hOyMGKQd0jraA0Sb5SIWspt0sN5SCuGAr0U5tJapsXaiblsxIcF+NNPzOqOLcIF/+yOLbvL
LU/oMqO50TurTyJQSJ7RwhVhFlN/o6pMeldomAD5lAn/NJUs2OW/nEpWF2HBV/+IRfjMgYi0YLTz
42V81g9lPUqcSPOA7DqXsW8F+VY6g3v4hi7J7NGJGfke2KRhDTOPT/TU2ArZnM9XiO6TiW12E33c
sM1dTDZfs0ikWH+iHXwYlLrwEadda6JnNQYlughtMwgaqp80Mjrhre52E+lZ2OOvZlvsmi0O8qN+
QLT7hDjRKz5ZUmEz4ei3jkLuBeet2ihPGuuotfFptQG8om3e+TBOTr59ukfl/7VuA6aKKBsPVZTU
ZLoHRxodNyaL3JYYFD92S9xrxEydcRc639EoyJ5pw0r7e71TgRV4ew3XlGBDd/5eHHymXrfku0Bd
L3ENu8cC6oTaTy1JcPmEmm8m+55C2tm0Jlt0g3TCF4jql8BtHADR4sPos0tfr7UDyfbXJjNszfYs
SCiDlhiHzlJiN05LRK+nBl5W8Qk0T6CR6+/zhwi31Jl2Y1xxd5nkit5D/N5uO+cBsHVbzOc1oa86
2z8N7OHKJA9wb9GH65uMugAm3eek8NClFcLYfcBbaKpPtO0WEUl8XNmm3PcmOoAxJtur8+mEVFWC
XEGi27vG5o9HtBEnu7fxCNwDp6M1a+yW7Tr6di+D9WcEXb9ZTN80fA9dxu2a5fuM9M7jriOH1EPy
M4OAYAN9POxir2aVDe/QMdzv8j2/WMlqJ/SGbf9YAZSBlAUZ6LSN97HXIZuVIvJDum1MgS92LcN9
GO+nrXLkt+Uj9KmPn3tADuORkLerJ831jyZ53rx35P5ePCHheSQiIdUerTWxxqXdMPHRfkq81tZJ
bxfeU8M6NrB5OzjGAcss0JF4AXEnMpFNTjcD5rdyErhq+IOm9evpXHYsLjskJ6KeUXU10tgpZooJ
HByvcCNyPIxsdvL9YLNrw0Vd9/ap8WxpiyE6k2NTtqL1rXGKZS3c/wqnWFufhaCv26pq0baArw8n
Kv9gHAf7gIaoCHB/k9jMLJLR7fO0p7bi4gzkRHSC6/12ez6tLM8601qo+T+Z1k+m9e/JtBa647/y
UK7xh4UD9l/JP9H68RNmjrAWEK14c9UfUv0FtfXnEL13IJtqVjPR5fKxsXundzq7s2dnxnN2Pzqj
g9gT5e9N2wpSsr18jkek+HtIpHSK59yTHMkxtzOTqcQ0R7ZDmtmJHdkxE+x+Y9z0m34jUJ1BoWEW
niNo1Bq6GBC5o0bt5PcdG6lO9h2ze1vb9vZzwCxm2lySoiWPN9jCeYIURX6aM+BV4BUyxGlgs0Nj
SKHVgJtexSQkd88KfS7xOjfxoTS43zNqXheQjjeJe32jshaKUU9uCrqXO5LsravqVXFnuoekzcn+
ev/wpMMpEJJNCvXhviAWmS9SG2L6bXevQVeAP8Mg0ADR6JecOvLG1+adD+j8DvGN9we8z5WKt7c3
REO3NLYTJ3BSN4PyqpLJ6ZzS5suClMy7ik2O7mSsdLlSgOInlrpfy23s58peL1T5CH3E8qAu4PnH
7nVYvY6a+OE7r0CU853c9YxHOPk2qtvBLr3cM93SG9lkK46I0KMMJ0oJLTyyAQzmBHboxPgrh389
s1F4jg1XmOGE2H7+WuUCfxTOjNiJ7IameB+fdgoa2fMmcxO8O26SA2xe4CKJx6yASiM6M1RQdALa
T49AJ8Y/9Si5tT04jTfbE4Om79sykZ3RRn0AtOkSOhgmg4eEUUW2j2no+JlsaG/MgMZd2R3NdpWt
HHVXckQ4glKvd0oGXBho4BrI3sTOFE5L5U1JaY58GjvckOpW9OYr5VTsK0/ety4N7YAhW5aiCgTD
kbb5JiIE6rldubmT2c7gtVftleiILN/iSocTQ8EVDbdArKMAkAAJc9UTCD80hSIJxZBG9z3+Tu2C
jbhij2gyoLUocDVYa7dYih38TlBAAclnm7aOHwMTgtLODw8cAxtjb+0jZ2MhcU6/nY6dQyIv8Cha
I7nhGvmssoqFw+onq/jbsgqUmn3NKpbGrt+pQoLiee4ca8AoGhupsWD4o+Ofxv8SDD7Okgwewd/R
HtF4AvxBYqI94QT6rkgnZEnkLHYyV6CvPQxWEK3tRWiP89jAHOjYbGcsAj0bOIQpTd0tyw/tYfD0
xxH0rBIffth5Ox2RdsBwKgI7d5B8zu0LnN6JIviPS6pHkVzJj+FNS9Ot5bVu6+LwOYqL7CsvvCo8
BPWpeTk54Hb21ywVrS1W1mkR0aj7GGWxQ626ClwC/ER3FJb8YaBcPHa29jo7PSshFmdHe0y9GVwJ
cJtMYZxP8oeOjFSddm7KkAQNjqnaKWvc2AmxbgH+jx5Cm8D2GVLw8RzYhRtsIzt1GrdypRfOexNw
1hz8NWaFG5759zJkp/DPRqcIwhcpdaw64HvgvdILv4K0iZ0K3w8Z9sbOqM8ELHi/y1z+qV8+2Xzn
nyjwCB3+O9imTrSVNpWLZ9wxsivauBnGHWFfUgdo8vidYGSJndmlgzFhjjmkACAkMALO9X0WYh6Z
i59D5vL5cM9FsI3ZvCn4eBz+jHFiJgU+xe98+TlyOcG/B2Z71W8ysFzOdg0oEAYcChG9TrwMOsMe
IIDQH1JinbRt46U38Y36WHhg35Ct7VVzK20HNjro4Od2FyVnhGXPlRmUEjCJdW6OXVBpSBNIuc6G
xAD/Ro8jt7jw6IK1V7MN7k65dJGxX8GG0+OIPRBxSny7pC2tqcjQUu1GoxICCgkLbeE6chIntEOb
oY80lBOBCRDvXHRVEAi149vTJnUDiLTJmViG91oHngSuUKgYa+9wUR263E+BjjYQAqievZmYRPem
U75rUCx8Gh7QWY9NRLtGbHcbsHOBrB8XSJo0d82b2I0YxLwPueZTKCUTzpaN7ilUw0oiJGPBC1RQ
9IdxNWq5ldfsm73hng8VRGUNMXYYIENlDLymCXuUHA2TbrBAjV2C7Pn5QuNBJD8ljkIDJELtNjvL
G8g9n6GJhcGQMXy26TaI50LkdjggGC2r7Y4VcG2VtnFCvQfubdkEoq8nxIDXYKZ3Gx9yHnrZBq5w
r/GUbbOXXPlRfdVfGza9BqDMhiV7c99vPNjVBZ25oY18cqhfGdnBlcMOs/Po9LZwwNZC8wxcZKld
C9vRTW36jr5w9P09pac3hNPp+e7qOSZ3dwN5g9bnY8Not4nv9Cu249qeRGZyw10sDbnld6nwnwL3
sqAeopUobvj2dm9tagY3CONkVtnDxroOsMMmVqqCPj2BtPiWaszEx2sH/iZ32BS7AhvDeSFfLR9b
U4EOJqTCIy4ErWePxCu49wZH2YabLXaSq+Po8QWq48SEaDlIyKcxhbIMcgB2OJjrbFfQM6nhFp7h
Slg4Zas/CnAN5S6mRa9kptEJC7On4Ya794htubZiZ8fg+F4gNT52fdB+jgfy2jAFzqgVvGphCw2G
ft24jLDistAu6S9L99IHi2Tp0lFLQJf2Y4M4ycVbV9nyxSbhB5ZrqPxQIIJysU/GR2578ANdXEH4
OMEG+MYO6s9uNUdiKpX2EhhsdxXsDPzdeqKtRCTYqJSfXZ0euJqq7UvnRSLdHbgYy48XTRVcjfMx
aKxO7iTbzq3A76C9nqa7zq3PaCV7aFyJgNvhc+CErrQDKumGc+YYHLiArOK8DpovfJsJzxLEA2aG
hX6QR/TEOsvnaN89SVfaIdkHnnbVPxTuSAR8y7K5ixSe1WsLtgHnhZwPA5aLXbgsJEPiJji3Onjh
L9cW8FewV0kNi0mFDguy2QSOiUPGd4k7GKFb7yR7pOH94OBTcOf2+M5w3VPdG3fgzG56Dmw+xnYD
hy2D4661ocHmdwFLoWPDL/0wPNRuxyronRH4W4LrgwpsgNCBvcQ4xBOE9gxqeq4phVpdgzyxT9jB
0G1eUhg1JZNPsONw/rkJFLuSB28oqBDuUq7d4rl3+E7XcLVy0clZM/eu8//BzQiRXyGRp4YzFtYp
CBE6gxsdJ/g4BVwxd1EXjatcHja6s4I3cbcqeBcWIwRVS/CPd1CrRXBYyx1gbpXvV8iFdIw9d9Ia
FzYWQHfHW6hBKfAb5obDNXGgjECqcEdra4/2DFvBgs2hEH6E+XG1wLAtmKkBViTFmqMF43X2ADbn
+TSDOYO9AiVkYG3c4IXhiYxRHsBocX1u7nSeSCg4OI6TcRFFl5XZCLik8TTsBC/EYb48nHTbuy21
vPxKRLJkft9vtQO2izvdSfgsnCDIbf+sIzgAUrrymenh50KKJtJVfxGo6Ib9kGAI3IjQrkym4IcL
1+TO94QbCOZddtdvxh0XzFAeHH4F9LjCFblSAaXEyVm04cbgjEP0Asu78RqUP0QEcggPvhsxmLbs
7GXHsF85IUdQCgY3hAkIpQNLkO1RNHos3U3k5JSm3zs4qk3sbodASIX9s1gEUm5dAG9UhL6BjrFA
fLXVm9DlVM0t5OqBrzakIowd0PotF0PCLf8sf9WkzYb/X/NiV77hkpNbg6ELMwrWID5NQXYrCuGq
jb3sYPDTxv5pY/9afCStmRMLdz0qTVG6OsAbF0P55YKjgZL3zNmkfFhLylw3XvhoPiQA/DRefhov
P42Xn8bLT+PlY/HvxwI97gH9ynRZRHYkIcsCi7NvpBrAJ+25BnTilSLAtXssEoT+R/dYN8IWoYKf
RthPI+ynEQa966cR9ucbYata9CJQ9U9p0cYKP16WaIhilWTWiEjJQNVL3KP0eOA83ytHHljlmWOI
PxI4KxDd1S4xxBK2qQG/8cxUW0YcQ4OvaYYfhvu3f/EaIU/PZK/fuV82od8Li4hvD/MW7m3US9qa
O8BtANgLOiLpsWAB0t+4Q4b7PH7xs+64fbyW97U600Ws4+8709Xw1yWS/sEy+jcNf6Hj5mcKDxon
8j5WaNu4TCEf6h5NfvqWEz+8dfDXcZ/b/f3b/URf4FRFU3ZyjxdKBm/6DmmCA34r3LXO/X3wQ3kz
e7mZybHCRxsKp/qtQI5IJdjmx/zYuOZ1+yBfK1fKYTypt6VdwqFdIXPEQLiqgWuJXF9fv6LlGbmG
VzMl13BFzdt5K3rISd3ObsU0uPo7p4B3NHQkWngTklkrdH9BNxsY16FD8O2ezNunlBin9/dzSM4I
A2CsAnuL2OkdMQAFc0gQ2ANSDL3naZuCs7vfwfG9BwIxfXuLKXI/EPmD9/++ZvcIbcAvqPEJI4UT
WSEdf+bv8Nmf7rEWlzXClQE0cfkETyo4vX0dmfzci/5hZxa2fRolVmImnYpcZf7YIeRDvw32yAry
aBDnFoU4Dz0JyM1Ibi+17C6Sl4m9J8h/2SOD5g41MjaQYhhwhQgP2/UIrjg5glexHSEwgbnE8Lne
vyHVZrqs2jtyX2L7fQ1Z6pJO+oNS/WEmC6V6BLK4NsqIB+jfykf/O9Ks3WFrnKNn/YTeaqfxGrhP
ORlDxjHndSpaBK3NhZkYB/OM4kAVoB4xr6YZX4pXHUE+JiAXO6aNjwovisJB+aTb/UD6p693QFn0
ubpUDyCh6v+djYWiDiA1tOv1cTbQTTlCnPY7D4Fm9BUdiAgLSHQAqtRd5mROaqMF/Tk5hwcALSNy
FyEixH3aPD/46zFdCuy+WsuFWg8kIFVJSh5bQYRKpYhEIRSiOO3eRB4Xj+chIYY0m0uuCW1Rxi/Z
BTKBpIfB2SJ3CRVTiGwiCthcgjLoC05jDBU5MYgRDQhhpgfEjKA15a72hBLVlcxj9AJa4Tf8/Q98
OUYLaiMSMH4eLTAxXh6kRdzgwFN+JoRseXSAx4dyJC4NdnDD05d6ROL8e8R+kI/WHnk2WnOX4pmH
t3mQ2Uf4mYfTeToTD3/zJHtO7xHNEH1369IOVKacgtva2lUqq9BVHo7naRMj/bpBBLNh0X6El+5Z
P872hqf8mLSEuEfgF7toInDaIO7XO5dwGpzQfMSpN17SkiyWIH9NPfJ8hd5WtiJUhByB4vfSHXZv
b779/n63/565N9d5QvKc4PyBR0UMv0KcwfO7xRpkqHHvOPd5c7nPfw/wfCNujUBBt+F/8ygQ95Uj
vAjnen2JJyNk+0+Sl7wokejUPPInBSSfEfGSg4B63Q1f3uFO2VSER88iEtIIrASMd7sFxziXdCIl
vRPJXcbu7s4Fy5zLDMETT29vOWrvOBf9+hx8riH+ejYvBZof6Egc86hXOgy0ukmPKuAoGTLN3N4t
eBaYW2OT5r38sHLTNWl5qRD7cNef0vJ/S1qu0sMiZf8PoYc1ZiwvnP1/3mlZY7uXzMAPhPuT7f61
2O5CQ/qLSfU1RUn+ExSlNaVTXihKfxWlc03tX7b6/euq/Qb3JvygqqJDKu8opkGPXnBHragCNB2B
qmeevvXI3DkW48Y75ufmIG2Q5M2+I5PCTsn35BBAk0PuAevukEZPoy3Ui022RW4PQbIPzLvXkWpu
g1wy9KxydWc+FPDExASJev0hueRV5JRXGYR3FjTvKKHhqXSByRSf6oqcUlh6KNZcUWVXp7ewz/5m
07vAtfywe+hvL0loPA3oNF6K8EFimFmTRWhzi2LZiea3HVJk1AeDPXLVnOfCjgzKOK1vYX7AAEk2
yU6/5IpWtDvwPNDY4WUiPbrXAHuGAAw15Xl7vHiAxUckWTnZwYLJz1OOOkTIecIlUnmogj1Fw3cX
aLCkkMigu5rkWJ39tSK3OrmFtvC3mpzyaeb3h51bnLtJTIJcRvthF24CjexO9/Br3D/CjkbunQgv
iOteq/C49PTinbx2r08lymUkCntkxZzgYusrGlockcpHJ6NUw0iOjrc9f72Hq9NcyMx/4TQ1vqJf
zXMh/4C4F+ldDVdNZfNc0uRqhpPGicC9Xrjz5cW7ksnz094NUD8abb0ruGzQnQbvHF+Q7IiPFRQ+
NO5WmOxvitt4qpNdy3t9o+/MTXYOgEGw+Xr1+Ii+GvFCOs6+ZRTmiBGjt62zg0Pv68tf4CK/uv7C
zG+BUFfIBrhHDYBoFANNNLl/4cVk0l6lIp5zZGBqG56hyTPRUyZtHGnH08a5BR86Ibtp0Fv8vUZV
PjwWw16hEpiDTxSa3sx2TZCcRvrB9m++HvjKulhL+3fURSGcsS7Z6QmlY6c1A/tzqfHr4VyiLpTV
GLZKhRvsWlQRz8gKRbcsWsC3BxeqQG45ZcywvV/gV3U84qKSLccLmvMCMBnyHf++X6PXzV1NngCZ
RWqCUaKgjXsIQ1jh25rcQBaiwOkMP947gLeQlve+srsKX4UvdncJTSaUsxCLISYBrjJh8I8Weazg
AObe4m8H/krPAOAE/s6LoPZPfPMEtybs681aO3fWgo3/9c/dEnLk9567NfJdMNzuDyffBdP9e5Lv
gl3/q8h3RTouoQx/l3RcY8AXT9YH9e0vw4Dlz1cFgSgDQEMcHge858PA80SQGk0fVPclRHlS4xZo
3ANn4wN4HT1DRbkDv2OopeBBqpXKBUnkDONHxvbrzRcB0nRu5UJQRtTXZrS6ilFRNKMWdrIPl85e
x8xWNjmS7Xk6v4ViqhHNppDnedZQCPWyq88BkLgrAqTDBsZMhZouzuHRU0PZ9Mx/Qkq6c3UlYh4y
e48xi941dyLCvzHJUJVTMIWeRfx38kaXlxrFcNhHjrgBOgsJUEWCIA13tMa2vElg/2RObGdIscab
qP6QoUDLTGQye+Z6dIU3vma26Lu5sjgLi2CqInSh9LEzzEAl9YRiGs7xdwVEzwS1kv8pgvUfvomX
ahpeW4NqY7xikMf/G8XiVdgjassVh8uIgvDagG8WvlnhZa418UocXo/Ir/atInjvl0d4zT+D/sEw
Cm9RAoYkfp7mXyKYgZChLSM4aBJUG9IR5V08yo6WW/xvpPujIgll4QYqBvpLgQVw1PCOnRPL/SV7
X9pKEFAj+tF8vWT/jXz6lZwW8ikLpKwrEpCTCCupIi8B8Sp6cwuUGK4aNiRnDn+B00hm5963bw8T
e1AoOteVUHqen9/QwQYyPCZvp/dtBKovaQhiyNja3q4SPtdwP5y6fyfC/7RtlGn+uosLoVrVft6X
GXbxos5zTwV/8E3j6lvs3Hq3qCFCLREKyC9Kf4T9vX15AU4zOb3f36P1wPfvJno/JbCHfY9reKin
3W/f399RS3je0HcB4Vi+uVuZ8PNMzyjRi1CiU6IOL3dR4MbjtfH2HNoTWeF5q7NbSPS/1+zWmdZC
1v9kWqtMa2Ea/mlMa1VTWNiYf6im8KmibUmiBEAbSVYuzokP/NL39SidRshCSCngQONIF2DwaHU3
k+2z7gD6d7vCoz9tOWt+uOViupEstHos45ahIb2NoomuFGYNAJb2RQ1RftpLvZvFUs2SJMucfEaP
VFVCq1E1IQDQehwGNNqvsryhglheZ738UoZAa8qn2tWMpCHW0ItrI/5UYfh1xOpClcviJNH8BowT
nUh61OEiJSekpaeQ6QD/YIvC3k2JNiB3zzwpYXsVoD//igS+ePl/UOg+DGGh0GW1AaxwFUOAYc1Z
9E1g80I53s4uJbwtDK8bDJAndIJ2dX5PkQvxtQ4gc63oqxEstKZs7JokrDCCA7eO304H3hDx6KCn
X8u72txtY3JaueXaui/Vjj9+3S+dzL+a9UKfaMquHQQBs5acCpoc8sIqCt8XXB0V0goqd8Z54Y0R
0MmHI4ZdoY6Pq4YZOeXIJogYEiSmDbaEa78a3P7wciBJ6f3+65X6nNd9II+FaB/NXhDkHMO8h7R+
4RomtDKonXBpcJX2kbk9RT+iklzzJouvKhoL8baN7lXN7RBe2L3Z3HJNgA994P4YikL0+/v38/vX
I10lZL7nHxjOH0/Iq1u6kKR/0pausUkOevZxof58Nrl2Whd8PQsSZUhK0GBGDtf7FT/vysWXuc2/
7+IXoIkvTvklP+IDUcajoon+AJGE09LgAEtoU4LGJDQ5xA8t2fMq+IimVwVSqjq0HEN/DbT7KskV
mjPwjKc3HnF4sr8+KWtnepn5++edaWlFiVg2kf8jlIgVaXRZvA879gdIo1UiWfDYbI50A9jfIBKR
opVYgEReaEuQAA3lrW+5TBDIt5HB5nc1JNFNcIAkjn+FXEQXuYxn1ObTFc1kdUxLbvpXGNOCv/6R
h+m/wCivfznLC/TLxZ//n2CY/6dr2vo5jZ7z/yBd/f25+4/i/T/O7XMbNW302vwN4DElA0rKf4+P
ef+cd89t9xER8/KNXyAxJUP8hwxMdNNSZRO44dyx/wskpqTr/0BevWGgIwpgX5Bn/wETU/mHeMmP
EC1J02Qgkf8Kiinjgpokq5YC1GdNVRFk+R2gmBKXIh9YNcePt3QV7WVFnWO1XhLEPhz8eJCNpITB
cO61UX8wfXWilSCqrjCF+aY1WwSTIkXZN00ie1Hdxbs6T+RnI9NlOkZFYQtCUx202JiPwJRG64xA
mY+iJhluY6qFPcdz+/Jhdf+L8j5WYi4k12XAwBdFZQdApxWg5fxWjgezGJVamDRnf/Jnlo7zbPdF
KQJ2srEcKQ1j9vX9ZK4VL1fIwtJYOlYdT9iLj4pD3GidOaciQD0jS7xXK+uoZ/NExkxA56TRfEhS
tdi2eRpvLCPqWNINI8nVPgVYmmGSUkAqShs0NE4HIKcZVrfvh6Cx6zYFuORkosuQFRuOOqmGGwPt
2VNCeVoR9ly1+e0MUMNhGSqwOhRgl19yJD/s8Sx1uppMWXuOtSwkVtbBZxwHkMJKg+ZCHDw3rhtP
aLrz10snLTJ9sFeyrGpIFJFA3kBkWOyVMMZ9Nudjey78qdtOghy5clBGu6xru63VAuYOYPOdVwT+
sCknQWDZbKL7u1lbK4z9s5FwRAhD1GSAEQMA+bebmMJWL/206s5arjWbOC2UvRnO/T7qqnYzaWpz
3ZmV5LSNWHuGFreO2iQ+UYuwWxvJJ5thqjpHRdaAU21eRvphM0ogXktiXs7nZCo6OvnpRK2hG+4q
UJBrTOl4W4+NQSJY8lSa8vIKpwkuxEhD27y+8r1O7M3TkAzpA9Bu5UPadP29KaTplRhYiruygT8e
NgXsCVQjAx5R+2EDlcyQ0rRN5LNZDdHBCKvyNSyzgGp5BGxaZZipMtZoueZP+Tku9Xqr9zlIbJpz
dOOEh9tRCh1tZv0pcnMgeR2FSFjzJnA14bfEDfRGnEtwREDQ6EsQdKELKjXIY+WsRo3ixuU0kVlG
L8LYSmTy+5fDwjkCRwavBE7XQmVJrTi0xFGVz32lWjkxswggsXoRDhFrszSSaSwI2W2ft5pIpEAU
b2RtGA0n6qY4ta2yrhEEkiIZ7a4sqRsdI6g0fSdElvTQK5Xy9vVof+TsfIRAXAYcuwF4ywXJN1qt
zW0oKSiVmSO37oEbFqp96YrtBGu7j+Vdlc6TFwkmeuOpvrRC6Bc45d9sDNxHAGiD61Xj8TqdH4QP
hN6padmlgLA/K1KvPaWTPvrbPgsahLtyVTy3fjChN20+AkQYYicZSZUqFtAF4lRBhp7YaN8yK51y
1paS5Ul+qaVkFEb/TlFT49USQxR2jY22SzLJaKieTMAnDnVzzKkphsZrVOsqrIswMAO7yczugNsr
HZmsIW68OtD9klhdVVRAJUukgGRjP8ys7eQZPY+KPMuo7I/qbW9VWkmCQKtaUqdd8lYVkvVmyAFq
jPwJVhQ1zaS5NbQQRwEewfl7ougcuXLQZVSjqZOJREW1TUR3ioe5IFpZpr1jtaWFgpUhK92gN6WW
mv1coludnGUREC8VY7SlPp1rMlV1lLCpk8LGCeY63onGIJRE9GslJZkoSTCoijipaWc0CkIDfpRp
LG/K21gH/homGCRMlWpFcqZaln23b+t4ZFUyx4JXagOaLottXTiVnIXHsslN4CHJgybSvBlSiX1N
jj9Az4OmZeCsghgAEQ6msnC5BbnaDHHcGWc9G9E4ag4QsOr0yOmFUv1WaHJ2LdaY81xo2lmWlfBt
DFN1hSh/4GeWpCB1EQFk2QQK+PJMSAXQscKiNc5CViWuPJcjzQVDIX2QF5vMkIeVSf/AnHA/KH2y
IlqWDgxdbnZ9OANGGc9TK4fmWRAiVFGFaQJU7MBwTGsOVpjTJ1NTNVMBo0ZqLToCLW4FHhsL2jBb
57oIgd8aaoGDkDn0lEYOnEy2Uufr/fxkahBjUByhF0FtvJhSH6aWl2MX+KNpnZNZC+hcqToObfI9
F1P5928atF3FULCUqgiZ+dtFrNRQUv1M9M9DKRWeOFhA4i2Brd5DILCh9seV0NdnlKoBhBGVr1D4
dOjov71hViaoRbNy4aymcrFJmlqx+yhNzpKJU5rrkGjIgDVINebow5hW6sZK4nKFcpboPCaOi6aa
qL2VLVUVjSUwsG9JfVMXgnaeIgGsrxIMUfGSqhJrICf6ps+0MVPBynwVLn1fSS0U6oIIkSCbG8rd
3GqAiDTK1F9DT/xRlbIkU+SIyVyX1GRlQWiKkplJjCSVsxZ1Oh0t3yt9C/3hK106K3li7Io+Moil
+D0TBaOAdj4NV70O5PuvCfBHxRz6nKVjeTQTxpAhLegC3K/Si8hMbtM2E179oIketcJSj1WotG8d
FgN9VKc2AgRynI7PcgE2R8UuCiRmmJYgPVqNldyHbdoS4FkH97EQVcBWMQRfOiRNKd4pMibIotAw
Yop8FB9YyVOGZS5TVUEn1LKc8t99hkHjiqhrqLiG0WjxM/7hTHV12Y5l0/lnIVSQtacXqD6edclp
wrxzRqVeO8M/8gwcK8kEnSOX25SUhT7TKakuZrPuny253qRFgwBIktzMUXasW7NboehP9ktRLKA+
wSSQdcm8ZA9+mJ0sDY0cNqZwzk01PRdKGx1lPwjp4Oslzbsp8MKqEYgpyjUL6xYQQCPsAqWTXxtw
5kPQcuTnye/dVNbSjRXrJuAArCahmR9oDQmnxvSMupnttKzm3aRH1aMy46B8TXafrRnIDXSvqjiV
4pI5QHUQOyEKoOYFOYl0/1sfz28NAmepKtpf3+tHHosVU1RIDuhw0KGU39JDrORyNTSacFaGoKV5
pnwLhzKkhqY8fX2jTw417qRBQImygpsts/oHeHGySbOC2yKs2m/VVMzPijYBVLtQx0GgU6XFAs1j
v4lgaPf9TAKp1b8NUmbNJJOEtlzphfQJD8aAoCRwRQFG5NJdr+atFGVlHtymem1sDKEYrttp1uhQ
G/FGjBskkFZiukepXWmblm8eYZaU+69XRcXy/laDVVRFslSo/NBdYK39dvmHMI7NJg3DWytIB69M
jcHWoileEW+f3EUDSAeMCniIdF1cHPq8qRs9qcbodk5awAVCAWNRl/wPyFaD5QJDjgPdy8uU2Kwu
DCB5RvFt28wVyYXmrE2K1xYV8Da66fvXC3cpB/7tysH2hAiF10tCkcjSnTzluiyYdRnfQmKzPBDz
YD+MnZ5TPZpqYD6ErXalpr2MLp6pn8WnWZZRuF+X0nQ9VEON/qNWO92lcmld96ZQvMh5qXo68NSM
ylUyvUG2t5wL6HHdGvXm67Hz87sYuiZxdxwQtE3dVBZqqi71gjVLQ3zbiM02RjifVEZzV6TqTtTS
V1lqshWm/+Mhh4tEsyzQmapD61iIMS0OkzlslPh2MEc4vUcBbXnTTrRLv7dWeNdnt/pP9r5kOXJc
2fJXrt09ywAQJMjF25AMxiCFhoiQUsoNTalUcgQHcObXv0NVvVsSI1th1W29aLMuy0VmpaVAAA4f
jh93B+aoz9Erm8P6zwKd5UYo9Zamp74cbScaLNPrqcKcE5qVF6T6d0uZKPOHCJiYQfNOL/qg7BVL
ML67hnGG/4su8FURrk2VouEto92FA1xy5+EqYWw2jCYuC/pYtxcqeYhokuq8KU4pr9p7y1TsKZws
8cPMCX1u6aj/1LtW26PYtaAuBoOKp0hp4D/INKWYONfG2kNX4NjTRAlkb1VYvKbpxFM31BI5uKVI
FPPa0ajgB059cx2UqZo8iKQOsmEd16jgNwoMj2x5Ujp51qhnUyvNH0oFJtpp6EOXu51qJnTdpZaB
JguE9rdaU4ltEo0yuw7NbrgmdZilzhSaPSK7UZmYtZJNeogOFxGaj08TM93YHth4RULLEi6Mp3Wv
+oFgOCAL8sZXCUkmh5tl9axJXgqHBVH0nZSDXjtZUqhsVQlWdE4zJP0v2oc6zFbV+okGxNTpCtus
Ha0ts9CV41jcKK2sU4+ayoZrH3adcqSZYsh4nNjoNV41aMIxNsNwk9LqodGCIFllYhyvsqYk379+
jvps4xbvUUBmgb1aFH4DWaRBmZ7xKqWqPMlQRmDQQVZ7t0g6jM8bDEMEHiVTQhCNWyaqygYr/RGY
aqRulSl1X3Sqh8bQK/FtmqvWvDZviM+sKomcLhjqrQWvaJuPYfmYhZ2BMbx5fJMqjE1yzVZvbrqq
b7NVY+ndfWwm9mvdD4Bymex79FThIn2rDBKjTEdmDH1vooYOK9E3yVM8NNqlMOi9WnZxEggncRZo
QAIIk8xP7sOTSmw7abieqxNPmf1q5A3MsKrbRDq0K8sOXxFjdukUtWHmjKQsydrUerT60AHy2y6n
EtWR0rIxTsOWimIoexG8aiLVLa9QFTOdWCfPzZDpaKhc8XyPLZWdy0v48E4yxUbopFoKDLvJQooh
lNLIbxpcgFPVsWluv771cyVsUFw3FyYzLcaXwWXZFokIWrs8kYFpPrXzYBfR7rXR9HIVWaO4Eqm8
FECfayxA40hMM7imWH0ZcDHDVo3d1cWJArX2qlIFPpNcrIjqx+PX2zs3+YjqZhRRN4mF9RYyrTow
0AuaVKeQptEKIxdRRjkM0wUVPBuOz/KCVWa4ks6HiHU+ywsAZKMxoqo6DTzFICpi3UatVq3CoEvc
qBkPeYUgw+jSYfX17n4TuiIvhcACFzfj3Et9PFJexlKI+lTD7XghYiJ7UZBoPwoOKZ00eleiAHhl
Qvl5qZlaN8BK7bckisQmVjK4YNB/+zl4Mjri1fczX5xD0zXwHjOzOQ0lHdY8liemlHQCo+1/jGUE
GSfWeG8VNPeVIfT1MI3dvQxSsmNlnF9wbH9z9QYSSQxJPQORDF94e2bCVc4HUp/6qmOurPrII3ln
XzCJv9EVBjxJG+irJSxgQovMSxVatO3jrj/FcUL3JOzGV5R+wGm2M96sksLERFOYvGpFCl7vJL51
XFHdjtBEi7Rt5GQkgyEySVoAT9VaZW2rMAQzLwri6bXN6rr1DFPTMbotrCLTm0ZWXw1EGzGzLcAf
PBZ1ZbpRUhmvQdxQlzWatN1pVElxwad5948+ijlACIgaDlPnSDihnvyzmLfU6ngYj8PJRoZtzboa
VjOt9WpbRZPfAMdZ53pdX+NGHqa8Sx5kzlAEzojhRMiK+TJMRkAWVbEbwOf2i6jGKJkwKLy0J8OF
gOI9zbT8VgBZFHAZoYSZCwfMHqkZN6UxnEIixsesGjp3zNosc+I0s1eqTtAvyiKbKclSl0JWDto0
aNvaKotdJUL7lkV285wYbeN//WSXum8+w/lt4Mky3bTeh0Z9MC1l10YorsnHU5VHoVNWcXfVsi5z
rHaM/jeWgjyCsWq++6GL6wq1Xjfzho2nNq5styRG5fZ6INetHqkLCnBpReZdIe+hM4EXh55AC8+a
NEQLDGmOp9kyup2I6tPYB5YbJlW3z7PU2lMTTs3XRzk/4OUVWzoSjQQpD9teopXUrloQWzosWvHM
CdmAURV8wDDAEHgUqaJLEPOZesMuIfUCUTtGahN9GaVyyrKmbhtykrU9+jqcE3RFCOPouuwU91ga
VGsyJxOmwQAe0tGHThXtQ6lLe99jaOAFEf/NmeNqgfADVsKxz9yJj05KW9oa3hYnJ8CVqGuI2+FQ
AHNw+l6C8qkYZvsN/XjhzH+nA8CwwFWDEID/lu/KUmh+xkprOhmBpl1NtpE7KY8rrxjCZl0zw1zp
SitOpcozn0wpOdVIvXnAksqrtm/2GtIdV4bi5L4ttWYLJvR0DU+/8CpTMy6o5t88NSTGkIUA3wLd
mZf+7JQiD5KKYjqpKJaPSdGy2buyfdXV5YWntnQAIBnwMuA76xANwMns810UdIAC5hk9cdFOW2Qp
xm02hsw3MvDDw7EjiDGKYTUEaXPBf5tv+fMjwHNjhBoEaW5y5rSDSkKAPdvTyexGsmsUG++CRHv5
+qWdb8/UTegtCz4OEkrvENIHpTUOmUSIm5FTXqbS6/DHbznh0rF5gWFVdTnsVCW7Gxk23QUPR58d
tMX+3mP12VtEH0BrocTGLqwCGevsVE589BpL4wdpBCaaKNotKx3J41R50zSRl7wO4Tk3RTv0XmML
2roBkWKFHCYhbml1OkoBh6h8YHVkbAak/lHwF074STyxb3RRKFSt5eP0a2CG7NxSs6ajZcbtsS+0
Z8OYsjtLgbngQwxC6nJL6L/4ZBRXNrgk066JRYjBfnUaf29DLd6qGNwGlyPF+NiMRgTqOwLE2ww1
/5qjg7JSXZD1d7Dk0zlZFpIwoIEAcECa6L0Zz4crsrJuzsSZ6UNSk+oqzRlpvcQohmsxxhnq+e2s
YrcashbSyQWX91LkCWoFA5mhqj+ux9YdJlkYDq/0UHOCRssbt+PViybbZE7aMsuZpizWnCHPMZEw
7wbUDEa9LK60pgFtYhzChDlSVt1hErYIfZs1xm60A7ROoIbWYNoS0iwbZFKs7obnVfL8tYgu6dkW
hBPkFyDFugD8ZhuztfhwAIUm+6LXm+pB6FF0VZay3VAjKWI3Cc08hAYqCtT4RW11g7Am2YR91vRO
1ZrF6PJK0yo0O+E0ctUY6WguOmXdJhxSe5V1lR05loFH73EkOvZWZSHVLOy0QAtirY9+cOSlmpWl
UjRcmYCduEEu1G3aU2CM0px446OIhV8I1s+eBZ4iQ4oXXAwYPrz/z7tF/qLs0tAqHrquUn4I66I7
uLloF8Q22v0wq1hJw6o3JIx440wyrS7onTMc27DRUwh0B+SoEMOB1/b5C3ibtnVrxd2DbaT9Ji0k
Om+IJt00pEHnv9Bot1qfonjYYjDGmV64fWFicp+Q4/rrm6ezCvgk+raA/z0nqEDBmOlXn7+kI0Os
53kxPIyyb54F7S0w5prIQLlfaiUYvlUayB8NrGRPE5kQGIUiDW9zwRh6SI5Zcy/1TrgkHbM/L+n/
AnfztnzLj416e2v2L+X/A0zN2cD9r4ma2zp7qf+1f1HgouI3P9+yf90Uqnn7yNycf8JfxE1u/oHc
L2pArNm7ohYk6S/iJud/4H+ZdPZygFDMbzrHD4r+69/gZoLfIHQC5x7g8Xuqui7a+a8o/wMYFkPe
VBcmbIfF/wltc+Fl4eebMK8zewzeOrIj80P8oFaolkKyAmO4SzWlI81Kv4u04m6SE+AxeT65kUKb
lA+ndfen6H4kXi5sOtYEr8DEwwL9FNZ26U2UtSVyPaf93dS1nR+TfPKiSspLL3iOTD+8m3kZBHLA
YYDmziTXhQNJSxAlJUDiO0Wj/DpK5GaKQFrJJs68RBs6JwKhYZ/26XbIraOZleGll3t2uHCoQXVD
VIlkLIhTi9i5sLp2nBCq3llF0214mdp+XxqGT+wO8W5tpDspCerqI1AoYVnYVkvTwtELO9sAqDQc
A/jjVQuFvacNDa/Crgx/6GYXXTippW0hBNoFqVTwPTguxFpqWzJFPDEpz++QJ4x8M09QEpWH2rrP
pbGZ2NShem+qOWie1U2soY0ymcpnGkWJK/n0s4nD6DVnjX6TEFXtZJAN+yhI7E3GROs3va6vy9BK
fFj4csNJe9ebY/9E9dqa7c6Ia6CdmzYk/24mw/FrUVtm/7A1Cwl9pFhhRAjy4IsryOWojR18uzvD
TvmuyungismIrwmos66tMuK2XPU3oIX0qygfiZ/b2XAhqFi4l/M3mDbCR2rO3jMY3J/fWFGbvQG4
Pr3rEa5eZZnxLQlZvtJ7s/VHcQsGD3wUU12axn2+d/gM0B420XF5SAoujGhD7Lozcxne9WKM3Mmi
37KoxYjHxNC8IKntTdxERxEgkQD+We1pqtMuuG3L2kSQTuyZ94IMDfQc2JWLN5hTu8gTM7dvRVLU
axFq6I1cTeIQ5nG/sgKRrel45GFyW7MRXGKQIOsYcCkFfc4r4qq4SvUq8q0uG+9TZW0Q6KyRrsPA
4IY+NeAHNZhpKSb7n0Fr81cjUS5mUA13htDj84WlDS/7QWP2rYptcRyNvluB6hhc8P2XLgbCeoq0
IM7HmqnNyE18XoYNRREWwppu40Ruh7DV1gOFkKJ3nNOmRuLTRg0vesl/xC0GRk5IAckWGZuvX8iy
nG3+Ciw9J4xhUSCqC0dHQ5Ii74qJ3eZ6QG6Msrsm05A9d42N1vpBCWp1paf0msnknZjV/TCMyoy8
thRgTYD8ViB62Ee13Rcu6InopGcZim1zQ4FMJBLebSIkqGBLuPo+tUqHFf2P5f2NLVmWOM2fbwnk
hwF+w5AhGP58iGHBTUOlNrmNpHGtQKd4rnXIViI4ChAURYDldK2d7JOqLvYi5iJwhqELtqIDS8Ln
Ebi9fIzod6M36z3aagWYvamP4T4PyHTJHszf8skiIVMKn5KAuajDh1+OrWX2kMo675pbPZEVKL1G
s+6rAKTTMKW+poWacrpcXOVjOTzIosQBSlqgWLWzoGqrpKvdFCyFxCll0tyCbVj5UZ7bf2VB/79b
9+8Zt/uPcHkvzcu/3vImbsabF/n2X//+061ziyL95Mjh3/zpyGnUEH/oIJIAbkVowgG7/I8np0HD
/YHsMdL8sKFo5DFzL/5y5TTrD3CVMBcDnGOGtKOYr/0vX05j9A/bwF+DmYf4H+7hP6rBmQ3J3/Jl
CFhu04CvYYAliqhpycISxmC0pgr0Q60xhORpqFweFWLdGE6ArpcQbmdETQmdpgtmdtZUi4WFwPFw
kIzg7SyZBxIV8EYdKn7Qc+DdhYiARYjpkp8ya6JPq8BPnhMecOiAe+EN4e8/+KoGMPcWBR/kftL0
vSaqt4Bq6BSvDbu0/xnyJN+hbuqCkv78ZHGkizUXOrqoM1UOCSH3dRQgvA4xJLuWmAtMwjurVBcW
++wv/rnYXMgFFh1oe2dEd8T4AdQuFovynng2RnOAFZqOXoz5I0dJ+ksI+sICvS+IVOWcDp+RBWvp
IndtraugEexehemBBby+VkG1zdN0C3T9pPiobWOGwlq+Cdobo5miC/7Boqn6+wcIw6AUtWtI75nW
QnsXejkquynYPZbSwcFiN7FdlOtK68WmL1q0KTJrDLruCuaZUd4cU79jLcrlyzz5Fsf5Vts2ddfs
Pzz7uz8l6mN8cnbnDDwjeO7IBCEkggfzWc5C2EhaZrG4m3iLIRw1CkHQZRjT20sxbayhuiRj56eA
BQG9g96EGBEY8iz4HwRbdWZtWtVk3uUgzrmg+h8V1a6oLCu/TEaMb2/YdMryYXCiSnNBt3dF38eu
Vo7llsHSekQWx7AVl3yDM32C78IkLPD5UEMogI9+/i7ChrQHL0/cFQQDKTJjy5vgu0xaJPtAAl1H
Jrlu1ZRsxoyqS9RpAz/702PH2mD8ELDMoBUBwHxeW2WhQEES1hZhfS1F8suGH/9AgULia4dvKH+7
jRpMqZ+Atq8A6Idb8JzXhdARQHXjeG0PAfP+uVzYyLYCfYS0Ik34+ZM0Bv0agt9wl5cqvUNiqnKb
sH1LNf6c1xa7IIXLwweJDtIARBgMKwRoYuGE9nEQcMROxsGy2xe7YltVaihxQBJ+YN+jqXkY4s5r
8umiW7pU5jbMG1jQwALmelNw1z5vs4+jEjNpJnrg9jEGZSO1Qo9L4Py7EFPo0em6WXVt4xjSywLu
JHHs6ZcG4yzSMDjd+RuQ9Z/TzmBNilk6PryIAngfn3pGDx1mpeyF7kb6D8781rwxlAtZ+CVMf4g3
puaGuVsWbrQNJifh/1Q9LT9joZ4yFY9ZCCN+CH+Z3FevFKAr5oB0riZ24CAGrZNUbvZiKk/QHb/U
2WXh256fwkIEmiKUARmxfI8pxHQTsk0Xe1MMhPu21zbhA6cOUp1qesgwbf0pz+5qVC69fS30iyjy
/CMW4gBWEFjWnNBDa0rXqJ47hrFVFjzV4TUn9yUERNlozjBeqrBZMA/+WlifwTHE7+AzLkxvR1Qc
AtxnBy5XaQRuhTsFThu65rDupgOKvhxD38A0OGm/T+rBUf33qbjJ+W7s/T47iTB1OPoi6seo9WS5
i/lWgohn7hnbfH1E737VR131LiZ4L0jWAkmB1vosrZkBXkOR6vSQKn9AK8DOuTUHzxrcovVAmxKF
N5RekK7yI1z46rX7VW+NfIVwD35Z5pf5umpvKuow28lB8/OIbzzWhddGqMZyOHXtdsOmC6K9CPv+
PF0O5gBcjTmHvnSmysgKpKZ37JBiLFO6GV8Uuw47R8ufBV9l0o1DByQajo9fVQmYRcC876f+Yc4/
5x4Angva7r3aenmGH79ncdsDLaK80Fp8z+gm0h1DV9xY3T7E2MPYN8VqQCuHdF+HW732osGX1UOi
b+iIkr/2NvwuoYiye0muDLIhsaNhXCL5FveOKlas2gmxQgYbg5nWZbw2gR48pdZ9FmxM5ZCDnC6Y
iflBfLWThe6ySdO0WoOTjafvjY1abj9DRyjrpR0fdf3ua9E78+BsDgU5c70RXwCrWAIsXItACM45
PYCNZ97rvtxgYNXG3tvfxa66/Xqxd0Di084Wiy121hclFxFIKYcWHS51/HIatYpNtCYSK1HsDGRM
810arXl61XWuHrioqXWG6YCKtWLc6clt195gXBgpnfS6ilYSZYz35HpKV0Pv1KA9Zk6LlprH+Jh2
mMbm1E/cR4v+1Nwn4GuWc2qxP9X6Zur2UbJKuCfHaz308I/jV7PwIu3A8t3XWz5zzf48X6Se4QYi
5FvafHibXOP5SA/j2kb30cqVhk9f9afedGvmB/Ea6HgnUNtzXaUuqnK/Xv69e87ZicMI4+BhE+Eg
f9YsoBNwOylx4na4TnQnaVx78mYNDF5CAKOzGpOb3FgXADz8wdhEmTv8BEzTW15DnbzY94AIAr9H
CSdLHuehdpkToOBU3uedx/HWsuupfrQKhx/ZBlMt9HSl3qrSY/LJLg6h5tLCj9DizTpN9IqUmHRr
gYXfu1/v8lwXzXIFjwoRMAPR+70v7AdrX5e1LaYQh5xF63pyU/RvfSHQno8mermUbkv3VeizYZej
u89NC+qxiQymO9R+YnqkXgME/PqD3hma58f+9wctDG/QdFTWw0AP1ujG6B7DHhN+3adedIvigi7b
V81tF9925g5tLKi5QwKj1Rx2NJQTocu+6aSJw6E/Qw+FUEgnAy4bcCm5E95akRsVbvujfhSvpTce
onvjxQwccYR0BdPWN9FzNnMKy1EHyw+eTObojzR1QtPhv2BaLMPpH+UNfAD71r4DT7uSft+5THNR
x4sgqdxpP78+i0VXLhiK+XKA3iJCE0g3nYFWIGVQovX0oB3tW+M1+WnrrvFDsquGbwn1Tc1voa6v
1c54U6jmSZzqFnuXL3DE7SdQwosXjXrypjnoq/JRnqqt8UvdQOQIMvVPreU2MDqv8SG/Dq4A/2r3
9XW9LS5FE8uQ7n0TNqEoYJ+5fUuuDAM9pRlsbAKHqzogfG4AJvqNVnpKrUvDoekG1ybemhRIJaKK
/NJLfp+qsxSpOcgDiwq1jgABP7/kvrY1aUYRO0Q/c7Rvfog0N16nrYd0dtA7QGWy3s9sH0oTxAry
xBzrqj7lB1xou5Wll3Mn44hs9s1Dj3w9mkZr668vekH/+vOiUT80J6sQcCGK+vyFthSqNC2ckfIJ
usWiSP4E+2/cr5LYre8aTL75P1xwodxUJlsNxHJ6yFGJGjjmW156JXFG5WEow7TnkZPDq8svaJuL
+1ykY/I0DyxUX9JD8DC9Nszpb9o360Tvk5fuxX7MLvjPZ2Ecns+HU10moDRT/rVa+BhgMKzuWi/s
pwES4eTGF5tRXlpskfEJp8YE/RKh2zi5ZNjqrRuOt0WBPtAj2l8XT6AnoNoAdFyxKtBRmPhcA3XI
j2GBg1MrNgW7s6dNGaBVSOgY6hHkfQ5x6xB5GbdBdSyG9IKq/a0D8/F82Gepi9DootVjqNpKeHrk
jQ+ony+U18eODuT7Fcmp/FIjnt8a9Y9rLgL5vG8yM4ywZoB7oM44rjTbz+sjfEwtWOkPmvDyA2hB
2LpxF5SXHtp8C2eqQJhgfM24L7KSn7eshX3O20myQ/CLvITjLni26Sr/UV5R7mjNbSwv+NYLsvBf
L/vvBZd5aBZ2eW2javlg2itmeUPqGrYvx1OOvRuV0+G5x806Z1cCflZKTJ9d4lbPuuOLLS9r4Tpl
1+D5Y8vdSeUOwqIod+Cnj+npa51y5nvP7gM2TFARAURz2Y0wClHJNAYBOfYDYkblZGgWVPmdDJwy
Yk5sP3+93DlOsVhv8eC6tAUZKsZ66bjKrE0rVw2qiitvNN2JuJlENxePVfeZ8FIEzw/dfZ075ipO
L9zwpW0vHlGPBGPQd/gMi+4syw1Q6FXvaPgc5y46llx4suembLHpxfMB6wzF0BFW05DBB88fA6Nr
P+ocEOFRMGTzVWfeyr2FZozWKhy25DnPHD3cmzqyER6aIeFXSPwx9rTCVaZboZSuB4zvlsz/+nre
QcJPYrf4Uv75pRlp0IHxji/NWjdrwJS6jvTV1K0TIIU3Ub0NiyuwPtDFpp4cXa1zPIihY44xvlb8
hpfwsQNw4Qrp6SXABLXvrd1UoawLAJiHJlTukEGPXmOcDzLo65ZErgHDhVYGWuaaVeu2o5dpm4IW
6M8Fx0IcZXfBO1uQwyDp8w5nYqAOsBppnwX0YGhR0sYMO+zy2+8legpwzNM1t0p4KO3W062N0H66
ywa3MS/Z0dljOTvcD0sv/QULXcwigqUjvhL2OulxCC4q42yM1cBTwNS2S7ONzo3FYrcLjyEHa+Cv
+8yuC7Il7tDtOtsn5k8BggPZ6/ZK1BfUtXmmrrEo+q6QmYU1d/NYeG6RRmKTJCM9AoVrqi0na3R3
iHSAM76BJmjoDYQquUcNmtP2WLxLUl9EawokrvcZhqChZ9mwldk6aGcUCOWCqH8PxAq1rLx3jEP/
bO+JtQ34q/Z9fA4hiyF+dOOhKxHiY44ZVAeFPHWwJtK196BmAmasKRzW2VGNwRO2ru2ydRr+zarW
TbizlNtLBBAXntJ78cvytlHRgfweGhaAbb7QdOhY1TI0TiDHeHKwnkLS+rr7hZF8ky+CWxszt3IP
UsDdLvrRovlm7OH5qG/DbnABEFgn7QBqU2bhAPZw8Hi0ItZGr/3W2sTP4SndS7xL1GGuYsvLunUE
3lPtD5ZjomlS60bDg62tWv6r1Xag7Mxsy9afEie2HLYGVDThML9FJuD4twDjvBGjARVOLui9M+fq
XQ7+PoGFkm3Q5QM1kpD3mt2jm6Hq1rG2MbcvlcRcEG37tepiM5by1XkvlGykWaOWmzhvgCxb9Spw
1ZZc9RX8xwLzV0rXihztDQU/FUY65Gt0ukDPNKdHXPWqvicp+mE5wY/0EgL0u4+aVQ1ojOjc8u5a
fwjUwXQjMXo+0SO4gnqNZkcu4pKvN37urMzHDKq/wI/HQkvEJa/SjEo10CMqqBVzNExnKZzmZ/Yj
RH0DikZ7DyUoBcqjw0347eu1F3SlP7Xpx7UX9kIfULjGJdaOa4c/im/kzSpnETS+dd96sF0Spxkd
gXD8GWhPTd3wWwBMZZPirEOHXGAh/c6of/yYBdoW2qTo46Gnx0a6k3SLe4myYgyTD91LqabzkGhx
5gsrktvTqEk10WM95hsrBZiH1+iR1rXotYBV1xC4+BrZj+0FtXJx5YURSeUYEYz8gURVHgCuCrNL
+lXfuzUiFDBzSq+yHKPxxMUocL7Ks/f1QcwWpkSmCdfB7KJH83v7qJ4hY+bLZDlJ7miP2ltE3KpC
T1AHnsnXMvZbi/3xWhfev1HLxBIpztrQDzr1eOeFqKu6gQOp344v/K0d1qWOm54uiNOC5fk/wj2n
28E1Q1J3ocHtTDR61xOKfIibKE/XXW30VbA27MYbv5tWhyZ3J1U85QLl/8lrHB7Hh6ncKf25ohS9
We76FBkY5GKRCgx0RzLXZKOjx8rVWY0My+rrg/q9+P/9uQt1GwUl7RqsfAwAAnC3hJ2ptwF9RPqx
rS7BvL+18TO4BQYciJpLtn+TaVlf8pIe82aF9lNOj35ulCNXAKrBdVSiYiT2y2h3EfrUZ/k+E8MP
Cy+kodIKq2yNAruE2545sIFIG1Wpl7GVZaKLgNN2nuy86RsSISnzGw3tBDCAA735gAQ7RF+11EPR
d5R7UbodhyuGZHiz5omvm9emuO/4MYz9pNt2/c5o99OwDuoLCvu3ZvHvHSzb6Fp5TLVaVhAr7jZA
phXkA2jomKAFABjX8HdS72vJOIckZ3WFQkXwW/EbtOvEoX4wQxmdeNE38MgisdUnw1HJdU1bxB+5
x7Mta7069EW7roir+GaspT8gBqS6a0o/U36WPxpyn2V7gG6s8Yz4dpj2qKnoNE9njiq3Vb8XiJpE
8U2R57jd191qyp4yvlX5llmbDBPY0um6lJlTZtUqR8c2xoCp0EMUXMf18cJmz94BoPG5wtsEPA4S
8ZLgOMZGHJkDHAG73Bdw7Tj6abUNYGZrLR+VvRXNfVLe4rVKeRXKrUj8KUNa9t6ondJ0gtTNSxdt
Re23xsa4UzquIuml6EICXw1OGJyHG01bKQDtOeK2q2ZdZpjtlo2rQfm12PZPDBPkYHpxIA0mLOf3
X2/vPYv76QEstrcwAJqBvoZdje1xzFFrESG6NaaVvliutrO3XeqHmHKHWXXqHiiyYDj4VSiuuAFA
yufKB6RWYm/ctQyPshWG6Nn9L9Q+K7ZqcUz6ujDdhLq1ti5LUI1XaMc5bHh+VMThmdvXmwYN5iyX
RJ5xI4VLExdHoywPjQjl5Jvpi2xXDdsDYke/qpZ5yNii4L/FgJkKjXUdkEeb70PllN8RvirmZyW6
uAaonkP9/7fSvlARe+4azWeFUhJOCBrVAkb+LPeKxhRMmxCuEV+NzCdzk47mLg9LpwElCKOCuFu3
d2G1QxNQRw07c65Z+Q8h8u7Pa/nIjDrTVosPWDilqmN9Y1bw/6xkY1UPZXMjTFewq/5Sk6lzK7lY
aemJlYYOThScbRKsGoSW4/hEzXsmtlXptMXODjapuhLoIVZ49aXRxYtW5rCUi8UXnheRejUEs0xW
mCo8umbm2RCGYUfmkojrutsakW8MqyDYxWpNk5tQrU3l2ijCglm8BJ2dEzAWX7NwzibFcxokET3K
/KoRGwvZiXbFjwW6x95XoA/Ul3yy+RbPnuQHMVs8STB6uJoYtg+CYz7+rLqttELH1L8RechHr6rv
W/mEU4frMne++VrEzgMfsCkYqs+NueyNgwO0EPKaZWiHydOjBBcdzreFCtZGxqvGnp4DUWCcMSp4
EFy230OULl6lc/hVG3rv1QLRUI4+xutRBTe9krnLx/GXxUChplR7U+gzB59vRN+v8TUKUc3Yiz0s
1mmqlbrgbJ15l9iEjnAZ1V4GCquW84vnVL3QY5oeVT6TKswKxdEwW+uvz+ocD0E4TtF0H7XR4N2C
ePv5rBox6FoSiuhYWebzUMhppccNCL5FgxRTGtAVqMrXNrQa6GnInKJNMVJIl/Z6rpbevwL0UTQW
RIWNtTDHg7KKMPxv9s6rN3JjTcN/ZbH3PGAOt53VCt2tCdbMDTGeQLIYi5n89ftQB7urZgsijL1d
wIBtDGxWV/zCG/wh/GT3tDLjKti40hYIMVb2nVluchREDnDuIdjY6zQ/KMpDJfRPjtS+oCwyLuze
6TS82bzonAKyhuwDv8zQob7M4nrZ97IOfT/41PORjYyST+Gkgq7WwZ+uLBcJLrOzMn3OMidm7gTr
Byw6+1zsZpY6ejm/vTUebD3SdppRh2tZ61/8JFglhRkdat0ot0WW/pAxmZSh5sp9pY4vecsrXrSO
8iq2tQ2S9CcN0KBprINsDbLN3jTWEReLZsFRC20rWYh65333afBTFwKOHMAlFHZm2wd9LghhIB+e
9Z7WxygpH5ZaZu48P77z6+TRUhztLgv6GtHYNNy4QarsgpIeUiFjuXLs/OuQyxjut36nF26wN9x7
OxyUjXB6hE6bZttaxtL66rcL/AqzAh1KPxfS/ixi7ga/8XUnUD/1tvYUpuqqk6bYdG5U3Y/C/6xE
sXLR0zGg6947KCUX2TardHUv3O7JEkV93/cUC4GXPgxROtw1hrYufOsxmvT4BlUNzz6/c900I1GA
bbVPodp0sN5Usc5TsaSsNL/tWAIbABbc3okICgdndtfWdiO8yJo8IYQn9yJk9gOligguMmdrlRFA
LPGCPEaz0ytiIz8ASOOkMSi4nJitzJr+qCgd1Sg6y1lc+U8iogQH738X0eSGbCovte7kBEEDVr5t
4SLWU/obuEeLmvazQBWoNGBR6F6cPw9Z+7lEtdr1XuulhfcsihLafNR90Qk1U9t5sthI69wuqnUS
NQdrpFZq9Fb3lIYAWgzNjY8JFPumU8TRSMSKRDXfAHcSG93guX+9M/+f3fKfk9Tq/wRzN+wWorso
+11FP/5jV/7Ifv6ufrxluUz/7X+zXAzzX2AkbA8KgsnFMPXq/s1XhgBj/stR0RWGscLFAFf0f1ku
zr/cid8H3dBhG0Mn5qb8H5aL8y9YC4D8oSMa/J1b8h84zcyBoRNdgTsXEjRseIOEfXYD1KLX6kh0
w2MXNf5OFnF1X3eiObktsUJcdu1j09fdVtNqd+U4xnhssjzb6mqcIPJN8iasot8YCcr7qhmqO8U2
I9SRk/QobZU2eRg1n6PU5hrLxq9l33yRQ/SjE33z2YeRsUdnKF8pShau3yzHO7H1PM5zNcT4cMaY
qHjMHnro1495JwOoD07WP5JFoJLlter3osVWoByV/etAVadbo00dnk3ET4+FzPuFIbwq/Lx9PFka
pPKgPIA2s2zoPNdDsMHyCaPQ1McxbHcvrhyycyZ7kR/aWNlmbtnvtN4nWQpMPXiZgtJi3bp+/Zc6
avlFdBllWQTB6GvUOTiCNAZPt3Jge780uSV+wp1KT8KIm2NnVA74NNUSd73RUeQNR3FnW5X5UJYy
p0+QexWpVSP6ClVArgSkiTxQOrUinHXsLoFh5xEMFGH4qbDFJz0ddsS8NFbKsBk0WfaPKZYDz0lQ
y3GFC4zSoFpcyT9aFOr2qk2A6HD7gUvpO9889pZ2CnXprbRurKrVOKTim6MKY0mVdJ4LMbpJIoAt
T+uFp2LeehExYplJp+mPgpfkR4b4P44VhHd7Sw4mTb7OGrZxaQQnESBVk7SeItemrvQrG+mafK24
boLxZBf7C13nWZDLuCAJ6OySV31epD+udwt6pZ4dl1X3iEXE9zr2PDYD2IKPj8UcGDx9BXgrKodT
xkvNZ5b0tr4VlJYix0c1AxNYll3N9lM4u1b4KZayPiKfMP7WQl3ZhqOKdGeaKOUuLer0c5rkMOvt
HLgHc9Fi5E6tud2gbRyDgTSUvVGP7efayGSwQgxWPNmVgM2A1vvWCTP3gh418CMkd38M6MEDZQ0H
lcBai0yqFW763UnL75HVjujPRGlcr/wq3Jg1aKYuiSziIr8mBK0cOgdjbMtfbLx4A9sj+afFbOaI
a4OrF7Iy3iAQDa9XooQqkYuwpwHa5PWLHg8mVfMBZhCDNZS1kkfVzrdbvIjw1oEA3+CdgeQCPQwn
jbxN9zlbG6VIfn28dPP0ZBoWhWYVpiTVOriv8w1SVXXcFYjKZAXAd8Uf9cd4sNONrxuA2jokZ4ld
ursxb7uv45jL3SAsBzZRnL4sjGS6uK4vNsCcKIADb8OkjON+PUEUDAORFXQwlD6Xm9pPLDgto8Ei
icoEhFcZ9k4EOUg3LVeH7xD6aT3lFRMY91ZebGObs7Rqht7efDyyeTRLoqJTjQeWCG9gUvy4Hlht
JHWQ1H57ceLsR6EzTS6eZGv81QxwsPpCcj0/sVNahA4ALgekLMCKZ9Og9FZfmp0Nm7E35DezT8Jd
Ksrs8PFvunnJcMYiRMBjA/4ShhNzUDqOt1bcyEC7DGqFJUqVKNtKpuH96KvuZmhFBfjT+F44Pm1K
z4u+i7TLllLj6ae8XXHGMAUjiJaRgRPKzBKzEcefoMIL4NL0Xr93qqzYdaZabR2dXRg67lPrOY9u
ZYuD4+tAPrzWp+obP6X8f1e57zmS6jogPd/E4GdhfqYr63psUNapXjvoQsAXmVPuR4ETnJ74ycVD
BWVt1yaXTkrLMRxQkR4FdWt03PNtgbj5c1SV6TrQGmsbJ767asVQL2zBKVy6GQ37gQSEV4bYij9/
U03H86rvU9VILlqqJXsrAPlp9JW2cTdPdWDan6zURAcQcYClJZrSy48+PJ2Ntx/Ws8bQhZpc+i4t
V0ZRqdteJfHFRFx+8WUHKi0rgKg5MC6bgj4TOkg7V3jB0n69OYRYFbBPHeqqr9I0sxnAR83ss14J
L9iIhhiaW86m6LMa0quRXzKR5ZsgxB0iU3xcW5pvuVV/qzJrh2EZaNwKjiIYHOPRHvtx14VJubA+
t8eJ4aFgAyTXnJoe8ypPo3hGjZRCdDGCBiS575SXzhgPVm8H95rouORLtXkSovbu7Za6uBYUwcIY
ptNytVQMgeYDVEyHKJ7I+3qp3CgToUE7+qKa/pMcLPXZDIZ8qxqOf1fVtAfzxg+fXOkU54/PyntL
gxERaANkRUFxz54QGIoozY8+H5ZWtTMatkeYxjgOKg5KNUmQLOyFmbeI5aKs5PJC6Lz35LFoLF3/
0iERaW2WQlwsL6nWrS+6O2nTZghkat9FNdCfoqK7kDZUdzq7r6HfudG+Q8SIrpdUjr3afZe4U2GU
JbOt1XZUIbVAblSBsHtX+MP3KkxtPHfqr3ZZaLvANoKF4uO7c0a4iCi0jmvCTcQURdpYRk100Zsm
2iqxMW6iRLwILVNWWmouEfWmGbnZG5MllYNQGi/MbMbcXvUbZUzERYbOZyQC2z02oCHqmOHfufAe
cs/oly7Qm8td56hSN0EzgXUyXwv4b24OK47GJFS96CKsEuS8r7+oZeXfQV1F8q6iKxI5CNnH+bPn
PnlW/hR1Uf2Q182+pHix1VeVwsz/042K6MPkTDmJ8fLMzk5IFjhtqOTcIVrVu2szd77qenuZfPM2
o5+XSzNwu8am+mq4ClwfaTF9di5GRJHrBk+iS6aMVrIuO+AMa8UKdJXGz1j+omdwpkizo9ZCjJPo
oG4jMEUVCJJw3LfUs+qVbh3aYLC+uL6V/GC6rWEhdn8dxfXW4CRNKsVw2rH2ej1sb9aJwDuVUTeK
i064fWp7bfxSt114h1xjQ1+vMEb6mUme0DF2E0LrvgOKnuNmmG40GyfGzoIxpnlJ8tMNJLz/TmuB
2VV2gxxtlRmP+CNKXA+U4ZIllv7y8Yq+MltmozfgvbCY1DX+Lc/29n1yXD8n1s+CS4Ju5sqXrtwm
ejIegMvogPc1Y0Moj/Q2AMxNEMd7f+iM+wG5gBfb17zD0AH/a3LEqyUtQr0R6GZp1IYLtac26WCs
4MbdUVfAdPVKva4qDUoA9ynMdX9jlqDm8tYy16S+v4OsU44WlCA7iz/5Fva4Jj6HG5kon/q41p/C
rOwhb/XFoaMdspOZnayH2qMsm4h67zZkIAtzc3PmkfpwqFFQhcHdbC5dpAyxGjj9qJyHImhWelrB
ULHGaKlA/c4uN0hokECmsEiEPCtQe0GloT2bBpfKkcPGtAoHvQNaQDFv0aZssFssYvAglaKNnwS1
InrHUXPKi+5z6GcjTF83PyZeQrPcLH7oTvqliT1nwzv72R76b36XhtsxSLdqJbu91Gt/7+sUd8yW
JZFluiTofBN9Q89Ew3TK1SBT0bm5flpctRlKdpRyNqpYWY2lnsC2CMXPj5fmnXCBe4juk+VOKhYo
z1x/xleKyX/VTs9RxMHyW4egNoC3GxrZyazqk/BDZ9f5kG3cVH3E3DNdeH/mvHXeUEbAD7TRJ+RZ
8GYjUGtqxf1gpWfZOp+jYu9YT4oPcO5vAeRA1s62cuJ7bdx6HQCkoccHxNvj6vNYhH8CHfyy8BYq
FfOO7r9HhHQsOotEUsC+rudklImvBGqfnsegNg6GT/VJGyIdDOkEA4iz9N7NI/VzK2XKpVPRYq1t
KDR+m29Utwaa1cftpstH8UupKv84pEo6mXk220ILEOoKYnch4LrdK9NjQvKiY0UzgZKuB+w4nSkR
A0vPLTI/26GrQMh78dIzcvuOsj4qtxsfQAZmLjGegN9GvtdIz27YVrDRumCdIMy3wWTZXbgxbo8y
FOUpvAaxDox4vifCFhB13nnijClcsNEHOJyBn6aryNEBXRjq0oq/89P+93tIIM8eSN0UAl2VKD6L
xL2L8EVd0Zi7r2LvEJratjDCx8wtjokBfjPFsUSh5wYRHs6R28ojKiMfH8qbHAvDaAgp3lROd6mU
6dfLGaQ1Wm5DmeBX4ePHZ1FVMkW47/I2POh2TIwYufir1L6F82+/KOnx3udREUFsc6rWkQ1ff94q
2yyRVi/OkWmOe9spS0zPpYOwRncMFTEx5nXjsTPh3yM40HgHA6fFNFOCh6ytYliZUTYch7hEg0JF
CCfz9f6A+kzw6NUieqg1//PH03WbbjgweDAagSAFEGBeOMoL2zcMimjnasTalxVM13YrcKSFob0O
EjDnlaOccjdfqja+c3lSukDFCi2HqXYwN7Zykqxjf/jhmQLesOvS6Ll1zREZYv2X6gbjX7XmFSuj
VCdb6AgmdWItqaPeblxGMO2USbfSQw3oeq102QMtaMfw7FXVM0oz+rms9AL2cJYtzPJNYRmnCh5W
sjp+LSmmPbunByE6iUMOn+rzg3AKlIbc2HhslLy6d9Lqqcg8+ymE61LQsWsKfxOUXrKmYP/U0Dpe
CBbfWXMkcidtNS4+R3/FZr+JFfXOscfGGKKzMXqTQndcPaH3bV10d3yJyupQImX5SU0T8f3jvXZ7
0xLEUPqYAj0sru3ZfNuGJqWjV+Ks+UBHFOTo156+aJh2e/2xmlN5gaoYiJBXSuKbX5dXpj/GRhae
Rdm3d54IujV1vmI72uanShsWkGLv7CGeYBO5aOqdFJimP3/zNVPacVdnuTgr0kM4qox3w0j9kkJC
d/fx7N0mf6TJEz8cagzKePMeQKnLrq/iRJzbTvuV14Ox1Xy9/Bq4yc9kqNVfSFo7248/+d6P46Ma
s+lO/apZGJXLKNU7PFbPmjCUB9uovgaerRxwIP398YfeWbOpMT8RrCZRrrksQZj37VjxNp9khJR2
kdT2wY76343eFfeDqizdPe9kS1Nxmr1BiMKMOrPjiOaYT61J105jmDmPkMjLnRtG4xPdJQoeVgQW
XiCnGTvjA10y9yjpFb14DRz2CAu4MvT1QxlY+EEbpRP8bOq63zdF/8cI+/hZSLrv6RhHC4yQd9af
q2raZIQQgJ5mi6GH0vVtMzdOZemAymoLcVFy86F2CDazUqk2vZdXCzfFuxMFOIwmNeVKyqezIzv4
UZHVDYL/FuI1gxoc6+pz3PwxFP03AdWhhouYDD7OYtj0th6uvMHE4jtCoqqydBVb7Rd3hFfiw4nD
rv4gumbhTrmdFS4TKiKTvrWDCepsVqB8G4bg+TzruXpuGu+56lTjSerug6mW6XOXySUlvdtbbMpT
OQ5TckExd7Z3iqIaFSn94EwhDc0FL3O3SaI1+49PxE1Hh4zp7WfmZQcsq0107p3gbMudXtab2EuO
reWB9nG1FzsZX0a33qeB8lCa/d+Tvfjm/ziA2cxaQxQYUesFZ3bHbnIAWlmRpyJ1kuwa+KOtFz8q
ifeS+kffDraI1zULm+/2UiAsYbeD3Jnk+OdL2/kyNlsj5/aRBroNgm8NzR8tMPNNWv318a+dswNI
W/jLhGw1YQjBE86C2KQ2AGPqaE0aUjyrGkFYUsDMH7JUR/TDyHfmIMo/ZC7B/VSM/qap0kWXw84O
ZsVVHKPRvSLM8R6qIVD/iLqwQUgmio2ErCt/F5VPjb0Z5VfqCx22jUOwx8YPe2rT7NN7xQvDGFtV
p9g4lJ+3UYB1ZNonw6NwQ2+nW0P8pLtJsfPb1P7bUGSyrovBfwGY7z/gnOAtXDXvbT5OlDtdxswK
1dnrV803ZOPFRRSdG4BIRzsdf7s0ho8+xn4IWTVHy2kpwGPPuAIflm9pHGtfCqNYqBDfxil0M0mr
SbFxZQCAdj2KWjUp+CIpf7bYhutOxH+8UUZ7/CHjB7IcudHq5lea1OqfjzfDO98lgAB742BhT2I4
3Tlv3nTEB8cgq9rgHBQoQaNvbFzyxg2e/UE/qwRxdz12todM1M6SeMrtgzuJECISBvb8tYd6/WVU
uRop6SmcVZ3WHRonf2qsdjepoWP2KoMIagyGaUevUL6qfe1dBn3Q9xqX0UnUYbi1KmiaTmGe4D1d
Pp6TdyJY6orcr5RCJ2uUedAYKVk51Yi8k/D0HwW1kHXxl04b/sWmUk8DNf5k1/FDY5Ntdnp6bDDa
rLAafRxiFHU+Hss7N/BUcaHUiboLcu/T+r1Zn7xEANe2hHeKyrj/4eVjvMKwMF7YBe+sBVAVPCXZ
gFi8z3tBgLwo+o64VKd5c2qTsAdL65X7ri3taOEHvfOIgcEmW6WEy0U3V4jTs9GIbL3zTynltm3s
tQIyBk7l0rHbjTTydp0Uurbw0XdqRxxwZg/XRyJlc76imdSBvIrQO6kpFjSQ7k1rXeV2DBIn+hYP
pbNKWzvcJ83A9Ssy3d90o3/Bnj0EYyxBo9al462rulCO8OBgMBau+qdqzK8fr/Z7lxEQOWoznESN
EuXsMho7RbajmrqnoLMRXdOlDVVgFOu61Ju/uEB+ZJpRPPQ1rlWMyr1zpYpyZRP+XBjH9J3rIrWH
3LT5CiKlJjsPUr1YUbRa+sW5GbPiL0DCyR0JpCAUK5GSore7sUnWDrrtf1HMoQOSq2qbdsCMWOkz
WHvDVu+F9dApA+RWHJB2fRHm6MX0Ck4FiBR9PNyb15PqA9EiNgjoc+DuMHu+NYuqec5lclZl3yBR
U1L5r8UXbxw9DJq8f7yF+RxObtzTBGME1tNw3pzJmFTB73wjIIVuBHDBESqY4sqNO9m3IShcwfgy
koX78uYimD6KUxmXAFZywOKvP1qyhR20GrBdoBKzpjaN5FSdDgvP0A1ymGhgOpVTocBG72TubEve
aueqWninuBJ7yiSUtVFWQXmsae68yAGtbWxQpeia30l7nyt3faye2vaLnuf0WYp7pY83wUr+7KNu
n0uxs4ovvofIBY5HvmcuDPYGYDcNFpNGWB2gDMACzQKZMnPUUaa5csIiINg6afvsjKXYT3nQZ/Bq
8QFgsLJBC/rZGSrr2KbxFKj49K7UHmGBslERo0R+/e7j7Xh726B9yXKxWhNCiRLZ9VqRkccIxgzB
uaGbDrbdjw4BSdJd2SINGdoxpi10g0kZgidXFWLvaZwqJJGafQ1eCTs2F16cVzJp9RD9DuhGXoBd
LfE8bk6NyfvGlT8BFKeCzbTj3mxjMyjKWgs1/XmgNb9Ls7+D+lIZY7ZKoi5dirAN/mdXFwo5FYEG
B5Tml0mBaPaxeIyJFsnjsIizT2VunhxY6CvsBwgbg8I5hnal30/xrpm7AsC/pqJMoP5tNFG6Uug3
7j5eo9tsD9k0HjqE9zEV5cqYrZE7Nt4kDOqdG7Py9n1TjchEqQFFSrBDz83YRY9l631DWFvfd65b
wl6XurLBX4k1lH26l1bkr31LVp9dEEE/C6lQDVb9upRbownQxPfcP6CDtXrhLbtZNgZOCfFVRhzQ
1TxNNeNiHDXVN89j2G3HPnIQEswvNOh4LmgAfTxN730MiCS1LIIQdMv162UDjhWYSWmZZ7zohwfb
ypAnzug21jZHp/LCJbj/zS3Hj6P4Ylqo/lNCnF8/dcYGTLuGH5ehw13oXrJxEJJauDje/Qq7cBIB
x49tjsZIU2zo3dI2z/An+nVbSAA4uBAtvEqvVarrPQ/EVLN5RlX8OagsXU8euGSRJErvnFNNx/9E
qZsveRx0m6bqrGfXyFSqnikZhnBGZVVVcbeuwTY6204BGQMFu9G8FVCp9pwTnMCkCQf/j1MPzos7
VP6nrimbaBVkql2jr4t+QxJSviGLU5GEbKFPbWFoBE84kcdfAFaD8Yn6qipRTlXkYQh6i1KhrgCa
G/IYRpxnpXeidFFKUPj3NZDJ4ocXtodCpYy79vxSL9djoIfFStqtpqxFm+gbGiQ+DyBYx7iwOSGa
Um+LuNd2vokF4KoIIhhArZP4G4VnK1g4wzebk5dK5wabQKq8iPPYmKwFM/nCU89mlEXbCsDtqi4q
k1ElMdA3cCkfH4aZrSYonkkuFUD95MQBzG7+BtepFbd10o8nrVWPrvNNa43vdeM+RCikwpxBpvIo
3e95OCCtHa+0SUZFJAejj1a+t6ZgutWN+qB3DULfv6vmT2L+pilMr1inL4wULbTLmq5y5CsQ9S8G
PYpYYMpIIymjaJcqX9x2qNe0Yy5N6aFhm23VRNnU3UJ//CYZmH4l/T8XTDiFwzkRoiF479SuGE/N
0JLp62X10Acy+RWN7eePJ/TdL8FJ+HdjhNbu9QHpAiPEhMYcT61whr9oct+zs7O7scZ9/eMvzcX5
XpeOgjJJLiwPkO+ziwxEoObbnhxPudWDfjR/VklycW2AgHlbHaI2N1bmUP/BJmofwnFPRHLueJRj
/JALlwK+uiTd+RpCX90OTDO48ymORAGKlOj6x8e6HqmDGo6nsHLqddzo5l2ut+HKqU1kX4DLFVvs
iO09XqPug2hTejX2sUqhBxg9XlWORrWktQv3yTEKfYOD/BID8+aWdKlHOMBcsT+iYzQv9+cqyZ+T
O9pJGT1xZ7mSCDCuzgsLM/3M62kAhcdBZmXok2Codj0NbefVsB109RST9+00vetink5cITpi0RWk
S/dbk3tn7Ov0g51E/dofVTByMEH2dhQifFUXjfPYhv6vLpwQUVEUspQxSlatgsT7x6Oda1WzjaA1
UhAF2Emex6ivR4u8S6GZodKcHJtXsPVEtHfMyNql2qhLMo8qOXqWMjxGQYJQglmpezL48NxnZfjV
D4zynEDD36dGicSwCpZO67MYwl3plSutbIZ1WFTe3aihfdvSYF/lGOTu28ZRHKTuMn5SjnaNoybq
qjHzdO/Bg/SytPoZQ+Njz6iNfyctP9hk9YDyopdActY6eDeDE+0oI+h37HMIszVCLf2AqhjNx9/p
EDX7tjDqT9HQuTslCi/uoGHf6hRa9L3rVe9UF3m+o6EPOb21nni1HypDePsG99iFK1Z/Z9PB/oAC
+Zp8EqFdT3ARl5EaG3V/snOd582z6uASoJ+L5f0Iwl6qm74avlaa8NFxH51ThCHXPfDB6FyO0j0Z
BVlnkzrRXkLQ3Y+Gl9/XTQh3ogr6pwJ8yf3gx85vU0uNDQV/FQ5qUR1w8WsXNvZNBo0o7xT88xfI
H8od1z+ktfvYGsKwO5VWp23DjkSE7dvuy0xTf7O7fso68tNVPbT1Lu5LbQmpMJ2b2bkyAeVr+EYR
k5LDX38/lfQ4KjVtT7oQzlfEVMA9O717RPqpXhGADEgMRPJLYwXV90ohS2n6clNpqAYHGNRuPj43
ryXl2WhgQAG5crjwAN7OLrshMPS2KWrnBF1O3Km2BOfqjpbzYPfD8+g2asvo6mgTixYTpkRUSGTk
zU+tSYZnGg7VZ6P17VVKcPgoStW7wBTO7wcjc55QiUlPoenFO6hY6cot1HRDb1rs6lG0W7vHTzz1
hpTnFQfrFGvJ0rrTI0j7AMDDT1lRFN7CHr4JSya0Ji4roGSppd20fnMjoORZYiBgaEW5E2klTmBu
xB4EsIaYe7doanNzZrypx0wZEowxuJuJI/k2kevA1heanrknzVeqnVNk43cSiOAx8orq1MRYdIsS
qi+7v92b/SjXZWK2v5rQyX+Awiu33KjIKg6w0z5e9XfGRZOTLgO4ZxKIeaaCs44ws4DaZSFpcrZx
bt8VehcsfOUmiKBrMiXbk5Q4232OaTI0LLn1aES5XK8fsXRSvtZ6d4Q0qP398c95/0NkihQQJ/eY
2YkSaWglbWh7p7Rtskfbkfna8cNqX1S6WOiI3Wan/CjAfFO3/bVIPk3tm9x8kiEYXD1xT0o7pL+y
TBgXclD1m12m1ckTY/iQDNGLoSAK28t8ChBT71OgDhaWqmn1XVEUZAzDwj4M6ZDytCjixc6V9tCR
hLdoIKNymCqW9/vjGbp5y1+ZuLS2dXjUdAxnox6axBXoD7gnNUMqple1amXjQj8xG9vuIXYH71Gx
MvS/ZBwuvMw3ZWU+PUG2JwoTLF5vdgba3ApJ9GLv5Daj2Krds9M7Kvx9nyqZHa7iwV+qPr33Y5EE
pqZB3RW3zdmVVlpBZMSx4p44nfFmbBV70xZZ8MSy4k8BDS58cOkt1SsUA5YqTLepJT+XGjpUZVA2
KqO43h99Kbwwziv3VEcIVqlZ2a2MEH3PEdWMx7httF1U+d5ucEs0JQMXZXcrQTA2M9CwinpJ2BDI
9qGzSlp1clC/Qx6CJhPZo1wNY4P2ySBxpitHqIdNXOOmYeEiaYmw3WgJr1boD0q5sULL3o4wJg91
HaKlByMh2LIJaiSuh2TXVuVwUup+HVDMqdaVwL4EicUSRahUMVFY8tAaAyUZHUo1io7hOBZra4Sm
a7r+nZ/J4k4EuLAJL/bXuexMAysCOBqp2yOe06jG548371x1mVQS8vmEFCLIg48yV6oXZahFSRMb
p1wxMESIWkiDMq0eo3REfMxC0wUr0ra5J6b/IutEW4vaRo/UAnlDrPgpqnWxDbWshTDagBPA+7d6
dHwz2mIgsARWuL2LGCsYhUmsAsjGq5bZm/tBa+0GPYeE7ldSaT98F9/fEfJ0MEbPH8/K7WNGEwIV
EnVqD/GPs13ej1EB7qc2Ttp4JlgFpNo5DtojxefB1hZCptv3gg9MwFHeTMBq8wvWyfs8NBLLOIGW
a5+0qrbWadsrm3/8i3icWSRK6UBw5kAfu8fV2TAV4yQHnfirbVSMicK/Q7MtVo4P8uDjz73zo8Cy
09rnKgeBM9fskVraSNekTzkqHX1Op/Fpqflds7BOtxBDirT8Lo8GCI8Tvp/XN8KQl11jkx+c1CD4
bjUhAPrBh/hXqaj2qHZxHw09Im59Um5FlZoXPYw/ffxLX+OMqyCPIcDjwhZ6AqdQAbweQtLXY6fJ
0TjVYxxvjTTpDmMW4fdr+RfgFMM3GHk8CVaZJ1+1wpZrm6p970GxbsRgPJZ6+FdkDd0jDIbmXuIp
ulNq1UX/Jc53XuFX50DLUZQbzfbOTzoKd211P+BfUQclhOhKR722Te9FDDUnAbCdbx1wNKsSqjDy
plF4FJm2aAEyXbSz32yYeLDbvNNky/MkuQwHWXpeY6Kv39ir0XH6hyQnxDLiRD8Fjiv/KhXvTEWK
G49OAbAGzVnytbtJNYgG4O8RapFEQ06dzbsVBhSlU8M4uZCT7hrLaqhLp+Z9jkr7Js3qH7VVZzvQ
yidbDsZCqPLOTYR489R3I48HuDK7IHJNF1HnFMYpCa0Hva3RLMwz7bExSyDJH2+wd44Smbc3WUrT
/wLMeb2/NCcaBkXk7invhujvwMu+yzZUF3bxeweJZSSO5IGlMDFXRlTsQlUUg68Ygw3BJumQqfV4
/eiITi2kSjw4Spu3SCE7eyv1f8sY3s7HP/Q2tNAoCsGnMFAqI32cRZqxUAy3MVLv1KEnpJvDkz6k
6cWmar0eZJ4+eIInMS3ahRjqnfmFxDDVe4inJyWW6/kd6yoyqTZ6pzzFObrwAm0bFMpSvP7uV9AX
465ns4IRvv5KqqVtWDa+d1Ignp6TSH0wtD65fDyDt61BYkBQNPbEg5/6JbMptJoAWe3edk9FYpzp
EgbIlxXd0cCF8qGwTfls5ObwaDrtVxH06sXC53vnV061S8ysu4udoD42Vr3wwN0eVBTO6VSC1KfB
gaXE9U+X2kDPCFzWqTWH70pb1fdCQh/0vbwVa6HWWGXZHexwwRV0VHzTXXiLbvcVr6vH5w3Y88z/
9Ni/iRpKVw20WCOrMP16OHZZh8xhLZFNii8SCWgFUymKlkvQpmlBr69IOAIEVlO/BTWC+cuUhJHq
DlJzTs6YvyRxC9wM4Yi8E8+0bn8YStsuXElz+WciOVJvYnKdnzj1BWaLH7exFlSlMp6IzRp0+6xo
X3i4WwHfLB81GxlXt9TuTRHlG7gK6dZtLG3TgWNAc9holiox7/x+6CnkCdxbUM7mWZGqFB0JKtdz
U2TWVhU8UhhciPR7TGflvsKX/VRnrvZL9QIF+YJmPYzxxkNxblhDIDe+mipaNro/pltpIiRWGAal
JIN3/R9frzpkdcZHoMLFNyf4iigtVakTU2pmZJ9tL3tMmiZcOAK3CBc8xNniE98bz1uerOs9COi4
ETg3a6cAYcFkFYZVuBbIC+Ic81+cnddu3Fi2hp+IAHO4ZeVSYClYDjeE7baZc+bTz0edGxUpFOED
TKOB9nRv1o4r/KG+86Mk3eIIPezSRpT3ltK8VCO+ALnqWn9XbohPloXnEr15NuYUDs4yRlcYGsJY
QXK6QcKZOhyzU65qJECUkMLWtoRc/eH6Q7vV0yY6xJUxXAKlODXQB79XXm4+WDmKMeR8JWnNkBbJ
yZOT5Gw1a1n18tYgtEBykMIOUHi0eq9nTKfhWwmhpDuoZ45/vAqhoqyVtik2uYNiHP0+/BJL1fgj
Q2NqZUu8F0+uzy5jUz/kSE0N5zmyRmhGJeysXncsK7SpidzXhYLPooV0lXAex99lgpBn/zsLTRuA
2inVmzNW1iB9RuI86CyWeerDB6NG1d+8C3VEBWofXc32j2Bpp9sLugxE2LuILQChReyKusn1NPl+
BjbQ89VH31T/pm2QPyaxl28ttV1zjF/mRFP2AAN+CnfgXc7iENELKyHJO+UxlwZ1XyiJgjMs4vYV
gIvdlLivhAPL5hVjISEF9oYoE3Hq2cOsiTUNkTpWHssOsQ5TTNSDEAdweoNY/y2nlnbWi9S3uyne
1yLcPDTX31ESUV9j3Rd+eGZo7Mu2CDZZqK8FDQt1L2o9EMWpRbBBJsjQ7FETuN2zQal1x8Pgyzjm
Zb7LBv+3r34TEmkbIHDURvpdm6b3mYZjDMI3CBz/qrXxSfequwqzCxNtoVdBePGEvLct8bGUHwLz
SW9B3OJX0gXKtkRDcpJb6kHh9sgrZ4dWMNY2+yeRH7+EKNpQcKqDYj5FLh+eR5L7MdX5HwU2/80v
tWgrjGWJCnKTP3muGW0rtDq+NbpUbVCAyg9VLqwwbJZ3EpkEelQ0DN5zxdnOQm1LtrxQlx29C6T7
PBaeEsxnmk59kNoCtB/qh7cPzXtuMD/g7CqAz4D90BeYhQSeVOul33tkw1pyVrXJg0jY+lq2japq
FzXPqKweVAFIuhjsxyHdND7QSD07JUX25onYLI3PvZlvRO2MTHmmuvjQ5M7Q72q8lc1aPsbKBi75
Rkrr59tf/slDwlzBm+IakcFKzuXaCzEzUj9SZIe0ukeyM4uevbYPHSPHQoO3jAfeaL2dpgrioapU
becGcrCtRoDot79E/eSCpsDDMeCAkvvOn7ReDlKz9RMV3bYR3IF6F5rYTiXyJQq6nRU9S+FT0oRb
U/CPxVCfOEQgBXCH04odNaOL5e9lX7i0+VsvnEFOauVbKBxKDW0483cgPmro1+UXJcpeda84FlZ6
7Az5LUhPuijwf/EcI6x2ofjYlFTnUhorng8Qoo5+u7J2KOTxCU79S5wWFPBQPLZHwXhLG+thUg4g
dVnj8E9CjrNwD9Vaiv5oulBhgWx8fYr0bEpW81Z0SrSZVIFrH4NtPfoq9N2mIfQJjMsQvlLwq2g2
piJWD04r3fv931H52iOb6rUO1bS+8/e5B2seJnWWiqfGVH6ghYebZho/oefgjOm+rr9kyAqJ2vH2
gn6SPCAuATOCFJOrDWHY65+AbgzqbWUzOqqvjfe+ICN5QLZ4SXI32QejHB/CKusemswNDyLCp4DR
sRyx4VM3W0ET4zujjZuT77XmGllhmTwBYJjkkFGPeJcEuf6yro2UIQcR7PQ1nlBVjaSr3mlHyYxN
e1QMgeJuUv8gEB32BHHt7zrF51obQ9G2rOw1c5P+W1tWK5fIZxcnTV+4taAYaFy8H5APF2fXy64a
xlDaiIWkc6XK3wlv/VNIl/6pTXzcsfVS2CklNgeQ3auz4StrcobL15/SB6J+ExOZqXk3mvrwCa1g
hVqmgO/wFExXkQkAIwBj6w6riLVAY0n7n8osFPXIaUzIAXPGiOYi29fW7uBU5tCeUdu6H9UiPmvQ
1nAWR4mu6KDJlKnof/cA06JzHCZs2NYf73iFk20axryKuYIJhNXK0k9L8IyjXHr6kziMxoOC89/K
u7Jsq1NKYEuDXeKaRwl9Fhw1UhSYRWH1TiMmZ2gVvRPUNL5tX5SpBwaaHXND23pvqE+VOPh3YkDj
3LWC/ly3kXdGiDCwZdMfHqsy6R0Js5nHTjPQzzLq+zLyix0Z1MHzEDv2sFq6NLXwy9MRZlm5aj+L
vFC7QLQJfABIjNlrlTSjCoitUR7DMtkikuBugfE47YglqZWveUYtzxpRF3kyfSwgT8Y8sAG6Z/pa
USiPvdBIm0JQDETqyz+375rlvoX1Q7uYO4Wshwft+kBH4RDmQFFjx1X91CnM6nkILO1hjPJ/zv2n
gWiRUtdCrV6c1elgvrutKlexY3hCerSK9r8yts4hJt6bToruU2J/u4ySf5ZxAq6u0QyEvAJUlt13
/fvazI2sUEwyJzAs7w1ble/y4L+qeQSYxTKbY+Rn7v72lC7XbRoSHoACa4Z8YPYAubCyjWSsM0fw
TP0e2R/5vtbWwFHLSG1CAJK/km3AF13KUittgsoHsQ7Qj11YDxjtaFm4M/REtntZ7m0hbqOVY7wM
NHSqrCjkQFcjGZwDHg0z9dxgNHInHbTuwBMsPFe52jyWofnTKtV72uMSNWhluM9cShwrh2/JDWAt
Pw4/fd6HOzYwQmEMoyp3RrG02+TJjR8EUFlda+2UrtlSVHx1k/aoAnfPml+Z2VJMQzuoTF+KsKZR
9qUgdo/qw1jc/58+vfLDzMuL5QV4l0vPvrUm1/jZTiDfQs2Npj0EqunPP3ywJaZpbg5BQcEYqeba
tbA/srI1s+HPtgIdF/IfnkAu19nJQtydQMsXc2RwIu8UBxjEtlH6NphJil9RU16MUV2LAz4ZE+ki
2ONc5yY/brYUcjHo1ahriTO193XQr6pWPWtCsg2UYRcW7qacHO7bX4hLPIb5S2KZz1krbHi8z3KX
XFTFP6Td2plY3s7gEia0EVsTIN+8stuP2dDkkZQ6YdZ9rXUjoyIi6qdRTVDVKPLVtHg5CSDwuJ0J
h+jBcLFdL28ul0XAb26cuFXTr1Ece/uyMMe3YJCBXMnBpAyvht1jVMnuqVat55QD/SUNCqIhA53B
0gVjZlu6pzwndRqcwtwYfyaW5r/evpA+SVUmAD0XL/ER4km6fP2hWaABBCtztMQJXo6VIbv3dafo
1UbVo2+9VV/ctNqXGSU+LB/19EsxargVkW+svAHLBSKx5eUkogWTRi3y+jtCU/K6uAK9KJaIkypC
J+ybyioOWa7RLZSyNaW2Zb2Z8Qg6pquSHvW8MQXisAgzKFlO0HoRel5FvtNqM3xISnVfm710n3Xo
CjRBv+rFPcUz12ktGBQaomDwpg6KOjuTsjEqgtkajRMFIu6fWDUc2kETzm4FwyOpO+HJ93ooQ3mN
RBqU3u8BfwpGItCc0c2rbZdYa3I5n+xW8kOAUID72ATvedOHyyhSyl5MaNo4SS3rRyJZ96xpRbql
S5d9B2xr7dq4/3575y0vQN4KMDFT4VlDMmv2+taD1xVZ0LcUwklJTSkyNqOE5tntUZYxDEild5II
cqf0H6c///DLwkITwjIuCwexjAr8YFIdTCkXn0bfCv6VBcfjN/GHYOcCEGCNr4fK67gYTNPNnT4g
bnDBtFATKseVd/a9JXG9fSbqL/AKLlfmba5gBR+UdCYV8b2o6ELrQ5yeCKDu00TTN3IVFLs8037l
g9rftejI/bFqKO2KQYYdlxHMDboIOyFOqo2ujT97IqN9J2P5DIVeQUsgRg4615PdILTq739dCfYV
aQmEYbCf1Ayvp6fUa2MAQOE+tn5DnSaCt5fpaXXoSsq3t4f6JOkjCJkCSpG158qfLUWVoOYLHKZw
oHr8rMnynoOydXdd5Hn7JDAtbHlV2FSiQPPeHCctxrpa2XjTEB+XSZGmPtq728xkFjT/uXXfGGWq
1fUj9U5hj1mLtwuswXxrzTg4dlEWHFutqpzWV+6zNvbWxMcWPD8FJafphkHfmLOlzlFYwRAYQW52
xmOD5PNdZ8rFKSi8PS5fSL2JISZ+nGpfUUdy8wjPP909CS30v5p84zkXWnkTxYW/H3z5W++m3TEL
pGZ3e5nmtw5ipnRCabtN1Qwe5emG+HA2Lc+DMzKowaW1iv/8rtOouZjlSdSizFFKALNKkDbfbo+5
6L9Ng1JIJUYl4ORvs0G9FNFzOOXhJVFU76XzLPhFWoiCTEzL0+zhXiOn6h8FRa43fSWk92iVJ5tI
H3PN9rV8LSGYP3vvnyNPULkpOiHbup6DBigBkDwzuHSC9SuU62+Joh1ikxOZFlm7sien33a1J6ff
/mGw2REkZw4o1xvBRW0C886NahekAFq5t6d4+ZMgLk6tXIJbgvLFyyq1njz0bXCRayt5NWNMuUJW
eVP2vX6UyChXTvv8iqfMgSsS7HksI4ge5rmwTD0ncFN+Vedpv0ZNjU5aVOcbbJnWnslPR5r6N6So
vFzzGz5TBfK3pg8uuHSYmp2i3WXHfauMNsljuLk9jYuL/v13EfUC/ZueFHH2dHURTE6ueNgDUr3J
FQxOzal7FSAh2PX9iDNt85xHoI4oh8PEwTzJG44iJo55Ej0M4wC/gqJ4TAJDYGMjq7L3FO8eNZlz
4K3ZZM+jqelbJ8K5OgHyeM9n34qMnuGGuhVc/HyQIYCk5vNYy+kub9GhyMSg22aD5u7UvF/LOz9b
ExpdGlKOZLP0Aa8PUBqZZZl2jBwkmmpLTajcBbHr2p6opisqn8vjM11YSMByqyOwb0z32Yf7Shj1
AX8qZLj8wEg2HdYIG8HCufn2un86yqTlzzYjSpy3NV0/Euqw9cJLDq+RZkFEGAaTcH97lM8OKU8D
6RlbCwGT6c8//BYdkUMoil1wcS33Mfbc1impyZ4LoesfA3TUTv+f4SaeLkoXOKjMHmSAO7iL5JxR
aB4Ikep/CTGLnSWYv+RY7ne3B1u+K6wT9XH6ZDgOEIld/zbkVuU87EWuub7V7D70/xRigVRXE3aH
ODEvoVz9vj3ichMqSC0wke8VZlCv1yO2o5z7jdrRBld1cMUxTrJIfzZ2qxTdyu26qHQQoGGPo1Ls
4IKdYNbXY0WtBqEqlTUgGwoWae6+pwq67c0KOnJXn4WuFramb/7SshfZk4998BCrl6z/4ieXqgRy
qJ4lMMwYldlePO4DoZc3pZF+kSZeuNTVezNWUJJa9fSct174bOp71ConmT4APtO2/7DhujzQe4v0
0olwpLHDBPtKdMqJXf3Q3EaFln8NUQy09brWHyWxbc+thMpLaFj1ys7/ZK1IcqDlknpohAKztdLK
utTDCHHuOqilu6k1f+yFAE4r4O2VtVoeZWNyEACmwOVEGjKr9iHjrxVWIvRO6nsoNqEauO/FMv16
e/Mtj/L1KLMflHl5rpeuN1DGNMGmKzIGDqZ0iBSaWq6XH26P9t4xvA4ieGt556CmG4glvMfeHxZS
EhDeMctqcLxU2guV+5qbsruJKkiFPp4A56L7jkPnfSPdp+FF785h8RyEb0PoaO693P/2TEcLL3KU
2smwaYp2k+sXYHJOnP+sol9VeU66/7za24wiAjx7Wf7PHH+NDVL2eAxYO0ouduN+75AXH6yzZaLn
UiP+/a3OL15/H1i/OkvBpKCEcX0MhXBjSS+K9iSMr6K4I7MVuqfaQi8sPGjFX6s9ddIbsvkt5UjM
N2zD/ytYm0xL8Bw56pPO0K/U+9oJkZ2Gv+mnRz4UluqnEfxJ078JDHnTVQkzzkN1luSvufVoNiCg
5G2KlLAAftuIT9ie2Lfnf5HbECyDGptUjKnLUz6YnX/EEILeJ5cCPdjQomws6Q0Zfu13bfXeXSH7
HvLwiXSCLqHeZ8D6bHR3jTVDl/cwebYLSCsmtCCROwrf0yn7sAuSqDchc7mdU5c55gPiOcyPg1b/
xEKCQpEf/6EJOBnXar8lM9yI0s9woNKX2g1AnALPOuXcBuN9XH0z+/9G6Y8lYTIOn0N4bNSfAsiK
bMwfouyur/dhZnxVM/lJS34aPd1jlDE2lO1WboVlAANEmNyUZgdP7oLqq4m+b3R6rDhyAP9a8V8F
KqebAJLOXk219A7NfluxCm1l2EU7V3lv04EHnVzYADnMQnKpSJE40/rBaVQWKTSq4tCPiF/GmjuZ
2oPIQ3u4lb4FinuokzR+iRoF684szi9R1qoPddO4Gx1o7D8/2JRl8OVDbxRM8wIYmUWR5sehJzoV
grQZ4tV7tU3NDTUzu5iAaLc39fKixOSFu4Syn4KD7btl+ofdJJqJJw5BxmhI3u6HvEkhwPZrYIhF
c5TJ5pXm6p8kNBE8nh0dA3quLOUytPZEOLncyDVmqIkdxy9tkrAHW2xsBQ3vIcHbhB7ozFH6Fbrp
bz3LFTstqxe0Rg9lFG/aHs69MhrlSuSyvMonZh2vOnULEqd5NhiE/HE9IG+Q51qHxJcivGqWEGxc
vIxeaLEof2/P+/It5D/I1CNlChIZWPf1KUZ4o9ApjYuOLMDMri2/2rde1u8UfS12/uR8wdLnodJo
JE70luuRxkQdfcEDtmAgd7b1MIo+QfttbNcf7z3/QFHN/d1pzZfbv29ZBWHFiTlAEQG2BgA2TfiH
jaUkGdgiPx6dDnb4WwJI8Y7WV4bgvjQ4KQVtx0+LDtMbcnxVEH5ntYB2VTDkm1rxgFKQ5x1aGKkn
HQa8LcZli11UF/24/ZnLgNXkPeUmoBYy4fpncUKAu0c4VDraHYqbQeyqpKe0qPTHXB2DTRdo4U5p
m7Xu5ydrTxEEBDK4a7KZOVIgRcqtdDuJFSFjHnvJpNqNHwRQgHZlly0wgpw7mOYgIKHekD7NhRwH
YQCmZVpgVuRQ30qtqF/icvwS59EI4tKq1T9DhUaXlcdPdABsHV/K77ml9QcVXcXvZR+9Kl5b7tta
Uf45QoOXopPL8XlENXMKmRwnpV/1eenQ2vDQRtIEO+/zZOV6+2wbTp2+97dlWufZNoyLHOCMVpRO
UI2gimJ/uDMR8LMlqIMPtSKo+7AvdqJcB3sCEX0bGB1S4GnpoBWh7ABlpfusEb9DOxs38eTAMkR9
v/aRy0t4UsCiDQDHghM6x4IbtYw0t1bmjg8N7IuqdfnjaIbfkj6wvmmlHz2EuvFTspL6WTBa9bEy
ggaAZ9U+IU79NQxKehSFGK89DQvBSzzNQVNA+sDJcHJRmD77wxE26wZouN5kTt18C9AhO8tuWZ7V
WOu+pSlIntSz4Ga6g3Y/4hF0qTGF2YlJ7n9rxO7cJWvOk5/NEtsFbh74Pjhls89pasxvmoqOauz5
+WtQZf6+TaNxd/tG+GwUclfqPlAx4A7L1z+6AcNdT8bujmEm/n0zBqj+6sOa5ca07a6DOJBhEzeL
Ru0k8zK7d+IYlINYZAVEfPIhyJTFrjC1casLPiD7PvzHBsm0koxFLZrAUQHIev2jOs3Mxz6XMwd3
sfpObEQCwM5Y6SMurzXuGZq8xC2TFcv8qMm16JF56zkiHZ4Hsbx6ynop/m2hwHh7iT7bmJSdphYW
52WSPbv+ObI0+kYsWJXDQ4aIRyO5R9kID3pYDYcMTYj/8lI+BnU9/Gj7IdgAc202jaxEKEUrr6GR
rumTLfCyzO90x0ISZp7hMczCm7wGgxFi4OpUfndsVM02wxyZLkx9XcjMSSTi594pLz4nZptZ4k6s
O2s7ik3zFd/FifmpWhnN+qyzLR/dGgv13Xv+XdOOkrrdhR2CuLyNWvvDTMLGRlpyeG1rSzxVGU6F
YlyXo+0rAfC5OFF+3Z7sKTy42ql0cwhPJjg3PVMW93qu86YfUfscREesgK+o/hggBZhZ50ZCJyRJ
zODUgsZ8zaQ8OAWisGZav1xr7kXk0miUqxPxbV6UM2O/tMYwlpy4T6JX17SOeTj2RzdW9iAtQbu3
lXtA7utHmofRRstafWtg5yCP2OUNY5euNAEXm5zPmRhLtNmxIli42HiSXtNcSiSH5n18jmXPvx+g
//0sEnct31zcRNNQ9Bsh3bG/kL+5nnm38etBszKJ6kI2XgTNqDa9TI/89vouwkNGMXFppSYDUwIm
yfUoUAtiH3l70ZnIwZtYrpOjkkkdemND73C0ypdC09pdgeD6yrO34Ajw5FHUJYOlrgZNYF66Bixe
tKZVVw7WydjKJVH1TcAlZNsnnXxX1NJwNHztayoCRAwzD+wkVn/O0Pjmy2BgKUszucU6xHNfYsTG
j3mLr25WFj/ArF/I0kVbiqz6PFh94gh+xTtOWeavGk98EwQS5WOObNZe6XFl7XJhn4OQ2MapJnyn
bSLvByxbN7dnehFr8nOpwkJW5S+aJbNAPM4Cq8Vdms5jUSKLSv1qa4z4fYaDhFGAYjXoWhnRWtFo
utqvzy+jTi0aoIS4Ai3cNI3RjJJWrRxU/g6gOozqTaMCKOQtEOldQ2xdqNFGzg5J+Youjt115xoy
hpB+80Kw4cmTV1Xb6ZrNVZVa55PbIRgh55P+2VEI8bKyfuadvI/qcBtnj7Uv4ICwR77Zb+h+SMkx
dxWsLBHaCeqNqUY7T2b6fXQPH+Cce5G2Eeps67fdPjTCPUy8oxF3O3i4W9TwEuAJfonkZ+ofezXd
VWG8nQLFGFHEmH/Nxai2P9aqB+ATuAr4YnOnaOU+NTGe5u9eJ2K3bO7VONi6wgn09iE2pE3k/RL5
ml49NLJ8qNzhkFAjQUCqbP2QhxFq/O2VX6a/FDjojxnklVPdeN6STvVKpFdVio7bjHYujK0dYTKI
dpt1LyiD5wzM1qEHzbSV9biE+1KNCFBGxXnQjb+CUmSnWEuNrUuLYoMxtLcTYBxsq9JUHkjf1kSF
F5oXoMmR/aLUxZ7h6p8bbViR6UpCLFNi0ursmOZBcY9Kq0TRsBPu1NGTHn0xDmwfSLfUmepOLGt3
V8WKdIfH9HcgDk5q0CKfxGSKzRiF3d5VrPSiJOPay7u8I8EY0OKnzEvXgT7k9e2lj2qtVANYqZxq
wXZIem8/yEbxdHv9PhtlIi3QrCHwpHV9PYqVi1oLMbCB6mdiJZYhhKuLKLTdHuWTp45oBsQa0khT
SWweFJZN6ruiUjUXbJCMM52w7zJeCHaZyH96ET6foib4PrYH6nKbqKwQsDHC0bITLwrumF9pu/I9
0+RdXx3AwWiTk6SB0kW64fpnZ0mplZ4Q5ZfSSpWNkkWdY6aodqeBp+2Dwv+JR3G76wD4bdKM0AsD
e2MTRPXL7e9Yzv4E42A+ELmGfj6fFi3w+hDfl/QyWsZPSw1xVPPEbOUZXAyiAoXH/QIZJ3rMiyZJ
alUeZh+h4IyIbt7DR6T6V/XZym28CKamUZA1ZPNDUCIBuJ7RMGCbKtIgOIKajbs6bvNdo2ft0crB
QZimH+6boNNPwmAaB/CBwkqE/q6FcLWieJYBDJ3kySnPUPe8Hl+Rx1QJtU571LoAMXbsWW2px62m
yHxvS4qnwtCiTmhbARV8c0A9LUj+G6xWsYMovigVUmWVHA0bBHG+hm0LkMgTWuwVS0O+9FZoHE3a
zndR1Xb2gOH77vZGWDygZH9wuhD2wnNm0gG+/vqsT5K6rrXIiZJC2lJ9SuFThRSMuvpQSsFJDxpx
7Uwunk8EZ3irJy1ZloyVux6zVPuSaaTFk+CitKmxM7l0IdIhRp+pv41ACU59Rm1aGkftAT8MfC5d
PT9VY2AeBuQdN7dnYBF9UpvkEPAxRIX0j2fVDAuNfTcPxhyuhYnbihYoXwsEhf8Kg6CunP7lgaBx
BmUeJjRvySJD9XtNdSMBuEIhpNGesgNwJWQUV0ZZRJ/MGihdWCjTqtJWuZ7eBn7DQO0idFyjSfeh
jw9qhHzZHplz761IuuBrlLn+vqTttTLyAn47CYJhHIrrFjzHKYu8HjrqO1dt9Dp3mq7Wtr0vNg84
MIT4D4b7TO2jvQev0y5jPzsZeBy0iDVuwlRtf91e0uWVMIkb8eACoKEIP0eLuUan0qupEkfTwIkg
KVIfas3YSOHQPeXhMCCDToMnUzsklt1KXpmF5ZEiqUIiH/Dku8jHLCbtZFwiRrFLHKg1vp1CmDqo
jdZuOYHPYRuZu1QK1zzVljU5wA/cP6ZIVkONZV6RRg51ROTLlB95uNQdAWq+I9LLk20dqd53TxCT
oy+OEPwzJE9tyj6+nfUNcuyeHj2keSRvsnrMaT4q4g8tbzj0UR4pd0osWv963iZmNZIYsKtpuAIr
v94j4Zi2Zt734qMqyF/okrdUnFS0e9x25flZrAP4DJIg4C2UaeF0T6fxQ6lNSMBL5BkDjYJjJMl3
A9vJNEN6oiyjNzdx13rJ03/v6iGYxqPzMBWg3muP1+ONpZqWtPrFR6inte0bfbDRvThe+VWL62oa
Bcloch3Kz1Rfr0dJo9hFLK4THwUhQQcbb7iTzI1tU2YfVypcy+CJsVSoLO9cNi6S2dWY94GUJGMl
Pvq6/KJMwFrMXaKNCiLqj9r07aGtxAc3l18CvbJlcPaFHZWedfASuqVpb/53+1i/q1TPZ1gF50BI
QXOB0PH6tyuNWQa9VYiPppcP21T33R1SIOFZypTGjkXXOoSiHx1HVwz/5jrOmDacZP+HJY8Kyu11
Yu0w1KoOpWfUNtbj6d6lVXHQzbg4ojT5X6/H/hH4pHAQI+2PG0X5tijlgWtKUO60LkoegzHzfxa6
O3wr0W4/xpms3TWBqjtFWksb7nPsV9W2uOchs16ltFl115nu7usZoIkJOId4AwabNNeVMYwsDBs5
h10oNfpW76COd630FIXyxso6DVYy/7jqSnT7FNPbFKVQrAQMy145ZQW8moi6QAZN5dbrRXB1I5S9
FC6InApnRRPuG8WrdkVp9HcJWn3nyo9/dmMb3qUiGoIYTObwDkIFr40oCe7jmAlVvFE64Ezb/tXr
WN26VYlBcwz9Psy9Y0mQcwh5sncF0c+uk3rxvjKT/FwESr0RBaT3N+MAo3IcFP0hdQPVNrNEuJcU
qcBvMeWuN9BsCtLL7d33yRWLMAh18knPB9H2+X1S9EIeNkUEw2ZQhL2KEr2rKxVCG4FUcF0GdXOf
CFa5LaPxGHfjS13E21jB+lZsK+2UhPRgCQJr94X+p7WlqOE0Zqes3K7LS4+PhANCWkWMwUNwvTqm
B46qNCsBrLhanKvBRzIxhrkUmmBUgjLs7apVxJUXb3nzUaml6UTJy+LhmyvvhVgR5RMfwyk8b3xB
M6x8EP1wrcU33TZXe38iHylgMic9EATQZu8q+s0FPwIBBZH9Lw9qt8v6LtrVXVgAKF31IFjefhQV
aB4RRlHfB9Iw/eoP74epc9Nq8SA5YZSj751XOjWRpq++ZZ0q7Aq3xJlACR6HSpJPoeJrmyhDN14W
+morh3H/AuxtLbRbrO70SYh5EVtwsdFQuf6ktEIDxBhQ0kF+7ht/JZs4yZPfSQZMxVPF4Mvgrgmx
L9b2fUgQ7Yj3kOe86+d+mAUMont9yFzJGQLN29TInm7DPuv+tQSMChI9y0nklSYRRfHrHyaKyFZH
NEQdtZS8vTnG5rcG6fZjImTKy+1zvAgOicwYhk4UEwhTbHZCwrwLkR1GRk8so+YxiO4aq8QI0LKE
eIO4kCJuaLHvZNTez5CEVwZfImR04lL27lQNot0yx0SMEX5mgV4nTof83QHpRfcYaUZJQUKSIG5i
byXuukJ8FU0/37VVLOFSkLW7hKK4nXeau/E8fVi50pdh+/RRwI6Zl4lSOOesm1Er8LD7iRMoanWi
qC1usyyzDpFXanZE0+jUivKzr/WbSAxRbQqioyvHa2XVJRaMz6A6MsnbkEaQSFxvAgVIJQY/Xeyk
hfQwiIH3gNamsiPKBsgkFdk2htOxtRox2vYp5t5xlK4EV8vzRVRB6kDyQDVhYZORjF7E09LCEW/U
F1UVvFMdopol+Hm9RctrFyvF2pH+5FeD0wIgDUdHxCRHnQK+DwcsRq6zrpIsdoY8LZFhza0fpS/g
RldHlC47UwTeQeUgpGLGJq2KXdVbFAluH4rlKb/+iFmkl1AjisqyiR0hCoR9oQvhLs5C78s/jwK5
nx4PDVpI+HN4WFJbkhAloe/InQ/GTpSEbZdCYro9yjsb9fqhoAxDyxDaNiKA1FyvZzQYRLWoh9R3
PKvb8pjbSfQWK8EWrtK+175Z8iXUzrXypnbpxghVGxCtbcXNdhCwGm4eDXdAjznAp1C06+CnPEaP
SnrW1D+Np2IY/yL7X9weV4kI6GXTbcwKqEkRH4nM92bafYEIdW967Vte/sjwSNuV+S/Ujv99vSAA
co8AIuAhmLOSIf00XhPInoOnyp2ZCDJeEdVqxLMoVgJSMAERIiU4kQTm8TYasz0RSuE7EcL1x1wb
jI0LQ+84WNneFwxvh0VHuenM0NoYYOmOaSxLNgCHamVFP9mdE+sLfDPYWZK52etQIephNeiLOF0b
KjQ3MBsUpwrp7X2zPPxwy9g30w2AXO38Fswbq/UCI/WcdCxfO3G0XorKqF8FLipcUAKDFIcN/PzP
gxJOAwchrge8NQ/o/QoQlW8iLTSKVXwaMYq4A1iO/4rb7+NIaLdEomtOp8sfSkrMRJKqYqcNuf36
fFRq79MVrlNUVcAHanqovYnmWG/NtJe2bCPvLiiS+HD7h77bcFyfSkYFnATQBDwOKhXXo1oJfbRi
KFOntpwxczeSj7+hFqM4ltgZDIOx2zdwtNPXHgyu2L3GAtmcunO7U+4ec2pVevRYNyeEW2zDfGqD
H2phbfRhOEbDUVJwp4H+BTcryfZK59uh8iIlD4r/aFiUgT2tetJHaT+IYNarGI3Hyg54Vq0g2bt1
cqiQymylelsjl2lU0c8E4PNuiMHMmiWARb/GLagru+PtKZkypY8zQkmCCh1us8aEvAEgeT0jxsjZ
Fruge055HI6FiC9agRnkUchEhd4cGgq10Rq7pFHXrsj3qO1qaLRuJ92oSaQGldQ5Usy0En/kUYqf
EcqU7RoB2pcm1i6lXHsn/FtooXnMtWsm7k4JOd5606nHsAZJnugDclltIuPKqwdn9H/UDZfQsC+4
Mg3MW1/GBNut3n27PVmLfh/SEmT+5iQ7yC5aWD32vRf5aqkLT6TeR0RU8nP2P/bObDeOJEvTr5LI
e1f7vgy6CmhfYuG+iRJ14yAlpu/77m8zzzIvNp9TykqGk82Y7LmaxiCBAlRB0sLNzY4dO+dfDCG6
LMO08YRSq3dC17ipJpauMJDATKNoer4qSFexGVm7scXhuKOkrk8yduO9pNxOZl+7bREkV5kcy0eW
+5tEb0HsQMjHnIQISvNjtckKwao6o6+Va18KuCjIarOBSFB8BWH+TfA7VMgQMXBE2S/Og9nU7Eq3
OieJ+s41GyPZYKnUO7iHx3/zCAa2R2dvucYuDA4qxYdrLilmobCKUb72iyD0Yl1o3C4I/SOVo3XA
fhkFigz2ZnDw6dIejjKWaZgP82KlMUXlBvs9tl1VtfuPl8SLCsvrVQzAD+AV0G4QfqT063Ohz6RU
alNBu44lq9rotTo5JUqv8KHFR5QBToZESbzETO/0RaNjajov7+PSm0ZEfy2zrb0iG5OdlVvSCWIr
X2pcfOwuvA3DKEQq2fwca+Lo9kpenFBn14kO3IBQVqkcOZBCL1eN6szyM20XhmXuSLOQbCjOao4q
ZgbKnS2qb/hUO3mlqndmoqeOmhgV+nFmeuTkerOdmQhmgY4CwZU89GUxvsoho3KYrRabwGtyHU/b
oPfuTE6/jzzK/KejU5yHLhS/y/Jb+xzd+keOsGXJrN7Cgq4HuLOUI7klHr5shJZbOaxb+RrA5w4W
p1obrq5uJa4LH7/vN2Sxl8cEdYEgFfKRIL0PR8J60czY/fJ1eWZu9W1yMW7KvbSBaW0HnmSLm8xR
tuV97xnX2tY4Ed18G7ihLWw+/h7r83P9NeTDrzHqXRf1YiVfoxJsa0jBpdo3pdzWsg5888gaX+8k
cmVwLUvuRWaClMjqkVVlqaaEqK2NUq6dG2Zw3+SWdeT2/f4gYKcp63Ewr3VvSaiq2k8zwNMRbopF
FEceBnLRkUdZDviDdYIuCRAIev2LdB3Hz+G0aUOIlOtc5pd6F+DeDNcaOegiWJj5votYxjdaA9lV
BWbOEZL52OJ5+4wLlvBnNYey9pqxR3F4gofK6JWY6LAnp2K5YR0zrlyNAthrQRngv7u01ynhKYfP
mKVUfjKEJy6p4GadPQM73qVcqK8/XoFrcOTPcaiBowFCLYw9fzgOGiM+u0HNLkcxHvdhPg50agun
KBKD41xqMRdty9qpfa12zQRNV8Dw812jif5W6vGka7O+sFkJhScpdX86hVNozwnU76ru9G1Qjvsu
3CV99DTg9ee0Un1qlskttPB4W8jl90n3kyN99FUy9POJ6AvRw1oQ0Gv5hAnWuN/mSnZZWcH1pFLu
rXlPGkRQGxWfyFYDNCpLSTT/3mZ+GVelQ0QEJ6OiPXs4kxNASAMNcwoyjaR9TrM0Oik7rnStmgV2
WhlfmvKYHfQ7iwRECghlCmo87hqxkKgcJEMVpZetoYY7f5pNJ1WgRr2skX/7Pv6P4Lm4+rmzmn/+
O//+XpQTzduwXf3zn5flc37b1s/P7flj+e/Lr/7rR/95+E9+89dfdh/bx4N/eDnc0em6e66nm+cG
U6GXMfkOy0/+n3742/PLX7mbyud//P696PJ2+WvojeW///po/+Mfvy+mHv/2+s//+uziMePX7qLn
un5sfvuPrmnrx/S5+W367T/y9n/9z7qNvvP/b+rH/Ptz89is/+TzY9P+43fD+ETviISXLJL5B9r0
+2/D8/KJYn1aKoFLjF3o3C+twryo2/Afv3O7+0TFgs3M7xF+X2xlmqJ7+Uy1PoEcgFFGP5+G3O9/
fvODl/PXy/ot77KrIsrbhi/DMvsrOC7qYhydCzcNKhdRao0LivGMaYs5CB1FC5u7RDESvF0k/bEX
VX+TKj0AP6zXvVfT9+tLvB70BSN3MCrtG4pdHNwMTyxZZYOUqv2Ui0bspEnnVt2FpJ2lxlNtnc3x
jRrnTl9fN/JN1cZetpjuWqkrxXdVfqtGidsPD5022IUh7rP6iT7PBrNiO+l3SIClxrjPaD3o3TWU
ik3vI32oBk4Un8nWXSXRAm8Sm3TYtuAaqM3oTF2+7UPJLkUSpHIr4+LbUhX9+HFXGDwmefW4qxNI
qTFwQwcjdoxb8zy6qOzOzuzZFTaFU1+WnnKd3tepLTmybR05+w6j29uRl89fJWgDVtCiD5qHllHX
2YBmL/36ayDFXpVHf3SjtlebP4487PLuPnq3y3H8ashC08H2KAwJdMbbVN6mdWnP2ulG2/q7Yo/H
4+b24yHfrOHD6V0TEqeiGGgmMGJI5plezo66GY5cLN4dgtR9YV1QRljfqqSun6VWphw6Gt9nkzRF
uwoqFNyK+yx++PhpVsCuX+/s1Vir1ZJqtVH1S+k1uMhp//wwt9XnejeeFlu4OhfBc3AiX6ocTKf5
dbgNWlu5G2N7+PLxt1jV5l++xWI9BmmI+siSoR2+RjVtujqO08Rp0PWVXCSXOKkNu5+8UrfDwI4k
Wz6Gmnxn6RyMuVqtmVTrIiZsjMn9qce0Nm9xGQhG+k1FMm+OPOHb0Ug0qHxplGrJz9be1BShhExA
FdcxCkF1AjkdrwMLpnIyhbqbF4qy4+rWbvK5zM5VjDZdQBjmI25Q3a6plArb7qa75DIuXwqRmTxP
ia7+vVVHeCQhoQFIsETRF53aw3cgaYJE/IsEm1rd0tIW6UJYkX+qCBOQPl8ACU2n5EjIOMwSEHVc
vA6BCsMs4j+ALIeDilJmpZKc6QjBa42dmUG9IfuJdh/P/hIFXkUJ0Os8E4VVahXLybiuB6QTJdXI
bCbw0ZhzgFnXO4rgeq7d1SK0sLGYjFN6UyD/k1o3Iuqu+rH746rRyrm3pMp0q8nAwB1j33L4pFIJ
GFKOIc3LNMc8TUotCoIkzioCT1h5ZQXG7eW3UK9zJ6qs+jQOKSokkTQ5ltD6J31HZfDjWVmFmRcc
KXIaZIP0WYHpruZ+Lqw2D7Ae2bSKPoNem6vTuKyqvVqbzwp0xh1Y1vjIYbzS8lqqGIwnLpcjiE/8
t5qGQiniVshDBp3G7LbMOnETdVby2ZDjZBcqSp3h0jDNropDAplxPCmjHQFAmBwTqqBqIz19jOe8
ak4t3wmUMmuRiyFwNmktNNrLYlgM1VxtQoSSkO+ZklPf6BXqlLW/EX3zRzJQSim4ekgBBi6tVelH
rjpvpwVYG91+EzortsbUKg9Xhzb7FSywCnFAlkjo0LSRWBVpLxZgrIrwJtdjeQD4oabTlhRP/OqH
dfVooISsY9k9zETJsfKfPl4gKxIwE/PCyYMGgnwI/60vs2owNEJfyT0u3grChZRy55sYIPcuB3d4
Y2htVNmi2pcU1INp/I4dgGa6qaFMyAbXdXxlZlkm2YNsCJjnVfP8OZKVIHKPfMtVaF2OSTQczUXJ
igoCggSHc4deXWsMRq7viAH+GY6E2VdpSHwbKUXUnvpJ2iQKPoGmEVDIgGy3pyGNu4rZWg7Srp2j
4ozlzK2GRlSZgBVsuyO3vjdvd/mGVPAgcZBEg59eXZiTSWmMjr7BLvcnI7XVXJc8qYKqIdWlbNOA
Gk4KyVcQ7IOsjjFv5sWBKTmhCpEPKMRw5DBaNvarcPgyYbxcGIcUyJGXWy22slLaFiS8vosp7nH8
hZmX+OXA3pKOaRq+M9SCTiW4cxGkSLqq7Iit1kVZix49zMRnsab/Mig11X5KDMfy3mUSD58K1i2V
R5iUyKy8EdmUmqoaKy3xd1Mdf5+sKEZ8QwppLWF0H6W5ekcht3rslKaw9Tap8QavawdFWdMZRtxF
DKRNj+zqVcVykc6i7QH7ccFhYNajryLsoBDEYKL5O79t4x9jqqjXVqftxSAVnBgHji1BvjhNw9ba
5EItf5YmBKiGeG434xChSO8L3Wmj9zp8jd5svXpo85NkbrJtC0LupuI49qR+rvcfb6i374xvDRaI
yx73JnHdIkw5vkxUSf1d1xvzWRQhATN2lbhLfXE6tneX9796aVRCEHdcTB/BBSz5wav8XUsCSx8j
zdoVpdrdmXUcQABbPOMWpL5md1aL+6iZNc8hgqkbOZaSXTFRXtvUeawdU4BeJ8PL+1qCJzZei7Qy
ce/w2wzI2lpGL/u7tqsrIF5+cq2OdNXKcFQSNwVzjq+8htGX08Lr+ZGzteCnqaXqzaaIVzoe8XiI
aKVm7vtBQBcmrsIRWUMlxU++b3vlrOvr+DHTYq3YGRltHMhzElfAGmrqkdP9zam2PAwMBFByVBkX
9tHhw7SoZCCTzMP4sAM3Wbf0tQe/3QHv6zwtS/NNVhqx19Ch8+ABp24gG932by8lLtyA9aADgVRY
bwC9iQFpN2wAazT6TVSm89bvU/00k5NjmMAlPV2tpEUEiBLXEmhRpDl83FjsddTJRWEXpr7mdkof
upQacLKZRtMdURRBcxEXj7YwSufjh1zC5ZuREZJjYKCTQIkPR07BQ0xxUgm7fMqbnSBGjwVuPQ7u
IUT5pMxdIctFL6tgDGBXXRyJe+/s1iV7Q6uCIilOJas1G9VlmphzHOzLItDO/G4Sr3LWni1ABjny
oOuEkRV1MNQqnI1tmIkmerx7tqxJKxcrlE7U081EVuf2mt+5hZQmR0LEu88H2WLh6L04WR3Obqb0
HB8dSvhtYPZe2whfDLY+1mBDeWSkdx8PiCf+HGh0cQ09HKkPZbk1C4nH41biwmKxAdhFD8bc+ydK
5qu3mjh/+3jpvH04Qh+wI2yNwB4qa0EX1OTTKWBK90lqlRsjtepNI3bBZhAz68gd6O3+WIZiD+Iq
AHt6TQoXFFr7Sss6aeK4yGxRL7juRzPiH4Om5J5ZY2SVmbACC8DkHz/l24lF3HFx2l3Q1BpjH07s
OKexRTgP9kpo5nvBBCiUyv14URtL5hiVviuOc3Ys6Xp7tLAhkKha0npAu2+KjbGZStJkBvsihInB
iDIIqLnG9cmu5iHbQwCnsGGWQd3vkcOTTtLJEipqf3nwUIzhsQrAirS+JAMUXXFEI88HeQfA53AW
CNFjPieWtatMpBoHtYGsUpN+6mGFcj8RxGnyWnNlWr17q4mnkyTkbqYHAo6uhlgBR0j96yxBEqIN
pQLqedOdVPEwfc2MGPG8XGy8bFT008iPyytM77u9kSfJPs2nEYJ13O6Rb8+upNFXzttJSU9EJQJJ
MvQV8AaatZHZGkcSibfvnXAI/2e5UtEI0FahaVCjogaAAS6hC91avphr2jba17y6iPpjfN53xlqS
FZJa7gE0EVfhf4TaWmc1nckoMsLzqrO+0vAQT1FGRxqjTO+a+Sir8J0TFpQWsGmMonRypXXFJELz
YA6AleD2iXKIpAQ7vQ1H/MOxxkajo9mhsItuuWUlrtkqxplfTP6RKX579+ErEPm5qEECIoc6XFRF
hBXKLAPhTEw8pCXdehS6KnD1aZY9fUiOCRy/jVcIWDC5dMKBSYPoORwuz6GBlrhi7s186k4kIarO
51Huz9Jpao94krw9VZdugU7jj9zZMtYCW6iMd9MQ5uF+NPWToPBrlPYyw1VVGPsNs0n+7vu3QIt0
t1KH+MgVaV2RZLcuZSnCFjAc7mzaamKhPylCPwsRxypUjHyKzH0VKKFXWErtsN7nXTNlwlPTp5Jn
YrVxmRfCF+R4DevI+f52YYNgIXBzX4NSjbjf4ZSbaaxlI84H+xz9Az2tRlfKhPmhSwflvA4VsXfi
6Zj72bIxDzOaZUxUPXTAiJQjlnfzKiv363jADsaAGKukkedLcXhOyjocWbtvFxNivxJdZNBZ9AjX
oPsOJSMhr9CBGXIEJVK5kndKjbI/vML2SG3zncW0zODCF8GMnAhx+EBWrQzqYKTxPi0aZGp97S4V
9eQUGRhxJ3GNctS+SM/iUkT5OsfI++Pz7+0m5UHJDWWugtQ7X64dr6azlIou8c0y3kMMT73Rr4pN
5WuVPRbKfu6N5sjOWfXNl5OG8VihcKdUxlzHJbVtB7QeEISORSV0B90YvV6dAm/yw2AX56Zw4XdR
cyIGdbzhtEocyWzDXdhiPFx1NUaIYofcbxdFT2JXT1CaCmM3tZrvktL6YBW1+FSae9XpoArxw3Gw
pVE/nvuzgGsV9ddHrW+vFb1pP388j+8EXB6MOEuf8kUsarUXgkQKmy5v4j1tz9juTFwvTLyL7NDP
A3SH69MqbMSTYWzBl418OIKSPpIkvju5Ou7jhAQokMZa4qIRhk4C8JXsR1+qvJHqtlvKo2LaRSPd
A0aNL4UKZjL1uELdgZtpz+RcM79KUj9txd4Md3JRPXRDNntNiIBTo+sDDEpN25mCAiJRxWPYIL8+
ySUum32l0YAUBDUnURkeFf5uZij5FuHBY55+78UZkNDk+EQb0u1VaK+yMopDzJ8R2FXjTVtKuTdX
U4jxSKC4aFbjRlLm0+PHb/S9EABIhqgG0xGW/PL5q52hSrHQY7gR7yu902yxGAvKvIPiWrVWHLm8
vLMJqb4vtFyqvAagxcOhoqDppLitWTtCISFSJAanXQBSVlbGcYvSyDG42jsxFAEMNh+Hrsq2X1cl
i3rR1GGtSo2ku4paI3uCnOCR5fg2q1cZgjMKKRMqyOvQIsxYDgnBHO/9Qe93lERCB3jv4DQp9+1W
zK0LQR4Kl33jH8mv332+hQrHktHp6a/msw3ivoxlM943kgkBXhKKe/w566uPF8h7b41e1IvS7BLL
VmndhNwpxQ2BUDZaklcEon8+Tb2wEwwhudb95phI8vvjARPgtkL5RFtFGLRMsnromM8+ij1wOcVG
Bsjl0BiDgNkea0G+9/ZIMmh4klItNnyHazIB+BlYBqMZjZSdohOQuBB2592YzE4tTed6NX4NhKDw
/guTSheMXU5f6g2i1KLfU/u5Fu/DUoaFGhvVJpDSzg78STg3IlG7/i+MBxNsGQ67qnX7ra1y1cr6
EJOPUgKWPqf5mR/z6gaLUmZfDMfI9++c9oDTFuzvcuiSHx9Oq5KnhRlV3H2ocwrOgMHEbmxIG1tI
JntBBA9m4U5GjdUKd4MohEeSjXeCGvn4wsdfSr5vlN7QE9I5fvVkX/Jstt9p48UY199GNCN2H0/s
+yOxdBatEZLy1e4I6VxbSRWme+BuvhdEVr2rI3rlKHscQ669d/a+2AAsih6I867PB3CFo9RQd96H
Yhs+gaKr9tNUGSDiY2yK9K7cB2Nung/F7DskQ81XrW+O6bi800gBuYTkNlkjlVg4yodvtoR1kfvS
FO9FAZagqKMdRJ4OfD+zZurGPeQ1I5N2rH3UoPOwcAJdCVkGfrlD1L/ffjz9KJow3mGiDM+Svi6C
dDDpgDgefh9VgA8sV7Owi+JKkuzWCIs/slaVLo3CCOctsKZJ3bVlov5I69SvtrrqD2djNWgPTVuO
FJd16VbPx/q8HWsoH1I3yl9ipFpPtKFX7mH/JqI94VJ2NZtjFNhiskAY5T6gYpE89G1+Q1Gjw1Vi
7swNDc7s2Y/yYfTgzmsPuLA3JmEkdrk4ou9ezjdyJ6UXeQuXAGy+cJOpanklKGEc2/mQtZOdaOKU
IutGYupWvp6EdhTg5opsdt66Pb6Q8ZkaBnguDAIMmk1Neza1fWwEtl1cleQ8GsQ3O4kbk0G1Nv1e
oJh7n2URJ242dsOTWU7puYlw4BcVa5YQFZ6QprM+KL7ddQateeTMMtnF9Fc/E2upPB8rGX04JR6z
r3JDNKzrYAS6OdGxQSgo6BJ7UsPGwx7DeqymornPZvQOXUnLsBGJmla4bfnaKBYnQSa5c5RJD5mY
B7fdWEQo/rd6YtiV2Ea3glaUSCIYkznacwcKM5Vi7Wwwy2csbe8DQzA0b0xz6WvVRvm4kyd6rhcU
2IenCqi7l4jQ5G2Kw7HkBrGh7Jb5Ni4R4m0me0Ag8dSkrpM7WUcO5kSjajSegmj1F2ipyZMRyn3r
6Zw0D2phDAEOCfr0YEmtbpzQ8FYRr+sj46Kcp/BRSyLf2teCIe2FulZyfDn67gJ/2gb1pWzIMxsb
y9rf5lqB3fuC/Ue8uADgI+idf26Nen3rJwO9lRrYg+SNgj+bdtTlBkedgKKgK0TWfJupES3Tzi9M
uAUQdNAwDvv8c6aUSFuB+mx3algUNwPw1f0MZ9ZFHVE8xym4vMEpliK331U0HIy+76/LfK5ip26s
pLXTuZPuRJ9osqvTLj6bxVq8Qik4U+3EH2Hv64KQjPakD2K4LSMx2HV6pUyOn02d6UqNfl5M+vg9
r5B5clrV8Hs7GKq2cgtZTBFD1DLxRzj7CYileRZNV0aW96s8lP1T0CSxBfQODp/d1GL5oGhR8Wyp
aXuraHP3OIuRNLKYR8VV0XPnmwRDfBm3waQ5zaRpT1o71KLjj5VYYtpnCgPLMAT6N2r1LYoJJrVE
HxSik3ea/tg04ZTBtA6LxyROhtgTgKR/lRPEZiOKj4qtmFGZOUG0/J00TvFHAByk7sWhkJ40iqXJ
1h9G84rmUiDbeVKosZNwpXEhXKj3EbprJ3k1xagZRhJuAkKQ93i3y2r+zRqorSIWEWFjUUZTEHmK
jD1MyPFR0OGtJoUFkiiap3IqfzWmLAzt0CrZSWpEi8rpxLAONl3eTZOXhlGHN8c0p/S9Yj3FgC1v
rqDMTrmtjEbgEgbq70UzZl8EJVb3WWHJsS2GYDoXC4Rmbw2jcj8nef8D7SugxlEU9IEjRYnfOE0i
mRGOWIIAoCxMu4d6EK3EQY22+RbESC7a8jCb1QbpAnTm4669H6ZUnxwoZpVqB0qKhQnfO8zcELCp
SiFZnaq91cUt7IEwu0iHys9ss6pHQJ1Zq93E4qxw6S4hkdhVXo9XIdpIyEGXAy+0Y+luukUxL6xn
7Yfoc/lBtyqYruoYpjI4grjNEU7sNZZ6VEZXBPCgd2ZNQZNRnafgcaDcNjssPdhNRd8mZ32cjE+9
n4dPxiQNsi32YExsFBUsZJKS2bqZGqxP3KaggXS6yL7dpR16OvY0BFTIB70RJY+dN8LKm7rEoVmf
Xmdi1X7Xyvi0naMv4qyp3aZELgKinw9xd58YdSm6pYAWagbqdHB9UG6DnfZjWbushSK8KkMVColU
GfmukOc+OGmE0DBcOlbCdTcreuxF8VzfNFEX3lhmjz0Lk3mHCedZpllfuDrGsat3HDbI7RM5kj7v
zhCymPEJZgE/lF1fRgiosrbENEDVVw9QsXCyPPNnz0w6OfK6JIru4lQJHhKpCu/583gcUY3iPc3J
5J/MARKqdiSwWWxKOsUfherLnS21QvY5Aw/5uWvSquGh0lG3pQnFEtcShDyw/ZxcxA4bbcIbcFa0
G3NCHTNFv/osrRKoZt0o4BSTd61Qe+Zg1QHGGL7PYgoTVCmRt8HW0qI5MmDAmXjQOMsW6gv51Zw1
vWGPVdiGVD0yNHegGyBWIJqjtW+bQnro+wBfzGDoTVuXykxyikAYTlnMkDYNpTR6LGaGsnT1oh0N
O1WKFp6nBUB4yvXiIauq5rIkQewcWbFG/A1DCs6ODJFctIcSs0FPrnrpqxBq5jmS3NYvr6f/1jh6
i7z+P8fRb7vH7DVEfvnpnxB5VOk+UdcFJc//LiL13B9+QuSXT7j2cSWi7PzSIvsFkJeUT9yxqXwj
5geTFA/X33/7hY/nI7J9TDvBTS66Cqr8dxDya7A6QCHKofDd+XIw3PjLhxll8KLCOAQwNbSyvTOz
rtv5tRI/SX1dm0S9PqfKbITWDj5Vuh/mofKMYlQCj32ptazcqd5F8nk0hXiCVG0S3GSIftwo4hRd
xpklf2G/RHeS1vjfkCNVvALcT8nxdSEV4tRvxiB3tClRPwfC2J22Qi/cCHKluNHoj58lv41n2wQL
cRYCG/7ui+OG/KW9jsYkqWwkpiHyypRSQ2fQZvMkIw9tNvhzEPiHoToDGyv/Vwgg59H3umiKP9pD
tscha+T/OZrIC1jqP1/fF1H3/Hp9v/z4zwUuUHL6hAbFQiGk5I2sPIWFnyv85SP0uoFJgZLS+SUW
/79YICb7gn7dwpFQFlov150/WSCS9WmpYbMvuFgDs2IH/A0iyNooc7muQoECYaRD0EYQZbnCvyr8
zVpqBKkllJ9F5PsSuw/FOvRGRTlJOfJL25+N6qLFIlS2M3kiLex6nUtKLUtboAIzIqGYfFdANefg
bEDYpudShAkZC9cACRmXn0OxGmCGmWVzXjZi+DTPGGy+hJO/FTL/m668pVj5wcp77OruYOktP/8r
tuo6awjo1GIqSkiEL/RnbF0+QTWLpiGdcDSuWJN/LjzxE9kNkc/iNyD5iigF/LXy+BASxOKTgGrO
z6D9f7H0WHVgMPkSC06QYA469HDp6TLOAFFV+FdoZKiuHMa93TRPIO2nXWnSgkpkgS71UoEzA99N
nlGXuxPEGdyvgRxfm+l2I4zGvUSvI4zGfURzxxF9I3C6/rswy0//f5W100KDw5jhw1XWPfePv317
Th/zH3QVfjLr/vV7fwY6QycsUc8nwX8h3lLP/XWU69onbH+pwOHsDvhswbv8udxk6xNZFIVIyvPg
RCnq/rXaNPkTOYHI2iUO4j4P+eZvxLlVwYoIvNTlURzmb8FukdedVFnkkt0j7/sAWczcaEEwfRkk
SaGVUnKn0Fv5K20yBLj1NO3PfT8ybmDAh49Dq3Gf1Kyke3g1h1c/S1OvyXA89auC1fJ9aCVT8UUd
bLEjXFecozn0paGJ1Acp683TIYqqE2QjU2dM5GOaT8s++qs2xlCItoDoBFoP1J/xFnzOqxAPbHRC
ImCMv5X+1sxIoU2bRoZtdvhAjt5YF9xdjzVd3h0TuUbwAiwKaI6HY7aaNaHIyZiN3djFluulE3tc
Uzcfz+IKHfDr2V6Ns8rSNOoaQxdM8TeQum6+CU4Cr9o/irbgHgMXvvSl3kzjq6FWJcaK/jyyTgxl
2AIPhT+BAzDNjZzvlbsbbMXWvWNv7gWV/XrMxWCIOQQKJ/PmSAcOpzEFqQYGIJafYGWJDZVUUwbj
UqtcX3Jd1reGWJeBa1BjAxxQCqVT6UURuD0iGRayEfRNHH2kLeWUSoEQby3npe/0Wg2QOTdKJXOs
RgQAGshDJm/8ZkgrJw4N2iuhkCSXipGD9piHwnwy2yHI7Qb8lmbDKshySniBUIGX1fQHP+v13WyI
fW63o1XO9gj/attEM9SNjg1U2WjbJPNWQBND9tLRkL6XRYPIYaw07Q8ccHSIWOms1N5oxj6OoYMf
35WjiGxPBy4PEUniy904cZ+zuyGnkpvPUWKCJNOz0lYGLbK2ka+g05SVfpnYcdlllhNwHli2aTVN
4kptHjenSiVxj1QyKT7DOK1GX1BQKWb13OVHZ86DUrMzHdFVe8br8JxCCY9MepMVp3Pmy41De7EG
nYuN1c1Eu/kYpuewkUcpHI0yIiQOObiIAWtZQsarfWqFsLy0rJ6fQmle5NDz+azvJmH78ZZZBx5d
ovtKIoqTICKL3KUOR5kUo01K0RefSoO6F/ke5SoDVz+r5ir/8VBvdufLWMstbkkZFiGmw7EyI4zr
CFXBJ3EgBjJYqeDr3EtYr1YNMi1eq1fZLZas0Z3eWv5zWsYg08CjJN9AbEmq9/H3eefRKYss7s+k
3YsE5OHXaahZE5InHj0P9I0mCbhaSG25qydjPtKUPYx/S96O/gOvETwpKQ4oicOhQtOPA7nLswei
Ywp7rBGcDlFUZ5qiAJ4LDGVDH6l3iIV11vhi9vnvPOky/DIwqR8dW/rSa+mSeaq7RpIy5SGIKaAO
llmjv92DNk+08EgIPly1L0NBJCOHQH8HDttaIdocJkwPSDUfKkqUV0Myqxuzrzrn4wciEXh1hv0c
ZVmyHF8LFkpdNWgbBDsnoy31h6IKYycy9PocAQff8edoOrVKVfjy8XhvnsqQQC+iqrFwRniTy/d5
tRfneURWe56shyjVB2/BBntFKv34eJA3D/UyCK+K2yHCgNJqkSSpPtcZk/owdkbj9qYCU1qrR9uQ
adPEXXzM232ZpL9OEyaR8QgyCwETlBdMrcOHGo2obc0h8h9mq5ntF0H6dojEc6RLEafu5fvQjKaN
MM7H9B6RNng7NBZRGMuTz1FaWSsItqWJUEmhKY+085OnTJpNsEpaSBUjaus+P1N7chDbpzWCa0fe
BQlEjhivRgpupWXnc6hU20yvKA4WkpFhZzkYxZNcCYJiQ8iJgQNqEn3tDiAomQCd36cR6EniDmVc
9TbmQMoPLa3REsPnrQ7OVV8I90OjkgoFEufPltt3/GMOKh+HADWoAPkZglJvsTaQJm/q2/abv6hK
70yNc9aD/yTQnYKKd1/6aVxtIys0BltHVv6i1gs/WfgmibmZqRRbd1lvqOdylaoIhCdBA6E614c4
sUdFGEpPtTrpR0xjryQ5y4x+nyt90dpTMbaXQxGXoJFrSlDbQZw0cWN1E2rOADWV+1Etzc+4fvDD
iHSnCMxkIoXwQC/TXW/NguKSr0gj0Kcgip2Jxpx6XtBWseglBrq0CwvZmM8705/jnZKTM1/RKQuQ
GZcyUd/4kdZfsrH7RXcaMsGuUuvwZMwiwI8KYlvhNmqUTCOiNGnpmLhWi45SirXvjiLKsdsyaIDc
WjLi7HYh06+7svKoox8SI2WMhVU5jI6gjFLrzIGKbFXGe5ncTB2GwAsRHvqjMQr8eahfkMOolVR7
VigGKD+ywklSxAzn2awzxcGWBblt3UhLxpQWFPE08dXgftYD8yZJEJTfhLlsBrbWBVhDBETOuxkb
2vuMMlvq5EatXePptzD9CivDO3vQUpDDvqF+6eem0FAotGJ3ohIPVJ9GWeUaoyQFblp31Uap+jq9
lmhOKE6u+0azT0Mr7t3ZSPPBxrI267axnoX3XWVVX+p5Dr4nkxUoJ5USV6fDqCa+9785O7PeOJVo
bf+hg8Q83EJ3e44dx3GSvkGdibmYCij49d9D9iedGFtu5Uhb+ypyNVC1ag3vUJTMHfbjMGk/R7UO
3lqLOc1ez+rg89KZ6W+FhGm+j1uLtxSo3mI7a01KkoIK9HPDFMoIHTUkXuhB5nnQPJve9aDrxmGo
Uk3uh6xlTmv1y7MLHrGme7+qINmGWvBe0c3sMEgri6PZ9jIoB6nr9odi7NV4VfJTP04YVlwrfCDw
mvfqKYs0gkvDHG4yHhoBjxC3LlLK3u1c+2DVzBefypRa/0hi6mc/C/JI/4PE7vM+GYT22el7gwxA
n4vpVphmnt/qQa/kDQo1kwohhudlKOZAv0lwIsIEXpm4eFSBN437RcZNHoE5nJ4St9TzfSCVfVdN
uv85iPvgW4OVWRNCvSi+1l3ALi0s5tCAXGLtEW5hTSoo9fI+mw2jj6QQPjJuk/MLEF7w28ql8aWv
YvTKHQyTTKa6kLJ5rQ3WcslEnwJPkyB/XIrSweIY9uNHgz+JPkEi1H4QKINHFqMQUlfM6to9bWsG
18FkN/dO0vV3Nt3cghfYDuTaZdn+9Kpscva575R0NIZgDq1+dPdEs/Gj1Q3xt9aPKy+q4s786IBx
fB7baniaF6tWYesl46PGYP+YysnhUdIAvSLPrdNPIx8LpAB6dJxI5uCM/gtjCefBG+98hMziUNMm
jbnWWPCqBkEnO0wwlvsxTogthAyZgN1iRuB9b4pZNGHdYkoTjiD2y3CO+/63543Tjl72HO8Y75d3
KPfKT5k92gAI4PY/xAye+pCYgZ5W4QjxkA6pyYgm9/gSojT6j1Y9p1A8rSKDCOKUzA+FNiY/Z6fE
HF1ZwguwixsoQxKZ6C37uLQeWoe4BnpW078myOBmjHwwftOqwh0ol3W7ZCSuqvmDl7TGcInbiRGH
EIdQBqnixLx0JrLo26BSPQm/aeTTrii8YLomZOFRJzyrZgZlceqjuM0bZLBLBQRSqNr94ipHOuGU
xNo9WqJDtq+samjQCysXQFOZKL8VhWl/BpCSLihmdGVxaEsD0nybieCbjDMAHkGf2irq82AEwDu5
g0Bbyg/ayFYaEpZ1UtX3LfbeQ9T3KpkiGAxMmrI2kWUIzCEdd6OWS7VLjHgmylV9L0JvafDAs4c8
SJlFp/q0Mxdjus4tpuX7qTHzz3PO390Ly9N+lkZNngRatpLoalYmEjTJNLCP6lWE1Tal0fH+3Az5
HdQY+ihdgqoOdeaETjQiH2PtYQvqt1Yj229KaMsc+s5cXQFsBpEcW11nHsrUa/wrq65GgmaQpzLU
lcGmFjRUZGg3MG8PCtGLBuEKn7adGjrme7nmBnHkjrP7aGtF8qMSigIyxk71xsyb7FEUKnsCCIOY
YpLF3S0tosZBumdYM9qlYjaek2hiaNr1LfPftEBGC+BE/HFAE/neKnBr5FgZ3m9aP4seaXbsHc1C
6+v9CMvyNCa2XA5TNatPuZOMn301Nlroa908gCNuE9TpbPenII3oQysBY7br2grvi7R3f/RLvPyu
oNofUEYjBpZu2zagFcBB78xEUhcnqa+e9GpKjIshaSlhnR6937CfsJLYgxUqp6uk1ebLxRz941zn
VLa2XiBDm7WZvucpHD0iilDzI5W3PDAft38k9PBjLIQElfNcTv33HKWSeylqtwq1MYNWM9Vj/F21
Cgv2xAEfEdmeYN4p5lZGWd8lPzWvlD9RByhThqNG8Zt6YL5JyhzXsPqjsEu9jOo29sWhp6D70k9a
x/26eLlzIU1PldEyagWpae16d06VpSnIzCRtw5zIdDv4NPlDDcyORozweWarcNzvNSY4wHz9wbss
ejduwzqwgeKITCXHwhbZ5ynFXndXeXP/2CPoA78q1mvUg4I2PcKdLb7lbe+yIwu3OpEs5T+q0YSp
S3mvwHjIIX9gzNw2+xb9s+JQLwwneP1j8MXIdYljoVJgpz0bg4hMWatQVD/dLmb2HDhtfV+LJAOl
gDAOosty6Q5e3Xngv2LLPralKMaoTeogRVR0Gh5nAYl8p8g6Y1BU2iT4dz6RIOGcpKFhKBUgPNpJ
iZRqnt0BZUBsuLKNqdq3qmgTghphKjOy2A1x2yk/uCPc5Gu7b815zwRF0bdSTS737FolL1NNNy+r
OR8idmJ8t4B/A3OWN/KT2QrSSEc5RMHMnsCLpiJcDCc/jvU4cEkblbJBEowqDmXpqi825xREh0m3
nbNJBDbzOb+FDa1/KhZp+LvEzSczapwyk2GrEtD6rpJJe513iCfGXb8YUSvLKr4366I6NXrt4ump
RtD2aVD6QCoWzG7DdIpb9R2h/IQuDhawCmpjMGQC4pxhVePeHLzcImPQGqL/OARfoEbXD0jVy7vC
yBIZ2T4mBMh0aaN5TJLe39UZuPxbYWNLOJR6mx5iZU7TU9EtDbqNNXCq0PA7hORt8ouQfk5+ucaV
kpS4yXlFsp7ERYyg0VM+tmt/qpBdfTGYLeFDBznWR2XTORMTBGNaDro2e9/FPJcPcsBKkD8i6itk
foD0WLqhI+qsenWtd6P/OcaGO7ma26pvdrgrZ/YNjkSAo/ar2Vec7xpvaPuPAL8LpIwaG01lDSlc
VERxz0hCY2riH1kxoPZMm8O6rxa7kBEQwry/NCVElLIrTHllm4TN1WqDRpRoGxFEhj2by37WujTd
pYurRGjKuX+g0TfqBy/Wi5uun42vVV0FP/SGcIBSSq1X+85CcT8cdHKQKOm9YIkmjKaNg2eLocFT
phjvktThWoj7DPkp010ypBE9ZNPiRUwHJaC3RUiJYITk+jQXsJWttXsp9UUd2nWCyU3ijz/9HAAR
CQAFGP03qQ2XrsyB3galS2HT9AyngXrzHZoZhJTRDekpTvTmyqGGcw/t2OaPeMosZVgsGeFSUr88
tOO4AuPG2coiL5i9X4GM7SYshci/UPnF96QxKwjRbLpLVOSYJA1oVYYlEYs4nFj696BO5su56YrH
lqO2dxRMqxBenYtBWut/B3p4u2TpThePtmKX4V7j+p+pYkvgblM3TjdcxsPJFOZQhs4cj/fIdPdD
6MYpWkxlU9bPJiENQLwEdJRBYdJA0cXplCQ7U5fJc9IbWXc7NlWW7K1xfTC8n/r0GkyBee/H6Mrc
gGsbswjmx/hNo3kZMHj1UUkpFie9TjSXTUYAqn+Ci1q9YZoM/ok2ThkalQw1wISpJMDpLnXGLymN
hu9mrmzSZ2pYJ7SHwbnOsnT+wkYAFVaAhbEvRrMWT8KgF7dL07xSUZpbvNWk6OG2Bm395DYtfGAk
Qb2bPkhKQD2yqz4umV5+oiqtjro96V4Yu6WGv7PgHMqk6J4pztNnrW7E0Wnt4fukl9PzGEsLzgrV
8S0U+aZ+GP1hTHiVLkI79KrN4R6JwuXJRuf7+8zBmdAbc51v4+wN8hDESDHx+SWALLzDk/57onrx
Y469ADa4acb6ja6Z1hRJRGSnqA7y4is/ovsCzNj9lKtGPTrJTCDy3GK8LSyctOh9YzgbNqnLCAT/
hfpj1VuKr1KlfrczMaJ0r1IvSy8qsEPUNnIuwPFNCCAF9jL/qEf4WAnHf4eFeY6hCwJdXSv8ZTfk
RJNQ+BnFzCwx2wznfnE+d81Abzqrk+AgDZjsoJUAjsDQMj2xa9CpZZ/Ws74AL5wSavzU6r/2NLyY
mUxJbd+5WeoaF7IwU3lr+4nX7IEy0kecVKC+gHEdtM/gICsBI6Pxyl0/o0xyk5pug6kVP9RD+LYb
Hz2U7sn6K3fqr8bKGs0vyZLC3gL9mrih50/CRSVBjL8zMVr2Iddrka2+Cxnqzmm/oOwHB3e6cmI7
poNJqzpkJlF/tn3mag8JL+3SSUTTXQXr8YrmxgextnSDd6NlMLX2addha1E3g3Gpi3riIyTZWBzS
1hUo19YKg7wh8Rsvomjm8kOia3IOtZk7GdactpLXibKWHLcayxKkNEoX10lrB8VxgbvYRXllz85O
c5MOE3u/VcMVOOOqvQkgpxafaEAI0Jqzw4yBF7KSRhfHmw6ltn7xeEH8MmpzM32Q0iowaQ9azYiU
Xo1PjWlYX6mPwMS1zlI+p4h4keTpklw/bihxgpzEJ8JAHkedAmDSXalAm/M3+7a68FJVGrsgmRnB
lGR9a2ZR15+KVOZfRrZVHg0YnDFMKpyCo9BkdX+Z2QV1dtxNJFZGO9jtBXfj/Fk4mKGHSLSMH3PG
sCIEsNF+MUobVkxcsilu8D9e60urqJwbs4wbC7C1cL76diemaBqd+qkqZwieTEdAIf/PHzk4IHTW
t8F1619NkIEhz/TM+ucupwlJYeUnEVFXKsjLriNaOXaGzg+AWE+KiwyD8Bv8SElsqyXeOcUgz5Bc
XrVuic6mpQMwYWyG3NGmy++A/x8Ar+QAcEH+q8L3Ir3AyOb93u3LWQK91BeroCTw8qm82pnmxLKo
wjGNujFrIrSbyi6yU605Q2N5/UArwSLgAtUNi17x2lv9qxetAQbWei8RR6yZUFxnSHc/O2J4+tcH
gryCIALgIlZB7vzlKnQsZIxAhDjqGpsrpayhoEm/DzQOz/Ty33qev1fa9NaVahHD04U4an4iryza
TDsraH6//ziveusr5gAkCzOYlRWylYlv6Qvp2TiJYzklxaED2nufJGb7bW5768PkL9rV++ttHBjW
DQFYEO4/3wnZXqCDL99fX3Rlh7J5f0TTTMMCtRFV1BWa86nqsKeUbt5cCpU8xaVUDzqmFwets1q6
XXXnflxc6YZOPLVflS31M6Oo1zuVkweRFCEleOuvVHGMGV2NhgN3dDjnF73B2GnoHe1qaYYf77+D
Nz6sB2gI6S8iPP9ttlBHm50Ar9ojAP0KfU2z2NGGjs9MFd96HnhPnHBEAOmhrr/ir+NQSqNpJruS
x7wMTNoV1c+l1CoIK9Rj7z/PBjTy55uuBFUbQSwI4xzAl0spigxIIH1/xAosxhmlNi/pBot70mPj
Umvj6bItl/Su14rxuew60CNyau4Wozd/OWOSnIkDf+TgXsxvwMHQj+RLMskhsm3QAKqxoReJeTqm
tsiNCGlE0uwgzd2LkuvMDpF+K8x9bLbeZQYZBg+bvm+CQ845e5jG2v7qxrLFeteOIWBMY6CGfUCR
GtNlD2ZkDXLslQpXwBmYyyG5RJ6uutOwKPpZWpV27ztTs+wWSH2fNUwq/DDoaO5Fs7XYH0fCP2Ze
sbGciRWvRlbrIzMcA8Cysru2tFooAkMQTx7jlwYtVJc+VzSQhRxk3i671HfSr1ar5ImhyzmZmFeb
eR3OIQW4fn2fS35znuOqqFnD9b9lVWbc1rkyvrBUcXh/i72xmRE6Qi9qVSUFbvfqGmlhZafGcLQo
hY/kY+3diOrRwW6dc3bZbyyFD6DhM4wGdGVsxQZhvVZ+scTyWDrQXlDHcqPKE1/yFqGB9x/q1bAP
dMG6RQ3Q2Kyob45NozkJIqdiOU4oDC6a6+/J1NS+MKZfLh4zl8WQnTmpr54NuCwSIeg2cUhBUmwm
qdmABXftW/KYSMocpzQ+kQfqq/V3/+n9Z3trJY6gvz4cKIo/iJ2/os/om5oo22Q8+gMtkDgr8JGa
bSPyTS/evb/U6/DDU60zaI8ZNPF7azjjzXS34sYfjnacLveaBCpp9PiclJW5RPUypvum1dbsWH5T
FGJftRKQupalzk7PlPt85tes7/BF9OHXeKt6BsUY8vVbnvmM96euZc14zCmFwhF3mEs1BuOBGR+D
TWX4j3E+x2EA0eXRGxt9T2HqPHdVpdMhwCvZ7PVv7/+kt77FipNBD3XNLrcmG5rXI4s6WeNxGPTs
1q5QrE8Hp72mBXtug/0JNJunx0yEWwCfIS6GYAOiE24zjZM5qKPmubBaGEWP0LpEYBWghbz5HtQs
JYI/mOrZD3AcgevnBBeoJzCyLmU1fdC8Ti1hb860vj2k9+CseL34jbHv2nKj6r2m+0Q51vGivruU
9c/GpGnPZZ7qT++/tleRLYA3ARidpNUCTLHdwqYa46XMLHWcFiEuYADiiubH4sxttdWs5R0BF+aa
Bs5EYfgqCpTMEo25EvMRAY1ur7We+2FpVtN3q6keU9QDo7aSXpjCsfvg5Vn3sAw2bwxngv3c+8nB
wzb+BpAb4h1NpS7ffwev0sP1xyGku3oNora9PVqG2RUyW/L5qAzoeWRI1T5tk29tzBlLx+mc5sVb
rxztXuw3EKBg+2wuk4Dm+zr4no902JnQxSrfN4lqzsTdNx4KeAwtGW7MP+SZl+lKZ8lYz8xmOWqu
vjYJs/6injMrrPVFuzN74//wVGRHCIbaBF7uj/X3/BULzUEDEhHU8xEhfu1aM2umy75Z7N//VG+8
OyDsMAdNTp1hbS1TqibJKi3p5mM7L3ycctS+V3Vtnkk0/qDNXx7w1YwBrCoIAtbauk8qx5x8LMCN
Y4x+zfXQOurJd4t4tWZh8FHRZ7qQ3VBdGa3LnLy342NNny90e6u8zRzR0p8hL5lp79xBKcU30s9I
9gPjZigY0IkpF2e28Ov3QhK8Wp4Zq4MsiMGXb9+tnEbEGIocmyLJDk1bQU8d7H/UUOAUswr/t/9T
xthqOneabw1uHBvHXATxRT7q1W7u4hb662SdeaDX2xfQHKHJXq8ZjuQa7v/aTrluQfszG+foO/Sk
ZzwMo9Hr3LvAbtU1E2Rr9/7GepWmsGdZSnc5MISCrY3ZbKQDABw9OK6KIBde4YxoYuSum+DH2mKG
O2TzRUMf5ev7y/6Bdb3caRBtqCbAlXGZYCb38jlNp6T52kntCIDIvCQqSO1D07oqvqnZ3R+0sUgg
VxfN8NEHJotetpM6X2Ozgru9uFpw7G3mt5ERB3QM3/9pr7fU+svWRg0qgZRWm2w0ndwA4rATHyUQ
i08c7fRz5WXFmVXeeO8w+GhmoMlB+/hP2vPXd47Nxow1mWvHAkmDvY7e2M5NjJYxFlLqHzI3yy4s
jHrPHPA3VmVr8SW5vleK4Jre/LWq0VoxagYMHKhgtKsEzt+vosjNb3kp0wtjEM6+CMrijNXZ6y29
OhCj9EntgsL3Ss/5e9F+bpegDJbq1JH8XgW5AstcdvSU+xq9F30env/5AwZIL4L8XMH+fMiX67Wm
po95q8SJPUaKyL12lwFCO3O1v94mARfM2uvwUDzB3OjlKgzIWrOTbnNyneVnkNv9Tu+rc5fZNrmj
vocVh84eQvyM9rffizmL2YD8cU5N7N152NLeIOSBJp1TOxf/9tKQDCHugAxaFaLwSl8f96+dIRC1
MBry1FMl/fYG1147UkkSnxODW9/K38d+XYbdR6FHmKNDuQlvnqEBoxrYC0s2VWAIp8DEbNbEEOO2
9TTndnaT/I5uejCGU2k1jBB9wB67wBmdLtToWYPEl+ZhEYalhZQ4wgIgkgYX6DHhYSQyvZcru5PZ
I7pa48dg8YPnTtcMEs2qKzEZ6nRxjhSx3d9/nol9zWlZVYG3oawai3qgfObVTcZem8p6P1dTey0X
+55p+jmVpu2+26xmb3Y3IMIgFgGrDdIod2jnO7vai4szgeLVxlu/03oNkXPYhIrN7ibXkEZle9Wp
zQstKktriOKg7Q7lNP56f+O9XonMc8WHrxwncHObfg4SesmyzG16Skq+3aS5FHQNZfkC2WD3z0th
egP9CsVhuhnbu67C474sSpWdhK7Mm7JG3n5ppXNNdD/n9/yqbCURhMMAc4WbnNC3DQ9TTtU9Crs4
CanVMERsuavB9AOHlWgiODbONmQzjR7as4h/YXiqdlZnTbdI6iCdmjP/OJNYvN43L3/Q5oBrSe8W
vacXJ7AoDLCQ7bxMEK349+3JhHGNVTSdkX301hvorzjSGX41do1VnLIu0Vejaf3Bt6b6+/tfcs0O
XoYReO/2ekGvyQO172aV1fFNTLI+6aOuIqfUh1u6IuoGSHzwRVYWNaYVpPtlbpb9EKf5menK6xNP
ekwTgECJ5AN0iZfLezaoUqBs9YlpkXdbm7V3lVeuEw1ZXjO2T8me3n/eNz7eiwU32VJspi1ANb8+
yWKoLtCCaS8GfxzPbJFXSRmblp4qhEOeiXjmbl4r9mXgwOO6OaVFk36ttTgGyYVCjTMbw74pAQ6l
hr1qgqT1cJG4mhvlmMfUIeCHBfEReqYaR3z//rO/8bI9CEGe+R870tkEiLwHnjSYcXeygSnflkgf
PfsA2IDalcbdIBPnTOh7Yz0fWVYbViKbC3Oslx+3QPYkyykbT+D28IAF0/7Qth7unr7Q7xo7Cw7v
P9+Gfc5dy6ULWpZiFYVfiJCbBa2mrT0L4OQp9jrDOeRV5ZghalEAeCQSnT+0YvKfA8wEfspCjYzQ
l/YyRUEOCt4UVx86xU7dtdyZV0j15G6YuVOgI0Nsd3o41IgQ8cdK79A1YqpDW/nebxe9Fv3Ma3tj
izL8oSHI6YdluR0T2MrBUEz2/SkoBwPMht/f4CITn3lZr1ehNgUWho6sC1/E2XSghmxixJEu8uRU
vdonWqZf1m0r/vlZWCXgECAwQIPI3xy3rJxcaYM+O7lLX6JHWxQ7ULnWvx7q1ZoX5ivCjoG9ahC8
3Gg94T7LkN7BgWNoDnqGmi0Qz+zM8XkVKhFyXO+7VSiEtZx1u/8VkFfuQaenwXBifKP1+zS1YV1Y
ZW7s40R2d7ml9CtAZVO5B9muwzIMyjOZ8qsDxS8Aswg7as2P2OAvf0G1zNQ5lj6eZKrZN/M4zQB2
R2BBlQKCsGKx3z9QL4sc7lzmQ3hoIa5MH3zta71czxDD0BduuzCEbL4AS6yb0B0WFealY106DviJ
NJvrc+SsjSThf8sSM2jDwih83U0DvCGHxjGWI3r29WPl1dKCijGCIy2QYTaixfOya89LNBCpVjrq
Vygh+2RwWFidG9u8zKn+/BQH4wjI2cjcY6m0OSVmBhRK2PTA5OJXoIsF3k4ZjbBGBcM/DVb/LMWz
UsbDZtUZaGyWkkBLS9G5cB3gfFzUcDPArqRYrJT+ucJ8Eyj/rEV1wG6mmlytPzYpjBVrVdmpUj8G
TZZ4kbPMBfJfMdhP0vIx209m0j2NOcisHble4ACMHRMrmnG7RhRqie1dDR7rErwbDAsraXTrRpOi
vRdOEGsPQVIk1yBttCfNYOgfCnbXk2+3/ef3t+fLA/nfUxBXYOFbdA1fKT7Mmdshvol5B1Te3oNw
II172+hl1KppflzUpN/C8mi/o2423s25J87UYG9sjhUasvZHiT7M214ej2zutdK1luU4Gm6/6zUA
WRnJElyFrj4Trd9cisvNoHHJZ9vm9qMSUmqy1Y92Blt78LXlKohL0FE9XIb33+p6qP83I/zvrf45
75D6VvrTJmSjvzZbAu+HYwUQcpeBC/rVx4UZ9brfibCgqSFbLbhO9TT/p/bG/18ZHjGGmh4Bduts
VDe5N9ZQII6qbLsfOTfHnn9tr13Q9Gop+/zcRP6tt0pXw1rLCnjFr0YXtUidctE4cjACUacs/Ot+
Sv1d6hjdmdP9MnSvz7bSdrnUfaQaGPts98qI0OiYtdbRrgipUWFn+cEK2vYrpHOIPhmOCF/e/44b
uvR/S+JLSmOFDN9zrc2SsCJlPGaLfvTzbvQOo2837R52UPqIQO90FKoBB5wVWfFxtK3mlpgrbj0n
yaOWv3jmJnm9qUyuK93Gw5qEmAP78qiAPhzJ99a+LxCOjF5ETmK2zNABTb/IoA3m5VPWKaCIojF/
vP8iXmY6f97D2i7j7lxVMl4BnhYNvyhXWtYx8ZMRIaK43OkBCNr3V3m9l0DqrD4AbCW0G6xNNwHx
jSWFjBccTa31I10F5i7txlMyy3OSva9XAnjDniV6k84zRXz5Lk3VT5JYl5+Y8ho7I7erg9NpSONr
2Tkh4g0MaX13pLyr2x1AEXvlgb5cK2Uqj+eKLE5NEohvBXbbF4ALzX2SAI7txqS+M2Bp7SGd2s/a
5NqEfYmYZiWAQULEiLwBqGymtecyoTfeAfY/CP2sLO51MPjydy1a2/ja4JWnyUe3MEDVMKrnPrkw
M6ai73/Y19uH08MSnF/DQOBoc1cCxVWp4yTVCZeH6kJfRL2vU9u4en+V16nWqg6HuulqqIQJwuaw
yrhH3ED0zWnETvC2o8fDXFefYJA4GVB55X0D5iDPhPo3Hg1HQODB3J826ieb/K6R2BXDU2nIm0cT
2VVbXM0i//cciiYn5hwrLoVwtA19XqprSs15Sw1QxlGWtgAKNM08iCLOzyTIfwatLy8vRKpcXCSo
NSzEEDav0QXINXTLQMda9xJoQYF0f/gJUuBWXKh7dnrLsN11JCQjw0FAoQSEk4X+7HluNPmpe0kZ
7BZQE0oNQRDEmhm3NwsMSbJf+CTCK/E9tZb+yVRpVxz03DWunUy38sjVpqyBDuv1Vjgoj11JI1j/
LaAE+KFSpfNZ0XJowpbYA69prYdC6VmQDoDKfq3javhWNQ6/ETjEgLyzFzzBrx9/DkNBr9YqcoEc
psnY4QpwqPZ90Stcc6umsQ+6PiZtRDthhFWLyhqiejqPmYEBqkJQ0dMSpp00b3oPhjVTgzj/6Y2t
CYVEWOphmgS9M3x4arXzewMSoRTzgjVk3jnajYRHoyOTX+gp1BYd4awc9q0WmYU0fyCkWz7KJFW/
awcyMLMXXOJD5ZXtCZlA6Pad1P3vwhpKmNGIlN65wlcoRsuioifuyVzsxjKHoykWq4KEphbHRbEV
8WUGZ/UksRNdFT6gqGEcrrrqXBdz01oEtMStSAJn0pkl6+BMvYwiTYFCgUik+OlreFImv6vKP8Ah
XfwnUSNhIuh1i6s6/15kjwbcl/dP/KvYul19U80ZokHLyhvEz8kJ72Y4rz/qT/ad/Op+RAO9MSKs
yxtvJy/eX3abNG9X3Zx5YeGMZmusWuIp5i3OD7h115rWhaqDrevsXVRdh348E9629/921U1SWbgg
72M58awwRDyP9/sMxBnpbHbbfkKq9f2H3GZbL5d7BaeGoKnrRcxDusrclSWKzfpvzSsgc52Trn+j
lCJwelyODPvpC2+LgFKZI6FFdCcXnmEaNqB1bgpr/pVVSfPQBCuVO9PUJXLO4HnMXmM7281TZzvD
AR2VdNcasjjMg1Nf2eQQV0uf+pi+0bdKdKmuaSJASW1K8wq9CftMTvpG+GckoeO+4dCspLp4uf1T
uJbKzObuJKauoajvUA1xa2P//rd446qmMQdkH5k0ADJbrY6xbCd3Vn15woPIPMzBFOzmZYQPgQL3
/2EpsjDLQ9GF8ZG3Oc+JbU2w8i2ygmDxLis3cXdGKYMrVKzmM6f3jfsa+TeEz3l5+nqHvnx3MRbA
6eiU1UlLTRi9jMfIQJJO3Iza0qZhJ+PgUTZqfvz3l/mnYl91NulKbJctcyStvFicBqczd/iM1MzJ
YitaMj89k9BuzxCpH5NfFPbAu7vcqZulDEvkqMoH4lRbVglJHEJZmqbF5WQPWojr5FlrtjVDfnl3
o0xq0DIHAAS43N7c3VqD95ldlowimBLv25aJCv492a43Rxqvuhd/0coi3XckltdMTrK9DZLhTODY
RkdKa2SsgM/aCKy6zL1fflYLg4+YXiifNYerJZmK3lmOjD9UmpHdI7waHyp+Ygi5pdgjua7OJGSv
dhWtH94AJT4bGEDDJq21vTxBNaUymMYY/Vc28S+kjesD7KX8qgESeBlMfX3mO79+ZPIl9OAYWVOj
0RF++chY/wU5uZR5Svqlvm6hU7dho1cok4m6fyjKCf2AfqjuvLbr9/7Sn8Msv4pCPDP5Jy+e1VeE
38v1JxcHAiyUzZMdd3I3O7a6zRfnXCXzhy3w9+5aTYbwKtYZca2clO3JmRi0kAlUzolufm+EicjI
8CAFBzd1k2CS4/ezVu5sYJZf7R5aH7IoCeIxOi2eOkrrQn5INd/9JgMNyYYae2djV1lzbcKhGp0x
7KZJf0Rrxb8Zamu4G0Uc7yVUpT4yS0i3NRP3lT8V//bmov6BojkTELev8h1mi5UV9Yj+pzvkiYxL
iOiNGwIIneBPWuPyDacnM4VRH8N2R6p8+WGh0gPkujSXNnIRlPvsxx1Em9gMykvUz/wrYx57/cJw
MRSJBEkdDiN9gJugHteGEzqQvlowZ3Dt99JOnVsL9X7cNI0OI2NsOuywE0L/oA0Ov17lyrpOHLv6
oYrMRsWOjYvqewq3d6nxPg4ha43HHtbdBcYuSELGqtLmw/tR74985cuPh34AYXbVduWq9TbHUiWQ
qlul7NPSxfGMjNNYRQXmCS7JvOFekc0CgDWmOnuI+yIYryDLQq5tNQqFSHZplSGSb2YfLU3znhuT
Pn44Kc9+nKdsRCAbzOa1QLX4zMECpb6JaESSteeBFjn9AOZ1mwsWoQRjKhrIvhZMckjOQz5+60TR
BaFXYKWSC1ps8H5XQQfTaoMuGmJDf0qXvD7ZuSp9rAVQLdy5XhLbF6Vs+luZ9PJ7mebap2DQnO5a
CRNlDMMaOmxRgk4h7a3kEolaz7yLcRiRbiljP/8BB95dwqGFUhSKlUs5ysn87paQiMMOiZE4XGJP
xQdVTijk69MI2x0dHyT9alOgJhYgv+QclmXJs8go++YHWkZatytqrXpyp1HNF8DobWM/BTFWDp7W
ODmbLi6CTyi9CRxoSh8RtziV5Sf06ZQTZd1U31O2J3c5RAJcAPp6+RbEar4x/ayKo7Tpk7uhkOiz
BLMGyUjviuWjlw2FtkuK5v+xdx7LdWPpln6VjpojA950xO0BgONIHjpRlMQJgqKB3XAb/un7Q1ZV
l3ioJq/mN2eZSgoEsLHN/6/1LWXfjzYkdNAz2TFW+ykKE88qK8gQ4FRCLe+973bVa1/SThb5Ju1m
92cRV8tRYMPUt0DCiNImxgkFQ2uqV4BZ5h/UuIEqDKrFjJfPg/Ni5j3kNCbg6KbMhTugH6xy77wr
qvihkuCp/Exf4B4BHuGclicjWBejzXzb7NpbqxK1F6iyrdB8Fr31lI9LE/HwK6veYKlVQDOlaXbX
FE2lHkUHNSLMPH3KdrVH6lE4NmWlkU0vRuV+VpCmh4mqxU2YNd00H4tmweG/oOZ5nOqqni89K1ey
GyzZUfZg15GloEBseiK44EMo8tZQo4JUDla1Ktv3yzANiY/3xy6OY6KirEHdq9h7B6mBElRtXH3N
oMZJv86V3AyzOFclygsqW34lin6H6APCCGfKCPrSbNcvjt1139xh4Uc0K5lHJEe6vIvIitzadd4a
2yWKCJpQlETFlZzpHC9pxJ9RECCFSMZ9BCpzHthhiEb3sss5mszCh/+hjbuqyxs4XX3W70dD1l0w
5m09bCLFTUSg9sqcnwuSh14oVdkXs5lZGW5D3QLrM2r2kUps+2Qa0mwCmkr2OVC5rPa7KeJ4N9VQ
VkAhARZD4ZRO4IxUAe6ZRJpptyqH+S+IgpIN4HRjOdD5LdWz3sxmZUOpT79w5JSYoVAaCMBmj4b4
AAuquY2nQSkPAKVrokJsEl6v2tFwcJBQFDtovawIgKZXkgaZshRPSRI5l27k2jxsY1RqLFRG3PpE
TThH7tNYtspcMl9Fg91cQl1VXvuuRtc/p4oBn2oSEbSJIouOowl85Wwi5zzeI0X39lrCHilg0Bcy
UDuj0sPcGHudeLQpLS/N2i7SQGqRFFutGmBB0MmGrZBVrnAOTZL0xh5pIwA2EhWxGy8j3xAuEQlo
ouIX9yt3qp8cuBXoW3W6x1udF/3dw0jdBW5cDMDu9DS+HdRONARzK9oPpAmRtdGUKZ83eRJFhw6k
iuMD0imeBq3B4qEnZMSGYibGh9eslxvd4/cIay9Oz62U3w/Gm0YGUOI0yZMhU8vYrTUIskFEbd/E
ORS3Mwir1TkNKWgJrZvjaANLwgFbKZQZcKy5OOtEqRdfnYi6jS8BdN0tLLOvTZ+TI069IEbADwnI
g9o2pw+RdOG64Zv2ahz+y5Tu3F6Lv01LizRFH1xpMz91mh4YUUENqSw689irEFD9tl1SM2wod9Ur
Di2xKOoYtrq1+5k+agdIl2gSmXN6iGCPxRQ79OUOkZiHkyFquvvZrOpXV5bGA3M5pK7KiM1veTY3
P+umY3tmKympKI1BNtlubmvnkZe71EHdOROLXpXkd0qdaoLcJ9HrAPHS4dksckcLE26SXXynaRsj
bcHpmmky1b6VkLDtU2wiFIilRUvDchgp02vAJYIlKyp10+FFnX2n9wrYugKVQriMrrGrYs5kQdOq
0Ve9smVJ/03JvuJ5t77OdtdU1Llkqm86QE0/qNzGxDdNXn41ToIHYXmNdtEa5KnCq9O/ZGVpPzoR
IHcfrEp/4dplR7JQpaQ/mThMEUgPwoJPwGLCFBct5qUiRrgPEUnVhc9OkgJd59aAHNHJe1TBYClR
HIuIurVnWluhGakZa56hJgoMMbtz/bFPzW1e1JzSy4pJlmQ2of4w08K7R1YgEnyCTW+xAcucfWck
FqtDremvSSbtImjVPH2q0qkT0BWy4tzsiMKCDlWp8F6matRDsF3Tj1YOycg+umqybVWSZwAaA+oW
WI8eolmZp8YNWzswarVnx98XJS36M2IkVXgbVRPr/tx6henXizLUG2YaqkVscfiwZLnAYSMOuH9o
SkU8NamyxHuAaOoumwl+hTWqzmfGIFIbwh8YI18XRXdvmXH3UMNsufZGLWn2vdmbMcuPo9+ZpVvf
Iq+rr0uRINZm+LIjLDh2b8tIr1QfmEF+ZbvKk90YXUknSzCjjpPSZ8jH0oG3nU0uAWSap8AZqzRv
OtDNWABZAGw+Z2eiUoJNh/QZSCF5Oial93gX9XqZQXOsTeMrs7eZwSxbdPgbtKI4fHZGee3Q9zBA
LMyLuZNzTtNsLPqR6cJOjZcy7wr9ikjb6Jh26khzyZxAA0psiV+Z1VllJpmZoBS7XLudXeGlaGAz
6yuVD9U5T123zHcatJbCp1cduV9KptoxAMgyzj9G9v29b0yz0+96CSFpS0NA9vTs6CvvpsVkySfJ
qduOADu7HRsOvqYKjst85mWLGj2YVDGXQ55odfWzVG24g+rSLP22d2P7sXVJZ/PtaUluDbPRYTaN
0ir2PSfAb3TvgVZPuCSUMxtU7X1SeA4VW480cjWZBzs03al68FKtAOwGpG3cgPXQcWFVLj+RcBAK
6Dlm4mbS5mS8LKK2tl55f736I49QwgEWTVX1rGGaiTed1+rFRcKkAfi7041b0bSj2CtWJtozo5iS
eDvWeWff17B/LwDg23epZvYGUaq69goGY25DW8QdYacMRRmKEY/aVvYG8adTUZk1jci+WXA5Gv05
QjdP3xDDVn0dmJUfwM/UfahSkUpDXKBdhWGiMimqeUrzY9AWfUIxqw7TUdeKxbmezSGfdtWit1Po
pO4YBy4fsBrS8ZwyJi597gOjy8eXPpvJCkV/WD0ILVLqwyxaNhGtjfzXp19oYHMxhXgySOZjrZiJ
F92ac5HHF3BI0mNWUhEPCcgxUwgTMKi2zkBtPoj6Cu8ZBXH1GrH3yE7ddeT90CVjc+AYA8CIOxbP
Nbl0lzXBtspWAe8wk1DXOWMwlFqqBxYT0bVlAd/cAe8jYkfGHWGDc97KF07K6h28ou6RKVqptpWK
KcczRxGjT7P1Q64p5hwMxWB8UyJlkTxyDhPbNu3Vi4zDKjPGnORR6A6tI33+RnkzqVnDmUM0Sr0D
79Ne2m1D0M+kcWILDeJYpD9F5B2e17lWXwg0PpAuxrjoYEQsur7RskIcC4GLw1cbW/85JQ2r9+CA
ZQqiodE2sVRwQlRg3rdmvKim3/VDWv5gB5Zt3ElWAVZEwNW1hQkIRhSos8CLG9Y0fZ5Zc7N2iQM5
oP70Ez2XYdyQzovaxjOaYIAlx7HCzuPcJ4BvSQFSUrvfYZIc250qdXXnFBCOLuqKSSdPW029yBdN
vxZe35AC38aZ8Pu1S85pR1XssJB99jBZ6vRd1cihgWQ7oQGvCDNsw0oqJKtb9ARIPB0c1YGktfQX
vc2/+FVKV5KPyhyfcqmbr567EPhmjRoZ9IoNElBZYzeJ7Iy+q02/XIlMMVPim1TrcQDFaUK4Vdxq
y3Q7IerNhNZd1m1ktZdkKi1PFhny7Vk7j/DiydmD8g0mmPM4C87raLT2sBlmr1aDTqwcQ92dzS9F
OWVE/zFMx80oZ9JGJ2tebF+HgOxduHDFlnDom3EMx3EkPa/HYQ1HYWTh05CwTUFaZlW6t50y+a6w
Yf/pRPHSBcBNVSgI4Lz46g2FRnOmi+QFJrAw7rqJFhReNTkeUV7Pwz7y6IztKIVOrw2EOzamxCf+
hAHn1SGxgmRQ1HbsgdJfyWKZXyCXvitAvyVBVdPgZNYiJ4Nny4mTm03bxyrLibxWMj0taWHl07MH
xR5qWUYQxKZXevOKA6Mzc0CmNsG6Yzp3UBRc/DC6HgNWojraBTSvgR5VeHUABStRdgkH1VEOIDME
rEmQnNpZq4kZ+q4xUHA3lKT/mpK0yYCxhYOVPcrF1sjQLax9PTp1eEjx7sVW2gaWCSZor2hDaWz0
kXY/7ncBqhKOYHot63Z9Bq2l3U9TSv+NBbF/nJJxvkSDMF6lmZijgwnbomHDVSuXoK7jOTCNaviB
e2ygYTdN1VHNZwF0Dk0/4qbJMJ6GJCXv21sW1LuzI+19I5zmZYkgym50rL+K3y8mwYneKKo7gJPt
eWJQmPIrGzaaXzRF+wVMcY+ruutmSpmKp8p9YWXSugIY40A4HSvBWRxNyn7QJza+KALMc8yL0F8j
g7iGQLQz7EqzV7PjvGjm49Q6DilNucbSCY4rMQM94RTpO5MlR7+3h+7HslSwLCrCizlKJql7PgGe
ic51w6Tu0bOjUv0pseXdGjfydYHyf+EZ9ZhsZEU0RWhljnMVJaZ9STzj8iyk0pkBf1fzmhS5/Tw2
bJt9j+f1AMBRQv1NHf0RK3Kuc8lkyvyoKozvlPHiL/kA7YrTeaoP/sDGXwLc8+rrBp4ujsBKYXKp
cTU4TD1g4Tedak7qneBzMqE5w92koNETPdnXLMjsB2R5YSOLB95IrITcGXbbfW+nLH39uPj1ceuM
FvVJfVTpx0gfhvJ5UoYryr/0sozAdgc2pFCguq3u3X18wdOC7Gnz7KTYVpegyiXpNc91Tg+cfl2Z
Xn98hdOW0OkVTkrOVlnHCoDO8pmaiL/615SncfrkGu9qb2tvFzUOUlmEK6gDTx5bWls0aLTyuTzI
nRk6O+XwZwkb/2of/3KJkwc1LdLq3Ekvn9GRb1rxnGifCdROfATvL3HypLAQanCUuAvOLMyQ5KYR
kHnfhO1mOfNu4uslSHYfv5vTdsDf7+aXm1pHxy8qZwu3rIRKXz4nbr8z013TUy/amVW5K+J9qXzD
teV/fMXfjrdfrnjS9NDbWbZOzhVtbERRu43lZ82601bW6T2tf/7LPVH3Yy6n6vSsKurWVMyDDbc4
is5y+Yn+5J10+fRKJxXfCNdv6vRz+Yyb4oAiNJidltWIoOf2CGI6UDW5zcqXVvsUGPXbaQKFFmSb
VUFsnYx3iqxLTSOvfHa+IOQ4E/fpWUUOgZ/vzC8cpvMwO4Jr/zJfzP5nsUm/HTK/XPrkO6CgPtup
7pbPg/fYT1/Zu8djG7rGsxpfKkWyM42Hj0fMb+ePXy548lUgbC6NuXXKZ8EX53X3mPoDFSD2x1f5
/cv85TInnwLZgvAnwZcxhWjb2+trQNEhSKNPLvPb4f/LVU6GPx6NxOgpczwLh8wDdiNp+kn75LOh
cTL8yelVkNDzuGoor92GQ7228imCiTStz/xVv512f7mbkw9AMXNilTSuVbmBs7UenAcgv+KTR6a9
uwrplzTyGOeaR7iYffJmmqWKTX2ZtGfdnsZrRF+gVQc7xtCeLeGcrNrapouPNJIMYpbKImBPlf/M
YNmH/WSiWc+kmHzh2WbYVsoQaOjjUIbW/0oxfZr+d/xSXf+zQ/VrLJu+jsQ3jSsP2JRlrt1kWpvY
qN/OPIbe1ystMPqJYpSONceCKQ8cwq2SgFJkmoZdY7ivYj3uEdeagbzAg0Cyx2BI50abPAPsqrWU
594cLT9znAH0xEdj7HwUNV19RofeIVDE9Sh59koS+2JtH/uDvrh4fw04tiQsi90n38W7m1qX1lUV
sMKsVovG25tyGjqRYl2+3WwPf9yqfILRf8RfvRuKeoekuiQ/5bOV8N0bP5FqncwxIhNdqpGS+yzc
jC3mwxJdzTy4mh5p/FlO2qfKrJP5BR06sCSBfEg8ppfpWX7jHuxrtHsOJ+ILgs9iOM8v4pO147eT
2i9itJMxHWmDtGjvs8+bvyzet7oOAKp9/OZ+O1H/comT0ThXMhP0AFlpUdb5inajMA6V7jpvhx8m
Vd6yf/SSp7+v+T9xqv/Ai/XL4w8fu8d/pVlePoqX//oHDaFH+b+u0+4Jh275NumSH/x30qVuEumL
Pp3DDScelL//TrpUkMn/BU8E4zgSLZPJjhHx/6Iujb+YCJj9AGzq8GVWQb2s+i75r38ouvUXgC8N
QePqM6D//idJl+u3/J8JzILM4CBDwY5hWih3tVMOpe11TT305XJpTZUCs7CnERvH5FmkeRgrgF9/
eUS/mTBPJJnr9dDd4JOgIgevAY/S27mlNcWUal6iXyolCU5qYhYbnXh7CkPwnkb9QdUKqmEEVu+U
6FqI70rcUP2AeP/JJPc3Q+nNjUP5xBlFNQSTu0NN7e0vUi0C+qKsqsuapHdq0dQtyxSErpiS80Y+
SlFGOyOlqF+ZibNvW+s1luOXEg5KCPbbuqRrftNXXrkTxnjnVDKFB21qt7oZ7TtAx9sY9UTYtBCE
ByRrYRcPiP9+QFmG25yO1SeTC0qX0xeJYR8TOfJo9BOINE5kNrVFe4EQB/1I0SUm7R58OzkxTxY6
81RuTf2sV/dmcWbmh7jbtt2+kDcprb1rrz5kve+AzVIC+6U6I9W5bXcI1aW7WfRNm/isaNwvhVNf
HqvjXF1k6dYtOZoSqAsbG+B8aG3ig92EqDFik+BynwIBZmi73OrPVu7nyhb5xnI5ZiDQ9sk37QFU
+uwQCXWmzUe4PRRVqyKAilbe20CSjOqp1M5sxNrOYa3UlSFJZ33g1BSCQm8IPbQvAlv3zmi3Ign7
Hsdg6IzhZG0LYJQpIQoBwGxW3/q2vwbdb3POvam/Oj+MHx7od6oX9EXQzBCfshXyG8dgQpsQYtB3
VS6Grb37SS57TAfB175VN8o3j/ovvX57O4ltpMAbe4I6NlCASI6LEXRP9G8bgjJpFp8TWvLQqHvL
QxLhz5afC5p3vqX5+jE7OgcrdL5gH0H1HL1IhxR2YhH86jz+yVuzvkjuKtvPTtCwLbgjInQX7cwd
6Bc6oMf02wJCnAyQ5kD4jXc13m+jo3fRn0eXs+Nbd9V5ty0upu8ede9jWQYAx7GOxj8XoqWC+azd
WofoliYTJZM8Cab6yN5wmnbG9aAgrfE9avt+fuX9oM53sfwQP8uja+1EHWZTEG+jQN+Nr1nkRzfF
xRh4F94h2aihHPw4qB/mg7ud7uOgDUhoIdbUoRnio5IsII/Tu0VUENSv2auHs/QVsUimHgY3sM5I
5dhW5yN9VmAl19BMqpAH+qPc0dU4NF1II6XfakH+nB+q73O2827di2XnHYcNcJyX4bK49G7Qtyhz
UFwuj3y20LoNnwA3CwL8tbYpb8obMw+8PkRfkuZEtaFrDGyVEvU/p7U/WgSv6pfyS9e+vHTHx/o0
0X79m57QaQBHTzr5f/7+Y7aY66Ly5l82ZUef/aZ/aefbF9kX3b9DjNf/87/7h/9apu7mmmXqqerL
bv3bEOC/XaXW9eb/nxZ+/Vj3j8rl32nOO0I3Xh7fLHHrD/8rOtzy/jLp5mgwuHAtAKz79wqnmepf
SEzXJc5G0wly8z8LnErKs0UuOP/o/BTIXFamf69wmvbXqgID1rvCylTwo3+yxK0bq//M9K6D3QYx
LZ40/kJOW6eYKkD8GFQgzl5I3LkEDxid8lpqpr7/5fH8Zml7u/n6+zIWwk7yUlnqbVbTtwuKiJZK
QTnlXihdXXw1VE4qZttVl9AEym8xTtlvJFzoB7iq6reG4LQ/Enuvl6co4GGqhH2kw8liw/BrDYS0
kFZapRUfS5U4WC13RSim8fbje3z/KD1Wb0xMbBWwMZ3a/RPVQRylxckRmmMUoLggDIr2zyebhLdL
2T9vxUGejAEO3A1K4ZNbWeY48uY0OapoWXyFzhfxjgtKB1eo4Z/fEGpjdZV4O3BoT1bNvG8Y1uSK
HAm46Z882qpb8Efoof/8MiBQOM6iFoTEfPJyOtDDM8k2yXEaRLfBOKcSZ5Z3nwgSTxyhfz+4FT0N
RBfWLPLmk/1/OsiKjoWaHGGxMb8TsIeqRC3YT+kvo5wAd0roukbfu9sRMkk4TEtFYdP2/nws4mRe
kXXgaFex99sXOLB5jRTsVsdEAipNXGEReuMUn1SJ3m5d/3m37Ki5UWYSTrvrn/9S9aNTxGnb0JNj
k6vPI+wx37PrG4sgQdJdJvvPRwr8HMYJUxW7r1NWGm01rU09m3UYMQXLtCF9wBrNJ9vS3wx9vHQq
FmmGPl/yyZMDajFQu2yzo7FMEayugj2kmF9GFRnYHw5JEyAPfABkt2vG8anzU+StViBVEMcOnx76
ZgYPbT6pfTJjvHtJJgOBojL2a4uv7DTZPepcQaRCzYyxoNK1Y5E/23GNEKsX7g1128/c7e9mKK7n
YnfhBYFYME+vN2uGHFuZpEeifvMwyYg7VQxXbP704eF1gbAAYBTaMh7Vt0OvQZjSuKiVjpNuaQei
NQcanbnxyVXef88rEYvxhoaWRdKyT2anatW5t04kkJKbpd9OpkqXtpme07LytkkX61c4bW4Mt5Gv
9dBWV/SRSjR81Wf67PcP1UK/7+irx3udvU6mr9Qq5krDwX40E3MGmqw8R0o6/ekHRqEJ8CGsBVCE
3PDJ+llIveqblA/MQ8m5icoWUbfDoeJP39zbq5zcCmlakSyMOTl2ek54pG6CKxoJdfn4Ku8+Y5aU
9eNi38GxjMrg2/HhzfBKVK0SR6HoJmlpIyjfROk3tLPcT/pgv78UTkLOfKtyfv3zX2ZBtXJHt3JU
cZyFZn8x4KVEvt6M3X2++tk+WcfW6efNVspkFWMGNLW1NoE76u3FllaSjeTU1RFE4PWEJPzQTKZO
1tMcaOoQFA2MUbccP8NtvR9/XNbiOWL7ZRY5LVKQ+TENXUzH3NVivEkijXwUYvkfvzSuQnYBuEUm
RIb725tzkzKr0TRWR7RLbh0MOtFa5w2KWLo8XZfGh4/HyG+eJThkPmEc+JQhTi3uRNstkqp1fcRR
rLkk9hIXRLJmT9/eXdzL2Fnc51np7eNUw9j65EW+n5bZjLDnVg3s6NR6T15k3DpmZUxOc6w6TFAh
YchOTEZam/1IksJ4IJ6ZxIiP7/fdQGXnY8JPYFlb4cCUrd4MVD0nDa+JhTzGSAd8yNZ0N70MUWGk
WZ+AW96NFy7FBoTzB/IF1tOTuyOsIHPsuuqOlq7qr+aYape1Kjnd//Edsb9hylpzitaIn7d3hCYQ
iURZDMel14ZzgPJiK3oZH2JwcN8/vtS798XOg9MJWzq+8TWn6O2lKi9vTUS7/bF1Ud4VvKSzkWTJ
YHGVbm9qnfvJDu43L4tKFqcvNqwadLf1Cf8yq8RAA6zEk/1R0bkhYkG6sFxzochHc/Yf39q772C9
NbALVK0QfnJ8eXsphl47qXnfH9kNaY9EwKECjwdxMZG4dVkuLbmslUfcsYMw5/jxpSHV8Ze/mdDW
i4Pt5PvT13X8ZKRYtWIW0Av1q2bAhHIzOZNibqQ7Wu4NQAzkjevpFA9Ys2jLBbnfunkmWszjWEPw
/opt1tRiCIgOk+OGlFfV7pAFFW6Fpz6i33OJOpKdqGGOqnIAxtMaodVmpHGTBouO0eqH6F6xS4X9
8WyYxT6vo1oPMa9Ucic07KZ+1NSNpKmValNoqiMeD8+rMuuhzRYxB3Uklm9Fqaf5NfgITmN6Wkv7
vIxkShMsnojP+6KlPcosFa+BtQVc32ePxDeO3dYYqFUSuUwi9FWeWfLVkq02rAGdSnJBYEttHvTS
I2+rL+K6CUlBF6TzNoRp7w30aTSczV5+j8XiOCEODTe+cF0I5tSUDEHtTxoUfpICIcsF8tX6QlWn
4r7rnNbYZBwN0jt7ttKDVjFFPU4G0u1LInnr9CpBXjtv0nJxHyT7+W8KgbLFbvHyLtlKe6zi3ZKP
Uf+tyJtcucC+ljmHycXUCUx2hjx+k42a1VByAjR7tRCuOG6JO3IeUSMRXJqI0qWaVCLUDqOpd5d9
49SIVJqCvL2QPEW8fAORs91hMLNU+GU7Zu420pXpizKsEsJabbLvLeaPhKhSh9RkidNiLegZ5Lwh
u0wf60SlhdSoVpkEHUfog0LUIT5AKTHZ1MjqM1/kkfwZjbp9240TJzK+3yG9UDuzWpGuJrWtDihY
4CLVT4O0Y4reRUk0i3Cxldo8KuVgjdt8cdB2+57kw9wk7BCdK4GQDzoWwR7OT8hHqKyV3OnjDCG8
1bib2llwjFSKV/1ES0dsBCo2YlER5/VbUxJ8dZO3KRHqlOxU/WHiHJS8LGRf63sltdxqV0QqCdVY
i2pyGGI76bcLmfTW1rGyQj1EOiWDrbTw5QSulxNy7XNKyhc2Pah+zyjFS/uQd8S5GvCI3Z6SnIdL
LSxpkSLszZFwhXIZmzmQObmr53bhkLo4EJTUP8yz1sitN45Guk1zIgg3cB/q8UyiHpbSnw1rKs9J
HKKE2SjWKkQcEHKft7Is8qNF7Lj2TDT9UtaEqGdJfezhdSA+l+6AL4P2rX7oQAKmOyuLauXRHgT9
zRq+3xBWuloVu0GmHnrDuLBvKN8kSBcxyWjq6u1DB2LTzyCAoqirdrf0UVcf0pwf9ufMTYvN0nZk
7tUdRqwzj82AHdp45ilDs0xFm5GQ1Ws7LkcyFUeqSleybbscnGWtu98Jf8/F4FPvacv7RRvs6HnR
ujL+PluaPoJ0KEiFCEtVFUl/qJfcJnNScSdDPtZFY3W3OV/7fKHULCu73BEUHLra6LrIzxICFNtw
ScbqeZjzpiOhMoEGXG6dKe1blbE4kgbvY8dTxSWUcGPZycSwim9rgzsPLJDUySD9pnWJHz2fJmns
ipnndWhtMTNjU2Qbqy81mcAKMZddX12PIvOWPTmIZnFj2q3lBUqTasoZnxaoPbugP7JvEZ9agd0m
LlHLczSWT9NSLtP13JbOCpVpMSUFmZqW4wtx4tXwmqezPtx6eRV3l1lmLpyU2ckYu7pFq/oidFXM
pIvX1rLczeUSIbxUwfsOZw35I+1TUU1qe61WokxDlUGQbSQede9MzD09IaIUiltFGhgti3Ex5p2W
9UIQGK/p+H/Z1llbrABx9SqwmPVakDA9Zy7uJnayfWCOk3ERxY75pKED8B4jvut4Y0tEwxu7xHHn
V8RI0xFBDtsZ+4xm1RzmSHVxE9WJpRfBRGAXMl93sr8PBSLBCyY8J/LdJEvyUNHj/LKSk9du2Ei6
6N/k4N2LRLjM0TBfnz0P0JbvdsoynXtCIhieCP6mmzWNrrVh6yDMfaINnup31oKR0UtA9/udriY4
60rVfC07Mv38UViN5vdGXhWbscjSB1YB0lk9zwIlWit9cpZgsMAx0xi0W/TZLcQWQqZ6PSH89AJM
oSZ32leKeQcpMHlqxJgvaHmYiC4azSuZORFY56E7dr162VklKBm3TEsZ8lwqNZzdyawDR8b1M926
CJmp6Jfahy1BDWtSkI1el5NY2j2O/VQrg0lp8m4bATqfd220eMlFuybexz4SVQPjeYcOd5NUjrBD
oa8qLXfidBaorWHQHh/slnyersHk5Yti8vDFZpmG3rhvMuY8MjSsmwYJKNHcRADc1h7bMiZzdLxX
CcmYE9RES5q3fenG7XXbFBmfWAo4KcyMkbYUM4GsLj18gHzgLS6P0LQau9mn2qhFu9HBTXTmtMmg
3Ai0uIUvGrWmmWTZxJhQE0UdOErPz+KpTzcFW7cHVGKqOGsKCBEIo42se+4TtblA7zo4Df4VHOQ7
5hcrC7o+z4c1Yj3tuyBaIqvc0Svs7KAaErzH+cCuJRiGStV95my81UzmZb2KYKNkrwCYS7aoMEeE
9YQRwc2RTWer55Sxxtn3FMoY29Zxs9d50LP0wP+efolN2d3Ltp5axLjTuvwk8N/ywMVzSiLsVEFu
yVOLUWOZrVBuS6NpvI1DJq31pYmjAXe01FBMBNLGK3w+lUX9bK17kwNaWacE/J1kFEWmuLbGUOcz
HXdNpRnzUVOnuNrWS8mcFVFp7Xe6GDI+izLDxIXQJBdhO2JbPXidktynjmjpC1WV8wXTfur6DZjc
Chdg5D2nqUYCsmz1kZfXRZSF23qJH5FANeV+ZhtYbotsdfgZcZe1f366YKNPqXSFTBtwId/ui43S
qPF+MdeMbs5ISZXvTbYmI0VzvP14G/zbzT4k4jU4j2wTa+1s/LLZJyYvHozO6Y9eLdDTG2QASULf
CPfTPqsk/fZSHLFROyBrAIbx9lJwladhxm51XEgYZPenqt/VSF3OUmmWlx/f1YnUgEfHg6PpQzvG
RXXAafDttaRuD2OMFvzokr2YkijtZpeLYudn2DTjI55yvdxPqz3Bz7EA4L6Lhf4CBaO8asjfuCEe
u/gsNug3B1OXIxzIZAhwFChPfqVanRqVWga00hHvyxKN5pk5pNEnlYXfXQWuC3ApWhpIAk7e55Iu
Srd0XGUZishXmn7a5lQSNx8/398cSWnN0OeiQ0ct4TSsBE9p18+6NR71kWpJShVjp7YZ9iitaL73
UmZ/fCRlm447AnAwDUFKym9f5zh7Cd4AdYFRYelBxotiXVCaABtQHf7prTFoTApBxJaADT0l2s3S
KaulMNVjpracPIWUuoZ9m5ZUqDSjEwVFNiH2/fii78/BKyafWhCAO0R3+snYiB0RNboWe0ezn7wZ
bIIl0x3UXSiwi+FG9UYOXTlcF2TIVcdihUd+8gu8leCt3wuFen1tIFKWonpyUs7oE11ttD5Vjrbb
umejU2tXs1A4iEoNQE8mOSCHmYxS85Prvh+uHMDpQkBqpcDnnFKvgfxEVFeq6LgwyjbgM2ARVCw7
Hz/e91eBu7M2pdZsWxeR5dvho+rRPNmVGx2jvFu2swlyxVl3GB9f5d38BgcLVRaFrjUFyz5lHBUD
BRLVG5xjXxVwMmldBWx1Gihohf7J9/fuhk4udVISUmUx4M2anaMz9tqxUUv3ijLRZ7rM91fBhMxw
oMFPT4q6/NvH5sa1aMxy9I51psANAN6Hv9PrPpmx3j82Cv5UIhmCdLD10wLvgPnZ1Io2vqyxUQcz
kBrOgmajTJiavOz+43f0m1si/4e6IF0iBAan49wZHJ1sCG/Vrsdqe1XStSe4trfNT5bVd9dZa0vM
WACkEdYx+N4+uuX/cnZeS3Iby9Z+IkTAm9t2Y8gBRVJ0ukFIIgVf8Pbp/69Gf5wzDeA0orVvGFuM
YHUVsrLSrFxr1iGCaDQecALqS2Ua2h/CiOadZ259a69XWZiBXcVV2KHL+2Iw1N6ZYmRSLPYekRkP
fk+SbOCVSYadLuVqTRpSb09Q/v2bgGG259yLlDzyWxgSDr1QzlrzS3EKcGSBNV9gHtpjNdwyEFpQ
VOaRlgNkIs/6zYrpCFGMTCB8RiKzDnrKIX+GkkePHwdr+v+Q1v8T1b36cJQjaftzf6nsAhOUP+bN
YpM+JEoaqpEf5w5ikxD4OUT5457m+MYpApiRXgKSOUmMdr1ME42xq8V95AtkUPykKAuSR018QPQJ
9Wi9naaD2Q17WgobJylhOgRfjJIQHixWpdCX1sXURb4jAvFUWyI+JzEzcVUBR+Tti7aKEOQ5Al4l
ROCjrVjo6WBoWtnOEeQ1DUOuipq+THDxg89DsuhY60W8g4Lc+nCEPciW65CAAfW5PlEnRMnIKvTI
H3PD+R66lvYj9czifHtbm6vQNofNjrEBzV1Yv1qNXTlCy+EztV41zM+XdvDBm2Y1uteBcH6yBs+M
m1SZXNJL9bbZMxncxn5lGdWTjmr32ZiS+uH2drYMgocR/T4yDfRNF4dWtk2kgByPfQBE4aMHJgS2
gkS8OBlEubeX2jIIqaGI+yDUoBF0/X0yBp/J04bYt9T6U5t55IFCwkrN7ge99u+3F9vcF3bHLMMr
Ldzi5UqKyKlda4p90WTmBzUcqr/nZqwZwdH3uiVbFkHchr+HxYxwWP6UNw5DZCIrjDYjvdCMkCpK
3QfNV8Vzov7323vaXIj0iRYsboN+yfVCmRnHwoCrwA8C0VJ+RF34qwEPSnu+fx0J3OAxJiF0Jdjv
7YYy0n5TKEniwwzcfXMme0SUay6zO0VJcUNg1ojHuEb8AR7wep25gnJk7jAI6HO6UxhpEIg6bvT5
3t3Q6pYU5/C0ya+0WKVpo4lySZX6bj2O77OqV9/ndprtoK/W9kZ4ChoJ/kHUfcDVX++F9o3q1RRP
/CbMkh9z3FcXqysAI2WQP+xcpL21ZC7xxuASN3MhLZlTv4/1+SNwRAQ7GnU4Uy8Od9zD2uTQaaHw
DPJDBWHwSt33ZqmOfkUQMuXut7kRfM2UQLvQknPuTe4Y+JJVAdJiHsRV8pPbpWHWcZ74fRo3zlmz
B6/7VAOE6o9eOrvGTry5uSk+FahQCyjDMqpVAy10rM7A5w0DBWrq13CBdnuiCNJzXjUXXTBCOATu
kQQLvdIHvjk6XeYXVodbCGAfozYJ6qAierb6x1p1i/edOyTvYSxWfCjoxgamjtwNdp7gDUOBthA8
FLIIxKHewlCsJqkKc6oS32lo+lFBnIP42BVJ8U0LYZ893b5o8l9bbRgJRJll8Zyoi1jUDE3m+pU6
8WGNaS4U5Siq2LCxmGaaPNtJ174LRaM/1h4Vptsrb3xQF/4AUkjeY/m/6wsB3VDsZXmU+MmUMSNQ
afG5G/Rpx0q3VmGQDxgU8Bd7Bdmw3JF2SNUmfgxc7putJnAx8B/jPfHZ9TsJTyt1DnmMJOVLwwmo
vAfWyDkqxjB/tluz/JzAEXm0A2LEkg6Wd78/gRiWoJdOOBhVc+Ehc2ca5hB9Kb9swGpOrtJfsgYR
mJb65I4zll9iaSOg5sgpSfcYB1qEG0Iwq52YQeynYdNduBMhsMOXstfVrxBw9adk7vcKDFuX4PWD
8QbYEoh4bRwD/cQshk3Nt3rNvDDYI54dZVQgCXOaHW+5dQOonkgWWrwuA0bXS9VxSzI24scQc8g+
2xHCGFWr5M9DK9RTr1mJdaiD0ntuUqc/374Cm7uUU7Nsleq8s0g3Rxp7JvJMiT9qdvOH4bUJYPMG
EU3ao8xT7VyFTRNFCZvpV/wLHu56o1GUV5PLGr7bQRgblEZ5imaoRUWviXdoNpk/bu9u02zerLcw
mxzF3VSlDePnAwT2iZP9CjslPeRjkjzTes/fa2mW76TWWyfKEB7AM3hppZz89R4NkUWDB2uIDzXv
9C5IInc49FEnfgQRI307vvN1QGt5Md6utjAduiD05xM98bW6Kc3TiPr0AfhC8FvSJeODSEQEKoK+
5NS6HVzDjiG+MXGwF1ksGCmIK3mrdIYlXgUdEaBZ5IdeEM3eEDu8xMNAeUzAivmzSiPaG6hZ0EDs
ixBVH2EDe6AJXwwfa0sPfuviMnzMSyN5Gmt1Pke2sModF79lATrU7zxjOCpzKebgus1gB4kKe6jW
Ree0SIbmIrSUfiV10y59GITzF499uZNTbhoB1NXgoEgj3GUxnVJoEHQdUJ7Oavy5EMbXOQnUc5XZ
yo7v2HpdyJSJsiQyG1DetblVrlIHbovvMEY54x2I5GRPvXq5fZG2PBSpOMCT19BkCbNtC1iqm25K
/IJCva9CzPMZgu7mvQ752KfZaT2kVMz2UYOefQeVt3mSqO3x7VwSdG9xhc06VctGaImfeql19hpI
VUK9N56lstyOrch/anmXKGDDO8hQPpI7i6PkAetiwvDUn8f6V+5hqm1Tzb+aytB/UKmYHqLInX4U
bpH/ArXR7MDKNu+QQfjD1BEYYOt19vRN4JepYcXfBKlfkxM8KAqiNc+wPiMdp49l/Tkt4/abkyNN
dqgG7eeYWz8m0ZuX0u2Mz2hwg1+JrGHe8aBbH54BBsuzdfpCCKtdm1c6TTWdTEIktTAo9dSaNl+C
EoFQfZh6CguZ+IMmd/NJgR5q50A2l6ZDxNuLriZMgddLD0bae4VK+80pgsE5Rgk8+AcowIBc1bk6
iJMChHo8aGrqFCco6Lxu52pt+Q4kwnQ6RwY4w2XQoRhBRDLQJL4+p9qHCnDYF0ZTkhdtVMJTo0bW
gxf1xn20NP+6UuDfjD1Q8JB3+nrbXoVAkGqViZ8hMRkerMKEbhpoifKhp673ZAhtj6ll64oxMc7S
nDbRx+JVDqdoTAFYJH5toIR0HHImlE/ZCNPdwYkzSKxu+5KtYzVREWRWhcoskcf1Bvs5UHM383iy
otplnaH6q0lDkIdeFEcX+Oi8fyIyra+3V90KPQC7S+5Gqpi2vnihGLTooATlIejgJW8Pc5jBaaYD
AXqQs3Xdxei05svtJbfOlcwUkkeSIogrF+c6tkkxJQwP+t1oiA9OFI7TqazDnqHdwEw//ofFENIC
6ksDm7Tt+lTj0J3bSbQk91adfbU6upGXYoyzv2BRgtL/9mLrLjnvPYsh4WwztIeK4fVqoyeaynM5
zaYgj1GSdDjC1RmeAQjNR1uDMD0ztY+x2qDrk+gR2i4OxeqwcYqDgkbWf3DcdEx4IcB9UmxYWJTs
OiAqnadAgbr0R5C3rZ8WEV004h3XN9Kx+oBgVmAfYFwt31suJcudX7AeupEHgq8CDMxLhQ+/PhDU
qOrKgsvJr9PGPHpao47v596aYGaP5w9w6yvxEeDcb63Wmu+V2NFgMdAkOe4AS+ntj7PlN0FkULUm
JaOjKG/Cm3ekD5Oogi089RMzci/0ISBKMOeweteV7nTpusj72xzz7KUsCnvPLuR3Xz6hcqAUpgbd
ABSysIum7qYwg2vfFznd8ANey/zeQvD6XWmtpD7aUwMlXt9F7mEeyhYZAlGN0HBXDOHuRCxbXoZs
iioGwwMY6sImkiHP0nTuUl/rJgDKcU01/IjyBoioeaI+eWnTMPhHUTJ13on9tlZmDBkJbZ7NdRm0
ZV9CwZ/58KNqEB2UQo3OHQSFn6DZVFEBAj8JN0I77fV2t/wNw6iyQSNFgJaahOboFZM5KLwcVpG9
18ZqOJqqqD71euzs5B1be2T8DxOTujyoqFzbGLIRsEBD7uAzHWtcghHKZ4pa9hM4A+Vdk0dfE9Gr
O+e6vb3/XXMRnjWWC7C5FKmvUhl7N0zhJ6Bt4l1QlPnT7Ru09VZQtaTD5tBxYG7zencFIOVKBfzm
B0WFMv2gp9P8UKF7jeSALqCCHzql3ol2NteU4ssUcACQLB1I4BlMtExl6g8CdNjBbGcElbjhDNuk
hncuemfv2d/yEwSUMrhysZhljRam+a5KDT31x9hSzwHKgfFRF0H1qOup/W5wYohLG17Jk+LVe62C
TfshoqKsIqNtQ/79Gx8VQaAb9jr2o4T1c6EGvp2MgMjs7qMSB81pyvfqHJuJMlQD/7PiwkELD5FG
d0xSX+hMAJiEXqemrIIzAJb62WlaWMAd8SOHg/5Bb/v5IYaDfcclbaVqUMbQsADKBWR7EUtTs9Ua
sMKpr+fCeog9tTy4dtDv1Fg2P6vtwUgue6hUHa+PNkO0eK5QD/Yj4aQXi9o+EkO2Cy9PH73vgchc
+naSRE8T0wO3783mDX2z9OKr2pBDQkWr0cygl6UcPEScvlRuDPRXdeQYxO3VNo9TDqzLS0O7c/FF
w7jpa7PJMn9SkKk5uH1PZFVWw7hX3djaFrht4GoePVVE8a5PFNpx+gGxTMzcUisOiW2N7YXwNqeg
UKtM9dze1+ZyRONyPsymOL3wPqVeomkRuliqTcfhEIus+gaMv/lHsYMu+w82SW4nG2myU2MswsZs
TCJFzAqursvKU8PE0XEuxmjHJje35OLdsHraJ8v5amabmiL04sxv6WmoRxOpE/3BEFH7eWgct9kJ
gLZcKaEgQ9RgJlF7XQQhSkNPz+vqzEd0K/3cmqj41Ciwf4fRw3SPDSWE/1BlImGTfXeAhuSqi2Aj
EJqAFGHOfMtRHGL8vHzovRZofMZwzbGIJvO3Kmimx7sNxWMskmSGArzLw3Ftl62Feo8hCLbM2Qjg
63GMjOYhcGl4rRt9J7/YinCZiXxNxl0e/ZVio6MGdg3PPuUJweRZbzfPMap3T9Ukpgc7RMUR5Z8c
nvmK47VqtTopZuN8z7RG7FjTxvf1aNtgSRbTf+Qh1/u2m0DJ8KCZn/TmWD51dQDAPchVRhfqeDZ+
b0Xd/HH7qDfeK6hqZHkeFClmtbiTtWDkqp8HYjrqrH9pRcjUXR2r55whlw9ATIMLIzxQXt9edcPD
UbaUI47cTRXA7PVGm6j00H1T+cBinpRTHTktIOsBcfTz7YW2ak94OMZfKfJIhpZFbAXo2VEKUef+
WE9metZqjwacrRfZl7ktSJcZSkoek746Jr2VnAkb8lNUhQzkQtjxEmRN9WiLUfnt9q/a+s6yayY1
O4kxlxDPufYgvp+S3AeqoZ3bqof7TdGK6oFRQPUJ8Hv54/aCW0EC/Hiy+GeSSK/A33owtD06AplP
BBQcW9F6x7nUpyfsYpBzYeoxpQHcMcTHkIbKif2uKqnY2faWreEqCT3px/AILN41+kuAGTyuNWXV
+XcUT/50lWx6VMze+VxasX3B3PZG9KUlLfI2D+pO6uTojTNxvXjixjQzlYGus+8iX/ipC1V7fldS
vq/RO0a6A26bb8x7IfPTig4FbYiRjPnr7cPf+tqEg5SywTHT1F/40HJgNM4audWokiA6XA7CtE4W
6eEvpxZ9+86bkcPdeSm2jhrFeI08DfTtiv6oro3ITk078xsl67/oyaw85WpivjhTX57aTFUeI+DH
l9sb3VyUcj2lZhrPUO9c3+pxtCajbsPcd/S+ODOCqjyoU8xcQ6ZWj5o+tj+GFPrN24su2Etfy4qU
MrlFEoQJRH0ZfGZtkLWKlftIFxTfKPbGzC85w9d6LoYH1UAr3I0nGO2t+aCYQXiyIQM60tIpn7S5
jc5uXZgPRcn48c7vkp5laXmWLjm9CLkp4Sw8T4CGEz6beUHhMtHWK613AkQ0oOUBJuCoaEyuBgZz
jn0MCbKpNzRBIYMDcR4ciwqSPE2Nkp13dcsSSUvIpAkh4DBZ/KQpmUq0Navcp83sDIexB/rO6XRy
jDpWa16ZfhLazkFs3UDZdpDZNH8u6xUa2lyB7enMTU6ldrEgr3zygMw8gcutLqMl9RtcxT72OVK0
B6aPpz0D2TJLi+eU5jzhxColy+IhEoKus2+b8BOcho4+HYzDBlNtjFfBoDdF1gvGhQ5ZiTDLQOHb
Znz8gFOpj7WSVs9JU0//RCMYWGTD3eJn0IZlfFD1Ift522ikrV7bDLdOZjiM6dBlXb7GcMrUZhIA
aINHeeiODO9pXwyUsOedm7oOW5ks4J938IwUOZcdiDQZoeCQvbW2omo38X8tHsGyK561zGHg+u5d
MesMml2aHYstzK6aO4/pORvoYWbaKPpERQXFfhhXw91hBecGmgIOUxk8LnEbRilyE9ZSuvApQwZG
UOQnhrn22MvkM7X4SOieg+qha0hQsSoR6UbDbikv0AAvYuBfbumegJHEHVSmRvQ1V4TUq2sAqxwq
1Uv7P28f5/pC8ZpBkS1TG8LjJX4DIlkLaFic+iCtYO5kkHY+C71Xw++lUpfUIiFP+BtRn5inpW2b
5jwoBSSat3/E+lLJJ/V1EEKTgEX5I9/UOaqIjkSsDKnvxFN2RpqkHWjCx0XKjdEmEE+Vy2WpMv3H
7XXXLowHDfCBhHxyR5ahkxPGYUGoQlpXj3oACWo0h+excXMkWXOWP0W9We6NLmxtFseBQUkeN9gd
rzcrYBIs9ZEvXpvZ/JNy4Hx0eqt/MDOjek9iHn+vPMQA7t4pUF0adDRaJH/SYlFFCe2y6yh62ubg
UeclfGcGMROTxxyqFzOZm6nuzlfd8AsyHiVShGcZyL/8+zdfNYmyKE/RvPZnFUKJU5f3TvqYVUZl
HNxc6X6/f4c0NSSaEodnLqWwK6oBReDmJJf2YEB2IFT9gKiR8sVtWtTblLRVdhzExv7oQEqGegv3
Crjren8FUAq79ILM1/RWtZ/mVq3QkKP9Un5lvqy++7l1SKgYamIwkHLrssM/m0lnTbohfCObi5PK
TJff5zXT0pSyHky6FF/uPk+wySr5BFA56tPSjN98PVi2UuG6mfCDxM4e59Yw4PzXp18C6arxCCvq
LpHjxsUANwGIWKK7EFVfRHyoXWhJPHfCBwauK6dyDD4EDAoecsQnH62+8955GXzTO1a68UpSHsAB
U5EAoLPsxVCriADPzsLHAelfFOa3/0LBaHq6fZqbq8CcBHckI18rIh6tDs0uYY7ML8aiOEdG0x9d
ZdgLEzf8GWfHoAHnJ+F4C4uE8FNUZjUWQDPIhy9ok87eYYitRL/Muhvpl0afkHO8vbX1ouBfGVBn
JJjEBOT8taEgqI5yXuMJP2pj65MTzeZntG/FrzkKrM9Z0dl7EgPrs2SegowPkKicWloOVSRCUpiq
RuF3tq2cu9LsLkHfKjt9lK1tSYJdhpQgmCcZuN6WCE0ziWyXVXKHQXk9Gw5WDo+100DA3cy6cbl9
jJu7kjAOICAy4Fh8u2QKnNaF58S3lcF4iVqGNI1i2nkG1leMf9+Urw95FdBz9XpTraLQZavTyh8y
kTyLYM7OQdj3vLO5Dty2icfvQegG2o6JrD2lXJbSCSTBjHAue60lcpnZaHilDwVU/8EKE+2Z1jhk
2bbtoUl+90ECM2Iu3QANAzBkcZAxxM+BHkaVX9v9312Zdw9TeP9cLeSDWJ68aR4D00vrqGAqmbx+
qP2kq4RxoPRdfZ8aKn/n25vZsEJCaw+WSnCnawKvKRBmmFHQ8pHmiw996YTPmqv/o2el8Eel3IN6
r5fDA1PD14HZAiZbOpCpMKENSufBj4rwx1i5zlFRm4+2BaV4m017I0vr2PfV37/GYNSFl0OceVsJ
FXae0Uei2AavFiBdjcJwm555vr33os8jD+aAKq/Og/CGvTb8+jLgLBkpprfHw0pF5/oyuAJov0ir
iRsOZ7Bw62+tNn8NwVMdK2v4IEq1utz5NXnUgDpKnAsFBhKz6xU7y2DcovKUlwhl0VM9mmdFj6Gk
ES7v26zdGzG8ruZw7UA5cL4LD6apDcPSpaa8xJmuPpKgtcxKx+38yINvl4cA/7Cz4uqeU3Am4HtN
BHWaTYsTjcdOLbKKjBPqiNk+oXqhoOoY6M7PWo1Ga+durDwmq/Fuy6SJzRFLX58mTVgDFIWcnulR
tUY4QvlodtMe4HBrT8QGcGRysbj00ojfxEHjUIcGXiD2h3EeTqk7aSc3RyFYycRwb5DAhuRYGPdd
cqkvnUoWWYmAXhetzWIsn0HyZOdJQ870thHKj3CVcbIK3IwynyPwWQ3U4e2D3oJNzu8or/xeABiF
9jNOKCa2eRiIvwYRp2qG/kSohe86IxiLg5PWurfHpLF1sMSxNLs4PmhBFgcbKWoQpiOYekqOQXHu
9KpoTrAOWf1L4tl78j1bxgI8k3gWP0pZUf6aN5/Ra3qrc6yebF4AtNZVtUA/qhBtu/P6bO2KF0EC
6IjEaElcrzPUUz6BswFQkzkJhK1d7P6MkdlERj1WzP+0GNgRCnCkdkv8dNAGGhMdLAYItKdqgMTV
mdnm+tOcozG184ivTxAnggoXcG0pq7NCXKrhmEchBfd+Ks1zDLcUJPizd2/X6vXseLqBA8o3YRGh
DHHotfag0APNK4+JLqtuYxiRjORvBmnjD7qdJ3ffOr4Wzx19Miog2jLwyksYvKiP5T7dCjkHNDhC
ubR5AYvh7Yu3elzZGo1WaMEJGpg5lgf8xgT7RASRVVO7rLO2rw5qqeWog/R2MZ2cvoyRdalkneP2
oqtHjkW5Y3wvElW2ubhlNjqzWlzloR8WpuLHUsRRgSUQXp46f5zL5ocO99xOlLmxUXpN6DJBnLzR
JktokSQxyF/fTEb0ievS/FF41fCJlyM5KQFMMzubXF86LFLKUNBwBQG9ZKsv3cIbx4EGRTpS+zh5
hdP8rajh9HutTJCV3T7R9e7ohdCBYZKDmJac8fozVoVqRja4OT8fFaU46nqtlqehnJQKSjgnQhLI
yqs92Yb1Z2TYGkSMhHmTZy3JjRLPzGw7b1FlmS20N+cRksNsMttPOuHjoU3GEDrHLtZ23or1nTeh
2eC+0+gjQlqCn+Bh7CBJpO3gDTOYVC8Bnjk69d1hEdOZTPaSa8nO6pKNyxbA8WaHDmbqzL/QNI7/
yYTovrrIRANGpYX++fYXXJgLPWJSOsSAJQoYapTljZ9BQzaKXowv+NTgqMn+nQvRH/qOzh4x8+IA
5VJYpE77Ctirw4TNtbGogKfU0rWnFwGh9+c6LmwqqnO8E3dtrUIjBvkVfjHltsUlb2doC0U7jS+q
2VAv4f05J6aR7Rj+ktBXbkZeaKrEYFMYBl28oVYwjHURWchKEeSmR0NLKv0svBoy2rjirpy8vnHG
o1M50z9hq5fFAaiL/T4kOTT8AWbZH1pYOJ8Kta3GcyNyQz/ERhbAUBg3qEuyB1VB8QpqhkODVGH3
NKgwXj6bRaK0L03PDTkWQ15lF7rP5vCgT0YRXdQsyO0PymhM9smb1fIpRMU7OlfBQOp3mEwnDN8n
ttNEL2npNuLsISQ0HEO1Vjkpk+TtUQV2Mz0Jr8q/pGnkIFZWl8Z4n42/nh1QfqJ+KlxcqcUnmnWt
hDPQVV+qTjRPQVZ6Zy3Pkgs03VL/uNLvGwiS61E0B95DS4Zcf1mV0fJUMZV80F6MoTKPmlFaZwlu
ROTcSPbsAht+E1D+u5ROuMOrLSX1FjZOZ6K3kdjUXtS0bQ9dCOphbsK911Me0HIVQON0GzFByKwW
B2g6UQZ91Wi8oHqhwBFbj8FlcBrtHGqpctSn7p820eziMvWM0N32FxvXi4OUAZYDeGnV9jeUoc/j
MRtfKkvkJ6GI8KOqZ86OhSxcPMdIWRPMFYU7miGUIq9dBRdBtUdoGl48c/jdjuF0HF31UInoVwgJ
xmEK9jKb9bZMnZtHi1ACKGjhXi+oiG6wa6FoL4ktyscmEV8ms9wbidtc5JV5iiKJDOuuF/GKpmsT
G+m8sAXC34VadMFfzKfbX2jt0amNo1gOExRUWsaSL6/NytZQ6J2/AIIIiktfzo11AFxNfRw+7d1p
wo1PRRGNoXjYzgDmLjflOG0VTEFvvoyRp/3oINJ9MhiLfwaxEL5UjOZfxnRKdt7ijT2Ch2XZV5lq
+pLXJ6lYWjPBG2u+kBQrP023Dr7MQ8yAF5Ib1X1ROLYIqJvbZkqhFzpVi3aRNUxaXCeu+QKlEVyK
ipWezDJiugxG2lNAU27nhi1iqn/Xkw04yaVAXURa0ZvQOM3tIQwoyLwkQYrWYGDlR2dsoDQu+u4A
0/H48ba9rD+gjIhfJSLg+6fxeL1eXMQMDsKV8UIs7PTHYDLK9slBrrp+0rzGqd41zOkA1s/y1NqJ
Vdd+zILsmWeAIBII+xJ22aqEeMOsWS9xNRXHYFSDvwBCA5YCJ/Uw1uH0yWSa8Thq/R7l0cYhS1Qp
0FwqAEyJGtebTuhoh5MLqR391AEBwKCF33gKDqBN3YMQo333R6Vqgqe2aETI12FhRPAEViWDsFS7
nFAg2ZinD+kcR0cjztIeKcGp/+f2V137GtaDY5FEGAAtqcD1BidvRvI0bpUXTt88tC1CjaNb7bUf
lhBPjJVlGKGSG6PvsSLUG2czdVJbebEUpErNdD41ffnnYKn/WK0RHty4/RxHbnNy1OnDoFmPbjKO
O0a0qOH8+xMYXeGSslv83vVOwY0D+CSy8TvT7qKTPQb28DktSAZgMvbcFjFQeAVQvPTSKPjVaRok
xo4Kt++O313fI0CQNGLIuUhr6aJf/47Z1KsojdPQ96rAO0x1V2r06RE4tUsGcMuEyUUzGpGbvP2h
19uXInkkX1QqSYqWdJ694400SvPYL+zJfmQ4oJnOZpmX6qGJdHuCbFm1/zT0ybIO5Wy0X4RWmb9u
/4S1rdHKoLBqyEYUj/XCGztOrTrxADwtggvupUm1BC3Vatix6PWVpZYkS/8o82BwS4xVMjpBmoEX
9oWiq4chGZ7pHaGo2ivP4Aj2agUbe8IlUkklHjDJJRYXFmfVVknY5j7qK+JHagjz7HrJ8Hj75F6z
ketIjk2Bn4TmTYOOcll3j1BDMGddKfw4cWdbP1ScnhTGpTD60HVa/KsQpjqfPDGUsGEryDoMzyGM
GMPJFXDr2aXaO0c7R2TnM6RU3s+QLol20Dzgx8ekUaviNGleaDzhcZxkZ3Zj64ioNvP60jaQrYNr
g8+TzilE5+V+onX2kea/cnQKCOdvH9H6qQfgJMX3GDgCb7wqVo7QTk5eIHwHiSukIF37NASZfSyB
QV9uL7XaEEU90FuSNxnzWk1kdsFsl8IJCr/VvPg49JFydOEt32mmrvwEq3BXsClyIPp/C39VBEkn
tGwoubB5fEG5mVCinmzlEAQwaB4Aw/eXztbv5KWVBFGSzwIIF+PabHNh0IYxZDZMJpXf2u18bJSO
qVtTG893HyH5FfkwkqpULZclywzV7XRCxsUf0KE/tk0bknaW8en2KiubYC/Sy9IJ5D2Fp/na8tCn
sOIqHtgLjPSP82QnLxmhzYnKz17Tcb0UBEmvsSZzuoy9LY5tnKGe7r25RDS8sR+aznRQO7YZW1Si
ux8QAiBGTxjPoHonEXDXu6ISkyIEnlR+p436N75NCgsKanXnpJrG+FANXQDtzazfG9/KZZF8QgLw
FUm42KHaJkKPyrryE91goK6dknM/BPOPII3yi5dnyp3TSlgiCwJaIJQm11oVz+O2kpUIUfmqm5WP
LijthyhN23OXOne2/V6X4jAl9pOOMVXD6yMdLa0zs1pjqVgrH9UEYsEmNrtzSm3oXQLx5Mfbhrn2
IHCqEAxRuSPDg276ej3TKRNPCYzKB55sn4vcEpdcU+4Emf67KyqEXAEg/5RQrlexqs6Ms96rfAgT
1VPoavkhG+z5YulTuRO3bm6IMiRtMpRPGWa7XsrRUntoZ7fyZ0sL/gRpNfzWtNO84+PXLpFje7PK
4jPR8goDBeolxN9BC8e2045HI9HRhCemC38q1vB3Z/fJl//wsRBJkb6KT7ZM7CpHWBqD3bU/h274
PEgBEANJnvtPEHMHxEIeCcfCUvnXMttAiWq79juISLnKCYJQUTzd7RGJSCS0WVKPMXa4eIsDtGGq
2sXQmyBJjyZkl75bheOzo3XGb7ePbcMjIj5NA03OHfNELGwc4GLI4Npc+WHvhZ+zelafJi16F05x
vxMdba5ETQE4rMTeLku5MWU7S7ROBRmz2p3cxo0PWpQgMh/TX7i9qQ07lxz8+F3QMhK+fW3nhDGt
0edJ7bdjqBzzUhcXPTQ+/YdFqETKagLd12UEm6t2ZzeRqH1NZvZtPg+HdtL2LtMqTn61BEJfOS1C
EXLhz+se2Zey6zE4bupTVSI7U02IMBGsVU9hLvYEi7e+ki6BMjKKRfRUXu439QonpqrldRO7ioMx
IQ6cOuUilLj90PVW0e3YxNaHAjkIGk2SiFCwu17NYNQ0yKe5ZvzbKB/iUEWv1kK97PaX2t7T/6yy
xIYFHqNpcKzWfhPH9YkyvzhWCepaRRT+ur3S1n7oIBDEEJgZYACu98MMYjtTmKz9Won7p2SYzWPY
jMH5P6xChshHwvxWkOdQFwVEhF7tl1DbnWpt+lvLETn6D4tIshy6IUTsy0g9rqtBCYe08QM9Qox2
aIeHaLLuD9IJnnn5+DggBFfYX5gHXa9zi8YHMOH+oRm95T2ZaDvqD/9hNwzAyhk33vJlUouYXmvP
Qd7AFFvP88FLR9U+1EJUe9SpmxYArPZ1poxmiLTFN/en9ayWga6YY8un6URq4ByQWLw7n8VnS8gC
IHvIsXjzrlfJOmuMexNqOdT6jHNQNsjfOUAx7j40cjRJqgMVFXMM+mKVHmy0VdsQ2GW9dkySWDkZ
ZXe/hyMYAU8i1Tzkn4tVwj6xkSyymBpAGek3PY7Vv5mEMz6Gc5s+jTihP2/vSsZTV0k6ZSX2Q5+P
chdV9cXj6oq+cEYXMPbslGr3WERtpXweoqmbX4JhKqoXMQaBfYkdBJ4faUS34d0hOpVDKsEo3JOC
AJ2+PtYh58hHsy/9tG4o0UZhqP0qM1RsjkyHKd8hGOr2POD6FSHrYUXJl4zNLAMK00tQ+5tMrhkR
THcUQjHzCziG+QF1PsaWHT3P98rB6zUl75UEbVO5IVJa3AS1Y1A0ASbnh5M6RCdPzSr7WzYbffhF
MWvF+LNMk3CniCH/zetve72m/E1vbl/YDP1Izbf1207V36cUx052lLffp5QY9LYZrS+6dCe4ejru
Us138RVdd25MBY5Hn4kt5TTWoKizKix3HsitQ8RUER2hVkbNZ7GhuNfaXm2qzp+M9GtuNt1hTpL3
3aw/dUmxF9xunZ5U16LHzfgxdJ7Xp1cU2pxS0u18pDKbZwjF/gLZPD24M1rWtw9vtZL0Xlg0Mwi0
tXhirldSDCp/ZTu2vluUyimBLZSBJKM5xPNU7yy1+k74LV5k0NJSKX41e5FPVRHbSAP7gYD1K028
7pS05d4F29gQUSAAcGBWEj29cMhNNfZarIse5pO40g9hG/8c0yBHI9tCsfruw6M6bgNY4C7T6FzY
hInIcjW4eg8IyS6YUi+ZVUWRz9PKY4X27t7WVv7yFVEPOo5sRPqPhVUQN1l1k5uDr7sDz0AH1FAc
4fa360fEMS3axlODrCOtuv5rRcrX7QQi66MlEJVsnLxDFLtW2NEJrQE+serbWRafe0otx0YLuodh
tvb4FlaZKxViDJNBPe42fddFsA24aY6qITdA+SKTrBFnkZ24yQUpONPXs9r5KzOC+N7uJw0zfDNv
kqR+JnW+vgtuOFZ0cmvH71xmIx7oAIXWA5zsGrJhvTLtMS+t7wNVV+iXsR26ZfRAr5cbh65Pw7Zw
GW7u1WMbafZB1Xe94/qjSYkGmvDMyHH3lmmLYsBv5hnJ7GcRo+Wn2m2xTqdtXIF2LcRhO5dcXq8r
vw8xLH0rmnGMFMhh3etNlVoi9XYmw0f60DxFBZAne3Lri26NKip2lX5suph+MkXgx6bS996Cld1A
OvjKn00zEC+zpLexIzAceefMPiRvdXhxh5olGqNps3e0uWoLaWQ0dRHORR3jctsZrG4nSwMaAZtC
7Zk0yrjeualFKAQHhfb/ODuzHrmNYFn/IgLcl1eyl5mRNGyNtdh6ISxb5r7v/PXnq7kXOGqy0USf
F0OAIFdXsZbMyMgIVMrtqjolgxYpJ6eKIvXISR2mA8+uYXtGNGXLsZJa/UGxHcGYgknH6sO7FhZm
q4SxNomiSmXQX5MFM1QjdeyLEhFLRWOr/IGb9F6RZfOpoZ0pNEfZRL3UCdc3bdfnTrwspkGPlNQ8
qVKQms9GaWSUKXkjj2kR4yM71hbUCL1TMeLUyZS14/1V3xwi8SOEiaHo1rIIja9XXYIlkc9ZagAw
ILzDlZS9LIWh7tQWNoeIFgDko8lXwFhVaJnXo+RttdiDjTjaGCnlyzhb6aEC9z/0xq7t5c2hRLkV
6jyXrLM6QFRKSFoUO3g1nE6fTx1mZ7kX4oS7eHqPHqz76PoJ0yAow7xi733o1zOztNrKp6GzXien
Cl0zRGq5juNqJ+nbBE9C3I5kD2YpKMpGGrtSHYpNqW29DuB0vmU36j8WRJbnasQL0ckL+cf9WW0X
kU1BtgzvkoXkw13PKhskbel623mNZjulDQU5BI+CbvbZRHbt0RuP1wnQXVTrRS//2oukUY0M1+k2
eKWXvkBlXZqbg1Q11VFudQP3akzKoUpKdq4eFSkyM8Tv9WVnfW/Ml+ITFU8h+y6KN9fzTSrDpp7C
pinRfH8qlb4/xHlpHwern3eg+Pfe8asbXiP6BbPmdabsDCf6eixTy0S3xZj6TaDUnRvh4F6dEz68
5qdy3TdHM+bCPeDui2dKQ6TQneSmafRzNcyz9MSNmJELGGFLJ8Yo7KoTLUrmr2i8FM1JSuIxcNWi
M9MPzaI1A7xNx/ivaWujdEtjUOaRNvJ8GFyzrhChjlJH6781c6wzCoLozSHps747zFlSItA0c5p0
Nw0b2irp8iqCL6muB+OTnJZ26DZcKJI7KmZ7ngGoAw9ZIV07p3o3+UremePnwDGD4Dnpoct9VEap
bj4pYd00h9ap0NOYiljXngvVKBNMr/Uuh0CX6fl3+tvm5dToTTB5c7JM+Zfeojn33IRyGB4TtWuX
g2yQF7l2Zk5/o+9SJJ6scSCOcZ4jEFglNO4e7TycbHe0F63+nLbqgFF9YxrSE6rCweBxzsbwxLrK
+nFJkev53BeU7lpXmefROckYujbfI/zf7cTNyMY0JETqutP9RhprjAZlZfiaDI2d/5jUvs8vUtyA
A4dVmAZfpho/p8HDKz4KXmwtLvpLMKny/OZoZTvDSYmV8HkZG6VyK+SpqjMEJ4P4l8jT/Axx1i6f
7p/n7S3//40YCcxAJ9d+VoMVc8GUWuVHiMIfW0yv3EoN2+Ojo9BpT7ceWACaAoRm1zs7N9q8yvps
9EnE+89Vrg/HJFL3qkzbEIXqEjmXRous0IRYjRJoejsPkrjgzUw9YGVUfmlk1HePRS/hq6O3hWMA
KifDn4/ODmyctUNSi72hrRvn0ICIG4yOEl+qk3HyknnU3ciuzWInS9je9VQWkGtFop5KHSXe61Ws
y1SXe14tf0w7DtlQqtl/GQ3B39j98IiaTDGqnQ8n/pfXVxJDMiOmB3QJO/16SC1SsRqttdSX0qVU
T2pbB9mxoCV4+IguxGI/vBtJc5CEZJO883VXr0tcAtLYMuIIOfLVx2yYlVOQP9rzTjhHnR+WjAgp
+YOzijmKaQwXuh2D11TTu3MFN/Kt7JfhSUbz7ogfNHy+RzcIA/LBhGKIqASs4kdVT/QEV5jglbY5
9ewk+FfgBvWgZZyYFu2UsDR4rd6lt66/VQ4EVZhmnPjOqOu+tkSmZ0mhtfOJtpuQYhDgP40eMBlI
fq5HgazeYoSYpz75qfZjrOvlW6ThyqJVdn6S5KrYSR3tzQ4E7qIizr6gmIto8PV4xaQsKLcNlV+O
mfFBIcQfDgF+CN+pVkUvzFT+xKUw/GonZdpB2m4NLUoQ7BXBWV8jOGkW5lMz6LVf0I07PFVFhqAu
giQLhkWzZpXnGdGS7mVUaKQ7L1TKdroAtnczdVEkmXCEgnpAu+f11LNQXUANzNHX1WJ+Qes6cHOA
mZ0PemsUxO1FeiUGWVNagxQQ3zSyyX+nd9a5FP+aqmrZk0ra3iRgDlwlhIwcAeTKrydTQBmjI2iY
/KQpPkSBZHlpFyZY59BUc/+0vdsUX19agtpNRk7qAjt4jeYssV5rjZbMPp6TSwETP4zeanPuO8/K
FrU4DOq42JeqDRv5SPxh1JcpNTvFHWlVGf8Ocwn8rB6XInQTo5fsoxFY40djDCXjXyfCDObhOxZl
Prp6TGGgwO9dXXqSlYUKUc/sEwAJJDKTnyal633bIpq5vzTbw4v+H/ElZ4ldTSHi+iOEmjz0C211
PhHt0LgtfcNPRTQO/5aUX79I5ti0p/sj3vjsHD9kRem/FqztFdykBWkzpkay+EPaDy+0K+beDL54
sBdL2VnHGxvZIYsUvfnI7MCguZ5c0KRSqHdp7suzrDx14RJ5NLymO0u4DTIIMLhiUb4HCSX1uh7F
imVtkWim9ft66J/URK++0TFpHCVwQddBzfKQ9f28U065NTUo2EIyHbmiTeoqFOHDyekYtKIRv4qL
3FPBSPcOzo2PxY0DooVwCm/9OpAJm6FPpKQo/LgCTnAoZJzhIhXeKGvpRZ+X6kePEEDu0jQ2noNm
fJlkffyhJ2H2kuHT+IHqeXMMS2hupp7vqVts1gCwUogrC84IzXjv8q6/1z2ceFZnq1f8IS8ACQy7
dWXJUp/v79ftKAJChxoKuwfMcn1CqMrRYBbiGB/NcHaXOFWONrz7na26Vqrk6AkvMQj9gEmCibra
RQk5b5mqXf+aqflsuo5O4PoLiYe+/RguRi1/KnpS2idK0jMteYtlV+dMshf7pQ6LUPWCPkm6I77R
y+RO5jgAnyxzvifsttkOQlWJZ5RdDugI+/N6q5sKRcK+afpXVVJrN4k1eHaI+riSmqo7W2+77KLN
AIgN7j9Y8RpLhUVAAkYf9yuVlMYbrKg8a0nqHB79uOLIMoIYRIjZXE8oQ2wYl+V6eJ30Fo6Jo0Zn
0NP80WhPdBgLXg5MY+DC9+fpt40q62mrwKWXXxfJVF7KIc0Pcj9LO1toc5W/j0I3CDgh7pRrLnNN
Txs8+YZRyHHcPjF+9tryVNYYz5hBuGfYut0KgFhsBOoToki3humMMSH5zDQFrNsJYldLaQcx2joE
6c607/e/0s2xRK1c+FJha7I6G2XQ0sKJ3OWrVCSoizeR7pUS74ZjAvjeH2q77ZiWsNRBtQwa67r1
HL+8rEeEQXkdu9D0FDkMDvFS71WJN08GnwruLw3EKJBwia9e3SXNxk5dWDw85crD2Bcz+Ewv/dFp
tO40WlmdFDPeawK7OTWQW1kkittkeDLtqAU6VF6XeW5PWgEmGKX9HkR3cxRCCnpI4Dfzzl+fKKXv
wjYqdeU10szc69ui/qD14Z6xxe1RoNAgTi6aNlaVR7Ob5qmGz4mvVWd4QZLUz5LU7nVY3RyFPm9u
IRooNuzK1IiQ6Jxt9l1jod+fcC/XnbRHBbm5GejfEq0vZNRrMmI+p4U5kGy84iK1eGoe+6YcfMEl
/UtSVp+GInjMqpOXhs33v+OtYfxITgz8cfhCSdX9KEKsTnonrA5G0e+xwTdVCzESPAFq3iSGG2ue
FvnkXp8l5VUbMeMcVPspDosnK0IIRKuXr/VS/gj64DN+Dw8qSLzPkdWkExb4gKqm+LK/3bht1hhd
ErM/EEIIzmo/zHCMneIpI2V8NJ5lkoJeBbmG9AIA/HqotGNbLAubJOod1cMo23ZLRwONHLu9PObW
fuTChQjOM0JEsroHZQDnlnKtiq2ngyuhk0svJl3U5/tX4K3b1iSzFjQ4svk1NSme9N6YUWJ+bQLL
PmLD8yuAHnGww3SvyL42VOMzwQgC2KauC6WEosX12tHM0VZBXy6vhZZG6JdOcI/mSvWy0irOI3YW
fr9E06d+UIZTpXTBCbyzeiq6cAQGtfaUlLbLC0mcOBI5DqIxmrSuf01eaLOhL/ryOhnh7BWZg9j2
UmgPBzYkonCwBGeH+u3aBIjaTxMiM6q+FizrIeyGH8ZU78kTbKfCtch+RHSHAsJGBZOSbwooo82v
oVRJJyUc8EGzO31np2wiDqRL4GJQ7hYN5zzO1wsWBFGvRE5kvca1+XG2jU8DrZxuhHwX5ee9zbKZ
kkG1BVlqOiThBEHJuB7MmZATHZLWeEVSSz+MuY7tTa7tSW7eGoW2SkExpLrDN7oeBeLvkDjTYLwa
jVG7pjo4Jz3t9/qjb44CaEvfKnQEGB7Xo9h2AxmHPoFX2txjmoYlDYf7MPjj/kG+MYrQphCPJLIA
FMyuR6mgXegLTaKvoVYuB4zglePQSdPh/iib64KSHL0wyPQKvvYmhJ5mp2snKbFRyGq7P+qMqlGs
pd0/6KL0O0fn1lBoO9GgyecRFM3rCdkxgs4NP+Q174fCLRd1OFs6RcbYSZpHq9DMCkKTcEAlJiL7
vR4K2DRDSSqn0iil0QH/VbRHZPTJ23zZo4Xd+EwYHomuUOrrbLvVUHFZdrnUUtQMZQxf+0DpPyl2
Nz/66osJ0T1EXwCJDpXa6wk1EXhfrMVMyNH/irGFftZ6B9kBe3oUPRTCDTCTsJAj1kTg4HqgokPH
JQ7z0NdQGzralfpPiSjdoxkVAQXvH8+HEKXapP59HcbgFgqY81i8YaQYfZUQtXu7v7M3H4YDAj6l
kLtZVKjW1WYqO308pEvhDzJFnKZFxNhSpXFnU9NTyIpcoZMkNdQcSEOBJrfNZHJBWKiavf06Ns1c
HirVDi81lnuT11P202Fsq6XlsyB1dojmdAy/xXM52Z8t7C7VlxD9rPF7FstpcZyLGp04k0i48qiX
qq9Vkw7Bd2Ucq8WNtI5abqlIg+GqyWBqz5Uh2Y2L5wFdN25nthPez8gnF2c8XNP2kDvznLmlLYfS
QcXuZ/JSk+D+FHRZa7qKmoz6sZSnUTvlztjVJ0dpx/wcYvQ4vfSDbdZnxwryU4wymjW7VIom9W3O
y2X8E94etWKznuyXMI30+gk9WSd6Hp20/C/jOvlFLK4pp2VM7PCjU0R6fBJa+X3nTvoix4exgprz
Nk2kIJ+DVI+i8zwqDXCTFM/NR3W0DZwbAJhxvFWKbHK1NnB+lHnP2SXWdmTUCzCzcOOyyP8wI7is
3lTpauqW6B4XH4lKpuZU68nyJmet9VeqjFnJr82q6DAtkv7D1sFBjvZcLOof5qAZ3VOMt6/q0cUm
qS5CFzU6zVZQmerRhIxR/dvmffoZ0ouioGhCFHkqOgPX37zBDMxPFCTbXuamGsfz1OIcdUoTOtyf
AhJdtCzQeBs+j7Ey/CUBWEP74Vk3Ms+JpED/BZIayp65TNn8H55zluoluKp0XjHlVetlZhJYbwvR
onOqB70avCIfluFsKIWRPHWmNaEskJfzKH3idac1U2/08FKyRPFPxxqD9CgDAEan2k61PyOj0DWP
PsWsOjpjmluf5XTOaFwfgugtHCUn8yqzrSQUpOS6PgxWMspsjH5QD+MURdii0oauf0jTIVVe8jGY
Y3Le2UkuHQ3X85PeFOni8jEkGAWtVdtejlbB7MFbSKL/ljnsbM8Jm/yfIGyLNzPEQM01CBtbrwrH
5K2ftUn+ki299mmWpwwTZ3aa4iCtZsqJNxeGVB5whi2X566T8w4HBrCez8aiZ8mhi3Qp9hU9k5Jz
QpocniG8mNFxkUpbPc5R10MwEZ/he10prXoC61ANT06SsTpNZVLJZ+guveopqRXVLrV7ZzpTHkpm
N4qz5Qd6hOYg3Es4T65eB3p2iJHM+TEoGC8dWugdlYv+wKQebK1WjEOFu71xbLpWNn8pSp3LXqQ1
agrVxFEvtSbH5kWRy7ZMXZrL2j9Tzq3imUYaqhDhMqU7la0u/3P/Kty8vCaIklDFp1UZrugasFBG
eRwzqWz8EAjr1DlV/GTEkvqt6ZD0vT/UjVtXMJjghaIZj1P2Ks7DecSI1LZtfKPqzKdoGHNPGxTt
cH+UTegqQiJR46LPm2t3XUkrOspeGGA3fk0e9AKjvaHjkCwH6vkJ4fN/74+2nROkJTBMVo54nIjv
+k2sJSeQszHpfaccZ/TIzNKVQ7k+3h9liyELdAeNTboNheDDmpVIE5nVh3wqf5byYnQVqcA0qK5C
mmuDRFF7N7U1Ozq2ad7n/yrOLLQrUymARpSOZfuxyNJyOmU1zbKfUiszehcX6+DhygW0D6rSdJOS
NAv26vVaILgQUIgZOj91Bts45OMofzAmZ3rQcJ3eLXrQqQ/whlOfBqy+HkdttWmu6LBDnpMm0iqN
htyFGpp8pYKjHyd4UKfQ7ItwZ2NtSsSojkLt1yBqChOldZ9LFkdT0I3kRLU1BM+W9TNRRrzbwpbW
47SAKhF1pqs2vfRwdxTMTJrgYRUgEY0K0mq+oYxY1VKZ5mtRKdNZF2Z1KD79cX+LbWdHPAwk8J4c
GfAzrxe10RYtF1ppr5odSCdT0rUPCVXQg1HZ+ilL1Q9ZjGSO047aw1ElkThJOXqfxDNEmNcDa33N
Q6h1zutYs34hXLcPLVZ0O1H/5lZAhw7og1xJmO9tPBbJ/up6NCXntemD5LOTWslJ0SvpexdBgEKd
Yfl6fzm31yoHFhid50QwJ9Y9mkrFIYsCZ/S5fWWe+iY5JMSPbtRPe76xN4YiwaO6RPTPPbQuu4Yh
6xZNcu/nxjwc0KVLv6KaqX2oSqnfqU3eHAqEGdYiFUNa/a+/lRTVszNGeu83cThZHscNSMcIw54A
S25q83R/Edc2jrwU4OgU54RRDMmHLn7Pb2DfXGWdrM7W6HfcaLlP66aEPdaSGShC2li7eW3PP3su
jMZS3VIb5PqrrePZC7uxSizkv5U4fMIRnYrJqETxHhazCe/5eZC2uY24koXd7PXPs0ep6+DlD74l
KbGnjQnBHmW0j7HqUHIyatozJ2mvwnDjxQGQpAuIlnOANVX8qN/WJNJQ+ZgpvPpcU33k4nhjXALW
ZGftt59avGvsKNHGuM3I5wzdzTRfJl/tKQl7mlQuPjasTnzo50UPd0KDG6P9v64XS9CNN3DhnMeL
Ana2+DRIzk9x3ENiDeL4I71AP+/vqe03E52SwKwiW0aUanXPOSXGtvkcTD4vt/QZrcbQeAYzVw9F
bmv5CTmYevaydGwi7+GBKbaDIvOMv+vZXn+3zAqhnMBU9YEfqgOQuuRGijQeetkpfaWus6dRBMH3
B91ce0iAEw6hUskDwn/F3/+2WawFUe5yCGe/yGbnLR6W8EMhGQ5yffHwsc1TFOXvD3jjQwJOktVy
ReDzulZPVfS+JZ0qGJDF/xRaCZomaIJ/DYIuPt8fansQeDbAKfmQYP3Ouk5pFoGiLVY++61sRx/U
JEWFMI/3nBJurSDvEv3CqJluobZS10KFlGb29SCav1lG3B5CxcjOcp8Ehx6F7B0i2I0FxD4SDTGV
k8BOXT2H3WK2yEgUsq9kjokna9UTtWJmlzTTnnHOjQVkKGRuhJ66YBRebw6seIYybmvZ18IxOCJp
rj/pWvIwIgr6wWkDqqRmyF25mpCWZ1lUIHjtG2OnP6ejM38CANnTebgxFzT+wFu5iGEGrau7Y9G2
lKcbxW8t2BJp1k10lk754f6We3dCuwJ0mIxAdxGA5eKneHi9ZKMVh5JtBbI/UDPUDkGlQZ4rQSsQ
ESwn+ac02VDaO0jJn+cmqp0T1P82DIFaKsl5mhtZTT01cKZvszXNy9/qWGTWsZCt3vCwBx1tv1EL
OfNkE8r0Sxo0zT9WEJvdS1nHg/0VwKyS0RaLqVRqRhQlpzkapAft4Xl0qV4Im2bYdCznmjnRoc6W
DUWt+HoeW6/kNuj6p1UsWImK8v3+gt44XaLZkSNMXggUttocU5NziSSy4melTN+2YkCademt0y4A
xU17bLJENXdCwe1W4U2ksAyEJDzo1lVSu0O+bJoKfGOkVD2rdgyPadHbna0ifvn1TgHNpo2aZRTt
uupqZqmqDEWKSIPvmOXwMzPa4cTG1d6KBTBonhrzu46v97Myy/oOlXV7g5AfQSQl0UaHgnvkeo/2
gQZlKGKPIqJRfcyaWfnWpxB2xxnk7/7nu7GUDEUdGCCV9qc1nZEHp5PakqECLRs/aWyVl1jtref7
o2yfbCICwZsk4CS5XOtWWR2a1djAaz5oaXMojNE45VNhf5rUJvwjjc3sXwfv+NP9QbdTQ5EbVTU4
rHR+0spwvYooLWdNWaiaTxXG8cwmjb/ZTmQ8HFALJhRfCUl4yuhrh7S5SvS5xDrKx9Qx/ogzL0fd
Hs1PZm3tcX+32wLYBdIplyRBNX++nlA+WU4lUQT1HTn62SxO9yz31Xwao3avnnfjlkSNjgYQ6lPI
FXJhXg8VmaCyeq0ZPuz1VMLTmAa/5JgmCD89Kzp+j4dYHyu6jzBVUl7MaFnaQ23WpS87td0c1Xiq
5u9xPDkolQ66qHBNupw8hdYQX+o5DefD3Ej1v3g+h/FnC55I+KQisZEfzUKOI1qUbAyflT6PHRfO
Sh3Q/pS1816oIxbs+oRzwOnDQyOOPQDYdD1L9NmLYLRLzW/a+L+yqzXP0vvnKqABSI3bv+chep7T
Bk8zaSeEvbE1BSmfVJaQRBDCrgc2s3YZgYpVX3NK8+OiS9LfmdEoOwfgnYe3mh+Vdh4BNFkYZw3X
DSiyNIvdGD4tUbYHaG68ZrbZH8Kk6z4rVtv6Miq+59noS2+ax+qC7UB8KM1uzyduu3OFbTFvOkEl
5UhF3A+/BbEkcX2MDIHtW9hOuKCVktdMdQnkvaTHR0+96PwTh5EHUKhtXQ/VmWWYB9TSfF2y46OG
uQWlBOoJ90e5MSEoxeSMAFgYdqy5t/OSVpVkZwYhEcBxbsTheVAXHLEj9s79obbPkCWq+ASuApfb
1KMRd0udvmoNXwkt6TCHfffVVNLBCxsbFFCxIzoCJ2VODpOWVTvtHNt9ythU8ri42a3AsteLOWZy
FcsqYydx7BwWHCRIdtT4cH+GNxcTPwMab6nboVV9PYo1ZDjWtIPhx0vVn0NMez9GJGInzOj3coHt
iWdCliCCC6sGmGPXQ9WNNGGpKhv+DCUT7VDeiDcnztvvEdv2kGpa/m/WJP2fAUhb6Iah6ewpmN6a
rDDoZddQG928F3qsRwN7x/ArOh3+mKRo+ITWYvjdzI09xOzG+efJRayPDQoTe+NVUjY6UhWBavoI
+gzWU7AMkuWmtenQHWklieWVTjR+K9u4yQlep2w4y04b15/MRsFxqoaQVexkfLfWn4CZV4wMXoBD
1+uvp7OFAmhj+nrYzuDsWU6tcv5StfVRL03DbQPlZ+uEJ6XMHhb6hStPGxS0EQUYCmb+9dALliej
cKjxCZ1tb4jlAEZ62Jzjput3ZnnrGwvdFd5Qlp8ugOuhWgongJSR5Q/FpLpwmjBN6Uw0StJAf7t/
drY0LaaFcA0biggEtGc1VjfiyV6Ho8V+6gbpQGfc+CvJalQacylfPo9KO8+utfSZP49pPB3osg3S
U1d2/Vub5OZ01lI12kNKxKDXD49I6Qm8QBGAENc8qqEIu7YuI9sf5UZ/LYd8+DTBJvtyf+43RiHH
QcARPVRhEbX6omYcVvSQ9I5vjf0E56Royx+DYc47F/CNryn6GGiEIsvmY61oR2YZWf0i5TYvSp5C
O5rnt9FQxpMSmfrOjETAsVo3rkGxZMTICCmv3kkr0RerH2Tbz+xu+DoYUfABeh01TyuTXVkP+m8P
ryBCNtCBaR+BkqGvbt5CKmsVTMv2TSvI3KrLaNSzuz1D9FsL+F7MA0oX7/JqAfuh1ULHTh0/zYv+
GNh97ymllSPIK+/ZW93YEu8da5CChLTYWnPVMEIrtOrM8dupng9jV1Ueind7MgO3RhFuC/D4WDW0
sK7Pd9Q009SD/vhGh/dJh7jeIQHmeXr441DvQO5acGSpQ6zuykmJCiqXaXjhVTTORTn2rqwFe80t
N+YCmYpdwH7j/liHZiZ6wshsIAlVjVrm9bGVPqfckHuY2CaK4Zy+i/xSNiY4Wxuk2smoWDmWuhc9
t/vlMHNpLV+VtC3AxbpJsrGSwvvsQL92pXh1q8r09podzO5ssvX2Myrm6vSGaSaMBYCBJvMIznHf
FjITUuIaXHN/xTKiK26Nh61zwO7J4c9pX0hPWQBY9cm2xxIWhGwV1FViw8i/NgiZXDrulhjDXbOT
XacfkeFCXWHOfpY4djafSgtJBVcJw+xtmWIDryBp6KrEpQ4V4LxUIzDzoWoCiDRaKMUoLODn6bip
aiT/jCn+om9xYnTlU6OWqnHUUTYaP0xoWlmurIAU/zU2crygWaXM5gdJjxXLj52srJ9jjBQC2lBG
lKUKdXYo3S3tMru4YQyVKyFRmjaHEL6g/lPp8OL59eDGIzSi4ZASKUVEOiFWadGgNTCxyc98Vc27
U9fSbJGHsKYfHMWCwPwO43O1blW8BgINNElm2+8JMw6mloeHLkes/v4omxtVjEL7EH14IgxaB3yt
JCkqjVe2b5d9cjExRXLzIdQ/ZNo0HYMxa/+8P97mOAllf4M6L/ANi7h+LBy9dkr+VvGTPi5PtYow
btToxsOzEl2NhLKgGwDo5uoCMmgNkZG3UP0mtJpDaSXVib436YNRTdKzodZ7Wg3bVSRTFZoQcLAV
nnZxun/P3xJZ6s2m1XxcnvQLLntO5EYwwr+FgSaFrtxjG31/HcUMrl5CQDeo0UI7QdB91xDY3Dpd
lWoDgWKT59bBsKr6lz7OUXU2Cy75c21Ik3HC2mEydwCdd1HB1dA0/8CbhT0tAPzVowjRTzjfOY6f
t1M/v1aTk/2TWkX6Z2ONaXiyUrX/gakR9cIsncIJHUkHDZfeCfpfVZe30rOTYVDlamYmOQf2pA2l
T4Pv8TUy7VY9k5Y2yyGOdYtWzXrqqr80Kw+Rq+uT2fCqtOnjYwmm1Bz62Ci7P5zANP8L1MH6Tgur
NrjxjA6iK0MS/HtoKRCf7i/8+2u8mj50RepqdIWQ9K31lhVJmXsT6REf3YDKranq+YkzGrqbzI7x
Uxvmb4U9HGbU+/9pyqH9S2/Mau+1WH98ARMSOYIqQScnfrzebk0E1wp5B8eXkjQ+j12jNFSn1TD1
5i5Nd8DWzctkE2+BDgoRetFvvfrcwah1Rdu0ju+EsAxHUjOXHtkf5pTrbiHV56JQP4c2T839dd5c
FDZwCFwg8FCSe3Mzx8bKZSONk8sYl/2fo1RmLmrG6rf7o2xCLzEKPRMK1CMu8jW8a9QLtl5pkVza
QUrPVq7IH4tpSU9AXHv51eaOIHFnIKACIAPgtPUd4YxtjswawEvm4CZhTn9NaWh5AS35XT9EO/fD
dmJ0uQpwixdERXRhNVoYFVMZVlV4acah8kAQqDRnlfaq5P3DloTAH/CzAciZFKiSer0b82lCJQ8P
i0sylRR56iY/DRmiMfe/1HY/MAtEFAEnQCPJGq9HkQDrSrWoeaOaIPOIO6LnMgmd8/1RbiybyJh4
PKhjA1evgMc6skorHaOUZUu18FCVTvXDXmjndZO2iOTD/dE2lzhFE95AZmShEUxF43pORhCPZj7y
7spGuLhGjrKaU0v/NNXwQUqG8gwNc0938cYEeaOgaiNLI97G1ZA9d4W5pF16geZePQdGR+lr7qSM
09UFw1/353fjmzmiesJDLDoR38njvz2LkTWFuhxWiEaVbfjJQZz6S6Ln5fHxUSi+qry/QsVlvYpg
JJHUSVZ+WZQFmlwuSUfUOcqdb3VrLqL8im4lxwpM+vpbRWGiFAgX5Be1t4MT/Snm32FkJD8enQva
MDo0KSFEDhS8GkVyqjRMjIAVq3S4xAjiueFQ7xlhbq90RjH4KDSLIWe5PrGLJS9q2RbFpcy05ZzT
1XV05nQ5ITjVPeuSOrk1+uEfujo392gw2y2vCT0CLiQyEtHQcb2MwahUkI6j/FIq1jC+qU1uJq/0
xqjTpSGVLL7MatX/NKvASB4Wen93ZNBQUaFqCMIlftpvu7GtslZJxra8ZJE52l5ZORjRYbL7+BGj
ek5RiKCFL4iA0fU4WTwH1mKH5SUY0GuBYp97Ro74mZOZ1sOXopBc4P3i5UK3dR0FakleQtvuyktR
Lf0JdMS8lElX7kR8W5xUKDvQIoXUDXEFPJvrGcVtovWSlJWXIUnHJzPV01NkScGZXCw+qmNlHvIc
Xir4uO1NGE8dB3vUXwvuvJ3refuG0rXPUaeuLSoY690zo88KTmmVlwqrnfNYF6abj1Fx1KQmOCgp
dbSHjyPaXXxC0Ghatdf4fh7qxlQ1SXWpm6E8QD78XOB98X+YFDkt77VQBNnUYQs10zM776sLHTGh
t2hO4hVOQEupGlTHfJHbp/uTunEE6RKEV0z+AMdxnayQUyzN3FjVhZOiebxO2jGmun1yMkiO9gKy
AE81/Pv+oNvrE/kIwh9yJMgXgHjXW4hrO0BkUYgTBarjBYhhGp5KaGnvfLEbOwRkCwSbJi4cmtZ0
CwXa8GTMcn0pu0L+LzaL8i1PzeJbi8HfUa3ih6mpdIrR4sRTCqEJ3bxVWGKrzWhoo11doKtrL0JS
+5SNk32QzT0sclMaYCSuFeBIbi8C1lUc3jQ1vM+QmYHCaMc2zOrBIw2hO6lWU3RM4iyXv5ozjdvO
EHXP7Nryz/vf8MbGAUymyQsqGhfoGtZre7UeliVpL1xxpXbkum7Uo6aMff7ilEpVPyNtIL0VpWyU
O/n8e/vyVdIlqDMUSHk7RAS4VlCPojiBE9Qbl6zGR8PifTIqRFQRP6jCF/Q/6/jZqSBGfYwQOG/+
q6xpsc7ymCftH4W10HbmpqW5mP8pZlvWH3Bod+ZzN6l1K3p65OL5/kKtNyGtAWwFvpHgV4jc6Xqz
9yOtB8OiZJfBKtrDsKQvoRRcCj38Tu34UZxIDAYBBxBHpGkbnVVVKXvFWpLiEpWtguNrNuDBKj+a
vTAK0s1cUoLKRKq0mlKbVWqXF11zwb3Q9AxDcs5sta+GU5UeTIlu58lZb3YxHIw9EmwSC2p0YoV/
e6srHeambc/tJa4k69zpPDGZMyhHOqoGb7Sn7NzOo31sGjP01LmOdm6R9W3F8PSzESMRHfGMr0Vv
hqFW0qWtuks0BAFwKw0PTSAPp/vbZDsK5/hd6YFbkSt5dXeYLfK/2v9w92XbcSLrmq9Sq+7RYQyg
19n7IhhyTqUmS/INS5ZkgiGCKSCAd+qn6BfrD9m1Lcm1rfZdn72qSmU5BzKB+OMfvmFO+xNUarxD
A7IYX4+8UR8lyC9jkderxwTVHQYR8LxYRqrkfZpAulITft+rE/o2cNExrXz0Vp0/61vozc4iLr05
v7cdrTEuWAvBiTkEfQnysUAGSGgleXrfNWgtmKD4lnWaXeeDpc8r8NryMfAGBYmZaYDaDCiWfp7T
viDevEoTTr4Urs6vswRNA8pblsNp2Uv9uwlasKD56NqNRTqS/2ZOhC+LrgHKXgC2Ft/Bd9MUqwDV
b2zEeKp87bM52GzFqpx8sMJ/oistR/EQBSEhgENhmb+9Qa0mNT2e1RNapoNhRO3oSJs2AL1N4awJ
qD7544h2lTZKH2q96ZiKU2lh9a9yJ/W6GD7XOQRZWnT56AhtGy3EoMlSv1kZLd4LuJOxbDHYRRPl
XbFXN55CN26uT4PvIdfmhnvUeI/B/ct9/F+P4/9KnysUAQDbi+6f/43fH6t6AvOByXe//vO8fhZX
sn1+loeH+r+Xl/7rqf98+yte+f2dwwf58OaXSMhMThf9cztdPnd9KV+Oic+wPPP/9cE/nl/e5Xqq
n//x52PVIyjh3VLwYf/8/tDm6R9/onP5arEu7//9weMDx+tOD+VD1f30gueHTuK1ln0GrDkGNS+d
I+Q0f/6hnr89Ypyhaf9SIzroISwEMVGBSPiPP72zBWWEBgZgYxYaQSh8uqpfHjHP0IZFUwMKbTZy
Mjzhz7++95tz/+Na/CEgtFxlQnZ4X9x4P9Y6KkbAetBkQm69NIh/akUPJoTuq8qd9oBtyBA2Cx1l
tofZiJFB2bmeJK0tOFRnwJK9OkHfP8jrAy8309sDOzg0MjzA4hazi3fRTK/TyQfbuN17bC7oQHIC
SoUp1sao/Z7qwPIdcSikNpghQKUY28vbxTeUDcyflGj3VQLmbiEHEo8OyT74QvYSKd59IwgFA2a6
KOsioVzi96tNKEu7tIcZQ7/3wEqneuuxuNOd8ga2n8NWZrqKnaI0zEi2I3p4Zg7JxJHYDPxm21cP
GUQ/ImV3hISz2bQrbTYTGRCjqitqzq55Xo9t5dLUJtlT7RdwY7X7ngo5TTfGMHW3xdCopyFj2r2r
WSV15sZ3aDbmw3FotQqdopFNlzk3zRu7h1K3TA13l7Lxi9Pl+gWM0lRoDmMPDE+iN4ImFh8/+7Oh
/V6f9uVaLPkAcm6UvFC0XZLGVyfJNDpugmIr94Vy+9hXFQ+TfvzI6GgJp+8uBWa5WCAQHFsAAO8u
Bcl1AGKU1+2dmX0amtDqj/B9qVcWST5C/L4gQn46FupM0FAXOeX3hnBdn2KUWSfdHjTvuJn0wEx5
2CRWnIM20z+meVybDgzpwN6GqtDktHE/SOQjOvUkpIZadIgeCj3fZE31nGp2xJSHHsu51Y1UmUen
8yEWNAVMWaHDP3mw4+kbTtWMvMbaG+1pyLa6DOruMtFzyvTPdnabD9uuCkoRaBABYK4epYUZweYn
8PI+1oac5vPKYDXuvtsuOc+r6QJ+vnCC3Odwzhvzi4k8J/LTNOc7lV0iKMWlsU3gtFpDt8udAkVi
y0sjc1D444NrledQvliL/rLN2/DXQeKl+fHTyUUFv/QDUcG/N+yBpwvc3Dqj21csM1b4NSae0OO8
EM9ZUU2AABnZ3mR5Cfp9Wq2A2WHXRlEcM1HrsZMwLeQsIbuq5YryRKeQlr3DgDMe7Gfsw21QogkS
8kG0F3mnZ6cEMmSwsp13o5aVkWSWFRjdmAWeMp7K2pGbwnWGnV8N7oHYXbMMNIywBb3nyipIvSnG
TOEqiWllipp9kEO8lAE/nQu0iBZ1MTTrvXe9MKCF9Trvidw7nWeFoEFkMWLRtJ3r2QlsYQ1ffTUi
fLvlQKFYaN1BPcDcCIgF0FT5JBgS0tDMyI3QAZwq0JD9UUMf/AAKCX2QINCsx6TDO/cFj2wbM/Ff
X8x3o7Bvax+MWtjyQUQRO9i7JEjrmcMkfHz2HCLxQS7TJuhSn6xkPdlR5ymxKr2p2CFfH2lt9Leg
ZE8fNE/+ZtcB8mPRc0eLGX3Td1WxEoBFFGbR7zUPEKfE1/IdxN2dleckHymY/e2hsK0u1Biklu+3
A2Gzpunmvt/7TQulDHsyIm4W+j3D9OajM/t3xwIfC/UWaKELhPZtVNUN6XUOUK37stblkXvcC9Hs
sy7UINUOJ8OiBZu9wFVtsWeGXkeNCbFjCEVMkKhrAN/sKxKbMu/AIOfmBxPBl/Ln7Y0LSgt2RYB7
8fMnfknqQgelg+7KPm0TM+rQTqUO0RmgKl3tQfUCjmJu6kHzQlp3SZNZIYijydoRSsXCmMmKlGpe
o6EIA7550GFxOH2kwPpzFoSu3UslgDpykWp7e/7sJGUAoln1vholOkCirSJWjOWWzK1YuRMrNjmU
LfYGZpsftCqWK/Pm3KAxAoE0wJKQMoCg+q5QblLd6F0mxA5cFC9yp6IOU0wMfqvIwcpDDw1YcSRB
gCUhR3mXAdWDXw/NmNs7rrdjrPMM594VWvzrBf7TrotaH3pLKISR2SFcv1tcJNXJXE7DvOOTsbLq
tl33s44eg+E20D/5Lkb4H11GIPC8OqU/lRHXVfFcPvSv64iXV3yrIzRIA5+hLgfoFgQZIFQXevW3
QgIPmWe4whhpeShnscYQIb5XEpp3tkQ8tPyX2TUEHBd0/fdaQvPPMITFIBuNBczrdVBGf6eWeHsz
A9qFVhuiO4SwgE1bkAZvl5GJ+fI0k1q/Mo0LC84BaZjEubiYzF1l7lS6sfTLOt1PwqKwsOHkWPOo
y+N5a/u0vfWLYGb70t/2YlXV25R0UTLS9GsVctiOXbexqsLGCIb85I7HtAv6Mkztc86CEaMnchr6
g69W6RSN1r5BmWzaGzLj5suDYqJaT/PkhrX3ega38KBZVWMgB+9aI3Uomyww8q0jTln2WTPuiTgf
dUwfQdM9L81zwZDLQ7bGIwcDZiM22I3+TCd7PaX7Mr0aRgrsDm3Ou2YL6tQH6/YdHPn7GQWnBpcc
3bqfmF5KN+Hkx7h+1WXOnTOkWYgZqbsDzfezO0LkRPph1WixukXnwDm4FvQOctXXH32Mny8s0mgg
QcGCBMock/W3F1aIzqutzp6vCmZ+MnrDu4QWU7arrJ2T5Xfg/DyQ2r7h+qgFpteukKhABcEqpyug
YcN5MG5erYrTt/D4unZ8G65xVjBawe21sPCXz/O+vVtBqyidLE9dtWarx32d+XE323fSmlY8J9sF
HrRBBfJdY/8/O+Issf6//lrUP0WcqwdePbyJN8vzX8UblGhoN2CqtYQbbE6v4g32SaQaC+wBZOYf
4cawzrCZYY8hgHhj21miwF/hxrDPQGtd4g0QstjjgSf466N9v+zfGkV/37t4AfX82DzxiTCyATkJ
yOEXquB7TVVM97E/Q/vzGhoFjXavMWCIszGVLeVAJ2ygfOYSOifiQQwFyuiGN07cijYHICSZ66c6
S1jEpOPQymQo3Dy9ARLWM/AK2IKahbsRENBQcVbVQgu463dRqhSfaVcScrIdNgNPqltdAauFyXRD
pKvVVT5rn9uhQzEmTFV9gWEC4o+orE5FyWxpl9hAZ0YT0FY4NSHNVke97rAnTmoA25QQwNzmDDSz
mMuyPmUWfJwbqYYmUEt9Hr262H+zkN6va0z00ZhCkxeXERvB++YnYMAOJL9L47rUM/iUmZCG4vCn
Cn99lLd5wXKZAP2DtCB4Xch0kAy/jR5lW8q+qTPjmgu7gypQ1caj1aEUBVMisoDA+CAP+Zv7Al8F
8jmAui1EhvfTh97kAkMeZ7omej3tUlEN96PlaSjJDTJ9LRBcQDo3cn+F9IvhKhuu4rSz6iYYxsqO
rFomKJJtYT/CQ1A+J3rlAxQNxT43kK6CIVs6VfaVDefYMjBre7rp3QlGZaNlTVUEvwpOxaRA1oaV
JekDIEGLKpwXWDItejXLgNUuRtE2t/Nz1LZ+E9pWPZlUT5Kj5s+9ERK7rndm4jaXBZiNDxrJ4QWn
db314GSk/WrzIm+C3K5dTu0h6T8S8f/pgiGDADpgkUQGUv6nfRxVJOrkkYzXMhVfk7naQVq3CWa4
72hFkn27Wr8VVQ8ZwI1d9VW+7f2+xIYfjeH/aU1jKEkgQKJ/C7407kfMw9Dt+vexeNOVD38EZVbX
z618237+23f6K0rr/hnIjARNYqy0ZWL+I0rjoYX8gksItiNWIC7096zQ0M8WvAn4owDIo/SxkEt+
j9J4aBHVQgyH0DcAj6iGfiNII0l9U+L89NHfA2n8tANdtbfzTc93zM6pazxzBD8bgm0aE9SYjoUb
mgokhmCab5o01kXkw3HRiTwWOAncVSgkFW2sPWhwFmv3scDa0Tc+uWyaE0mOs7+qE2qXa3e+9fp9
7j4B+xeIyaCZfGzsC8PeJ+k1FMpYGgJBaRSB4Txk7Morjlp/dOttY+46IGG8vZ2fBox48XOnJbs5
A+1l5XkiKJPd0iwysyNaqdSd5mCWR9depRj06cUXV6yT5FL5n5zsvNKei1bQ3j62YBh00C4X0PMu
Dzw/2cOGGPGQ7JwKvOzr0aGFFZgojfK1CX8C9WAODW0rRo2kC/L+kk9XzLqe9Y1W3BrQUCw2Ljsk
3ZrLDUFUUytUqUTFpF7n5crx98RIIPP0CTZ/0NSA3EdVnI/TimSx7ZwzH0aTUQ4lsXo9sq2lDtNw
QguyS0LGtjMEN6u47ATF0NJCgq2hAbx2h3U734Xgkmvjdvm3imf7lo0XfXFdK52id8L5QTjH1r5q
uqukPORsrTlBXkTMizJBRUOLOZQ5bDC3rbZ2a2oWh9qIzXrVsG8Y59+KItcVx7/vQ8jyFv+KIf9/
TJMWyZd/HwdWz1WbZm+ysuUF35a7TTBLWmbcUJBB4ou856/VbutnAFtBjA/yai9VHh75vtht6wy2
tbD5AMrMWbSI8HbfF7ttnCFVQ+kI0CVSAMSQ31ns+ChvFjswekgGAdRDVo5yZcHevt3rIdnvu4MF
u9bZk02xKqcct5Rya/Ipczq4qTJQLbqgSQeLxMRuxxtzKL0HfOJxk3hVbtJhJoyhXdVDDsoks9lv
0VZablyo8985SY/WhZQcxSIcXAvwuNJCtZh2DMP5aLpoyaapWQvK0877DBqS1WMN6pMTz36THITn
d5K2SjJIBLuVVgW8cGs0xyB6vJfSsBI0K6BumrrGAKPJIcnX2aD7e0lKyMubTfVgO3nzFemgAkON
6Q/zPEEDsM284r7y4ZCH2FAqQd2S6ccsK8Z72QzujS+4ylYsYTlGajnzOSVTmmU0UTbGbarkM6a6
Ke8eSNEYT0xww6banPFbU+JSU31KLUUTOXOBsdywqDcwYMPRy26LO4eReQeaFCEbzTSaVWaU56bd
ek3QK7/dmgy5wop3QkNnz1EV9as8f2J5oU0UoKhp25LaBxdykC7B5GHqMI2CCaQBnJdUZWC32jCE
GF120PBJhJVRyACYPgKJZSVRIvoaDXlh1YeqztKB1lpvfobTqJHTipTtBbbHVIusTq/ucjl3aagX
dukAgCSh61NYRAvKFOO/oAE1pEWLFHqLkabZ7a1VOf6XchwKncJ/M0Wc4sp4GLQlCqeMe0lYMCW3
A2s9sgZ3B9HIqnP0AgAJlT0tG7vxqAsR5BPpMB2kQkGOYe3BibKjqYuRf6wpYa6R7SkzJLoqge80
Zu8GUqIZD7Qkd1NM5YocADdpQL1XuCLTVv3oQzIAOmVus226esKBHL0AOF9UDaYjld/1aLL3GIbI
pmzi0Ya2GgUOzBsiWAfIAjdKC+tSKLibV56S7qUYJUP2OXuXUHljHs1M+DIExMI9lqbZ1AXQlBhu
xqLFtMd18wnX3O852cJnHh37HJSbhzKd0NNIgIDfNV4PfdOJeBUM0rykwxAQcj88AlDcygI2a97B
nStSBLZyMeE168QwaFJqxKMF3PbmdQ6XzpTaWes468pbsDJo1QgP5vYFy6LJNsbPQo7+fa2ZWhPY
0gOp3OswskQjfRrw51JNMSzEfKipSLxT0/ewSJjq9gBlEMMJMHvQoUg2wGtX5RWWrUVGZVJYG7ks
8rURqTnGzvegBzcZdQcpLZrnSOM3jPiZE/g6IgSdUaR9NVKvtIK80uwiNJzCSEOg/fFtSqjyLazL
xLl1eSWKwLJHQEykbzc4mbbdfupgH/+1HJQGrWIolFDV1smzrGvI1GIFqqMD3Yk8LOsF69h3FTeC
os0xcCtAkuwpuJ3sFtRbE6MvqyFG4I5MTwMpGUi4BeyLZ+qXeQnt/BnqIEEJ3r8eTIaoZlosN88y
auncLUydG5PaEGNmgVUMI7jCcFaEqZSvzScP0iEZxBIZh3WWJ7lOsUb7lrqeJpIQ7ShX3xBMS/KV
hIhmEtQlWoJxBYdaFU9aitBE8plYa4zXIclQTRLh0ErttoxaVMs2xNJrtMDmWmltzObcHeKkGUtY
Ow+FfVc5wA0GUMqHuI+s/CdIGfV3AFDYWqj0rBtWqOkhvoyhoLz2xwlq4nk5FGTd19IErnbqO5jW
armLzv0E/UJEHt3KH/Fxxn6TEdh2xTrp7M+jjyE0xRfvLwGoTlnEa21Q6xZOtNYqLWdDXtqw2Wup
pk0OOfUjEsgNTqP2INB7LmKlOlWHflE2T3qmZIDDo9PICQavdXZhQ2IdQbjpId3GwIzGncnlGi0j
nzqJ7gTtnOGyApOHy+eAepcu4HHi8FWG6m8/V+KQKxPwHJ5sHFx6LxM7r5pOMJaM/BT4ycyA4DDv
j0VqhSDVXvJ6OLcb/bHDsUFCGig047Ygnq2snmVhkijKCD7AUKjQ8sSOQBDNz3lOLcg7dkDdAPBT
77rWucOM4GnqxNWIxNCG4vZgmA9Gehpkc+AQIAdXbW11bNPJfFOnfjQhi551ERhpeT5mU8QbdtcO
nhZKp2nWbquue0gCwgk9G9egz/WBEJeothHaGoeWiXcQzIIBTeNEOsChbv8IiJIIBkCXocJS0lJP
V3mLualKvK1v5bfOZLEYhuoYL+ZlaIKmq82Egvlih7D5Cjtr2kJypNjanaVtAVG+TgubUwdKYjUM
5NeqWJsY9w/V1G4gWQSXdeGt25QDTzZcdka/GYi/9Y0asSdPA3v8gmEP5N2VO23w+tukTW+73O4o
1KGuyiLbwihvB7X2fTFMA9U96NDr+rQaGsw7NR1vW6f2BViVjw5cHSM+MEzSlWMADeq03Sehp1SA
I9u1MtJsM2YD6MbjvAPbYFsKY6dA3Au4gCG4Y5/3TOGuQcSBrPEmTTqCdrDX3KEYCHlePFfEjxq9
XPe5udYn71PduSMlM2uDiXvFp1m3oV9Xn3dmFhmZZdHZ4wfEIouCFJfBoTXHtGlWRcCE8Ql6HgJ6
b0siU8rHrDIv24Z7QY/FGGCaErpaGTdVcz2Y+R3CaQDIC9uATnUxQBsCmVGFGJA52KcbDGtipD5X
jVvtIKb5YJbsFnrNHipxw7iGu0PQ2dDJBuDQp5wZPcVI9NApvQ9znwW9U40XA8N7oslQRFXfqAyr
0cQIqW8fPVvLg8odjIMyjInK8c6uS4G7mjzjcBBjLo4sa4UbysEBe9xJkKJx45AbaK6wpFl5SDdC
s9aeZggqi1pFczknW7B766tugSgTc0YrRttqxcnOFaPCusz1Gn03v8/QrCMTRMUH+75vh3k/F2lY
NCrwAL0BY3y6MG0V85yFhjBRfXm4hrmwT1zUq7Y9tumQbkAfPIq5CCDAv2lL4ePMZ1/mjB1mDhuF
BNvGmB414mzkRE6uhKg+gh98E3RoolpXpiMWPAYAMySNmO32EatnsNihnkGnwkNJ2EgzhFkLhPsK
vpa9Tk2tOExtCvQwOZkGvxRuQju3iCCCt0p1/wSsXeCgViwMA4ONpFj7EM+C9hfmGSHzCmqVn1lh
xlrb3SDJuMvgzuuzR1GjZC0vsgl1bIvbubqCNcCWJLj8zvCAJFCDXUyHF2dreAGrU59+KssscI02
TloZwxNFq+R+InnUyyQ5wEhsp8s81krOA29KaG8+K8MCkMQ2ooYVDe3YWFPsMfWqm82ZirZfG1CL
ztEmDYflUF0mPid+dbJrzDVXCdCqFEoZYQqkZzyo4twZsEf7BKVmgshszo9FM2XAxThziFYUfGda
JCP6LJ9A9o8rKKKF+dwjRRb22if8qJxuJ8ZWhEWJcNJld2BzgLk/I6+t1KIU4DQPSK2HtV89jObS
syJwKMgokZx9diUu0CaddffJKiXcVJKGoSyQ0osWZ/IOZhaeLuKq6Ntp3RJefPb1wveCnJReHrcV
pIuyTuosZBVRKpBJr8Xow2Ev6Oo+O9oDCJvQwclsAbYmtx9bJ+cPhs2nITJ9Am4GREFISxNY7YxB
4jglUi0hsjYc+tJYO2TQAcUfCXZECRkiagNStIOtuFFRiCxZWxQw/TPObTFsTJK4WUgAlM1xU3rk
Ik85/1oCZjfTRG/ry1Zr4Y2qew2A7COwpJ/00oVpvTYivTonSSZPLkD/UMcvB/uqNlMDPm61D7MG
BpauCWbyWD9haelAA7UlJix8cGcYHIp+AmQNAmh5WLsStEoDW8OFUmbXBYaU03mp1YOMuNGiBzFK
Pqo1th7dC6cx7Ruq7BwfkAskSFu9Jja2Rc9cEku/NMm2KjLtVs2VdkRiMjW7YiJFxLvJfTIgGklo
XfdovMJ9af7yUlz/VufgP7T/CHljkOcWEgRQoqjMF+/If993WPqP3R83pWwf+EObCfxyeEYH4bn7
4+n5j6iTD08VHhcZ/vd6ZIS25s+H+d6cdJ0ztBEB8oQQ2css6F/tCsg5nYGVBb1wsE4APH01sTa9
M5AN0aeAXgu698Ar/KtdoaFt6WG4hCmztTCSAGj4rYbFO2A24BBonAL7AT4OWp7gbb2bTZh9BxGU
jKT3zYA8eWiZc2l0+bHu5h1MrZ8VRtTVPF8lE1pphQfUks0j6TUtBcNERa2wnl6d8r+ZyLwlzXz/
PKB8o0kDXK7+XhxYtdLWpmlI73lRN7GWkpK+/Cig1h5qhetR3uu3vz7mO2AWTiFM4NCjBnIA0zyQ
ypZ5wCtQZmeZArovmXU9EYheGG3EuYIYxQSLF9kyFA7NaAeiwbbQCPYJeswfgGDeNo2glQPsJDzL
gWkA1Quk3HcXgUMOGad09C5nZ6J+NlDWWBPM6BC5tQ2mkCjgM+sIT+p58+tv/vOBMegAERL8VmDB
8M/bL952MAd4EaE1iWaElovcHfoBqJeS4QrODnFnkysHGWlT2fe/PjJ67W86ZbiDcYExx144OCCo
W+9FR/LBdgRYDvwC5jYUPSh6OHzebHjgBhA/pMneOfoRXPPWXkg2ZJOtyKbdkQ0g+RELvdAP/EgL
lr9fnlev27VYS3pq1xJ/9CNzY54klZTgiY9D8HgioVjr9+3Oj+zQxcP5F3U/ncrdvBovxkvnkG7q
CHa5R3hQ3YwXCrxQOp3MzUC1QFI3GKgbtdHjCW/6+Ajz7QiGXSHOU5CFF07YB16kxUmQBEjDIotq
axK1ob7SV1Wkr4a4jfnXfNNEMlSBv/bXTpivqnUHoyBB5yf9aGymy/EcCvQ7viORuzcP2lpfTVt4
BkR9UOHdjA1yFry/FzkbLbaov55P9tHaLO+Esjz4ut5VtKeAuIXL0/wQPlu7bl0GV5zmgRdYG7ZK
AmdDjmzlX3drRT8Ccr1gIF4No79dT1MHRgPcCWDq3t1LmY8kCjIq5UUcnl9D5WjXBNUqvRi+ZGNg
Sex11Ac/E52+3bxOo5miGKDIhuJ5DYGSFZ4aYaQXP6+OW5gp0Ta4mqhapyFG0RR/EUEuNsQgOShx
ysXy32EyAkUvGPrwVEkqbnxQxijUXlGqr7UwjUWwvHa9/vWN+yJi9u57Ln7OcE9eLCpfxvuvg0Vt
c4XhusUv0DRIA8tR3nYcmnzjV/AxzVgXVlM+oQ3rfZG6bPbffnC2ZT1nm5ffwMW6F+nQrSAaCX6B
W/WYFkxDYMCZDAQhiChQYjT6JjFU0JpjtX35YeTykZl1ikIVKxTmpoS2EGqkWEb2ThrqPBG5vk2w
8LYYOX3/ISrUanOSuuGPv3t5XjP23gdR7AVF9+7MwDtvQUsAWgq5NOx1r89MMosxn9CTuQC9aqvZ
2t4W7DKXbO/xZxhjXBmJE7pZcYRb4AEGK8D0ePHcbAaU8jMYU+a8zfWnlFl7YatrGAU8VJV/0bjZ
1ij8Xc/lbQ/YUtKpkoov0Au+7yRfVyMD0biNMzjVQ/wW/d9PADB4EUzOTuBor5p6RFI4sxWx0Iro
x/0oCzC/M1ANkqhi59A+iqSsoyTFcM0lgSQDFL78CIKT6HTKXY6ZllWi8diUl1B/vVKgi0PZjP76
pnq3A70EQwAGAR9zceogxrTMEF/tQDz34ChscnahF9hqJLpSFNRCqvSvunS7XSZXhnMCgzAeU3/4
4OAYftSvLhuuGC4YdkAXw24fm8G73cdLlDON0kgix4EPYeOj+5bPqqao0GdUaFJe1jZDFxsCn7/+
1m93n5e06ZtOHFI04CMWoMzrL+2o1utG5czneWc+Fxz1HxsaHs+peQ7nNwdKbpZDZxiQobDujNWv
D/7itf3ja0NIxFucyyFNAVw9oDzvpbVqu09S0Tv6NciL5nqyU7BDvGJn9B3mAQnaDFA9Gah0KjT3
K2ioZf2hcCr0pDDFhRsOAPDiwbZnAV9fSP6nY/0IqYbumrtt/nvszu+fFIoFC4QcyuPLBXx1cwhP
z6oS+cN1j+6wh3Qx4LoOS0PL3Ykuu+8LAHiyRoQlfHA+uDdeZExfnSXM7HFqIPeMqL5oCSw0sNfH
NhRvPVP21UUp+rBUsIWoh3kThxk87lashVgwCHL2hoP/eeQZSBXcFTeTKHvATtDFVk3v74F/Xqct
k7vBNu5gpagupDJbdCPACXn5FZqYTeRAjwtTazdbSR2IkpSXR+ihnXvQmb5A7Zrc2PI4czXt83Tr
o5y7qgx0mFidjoCqTDpqNycPOiWG7SyEHs6ik5dumhx1Mjgh4HI3L/fPb5VNfz9wfT1v/R9H9HuR
Pf33NdJ13zb9//nfb4azLy/5Pp21z4BmxlQFcWypKpai5htiznTOwHpCjrsUNQtG9wcUwzbP4BeA
Ow0jWgS11/hcy8H7gVUM6hqIuBj22r8znV3S+B/38hLeIHgN+QF8OJDjkTe/vZddv0fnEmEoKOr8
Hj3NPXSedrzBPTsqfON/nZW/KWPIi5/X+4MBGYitDo1GJNHvFm3Rd6YUjTMEsoJw7hXPa6PeYjSI
BAXNTFDMzHo0jQMge/nXZTAB0hOz1BAZXe+t4f2uccydUC4sE9mkvtC8pnfQNk6hJ2A2jifWAmxj
FjtzIbRN00F6dwcuo2zWxFXuwcpKqOcXTJpgy2QyPQqWZ1Aw9aGTvmPOlDbAMqAjGg4cSn+hKWen
iw1N59Dmz9s5KhoTkQ3dj+VFjjmioZo4VrGSGHycMtiJAsgB6rC17WveFGiRoTha29hToYlpDueQ
Fcc7yVEMeUAwbrn3C3jEApEBBCD44W4Dp9uB4VTkfWed8ioFTLkulMMogREBZOLwBgD8lUMa+xUw
9OGgY45Opacz7aDGUd+ADl/1YSvVMrBEh7mAshqpDL4foMYp7LDswSAC0YskcmP6AnMiPvWOD0G2
rMfsvDP8dsXmCvmXoTR9BBEHFxHUbYzvqQNO2yc4mM5iM1eDfZtruQ2cGWT705xHhqFd1NAFDsF9
qamYtTFg5qBFKksManZzQ0sb/EdLLe9UJCLEVLgIBs9dZaqPbE0YmIt1MuzZmKIzh/Kldi9TuKGG
BlhnvmYVdNJTAOZaCXyQecd695pM+aUmZBG1mnmOe9w8dLAOBh1EXPRuCkyNrWNPQIMft/6mgT37
xkfTmUK0ChrYM9LUAp8Bc5Bmm5F+6y8j02GEu6kH4QPDkquKY4Crwcc9d7XzAX2rYZhVmCl7DVBM
GxaFujAttsvQrgpZrsWeLFGbSK5CHwJuYYOLzbPkCSanyBp8HhhGs4X0AGi0C15n5ubBHJ1LW0AR
bzLTB9aZ28lND7VX1mHRkSFs5oSvDNHFduOcvKEM87GvYZCnHQejj/8vYeex5LqRbdEvQgS8mcLQ
VpEsX3UniGvhEibhkV//FtWTJ3WEeih1K8gCgcQ521I68AyddqkUMppugPiGYSf4l6hIbwD0LvtH
LV3i1XQeBw0wdMWB5i3bQW3N1VB8g45ahNadb46Z/2YMg0Pv+9d+ml+sSU+Asy/bfcarp/TNGucz
ycgHjUrgZApG0E2VHldXpfGmjZ++0PPQBH1UJlggfo/7dyPkdWRoMkeA+2yFIfFWH2eq6iPD19Bq
kVMc9TwnsWjyD7vPtFALpuvsb21EXUof3mfNANFHowW/DC2AiQ3Wi1fIcp87w+9hNRkvKKuP/bRM
GN/iXqhdqgxMYtWAnqh+dStUU44MzoupHhpV3FrIvtAy2FuVfllT4PJ6cxY+qLJ3dVM2UdpR/5la
LeyeabybXUBRrY9mKlDD3ofoddzxky/6gC6FvW3UfwZaBceTtzdogj+9wG5ZExtpBPOelr8z7/tP
OM7DaBUSVBdZGGqXH3kfzKD51rSbyKmP6DWhcKC3HjUSaL2NP9oUdRCmcvhhaV6OFksdmcyHh7GT
RPq65c3qWnsfdN0tqNPx0pdYN2epDhNlvaGVe78xfOzq1m8xD2XPnUFWSL66S4I+R0EAtX049T3K
hkY92Bn2z9psVWRZ1Z+sqMZwmIN3tMnRaKjm7E3dVxrMd03HnenqfrdFYISZScB9oDk7x54SZy01
4tKKNez9IKb8s4DCMK+zsvg3Y3Eecr3bF1TmWsxB0eZBhAjCxO3BOOWbBW1WnUmsaGDSx0Sf06eh
muxQSZ5Q06ufyrTs0Uc4SzQ7YoSddd4z36j43+YcnmaeQviUfOdJ95uBBdN0Kv+WgpMn0NuYW1vv
dZWudyzlcpBOdRwkNeYYDA9oqRN/kcdN8WkWeQuRWdlFpOWGeq54TYetXT+ujUz31VRGfVt5ONDL
o1t7v2i8a2OUI3uN7Ihw9rIq8fKJ5r+7rZTD4qcSRtw1Pkx+sBKMXU1jkklzRwLr+qAPElOmPZdo
yLXT6m9803wEKM9kpb/ndZofJgzQadYltkXhjF2mTzTiXdy6/ykd7u92xmlS5E4S+BIcHE7H81M9
ovL6tdaD2BwWL3RRMkU9dCbnbnYZYJI3kpoSt87XhJdEc+FebxNDX3rjcRUqiIxl0K70wgxxMOVw
M6KUCGckv+tc7YQ7nDxkGAkJzCwfwXxupTjJzhqiPvD+WEvFaYC5lvdiZoqk8HEdxsgxjn6jnSQN
bWcHzUBY2PBXbKr5wWyKp0z0X7ZpPaKkeB2t2qSD29v3kEJLpJT30UB0/SY4X7s0jP6hWsSjJ1qI
aTwsrYWvleTknT/IH0GXv6Knt39vtdBjx5VXz50wLstN7Fer2PHy+6G89mvsWhkGtdyOpaYfUlOs
sZN2h3xq4DUgzJJ+aY+Nq+lh6qU/ICYO5JH8mdscKebc+QeKs8m/qMvlbLjkJlW4sXhFNvVrlvLG
nNCQYDwSFheKH6nR17fGK43wHsgJXriGwu2eTXjy2C6MR9WKPyjRh10wdbitN+tSVDxQtY1OyCka
iT8bvrFoHF6z/XSdgiEzOengt7K6+WiY1aKuG3we/Ip5IZje0wBngktfcdjkjgZ/TWOx13fnKQv6
o04jUxTUxbnk3gibTNfRuJVfzdjQwaM7LB5dkOit+kbC4pPG8ZTScYH+JegfzdohB7yo7AfdqlRE
OXQRzrbEPG2XBxLUTn5bPDlt/+h7zYvjF1ZibBnQouktCQ3W9rMKoAutmqI2+DXx4rvqy1kn815W
tE9bWilaSy8OWqbJ2Jjr6Qn1VHm2Te2xG7og9l39i5YZDk1Dnx4Ihdk4zV2P6vVa+wXY8HNa1/Zi
rMWzU6Cigvyqo8DXjHesbbtmcYq9TbVr1Cr3SzV1t2Oj83ZjbraoNPjZpbZZV6vHc69WcDLinZJZ
T4/VaCU+kBQk+BV99ffFXh+5w+0Hl36F2E3FbhJZHWpOcJnqjedk81vCI3g51BWp1wSPQ++iKLbV
GXzm3pcw/2p1kZBBTzWwg7opqFD0WVfVB9dyLF672Y4NXTz2OeaQrCMFOZChllJlmLWuHhdKP6jC
uREU+ITWb7+Z9ufKZp16TBcMcnkE7+CHq9C/jz7hHO3kvPPXtqEv1x/zYr7pHsaXwlvOdW+8knT1
XJt6f7Ind4YbX+iyQHV6rWtSiNegn6N2kF9dqa0hIbPmpeXLrMeyJ3oG6nET097v1y5/wuMAXZn7
mrdGs7tgu19MMu3zXM4mzjpRP2dU+K2PNS8eIyoqp87jXjkOofC17u41I220sC0tzzvYgIrNd8Rs
1Qcdei1i541g5Dmys8B6HCZbZySklCMqe9SNMXnOzXDVeyv9X63rfwfe/4Py6AC1rGj0mPHPf1+D
soaGuxaFZtTWUDBY5c02xuCxPTRznqJ5Kyiji0jVHP5HDPN9+fvH/nUvCgZs4QYEd7Gsv39w14/z
BGyJI8RoNTqxaB8DIShH2UXCR8kSajLwyqjcXMOEdq753RtmRp3rHAwxJarVi2PZ816Twvqs7q/D
xTYaHaHjmKHAQY8X+5vW6gyEyjnnOq/q2qLYOdTQ8WEv6QF7pp6c3yjT5vX27xvff19VNluXABm6
IrD5/JeRufHuwQPeFI11L94HJxDvM5oYrTZ5C8MueZ+urHw9+fdP/UfW5F8/5j2ik86FvyhD6x/U
VaWp0cr0RY/cchZFbDed9UbctT3s+nWt07A35w01KjYnEUK8s2Wsm08mNecLUTCBDP5XCdrf0cT/
3F14c8lLvBdM/XcWWBY4s4YtMZq4m8+gQf55rQYNbXxZENPaaY+y9dIZ2zu4/b9fjP/a7/8CHUAS
MDDdnSD/YCCMXANFtboxEt6S/Zgzv+O4aFQPSm+W/Oq9p1w//vfP/Oc9jdTbuUf033kP5+4m+fs9
vZhr73mpncWTUKfaOzTplEz/K0nwr2/+/8EEWDqQSg8SG1k5VQr/eHKcxVJD7SEeM16CnYjV8Vq7
8X4If3ybT0g2Pu3QeOKlYcgYUV/kHzj0d//+d/Jp/8j3MUn20fFX4732OIOJi/z7n1qVrHh0FqfR
mMszZrDXPGX86io2E8tr05cVwWIsNOe05tW1q50jqWhzVPvFcNhER0HpUNzfy1he5Mgx1+InPK1e
/sfVpmOaTYKKoZE0Vt6V1ZPZKwRMg0Ak2OcfY+ehYZR2t7ddEXvIs9Tg7gZAAwfHIdjoySvcW1ci
/TT62NXay9ibB/yDAwRqf2yl1YZdOUZpUyPWmuFZQTvRBTIiElZEOAxLfB4uNRIhK/3s9TQJnPoF
w9ZPZdVnf/bzmOXlItzlo3fWkyO4yqSbfqTT8mUO65c+dx+pZZ5KqzlrnK5xOZaJ17FSrgb8Rq1J
hBvBa4bYus74jVJ9R0vlvrXXo27IazBjaR58/2dpajs14sFcMlApNRA2PYvyxcjrS2e7u61Y9oPn
n2oLTnRl9w70b6h4XvLR/V7I9IE6gcO2WM/FXSs3F2jO3OGLsrxdY/UfXJXXdiYyCdJ9h15hD1Vz
qjXnkwmNrTm75DUtiib/Zy3DI9BNH6QxcpIayPFg4jNb2zu5RnPBcjaNAvtSN/8mNvqVcxrh0ajg
vpZTSs1NxNMZa2361viZFfrdmKh8QBzsPaO2/HSqPCIB810F7WmqcZO7OiL3bh12Hpr9vCM5PK2O
bW/Gcxd8NauDYoljpJQXcys/lqy4z8aHasaVms7f6wWIfrLaZ6tYXgQqVllbiT4Y3zTXO/hDwPzK
DzsLdKaDeM0z41QjjkWVN0R0nyDttPy23ZHpxy5TNl9uAZiTlSAPLmNa5On5CwPl2zIOMgaRk5HQ
uYsITDaeJg1EYRmvo9W8ZtO27KQke6ZIe/ETs6u363XjgTSdvTIRvNZT0ur4ImqLTppUKx7oZTqt
gYLmrvmNSSZQiQSnULm/R/zThhTF7juhHjanQIZtDU/aZI2XZtWYfMfyYvnDmUX4qsmBWx6R5U7L
7VPpdmdW01OgeM6mzSN4CbdDaMxke06oNxMtM4sDYvbtWrXdA+HEe7rpkRbZ5TyG+lIexMyGiSIk
1Cy1HTE/vNmgY0dbTtoT4MwftM7oEkftYxTjt9YevUhpmMH0GkvWxNOWFG3xNQbjq1unNRWQ7ooo
1tvpntpzHozRtrVOmHNoNHX7oDWwbWl15brGTdsS3IP/PnLVCvW1tWQftqsbFT1zn27i1JJbn9ii
ePSG9CBaZb5vq0KYuE2vQccbDuk+Osu5/fCxZkUSmO2hX4I0ahkTQ4cqqliMCzkwGDvPlDnRgOGc
mim7Rxi1eSINMti83n4M8uB5GaYPbVie0dZF2YA9w0utMvKsu8eBp51F3P60e12eNJkflN8sYBGk
89bBY1duCYqHV8Q7iSCVmQpopUUp3x4O4goRcXHW7GuozHDCqgKrezBqB/Mek/TgdGEK1qja7VJM
xjUNnJ3JndK3xfe2G0+i1xJTm+IZfEKT667zDciS6jptxQ9kukne6odC2LfV1aPeV+dhy5zQEGKn
B+1e+sbXpL4bufExodQ8BeVo93u7Flr+MfT6vB8XjDiexXqw9G08NJOW4E+g7QpxHF+uQIbgBXuj
dn+72hIIFn7ipYSxeciACkUufmMNiTt12nevMYHm+myhIbdsXoRXOM/TUvZAwlz0gLMRf9LZ0Obm
SY5Fd9G1Yt1vAWJUOVTvWIIHbv6teofhWcJuWFcai8zy1QgqeQNE/jVqxpHewRQYhRynRftDk4wD
FjivDqU/xbgcVZWmCTqim9e1Ppy6pf9ZFSDJKR8nAM5UgL+tvv7YVmwKeBlAGZwsdLLZD3G0q0cq
Kt8cczaedb0cUnBN720iSzcpcXpEQizmrSmpYo/oGl7OPpL9yLa88Qdab3kqy24DitS9IhRZlUaN
t5lx5o/XZaP7UIrhiJPjjFzUjrQxHWkBV3gpU7arjY7fYp5lQpvpg7/4Nygym7YLemsRzwxRnvJ+
z6by1GSGDcnWGqAfjLZ51b+Pg/UpV1wUGKKq0PEGM+pdqZ0sX14gWJ+IqX+wt4YQEOqZ25/mNv6y
6nHZGykOjllqgMC1TEG3jCIdvwId9+jqNUL7IYhCrOk7APOc1UjqRyu/9KXrTnNhky2S+6znz7Wh
CqCOWhRXsCr7twHrsMPWLdFsSNuYw4GKHRDFKpfqvNljaeEOIXApJoRTvJtUq/YsDeicUApgHegC
o44H4ZMDMDcp2WNZaq/fitz+OWW6Ux8CbzEuY1BPO4JAG/TgdbrLNACLuJyHfNgVOpWcYVV1+SP4
iYslRkEiF9bT1i39rk3Tu8l06doh4VlGeTIrsFPhm+11U0iLM5xLl3oysjSWvkYRG9FsYOWt/2OY
ai+pZtE9rx3OiKwoHwhYQwOkrxc/nwvtODsWOQXM3cHzzHzxOtIHiXZDqIlopwKh07RxI5M/toJb
xX6XViSoaChAyCSyh/y2zau397X2fQbQXn1LI17cTGNTb4qkvMejkpaw93OtiugLWj5yp3/GD9Wi
xeYALObFfZKyFtEwe8GnRngbAFeR2n8ay7JfVd3bW7JZCmNBea1NNEKll9id1JO+xBPVSv9dtp2B
8S7dIq9vSInp1/IQmA1uWPza4oVRROAqUT5eXYee07rJ3/Rt2rbXoLVxv/koy6GT18elkPZHM+US
D5me7szazpIApGvflEEVO/SBRb6ZrjcUhM6+UsFysIOpGg+OvVl71gdZAgfOHOiGjUvQ4nk+EOAk
k3QEI12z+aHx1+UTXsyNVzW94PRU537UgCBIEAAfQbX8yrl/7b1Fnkh17/KwZcCLemTy9o4Ru9z7
LXifpZ8rp/vOpfla8+BSTuYO7uvYq25fqnWPtNuLpbeUOzndPXiW0XuHAnbzN02KDZ5qtSNEqgNV
d/T12E99us+4L+9vz1nZOwtn53k175WBWpWFCkaMPMFUhvlAukJBYUlsL3DppKU/pZU7cOWFG0nP
6W7kke79tBieGqdPFlUbeJGDpC1Ed4QS0VESi/ZMksIjT8gWBcbUJ5pcgLT76jtv//ow6UuCetEn
uqP6Pmb8OGMgnFiay22oOyT1xp0RIE1zmX5nrvPsmtrA6oJfsikfFhN5N4j3rfKDnxLNMg5tpOlg
M/HsjESDk4cPtWTglyvj3gL61SpuQC1bHvWGFORyCU70F2awV+Oj9P1bViHEV0N1sOdARuu87le7
mJM1g9KDy+BtWPSHrCnoopuUevMNuP7MNSNouynsm+WVyj2ZWE7Le7fBnALtwAxxl3WEAynr3xaG
sCq8T5QEp6lDCwmjH0tcSkknbcW1DpyCGHg410Hdo0E7FESV4996kVqP3qTZe2129E/gyvGEbZAs
wdoL6RIhAVEyv4bwk6zQpBxOkAGrjDzVO96Rq4Djw5ZbNDTegRB7Rdyl0n/2fZ7PWQh39KsoB7HX
gCuuY2M9CWGvl6rxrRd90apQrv6tG0S9c2q7+eYuw+O81nO4Bfl+sTT1JBsm1cyp3mRQvo9OsWHe
KicwU/vqoXKPGkMuOOi3U9aD/2ZL/813xyGp9RHF/+p7w7WdtvlPU8ku5mT5KsvZO5V+w4Gsz59N
lbIsqKp4qDOeo1SX28EBD9jJfusQWTGyLhk8F6adMrbTljwWa0K9Pme3LQ1UBCB2afVW/Bq6en0y
CYuJDa8jzeSONqTtUTlyX3HmMWVDQ9P715Tau2q8p3Ym23XudlkwRW52DykgXCkqF6N7LgYVNaNI
Bh3xfJim+bhftQkd3V2SKrU0YJq7DyXZ5h5zMZdF7PDWozfNtbMXy5rFy2Y7y7s7j3hdMnD46Ta7
bVvRRNpoCPJFmqiGcX7awApdm5e5HnPQw5PysjSX9GIsWEHmYM983R2UVTxBX5K9MFxdJa9rjwRR
655JcoCQqc293sJs9R6USj8Ef/rK76ZwbMYPe9EIJ129CBhPP/drqu02o+iwa3ZaNG2Z2A1lk0Ym
NuowV2bSZUu9z6j9PGBcjDhavs9IsDFlm48tfiNjak8gSz+hMuyEAxG3nGcnvsv7egGcDF2vQ6W6
SCzda39D63ueBu6Adi5fRNM+WDCdtY9bJcAiEvZOQ2ILPJqX9RdsOv0Nl+458Prq2RY4Zs2G2SH1
xHGWy0242RDeVy8JFSEJKl8n0sP0j2IbOSUz67jOukmWT0MGqGl+l8J8c7TUeYZ5Z6Cyx+XLM4h1
8Yp+5cJUGb9y/ZHWpMEu2/jVakhCISjsY1GoV20L2qcgyxn0bctPFger67g16Y7H5+gMQRsVZtYR
zgAk4KYIs3V3RaEHKnbByL5GZZ5/6i3jYjA3UEVO+WBtKZ2wDjP2Mj3y4jND7kkEBg15qKY7WzsT
Lhy1NXVsQ/Ccalx26f3pSeiNvDJ48lbcTYWkm2FtJ+x4Giu601yCZjOJ6YSKF/qCP5jMexWcHbet
jwWzTZiTABeV2I1OosOSWM4Z0WoFJ4Xbj8Fvq9BuuLK/T8rpI8dovluDe5Z12d+qFmxg9t5HXsGs
FNaxh4U+CowvRgO9ZFiZz8Pbv0sKf7Cie+mz7Ze3Cp7pcc4wyNnZ0kbWMj3M1D7ss6rvwwUY1Yym
QGGNXnrw7rw7bS4vSHvrFG9l/NVD34hDNpnbIZ2zF9gNLbRHcHiGkF3auSNZJKX2hCH6OGlz/Uno
XYaDv52jTbP4e/Hj9jlMZoc3btTnl1H2aCuy4SLE4L/OTgkpXqksRpdRJJ0gC7HE4cIvPLyvw7Qe
Jn9yT0GVs1MNW3PonZlCtCbFJln8QFm3/moXu8X95ASntVI/9N7EiEnqrcjLLyltYCCv+6qt/qb0
rknGDLW8Vy8ioZJsiDEQvKK6+Z0WVR4qztgE8xr5QVUTdf5oRCvU+JAvXuKXK5QeAlTVFad8wJls
rhmlHQ3C6YqfadQ0ohrci7etc3RHHkx7fvHX6coVKuLZpYVgng7DBN+TO+7ZMvON2BbCHyTHMcDz
tZzTlgm7C64Atd90KnFCZftv22T8gW/EeNi2RzKcb7kx2wezKj4FOOCe/VdLCvRYsGGUfa+O6e6X
RdyoEYB1Eco/BHXOe6qACLV0+aMbQM3HsdJCRv3LYNs3kGoZNV1FNl+HDJzA6NDRnB+OV/IRnp0f
lUtAsuy652qmigjJkIiNST839byvRD6FORPgKV+M5pcQjbkf+U8IKv+cTB7ObPEeWh7VR9GtxOKB
tUufrX0auou52nwTRTs4euU3KfW3LfBuWb2Ga9HiabfNNU4drcedbr4aCGynjgda08UTtPc3Z2QW
Cpzy3FkrYcuW3EI6LM/GOq44RivR88CYBOOsxtXpql+ZzZNTOFqcV1bH3cOISGsD4qPCAmSeg/Vu
qmPN8R0NG+NsM5+nyYbJmX8fjLHNv8MLvD0MW/eWS/GiEB5HstReh1l8tHZ+4Co6IRFlWFvFbe2a
T4bfY0BHesTuAZzYrwjTkXFwjwRrLK2pjoDR4DhGLXFk9zIv/ZvYgHm0QT6VBTbRtuvPpcweLX3B
Mzv3h1SQjJHr0y1NjTMR24/kdDw3pejCfnDe7aEeo17LaxIP6o9Gd0BaxbVU+ZtnQ191xbyz2+24
puK77a9vZanv3QBRFpn1n24vynfddrEpz/ou58I8wBYMQHp1G7q8tcNsLB/WiSwiA5iRX5ycIt2x
f8q1K6McNySRr7di8vjc+dNhQB3KihWjLglVrlrie9w2whULhgaitDp7aPOrm6F/mIj/CrIMMdT6
fe7bw0aSRjjQsrNbqCbhHwFnW6Iy5y5/l7n6zcNtn+1WlDEslEiyVCbV0KYgZP4TQXYvHnduQHhz
uBBOsvPn8WBM5dVdmSg1p09DZ9XYA+EUmL/g81nsd3lf3FgMCzYiZTGx+LfNrvFEKtHuYEyTenSr
z6A0l1BaAtM3R5C9QTGKsXQTy6WEdtN8bqemJGZieEC8N+9Zc8kzxwVJVEYeN+t8ky4eeTE4FyCE
58V3PmWAlk/YdLtz9I1NECsXj/cKvtcW/IdlAERH8hSjsxscWoHiYrH7/puz9j9FHjh7NizFqUiW
pK0yIBlhmakZ540znhaO4ti01opRX79hjgRVTx2WtjS9bo542PT5AcrrMZPAU1Y/1SiksBV5zva2
rEufWGLCWKVX8GTWXnfTE5q+EsMpL0JM0YcynYhbqf38kqs5QJznfvcnY+PVwcfWaZcm/rQ8GY6D
s9dDfeUIOUboFU5VsLzrbfba4nynk7F+cHXk9oVevdqbnXJDNAdRu1TQlqkTwb4Ciy6PlDNdusW/
dKl11lvNinNRCER5889x4AjIJ/GSN/pe2PCAavYZmOR8XGx1ktXADJXDAc/pYIeCbr5Ytfr7aPNW
x1PJxG4WY7RsEqjcFPG8FF6o+RWmEALEQ2SGxAvA864gNJTtHlYNrQkqkCdTtWsiYJAedat52eTi
8LLM/ENmsBBYRUNPrqJ5O/VXnimSEskfoV9x/MTwzE5G7Aheq1sW5HZIioH+PGBCB4owC+20rekv
egi8kDLl+sdaG9ojmmaiOvQgwYl7RolnAYA227ORKmDsYCKzPXCROxHIvg56cM4pH9w3ndZFS08w
V6kDj+GijfhLtWTzptchBUoQYtLQERIypfX3yEaju6bcrYSa0KuwDd7MyOmj6BtyrXtHKTu8umk7
3DZBd/miGW3S9Q0midRFQmEY1WQxZ01LuI40/50znZclJ+d+BBBlL593RUC6FmKstJU/HHeyIwu+
78HKgwDDsGWHUK6qjr257x+2nvryVb+H3ZDaUvrbYVZ+emDkY83XP5s1/TlorXuUjvOmaK0KUWPJ
kCr5X1WdEd/SAzhV7vKlKpQfKndv1apvuKand2QNH0XgksrAABH+55HpugJPSf2rzjojMSZ57VyG
Ed0moQBCPtsb2oo5f1iBAjfzm8gMjaeVP98dx8OSrziIC+tILaOZuJb5m6KOMppNgw07F2dtVpzf
PrIrHaUIcW7yA3c4Q5+H2yvzz5uFkwWv9ZvNDr9DcpjIimZDmELUkQYT+2SuJd6fu8QFXGxIESCn
nsUWoT02Siw75c4soTPaGBEYxzrnl6o8DkerLBKyXWxUesxzPZbOeNJtdIOe82PK04ttL1kEIIvZ
x5dY54yxeyT8auHCbH04ODnXzDh1vswvGjBYbGU9CDeZuagyq6YiDsTpeTcgxiMpIxtQa3TyKpfm
zW2dhYNXCK2M+W6i2vVKDuCtmWwj18X0FBmjYdZ7Zy7qJukHdMqh0d+JJJe1nJQOwnVPg+MZUWZI
VF93BDs3BjbWCnOh2ZFGQB4IGfRtomSPeE/Ae4yudZMdjBUHznFuvF2XM4Bbc6p2QePLIJwLp95Z
HTOQAaIyG6y2HgthPGlbYtbLCfrxY9bcH3U3cbt6rbxnFL2ZcuC2Cl400HORvYE/XAkVEpcNkW08
bYE8cMZXSDTtw9oYOposjTE2t9v7H1PlPW0kjIGlkQI+aSYaXHkccbYRYPXlpMEeKBy4yREEw5Fd
JQrPCT1iFmqFSi1IVwTf9+C64LW32FMqZX5py/weLM3j7LJUuKxJABYb/QQb12tEDpV9pPn8OS+K
NQ7ofa19fWeo4M2zhpeF+9brpi0Gege9DZK14enMGSez4Vudzzo0V2NTTO818WizZtv+Fsm0fUes
koxzc9zK9HGa9Z+rZT73q/HQWakJxEAsXrCNWSSs+dKgLwo8FS+2lUxd34ZOWz2LeuiTakRdyTf+
g1j2opf5sBfp/FRhiI8at8KCUa+CjxSJDKxDpvxz2iNOc0qmM2rkvlu14jSa8Z2imU2lBeG2Ajx1
883Kv9WWzCOwmRNVXImviZhv9gHf/JoOv5eNhZedKddqErpoGBl5awXmFmlFfmg9+3Np8+fWk5Bu
94QaWZ8zwNPBHE4slIdp7b8ZSiXtoJJOkY82jJCu/vMkyzz0xvGxcsnb8vLrCjLAXXNkZdk7XfHN
UwMJfmhJjmL1DqNzz9BZj7mB+8XLsVXm3ota0T0NZnse063ZSeRXbI8KWUZR/hZp9qdz6j+aVLfU
sa/M4x9VIc5Gl91hbOs90wW6Ui+lcTqzmdqVhmjFoyPogURhxLtU1Ie2ubyV9fbE/DWGZk6WYL6d
g1rEtgTl1L2WHoNycX0uDKhvVOmKNDScS8a4Aa/V8/wlTZeFYJokEdZd+sIZBTtdLQVl6Lj2qq6H
mR+RVxdWV8d2qQHzE3kQN5o3iURoo/tnEGb2FmR9tquUBKAzR1JqJr1ejilhPMqh69DcmjezoE1l
rg1kctC9/YQuYtG9Lrbqco4b3HDENObNfnaJFblv74WfY11NvZ9ptsiXtgEgDafcTSOL4DYAJ4Og
kVk5Cb4B/tyysyI3V8exnxF80+lFcg/O6jXyMgAZQXTG3rJpgxGogFuGd59361V5FN57HdEczHQ/
B+EFV9/qPpUNm6OnxWXMiYDkNTogTSPzQh+nJMtt/bnITCe2NvdBITNABZFssD6jTVCL1RHZUki3
RFJe8+QR6qBXyJ8tsl2oz/T/j7tz2W0cy9b0qwg1OecAzSreL0DXAUKyfLfDYTuckTkRaJlBUqRI
iheJVKOBnvRDnPEZ1aBnPexZvkk/SX+UrChRVtoRod2ZgXQBhZSt2Nzcl7XX/te//nWUmBDTnQKa
Wm1k6XWQKSauiHMCNfpErpfzoaUuEcEaGeOcy9L13NfvrVHwYWThxOXLMSCmMVTSmTRc6oHFG/sA
f+31R7P8pwoa+5FUWP5ZE5AWMPEfrEY/ix1EZDLjfJEhyWWkrZmUp26CONwyKi7UWo5PYuxTHy59
2M/0fHnkxM4Y34QEkCIELJLtJz+WRo8TBPfA7dXZcTbTEGFBYjqESmdOi36jJWB9dvFBjxu64JfJ
xSIKTmNZio4IVF2S/ICAD3xoKYVhOxmZ0WlQkmGSchkcVBP7kyRJH1HKfy831mJQq0T5phX1fnLT
GCC8ozBY1tBqFYTQzCj62YJiLIbKDWPpfMBLOCKyUpHqq91NYwfGdD0/8qXkJz8pxjMUZ3yF4rNc
T1tdwRHiVkiesmf18qZKK3VoxZZ0XMTVEJktxPFNEgj8CcIktkGoEz8UCSSyPDS/sVCRo/q2rOfn
S2mBRFFyrJSjmtJVhHyzpUMB6Fl11tiUBmPezyfNbHaWpwDkkxFqg/MJKbDaT9MEomghOfJxWPg3
S62aX0nN5Oc8LD+mrbJTWdhImLWCT0FF8n9mlLfo81FcNqCCEXozqI5E7BRZP86zyBoiwozcfisr
tRzBN6jmswtZqT4tJ0uWGs2kCNqh0WcrcT5Y6Eh1J2j5XUxK6TirkFyGtjq6oywMskdIm0KmqdDj
jW8msXK8iMwRrB69fpIr6aemqOhxRXqfQpiFoliaxd0wDE4YjXyC+tPkU63LXpBr5Z0+T0hkSAqM
MtXzCMnDDmlqfHt0EAdyNr0wJlCbtankUK5oeRMGvnarkgNQ9qPC4LQhfD3I4ewP6jx0+qWfPcA8
p3JV64UU+N2p/VBM84owGdfVyImIos84GWcgGMScmuoIuPMsTgOKzCSzcxNNrrMmxFOp0Gm1FuqH
qNVFCxFZOalK0ibLRQRQAreo5btXCSmTchEgHFjNMxkanaTo6glsTBUVBt7Jv2Dul85xmFkwmm0l
L6z3WkAJWTBM3x+R4Kg0DYmNlg+6alPT9yIOWrRLrqLqSIPx3gyiaJqr79UYabSrxkx5VLKsyZqR
fH0+yGaVHN7XFF9ZDuuI7JNzov2ONVSMpByEiG9qbBqNGHlEOlRwhDvUuJZqobNdpkpmDhWTW9PQ
WMxRdqwasxouKaUdvZ9H0tSbV/g20izDfM9KGr0MDasphpaBc0eiTcSGLBzcDK5Rk4lnUiwteUhq
djl6WHCLjkolrCpvGhcc+siaG6eNoi/zn3Lg1piA4APgKKPvV2X7/34J8RL5xqgBfzbwm5KZImmn
9dRBZhTs70mvNJUozgTPPC0I/47m6XR6iezjPD8nMNSqfqFQ97OfJ/SrNudLGoXr/jhTykkzXqjz
uT2uIZ88BIuRHA51dgLdQvP5dOnjpN7OF0qqH6nLaXSloXLWUNQiTk9qUi2aK7lyYv3Ixl1PTsyF
r82GMIK1ViZ1BmXD5r6EKHIeRzJqFxQnU0dWlR/Pq8CenHJ6kmKeLeXF6DjKzca6oSiD41xES9mu
fsbrC9NBAb8zHYyoKGz3F9SOlD5NijCT+6QNcXcNotKUARsCQDipWKYa3jMx4aMQhv1QhzcWwdjI
RnhnJFyjeBVD6SfLXbnXrZETDknwUJYn8ziRyll/XlThVWZaUnDmVChAgRWH6fQJTCaoTwKwGVhG
E7PCxQ0WVaaBxkbJfHROaD1CKylezPL3BnlT07tCMk2cK+LF9Yd0SmT6vNBh3R8hHarq574+CtUr
ZDIpkTvTCHiMsgnASJRrkjyQGrk2hrWymI9BsZIFLpedyVfB3MKrl+VoAm5NkSn5VjEb41Pp54tm
qM0qGAvkkDstt0+KE8h0k8Wx7Zs5AdEARRU1nynqUdVyR8/lqghy+DBxM+KKV2Upyhb6HHnbvspd
Q32vwGif35rx0tRR0QiZGcLFkF2rzE6tS4vr3NkSNi7lzZoYKSmpzqgLIsGAs4lxxRPpfZjgu19G
qmXSVm41F6mcLNUzQzJT63ppxhwimHXI0Y6SostIcjP0UXleAK5KAWwAKr2OMB/QCIM7PVoCw8iR
mX1Mcj8wCJnFy/RqJmf2xQR+z5PUZBXnpuGnpwQWFpcw9q8mKgFI9OQkWCdzaV5+mGbTIhikdZIR
TzSa8uNSSnXchQhCG1CfBKHfL5akYoBdn8+zKWUNlRG19ZC2jQmDtmFLRCs5FGOQ534dlMRm4UeQ
0G8Z/iScsxaV6SOMEeUxnHCw9LX5io6Jb4Wkq1Ya+kNmzOX8mJuak12pEcpVJNvM4xyqPqNzM8WU
tTBk9llLimVykoTwvAcLuYaqNoHQq53Zhan+JBlkMvTDpUWOR7CoIer4hV2hjmFTTRFcZhrD7Jsg
i3eaUXt5XFWmVN8aZnAfhTXk3FpdSM2ir44WanaemNPFZ5/nRtcJsAlwWxBzb8n1FDHzaUC4iuxM
/b4A75jB1IqMcqhmjbQkOSJEXRAYMxhb9cw2+8mEk6VKFNudRlSVqOdOcWPoEqhOoE6IyoFhgTHV
fvPRmtRsZaeISvV9PaE7AwJd8ZkxWdjm0WSil+NUVeGc53UVq1dzqH6nOgLGxmBpmhYJcMa0PMdt
iIjIFDLGU6796LwK8miBy6ZB4MJ5lgq0XB3ir3qoMr4QSDCdCrwq8hxWrHczhIzfTBV4CkUyIvaR
t6T2ZlRXiMQvZtfkNmMiCa18LMuCrBdNLcwhlbqj2WnYUJ5q4GRU4kP7r5TuET2GnTzRNO2UopbB
ZQnoe5PKpEBRCWyKHDwkhNlxaU2Ve7VxqjmdlUPSVKT4rBgtmrsqSJUbIA0A82wGWjnI5WR6ZCPj
75+lisbWpL4oxXznM2C2E7NKsGwzNKXeQ8xKP0G2xYSALBURqIVeIOApL4PyaLnwsY/co0YZFTca
zSP7RAuOtJw8wTKMFITvRo3kAFFA565CwnngPkl+nMlmepmHiGv3HadJz6aKOf9kzm1o7BRB5RzK
a8DlNE05cFMqJfZrxOp+yc10Mh2Y+tROuY0YxqJPVl5xFTSm/AjPCe8/k1IwDD3w38Ov4Z/pWAmy
XWo5hYyJf0yFo9Fc/jyFdzxwQlLLByOkATnxJ6Gt9/0lmOYQ81IjRJKQPtZvSKuctPl/c3OYoZ08
OZftqQSFhN2AuHchufFyMv+5mNRQee1FfUOqs20f4enHD4QM42a4UArYnrIEXZQ4r69fR5WJDVfk
Wh8dZUVqf5aLrLyeO6SM4QBncKIKDk5NaRDQXCBl8fM8rbN7KFDVVYgM9WOOiJM/IEOBtTRVY5JV
Q78w74rEhPAJAZA0Pr2x3dEy1D/BsOO7iYoHcWNz3wqOECSLiLyMpODWybMUMkJhxfejoLjUy7go
h9zF8daLsr6nJGvwySlmoF2yNdVhmkRBjNiarCYfakmWHw3ESy/jeTV9DE1lBmxnkLYtRQrXqXKZ
gf7E1fSW6AlsO1nKtCOYTXLajzLqBxRVbn4OswxHqpHxSshAVo9B4eIHqKkBeUhG4DMzS6g5U3ku
a0cLpTbuqnhWSKc6oZZrUBjkCBcZJdBlLVjcct+9L2NDxVihQIz3aTST+yYfJV41p1IZUu9DEyRu
OVzOb3H7/RuV0+iDTdwwuphYOeTwOnRI4w4cEnFzMx/MiIzCMGkzda1ZcDML0upSQ8cGyUZrYkGk
klCxCOMKunmgBOPQd0bwRvQi/RjGIRfMJdyeAaG+iATgORm2srLMP0CTsJ94bf+DrrXVTko/lS6N
rJA/5pUVjlMYJ1QM1yvHPp4TFibMByqtH5HfW52FNrA53oAUHgfondTQCWWW9iTWOdJUrc3JjfPG
nMJiWebXE64VaNfDg65PYuANNtQqaWJpV3P0fDUkhHVlqtyo5pJ1ibfHulfqJjEhiE4nA82OCTk0
heOr51KZGJ8J0Evv0eedAOrLc+Dv1b9DK5PgLQkhsyPYFMsL2F3OL1VYKmN5SUraEfBcdhsEFYow
ZqnlgChwjs4iScZmhPUUCxMnGst4BEv0RBtp0G0KC0J/MUGzuJ9yQsM5Mvia3O6nmAI48DHVxjhT
ZaL7i2IOeAjfEd7VjMuMP0Kaehi01Ys51+Ff9KNUMaCiTCbRIwLr5ZGhTIwLeWZided67CBHBTB2
nswkG68Vxta4buYaVcorg6KzU3IGPK4Xo6uUzGMEj2pEwRFdRxV2RpnRakIo0FoCOfZrObLJypEo
tgrV1VBm4KTJhOK36hwpUZJzExSKtPiRqkgMCnEF8oqaUWEdKym56EMH0PszRGXVRN9aMR8WbGRM
mRLPFieU9NGzAReFoL4rVEslhKclOXzSGTkizkKeq0/larDKchksH0BT4gc2sAEZkasIwmRxWQO+
jkjKSpZKxdmJ/2zmdkKSYsyIlArgFv9pj67giktH8sIOB4nj1De5HDZIjsOLJguBviEzEE1T8sqm
Ez9xPpq275+QZa7fqSmB07qqjYfA1HAup3hdcn/Cje6TrtQJiY26DXPJLIMPQVEvr2FYqR8WS9NH
Wa1MWsY62aPhBxOeLNVPDHmmo6Hu4yLlTRB8sCpH0c61cro8rmZ59ikmZvQQOBZpBWH+MU9hKVMk
IHpSljP0oMkqfgThNa+IAeCxhzKcVbLGcpV/bZKqOyOfPj5O0FQAK5PnLJekidk/aOXy9TQlIthH
gby6VaZNfp7lenhNlHOsoPxRDWQfUZ+hP0d14yFV0fUckrTBhMbTiHMkyktVP5WdQMqH69N/EVZw
rUnJZGuFENyPMr2pb5ZVEGQDe5SzwufgLPML3WeVUtcadeGhtcp7c9qj5ioppEI7nrJS8j6KA8DM
qwZAwtkRKdm5UA4maVHfmDMfl0tz2pubWSETfb5QU36j1zUbP4oc1iWJ84o8qFHokcoBvCz5MWrX
Cix7UhwNWW6OUSedqFcmGovRVdnY9eh4qejGhVGVjkmqzJwBikYzGiHtkwNqUTZ1dKrl8cwZoiBi
QMtYVtyM1XIxj06zoOb7aytAUGZkntsoCfhckKIZJRNzPSLfc2XASDOwGgMkah7ag1G5gDFXBfoI
iCQOVR4GRRZCTJrySIq7UUaKTUcIB6m+pEp1+RQOJ3x6+ApSCQltAbIWnS+NiLvEHHqdTEaiOW10
SjJGoPsDe+UQFhgf+eO0XEbolVe6Nr2Bn+ZMBmUFI3FAfqwaHfuGpaPxF5hlfqKYLR9ywUY9oaYa
xqtZsi9gOsfRgzQN0eQH+zUJ5sLuYVXD0/ScnPMUKV5FRSFkXpoW0tc4Uv1mNlrKgwQVZHkQmiEz
2chITl9mTa1MTquYZ/dzKUqCI0lK859YQybAZlob/rCO6wpkapTDQkF7Eu65qjv+XVnk1PxF/9c/
z0L0JfuKWcjkWYcR2RwzVUUBvTDgRfeXy8SQTgIlJBe9DzFQLT8a3EDsIW4RSYTVzIQpZUmt+z6x
5vHDeg5zgPgCoWM/qk7nSYRQ3YxvU5eI7KQxUcq5dgISRExY1gokbUIjrrAqdmkP5ECWIbFUNYlB
cTAy7OOJhqDuQiZ//QP3hZF1YtahTHLCYjodayYgJza/aaj6sGyAXI1FKd/7Sa7P7mrYOaNzbvYs
Pz2vicNAiooeCs1hyYcgL8nR1IpGsIYmC/U9PItRzD0xQJgDcDEuiBBG5PE7VZ04p0WtaL/g5duf
otloOLElOFQh6TUtm1fy/VspY+0tEBv2Q7XmCImv5wudRA+Naw9QRN9ppv6tPyGKTaZZCVup/Kzm
zs+kD2IRDYPD+riU659WaXuiVaq+Tv+XwjzX7tQrBFYYen6RI7d0h5RRKJsPlZc3t15RxeWXUojt
X2/SMCnv0+/70qZ81/6Get7qyfdN5v39L+O0Ssq2Bz6k0m2VX1UnT/qLBNSXllb9fa2F2OW1qiea
1py/GrLG9tcsvGV+SKCM08R//rPkOBQwIkaBCB9ya/ysH7g1RL81CK+/33o0X//Oa2+wHp6zp7//
RWm1AQ8bA0SPDZ2ALWLD65/OGCCH/FeyS9f1e3nQD/Tu2qGvLlFXjls2PzJNbU+8of1VXS0IXO/V
z/pRP9DLq/qhb887oi1pQz9+nnfyxrfHgPLNBuWb0TJeD0E7Rj/WAnjejqj7UZ31e/a/Qakx9LYJ
1rZyivyQK741BO3ysGUbcjTAWfuDBuiPNQIaAp4H7X6TWbao0EaRnPUr7mwEp5VEt5VWPeHL33+s
IVAO3QcSQogWOWPIfOPBr366q0DT/6o7smIRnl+NwQ+3CijGfeAyUFWqruNjkgrbeXeLauwIHTD9
69n/lh3wFcbyiz8xALF6WnkSoVfsczh+6wubM/Tl35/Pz/aQbDX0O19sHYv1s//paPx7x89YnXNb
f/yvGJmtj53vrr2vrb9uDslVp56f9TwaL/vZ6diw9XsYgs0vT0Mvd/Nx0Kz+0Dy/U+vy/f0v72Lf
y7tFGXFP/tmNF57TF0PxaquJn8YdMVFMzKGN9tOyWLhJp9lW/ffgdr0k7LqELN+DG62IMT+Fm4ba
BdTuikObHQTu06aVts1WxfzQNm+9rHqMw3Ev/dwrA6+HcJ6fbppdPQTDcOhDjrxpOs7xmce9t58n
YAUOWN05QNym56v3ELBYEE9K87TYbtZAUOXQ4RnQQO7GvXef83DsJl/GaNNy230DjZqDn+NmXu/B
y5+8TVurlvFYDm35aBI+Uh6vs+LbgheHtjv0m6zcNNN2ti0ocXCjs8otU+xe3DupwsTr2JS2mszB
D4Dok3ebtQRsVbQUQ0qOdrprCdid92z7E5fATKdlGyGmQwfixH3sbkJbwPSdBDvHQFuO9+CevlgI
RFQPb3bw6/8uvd7Tv5zN0zDv7Dqg3sObv/CSpjNpSFIf3upl+LjrFUCPEtCuVyBe3Tlc0P8W0G74
uDMKFHc/eEVcuU+u7xZjN9+01dofRRcwwFduk5Zldzm0wluHLuIrN3YX4aadVXcNAeNLszuNCtjF
Vxyk43F3MbS1Rw4fgwrrG1adQ5pCWKJadpOumVREHHNX6bK1v9S623RzNXmmgGV8HeLid1oVcWSs
Wt0ZiLZ20KGztz6PpX5YFG61aW41Fo6AhXz76z8qIhEdtxDoZvOcvVjxV914brmZPHUMMQGXw5u9
85px4MWx11nMqiygx3d4a8Gzw7npaDvOqixgD955iee7cafdtjjOoavjjqts7vYuvTTpbBS1BS8O
bjydYue6k6gIWHR31ZPbWXGqiJP/Pu3e0tQWyT54CH79z7RH+ZNf/9FjPfdu8l//VzIOs+5YtwKv
hz6IEs1hsTPWbaGgg9t1k+WugQabPrzhj/6LDa4LWNBI1UeUpOwdu0XnJFTbij2HDgYQT7jj06uG
gEEegsOUxI43PVyZDREH7C8v7iCqKWCx/RJOH93HRXcVmwIGYm1DX+5vS4DV6Id57x5nrmNEDU1A
y+8eG68zd5bayja3Es6Wg3gIQP2bG2YfEvklrvcSn+zGKr/9789bYbXQEAFW/oRI7IA7bdeDEGG2
TnLPS2JM1/ZedQTsqSuvhoG43arS1n461GTdufABejftMe+tjqCr1icmnLZpeu2iCHgSBX9L76l3
V7rljnfVMgIOfY8vgB4wJIjepsFV74mEvHZUF1thmNdA9oGbh4+PXte1ALMgEGe/djKt2//jNrAC
Qf/PuIHfxY+7noeAZfoueUpxebcXkADn/11VlDthn7aE9KGrvu/FflhNNw2tVruy+fT9lytkorhz
r8zBqZcvPT+d4zNt2l09RYC3ROfdvIsaiMDS+pTTYKd2uqsJ6O6Rl1DOPNoeBVPAWJ/lDEP3uBAB
QlBmPd3BTVoh+kMX3GDpjYPu2IoAIcjm2B2EtgLAob09dvPU67X16JMnrPC6uXb54tAc3njuJuOO
i2sL2NEn4SNxqbILgToCZu4EQmBSeM3mxdthcF47Fr/yVDzxcrLeu82KGAf8qO7oikCNKLzFRapj
GnC+N0Py/QbztEqwOZ1BUETAOmfjF8ZBEQHrnJVu3O2tImAUzr18Z4GRzXz44J4TnwW/9zou6aok
6qH24dIt5zurQQTGcBmWQbXrmigiqAN3cTp3o90uCxjjyxC7XnrU8vW63AxSDA6fwcuq9qZEq3N/
01ZrfSjouvn4/TvvCmlcxmTT0KrdtmbQoUvjKk3cneuWIWCLENgpu50Vgbdce/BI8hennCICFrlO
84XbtRUijmZq/+54PYoj4FC+SfOy2gHCFRHX71uw6h1/Cm7l4eus3dHwoTprQm3ZkYcu4LuV1czD
pIMZqCJuHXcZoMGmh+2OowTH5uP37+S7ucuFLn/atLRqWBUxxAvvqXt4qKqApXa3CMvletd1uyzA
HH+Mcoa441yqIs6PZwzmIkz8p7R7bRRBN3ho+WasuwEJKJ0xERJqTxMOKM/PuwtaxK3mzst3YXsR
7CEuHl5L8rvagYwMRRUAVGCYiSdeuWPvafemp4AqCzisLqjMNe+MtuNAH3kbrF5z+1/D0n79n635
33c1I62H5B0KKsJqNmRV099+3B8HrZE7TCXBDe93BbO3BvAbWcrb/X/+59u/Gj7Ti1cM686zNn/Z
/PK1Ee+7QWtTtrelCKs9aLIdDEcEpeTEXbogxXmYdfrbJrMcei6ecW3ftLLyFkVEnM+K3PU6gSNF
xODS11mnryLOrfM03wmPCzFH1Elxw7LTWxGxs0sPkLcbjVBExGne4851OisiPPmBBMu802qbm3To
ir1zq6ew9y53d88oWcDV7K7ZgUrVNjfx0C4/+xltn3vDaQgPfSfk0xbLPfQhP3lF2eu7SQeSRXXm
8JZ/9qY7DqMIpPc67bHo/qXo7d58OOYO7/NJe6Hq3VWPT2Ebahh3tqKuok98+DMgkTzuO7MVmWPQ
EnF/e/dY9a6qonMdem5dwBj9t9vh3fD2YXj033vt4gEQ7b1Y/0jRyDphf0W1VRMJOv1t+um+w/r3
ic2T3Wa1/yMX0rEcqkyT6rVxBn4fb2Tfu2+lgnU6M9x2ZN5iKDybh/aIpg40Xn6nqd/wsnhAgll5
Iw8sHRPEfeM7P0Su2Co5ZbNt25Foc+J27ObzK38lWv8u4YQat7e0TTsrH4iiy5vPmwv8N7a7yy3b
Q4v/thaHVBDv8uDWceyDXn99Z3q3hyOwIrkc1PYqxPuCzwj34MChfeaNvuyzhiP04h75bYP8vt0J
XfDJ1Gxbt1VbN9BXoEI2huWwpXGDU+Tv3lBNUzcMHa1TXTVtS7Fk48VTqn/qRxRfubpZM+7OQjRt
qi+otgN8oiqKbWqvOk1f+6A+MC6ZdS+5LJasKZwapOTyfqTmUslpd/S+472uSOPI0hJ2YWfbclQZ
DtIxhkmes6VRcFER8TAXuWvvcdPSyuzsOWZ29sp3vNUXPk3vN/BrW4daozGKGgCjDIn3VRhpPXf7
zqPf5yxWVzSjrzmltsbqxSm03f//f1iAF4fLHXRxM98b+7/Vya/cfZSvKd3e7c7ZIoT/Gvfu3Hju
wszZdHO1LF8cht/e6RMSEz1o6J2N9fI0/PaGT9PkqTVH2x3Gk918/P5hvmaAc9evOj1WXmW4feUE
3sCInHabfZshsL1gh5w+60T4fb8V7RZiaJ2v8gq3Ju/FfvsBFQL2umjG20tn35j/Tqav9fYOtXw/
4Ex89kl85TrdhYq0w/fwOwJHj2446Tb8mqvwlVv4XQ5yseMlHN5dQBY/dp+8Iti01ZpfEdyOq4aK
GV3MTH3NE/zKYaCo2e6kCQCcqI+YdIn8moC+opzwmD5150wEC+UuD3uXoGMdg/7y/rhlHL9ycAEW
umRQERQRjku/d9H+39272+1Vhgb35uP3n5lnkHoTb+dqoBC6+W0v9isHg5a7U7eS9fHag7D5/v6e
u1nXNKwU4w5t9aLJ/Wa5a85IRDl8GNYXa2rpdTUYEGU8vO31BXhP2wIWxgWBJmTCd4wF8nmHd/vS
7cqWrFSaDp1Cwr1u+mKLGAJGGcITGkI7a1mE8w7l6Smcd/F/xRRw1tGw2+zuaRFqJdde1k2lVSwB
0fQbvHbonHvxc1tI+9ELV0URwRy+QeYLUXSQ1c5lpsWaDzafdzBR3AyzsWlq5VgoAlbHfeCGu4EW
VYRvce9OwpcjTUbf5hW+3+zfuyFp7Zt21j6WAEt0T85r6xbumjlVhELWx+Wjt2c4RHA7H0Kv5Eba
GQ8Rpu49AbJ03jsr0QzLen/rUeKJemLV887cfpyCgKKACXh+4EVFeYaANNO/9Tb/Ge57qKWLIIXe
ZYRd42afvQGjFOH7XIVPTzCchm7RDTauSDG/bRrWQN3bHKHnUbsLwgjsM2HUvvznOqVje6bAAoBA
X0Dt3+7drk4VlwnKw/j//o//KCK3cXsneUOuKD04RV5p6m5mrWMPgf9MTYS4zn2I5Jl02QYot9+w
VfrVWq3jQ30ItCIiN9os9+JvR6FLfbGSt/qAhJ7bJXxZKAxbAh56lEZPKQN470ZcI8MuzIRUMXC5
gMm7cKsQYfXNGLUWVJFB3RDN3/zu+63zjSvFoTQm/UkqimrT3tYzBIB7sHb9PS0LsEGXblYGO27N
emjePLj+OGDpS3btoeDS9iu0KwCG3vavhs/A5WEUu3d59eh2Zm/z4fsXHQHbEKx3lYvZd/NHpE02
ja78g82HQ57gV2HcBcBFOGBtb0HsOzZSBCu11c6DzAhS3WlaBG1p4DYwdPadmCLcmcHO6hAhFHaU
TtEF6UbzRTgPm3b3K2OKuL0hlLCrvyCCQEQ85wn5gqpLHXgZJ/92x+AUemO42W5rqy/gXDxnHe/M
nyKCHHfl5q1izGxH30yEdipIQVm0slAdr49aBJvB+X5bdEOSapm2McSOF6KKIMitlS4uQkr5razp
tTcPuxZEhKu/fsplNe4iKaoQy0c2T/jkPq26f58+QqvYDPnqLFAFzEB7V1yPz4B1mRb7jKEqIk1/
PVAPITnUCJC0yQCtFvLaKryAGkSoS1JxpwyLoPcQ5n6418jD/NuM5/cv4Y93rz5BQMi6T2rijrQp
lccO7/mAcDXo4qah1ZIS4frfuV2vSLUEOOMAR2VvWAFp7CpPqiIECdarExemDH79R+xNm+1Roery
5uP3r5PVC1y5PKFLNUYWSgSGuX6B9SnQ+9djkh7G3r9tet1OrQal5s0Lyz4f+RXP+S1O51t/f77a
rldeS5w71O3/AWPKLFkEHrqng4h8TyIwnykbuwdPMsk3Q6LIMU2yt2wbpuOb18k/bt7XpMY/4bzn
fovbdAOnIkC4PkGbHREDEdmF/dylfGrHYIg4YggldEAtEXjZII3TXSl1ETDxcMxdoss4E6G4dszF
Zxy0Ovg7ouoisvWP3Thqox773DZLAMB2UkHY6CAQ4GubVXLAYQjaCtLfWRrKq2zWrwzPt0E34JPO
8a3YAvzkGy+vNu/dnlfK20b1bcT7Y17tdlYVsUMeyJteourXmTh4tZsX+K2J++OOgX0s9D/hobAm
9ZOF5E7TzuSI8DD7KDPtwoUiHNfW3KZ7L1AimCSDtL11/uuFB0c58f9tnyETcRtcEVbaBDBc5NYQ
73uOCB2ZQZpufLIO2CBCTOY4nISbLdzaIBEshWO0Mtp0zY1Q50q/IBznL+lTr2pefqV5fj4LEYNp
XtCzRDCan9tfMYjayW5Pxi8pUC07bkcWTsDBAADZiVi/TJ/5DujRQxfleYWu3uFqfAQIEG9+11lZ
pEltFsVv2fW3T6ILwmiPXK03La2OOBE65IMgh4cAdv/8Ot0HCOj5tbfoDdx4jyiGCKWQ63AHUBWh
E/LgJmQhdN0JERjJtQvBoTPAIvZsO8C/eHCvuqKViHZsHvX9y+4mLMdgW3sPF5K3BDzAzQimta/w
sg6VIiZIHO+W0RCwqDmkCoK3+8ljIrJV1nDRqRcTlPkvvXcFoGxB2Y410tzuWMJiECAGVRJ0/BRy
6g6flPs0wjftrFRVhCtxD6Wx21sRdNT7CqGqnc4KWJk/Mb3hGnk/phR995JFit/hw/zCyVRFUC4G
LTewjdpsNu2mo+2RYQAyWhZJfAbKQTIkDxHScc/iEncrIfHeFQpnee99BdUJf3GvG2e19BKZrH4b
FIy01rcLzv2BF589ibGHXny236a1za+TH7a/PdzmRbyF3r719y10d19W7u/7lmsXaLBdwXbTgddU
lE68lOhRx6iI4O7eVsUOkVkVwfS6//X/UO2k8ba3JDnXm4+/dU7vWwG/D+q/L316My2ruXpevq/g
+i8y/Lbf5sdY/fvytv98b7kve/sHe8vtpbHH1D3byXHM9evf/x8AAAD//w==</cx:binary>
              </cx:geoCache>
            </cx:geography>
          </cx:layoutPr>
        </cx:series>
        <cx:series layoutId="regionMap" hidden="1" uniqueId="{6D036EAE-9F65-49E9-9D87-E279F2A48EAE}" formatIdx="1">
          <cx:tx>
            <cx:txData>
              <cx:f>_xlchart.v5.4</cx:f>
              <cx:v/>
            </cx:txData>
          </cx:tx>
          <cx:dataId val="1"/>
          <cx:layoutPr>
            <cx:geography cultureLanguage="es-ES" cultureRegion="ES" attribution="Con tecnología de Bing">
              <cx:geoCache provider="{E9337A44-BEBE-4D9F-B70C-5C5E7DAFC167}">
                <cx:binary>7HzZct04tuWvOPzcdGIGWFFZEQWeI0rybMvjC0O2ZXCeABAk/+Z+Q3/C/bHesmyXxfJQyZsd1RFd
fsnIQxHc3Btrjwv86/v5L+/rq8vxztzUrf3L+/n3u7lz/V9++82+z6+aS3uvKd6Pne0+unvvu+a3
7uPH4v3Vbx/Gy1C05jeCMPvtfX45uqv57t/+CquZq+5B9/7SFV371F+Ny7Mr62tnf3Ltu5fuvO98
665vN7DS73f/7q0bL+vi8u6dq9YVbrlY+qvf7976q7t3ftuu9U/PvVODaM5/gHsjwu9JohBTFMc3
/+7eqbvWfL6OKbvHYoQlpQxd/8Nfnv3osoH7/yWRPgl0+eHDeGXtnc//vXXrrTe4daWwXXKjhKS7
lvfvLz694G+3lfy3v25+gFfe/PKNHbb6+dWlrRle3P+ig/+5/jm9FzOqKKGfta9uqT8i9zhHXDDE
P2kfIfLl2Tf6f3ZVtN2dF23xofty4XtCfd8Ct27e2ODWta0VUv3/gBWe//1nb/zHYEDjexxRLhmV
N3qmt80Qx/cQVlTQmN3YiX159o0ZjtZdfujsjSHsl2v/uiW292+Msb28tceL5/9+eySX7eWH//6v
n737H7OJgL0vaazEl70PW/8bzxTF4p5ACiPFyY3NNtD4FwT6Piy+3rixwtfft+pPYCeC1914nH/6
4f+qU9pukT8rQPwHGe5/Gi9uudI/yy7/CRzfybC+a6lt+E6vxuayXf48R8XxPRTjWEmBboKDvOWo
MLpHFVJIKnXjp7YpVA0pZvvzpO77jurvX+/ceKp/XNi6qsPx3++qzi/7y/bPUz+FOMAZ5lySzznU
bfVTeS+WggvCvzzzJmaDGP/9v38qx/e1/uW+jc6//LzV+PmTf7/GP0Wuyy+v/7205D+heRO9f1UU
3JR0/5LD0ePlWtR/nvaja4/y6d91NfBtSgRB4SYXAlf06d8mJQJJ7M8l+f6W/3LfZst/+Xm75fWz
f/+WP2s//Nyl/rEdT8g9ygmLMb1doMn4HlQFEpLQG4Vv6+NfivF9hX++baPvz79u1X326N+v7i9b
4c9Kb/6zx293OD65o20m8yXk/FlK/08k/afO3Vbl/8is/iyl//+XPf440n7tVB4u3eXxU4vzmzj8
86tfQvHm1p91Sm9MePbh97v42m9/bZxeL/H5vptUMfULdDe+RPCvN1xdWgctVC7uMYUxloQpTjnm
4u6dcPXpksCQ+xOJJaaEC0V5fPdO240u//2uuscZh4yVU2jqxSQWcMl2/voSvgc3EOhEYaI4hz9S
X9vKT7p6MV37VRWf//9O65snXdE6+/tdriBE9Td/dy0qFxhRgiW0rxSOocXF4F3795fPoHcNf47/
F2dEiaqd8iSfpwbrIqayTWzVsT4ZZ5HFujXl+nZaMXux9jmudaviskj4OuROh9lNz0Mxz4NecEXf
2lwVTxAZM6uHvI0ulmqlH8Lax+RgTXs+oKx/FmpTVtpFc5h0Fw3zfdrjFmlDJ/OsyxiRSdSu1VPv
HX+AWSaHQzyP/OVcFWOm+7XtglZ1H3gi2cJqXVfYgsCrQc+DQXGvSVaa1xZ596jIi4IebMiwO0HO
wBvJrLKvMZJZOLCWNsORzEhejsybp0OfTZPOPa2ujM3XXI+doSu8YTX6Yxkc19Fo7eWI8rlOlrEx
k+bCKpZGbSvvDyTj5tCQyJlDXzfC6ZHBw46YdAofRMDmjbPGP5ycqSudqXhhejLN8jTHbcFSkQd7
3iAV+UPTTNHjcS1YfWKlK40mQ9xOupIer7rxMZ8OLa3n7NouDT/rV0ROjRGyfxRMzlZt+CzfYO4y
kzBp+uiQ2SrOz6LQ8kZ7OZUcdB9ao00xFTyxw2jz1MU8Pu2FrPgZDfx51U3Zs6hkxqfBUq90Xzv8
LGpyUx8GqeRDBvKZQ3CS+8RQub4wYyaZFihXZ0g0WaRLOahS51G2LDpiOSkT0GHf6rqJ4ndinGme
9IK7d3jms9O0wv10SlDDn3NXLIVWUT1dhKqWk8bMLie98UOm57xUCfH8vGir9RhCkS2683H/cGoC
54faBdjHcyTxRxXRqNHZIudW+wFbC9qus0qjEEelXmvChsSVo1gOcppon3RLhB6Xni0fqO26q2kV
6OPcreixGJd1SLOW0F47lE1N0oc6H45VVcezJixyYLJhKd7lIrigR7Iuq66Vnd5Oc9a/lW2Xm2Tx
3Ay6Xdh6WgvRML3y8HBFc1QckW3HKAmqVE6TdRzflkEpoUWwCenIVJxgVjl2HKDBcM6dq+ODXDK5
6tXkhB2boRlbLUjXj++WKKsfZWtc++OaS3vmCyNBkVPdsOPCCeepJFO9aiQ8WQ/E8vu4pE12NH3f
XzDUUJW0Re5yXRIxtMlcTC1KFlM1a9qN5fR0jJemPJMMxUsi2priREWrete3KxbJyApMdDzhTjya
I+K9Lso1PMZ46JxGxtcfHFZ2vD/GMn/Qi5rOmqF5RikW/VIcHV0RS/oVbKGXqes/oqbNrypSZ68h
4V0vow5Mn5BIiDdt7RHYDrH+TZ1HfaQ7U07RAYUFRRqVvCn1sMZFkyxZPl8oMvEyCRWZHk19nhfa
rNi/5XNJL0PFluiQl3npdBPa6nG7rtGl9JzTw4xV/EFaE0m9dpm9KNZGujMK7i8/5tYNz9uhwU9h
j1EL2u97nqyuq8pjZstpSNQSR30yU1G8VBkq2sQ1sHH1OCBiTrzMG3NsO9L7+471MT73qA/zo4kV
s9QuSFUk2Tx5dy66GNTBhnGok4bjPE88ieomiep1FBfdkFc0164foEd+YGUJTq4pfTUfqiIK9wNC
XfWI97aQxzG3qDhMrpLLwzLkhj3GjUHvolISpLM6z1Ra16sgyVogXB64cPP8eOCqK08H2qPqQcfH
rj0soudPfB0t7mm3WrQmzLZFdsgWweQzhqOcnI/50qHzaCjm7Hz0DReZXguBPdFsGhYxa9m0RaTj
ERf2aBePXsg1iPGwrEsUJS2TASU5aH3VeU5b/4gos4wvJUeuvqrqas51zIQKJwLs2idqUGpJK+N7
8BJLzV6pvFFPLOxFq2MC9x+ameB3hnfRuwZwX+oxA1vpihYBHbBq3EUA3ayHmg1tfFIOVs4nESvE
fLBLnj/iqArnts3W10XZZD4Ra1w+XDH0+9JMTVOny0VFQxJC1783zqzvua3Gx91QlW/7YZb381zg
VxkA+j3uQ74mwcUz1eB05HgI1So/yBD8C8pNhzTArXEJbTNfaj9leal7VKrxMNpMWU0qpl7RaY67
+2KMpE3c2rj5OLjRHoka1gaiBLgcH9ac6kx04G1iwuh6KJe1w8kUo3mFeCnKB4Us/HMiWracBtvz
l10IdUjK2S8vSF/D3puq2hhtB8MmTUNoc104SshJ1YzNeuiQAgUO42qGc1yYudJizar8BE+kaHSV
zzIkPhv8SyRmRpNIMpZpjn1R6npVuNc+0PJFIYNVySLjYdCOxshBuCjhqWWcVQ/WuIH3AX8sjhE3
K2yzoiNviWd9oTtwKBOE/6qeTsom5m+F4c1HaeKsTbpa9ONJ5Gn5pu26+SUnJfe6z5B451TvLmDM
SiCCsrludE1sDFF8dva97KL4bHKx/aCKpXoSD74Dh8Em0h5GbuPm2Oe8frq0RdnNKUTbuEX326bP
XvoyG5bEGjd4vboo/lh1zfJxQib+iFmPwDs17FFBV9HpphrtY95GzWmfLd1D28zudauGOj9Q7LqL
wvKh0utSokF7hslZUeBenqpoojxpMzU+qB01hR6LlrqjRC3xB7zW7jTLJPVHvJKGJrlaola7nKIP
Iszrcpj7nHWnC5fZeKClqc/QPMWVpiUhF4p6dtF2pYlPyFJ2pQ6ozFASmR5yrrlUF85mrUiKuBqp
ln0bdQkNDXqNWjG9jlHr6NGIsSp0ayktNKZ8fYR5jP3Bem/PClEopou+Lh95ZurpUdOUAR942ZgX
EFFQdVbGFX4p5UBCQmebneRW2FrPEXLssOSKmCOVfqEnZG7r6Ni2o3jhaItsukLm9HqUeT0fKM2r
i7VE/ZNShMIkE4qQ1bOp6gfg1PNLF7PpQ+Mr8wGy2eVd7cvurVqrFbyQuzYdLVYCUkowdQKYl6PG
fW8B5iJzTwqZ5S/sXKssMR7SMR3kglCSRVV1EUqfVYc4xuLN4sv1PhAm+HDCaYjj8146LPQYMofP
bJH1HcQkg18OzdQ9MfHSNaddX88fMMG5PVCIHfdx5kN+GFmLp2Q0Pu90ng3yzPlyItrhEp+HdS3r
A7WlOF9b06yJLyidtM2tNAns4QqCJpkQ1d70WaroBL5xJZAerIhzc2L62bXadDN+DTlCk2vfQZJ4
UENsX+VORFNiMz9VujdjJbV1cTNrWhRReRpntiiTiGVEHtpxjZ8t7boYzZQMF6wc8lcdjfs+iZo2
G3XXkvxVGy3hSsmyNoe2gtRJt5j7OKm6qLhfsSZ/6gcbDdqEIC+avsSdhhhvHhWjGnONUb+USdzO
M9FRPcPdqs/jR6vEBT2WALOW+ug1bSNJT8uIrjjpfGjPo1ANeTLxhZ9Vg2AvyqnswcGOCyzQcZs9
nigBGUKbxaOeFmyIDjTQKol9joz+tn92q8J63/XLWJj8M3fn6//+7eEXQtCnqe8/fr9m//zj/x5P
V6Pz49Wdh5e9vXPi2w+fOEHbe64L4q83/WNKfF2Gfh0ib8ra2+3nP3LxXyyIMTAgflwQ32prfqqH
r//+ph6O5T0GxTCFJIoJIT8VtjflsFD3cMxhUoZ4jBRBFArRz9Uw5UDAwLFAkjMgWfDrS5+rYXEP
utnwo5JEMizimPyRahiIGt/UwhHBTDJ5XXPfroFtNmddVcTiNMeHmD+20/k37/+dKvv760I9f3vd
mBQTuLVZHh3P61yv67K8yomYb3q2N02+P7D8dWn/TeleyqhawtzKYz4O4/gsiBWZCzOv3cefiw8t
iu+ohcQwuvx2fYjDlfJVJo4x4XZ92uMmRjqnJccaQcEASR0dXHby84f9SFfXQnzzMlYgUQbTiuNs
gRKlFaIGfMoi1Nufr38t9D/6HV9sTGIY+H27PuQaqC/jRRw97tlDjANrnkPUQ+LBolw7p5B0ilE3
y9DfDDD+sHWuX/SbF+oV6id5/cCpjuV83uUeUkhmfV7cjGF/+IDrXfS9NwKQffsAVawBOU/5MVRW
hnOx0IwkfWVJ/oBXeUkeYl/5Khns0C5So5rh4QS1+TSe/lyj+Boe3xMABkrfCtDLxlbcLvzojbku
e4hKJcUf+4oOodKDCRN0HBYZPeiCwdXRk65TrY6MIs2Dn4vwo02zaV7VZmmmmgdQgSI8oWP3UfJQ
/OL9frT4xit0gNSgFsePy2Lla9Qtnc4mXz7eJbra+IZalYWwdORHqEaKKwQE0wdtVFQ+2bf8xjd0
UeD9kHN+rJ2cXuIwMD1nq9znedTGM4x1KPueDPzoumhdj9DJmMaD6LtO7hR/4w3IbLBa6hK8Qcd8
mSwCygk9DAClwz79bNwBKSFb7mwfpW23SPHEFjZ3Lxvnoo/71t+g3yrkUZi5SqH+ao6LYdEINV5l
x18o6FrO72BPbcAfdxWrPVmytIvU2pyEERpoxzosuDgMRc7inY/ZQJyyLlOhj2TqnCfutBVdi45r
i+v52BcuzPugpjY4HrppyOjcqLQn1XoBiWP+uJUivvi5LX6kqw2QQzUrHCDtSEk0F8fajpI+MGzp
hlcVV9X8C1X9wF3IDaBzZfpKyV6lY82Ws6iB5mFs8FjfJJg/9PY/Wn4L6KxYEChHpB6qphmqipm9
EWvX/yKY/Gj5DaL9JDupkBDpVIMFXG2aI/OR7HdKv8EzFCztUi+lSpmdKrDBouZIW7QU684HbPBc
xREf4hm0H+NmaM96zNtwHEtoLz35+Sb6kYKuf/8mnEuyUIujWaSxzYuXUln7ZC7MsPxC/mtFfAfP
coPnJp4CL72RaVPbIXsmmwaaKBQ6mejcRXksn8Lkh4qzfe9CNu+yjNB0QVymPWWuOHUrnWOdV01A
+/AsN3iei2UQjowyrazp2ZltyKQ0tNfHX8Xm613/PXVtIL2Y0qAmwH4asgWKvRKGEPJJE62TODcu
a6rjbMjSvq4bRd/61oT2F5r7Uc5zPZj7dhvUs8lktwbwuzVMoc7zyGYSMnsYsRRH5ULJnG5duU5J
kYu+Oanm1ciDYIF2zyfkhN+nYLHxBksmIqmqKEsbCTMj6GfKVMma/mIz4ms7fUe9YuMN+OTmYoDB
U0rROnbHFWeTO/JsXevTHgaEy2Njm+5jH7HQnLJVtfzRTClpHxLgOZavVQXThl+I8gPYiY3jUG3J
+y7AiKyXmaXXLdirfp7DsM9pi43bqEcq8DKXMh2jPqTGYZgoGqrMh11AExun4fEoVFkalkIPRr3h
EEofWRQ1+3y22PiMgZq2jCIZp7yGSibx0NFetS/Gxf5il/0AZWLjJ2wxwOBoHlXqlpCRM8XGEb2b
ewyIy0mOOt0Wvofe8yp6875vVkt2mmXjP2hoa9hEo0iFyhpo4g7EQkvYs2hnuBAb/7GytRq8GOXR
DxwfxTKZAzRqo8Mus18P9r91EjA1R205zGtqvXHp2spSi7Evf+GDfgAJvsE+TPTzaIbQkJbQc08I
tAhhBtORfZuKb6APVQ9MrItuTQnUjRrl+FVr2K+y1h+JvkEzDPta6L+bNTVycQ/90iLIBYYcl/v2
Dd/AOS+96ym0HVPoc8ZnZJqrQ0ZhRr/PrBs0037ivatgdZcRlgQqrbYNLnbKvkGzasmqJglmjRzJ
k4r6SYsKhur7ZN9AuUTRiEJm13TABTAL4hb65ZytJz9f/Vq/34kXfIPXNuP5uuIopCHiV1B2VtMJ
c1XfpjDPFDvfYANZOsmpLasspBSA+yx2XXnErKv2leNsA1nXQioUVhHSjnFxpmLuYXbW7nQ3bANZ
7Jo6U2vpU2Nrdr+oG/mwn+udom8QC4E6qypMXTp0ZYaTkRObyHyu8n3ejG1AyzNjq2iFNk/fFvN5
5Yx74LOs3gcqtoEs9EejCfvSnYzeBPucBqTqx3xUIt+3b9gGtRUupsFMZIaU0K9J1fM3S7y0v9j4
P3BobANaXkYwmVXZdIRhHtbUwqR7iGO/U/QNaGlfMmAzqQk0H70ZCeR3bTxnO826wWzVr2MUWfFZ
dEYGovkk9oq+RStXmVc5no5xgKYxuV7d7lYM3aC1QlOf1RZWn8sYaBGq8loIUu5T+zWr+9vwnTOg
PiCCYHVGroZrJpYBLs0+N083aK3gmLkqDCwer75JawkzqbwS877cgG6wOjsqs3qppiMQwIKeYSwP
Q83M7ZR9g9Um70nbUeSP7bS2OuTFFYw/8U6tb3Bq19H1XR78salyoJIx/iaaLNm5+AanKOMjXfII
pucDag92Li6tX+3Oxcnt/TLYeC4hEwaaoIhzLcqi1n4kcufqG5xKWkamiGIQPfb4oYXxyJNMmnrf
iIpucDp7RoB2E/t0xfCRA722SvBD5CJl9+0ZsoEqGea48b2Z0oU17agj2vO0D8S9/3nm8QMHTDZY
xUVGxm5uILJmtj6PS4sPtiqX477VN2D1wBeiZuEeCJL0LS7JU8vo031Lb5Fql7JZlsilRR49Avf4
ZiFyZ6/w+nDbtw4sLopG4la6FNhe6uBzftFVWbfToBuctpWNxlh5n0aFK5K6lA8kGdC+zU42OIWx
cOjtrIDyASSJYsGvCG/giwtfh9FPbrLRbynPP9opG5SqIpgI4vWSwrLW6ZXYXOjFUrPP9ZINTifD
fV6x0aVwEBG9Zg78gLbFivdlGmQDVD/UBNVZ59OmG4GHNct3edFn+9SONyDNVDHIqRh9ypdxSZoG
qFa2+tXk9QeKxxuIxq1gRR81DmikLn6orMEP6yjrX+0yK95AlDjiRjcWsB3zLNe0Ca+BQbnPpHiD
0ZV1cZnllU9HDkxMrOY39aCe7JN7g1EW2BwKCmtHpb1gfnnImX24b+kNQruQZQYIY+6IMmBVRmX2
oACW+D6XeE3t+Na3YOBIyTUi0REOPD9uFvlGjUu9z7XgDUSjHPL0sQOd1Hn7tDPdCbCVdoq9QSfr
wwJEMxwdu3U6HQO5z/i+CPqpU/zNYKBfuBNdD7WdaMwDBSTBdsz2jVnRBpZF7ebcexC6b16sk09K
+XLXDkEbSNZxOfZrBUZkefVunOOnahX7/BTa4NEPUzUvQbh0sSW+WBdH0tJTe9gn+AaRwI+d27KI
XWojoBKQtgKOWvx639obRFY18DAlRtGRF5DdAv/0ksV0Z2BDG0zCxh6GGkFIzoFqqLllERAI5bQP
OGgDSjhuIB3jU3QcxPOxOyjoYu/TyQaRuckHNuSLS70CMkegttd4EBf7Ft9gEmiUZlnazB5x3p+G
Gmb7Ay3dzp2yiZej96iKalhc1fwJ9f37gi3jLq3At7Fu+0CgqC1oULE9jg19wmHt2U97195AE4cC
Prc1Y2gbE4oeeGXK84HNYpdW4MTXbclzy6Ya8lnYKHwVekXli1rkuxIs4OvdXnuOPQtVDMif6eLK
BDEgoh8IZEDFLtcCbMHbD+hDwzKY1bgUjnJdRmF6BcOHF3u2Io438JwoRaMAdunRe8MPgwdq8/XZ
vV15BI438BzzSUI/egbB5/mJhxMS8zTsQygGAuSteFw2EjGZU5uqij6sgXB4VFKSnRrfINSbETiX
fnIp6uunLKqTcsx3JSk43uKTR+1iaGNTQjhJQoPHBLPy4y5zbslVC0wULBzvsMBmEG+Mnc8LyZ/v
W3qDz3l0WaVINKYLroOuOzmctE25j4aBt8Sqjoc2noArlMIIaT20a/dIUvsrjsH1Zv7nLj1WG4D6
ntgqx2FMO+Da1Nr6MbofTWh5tk8zG3iGiIJXZB4sOi0fLGRws1Xv9i29gaeDwJP3orNpJcyzue/P
UNPs24dbItWUqUqUNRvTdRry4xQMOUR1+36f3BtwFivL7DhXNo3zPoHzZo8a9au081qr3zPmBpoh
gn7w1MsxzZsJzrmMUpQPB9HPOpTEL8k++Tcg5VU7txWc/krrgr6tc/Yq6quLXUtv6VIzMB5rAWdT
AP+TPZ3siDWe2L5RHZxvvu0VDcl5MVICgjP8Ck7UtppF/ct9km9j6Dz0FRwDtiknBQvHlXo4zNuq
Oq8O+x6wwSnLjVFe1bAl5+hp0ZCLYthXi2O5wWgNB1WgYIalsyV+6lDxOKNi1xgKyw1Ga7VkzTAt
Y0qzhqSRIu4pNqHYxfSFEwS3DUrkhDicVwbB0broZRxSynay0+Cs/u3FmzmL3GzzMW2nHmk0yZMh
mH3dYTi8f3txB6fLPYtB5eAe708LuV/zeSeGNvCMg4FDTYMZU5mZVst1uR+Pxb65GcT523LHsEvQ
TKoxxd30hOLhwYjcPrm37KWxgOmECNGQWqFeFXh8WlfDriIOb5lL2cyayvTlmArQjI6BhK6HpVH7
/OGWjeRoOURlFw8wt8mHZCTwmYIo3peCbqlICEGd1XI0pKagcIg5QKPi6FEkdipmA8+yjIGVVi6A
GzjHnSgvxLO6QOtOi27gCV8VEBlw7QY4nzeSBFv2CCLpvuk53tKQfNSqjs8dbJcuZqgCX7tUNtcq
nqpdPRwsNhgFLjCKzdyC7k0eZNJC8yzNMjbsmyPgLd1oqbxXY5P1qYpsNSRT6JuPPpZhZ9G4JRzh
hiAGXzboUziAbQ+NEaUGDfGTXfFoSziScp4VmlCf+hoOiSMBJHYK1a/et/omnLoaGHiWtn1q4XsV
TsNp1uqyWmb4QsW+9TfRdC5GMYYZdNPlZQeHmZsXc433xbwt36gmXWgi6UHvrepPF4vsSai7/HSf
5BvITnSiS1+HPi0zvr5CXWZOmVR9tVMxG8xS8JOcLGDWuM0GeyK9okzzrBPDzgeQTQQp4TMybT+B
5qkNZ+OoXuRDva83j7eUI1k1BDjGY59K5p4Xxj4NlXu+T++bsGqyJdC6NkMq2/gtfG8G65yxX3Fr
r433nbx9SzQaoGUOn3lp+pSOpXorYahw6qtm2rdltkQjhyI4Nkt5lwJSYy2A+qKjJZLHXYphG6iO
SwQz+hpW59Pi4Vh/f161v2IxyWvtfk8xG5zCNyOAXqdIl06iMpmGaXEJzkYWc5WYJjbVadMv4blv
bH1GLY1E6vJ84BdwxE0OT1jM7fg8lo04rWAu2Z2WVcuEljV8NOiRmQeFgl7hyPL4Igwk8glahra6
7PIcvt8gILEkB8yh136UvZ/9ocbQJUsETKnnMz9EqkyJnHN2lnVlWBKMoJvwOgJm73KCaWnlgcoZ
1gx14dYTM8S5hdN2ZPUnDSHzerBTQ9u3s4RPITxxTETlO4v5MKRqJfGUjjO876F3Kz+WaOLwERZJ
cJXARyKMPzW4M/EDoVo4F4aGlTwnKg56ImI86ws7rinqYrWchKae2GEameHHSQYGLew6n1hi6r6B
A+hTDJ9sUWNBpW66YsT34Sh0GZ/BJ1wcS/8PZ+e2JCfOdO0rIkJIIOAUqKqu3rrt9vaEGHtsNpJA
gIRAV/+tmv9khn/mdQSnDgdNCW0yUyvX4zHaroiZWK7wP1HPU7+QqIzIsvi8q6bKf5BhNyTHopC9
2kutkeXCsuHC42ZA1SfIac2yY/vNXunFompDICn1peHqZxWJD1XSHnzv3V654CZmlRTvHdvqAu+I
+yoOjxUHo90uGS9QpoSoIF3QP7zmVQCPhkyiMf7Ykt1FNhOpGRe4tLvUFP4nqxh/8W46FvRFu32y
Q3vr0idkgEOa1c/oBmvvBmbUsa1sr/FqeEtsT/l8gS1B9BghfoXy35qvh8Zlr/G6+XfBJmEZLiKt
7acJHioo5vcwYTr2+N1OOfatQZtINlwyFJVzWJE8Nr4+1mkW7kVeBEs4jlI9XLZBVwqeLK67rCNp
D2Y5bFckgCNZ6AOGGclrFa8nOvfW50kQi7E8Njq7wMao0VVBY4YLLqp+OR3dx8F8rKMjZLuVqq2b
lnFLhktDMujIDDx9ZMGyjv469u675brEo2eLpfoix8yneTKMDHfsKaXHtBjhzezg7xfsTvcyJGuN
AAFoGTi2ue7Utu3BAGGv99KJqzoPRyRUI8wEBwx4d+nAkcuhwdmLvRxBq3QMKAm6aqW852yJTc7H
iR/T98MB8Z9jM3d9DSHTgG24t8l90zPyDTntdqwUTHeLNlkVnJRmxKsoZa3XKqrsJSEmOTbp6S6+
oUzarL2dTl2r6mJ2Y51bo9SxDWcv+QqncLUr8uRLsPXsJyy9/E+vLCyljn3Y3YqN4aYFTx2hLzFP
luAqsj4sSOVc/Ju7w//oqwv3wi/0tlYVl2l/8TJk05sW7TIUVdJTXbp5CN7QcPYcBJnsYHU2iqyo
MySj5yaI4+Hg198tbDQFc2I7xJ9uG5sUpjZdDT+IptfyfGwMdwubE+aRs9x2JpgDVQ+qrdF3to2b
IQc/0u489sROaK+l/YWxsBX56joX5Z2IloMB1l4mxmcPu0GKP7BZCtmyt5+h3v9xaHT2KjFp1GYy
6/uLnvq5WGv2y5v46IvvVnY9elhAikRdENueJRX3lM7HSgB7jZgKAlI7OIhcTLTMhQgiXDU4//7Y
oOxOYtPIqQ7d0l8qO6Un29A6V3F78KgMd4vaJQCL9fiil3Za4ZDXOfZjCnDcHHv33UE8d1E/wNRK
XRBrPSeLf5Bj/Rsvl9sL/kuquNeJ1SvuGTksCS/zSpv7UE4p3EwHd+wQ+6sp9m+CLifgXrYIpi5M
pANM6dJ0vG8S2zfHluleMBZl68B4T9QlifuuGLP0TkThduwc2EvGJt3XdZW1/SWLGvc4Tyoq4CK7
vP7vb3qbd/8y8HvdWObEtrgQ57v00YiQn8x1dpIkHIYTR1bXH4ux9hqydONVylk9XIhlRudNbLrb
0iLZcOwsJruzWAXtPC4wCYWwk36whryvw+rYtCe7JQsnC5OSCe+O6lpcthNK+d6G/cHPu1uyPSZj
IKAKPIXJVL1ftkB/6Jv4WDcTnKH/GV7Jtg8tobO87cHpq1Ysvpg2Tg8O+u6A1agukEr1EpfhqEoM
Y/oaRHA1/N8z8z+2hJtl99+jZruZfrNbK6EQgIVTgebD8auX2bAcfP7ubIUhTVVpM8mLn5LvqB09
qaT5fOTVgQn656tHC8FtNToE0bQ6VHCvne3y07HxmPUGgV/4P0amRfrWN9Vt2HVaoeA4p1fFY3to
upO9oGygnV39hJev6gZlp5DqHJYqx04ospeUZdwnWzyj/hY6E25l30KPUHR93y2Hii9kLylLF1dp
RLbyEjbwgk5rQt4N6Od7f+zL7lbrxltUuNwYlHVYr8N9R0LyTKmO7W/e/q+M/P/fj8leWMYjRlfO
LaYOt7F6GcOwt3etWMbpjETM0nMMv9y5HGO5Do/BhqzgUSfdqL5SsD3PllMPQ+dgi/PMVxbuChvs
LV9UH6+0UCNcrQvYTFf++1BtrT33GmduYeNu/cFUFD0sujP3W9ssZwYLSzwCHhhNTlQb+bcmRH/L
q7j5VLz1barnEgkb3MmJmlzRECg/nzvdBL7E/57bJ0arYTkUSJK9IA66xpHeGpJPdRV2z7A8zR5p
S+tjByy8fv+5nIZAxAOqo+IC6/ifnI6vWVi/OzZddnsMcs1NBdyJC/PQ2cKj/EqH+XdGGrej7V+m
yl4SZ22gaj+v4jJqeHVcp9lLV2YbVA8l3G6z+sozLptD1TXyF3TgbyFUOGbAli6xuMCgm58i4eTZ
a1l/PDROe5Fcs1UWOSITl2WImjKo/GfT0d+N0+2c/rdx2oUGIalbC8t/ceHSth+gqo5e0qZe/1i7
MPhNZfO//sTt3/82OqTKkprqUZzmlQleNgYW322+TCi2X1uY2tPfJNX/9cl32w/kCbVduKxPAPoK
cbbxGkIdFshTq3xKCyi6j1WVyF5EVzeonVSTxKD1NIDQjX/GRnTwAEt3cUMAwxEUAnpxCXEdZ5g7
Gxb+ZoP+ry+xW8wJg5bTowe3FPUIg/dMzvF5SDPc+/N6keSQugC0v39+b3j/J7xtE6AYbkaC6HWv
v2Rjcqy1leyFdPOWjW27Td0lSWJzhuY6zasmPJasgFP4z3dfWpQimQ2bSxul0VkvmyrTrD2Ux5Fk
l5YTrkMpE1mV4dLekwpm9wM/NubJbhlvjMh5MHi099Gpysazaumh/BCmtP8ckg2ua+2ciQpG+/Qh
iYOHkR+r4pG9hg6yQgwSh6m+7tx4382zuQQx+3Bo29xL6Ko4aZaNBZjsYT2ftJ6ifMtkdD729N0q
JbAKr2IStJeknfUDVK+fx3o7Zg5L9ho64E3qYKG2vciNyrPNTH9HRnlMikr+upH+234cbCvuU9TU
XtquG0vdpI9BAmP9Q+Oyl9GtMHW3Mxuy0igQHs6Uuo96Aj3k2LDvpXTNkJlRRn1W9sv4LORw6abh
2CG+l9JtzbrWqkYgJY2F07sFDsTL+Dc777/nazAW/OciWqDO9+jwwyKaAVKAagw4GDgKHxvz3Qr1
MOmZF6NbdC2prehrPYx5NfXZMUEa2dt6ZWpDz4WIMzRaDZ6CR1BNDwMARcf6IMne2MvyvuqTkWWl
ch53tq9QAfxmZP6q7f1LeLPX0kXcoxWjr5tLuAVseSCtitFgVMM49A1OScOljTMPy/9xUfGJo7rm
itGIeIEdp+bbebQZGU9ew0P9D5XEdAEIg7XJoQo82avw1mAM4bthbunSZOpry0hqgVsRc18emxe7
g7hvWwMMVpOU69RwbFBbZ/uiASOLHcs99jq8yQjrl0rbkx0afVJp5EqdRYcqzWQvw0PIFjPNFIAP
N98vFwNhoKLkkL4a3o//XI86WaK5Mnj4YuHdLOdozAdQMn4z7f5jtd8gaH+PeKPGohve9vZEu1AX
oD11OSoS3w991b0IbxA3tjKrzGmhjQI5KkAD1xqRYxtsvAuia2hNSRSAuzFAWZMPYqqfZcLMp2Pv
vqu4RU5rFvLRnIIMtx6R8PWp3eKDA0P/Oert5MIBF7HmBI9K+q5Xq/jOiU+OhUF7AZ6PGzcau8yg
c3BZwLkajjDAtR2cMbulKjMgoVgaz6c2WadzXBn4iwfi2B072YvwmKPMS2HmE3OqgeLKvKG9ej32
6nsNnnUjLLOSbT5tCZBtoJ1MRQJqyKEJs5fgxcLygI0Yda9g1+LM9otMzbFeQrJ3+gq8VmMlgZSp
0T1TZg7IKezHxy7vyV775dEGUbULAqtE0++zYh9UA/7UsWHZrdJGoaQ86MieWjIBpqRpdaoqyOj+
99P/I03cu3zJUIxUDCw980rGy7vGqladN07ldI4mjVPwf/+Z/9gl90qwamFVFHb4ETFNg3KhcV30
qz2mBCN70KNuqsQYjqfXdd+WKWRgRTZsfx579d1yFR22A+gZp5Ne9Va0auzKWVXHDr69EizTETEq
jqfTIuxyVsAD5TAw9sdOvr0SbFOMcz+56WQaL8/hLD76sIuPfdK925cHA8oD9TaedNokhZJrV0CS
ekz2T/ZCsD7ZEpOklT4FKpiKzoOvyPR2zLmJ7GVgVRTJKey4PrUGfB0fK1mksMkvD80YtluxNtxQ
cp7q9Nx1vX/zRK+fOtL/zrf+P5bSXgVWgVwWWoiVT/EUoh/lFnBoGv6uRvhfT98drCDcoFy9Zdk5
ClA6X4Ifg+zfjg3LriIlAIaqwM9IzvD5qmS+eKgTTbPOX449frdOQzkwUC2n7Bxr1UOA2628eeSh
7NNja3WvANNzCtzmoLNzNofgudF7SQ5GYnvxF4y4RrNRPFpFOP5ueoj+mCCR7JVfgEG0VZOM2dnf
rI+EC6MialJ37HDaK786IhvjtyEq4cJ110/6HeHH3ATJXvZFYoiKmFJRySF/6PrgMerb10NThe4W
aAwboWZifVRSblV4ibRE33XjlP147Pm70LfX4dhJOyTnaAgBdvTRHN3fWvV+5yd4y1z+JdOlu0Xa
BkJHqav4WelgvjOg+6rnOSF1fUKfalJdAVJzzZPx1e+T6/9HjPq3P7pbvslGq37pRom0dXX9WoSy
lVSDFotVJ89NtQqZj4MCrgYwM6AG87Xbpj65DlLzRp2RWHcCeEIvlu3aVMC1/cGYg+yuJ5C03uB9
m3cuR5Cjx0fBwxTo27lyIb+uQZQAIjh5WQdtTljWsjqfTKIRCA0cny6Ps3Go/9BTo2yYRyJp1ZV5
Abtn0Dd1mNTlNi5uKsTGuvUDLOTc0uaxAOIHNt9bu859HmY24FGebbCGF3ehFhzW9wo1S6Ny9BVI
ixeck6H/qKlCIgOmY/pLaRD48smO0VJyyH0BqcMIiWJZHG0vfrMrqEuCsLn/Y0DRNrH5OgHI7fI4
5XXzFXBkkf1QtQXoB42cfphUDrevbvtyE+ndaa+2Ne9hGjUDw9nOoSgTNE5WIODWKz0FtFrnokox
07Ji4W6LVUkXH5OHMF14dm5j6xX6wsZhuwMloC8Srhf+1BHbpiVpAYkrmoSPiMJSlZapggFuvo71
DY87uw5k39JkyPeTAhWStR7wZmM/JXlKeYK+kaW9VFGCsBF7CVf2Hl9rAIF2ShHZ5VkIlGtpVU+/
jUbx0m1+TX7Y1gN6qKchFs9+Apn7UzPSJHlmpmLs0VdNautSevSoROfM2RCOCJ4nVj6hQyPF99Jt
q/FyNfFZbc8ErsaIxhQZvLjbOFvd9zFV7VAXw4Ji8DVBB1L2Fq7JOm+F7COQxOo0uNlASit7B5yu
9BBtwUEnsYs9bfiWw3ClMQpp9ApoeNrkgovszEUD/CZfnZpQTdmCeblFlsv8QOwsTm7CHvUMJqnt
3kD2q3uQcO1A7blj8bwWA6jVFC6xzQa29AKA+NcUpMfhIVs9Er8mJnadcqcNivl5lsYJSNLSGMZY
AXo6615DkU78DIMVsT701IWoagMiuTqPa2az1OjdItsMHrdqOEzWiLTfqQzQMzMtSaQ/JLEK07Kp
5rj7jtwnlVg0KhqWcu7iYX4WltT8DfKsUZ27LUGbUDaQIb73cUDFY9iA4vpn28vBomNmCoboecSi
bU69bjZ61Srsxs9NoFJCsb2Jmsfg30aZfibGiPB71FVVuuVVnan64tyyxPdkaqPhS+f4FhfwvCfo
Rq8dCzNYO8dc/qiMq0Wdi1Gk32PGR/0Z3eW+KXC7hLMLfR7D9gRVH9iqIx2C6MfQTYu/Kqq37U14
EoaFbrCSfnQRpvldLah/Nhmpz4QC1v2STjbhJ5K2unk/AuXq3zk0eNAAN9HwDUjLmxMxv87O9P0v
gZub5qHjI9suw9DJ6jLSLJwe7JgltOjAmadfU06j7M/QieoZLeTBPa6R/A+0tqi8c4Cl1zAICsq1
9am7B0Ni8XcwD2JfZNZGGRjq6HR8TbZG9s9hXbXh1Q2t3U7B2HTrXbZNhF8SvgrymfBKVO+bMat1
oTcTwBOxI9mMJhrFAfJb/BxPT6AVG3Jlmmv5EeCOanixMUjUZ9KIISnNCmqzyF0MCOUZ+ulwehqz
hf+Q8AToiwolQ/fSrGTCVtIMqzvxeDBTXRLcVi0PooPB8bkChBjtNUGy1G9NOmfRVQGrzXNTBRP/
3jRZp4u6n4Xp8rQPKwLQUcTW6yzVbErjKAlKM/c0zHvpnf7KTIY3KGNSh7AzXPEWbVDPU96twdyf
+pslTw5DOy+eR4fGtFOsJ/eNks1x4NXqHr6cQEHwJ4RL9c8KSzgpOtlQVXBw0ofP2wg+IwyOlILl
Gdjr3rdXZ9Al+7aBTzdVeTOaGzg99NoNoBwbHNMuR8V7mX84CyjtJyA4JhwIAm412XuJp9w+pAbt
8hRnHDedp95RFefo/ezji8zCTJyWpWZyy+vQpP7BrXONqgV4xiK7IxXIqmd0sjXNdQZlLcj9BPzo
Bx6LiZZNxG1QzmQJb+hzkFA/TcSz7m4x3mUXq4agKkdHq+2RAZbzjoRz135A5YhuIm+lNNkZrvG1
uc8EMpjnDSWx9ByJFuedqap4hM47atZH8LA7UQx+Ck0R6SkJ0LcA9HLr0D3n5/C9IQLYdttHBmjY
lST0bsCVcfc8wOmuHfNliwDQga94PropC68hy2bzEs9j0P9B2zWVj0Cez5hjfaNk8yeTqcdMULBs
m09DnbbLGb9s7U6xEtH8kYulqe7nuu3YFY62XD7ZiQLwdcJ2JHkJLhOrfnpYJcPTfG66+G4e2rqG
thkdWJgjKXyU7kE13/Sd7hSDZphCQ0xOswb1MF/M1tMP+JvppyVszPpNwjQePekZbYaoGGG/WBcB
9qeqAL9+/QAYvGF3aabR6xL3PcSqapnSoNi0NUDKTYNb0UCyJGGBC4W0eYfXjeOX1W11exf0NMLN
UVuJwL4p5Yf+HtJdgLCRb/j1B06NuRfwSCUkfL3d1DBSsGZM/JMnWaRm7MR+q65ph08Po1kOutmj
w4Y8voB+MU9XYprM3K2GZ/Ht5F4beAKAF73Oc24yrHICv7ra27oYW7dtryxbZZaDmpbycwIU7Yra
HHPd9EKAph//8NOsI1CqzbLG1y1iZH2OMPubL928AkGDH8mG6kWgHObepwKDeO9pN60lmLSxucP5
H+gag0vVcnI+SVyN4MkMHh9zqpfz4kSgPibhZtS7BWO23I8dZKEv3dI2bRF1zTB/WXVC46+KJluq
cjiEkV5jpJis/+zhmUrewbU+yv4YIp6Jb6McBUV+BUNEVqiOdskdCPXzhvitISmQ02NgNxyFcsXx
gWgPlrE8iJeknGHSMGzQ6CXBd7jKb1FBcKh3V29H8ZZYzO+TIE6C/bx61FxV0kefYwpdRMG2tOoK
5KJRAiLikNgLlUnMQQlfiRqfdTM2aDkOYd951lknhyemtAtkztGB9Uc3jGY9x2EbLS9hTyb47+Ke
NXuL0t4150WClPNupA37ks6gvJRzVKEUkLaB4c9br6vkTKbO0RfcP7H+vRTJ7B/Crh8HbJgR1gZk
8RCqpRcBE9XpqVIy02uRRlH9boPyJShW3qrl/ezdiIZo9L0COw0bw0oUSRa2+kXMqDHljarleGIb
+mrlGS1q4SmtWA8MOKkovkTbyPApsvpGcuXzLfhJIa1s6iJLl5iWyo4ktDnw0tvnDoTyIc69Qtfi
m0ZzG/tUz3x4nHqLiAuE+y4owg6ucFuB3X3JE8eZ+UwtbA/uau40zvtkJQjTGRp4tck3FgXm2uIV
yKsdepMUNOZjKbbG9hexYql/jcnkljNNhAxBJplgeRZGLUtLJiEPzmcW+nOGw8iZfIqrbn62kE5l
faG4SuSjmKvtJd1uAFQ/efYwp6kgpxQEmxXHKEKOcvIRtn0nl6C+Ct7H5s3KKlze95MNC9yRjPTb
Jiu3FJVrojuEa6BmCnTRDKi059PaNXeN0TDWiNBXjcOWFd6bTOcDYEi8NBOhdzXigc9OJeyhhpWS
ynnWjXPRhJTX8GzVNB+GqOP3qau3PyN0/3RPFEtHXXw3++xpDOj0jjhYvCIFYuax5ilg7zUS+end
EmjIds2aFBxt5E+4z0GzNuClDG7kaEN+2qaUfhxcUJ8E7bjIFfDsD4uQ2Uvt4KBfCkzjIl6tK2hT
tXdRFGWPltfbfR2u8ttWL92HjMmpaAl/lfGkPsZd1md5TfQM2YmVQoz5StrMzYBw18123oCq2+74
QutPPFz1vem2NCsxnXmhvPXruZ+6+H6DfDH66II0+VBLx2DLTk2fBHeVShYn8wozN0Wb/NaQP1tT
beZjHHO+5Uur1hRSznBxW9ne/ACucls9bFPSKdw0yLrjOFPkMS0burLmSxjcL2GEbmy0lTpyPzVh
lT3PwTqb84I+f/LJc0l5Ae76Yh5spOP6GyJXNZ5iQwN6p1vdRo/dukjAXut+kbkL9ZR+YlZq8jIy
y/QJNg1bD0uCmTfXIVgy+TVowBLuinhr47Ykc9eY3MYtQtHM2KQtJokYxeUVCxiT+RZvtv2xpjEb
H5d1WPx3QKkcwqHGpDFmt8TainXeoWGoO8FFp6KXKZVt97qGyP1PQx8xdTYJ9p0SGU2dXMeb/O40
JoqyFzTVdPED9LMsLMNsjbNriLap9VcLMbZ6sbNJNSm2rF6a+3mcGeE5DEVSXI/6jsrtFalxQpEF
Q7LpH+ZZztgXmj5x4ZNWWJIfBJJV91XEIrtGA67I2Kxc8jWcmQi+KVywIk1ehxjERRShmwKzA8FS
fsOxg5cx2bVcVD2lnzl6+s2n1GFv/zLPY0a7Mk7GAOdV1cfB8oE73611HlCasNyYalJFVjFJn2ef
rtuvCO3+8s+pRTfbKe2ALXy/yWbNYDgQD9M7MJ5jsZ76Be6ul6wN6PCOY5VhRyRsGlNsT82aoFjY
9GhrvusYadwdE40gqoz8hBAgl5zzGjbwA/IPRHzdWGyLvsUiwLgY99qZaardJRO1mD7JORiW89AF
JrvOc2ZjfDGfuakcqVyXbyKL0YvEG5HN3wzA7stZ10QFRSZs+NCOdcWLERfh5nHruqjGJ0laNAPO
qLIXk15GBKUjh53MJ+ujLEWD9Fg9DjUdL65a0/cjo5tBdBB7r182KWU+gQ2aoymstgx8sbQbzptL
462ogVO1V89mJGhNZpN8Nm4IdG6scfNrErqk+bUAbZKevCCkKbm7nat5PYMxcee5ir9vAOW1Xc6G
IKvugWOOeFTM0ncB4tGNBJfVYwZfcOKHyb3BZt/9kfm2KXHGR9XLQOfp1Aajt7hTDargiviWmYKg
jjjnQWrGqoC9EvvIFgP92eKaWl+z5nZiYLRMCHfXYWgLnEhafYpRwifnrml6U+ogbt1pWdHIgKQv
QH+dT5qwfU47R5Awt5t4hg7cXmXV8h4rsrL3A0Gh4ymjtaFXWxn5LUWw4p574eZ7Mya9bMp029Yi
jrFxoBRTV99ge9G1Za2wd7bdJJ6MIQjgPHxI3FUmaVNov4FLgu4PctcmE5NPo2GzfJoqOz9YrYfu
DzqtqTgNqZjekHSykwoYekbwPjy9bj4BkEyukfsUw4zk50Q5AZcc9hstJjHijFy6RJ0ZqNO2GBHe
D0WKi80FaLx0RXUX++ZcjOO0FtIiY0Rgo7O1QMfLVudhg8k7boLKQkMoA4ku/EXo05D1BuUVE/hM
3SduiZsvq1tG/+ijdes+wuZjoI+Kt7adC8MW3T4MKWQ0sFBb1xJg88ECHR29UCAMy2VI1g594xVQ
vT3O+eQ1bBiS12pGapRzoO/ufVcFK+SFo/SlwJVjXOeVQRPRj6oHmuNKBULnvEJvfvpzMChC4MxC
zA8030pw4+wNtrenIM0G8wGXE3R6dGj7li+TAzLyObJw4ynSdNLuReHu6Hvk+wA2N3Vsms/NUKO3
SBitJWRTKnpTNDNtDlprkzsBpAQyZqDzsPct+nPTIkdERW4+i9luYY49Yq3a3KNyF5ci4U0jHzaX
IM3M0Y4TfkOA3bNiQCK6vGy69u6V6DFIvrhq7O2LXdqsvU+brFbtSdlKtNelbtawwX5L41/CIZr8
JrbaIcD2mYapsBhG/xF1VgWt0IKEXK35irN8ulu72WFl0/ETZQ07oyQePqAXHQdJGsMROu8dt8lH
rAcnT1ljGhilpGG/PrrU9uKrU0hg82lCje0pDCjvf4Ibn4lSDNVE3wLq1fK8EWQlz9UAINZrigIU
/Svtts96Zqz/FfdzltytYS1JEUXwFX7EQVbjsK7XmLqy4sma6gJIIagkCx9CK/BhgQkMuecwtCEP
mFiJuLecRRqEM7L2T5lGOSrnmjnYQutm+kli1jbP1Fc95BcVEf0d/LkD+g7tYQkfCsBuvEOZu9/0
GZg6N50h6NGqQPE4tt97p+YAHDhv0msgkTV+IVKNCN054rsynDLdoecOcaZ6tiiTiAIycjPbHJYT
IX0gnMaIoWMT9HctrpOX745u2YxfxStzcXWbunKKtRYnyVg6lhTgDQMa/KS25oygV2YPVQSXKWjM
5I2CBCjUUHZNm633lYH+uIAcvs7iEg3nZIZ9dKVwbYcbn6G+58vKPLZmo6M77JMDLiVHHGE5yk2h
yNEX57tyVL2V52i14fgzaWMhA4RIYWQYsJ7wagCcXkm0rQhcBJi5WBSOw6gI5JRdONV0W68iTFn6
Cda4yjze5tyq8cPbqIuKLlzZ8BInrVw/B/g1WZA3oWGDPd9MexF3L6lfomd7SxQeqmAQK84YyALh
o7NVdf2yqXBGTDZZxsmCnAypeVKgpBwjKCezyvof7YYtGxKmLVHk52SWYDxbeHgiLsQyR9kcUI5h
up+zwaYvcdMtNU7EtPN/igZF129d5wZxjuqoDxxGV7MeyFk+ta8RohocDTRLovissbWPPxsdxS7N
DZywt2eXRDZ9C1GGaEG5QJnTfM/gWik+6cAOwbuhRl37dbnF42jM3lJJi2QZYd+K7iA9yWujUN7H
JIk0O08J4jt+Ai7Ojg9odKpjV3iUygcE9O2UtElJYm7SB6dRMH9EEJHyR2GjaP7Qy05M90nN3HAN
LPjT33DrUpGC9ytH78KgApvLhLrgcSAw4XkN7GzbL4EHfq3IEAD0p82qdHpuZwM9v4pJsrx5CeVW
kZIZteyWyR5OGlMdmB8pn3X1xtzcFLSHjXu3+PvAg1I8IV8aGnl1umZbjjCjQ7EiWY2924Y+Y3cT
ionuIgX35BOKJ3F83wpceBSaKNxzntA2Sab/o+5MtuO2ti37K2+4/eBEdQrkePc2AEQwWIoUSVUd
DFGkUNc1/ia/JX8sZ9jOe82wLT25lTnsjkQxEKjO2cVca+vjHr6Rwh8LB8a+7Wx7DBxZZobPO3ct
m351aakIXAD2pgVB2u5Tw6KsLSsq2atfMElK+2u7NCLsEiXcw7CM3nZo3MUwK5yr7Hn0KF3EjISq
R8/KroTV9f070WMe/aJidyyvTEqAal+IZPTu55kKdFjEOosRYcHd3KZVVcjLKC6q/H7WXJjL1dZ5
f2GOTA65nviuNoOb103cZqMq44sl67z8kXg2jabAHOWatmFW65LqnIsVVWoGIy9zYwRYHMi1CWl3
KO3tc6ino1Or+ohRm9lbgefh81fuSire/Xiuyrnjwg4qa7rbpeOi0RriSWB2s6289d7hsqMh8USS
b48UiaNlP/Em771tU1fkCtK4tI3Io7MlTUy67GO3QttnZiZlc5ZnqhVXW1EjMLXstR4+zunooc3P
RxwS9gPzeNfEt2YpFK0cG7bEbHs9BZL8rf9UTq62b2vU5b29PzpaWqRui2CGte42b8oCr5znPFzL
7jg4a+jljegitzp3ESzOh7ZqRieMp7WpruweOw4qQSZtpXrt1LhPqVVavtFblrGnFTOkYaFjj+i6
aftG+dIpU+fzohiWfRltcba8RXnuDpQYk6jbnp1KOPFTk9dmcW46KLrOTYpb7TXi6G54KHDeTR7r
SrjLleUa/fp1bUXWXK1rbPTUMRZbB0QwFMcpo42UkNO+h2lqB/d6NMt+DoaV+YjnHV8hC8fNtvMA
BFjSGnTdI0U46b0HwHlTTAxAfTTnPO6vu2GzqgvFdC/iAs4wAun2hpUB2L1ysyeqGYYTZkIbTY8n
JYFY0Fc87eWO2ntOcYCF9JjNzMd4xDO6yQlWw7A6XhbddlDhjTheQa8hK499sxPem15NhYGqOlXp
83jcH5/ViEocyayIz9vaIxQxWe+Ke6fr7IF3LxZlO/iN7hGPkkkzD0clZmqGji0MKAInbqMbO1HD
vGcZxfJtKqp0ehmypVmu6k2V4j3BgHQXP2uz8WJd1ba816pspjfs2rFz6AlX/BJPj9Zn5kl8rAk2
y8SeS5/mluDYUxd9AlB9Qz24RNeLy/tGBt/mJOeC+XyuGD6jz2u1j37CnneLbHKKE12bvKUbbMXh
NDF79m0GwMW+yCgBLOq8SUfeO9UgUGyCyqRsP51VUdfWg58ia3L9WtMudQJafN34Qr4cU6MiLzWH
zyRlW2r4cqBhnPmCVXagVFLUQO0+XtzNHO8XVHDMQKkWVyYfEZKuY+ePM7M62rOSlCPNgrnFJnm+
IB9ehBV2TkLHOvx7YMAJoyJXtyrrqi92pvchcx/k9PdI3lP3ElE4E7VhPtdJ32pSn1T8TV7/1Luk
xhrOi1Kl9mxWJhmrN5nXPWvm9+Zw/4U7jnk65Iq82x7AXwi/Dd6CNqnT4bKcjRrDtb5ryG7tKcOD
XHmtfbv01IkCZocaZlAbC6nHt2/LkdX+E7Th1Ogkph68pEan9jWjE4uQ+fbLNaRSGxA10eug8K+/
I2v+C3LDOpFvdG2/9q7jyD3q41bdD2sdjWETE20iVSUhC0y05gWx4bJW35Fk/gXRdWqFkgGjsKbb
Yi81AwAGPC52LYWt75zQX336CerSMD6sV4knaFOXT3lnvZt1E32HTf2rzz7BXAiW27KJI7FfmTHg
J916no6F8zc//ARnGSxrqOpRij0Frx1dm9SPLMoc336g/uqbn7zn0TKlg/BSuY9No2dnnSLSb/bg
v/Xpp0Yodt44oAhcFxI2jEAHj5F2W33/7Q//iyf01AdFdlY5N0vG45Ioz37uq7ScA1OuNkNMtF02
fjOCfh5QVIjmb80CQwf4GuZPdDwrDCLEntmL4r3bdv1NZlGk+fYJ/fJu/cnbfeqIorLVkdMau/tS
ewnlLq9aZyq5/PeyWoN85xL/8jeVa1XyLG2yh2xLHyyeNHGI+nRMyBjiZMcouOdlcpgT6w+KwOjX
b/c/viz/M36pb3/9Hv0//4s/f6mbtUvjZDj54z8f6pL//+v4O//6N69/459nL/XN5/KlP/1Hr36H
z/3tuOHn4fOrP+yIjof1bnzp1rcv/VgMv3w+3/D4L/+7P/yPl18+5WFtXv7x0xdKu8Px07Ahqn76
7Ufnz//4yToK9v41vfL4+b/98HgC//jput4+l09pO7784ZdePvfDP35yzZ+1o5gERT/DUQ6ys5/+
Y345/sQxf7aBRVHtuxjGSnV05qiYsJj84yfDMn92FTpkz6NtYDvukXnu6/GXn9nyZw3RYJuMKXJp
FYPp/9/Tf3WD/n3Dfj9s8zUxz8c4SplCaAe7YTpEtvP6qTVVJoxY5IwiNi3Dj41aXJWUWe9a2evv
PbuvN6Zfj2UpW+JpYbr6D5tkfrQj7YtmPhrDk6hEgFYWYbuTfOnraLp0NIbX33ldXi9dvxxSO8Ky
PE1DmDvAdfy9rknkuswyu51pJM1DiF035EOXfG/b+JMT0wIjC+Ec6/f2qWEUciO3jQRvXxJ7FdiW
wLRRmlqM+8SutABcqarqO8vmn9w47ZkYori26yoeh9dnlhRFg5wcxVM0rvSy3LWMgiKh7seLPcZn
v3uof3tqfv+U/NkJetR2bMn8KkcfH+LfX8YsclrLzuFtp75qbpzKE89uPbeH1piaizHtvO/5wB3v
y79XOW05QnlSKtsTPCa8P97rA/JAmlOd14tP6fzS7NenJYmaS6pd7yi0eVdlJS+T9scUwL8eVCtg
BuVyTMjc1wdNhmgBksuoUmbYfZmlXGgI1MUPxRjHo6B2QzkupGvz4p/6fExtUxqwpgvFhma6SVWT
Xre9evr2DTt9OjgIKbyUjq1hXexTiRNxl94amnp+Q+3h8WgLdpvbsj7vrfF79r9/ciiaILzQnq3E
H8+nd2OMJ2ex+lmc06MoynoWFHPW+YMzJ+O2+/aJHZ+01w+GpjrNJbQFftyskK/v0ZzWLbqqavON
TEeHzFuj9wmdoPddm8XXpbUSYsls+Z5h4+nzz+XU0nOEp0E6pXuqu4oH2bYIRDa/sORwl0bbcgkn
UF05iPQDRiRS4/z2aZ6uW8cDeiwo3D7LZIk//vx3ivcl0ziil/UGm9PqHaxwdNBqXb7zWv/5USC+
HNZH+w+vdSpcY0nLZvMdSqv+QGocLp7zvcD3Ty6eZ2KTyy4mHPY6+/W5RAUtrM3sN3/u6PPVuTBu
ojZVF3aq2q8AEu3tt6/dH9cO7Vl4cUu2VsejQPf6eGvXy7Ju2s0XzgYY5U2+3rzWr4fxA8TnG/Jt
iL7O+o6PxZ+8Bh5IoCNcy6S6fyp+kK5p49QIs6SHVe26UdT7WknvEBnbjwH5rCDHNQqAhNqX1rZ5
6m/BEDHqrw4zrZR2+uuZItRZVbXZjz6C2vWQeDtMI2Q8l3M6cXEzWjNzrdLx8zVdSx8F04IL/mB9
J0L/wzN4XKVM5/iUs0N7pwZfWatTTw853V3Z1HTX6NhW3Q/qmrlkHoEHkb513KClOo2ePVsPKnd5
yL02M0DMoyTo6+p7zsF/eAZ4Y/FAM8VxJXS4eidPnrDsSWs4ROVq46KD27zVyl2CTPbZ/tsP+R8u
2y+H8iieE1DZtnWS+GH6kq5zRkm2E4mz+Ws5mu752sA6fGfBPS6orxZcT+BLg78Gay2DTU+lld2k
x3qwN+WPjYws1vR1UIcU+s8IAOGguAdATmYxtKoYfMNd8tHXc6aXHz5fSfDBcy8s1D/OqV0M76uT
xVRwIGxpTMDeNJ55ZkOw1d853z/eQ2krJsZKjic4zknEaEQZQAfssY8jW7VPvFZhD7kx6cFp7Icf
vYeSA7jCtB2LKOdU1ITTg6DrBt/QT+AOCmdaoFW67z98FBcTOVcpjsJafzzh320lawWwBtir4U4r
SK3cob86zt8b2+2dJKba0uQwYJ+ckclmovTJE0nNkflVYJVBRtK47MA7y35nzkn7rDTAy0ejTzM3
p+9FfBoOaUOXlaZj5MZncU+7/B6cFyjAXtqW5dMwjNrv7MWwQjsqc/MqzcvtWQnqrBXdurx7iaKi
zgI3cvvSX9Pe7O5jp2cwXMRu3O22rF2q0rdii56VuUQbBdc+cZhuQ3eOWcyRv1rTKhRTvJLc9W5Y
pONVn7d25qV3GQjltJ97HUsnZD9rpzuxROvkg3F67m6rqtG6U3ThcmrD2Qh/0+SeF7SZWPGLdrIu
uRyzvnnHBA3zzKmnvAxazq55E7meoT4m3bwW1zQU1ea7jqcEWhtJI82kC+Id8tSzqtvNE/V6juxj
y++MyE1bdK/GslwRb6+06ys1LoI2eQaJONEups/vWnbEnor5ndoNi52Kt7RHomSfAEi5gYMgwr3L
S9GlYW5H7V1m4TPiu+kR3BNNj41J3hNc+WOuG7EfRW9XH0BFYvOiHkTuPIJwMCAhaJYuLT4zaFIm
KGYrx/G32Elo1NDyK8Oh0u1w6FyqaES3da38DlDpEwS+jqHXGFYXlouVPppJamznMMsGDao1cxMm
tXV1eoucQD7qBGzrUG+6mM+nTmEz3U+LGRZOg2aGDmONgGdmjGEX9vBSDRT0mNzFDJmpAyw/Swul
XV7QR4Ass+8SY0pT9i45Q/qUooChKdDB+CjmiuEGFFd6F1VjF7djS9cXvF73K9STW4mIxaycvXLX
TTEgU7iaRTyMIWB8YjzprBtdGEkg5P6my/AmupxTjKB2jZFN3XNartt5d+RxKfMWfeFXdBfpKLNW
Y6Vjp9J29kuph+6+GdoxfVrpx6OXqSpTd94OExFom0MuPcOOwz7CcoVKf4lIYNrFbeHNKrTb2Jye
Pac2hytXt0X/MrZMjK+gsBA8xXt3dawbs9QVTFwDpLGbOmm1B75E/yU3Ncw/FnfprS7N9qvRS5Sg
HhVr4zKePbWMPgF2Wd+2lsH8GVI+x5m+QLxk3FXa7p5xjvRHTk/mXOI0Ho9eMYS2d8SdsV6klFfV
2YBzYQYj6SMFiDXojjSW825KCxVsCZDY3VI4isbf4E3e9TIkTX+WxGX9rHmpprMEeNv8UvYO4Ic2
2upy2GJzvSqYAlnsqcxO+px2hmXuaNyIOQSgnRhu4sTx5TLqoXiri1q6e4x9bXvH/KDW3lkOcrNw
SzoGjEVeBDOGiHeC18+k6+1aJy/1WQIz2QSspOxgy8gkEwYzeRshSR3JNwuS03fAAuZ0pvhId+f2
Bo89ReMk32l3merDYKPoAy4yxzpw+wYCDAQlzv2oV/nLNqiUADgpQBERabnWQYxzNX8Uudv25wkZ
j3egdl86l01fxu7t6MWzfF/X45i+nU2vas6lRpNwxjyzMeYRigvqjNXgvW/FkF6bjQccaxdZ/QLi
3MfX9CpXXs0BsmaXR03d7ObY1cV9C3ZJ6mTW1vEGjfNnjCUHhg7ldfJQz1nhBcjjvCzIef1v8qVC
bjiCHawHFddOFjA2EGVcBijgHWYmFYuwOvbNEBx23YdaGTAoxlqUdzS78KLKl8K4yde8vWfhR3RU
ONqIzxx7YtWoqn4ADy2ZVtvkbWMFdqyXjvHbkej3m9YZ+F9kmwn3b5D9vk87UQapY2i9a2iYpsFQ
LR06Eatpu6Cm/x19iIlqSN3rNrGuHG8wuhtr9tLzmvXCPdSWyLJgVXZafRziMcl2jEzxPsriSP3Z
Ws/yK3aqielrHFqHS4Xr5uSjFJttZo3r0riSjG/pQl0VhbzYZgvXz3g2Ry9gE1+ZSDpU7bhz7XFY
9wxmsjYUa4OaAnAjg7G53opKJzbrYbtIeFusfWfAzjDjsVqGi3aKO2hf2YhypyEjs/OWjl9Jw6/I
7McBNDMJFwVRfYEtFPjBMpekvwtFIWIUibng3qko3MBGN+qJZa01r2Wt4j1oh9sGvCzAhU0aiRyp
ZO0q5nEUkxcseD3nF+vIPEWfO4niwExGihLNunEmgHl1HTbuSiNRTOCvO3iT+APEM6W0dZlzMwAu
n2HJGuUUgTHPdUclz5YruFRDUNh4snupjS7qdm66FnPAAyWJ8T1nPizMEi5R5CQ2Sdmci3g/sAd8
wiJxvs8QIAwBJqu8ikXRGW8aI1KQMU02Mcu7UHET2hmky0WRM+I7XD0jhYCv3S7bY57X2uHULrkb
UmrMvtrgImUweLCgQT+W65Omgz8dtW+z3uVdO7K2S/SU/owmSYcgaz3+RwwGKw5m2Yyun9oT+erU
9FUw2jNUDYuuF7EiT/I9AwWS6jwtK2Pc9YlVdn5doWUOVJ2ud1T91iqAYTEBWG2j0fuaEdaXQ0E7
O5Cyd9+pbapsv+wtEtMeDC0LmVmzmkGZR/MWqqYe7pJtyxXfJxEWfEKGHgyXyjL3sypnWpgqtpKG
yZyTcULs1B+wVrJ45avNqXzshXGvxIDKeU5UR1PIoKm+EGYicPM1O4HtM9GuNYJuYzMIO51VGARt
efUZSQpq68aprYdJI1E9eky1Fx3ijiSwjAweT1aZ2qmYftmN01ub3lNbWDQBUgGX2dLo8sBSbdPe
NUBy2d5em6i9jSOzha9KisYLhhhrOTQH2TTNl22VbQ40UmymgTIrQFac9xbbL1qcD+6PKJ8Iau2K
7AbAa5vOcpeu/2EzXZ6dMlklHNeQe/llQywxPFT4GUChxik+Ngy3GWN4DSPpXaVp6UeLue0xltfu
OVxiPcRXtgPd/qWbCRXYX+0WyZkHKZVJf1JUgfKjpMhtPhG2oMHuNrhuAAMInNA1Slyc2RCZXy9j
KQ5pbKwYWBRlNAQxyWGDEm3sU/aOaloCl0zwQ2us8XjRFRqSnpkOMHNzrdY7PaIMDUFfLNSzRpLm
+y5CBxtumk5FSOGna0KCLmdC8wfPvpMtl2DHnREXQ+/0/RmKoOLOBNneEMSJ7X2diLgmBm/HNoy7
zn3blfN0IfrcSQObFeoqjhw3C+K1k5C1sTTYoehRd7t5iLzpwxjbzoeV3JbHzQbS2AMfVMr3zDJH
bpCuQ7zj320QZu7gO0itn6n1S+nXyzr2wWo67W3imiqi+NI1CD57tkbfGCvjBt8fJXnkq4ivV6+U
yCdqCvGut9LsQ2QmrCCGEZWrPzoEiXD46dSAzWbj545NfQaWNuyM0XrlkCM/iOb3baYxrI5ne678
xmrkQ59tRbGrLAtNm417lPSLugR+InDtph0IVTcdYPwKRGRbWz0Iw3YMf50MXFkJ+9StREtsIukp
ljgA38w+2HbaZYFGO4YqQxfVQSJ1Wjk6zRm/HQHWLex6oezLrGjDzYyZJcDMw+mlGFDF+CD6vIYw
KX0XjpBa/I2jhnewuMkXfMoomW4ahjkkZ5u/Qjc372WayYMbRcRSZm6RLZELoJyPjby/WlXHuyo6
YznuNwOia4i1DDh+VA3wHunQ59kY1OVWuUu5s+OskLsFwux2YaVrHr20A1NcEtXzKI1rrsLWc619
KZRp7HHby+XezLcSoV4l5tHP6soegslu2fXyNdvuxiqLB99jM71SxhTHCBgr47GVsTIfG21HAL1d
Pr3ZWteBcBhNsL7ENd6mmYftPDyl3HvJOF5BpbgjgP8KTCPypn5yq7i+nUZSRkLsvCAZtmW7Be6I
UJvbX9EqZzuIojOkitlynuGMX95R85hf4hadc9FMTHEojZ7dE5oUQNCzlurz4mqMEFAsdfgLVBFc
WgQAKQbSYLVWG7w2KCDLNI9PnfWXzPBavI/GyvicO9RHiBL9IcnHda9SbeaPQHEVFgrgp7FNjO1A
Lb1JKgNexTcaswexIADiJ8qM1LuyW7bHWfF67YqiEtN+bJyiD+dBiA9xn00PLqlgh7mzGpzQ2irs
gNsxA3Ovh0VrCCdrulwAK5ZAbRtpCG9rykMH1peszHpzh+Sla43e9RsQ9s8L0wies3ZIpgAGfq14
Tg2HGNPA1JSMJ857nyWjumT8c5LsS0/rIYiqUka7omOS1o6JR867OnXMd7hiNBgP6ILBJ54qxgM2
/k6+a4vFvEGgU5TcBzwwEJvE5XM8RrV3hlQg/9DA7SThMFTFHkOPFGWTvXkfkGMZza2dS8aZ+Y50
RPMEez8tD0VJk+wT13a1djne++suWQi9/RyC6zFpgHJCtOg2OulWwd5FTjlN+9jFJfiyVKN4cKU9
LmcLoWCF+w7VBA/SdE6yS6RXWoVSMeFnByVlnlGQbb9Yq3BZ22RGsKKGMRIkyvky7Sg2EZDXgwvY
37UNmcIEDXoA/Cqk3xJvIuOwFnyPNmP8FEvASKwFTeuDXoW8rlY+BNXqwFaRznJ6N6ed2fNymK3Y
8cQRO1A+Fey1Y2PXvqeoofmUh5shbLssLs6OJGHuy2KqvpTetLHy0aVdfCmy2QrGQfUXOCygHoZh
Vk1AAFpiDD7W42djTrr0Co24NVAG0ao7o/0ZRT6hxvi26/GOYJvWy01lwSvv7Lo1PDb5dnm7DamV
n204e7RkzwY2wJT9HE511KrhMZzlAU2smKhFUHj2hWFa7U2dph5hty6kuprg3D5UncYRNpUNmkcl
Smj7WpYVayjBrt8v8hi7FVl3mZYjugq1Gdk7Qr6VADRhDw0wIOblb2eFhLkDIit8MVil6ecaBU8w
jW73RdUxMjzquRN1HmXlBTqcemhCnkuWw3rxYmtnHMfNAsxmJuj7mBaf2pllxj9iu6TX5lY8gupt
b6IsXl46RsbxlqN1Gi5gmqdnnsvY2TmSVPPrtuaMFDeJjY0L1B6D5Y8Dsm1fT51VHODymBqlFTKh
oLX06OzJek3zE24+kJSVk+XtrjOH7WlpU9adsUysW3Q54NG5sXUfHSYgETRNaac7HycAWJdrA6GG
Xd4n6+jyfrXjmp2BX6Z6vDEbvdphzghZK6w3MtUvFA6y8hO07ISAs7Nwmu7jhjKV32bk6g+Yy7Qt
G99sS+ND4Zppck9TEaLTj5ot5z1NBA7bb5EnCy8QcqHh0uZz2lzrSM5f5yU31mCtlpx12o7IllVO
vpLibX2Vbzp6Ee1UfiW4HT82k5fY74+mqcXXbCH63ktFCO1bsrat87Vvsvo+Qd/UIjfWQ/IgB5rV
VAHa7P0QD2+rfNUdScSAUETwaDBInGA3M45uNSIJo0bYB67zp760rjBnecNMqq/ku3mYNOq5Kuzl
Y+bpHqvWGAUAQCOCub1jNNaZRgUa5NZsu19ijcry8j/B+rYor7wKysqwqnDqU+PWkJXTY9iXjWyS
jUvNMIMh/UhZQpDKKEqwZ3Y/izf/qRHHdB3pHwl6FS9IQTNzolGUjW88tIf3ZGZWyhudEJ6iQetv
G69e2GPaMX/8dsX2tAStldJ0RJCOWIz4AYR/XbFFqyB4MiVIPFcbwS46iqWJPDwWjOUHi8MkhvRd
6CHBEkiPvtnrQ4kFiBsTCcAuI82vY7bB0B0QWXz7hE6bFRyFlohJy5u2CETNSV+kl8IdGO5u+KOr
uguSoOoKsMX5zlFO4Esq0Lb0PBJ0gnMajfYpP9ojg3DtoTd8D1l7tO9ydp2jrKtqd6rP15t0cDVa
CpOcAm8I41Gz4X3F3JnQ59vn+2c30MIjzLGODU/31PF/EthEGgY3kECZsdOD8gLD7E3eCeO3dsUP
EVfX6Zeu7uuvwylP9QrBetO8VPdD9/IyXH9uTv/l/4vk1ZEy+Wvy6mpcXsonDAjrV+TV8Zd+Ja/k
z3TPXZSFkAJaOeJoj/greSV+BsgRLsolYBZ6gSY/+Y28EubPNIw9bpmkheehuPkXeOV6P9P457M8
5bl0EpmZ8gPclfOLpfK/G2uK2bB8B0HoY8OcaMs8AXjWRiQxKSpIdz+QSo3LuhvKuKKaUXRf2oZM
eWnm8pBkpXW3elETiNZwUARnZUi9IQsmonWQf2pH7DD2GeSOfufZxZPoN0Ro1jyHDiIZ34uHz2kp
Pzcqeld37sdtKYOkddRei/SrY8sHc62oh+PjA9zJtm53DtO5qqshER6qgfgtYdWz66aj37tNe75s
NMSaBItuqRcZ2Hg1XQIedjDP0VO7ePPHwerWYKHMe7/M6Ro0cTbSJDDVNfy946OAr8IqRkQ1lfYI
y1cjYWiYprNW/bbXsWWGSV26b1AW0TuX83LldTMZUNJjWMp2rJz1UVfRpxjM/SK387sEGTW6A74l
flPUa2jCoM0zaBXgIYNef7Q+0Re+s5NsoVXSflHJUlx4A0lg2de7hTmfOiGXimLcY6u6fEJ/65yl
g0fa0MXtPgMc9+debntMbQZss4rWbxsGSWKOPwY1MiZOSX/GnceGVUqHMJPJcLEsZXxJ4+VT03dx
sKjOfkKmu5Rh1ClxcAkFL5MMpXBh1jYpiHqszGLyK0Rr1wUWSUFjo73PHOQdltF1/lpgEqWNK+Qg
1r5gGM3NTAIdDiiGgnRdqeXa1dsEFRkELUq/hnaDz0il60L0GV+0s/wOGtxvl74MRNO9c1Zb+VFL
MoS0ZPRTr33EuK7w3Xg9JhrinRzrB3OKNLnvslFgn94R8Q373FqvxYxQCLZ2vLEjjHU6UqqAK804
pARdR2qsFEbi2HejMvYTa3qPLFujQmrve6ul69ZP14OLsoXBlvXORMjip826R3e6F8dvgDHH5wiH
qCGyrgSyFz+zSqKvNrnBxq2g9GY/mWssd1RpuHpNvcd69iNKTNpXtuFbuAyHrASXxYCoL45XSi2e
9UTjgcZRtb0x4gqhkkSYSnxEc3Hwe/G+aI1oP0RywfZBt7thsvugpuRCT6qyd6Uzdg9zYx60A3VL
u/I5npElUOx7Tx0PzSEOGedJv6Bp1llPmXT82DnxQ5Ms0b0w2onSUEa4mSQE6p5Ep2Nf2L0+gF1U
vhE1klqUshe+eWqhNhqqHQM/OsL5pT83Kzp0Ou0+9qpw/VljvHiU7xyycSV8HqYLcxoXbJaccxNZ
KZ5bzlnDwMqziefrvTl0T4M085ACwhjWx5sQkzTvpdGu+3TSn8wx/qKn9nFymOqw4JYRkvlhm8d3
8ktGhZ1ZYy0pGfM9i6m4QYGNmtPlQte9ukTr751PdrNdLUR+FxhjbWHlSTwyRO35zpJMfm2ln1gT
kiDR3FeCJjO0ZP6eYLjY4xlohaqf7x2RfcTIcEcMsoWazsCZ4XRFGCVN7k/WWpyzNtpnaEtVUAu9
IetqE2wKCTH22hgQdW27VdtuMFAuw7ercQ4Cife+pRLnU5hwuGq5+3ZVvXhgQJFmitBcoJsqrIke
imeHlrVels5w3mdHMNyQ6Q4brs23mWiwQ+98R+f+0q5mVhUjtYLqM4Njl7dtXJxH0ACoUlUXRjgp
ss+bNCXt4caL16cuYkKYMWxSB6Rmz0mMaBOxpw/z9OjRdQnidubxiyOUQOP2OFbqaYrKq2LKeUXr
mFpa1jr7KGrfFzPZMP47B0q+8a5szact5i4XR8vDHluoPaPCw6JDUF/jJnSZMQI+xKfO4/Xh+1jD
Eh9QvbwwLYuSUUHmp53perGX53o1EEulhY/Esj53ACt2KkJu+suG/EOxyX+DBv/vhS//HzHj9rcj
l8ft6SVH5fq//9cr0vyX3/o1dFEOaLiryKMEwYkrj+PZfgtdxM+EuALc0oJPJWYHpvstdHHFz4K/
wBCJ3JXMQfGj35hxRxHVwH4cUSsHVS5Don4gdDmmH/8OXMgSSO88k0OxkvINT2caDn0idYJt0aE8
bgD4hLRnTAaZz5DJ57uqt+2HmcDmO1DfawzpeFDJSUOiuYLUQDgn0ZIzTJ6ii5ge6NzLDSNKz6Li
OshtZaXJoTswsSuQO9m8P0aR9NTwk2Kxwt+FmLe/nuTvOejXaOGv38J2JGG9BXZNTeZ1uuTMy9zW
dGsObVKep7Xj06Ns8DTDrmqQJb4a2wMx55dvHxRJALfu5JIjIVC4kqIJOBJQx4TjdwxP2q3Gaoie
4fFimB+hM65WvTrr24kW38Z9cJY7SXGruIzoATynddO7YUvTMVAWxWY/z5b1C8vE7H6ausZ+z1zz
Zj6ktF7kI96FmdjBvo6UgaSoukMiaDTci1yO9pWFbdDZQAmFYLKsGNbYHWc8OR5eqsYobwm7b1pa
C9hfWIhXw9rGlfgySvMhMNbReV+5JnFrs+ratwrvWCORbXZeldgxBdkyA5SP8eY2IcjAsbpjDrEV
YGaUP0ovqV5yvAAw5jSwf+jlOeupOIdciv8PdWeyJDeyXNEfEp4hIjBuE8i5smZWkrWBccQ8z/h6
HbTMJLJIY+lpp0X3huxGJhKI8HC/99zvKPCCjZWr7KAxPvSTitaAXFIO5P09nNJrOneGjxxNe5gn
FVQbO+ie4HzUx1nI6k5fEBta5Dv/yLS8pXdVPDnNaD2FRga7qaLrTXe/94eAiyR2gr94IdrOruds
107LHc3p0fQjrf8k6uZLHQQf6QOb2zG3JAGuSvc1m1h6NHG253Taj2xM4aIyZQR8w+wC447lFCdT
ZdYXKqcTLA3XryO+IoNkQBZon9mVKyza3TToj0NoXHM7abaups6TWfXJbtSQvW5jxpzupoit+IAU
tMgvfV+Ud4Yd0opmsrcXjJu+L3XVtccRA8pEy3+AvTu7VYjWBUhl6ulpJ++SfjB/lEBaYu47btMz
f3m8G1VnCliasNk25WwZH6dodtQGuG1in1y7H+27yMRbTYovbVsa0YVmfGomgZ28C/q8fpTxMjZP
iNH06ZClQ/ild4HOXpB2tTOUQleerJThsme4xdBtO140x5uKOYe2MY1VfzALaV+wRlLfsqFP/RmV
SfccwFV4jFIEerQrFrP1NKQ/R1EqhlKR1N1mg+4pp/PlJAhT7CgG8QZt136UaWSpg428qjhOQxJq
O8a/4qs72f2HbCnoT4a55laeUzYOCNZxMHUad302opdLalFcglpYd8boMKemHx+73cbJo8X0DYO8
7S88xyMFsCAKnr6gPrS7QKbIG1DFMzCdo7J6TDsDWoC0kuIVER3F/ZRUmbYNtCqB3B1H82MPnUM7
ZmUhqueh0+fsjAPeGuinpgie8AYxxkUqgEGcOZBCM9aubMDEiaxiN3VJGW5Fb7XlCU949Dy6GoCz
rtcacmJzFhUfoUMoj4wSIEyWyl1FGWESzjtVNQrYk1VjcO8ygyF7njn9qQvDXAfgiMCSNzfU7ujL
DgYfoAXzvOTKCbaOnsg10gfxrodj2Zg/JX1ktTfjULofQEKo7GlaXBcjaiKd57oIxpeutNQTlo+p
vk2Kfsp8ELkp9ziK8T6PRRMDd0lhOmwh35rhdSBHpdnFsxYlm7aBRnjIU1VcGFY7kxcmkrpyiLC1
PvWVVltfU/iq+lYHOG2f2B0V0oNM9vnZ1Y2WYtVem3U2Yjm/nxeZ+VbuiuEZZMz8NR7bKjozLNUy
YnU5KWxo+soAnnXX0OiM3GWXZON4BoIdPZoTjNadZjnVyCDYBZrCkar4SlzNGoBMSCKM5Y4qdIPf
rP8wJyYgfKRI/RMsTacDkVRl+rHooLrm3MmkOPPSqoCzXROkWzOZlkdjAnzjMUDQiw06F7e8lVM+
1xv2jfFUC0w+HKjm5jtDWRMsVxOJu6A2zWGvGZm5+DML0Nd1zEb+Kq36Z2b6Iv9WISi/NUke1r06
6xhvdJYaKfsMe/gsEdA4pyaBobTBX1vWDCr16pzaeTIfAPsUiy8oHxkfAj75iuLDfSiF3TJa0l3m
VFVRg3cCmvMZycZKQ2yzaKul8QpF0JmA0u7Unk2xyHut0KdyExlRdMaZRbIPqqKFkSvCSY7VcWz5
4HvbA68Q7ME8RKV7GtrUbPYNoIX+AUHIVF7gmo8LLKqAibGBui0+tFiBgf9ZbXyHJJkkbWZHZeMV
pAakXmvRqd/MXWIYt2lTcfY0kwI7jJlVd1pX5vWmrJjQHU2D+Ga+kYUZTk48OH40ttxqrZSq3Pdx
D0i1M6d63LLzBndRojc3zVA24X034wjZljRJ9g0f5JV1M7yTWVYivIBwezJzoEyclNuPpNEd6ylH
s1GG7F+btOmKjxV53Cv9vavPFjo9i2Z5XD4nCI5ndotE35V9Kz+t3vHPdZ/pmd9lohbbBcYmiin0
WY9dX7XhZmJpz5R+g1q8uc11aGtXN5EgFWRTadGuc8r+Q1qE2n0FzQwBBq6We4AiKQKlKHL0/Qhz
tfBrq9WNvTbOifSlNs+Zp+YeEFsM4++W/XQtfAYk1OcUGHywQzXFvG0MSQbZGynQYX+ogiVCO5V9
MzN2Cj9DqVLsTVYYDbwksoZjowu9OaM8aaPTBD6CP+wGj6MaAxAd9vdtLebp0UUZ2ZzhYKXRbuSU
20EFNrLlVNJL3pezQeRJkommuZQZAxM0ho0TnF2qwPbYTjKgLjCM8ls/6cONkxAheeibEWTzImrz
wo49ovtre/tzlSI/9Od2AZEsMrHot0MXB9/BNen5uY/LyfHbWqBKszhF1bs0QZnH8oDtNplRht5k
epiFh2FwtN6XPQXsZkYYB+mdY2KJ5DMLPYag3+Ge0fJq++FrZ5t3USW0M5CgZitV5by6rcSkL66d
obauqXUnvbIbuv89HQ+3oe8CFttzBBOsII8OomtJS6nrlIGhzXTWawHC0ALTGDbThakSsCqt89np
WzpXrup/yGgl3I3olcBFGwcoSN2p6BjDlPVYIbroBJa+tPtu2TmSqqEOPmhuln4KhTWEyBcEosQ6
AIVE5zy9MYAnfeuivD5pyppOFQL5i4bycSfdJH61K1P/kJjV40hPchUWTtouD6gRRlik9KZuKUiL
9XwOcUu9rrqtbZavb5xWNcch7Vq/7115SOZVw2K03TpkDfeZnE9It/QDcjXbny04GNnQzQcA8vHZ
7kSypdmee7arARBytOw2c/I7yqDS79qECCjdeST5jwqgHcXeCoFvSxeCuD35gZOeTAGjlTbGbgbG
QhcEVlduHwbDPBv9lPq9MX50lBEwDYUDVZR0Yo01bxMLRLJVU+Ne8nHud2KwhwPLw48eZjbD1ea1
DckUDZPgoNvui17n7saaEzqOQ3mXBm2+JVTjxN8JTnPbVF9DmX4sQ1bnMi6g+zDPcpiMNRHiRzd/
oEAuvULTH4JmoGrSzEOYt2h08BhCAxfJaZndfiM7HZFalZILMefbjg/huX1snYKyh36aJ/eVIBAi
6krtwi8YoEoXyWO0qBQoozSJPtBGZpT6QgiKQvrJqzR5Gn1seKd0p8aquqdwh43XDWPuCdAt1H6a
+ZnR3niWdWE9Kzlan5OliG6ZM7+ay2DeqyjrbnpHD7ZVaWcnzdDuJc1uvzWDZ2FqrBQDVFtOd+jf
7Y9wXy5N4+QHTkHd50rA7EFSvAfKjcDOBOyvNDvy49FZvtD/3tcwyms3+iR7S/hjEvhWI2m9gBTN
gupjV9A7jWnnX/pqqfYVAyEa1t0FkPdRRFN8LYboEbkEqqJqOgapXu2V4aYXV//mAGBthUkrTIsO
leifqwY3aMX/C1KMBpbYyG8ta9A3rSOuVC4zEP6Rp48MP+tj19gvyegI5Dc64vqgInU7nEjDIc+3
S0Ah9zzmc3dWtCE91O4KzVGuHo08L8+MNB7gJz6qyOz3+SKtW4CDhAmMkgrJmmnbO/WZZ7R/tpr0
hhbXTUUW6Q2Ceg8/0KVQRr51U/QlqY51K0xN5Oxdah1Nev5bNYSPmYYipYMF0yzjDjgNerkorYfS
y0Iw/26zNwzjUZPzPo2H4tAafXhG1GV/nec8+uiM4PNDRZ6Dqtzs41zY8pZo8Qx98Wwbt1HUB15M
ggm8Q0s8ZJqdbrVgQtIQwIWLkxjZi2iLPfQx9S1QcfySx9RSsGycm74YAl+D6LgLlvElG/Jli6iv
OplLtiIueUJV0D9URCCcxmh51l3NOeg0Tz9NAsWjRWd2U9l4Hwp0NTtkZCdjVaQHmRafCjBGJJFE
4dbWgaKRm0ODupyj/PNS6U9zPRrPvWK7w6VgwXEk3TmJrOfGFuHjkDAbzVOa84u0aUzq3eQVCmXe
nAYvNA3PyILj3ZwntrkKQE3I0wZtgXnurE+htILLwgKOsz3n8FUhWFEwFC9538Q7rVf7kZ/G00ds
zmWk9K1t0akVM9zoSGvYlEvdR80p7oThstSXAOkJjQj2MaR8Tt8GKMtAqB4g3FKcxBzAEUeOOny2
Gfk8JGGl7uBdJhv2SyjE8A3PWC3qHVkKZw6csW/Ok/YcLMhJGT4V5hfbnh5cBh+fDZN7xeGyh0h2
O0aVU3sxhe/g93V/FBaOEF4eCvKsO0441D29qc2rzc98GWwt8Uq7Ky6RVvU5uY1Ou5lUmO9gz/f7
2rFQzZjhKtTMbsZCKI+4ncJrBJLdhWiR08L8/rEhXvdkgZ22ytq5NhVtC0RuuXWHD8E65PrsejNw
PV7NoDhHUXzt6qn70faUDzLt9W20BEvMKjfeqFKhdK3j9pLH1tfeYq0cSv1od8ah0NV+qZLdRAAB
E/8B3wWyxuoUmyWRWAWPazuV8+LrRZ2jZMlUB2BzyFP3KUIOyLxqqhw13Rt4GlV71IIgSjh+6qq1
HrEwhG68rZiBGfOe81kzt74IG0tj4NHKMEfiZqc14/3aRDGPnNKsQ2/MZ0wimyWIKZ+3qI0jgZFu
ruovjgtu2NrMWmbiQ5mwS1hbQ1ssZMWoByydzbwtRzia5Nbr5fwVJkjo3htt/aEbi3bYxpiBwKoy
bypH5zLqei+drW4OTf/gVmic0FW7bTRzToqJUP0YTgnzqc9pnxRmcZgqu7W6o5v1hAr4IkZNTAoS
A3017ZGniSFAAqtyx9zUvZqHZSdrchGy07RCfpPez5dBX6oNp0QkW+QruY1zSeRYW7uSrLPXEM4f
QyhD7hR03HLjZKj6lzIRREYEpoe5vPWqoNm7ufzKpssADnnRE2ZvYK+lqwTqcg2VHnEyZFVgjDLd
8kdJqsUOHXzotXb9QRSI3Byz3IxWedf02impdW2baAEawxop7bAkBqExWK1r1oANKmH1aXJEs60n
Hs2adCj01XV/aNCFggwUgxi8Xo3raUz/mJttfuJVbHZhlNoPsco1/LgtZ8Y+Sw7lqDOADC0wjqWu
hwiytdp3O+sMrD2GQlzrvE9oDr0JyCfnMZzlJJHzddqpujpLUi5eADZVoawyrG1Q1ZydJlTYdwj9
0k8Cq6LH3Crd1YQYIUWqNUsBMo/jwtel4HkNyZ7IfI2O5bKhk0RHgkwmzr+LadP+p+FILSHcSh7H
yI32ZizDwa9mW12jWASgx800Okl+Wp+AESZ6GHU5QI/ZB71M7E0cNdNN3Y4WcUfz7dQa6ZF4ke81
BqBkZoRmNsPOyI0OoreDxG+uj6poR4j9KMmDpVwejGUMVjpWeAcWrfugRbqnNaTdE7AS3aaCUwfi
pvKHQDdNBsUo2xtmXuIGZ+BjHCsmReiH/JZlaDdm0WXEpLFrhPIboRenDDzGHrQuE76yyWz01Sat
LK0c7UfdBE+gM0pHzd/OT7WarM+aFtb4jzN1bAdko8YYij2Wpf7UxvJaKbc6ijV0mTbsBytfLrPJ
PHgDfq8BZlg/qBFpB0FV6kZfhh8dOexe14XlsbNhMkHUa4+GMaOmFNMDxGPHi3nV73BBWcc4deW+
smAcb7US9MQBA6526dsenNZII+M+GO2O+FueiistmmCLjbo+aHnBCB+Rta8l4FhRoATP1IrJ0bKw
VnlSw7o1yEcc6cOWZNT8oYTcQMETTKcs0KAaqjI2fROLha+FVr6LVRx6jI6yjZNkHc/zKu+lwxnZ
FyuqiNvLkFWdJGFt+8xwx3kLRdGG193HN8hLtW0eJuYTHroF7leb8P2GpsGwVgJcwUXzSTft6gVF
mr0Hu4+5gMxdUoPNMb2Umm3e5z31cOMO9ZMh6OCNM4pFN47QwUdCNBvWA+HnepXsDYTttNQEmmVJ
XKdV7xq3677ge543I81a5qJEBc1avvi4NcmP4Ij4LeGIcU7A3vu9bkb7juChWwMtBkK/INtpzDkh
Ts79lRM7rJg1YcK08AnR1o2YnBatfkhTYTUf4ylSvDEkeQZ21d7OHLFvXD7/M72NaWtywn/tLJqS
nhlOL+Y6rtukfccZqc7CXYgcwCsQhm810jkOgk70MIrmFJjFFHiuFWovs14s3F273LaZVq/KX2Pf
YoU9iSAvvc4w+g8dcPKTSmPxTS7Nj7ClSKZbXJg+GPzhqQrNx1kPG0ah6eyDQOwvQbmo49iRNpdY
lBLYU2jrzSHTV5VtgbN/ZOBQkodRW5sGfuRO0BagjmMHduLAJtFqkDd52y0HyOyOL4sO7hpy5WOT
6dOOcPn+bgpRkConE3sade4LkTLxrd2Y3/spKO5VbGR7G8DAnUWt/bUaOoiLClvWkKENxf+0bO2i
mpCA6uFBMpt5GIPuI50odISa35MjQsRceCLmEW9SP4BlLhpaD03xaLZZcYQFo4mtMClgNs04NzuO
PcCtzYrXu3C6+rFbhfINAPTtFNfRoU3zji/bkd/STEc3d6IbeqRwV6tIHWek6Pc6TGuAxa654LWw
0x0mD5xt9ph6JGlzlE6x+aL/a9QXCMvaHg8H3qmSvM50Ax+0/UYravmapqZ1clyaKnAAGuoekkna
CGMR+GXtLgG+C9JZS2912leAhEcEk7QBip1k0oA3coV7Nv1NLvL8TJ+RxLrcOMT4am/jaLxg4iR0
hXkwHsT52NXtdJ8EMeNh8MVXh3oj2TYIZVd+u6gGpvqW/TAD76YgzVhOiXyL9wjGjznraD1JyLM2
8VlJ86EPQRdGBXdnlNPt3Ov9Ie3rfYMj9ZGD8MOkjzzRkbkQDEILqr2Akq++1LJgWJ5aIiJ8ppBt
ijLUTXb85/orHYR2eIUuvmR7ipAKdbFOroNO3Janubi78EaU4qzTET5ZZVKER9MOhfyYuqO/2GZJ
+7MKv1FYzJ9702XP0tcpk2vKfBt01jbrp+uQ5JzEpxuaIC3+stVxUcBSLZWZbR3TaBH4mBTCswK5
OU9Zpt9FJWXwznYjvzaFzRFH1sJrNWJcF6l/kWFc7AK3s7/PKm/Zi8sJOflU3NZ6KJ8D6LQnuw84
PSWK3ICx1syHoEWUkIIvR5SLimMahpISjlrAy0hhOqYOL6aJWmqj0Nc8YTSueGwW8VCaE7hWG5qq
F5eBgtmpoCfMmJseQbI4mR/GI6fWLukO6YDdEEUjI61J0CXNSDW7n7SsvAr2N5xxvI2bHE2QB+RN
bfN2CLedMHqPFnP0TP+l30GKIn2RTKpzPHMEa/OovGK4sS8MlNzTnEn5uCJsHteO0QP9HfMkk7Y+
zWZmdehmrP5gx8rdZ45rPKD0Np5LvvcaLJmk6AvgCbvVqv9BPPqIqOK1tYC0g0Mj4WdsByfbkOXI
bcmbWbwuFqrXTRQXbCt8Ig4rnTm/dkOzXMkJtDZiwIVH0djkX2crZvYGT4Png+Ops/SMbZJWHThj
O3Soy9g4gYbVbkSV1adEGMNNmqjgGkxZjzN7zRIpdZuDU5IOz11vl3uiuhIvoIV54FkklCInlmGT
ElpPe9heZgLhc0vN4WczLi9l6XiaNjfEbmDQ4pyBHhdBJxxvl69e4gvr6HeW/bKPtT4d0dvoREcD
mQ4Dr+Go/KOfOg43HtU0vTdHd7rzpDtgBXJVpaSQLVIT5zzQgAqAFD/PbuMyfGCeZhVnHsQc/Ylo
qidMVcshc/uATpBp7MJG2ckOe2dGUFpdvKJCsZgu0nBLOWfV5C+laETGxkYk45Rq506NvLVlT/mv
2xSHLGuN+lTXWfQyag2DAWYv5JhoiWj8TLeHU0hN0wWlpm+7auq+OwWhFY8pHUeMlfny3KSElUEL
p7eOFtcfDX3vljUU85gHxSLBbI5uE5T71eA+VoTNueSa+NFSPMeN/eo2nxdXVZcOcJgTBb0JuqxL
/G4yzqyNHp3t9ARFfWNOGGfJH3tc57x7h34onb3kNNqBhSk2IFiE6bMVmpx5+zNfeGNm0vQtI3po
JOKmBI7CDsxz5/VYpxxrneaUhKImxb2pFcwwAp02THQboh7rp4Vlsp/UYejl4zQx/6obtGFaDyig
bawN4JZPuesWfmqxVcQmqGjkPoJexcGh5x/m0RkkA4B5N+PP+cetaHMzSj6io9wYmtjHkcvZQ6s5
nMfBuCWXxX6yOQVuoUzcYTUi/ZSYJzBGgz+kg2+M1W2s97eEloIS6lu08NAgOEl4kmr+QWNS3BB8
Is3kkg0mKPO4pnMeeXU1pYdm1u37cHTOIusHn1CsT0LPvigHGP0s6VBatwFBAr4T2j9UgnChNxzj
MY3z8CGfdfJwpq9Z2IxexUpKk8TCB2rvccIu2xpwj+/E4AQytqYt0S24BgtOvJ2w4nMME8nj5B5S
uyMMZSQcXUI3qkGcAWlvi7HyVVAT2UXbD2vVDd3qGMFEqL4uJq33VLukRfKQY0bEQ0YFS6BGuYkp
6D0yp3JPlg3DoLy9cn8O8xCdRaOuCphq5BlGbZ8blpA9FV/AnsL0KZmm+OKMzXjlRXBXBx06pxaU
KRGfE/ONDlEpGCDTwAwnJl5F8N68yrO64/wqSGk3ZqY+tGldiePLVqFvwxq4RbmOdyhHkod/P0FN
URQ8CH3wWatyzEP0J2CGD68YO9SPdf3yAHanXwMmMM0prTSX89RCHXYfJVHTXQIGYxONxdEaj40x
crAba2kZd3Y2l5RvyDWfjFR3Z4q73kIkaSMca9HZkSN4w4wozr3QHPQfPevp5j+6XJ/wkPTxIcJu
lH2Sshh2RCd21ce/K1H+CcL+RfrjQAOiqUDnk9mbvqqjf9ah4Hhxm1KPwoPq3OghM7LucRQAblcL
Mm2SySlW3RmeF+ZFfU8PukYBgCeoc4NPRV/KO7QKhubBccjs/WSY5vhYMBlvPQQYerfpwljPtphd
SVociGHC+OwWcY8SYapvlFXwP5mh53P+HlCHhEEjthW/vvw/6Nb+d6K0/2+aeoRff5HUM0qPfxbT
r3/7vwRpmrCdf0nopUjL/ltGjxbrX5aCRuYALwKMJ/5Hi6YJ+S+DYpSKAFoTigYXy8d/A0wF+nsL
SpCpmxLGmFT/jhptvcpP2ij0+AYPJFwqG8KNpL5YNVs/aaNqgsR4BFrjZVY1kW/a2H4ccJ5+KdqG
QZtC9pta+ewHmPButXhQx3RiZs3rlt3P3cjQ46db9geJ2D/krf95R/75PKa0LKEbwFt1Ptevn0cD
fxTqo2a/GDJRx86g+kSrWZ6NxXaZcyABgG1U7BZUEVvCx8k/0NCSYmPP7/7+SX513fzzQcDDmdj4
HMWrKtY//+nGBAvnVZJoxQsHJ/LOkdDj5F3eQ57LX+WA62XQo2HrIVVPJ/LGfKOJmzNLCzqIai/U
0aGHdC8liBsQ5BLZ1iYNOmc/Wd3ZkO7CFraM3yfmAz7JrvaRyizxVEoHJxd1v0czX/hs1+GRLAlG
UCzA+66N6brnw3S2Mm3CYFpzTtWj9kPeoUfbtHnibo2iqbehku9BT+Wqqvv1lxQYM1ZYAdUq2sO3
5qi5IyzUMOwXrSjOFSG3ZtzcomvGpwbZxi4OjKeY6Zl+hdKuJiaUDcQ3+nkTT/UhCgGC6MFOUnbJ
wj4x3NklCalD5fCEFZjBWbBnzOJZ2uXf/dnXT+1YitM/ZD3nzaeWAaiWseuclwgj9UFz0InRRW73
/4erSN5vHDFwYd8qEvMpKC0KAudlNnvT4/AKg66136O+iT/8BFLqiFYtIUBvwjr+5RkOyWxjQCaj
65DN8QOZEVa4ZyIwDDi4svahaY1a3ykniV9mpB0AE+TYXBAzNGRJpqvxq2vkSP1CN5h24gIYcpu7
7O/vGL5+f9WERB6CcQgcL9zVN+9AmjVZq+yckVBFnqGrYeiRM4yYv9/zP71qPIfoTh3dwEv39o0e
qwawfqcFL46jxGEo4+pcI0D1dPI+vUSg2SOHirScBJ7SUkyON3e1fALNVHwyZTz7KAR0b4R/vCMt
51sctWB8pmK5TzpSNa1o6Ly5JwzLrVpt1y/DgrTSEpzn88Iv006nSlwmzoayvPn7F/vng79502DU
0qQUMAd43d7cvyKPpewX7p8eZOOpmfkmVjN/YQdK91Tw8FfKjIP3hIo+qdPmUtDwpvWSMamEsX4i
LIUA0Ji5998/17p1/PKxbN5+E7yiYxIqpb8FApsT0KSeqco1lAZwqVhEXqbp6uwEdXmeGwXoSbrN
pc3b/h2h8eqI/O3K1Fi2NIRapym/PvedWnoLAkV4zZ38Bh+I9cRo7XtTkDSI6bx9xwX62xLO97Qw
f1rsoOzl1pu3zCSWitkabxmyDyQDpb34PTwtjxYVbiKOFriJanX4+839VdHNvmFzPYx5tg16Fg75
egt+2p7CkmLDLTGtBciOb6N4TZ9VBmoloyjRAbiEGBvFVfXLsjcHonP/fvXfFhauznpCTU0J77JL
/np18HdpC4SQ9SvEDqqs7DXSyYnK5nR85+au4v+3vyXKPMTbJrISYVhvLlUbsBQzM3ZfNEZua2+x
tfZhIcYvQ91Hh1qNN/bo2AcxrqO+ZX4IenEgttP0Xc5pqJBq31IcHFQsX2msLgetNj5RV9m7RZP9
ZpacGues0HYY5H+khhvfImKoPVGkJuBRhJVlHDRnEzX2suojiX6m0zRLA72oZp9josnx0DTVeRFo
NOTCbNHu78HMNccy12itl3H+eS4xkXe62R3LZk2faSsNVE7SesJYQCSuCKy//zx/uGc2In/HUBSR
8DjfPP+tjTMZUYb9UpiNu5MDuc95vvZp6EKcFnob2AdhIf39on94Im1Xd8Bz44jm4vLNM2GSCKwq
y31RKDNuJuaavrAL7ZCzlh7LeTa9EEm1LxzTRnA59u+8EH94JB2WGkoooK6CbKNfL9+Z+qy6LOU5
QQyw6XPZ3VcqfEChUb5TGb5xSv/z7q0wfGzSdJ7YSN7UzAhtEwvlqvtikSJ079Dv9RUMEB8UIKCK
yBzJBqMRgOBZeelQIvTsxvkdYPLvhbLNokqEAaWybekwZn/9vlPeknxmltoLlB7Dbzq7vMkrUe9T
mKibwFbNSS6ZupHghw/h1Lm7Pirp4+uYAf/+u/9hseVHByrOBi5gv7753eN0wDpZVvbL1Ipsb1Ca
0i0qy9tkNh+7RRfbv1/uD8+2w4MNDZunjMbOm80umUdjAK3ivDTxtPZYimCXOKV+o6nZ2mcMT2+R
7H/7+zV/K1D4WhieqQhhLxBJ9+bZGrORmbMYnZdWRz0wx8XnZkqddzatf97KX3ctCcKZTcTkN+Wx
evPWdvbggoka4ytJvDgAl3rYIrubj+NoWY+B3bQHoYiRDPOa/axp430kpHaq0NPf5nVvbAdtrN57
1Nen6M1nwivFDmms51QOib8+ZXgaGVyVLaVFXxRbS8zDDSw5BM3kth7oHOn7SKl5i5Up9muyMU9o
BMc9QJ35nZ/9D8+7ZKrAy02wMbXb25K5RPCQh8T+Xu0CYA4Bz93BRatwx7E1eMWNjlKDGOd9iXP9
YEZ5eioG8jHqIur2f38Yfi9rJN4tmwgtsO/8s66DP+28yaR0OYFgv5pagkYSl4d4rhlmIXkjdbok
Zxnc0abJw+jaQa55L6von/CGX38SZDEu9H6mMNwGzv+/XN+A0RgO7jBcA3gneG2l2o5lGXoOmhWP
6nQ8jFowXNFeOF6QLsW+Dtz6iQRY55oEJOf1EARf6VBVd6khwye4eSDeifKFDcJeCOQuv48Zu/uF
FYGcsAIb2ODUHOpMMqzJTbFPXIK+C/prfpI1A70+nJd/v8W/LymGIVlRVo/Y+kq8+YqCEN25FHp+
rcsAbDrEsD2mFOTttTsw2JX/HsdjXdBXlIDkGC5tDuG/HVWbbAEphBbKzFHGNMXS7pUWGe/sUL8f
x2yKMmm6vN/rydJ+8zJZeCMyevjldbYwj4c1k6KcNulYLtOWCZfy62Xqt/BqtbvcHMM90qtvYyz1
r0maxUeny7Nd4bTxizQJNPj7HV9XsDcPFeJqubacOP38VmWVeaZ18GjTq4xDBWGghCPVlOpBr7TK
+/ulfn9/yAehTqZO4GrQA359fhvVV5MsZXFdZprzY1PCtkJax8S3GvdR68QPqzZ2F7uL/d4K+/tq
Ztj82obixVm3zTe15OiYTrvINrvGhKc80QMGlGdPCMs6sq1Ag5ZfEjSB5K3a5bcuCCwf60WDfU6I
f/sBXw9rZAYhEsANqq8bzk9rSI3U0WAyXFwRlEApwMCMp6707QLjRqtDIv77Lf+9F8MCaCJZUZIY
CVIx3myazH2zpJB5cY3VMl0JiE/2ba53Z0jJRCQ69vBQi5EXPW8QAMqE3sqEswN5jrxBn7ocgDxx
ssEttC2iXDvF1URlk4zMc7I4vLQOnJbYssy9ycTZT3JmRO7cT2dlVc1DBV/qne/zew3AKs6tM0nw
IcTh7UkeVq0eiLyNru00ZoAL7WZHxr3DlI2g40ECDFzMxHmv4lpv0q/vCF0D8F2K+8i/3Tc3MS8d
J46CLLmyWab3QUayPcFLOsyMV8f60uhFQ457gpF8jdBOCqbNf/8Vf69CTJvCgLfmv3q/b55evPzo
CJI8u7I/dpC/qxYkcvVeoNzvKwFXIT+Ih5OcGMzKvz6ac67bC3EE6dVY1b51NA3nNKnsvTSs5p09
/Y+XonLFGST5NfW3K8Fqehpxx1yzEjVHawc1aCuFAcKy37nSH2ori7M5zBjxn+ydx3LkynauX0Vx
5tgBk3ADTcrSNclmkyC7J4i28EDCm7e5z3JfTB+4t6QuVEVVtIYKTU4csw9RSKRZ+a/fsP9StS/e
yo1oP2Ntkr32aCB2GtgAFOKyvrJ7A8OyRLH2bd2+KTas0LEZm8c2obcFbY3MN0tEWzd3+wtX6OOv
iU85gAGWS3DMnGVSQgS3oBJxxi/ya3efgeGRXQu7/PycOV4pFpgXgWcWrScO1cUQ25qvjfTJstfO
kdEdIgtrLZ0h39UF+X2uaM2NMrdtzz/06LvOmW32bAJE2BUA5+KhFZMKFqIzviq28bM1q3CHDE3f
DkHdPJ1/0vFVjEfh8UXRjGpTs5btC3ihTqMmxfSKdXO0HSy324KmAn8HZX4TTAFRxBOOMKExtHd4
VgcgMyK7Pv8jjr6k836QsSgtkIqj36DPdanjC/21t4n6ze1uWNGRtf50z6NTMwewYDVGq4b2yOG6
BAYqc1Ux5GunV9G1grziTh0wr8ExbNoFc5xTU8r4wro5LMSoMGk0Ma6qbc/4sbocXkxU+6p13PoF
Yt+d1sYf6z7usQ7WvCjPfp0fRv1wHP9+GAJ9Mr0wYJidzg7fcBRjk2kyaF+yyaxS/CbxH1PQaezJ
lrLXDcnHkGgaawMR3sYqRhMPqHjybQL58ppDprudrDrYqDGtd+IKx7UWdvUe3lq1zpwoIVRo7J40
G5d27k7x3slHZw+F3FyT+z5cOCvE4VnBu8yRP3wq1Mh8Nza4w3dBJ0xMmT+13iiV7CZTEmUbMEc+
+ClCNgfHwy1xk93aUMpsWwSgJIZu1FddREtEmKntNXitbwn9kdscH/ytY3GGJlmeeKqd5vu27Kt7
prRzkw6ms23qPvmkUMBuHTTim0n4qKftSLmlh/FriN1hj37YeNVju1yDjcffycDE6bAZkC1ruZ3c
CEQOt05Q4Y2PX/Y2SlW5Q6qJS5UGrnj+Mx99ZUYGB455as1VsFhsDinhs7jX2q3X13G4jS3MrGXP
o84/ZVFrzx+AKo9Jy32a7jm2HYcfQPfDzG2Er3pj5+i8Pyl/kNHEBr5s94Y/YLfKpsjclRViMB+P
Tq5AY0TZk2J+zP3jrs6qbFe1VrMZDSw+z/+64zEQwMTUEUxcwaV/LpF/K/8caHwjoRr8OBf9iNDQ
+NDwci8s3vcF898Fy99jQMvZtlzaP9S9i6HO4xB36NZUPQdHetwLhL0RXUvUNdSDB1rVvKvmh87W
MBq5ZlzKL6quOFhGjO06NVXcQM3WWvvSwV27NZN72gz9hZE4BA3nnwh8BkpvQooAxrYW60SEEewn
R9E8LNoxBGBzWCtRrzMmmKmaOPxfoc0O97iO/nBqlsn573B4UP39dIopGmM0vufe0+F3kH4RYsEa
6B6S+PimtQc8hQIwStwJmgsf42gnBa+iZkUADTaKO81i+/YbOVUSZYzHZSLbiVbzN5Sxc5C1TvIe
ZfmFgV009t/fjSs0RZzBvwLgLB6I8e8wcNIbQPS++DxmGEaqmNM9uHjbrkxQhE08QvamsW9cK8pE
jkOV+bupTZLHJKmG1fmRPvX6YAoQlknCwjRwsbeHaqLgJ6caHjrIcQMAbkL3FObKwNphk7f2pbDU
E1+WGQ/8zc1+NiucV+BvKwy6dRUkpW14bPD+LXUhc6gYNHhIanZppA8vtH+PNG184Ei6TVRzi2Vm
+jgMdy1zuMVp62ECGN50vfKR7B4Lrldv34eqVF/JirV3qGC0K1hAGMBjugpQUz3rBV8h/mbs68Lp
toqpoU4YtEsH0snfyBrTNAO6B7STw/Gw8I2WpDhpXt/p4kkY+fAB7yrsNWQb7HD5yndZDP8fH/z4
8fyXn0f6cBMy2YUtKDCk09HHWXwJhRtTIPCRY6/T9V2f6P2ucqbq+o+fAsVApRjEqglgYZ4Pv31v
055EMkWK8PDQ1fDBA0CtwzS58KlPvAvTdyZr0Ee2aLAdPsXGatsNCY/xarDKLZnRz5XoLuHAJ6Yu
wcSWAw4D+gUKdvgQLAsLDema6WlWaF0HkByvRFvkt7ifqB//fNQcAckGz7fZcHXxbcYESpAx8Sji
OFAYz3qC3MjaCyf+ibkHZjtbaGHKOzeDD1+Iq1dotdUgvIhCZz8FNrTIIjY/9mOf3I6YBd4VKp1q
o8LM//z7ae/7ymL2WZZwqMoBFGF2LOZ9XFhN3BmW8LR2cMMtBPrR38ZZE2C2waxfhRwqBiptGd9G
URe/VI3iPIFclUgoI+c7JXH5QaaW+6qFQZWvp06DspjXysfAMOVDI1Mkmkpu7xqBmpbuuh356zyN
p2/ZGMbmWjXV5OtEIJO2tcYoc9ZYuoML0K2Vd7jbBjuj7GIOgV5L5CqWTvVVMw0gSCUyndu8c8wt
BtqzK73JdXRsfYlV/IS7ImbpjfndR2jyzUU8gsZtMtB0BmYzGneIOnUUBUCZm9RsifjT7Noqb6sU
CB078kr9KozO/qGIRprbAcsgvKwyaMKJVpRw58Ok/gSXPvpkiFYKeniF/+gbiBZIFIZjbUB2v64a
YX93aRGvZCTRpVEw9tE+hruvIPKrE7lJ/AI7JJKIXSKjom5aW7nW3CWlTwJdCVherQc1tz+PPdNy
1Va6g4AiIjc4Gg1qZT/tELjU6WDUm7Iw0vuSSgwJek8JU9ZialatbVavDaHKOAPSAcfkouw5TtEu
5V8ntK37hvZYcJ33OuPnGyimuwE7A3j0GZtvnVv3JS28CHZ/mxPTlGHpjSQyjg2ArIKAHXMK1ehK
R9XyCRI96i4ryTsv6BTrl9tidRUZcfEwX1Gu2VW17LoL8uqH4WO0TW6AnG1ZlU5H4G757QvRUlBn
uZc0LwSrYm/YaE37Ru6LeYXuwYSnaVT2jyRMpztjqEu6zBLz/pVWxB16iCZPKNsjuOGlBhNn1Spm
ma6l8KdrQfLhLHzAkKXKmj0Rt0K/GmMu2yuBaDxbZUM1vnVEf+APkAXaTRoYyKWHwsT0UMfgHccL
4uw+k30kuSNrjYunjmaioMI3NSIhQ9a/0FeDp2koOZuViovrq4MTwJNPvo5LCk0k7pDNYpTZjbGd
bIQ1OA96I/21ilfCGzoco1kNDvEVQZPj3Qh8XZvXGI4Uv86v9EOc4/0M5qSHCkD3TJ0bB4d7jDJ1
SgeMCY2Os+UF7TH0NrccFH81MPmxN/WD2UEg2p1/7IkS26TTDpZPh4ws0eWtPLVrSba26XuW05sf
SvKGX91c0fHfNKtfZWX6sEBaHJlo5G1kT6hMlwof9wldfMRBON/qjoSEUHL3Y0k6N0lhRBdOxuXI
0EtkF7fpXJLtwI9cHCdt5WPAgz+Jl2CMc58EyKOdLrbXYqoDAu+E9kQ5cglwPvVQkwMZ+AAcEXTv
8HOo1GWO2mYd1a6NFS/u5usi0KctkWSju7O7/Mf577AsL+eXBBWkRzl/BHNJNeqk3qLHLzvPn9Bd
OdzsB0xQ4D1p1RVUoAsHmr683fO4+eI29yKBPQEWD1+vFLk1Gp3Zef3U9TthTQ0Bi9askIq6q5iT
YV0jbd4apMZsmgwPk5A73tqvDH0dy7gkvxPzZztM3S0/vNzmtBrXSpHF2zCK6w+ub5NgRMTHhdPw
xEeBtDBXL+9NtSVtQaR17YYYNHuJPlq7LhPOoxbqGos91670svW3IUFXF1bIiS+DQsKwQV1pI8OB
PhwqkJc+bcq891xEVlejoyhXHQy/FazTHmU08Xd/PBNmDiEV58x+wfnu8HldkjYkH9aDFwR4CcR6
SQ80wLFeujeBGKsLT5t//e/lBRMBTr8DADXf4rniHT4tm/MuQKgGr65IMgsJclhbbnXphnFiDHkf
wCSqd8C/d7Dpt+K2Q6ZFUlk5eHlT9uvOHLObpreeOA6aW67olxbvycdh0QZ2xSfTll0yyjXVDiJ9
8KYYIQY8EyS6s3p0VOQPgKfiwmo6MYaAZPBpqNIA/pbsxWLo+t7HRtDrHRHuoCjP0d+B9vLH84LT
wcZiBjRkbqAffin06A7BPeboqY351UzbR1fvfgbj8NMeunx7/lkLQiZh97Q0hGWwHdFVdo/ovUHo
2LjPV5OX2SO+VngurjD3mLZdXIv9aMvwqqfiWilOF113XYSHQ25gkxHmmC6kZABJ1NabnBrh/O9a
3iwA3Fx2K6BEmzIcZvDhGLhRqlT5qLWeEpAKJJ3Y2DSKOhvBcOSff9QR/DA/C63LzFNUVTqPi3VI
S86MIt9pPXyw4ezro/KMn3V81yPY3xp1AVXBGGCAul2wxkdnvBlELff+JNPrhkp8/z/5OewLIPW0
geiBHr56qhUQFEXYgQco5fVEkCXC+7C/z/B9X40T2FPdFQbUe5h6uj+ITdZO5abV8voqavP+AmXq
COp+Hx2TnHtm/Fw8LEZHdkUW2I0CPAy/+lbtUFiYA6WsCw1hQwIU/lghtm/4WDoIpqLufoh8d186
qLX9ETVbJautPTVETdHBXTtKoj/UE04RpjSV+7bO05sp1bNdSg7DGuLfsGlJWl01adFfIAjNP/Rw
AySgEFzBmJOWafUs7letS74UFhOdh4EB5jWYitxjTcpJEjakgeKctsYVs7olftA7/0WNU5MZWca8
T3G2gAceflG1M4grcYrOY+uQG+51pE0lNeXxYKufjA7lZF0Jc9eb5biv9SHZj5n7OYp9/WM7Sfla
mAQxkqwn1oL0xD1YMHkjiUYAVU+r2zEUBS0CTqWKKbCbqkKxs8rOXxeWie+kGxYvTto6JKwZ9LWs
aPYbqtpbDcbhyrBDzJcwgl031Zg+Krpek1g1jhfquuNtU0DI0mno0/8yjCWZJAkb6LJERHgmvqq7
ySh6Lp6ReeH7Ho8ySTDcj+l8w8XhCn04yiN6tR73n8kLzKLFYaSzV5CP8uuy6ZULW8aJF9LBSG2d
Nt5cwi92JxXT4hg3A9Vr4XHu66krdxjR+Zvz8+bUC5lUwzNZm+35PVfkt7M0oCnLTTzRPAgvZOih
eiKF1X3EYqrdnn/S8TEKPxr2rW3xoeigLdZ4gkEM/Y8S9L3TrsgjLNeWln2Uo3ljAf5dGLzjdUhr
W4MQBg0TgO9oawfZ1Sq/NrzESkjtDOYw1NGqPqga+J7fxOrVWKjFa6pOlzCWE68JHQ8ONfRIGuvL
AZ2UquUOHxqe2wf2cx2Ir1qoqj+UyG03LqFoF3byE9+PogSiMZ1WgHtnUXqTLe40Eht/T81UbaNW
kb2PHII5dMVqX85/QGbE0e4mKLvQ2AlmBSjZ4hNq1hBUY0wqYegQSFLK3NlGFdGnTQFYhR5E2M9D
3OAGLRLF+VQ0sEY2vdYlznrqceFydR9OeTFShLaNmN10Aqhb4ANkRazdochD7vVq/Bm4NnipbAQa
OMZplbYxBPfXdYyBG9h4hq9VWWFrPbvZhhjvREVvgVKQX78VCmUFh6hAKexULRYL+Gw8QX/k7NKl
u8LaVfeaZnZcwxMStJdSFUq6ciVru3iy/Yz8Ej0KZxfwsnuSPdHf66Bn4Fc6uFS9saZQf7MKzRiu
7WHU3kJRPvXmkFQrU29iDIQzJf2M+Xjc7h2kBg1m7qaZboqaYOW1JKYeBX+tXOuuapBXnZJIaEub
63CrNh/NGCo+mMvY6VeCI+y5pVD/QTtaeeyHDDscx5b+yzgmrsv9Xe1QaUPYulHLgnIqDDtMaqD3
2yuzquDkV5D7XXx9Gqlx5KQNbsuFK+kyRCZuk1ikYU2doF3+OJYqwJw5RXLGcILktiVSGjpjkXzG
7V35xu4AAIcMTLKfptaVlpCdstal1dcrs0jwbnN1kuXgB4HFzLgnEbvjpHzOoYA+V6XADRInIbIx
8XnHoRTDivoF+BYVtwZ16pOqDsFto5BiWI1B86lWnemLZit9ta9DzKsZJFEBuhGVYe0dqJ7xOoWP
MmytGlnmSz5Fpf+A++qEu3owhPdK3FnxhUvNib0E7Qx8Cvq0FCrLfoYG9ixR0ExejkdeY1uSAI3E
2TUhFmQj6wzziJQAEjW+sLSPDwCCAegSgEhTM3KTPzxrSszj0iFUXK8c4JsSZ2pRI17URhzvV7Pc
FeB17ohCbVusaSkmbCOKRvEoz5obzJjqvd7jOuCYZbjNTEK/z+8ixxsWz6P+ReY5X+DE/Ht+O3D6
wg/tyOkUT5KBs/ELEre72rivERnuzj/pRM3No2h3IXhy56Ng8SjNRxw6VLbiRbUd3oauNm01EM2N
aje0dkpD2QT47z7FTdQ8NKLJfwUyyDau2RvkLknlkiztkG0534Lmn4O2Hroc/dVl54dOX0uZoCte
NVnjpgnL6LGu/PEGTYA9+1GWO5Z+iK8AZhSVJQE5md04MEWXMIFTEwviJ6cwt0z6NosiRstx0w70
IHjtFWV2pJ0AKv3Wv7BsTnxozmAuPTCAUEIsZWCg1FWE4Zjl6WGIvoeIDww9dKLFZDNcnf/SJ14I
8yGhogBDeXEk+PNNa1SwNnC9OG3FtR7k2GOGkM7PP2VBrnr/gNYMo5DcodLdnLXrv0/dzO2x4ElQ
9AgdYxGVBFpclbJ6xxY8bjEsJqSdFODtFPTaqi4w9CdjV7nQPlzw/t9/xMwYwUuDape+2HxG/7Z+
4rJK8C6qwlc/7ODy13bu33HLGbNdFpG2DnlhPiZ1P8P0023ly4SQVt6wCpwX3VWQiJwflHkTOrzw
zEIXZCcI9PVZW3X4c8oEOyM/LBA12hU53uiriDnTJ2kWeL75kbGVaduoN3UZYPn0p4+mScdZ7gAl
cvNZSuMD3RmGnH3TUzSsTiN6Vth2T+4ab67PSW38HAqhbM8/ckZFDt8WowF3tgeAQMxRsLjexUqr
WtOsTi+H0fiZQgWelQ116YXEfcBg8MvOoIXgNsXawgExIdkLltiFHfR4tiNfhrsI8xUCI4TJwyG3
itaNokZHHqyKcIPLU30jFNQH51/1BGhz+JgFQjRZEE/ijMeUrqRTZWHKZLN13Nqlrj3aSpY+JINT
vWQpPFi9azA3he+wSpMovJeVhfCvHcuHkVj1C1ewBXd1XgHspByNNJ0JO0T0dfj+2EppUxupiqfg
OLfjH0s/CJXuSxaG8i61JnebIEnaRFGGsVDQpgC60/BF0UvS/2QcY57aBxcun6cGC9h73udgeZKA
sfhNVen6U9ANs8TF6PcJkpStP9e5SjrG63rEcDXJtW7fOP1PGMTugxRYXVInsucPwlgLp05Xjev0
f7wxcn977wJx5rpsXodDVfiBbtFhog3UGf0KuDTbSKR4F1bFO76/WBbcHOdihYsBJJPFJhBmqBuH
SKIjULL4WSkn5ReBgXIkWEZLVTjyWrzGp4bztjXIT479vN0bKkaKZD8asbvSRe0+urR7PyqwRexN
LSNzpcWDGm0bf7AvoE2nfi5GAwwM+hbQanOxj+NdaWMq5sSvxpg499NEe04Zk+Ce3R0nBVLSbw1b
qZ/q0I9uzJGCIRy77AaLzAR7OlHvihJvb9VCw2y2Vbx2p6hrV1ipVhcW+qlZBeaM6wfdNNWCC3r4
+YjHiLpQHxxPjhOp3njbg4fq5b1AUv8tGPzuB2GT4nMRpM2m1hpqd7MeIICidpy9MhDrYnKuYHtD
4X1+d5iH6PCLs+FCpKJtBdxlH4muprhVBCn3XpMgpTTzPt8EQvHXsnDDC3N4IdaY1ztuI5TeM1JL
vvCykIgUowzddvI9qTrZdaKTgSlF3a/RUVjbsm0yYhMzf1WF40SotZnt29QPHuAN9CiWLWdvENOy
HrRKWalkOO8xnw5vMtCIp7LVR5K+bPWlK51mb7o9gS++yl/Gq3rr2u1sGZWl3vmhO96+aZUZDuwu
iO50Zxf7quxw4sY+JXlNIE9c9Xbo3GhF8fX8Q058Hypfak0b3jnU0sUUF8LXBqVXk1eiEt1VGGTm
Btyz3VSaM14qs48PRcg/tEWYBmwCkHAPZ6keR0SjBH7yKrVwjoBXdaxkc+JMsqLZqqyNK4Wa6q6Q
VbVRjEG9wd27A1JsNWJeUOsFE27cSC21rZNZ9cYmSWhbG66/N2mPfQrU6aKGfi78F7MXvB96GulA
eAYsTU2AbtMAT7j4lbLRgvDsR+lbRqSXjjNihzUvdJPyAW6FfDVbjuKV6ibpdVfVAwQZMbaIe4Tc
yaEI73p/9J9NzOTCVW7G2RP7yAACak6J12FP/bHPZEL0FPvQahoBLba5LsMndBUq0v2kxE1Vb4nr
iV2/JAOhwBkZeVUdfQXfJHoqCiKmSQPorjHG1sbNomFt8ydunCTHgJRuQfapEk6JK2Iz4jZmNUOb
gprr6KZYvJoC46FrHnIc3D6rZZBDtUmb7pKC7dRwUoKx/0ManQvxwwlQm6aScizGr2auhTvXJPdD
gkp965Mi3PLsP2Xhz+S599xkVMHWTCs/fJ5CekigCSVG+GNZG6OU0cbBGWktBL7r+jgMFy7iJwp/
WppzAxBlBTvQkr1eDIo9SS1ucO6odYCb0XFfw9Yen7u+w4fXpuH/AUE/wt8sTbHRjNUI754uxyD5
Qs37njp+OHVdwG1MTWjr02FwFwubvzhH+yjdK8BKdU0iHv6ZTu/uZC9vLMRDN9Qf5iOyAXVVOMH3
MoS7Hbnw19W2qq4nzQy26shScwetp2Yu6j2waLyN++kLt57sgnvQ0TYEwZHjATYCdzMiI+eZ89tl
xYFYPqRxgwcCyV92BLxF2EBP3PT7bvdH0aD/Oy3WkH38tvFvvjZf/+1nDh4x3n/Nfv77v56LPOBk
+Pu/uv7x7/96/+f/y2XNwBoNqB0cmoVABfGfuZ8YsLl/IchA3sohxM49s2D+Cf5UNJI/Z46gy9WC
g8OcySr/ZbYm/tLmoE6XU3mmfHJ4/UH056K+mZWnNmoa4QDQv6sxFwiXnUQxOTGD+TI4hXtHElN9
jaBP2aAWCp7MdOiu9ETNn0VkEEhVJG5xJXJ9uB4rSq1S7UiAbCZtDoYmufe3YXz8e0H9Hs15uKXx
y6hmQUcMHbSG+nl5SGeDVIMgUpoXnG1J5W0o8Eqr1B5Lq8NLnGS03fnnHRYF/zyPz/F+qeQ/Lpo9
YSf6bqJv+BLUebtNe/i6WVxfktkuNrK/H8NZgwpNnVV/9mLAQ18mmk/4xou0E9JVFZd0EaLwlL0f
uj2OvZOzDmOnucu4fG4au+4wTq7aCxDGYb3Aj6DDSyNotuxjL2N6Hm4KuIWI2nedwlOALa6wWlbe
RvIwaTY7WKdXarMtnKx91MtC/VgJ39icH+rjQYBc4XLq2xR/3NiWzgmKINNeK7SZPuL2sysRFpAU
2Y+GSnRVYeJ225JZemuU9XAfD+KtTapLkPLR50b2DvhJCByEgJkofzgEeZMoU50GjVfpOp7tmV5v
iPm5hM0c7r7zQM/kPzpudBFZYe+F9W+77zDEfUm4SuOVllFd6xHBWGrYmvsqJijpwqDOF9z/Ppfm
ZxGGhvURWmCqW4CpwzeaZNdrhRhHb9RqcxMMZIuSwat9UhPHvemIg8LmWIbam9sob1ZfYU2SK81V
pOTRqx/4eraOCDG9oDqbZ/PyN8FtAOdEYIHiZ3EpF3ZWxqTj9J5lKF9a2Pjbys+v4sH8OKSYL0fy
khfF8YDP/he0/2k7Uie8Xzx/G3DdmURHuNroFbTBti3Um02goyMPs+iSoOvoUe/0J6YvrLvZCWox
g5rSxBEupd2fthytQH/o3Nwu3EIb0S9cQ2eQ4GAYeRS1MiZweBHp6vIQz2UZy9Dvoa4oebYbyEW7
wUa2gr9nmk8EuqoQqgkVhbBnbM/PqlMvOdtNgiAjuDxqGcdNG0qB+MbLdE1cQRJWNlgKpTthjuGF
Rx1t+LwkglXsEFB6A+0uxnMIoFvDQB88X/h3dp28aV2QQpYlbT2sjW/n3+toYvIwzk+LdcJRe0ST
syXpT13ntx5RjS4pAzbG+Uls11dyzOQdug2yAnOn2PzxU5EcGJz67N4mAvPDJVpNZDnkRKIRn5H5
35I+/25EVbTHCUy5UggF2dijYvw6/8x52BZzh64H4zrrgDDSWBw4/ArRdS5Nf0JAurVLPuR64g9c
gAhOPAVOLwXJOypOM/zwzfKuh5TT+JNn1aG7Dc2aRF1j8C+c0QtyM3scnRuKbsh50D8YwsUe548F
LmJmZ+HL6BC7Fa+ostdqIx/TqMVHeasZnxuSu9z4Kky9QcWUWx2vhmbEXpzyYfDOD+2JxfFuu8Oi
pJSjhjt86dIIJb79meU5s94hSlYTCQP6lP9P3pq2CkclPDlNOwKhEhtW70gfJww3enTdEzt2iyX2
p15sjY8Mgn5dfic3PfgxCwvcC3vPqZf8/eH64UsWsz45q2rLy90Por2z7fsgvP3TceSS8i5U4zbF
4bV4RGcQS5EqXO6AJtJ9itn2LktsnPRTM/njecokZeFTV8K6498dvo3SZ0KECX2qsrf6baLPeQIl
jfXzLzRfERaLDvsIWjLzzKCCX1pWQDGvIgcbZc9xOuJEwrRofgaoQSDfE0Fe0HTFEoQIuKm86Ymh
2sumCX+VearCV9AGuPBFKcRn+OouuIJvhXjfKCL/kZlzzkLeaFO28kWItfrgEMu7DxFo+6upTNIe
VKcZbwXkiUe0wjkkDATDEckAxaZvlUK9CqKSuVKjryantwvdXw6GgJc2uuPtgPeH7MwdGeYP6tLD
YTa1pAwm4oi9vE6LrSTQHoIgqpzzw3xUxpJzxN7NPQEUdNZaHD4lx/YKmU7teiM8I/Q92PgT91fY
+o3uRv11WKLfv2t7FUNUP0nKrVan2QUk2zr60MAtM22S2uYEiXdSHLseIiXwTGQ918NAEqSuJglB
9gU+AGHyx7cUUBxsmR1d5ThWwXoOX7kQU5lpZJ96KmrSDRpDdW1lySVV4fHA8hT+vMX9EjfNpQ2K
PtC4j8l/wXLYhT8YGNLcxYQokR3dmY950FW3QZ7710Y56KsxCOSFDeHk8+drKTR9rsBL3wX8YgkG
tvEWQEwc3cum+6yUuX4bFRQ5Fsnum34YCD41CuWtDLXgwupdNHjnU4bXxy8B9S9Pd5YN3iHtHSUM
rdhLQ7HqVYVOiVUR662W28EY5XMcYvJtjXCHW5DttVVO6VU5auLC3DpeRDQcoHnN5GCdLutiW9R9
KUyp8BUA46b9EDU1UCVw0flFdPIpsE+gosN15w5xOKP6KXDL0mZGFWWTzQI3MoBJgr9AvTj5FPZb
kHCaPugeD5+S9pmdm06SeFajaKselyBMmUixOf8uCxbz+5ejltMwBkHlQ4W3OJFJ82n8rlNjb1QS
hw5MUX9QzAouQICrRhtljyQyoeV3R+G+Fn0ZfkgzN3uxsl79TpJYtC58H+Oz3P9FeGb3y1ZbhQC+
3gbLVSD1/tISRd+LwZgSUq6qEbv3xPxSk7i99jutlKvzb3NiFfAypk4ww7tj+WKt60MAJcpvYy+b
ynTfwr4g6wSwpVY0bdXi+LpW/OJblusfZQep//zDF9Sdf4YSoBUnIEB6vCEOvxhOwWkkuXd7eVqZ
W8YOew5FateEfRNgDRa7H43BvurpNuxKMvjui84fnwhjiXZB4l+y9Dw1f0CaXVidlo4vwmIsLJAf
l9z62HOJtbkmKbnY9aHIL6yF492c44Ta4P05QGyLWpnQ4oFMwinyJoeUMFjqIaZvAQHpWTZdT4V5
Edael/BhcY5WD+8F2tWqYI0vlgVK04rpWtVQVbvP0jYJRQ51c9Vr1ng9DYb1pjXdWycwkemKnpDj
VlUJJe3qW6Mqkgun6REqMzc6odhRZs4uzkfeE2GU2biV5o0XwMAuV6rf1DdclLJtQJzonllfvzJw
+c4KBPHkMgw8Qg8vGQUfIZLv7VbqQACMWZ7tLL50qfCdYSo3M2TgEE5WNq+Up8F1rxak2altSShu
oOxFleU7Yt7Sb01rjM++ov/M3eyxGJunEQrMBcDsXTXw24fiLJjxFcFCAGCZ7cEOV4NG0mqeOX73
ZnPa3wWtjN9o6zf9ysftQic8AMOFVV3VWr4a+9H8EDhp+WaVqJbpok8kEI3prBnOW/9LqDUqxE07
NT/MLOV6RQujFgQsp5Yka6zTnjMxjPD8x7B4aKyJ1HlKcPVND9x2QHzb58+lixflSiEY7bHua+0j
cBuIPrmP4lmvpTGsDJNQ1HVF/vgXwlvD7wUn6nOKxh1t8lTn8WrgmkYMn5xinO1Nv3zCHyL/kpOB
59FaGUzyLwv8Q4VBDu5as+Lwq6426CmcMHFvi8HKP1RFFXzvMkJA+QN68c2YxuKZJGHjR2MrBr7u
SaZ/MzoHXbVuDeKbBi3po5hUUktljjPzSkqVYnZiLt1FRJt9l65N4GveU5wbpG92BIG71bNSFyN5
aLEkbsIMJyVcF6GMP6t59o/h5P+1MP5FG+G3zf+ohfGp/fH//19+0MOY/w9/9zAM5y9scNBaYA1E
YxHA7D9bGLr2F1RiGnIc6BbOlbMtxD8dDF3/a65YCNqAHwQjTfA//dPAcP+iqmMp0TUEaccXS/+T
/gUc2YMdFFB1poJZuMoQ2MDpsNxB6bwmzdRYb3U1tdZzWHYlEapBGcdqdceSDeyfhLdUMS4FeKjK
6otAJqKP2wDp3Xg1GpGGdGkq/J2lDsSsb8osc+ZUAOGGk7tH159G2A0ZRqPjblWOub7DmqkNV3Fo
xiJdZ3Am6qsEs2N8byFr5RuyU8gY+9AWIrA2NeF0Ogh2ZPGnWyXK6WzPqgfCKEsr08I9XHSMGqHv
xWOyc4oxr5tdDw86sa/mZLcOa4HUdohiM3B5JtTWFet8gJO6ilzpqsXeKSxUNpRrQxTsWnMk7ms9
BUOf0EEHzroh5A76FRSeUa82VVCWNQ4M87ckyFSa5g8ioR31Q2FWZrsbxxEG38rnWI12tl5nEIAm
vBngEwyxhEdXafqKZEcaI5NoSTG1iwrXR8kMadaBI5sPZYGf+sox+7HMV1kdJ/KXgY9isTEmk4zC
lWoEdvktbqewvLeCoCBV1jRN0iBozCcEThOb3FarHDiLvPnSkQS9icFxrnFJcJJfY0HrKV+Rauy2
t2qdtWTR9/AeccxPMc8CPCUFUWuGEN0BqZyhT/zlagjUQa6qNC0f27LDHWLAYvATn8tsX2qbfee2
VERCgF+ct8aHgf4HrtFYFJPxUg7+nDRbW+uyBSnfJcHU8/OQlSE5Kmp1qkDQc/2H2dgu7gdORShP
wgSWm7QNk3DVANnkN5laI3MINf7BwDdyG6pDYThre4yjAo6/EbQ3ptWrr47aqc5KxDr/z8jUZGPs
oimzPxahH8Jw7N0sJYLXSuBtqI3DYOb9MOIo0Ey8sFaOvCUi9glbkDQDiVbqxpZbJ0ETvkrJFTAH
LHS1sC3ISyxDZGIQdIgPLETalStSxlrnwSJw1YzXugNDZJNkRfSj942w38PUood03WnmYHwN+qQ0
3lRZBAXmrKUig5l9JTr9Oi9w/Ij3XdL7/WZoqkLH1Wvqi/UQSEPftEFkPOTuQOhxNTmYQ2txwI+a
okKm6wLjWThokZ9Wa0RxkiRPR+FYxd0mfGw1s/4h2orI6il2OBgpi/10PRpSbYkXtgiC04IueGTF
onrOAA+5s9V5gHFHbJprhUzWh4qbOOdQiGZ6FXc+JIWiG2t357aG/OwafVlvi1b3972CCB1OetVw
Fv4He+exZDeSpel36T3KoMViNsCVIaiCQQa5gVEltHDA4RBPPx9Y3dO8iLC4xlpPWpZlmaXwC4fj
+BG/cPUHL17sr4tOI6MVXdWFarLqu7JLGuPke2Uy3sFiHLywb83MD3tGfuMuHbjt+EJyDlvZwjUM
nY42RhhUmIDsBODW7MaTup9hFus2Z7T10L+Q+qQ++FXQPZXYi/ZhO6cj5i/ezK+u44Kj4qWu+iJs
QkzoQcIcT61uz81dt2jLwRud0v86pbpscMbjzp7eSpQTJRyRJJ3H0BwrkYblhF7ZjXQzFynjcRV3
zhvTkQ9o+5jlfZ3IZg6LcWkqnDS5oTUVmm5u5wNVVJWPGIDT71kQOAk04DMykFPGaHKkUcAHiI/M
ECKoI+z7BM8Pk4rL7Fbx1NgUWYQmiJMcTbJIz+CUFrq++iLqRnee2I5qN0J0zfYZplHurZagAnMu
4P/29/PAYPSW7zb1bka0jXyxG5HQwHDWa3Bi10wd3aZI+gr9dWKkapIfeJ6l6usUxF0TOlhao3tA
rqR9rlGYMOcUd+AuAwpqaghV9kCJvNb4Dq/LX4pznWuJietfYnV6fgpGJuCPi947b7OE/idedp79
OOrKK+8SOGXW0XRV1x0BV0+6Wz2ZAg+AKFBabc3oZRmIbukPbsI94du35pBhT18MhfyMFEqh3anB
bIcPdYaa4TlN+5gGNR9M+lClyuq4kMq62k0WtlP0OALYQl4qh+CAVoqZ7k1Jk/wDQpO6F/lBLN/7
zPuyqMNkvAxN9H6nYzC3cbwT+Vi9iZUw/R0oFfObr5dpd6jiARCVqafVm57+UsPGLQVCPTDiMRWF
8WJGgdcLEfUQxsp7R4w5cBq6YGSkwiqqCFWY4o2yjIXLtHdkNoRU/eZb7Kzj+SiASI5HbENR6GnQ
Jg7zoBnnM67dehPprhS/etdtn3AFW+YDHojevRJze4/Qo1iPhq7fVCDlynDMdJr4SxGDukzHftHP
mYumJOURg+Ed0LqkPXirUt4hHUoXzFbeqjk9LLNU3xiDtT+TgNbovYaDqHvIByZoIdalGO0gSkL1
rFxaEGGZ9DEu4LGt34xzk3e7rOECwEK76mMR9paGFKKAtOUDDK7cLExGFFJ2PtCn28wScxYCYxu/
gs50UbDpgrQ8xHWLRSXXtySqqpLhRIrKbRHN8O5ubC/5Te2mhYdKtatOhQz6EaXU1vk6UU5pOdht
rxUoLBnIH06N1qFz3Zdy+eCKPnUjZvnWUQ3IAd1woKZhJ4LJXaIOs8UHXweEtc8nPf3pIumJaOEg
5xuzjGt/19IlbQ5W26ruzVDH3U1ixR9KsUCtC6qxfBMEyqdRrM31t2ro24+j1rv+flJuLLCRgplu
3Qsn4Ywhl2XMjzMy/Omu7bNYO8WAB97arj31MPtyI39bpsXSnHM5E/lJPtL3RBLri9UMRXaCIJT9
YrpPEEaDxDKflDTt4bGmKTUcNTfHr6fTgtS88ZWNijW6tUKcauktxKCgIix6tkDlTLqVaLX3E5ww
+TOrIWiMwO5Quo1GPVju4y4zv2NWmjwIy26WUEsN/UeMJg4T7nIAjN40ohr2M3v9wVS494YxBrvr
xZd2H93R0H929jAoUBkJ04FJt5YfqD4ZhFkH4mMEThzdodSrvW/FROcOxnVqpCGtGusWJYcC8n4/
04jWyGLGPToz5tmp2IjQReynCtEnUvdpYvQp763VHzu6+SOGtgFJRZJL8kQNoBtmygJr930NXJZw
LEt+PBZH4nvVwdIPgcTIbwFgxRu3s9LPmqqbDyA/Z3PvzYWdE+UadZ8BpNBDjiJplh0kbr3PpBRy
V3PDnvtcr/5RjpPe9Z6M/+knpT8NpH7tcVaWc3RLfSiiLltGsYLYOvMsNaX/GgflGuHkCNw3srH/
J3WCJv4suhyPQKHjN7sPVJGaXyao/upj48L8raMkHWrEurPO0HdaSa1wbeZ/2bVZS4AVQArbl/nY
Km6x6ZMGSjgZ7BtAtgLpQt5EW5Z7CmQsv71CIuONHplxpdP4bE3YW1Qd4CxoCgC43fQDTComhfGB
ByGjqG5tq/WPS6FN+zmeln2BVtiV5sxlL5BnZD3kpBjhrgvSEr7sPzjalHMpGG7YzMl7l/s2Yo8H
yHRwLRJNjjs5GWpnDnWwt8gRrxA+Lrtvv1dfpw5rcwgwABPIy9WXQmCwvJpqTA1Yg8CVMprM+ucf
Ree7fzdT/gR8XQ4a10WABIExQAuILhxF5+UiuWzrFOwstrvKRhN8doVNDNbNfYJj0bf/ZC1QrBh6
rlCkTZMpNvI+6bIGWWaSrp1MNIw9xkC/g0ww9FfauJuh9b8fjEEKxkiwngEcrQ/+ByZFM8S4lFPr
UtMQfdzZq8lbcdQ8dUKsXrrluG/JundiysWNV1n+d6ZK7j61BAlnmxAXRt/+DDhafkOvFbai1nbz
lR/5/A2jS4owAFgIXgFf1OVvBBtgNcXI5ueN3+wHDH9PwHv/e37//1ss/wX4/o8T+KzFcv+t/AZm
/M8ey+9/4989FsMI/kWOib4xhH+0aNdx8virl//nv4LgX6BGaTviTUJk+919+e8ei/cvlHwM6AVc
LKhg8I/8vx6L/i+62B5OQKuS8Gqfwt/7C5Do5sNcUXoAr3WAIvwVhvLmYynsRbm1woLSHpb2RAqU
0GNAwqyM4/zKeP6lpdgBeBOwDaBobJaqVx2z3sn7o7QG++TV2ZMx6fp+Nqf5SgDfBNTfD2Vaa8Ob
umUFQV4eeOrBhoZP0h91e0GYRZPzEe2jdu9pHvQiQ5kftGUQd6Xq2icorcXjH6//hWC3mTGCOWRT
1+4YEQ+Y2jN461L1jtlSpx49oU0PSzD0BzUbQPYKK35Ehy8/LrHIf6jCzG+8oS9uBW5yoWku10b1
v1Eq/9va/p9fskojQRtj1rPZc6EGrHBNXi+cvx5JHgQc3/vwZqM2dStk/asFBym3hb4dG92bYKyr
+zpO0w8xzfghIutWu1bG8mOBr+cuJYzvdDk2n+jNeyc1NsEVQPv6czY/F/ZUAHcCgAFiBuuL/SOa
OlNWFvm0SIqcLo4sUzVDKH1uJDefsD/xivnj66/qhTMJ19QCf0dk5P7d7E9WmMEkExYcliA+1Kaf
0D203dtYk8bu9aU288vf74IPbIUHW8ydsfK7fDjE1xlrDh2nQo9JqSskKs8N5bLcSaupnqAaYXmW
+0jlwzmsFqqOxX8oLZnxzy5W/bYwfbWEzDSxGCgSN/lMJwvaGp4bwd6hILFDw5L2DUbN8oCEz2JB
RZiGmrohi1OAx8Vihgpi1jW9uOd76DG1g/GHNiH4THe9fv54acgAqWTOYswPqBpCS7NUZOcardWl
v0Z6X2+qy/PBUkijkJSto6wtRKzXVJAORcP5yBTKU/bk6KFRZyBDet97myLMihcDFqGvv7kXHhDk
0kpNBwsAqnaTg6azzJzUz+XRBOMX5SV0aM/r+8g2hmsKn5urGnld+t3MC5nLgiCC87PZS7Jyjrvq
jvOk4243OQHiHCiFvf5AL62C4TvsBEoUXO42CUFb9zZ9Al8c66w1Pwax45/ikce8kndsxn2cePhx
fMRgTSBzBwB6Lp+mw5Yiz4Uujn7vx/nZ6rTi5xz0dK1SZqNfnVm1P+NiRpN9XFEY2IvnLg3oxqda
ZgROjU+P1k5DG2HhZA9g/OoYfmPcsP5E7rzffiOcXTLTzeFFDgaT0sbA5IKm+R4Bj/rcjr39PU8a
57Ss3eAlnWBBUe7uKuXNIbvqnQofawJ3GIybypjsm6VuxK1sEv8KVGYbDn2yZX4gimMrkwM+0uX+
GRXyh1o61keN2VqUd/2HRrV3/sinLhfzmiLWs2trXQ6lAU4dMD0TjMzlcsEgDRy5nPqIZs/eM1on
UtbwaKvqU1fMBz+AUIyAaxpWZnfoFuN26pz3rx/M7Zf2+xd4Fp8ArlOE483bgNSf6UK49VHJBrxK
MFfHIl1cFEx74/j6Ui/sLZcM3xhYQbAH29lSX4qsZU5dHTMoiiiSgVg3yzbKgD+ZYGauhJAVm/Jn
4AItiH470GCTlIQXuYn9TadqjILm8gh6sOpDW5uqUA6G2VOBV+KdREOWbpBrWfvcvOqx9dLitA15
o7AVHGq9y/fq+5MaJIXz0UI4Ct/MdjZ3uadA0lWWuwda3EeNORjfRsj91/S6thGbB0c1DqjgeraY
FW9CQDLHdHsQkj4uwnfu0ZgvDsrX1Ns2CVC2axCUQzW1u3KMni0Kcm11oQBf9RvotTlGSAH4ibAW
85iPhjqtNnOHhWPFl1P/ioser7lkcq5Zhj7b5RXYDukHN8MAmsaWExyXMjCKVDePk8z9u67zsxOT
NwSyHS8/zUwej3lZFz/GWqv+Cn+18lACqCHI88ERJs3zNunuKPJgaXt8Z8C0JGHFF3wHgsn8uz7B
ugpCRswBwCuRx2w9HWj6zPPkp9bRTyAucX0Ye4ZJYv/6Z7mRn/j9MBTT/LGSqxk/b2Je7y/55Bq5
ddTo0zIvzWnyoVQFb7lhXgK5SL8Zynk6zXPdnuGQG7e9WQ6Rvkj9iMdg+cbz1l7567/qWVxaMSu0
SEhzkNngC778grRZM6oaHsWxq0RPeGySHbL4u6nQxfn1lbZXs7/mvgT7lQ+LvPhWL6qbXaTnkUE7
pqbX3Ja08s94dV7zaXsW/Fx9TXoZ7tNRW6mjl8+TVVR9ImMVS9T00AJk7fQsS47dYNonqTA4/Mun
ohuDqAvOCPwBsnWzHvmOyJbFLo8tLbWTa2AbNbfLNSXhZ18gq+C0Sa626mVTHV8+Va6QI4EkWx4l
WP2fzWK4d6KvGh2DDje7wa2ru7ETU88YMTh/h6rl2K79Jq6sVfL1N373cm3SajWO7lQenV4xXxjW
lvUuZ3YZMhIez0WVOEDFUaKNMhNmWujFbXUFx/T8pa432Rr4CNk4F6/b80ceLu1+Iehgil2Qibz3
ZYeyb4x8Q+f7IhyH0fwr/te/Hxn4B08LXYMDtYmyWev6WuU35REZjfEQ42MVwodjWlEY5aHMi+A0
ddgmv36Snn2J7DNhjibp2q9A6ezyIW1kkGZLk+Vx9iHC6VarHG60oXQiAMPiyo5uUHP/84j/u9om
HYeqy89o+nI1NUZDeFp64+dgdEUEWrL91LheZdz06TR/IQHu5mh0wY6dCyu9xmx4/moR+UJjhvCz
qn1ty3iVVqZGyjAeW3sOKzh/kTO7VqiYNOy1otm/vsfPYtAq9rW6Y6ECgGzdFoeuLH2eR4k9bpwN
3gHHNu84VMY145ln1QH4IDh8tILoTtIp2QLRazMvtNzWkO2BZ6EYqxrBwW5n9X3yV2huDomWFoST
t6cSula2G/0x/QZ8A4Ol3tYeTSPz8rCxFgY5Fep91+Rhnu8CxSzXKpZmINHheVyetG4oOxTW++po
gtAJcfL1DyofrykOPEtVqGXpjpP4IkVOgrTJuW3hD7iZsIr03SQcIHGG+WLO+K3inic795OhIeTx
l+8XnhFNKTBaNgBGbBMun4xeM4IybYaIJpn8UxY79Zveg53yH6yChhQ5yarmu9UtKXqd4sWch2Pc
DsHZ8WJwWLXtXsl9nu+fsSY9RH3aoqvd1+WzEAlSfRL6cHQ1+DGaVQoqudl80zmEfLIL+RbmTHUl
m392NFZ+hr7GPf4PM4ZNOhBzv7RaQ9dIGnRvKvr2O4AI1zzVXliFqhmWPEhZ4seWyF26mabxJ0Y0
qKKJ0NG99sBww/vw+nt6FlEJp/aKQwdrt7IRNhF1VIlMu0bV5ALMKebcHiIROMOuAmD6t2kAZGxK
SxQ2IPAy7Nq8LH8aGGzFnjhCru0PZeq4e7fRfrz+PM+3bbUrXXmmmG5zT2yeRwGw8JPaFcdRWf7e
B61wFySxulKav7QK4YGUfwUOg568PHejg8zRoo3iWAV5cEp9mr0T9eaVQub5u4FHv8o3EB9Ayz0T
FMgdJcaeBkCJ69stTfUiGqjc3gyqE1eOwfMHwhKB2pAxBLoBoLMvH8jQrDlN/Lo5ZkY335a4THyc
NaAZr7+cZxfZOrmgLKO+RwID14LLVfCuQVVeeupYJlN1QvJQ+1EMVXwD9WH8kGGSeiU8rCfqou6G
Two/Heo8FRn+MJuU0EtibzAHgG4tqvfHLu6QK25ie6XnGf2NNsGerzwXcEFaDVfSo+fv7mLpZ1WZ
OTv1nJeryXyLD00ZY84y28Yet5By97e7upqNkfiCuqWttz2MrlPUTsWkmPTabe5AdxpfE6BLv4x6
sU9jkKhrQP7nURcC1+oMTJGykirWw/RHqgkBzpxFKSXNk8UFp2DkfriqZe2tJJO3eaZXd6VTZVfy
kt+h6OJt0qZZJcdZcRXF3AZ7EaPnOpdVd7IyEFlhP1blU4lR1m1XqKCLkFdOn5asqP1Qd4lrkIOZ
l6Pdo08fB6sWaTQFyfLBwdFqCOtFr909gN8mOVmVVlXvZqHN/sEum65H8kw532qE6a4qOTz7ztYG
4cpptGBTr5CGy62D46zlDsPgk4S89ICtepLurRK3JAJuZd4gRpDkIGJSBgBjofX5IZVq+uQAbISd
r7RRRs3Af/cGwD7YMVHl4io7aPORBkizMMgm9SP5I+n0NqEAZTP8BOLAOruqZVxn5iUcDHCRv9zB
Sn5aSU6ukNY5QEAQFG2xw8UTKzUxtYgxSgNVjJCyQDP2OEXF7234dCmE1l6vkA51ZvNKmvFvs8WL
UwFaA9FYwjB9A/DTm8OYxXatm6CHjyb3qI2tQudXe9ss5E8B2gJkW9u0RZTFAFH3uTaZTyJLpl92
a2Xwq6SlsH7uZntf6yMOfXGd12Jvixx4V078Ql6yVvMbmirIdFeIvaK5VqboCMeurYHeAZ1ZRI47
xLcAYfMC/K6dGQilGpgdD37RnIvJKfbFYNiwairN+5QPeRqaifNZj3tvjoK+VIeq97VD1qGGF/p2
SbPDyQAjRl2hayWoG9v6WACYLhEER604Qs9DazH1o20dzrlrDpwIZGpD11lG+25GswTTz4b0OZqB
rr5j54cPg22B8tT0pf7R12I8B4quFA7wXZ/fTsoZqvfIl+nTvgY7hysjSfG7hop+2DWNk7yzjSqr
sK/QB+tWzt1yzIqiSPaGaquncaa3H3ZqDoxwUaqbDk3epG9KIyiCkMe2qkNcZvFR9YUlMsSEpkqL
6hFzmF2tYxK1c73FzO/WBmm3yy1jTk8lEMP2vlN27ERElSIjKxH+t6HtdDzmvFKWYCeS1kn3di9M
4I2dxOFgtJPyy2DX8lb4I204u4MMfUoWr3u7oNDUH4bRsZJDYC72Ry81e9xg/an4ZCG1+E0TpfXL
or1VHQ1q9vMcS5kclxLT633HpBQQV1K3j6WqcjcEp1aXezOTfo6frVeWBwvLySctnubqH3Dalo2A
e7YM+tHL8IJyJGTEbzocFx3E56Bh85gbzJ2n1rAOg1dW4ignJPrvXLyjPfBkSSCjmQ4G8JFOYWvg
5aow+N6zwD+l2dB0P+N5EXMkLKnZsAxqeEjd6JYWujASOHTVG+pQVIV5vxTWbIdFbnkQCw3RJSd9
Sav4TsmxVLsma3HSQ/Yjn8KMqTjAPWOY+7DUQYqGkztbD2jXAwFFmMF4ryeuAZ0oRyMvVCKbn8y5
wLM5CdLpDe5/+sNslDiRZGafQU7CDvIh4fYAGVcVE45Dg5TjwS3KlTHUZuvmZqRQkfKD2g69OulA
0Afa11ZvtJ9pWXtmGMePVI5hbU8+ysP0I/eureAC9GO6vB/8muMlnNxvQrww3bu6Q5oBbYBi3JlV
M1inuHTEo9GNCKJaA/ZoIMYz9wN488Cl4WXER9vxpuWg6SOC/3nqU1iTicxeaDFAfegKowP0bczo
hSChWuzHBhrHnkQyrsOpjv1yN2ZDv0SGXk7ngqzWBeedzG00D3OiMcvHdTBMRFre9rmVf+Sk5e+K
RGuwzyG5HkI8eWhENZSW3+BhxvXO6jlVUP4N4+vUwEoNu8aY30litBHNvZ67keGNGaEpcdLbJvbV
fFjZXwkyt52OlIqx8gacBUGcsPeRlDkEaeE8pqYpUWRvDe2pj832R7+YGKt4emef7aQaRDQ6jV0h
WVA5xCvuTzpTiEIdPT+Gg13q6wUogKS9lRNClEdYad60M3SvOAlRF/UD+OKx2wkzszkmSiYIBAZZ
4B6V26FbjCHj7O7zpsnqB3eEfQNi0UqWHSApoYXj0hmPjZdxGWuj1Voh1MNgX9aOqQ5ADesxXIDH
9Lveo3u4ougXPH76YaHvmkzqnuNrervC0scWQHoZO5gQWfN4OzEg/2w2mvwBtNAGv5863ncvK4Ix
XBG1D6VegdENctV9thfbGcNS9MUQGtM0aWCHreqXHvMb+CSgChwC3qaGPTmee0Vr5RWTdqf7kfEU
XqgveVmFQ1/R5cM/z4EiEgitiAS2elCLLbV8nDN0e0OTo1fvVKqLZddbeIJGeTro7a7jOxlCQCr6
E7qRo/UmM6Yi2WnzmNi71FOut+feN40d0gP80NhI254Bt1W+a1OFsaiamuyNBDLm7ia/zWWUdQJv
AUXX6hZOI6lZHQO9Bf2aC/d+ygycIVYgqnlIl9TlAfwMld0uSeP4bTMVFQaRY+15oYwJxHiFjzTf
PfS3+YSkZd4ErW58cI3Z+7GUgSUjmZuyCHWSl+Iw9ilKLGNteP1j5VawNq3KVfPetxLO1GD0/j+V
FSSfiOwWqi5dPAA0yiBG9PRfSN1kH6dMeGNoUTmqcVZEa8u4s3u/U9FYpQmA1YnQgmKsz4VbJCAi
UWSX5j92ItSys5KgOJNe4PYB87A0DrgR9B1MKqVVYZL0lb0vJmbVUeCmzU94V8WwxxbcNG7RyuCm
nKYY0S6xpPb31slB+Bq4qGXvdKnrnxmIYLkbID1pRBN8Ceu2ASiTnzzDqYdDyy2PpBkmC/q95UNS
D/1EG+y7FGvj5WQyjjOv1FC/Ma9/JDy/87O1oY5WILox4C4uU8hh9mStQ145zxyfe6Jb5THK69Ix
bIVtxFEh6MiGjLkwWJV6h3xpS0g8m/U4fuwl7YydPWHFENZ047HABc5k7D3p+/dzmyXBLrMaG/cS
q/S+d5oPJ7jKg+kttlctvjd5wC32evWyyYj//TjrtAeQLz47W1PTYIItVcNWOku8zY+O2003gF6t
w+urbMqx36swgCX1BnOHOtOm0QYHyUlt0bpnvSRFsEcg7LBV0rMfXLWWemEp6jEc75AtgdK+rdqV
hqoAnD33HI+MPUKkv2hU9gzYbhybhP6vn4v+0Kob5lCOPUPVKbGKExSVe6Z6xu9zGI2jNncrdzm/
NuN48bl4KtA3SIYhKnF57madWe7cSPfsm/B0RnvScXzOm5Dwkl7psL1QgvyWeqC5BwqYY3G5VCus
zlyEZ5+H2Csel7g30Og1NXSQQNsfNGTNd69v46ZRsB4PJIsBDULq5M+tOgDXYOFpOIKdp3J+Inna
y6J/1Bjk9jL/Z5yoyYI5u6ZT+PKiaKKRdVBLbHsuYxf4JbA85xzrfnoLeVvtU2kF+zwd3f2QaOS2
ma6PpyG2r2GaXvjoHA4pHRFk2UC/bVpxwWJAZMC/7zwWnBNX9hAesbW/8mk/PzFr9xK1U5SLacNs
fRAx6wOWXKvlXCMdsWs8oX9ZuzERXrTXvu/nDwQXn2KVlABwHS/x8sQkdlsXY6ZNgBopmnAA7A6+
VJ9fPyUvPA+2Y/RiaWSuMFzzcpF5ycrWRF7pDJejfpO2gUkXsw3e9tISV6CQ20E4JxI7Swa0wBgY
srHk5Vqxbhft3PrDWeUyvcEhyripS2F/7XATusHmanrnzYkXmZ5q9n6QBCd4zcPHoCqGs5xceWL0
5/z1R8Le+kB4gXTgsLNtFWOpvChjjrtz5RZaVFma8YTT6XDfOqUJE9Vbbhhel7dl4Tt/fZCYSK1y
QcH6A/D5udyMxKgTpK9adSaxRCdhFsMNSVKz8xe8Al5/x88PEphdFvk9XQSGuoamP3pbbd04heFj
dKNPJnk/EIUdafa1WPpbwv/yEodYwtAU3PWKG9n2svpAxkUr+PaDEmAMMktZ5LqYttEenQ60ucwz
DXsffrpn/nA7Fe9hA3ahvQzNjR7A3xmNLjlSuBthPmEAlDpj9oinJ873M1w5x+rjI1yjNqxdXI40
19H2hq5BnH19s55/EHxyRGqa+dzcvJvLzaIZnaU60hTnvnP1x9YYKEVlHiDXHpTXgskLTccVwERs
ZvgL13rz8RkWzijOpAQwTLeJHD8xHsSq0lEy5T7asPkbtNjGa+apm+NATxzgC/N0BuooKePPd/mE
U9VQmGnwFbn7vP3ANDxygti+so8vrPKbIUD4YuYKmeRyFc9JpwnBuv6k16MB5pmq6gQ4BEr86+9r
O3QlqgCdtQFmAo8n6m+5RqMoey/IHeucAtTPjrC99D5aOsuUN7Gp0m8qG7Svs+/FZRhbTfnWosYx
cG+f2V04e7jt4JAHx1znev6HCVF87SLe7MT6A1e3A+aFNLMpbjdvecIbIl9oHZztAevy1iqtqJ7t
+vT6Pry0CtLA7ADjdIS4th85pGfwaFx/RYr+Ds15a+dUwzWM4fNVYAQRL4nhQDiZUV6+1XxCOACQ
sHXulP8VBAET3rpGAOLKS33+EZL6ocMHapjOLRiUy2WWLjCUuyTWucl7/SP1ixXOrZOdxNCY+7/d
N5ZiOMSlTsLOsOhyKVvDMs8E5HYGH6DOTm7MB8BK5u71VV56IPh3BBZ07ckaNrl616Isoyp0Byqj
ct7kCNa9Q48X/0dXXFPLXvfmMgyD6SJvBrTHOIPlLh9IZmY1zkFsgNAZU3/X+Y13sCdrgs+ayjdF
G88t/aNWiFD2tfz751yJ9YxfOSdkSZvdBKcjzbSh8slkIO5qVYqd7+jzjTugbfDXW0q+ApMSCN8q
SbUJMHrR2xBdbJ5zoZ1m4d4a4vBIu7NojL8/I6S0Pqut/2NwebmlnjDxIm8T8wwEPT8ZajWUgX3/
93uHsj6MQr6uFXS1ictlLFYtBNs6J/WAZPFA0xWeKzRJ/EqvfF8vfMYshVQhyQcQg+14zdQG3xtI
186zWdO+9ODSu008Hf76DXG7gJalS8l067cD9R95h10l0MvrkkMPx+EN3agllGM7fCCWX5sXbm5S
Yux6kfENU6ESY7eHoU6DKesLaZ4Hd8zfZzSMka7RndE6T26VnAK7mx6zRmn6lUP44rrId4Pr5L2x
+uXJ0Eukkf0GwnHdpl86uuPQQfNjMAXfbXvuQl35H/+DPcXWiGwBsCNU9csFJ8ceAi/OTS6TgEFW
kDGmAsu+b8fi71fiNK611Hru4TlfrqTwBunzMrPOZjoY74UToDHQeMNbuoJ/Cc8KKPZdbhQ+Le5J
5NDXXf7joHhj7INK4YY0x2QCVLz0932wXHNCfPau1lVWYTRrXQcE1uUqyOwIOZcc+hRPCBF6s2jf
If6l7R27tlA/YdjhUI2n5ZfXX9mWhUCuxUdA8x1EJevyWV0ubJilV9W4OJ2lUp4KCzDjH32nVo+a
3XYDKjy9T7tVGflJ6g46TJXeWPLWTxVkWll38AZe/0HrGbm4IWhAQOiDKUPZQedoE84aghzKA0N9
VqJECErU2cdxsvQraIF1O7erAFqBCgpKhBnm5qVqEy6bCboKZ3x8471Ga/M0T0hXGUn+WKL8cCXY
vPBQXANwUpG8o6jaYu/8eVKLYy/VGW1iGJKtNRxKEV8j0j87Q0A0SeRAJNi0AbZ+jq+/Boyfnt3V
tDvJpFDoW7FX3JuXJ8NHVSvHSDU9CelYn/q4YkqS6vrwa1CF+EUzfWmALrlQGpmUIFJeYeDURxUD
gXd9MmpPI5nN4wgb9B9nco0KaS2spaM6G6d4z1Xl9Uc8h51dW9c2ls+1bRS7wFHMgXBWGArmFbp1
388Iee2KrO4/BIpBFTZpZYrIVazPtMJF3d5YDZorUdvatPaLdDaTsMzSjn99wqk1RCuDHnyQpJV+
TNymWRWThBmHM6I13yavp62e9Vqu7xvkBEXUjQh0hszv6m+tbOf4FtGi2NoHho1lil2loB4CLTZ+
OrmHZFaPoP+nBD2sLMpzRvyhikvrqZHjUWUZ1sZ1Z0n/kJX+VO9GlAw/tAAwywhiFUoKgNkd8AiG
Vq5CadV+zFH9+zCB8gCL6fupzYyjTApkahMGGMqz1QOkWj896JknkBNz9MqKEMp1zugjyfQ4p136
oR6ALOxI9NI3k5s1Jd4ryM/w36itH1WBFkyhfP72AB0mKfoUtDTaVZ8XSWM6Qk9fPCwGbOHVTKLA
cjKZPEbUg0CyxNPKFgkzDFJDPe/ah75HiwQyZD59XtIGu+9Us729lud4X3TJ7ARha7vtzyaxl/dp
3Ex+yDc2GPvKm5ibdE7dZDs6LsArGD7SG1/mpYxDqYr5hMbIqMJU2kEknaSMslSb7q18yZJdPvCj
dz4pfke55HhfgsRTDKdh+Uw3yJqojhkuWIIdqUV5pxVzlR7aNvYeJk8zHxGWoEVT9HL4HIw4Ie59
/Iu/oPFR/kJozrd2feYkX9GVgbrvOsg0sUexywFVnrYyHhp+rYJszNpEzBwtHemdobHhS1aotPiU
qMX4aZYjFR4gNd/eA/VQb6lUJGfS5UhHrczJPiEFNz8bTDXSHdZaOS+BSu+kzbn/w7GW4TZFDand
TdawIK5EORUgthXY417pYxGHY2kM1dHt/HIKi3ZC7igJtIS2RKCjZD7ZeM9Eft6Z3ymjp2zfMXXu
+ZekYCdnQxmM8Fpxg72Au4RYgVe3E/qnZoQLvP/NX3rxHn2e7F2jygyLTXdCSy6f4Cnve+zrql1t
1elnPQmWO8OsmX2kWiLfI2IjPoMnAMU4lhlgjWQYJn5RPdktnvHG/MtDWyO9ndumt5mdJwWiNqZC
zYvOEGM1ZU1BpFdj8iXNdOdHEyQ+Q0dTH/8xmrSqdr1kOMcUORVWVLmoOEewTtMnLQiW72Yei591
n3XvMzNXjxX3+HjIcez7gue7vJ8EtOcwyMT/Ze9MuiNF1i37X2rOLcCMrobgjVxtqEuFYsJSKJT0
jdHDr3+buLeqUi6VfMUb1yRXrmwCBwxrvu+cfSYVRMnkPHl4wu1NPCA4CnKtKZrA7eL0zcmiSO4r
qRfmRR0uy1OUx8TZuZFEZFIRzMsH03nua7GMWrG1l9o92HDrwCpN+vKa5A3NZF1N8OkF5Zlv82JP
v8ZS0OpHVaReoVVRxYtHmfnSSNR1VZKpt5Wi0W9m09bjLU3R5d4CAUuso0k7aWuMjZH7kN/LXy3e
hjhwLC2r99YYrby6DpFQUMOROkMY1hS+3oyx5Wst+qSDk7t4FavIbgRxuoXDLw9BOfn2QF6s38m2
ppXYJyW08ax1aPdh9wS0k83ujcmIbpg/rbYJaKB0C9IUOd/MpVGdicXr8tWinlubCY/sLc1d6I4J
4gRrt2jcz0VEFPqrWemsBbTnKCfM0i2Eb+s5I8W0lFNsh6hXxXYZ4Bp5cKKWTaZlyjirbBi0/rKo
+Bc8JcPzJSFVTWBY7DkCqvWqDtwixlBtitL8yyTDRRFjZbm3QHMkU3jfRI3v6iHfdxyXyw7tC1O1
pab4BUyj/jq6WW36i5dEV16kW/CWNdhe/qiN86pjkyDvFfDuKajaVoU0YdMy3NYoOM2/ojprmb3k
YoM1QaBwRltG6b6nD/aT5vJp+B41JPrPi1v+3QDumrYWSxps1b6xkt28GCgT6GSXzy72rQuQ80O+
6SuLzYCcl6zdgGlY+o1mwCM5AwRbveamkzD0gB48V2MJj8vuWySFqeF11t4pcsPyUXcs1yn4k5d5
aKpkP0yG3OY5eLPNYC10JmPa3rYPhq19ASwJh4uymvVYZ5b2I8U6mABztOwzwJFJHMxjmr51usZH
SLcgKjdSz5RzhjInepv6RH2f2qW0YHBpKU08IAoCdGVFKzQDBKgFs17ClKcU2m86BGvRhsKlYQSJ
MrXhYnBAS/lGPIDCylVsm2fUW4mql7VWDJt25gcGpkZuQyDLpnH22jRg9UUTsiC8c6W6oW6WG7jw
7daD3TIP+qFpJhROQTXIzDxw+um8wHYUJKRqhum8UqeS4azNFkj+mYzcX5OBmtdPypgXq0di4CTe
adpTSiKZ2Ov5AO4AHn9G1daFBs5YqsK7hPRUf546500O5fQWWlGEpEdZE+DI3CGTyKUpTEoEoh0V
UFmBWNijLHyiqGHemrUzfedHzN8xTsx3mVTZ3wgKvLdhzBloHY36i0FT/BDtNyDGnkZmzDx+1hBM
/G2M7jJS/Vh7ymOSaPAnpzR8G8M2e8wqYd2iXnRvl56Mn/U16N15XsvxzOkbZBaUIak0eA1sC1Iu
Mo+GVizgrKG4RGzXaQ24MKoj4gf05Dm5SrK2uWeW0h0YjjZE5KSmUbtVydRlm3bol18d9bR2j156
qHD+N5Ali7ZEjRPKTIX7Hqgh4goI9P3OUF5p7+Wcmdd8wnAr6S+k6Zam7/zLG0o73o8G9pNgwVfz
qHdRCh7DXQYjSAEHflNWnvxIw4hfmRsiRKhnqgy6MY2XHrvwmNj+zOL/l+YhA9y4E4U3u8+8EiKm
KMaga5Dw7Jhc8ru0LcbLUor+tekQA3IbM6FEYwGr0G+StpgC4U1wPhMQ1DrrfO0G42guIgjHsk3Z
B65fC408toolZeLan5MWLrObt9GtUtaAvKTL7W8uYz/2swZwQIAmka2mPqAx27AlTIYdMajesJmd
PmUYEZgd/1bf3HfjmGEjsq3K9VERJX/3HBn0A1vX8cJVcNbO3KF91afoNUkluQhrXDNcJT2d9y0b
zoe2sONuE1qIdvzJtarrTCRoExlmDlQ5KLkIFE3Cuai96f1Gup2tAoykIgwWY0quYUUICoh9v0T8
HqfuA2mqcCSZwol/6E2uXy16Wv0cNG241ti2/jK8XBhnwwRaYpNXSISCKjemht7sEoKk47NNQalp
vFWo7nmzEamm7DOgbvx2QP8SfN5iPkRoxZudkvVwnqazfT2wzs1bZ1Hu9RT2EARhJs6Rj9q1Y3+P
Uifc9UncF2hAUu/7AoQ1OW+yirclXFbQzdBrg9pQhzLGC29ZCOhtzJZJdtRi7ddMHDrQRYq+VlXk
4lxx8AX9C2p3fNTsaLkXPQg4dqemTFa0pIRwygt5ZbPg4JeM2hrepjB5h5MdtTeJLoZXEHFV7bu1
19LfWbr6SnZQzQM5KMcOOohpxbYfkcYFk2rY63VpWqPFhPeptnWeLi4SD3KkCQJJL5Eumgj/ElTL
QeHo6WtmmdozKWc5W172dYzKl6o07oGPOUE+mxda3j0rMZ6pdAbM0PCXqJ420awx3ONwZZ8332pr
2VnS3drI7edO2804nB5DJfCdL/0cAzhRDWuyyscXTClXjTf2z1nfNNsYbS2bQP4ub717i53ATQoA
+RmJalHCT6fvu+uhWN1qCJR8YuDda0gB1raByZY51WbJulsxsgQiRLWQSg2psaVagWIN+lY9OveJ
zO2NNRW70ZMqKEK+uQAlOIcozbpE+HM+NclWLzuEwGFxLRyczk2Y5QHQ3o1EGh4YY+L5oSNvzFYh
As3s4YcRmsvWmcroodBihyObM56XSaN/SyPP+2b0Tmf4rpmcz151njpdu9US6Xzrtb7fiExUftIU
3pMr0UPV4QO5WtYmUeFy6XlhdjfHZbXR1YuWbJJuGm9H075OEYGpJTkbmB9Xvzk9UCgo+gukVd+K
+ptxyV5CE1HoOIATIGVb2VrgqGaLENF3Y/ugxeZZX4w3jrNs7Kq/06MrNKSbNI1+RpwSs+ygG73C
zTk+EMiwGZYcLDTUpGBxHhq2iZq5BOz9gh5Mwkh9PJrLIIYKj1KDkvImtZPvy3LhDLCDBgesp5ZH
Ow1dAzy9YRPD0Mvjy16HzNSJpNzSHl02BFYqv+YVUBsd2AtM3TfXmahKGpGzmwvTJ9g+u9BE0W47
o/7lzBwtNJpHlw78mydWfL4EBNmm2hlpzbnZNuJ5b+UwiG0b+FPYnZXxspGsaYNXsQio/BsE65+N
yLZu2CewXTv5LVHWZRHPv5K8WDaz5gxbG2vXnkDgu8KNkgeQ9ubF0Lf6zx5m3gGRnLuxl7gLstHb
lJNRbRMHMK81Wrc2VqcNYTbnRZrfxbbQLpq0LgNRiGeDDWsAlTnx66pqfA4BV5jL2xtdNd6r41Qv
gmLexrBza7twJg+sJr9SxbB3WWeD3CDfqW+SH/QTyOlRUxEUbnNm69W9KdK7mZkBseLoT8o+gBL6
OZvJg1B/Qd/9RfzorhPGee1C/SY3ypuNvUzcO4WtPdejR91dQmR8+CAGm1MMs4IH4GNTa95Z0fKv
anQBtd/N7o8sFs+elD/iXDwJqp5gMsG7+HZMBh3JlNTshP44T9jxaAxbRf1oyujVaevoLUp3OVOv
aWesX1m4ycf5eYJ9eEtjEel79T3S6vkaufZ0L8vYuTAyq/Tt1gj4fveZ7VCaztisW+2hMWq2cUU7
++FQqztRIUs2naI7r53yjAkaBUKe6cQKRBLC7eS+caRjfrHMjSuKaFOl3c5i4+PLOt51Xb2r4u5H
Cng9WEVzFifH8JKdcvVLJrb3awjd9J4vH6i2jloV19/3kCP4bvLEVS6i+wy6ta/p0XQd2sCNaZdm
eh5QHN0mKeJ/tvkXk+ZcT6S6QAkn47H6Uco22XUxEZqBcpdvLGs7UbjXMhnPGrb0PaK9pI0mH4K6
eXDiSW08dzL+nrwFMu3o4XhRu3gcbxgrP+cK0ih1EKU91FHOzr+Rj50rbiItdNBO1RNxEnp9IafD
lMqQ1ZKY0uve6O1zQ1Ti3JM/GOfgq91RlAFmQwDOsJcOuCduVZ4Wmd9QaNkQjG2cm6oldbNOUi8I
XYE4Ciz8Jiwi8ri9QvR7L68iQQ8mVdPObEkDLZrSYaUxPHbAeke9RafmEEhiNXs/ItkmI3sqyg8O
YDxY7ErT9YML5HUL6ipO7zx9yosrvU1N7V7mzRqQgxTW1p+Z1lonMBpHaIcmr/L2Jl7DRCqkuDzQ
qW7ta8qFqbYjV8ZsH+YyrqiPLLU69FQw8i2GIRzFVYj6f097LkKLyz+ocJE68fja0DzBVtDqDMzc
s9BYl3UNRK4Oc7d8HHkTzU/h1rNggc3TjezH5Kc061nb8b8zkVMuC3ecvwptm2YIM7Zx2qIbd0lS
RKPZT2O8b2NRl7ssa6o37LHa5KOTMs/Q8hhUUdDYv5WjzZLXdWAc9kNZd3+ZhUp+eqVInkSZ9o6f
qmGk+kJ1+vsSjc4dywB+iXGQ1Qt1FVMElFQm288o7z9ADE+LYCxVNFzyoGrWCyJLZAC0t/w2xoJ3
hqxKzofcxF610fsqjW4ohoJiz8asuY9jt4NrEgOoRpuWH8zWg5bvqgoA2US5dAiAyGXjzmTueQ2d
VvFHL5OGucOYLIOPrK3vAZUn171tW9tIr5nEinS6VpQzdp5eq2cTI1N9JkfMDru41ZCHo+qnrq91
7DP9YeELDIQ1LxdNjB6K0u4yjN+qPk5eUWLjKJkTPeOU6Rpxy4qftGx2+7581tqIXfsi129gXtz6
O+/RzjZd13vYDkQyoJBdhPrpNKEu8Ce5TsarKdjDeiqHaq1aDV0szQbKTox/VsnM6Ou/WBLyN2dO
0Aw3pkL1buRmdrU4QP42cZeL9k1OjU3hzBJaEJtYWHDK9dNr3mWx4WdzTiklsov6W7yEcQXZqawh
bcvSYwX3mvAhb/Lx2ZhLQN/mYJu/CkmZIkhDMatgrgjc2uSlrRtnid65Ix6dPLtrF+cqouT6AhB7
7G9ETvwgiTfhxDrpzsxcrZNRp04opTL7JQRakgCgvZHRnD+LbBaXpLtM2lYHMs1U3GS1sW3q0G7x
Q9jLXVLM2v3QJB5hzqOsqbAbQEP82kmMJ7tfnHsvLFW5M418uM1DtM+kuhjtsxnb9WPdLMW9Fa4s
f+r0bM5EB4PeZ4u8qirDHIuFjoNrX6lkzE+0VT72OVyJUHo12q2+4+PWLTwjq1VZ2B3kpIUbmDH9
zSLt9sRVPvasOBWh04OVsCIDQBi+70zkyTwPkd7oh5kUrWHP1t2+9dLqe4N0YYtFztjOkx2embUn
7tH65ecjlbidKK1TIaprM+pdGwktMOohQQ8N5Rp9tPc/JCXWlp1xjkSXVATbH9KJomGp1ePlYgHa
/7ol87FnRToivWTUndit3eM28hTnRpZB3zvUlPP2Hce4x5ElZDvbFl9+bdkPX1/vGMdBa5C3yctE
M7eCPY/1skbP+OI42x/czAvbV6OV9gvAPORvZZ13lCF7w6s2pDXPFIaH1Br3Hl+OH1XgEvdf/5YP
A4t+Foy+VY8GXZOG6/sH3atxcFQaWgdzgKvtFVO7r8zyVMT4J1exdLLkUSej1cKt+P4qRgOyf7aM
hSfcDnuvzPJLr6Qt9fW9fGjToedBAsURD3yVDYrj/VVG4qxESojBIVS2ce1w7DtTthgebeREHLei
fidCAPFfX/STkYoTEfUgDD64OcfgC4RdFsZNZzkAQadRxopG8wjgB9KR5U+bndwfOqyVbo099IO1
PUu0phG9uxwms1jejK4W15ErT2UtfvYUgb0CeOPTW3Vl75+iG1IsaxZ9OdgyEzd4Kkn8IoY63vXk
pewKwVFSj3DnfP0Yf8tRj754ayWIoOcjR5zm8fvLWrGaG62xibCbca9sxpAQ6p3dZeYvqrFrJBEQ
jH5tZ02Plhjnp5mqqb0eizxyeNpWTLQkxnUbrWfy0mwijWKu0ulRtsZqu/r6137yjBDQIMaACMlx
4VglMblOo3vTiB58pOIlFUzZqss3BJ10Gz2ZEHDWSGC/vuaHWYom90pFQzvK69ePjR9JjhOwoit8
iOmwtWaSbQqR0peL0+8l7d+vL/bZDTJJrehmZih42+/fhnLVmLDj0g8khQC4q6IBIpvSkm47Eg1+
V+K8e1iIYnr5+rKffEyI+MFX4oIGA3Cs6oylN+EmdqjcdXl2EVqoJ8qC00FlnTSwf3IphC4Q5wD3
rNLG9Qn8Q31izzmiTWVOB+mVzVZ5A75oop/6Q1GW2QktyGfX4pt1XCZ8pCjHSjI3noWL0Xc5eJ2s
n01rppEqKCb5eT57JwJZPxkmAIDh/CDwB7TkHU2C7OFj2RJNdwiJNog4aOfwc90iO494nS6bOMp4
X7+0TyZ3LNRwGVnQVrTs0RVblulJX2fALKzUrpS5TqmlEHdfX+WzCQKAFVJKk5kPfcmROnTQKmTm
BjeWAVp8XRi9N7ikaLV3cWU+afagXxUJNmEUseWtx2J6QXPXfpkKVIi0t5LpMgyTiZDQEDEFJcNo
T995PvGmP3sWcO/Y/ePCQf5y9CPbpKzqRmrLQSJM27RLW226vutPTAWfXWUF6/IQVpnsMRpmjGZv
GhpvPoSLa+6LhC6JMqJT2uLPRq0H9AjFoA2TyD2SWsaFQU5t2CyH2Vm0M7OQ426mI8OxH3HJ75f7
/5n7/8NYbYD/83+D7T9h7v96iV7a15fmHXZ//Z/+jd239H+xVYRUydtmp/h7U/Nv7L4U/2JKQf3E
BLaGfa5cpf9g98nW/Rf/LYIlFJh0HUF0/B/uPjFq/7LRTALkoULvgrv+I+7++6G4WojWgwI/ASoq
DfUPKKQaoI8Rx1mAiGg6EJqGjz3qyn+Pj9fpf0Vv1bd/bwP+GbvxfjlyDf58bgYtIGYdJP/HqjLm
Vd2Y2rQMBktdYD9+HPrhqbembeUhn2lke4q8f3xbXGqF6a48N4ON0HH2xiQKkrMjtA0dwKmbmKiq
veechKZ9uAqGE2JhgOGx6UEgfrTKplmEaDulU670uN3MegvtoRXy2z9G1CcP773cjIcHugxBHihF
dJC4JY52Vikp07nRlG2QFZPEI9EQbBTtMplcJm77MKXpKzir5sQU9X4ZWi8KZtVk5FJ1Yl93TE2b
lyjqxpYmtLQVqx1+qp1DYWlrgVK7rECAnRgh7yer9XowxtA1rusPSvtjyJgz4+p0baJKNOF8d8LK
2XC5KpBRdkrs/vGlweWEfszuaIXyHh9NwxlVT5pCtVi7mOfzIjNIEP0pafNnV1ldI0KibFz34e+3
JyQU0n5w+y6IaV9m52uwvcZgROJ24sF9+LTwiq6mJwjd6H5Zut5fKEVbGC0xqI48x8rek8q594bK
CtwwETvocObfbdcVZ18PyU/eFjE9KDYtlMYgXNd//4/Nl+6EqBt7cLedKQkLkOW0a6TUdqWiwff1
pY4fJJFwfGAuVCm2zeiNj0a/Tu2oH5UQdNOjdF9VrsDOHBYnrnL0FBl8zFCM9fWQq+vO78LKP26o
sbK4otSLo38O7yyrk/uQEmVNyRSJ08HLvOjEazv6vtYLSj7rVX6+wqGPt68WpaZ6moil1Pv5QsSe
xVvzHCQLZnVQpN+deGGfXQ75uc1o5OOyjz9n1Y6E2PZGTkwyRRE2lGWZYLxQ+cWQD4g7epk7pzxe
R2+OWwTpy/Bgf86x8AO+U5Sc292MYDpntLVDLb37TFntH98YFnqGPrEIEGc/vLjYiBQMv4qLTGN7
iPQCq3bepds4VMYWH2Jz4r19dlPr9GQ7zFRQ24+OHdJdJ33yDwM++mTXOzVSUi/S/ht3hQ/PRtEN
/dSwjrZukDWSuTYoNcN5wABXooXFrjAHVVe0gd5Rx/ujj2x9Vaxja81Fx77/4a4cqfULn3SGfpj0
OabObAv+afqjgwb2KXbU5FxS4gGMCHfv6Nl5VIwHeLGASeoElv7QNpusb6vd1/dyNDetV0HrDc2V
TRLuhGN1dmd7beLiEwwoPUYwAZZ520YLAj+B3OPPL0UcwnoI9dhn60c31Jl0hZfRAZez5HYQkwNy
3xor38Wc0z86Wf9+duSI4elZvyaBefL9jNsvQ5/XCxnAoR091H04XQyJCb5nHvs/HgtkXXNAW/nR
jL3jvVqoG8RtogtnfYzomiN/0oIpqZz/xg0xt8ORWznmHwqXsaickTjPgkgdrb1aQIIZ12avwuha
L736RIX441fLPndd7FczNUbho0WSQFvlNg78VT1vUcuQFHOlA6c+fD0cPrmKa+Ns8wQTLRjdo6+2
gOFkwaWgwdXUqBza5VnOuXNieH96ET4kdtGM9A/RMwk9IDKSuIjWQ/9KykbeRJ0aT7j+P/mIXPsf
VzHfDzcyfbEWrICghECWMzIbhL90qt/mJuKVr5/ax0tJNhH4+PGeM+KOSdrWiONADRBFLdRmsMk9
mOiZaaVPOfjlE2/ok2sRMEVRBSsRhy5x9IY8cHHmiIozcElWv8hIOrrsxih54SwhT8wNH98TNq91
bQKJwtbluKoyAseriGFHJM28urWaGTG8abQnrvJxXQfXAft7tShzkvuQ05M6I61gJwviqI6GK7Ov
qu+YI9zugugJUQeZqeXuiRH48ZocQmxOjJSoVgjFkeMR01FhjhUGBMBxwg8zvdlomWVt8tZkwy6a
U5jo32lb/7e0vM59RBEhjcVlRtUE0Pv7wVjxdoy4Qqcf9bRbAkfUXrS3vbpFUubN7l/aSBF5bzMf
Niv8q523c1pD+Gjr9ntnuIMdhOT3mEFdmgjDbGyNN/jwCs03iDrP97LG6bLrpWZfLFJEP/50eNNe
+J1puY4EQz/68U3aRrjIWY7GpaDbSLB7W3MoWMKf2loRPjEePg5wviXO2JSZme54ZO8fVdvk5EHU
7PNGFF7zDmuL+dhIRVJXA+/tz+g4v18MNvk1awTm5ccarBkmadIDQuStZy0Wi9hOt7iHswiOVTkP
/lBXze3Xj/PjRv13p4+ODbswxrx4f4PQ/5ZYy+w8aD19l/T227wA9Mz0GLEaKbtSjvdfX/CT0U4W
KddCnc127Liv0euyRQbAcog9S/P7SDxhWr1SoCSDLLdONSY+eX88TCpF1JrXtLx1VvnHOUTkg3C0
Bu1wxFkl8bUOebiGCPuQSqLtv76zz661Locwf6iWcMZ/fy23tppxHrGOWW47bWMI2BfFEKXnOTKr
7deX+uStAYlYT8LwmtisH827ZVxGthu29P29ut4olTmPpttiLkMRv+UImW7zeY5OrGEf3xzYGjZN
zB5Uc/n23t9f5Zr9Qo4T34LdYk1dinBr6aNx8JIU54sh5e5Pb9KFaMGmfT0Y47w9+tI1U4Oz6LJF
68dpJOixgtPUJ01/mcejfp6G2fQNYeB/Sq//z9Lax7dIOsLayaJnwN8cZ6ghpJf4e7lqQwDsflEs
ZGj2iwA66anB6fLA3s/DzF8QrOmCENdCL+v9A4U/6eRIgBC2m/jp6OXJ4ht2Eh0lRbmUf+Gqzu+z
FngdjMu+r05MbR/HEOUGxishpb+rREebbTzNQq72u8Bpmu6qygsrUJLKpe8tY3qtWXn6EFqFdWqP
/2Edp02o2zTt4I1xxHSP3mo2KNQa1eoq8oi0ntyI1reI3RP1h8+uwhwqBec90C3H0xq+H3PWVcL5
vLDIGMoa/JSR258YoR/GCoUvPoT1CSJaYC19/wK7bmoGrEMFgrU53q4bMt8gdBkvxHiq1/3ppaip
cFZcbb3HC1G+9A3cpx5SXzHaZ6bdTRupz8VWh3y8//q7++TZscGyWIVgtdB7PJrHCgNyYGKiQJ1q
zSGCg9lmEyLG+8OaMqW8laVHkYjhT83reBsymm2PW2nhYNSOdeTrYZz/IHqmnzdf38+Hgf77OrbB
+sqszC7r/VuKtKlprcgqAg+eKUxRNxy0AJE9aZuToR0m0izaXWfCeP36up8+R+Y9Go829Idj9k8m
Uiu1CW7Hheqp8ybU0hcrQ/H/37oMeDQOfSCAjoO1omZJG8cei4ADSG9R5k2GCiJ0eYqfdSSG4unx
HFcPP83NlQDy4X6crKr6hfcFZj9y5y264IeciAm/sHICT8VZnVC8KUcTAaGL/JJc1BPf22dP9B+/
4Bi97+UT7hQbh/fY098M3N4un3q5WHd//uL+eZmjedluk2lu+bgC/KLTVeG5j6KohhMlqc/vZZ0+
AGasu//3o9IcBmImwnWvNSNl3Ll6VAcaynL9xNf82ein+ECn2GH4U1d5f50SO1LWK9zSFqxYH7ij
cddKc6QqxY5P+rD7QiSC5alDxqe3B9GCSZHdHhXn95ede7QZesVl5ZKUfRAv6fKUR/2fBWn8Z0yK
FfRDqd6g+fv+MvZAgluk2N+FhG0ivJ/lDsMcZRY5Yu7640WFj3kNm1gr6HwN4v3FzKSXw2hxT+ju
OkIOkawFIsEW+cdfNNdhE8kh/reI4OjZWaI2elkxYYnFzSCMDhIiHAaWE/u5j0sKJ3e62biiGIZ0
3N7fjlNNskbBPzAS5p50onYGZQx6wTWqU8E662B+t9MBDcOCv1YpEWrxnt5fily/QQODTvdmLMJd
SqLXvm7mgmRfDL9ZWZwUbq6//d0FHU7vEH0QBXCkNo979SkIsBm+zwQvwczSmzpHK/SSczImalB4
TXcbW7WOlbzzqm1WO7n5l5POvXNgz6DV919PJx+eMwoX9uk0NFe5GjWz9zffEIgV19UwBRmx4bvE
0Yu9TjHjNhbOqR0lw+Toxl0+N7w0zNHwryhpHV0sVGUZdmGCp6sqCTcM5pJs5RtnlrL9XopaT/NN
5o6qtxFPazIcoY+7y3LTDKsSXLJ0pEFOGfZBZVOWvKRz28BnKKKq9dulslb8v3Nn0Vm0zrNJJ+26
qUdj2s4I9r/jYO/si0kVqJ1VI+wpMJtJRdBWG0Lh6Y4kI1jpYWG7J7ZmJ8GK+3KqTOH6hV3qvBpv
MvvxOqko990hu5M4Crp+CsO/Cj3HaFDEEusQhs4k/InYv7eLLauUCydcX3DGEr9QzSLFimo4tfgZ
mnNBEMNss8m4neNMI3irijQjbyH3Nlj2sK86bXGBiJRB0HeGnTbwCyIBDCRJQ63CddvG/VYJLEOX
xZCFEaENXlNMiZ9aVrlE4A+WPv01WUQEnKOKy8MgRR82vQo3KhIqfLEaoRqU05AYuA7GKSEaYSnS
JzGJWOLnSObQvsMb4HkHImxKC+H76Dk7RQZcCzUZWm/QzZVnbO1azjq3DqIn3hDPjmtGzr3tXWcL
iqlgbIepvgwzpWZcYk2uPWpRYbYX4dA1w4ML59/aGImhnw9RjKNTm5alfINOMr+lVa+Zl6LHThG4
cWI758pBYn6F1jFtDmaD5PwQRVXY4HihEPzdC0FbYkgcbTcghCf6JdlUwc1aokziHFeyjC4EWF0Y
GhQD4+RJk3Fo4iRzkPEOEl/hazkLevq+MMI4/cHXhl0oJHkhvA9xYWBdwSjr7NrMnMznYjKSdCvK
skG31GAixABYJyj8/LlDnr/NytYtgLE0k34HjrwPfak1rX1TZqYat8WidO5nLL2/G9Mz3xrsJKMP
gQYUluj1OGdDWDvxdsycUO6iStduWg6kmV+3YzI9iB5fSpC30io25jxYzZtKQv1ZiLh1wGzw2/zF
rDsWApWUatfgWr3UZ2IRyFEe9eWpwTy6UvcTLFB6ODpdYBRsXnxiBpPvZoMhwzfaypJ+Cx5bbXqK
jH1A0GsVbXMJBwLjKlT9DTFo4tUYCkwjFqagMvBoj60czolsntSqUiC1qfGqmy15GtUwL2IPCWIi
/bt0m4Ol92O7jYEgTQE6uEoGGUAV4Ep5raxdWesm3i3RpRs3Aji7XziIWyhEl4ngxzHrnkk1FvIq
AslRkl1h23GAEMR2/TLS5gq3TWU81KOMCZ2QwNPPHfCEnJzjrM7O3XDW550cy+h1rDimbM0CqEJA
Bkn3w1lSq3tM2AwjDI601TuQ2eyCKACr+7as9PkKUIbZQeGJp5ja69J5FmEkysmu64qElV1pkTnj
54Ubo67ThiK8imucS4SodG57niryxeFwpOJhybQlfloA9fMyUnzBfpGU9NdTXB+PTPzxU43I8o65
Gyps2dp2+qiVdcl04yp9ORuZM/9udNk9W+QNTxcUDdJn8ENJcTHrIxaWsFU2dsSU/T3+moyUATM0
HuOBRjVGWwnH1IrMQdtTRFdRAJKosn8ABUn026kqjPapqGf9Tm+07sbAgVwGI87z5YJ5qLwB5dTn
B62overMCpsM15tjqPsaek0eVIXm/j3M0CcPczf1au+lvZlcgjTSn7UYgtae2J5c26MMit4EiKTa
793WG8HQKfgpXZnWRGOzY3R3gELS9DIqR884l6NuPdmx3to+tHvze6pzYHfZ78ea4mOfXPyukU5m
2TwXy2Xdx2W5aYFsa1t3jARe7TAeh8AL59ge/bFqxbcCAj8wGBJbB1/P8EFvC3cc+58h7Xx1RY6r
0/mij/G0Mpc4AM6dYp4CWEnLbb5QUvvR6K3+w7XDKHtE8pQZF3mr2fJsljFTvoosYq693ujMAPKN
lu2ZSwZzV7htDaJpBj9jbCItma0ATXQRfcdXnv2sB2U+2XmFnUsaGnyjVOQGc0PCGtBsp34cFPUY
Eam7UMvb4iHPROM9RRkc/b0D5YG5u+Io4heVMO+EuegSgn4o0wuDeCXlcyqC96LrIxRVR1lNDH8y
68MNFLO0vInKoc6f7DIXJDt7ubtcOhGysce4qyuMX3XNKpnFQ16Ao6ocl4GYNl3gxaBX/G5INX3f
kGPjPmt5H9skLAz9udSiaTzIhZe39dxEb7fIcmD4eF41Z2dlMS3V3w3d/pkz01C8jLHjvEHUcpvX
KQM4zB+LlGCbaFVm+PVCag6hGIVt/cW0kYvG78Nc926Zrdr2jJyEaDqHpoyvKpm7FINoP3U6Ls0I
I9+TqWyV3GturxsMdteeN4k+uc1+7fMPd5mBL/O+AOwrD0Zl1Azpwu1lgS3QKf+LvTNZjlvZsuyv
lL05rqFvBjkBEIiOEewpUhMYKUqAo3XA0X99rbivsirfM6v8ghzK7pUoBRDu5+yzz9r1iw/7CMaw
yv2Rt2QjP+BC+sFcnpTsg+oAOSfAWLex0JaGgn6m/9FoQzGUUTBsNfvF5WYZ088hYKr/6QyZyp4E
UUbql7X4C18hkebOtasz/7fdpuCcZh3QyUlg22CXBuQpzk6SuMQuJRwJwwpm+xLHgOvzCUdNu4ju
jcqIld1Qas3E9qNbGfaLXa66QTgPWiIbU6XKnhc+6XG/kvBX3ff21hkJ48V82hfZauWRb43VjxmG
4vq0Tlajxfzzi+6LaesAT6Bc7fHoCLPTj7oGnyMCF0YOKtkc1slRYlXvMt/Q5EyDDcyQnPvtXOjb
7B+IoUc8X4ygYZ9MTUbNTlalT4d+nUwrNsgPlveK/ACOIDnzzCNFQAb3SK6Pjfazrktt3ht5l80k
5/AT7mxTzF5CX1kZl9IQzRItA9bhsJvY20+woRRNWGebuTxkSivNNwJWtGvXj613NzHOHX5JwDXz
1c7WFrXFK21DPeO15mWq1WwOyaB50njwmqLw9/pgB5/aoOvqzUvZ8scjB4Gd7Bt26Yn2sgYUUTA6
LfgHOFkr6UQDTFf9UwLW097ZVBVcpWu9vv5dt/+PCfcft4ng/9+DG7aDGj+bz39x4PI7/mnANYO/
yNcBn83wgUksM5V//K9/GnCN4C8sovTZmHNRKvXbaOf/GnC9v7DXIpMyZnFBx96QuKodh/w//qGZ
7l+36DwGCiZyP3mvwT/+0x/8f9yc6t9+/V+tscY/3a//r/ljYMAE5rZOxiAXqw+61b82XLM/sLM3
1JJ9722Z4t7qVfml5eVNFuCY13m/ykzFXoqp8V7jfXKDMHCUPz7Mkg3K2CEw0IhbEI1VnPEh6BdR
a1z1AciPNJluG2w7kpur8S4jWik46fgu/NBfJjW8egsG2aO19dkPMHSLOrjbOqSXYM6qT33eGCRA
FIM7VWuT/2lZdc36cjA+pItvf3qFle9K+DvvwmudxJ1d7rcyLz9gAzlN7KT1VxDMArKN8GPfq1Dp
s0C8p0tqhJ4x6LFD/MIPrXGqn0JVzc7uxuqhrwQSv2EMO1tfKE4Bslah1Rf5g79OqYhWHqkIV5c0
JJ5aSS/lMVofR81+MRfZcbJpKWupfMseQQH55zoQzh6m23Jlt3uK1FZAOSlG5e2AL1lXAxMKyly3
uN96pz4CMzMiD/BGmM69ccM1ejeKY9omrb2xUZgSIhXaY7fst6Gsp2gAVnnSnRGMmHRb/155qfgy
Gt2gLKhe4F3lxyZfspcgk+QvaZ1PKe/O/m5dhf8qJp3f19fQdRw//dP78qPuy5LoLkBHPNrxpMi0
AG2xTOHNInjUXFLV4fOWr67FwTe3rC3Z4PgsQOUJeAvw+27jJC0X/nmg8djzwLR4s5R6LYfOuMc4
chFtSSELBgaCQh/EJgExb9vap+c6G2wz5KKpv+muRaz11XYwrFv7qKkqv7gYNcbQdHtYV4VXkaDn
omPhFOCgpp87KY+ntVTbhkgng5zElF4L8Rhrz4E75QQMGnZs0HPvZOO2+4DY2gSmTReNq+6c0soc
oDsSJmaV5q6aRMDPU1c3gz48Wjk3RVnsM47go7JWL/Yn60LSGkmUZbDeBZ17dbrGOus5sUekRLLr
rHpzP8DbuaTmLF+awquvaTsU3xu8sgH00Fgfq0FM+8VauUDtvHujwNGfNhysEWi8/Jcit4gFEKvY
NyQxUH/qxbVzDV5AzTz3fGwPwvLVUdWmB+yPJedmLUXS1/UdcGF5aDKjC21/LHToXLcwbZOpeFea
kodQex0gFlaaC2cdgdOsDd+pXL0QOWo8ddps7kGgEC8g1ldTBIgOHByhS5rhGmP2OI21Y5w3LZdx
Yxo/Z8sujgNFzlNaQI6j58ZU0EqWy2e8APd+s5Drecup0bUb2Q+9FjJQfU/qZ5NMXWFdUkMjOCRr
tmujUfFnlqPOmyCgj7SmwL6RKsFp6mo+qm4R507kXkK41rvRG9mu7Uo/XL21uRRGNuDMcN8yxNXl
nGUBfLY5KOB8Ljz6U6ZrFsSIbpXHNbNfmhT+cUiN6CUkcC3vJFlDDRPrrl47Hnku0uqnv5jY3Qp+
29A3Pe8Onu0W9o5B2VDGCKj3fg6vU5T5TKVqZlGa0V+HLFkWx7R3u5gS/Fa6jMCOZgO7z0ImmqFK
69Qa6U73+m9zKr8oNLyHbh3zpNZYLlVydSCaNa16W+piW/de3sFdytCwSh0gU32g+8syiAhUIOMX
xGoqJURYdg3iPlvO3tykFPBBcw3GGT8K9b5xIDm1/SztlXUuSoeoK2z3kk4Ti1YFZGOKGtEZT54K
PMkmO0woWB2TZ7AqnXH6mJayIW7WPMjHBRQHM7usykJapJblYkIf2/GyTPlBtbo8mL08VlV5r20j
vlFev4OZwVcxaovifH3DI3TqDDNy+Rl3OjTFIPW+bFueChsgqGfTZeomY9X1AADpmpl1Gk1t9TxY
wxICu4Jy1cU6SBD+614ZelLPKb9uD2yQhb63/rLFs05ig+Y7H91GSlmmJ0Y/7dvJvPhmnzTFFvlV
vbNqAaLNP5PqCkEBDzJZZunS7gFThenW7xGijlh49rlqrn5vIkoUkZyCXZ1ZSZNu96u17lB6kBZy
jg+AQJpdhcagWrhoUka6IlLZcbrQsKQISy19Ysudw8E8lFxEY5PezVUbazaxhhrciEG3XzjgAgNs
K+w5brHbEpoJANBrAKVFjHDWR2BqeJ1GiRJY54+INM1u8pv7zrLuyOd7Jqkp6at+3yMexl2tmwdH
r+wrMm7+rZn2tp0EReyj0XPZ4l9RceOn7mtnZn2wK43yFRsreaP9zCEIRgDElLvCVOUwTfpZ1IkT
VBpJUMTH9pnn7Jwh+GM2Xb2fanBZW2PAdct+SZcjxW3nDekytSOklfHIkutXCln2ktIiA8XprWPZ
5em9u7RNjHQGdthqTwvpl0g5w7i7LSYmQWGfOBbJzJw78geRl2K9lzHM0UNGyFDr9WvEUlwOo9Jv
487K5K5NvW43+7dv8jB9p1t7McRy9Ogiv7bGivs2uK+tzTykc9DzZWqfHT19djTczBQvn0NBIgUh
o4TLV9iDmZGz6yITCCHJXGhXA5TopfIQR4mxfpy4FwOngXlCFNyxWrIfxTRl8TJ5J1JDT1mqyAi1
7rrZ5JCcqoM/WikgCb3+MdfAdaki5sPQlc2la8BEzgwoT1XQNXtkaAWTBndPYnXVGM7DaHzkdsHF
ziGuLJGNO68mpLOepP9HGdK8c298YqcT5TtwNu1j9rYLNwm+C2JBoXO1gf2bFuiEWGwecU82O87A
GV8t+Bg8+j/TyfSBkED/dWa9msPRq5o9ncKHAYQy0rz0ea4CMywKTj/yFGCkrhMAXHKhwdTZbf3g
4vcL9XFIYC2IiCTeH2kA9C/oq/sS7pucoFoOm+IMvDXFvXU3zRv+HtUfp1n7MIRgjNcx7CKUFrJP
RSNmPcLfNK91Yd3Vo7CRBg1tj7TBSWFqfxTa2SXb5qdNL59GJ5BUKQbvrzxD/ku0sY2XPCj/FCQG
RdqmuXFqoQ1kYtsX4K4OJSD1GMc+tI1pdSnqbrmAnb6+KgHlq6woxFgxgvFoWB++Uf9xIOYnkFv9
A5l/Z9eTKMd198MthBNlE+S5ngx6mv26T6C+WCA+beYhiZ/38iLTpSKIczFiHNovpkkJ5db2Z+rD
tREwZY/lpC+xN0G3nIynXPn3BWk0UcfawHrX5556YI+5T8ohN3ZUxLCoSbDclyQpf2cmkjWBq/n6
auhwSyK3T7NPRzUAl/3K2kKR1cqCdsGi1LIMjy2fGKRdu9MjbdHfzHSB7OTPVlxsJi28NvFrVlzY
0TRANbehltnlIVWOxupp68kdsJNZD6tuWvVT5d4Cd2uCKMM179wWtR7ibKOs6ieaCj/Q3Pz7tCj7
C3K8hJy2pNfMXbaHQVabdaibjh5dVm4DQNzsfuoggG4p0MRxeIARi2qZjl2Ocr+aqRNSGfh3muah
ZJqEal08rbT2tS+7hMLbOy1e8V7UA3vXJlLgnrGfcVZGZr+rtaPgqaBFi8HpkoVghx1i/cOWG3Bl
luVrmUfjUBaYBB+yYSCA1Ml7f3ozFl8r9nJIPQ5tzZ1PW9+rZa9PRXvtybM9j4ahOW5oLKs+ZZFq
G1DpxdJCl16cTR20QORAzAaWHAgx959SW9TzIRAVGA57XPpXmnC+MM7QGJ9T0OVvlZVuU0SWjHOH
sK7NXsiQZ97XXkYOsIXNkAF0qfHw4Rjl1Y78n8I66WMt3Evbtk1z5qzutT3HuNBiTTQlqVMCkEC4
+izAR9s06IMIdVbbhn3v2oWemB6w1LAVbhf8aJbOV09obzySfOkX7YkVSaBbbPXbNztlg9rMl911
u92CaOGdtpGo2feSwGb7IF3/lm/spJ4DWrNRP1km8hWA3lqwVTEVWX70uHbMh8nemFvV26oaSO1Y
CW/xom4x7hAafWjaeZbrUYp/98sGE/wCnLafjsDqpum5Q6Y2rzSaXNNe55bgQ9exy8LAW8sOioTq
p8+GKFdkmXS0xWNeBzXc+Vxz2uPWW/DgJgGjdlsnAYV8KuV4BgshdlZf8+9iQSrc+hU4q5UNWdw3
Go1M0YrfazNlR2swyi+I9kEM3Xh6TLXBOfpr4z7kta+DEN5EwvPRImj5hJNNbg5fiLkUBFQtf1jM
qXoRmR9XHtHOhM34jgZROd/ckGUDPSZi8bWptHurhkhaGgRkWso74EoE1Knae64NuEuQWcM679+L
ypc7d+y6HWhfjqlgTDxldE+jEAN+55ah1jzV72ymfaZK+Qfbnd6aBfwtKes9allrPJhplz+nuvtc
1fw9e1m/bmPe7uoUZF8KHomo7Vti5sMgAGdICYKt0s5GCbG20KwXZd5YsPI2fqneZlfKZBUL+Lmg
g0fX2o+Myz7Q8050CSmpziaUNdnuyZ3/PbTubmnXt3kOriyq/khH5qphh/6JflC88ag/hi5/yFtI
uJrWfVbs+g7l0WmGX4XeHmp3vcM/4xymQn24ZFL6kJDrAX4heMnJnRkSAjIrOjBMRa69mY3+1EFq
ySfjfgywgQ91c0qD+bceSDeUTC2vpqbgpxGFTfjxQ2bPT+XWXQwoDpGatB7w5HQBIHFOPfNhWLQs
hOL7JzARRlihLMk1v2OaRRU6Ucy3C/qvSWHcTY9bW72vAdFWRTsfrDI9ugxBI8+lQ+Jr6Opyf7sE
G3Gouz8Fu4Oumz5UPleZZe2qYUw4fMF96+7PatjO+QhAHp5EDNzVTrS02G+0G1nlfw0rn4ezEjtq
fazovmDUxMeaqwVErjiCfv2o/OKX3Tbm2dCbn+gfx7XvGADXQ1yv2bYz2/ptyUx9hzFjP+rep4aH
LNY24sl7V8wJIHsbUEp76LkFZTZcPWkzh5/M7XOweR1FU/D3nm4ENXIBR4Icwk53o9HdrLhV/JVN
/iRwdx/YONtwpXENfb/67oWWtEPO4gsH+k2KPS/EvPueFhfSKEINaDviqDHhabOeIJ+9NqXzqIqJ
0YQDPn7C1u/5fMq+e/QCcYTwcPC3MSLCOyql7e39oXqWmjoMQtG/NPusMJ91Snd4vdeiXN6Wbk5f
Ie3tME3HnrldraB8tchIkoN/yif92EptL7b+4G3uoScnOO7VGC5etctm1WA+mM/TkB76dD39vVEL
8Lky9cj1q51hZ8cmaJ5NHxhpCrYLVFFsTOxGBzpZ9dLY67AfLaW9pu0IVHAUvxdbEcLcMXdkSnYC
U7PLzODJWlN1yFe+4NzzxMzk9q6D+hjyxQc32z/4m+bfT253j45yRLJ5L5T4TikMN67o2B/K9Cos
e7zT5wlzcd1+9EBDzoE0mwPm8rjPOTGKqTHiIl/nuOi14AHlWELGIgtRMr7a0Ue9LYsBPheTTYjb
vIytdKgfCX3EoWbKs+i5fvuhIiBer+6rWn92VbfzC7iSrrr4In1hxphscxA8sb+FbqGVEwFserQY
HTpHsAd4zBB8sE+btE+Gl0XOBGu/HLQDAo8etpWJF9t5ZjZxXG0Zcbdlcad1Z4DEdlKu6EnIHo+p
NZ4Qt+jCUSgPG1wvMqsZt08Hp6mbPTPsBMQemRWt87XZ+buCPuqVcofexBdFeKT4lc3VKqyo14Nj
l3FcET0Bhs47edW28+uAokZCDQ12ZGwf7EXXLlp/7dvurp47cHErPd1QIosYflwGQdTY6XcDE1OX
fmjJxaeaACKbrtNbD08x6LIfqrV4Y9VecWUzsInwojxwXodN18ezw8xroI6vYTheTKd8StMgAWu3
W4enSnrHvvNfSRm8MVGegO0y9euBN9KtNdToBiWpWSauN5KfvqH0ey182Sl1bHrzjaG0zxs1l92n
n2+7bM1e+plWXFSFS6KONoa37IJI6d1has3fTa0doOL/8XsRVWOJbaN3K77T6e0HtPA+l+lFeNMl
M/irM8Zlkc19yiWJVX7h75iT34YhQxcKr/ueuubE3ORnWeSXak6TwVhit2LKL6sPg6mUk0qKFeki
zDRtNGrzA/tCgL2H89p0l5mawxtrDGr227KlA+lHAjB8eT8ZGJJGdW46+yoKzbs4NWeHkyJi9KXb
hF6a7dzV+VhZSyud/tqsJtMgM8CBoFfkmwzGkULiTbZ+ot8Qk2P7gZ52i/vag78lhiXN2O9OcSYE
So86F6nX1GgJl9F8zVJgLDWZKD5/TMjqzgU7iwfNUjz7ev3hlzaZ4SQUqRtGyhA3q6LlnAanYaBl
Zta+6OrPyqiz0JlAMi/j6B+NHEoshciHvVBQdpJxUsV4K2wEreA6yf4ka5uPJSe2AHnva+QRxCKY
vT07BQfqwY9SkU5m5D2I3i6NKUllNKngEdzua5OOwfxO9IBNKQsLLtiGZKuquQIBXYuWtA3soR0P
8+DXmVbpzzXEx8rYab5cVpYuPdGz9j5OeVMmMDxNGZuy7LdkBjX8pHJ/tRLht6I928VW5vsqLezX
rcYOyPPASb+zZ9d4qWV1212xqxsENnW8P5vhTVydnLCKlmtOv1tmWBME0MH5I5rBe2ohWj51ul/e
dvE0XCML1ZOHDVlyRmSVPaJwSm1TOzfr5cdsZQb5Lay3YeJFEeGmq+fyKlzJbCGYzFcqZ1YSTFAV
eWSu+fq+eMQJh0wmtCrx6jGnq885J/g7+uLVXFKYvCpVFohfawYjni3Nlh6wCvEY8ZA0vBHSdvpu
D0jZU8eCNEsj5LFboIFKNSLoN762X9a2/mkW9vA4+/12zww9y7FyUPNG/zN0G9bj93/84+bw/e+G
bizJin+Zud1+wz9nbprj/cVCCtM1vJPMY/4eaf1z6Ka5wV8uy7FM11iSRbm+Uf7+c+rGfwJTBAgO
Jy8RN8wO/svUzfzrFoFLFpzDtrp++33/NmX776ZuJryFf3EespvpGKwV3vgc7B/jxv23qZs/Tz3z
XU/fTWO/ZLsb0aLGnmD243RpMmHOL5rJrJxLadasENK9u6FjEfvy5ayD/UVScur9HIyhyHYKbPsQ
Qf1cC5xWdmaNCBkb1cPQas3TwJUjEl3KcsQQUcDxJRPllrTQbgTI3HeVT1LHtkiEO6e3nO5Op6r3
JbnWMIBfGkM6l/kGxTrgAXBaazeVznYDwQxdB4Ucu0v5VrXsVB3tru3rxO69+c9cSzjSWW96pI83
MJxXz0UyLQsI5+J6+7a89CMeOqivHnd3e495BnQ9eQv8r+LNZX3nF4OIW0pE38Zetn7pwrfO26Jx
YWTEG3kEr+QDbl946BDTBauNsjbs/VZoZ53G8lwSkEe1UQ4JE6L0uE7B2VEOQb4lu2Bx7lGKWPaj
Iso8LnvZxYIc7d1UDdN1Ky0UZlJK49bLH1P2R7jf+qszLvlxyNf+eZykiwOD/W1QA9hoVmdILGfg
/uSSMzrvPnOd/thNGozx9o+hod46NzMSbsqkXwSl6DTuZ7ApibcW7SPM3K+AnLIIz4Yd26nsXjmf
+11p1s2u0BnFZv7PZmmtkPcSNDO5RqQVaPe6NcrdDTFN/MC2YFMl+spsxfRMi/i+8iV4kpJ/as+K
SFg1Wfpammv5U/AGHIR05U5TWE6H3sfTmtXgsn1vHpcXYSy5/s3ktXwzJ1Kw0HAQoJ+J+1uPblCn
1klN02B9p1PlU1e2LYNQZdUsT18LKtAgkcIZhn2hufqdNG/2JSYxXX7KR9971ha0j4r5F8JowUSl
EwahMpPhr+PFH9jffPBW0pwIcldG4/h/pJ7dmh6weiowH0BKazN5L/OgG+Kkesabsb2hodEo1IyC
7Wwbn4Aqt+vZb3Wjx8fUG8+zdMxPb/P8SBu25TAWefcIZDR4nGbVHwQ7npFBZNIaUuPnEXRe953X
1oo24k7DFi84gqBeD4e87LtLnxbyD5joAUdf08LXD3T3xEBmvTLZ9pTatbCxNfWmRLrOzClLtjSn
xoyybBboyNYDExUijVyrjgZfQ7oKSA6x4xLJjAcwj3JiYMyY/QThdZXeXnWYTw9q9SQookU7z0al
H/yAcYjNND6yNW3dBTkdKhOrTt0p2WX9AfdPoceqWVKWTdpyDb5I6EoPlTORLDLnKR5MO8vSw5jS
4q6demUpxfnJODcP/ZrEyVDOGqy2UeYPdktsAGmXxi6g1kxav9ETmzCNcGaiDOPHJwmNCUqYt2Qd
SJLn0qHpjsaMeNgX3XbzmuKqakT5KAqGEMquYXswI7QKZtXCFOc+lc1RcpOfKdcY4uj9nBDu1b+3
kJbPRPZZ+HcH/4K3p/gkFakJy4XXPls3PgwrI5CKuNZ43vImnInJ2Pvl7O+VMhAoy94TZ7+fMMy0
vb/3af7hers6UoezhUrI4A4kvU/ml037GhT6QbdFcZ7zWTuzKWe/CkcfIpXleLlZbN6tW3FU6NTP
+BiJqLr9yHIgmg93FTngwd9/q+At6zmxiJwIQIzwOPi5YuiRJHmCrZL6oV1oln3z9icgMf7ul745
OHX+WbaaOC+zrZ36Np+PGI8XnMh8JJy96f0w4Npj7FlFiMvi2BCOlCjb5d/XzXMy622wd8ZyC9Go
raPoMfjMy2red9407/yKny0k29dycT+wmRaff/98YKD5D0qcal8q/g8dfvf178+wzdrlBfPDAD3Z
RtHMmCL90PnqfWfK8S94qq1vZjr6o6q84lMxNYgVW1Wf5Wj17/jpt6+lnuoYGXOkc2QOFDmLcj9K
Q1uOQ6YFL55apud+a7Q3IXPsfyVBQAX7aCShNP7dzFp8VJv+/EfMWnYple+dA2ML2BqEzOH/sFh3
17yjTItFh5EoO/ZC+Kojwkwna3ElmWyloxsZRgmT6q8MKzkOJ1s3qKklATRHrWnLFzIFLSTkddkP
s3uftvozQ5mn1W0OS0MQR+vPpCTMe7NSx8YbE3NcD6NlfUmfOBmdZDIcwKo56SRohLn072eLFKvA
N2hjth/YB9rIKrs+khjDk6021B60K+lapGaE3DlrIvqBYU+mysQeHYmFDi/uCio/9DWR7TIR6IRJ
5PZZWa3a6zkrQe4krMhtPLwrmZMdetbJQjWTBRqtavj0bmNV5muEFs7rGzQSweffvpRm+hNf9i+n
AwhtNNqz0c/dlbskYEt4bQ6GYdZko8y83R5H8QjJa4dhsDoEQ+m+Lq2zxGa+qfcVs+XOI2/xzH6U
tlctCPymN5Y9lv+jwVidg9v2/yy6SrbVO+jGFNZrxcjSEtuTGtLxrPXLXhEvPzEMiiWI43uTFYOL
dBaCI2e8fIqVhPNaNXpEL7Cra/oIKfPXtGFew+bXGs6dOnVD8aMbtr106evcanL3BDxs0CvLX8Im
1RiyTMMqh9n/GWBfhpqN2hooXBk9Sw5hZayHbdS63egQeQeBt4lZiGB6O/u3oeDRXiczXgu3ussq
yfx2rpe4bbDLNBUxKp7jaadJ35ZQ78cj39diDzrE3Y2GPA7B7axu82ggBIY1EIGiaA3W42y71j6b
p5SGtwseamfongzlzpHlMX0nsMt/bnvP3Ge4/A9lzRA61CpBjlCtRKxYLtzQkO3mMLGX9HjrTakG
/eLWAprHsrJnUP8yF9dN1dV9QHOZcFaDujVWTX/sCZD40a8A9HCC32DhwgtiClKfSIeWa8RdzeHk
Bem3mPz1mprGfMF4hFMa82HsS1k/CjShaOu67GhwSe8YdBGEQIVM1JU9ogV5uC98e8qvqX5z9BNA
Sr9Xsu44a20bj263/UQc0/be6JAb6fQq2ohoOE5T7Z7YPJkSsXTamWilm+arjDPxct4BDLf3vYyt
5JUstPui7Sde06y8MwKaT85F4zi5NnlLxLMtkcy1oI43EvuiHB78GpsDgyWuQ3S+sCAqNmY2MuO2
dfPgTmweexYSI7KsW3mhd+3jgrC8pGX5KWwWndA1uMXRalExuj5+CVl668/JBMZMvIvAndJ72RPd
wRx7zrTtGuZXv1kqcHYoosW+63KGTjl+zt243mzCtXSItkMFSrd5fZCzGTxKektK6CVRbqld53ZO
f/EHlw/BPFS7oeP8x5W1vU7LundTwotcoRVHRLUT0Gobv9G6/sYX4X770tP3muvdVIMyFqVlH9jC
IXcK9WK/GAU7ArPrCRxayCeSrTuK2PRPwHwGqcDzkBjK96Gc1QXFsn1EEkNJatq3DpVvJ1miODV9
mb9AkiqRTB1BqqazRlhL2/3AJs2uWPmDfK/5w43+tLH4EqZcZSHEpesUjE+pbufhbIId5Fo2R1RV
bpM0yOtHe2X9haqGU61bvB9VMLwUlPanzFHfXjD+0ium75ujWXGDuBtVs8FlxsgT11SQNX0ymcUX
ae1BPGbFJ4Idt9/G0NIYsd7xHSPngxHD6ozctJKunlJDRRlYUAQbUAx6qm+7afAuUJrNO3qRet8s
G65lHCVvOlgvunss5ucMiDoupmygVDajgOo7ZGIyJwvRFHFPb0fkdyMToZufflHx7yv05nO4vREU
8adVMtXU8jY4MAKUj0vjzRHwu+5c52XDYzLTuK+C6TTqyxYJfX1eG9892F2nhwK0eTipmSQ//Bus
nnz6lXotGttMdK/cEAVHJzKYPCXkYeJa0KuSL/0mnzSPmtLP/NtD/W2xks6Y2R0fsnZecG50v4Fp
Uuh2pHn2skHisCZU69wbHyetYdfIFK552jRTRk7nF7xsY/qmOqkR9+XMbjJTLaHlbt2xFL29D7y8
j5Yq+DWNJsxCF2nbZtgZ4npLjyzqDofK0l5IRTxamt+dUrYkDoRcuff45i+abWx7La+zE4PGjPw6
vAq+nQehygIXZGRvoj6qbU+kFmx0eKTNTrVjdswcm9eZCjwexKY/peSy/JjZy0DuXB5JtPg0Nonq
NfehPdjySWlW8ZLZprmf7N76oK9SyeLr3x3Mu1NgEVVled29vmj36KbXmrnB7FNpsakjIymL5li6
9YrrHusCL+5XuYg7nc/1R2q4LKmVHc+RFQhVieBUuih6fUo+E8HIK7ZSVe0msyr3zmAyDoMxa9/N
9tA8QUEckk4rSC9JsZyXZqknE7rcoay2dMcyWHCemOVTqv5kG2y8oGAtt4zI6Xda+P2bJYw69msR
JLY2OwfOr4zLUqZvkKSbayX0Gaepk15mwqvvstTXY1YKqtgS1DwpH6arz9nD7FlNzDjWuRcti0cR
4dsqQnmbLw6pLATLWs4F+kAd5fU4XAsOZ/yF1vK/2TuPHrmxLVv/lULPWaA5dMDrN2AEw0d6pdGE
UBqRPPTe/Pr+KOm+q8wy6ho08AaNuldAVUpikHFI7rP3Wt9ijJpVFzEmwW1dwutmCo6jIVLn11y4
81qOUX89ThhoxmUfSrFC5qFgaIquv3sWOBEp33QEhJo1Nex6yAoflfY56mMqJdtC1oihCIaS2S16
pi9DUmpP5oxL33SkdojNSrD+J2qdVjwCjaFZSmg5I6ZRxdNg19uhCuy7tLHV67BvxUm6pIwFI8Rd
GIrzqqf1fWQ+ft0jcyAw2ELHpacPThxZO0eUS5S0gwW0rfr90DPGdiKyAFahFVcbaxqDK84u9qum
uBBzhuS3MwbzdpbiiaH67I1WEnVeB2DyKs/zGb2E3jwXqD1WucRxQ4UWEHqIKWdNEk9FfWaRQ4C+
eWe2inqEUhms8XSkS7XhXgsQPLeNo4fs2fHirsvCmG6iItR89sLJjnziiPpPdie2qK1f2KG9Rx/d
rLt6SO4KBj83Rs4oyRM8Z88V1sRdlrb10SjM5KILnP51GhOe41lFyFKShrcZCAOgUE7OoFYojy02
1F3hdoZHcnJ5mREC/KSSEHmIOwSf5G4T16JVPFxaYUb3TSSvI7U4Czb/jPE/pyb5hg7tLLhfdrop
8TNtcyyQ23k0P8UVSW6Y0LLHSk+rUxKWjEu0IX7AVJieOkkRoGnzl1rvS1+mwbTtanM+EczE/LbX
juEQzadg0AdPQ0vBlBU15rz03yOHW86VYbMTOZJQUyG0vgzCl2I0sPXI4Lmvmm6b1tm5Zvu1INUv
a1IKr21rsr7izUPdHYbdqaXiu1bqIN7aMdN9D4VH+TlHG37i0sVrm3nt1p50d63CWr62KcavOjZb
O4f8y2NJ02HVUTxpjIo7a415O6uWa0RkMcYATELBnNvcEK62ViOiy1EYMkaaZCVvBga4CBVyevp0
81aumRHXktsKMqpKeXRLpHQq0cHrogqy23lIx1UIbI0LE9HHpxzaNCU9RgS+pKAjo9BZhMZIDj0S
iQg5q4780ZARht2guiBeJLgY3aRZUdCSDTPm4nMx8aEawEsNfQ5SQvWyym5mymrGDpryyWrZnkT1
2K47nVCofOkSqGGnbhQCvr0pgU5bqe2OzxWh9qOZRK8hPYseMWIo2vhrOsfplxzl9AZ/ZLqzi6zZ
9lU2PTUlDx8Sy5HX8+ATL5ZeGauymEk7xx/nExPY7WazdXYWatjNRNvmMQVW68tYkLAbY0B+dTs1
v28ZvaK+jDv3RiPT77KapfqSuy20pd6pV21ri7eOdtI6hBxB5JPD1GeS+cbt6NDoINBooIzlPS2o
4LnLkfoEkuRhJhHFKSxb0smHfHghm+XBQBd1Aa2v2nUw3tAKumPxeRpHcaOP6oA1W45PTly2PEKE
89zHc3QsFSxFCS9u4DDDZN0gqpK3fRPwEC4QeiMIZKOdT8qhGLV53VRRvBIlL6EiYte8aG5Vw0PA
4ZDo7MTIVbv42UgGYNu8dkJijUgLu2rr2V7D7ZIkPzaQ/MGa2heGpSTTcSBxDxUr7mgvzixf0UkP
FqWNOEyLYl46UuuPneJWe4Eujb1aWLmX+SjtG7ptyRm7WQgDAFiqlyooZgE81WDanf4h00J1HUy8
/2t6bnfk2wZH1+qUNdJ3faPj+zgUcUwwJqH01HqK8taVRebpanzVEL12pWf2eCiCjP5ZQkh2oFU8
G5P57GqA9Xr6jSdpJ8G1wtdGUTq5V9B1sEQ6mKgnMKSI69TgwLM1u4gSzfAzsxovuT0wrE5h++pS
CJVF+Gzo7rNiqreC5upJyfOHVgtuY2OmHuoZ/qsowZi8BkjDCBbLum6lG+5nq4MFlgacLfGIR5qL
6V2LdYYqSF+rif3JGoBYOA5NQ3UKN9hEDKSQKo4x7gZ/CXaFnNMggInCVZTqOLlHiew4JISzIqF4
gOgMM7U89EXY3taKw7JpkjPhKDqPu3TeMI5HjKXp+qEy9H6dttM9ebqPReVWq8js/CbvNwW7UU8L
1P6saXQQCWjdcYMj+9OU4Fy2LeGyNLmPNpkaJA6mCHf0gXINkz26cJQzumwlCiur3U1jM22nekrX
qpscijpoz2yTZMi7XTz3uH/XUcibP+70a6Oohl3lKhvRGzHjNAO/bD2LN8Qt9a3FFNKfCfX2BoON
FPBbcCm1Zu1wIyOIb2WysiJT99lbubTuu+SMyZzea9aiOsV/yi5SysdOTbI1wgf1SspWOceVgjhE
zp3weaW4l5ZNi9eN+7sMUddaw+niKdOQeVXbaqvKNNJNhZn2um/pHqgD4pLGgOsaUtFDeW13HVH0
e7exijNjOHdj1wP7KDSbDTj2becQZ19bmnIwvp0Zy+EOee+NS5aLBxBGeNSdVH1VVSPNJrPNjXq/
MlV7FZvjIej0cd3YeXkxyGKvF/KhbMJzXyqvJfZThHl676uTHV+oIdrgSQ293m6nVagG6Bfgi6/V
0KH6M51nx2pqdiv5Iy2eatWTzMAmyon2kxE6qzJY6vZM3xRYC70ZPYsC1f66Lw0WwJDRkjbUVcN2
YiWxpK5SpQf56RroDMbBuYy4uVdCL2O/l0m2dzL71LbNBmbm44ADxltIscVUOSvA/g8NVlKf7UPg
WYyHNpWYm42ZYGnQqlklWKw+C1ncjabk/VbTkyVb+JS7SY2mlolBHkUDGAh79GfcO750yo2V4u2p
IkQyRTDqno6U5M5WmqfOpU2nGzTnQwXfZivUY1CQfiUn8vwyhMFH4QyfGpLCaW4VCP5L9VE6BqB5
I+l3VufeFRYlV9WS36RHZKagCqq3rlEah9LsbpBgMR0Z0/4C/35o0AVQSt/Fmrox82nj6v3nPiJf
mVBFTxZyy5O+WyetHvDsLR0ETol6R/kot7H7MjumQf8up+mrunfUkQ9hPF6y0Sg8fNzRbdzlrzhR
5EUCY2XTqXZ+For2agc2jaZyrcYzJIOWiLRqzncDBu6D4Yxb3pgpzzSWhK3Fw3ZatgFumqMCKF/7
NtsTTUNgdCDWRYI5KBAkJ4eZPNUZO1uXkEXdzb9YTrS4uNj3aHHPaCsQzR7lAeVFwOtDyZ38NEt5
YJcUHgYbMZquaC/gte9g7H7p4xhzTKmghx1kustgRhHtGCRHNJHm1qBUO6mQBkhUdwYsHm5Pqt3s
4oDQX1EvwttTiUCCTzOtzKgsrw0HI7hDyug6jLpoxea9vsb1OmFi6p7ikdfIaQiHdRzd8Ugf9mkG
jMRIu2mrZwx2eqsIP2Oh0NaoOlniagNdxRH7doBSMgEEWzdmvzVyvFPD/JR12qkhlG2GOuVVY3dI
k+6y6FiAsYlkRUvl04Q8keu9Hw3hm+ijDdadZ0yV6tN13UKAuB2bYD2C9veRxwdXcbSIqLvsWFfQ
fZSmvGHSdmOM9QbFzb40nXWm6yQ5V4GvZT2fsCrbowjadd5FV52r3Ssht3o57pMERcpcda9Jio4q
ULTnJlP3JndDz9LYDp08l6qzV3TnFqBzikg0O2CuOZgEMdsCFIqb6FejLDRSoxnfuXQo1/hEDyky
O/aTlXUf1fmjSQJo5OTlUzUqV0QIrBbXsKiQNDSzth+YREbsFn3mvOWjOsuLaEnBRAzIK2o9puUn
8m/xCpTuJreMC0MrGx9Mgb6HcjtdoHbZFS2U0dqJhR9nKKriiVmXTgT3EI7PM8j9g4JP/9BjRKLM
Ch7NpbIwFSooK+3WVlcsIa9hA1tzfMoidfCR8px1ti1mr6p+XQU8G7iPUhc/WolDI2SAsHEqm6ip
yD1WjUY450RQ8AMNMUTLocR2HrTDEtt0rGbqOIutpp9Zbbyh1VA+Qktpr0ZbyIOCLfXsIiykk2BL
uqlW7aWGtaXPEu8jcAibVk+JCWewWN6LSg7PoqJgb0b6LizyPP0SWya7depqgVPMK2Ha+GpTl/5I
KQeD5dWyerHKYlQdUY1ynTziEIU/oPdNpjbM82g9LUwLnyzRK7jCcGldg7c3pYnAn2U3tU/G1uiF
dDPi3r6NHTXZ9fbY+6LpXkSS0HlgSEXPAmtpvOcbXFENgo6bOnwzQ1Hz0DDNgz5kN1pm9Yw0lE3U
TfciyCHSoAPvVPWKQNLE14kIIOC9uk+j7mpAEMMoNPGskvk/VAi5Jvip3ucIodeV6bzUIaLeUVG7
bS+t4q4rcLU4Qt60s0UesWtsugqKvTFqBNeK+Vov59LHOFMc6p4M9XRKmcdrTz1MkdVQlXJl0pxv
AF5fm3yjtk0UZxajoO9DezsxGPUcGrRYS5tVlgbJenSCiyQLb+ycpkWDtyJqo9bj7bMjHUj1AtzE
RWd+bhztc9ePgFOYKfp9CS2olu19WHQvrtrilHAZpZCvCwcsZh0bV1E3kGydNoyCUvXFSmJcdBYk
HGEzn7MTHIXMkPBTzWBl0vRYt/067AZrX9jySSkYRiSpTqnYXqCLNbZYbLTN3FQ3TqCx5TZvWsuu
L8PRHtd1MFqnuhDdOmhpb0OhaT0en8YBRjYxFCGur3aODngWxGbWMK65CWU743Oa6QGbUNsCJVaH
zr3myuYiLxPzHLXxsckbvD95uCNG9VIKlqG6vGgCNhg1htasaHwmlyCjwG7QAWKCm+jyclDhZRWN
ioMHh+RqIOt20zGw9yMwWKvEQb3LqDzepw5Na9VCJaqwLfCCtD+Zqbjt5x71tjlcVwaKEQzp902D
3tQMS8EvRbSPe/2LMdLGKLJzG+aZP+l5elYxgFKAAoTVSKqmIjfY3SBFz+nisrHD1TVI+p7GfY9W
Ms2uihCM9xtkoKCCa8T03rPmtOj3RtHZyXEccaJ5ZdWkxpmZLOo/DdFovW8cRdNOVVlHRBSndcUk
Ci6OIjcmyJZ6TR+9/iLLKKVP3zbzQ0SrbrzGSADVJaYZOWz54WCeW/afhQ9GacLebRpBfVlDTf86
JyA4fEbtJf36jGitXZaZdbKJA6wBujcyKilWWVgVGCjNWtFOqD8oCK3Jjp6qEq7LRWsKu7zRGYpR
TbPuk/g0mnHR3fR14FK4hnol1x0apfyQhxjaNy7jbpr3pttZq9KAGrEtLLVm1pzMwGKOIb3X6QI3
DScXYOxipGqIBpmpI9kt4Gfq8bt5dTuM4jGvhlk9EGuPediTo8DKTt1jOZcx4gnW8ZApeFgUZ1oP
mox70uMd9wo1BanrtvY8VuaVUxM3L3rA5Th14m2bNMONY2BFq2RZ7ZogCCTLqQs/Z3Ior5RE6clG
z9tZX+kq79KVmmvOHqHHzdzb5l0WJo8hRltLRjTANWAcWddvwsS4cobs1Qg68O14EjyCrMQ1g/Pi
ECJBhJc19t18L+LOAdxT1/py/N46unnzaSC9mgdMtFHC4CUSnbbNUnvrynpb9tTAdXqazFhbB1Ij
IhtPx2KqnBnCYO0fbX3D8CLdNz0/zGU777WsQPJduch+7Ha8r2ZzV9ZjcQxanc0bZe9xyPBIZ+DW
jpkZRWt7uUggBrAJWovn0ij2zehOW+BHz7niXJB0DXg2rg5DSY3H7mjkATdXJJrrZuQDITA2ll5C
vIm4Q4bW1j4Fjc3zeNStcypUsaZ7OSFlkMFe6WvxMI1dyAx0fgB181pQdKzbsd4S8BDs7LKSq7DF
PxnPZBbkpfuqT47cd0V3gVEywfs63EVjPB57Ol/XVYVo3RxwlslY/Zy36ErjCE69ZwC/88icDTeS
DRqGcExPX2yHDa2LCVSMzMnHqNkHbTT6Odo1NlUVg4hqOjC0M3a2y0vQnfTSF9owbdMwtagS7Mcu
kuyU82a8DrUAE7mZhSvw8cBQtCCMUTS4Z8eub0TulHckaCSQEWbrGk2fuxuqEKO9TKsXdPXIrnGi
+6CY8HYbjbZrejRe2LPYS0gmtRH+ayjQDCl4z4JjqKt8z91O39VxjjFimteKwQHN/dk38mGYLx14
x6s8gZIVmIpOBnjyBFErWzcxrzYCum4TifMhc0aEzap2O49ZdnaxgMB9r6gG7a511ybR7feFMDKK
GTRSBwbe3YTSgmsPJ4bAYs923PkL8jD9OXUhKl6DT5QPOl19bZMDVkItMBUSmK4aqQdTZuXz3Lv0
Az3cYSBl0mxG1JqKhyTWYiaMRfkJZZt5RPTYrRQwSl4315jUeGR5bRMkZ+GUOeOw/JQiFyQUjp5L
6ZbNeliKG61R5h01h7yXSRmheYqGg95A4uMBRmHtBCnu3pJ14OdBPUSrutOoupp8KNUD4FLuPqPt
RueVTR9ZcD32S98Zg/xUuwk0s2o4jGEhbvDHNbgkMh1nl2Jdudk4bZhJyIt2ivKbqMxfyNbVz9zE
OR7bVLkukuya2JlyX9eKuGUssqV1/GbW0oEAIU9Wb/IonIW4LjutQ/yswQ2brVAGaICiuT06VvjZ
SItPTB679RTPflepyl4GbJH1OL4ZEwZ5sP+AjVnJzqmIeiegHQeXa6+aqdiCEi9WI67EPU+IjWki
6nG4SfxMgW/JIk+ARpiBxpvZSs6hrd72kCOYumlbJl+lp4vhWIpW3+sGWXUB/P5Vj5EGDinXfhia
+MpWBWgsN2ce2Ua2V01ZuDYRCHyChWfjjcxs+Ip1A1pA1io+F71FFZ5MXhPp9adZJveGo/Py7qpX
NkDtDRI8VA7FcIuLWwFUgMPzzbLFHQ2imIRlc5nU34SZGq2CGtV72Q13lKASLDXPiapLhk3SlQ8z
LHHas+lwCBqVr0ZrmYkPFtQB1xvqQUWKM41uC+TMNE2PAbr9CeCcQMlvphuEDPF2dHVfogOa3Axj
Aa18jk1/C8IjffDOwlyGvrY9QS/IxQYT73MHG8mnT+TsMXGoFw5WMO46Vhhcs+JuqB2kaQZmjEaa
1s5AHTB4VosJXZsT7WIu2s+JWQ3nDrP6NpVEbJA2hwsLHfmFMVbC69X8NWc9rrHYJMeqRrbqZXn4
ZkUxSiG84e24oaN/mnTuNLe6HaBIbgqGFniy+pOt2GvNBWKQGQg6jHbWKMbzeFUYasxSx+al2lA6
FavYVAwaGpQ/jN4PYNR2HSM5fTHoZk236msUEY3Ubt3FPJWVJ+gcFp2xot+UWYjAVpD0tk6F3fkh
UQQnKWsF+Y6MPBOlEh7EimlqOGhrKwqAgsZOsGtqUe46Gm+cL8Kv2J3uCVYtVlgLaedzlZImJodE
yszrRnmjNMq90iYT8y3s0a45YoQZpplXvXlVAOU8YhthpsXEPA6y5qgkQ75BDLpjVDfijaYkLwoa
lUaiYoZOnKc0UiUdFOXF0KbbuewgbNJ+95O6Pw144zdAPWasXoQb8KgVb0vzeT/M9psmW+GsNKtv
/YRSwRu0mbRrLtY5yDsCY76jhv8n2FP9W9129dtv5y9l89uGrsyXNi7y/7Mc6qXArMKerf2/7/8V
ZfePT7IEsL77Fz9v43a67t7q6eatIdrtX6Lw5Xf+d3/429u3v+VuKt/+8z9eMIK1y98W8rHeMaVU
pOp/rYjf1F9y+eW317fftl/md8L4b+E/35XxhvjdpLXrAGFyvonYge9+F8bzEwIOXfC1wmJDajmk
L/zQxRva7yagdHIeeMppRP3wIybuC4yKHzHBxkDDGF61GNH+ozDYb/jpf5OogL5zfFtHnq/xCRdp
/HsSVd6wlQrKsFuh1G43fce24aI3cPwWCMdpKB6UwMjJ4SndfaPnkG34TzZi611dsCFcA2SjNQgL
1Tg3vZ4cUb0p00YbQNCh6p8X180I/9OYik0d5WHtU1ArxRqsHobgblQAmqpNskfBOyICykHmbfPl
5gxKSwt3rd6FjBhymjLpRDG1+V8nx3cnhyZYZX+9cE/x20uEOr5p3+L3C375c9/XLc4MY1meNvFC
tmYQEPCvdeuSbwzJ3xVLfOYPq8ePdSvs35mCw5AG241zQ7O5f36sW35EKAvpbxali6WyG/snbg6T
z/UTPtvGKKLRfUM07nAcIUxIbj/H5nTqAMWsxhFX6hmeayQOx7kVl0UiwSAFOHxDMzUuIrPGRCeq
ka4QMzsG9QnT5M66sxODtkUuuvNcNGKb4AbW2/BZEfEj1qx6pZuICeBLXrqY4GkulSjbklMPIkmJ
k/ohsQbXq1MHSWAJwseR5dSyKZaDXy6BiLxH0IYzTSy+RmaKoKfoaf/RcFnFxC5+UrIC2jQD+30p
YexCi7MQtzv5BuuuuEQeLtHwZs1aqtGVohS0d9VBYshjD2AYkt1hnkcbV8ujbVAxOhRVJ9b//M64
KzL+9/6x/O1R++9n9jl+qYum+Nr+7e/avhUXX7K35uNvevf8///jga+Lv7VAfaq7sPsy/fyK+PYn
/uWBMn5XbdO0LWpGXSfGg9X/wwNlOr8LFw2wbahQ5gkKxHv0455RDPV3UhEN16XhYznmcmf866ZR
eEfwZxyitn78pdY/umve3TQWAQskcquGaZFcTSSMtcT9/JQ1VVhtL8Sg6EyJcvWpSc1m081hddeq
I+PKn54oP6iHP1MOl7/r3y+WH8eC9E5oKqflfgz9mFQ1NuIqMeii2Ut71oqvenYd0N5Et+1wwrLf
K7oV6Nn5e2Xyl/lIi43rD0fmmBpQfV6q+mID++ksHUgMWc+81E/oF3mkFCxcM+MXB3n//Plxegbn
R9CIymuUdfPzQTLRtQaTdMOPTee2oTOeB/05mb/fh395KtpHy9q3b+ynw3z4xrS+aKbS5TADguKL
jqcEouxauSuFglsYZWu3Lei/T16ULpyTNHmI5+k6onvxi+iwpeL441U1gC3zjzCt5cn+8wkPYCkj
Z+D7HFbqylg3q+KsrOJtvzK3Gr/SJxw22kr36lW6atfO9bByVtmzXDUHw7P3zi9W159+xz99muXn
P33HOaZQSygput6lxQu14KQgC/mH3/ESskXCFt5EG2cjYXDvDyLENAxBlxs+rSNzo+hpelHGDFwi
A1bv398tH8/HtkgMJ0+DABvHxAb54eoimQ0zvZWzr8amBlJT5xtFR/OL5WQ4H5ctx7Ftw2Ygapua
wW35/pTUjgmNIjlOUo+MkoXCjn6nF2C0PJK1gnwr+i6KtiW+MtQcgzszwA2M8jOjSQQqnq06bb93
VZWxljkMsCdGJwrKLRyZMbkmOasKBaITVVyaqQL+MCYoJMZlF+WQtUWjmatJB4hzBPkJ+cZritRi
wgRH87ozZAu2n1D4FFDcgg+3lVR3ztnEldnTPzFXsKanCyeyr/FrnaQ+41JIKzUGVplUtBbccETx
lNs9RBX2up/sARjKqu4r4axHAdNnFy+/bsskbtwd+qpS3ho67u0cg0YrliZE4a4VwOr3QdUFwWVn
dKG7ZcZo6l40mcz2mcQp8oVEKJIEGHBoT3MGoph7r1QTPwxM2puw0JV7h1xzSJ0u0e81hEK5bdHq
Al7LcLBs5tmM9JWaIepFIFzk3ghKBSKElkGBGRv0i+DajMcxQqm3NvAy7akcsm4XzopyTmeb5OsE
f9arKBjbYkEI4VW4bdjSJe8DsqOjFGUWsy4gCjHAhAqRbdNP/mClzqurytFgAMMQ/Ljw8d01ZJ8m
2ChMkVUfgV/6BUwDqpc667HM5PGIPBlMF76ykgafnw1NriCLCCHc1HqMWMGanKuK1tIVvjH7ukYn
/Wxyj7BbJo7uhg0+vpQhgmINtRE23ypgmN2vDWVqvkajUXdr00Tp5dV0+2idCeyviSnMEdzrQKci
i2zH8SBpwJbpSz194f1p0fTQ+uopFnmbrWjaRPS7FZgEvEXFi0KT8yIUIGE9btiQPmUZTbZfAnhK
vbYN0yfBsFFDUAptBpS9U36lozydGY0GL/gGGnBD84yGPh6XMtDu+ktU0fnDhBKO6WUZhpexYcA/
ghToXDek18x0QZu+XNmx0t+OfVu9Dg3u2P0UDGjYsRPWAouwAuG/Gpk9MqxcKrp4YMIvtDq9ANsK
Mm2snPbUGeCT4Ow0/bXeGXSqkaIOF5gfR1RqGEpuaxg/8TrUVUSfeLj2dWchL9dTG136ANSY94JK
jyqeMpGsFGizxIpknekB/y8pPhE2MSOfFUNbJSz0S3BAiCSq1FZ2qsJMxxNdbNCDQ+L1amuiV2Fn
ZCrycWf+rDMj0bYsM5xXVY8GvG1b9I8Q7NTPFurJBCxdTC0MD0HcuAEqBzZxovhajIr1pZ0nBF4u
cHnV4+rTFg7K6RNLKn2FRqWldK4nLCMRCMgKX5qrXchQ4zJJRrc3Dc8QzROM1HNArRM3NTU7OE1K
9BQLttE+Tr2TocOaWhOdg+3cQM4s+9Wc1Nkb1jlnwcYZCesWSFfHxVFL3lt5pS8GAJkdTU0gs2Pm
mpq7ROfm9syirJK1pjM8hpZiz8KHS95kq07vgGzGbVpFa22eUM3o5OZ8Rpts8xRgTnY1auiuYbY6
1ZuqKiBC2GTRLCIDajyZxDebpzip2gb+/hBPGzsmQQNbQegKfzDdWEUBBEgEzJCp0/uCejBel8gy
UUR1xQStJitBTuhFYzq0Ecu69mazWgxo1qiKLSD3ej5ptWLfu3NG32gOsSZHDIMjNtXG0qCMeyhV
FXrz1I/ofs7nMpT9FWRZdHPapJE4o+fNpRl2svRNBF/jLguCmnqxbFBH6VCG5U6dpgo3VZ2Oxk6A
wuELU9u8W4eWKLEb8exjNbuIfGDN0qlLYkVUq1zNVWtr1YPkMVhbiuIRLTH2W5SLMwy21iDnBxD7
4qIM9aj1R6ej15tVM28grJKq6k01UEWv7UowkU5i24OfxGpX7ZLWGUDcm2h9G6aPNxZuTXUVBTRO
jrPOdV6G5EyDIBynzo4dH0UaikQTZNhQ4zuwRwNWNkK4AaxmXCG4wrzvbjKz0CFydboJD14WzNor
myeq1OryEwVmiEQu6vsLVVMVy0eknTq+qnIFsDGSJQhjSu2+MVRgz4TI5dBdqtLST2ZSMOcs2Jzm
q0KNjNQvC6m3d1aiqTA3KacfzBGXDhCcYXRvFCvggqGkrMZNpKvIvHtCRGALBr1ZoErWuhk/Fgzk
PWwyQ/G7gt2GZ3ZaToubbvKZx6rE6wH2BaudXuzUMpxvNRL4IiaYgXmbygTHUx3oOUXjBBzHRJxi
wZ2JTESVms6e9uQ4/fC1bBKbkR1BAGAKeJ9rnjPTX0C6XYvmQOgSnurlsQOdm3NDppzb+kPEeV5O
iW49tm1eTiclUhoAar1SQsuWwjhVRkNvX8R2C0w1SMT3JOb/7VH+aF8u0A46gT+VmksP9McPlz33
f/7H8S1/z+z49vu/b1iFBtaeUYWLncwQTP7+X4vHMPiJy0oFMqrRI1zaKz+2q+bvwD1U4q0Ffw4N
gsGW5UeLRxG/24JFzn+nPwMfmdTffzVnf+wY/47YoS09nH9v5IBBMHxf6mFkw5oDz/9D/R1EhKJk
ufZsjhCW9UcsdiPlokFhDGQHNZXJe6YdFCa2nXxzp8nAY4dxTDkFhRJgreW1pbhbKuEOX2ESaO30
9NOl/PGJf97jvq+mv39Ax+JaADehpyU+7DR10AJlkHSvY0RKnG8oAXh0M0tztkNY5u3t3x/t/R7B
0TR6wbpl4IPTLFLqlnbxz3uefh7rmscXYrtQC9eimdP7ckzK639+FNIYVZN2tWto5oeLHkUTQjqd
93s4wQZPMomFn6L64u+P8n43+f1cDEgxVPs0B5yPu0kH+3xoo8hYyl656ctBvXDHqNvllhkeExym
vhqVb6IJp1+c3vuv7MeB8avT0GQfQgPx/UWswPw1kHQRN+IH2k7aNOxr4kE2Gty+X+xRlxbAv5fv
j0OhISZeVbBHUD9cyZkixKzmWjJpkjn45Bnp4Fx9GZT5q2pkv4qz/MOJka3Kvb308Em+oGH7/sTc
RaMtVQ3Z6BQ+0PJUfUc0bxP16S9Oa/nY705r2b0sudeaS1+YWMv3BwKPktQoHinvYLOudRlnfi4G
4HkWQnpTHfKjC7fvF+2HP6x9+s3Ur6ajmRY0PHd5VPy03w+ofuWYUlMmQ42RfB7K7qsGWOTHVOsv
Gy5/ehy60yblLf9XP4QT9jiHXGjDxMWJqHiEckbNH5fy+e9X/0I1+ngN2exTm/KPykr5cBiTkC+d
SppXn2xRLrCz8aTbiy225LuyZupLUyOVbBDrYFVV9Y7lssPyuMc3eZ5cMG1aXeA4ma/+/nP92dkD
YtFNJkyGI+wPa6iPzbyAAAbKdzZz5JBy8pIeCPzfH+VPViqRJ3S2yKPWDJbq++8SWWzmwGuMPQTU
AxwPjZhPz2waDF2pQVH9iy7On11rnVg2Oh/L68T4cDjhBkDLZUDnXkIDGoTzWeudY+OYGKCL8BfP
6D8/GP1dura0H7UPV9AsaL2IioMNIst32ay211pcCMtLUI/4gV5Vv1pKf7wdde5CjakLjSPn26Tw
3Z1hjrIeFhUhOpbqQkbOY6M5B7cYBmB4qAwx/raPzLC9scGmEpRUv9gRbVo1uC8RwImQTzvl8j5S
ivoXl/6P60k3+KZphfN1LxDj99+0tbw3+cyRR1udoBEaRivdwOL7T9cTRwEsQugPby3CYt8fRQvi
iDhc1FygaK3pOOIEGtc9hsZhGwYx5e/fH+5DT5Y1C+2V5bSMbnkacOHfH88gE7nKzZD2q1o32QHR
ngXCYY6SrwIhKml6uBsfpRlKuVIAtzt+ZTjKgxpJGlF1MBS/CMn9s4vMpG4puFTDsJYJxs8LoF2a
wlnN6WdQqJrd0M+YNUf8K/ovTvxXB/rwPitkB54l4kB5hW+hoEzwNa3+1dPhD5UBV5eXM41mxoRg
5D6sGb0daMr2XN18iSFCoGGQ3NYGhnU/jLjxmAnHw39RdybLrSPntn4iONAmgCn7TiTVbTUThKQt
oe8SiUTz9Odj1T0RVfa9x+HBHZxJhe1d3hJJEPhz/Wt9a9pTvAqoJ4L/8e9uF/96d+Lnhw5gL4ud
DEfhv7+dtVX4U6q4B4KMnlcT98NNGfsKg6A2dv/zlcQmhL/sb8/S21OAz8yyXX4m/+XvP8zsHKPK
nIQATzx07a6gjQJktwy7kptjReSvT4PwyXbHUlAu0PlsKceJLoHZ9azwtxVZVAqVEQZIykEgFFk8
SjCuj0QYdFB/Mt+31ZdM4t4/h7LpkWDwUhIvY96CJZVncxu9qWbqrQMdgizZkTGHaEn7GWKuAfgK
xUMWk/mAm5EHTzW0HWpTrGZ0YlM2HgGjmJWAsYLHNkMoqc35nDQjvZZ9xu9EIYCWisxP36q1Hlk+
rQY53njywPMA82bp7xhnJlGOzogFgWkc/StaAFTCr0Cz3bYLG7BfMKVrmFcYlACQA9HEa2yOikx8
GMj2wPfce2cgcspTLgtpb0sQHP2CFZDnTwvX0QNW6xHrDqUHwM1vSmtyQ/1Fd7JDFCzuE0NPMjya
tN7I7A2xxYp9SnaTXIe0apQ6pMcxtGCMEzuQwUStlREDo/GBfHy4raOuTVmk99jpqE/t6IrUoH5p
Elu2qYvTPi+sGTpc3sZbM2tIr/WoOe/kjKhckkbDQjenTGEFrCqjzH2Iwms++9FbWmaQ9bq+juIF
mkuRHhCaRLC3CuIfmAAlqKuUit505Q5orAc0+vSNAmtTHmcobhbsUjVR9aGZA+WrObhso7O4MN6o
DQhYhJPioB+WR4YHZ0UlLsCIIa4MF5qr4V6p7Kr8Q1tKzBdFxZi16psxE1ifo2JL1JAehqxSID0d
y4k/2ryEvhq5EVUuGKctIoNxkTbHRDfTLxdabI9/zS31ip5kdxeDO4lu+a0S769VDy1f8by0TAIf
zY0Oi3B+Y4v34wNxm5TkhzUFlyxoAayG/gjsODdnwhYDbLZuJQe7KW5tXU0KGtavDS+8yZtyrBin
blp7BN6q4IrzB/kS9xYe4Uqp5t4AXIULjN6dU9e5gJtujhv/CQrVaD4MZSYpqSEvFm4b15oL4j8q
1hWo5q5fNbQemY95MAq5xiZoWATKCuHHB9eF/BgcK9RbI91nPKrSPSeaSuxKXJUFFLi+KLdjFphX
3zCzT5zgKrkjGBfKW6nPjYRrFBiZQb4PvCJjjmEG0Zm45NZPUQc5F9jR3jSwb6BhJPn2piK6NQtj
g17DLg7JHI4exIPMzqwCW7s7hwvCYzShcH8QEQ0BDfji0EaY2iQt5Q4LQclsuhAkIfkrSdwOt0Qe
b13fWiriCzeiZDYgEvKdCJTtruyOItAMjgw+Ofa9CeUbIZShZg67C2e5OkRlb+mchh9ESWfrW1wQ
nRkXlKYAdF0oIudgeZqiASFWUcHM4RLrL0BKkMFLMaaBQVRFzR9WOHsvxWS5xJcoGd2nsQNuTFcN
1g7ktuaNws0hfAMkD+PdjbIiWREgzL/ITVp8C2YpwFpQRB0ea1mDHAuk39D95vu0hkjRcYCWRem8
6wh4wKZtUEkXTggWaRWh0X0lQVjobTnhU7Q5dVTrJpNsmoj4ACHhXaK6o5PEUjdMAcBqE4QVgYm9
LKclhxIgSXQnUNfaQLI4d1btvhZhn/3USkTBcuh6KOpx2/osEUurfM1D2rbBUNjYg0un4i4B6a0D
HTBokB55FOGKMlRdqi3gEO8hRkG+JQQcGq7F3GTuSLSjdpZ6ipPiWEHTmB6VsHLbWgYliYytbScV
9UiGSqRFY7U05bqHAwktj6pvKqN86wZYqtI5p2YgjIN8x9DPELtu0142fIrSd3qlvv0s8iSJssYD
Nm1paSUT16LkG9Yzy/fXkZDG3qB//X2IM4vaocirgGwD8c8PCVWlFXecYqTCKa1NUuqSrasxLgl8
D5AZOIgMMYQb/OF5++ds+P9DAWy+q0clv78VNsX/BVYVbIN/mTb+Rfc7fzcfxV+NKn/8+3/qfkHw
D4j9t0WwxaDjhTet4E+fSoAVhYHE4XzGP4j38Cf/bUk0/0F9uo1i8i+kXuoxYZghGnlsM26j+H8G
6sUf8rexyLAt12eY9f95HMoMOhNInsqdX3jynjq+/oK4Xe4lMMK1FxjGvWnXlC2FSqOfpNzuw62N
fENxrd8/8PDhsWvW7TqSZbRLE4pHQsfufyBwiRUclPyTFLDesT3gDsl4rr+LJPXWpiqZ34eeoE4M
cKr0Q3uLypk8tlHWnZOaqI2b3HzCrsVe0+6H8S4oo/hxLshBx7NlfucDm9SM3kq5kCALdk4NfjM0
y/RAFsR84pvKcJWlUfCQl4G1F6EKXrXp2fusLIrPmSPcW5f3I5VDBjcWAQJ1NagyOJK4YmEWm3lw
ZwNbWHpdla8CaQB6H31/7/ppum/ZkT5EJTxUJxnal9auyVKrIWT7DlyrwmWtXGczstz+phF3vG/t
xIWc0ifGmz90YbIgH9Wc23Rq74SpKbNNS++qYPMAdI2PXYoXXJXeuGujYXrQWVO8lrYXP7PG4n5o
U0AIo4Bs3NJNnJnacKWOZckQQO6vpPjTz/HemUhWW9h5LDhTu3kn4cYhaRLdj9O3xjlzS0K7szJP
WReyqEljLyCYk2AE6HMNPT6bgxeIPwwK3ewcprHhhm33CftcpiaeS23iypfIjUlA2sw+Xw2O/68a
lO9+Vl3zO/cadiKZocn4anx0eEemVcdcvukcV66l7h6tKqA5Uz015IRwY+NhaPP6ZSwsiH1JtYbv
HLK+jtolduwM3m11D3oIfeSJZxJjEeke6j2HkmAjczojLdC4HNt64u4SSxHzpYCasWSF4hk+1Olk
7aIMhKpR/1BHYm3xSRWk69lVG06/pjHvEzfjjmFla9AIw10UCVHn9coeCpLS7kNXufDcSkBDKBvr
hJAOSZ0PAttwVoOrPQnvh/GbUlPotzcUvwtc2L51ewfWT9Po4Zcpgm7d4q1ctkWsUQDYR48WycIh
3YUFhFLqp/DsyvwoA7wT3aew4cy5kvJT9HQf0sOyGTHo2+8ejYR2DiSNwXqfUtjpG2H1bk8MagE5
WVc3Gzopnm+zdGE+4fFY1WVy1zDl7QvKv/MU30YVtCzT9T2eNfSwcrgODvQmHOXbuCt2PMC+ICEH
CyugsMGKaCUf944HcTRJZ7EEyK8XKjD30mwvbmukhwQCX1x7cGFidtjZpZdS6IXtfae+uOYpyzMS
8FTb+SpbuZNosNonwcKfo4D6TONoqPhUziylWILzooerD58zgSZHmzDPf1kY/I7pw3yzoUS+fMbv
DK1FpflWgiPsLCc6exp0AvSbEjDqSlF9M/rhsCrYHA9MhQvlB9musbgSOQRXkNXKF5PmAiKpLVlb
6ghZbLh7dtuPdlv99MXzEMz0NXktLglnChcO30/7Nr2nYFLWJsmEAxFpGzSHsw8tZbLN8/MnX9vB
lVQiFwhxlXlKD4EfPeN/qa7YrnnpWNaaFD9eaJQrxT029/UGr8DEqtl5rFpjWcv4PvAVyD1jxEcg
Y/+HwGHEkj5iiIDTST7TOVM59YGB3MyWUVMGH+7UqJKMTEihRZYA2ohGt7wXUvYfo8uHZo2VvAyu
F6NKNdnZtDG34aogVdRYrrnSjRUd8tpEeDTm2XquNVVhCbfYI4yjC1y85msaZufDqIf0C3Jq9U0U
DMSz7Nw9u1vaN0KaWwEYsIcdhl/gvjpSnZG38wzrhkwvFqHFwhrKpbcIPNDnguzqYQZ9Ru59vNGl
c1f84CA8SqJVS9QbqOssK9Zdr96LgKPnVGHnNebxaEGrOVQc6dbF6BKaUd0ZSkazVKV2n8iA9fcc
248VHKZrOuqPnmjctXJA2cJR77CP1NEl8kX5FVGk+FWUESEjp6/ccwgwCrukTcqWqS2ollY6jWtq
0mpgb1V2e3ARk4q6J2PQE32b1n0ZW1+U3KpNQgJz4yXCfmLDqilEs6BcmAWhd+aw8YSdKjlGdCi8
qrF9pLJysBY1OJ4PNmQswjMIJjqDZBlnJ5pnB9xhrJGXdlx6mw5c2WEILXAV+YiUCDDrlk1fWXHn
wpYYO89aTQk+ZqZ5IT8boLk7r6iHI4ZTQihFMJw5nbFU4uFOAt6dB6tha5AWKxeKR4iq3zv1Kuc6
k5IeSUXWlJ22axdwPXQYAxtr4aWA5AUMc3JKJc69ei0aWX7WBOiWLLEt2nTGaD2albdWouL7TRA8
UUW+4aMoeRiznKC9pNi4mbHjQ+Sjz6d1ndjGRRLYrRaw3eGF+Ez6gVO9R1Y+VyvT5bAJRyp8YdPg
wMyZfR4NYTosaJyAdIVQQ46zoh/ZVTpczY1cx15yBRbsUMsV39FTA56WikcACP1KKxhG9FlQcoIL
LJCvMlfgAt2fwBz9Bb++tU4EcAx31s9DTd65n1v/LjUcjYvJE8EGF9ECIuyhoagO4oZwiOIFFP6U
OeenDmCB9HhwcDxeDUb5lsPM2NT2b8NXel3G4cfo83vSFr1Hj+Yz7IfPMm9PQe37nD2MAj7F8K3H
gWgqoXv8WmpYgzGCTuzSwDEX2t459LxBA0+Xwp8OQQ55jA6V3mcN5LZi2Ql6cYaIzkbHieUCEBR1
jLS5pcW+avQvczLeR9FW59nyvRuDMztSzInpZ3Z+fNu5zHFfrDgXHhzD3ZHSv8tyOndHpLBmHttF
JcwvEFVsPycWaeyeAQHxH6zBobjG6X4mU5zH8SI4p1Auex1dCFC1Y6AQmZgNgnCR+G35rRQyMTVx
3IvImsXtO0OOOhIt5XVgDNyGASiU2SH2pr38Pu6PJhlAfCgQdLKkOfrTU5RX2N4someiveuEo19T
3e+c8cHqS3PZE45uI/sUW2KtKCZSBQCwxADW2SnalpONRgOKC73pVPUCY1rBgSx/WV65nH1zP9lX
uIR3MKj29EOZh6ylh52PZYVs95GaJXlxVyxrRaAxd+Z7T8SnKa3PXeFftSJIlpTuTnOP3nl28TIb
ebgJRrX38ltXlLD0LlWxfyBlDuChT/YawhgdoPEB8OWvriALWs3Bj020tZCPCUBGxJL8tRlB88VJ
9BX6oB9MZDZ0WEik+lPM6T1ieMwswsVKrm3Ru+V7MKTZqSWpnJuQBSg3useLc/YLDpMQ/FaVOb5O
ZZBemt6lLoC3ybOzYiMgit25ruGec/HYFtmvYKz2ngHUqE2LB6cff0YRYQKraxPcmjHvh8CVv43U
O3Zx5tAIWj3r1Hwa8CcszLI7cc3mDF3laxCmGbeAAY4ZyhffMvDfeT3wyJvLpfDmayDwssATJtFX
EJIOjTxYyrJ4A/u86DRsKOF2G8sbbgYpvmlEHI1oi6fcXcISbNZ5lZ3JCZ/KhqG2H6uHPha7Bglz
NIInpx+YNCyRPPZWvstgczFjgG5Pa77RNZW66e8s8K69Y26HW0WG13A9A9jK2ik8Wc28dV06ra3+
KuLiSHL6LoG3uoh0TOFYWuldg/kJ7g/XG6T8ZIF9kYQWSszSoCdxaui50oPhrr0x9zeh/sr4Vm08
v8HUOxIe8US/lwHKg2tN39z4DfBrE7Povp+mw60hVJqwLJlNUx4rnR2OS5zLzaM3xTQV5aZ4phz0
YHq+dzKb+ghSZgag+UDWbFoBothRscsaLDhmhvkkGXmADX62ml5nV3kX3XETbWgns2frEnloMqTf
TzyTTmZU/6KBoV2adnCIuYmDf9/SLbFLiiJZBpm6mNYlJXnTiem+otyRT0SA38Sbd6S0K2OUa6gT
NB5dmlrXXZe8G11Jb5S3wCrOfUMtPIOqj1g2T6KjXHZhSqq7kV7FWzSisGUmxzA9fHLB8hyeZLJN
ycIbSd9teID+eB6mRx6PJwLFVJjZ8dkYXSqpzFeGKTZpgOpWWQqQMgrB7/iyesTkR+GBbXFbrfNf
WnhcmK51uydlXA5z4dLgbNMvMIGZM9p9KH9LgXtlsvio02R+9Hm2LKPoF1XVJO8KF7woAeOGwbWg
gQlBDPAPxrsoLzAC5mRah9ibl1VgB19Vno7vvQjPqXFIDQXYVsRkP5wTcifsSaUbal8Dg3MvOHdy
UsUqyYJh4yuAXnn9bIzw5IT9O++pUa9gLe8JbywNdKWqiZ8hpDCGhO0m7BS9BbWXLbHx3YoJ1CPV
2YhyURvwfvbQH4S4r3LYGHaqLnWXfvnKuPctIDO+V27ZArGBDCnys+Nt25vLQQQMyywgkk2S6qVG
KU5LfUbYfJUtQ5pj16c6U9+jP6fnJsRI7trV58S/oiK7WGkdUeNr2FsjtF61bVYrLubuwYIeth9N
ur7cjjNCWggo93n4npLLWdcjkMQyKOf7AI/arUtsKSROTD+bIao01bVu1QMiqbsMy/5WTV6dnEbQ
qtz0cgUK6LPsk99zm3z4FLkujQH4NxYX5H0hXzEJUdIw+BfYBgj2zLwr8BG8jCbfCgvalz9k3Ioy
wBmlGzxQtfDUGsW0yyJY5iCCjkPYfMtEUSKIA/DoOH65pL7UhkNoxduYHhmvGQ/OgHQde+Va4Khe
e5DTi04BVuhVsIKES6l5EEGNUUgfuT2s0TPipUrQB0Rq7wHWYjptbVDH0WPnjhuskdaWiqN8mSl9
hIO6E1n8ZMmy2Y5tqradXZorHFv3M5NApt2vjqVLHF4yqHlxH3zFGbc4DIjfAHmDhS3dNbvUG8YU
EltoX0s6lPuJkdpn8prcmr8KJkBcP9PxbC0IH27jJD2y+IgXxEY5smVWsBw1bMoBToIdGyiYsI4J
YZt8UW383RkMPontMIGMnOL4Ws2mtOgqlLxSeFSM/si7ExlsreR6MgB+aZ1ap8YQPz1wq9Kj8NrQ
8cU1a0hDw7xsh3Q98akuZPsCGsHbD5anV4kQwK2a6I1b7RlrwWNxC323YINh+w680EHxj+RSR/Zr
ZY/Xvh3ytRiG7pREwaFpzM90CL77GqPrPFnZEpd+SRPbeG9VtEn42U0DZ5XOOg9Tvlb9feW0L5Z2
noOEp64Y1baN+nUCSs20mK0U/fCqKKlJc5/KW5k76PR0AG1gtMneSNOra3efqsyfoWcvAQji2mdw
ifOggxqVPkGPupd2+xNF8e1KiaalOdc1N9l0acD22RhedWrZa+dQkpaxYzw4RnY1m5krvbwRIGtY
y5hwYCsTiufqcZOI7+1sfA5Ul/ACM+pR5gJKQT90X501RKvSczcYfJlHvXBjzu5dPSVrGnQ2kZv8
ZFa6GUgKmDiDn2l12WJSp18UeYXWQE4nzdQC5IbsEfAk0FiSF2ZXZBQ22ZeSxNK2aU1zX4yRTTOj
ayT3tB8CqAiZHzg4rWI9v/IbLx1dPpRlC6LdXRssuS4RjIyDo9L2RTsecJ4uQARS6VsfzNdpgvQk
HfFYx7yJM9RJSjHzhZ14eO9GDh4TJFjqqow+bx8zGqOTKH0FMD1uSymepOXfVfNwB/OHw0F5V3jP
rg/SLi+rl1QSHjWm784LT50hL1RrrXseohvMAjPni16tDcN9Kyt3Zfh2Rn+f3oqsI3yRF+uCSxHY
wbrW0C89Yxeyb+JCv4FZHQzHRfxH3d4BFiO2fBHkK+Wb2Yu83VyEC3/Fe0nZm1k6Tza+0ey7aj51
Yt4AnnuA8lLBSk9+0V22YTGXbXoXvEOrz1ZPvsZq7zFz3HGErc9wEy51MHPiYGvcuBRGoAvwvlZH
6RbdJqRdGczHxizCqy7+WEpR0ETmYEH0hvwQDPieitWwtTPm5/wSEZLZZlO8i6objhGxludTbiYP
1Ae/uCM9j0KzK/V8uFtYQCEh00MYVPDHOSM4mVTwvvB8NAa3Hq1jE9LgS0+7TOps7IDSkd4j0VGi
/UzhaLJ0+UIQWwPYUus+sfzr4MEAmWvibHEEpCQKNkCZLppLfa+dC0zKIzmIE1CKCwfPQ6m831GD
dyu3nkZddGuzMH4lNRJWV8MoraaXPk53OK2YAZpH4Rvtyq9fwpxJ+1bx1UnaR4bx0QyZfCRnf5bz
25l12CYz++69sKx3wwQWQekLtlJ5QD0lcWeyypa9A86iuypa5ZZzMj0Vw3ShnOjAV+rkzPmz1hi4
B3/4VWFcwzaPZ26qjyBfz5Cet0IoiiPmxqJEGk+OGsFIanXkSwEVr1xi2CL9xG2XnisYt801G+jD
hnkGOEj2W6zCdOA4UXO0ZYtPE5nPcy/0+jyadrEP+uBCz8SClAqEx+Lb7xG5kCPzpXUjGgOscezb
WVm+N9RDF71AlrUpX2c3bk9nb6q4C8D5sLMSt73NEVrajPaxJ9d+W7Qrk0HfFQyf85CeYbEvrJIi
1LLrlglmpmzIYb6RhIycYq8z68ukoNpRgGcgRtYr0wm/04QIjwy5vk3NvY6Q2fTQd326hjjXvKAt
UkYerRJKVFm9Tqz2KMOdvDdfq7eCw9KqMIf8FNHDxG1SxucglDsvHw4C/vUmtcvVJGvGLD0v3bJz
drV8dD11sNLiZ6j75FmYQm5cz5e7eeZD0Xmo76sZJNyUTuidXUujKFmGbYg/giVif/RtnzxZkZ+c
yNpV/mvO8WM9daxf5+IrvfW5s7omIqXZ/OqtIZiUCCcEHqXUJYBx9JdFan4QEHsy9XgKdLQp54eC
5jK39VamDn5iJnVY19TQOe84/b8qs9kkcwqCjmJAz3jxIIvgSMZtWeyCUf+ic3Q/V9nvic8WxNIC
p8ajYd8bnPOU6x9NUdzbJlXawP5PfRCfaG5jJdztMpMma2UZ2Tq0BZGoDDk1FXo6mmns3qUiHZYS
2r8RIkxNvzK7tanYRZwDEHat5+xplsWV/QjjbcBSIEI6khzvIDf3GaDd+ElIZOgg5J6CYsT9DuBL
64IYrpIPZeaMsdHGDwsIYDSMCUhL7FGsaz5C+TTcxqHQpxs26VDMixrHxWZC0ly30x0Fpl9j8yB7
us8RRVnKT9UXT2+OhIrUDAeOYWsn8VkpoL+e/6EGWPJq8DY+YcDBQhzxO+YStbSNMtkGIAyWSW2e
O66sToyPHOAuHvcJ/liIkxfU+9BuoS0zu2KsiU+eLij7G433XoKrTpG6jfQ3I+WvgIXUOm+4ZnLm
t70xUbMkRzuivdA8JOVNA5VikTq0zWLp4ETJgiANv+2Ae5OfZDuKFe4FXbhLW1veqjbYc6N+IxPT
4ITWYfDkZLOfVseKlcsIVjQta/u+ntN0x4m/OQI4txYI0Uy4PC8XRh02a22HUEtBBneWKbbs7Chv
0WJHmHFTm8a16YH61F2EvjqauySyxSZr6QZO7Xen54szO8YqaTLoIZ63HM20ZG2h+PYVds3cMgnD
vNPkUXalm90cP7N4qtoQIk86B811pGmBsF0Qvvu2NdEXWNUfXoeIxs0tDmlIsax+0wv24YuwI6XS
gRpcODWV6G58P0xDiMuKTP+I2D+KJ6KcWq2MqGzuQMYWLAbNSKtNZbktnUAp4oFNNVmafpaTSe7S
665hX5MGE9mXOdFcYPmbMSvLxQhc3aIMi6oUAKeBaM4zcsFnC1L6OhYZRKoiC+5jVyPc9xNSWhFg
klnouMi2jSr4rGIboKKpIUWUzMAkRmWJocVK7VVtVfMBwGPmc4AZGUAa0W517CaXCrDxIxYvdyva
ydxUcw1jDoEk/N1YGa1QA8K1VFlwrJ04XRccvNaR37ebERv3bcyw1rPq01OOsfWcmCx/moEWAxr/
oA1HVSO/p5QV6ORJtfZ7fse86mnAHudB7TzOEQdqQvKz76fmg59pP18OgTfvKWLg6MdkH6XLvO9s
gaW6V5TWiP4zhna9F37OoRlMM+UEFEh4DYd/g5GyaWcum3IaTryjCjqG9GxKEDDWL+Fxg4dhzrGX
kS3xSiDXl+NmJggZL6uC5jP8NyXQ5DE4RYYfKAg2lvwZ6cUsOc/xlaHSOXuedVcSrew1apFpGf5L
n7XDusubekd1CsfrGZz3viQ0cMT65jmbjA7jFjmuAsE9dy5ATBhTG6lLxcwUFxu7D9J34DbGb4xL
CC0JCc0NYPZ4H1kE1zx+HLynPmx5iAbhRzyO/G0Y8c5eAwyNTa0P2lvl9hv4/fHenRt7FelQbhRf
EVB9UdRtJ6GaY4wQtMtHOrBBTz5hxK+3Tsgpg+dVdJqndjwHzDNXNIxpn9VjuXGodoev6aIyeI27
F9ibcDol7gWrVb42cyQo6kVrD5Q4HtYLZx3WchTJ0hXRd6kE2diTMV4kfPs/JYjBczf149WrjRBO
JQd2kIPCuHPQdtbNmE4at3WYvqkwAVyeBMVlwApztIZQvoVhJKdD3nlmtquZik9o7F0E7iuFTu7n
2OhmPTJV1mZT/lAN5Gyb2IjGTQxFLt0FcWxRKt9kGlGExODKrgBs4YhPsHTRwJfTZc95pG/Yltsj
BC721Gg0eRucbdGmlLiXqrlVkrHNhkgmbuUJxNhm14gezMagRivnIzACbouRVZWHWYXjr9nQ3UuA
lrtuC6sHBKbjfdvk450MamdrB+9l0HpbQQcmnkFlhY/p7JSr0Xaa9UwuhCylSpP77paPB6ykCMlR
25tvseKwuh8S5zqpVEDGYyyJT64eOAqSP0ZrD4ZBNIux0uG+cKL52DqJQGbsJcxgTFl63gSdutoC
skyFPfcu4BgpF6ZBR6kuCcU7URYWv/nfGucrM5HyqI6r4WeWFYF/Hgwg+7KhwOBgDuoJmxW+pDwd
vF89h6uXVviwTw1/Gg69248nVDa1V7Vnnmoaet57o/OQRNDPl3U1T6sA0OidBCm5xho84IcTTBH0
Nn7AysgfQjERyWX6JnhO6e5rO97o4+S0Fyag8vvWb92dE8zeJq/G8Re9HDS8m8l9Fms6H1KJ4sn9
03/DMEBjO5hol41g5W9cTSr0asi5Nx7J6PpnttNvLliA7x6teJF2A5s+z2WDghWA85rEsrYc/DLc
5yMlxVcL69zT7CTzc8lDSXTjTXObntlXkl9NXXKn2kAVboiQ418yof+M3BXGKhsoDxkxQxCdcx8m
VRsvqTuR4gUXDpZN3VSqLOxXpSOmF97ukjaqEEHPMAC9mxx8l8WEjFMJGivpT0hOE2jRhKOW67yZ
WNBeZtYMW88tNwmx0XWsqdGrUMte+rD077FomP4+THhPFyYeiXU6quEJNKx30Dhe1rmgg3ZB52qR
sbfPnhwAaIuwZWebOhYnx4Q3NctYD3WlosyYHoB+5ePjBOTM0b8jGHgpbN0dp7yI7jt76J6mJEYN
LRQwuWSCTzfYOWfasZlrtCOsMYTk8HAOOSsCKk6Cc5MTveXCrQGMNtUM2m4u+hD6NtfLnXSlkjus
1QNYbLMkgDzRI7GI/Ma9m2aHVhGjmigjMP3ZWuNf47RBjgYHqz3SMyWVWsdtdY+0HRaLgqDSIoQM
SVY+uiElpsjh3scGxZft8AkHnjLrZNSXenK9hYhEc/FqXZGp9TyQ1xJ7KYTLxn/SdcGWPvRFSjsT
D5YPAAQ+oT6X2YgGHfRWIy4U1RZWS8+fyfOIsH6abuyizl+mQIYYi/Gr3E1S6w8vt+z7DN4o7XgE
bjaCC+Y1+2PVRo6DttEg58TP6re82G4vup0dSnPlcIlt5waPgG2EydmnTw0c61gdJjXIH8GCajHU
/ny1PbM7uaMT702m07VD+mL80+v/H/nmnv49AOp/EdpJEM78fxPRVmn1UX7Ir4+/WuZu/5c/HXOW
9w+LMCpFmwQ+yJj4ONb+j2MO5BOJBWBoJiS9v0H8PP8ftMzzZ4QcbbKw2OL+OynrAQUEmAJU5hbW
c0nu/SdB2b9HFoC4BJClBD/Jdn1SIP8cOqqr3BizdB6WUOodvucYmiPVtOsphXf+l3fl+mc04a+J
V7LFfwks/PGjiOBxe/VNpABAqH8PLGDYiWa370ZyPEQk+HH2Bjdyfhp9FPHEjJvtwPLsGcUgACKj
k38T9XH+nkH58+eTuCF/4wXgEf85HdIPuE/KeGZt6uZxcgXhGaztMUiDTUa9IrcyFgUub8GUwGi2
BI/AJImtR9/RPpq0H11tN5Scq0g1sGbLvRbDuCVR3bBSwV9hf1RWW2xDw09LmUO2qkTSJsuWo81K
GgUdIJmuMUonwFB+xqiei0VpZ74FF7GluhMXdrwkHBl9xv6kXzQYh2ezM6q7UE+GgidcJM//8+dB
CPj/8on4AJlIS98+EfFPeZWpMSMpJo6ZmMDg8fSma3/Aj/ApI2k8DiJGJtwXs7Ctj4IFvbNCXL+t
3mrK7eC+O+3vuRygP2RsaTdGUrCGhG7aoNaODTdW3ZQU6SLiU+Ubx9AZIdE4X9Zoe0j0Xq6eIHYP
CWsjfIxeTw8ZqnUgx12gmvp17ANOC6mIpgcPoRWRAxW7X4zCyIoV6Q31lfXT+ARZoKNZh1cxnK2p
T8567Fr70LlN4nGT7LN8Y5Z+2e1Niotug+VYzqDBG0EJhLCR8/OB6WJBODqRq6RMR38Z5pX6MAsT
qbYSkwUsvAcYdjdzB6alqHMCDB4tbufaTwa61jA0z/RD46lcWTSU/hd157Ect7Jl0S/Ci4RJmEkP
CmVY9BLlqAlClIG3CSTMp/W0f6wXdLujxSIfKzTs4Y0bIgpAIs05e6/tbatl6B9cSWb7vV1lE4eM
1qe30wECg5ZkyekwelOp6RF59GGA0y7tLsek1GzYOAGJF0sK9CLpUuKyM5n6Do6dBcpfu2gHKIhd
BQP9Yz2JFoEYUK1rbUSBdwXnXbVh5LjF+9RdcSDeZFTm1hpiUnIcv+i8i9SEA/ydG3bl1RzBQAyR
0sbpuzzyvfEmio0g2i+p36T7NNNmsScsE3FZLghfPEa2XdAG0bmydn1DkM1dZmYLK2cJgoJDzVhQ
WszM7s4i4admOfJGImoRnbpk3GpFWBuuWI7Ave3FIS9pJu/XaMkoWsbAgdHOWWlmO1cSJESnmcwE
ZyjGvQHDO92L2ScB7O3B/9pktCLeMD+6gDYk0/Wfzje4xSRawNkI49oLDm5icrh3VXvH4qshdQMg
3i3aqNFcEPngF0P06+3rPzd7/p6M2F1APBBUzbEynhjiqGjFKb0IsL1ZXO16zH9XFuXES8spzUNN
oMT129czX5noA0yeHuVqTHCAEZ7fsNsmJv0xUOTEJtXU3FxqKAjqrsga9r8N7dRdRNbibHsExdu5
1TRD2sZ+qse8nvf4xogCyaJiv0b9XtHJib1/Ng3/1jz9m1L2f3a29YHQvUQ3yu4TLiiZFs9/Hz1B
fBRt0YetEdX3dTDLA5pPdsVsUhGuTakZZvGUXFQakfWmnvAp2L2z7EmroKU4cOZ6+4G9XC1WPyhe
F3afGDUFavY/B0hlqAqKLh1lVToUFVG3IeQlMaoM377OK5OwZH/gsB4FngPC8WQSJrdPgvCGb09i
sb5PwGVnO6Yzyh4lzeafxkTqB5wvScVbdHgx6I2lLNUOwSG4oCiT4xTr5vFLKxfbpFjVEc/nGU5x
KA0VlWQzlVKd+c0vB69cvYewP2yeDJuQ58/GR7fhUQXnJ+uleULZrg7RFJX7FDUQ51fDOZx5RuvL
/7/B4cGukaBaLWSymAj4Zk6+VsPLiRQ2LBFqAPufSNiiTZF2LklGfrzYW7cd0aSUZhHfoVPJP40j
bTdgh8rYv/1Dng8K9i3sXAS0PZ+NjMBocvLVJotsTKph9EN9Y3wHqsmikJnPH96+ivnaZUxsUHA0
XJ/I0ZOxh46ncTKdtjiDpUv4QlIFD2Vbuu/ToZi/D04T7XvVce5sSH+J4sqyqHxWyP2dbFWPG6Zf
mxf11H6LB1q1Z77U5zPn+gwA97JtxKqBIMU/xSk0fmYpJ0Lh1Y1ldERjYOxQu4OJymm8ghiBHaEJ
82jzBAEcAvm3n81rVzf9lTHi0vTwnJNNJJ1PdLWDCzJt6cmP7RGKbmo4UQvt+1htl6k2bnJtjeXW
bAQsOm8Z/wED/duZ6vmm6Z/7t1bIgQcuA1nq+gv/wEmA9EzY5DEGAJlVS9g3EcHSHIWn+7qBL4en
jN7drPTu7Rs/mSDX60rhuGz8JbMkrd6TsWe3FJy6ZmzoxeMRgQcgxEcgdWyNYG7nN+zVvB2IJPNO
lm4mw4rEiGmfyjQvtrUsFlL9hERE9vavej4T/P5R0GXXs0sAdByw+POHwRgRNuHhQ7gQRLTxnLg/
DmIaPjmFs1xpNMif377eOvL/nAh4CD77Q8Av6x7+hcMbErOFNpFVzKzsYJsbBiHFZk5tpPNRDjWe
vzPrZN6TueOeef4vv8n1yjanpPXKlncyBS1Uewo/tweirNkqxmTWUf4m1ert+ztZpn8/UKAvDpNc
wHNFFPf8gY4ETBYSLltYNEl5gRk2urE7Ow9buFwfhoLsbNa6p0HRK6BTCDku9eKPeEzFjTObwSUm
4vxIpar6JjVw2bd/HEDRl4/fXCkqoJ/gCAn/ZAwSlWKpOXDbUDXjfQyb4B0Cf9VsKlEMG7bfOE6K
BhXLgmzYGW4lqZcBpSFJ/8BPcgyJbpblWCs9yGj4V3yxse2O5c1eIhdzYNG730sL/URIs2VFvdN+
8La0yZMvbiKJZSsU2+cGH+iBgb/c4635nMUivvZYMmhiGX5C01ekHsuoLPoN297hl0yC5ItjTDhh
qh7jx05IAj/DUomu2sPZmb8bSdQmu35EGDgOkkoXaE749AjiIhgCqKt2vj83j047ijvwY0SRlYm7
lgWJihVXOUlk5MQFpva2oo9SyIgjuhbIg9ZR1EjMjuyZyZ20aGCOGz9v5AOWL1QPwwjkbtM5kUXb
YZ5hhEJy1hUb99LuDlWKLeBynqd+X6aQBRDIpP6vJfYFGeZjH3xE2xmQx8rBbdrGNKaoHfZt99OK
EoqDtkSVtG0KTC1VpthNx0a1kDs89B8maddfyMxVP/3Ypm8yybKSW4kx9WdicgQ4MjYdulxq1ujm
u2l8YtuWggtkR/RBODGtEjIli+6CDx8ESyainIqgb9H/M2tzvquGwvw5+NP0hJc8ueVwrO0P3Ezw
SWNB4wiQKudmMMyKY3FNCugmTeuaLi4l7zIsjYG+dITsKAdXINC1uGBOoQtgy8ED0yz8MlYGKvJF
Y6dfysIN5i2tO14osTw5zeRo6FrK5xiwF/d3KEjTBFssNfMSRlAbjnQl8C93JBPz9zjH/Zih+pHE
x3yKylNGx6lVmK6McSaollYpMt5WGnQsrUJlNFDn4VumeyTkdibEI+ko5g+OETNZdGa5/HJzL/6S
5ElfbXMxmdNxLmaJYdeo7A8dnYTHehjFu9oyg3dGMSIXFWSnXJZ1huomr3jmoRWMwUTtYJluqdHX
CAIbe/aO3Jf33fTl6igv18hAiyijS5n7bnTgzMLpvavtoUPFJWN9RW+Q46HhKt86KGCl8V5zElLb
Msmxc1M0zpH+k3DGwTOfpiPhzMgFiYO2uQ3SdVNiovIuR9WRD4xNLPg0ViKs/kSE1O03l06JCiXW
HUDNNBUZkA0qW2RVU/vLIVr8G60NArPktAxop9Pcx0QAApVEek0JiidJX5p0GcR+l3PnQuLEY2Ic
9WwlRpgnxQwglHWeAqyzTKjAWre55M6b6XaYZWwe8mRm44XyWVKNgS4gkIvCs9joNUkZaUfOHvrg
NKqkTyFlQ3pejxB7O0Rirg6pYpzgl1exjSgXs9Fm6WvrCwd2lJR+SgWY/CZ6G53o3fLCcjUZhbQ9
3WYXLSJCp1b59gcwSj2C4DgPEMbUCk+AF6Nk0HzcDW8w7a9bo84VXMsK62ALvYU/WMbWlzj1YW+3
MmhazlIZYBJFtXzr9gOloqKKsi8O8UhkBhn+YBxzGXhfm7o3IlqctfkdDgYAAt0CQhyM2XMPMIUD
3vkcIZta4qTcUX7x3tduR7sGrC2fUtHbwaNl2P6vnubZl1JWC7XbYlif67R+dnZAhX4m0Q85deNX
O3AVxGyhAWWFUZ5vPJoyZrsFsZyKeZRIHFNmupR7lkHZX1i2ad30sdP4O3fh0exkU3jh2GjyjdJG
Q3OVxSS3XuerZcuOFFm3lQ/jQzOzvGxqbZIN5MzZIDYWtEwGyKLLazTjsmHE9gmwiKAWV7Zol3s9
pcWDgBFGwiANLaSofYdWcyqSmGTGjOCXcMC5jN9JNuiPehAwoZpc8xZKpj3tqQLFF8QTMfKhKsc/
ILfGRTjhG7pMGRHBtiw607kxUZTi9OrLYAi9SCNk9HuXjZYqHE6huVqAm1jVT0Fa32f+gvNLGdGA
unZqq0e/7EbMikueIhGOUoGg3k6bZDv7qFRF4sbVxk6EzYynqjWvVCb21aSFtR2wRleEnDV9FNat
TakQYbn7fopaJC3VpEmjtPzpsy7ANl/OisFy4Sg6/zupO6lDv+fgv1XNXBQXJNO71GMgSgyrH2D5
xcxpYgyLOMG3ykdaOZBfnm6XzEa3OzTCPQ4YgtlQkfBalyiPET7uR1XnTbymR+bW3TA6w3id4C+6
L5JIudvFrBEMqawAa9t100riq5rya7Us3siIKwK8SvO04BTUZufMh7SNS/uG3kdgbkw4EXIbp45n
7GyLbm04J9KfQl83EZYjMeg+dBozYd4wE3XJl+Pa2zJw9bu8lsPezFP3U0t7/T3yhKU/LkWZ31gT
MZIbYM5gajN7GIaDQZRqMdbG9ThETXrhRDl5Wqp7n0auXZFLGOOZadVNSbDZT2zUCLja8b6jH7hh
T3PZEL6RntvYvTy4uLhQQWICmTJtDqjPN3YF6VUkcRcIiKwcPWPV1w0M6bmDXCZxQ34nvmZwSXvP
ljt6VUgvJm/dGECgtlBLGdagwnmuZtLyEsQlWH6S4WsHEAMtfmvgBYVfRl6iwhqV0usv0N68vfl7
5fzBAXz96VR5he3YJxtgLGbQaiZ3CoNW4FzzbcQmcxkEAF7M/ofw2gcnlYjkEozHR4pK4nsjnelD
ak9Uiwn8sqdzj1TYL7ajVCFWpgDAOWvdOz9/pn3CUaHKQSkHAbMybq1u/QLG2iZl26XyGjQpYd4F
6PVP0OdJMGw6mvmhic3oE97PIUVkYup3QQV9aDPizTbXD9n1N9RkUh8bswkrxXKTchsUvcbSm/gd
IsHMwj3JJWe2u4aR/Bh7N9PYmEenwuJv8T3EdlM8tV0QmZdLFYA8TqE8XwyC97XRJtp4RKZz9DCU
hDTQeZnjDxHD/ZuCjW9v+3iwf1GlFY/FQorYJg9aNAr0dMm+E/AnSf5aHFxCDiqQfBONjLiLZfTM
9MolOvkjeHyyvMHAd48J3aMH28xLGZZI9IHFkKl5KPzYYn/X9167Q51TGuCTMmfZypiuL1T2PN7Q
TMx/pSprychJ2QtsRvYTcuvYzspliYR7LWh0ffV1t3zTGZq+XYcqAZqOCgRcR6ePKfuytyt3je1h
yB2aju0be5+aKHecCgTc1dFuxc/TlEbhsqqo8GKWPTXZsFJB8TU20MCiNq6LnWFJbR58T+W/XPZp
zkUxaGffs2lkKlrsJtnYXLsJU0j/EYSTuUdx66VE07Zjcc0Shrm/FQ3JilOexKvhI2hu2J9KMwT2
mhubMcB0fKZK8vJg7LrIFNDb8/glh+PnQxPRgT8IFelwQucBIbQEXwOtaztXcp0uUdm9/Xm+PJlR
i6B6atFItCzSk55fr2SbI8fOZ1q2KnkV9Eb6uYYDsTedmjn/7Wu9nMrkb4gdgbfS8l6UatHTB2kR
1X2YAxzacafINjPgPX3jGVfUtKud1RdiS96duHWr3jpThHv5aKXNzfJUHfqjhMQ8v1VzxtobUdxE
+BnMt8uaIWEQRrt1hwGZt5tmZyrB66M7qTnYa4SOLTybOBXvZJbBxAioTLG9qKY2/kIGthMCtpqQ
LyOZDdbgpojqx7u/f8Y+HTkpLBHAgD1ZLmgLoUyDB4WiIm2ui2AyPmdK6MslFf2GHLThiK0sgo7Q
WJihZ/Pv79kBm2rZNAwABou1GvJHkcuAmkDpIeHydWZQAu/dXTCO+kI7EgBkYjahmHNxfPue7VcG
FmPY+l1MIhvntCmTO9orwDmo0C6U/lExBJzQ1B1rzJg2Vb/vMRUBRqRlER0qDC3EUQbJ/C0B4WRT
l+nTCquE1VW7qV/ifWvKVIZRMQw3gVXBWbSQ03ehMyLx2GPbNx6FrdgXwwH7QEBAvo3BLGKcxtud
14F9E0hdm9uq91C9l15HdoBUmmABm+RKzG9QFnZLZVVw52hZEzXbzqtsls6hOgRGrWjDCQTto0jx
lte9F52LEXqlIuWBGvyd/AQHxzmpEmelTgTHCdxQXRV9Zt2H7FQUFQi/t1/LKzU3j2Ir6bc0RAR1
z5OxwJX7rImGEGgEAfHsZjlHkLEGMb5+FzkjUy/beGTpOJjO3ePLb91lJwGBkxaA7xIm9/zaSxxY
0oXkFbpWAi5NTuMudjI/bAJ/vkQmOJ7Z5bxyPQfdhUNp2yEl97TrI3RHem2HIjOKg+WWZbxdo3yn
6K7ni0/Dkl6McebxvnyNNADRBrk2rS8o3ScrhTegivOania8a3dh0vtIERjPXnvmOi8/Lso2ZPjY
LPoe+NyT65hDrVTnMGuT2pLe883jziE4jvm7M74MJRUOyUb8SF1S72wCde/fHkWvLFCS7D/uT7L5
4lz4/E0S+5Mg5UJ9oafe3w+DHdybA7K6Uoj6y9uXeuUlSmrSNFBArVKzPZk7ha/iNU+PO/WW+SEZ
Yiva1PDWd37AmUcmufr09xf06apyc3SpUOc8vzdYuMLoaiT8fi4zrD9jeRFRPfjQeu583bpjduZ6
1rrkPF+SEMW5Fu0o2kN8fyefZF1BQHIFYwZ5YECZqq2wtJCCU21by/cOpoKDdwCMMX9oXIkntWgD
55ORZwj/pdcCXHFzkAT7SOrhFgggwgYvix2CTOQ0vM96A/e3wCUAJQmFvsAVrMxz/YxXhiOILYY+
M4VHQf3kmeGOVOaM5hdvIJLeDiXxHawt6gCtFNhmZRxfTqNh7xSQ02NhTZiw335pL5d1JrU1jkyu
DQUaC89fGvESAcwUyFieisjP9kv7MIm5wciQE2ncxxP6QuQYb1/0lY+dmdQS0kZLI63TObshMmlQ
XdCHk8WgXOhcXYJwXf4K67sehFwXpRVNWr71tZdwcmuQWYjf4Coukr93HTukEIlIc/X2vZivHL+Q
5JLn6bJTQc918knzXcFFjAk/oXzxlVJyd9WoliI4Z41j2vTIWJHF31P/pWAOXhA8WGLd6qqc97lw
YT/EuujEmbf6+8x38mn4JpG4BEnQH2KD+vzeQTiSrZ1PQ9ij/L7znaq58Oes/tSbwGpDV4zuzm+i
EmholmaPDIKKkwqOljPPZr3M6c9gQlg3M7wMeYpDr/oYwqouOZoOLSrThnbqRwVq6aGdY4X3AvIc
gnUio6m4EArudzqY74s0Mb+zd8bYVec+Ws+3f9QrI96npWyuDUSLR3TyaJRWfgnuBAmIEX2rgJwc
beWCYdDTgnmIkyEJXeLMg3i5eVi1JrSKqN/ROnNONut+YfjFFEPQdaolO8b4HLamkwcbasMtOKOp
3y2ZFtfk4ajvf323QLZZVm227vyCkwkmnpiTsyDQnK9zcZ/QXb0zrBlLy+jGF6sN5amosvrb2xc9
wQ+unx6ON8/kTv11nTv99DBnwztRiGtct+7AGMvB6m/Z16SAellfI9hgPcE7SRvQsInYGw54kNWC
GcSq+s8eZhod1mSZ4aMVZMrvKTH6DvqtAW8c1e0xo5zZmLfIzoi5zsnwTnrJ9GWbEUWZWAJPW/AC
GbAZKhc31ZhaEJ1jNd+US6TOrLMvl3QEDizqAiEMn/pp+cUoCr+pfWqHxqDloXMwF7OxUiQMpfXx
7ef64lJMaJ6PVtEiOMJBf/H8q4bdU2Y4ZJeQpMMPC0bRA148ueYXyb8dsKzivMa1c03bxD/9SFK/
nEtzpMxFRT/djmYbHStqPbiK8A9PCrBHazfqPel/av/2Pb6UfTBYfXNVg6G6dvgNz2+S+oAtsdMv
YeAW4qEyE5LdZ+rhHWDji2Ve3HvcKhgPF1p5NFLsW5Wp+h0x2s4Gg413zLNW4RFcp4+3f9mLVcvl
l1E75xtehcfuyXoigtKuufUlJEQnukn8wb2SMQCXt69i/T7UPps02eEjh171yCS7iDXM9s9Tp8wx
9LW1hUWrRvO3T03yJMLeawqc0LRnv/ReUX8Rk1xVWXLq0COijadVatcxlm5KfvNmpE1ZhCRKQZjs
gKB9Dabcf6rxMUHIqsYKGian9Wo35kI8GEarIWuovt3LFLvJhh1Su2wja/XyFpwPYKS0hpscnbG1
hg013J5ELWTMdJyoPCW7SZVttzf14N+AGYsqyrJUufFVJBQUZ4eQsY0aOw6n+aIoFqb58IilENmn
VXaomRyvHLoNPcXl59AO+DTrpEjEVZdgQLmM4UjC9+0GhXmVg5k6jsR4uGDnimw+NoER0bJjrjcw
2tmDuhhoi3rvS3/uoi08rD7+Zbej/Bi0k/6BRXSpiID7HejlkaV4aXUdvGHmn8bec3ClYdahSQY8
qHX/FBWR9ZVOksKSZKwcnXKYqMtLfEH3PbGVNA4s0PEHzzPin9KL57Xw3JJVJ93W+Z5ioK03c98O
cMQi5xcNZ+tqmSzUokaXN8HOrYOqCsu5qG5oAJnZ5QKuiyxrtFcoeOy4f6DxByNacMqjJD4XxB1i
pXFBM7gzOXOiUpyOvNR1je1EdCRXd5rugVyFThwafK4Y/TXRiPuxr5ZPVVOJjxinfPws0yo2WBgM
PkZjuoEbVKak4g1qbO5iYtO+g+WeoCEE3fwVFlZKGnfblB+NoXUJeoOYZISJm9s4MzjSlRu+FhEh
ghsryscofJMLXCfA5wcLVolAgASNtq/8Yp+3jSkAh4kW/JjBhnuLNBxBQptDDmTv2Vu/nLTvIPFw
lIdUx+JoYANdOXGzMOGrVDIndW206htEeWUAedug4VmW+RiHCTlXtAvKGhpD2zcNXj3TH2d0QgPh
3iCyhbMxo9izD0kxTk8N3V77OrEiIBrYR5zdQHxRdl1jAvcAzTqw5Zjl7ms3AThYJO1wg+CogmLX
Wh8GuvMADeFkDNvBWCvFo9UF74PSSj5kwRS44UgN9knQTnxSix4t6tCB+6Vkr+Zu5tbEX8cXhp7T
IIghAJeHaRdsP4R8IkYiY9uZlH1RmhrWR1vScu26pf3OAWA4lrlt48ctZw0TLRmC71RUDRw1usVg
66x88x7HE+NV9cjEcXP57T6hG8wrxotZhBXlRDTpPnLoTZXzSQI8a4MfsnbbL1AOORj1iY25DthS
c2XOffBzHnXMXOAmAEiFcpN8Ww8+IE243gntZcdtjK2NIgoMpy+12AMTk+lVwebzlu0/RqTOqBHm
URuOrTNr1Mv5eN1oYNUJCAonK+1k403mJ7kBI8VeJ271NmdsHxqjWc6tRy/2bpRdsKCQXryG0qA5
ez4d9xEyKrqWNImHkbZpx3CBLrGQFBEZ/iVjSQET9fVV4zTzoUjq9hGtAWOmLvywgC0VLovVEieC
YMZCfnOgk/zY1IbxseY1nMuLeW319HAZY2fx6Qi9OIQr6m6a7q6ATOR4FaSYyvtYuT4Ni4w22xWN
vxUp407Teyae6D2ZqckRklH6jrCMfLhadU8uLQqz+0wbJPu7aBBeF2cBUkk8At9oAbLOP3+W7EFJ
NvSyMbTKzH7qac2HtVOpx7pOzmxBX56AeG1seNEtk+qzNh2fXwoVRV0YkRpDMrfjrRUh2mfX6Wc/
qYq4d8MUtAdCm/2QblF8k6RTfaXp8J45HK5bgudLuUf5jMrEupUxaXs+/xGyqW0WTdqdZWkZh3GO
LEKSp0db9s6tHhrzzNHm1cvR/qAZYTJiT+950lQhfY9aqE60fRuLsnyanCU/YkbA2gQZ4cy38aJ6
wTOm18I7ZbuG7+ekJ4DJOzCg0eNlWokxfl42QCtxxt5UIol3URB5F2O0+O8Vnahd50esfW9vll6c
5dYfQH0LJSoJh1QTnj/f2o+B2U6YqUTt1dt0KL1Lu1u8b8SD/dRZOZIB7cjPb1/z5Saca7Ito17j
rDmOJzdNzG9SWqrGQp2C2ARI1hwnZCFIUWPvzAwnX3mhpmmxvksOb57lrb/ljwZEFMxG4tB0DWlq
pWmYIl4h4aNz3EfyGzwAJ4lWj9QdivjgZJIqrUua9/VC6gGoVWaA9yQ5DZ+J3LYeeiNGFYTjZBkO
WjbmR9cwo3YzpfIW+1P0DoJqVG5qWeJfsuuOggBB5+IJ8oADrRSN4aGg1PaxaoLkWyQsAqLIrBZX
o66CmyXVcCoIe5AIqvqsvPejDAO7OynoaI3ZLodJBkW6zQp7DXPqsurb7JG4tSsNu3mSag1MK6bR
4cBGKOO2J1+9AU5fClzcwkjkwbNj/Yva8zhvLAU5BkpI0MU3GgVP+06XiV+GVKm8gMaXTllRMROe
Kxu89ioYZS7HWouXcXosofXQE9LVciKaiseyJIl2Krk7Q49IsVB4VGeG9ivXY86gsMlBjybU7y7R
H6+e5KF0QZvEBiYwMc3OTmQgzPIaAl2Y2bYMbHFuynxlZNvYYqhh8ddxyJzMVvi2gDzzPaG6XZbb
iQUNsLRd36KUUd/qPsn3Sa3MrecCWaIk1qEyRmxOrMeXJhAzoHHD3+lM2FtiCLLuzNz26o9joSdV
kNM2WabPPwWjHf2gIjyE8OUp/WwnNP2zXntUsFx3OXPOfmVaQXXLt43Mg97qqfOgH8oxMWyPawVg
asBit9fNsIDQFknLf9bJIUJffeYGrdfeOCdtYknXqr3nn0wsQw1R15DcoU4IUAnb2XUjEDJu4uwb
x9IuG3Si2ffeWJAL3BrYJ4OoEXBeEELCCE71fM0XyTI3ZxS0Nl1c5t8bH5gTjcCs/YxEq3+A5O8s
ULkd4pCXsvXv+JuOh0fbGnZawrg7NEQt/EIaTI9wgJ/nn5nSXgpoONhbFpZtj82hzat8/h41H+5E
3hz5Ku7QfUqpSO0p4JZ605hVsIujrsSPZxthrFGuJQWgemSKvYO1xlXXXQsx6u3p/JVdJL/H9wjy
oNsjTs0sndlEAeJpdJsV+GJ2sfRnNrSO4jPn+t9Rts/3Aquji70PXR+8zqdNvA7/adCocQTRMqcX
gynqfjcjlH03e9VokiWEiJPuV5Z8g5Ete4A40wiOcSjjb9mEgGFTRHZyJPsJxq1Tu+V7wd6CkCmH
7TeHckVC9uDNE1RQZwJOZ4guXNJxAkSmiAFGcJVEcRjRZLzK4xx8glG59Q9OvubP3Jo8DuNCVu+x
8GbX3hwk96AKkNO6Rq+ivS8EGu1sjCApAj5DdOihYwuREbm/CmBny35O2phPw8rkucbg7/r5s+eG
qo9WJGs8nSwHp/jzAROvtP8obSRJ8QEoAtfAF2sskT0iiVk0ykPP/Exxznrvk2aC6C+HBneJnrj8
kIGHf59rp4rfsfVQDoFDoh6uQaGU3+D84LptQJUgJebXDztPtUH94HlAMnasqGn3j/fwr4AAN+n3
rlb1r/40Hgffzfe6oT0cJ/1/3P0/C9KxVpP5vycDfPiv/6x+Ln9iAX7/g//hApj/ogHGt4eN6Les
jrn4Hy6A9y+2lsF6jvF9NCce7/1/g3T4Xw60U2HyIeDXWY9k/xOgbYt/MU7Yn/FPbVeQnPk3WICT
/S3HKJQfNt1+ToAWk/LJjJyxeaYZVtIbMUX5tQA/fbk4KUD2aNAPI5VfgHXLdO9VYrwyaWYc/nhM
9/+M8T9RASdLHpfnxIl8m57SKoGRJ0cYZ7Z72N2swhReTAjIy/CUqmh66L2k2//lpWgBUtFET0TJ
xn5xUCkJ3p7UCLeH82HxgfWCKhx2320LI/XMXb14qCuxgaWV8gsRuWzfn3/PdldNyGWRUQupwFCa
qLcR9+lSwrGXoGO55AdX+7AEyOQKfqpREcvx9t2enpItyssIUAnnRsbJwDuV2IDajUdBat5miaBm
A9QdEfnIqhiow2A8DzZm2xB1Bn/qUnlz8ShjdBI4zPLmk00KT7Y3Wm/54eKtRHc0dk15ZvN3sijx
+9YzBr5SDnOIrk67NunsU2FwoZVU3qJuGiPTlwbWxzNLkvVigK0GOlzfnFHRN9F4ef4q2iFrgtb8
bQSoUpj8/jTLjf3bbyGpzD56U5zelYOhSG6qynE5CN1AaYH+4/zA9tgl73AiJu/attJ4s1pdGzv0
pVSkhzITD5TlwRQOqKhQmNaFt1+WWN0SQtjbxPP1BhSlfLZs1g4b/FibNc73t1/zyYaK3gUtWcmW
kX4JJrnTlYNVpZz5yKi7DPhB3Vz4+5bPbTPOJYiyPhnv377eaeV+vSC0IqobggsiSjpdqkgeGakx
Ey6diIMjoZ5bBFGRSEr9If/qR91D7csD/QkYVs7jKNxL4a+pQj06ruomXh+iMvSZwc5k+GcN4p8f
hb7AIeZwVUqcvGRPGkKS0Anfq5PpAxVYUoCi+edCMeRqcrQVFi29grefxOn4pa+KoIBLrl84X/vJ
SWLRSUWIKWTWIAfLmFiwJivEbH/X4Ocwtn4bPheiLMe55eQqQyp9BWaWsVNAJLXH3g4jFCFnnt9r
98IqgLzaQ4SFM//5RzJPjhtpPCkI5ouYyKre3daBV9z+9RNjjfNZ1zgCsDs8GTptUJWY82o8OWn7
rXTs8avZds6PMxc53UyxiglOsEgDUHBKOpbrzf5xqpxMF2+slt+7YGCyFwmIuws3XcCjw1GXeJdE
/FnFUyEuYrIkrG1BmKpEHKVjY9uOTTESG2PX1q1MU4dMLlBvpKiXslcXygU8HE7YiNpjj/TZp03W
4WHElkD2VKoIpHtXatIyQFEVvn0N+J9/6wzt3FxCTiF3wabIv4RQMrLhQtkZQW0VzPYG5Gbl3C0t
HDOwrY0ot9EAhDPOUUQeANohtte8ELbKpaQsTtTk9NRLM88wLI0VkMGyy2I+LBJ77xod25Riu6n4
bEgMZWEPzkRdU9EZlvcD4g3xkZNdbB300PXLjrye7juiUyPed125gOhD415eeGlh59s87RK9rWbE
6JuWdgQgktqiGk4c2owxqJF+fJidpfsMFA828CCiGBMjRPq7Cruy2M2d7w+XgIT1ss0riciyL1Q0
32DZaokgsDj7byUOEbV1IjP54LsL/qAeH6e5N3CfkuflzNGI4NPy24NFiLVHfnDn0B6y6daFtamk
uSOCGO+a0qZNJwav5z5eito+0n/l+UAQXI5k+YFxFSoWX+sZ3+yuSZ0hWrX/Rrs3px7ZP2dBnqAs
SvB9wIjjd/00seQh7JC3s5USIx3zSONN1vT0vXU9A1pcskU/TuhJf3ajrdXOizNqZGRBmx873TEI
Csd5b/azadzxx7okzPHmlLsuJxfrYDUYUnfkxS2fcyudxc3E2bjHlFWJYB/MU7WfCYePjpZiEr60
fOheGx9/cHEPZnBtRebA1fDbJjn2VHMwvphdUM87o2lJq2iKDugjuOYnjqE0YagBpOkNwMcY5X7m
TtmtWS/to4BJ7W/JWVHpRZdi998qUbY/tN0O+SawUrJgsNjN27h1F9wLqlBHEsyrjAcvwWsylmZz
FzkGScLa90ov1G1B0IC2y65n2yhtO6wIIH6SdQ07IOl7nGBTiZx5n3iTWVwRqKUh5mZjdjnCRn9q
yU4ZQSHEZk/JA8oz1piWdIG4NsgvjSrFIp3WXkxlDZnbBVRQp9uVs2E9+di7kDCLul7td5PhIM8t
+1sieSrv2Nhx1V1meKz0PTIgiNgt5jIrtLD9WgStdriSBBw2sEc68KK9nhM33cVVY+HhkblVYXNu
jP52NadMB05Vi3c/aGU9ukbbNPeRmuPoo9krmV4acxMd49KCOT40K9ehVLrCnZZPlgtzP4HTGCtj
esxGhaw915OuCT/zTKJ+AlV9nUmNemfTGrZilKGe3+/8sZWUNPMIuaGjetfdNcSfuWFbz/lywAeL
li/Nl76AMpxL6sOxqVoaONqzL/xqWHpOfn5DOq7Kq+tFehNbIObMIAT0qxy6IDH8jGmh0Lojosq/
ahulOSfDhqbF/d/snceO3Fq6pV+lcMfNA3oD3L4DMgwjfUpKuQmRSqXoNr3b5KP1tF+sP+apKqWi
FBldB7iDBroGB6hjxCC5uc3/r/WtYSxv8MMl1QY5KRoFORUmYDkI3rnv6o35Hdh2pO1NOafJDpx9
8kkTZO+s9Pn6e2r0zrVeGbQRjVplHaYfkW0pgHRKACqqvrS1Bqoi5tJrmtJu5Zfkn0R+m4vOwOvX
NGEq2pHPNmtLIg2t0n6fGq15oFWKGNhWhXmd15QV/CZyCoK6KG3E5HVkkLWp13tkYYuqvaZZw24o
S4zWOOhqHb03nYU7Jvwp/u4R9nxDA9ppDgWtedL7XEE2MsWyAU2l8JZ6Y1j11NwRArzYB9qUJh5Z
C8MOmh+Clf0CjtBja7kwqsnpBRFbUTQIKOqIj5pEZ7utma0AtsMFJiI7MZpd6rmosixItaghI5uY
P5JtFpmm8bZWrLWTs7CuQfW1ig3aAO2Cb5MkFpss9MuymTDgjjhK70XRkKK1mksaH1neJJAj6Guy
REZ+CQncWW+vtGflB99C93nGdPBY0Y9rEU000JgdXO18srLvKa0ldYXB1Y2a0aeSMudBAuQMmKUd
e2qAIGToMP061lfPxH0MKG10u10F7TzzrQ73MxkQhXKHp73K8SwpihosXPPJLCeKKo1ZpRpFdoQk
QZcWrbqdsnqCK0X21+eMxam8MGP03oFFcwUZR2Urt3G0Ws3IGKzeR9CCE5/Ah4SBI4b0Q95L98GT
dfSjGDxiDghC1dUrTlMrrDmfEbYtSR3/6NwxMUm0MoqPMzs4z9fjDgNpIksMxzbOX8eHEOq6ZKO0
7fUwRN2VwkdNcScniM+ubdrZIhr1BxGh0g6YStwvS9/U95YiygfsviZKXB1PWgDIpm4Cq6ImubGI
DsHjqlJ8vnfqTMiQar6Z72eaksp+fSA3RulU00VCFYaQELcdcuaXZnqCRlfyJmyV3KkiUqh/M6sP
HsJFSD8kFyELsYmr84uxGF2u6TGN6NqgYn5l188yNTB8DR+EMQ65Xl8/K7r3vFVgd8WNuawOfNvL
ZYmXOm1N6Yt2VrSdrFUHdBkh2PK9opmZaHF9O71zAffZHKjHa/GM7b8Eac7QEnY8U5OHAuoe8CVb
VAYq3YiYZefO+DHgQANmS2paWYBGRrFRbF42dv+/tvQfDuWD06WlQyceu79dPwrkBo/d6xLT+t/9
WWFSVookgDNoOSbwVwPD1D9KTIqtkbvM8dqjdQhqiKLRP4tMiqX9AefIRVgIkooK0Hq8+HuViSr8
H/CwNHU9VlKSRCb375SZjs6N/0xrPu7XtoCMorHIVw61dSuThc1Jn9PmswjckH1rfFW7XHlwoJp+
TnOCaioQlbtiXeLmiNgJIo68vbrU6XZUI+1j3o7Nn+PqJOXnxQ7xs/j685eth8pX54REyVR0smYe
CiMpLnVCSa9y2ZIRARXmWi/zaPVmW+TO0IDRxlm8743lYVQSAJBq3KCYR1QfmIuINyrkxF2kpw1d
xU7bO5UrCV/RjXev3vtvamVH/f6fv3QtArz6pRR07aQHdxUOkeYGRouUTDBLkMuZJ08shMmlbcpq
Oy4JQn4rMinx84We48qth8DfPafjYpbbRR6AnzxUG93a2U49bRTil7dIenSceX0RdlUtggSWFY3Q
aby0Gxjub9/6eoD/3bWPznJVaaTkV+h5uJTxSlim9Xkfx1V3YLG0ApZi9V1qpAiMesc5Z378tXL0
82kfHVNHOAS6ohE3U+dDsZuKAbGIW4rrKlK/v31XL8zV392W/usLRWpA4xekYzhqcXK51EBpZF5W
HwpSLsIMAMc2M/Mx8GLIa7RDy7BYiBeAgHZDftTGsxS58Zi1r728+1Y2trmrUh1jP93uMy/96DD9
8yEc1R0URVRlh58l1PNMYtRNQdW5Fel2lA9CY1EJeqX2cxF7Hr0spFMfaLpmHKIbDkCDGq+c+w6m
jHD2Ri6TC3XS9Jt6GQgma+o1txLoQt44xPLJuT9TZjj13o6KGEU3pUQiWGW40PwIMs+CDiOzkRg6
5/3b7+3IvviPp0JJ5tf3NiR5LMxsqkIxqoIQafSBCSGvpNjW8hLNpMQZl1Z7pfOqzYJr/DC0VDRH
zN8+rCzt3m3TeZu0iXULcR7qajLmn/oyNsO4ToYQ/zSmKV0rg2iJm71hCYBrshr3VsIJizBRbctp
LEB0KSlvRfqOFM/y0hyH5iCBo2xqNhPEn2vyEi15w6GhqjcUgZ/plHrXejy4uylujdu3n8Xvnzby
mF8fRTYjncLzU4UlIlmE7PBQZ5sYPBUK+pnC/Yl5D+vcr9do2tVkhm4yFE7W7VKA7ZuRuTroy+EG
dMOnKWq/4I8vN0hD0eYUxnzmRR91cn++6KMZtwb14ZgcekJ2MhBUIEMRqTqhYvioxsn4zDaM0pKb
CcfeuM6cYyatNW/fgedq/MaWFj79nsztMyXzkz/naAquJfJ7Qqd42DWngWlZQZkeG+pwnjndVKV5
Ubqx2DacuCkEV7QNEacS7ddIfLyoet9+5dr68f/rtIVb+Nf3MZa0uQpVq8LYI7aq1Fcd9TiTcMz5
tzEIqyemFqC0StZNAnFpi0PH3bvucs5z82vR++dbOZqZKfaZypgp5AxNkFIItXQJcRfNZam6YgNW
8pwe5tTYPpqeo9nlyxpdEY5QhPcdIgUWe49sKa358Paj/LVw/fNOjqbXVnjeEtVeHuIRyZChk7GT
5YrHG9SGQ2Nk2jbTZ+3T2xeDyHPixR1PjTIbSkqmZYj+c/4OXqAkj9chlJFsW8XbdZYsOz/vbEGG
HmSNSxGrLqn0Q4TCtjZBYkCesSWJAXVrH2iVXGc2aU9j2kd2IEY3v5YIDnOQL7P6ZOmEhTdFpA2Q
cIzsSz53w5dEHWOYVD1UiMGma88ciMwZWGo2+VPvYISdS+QueztKnTvVHYgSq2BqNJQpnFEldV2/
7oZxvoEGhIpjTQk4iLlz2X+kmrJsSUZ3XNTieS03Nlu0vV0SGUuOgTHcKZzQOPg6pXMbW3g+SE1M
ssvUA14WSBsiGpQgXfk0m23+w3OVQm57z6mKq7Va9sViX3GZDpl0b0av1LaWLU2SxFGQcTozWlQJ
A9UrGxuC09hbIgLjnSExD1CNqWySfbOKY1RZLT+UKFOepiz1tuDTXCts5tK4b9yFghwCf/OqzWzv
w9wB9t1qJlIALjqXEXGEhU7toBraz5YXTQpgEm7P5wC5UPlyjdYi1DcODIXE6k6vknAwxIVQFwXu
DMCyAvF744yBpg8ZMUGG/GAQTHibdyMC8lL0exTLIErAK/HmxWjUrj+CI0SBZptTGnb4h5VNSewA
yuAU5w95E9pnWx1BXU117hLdo9n5rZ05nnKBPal7rmyLIDNabpdt4xB8t9QdvmOPUggSVuz+OPpx
CzZlDy8jAhpI6Fsr3Q+Fu/CWtXwS78qixCFg1ToVITstbHQQKS0D5Dw5pR7Dg/zmjFrxeSIjJ/Jn
Opna1qxzZOEUzZQi9GRifM5mewwN4hMesjLLHrXcBjdoKhkBwHE1lw9Nr9pPuP4XZeeYtuw32ajL
+N5OjRLyGdmA1GqpolD4y/XqnYnf9mOsVyVRekLP1ZDDeVMHhtaru0jkpXloqAaS0wjKhIiwdtkW
Rbce12WVXnXW7Bm+oYx566fA7qON7U48GZmow73Zl+wZiEcCHEOlR38/0JCgitVTg/K1uRSbqbZs
qEgJ4hl6AZdWWw2bDIgiyv+IFFG3LTSoBJye/CjOli/AlEm5I97UBlATyf49NXr6AxbS+AwTAHk3
k2smVOymAbRt4vX3sca4JpHcZbALrCSkFtXwFK1JWrDxMwveSx5TMhqWJiQqt9iBXa+z26nX7Pc9
oPbPrarUpFDalG1XhhGZVdJgtUa4kN13SZKCkSls71vFt4aVAzr5+2ioyx8KjsQnNx41dF3wB5+b
2bDTQGuGFgRzM4wPmdLpVGscx/vWo/VPYDIY5XMFFOAhrUj09GOIegMph1LiejAgY/iNNpSPjRoP
NwM+tk8z+WU7kiQHst9S8ElIy4wDWdgRhDcLV0UQ4VJ1O3cby5rsuXoYUrKfrHqbFa7luwRtX8QC
9HyvFYjYCexqHh2GU46hQG0bEO9FtsunxBAbUbnGl7EbZLIt4+piKtQEg0bUakGf0WYnF4+YPTRR
mQzJT3YgxQ/a8i332roP5y6bl60eZ8pV1C1T5zMpFO9QHElmzb7+gkJkLi4oXarX6WAsh2ZIesc3
aqf6aELmQitLhfcKAWreb/O22a3AYmw7cZTeaA2fLy+yCakySTjJVpXiU83Jv9ZgI25mcrtXQBVa
rXE2+4Kaoec9W5WaRtsCaOFTQW5w7XOgtHK8cXL41rBlLXduzeTp1wjISEc3FXFNzltPrrcNqBlY
G4GSbekgIKxjt/cnpTa/qHDWHkcxMduKDvwjaMNm5fbk4J43HVnMMIKwlpADgPoNtxJuvytPUnQO
3l4CT6zoxw3iBt+UNdQtG6h+7iATkYoiKNf5FUEym7cvsW6CfrM5OhbZyaHAIlZUVWiTB76f+tkI
42yew7f/9CM9wz93DM7RjjRdIBhS5C1D7D+CMnpO992r8QNaMfrZvOreA0KddouOio5zsRnIyLAv
hpa9i1dRns81K9q41oDGzSTAK2EV3JlLln6sR4cQZ72neifoA2Ukp/q8QlZZgnqQ3rndjdpm5l/c
Qx7LvWU2jVHaLyJER5CR6mVBM83I5MqQVu/StaHUxdX6tYFTbdgn7RHfSWLuR3379pNcz2q/e09H
m1gnsUjVcps0tOZMvSWVOrqWU519VpoVLT0VHT0UIw4VgiH3sI7mM4eZI9/wzxd4tHmd0diMlPTT
MAIp/T2jlW/t0rKlAO9M9dVgFPgYAXOhVx+bYnrA5NQ99uynKZgN86jukcoYo794nQOdfpHFVkI3
SwPVXNXgAAybjxxNASuisxpn/IokepJFEnPypBGCFS8Z7S9KL8dLMTkETzWmETGBmBSX/9pzPdo0
lyaiWibXJCQrTmfXk6yVjJp2KpL2zvJlE1kcpPQ6NoEIR+X3pMuq+My3d+rzPtpOL21V9raxxKFX
2sUXO5Yz6d2t3GR1Vp8RZJw4exxrs1uZEhWFFoOdGwx21N97zHhsZMnblDQyzjzEEzdy7H6OyapX
YkLjwnQ0zKu4k+OGpJyVGMMm8+33dOoUd4wUKcvFVoQhRWhYS7Jrp4SYsdSgMDtXmrNxWH4CaWXz
XYk5krFXeYfJXbK9Clzl+cxPWMf8b75B92gyc+imeiMlFL6yvjrU0Tzvda8kqSfv0/sm7vuVXdk+
lFo5cPY2rOusKaz7pVlzPjvm1DoSxf7t33LiJOaub+JVbbVs45SB2eehwraZ/A81DwrVAjUvKiXQ
4PVuHW8e/1rRxD2aeyjXOHnWQzEl82aiiYiCpDJQlBltVL17+35OjaCjaQa1QeXI1lirYJm+a+K8
ZLOT4x2ciF57+xInVjr36EuvZ28Zc6qwlL2k7htpVxGX2mtnlHunPrSjb9kl6nApHBK5m8ZqAxSr
HwAOepedwBgzzXgU376JE8vAsROhHCfwS5qGV5p8uq3aq9ONiJXruJ6Xq0KxqPbMfN42lPDAHvG0
vX3VF5TWb0b+2sL5ZbjJQkI7LauwiNTmY+6m3BBJR5xMyLtYPqfIZROfPPWYQ+8Up3gx4e+hJcyL
pSVfSMmvetF2oClxZv0o3ar6WJkchP3OHmkyZqT+Nmzo1gO1QnQeZXPBjG9YTbWf62K6qws5fnZk
GgF6bEv1oOsU0zeRYyYRWaNsN/cqMZtjQBI5AgBUJ+29lmM0JqGk7Und7bvxPo2G/GM5Y/X1zbKp
ljMv5FS175i+N5QlL75hEqcYgWIyt/N7gXCH8ji10Vyzuw2enuRAGvMP7M7tBhlL+f7t16L/vs+A
KODX10IpxJ3nplf2aZqUF12tGNjt3OXLjOvxumaYbC2j9hZ8SVbLvna1hqnaSJt8zSD7pvb0jfye
8lC8MUjYuinnKDI2rTUPYWpNxQ5saxwaBRGCgWTX9g2ZZvHZTJN67w1q0gcK0irhNxwG201qzuiM
jKmeb5ve9vq/Ns/ZR/Var0cM7Ik8C6OKPx7NW72ru365MgTQTIhy2eeGXK8z3/Cpx7lOtq8mVVub
DHgh8HhzfXk2jP5+WbSO02F2IxQIn9CJxVczds5ZJU8taf+CrUCXl1UuLapySK7gcQ73alWgQ0nA
sDh6Wu+GLvF2wssfo8VRiOPMVX9gM3T39vA5MefaR2sI+bm4yWSWw2pmjKiC3rc2LOlBx7x9piFz
6hJHK0dLy4Vw9TIJacUNB3gFuJ9JC7jkWsuZTdSJldA+WjkWt8TcOigkJhuFsWbVjVum4Pyqxj8E
Kx8pTqOZytNfe2RHawigFZfCiBuHHM27wEUnfMBAQZCYVJ3t25c4sZAcW/0Sp5TLwgkzRI5d3WHq
UXy3JGm071FORT0msrev84L0+s2cbh9VV72+sSThskDHI7u8zOrZILsdrghhxuauVAzlenC7/KJT
h1uNefXOsYti6xDS9XEAQvBYTTjX1UR7LjnBoYLSSPTt1Q/xlJUhBlMlqkPgDJ2fxPkn8tXtHWov
YkQLtQTvBHdyHmKSgNp+n1Qk+fV1YW1H3CaUlcb8dtasp4zJjQJC2nO4U7xwrGLIGg42v6Fifymh
Ht+XvN5tlLfsdrIpvySAuw26Tge7a0dfnT5tMENW5xBppz7XY4peLwgRcPHXhoqL/j/JyirDU9si
qxKVvWkEXYOk1dWwVSbUeI1QvsRdMwRGgWb37Xd2YqwfuwKq0S68xdDisCuc+KvuLOV7CAaAQ4c1
3YD4hhoxkjk+v321FzX+b0bIcaKP0yCP6uc8DkXvqNcOAuWtEZVLWHdte5jIsNj3dqdzKO+IHXCg
qKWSkmuhk1IZkYwY0N1/8BLFg8+a41m0WnVnTtLckli2fMWi4a4twmxj6ULfUOUgIX6uqjOf0alH
dbRX90YEew5mktCRsttCQ0LDOZbgeAvrU59CVVgE9aO3H9TJkbFOf68WjnmO86yomzjUC0odpjF3
e1X08zdnnMfLdEzHi9HOu0sUksn7KS+IXk+ybtMQLHLmbk/sbY+tmwh401RRe+62V+wN+WtKUKTx
OVbaqT3OcTZfAxFwBBkTh7EWUx3XtZR086ndOgursCelc1krUt/qBQi11mocBNCqfeYEuz7D3w3C
oykX4Tk5DTW7RNUSK/9Clhs1zyBflXp7Zg93Yso99hxR0wMvjp8/dOZZ/2xEurwGjf3UuUtJtrNu
nivnvcCuf3cvR1OuO5fIiWwwPDlGTh/E2nxvTEtxObV9v9GrSN8TI6LuJhFrBCDI9L7UB2Wb2jiI
fbvO6BLROvGBmBCBDi/nYrb0ctM5MK/eHsgnnrV5tJ804tjoZ5flWrRldh/pVNu1RRd0pCzt41+7
xNGGDv9UhcR4SENM696+h8wWJBhJbs3BPAfQPLGNO8bCdJOAmGCkXAL+2IUzaehwlNzboU719mad
6kEea8OWllx9Zi099dyOJhulQFNeu30a8vog60k9v2DIdgEMnuLMTuqE+MY212u/mmMM2RNOIzwK
gI6SfKDCXexHr9XvRNvWwRwTpz031fie6zYHmuxJqEsy8KzYXXatU5JDYmrkcTjSDBZPktZU2kNA
jYbwGCKU/tqHZB5t9wav6Sd6bymnU4tiORaWYM6ceUccRxc46dLs3x5EJz5Y82jPRxaXokP1Qv6v
zYR1VMV8uVS4LxKqleCmEHy+fZ1T7/Vo7vGKEo1YY6UUx4flIEZJ7lLkKdt2EudiNk/M3C/e9Fev
lUykrAdZVIXjOEXbheCm674pzxEMTt3A0YSj2aMsGfVl2Nqp7cNusIChsEK4M137v/SMjmkYeVP1
xiDQL2VlvKJKXeemq5db1/amM8vriZs4RhPF3jy4LUykEJ6+e1vnFRKzinS1cUSP/vZNnBhQL3WP
V29BIXYNI5tHoF0T9R+jSK23tcy1A4RdPL4i6g9vX+fEruSY/MxPb+WQG1mIzvK93dU3MUAIYskU
sSFfBnyceY7qcOqhrX//1R0tNgvLNHOMADBr+nqZkmfsNOTbqIl35qGd0mesXvPX1+hBWPVuPWZh
lqHjmxQZXagyVcgRL/X9NHVk5a4dMZ3qDZYh3DGtZuoXbeE6W4FL5MxHekKrC0/115/hJhZlgZJj
NISvGqC955L+pVma9jVqqhrN+Zy1h1GPBg8Bx/BYdJX21Ro6gm3GwTSe+lmZLrzcgsQGXtFFGic4
Rrg4Utwzy8PLSP3Num8czSOVkloc79HsGgNovmxR38/mgDQikzu9zdttDzMGonuHqNeu3KAzZi+g
TT/s8HpMvimA0CHdmm9SwWucBGk65A42nwaiLfY9+AiMIZHcor1cNkU0xdsszip/IOC0nbqrZiw6
v+oWWq5m7Ks0Y6/GObY/wc8b90Vs5GDW20veYLMfe8XbmGms30hIh1izzswRJ1bkYzuoqLHC1RoD
BXmFfsiIX/dbL0N3S8RhOC76D4BGnN3b1jszJk5c8NhfnEWZ3Q1YgveZC3ZWS7UncxLdLVhH9VDE
kUkth99Aepx3Znk+8bmhOv/lU2gVR5bJekHdUur7HFnRD6Z1++CI9OntqePUJvxF8/rqi55UaCFw
5by9Q6iWXxqGuqnIy9vZqdZ964kh3HT9KDZ10bUh9hsb02Ilv525+Ill6gX4/urigPEVW2HTuh+1
6UOMb52E9wTtZj4ZgR5jI9FHK90S5EfKgqGIgyCL8nJqJndbm3m5MTqhANUeH9/+OSde73FUACGr
dVGPk71XpyrCJjPau3YpuxsvTao9MggRQC4ednGJg+jtK55YIF52Za/un15kn9t6ji5QyfKPOrLY
jVHI+CLNbP1A+Vf+tXH0cnJ4dR2tmlQot5Ozh0NXbhOhi2tVG8ZNraf5/du3goWHQfm76ehoV4CK
OcldiVN3WjwVM8BQuZdpQ+QRdq9cLhupDvHecoXt4YlTimstrcaBniGtha2Bv3hDaQU1HGgsjmAp
u1DNd2TNbnPKltLHQOld0PcfA76F3djGMZXaknkHz5WYvhZixsgEkCDa97nbHfSUM7Nf0P75noxA
k/2EHe2d1SjjLcV0470wNHkHZsP6njRlouH1HEUX9F1qX08oYFKy8DrypDJDj24LT8FMOCre9C5G
1THij7WrYafEMF8J0QLpGuk3ZY8zC3VPTvtTX4oLMkzqbOPhlIIPa1Aid2aVgZ6iXJBbLc3jBHSv
I8IBw1uyUxxlERtv1nJnG3WGaviu4hbP5KImuIwsxdlgHe2+tKOaProrsgi318rTn8DVzfy0JXrk
hcqPlVq86+1kurBmpB2d5t3WMQle7jJjojQh7NbBONsKTc3O0a+qqVRVX6iJubJ2O6RA3F/6nYxQ
7SrK4sgKbGMAZoA+r93ZYLAeyZLpkFREGTJWKy1EglHS1D5bfaNfiKRstknids0eFj5lPE13iHPP
p6kF/lRHTWgo3E46DZUTuGzrkruClVIjaXPIjIA2nXyu1Lof36Eqbt5lTjai0nE9vIXo67ynJuqE
ESyWJ8IYX1m14TuMBohlc6HQI4jb6ab3FPG9rFvrs5ip0PiwWp2IzGyTCNMsVVO4rUn+aUoTywnk
5EoYuMvkPvRVL7NgXOL6WzbMTOFLLvD4tvE8HjQJhxW0cU+3IrYafYc6EAe6WHQbhQQCIOEzIKfP
swYc7SLVRveh1qP0h4LqMt2XHbDajVN0USjJzbVI4ytRBJkzCjDfJO0epZVrkepox/1g7kU+Tx84
jZfIJ4e0yXac1gm0XcoCr20+kYpmGKOhb2tiK8zASpz0esLNr1HFmNT7KU4WJ6jsHvu97iUPsaHx
L7haiXVIraVqHMZlUTU/n2NRbiuyHj3Ma0r5Le1Nwo3l0HtfJ5h6kUvLLagxCN653gwjFvunsx/h
pxkBEYZTwDI4Ln6qie5qEgRm7Kj4Nl/mMY0fO3VJd8oosrXCm2SBbneqdzHSya+CxnX46ROz3sWU
avoYGFQB7wcnrt2Qow9Nd5cVT2yHtuaFsrMxv3lZMjxA9Sykz1fhXGS6JmWQs+CSxeeo2a1NPOLn
aGjGS9QOLbO221pZQCPbew/ETlmdx0gxUNWQWPWOLky1LzPFehrtud4wFhTsglEBprLPm/RhKCPn
ezVY+RrYWEgeidd18TbtS2iXXUOTctd79RKzo4nq63iSab5jWeruY6tU54BwNXw4S+5FTFcYGge/
xwYU+xWcG2Rc0GQ/KOQJFj6VzeIBu4BiQjtOXBKDK6owuW2SS2xNqzSws0zrdnFXg0uVj7bYZE4f
7dHptsmWsGJr2TUU2m9EISHUSmaQNS9v0Zhq6lHBeSU6lKwD0bbb2VBqbQO/oKy21eL2O1ON6g/Y
ybBCjKpzlRtT7u4Sr+i/j6Nmef6iOeC9UgB//qRN9F9NsxP+YsK8xVLLaPD6kR6S0U/Xo9m5qc+f
hw9TRnHYRuA5LoZhqU1ypScUy3XSiu+kEUzDppi0YddRkP/ima3K1JX3M0+oGUf3YJhIM/0CgEHs
M3zHS7nkseujC7RuVXBRse/BdjgUhiTm0QVbeM9X36BeTjwSLgtG8ryZY3e1y5dDu4/pcH2zrPHa
LZqPsWqn7Qa2vneJCTh+LvjvGQnoCEFvl+mtWTjGU5TE2IjGrK5bn7XXOsRYT5ydkTBPbb0lRfwB
Stm5ryV2TvI6146AFI5J2B6bTT+phxEidtvTUyPted54XsaeBaS+1vhULtXP0TzpIuyL6LZJDee2
MEbtQ1ohdFhyNakAWNY2QzETHhIlCqMRss/SvMJvjgbSqKfoTqrCMn2zr7UvTuUN1dbqUDki42xu
u0jvr2U6P6CVXhVbXlZ+UHKCSJF0J9130iuhSnZoSklzHnK4Vp7gx1VpPmtBFpntBdX3Ygk0huxm
xhk9AQl110DDPh/eIYad3iVQrr/GldnNe7c3FH1r51bbA5JJAW5no/AIp40Ulc54FashnNDcHz1R
fpNpO35YqrK4qQ3Rm6hU4wXYdDk16UYqkbIGXMkoVCuQT2R/kNkXqI4kNiNNh9TY15g1nxK+3S9s
DFodi7lke+9mXYTYeYzbZe0S54QUeJFHALLtRAdzKCmEIyYZrpDUWD4aUmNPZ0nx0cpepWMLd0Ra
evfuf3gjA4Ndg7sfy6z4hFSQn0Zidf3p7Q3Rib37y7ny1Z5rEVGdt7Xj7pdlpvri2bfES6IgjpZz
4qVTV1j//qsrdFmhGQrNo73tKg99Zhh3cBtKNELzuYi6U/vTdav36gpNUQp6ZiYNgLTRt5PbFZeV
rDRyz71qrw0kIL79rE4UMF4id15dJ2oNs6sTqezjPMGhT8qfNiHlLpLvTVrNh9zunTOio5dy7W92
qS9Vh1eXslvCd/A8JGE04NhsKhHfOV473tJpssnE7uzQsMkdbbusvMaDZgQVoZZbPSFu3uAD+egJ
70cxtczL8MivxkhqH+EOw1WfjGmjs/uDiIU4xKwUUCFDX2yRnNtbXaT2ndHLepc69Fpt6tIIAsFx
TErWBj10k61CF5Lwvhl3gKeL23jR0r3h1Pk1UEN6qMM8XY1KLbeJoxaHQuS0h0XKzAEGHiRZVmyB
0hYbZ0CJwm67R65JrPrbr+dUJ+rl7796aE0sMhSKQtk3dtkdNNbSbSUFOMVlWGk1ZgbTasZoS575
BZGR6rtE01h03ORcJMeJoX4cmzXkmuLJiIFo4UeAVJcQpWPM/Y4977mO/8uh+jcj40UO8+omB7yu
iZEsediCGd9wf/Oujqk1kwUVP0UtSuAqWyZsps2yrcoo/jLYaJszqWa+ri/zhdDZx0VuG++XqceU
2HnAPOIh3XE2wZ4Ye3eVKcR93ldPreWluzPv5sS38yKxffWzkyqKywEeBBq3pd9OCASDYsyn3Z+O
5KV37lrDfpJuY1yJ2bRCL6VLoaeqyZne9e4MzZM3iHEZhZHpvTcTy/L1ztP+LTD6P4W++jqzvPp1
biwXc/F4qJFbO/eePaA7oGwY6N6C1at1zDPV3FNP4WguzMFS5DERN3vCUUn506t97nUD4HsrIh8o
3y8x/om3n/iJSVE/mhQLd4SWX+nRXm3leEVMBzm7kTrtdFfFgoet5MyjO4IX/vPZvZRsXj27XI8b
vY2KaD9OnWcQGLGIWzrjRuu3GLT2jmY3+sbtBVF4jdl1j6MOdsqW9rB3q3rkZDDn2mbKLIsgdHoy
Z27/xDH/GFVoJHHXm8qUhK1otH2ZUphCHq5vXh7ufwfgYnxu+6F9hgpRd3/bDeX3xz6tymPg6nrl
p38QV7v/evnH8XO1eewff/k/27JP+/l+eG7nd8/dIPr/+s8/6Qnrv/l/+w//9vzyp3yY6+f/+R9P
1VD2658W87NeIyu0FQl8mnVxkw7P//Kv/x1xodneH+Qlsf+BHk2O1qqN/pOiqqz/iKYC2GF0LcRH
vUZcaO4fMHUtCH1wzT0YKvpPxIXm/aHhMYTgR4yCaTpMJP+49bs/p0ee2kmQxJFX3nLAbRKT5TrE
RziOCYTj1w9/4ZgcC0+pH3BEFWwHE5WjizSMC7G4q40GwsxNn0ZQWAp9zks0znbml62u7Q3PXsg1
SmXWBGmxxFdT66HcZ3BP33EXOzYimfohwSaG2datwWV2avJtWYr8z371f8cY/H8M4Lu2Nk8PvHfP
9f/+X98oIT/+7fuz+FuAl696PRDX//rvMF/3D9s0YAvyP/660nf/Pgw17Q+Ypitk2zV0g7BOZs9/
0Hz/WHNvVI8sVqC+Kxz75yC0/ljRpFCAXQMKLmEe/84YdF5Usj+XcuZb4tjVFSfNH7mGeR2tCvQk
NRsbCCkB8/+h7kyWIzeyLPovvYcMg2NadC8CiJGMIBmcuYElySTgmOfp6/uAUpkyKbXStGwrsyor
VWZFBAZ3f/fddy7HN6YdQzKRJ8O4HKu5yi9xCavAuyBjpuvBnaPxMJLY8hTB+2mQvnQmQ9xOceht
gy2K/SHomE8OebTVVd4XVuF3zDS5XuIW2S0wQorncYqrYp00k3zQ025wvTQE6rAu9AGsnpFEwQeR
RlD5Jq0Td41NisWqi+zuCGMxwL+jGrOBHR7m6NYWxdSvxdhC6o7tORz80Q3Hh0rabrbvelJEHx2G
MKYDqT1KjQRYkONQSU3sdI1DrdebIyOEZczwO3pkHbyIVsLwGqIOv1xcZgzHzIyKYLYDjoSGYGYR
xNDclEdXmehaWfgYasSAaVZWfackrxkrxotq9ZgtR8OcylVcO+7DLGP5VNVdPm3C0W1PiZPTcUS0
0z6KtiWsaSJCevBcAOZ4u4YWNUQW6XVUaM6CQtPpSxllqMv1LBSIfeFAg2olCxmMnjk75Z0EKlnz
k+RE0jmcQ4cSOJlvGfaxVI98qGAzM8hXrBk0rQtf01LFWhuj7JytWqIESBJiXxrZp/gGrNy+tgKr
PuWdpUu/ambUn7Gr3ZIxvAFYlFBLEimklcbfareuz4UVymnFedZCC0yHfvLt2TYuc6MnUkOd+xDS
gSbZ+jSQXhAAGRHRNrVq46EAO0XlXzlWHJ/Hum+tM25uhohlD2ZnP3WKXe6bLq7IVhZ6EjEVjEfW
Z8ZVU9eZW5MSqpc9o6hN2eBxs2oF93/PWG65NS080WszbGdlqxDf1l6iznXtpbQYw9lElsXUt2bV
HEUgq+fVoUl05alKbSV+JRBUb9YR36MixspFh9Q5QmjrCvJgxHyeUcV+NgrmMPLKmIt12laE+2a0
hLrLKY5cHWyZUeEw4mhcrgEmj/VOyYaCcIg+RjPrgfxpDkVUFSp3RTFY5ibUyiT1pklp4kOdDMqj
zKp23ESSsftVbSGSXMoSmfIsu6rp7s1UjxG8y3YanjOJ+Y1AgL6Vd6kSDfExyYOGdFwsgReSqeD+
BLfUHa7qFj/3npnOxtmU6D/0LWmGB0+t7ibig++tFFt3kg4iPw+QuWFmRqPZUOhFeWMSZ5LDNINq
uYmqaZTrcRqgoxGj0sq9FjuAheoi4t5k1lSlJ8blbOcqzet55mUZFePAoFXh+qTSqdpy9jQ/bDNv
B18kMk/WqpmpqYexrDHWNXJ5sal6K4Jcgg8+2o1Gq8Zb14Ap6DmA4upjGPQYWVNmgrMTM9isXAH4
R/29iHNU6UwNuvba1aSpet1IZ3BjEmocrttgYlOsVCg1XkQgVLsvFJoAaxLg+F91g7jdHTt+lR11
5CT6Myoi/glmWmTvRhaLaN/gbsJY2+Ykx+s8R8EB1GnvbPO5HNCIGrMSns2pNwCCqmWKbxoRPZOi
ESPwpSKV4pbUNTZxUKKj6TdkXz0IN+HrcPf5S7ndOIdgzMFVka4GBYE2wgfxe+bHlIzkS+bNVDxC
oeTTs8bgHzBYW0+rUQ1QnDstq4VH+noJnVwSL+f3ls5yE1F/cycEkJ0qcNJ0I5SxvdLNFr4MtEKb
sNBZfS+FWVS7bErKmvU7jupVMdjyu6ZX9imZuK4rDFvFY2QV9Uerzmqwa4SoP6ZRMT8QmwkLwIoS
0xjVGmJxMrTrR4cWPgFnYP/fg0Ln8UlNlB4WI5Vs0y4oCbgzZlOaq3Kent1BZagQ/gH6MO8v09nx
GMZ438y5nFaq0TnOHp/tANdAmrXcw4iNu82cB+PDoIqougSlmNyVbREl28GsB2Xf12RXeWwYCkTG
QBhPgOQTQ9kxkw/ReLUwIJBE86647KZE1VdtPpK8KmIeNjxxWX+faY7xXQ4iUeHgddO5txuYEMGo
Mn0TBp16h7vC3FuBblYbYKOBuxNaExx7XRjvdZcOwL40C3ZgrbVASdsgHic/oNtXrApEvksd7EHu
aS4Y/U0EyvLUDZ2ugbeYjLsiTGvp0cFo3VWuQ/BeMOP1ZVYSneox9Tnd1Dp4tm2L0s0cZxUkrEXT
aNi+xtExv6gCF3h5Oqr6XcXHI6SArIg2czfpF0E4wk/NLVxqHibwFGFayea7UpPNDWG81iODtXga
DLe2D8yDA4IJjD56AuJgsJiBs33RWcu53yRsxitIl9bEwFUF3Nsy2vRuBh9/CZTQgQVfx/Vzazjh
EY68lm+MNEhO1VTlj2WbDY95quhPijqSqBQIPbvurKoJyaSGF8DgZxfY6z4I+4oavM4gpVYxRAQt
MZZAxAz4bxIo0b6O46KCkzgRsS48QcgObSaoGqxtpT7Bx8RwrNExiCGpVmDl3/UgL9TNOFj9TW/n
zR20RCgQHIAIK7SiMiaB0BmcKw4Bbb1TmwgMeJhXbG+lMwMfSVWSdBcyhn3qxkJEqwzp9tzqQfGa
MJ6X+5E1OmzMhlEhiPRVzBXKiiDmuVr6bPQ+tUcx5PUbGXPcSmhB8hogkpJsw7ZoMq8v5Hi2DaG+
6hjs7lOJsxjNSFYGfSacuGTUz7rB0V8rTgWhUccBJnJDfzrBZRIw+/biSNV9nTszvWNKy7zQotF4
KNy0S3wxpsW7aeuEWzNigjJUFqNRsYGOOPWJDS0UEI+meKxYhysfQX+5yZam7YpaxdHcOXqT+fqy
cXixRh6ztO0moqFREFanEn8FITJ2LLEDHEiad2sJ8AU2U063ikxL3TPSLO59RcT9dYVHXax5nogH
NbsQSQg7w3MeDgiKCpETvVdykuIgOE0OuGJs7nLVqU701vQZbJSoVsR1y9AHj35YgJl0lQqO/WyM
hHhqvYhbomTSJgaPNs/FamYzOhSloqBoD+Xs+CTMJGutKgOxC1I3vi7KVh82KXF07EHLdgoUxiRz
Zrby4Vnie77oYt0YMM0ocvTqeYqdbT1UovQUm4bUJgHfvUzChZW9MWtgHz4E2PRIrliRbAioGc7C
zenX4QcLrrPUjZq1m8+MNDsFLFhOIQsynL02fAKobXzUajRm4AHBCPFgxnydEUbJPQe/4YrR7rZf
QqKno0tqilhBDJD8scDIl+npysi8qmd+jwYSE6rMe2BNXZX1kH+TaVdlyP7GUPm08B24KK5jv5TB
KB7iIu4UwDsxTdqYK4pdlXp67UY5gVrgHAjOa9rGdVjKxul73HbDKYshoHqpJaczVM/mzSApvWUY
eJkULBq2D+Eame7BJmZgi0Mz51RJD4NctRK+jW83VnZNyLl8cwSdLs2JxwFTgE2YdcICyzk7VONy
PQZmBNtiiYy9IHqtvglpE+PByiqw8x2IfaaQjcq6CZvIftannizOSrWidzr1tutXYH3vcdwV93MT
DmSd0vJcMBGNatKMq8v3RNpduuYQxSbk9mQwrsY0dIxVPHVMzUsnmV7izE7pWzk5hIRcY6xibZp5
dg47tjXaNCrDFpQnyWl0DeryihysiPNalDIVDDR8wFYWirdyNAsa8GbRP8FYNGjKxFr5NrQ1UblD
lVghWcR6Ma9rNjhtNSsdkJamArbs0WTPILvVEyuaY6rKYyHAJ50bKLqvtZv1L9M8hNcOYyLzjWk1
pEWRaDhQ+QcFd7RTXaLryUzKbya3DQo/lXmpsbvVUHpJPAkuAc/lC/3LUg+N6fTJNiCEROHSzvS4
CBgIb5gtRekcQGbFnjYM8Ruxhur3iNhdwhrc0Qr9dA7HS6zkrCtNMhCyHEzGcGwdS083lpE0t7E1
yTeZaxQlU5AOD1ZZd4+jFleveg9DfkVvjTWqq/XKU7s2uSWjOiDlOmerWBlVnzzSAaAgUmIeHa/j
oHojclc/TcQSPGeJBcOb1DbN3Op0RJ9tmuU05ooKxOashHIhI3BwqTAJJWARjejVhUbfEzHbmbTp
J5ccrd4ULcZEKV8V4FOvDUi2JzD6s4SYqQEs6mwzvtTqkIqQf5yTopyUL5Q3hJHlztBdmbVontw4
JhPaz11ejaeOHn/LNkD5tgrMrCb+UWTJfUIG7r2aF8qr6vZG6TmNNJ9m3QkVCmCMVDCrmJrfhCLq
ziB0BrnKOe4cAUxkH/Mwjo8jobOvNpyGYE1F33zvIiAtGx4sjDR5PrYkPvQxhJ+YDBKg4cKOvQHL
zlNKhNMLWVD4OWxOfjGmhAi0n6MR6IxlKE05NY9st2tgTdZ9i3Y6IIbaVunFJZNVhy5rZeNPA0dR
jKZkWKpS0d6lNsHwJJJZxDcR1gXbw3dkLgtY1m+ifOY8mEmLf5APTkjpqafaaYyYAubA0BaPwuw4
rZcaOWPrRjXCt2bJC9xitIM2BddbJ1Mh4BoHnVQNBs3aYr4VA9XUyg1b5q5Sq2WC1tAnBqB0lm2C
t+TMiwswPWjY3Wytu2BTtdZBNTvRikAEm65oxUFxnelzERxdXGsGKcutcM7aclzlD4FYeh51uoRE
GDadovVe2KbpvARNFsHaIKpFf5TmKK/D0pl08NNm0v4xZfCvBLX/b1lXy7TK/y2Ved+y7zVxVz/J
Y/yNP+Qx6zeUWdRZG646XTqLbsXvKq3zGyGDTFZbHJqX4MXFXfyHPKYZv6kOYTKEaKtLZN7S6/oD
Q6z9ZpnwdkHSI50hudF6+CLJ/pNE+3MvzUbm1XUYiDamDlKnhPZFHIPcrQVGiUVc7fKdBW7pAmxh
v46V+VeYl587Jf/5JD6Iq0Fs69fRmVYbYieA35Xmjk7GXwXyfSVUzDOZrb4S3KT/avr0Zwfn7x+4
CJOkxdi8+185y3MHN4E0GiKzE7mt2xEZI27H6WNyWHoA+9QYrqhnkBo4+zz88AD8oYT/Q4jX52UF
w4HkCWWay/vlsgYDvkYiE/xclWrqN2QSTFsKqJYBM+Bh6ebffxpiKg8QcUcmneGfZfYxClpgM4Vf
ak6uPyoEqUs/HBzYdXDVqv76nz/t766rQ1sByrBlmeJr3hHrYkSwEwkIdpxthT4rtHztJwzu5j4o
7AyXX2xcJzr/9s+f+3NX7/N+Cm4mPmQLxZb//vOv7C0TGraDB9PSwM4BdWNxsrChYdypsW1Oyvwr
3vHf/FI6CaTALTFZYAu+XFc9dxosXIyuG7mzWN1sF9Adpq+EfC4/xSF2qanz7Ouc7X8xJWeJ5df8
qVrz6wSFEABznVg2hPBP6tUPfT/bMAsxJgvRVqHAnsYaRBm3n8K7W2rwwdaDY/RZmNufRbrWRtae
iDr1Tvks4ofPgr4yrelMHEjK3r1U/BoUz3vzUwYoseXMuA4WeSBdlAIDm1viJRDjXgc4syQkFrq4
VlyrHrej3mi41VIqVEbGhwaTa0N0ytqkwZwzlRb0wG7Rf6/EEPdnqJbt6CNi5DcdjwVkgTo14ZmF
ZXlQ9EIafhKnyMKqtKk8oHyY4JlqHEz+nNid7imyKBvMT1pRXBAtBp1tM9ZTm2301jQjZLvMXWxL
xRQDM55KYVGaGhl244VuTEJsl1s9TMQhewcNMj7FtSKtrcRvezZn0Vg3vVuam0HUVY7GZyXCj4Z5
ScTKIZpS3OZyTYGuM18+4RXalXraLnVqnj441GKU/pDiXvrClBGhpSzrK/COxnPRg2/aEA+P4cjh
fPMSWhYLTS14wHy3yrX7odREvsVNSIxPgjU0xUKTVsa6weDOE62GBKrA9eTYD4R9r85W+z1q+pZy
03Hjd45bHBnxv8aw8YRmQSqN+2AXM5QtHmjI5hQNI3CbfeZio+GgPTTTM7TNqQAS05vak2tEDRoM
pbidncwkhJmClLR4TWIim6MHquwC9xb7RRD4Y1uG5Q3tNFW5mKo4NUcv6jAbBfBtRVI9KUk42Js2
MqPo1Bc6I/krJe+qZDhxUBPVVaLjJoCRUoh4AxBdmhzPF8eyhud1YC2E8Oj6cHGd5Kxi+44OmTrg
kCJMo5hxeWItYuTbTBTcdcibWYgEVprKE2evdiLCalSYZKMChMAtmTjTzOlZDzFyXdIO0dPLoTKa
YdvGfV+9V4VE7PaiMcF3RvnS9gag4pr7clq4ouGb2imFdiswAhsbJyXiCj2kUmzTpxsyDk+zipgF
khTAoa9zGA6eeb848yYd8/r+ZLd1sspIlProUqFXxBMnuHImbR54HV2HHCaVqF4OWtbQ32V2BRVQ
DY2Gox2H6AgNQkxPUe8Od9MIYwqtnykbjvIEhKxojCq3GBqHp9KQ1bkT7NQMzTagLxmaBt/opElw
TO3aejbCJthms4ZTRe0K+jLQLZnIGTNXnNSSeRUUWlz5K5Kp8IRmVmFFl6EzFrx98aTdRpY232dG
Or0p2qh9c4mceTaQAt/I1AZ4C7t2aNcF+tM1hm31tW4c9z2ZgvLboAcg/9W07toN7pIeZmo3BXTG
Mku5saoowNEHMOYtpI+tU8nn4haJpawoVF2u5xzHw0MwLusOAgwFetAkyYehA5r0UuGY3+yWAswL
CUNh4rUnlfMF5yQiIgf9wFLzPTEh8bPWEeICv8EW78iEYQlvOp6jdVIE0ncjkYR4hanDZxfzukeQ
E+pQZsYka8+jWj6UqqlNntXyH6uoiQLY2bLMHpKwkA3m1xQnbY8zE74EcX3OKgzndil4YHyvyDEP
qEf0hBvnZrrWrKfAwNeMWsDN0TR5p5g5mkwgIqzyCy/2qXQSqFPAcWnU1YES8LBXrn1uZTii2ztV
wPMuRPbS9HHjrtVEk9lGgIWD+mVHSgt0Z0YSyRoMjhfErSPnI5oF2WogQ4qoIPJJjhil4TgSXR6e
m6RDUcj4WXvHLsvoSjrw9BdXUlQkPn8vdXGJ59N0TdWK8Gxo9PsOY9YRqzOL0R4Oosg0a9voRPxs
Rt62wC9Ig4Q+q+gGs39VKo9GmwTBnTu4yrxhUCTNWN2pH28zKdBfgfHXKn98wnuS4cMMfQjHNTEW
QMHTNSZ8gV8pVZwGVQCtO/zulrik7sPSDsPLSKXe3czR7KZb28blfdHGKQ5NZL00etdE09ekQyNG
rGzpiGmvVVXp+tDniChKyrYUF6y5tuRFLEqHfbpjDBN7WlO+uYSUXSqsa8oabyuIWnQ2Vc0vJlFm
4sjvmuenBm8j4WthwAjAinOJbM9JHHT6VW+bYbMGT0tBx0mlJuCh0dXpEKlznG4qxZVd44WDUYWv
DAD02pqFQDDtiX/PHPb90DO3QPc2k34pB0k8pErHt2TpS1Zmr99jF2s+ojKKzgMtzovWruUAmURR
3mF+NDvNoZpFUiuiGOMZYpCnAfflzRMSj3Zfh/aE456P2iQmQwkrmDL1BRGUSBga+DY0nZnWk9dD
kWy2CCcFxmgS5956LBm43UO32WqyVcz1SMTfM00h8SCtPIg8KKrOWwO8mfVHNtXrELGVr7FYVcZK
gG9gxFV1WrEZxjx4sNIp6BkODAOn2wxxMD4ZFoPmGHSV5MKIOziojTrM6b5Uo7K5muZ0PrD7S6y5
gRU48AjiurvE49zMR7gvmnZrjJHzQEyhi1qEpXZeo4vBiEATgoQJuNNq/cGUQ3Hbo/44e8zqru2H
cjHHV4lmkzpgiz47FnRxzFVHiFj2KOtwtp5YvEl3S5SChB+CwZ0a5o5rvzMBaT5VjE1/Q6RVTnSl
wV1HLaG8jLukTwHa1rQzSdaiZ8/cCtMaplUYG2B2KFwjDOWKEZLMqf08UMBSFmxM8yeXOlslqmaW
O8Eqn65CXp+BjENYg7wmII28BktXTMRbH74I056OkmqMG9tz+FkZZqS84BOH/p1qiCGVGZFe1GKb
hrwVWPO7mLPmskiiTD9WeScHLxGRrWwssyUCQslCp34kWa5VNo1sDOt1dCY339oK2tUuqLg527ab
Z5ehmaZqD42TjMlhVIBY0imIq2ATAS8PN0orGDYgt7AyL6oatM+dNGl/X9bJ2EcXqhxZZlYkaJbG
OutCjOAxIDNS6wSmfNIXFUqjlT7ECU9eJcWTYK0iO4wAYtczEiYNOBnQv1iTrxdEHNSa8IDkaRte
60blq63NZDiGto7XHdP5cZ56p8ZSzVa0hLxCY9CGaYr8rE1YhhmekRr01M6YFL9sg856Z1pGq4pV
UgjIyrZthMFHbDA+vdWtkXdSZZAifsxco6QnQvc4ct5cGuvpOuURe7BMu3hVENb4OYiy9UpXbYK+
EOnUb/jep/mQN60NvTWK9I9+TOWpHbTxuakQVufIdI3hLDOJTUFX3Ax8Dd45v20H0Kf0cqftbDuW
Qu5FE51yEGQv+FnyR1Oza9uTwugsv5M9u7bTh/Jl6kedcHeRRoup3ihPo+M4HwQTpjeuQs99wyh7
/Vwxoyw89DZVwXLciuxyZoLjKqp7DoCsv2jojPeERFuWI697I5DLdK2nywFwPWm3PSjRZsXRGFsE
gfP6N9we82Nq4eD0lMmW7w5SNA2PvCKrbgFFHqOqahhBSirnW8dsxq0r6LivuPXqrmXIpVi3SKDX
MstViw2/JhlCLRADpBsOrdcEmvIaDWa170sAy0xokW3qEfe0RKhMSfqtazr3WgzMWwn4R1NPh4y9
PNobRNsCxPtsoqmfDTVt6a3NuRyqtcuJ0V5bFBefAHhacdhDs+vgs0EXM2z3VCxdO+ZJ8kexdPI4
kdHU4yAaHoOl0zfZxKttDNIfL82lE2h9NgU1MZjMPnw2C/XSpackByV8YbmineguncUh0Ggy6ku/
EXgFrcdGD6xHLe6am2aY57v2s0mJqYnQVKw9NC+npY9pfrY0y8/2Jj514678bHqWgnLrIo5GYftk
CtEYbT6bpNVnwzRgI79JP9uoQrAzAsqnudr93mj9bLqKpf/afrZiaUSWJ/WzQat9Nmvzz76t5eQF
L/bSzv2s3v+V7HeUbzWtg4/2qy/zR1vm//x/EweJEPtByFgcon84P0/ogv/9X/9JK6ub6Fua/qgR
fv7FP0RCW/vNdVCpFq2P6GTrTw+dpeLktLDK/RlI9h+RUPyGEiI0RETykQgOR7/4QyQUv9HrRHG0
XU03XQzO1r8RCX+W7mg0aZpOJhoAOgx75KbjWP3Rvz1oWZoNqszO9chsrlbRxlGdW4akmXgYQW39
cHn+Rjv7WXX5/dMMG4OnYZFOTwX986fhBxrGJczrbMsGdfBGn8MrhiQxFrTHwmDfsclu3f3rz1zS
0D+1QgS0r1phFgO+75ijO/eTfTVKt2BSc9yWjVyrfWEzsJuQj6H9YpLiby4r6pmBTIjE5PzlsvZW
z/FGS9OzPpvzrm+dfTu6j63iXDAooq3/+Rdq5s+KEtcVGKiF5dcwl+uqfyVFoKjl5POo1tm9MvuN
Y/oGpXPyro4rDf5lE7/TzWAs66kLb7X4Ku5OTnsFNdfksE/wW8gkmDdTGwL7YGI2enfCd6e4H6vH
qLtW+33bfxhi78TrrvXbaJPGd6K5sqKL1PEqcy0BqEZenW2dhtzIcJVTpY21p9919b6JfHEZ3xTR
ejLep+JO9LcRKavR1Ww/cx6ZSwJztoF5pmlR6jeqODt0tRqGBCtdR+C8aVVlm0R+Z+8kOtVOCSNf
cWzPODvBHgvlgU48SgF16BVOxW8WBwOz9cb0IJ/FY/Kql16iXM/mW8o0uqQnxNh3VVzDGvJE9t1R
nyfn1nS+VfEybdat8vJGr16rOPEbEH2l/r0PXlrGC/AIhUw2Ml3LQSwm4sGonoL5hmqyiTbqQDRo
R9+3Ntkyn+yYsWjjUZEX9XiwmCBeShqGLdTyAPyvuV4mIwilVbwipPZ1NzwLYenXyYUIfHt47hQi
BrZEc8tib+e/eCa/ICB+f0qwh1OUa/bizP2islZxWIcZ1d55wKXnWRYFKRN/AScyDCF1EIgNfT38
j0zvITJUd0Ur+l98h7+8F7wMBBcR66pZDqLqskD8IH0iqaChTJY4t863diLnoh2a2bPKgdhStu3f
N6b/06T+d5+msUDy2hvLS0gT5sdPMwH9d8VcW2cidO4Dyi7mRZiQz/v4ciTL7xef9pfFbbHD49jn
E3nvHdblnz4twLiodKDG70aE35UxVr5o7XubjOR2yC4sV95P8NFWv3j3f5bOual8qqPx/4ioLCwa
UT9/KtFzuSoSO7mrJ/O5tXfIaM49TXPMPE5SrbW4QRnD3UNO6bCzCQ5igiW6k1l/Yw1oHhTCxp7j
dLEeZc9wSXz+5+9nL9f4T7Gb70cnS1gc8wWjCsL9Cp+UHOYyJl3c27w82t2Wu70c9p2diXJqeBq1
hLqbkh0BrXt1IEPYp9yNyrXyPeEhdJmqpsu9ErfgPCEEbbJjfaEdqr15sLfzhPjsw49wj1bHb/T4
g4t4R6U3+FW/0vBkrYx0pRysjUoQBGrjSnlXLpsDMG/iOE7Na3gbHfSL+iU9hBsiPNaYtmwvV7Bi
MSDuB2fz+Z+vxudC/NergW9e1QS9ua8bYFiqjjlViXvr3DNZi3hGAqdOMAcW4NUC8/mwL4p75BQA
bRdcCJw0gQrkcoMrFyhB/VAFK4U4g9vyOFzE34tXfocNkeZXT5X7lw3l8679+T2Xp+6H97QO1WGY
+8i9jfflJarp4HiY1jbFRbFTdlh2qg/ArcZTcpo3wU3/pF3ll9OhW9uguk+JvkVRoIWxd3dh4Oln
Y4/5bZIbWezcbo01B91tGS6M6AlcUsA4430b+fg5Bmw2LUnLHjtYj5C+jghM39kXwX641m5Guh1E
X2JM4w/6o0mF41fdFryjMV+J8WLG+ktvvLiegGUUz217Jt+IYSrxlJ6CVbERu3Ib35TH4konefW2
PsZbZfPP99ddjktf768pcExrJgl+wC1+vm6ERrtZQGr0rXxQD9qVtp+v4svmlJ2YZ9wpj+KBEMgb
aE64HJJkFY4rs13N9EPcjYIPl6H5FyK50txzCubP9/VwXdfblAhxzWMKjb+X1tvOWdtyM5vbqFrn
+AIGTzLWHcOA9FDqu5xZsTUJis1lfGEmfv7CvmM7ayU6EM1j6pv0pbpVDt3eeaQCfdSO/Qli9zUb
D5a6+Ib4y4zWIovHLcKyKW7dfh+ZPu9DVeAx9pVio8TbYfbdfp3if0b4I7P6Fx2yTwLYX68ipxZc
4sYyavTzVZxizjj45p1bBiyP8qE7GPvoPvBKP72sIk8dmaVdFTRkGOLIUWdX2dHad5v0Ir+Q28p3
b4r9uNY3YqOSafU4tSviTH9xqNQ+2W4/fkdz6eCz2HN0t12doaufv2MpCmZMgoqqzNnKbFtoh9il
97AhMnYVpiQFjBcJkxIovVm4D8NDKfepfYN9M873EDOs4aIpn4V77yDFNGs7PFJtqtAYaftIr3or
nQ22mrY4tB8U9IFPnLlxg1MNwZVGj3iHfO9+C6/LD91ad8V9OD059ZU2rvnfjdpLJ2QZj5B3pwPe
6A0kPDC5UPhSv50BPlU4Yg5FfDKydZ36gdym0UaCwibm0eACa7x2rnEFxqNX7+1Mg8Z4mpNjWW0B
fiyrcXMlY3s156cWz3SHY03P7y3jRJL5YtLrvvPlq3Zrq+v47GCZfm20lWHdJh24sE2R3PTK1ppe
J86KBB/k9Fs78sMqG70Rbz+js8id/ES+jCAbx4ELMMQeOrjCGsnw65LQiklYjeddCzjC9K0mXA1L
48S+zDChRtd9d4RbsemdB2nf6fm4ymKu1r+jVTqqKShjWMPpzZsOJdSXVz3I9Maa50g954KuwTDG
ezKWDLzqekML2/7FzvH1KEOTWnctxzCpBtlUvx4u1CyGJyKT+kyS+zv8CEEEfBKv1MqO2C71X3Ck
voyk8uOYLmQKydGX8tBGVP356QbUZDUmbSI8cBnobK2aibvM3wxLLOf8QxQL1ZP2Pu974zKsKgI3
EP/nsN65pX2oCyP4xbnxb76QQS1FocrRSgjtKy9SGWIh8Zeq+J2Cx3qIaPJysIls6zKEIwkuHC6U
waaqZDduopxkZd8g2WZUI+qNPYn0XxaynPA41iDpceqyKca/nCxZm8YwU/X5DHpqK+gARQJl2Kqq
DZQWxZ/xTq+4xL9i0y6Lyk+LjmniN2JbtiloBcLjz7dllEZrQ8JVzx0Rb7SQGtXrNUBZIxj2XxSV
X0+zWDE4pHBKsdWlaF5GWX88AQDdomNTZN25rVplhYWsHW3Sq+YoorJ8MYzY8hNN/GL/5Kj8l19o
8V7xL34nH/u5Nfxw8BhrnaTJstTPSXJgdiyL95F4d+FCJcVpTrGj7zr3ZIffciyjBrbZmBReQz05
6tGkdVUWz2Z1J9pzUD7k6vU4XuTj7VQ+TM1r1fKUjLcRHeT2VVoXor3ktJzkF8m8c6ZdXh0nEOUK
OJx1bEDFMZqVFJn3lNl+m/VevLerHfmILH5UeM4ViZRy3jEKMpY3tuStv867o2ntMvVZZeoLRfVU
zTsxHRPlo6DmmHXYUCRFBYQwsvWKJys8d+6ZXLvKphLa2XwR50oJN7rxlhYPuCaK8dSE/mDt2ON6
+yZV9655sThW8g8Xe2TdXFrulYNLucx8Jd2qwJ574jAn7AFrV3l04nt9PunRmQqb4N6A3yS5ispB
F9+Dbmv237DiE8spq7uU8tZqDzEDTqSa99M+5lopbLS1byuXsmVcKnPWtRPgDz9OxaZ7w50C4esb
43iryHxpokXgXJXWlpRRfM9Fc5NPFDs7ZkEKc186mBr2/8veeSzHjW5b+l16jhPwZpow6Q0zaTVB
iCIJ7z2evj/o9L1RIm+LfeZdoShVySSQML/Ze61vsX/Wjfu+uw/5o1Gi27VyA2Axmo8dVX0FG9OG
GkXks3FexuqmdJV4P2jfZHR83i3xVDNrG6qpKyKyOO3TrF1F+RDQX1avYRSkbNj1zC5L+lV5odBY
1wTAdFL5Xb7Vl9W0phka76yKM1vlsJ/XCiHuTgDkonKd9TfcQlk9AzJyRchxZrFPqo9GOOFTVcfF
2HKntLtAAdmzlvyjWj0ijWFAacYXwfRS45iNRzk7kYixSrQ7k62AdjdBLA1sVUXI4OksGuvdkLoB
pR19N8WXBniHgqA1mnZV4fWW0+9k4wA6T3lgVTdffN/WrTuLRASyeEg11gKvVzzZd0TBxtU197i+
xF0u7sbmPcg9VaPE7+KMgqLItRN31l2fHE+zguDkHMbPxUSwW1qvKlrZUneY1TuyG1dG/Qh3POjt
qD6nimcQAxp9Q1GQf+eR/zk4YpiXaDWyGSZQYRFj/nPEgktXBgTNytdI2SXRsqPqD+lWu6BOsocP
9MLFcUY0/EyBXepsf6Lfj2JeX/X+nTjvUF6vPDpD9mgcy/CQqq/L/wTwqKLskeTfrEfeuMJhK6N7
GG2LFfttOhXzLjaOYX48F9TaFoXGkj+qbpHMrZTpfeyJqVSeO+JdjYKfDsW4zaTSQ+xrpT+s6OcU
Y8flBtg+mUXRLYxcedwIr+VFao6G4EjBPuidXH/0p4ce5rkZ4HuZfgbqnYIUXGuO6rwW9DMUVIV1
gChldjYwINTnafpJz84q6HEbVyTj7KMPvYPf2W+vImz4vrCFjhxtGbOnQ+IpCNhaX4fKKgvuG61w
/e5VigYnFmhb1/f0EpZLNrEf7BLcRfzaUWZzHbOHj0Db2VVC2h0ysUfp0NGcVNbysNLFkxpd65+D
E0gXHCrl3K1M4ZjqdLSqs+af/HhwIvLe6zeFsS08yt24iVpk04N2yOtLoz1Kgb9JaGLJJelA7k8t
IRe1I1xVO3S4N0O4fSbOjHJ8jSUnM95xUKBnoRdP0psECK5uVjNZHu0vKbKNzGdc9xSjWLZCfr2e
ZihXNWNmMiH5uM/KnT9tx8QpO+p6XXcJlAkxzWuZvmnKvbyqsQCNa0AjXcSaeRMD/8GqDLtr9Apz
9cDNXOc/HuVXofTCeZ35nig68VV46ERHegtiz2TzUnnK4FoFmaRuPR6TcM180N+1p3FmC+z1vOUO
E026DrdT7PnGmmjSVZG5VbIDTV4+tMmesqpHiOns4jNEgk6wp+gcynQ9QGy3c976hthUCEKevrEc
ZAyk475gECt+BHvLK07JT+GCzyPDynsd3W47bDqqw+eOWirMWeou1/AHNO5RWImb6hZhMLibVOYy
O9qW+/hJxX1iY+FTHfUp/2bP9xuX9entxSGFsFYSDVSOn3HdpCkG9Hdz+RrXsen2UUnyRtXbbBDD
la6okdNJlhuLOXmEBnWtIO0cq7CIBKKwE1X6KVSlh0YwDo2YfDNnLGvdP86M+iHkQkW1UFLDzaAl
9M9xxarqLBL8brzGYdohWJILJ8n76D9dUfLVFXYRhqEjTEV/8OdRFFgZeA8n8RpHrCpKrXsUQ/Gi
ij2b/Pkn1tXLEFvfjJmSuSwYP303jaIl6fbLlaeH8OmouiHIMTKxKzjPiDQnw8nEDYUogNFZ4CGi
pP49Kq4ubXL5FAvrkOd0fkwZY6nCl1vzHaf1K8MPWcuULLp0b0hXKNL2KLwYyHjH/hRpjBn7KXzv
9Ms8vBNmbTR7MX3tu0uFhS1+zPuPGUeHQhWLfGxgnqsKI0+L0sjpNJs1p0QVHq+oxzMQh14+2UiM
YKwWrKTiXVRvc8MZQXN1BDvaCwIUiCau/tAJ051JWdnTbJgJewoaGxYid43LZtKmXuhQulpL3mRX
bu81bnAy7/wfxYf/kHyUz8hfnWJPH4U/R9fIq1zd7V+Sp+xVeqn20lb+Md0J/KxdBt+OxJUp0kZZ
DYXDDwJPZslL5msvbKZ8qxiHcbjL1yY6oOy1T35N2XGU92IPRvMI4RJv+yIDluh+ReWm125xdRCL
58zJqwMv+Cx7UbWTkr1FEYcg32iTKx7h8bgymbCJtkcby7/7q3hfvZAXnr1MlLkL5KsrmnkQKNHP
kZtsvESvf691sdH9+vAgX8ZmsFRAvu5GptZkB5l2MzQwR6k2ow7R/UAKlDR6vuWyqOTXVR2Ly5YW
3EosbR5s9QdC3Fp1+/I+N1674kQt3pyPLQvraaVK6z5alaEbzp4WrQK2byRfl3ZzTV+E5zKzi1Nj
s7imQoDA/9b6LhQ5yGjy2b9Nz3pqJ4RGAAO9U5/7R+kjvOaPGU/DXXAoN5zQrjoSDcwHWD/gbmLH
KQ7+ufMQDzjyNn8sf2qP/brw8LkLmp3cGO4/tHqF5IqqsqQ7keR05SriBDfh2digpRB/5o1jbPQt
JI1autfPulfuwh8gg1P83m6zbT+oBDJxSqvmRTsmnNpROWquZQtutk7WutN4wUFfMZnYole77GCE
n7gMMfeUsa38oNYi3vyDfy8O1Duo+ohv8jZYx9R4YhvPaHVEkXhSNv1Gf2sYrd3Ck1/lp3g/RVwE
4nbV+2pY8cbNNLfceHaSxB2mnUYNVXLnfCPSs+rfSuNu6reTcgvLea2NByv04sbm9yJ1tUwK+cq4
ii/5U3LUX+DKd9ySY/ZQIViuKD67/AABgLJFL7xRsuH1N7odJqD3QIC6w7Cxmn0v7M3+WAwi1brn
ZtoB+DYY31/7jbE2MxvhbBK5Q7hGPt4DULMRVL9p7/1RxouGe5NPMhHigl51qSAJPbkU+M5sv/fK
ZN0sBrpTAvHa9AzV4Q+j2cnVVfiOdoZoSB1MZoyQ2AGM72s733LqeK9IniZ5vrKVJM8sduFwl1Bi
JaCt+1Aj1lMo0tZlv4mqdaMeC99WmvPA1iR2ST7hFzsDndq6KJx2YKhbzTwuPtQ6hyYiKg+L9h2d
yNXf37evJRAEQUunRzNlvCCQb/4cq1XswKYBzPaadQbks4E33I/GFNU2/Y4wMXZtcpXqA2CXCyxY
RIGyI/DPkvBKiVf5P/Sk/+fmGlYNSjF08ukk0l/73MqrlRqNcRdKV+TnuTXBwijpsBa0NUbzm3mK
Vt+XoQaLBisDC2QQ3KnP1QgxxcufSOV8HZ1sU+2603gYHmU39ix3uPBqYJecJfANu268LxO7ll2J
EvGDfFHvIRmYF6rkcX9B2LXwRQX2I+yEPaKkG3I/ozX+OfPX/DCJK1v7STqIoq106KfoLjHemF7D
s32RDTdrz5hRsFAZoFxb4EDuiFWGbVm7Ei/xx/Kin6eXrt8o8X2gnsD7KAzPFxS4e/ml3gTb7NC6
8y5YR2vrmqwFt91PF4zDa2qrT/y5M8P7Y/5zOJQn2RsYl5STis0vPhk8kr6DMVybV369myIY6Me5
vYzJMVM5D0e9wLem4qtWy3BIGidxhoJxJzHlSLZqcG/s4SI8LGPjUbxw+sEPxKLBg3ihvyY+Kx8C
Y2S6p05sBCv/BeMLfRg2RIwxYC2vuqM7hQ3jwZsPrG89dcV868je/IHRCje78JBDcrYxdnC+ycPA
e2euqncu9DLUbOad/hxe8R1H98U9WyFhV96lFS9oD9oV9O+bdRkEW5VQoa749eYVqVRGKwltobzq
Pgo3P1bn6Jmyyc48dTtro1/j94D5edjVh/Re+zXt5GPyaikUjlfGhaIwPwvjLn5Q8AgTTdGxhV61
0l5Tlld11g9pf9f4e8LeB9AuXlLs0n4zjYexvwPAEqnHQPWi2kOSRz5SKXmRyaDD8OBAyERCC6tP
6DZztAbsPhg2VQws9foPCtY69k0YO42txTwtq+QJRsSiLECe507tpeyOsryZOk+errJ6TBo71O2G
750fhO6Ytmeh9e1EO1oE1Qc7vKDGN3XdL1VkXF0yFsPFGoj7SfzUWDE7xbD8sZ2v0NTKs6BE+b7P
pHHl9+TrVa02fbOq/3o8S0YMT4tEpVfCy/vnkBUXcESGQUiuPgVlu42weLV1tSvE5G0yhe84ub8D
HP5czXI4GjOiJUki48SnmiXZIErfhfhOIAiXzjxlrySddRfFAN8ytb9Ao/vRxC4JE5NrIXwwQpT5
aZ4zpUK/J2NUpvbU0Kqf0Mr2eIBKyEueFTS//j6Uf74sXHmqQUt1XcRlJ8ufquvV2IlxG2fRtZyt
gtZOx2Oqo3Fms2PPg9xt/364T+FfprgcD8spPclFBgF47c/bkJRWNpdNGl3NaB72aTUdxtg3vaQB
wRFF869KZ0c1xUrkTnCKKP2ZhkdpOLcBmtb7vmbPyPfBGhGr/ka3hI6yXmkcyug7X6f15cpIi34C
FQWzCtdG+3RlmkxA+kj+603+0XE8aZX2q/ReOKtr7eavzV3mFnf0S8NbsCvelSeGepqi0Y80Qf9M
vRbxuqfHF7XwMhZgsH8QQHSnjIIL0PrISxKHJYnmYxcIiHdh/r916kntN9Y1i/eBtM99W6v2rPJw
accgwSGQa55lEh2AHQ6DdrqVWq8DqG15tD6tgfW1g08jlyne3gn+dWC5H7tR5VITYCEykY/hKiDH
Xgt3uqsymlzwXZZRgkpGr1AisSOWS6zlmI+eWkY/NFaogWObkJSaRaBml8N3y4jPggxkhSaEAdo6
/KP92534jwo7ZBSD8msq3uayPuQd8QWKMWp2GjJRluQxrnhrf8ImE1dlwuoqE8+qhIoa3NOWpsjl
74/msnf+5xurS/BqmddNHm19cZ7++WSyFQ51Xtn8JssRHp0gPavq0K/96BesGlatD1NfbGI0+9/0
k5bP/XJcXEYMTurijv40UuRKmVl6E+W33hI86DYpVaQYH6iOzlmOZIpZeuP+/at+fbRpXUmI80Qq
Cfpvgeg/ywiCCk5JUqrsBrWkd2tjPyk66KyK1XycJd5/fLDlRcJQi/4G//mngXcMRi0qIX7c5Lh6
JuWbBbZivhdS9zABZvjmkfq8OOPjKSIgbWA5uEwrn0RdSqWIFLeD4ebPCSU3aF+OKNOy+ftX+j1Z
fLpnGj57NLGAH1GPfZq8YlUZG6nS+5t5pOhG6XU13uN7gxoiklWeseizTTa9xCmmF61xAtHVWO8g
aM0fumhbLOLqq2Cdy3Ffam7srwtLs7XUSzVXzrAPuN3oDNVJqe9LHMCBIzXrUXAsddMkTht5mr9v
JZccqtzaB6o7qW49byxwFosl1JE+2E7StR5ZKhHlGDjRfXYvPRqjLcIrhNN4Yu3F76ePCQEAUL1D
V6rwXdgwg7rWLmgZpqdCcQmDHLNTbHgEM7CJxyBnCnaP9KbycJMGxjret9lG9AkLWffHfN19c5E/
d/24lYteDmc9wwMggk/jrwpSK4xSsbuJCSQTvT/T41vNljzafVs/d1pxDinn//3GftElYvm2NPrM
PEbLw/p78f+PESk3woE0aF280b2J2QaOzpQZJM9oGtquvlEdUcHg0PXjJhfawCWd7bv28tevjeka
JKlKS1fCb7K8u/84A9yjAb6EMb+lgvqYYuKwazX07Zj4AbeNZdmJi4/OAKb592/+dUhgCEaPKbMg
Q3z92W6PZyzBOVjWt0mvm11rrgW0eFoIJU8KhG/qi//DVTZZAxiMCjI6QXRmf35HoRWhJtQFBxvM
WyVKG0yZMS2Bj3C4FMQiMNt2QFEsWkhEVn+zEPwfjo7yVAHWgAqQrav5qYhaMN+HeTTVNyEXLXoW
s9PnwVHptMrBI3yc8PXGMU3A4JHO3PN/epktC+2hImu6LLJf/XRsWY0ISTLz+tZkzb5qcPLClWW8
6PQVATDfjlNfphaORllMRVEPnuJzIRsgYI3ET2tuSCvaDYWsod2OC8Cgk/VH/K+gx/JyosGcfBcU
+CkgmHWejChA5hZTyEWVosh/3uKQb2MIJR2wLJsQudWg/tBD590NU9g+rxXeYpmW9NgaAu4nxbRR
iJquGm11K0CCWRIi3M6iZwyqfsOKc/r7bfiyPOf0IForzPYLAIXX7c/Tg8gjIMYNxOtUtaYdwOsI
+6rxdIgAKzmhu89iwEC6TivTSkZG5pZNdBU+tZFMs0vNVK81CUbJdJZ7pXKVtbRz6wzFWxl/c6pf
XkzkqhaLc4nJ2mSl/ulMe4yH+pjr5Y00IDi6DR0Tq6wk25eTX2BE/zPU+nLf0GTr9D3QXEgszZYl
2z+GH0D2jZQHRnEj1EpBUo5uBUZo+s07qC0T5B8TKFYhJDTUbWgEoMT9NLgPWq1g8kqjW4VYLVpl
lvyiSOO1CedtSA7HQVdRqwXTTBOYvJ69rnEeBG4px7HTz764BBz4VuL5M/Ke0dB2pJMPp1KLlP3i
wVzp87OKfxXId6yfrVBANzR3kjfLvzAisqnwX60gFLacBtVSisJyOp6sSqPanVuAEWrwu4LIQgX6
/E5IiM4hSNeBZ7GAjGd1XcKNulsYbD64rLuZMFBftq7ICiatLS5G1U7wxr9Znn7dOXHJkCHij2F6
YnL6dGeaiPDbrknj29xm+DZNWsK9WMGBS6XCFrHjOVHc+ruuSy4M5vfc6WHVita72IrHRIa7NKr9
E25VbKTUAWrMYvioJfWbWVv+XInHWIQMCZrvsg6DKPLpxa/kHP+zmUc3bRBIFcGFfJbwYrpB38or
6BpY9/0CNQEOXBrkSE/bbgOAkQdabeFSUgjA/f+SlWm2m63okBl9u03Ubh2lTXNQhWAP6Vne/H04
+DLn8gjiBLCWaRdTgP5pCa50eS2E8HkXRZe1VngoDvTWcDsiXTetgQg2k7jE//yYDJDLegPKCYPk
ny8azkIUumZfX+W4/TWnzTvA1yc8gdvM9JkE6XsJYvjNUlz67aH6871jvc/BFi2dtYwofx41UZRa
1tN2vMLuUfKjrt4Mq8OZ85jnpJcC2JOeNdi9yb6tdpmOZgdtJjFYvsUeNbCHqnKjaCG4vQFJsEU8
GRFuSIWdGljdlQFnIJiRYsivBpFg+as+LqBWMlwvAt4fuT/34JdS4mhAzWRXeTz1qHtKAjumS5s6
xuTmCXtNNkKPTVrZfQk/9hVbZUP7rtO2quVZ4Qey3zSkMqjD2atAfzzoxcZ8ynVnyJ8VBSc+bJkV
KqnmopluN9EJQ/BDm1R3iQsHMLfqxg+hvCZUx7PKycdtYhxV/WzUDz71Ox1fpuqayTnghOsrEJC+
IJrFrmFuayeC3IjXFV4YdWl4RZCIDM9YZKZ8lAsThW2zKSKEXEvf5bJ/nQUsNqAmRhnK7qzRPo2X
qQgVvgP+yCCjoJwYKW760SlAVlsMffLNo8kY/GV45nC8CRazgbX855+PSaRlmQgxcoAG4g3yHWQS
fz43DTdPBIjUuBokQ2zrhvnTKo8+N7Hwb2H7HHa7RnlR1HdJfR8HSlwliLf3VDiG/ookGzV5gmaO
5q2DKiHSg3mQzIeJZDY1fgqgxLaAeC1f9yLaZICFWxAlI6KKHs3IkGz97jqEx0JeB+ZzB0h9Kt9k
stFmhfoFd6jpIhsC/6ol8UEanyx/N4X1SsPNAxzcnnLq6lRSxqbd9qHgKkNuT3D90pU6dJROBopy
FJaT1pl65BH00mA5rAzi/NqJmqRI+tpCvslAKII30t6IIoFlebGeRzZTNb4vASF/TrUgeK4Kcu05
9Yl6ds3vyliYBoi3of6IKgYaEdSMhtkkocHdv2g/sA6APZkJg3vsESultmze1eU1Tt5UmscJbt9y
3JpY+K3g3gruovql0K8iipnwuUC7o+8ri50uhiKEbll89TkZ1doSmtWVL8inkDGPZPKhnuCJ7eC4
g+8jM85Rq60pr+bHgjnP9rGgE9gsLn207kH+kG5j6NABl1TEXclBxqkAlZsTDt2ODJY7uoL9q7LH
6099PlpD31Zrd2BEaEE0QFxA92NHslOg5GOSFJ3EfB3kRxLbiwBuIB/j9IPTJW6gELDtkCJjECgO
tIi9sb+LkDEOP6yGkuRWNrbV5MW1NyxuvAmHvXCIf//yOJ3bGhE6/rhmfBLDiX7cS1e8jPRxUeEO
oWM8Dm+zAUbcBdGPuZAGbS3fW8nOT+1c3gUAKs1tOv8w+p8zT6aJecVkubH0qju4LoxjPCd0Ra11
0bmK6ZjjHj08QyE/8v5QC7cEZVSyZU82yrskRThwyDo3Lk86QpG8eU2WfvK4SpptLt2pnLxQvvXS
XZ/e/PEW02xsNFIX9ma91ZnRi+QhD4+5f1KktRysw2ynBms/PiTdLk53Vbds75V5gzoyn89Svtcl
J1e9TLtOwxNGPqV/6FKPvIbiPJnrUfXK6L5OsAZepe7S0fj3n2Rej3ncapZrmQeE7Jm2kfONRYsU
GRSgp51ffFNoUpfZ/tN8Y6CCY48nyhLLvS+r16IlvGzqrzMNwAhtaRq3KyNvJ2IpxBu4z2E7V/oA
LLpSgdcGh3wkL8G3/HAdilRRqk6mLgzzkxcBxVyVsPw1eqW1DXDc9Gt9WiirzurvoYDdt/7Sv5VJ
EzBE1A+LECxHrNUCWFpXcMTAnpSi1zdMU6klJrYWPlmtIq1KI4PbjnhBYQuiV60dwSsetJlgpx5p
1t/n/a/bT9ZEOA6XfaAlitpv9dE/VthCqTWxFArpTSbJ6aKHvVMBvZZVv1/NvcRk3GNmMYPXsWua
lSgG3Xe77y/3hBNY/IGL93HZfX8qXmmd1BuzpqU3Nm/qISgvVAMmr2zVj6hBOti2pImmNcXhehoH
O0/mN0zj9JxKHvS/X4vl7v/xdCxnAsVYpv0DWEP6tKSFyxJaadxntzkVXwIw9agm2HEVLHXXunzS
LMb1vx/x6/J0OaSuQHNAcsv279MGPAc/1cyySumzGVrHBH1twxX8pZSWecnUAONEJ2/1Os/Qwza+
66v1uR7le4XJcAcCCEWfnj0Ecs1fM6eaJVDe2wuby5LfjZFJC/fz+M1V+q3q+vMy4TIAxqmw6EeT
9nlJHc0++ZlRlSCD4/nopTxc93DpbUJiekcaotYtU0Jy5YDtko5aN7ay4NIisQhoN3Z52nsqoR/r
SRS7tdypK61qCjvpAskL/Eb3tLyw1qaxeGCyGDEGnOp1I5X6ZipQXYVh9GsiVeEwSdl6mMDz/v2O
qF+eAVXCksktIWd22ZD/udRopnL0C3VObuTEofo1m/tJjDd/P8bvPL3PV/CfB/l0131i2WQ58RHS
NCKNjtnIPHAtJToa/qWaOP6MQCa6J6UUC5Db1RvruerO+ZiWXmwQokP+mC0N8hnkTL4aeiRfdJ1s
ESkDdLEJnSsqXx9alJfpKuY+wdyUaoAtoRQMz3K4u8p3S/mvb/FSTJepYsERRz3+6S0uYWyBxZuF
q94ibCqMcHYrsac4YAbDNizZtBBPsOqCgzYu5d0gqLHVmjoCrcH85hb+LuF/urx0LnTEkksLg13q
n/ewtVR/YpskXLsqXWut0q+rlqsozOq20OQlnbucvBlVnpoQ+iFNytmKyN4p8Um4gcYiTMvotMTG
d0LG//HEiGOChsvrrgCp+PPE8nLIY8LYhWtlTVAog+GqzCBfSB13GNsw/+btS9/BIfS5h1ko7EXq
CLZBasuqFxYothDeimx8/uZx/LJHpu3C1pg3mfvGZv7T3q/u+iiegjK4pb6Zn2b2s7rSrf3UHPbE
cZCHYdUOENLAHtVRtCHFmLbelPpe0ySYufsRiiZdUlXMieJo2oy1gv6RW+HkkZ5OZBK+iN8n/P+p
Kv9rcV3835HL1/f/Tiezidmri58fNVFl+c9/8lWWj/g3XkU2/sUSh5Y/JBP22Pz8XwxmSf0XrwZT
HRIEBUHAkg72X3gV6V/MfrIBUgCok0qZ9r/xKvK/ZPZ69LIYGXHW02n6T/AqvIx/zrfGv+daEHJU
OyjPUOH783WArEltqk7XUZFlAZbOQWtIc2lLIFiCsMRO1OIPvVHKtYja4Ic6i41TDXp7LgFlPklG
P57rYMn3AJiZM3dI1mOiRq9KVaC6m8u+cfQeBKpBiKADyzHK8ViI2ruhxAj9APxhy+MTxyoaEa2k
r1MiS87UtGzTaqxkT0Q2IKWf1Lzcil05PgZa2R4qTUmu6lBrB12acDKYBaFTQsxMO1d1fC7KWQen
EE6PYx8b7CCbN3WS+MRGk8ka0mJjU7a9QkBlqCx+mtERpzF3LT/Nj8sur/GRuoRRlpwjrXuL49Y4
GSSdO3qqyNu4FMUN64W3LPCJk8oRXcFvMojuMIonYSTABK4Vja9Q6LfZFJFn0pbNBwCm1z5bUFH8
TWHgE8VE0e5JJHiran/aAzZMoWJyysPAwccl/qcSIrgiUWJsYNe/GgEXcDaU5Fyb80wg7/I1wtzQ
ofdxnX6fpTkNyVmUiRYa2AgPEX8rwb4alIrkRBRxCZXFAkaDQ3ICodU+1FgsnqxOxe8TykN7JupI
3BCBkJw1FttbmZATp12Aw1RTP7ir7LslimJbURAadAGVJK2JdE0eFJHLHGehiE2rHzz6U8YJdq6x
aWXOd/Jr3+2qKTlTtydvseCJO826zDcROH3NKMV9B6ErsScq5zASwlTc9GE6ujm7B5THlTGQNBTK
b1nHZw5kayFN0ITFNLTcPOrdUB4LI1kvFzcOTX0zj5mAPGFJeIqN9LXKU46oDG9ZHUMQFWRbrrRi
u1xW8tmMjaXylfOJC0z/+3UO2Pz2Agc1ykD/MFnSfWhqAKKy4IakE6lVsdK8KaOvn1QtmU6TUKs/
5ELmKpr9KWm14ZJPIphDAIYr/ugjJcOLlPpFb/dVIW8NMxJotwxVequr1nDjcDDOAmu5vdRidoYe
vHAGO8l8BMJZE8hTi2etnUy3bBTzkLGBcAPdWvb5ylB4kqELjsBre6oyEZcUSydK46JCXJlFHrPc
1S/slQbALWO0tcgAtDGP9k5otCNy3sYI3uas1ja5kY++g3nA3xgwN/C8LDE87VSUmEs6BEkZMR+O
UszNsQ1QUpqF2b7Hg0ZXpLcCNLejRcpTLaS4+U3UqDzwZkFm8WSNFL6yWdHWhprod5U4oIvpzOEa
q5hd6kAOEYArU/gz6HkR5lmv92aqSQAdp+E6BQbebkPpnupQkNx8VPFcJIDFaQyKwanRpXJnzIPo
SRmgSr0pKEIEko7ARR7kkzBV/tViGcSj1VqXDuQ74SUsN3SxQpE3WfMpKGmMD76skJjWt4BSWQpO
DBsQg2pMSEFr9ZtQFCE/+HmAk16ZY9cYYv3U6p1yFnN/uIkFpMDK7ER71oxgl5YZ+U3QFPXj0CXK
a8ZhvWlMtW2XFb86hBtXiaESHW4/aruU2EZSa6yTHikC0vwlBalq7gn+woszJHntKqKvuIpfgmvh
f7Fm8UqgvgV6EGFbFGT6wGTOD7ue1nBBHMUl7CTpFOPGfkhIY9nJuaC+NnDgA7bL1GIEXQwphlZt
sssaWQcWF4BYkUrsKQTSP1mpoT11pU6wHGWPuR3CeyNCr6sLrckDBxpjlrJpg1ALPc6Qh+1OzRv/
UZMxZEYJTlG/LdpLp4fdBj0wzG4/QxU6KKimYVVTQ5Zi4ajXhn+lhW/Zol/2lV2Lyw5EHyTUlRAn
vbKbwVaWZpS+laX/XreUzEJh3CihhItLnzFLQJ/bdEI5iYiTCgMtoxBjahpbWnVhrT8Rny4jhsoz
AiZGIrXH0HBhEdcnrn+36nDJko2ZxWc427lnVmb1EAzVvNJHSduFsKgvQTAKNnR706k1dXwhAyza
h7Ov8VZ3FrCaAPzEWCEST+TUDWV07F0NAFws5NpYBTiA507mOy1lwEiuWkecheeEiGwFFFMh8KqM
RbKbkbMdyfOEcFXL8rbL0WfUEf2QOs8prA5ST7hcNlqu1hGQqJa83n7b/+rV7ogLaVwVLd/XFLR9
SrKbYzVpvxX1ydqUfjoujhet2KdZRvZfN9VHguS4HZTsR1bZvSLt6cfW+0kOM+istcwDJWnVNRTL
EKerMaDLHieChvxhW4u9/lT3IiHxgzn8EqbAZA1Q3jd9Hm3roswemtKaH0VE2PuJhKHllVBORhjg
RSzVSd61IBrRLAd6ix1vELS7KGoAmM6Cth1JsDz4UzFvIG30rkyIuaOzoSIhkqQyeZaAo+SUWM2w
qdbUY3RXsEzGVrHghWA9va17Y9fMlbLTe98if89q3ZEAyFW5zFTMd/FWDtX4TggCMEvddAoo/+6j
dk7eugFITOFrEzrq/B4iMeOzJA/0buXsPZAmWiEZ6VvsRnmKY0R7dTcXBE01t4wQMWtV6JT6MxCq
7wrgKugapK82NgN+g/Amk/dmDolazHT4XTypxk7ngITH9NXZKhPxjVAvY9+w0XyUdeyzU6PuxamH
eUaYXe5ZWpTdpfBND1PAoKYXVGErfx54HKPiqpDNQQNCIihVJpHq3BbV3Ujnbi2X4VHU1eouMqCB
VT5ZK0sI0kbj8z1QR5BUxhxbY97fYOkvvGRhAIeTnctQe0zo714E0e+duu0hYlc4YkPLWEH/Bt+t
ZEfe1ckOKh7ixlR3gwH0JSvLjEZJdWkUJoAok9E85Y6eza+sYAnmGxEho2T6YfkSj2lrKm5ZY901
a2ReUkp6bWmkNyUy4H8Qs8wWehR32QS0k/WNYP9v9s4kOW6lzbJ7yTl+Q98MahItI8hgT4rUBCaK
EgBH44DD4QB8T7mK3FieeJlm1ZjVoOY1fY0UDALuX3PvuW6mx3fCNJJbTppu780YI+QUwnbua/Nl
zSJ/1mImuyxPse7ayFtOpEeGD2PnAOoOl+y56rPsOOIEYJhdIgjP1FnNrnnxojF/GPzKuY+6lKDb
wcdYjKly1w7cc/GcBkcxkBEbVYO68aWj9oZVM8QfxmK4coNDP0/h76BKu31TJiv61ADkT6PHt5jL
7dKKhZ1DvnrOKfQnRkSEE/lgn1jxbdM2hnBCV/aWLm38e/XQEnQUvtsoGcv9mMVslPJpPE6rHtB2
J8shkIs+pAa0HIj1dmfq5VxmESuWiVf6HET6Ulo6V3rYeD8SLHUWooP5IttLQw7mZlCxPqJU6u4d
h3MCenT8FsAgFsqf93SaiIiS0GHgrMl3jVjcVeXa7lOssNg9wbW0Bptd7MxPC1mUh4DsPHTq4bL1
iqQGlsQRRySevZGdQ0cfAmQxqwab1CletNJUt2Zg9s2wDIebh4qoX0V1dMLB/V7LOj5CG79uP4IV
VjXa16Ka7C0DAvu4UBR09TD8LmJMD26lfhJDD5ArXMWTpV45BtkS3skVVfJoUjb95YNjqd28BUCM
GDv3ZXW9Bx2XDN7Jst/KiSE4FwM4lDXxzR5t5fg7W2z42XC7/c7LNTt1veHpkq71Th3pSt7BzUl5
2BAHEFygJTvAuxAb+juE3DOWN6lOSdgEj7yx/cmzYXRJexWQAefp6sNNRpCt5KTd5yZHOb+u0fJK
qMbwq+qJLul9Wd5kJOk9TqPHJEkacWmb2d6maWsBqvdVDKR7JGlvMt7wHIWqe2ozx/n0glLh54vi
/DgHo8ENbZGQb0No6o+mGJi48IoSpgzm5CuSdX5DTTi+R7l7zWIc7XpyqjF8I6EseqiyWB9yEQ3H
KL6yAWGc64V45jR9nLPevUHx0BDQ1+nhCdpWl8DJyReWK52ZTrZN+q8gbhM4jqs9RZUx/k7HRfkY
G98eteTJK70UAtYws3ZZxLwnsoEZFFxL71JkTXvq8kw8VkEHMss3o0uWXRqIS4nFwHMUO6BktOey
HdAkjVESsHrzr+m8WfPseHrnaQqreApTADPtr1r0Bc6G0dymCykaSanVdomRQBemgp9YRB/LWLHd
c7y3Fhn6tkvMt+If7eGkUDPKlUOae/puyutwv7C5e7hq0vcD60zdk3sxIJC4KYilvQsLt7kzhf5V
TyweBm9yDouhGi8civWch/bb6BBEc2uekytBsiYugs/6vq7Yevy5PhdTPO/NBII5LQfnkLWg0xYT
XRYxVhdSbeavOlY1GMo1/Otlvfc0F+QUZ77AZNzhqrJrVeyXwG1vKH+ekm79uXoCzEhlisvC+8r0
cZr3hIrF58SLijP7DgebP/hCUo7vlhYGuUtTulNFKI+9U9p7EPz1zZoY7z2HMYG6eCXdxmH9H/n6
Dgf6N2dnjVC1TG/aJDxIVbKOyNpD42TvuWpf62V9aTU2LiIl8TBV62snyRtSLP06M78tBBCCCxbh
Zz+X9la2InkM1rx7cxaAcX4SvNvJfGId6x6nCFjnGntw2XgVLn2PiWmYvhELE2vO5n9pUTkuLHd2
Uwrc21Us8OcW9L0IrHpzHdneCX62k6TePQxWvDBiOCUlkPWwnuuPBu26EYt9YIIQ7JZKfa2V+9Vd
a6nKCV7Vwi2Z5QCpqWzPyJ6xCEf1T6fu2Dx7SPxn5y+s7N1i5YN0l085SwPTYn5sI+S+DMTXuzyP
AfrplGDwOGDHSl6wzUt+/A6iw+Q5PzyDA5gK8G6esC/Vpk44bgaxz8bavwSiN/vBhvJcF1ST2u0j
tEYpA4sQG31aCDKncR0IVgwbIZYcKIa77vu46DHi4i8u9XQXREb+XmTC9LKeXLMRkQcPjUtup7Nl
eXWKJL1Nrcl+ZlmGoz+Nir1pMJ+6Pt1+Fvx2ublAdKQbcCGkkshLHbXRAzEyTGOphbeMgf6uOsGe
v8Jk044gmVBiA87zjOd4QsccZ9i3zItVIcyhzL9UVXZrKvOXZOvfQREfOpABiAxAIFJTVDrK7mSX
31aSe5NJzn2Z5ceGMZADYUUMxAuGbtvuideWB9aG7+Tb3jqZeBurfr6E/eo897lIt54v/8ZE5EzK
/44ceyoyRvi1Ryeno/p+mnpMiBMr6HUszV573o/BzX5U1Ldb7Q83potu+5prLp0ygAQwpFC4bcam
pnyfnfjFcEnWPBAbSsvPOgVuoOCzHwtSWkhY3rXkGWIQj+/JWrn6UMCbOJM85mHyIJ0ImUtasqgV
7bRrNCkVqT8v2yG9LmlG+5cH3PL/rCSsSPeYtwvuqqh9wt3Iaj7rzimAdQYAzZvrFce2cfBuVeGO
a/vd0dldPzXL2XenP8znQJL16yeh1KNDoAhcCCf/0QaOfeqF+ylHxXE1jx+eMzzJyPvThu2PIcu+
5rX4K8L0zmBqg1ZFN579LRrvlPbU3X7jI3pqNTKJsHy2k/5VymG+BSDO09YHkHma8VToWH2QBMsa
1/PqB+0GAbWim98lrcQV6MDPbQoSpHPiwXd1E/sbRw3ZDTce9NmxJZQH3iKGKWQyUERIxjiavoXo
EhyVDM9tV9DVOfHNUNjvzi4wADUpmfVgb0U+fPJlvuiuvJEtwKC0XPYly60paLhWp1NV4MVliM9E
oIaL0dhyODSdjB86kIINfdpGzN4LcWMYbgZzIFIBiIrr9gdZZYD+0QRRmxdg4Jl50jY1CaKkqzS/
PacmPhHzuYnpKrDawBnMYgJMyur9ytR11hKU4lT8igXMtYQc8bSdjwyb8rdEQxvBGXHIZ5DwxiT9
DXX8k2OdC+/DkT/lObbiwa/UuLc2ug9zAZ2Z5eKaNj9EMT4bMnSrHPu/SyGdDdNOCvvW22IlqRak
f1EzzRjD8qnl3gJltL77S3nGovoQEjGcF4F7bOrSgPnITmWBMTitpps47ovXoMuI+I2nT9L4bumH
kdl0bQim1Ctveo4yGMeEJfRjwtNbloyEZe/mqB+b5JdSPj14TYqCTkhU2Tq13z+PvXljSOgdR/I+
z7hnXBakbnisu3Fo9nknxnfroPtFWiEZYGQdOJc8hVPYJ5yKZM7Yi2RpjXzB1QcUPwkDhyHZ+UyR
F+AiCYcmq7BzXOvsT+ObFOlVRBFQjsuXlmCRddXKc5iN5kKl2n2vddj8sFkB99mz1VknTIaZESxx
gxym7V4SVZa/ibDxPhmxhWhPJv/Rj9PxTY1i2ghlIb1o7DAzY7pzk9TruZDYWxE1Xz+SfKcyIQaU
TPedN9DuEeS+7lap/1jPaW55baMD0dh8wWuxHvI0Xh7TCU8m58T4PDrldWikY1q50lMHYlnMnugF
+1DbPr+sPrnOPgnHj+VApxz2XvZRT1MM2iEGMmbK4T0xZfc6lk39q1jr4bikUh/KhlspmLV/dtXs
PJnK4dOXzlQdfW8CbRv0YvwUCnxjrJcUIpN/5Xoa8mUzdkxnd9LzsVGJuaNbZ+AwKoxnvHAEMjB1
6PFFbaqOfDKy5vOXxCf+JptZiSbtMtyM0dAcTJlEN4Now6d0tX/WQuQXfqT8JORoDrlsqTRctrAb
r3CrE2EJ+syNMt52TTocCUZBF5iowPuIxWzwnFbdHj9keVhDRgQz7OSWZ6B+LrN1fSmlLCDEDM33
NEEUKqPxA3sGMpFkci4tzeCuqyjjiZK2577zn2IFArabVrkj0Y+Xe2CiofhAv/IqXV9QY7hoH1oQ
Ue26HCljpk/L3OA2lumKTKhVN+Fwje7WKYVr4o23qnCaN7In6Ic9Tuy+I+SqlI17N3H/3Y0xPjxA
nSCmauhlmWByM0XjKe366VQrlW4xnjgPpSt+Eg1HtRpXL0jYIOH0w4NuXPgQLptlnXavVaj9Z5MJ
n1lzJ0t83m1BfDoNA0SfSO9yf4Y5GQLxbNqMkJ8ahK2KSfcRs25u0LR4uzSMkJy1ZWcIwOnlb1ub
6ZYsnpWOYXL2U3H9xUKCVmfEn2CFBN8DT+a+yGPvMo89xptwfinaAEuScAduc1K6xdpGpy5pxa7K
iNkoRpBAEzxvVs/eDKIKalFIyO65Eo33a/HoEbUPrqC4niq+jvvLsvC30lTOWy8tkj1ZXzCGukkf
q8xX55TsKRT5UfRApPnr1K/rsw6qkowfdznJtTNUy1JskyZ/0muUHqJV1duW9ObzMGq5E2S67UWF
aWkgoeyITHreE9W3bPuyLbdWlNUzT67+7hoPb10M+KwR7ExY2CQwSZV3SJrpJZ9686JlXO8tyxsM
iTPMiUxM+zhekjPKbwhXK3yVOkE/oJKSZNPAH47MWlibxE507xEivFW5GJ4cMvgu+RLlBz7PRY6w
dpc6Di6EV7V3PvzCUM3lQcOFPE25GY69mzBAoedqowZdAXvDM++v/whZYXowdUdAcE/mD3Ll+kZ7
ZXOIiulzijG8z3Wc3pF91t1UBHIdqxWohXKJ0lob1TGZtGinSW2816Y2cKCgsW1awtzOq5m7Yxm6
CjO0Gi6sosSBAvXAjGtPtJ0++OHkUW93ZFA2nbcjagQTekF0UzeTShTnuXtcmELcMrR04f2G1UFE
9R9TtQFBWuVyCpZ+3hNG7n25Swe9LwqWXVmM4baL0BiqmPls75aAd+ywnMljqbfxbNOd5mw4LL3t
NsoZONfLKb0wg0neTBA2lyLv/d1cAqzt2QURfDc+qx43xtCq8bWehd5negBXHA+8gSIFVbAGmeD1
mZqTiJpfLBub49C488XwX28Dt3HYrSc+Hjs3eq0ssaaEFucHUkvuyjaktLfRZLdFPdQbU5CGlMcA
D8LEGfkhDSSxTLGr536Kn64JCWrT9GNBBa1hqZm6GY+yjXDVJll1LOPWQ7Ip++4pqUM2UUEQv3mG
rZk3ZvbGsRkGcT3190MEpsiZ2GR6jkkyotVZiuVsDC9rb+GBLA1tGDOVR1sBwsZG5zD5BfghvC44
xdIGH569jlfHpn1PI9Mydw2b95jOZ9e4zJ/5mNnjWrHlWkjiPrfkfOxsZsybGcx3VbXFfTtSyzDX
j+f3HkXEfU8qD2aD8Tsr/9ni8odAzHVAHiVutZOxCT8sr/ijuyY5x52nPkhnyx4DJyTJPnejKQc7
KVpK86B2fwxzgXYSH+VnOxOmdkV2RNF2CueCB0JIiEkTn60o078LRRHz1opPnrbdshu9Xp8Ncd3v
QukRT1wrf5I86PzojdY3XVro8xSn5tNdsvbJ04SPb4owjO+DPv07dxHOR4dd/Gebekg4MxM+JL0H
JRtRFEwdgm03aLA53xLGHIot5EUVhG0bYufeWc79zRQbX7WuOe0mC85w4RsgZpHs1NVhq2PnxfsO
weeymlkER10hvgZ8BE8I/eYT8TmMv5zQPQ7+ykY5cBEbE8zyWKs5PxVVSSAg0U3TX9gAIwSH1cS7
YckorxKf7MKmczry4plogBnb4SAYd1EyNSCpPRprtfIPtqvhK1pwUe/cduT/FnCg6lIPjyRDkSuH
XOfkJcxTJ87kU+Cq8GPwVb3nzeObtUG/0Prw82aGPbf1JvXR5SxFN1Nz/WyyGZ3dkl6V2TMD4Yv1
W9rkNbJwu4yCpqVnsWMnlMNNLhHRNuY7kjwsWdvw8Wsje6CeSX+Ws+NuRTgVN0XSBg8cqtljF/FZ
XMgyZusrJb/WqA/09xS3Q+888dfoW7IxOcuLyk3fvYCnT7K0njZBYBN9vH4rHT/rYz5ydkEK5d9X
JmCyq5vVkuaUspMLvgZbIxCQKDSnI7m0I0ASkulumPXBHAyGKwt+Sb09uV086kHzddXkBxaV5jJ/
54x2t1nXdCuznMzrPlmzq+i5cvtiuaimS3rK9fDv2pop27KtLoe7WmvwhXlT8pfm3jqr+2zpxR/b
6XY5RGLsm4cmUs5uTklbvxVrZcO9pZMsn/0m8aGtuMGI6QAd0Q6hgjR7zJLRyG1iG/plzoXQHqyd
lvecKUr+omZhJqJJCuhtqQ+Kke1pDANodriR/FV9Yw7p2cjyBi208K1V95Mo8Uz446g+3Lag+2Xy
3bxbuh5u09E6P9rCzgkei1C0hxpdwkyta+rbRvpUG2vbI0X2M426uE9E9jEjtlMX1jRv2Aw5UGZi
W3+1xdhZ+AZehDhZptM5raTmfiMdwnuvFumA9q47dzgR6l2su7kRahvxa3mz5DHajTfZCLzTJD7c
aIx+mcjoe2c2TnDTVgXhKjaqERD7eQEpB6JkyRxi6J7SonDxbSRezgq24CC9SXiibgtkOjuP/rQg
PZi15+460ztkjcaI5NxaF+f93LhWHcqJvogVJK4RAMTVcW3a9JHhNmdEtI6Qd8pZs2+mzkjPYUha
5I95zJf6GM41RNJsLPGRzqw/GuxLmkgt7Uk93PnDoBhWiriBzlsvmBjY3HlhsyuNgDqVoloAkt6W
8MJUNxnSaqdBU/+GXX7HrCTVCJfj+E9umpHx/Sxp5Bpmv3C7kqz5aqIuXLfS94fvEudRgPlSYu6O
/bL/G9nCe3AGN8w3CX/Zc7bG9MhBYi2bMIL3nmGGLu6taIO1vmV72sdMevrqoQ9DfObT7GTm3PGp
abfIJdx2rqZwFbllUJ/J8ik0frIrQx73TSCTAmRyETiwx3wOZnczqgxEdGIT5D3FjPC7HbL2aqOo
7cSf1TtwTMeFVcffRULw6RT76iSaqx3v3zbL83XnkHJ2CuwKB8VxYwg1AHAcqbs7T07imhJcIOgr
j7bs9StVcsCXpsUf2hOS5ZYxR0GPxYjSjnAervZ3arSLZW6ggpqxcRWvp9Bb1M4BWgMTNzZbOSzd
E98m+Ldx/XDkmu6SfH1KpEFD2jBCpwTRwEuD3+wjKX+l/jFwE9+FLMTLtQwPInZ+kvoSsVv3njQD
jG81cVj0HJ1oJtujN48IF7BIxEyvbxeGIPgi4vyuj4OXVql2ixD6FBYkVtcRHVLUdcwlJKY5QHCl
ZepRyt0ir0EqLhUVwvWVUZqqabKLEU1/PRxsP2WkynUE3Xou1r+Q7prfX/BqIy5Zgo1fbRFitRqY
qEswopXDMcZ+ap9cebFu0aU/0CR3JDmglCXl0CUaAlBnL1d/P6p6tTyonIhdxRRISTD8VaWqH+TV
8n34cF7uenzrr5HBVFauxVs7UBwmULAzJrTgCrNodhJUoXy/0IrWqL1P8yRtSuaRMUy7IffEdV/d
46HIyK6uJYYJ6S2PDA3M2UpWkZQ/IKh0tAe7ToSFB/Zxmp/wL+16ET2Gtr9hYnwidFXuh5CAj9F1
HhmOEb4pqS/aVj3lOWmxaZ24OEz1IomwwFXVqOwZTzqhCel80IElI2NN7tw0q7ZO6T1MLvPcDFfu
oQY1TzgoQQhDWH9ZMSaHbsG975oaHGy/XFXaq39k3eeCVrC30+LWx04gogtdGv9NrCkdh7GIWRBY
KnJaIHdXrCW0qaIQj0PGyLNU+li4vXhq8SUUA4kaZEKeCq/ZO0wHT5IcyTBscRENxQ1jQCZaed80
50ykTPi8CYS3t8y//EoyRNO9YkJZ/XD6sr7tgvonHuDyeWl8jDOd2uqRqFqkvKzNZnc8xqrYBxls
u8H6pzWN4o0vuZ3c/Fl58wI2miCfMTT22Itg+pMl+bdXl0ykunYFRsNisAn695oF8mkeo/QeVSJD
OOJI75quJkOHf7sLRlBjDuxaIPeAvCI2jKTN2W9OpopBMOqKeJDeXRsp99AwflEMebCrVPj5yuUj
56KallLiDG2YdBS/6KM+8lGL7eQhQ4nC+Q3RLOxZ3RQsU4yDOSlJH8KKhbMOIRMvNM2kqtIAiPBP
4Ld+wdnVPaSeZXGdlvLArzXe5yPCErMsEDxS8StpwbyxjmXn5QNZJimalBzquy0woRfWRt+NQwTX
vCwpQ0ahd8lqL6Xfpad+Td6cMFm48JERosFhFYFH81PWfnIMA7YYa3TD9INMriX8KcwIhhCbkan/
1p1/p7rsdzohVYl9axHPtFdEcqdexcRSiRjom8xz9p4qDpOL6cVzzmsLKy7jtz76aXNaZeDfr2X+
1PrmS4gXGYuHmszV/ZCFhFF3t64rgLxpQ4KL8+gXvXPTasx5U9B+JWRzrH1xGUeZf/RG/qh1u18r
+OjDzLp9ANZKEET+24jpUJlmfVWRzz5yfVZpylgrTc6eUvelbwGoQXZwkvonjfAu7cu/rhaI1hPG
NmEGQU8xfkuvQLx8BjVMxkbWBVhyw4gKPZYPgvTyA+qU9ey1hWScWeT7UaQfS9h/COVh3SHZFTiw
CHHahWDUFMFzA5k28YxKZkz8gmROP7pENCXttMwPflw9xFHzluIFI0qi2hEJeLIMpGhDDL2WgSaH
ty5rS8xrjrjH+ciAGreo1OUZ48cur/tfAcVfPTjjRo/d7zECHVoA4msI2mTf05UPufa3jS/ei2Q4
khyOilA/Za68xWr/kFTzjU3hNIrmJqj0vZB9fDu6Yx1ukJhQ+ZhuoqFrdkVXncMWoZ7sWP8jlt0l
ihFGJ+VbmeojacH5k2pmsFSrc7BjeNZT/UcY/76Wwy0tjrep007A0Y7BvnQ89U3J/D+FACPF8uUt
NVUD42yQfTL6GdQohwzeD2zZPrISkUKhEjKhvfbj677OPyhnmRnnJfNzNhXBycx4UzJPI3f0hhbR
kEmibjf44V08ae9+DLm3fJ6AHGxxPoFm9HQUldVuVpjCDwkaUstCZ/CkvPVbXrSsDNHCuGuGHbfq
Tl6ZPyhENg9zU9PxIBDJaj5YM7PX6rlirImem6h+xywhtyVa3ZuUDsTpyKQlm3UTc3qGdiDGO9wi
qeIzkpPsEC8jEDV2OTPUcjqxvzQPoQpIfKWVfpywEQZjN7PZq/ttAh/krmvT9K4RA9iven6qwvxo
WYXTS5Ax7NZTeGSEk56nsauP87jc6kDdV170ztV263YACH1FrVQ1LnQw6cU3Ne6423EO2ycdzMHj
YFqCk8gIBoaR34nC2w9TdUNzcqUXD8c67wlaUjO47S+G0+wahPa2LtEUoU3J6YvUSSfznaMVU6Di
Qtr3SermnZsIvdqyC1r51jczCt9pZmojqbM3a56n32E6RN12irU/7ZHKRH/mMKguIusEzHyZXQrW
oeeyGgjHNNSEu9xE4XccUMdVQ/u3zrguUZ60u7arqNyTMX3yqI6381rnO3S52Y5LJ72fWZndtals
/8vR9f+9Cf92tdH8370J8Jdk/x///r9ZEa7/x39ZEcLkGvQKQjHzmB65/9iq5j+j/h//Fvj/yhjE
/gPI+icC9n+xIoT/Yhx6pR5dHQlE2+Bf+O+k1+BfQZaEnMCA0bFpQSP5f7EigILAafA/HUPJ1cmG
X4iIQFyhIca//8MxJJp1cXW8XItUTyZn06ro0e+jAUh06RfotoQuuAiu67trjnlQcsOY2jqfo1Jq
5DwKffUxlCpU2y6LERYjTZ58dVthMP0M5syU53IJOF6SRaGtcRuV1owm+zg9EdrcVGc1SUrUEsNb
eBQ2yT+TqM8fR0mW+tav4bvSB6wk91HZtd84JOqfdQtaZDvWo4LR2Hj2pRr8Yd1hcaCwrru6J7OQ
xHiasWWuniCR6Ufa0RLwaFxEy9GNFBcWf0hUbiyKyvr6Wqhb+uYCDddqE0Y7haui49BFV4FuJeb+
NAhMsxukcw2UgborCiSYOiOYMFRFcVhat6jPgTtk7gNtiqOObZQMxaHOu3LZ2MJnORcnlA0U0Y5q
DelVC9FGD0JqFH547dwK5ifBYTMgQMHqZTNrzSayj61b9njimG4BLlN9DIwVgT76+0VEBLutU13Y
F9zxxfhqrinz9lTJqBxTZiUV032ibq6MpyeDyI3J1GCcUmT300yS0/zsO21nh207soJoTwvK6JFy
pprCdgAGGgu/ngASukPPsGjsFEJNE1QzGeaTLDxuLpUlYFLbkWG8J9kdorALejhqotW31dTUP9l5
S6qIJSkHpE1rSTKMZRgGXTZTaCGZeaGqD0VC1YQAzuue0VuCJA7wPdbHpDHzvA0YPzi7uEstNng8
yBqwGmQCrjvGEWCB/MQ/Wc3eLd7m9cy+Rs5DVt2sEcDMsZsWcsR0fs2w7SRRlkpEiO/CQi2kIaxF
yFNVGDc4+2vpyotcZ4pZ8uO716xrR8BtVK6PhUFFgXGQZ25ja2DSo9Mk41EXNn1k6L14O+4N+Ckx
f9QdvyGBgaXuYItPqeamD6rlI0nETJYLUovrcxvnBgmVu4jlZKji/G0VT3RXCPgH1OfC0KQskUYg
EjKEKBk1p1zfAHIW/6fv6IFireqYQ0nUcJQTi0/Q45pSDHCV5kWvnrxMJc8ZoyWwcYahGsCHnKad
kaCrvDdHCbc9+mU1Rwfsl9gq68aR06loMHuc8qwxDWvX0UbiEq3JSJJtxRwt/kAGIbtiG8SlALGs
UdB+sL1I9MPaxMzvNfFA4U+NjYM83QgxAYWjzpyk2uJ4kPmDXcwM5ZyX39yXAzaerex0JH97Am3B
dijK+NEdTJdtA/Te+8nUIUisuFX3HlrEe2fw5nDrGS99GuwwISlYGIITBTc6t2hlraGJDJhgsG7p
yaZYKkA8UVS7T34RNd7edcoV2kJRL1Ce3bot9onN05cpvRb56LEprQk2sfu1icqnYgnqI38r0CJ2
AB7bvrAk7yYcWuw3KN8M+b4t7MAkHMAl1/VVNi3mSU5H4qb7L0bMa7anaF4smoYMujQeqeyMs4Tm
tuMZeYrXnGWpqEoggCUvPj7isVTbUNag3QkiQgqHsolFayLT4k1Is/4a3cCt9yleMVT91QhLfwhz
3gVVV82fospY6tbOmn4t1hvCHcom3GOaQeVu8HLmFgybly0qXoALuZvCyveca7TCGgUdZhOUMNt8
LFN/L7McqFZTmxkPc1y6Z8LboJLxhrR/E6drbpVW4Zth8IQdyZJpSfuRDfNLHF3PkdXLzJ/4GjV8
roLRI8lS5P0rqtbwnpH+sOxjgxl8G1CegpL2xHofLymXgT+5reTxj8f0WHLQkbFlYvVkVduiDCpR
uWxUoMYKqgNi4ruaM++xI9w22ge244UqfGNYdDaZ94mi9IrLCCcCSaK+cPbrWuQhjKben9KH1eFN
xvfSsJHe+Bj6043FXwzsqM/cJVp2SR3wK1BM6vu927RkApk0nrMfvSjQHuWaw2uT+Gi5kRbSkbJ/
VXQWqFSYqG/CUpWatUMcP1UCV21wCHFWMa5wI5tumlG4PzDqOPoM/viqYPG1n27nLKX/zLrQ+/Zd
5XR7lHgjq+zmuq1w/YDbr+kUuo1QM1KEXBJ4393IRPToqwxpRr30GibuytxMH4gZvupuHGRdrKBZ
gM5tOlW7rmZtAg2qrEnA6EPm1s4QIy4fKhVMbzOCJxidDCgRXjXDI68APytrEFrpf7YrbZXzY2eB
xwbC59nAdFRKzpoRYxikjyKbbuPJ1j66xWqI6r9dWSWIQkoMgZsW0iuj5aUx1w/Jeji6CsIZYuGf
at6TelzHDYvvqXiF+uT0926lw+FLjK7g2/WRUrPYzSOEd3ttVZ0y8UoHWe3axgq0AqUumH2lPfCT
UfSOCwydY3rLJlXE9COJILKmz5Xey1J769a6zfpY8+VhMJZOBUAm10geI4PMcl87dfOL/25F06Gz
ZxpvyzPSLOsrunWsfSP9GYKjYfiIvNlHdrgsKAvgMoMut2rO/jqjsAVZClN3n7lz9ZKtoabnz9le
dkVm4Vvk4U8+qvkUjrKXqi5Qryaqgnoel+o1MGiJEIIt9QSmmOtxM1WZ0tdHjMl+51f0Dm0pM+iE
aTUHmzIbs2ozBmwUtnUg0QZFWSHHTbPQmAKAWexdPl47bQ8fxw03KqEETFLrQ1wNxX+ydyY7kiNZ
lv2VQu2ZoHDmojY6q6ma22w+bAjzibNQKEJSSH59Hc1soDKiujLQte5NAInIcHUz5fDk3XvPJacc
BdBL+FHMNq4pkHTC2Y4c2d3uymlOd/siCbt3Vm7608TWk/j6qqrnpFLmpzUmfK7rDM1VuErk4KHZ
p26irGf2GwoHG2FAHmQ7ScTstbU2BhEchrcTohLRppzDVh5Qc7q3EOPXnaNzrXeesernsBYhoYti
1l+Y0Dj4k6T2f/CA5RA6ByFmWHyJA7b1JNMgR5Ustuk69fOW66TBNpJmjtpyNdnTILOSEJLACr74
ymPgTJT7I+qL2gFiZHW60WHK+ThZQBwQy4rk6+rmvoSjk1NiWrUJM4+U3cACN9IRdPcioWe40FP0
1RU11PrF7yJ5LbhB4R+lGs/X6owU+LaDCNTNqyDkDqsnDhcTDy2Yk8BMXwknVV/wOPT8sW0BpytZ
o5p+MAYYNmnpiFNxckQ+bMd4ddhQJ5TIsD8pWThTD4RhqlyygdMdcjbryiV5u32+3Zs5K5oSB2E/
uBQUyOzWh5yxPOeN0Y80KOdOgbCf+r04dbmdkY4I6z7M1P/hHfdmX22Kaq4pm2aFfA/SVIujwzRY
HqN0ZTZHdIgItBaje5plRjK1M1T/dY0GF962jn22WWDy4xIyLDo8sQN+Y+x2Vh+6TzWGEIbzwX2x
s6EzsGGT/94FYm2g9wRBmR6ntuIcQZnMSo+nByP9VZsAFw3+GXPNumairGIYYB0NAj5nE1v9Oe0R
MH1MKkluDsvqaJ7IRG8cWmIjq8r5vreeajqMaxkDIMriWtNJPJaUQddJnz7pNU0ecsRl9voFHU4Z
h+kbH02JGZYUFZgkyrCm7Byvg1LCfvjmD8qGlmmhD+h8C1qTjlTxquU9yZtSXdihimLfYk6hgqaN
2KGzPMo/MGoRQlmWBoJVmWTsRWesIRRFCeoZVIuUvfn/eIBhOf/8j3+n3eRfncGffxGH/Lc3Wf7s
/pkI8Pf/6h/ncPG3OEoTGGoC7j1Y6huh4h/ncCf5WwQPwOVIDQYWauKNAvF/mACR+7cb2wMUOccx
nlLBfzEBgpR/5cewM2+eAFqp/1/O4VzHfziHY0GAwRkI4IdgAf/+gX8kAnCFFgj8KAqpR7CJerNO
x8nBLo2ZyF05qYNC3qQX7eQ3hp4uxLtoe2YiRwXnxs3i8tNq8+R3Vndgp43s7pwyys9Ls8ScTuPy
FRiJYovPXfsCOXM+xrLHHOIk0SXC6PhF2l7jsFUBz5pB0f/YhYv7rZyH8lsk4IFsrXKiz/7QyAwv
m6Rq0sN3ADGpqfXCKJFM1MVZJ3ixdTWmD5S2ddVuWKsBZ288E3LOecNN5zRvI0F8j0UxExn+iW7w
Jr0fcQVgas7a9JfqsogHeB7mRGwyJ/ApZXAFfsD6lndfDGQ+InjGyr1EK+sPOYN6eMZDMiXPXloY
UmmlmOdzkLUx1PzJtPWdG6NJLFhK+p1tKfEhuZukb1kQloASGrSaIY1ulsN0br8WqPkPtodNj/CS
UCskE0xNq5dQDaESh3a+Vi3TfRsmWbW1a47RqWmbOT62fgClyMPOur31iV6rrgfWzdMkxsWdTRGd
Y1NAUCNtgoVXnYvtvVHREh7Z4sf6sbCZGOj4c1HBAxmnGgVwaV46m0YPnqdmJBjZ1fcevhbUtaKZ
xcFDk0K3KgMJXg60+51OlYWwt67iYMzifxcDuuJTk9pFI8pW/IVDY4Z9sLqed6hwXDH+14V6iNdA
jq9rN3fjtk1Z4qLPtilNVWpwv7tiXI5uBqh5Ey4Vvk1QrrGl9kgnX4uAMNq2ynJ7xIq0MGhAunxb
hWZRWrXd8DRZRTRm7KLyNR3Ykt/GZ/nDqtD+nIqopxnUuvdBTIFZH+bxZXTqFqh3PkG4Y3WE0bNw
o/WcNsp5rfGsP6esX8edBfHAFrXoLyyQK5pjsWe8qKbVB4aQZd0ToL9B6mxev3cCaVJ3fgM4MbXm
lFQTg5zJKw62cp2yj7At5x8dkgHSdmLW49h12Kv9mC3NrppTUu1jFdN/3rfMiomzyI92repTVDn+
OzEkIuFNknW/dBZio1NVzE6f1+jqbrWNP/IiBFDgi6yDFhiqo05CTB2iiOOHnlpDRhneTSxzy5RQ
7OjijN9L0mj5dvSz6iNx6Ds4ItnLg7azvYfT7j/W0SgtEL6CRJgmxnufmBAPQ7OYceDAmasQv1nY
3DvICO4BX6DzPVoEIbS6nYT6x8r3f6x7+iMyijUkTGzfg0tJgQHtB+Gfloct+xE3GCIQ9ppTp3tC
pfwLYNT/9RNogSAoFbKf/DMG3pi6JybFJ/ScAtf45OZ/haT6q0/gvfAHzrIarX8zzjAG4uwmfTeY
/83PEECW4bbC6BPeVrD/xJkTa264XCgdGGN2mQHmbP0Xn+D9ieJMSByIcwIwP+El5YV///f/9BE5
rk1UAcw1zdAF8z2ZG6o8mNI+l3ngiIurofzykzFaemhP9zIos71HCPieqFrY7xLfVNGBCpr289yL
gCUVIIj1ixYIfCcmNgbCLCzd+eo6bkXbdFMr7y8upT9xVW+YYv/WCQRrP6EVKP4TEacHEthHfYzc
tIqrO/xMwEMGnbvvWPz802Tw+I/d9r/RUfLYMV+Z//j32xf6XxvvvwORuWZdEGdwXKFk/ekLdwLW
LXhM8Vkt6jVLdHXBC/Mki3bd/W8+iPV6FIC554v/4/e+NjJqS4mBIKA0CiMhq4/uvUztX0Cs/vtv
LvZuJQmxiPnu/9tNSJICg7xYKFOMGiKyLkWDMvk6y+jkEL771z/SH9WC2+8Odr0gOcM/UmaiP93w
ZQyI2y0l55dkPsvq0MNlxRi89cyFgtl//Vl/RiTfPowfCoCBQOUTrrj94P90UdeRJKg/U9g3tzi/
gbb6O94RqUNTRvIRT886v0vaK8LgP6bo//GpBsP7jw+Fv/+cVM2z9IAFxRXy56vRBgq+0i0k03vh
+BoLJLPNosF0bHHM5Q/SprO/xc4d/0S8bCCYyvUZwjb+RjOzgQt0UXYnXvQlK/4g8rZ1dDutFkBL
mOzCkd5K2zbHKVS40zxeiZdKjOptSdFlN+FYDa/ZUoqvnLXSb4RWAD/j/iXa7oV9Vu4E6ad+4xB0
kvvSj+yyC9j74uKAvHat1Dqcu4TpbtNHdvreQF6LUHU9+xapZI63uhfRHt9i8hyOrTXPOTF0CV8g
WOe7FmiOf8mVdb8PSpWPTZ0hfDt+xorQRs56RyLCBIRe0/LZH/NfvB8IQM2uhBcMi4ZdR74Mat0l
QLlerIlK7zImyovu0jnvX/qVqonzrEJ9WJRjfpZLPjyGsujOLT0QpzbOb3uuVuCprxYMVSSZPH2c
Rjz6fmANizaGE/C9IKqggU+guUk+x7F7mDuhvlelwyF4vS0qdsNSt/MDzmwk6cyjjKnVy/SRURRw
6fPex6HVu08pbs5H1Odu18VBBCCWdIozMU6RIh4rCtJDt3vAtTG1h2lCRHnJ5yYuNxWJE7b9LAHm
e+OY3F7yyExOvhV4U0jwmqEejzjtxnDT1nG8ULTe2RcF15BAdZnUX9M1vat43p3Cbs4ORaL9JwbD
9IX0a+8fqbc+NG1xgw6wq6g4gbw7JHOvjk6xlbUZHEEqtqS948v0DqaP8Rcn2XSHJrPgtGAhmZNH
rOQr53yfTR9RuoP0eHxcxxTL78bzyAddAfA1xzWJnHcFzZV9Hyyo/RRVIyr9EunikeEBi4GBxkB3
Fpo9sa5O348DpVfGcSpSsr6G1q/Y8z2Pw4LTCXIfq0CSyhGc/6Q/2yzl5SElvOzXmmvHR4ivelSK
QrQ1s0rTs6F4HYKy2Y8AM9ktgw6fjbIwSkzHtUxQoksO+dKx6GJCtAczuDH8XTsV1THsJ9uAtSph
+z1YbGvVD9bUkdhnczZQsRumDXtpN6w+TOek3QVwVHxu5ArXfE4hS26XNg1fI+A+5XXwJRudtCRN
s+sjXX3r16FSAxWB5qbw8VY/BpzJ5u1N5ECuEzp2zlKT2dt1zJefZZ1qugHZYUHM8ocDCmD6UgT0
N4VLMBnyVt7w4TVBcQhgj50cnMePMxRHxudA/faQNk5oMlT6VtAqK63Hj6R3ye3nJMA2M/oP8hPr
bU0tW0/Xaom14WSoynszGTU0tIu2LjurfCx+dgD/nzP0JYfaRLl+1r4PDStWzfqRotsgimSuPMR2
Cu+Md1s4YiOMDnB4hy+QkpOPZekFza7z6NPGMgyP03jjBzghzc+e7tu7MtLC+UBLJEAkTXnLLTlp
Df0Y4uZOeTMb9yhwC8uiOhynI/Ud5hqsy+dOquKj1S0GUVmtPyoqtZKjbdu023P2Bm8SwDGzRwgA
NwaUyso3LE05riqDlBq2mYOpg4d4yVbebX9jr0sAeiIuP0+c46Ojm6omvNwssx57QfSRvfBVueDV
1MN6DYPSpdLeycEWteGc9ien1KvLxlLOT5wwbX+vRdWM7+0Y2gynjNsEfbkbyK7tXFmy1Bt5RANs
KG6shNmbX/l7Izh4if1wq3lSXwdOS9uxDXh0yMgW0WGYqsW5+FUsgxPRPwUqra2mo0TGOnqZFf0R
SbD7GVGlt9wAC/oOAIpjt+PirPu4SSmtQ7lz4ALFNG67qSzfVpBObwiaIZ18Ut1BKCgwimJN3PUJ
W+tE+dF6FaZ0751lncfXXrvATdAy5SNp8eI4UgP03Y4iIT2QqgLGKiFHf+92ReK/NclQbuWcq0vD
OjY+deh74ozp0+p93S30/1AEvij7wtmvWu8atyy7QwzhOXiMh8C0X3Ah21sZtzeWT5EbtXskMpd4
VtuJbw19sBLRMuyDR5IG1bUXzfTECWwNToJNXXYiPlfs8snLP9EvGD0T0PMCttVqobxLgPFAg8TN
JPf9Mke4EJERQEoh8rAkx76QHKpxFflptv3ivQ91pzho4TK7xHrKT51RaX6/TMhvt2O4Pi+e0720
agJcL+1QNpc8HMNph/0qfWxy66X72cNJf7fMLXXC9EKB3BJ4INrtmGlDCDMjB08uDm7eoTKNe8tT
Jmt9ccKVmFjF/oKoIHfLaaojLzrxbtCnkMVL+0mnnTmWhC+x8QOAwncO+vSQiYlGICvaz7lj1y8r
D4D4kAcQsoyTEBzhaTud+wbo4pa+dtzEtVcIXKh6hCxcTvG1VQUVy8G0gBGuzaz7Tbek/nMwUObs
cW48KsPdlw/4I2DjZOWLjwjCkQDCGRp/tl/HpCXFzFRxJEqIx1pUM+MIK/KII38R8gSLV9EdC9Ln
86YBDHdjUwlxrdPIgsISHWjzoAvofK7HyX1pkXLk0aR873g8MQl8Cv0lf3Y4pMiDVStJggKjK+JL
tStcROxTn83kCeo6T+2n1qHRIDay/9Qrh3x8mRui/p1u9HjpPE5RB+DpLAkGUnsLB1698DIF2Mla
pnK22VIRXHPrBrMZoxVyQdN+c+am4b6bEstOx9i62Uu/ZMEvagpO/X6Uw3cHhXnfWhIHLKpAsATU
CNVX0JlVeAKP4tQw+CsBRqXPU3RmJ+0XVjZ4tIhkZR+c5JEVRWCrd0tvIK8x3aTJp0isVXvRc5JK
HKwJ5ukZO9i5ylz+CD2t4ZcVqQjln4jPcRIuOgUgkBoKn5FUWuS48eUd7kyKqns70H3WQkB7Fhnc
Doy9HZwMSGaawKTMIVdFKxOUWl4TI830Aqd4K8qScty81zva9/Kdzf1T74bFpwLI8zGDd3jIB9o9
MhHlh5y7nyrKEUNcQ9j/NLts3nAe6BU3OmnGWjSu+d0TcrlBY9ij9WV4S5g7kndtfUPJk+GenqbW
9vU+m7waUFwYD2AlpPu17WeFxNaNChLxtFxao+Zgk+C8bzD4AbI52MhgF7bsT25p0RbByXSLuHqD
wezulcF0RY/svHvwDx62u5F4RcXLlcHASfOzrGFQbLraRhdsBtEjQYj2cV7Qzz9sPeX5e+pKhca0
Ar5hnIy/ZnlGpsRX677prGWYcNyvQJqSZMt22DzNvgfmpEUHxgEpEpYOCfHaFN6As+1hXZLIzEBd
kSxY57OaGBdpmFezvAtWJ/veeiRARAsC8CvHKJKKVI0tzksMyCVm50RyaMPvfvkghgDkxUOv6b8L
XIjlYYxbZ8QiVer2JawLHiFDT65z1GT8zh5rXHoxEtGS/Vbp3vM7nDRmmostyRX/dVxazgmtchcC
lk52dkRJVVMSZE5y5Y0B4aG4ISOxLfS/ZVAzQbPZ3MxVfV7qGhZou5GL9IM9Lq4C0WTVzrle+voQ
d0V+qtIqe5hLt3lV5jAwyhs2Q1jkoW1u3Bms1cMaDmyqBSZEgH48kNedv+YZx416jZ+sV6F52dUk
nxIycHtOGeGn0V04QwXt+Jv2yeaNWy45xsCWLyZV3gGegfNbYK/nKne75WxdoHh3YVb07mWdSZru
ef7nPyKirsd+XZXzNkKXAaPUJVhqOoKX4jajAqlcyd/ugPWE07tKKZRGRa0SlPOhIQCLbEujitHA
16jXMA0Rl30cJ5KoNNTQY6bnDEvVui43bzyB2i26t3tsQSLgOcGhVJ2dyOJB0lWfyyv0rs7fhFy0
X0ody2YLJgSBbljHTlIfQc9uV3j+cuaxWJw5VNF/0RjfLfeisssP3gaV3NZrC29rLlyKMfrbuas0
LZ8qhwLqxwQGNUfK7VwVmRO+hMI+J3MQsxyLvOpxqZr+ex/DXqDzLzxmcZ3usi4d543XU551HZ3S
fnGngXoTyKN29HYStymPzXyY4z0tAFV/7diiUxufgRd+HfBdMfrzfcZ7vF31F59Dcb1lFpme54ku
E2fOzLfECBcAyBytl7xwh8sUNgGpXtyD2zxoXXm/2pv9ySsHXTxHmetFvCYDPBD+6CwXZ6I8h0iI
O3+q40HeUgza3s4mtEbkfQRvVk36h5Ll+OA4WpozW8f6OzEoolhTtiPNlarDuoisvg/7Yv0aCubz
nTdoXLI+CGDCBqb6jEGXVk2a9tpmO7Gjb/CiryjKA++fYZMZGsGdCCE66sDE5b6J1dWvrI0ABzDH
E8ZgZkhHvPdNzf9MSWKU9TSAGK2aZyXmfO+6fbwfwctDpZducsT4mH+r2K69qkVN3FxZgs9paMqn
Thv3XZP9+y7RiR/CW965mSMDJaLssq+eVjELOtFfEq/Eqr92fOys8l7tg8JOnyHVlb+bjoghEkw6
H9OgwEkzLZzLscrMx0DwTtzJqMSa1QXesQ4jYd66IFzuCoMPcxWJtx645QhpNSi729ZGPyLjkVhm
t44aDon3iZG0o7ReBJhx+OFByRoGoMDP8IJKgOmYgoaQkyaikHcmyxweo2k217qsSZQYUvy2C6oD
f/X+yfc68WoDqlYkYwJGgAo8b4lTMw8agQfa7dffPGhon0vxohyyqLDnhfldbvCwyM9Gj6o48qcF
nwi01GrX6hgMzdT5PxI3rskp9N3ZrrGgIEMZC6ZJcxbJaG/7mvStc+qIeNIuj/hcbH3j8Mpo/Gyd
93FQIN1TiAZZm+fBu+PU6cHjJPklKoagO3vGgUhQYw24Kz2V7NImwzYw5VH95JQJ6Ejok89RL/Jt
6OQzpJGluVqdUYLji1h86pKoPU1kq581cjz5nCSEftZ0D8ONoRrV6USZF4d3wnh6bEGBRPbbOIbt
bog9E50q/A6sdUQfjoeicOt4r1yH9AUvFGdjqQ/gJNLL7K3HQnUEJohFUmcC9W9h/u696kI+eCWv
PVdnPaf477vUH3bSTuauXYL5NUXKeSqEQGGxIUxlysRa8kgtDCcsrQEV2I2Njutk6EKfo6kldlYu
9anzMjYWHTm1HlZiBFBD2IOwDi+eeOmyElIJ1j1gMM0IlthdYrznYDNu9Gl+XkAP85MDlYljcq+v
wTjR+6GQD4EAlkcqMS1B00X5G9a3/Ecmbdv3ZsGGSrGti3lJwGw9+GpJd5ZfRLKNI2+6SuyOZjsN
OvyVm7rb86aX3+B83Irl6WAywp/u1TqGu9vw/JYsdfwC+q0ljgXspP5B4EN9XrQTTAdnTdzmkV8H
tw/2wiWmvapT22FMGv65ts4DGX7ySfa2G2QOmBP3GHggv05lNbjLVeYi/KAxRfAwZi+60z4HiwMZ
IoICzK/e3sWJAK5F9DFd3jqrD30x8ToaeuCyWUQoMogeA1EBTTSKkxRWYTtdx4lbByKgt524px6N
DJNf0cJmamk96JODV6xfUlLhZK1AN7ME4yyZVkRcE+4uwbrSjDiQ+pojdDF6N04dgs3eluB88cVW
Bw0GdE9+OisPCl26wm/KRbDX6En+JsG5G26dUsTXcEJE3Sa+zp8ivTTBRqGOM/1y5W04iM0TJjK9
Ue/OFSGvao+uUO7ZdAjvNKxzUDNXt1HlnqDpT7JMFP9ozuO/sjGCMO1koEmkgL4RZnq9WH3DqA4i
cYuTldp8xKRtjm4M96cfO7qLlkHw0RZ6JXe2O+knz1HiAffbsktrcNx12loC9yXx4BZs0KcArlRP
o1bgQXCUeFvvQTy+dmr8iBM93a+JtzwHEx2H6xJQjlbgxtV34bF4qrn8TnhuGiDVAfP4Mdbh+IVk
aRzfuaTGedp2fXfPTn5hPKRJewOsCUZEwjmW81MfvXM2tHc2kXbv1XaeTvnYDD8VQ+WwCfH+7SbF
pbER1h13CdspsHUiGFif1NP7wBz8velAXvNy5+i4rwcfvgng+ZRx2+VMdi+pzUlPWlfluCnUPE4b
xs7+vrAJT19GNiCd1brIt7QVBTR6ZJKHuZhSitJGnwdHT9EjMcCUhNAnH0fWIZmG2Gw7w9kC00Fo
v3ujLcsjab8RoG9j0mPGrA+DsYqOhZrqD4d8gdrF1hN32Uoo9cDhYbHHsk8fuC2f6oLNQeEHKd5A
wCtnrLZBeEhN2dA5yZycHmLmoXtVD6T94IiQUFE5ULNyCrbaGETwJm2zz5ojT7r1xsRCEOEre49Y
wsYoRZXxnwk4xyRhqgCUKn9/mlKB0eL0Thib/Mmjd7wsMoshqQlYDPo20vdZviQ/WWj+6rz2KStq
qLhmTryHJSw7ukmR4htqtTMQucOt75Je0t9+U2PlyQwxx33itMFGxh2KM+aetL0uVQ0XP3MK7Lm9
CSU6RdQtH7lKWnfLsWd+DzL8FmC26uoifDmxUhob4Z+9VbnjccQ6RtLIGt3ugzYCmzgG41Dvmxx0
/qHCvFzvtWjRJwfXmbLXuTGaLGOZr9MBgRlrN4Jgdp/kaVxvAPTVBthX41+dkioAAnM5cGrAKSuQ
P0owl02uQ3LPJlnKH4LlOGx30qvXKgAXvQMvscQnf8EAecSnEn1gcYAlpJicol2ak59XnVzrp1z0
yauKWpeqcq7s6xiP/D1ilbv1ObW142x1yJIlx7SIJR4jZOzEO3b2I6t/fmXATE1vP6CGWarF/L4H
JBCU68+Bg1bzODH3niXPQMq9MQzQeqA87wkDenRL+Unx6tymXdjcvjCnFOLqdhik3AeO0z5ozFwv
RE5D9ua9K36teOgPsxRYv9NQAh4y+N1GgGtFdW34vR9mX0dsoIV7YDYp74NpyNZj4+T6yeTeeLJY
CThG6XR9gJBQPjLW2U/SNxNBF4FTdiHGyv8rmrOfchldjd07BFSEVpuTjpHVLXDStTa4+CFskiIC
2y6pEaKWQ+rkim0GBFQysIV/Hr0bQKDkIn4HysnImK+Fw2gg8vZdUyS77Gus78V+nRyYSmPO/hTE
dV69l5p1AM/myJE3c/NujQJzzQdSEksMf5z3boIC1M0ffFgNvdJJ+hfAd/qtaVWIssYb61fQVtUj
bPZkJ3lWDMcpSpJ9E0WQIdrEFO2lY134MixrQCS7q33vWoZj+rsZOLlu3GyEdllkxkDbc9elPKRx
ToS6gN2DX3hIG4yDNd6XjijIWbZ14PCrmWh1Ixn/tQ2X8D4D1n0GPG1fXIoteLuSQ9hkv1J1w404
Rh+q9GcZY7UMtdghdLI5wLGdN9tIup2DHCPcX0bYlAT9XCWwh2VW+Zca0tTnKiuU3hNI4WgGkm2F
d23TN7aCD/RdvELIrjv4OwUeVpsbxbfY4SAZZrhPQlUXfJrQKLooxqZilvGySBYhVzcL0vwQpEuv
79RgB3UeKymRDPiqP1GhJyfitROuULimpH20t9KX62JSotJBrsM1yDIWfHzjYFxQ0+uGVgN8KTf0
Q7fD01Jk/CWLnAX9gmqFo0QrgMK2fe5vL918uLEwI4Dmeptwd39D6BPV1khPQ6pIwZaUWswMmMTh
X01byQcYeEyCJB9uyhWnt8PMbrSm6KnhvSD7hOOZLfVS3QkxxV9E7ZUXx7ZmeSDlNIpNOPs9dtxC
3OVpBQiitV0P/AA94nstelketF4b+1kpNItNn9qiPGrl87LV2DL3k5NZpDq2Nk/KTiuJDdymTxJ5
jp8sGfLmkQRqAp7eG+RdUy2dg8c1dt5Wo9wHN89xYrstayPIIq27l+7qcqjzIo9BJ43m+1at8Wff
va3CKViJvL0vm+jKtZQdmKPcQ7oMo7ybMeZ+Z+LkN0QOXekTWtdbZ8YVPafxccya1sTr0SNXOuwq
Ev/ea88oJraY8EmTZBjU+LzRgYPJrQ3Kx42SZRMlDo/rJpqc9y6DwFfFvFKBBjXLd744cV/GpiKw
xo+98drSc14QRXGuOlNdrCzuYv/FDolzWzpmBm4qJTjbsAIcc9OepvPQ3irY11wpfcxNuL5W8J6b
XWPn+W1YfEhzS+5fF9bVT6jo1TeI0foEYroFkA1WvD4VWuICm0Nvj3eQHWWbLbHeB4QRXqRY+gRu
UN2tOxYT6UvrMg7cN4Njm+ehy2KgFEmzcjaeErEcsDAoytc19Af6ffPGZRqJo98OppeGtl2FU5q4
hltu/RQ0aQFesfuuEHGWNyeSong2WVvTFZLmmIIXYILVJky0fZumqqVlci7lm7FzyoxsErboqOuO
s5Ela/MD0FyneBqyQSF9lbX56ud5C0RvLU4BtO1uE1TN+l4aP8D3ONcvRajYKwWZzRy+u4hsGXsO
t99UtB1Bp1ZWudfB5qL8VIdO4T4XBNI4NXJtxZeQV/a5bRdR3lWozJxJC377xKu88QMH50AayfYY
usDFP9E/j2Jj+6F9hJ1nXnyO/diynUmVdxnkrac8F/N4tZ4nDw3kl68RgxBxhzlj11i5JTj/1Cwf
fU1UcQsmpJy2kK5zu/V4b88XZ4XJvhVBjoO5m8fy0Scut56bMOs74CaV/dSUEcW2Mq+bz9LFgbBx
hRlehzDSr0sU+8jAkXJY9pfdHTw3yN5r6sA+Tf2RGMaycobYtn3tsUxSY3tlodc88Xd3xI486hD8
IGejLxMcqEcRMZh4Qb++q36h+JeKLDppiKbg4p7uItYmmOhDlINoE2p6Ko5LBOlls/hNQo6hb6p4
fqYqCeUzdrX3VIH4/Bm4Ki3AKPkT+TNMndTlkHrewfIjSoP0GJ8M98tZh9V4RXOLvwnqay5+EoSs
1bVLca7sM7Ld2sXEHUelf8Bb7z5NnTcdvTLqG27CJXjLTMMTlohJeYyHnj6PkTMxqiXpvpM33gL1
JfjVfo93lr4PxInfvLIExlWlkx3Jk+bDjFrfYy0sHru5xlXIZSVJ77D/63bSwQm5kRhmx+fe671H
U44lTUzT/MlNXe+L0IO43tpN9r3ij+pR7zMILSZs92WPhNh4Vh0W0y1cJQFFlxO5zGnvT06V3CH9
zJ/ZFMkDk7NLlGZRw0X7RX5PPjZ+d8eoQmbwxk/KjumpzGv0zgYNmvOKyFngI4xJZlKE/5/cS9l+
UtDpKj2yqWoy/kI5bQp5K9wHvxyxUCpaIiCc5f7n0WW4d7k093gaQXQP5ALb31nO7HctLV7Huzzx
TAFHi+fxiSEdB2xhK/fc2IwyT2HsN5/8OYzVyBqm+jzV/mNRZsqc8PHJO7KD0QkYXDSSE5w7rmjX
aZ8X/A3ImVVf/XK9bP3qmRBlhPxcqU+sK5e3fnUH975AAeR3EbQqO1t/xHFr09L/5XMbHumGzvTO
H+DQbYDaNs95nrB1wMgini07TCYptm4bgIqTPBQk4DgWDY0HwsxP3qAUgbSJpjGm5bwqMblNLXGM
FsK5JBVJgmLXjrFyDkwU8KwbNMKTbPK1eQUTNtNR2Nqrx1yXksXiKXfoeKVd8P2NtHWtrXwMyRre
Lxn9k2xehaFGxLgZc8vtiztkxA/kA3vOJP82rb3HjaIpSFldVIQdSPv8fiwNZml/kcP0HnWMWWm+
GMiHPcGd8+itAVvnhEUatzhNoauz/idp57XkNpZs7Rc6iIA3twRNkeV9STcIqSTBe4+n/z/U/Gea
BDFEaM5FR6tD0Uxslzt35sq1pLWBmxTssoT32aOkO0RVs9Hh4cRfhA9OZ4Q+dOcVVK51QlmepUDU
0Bheqba75Z0vSk5A/lBxr6h/ui+Z4HOu2hoqdKS9yQYZkguihDg92BqJwBOWRz3nYmDCalsgel53
g5B3q77zik80epCk1tOq+a4FGk7LQb6CFm+o0emYCmF+IPGdbkyqEskT/LAUL/skvnZwY3c8YfT7
GirmR8nv/YC+vYSKRROPlPFIaDtmFTb2UMOPTkwfwfSUlqqBNpAWX9Umftg2DVF8onBG4jfnt9KV
q8G613PZNIdK1+v7Nm/AN0Z5Ae1LoZnQjUP/BJbGd/RQBnlRpw9Q0si3cAt6yjXYuhQiTR0qMfRU
xPRBqJKQ4k7DUaHS7/PWyAuaS1SNs0EHFO3z0bXkeMMPpwjb56ICSEk3ldbe0MA30OJNL6xlawYB
1pY2RNNcSRD17clcy2/QIHvvQM57MvQaDNKxmks/aJcfIu4OpM0euqwLN8ihNSYhWo84TOgX1nvU
icVNog0dtDgsi7It6OiO7aISsnxl1OgqRGIU3gcNE7QlTJBMcktJqVMzpZn1kSqE1z+DJIiKD8Ie
mnME1CCuNPQH/pSiaAq72FIa74GnvNnsauKZtVJGOmIhDXS7q0JNzXgzlnHpPNbNjiw9MJwn3EAI
cmlss9b6LN4VQyW/GlLdUS1s0w0zLn4D2ocoRaNx/8lrXjIE/NzcLY/YQSMdQc0U9oB13AQO9aGS
mq6VUq5RukrQSa0TAEBgpt0ESHTd0C2Qo6sNMO5VyVz1TVXgLQgN2ftl0rJYXBVql5UUIFIz4LUo
kZniizvvujfRMLeG0Ne3yHQUIi26VHzpla0L990yC/OX2w9yuE/alDQS6MQCgZwohP9PyxDYoBWM
0EYy2/6jStTgp98lyo8cJkgBMFhifvdANlWoW9P8QzXfNWGGS2Bbo8+iM0ihtkYOiXcl4rqEgjKR
F8T3QdXTCgGbEGlEaNOy4YruCeuRFCYwENk1/Wc4G8TsLkTEuuUYjrwAvdpmzT2dgCh5SE33KXKv
/lbS3OvtJpTxO6klj/scCYYPOZPU5z4XILZJC3q9r8bwzKBaSGoJvmhACqtWTqTgBiwaQoIOTJ0i
/LxW9UFnonMddF5Y7OGWdox1jaOm9amhmEyjhTx6archexBXriWuMzV3Q1tWFQ0y38Eh9x26Qvmm
1J3600sI8Gn29xwuE67W6kBDa6rvqZ13j1U40vr/T9UNSQ0NAS7cp+VxLTRq88esS9jlPDLQT7Re
mjtJr4Mb5LBg2QqqnBysKH67DEs9hw+jpQcw1ZLQ7AZDPAEqp60EG1TdK9A0PvW+fBtzcGlB31+2
MgO0pRYpmhRCTc1U1YmoMBxjjtBXAdV4uipF4clHndBK76jlZurDZVMzWFcLSWZ0cKm+iOiinsJs
wWdlURmT0R08Xmyi80K//uNlEzNzBl+JTpZHYTyiOUFCa0omdHWICSV7zIyXhFZ7awFsfY6CNkXY
UhTwZRo9WfIEmRx68DuQrVYpSqP4hBClH+5EYLKDpyzAg03m4xQ/boqaKnGbW4YpaWMj2TEsGTJ8
xXJ8ev/7DArusc2aNs3evNK7z9g8+OhBXJ68qU49OGimTJYtMCKgyPWxPe3YII3UYQHOVqVBe4CD
g8Zw6ZAUtD/eBv6ti5AI5V59AXx9vmIj7BkMm6yZki5OseuQjkmdBTZulTZPcloj1UF/eb25PLLz
nWeJNK1oEihrQ1en2yIzo9ovdEJoybrv6rfKvLn8+3DhTJaKBWLH0VkAElnnyJ7OXEn+FNoZXV+p
ZW3nEqyXiLZqul2g2bCSoZgQMmGlND/k8q3kYUxuce8Hxu3lrzjbL3QZ0JKBs0C3AJ3waftHGgPr
tgaSV4p2n0LnUosVDeY6xEyC9CDncANX8d1lm1/Y+JNNOho1xbFZVTNZwYnOOkzeYC8RblxZ8L0U
+XvWEg2UavtYCojbJTIcovodBTlylDD9runieehMJL2U8CbJh6vSdW8h0n1a+KqZ9eCrFA1nwGTQ
P3C6HkXZU7WijYdm2p9phvQeMZgWqEhepLcmokJuB79uUr9acnQvILOXxMpPWZUWmhhmF8QSebBb
+FfZnCyIIVOtQ4/RWOUxkEtNoFE7WrW5uybTcRWSggH983l55GfufFyOI5PjJx21MsgFnH15gsnC
2WYaGQ/RW0FQAB1Ye5V6C2f37FhNjE3WvtNcEM4txhrQMVzYFDINnhOXR3TmIDDCyTI0GQYpmcU8
HRGAyB4yf8VYiT1UoG6/y0JAtsSCl82cuXWD1lqD7lochGXSG3tqxjWEqhIqxSFqNx/6RPyjmxq5
kbh8HQYjfbts7HxMFnKNIsx0lq7qXIenxjI4p4VKM2Cr88WdRLDkKs0bu3jhwj3ff5ixaIWUFQUF
bmMc89FmSKGtaKrBgvpXequCbUytPAEhADq5/jAyzb48qPOtRyAh0UQztuzQvTMZVCs0XmWN2pwJ
VleqX+8bp9mEXfwYWsOmSYYFezMrxuWosiUkkX9PT5dPozv8XDKk4+nPRpfuEEV9Snq66BP3+vLI
zizRp8OeYFAWk2jpk0MljFWqJNARrSkNWI/M9MptCipwgWKuvUpc2InjqTnxqFzBsmKMAQa94LSo
na6aWHRFDRKPI1zbpYqU5Z+WPpBEpPpnbOLmA87CzeXxnW3H0aJqsEUsOs+16RGr8zhG8RaLKXS5
mk+btPbbQWDsr60QXtKArnCU6VWbjIs0Uy9DoEuRubvrsm8aCvJhuHAFzqwUNkzWSiWKEdWJ36eQ
lZm0ChOUCTcmj3i1OBjRe1+/XR6KJJ+vEQOhQgS8RzZ1bRI1N5XSm1KEBDBIH+mGXuRqnRt5t486
VM36WvvjKG0FhpdcU9YkV+HI7ltQvdnIgdMt7M6zc4dIkqSTK4Xbj+Ogj1766JS3qC1ZnSFpq0BW
W4AD1NvNWFVeFLWJoCyTSUSodbIQ8ZxPtKKKcBJo8GXwTJk25KI1RRNEJVF0r6xVWHzK4rB1whtH
f7k80+eDU1RFZ8vQoweScNpD6fZaPhQVQL6UyW6yhvYg7Toe6dhRkLb+XDY2Nyj2poqErqFid7J7
YgXxPskiGRBG2QO9m3taHsH9tTeNLFxdNnXmmnkE4UlkkYHpNNOO4z5atNBVgmZwkdyMo3CdOm9l
nq95s9sgkjdJ9UlR8LK98yOuaNxYtE7D3ISHHod+ZM+TQiVTAg9mOYgEr0XkkNdUDdNDJ8TNgjc5
91+YsiwNlXJua4KRU1PIz7qqVkLTRwd8uJfI/8Gz1cfrrtcR0aEgoR9co2+uqYy/GRTGF9zMuN1P
3Sf0/uZXm7Ihq2c7pkNUBZBCjZgp2lm6QKtafrg8l+fvJCLLYxOTycwkpL0klKlJ/UsJOndCv9Z6
qO2gUaeXraf2qkjJr1BA+xyilnulFvO/vfvGL7Do8ua9xuUnT74gjhzHUxGXW0mjxBEN9zcp/Exq
0n9ERr5wH82cChrkNEXn0avxqphERqCEe1J5RHlRBeWZcBCt2xgu86T8P9oZfe7RFkVghT5FCTtU
vdatdOtQ1fZhS4Cz//L6ze0QCMU1xSJQHnMfp4ZyJwrdWqISC8v4IzT4n2hRL4xl5rjRbMc1J/Ea
lPCPpyZaLwTnFvEqKgCjrUqlsTW5K5Fwyhd2+3nvMspCx5YmO6GjrRWGOGatVum68R8GNp73u4JV
VdJiWyjIU9Q/SrCnurBkesaHYRr9GIPkFH+YDBJVgL4CVsN7U3rx3XvKf6p4lZcPrbwTR546/yZt
DmK3Q1OiKp684oZif21tkYQb0h+Xl/QrFzI59SffMpkGNah86FiYBr6lT3dudZeK3x14ChTthiZE
Xdv53XPkXDtBQ5F0o4fbvl+4Eme2FRGBLoMy09lc0ytRanQl1QumIytEiYxvxoUFhuLyQGcOoy6p
3BiQBZFtmL7xa0Ci9EOTw6X/5Y+calvwu79pnNvkuvf3pkbKIQU3IxPzjrxIx+cxd9tczUJFRzep
eG/8/jErtWvwXp/wn9cLts7PC5GhTiCjqhqpp2muU2hRSIHXg12sCLs8Nz+VUKbT2Pr2t7OHGR5C
skgeUgJWdjqkvgEo1GuYMarmZuRTB5a+8dN+w+tzITHydYOf7sjRtcAoIlKmNv7V+X/kzpD8K/Os
8cgzBK1hPmZk/feurAjte1RlOULrATWUDdlx811Vqi6g4DdwWwl+CFM6WTh/T6Om/hbRmG3cOkXW
/oZ9yRpuaD0AD29QnIvXCIwR5FbIAnlbqmnRn96htWmNfo32JtMo+SAWkXVgy3QVcWjbvCAsQRtL
p+gJqaosiXaqEnQAUzy/eDUgln0p/Sr4RjGj2gdJV/92jKDa07PQBQsO8tx3fCU2oXQhtOOWnpxX
LYsQg/QBhsT5TzQF7cD8lfvQH+V3QbA35AWPfx5Fji9Fk/SibLCXvy70o7UggFXATFSshTlAHeQ8
UrtbIZ51q3KTKRDU//U2g7pCHrXioXyAZuR0m6F5QT2+tJAuh9vXqzea0m6Ngb79ZMHQucvh1xWL
2rph0DAmTvazrBVNqQWhhSTAN0VFmnlhleZ+n1cvaTQOANHcJCBGix1cCFJ6oDjSnxU1bkSh3v5+
ro5NTOYKztqGBgdMiPTYUJtEyhKZ1XpdgZy/bGlmMECoyMMp44WsyJPragCxHhhlauJjSuq2sKQo
SybOvTP1gCMTk11dDU3b0rJl0mkpROs47Fw7SEXUHmjU35Roir9cHtLMtUc9kY2ms0KyQT3idKel
CRBZpNKtFQC1la5khwyxSXJy8EuAHYGQBwTLC3QGT2rQITdDF0iaXKc0QRv0F0hy8Hj5e87PmU5p
h5Ztg5YYy9AmoaJVDBCtG4KzkhL1CQUp+kELOr/LKxRgPsxBWnjUnK8o46adgvKBoYF5mKyoG2a6
INdQQea6j3pCafxph2pYcOTnV9NIDcPTk2zCmOeevNSoRzipCzRspTY//FQEam5sBSVdWMnzmcOK
DhKfVIzJ1TQ5aWFGp3Dne6ggltIn5PM7hw7bTkABkiY1aGyhLL68VHPDUrgKSZWI4hhOnO6coU76
RoCuC0njlySjf9Y34JBbclDnBwJxbUOFjAoYr6KeVXdML0Qm1qL+YTQBOkuJv0ukDDIGpH1R+pIW
QrDzp+dozsRR6RC/nL2qI0cwKjOHXsUzoVZzPgBdbsKS81d3VwpuEtkXaaV72vryXJ4v3qnZySkE
dwW3BtALaIO7A1C0LS16BxO6h66rtjiEhYTP+dLh8RVZUkh08ZyXJ+YgLUhoUkSoBaTrocxFGtj6
9jqThYX08YwdrkriP/iJqEMrky2iwjSHBhjFq8CErHGk1xNvwujj8tyNH3saJo338T9GJlcYzWDQ
lhK82p3fhrbkAnAuEVCHL3ggFIycP7D0Pl82OfNmsiis4zPYmap0Fqk3ftYCOux8HmX+o4ewjUqj
FLpBn5LkPnZhAypYfAeMSwIvX/tquHBrn20Xiye7CDMo50GiSjXu4qNopKapPGrGFl8Yn5GFa41P
KzG0H7lSS7ZENWod5Un/ennMZ2s52gREwDNNhf3MnPiXrqXRI9BT3y4CiAF1xAOv8Mv+xm05FpdN
yWOC52RJsUVIhzVTxy8r47ccjc8LTA3oguTbvbuFL2PlJYCpB8QqYZMJ3+qoA/Z8Q5fXtReNU23H
YNu6nR4H2ywU90J9Vzi/Dcic24XrQj67L8YPg/6Umouo8efJJAxF36IZqfs2dO6mTAIsICKzkhJs
L2iz+DbsU+QxwJkCd/cFRIyu0lTWHrxIFjaiX9TOVeybrncocEL9ijhSWQNNlB9bcJBoPjR9Rhe4
0AnXyGwgQySFgJzRiWiJ1/M4Vz5qwwexRxkyqBc80JmftUQFf8BzTaSGdVZpjKDT7wSxCOyMdM0N
D6hhnbVOBuNzI15JvqtfXV7jWXsk2jm4ZPkoi5wucVgMaAnoAJ8sLzrI1TfXl2F22IrqQuA+s20p
qVOZIMTlwEyfuz408DLsRIyrz+84mZ/wv+xcwVy4feeGMybRuQ1lDogxOZGsN4zgLZ0NUfBd0n41
zVZXfmXegqubt6JJ7EGe1ea06uf7IoLWvoxKgLivhl8DTAhu9+A3vy6vzdycqbwIqPwRs+C8T9cm
iCquQQfZwoBbYif4Wgzpj+r7EE8F6UJwJI8LPTnrX88DbiKeO2dnHQHHPDX8MLBlrxXfYI6wYBH2
Aumx60Vgmj0oUfgCBVn8iawWQonABF8jGspuYpC8xgMt1FlsNwORz44KH+h5QyydXyV0CC+D50af
hlFqV9AkAGTtG9P4pgap9OPv54ssh4hLRrfG0Cf56rzmPLai49u12q8dDzi7lV5ZiFhdNjO3+sdm
JkcmkZ2QnC5mALzRzn/lwqGuoYg3OG//hSGV1LdOtZ2K7Hj9HLlfS81h3FIFxhMbVP+TTlXfJTPM
n3joKp+D7uEAL1ucudCwQ8hFDoe9LU78amkFCgvZoeA6hPQjiY1wy+L97BKETAKgtpuWXNJCqDcz
nf969PL44e3zdccfjVJwTCHnyQ/0soWLMG/tmHdAb8ZXThsvxEFLpiYhijmQI8lDkhRh+pbR8gXa
Fozxh6cu7JCZg3sypMk0wglbaUqCHYCraxeZe6Pyr+rhr2lJyXrDfEpQblky8cdkf4i+WKgFqGtm
zlzXUnHn0HwO/dj28qZQzz0D4mHUeUEVwplmTMwoTZEGQT324gXvLdIqmvJ82cDMdI01JpPAlDwb
9ZjTfZ45WejpKULCEDn88VEUTCHiALG7cAXNbO6x1AuzE96NV+3k3CI+bXqCDqAUUoUbEmvUJCAc
S35R4qJNqF84SuexKXC4sWwgoSH2FRmfjqqAOC/sUVKx4e4N4LeAqH3Q92KCk9yiBk9jOiSKxcZL
/n7zYVcl4UkEoUKHemp3yL0EVQtaLGiqt5VQQ3sBhXtD2lxetLkLA/CnRA6GvIVE6uLUjj7qPcdF
EtoNugkuOpuC/2iZryr8b5ABUBuo/E3uHBR316RvEAF05nMBFWfzI8uu1RG6v+nqezK3lz9rZrOS
rBNB4hAdg5WZHD264HPNp0eNI76j45I++XJhYee2EbuIJaVhENKIiROxhrzLkWcIbZNrv6ddq7yv
KGnDClIugSDmDgaqfqKEJx6v5Uk04xq67sJDAH2Om13RZLx2Q20PlenCiObNjAmf8WmhTWMzVKRL
xcQx2m462Dp1XC3UV6Zyf3ll5qzgp7hcQA7zbpkMRnY8C+AEsPe2vNFGjq4BoaulC2xm+amqEDdL
1LEg/55s/jzMM1FJeH8adX2l0RHI+i1EzDPjYAg6b3YySTrO5HTf14NbK1HBOAaneYNpZVsCWRIj
429zAwBdR7TEqOpoUH6fjqSrkjpQDMDtlbWW6sNQUSsw+4XjMnMjnliZbOYe6uyhCbDS9HCQkCGo
4SxFt4as+MJjcm7aIEYG30IJCiDnZPmhLZZ6M/ORbNXDvUAbjwqViFP5u8u77CwLMU4bB58DSuR0
FsEoheyoVeVFaN8W9EtCAkEl/NBb0A1rTGSWV+u6/vPf2ASgCtCaLM7U41ZO4fSugU0IYTd+Q0S8
z6THIiVzFT9Am3bZ2oz/gdx+zLRQyx8LlKf7j8y3pqNfDQ8eShyoAezjxljrNRcnoFijWbj855aN
fB8JDrRFR0nSU2u5Y9KWodEJ5Q7mYVSgkExtI5cLr4+5bTgmcKBXl8YE1WRMtQb/g4VcHIq4+m7M
vQVxhhaZV0K4uRAFzA7oyNT4KUfhpq/SSWvpmFIK6yWi5zxaZdrQrwu9L75fXqk5Z0QdFF9HsMGK
TUblN6nPoDEFW+De7I17SKoWNsOSicloes1r3MzBRJF11hPiewEpRNd9ujyQ+eX5ZyDjljyaM68H
pT5YWDFbYTXwJlCpgj0pwn9xtVKeHjGawJsojk98BCw+4pDQWwJTlfo8gmIay7kaZA8a1/BWEcyl
/N2csziyZ0wejL0JO46LYJRtZbRGloWX2mnjGitXzr+hrrx1fXfnpeH28mzOWh11g8htk+iZhiht
5Gql6+eRPaTRgdpiFv2WkZGiSydWJLs2F8ydg5xwiZQF/m1v3ENHqye3iQEzGfbgy7V7yLME6Nkk
VYSQ9rnV7mMy7BpkRMHm8jDPoZUTu5Ptr0pQuyAyEVEuHXZQqqj5Y6/A67arGC3QjrREYW/ktCj3
sHBfNj7rJI/GPDkXujNy3cfYpmrCzoETUOyEhz5yka9o6Q2M/z64OZnjyQlRO5g+vXQcq3zjStCi
lnAv0o58eVSz5/BoVOPOOlpJeOrdGqEc+BAsOIe16ntb1rTbuAEgyiUpii8g4SQhpJtk1unkIaIG
I3pqLKoitylVUvgVOosUv6Hqyo1PxGboX3Zegqu0XqlQmMGOoYh7Ee6r4Iej63bjfjTpgv8Zd8rZ
p5iWOgIMwDxOH4iNDMarzireEH75OzahWqjpE49Md+FumJ3fIzuTXaNAr0dOnyELMnyEg2wLFRwm
w3c4IRdC7lm/DQ6d8g/BHdiJ08l1c1IesG+xP4XeWikpZGNQhC8YmZu2MZ0M5I/a6ll1hDQzKtNe
C6coVEamm91okXNTV+bb3+9KAh+L0g8gBpTLT8diZEhEA8GI7DDQkxdkQKN9AevjjSdbypsWh++X
zc09rHWLlxewHyIgdExO7XnNSDzo9xChQrLcVHvysGnzTSfk6w+1AE2ncRu169LZXrY7/ux0E/IW
G2Mv1ozGxFOzKaIYTe2KXE6CfwP/krpDjHTU/dPKB7M6eNFbV6ewpC4i4sYfPjUMOFQiiSCT0yTu
mxjOraGvfAVxCBeaWyjMKuNG8LoPoVQgaaGkgU6h+Q7l9/BetVm/roJetcvQf3IV5XsruW+KWYR3
gt4Pu7CBdsOlQ2bhrXK+m/k+ZgYIA9epOH1ARoJYCmMv0ypXXqrsvU0+Lk/9+Y15+vsTv4eyNtoI
nsQjW9qFwpshQ2j2GMU7zVxnbv3Xp+bU2GR7qUGiwrHGYJxoLboe5J/QNkEddHlIM7cjGxhvxksI
jUF1ikaQy6qhskjiABj7SjXetPC7orwKSbfKtZtQfs3b67LZQtImh0u1fGlmvcYiE/A8RA3Heszp
Vk6MJo1ypdJWsvRNCteRM3Lbwm/6x9BsUE5FCa2m1m6s9tUJy61j3S4mA9Tz0zSeI3ALY48Hhf7J
phZgzTW7hk1Nf/oGYpgQMq3cP1QqgB4aAoT7GqrdJuAY6zYCU3aSbjt5M9TQga9b9UHO7NK7ygl5
ewd6+xahjV1Dm3D33ELoIY4N0KGda962NVW7d2AzDZ7V4qpHkq4zi1VS/qC5aB0Kt1X2PVZ/l8Uz
+p6qtQt6cecCpaDCEcXPtXFIkqVs50w8djr0yW72fcMZkoih09wOvRuM2uQiEcXxVFpa18BN133w
pMH7cnnHzRyikxmfLHrQdYIQtZht+m3dUiVnHp95qbPZ3Bse4guxysICK5PYGgLn0CxdzKVwfVY0
+YvRIewgh2lsGYl0vf8lwgN5eYjnF97JzE5xDn5WNTDaIcitIavjoiYtg8P0ES25bEaWzz3yeAnw
QiH9MzZ9nJ4fp+8h+qix06NED98kPZrPSfTb0g5S/WgYwgoS7SGEa+u9LUJIZLay8ov8/arVdEi9
2pVAYjJTbttuV0KjJgjZQvT7deVOroyTDxwdwFGg6MQ0bsAtykTAqlOZhwCi1USNMceZh9ml/h31
0mpkmDXch8H/nmbggeNVhW5C0ll270MNZT0Cr6Pn4t6Ek7Ew7uRS/3F5Hs9BbzAI8NDQgAsrBunH
iRMgWyH2fck8uoO8FlA1D199b490ogzGKIA3TDWeTFLklPKs/J18ed39gitkYbZmd83RV0zOo4yW
hBE6fIVIJ4Hq/MrBeiIWt3D85hz+yWAn50804SqKnFZbtYWlPCWDJI5oH+2604aCDigYWmuERO3Q
kcleQju5qWunXgWjnk6p+ObCg2UmvGfuEY61TIDNdElN5160hgyOS20V5Y8oCXnFXlEj+MTjlWGt
a+vDSL+JrD8vY/75oXXwJFvf2gLc0MvlXfDl6s8269GXTOaffhdFUUq+pGwGONeuaiC9STiSmR8s
iPmhIZaggBPke7F8EsWtO9x1/asqIBAbXNVkrYOgX8n1oaDcUZqbWKvsAKq0TkXAOfqA6Iu3Zra7
/M0zMeg4e2PHr67BGTrFn8MV1RqIpGoAgz8cGW2eb4LirZCh3nXgRZxmsCtwJKDgpf8v2PwfpeZm
dytLNpJjwCUxvTghqNLTBl1qhGwQF6krtH1jofkFU220sGPPX0PjGP+xNFkX13RgAy6wBAKCdwo9
KN62gjxKr/UFh7pkaXI05JhFc0IsuYq4dri5h4TcafSg1gsx/Bei7nyv/XtM01sJwlrT6D28oJ+P
qsSQQvLH6JDVcCv6j7UQbGRcpSvZg3AniTtZObj+tWoRFb1F1oeSvRnmwH98b/tbyuE09t4nSIwH
+SZFRwhacOtxYaPNLveYQaQRjhLs1zE+8uS6EjkgJ/hgXXDuOg8S38KASheF4KpTtqGsbjtxIJNj
rKG2/B46nwV6zzZ6WLvBatBKXuoJnN/5Rx808RuDp+Yd3WzaKtGHbdpntiTCpmPdlJ5sI3RDRue6
FB/aSl8Z/t9f75Soxr4S5gNK/Mk2iWWU4320m1coW5CvEm6dJtpUUbYASJgbInYM6hRjGekMwiuU
IUhlgwuh04TAFlDMWKEuiI5AD7cttJvClv/X2Tn0XkLAyA0bhz1gmcaMFgY8F6iPXCdj9oX8uznt
Y0V3oA+8GDcTwGneuco6taQ3pdLXcpfaVqo9o6O8h4r1xoJVGfKmR72V7n1V3WpNuJCin5+Vo2+Z
xBR1aMG7pzH79ZgU0XYIY4n6bQo1B7y4SmsXYnxAJ7COF47AzAk4mYPx749OgJPTRZgAT0JWIthH
Rrv1h2STVn9fODY1WiMYIC6P0vFkX0dAECR/HF4YHCBQtq1qoRowP4FHFib+VGoQ9xQTBhJbd67x
3in7Mr4K23ele4zTA6hFVb5p06UtNMbZE493Mq7JoQGr5HpoohIKGq/S8O4Izi4SD0LyUKAJUoEq
A+u3lN2aXTJlhGHp9JRTNzpdMq3iEa33jFTVOReOehXDyJ0m1sIbepyws6EdmZlMaIEkTm+MZhCi
srN256EjlUDu9pTS6wbx8oIrHqP6S+YmM0nQL8OHxy0Vpg9SvBWCWwDivvsblSQSH7A0czPaafJL
UlGGbhcijstTCgHh6ZRGQRxJVYTbVUoPBkvxHmbu2yYy/5vD9u8pNUTp1Ax6dKTcIsaYaU9ldR/o
H4PzdHkeRz/xn6eR7qpTE6kvemLdsWrhIKzEFvptYcHC0lxNnmdhWolwUmCh9ryd0vHW7dzDKIdw
eSDjLp4OBIwNOBAaA0cM+ulA3JyWe1NkScpCgZ0VVSjzVsorcDDXgr6E0ZiLkokBxvIoORsFkq2J
NVQTtDJgZdC9afo/midfJdVVnna2HsCbbt2LA4RVHTGJEdHouRONcmd2z1aNqtovS70TlV+p8UtQ
UKF8sKpkXabpWm2vBeOHqRd2WMkLMd2cuzv54DHoO/Lbo55WhIwod1col/dy0JOQSatPxaLnlL8I
AeXH/hu02cm11w++LbTivenV0cJ3zKzSyWdMVolEF69MmBdXXk4iQtYrkTdG3exDmL7gYkHJ1q2C
pQ740RVMtsaJ0YlncmPZRH8So/GwSUhktUm/KvxkA0zUrqHoE5VX01hkfRsP55lVQsSvnJoMd8/p
jKtppyR6x4bU2mJVHoIIlk4BYPfavIuM+6Qv/qh6/FTowv7yQZh72uLm/23YnDgnt1GiiFke35Iv
dftNkv98sTeaL2mxrwJgPgMcftc5omK1tnAHfEH9zwdNWDjmYsSzHIJRp5KD/oq2qros3nimla/R
rBFvJAeOigZiq1WUtK2tWsGzF8VwyraDZ6PfIRPJAeCSjCX/NuN9mIx/Pmiy9p5clyQ2mQydtv24
+daCc2qSBRc3g74zT6xM11rX88bpsRJw1zXod/j9G93jXHtrxfxRwAnrJStyp0YKtbFoDyFk3gmK
h/1zFlRrGITT6kO2yKBGq2H4WNgP8xtxrKyPbdPWNA9XJkkWZz1rktavXX8dKXsl2jb0HXUoTPWA
wq9j1YY577LZubQcc/KPWfl0/4cDjUYWytWr1iLJOMpHejzu/E0FDqwo1yastanzowkg6iroraRK
ZNjA2lfwj0fCE8TJsmHD5RaQnqzM63Lp+8aFP9up9HkRE4njvTH1RKC5ck9gVnS1XY+qqWHVIKP9
gMx0GX7rh4UtIi3Zm2xEIXUjxCKYjsDvrkimSH678qRtlqFLePCz18Z81rRbSNa9riYleYv0B5rQ
v4Nu7UuPerZIcDFO/6XxT7asPuix1ATj8mgfST3si2jYopG6qv1XWbDD+q1XZbIaL3nPFy3c1XNJ
95Hd6H8nfwr1gHxM6yRaicm2VgQ3N5GTbXXn1qEgFvNcyn5ZHuwhC+mG/2DVEkmyjdiprzvy6A4U
uJ4Lo1K01RB9syJxpSUfkGmvjPxVN/d5V9qG8SyowsJgpwtPQyF0PfQNECrIBCeT+KcRW1oWBRMc
i7iHZN9uwSRoN4r0VjRPabrggKe5Gwx8MYeA35ZFeM4mcYlSIO3doDtoNzUQwhruX9mqV1aobZRo
CYc0vcvHwYxmKMOC8T0jitPgBE/IC0AJnIhOYad9mELEjzxSSeQDU9BuMAZ/7xZJtBAWzwxSp70Q
VguafSAXnAwS7dZ81LEJ7Q6OgBW7rF6TrP1AhiY4IAgvrS57sllzkErBoQFATP1y/kfbpqhThKgh
4+b6/q7mIKvRboX8T1rKfH9lj46PJBNKbwlV2/HitEgnnnpMFx7aUdqQds0CSJCOMBMqgYm3GqgI
KTDef7jOa5lAUP4uGztqKr38jPSkqe8uj/cszzH9jnFCjgZchZ0l1g7foQfOypSdbYTOV/yAn1Sz
W7glnOTG8O1Y2iCTszL9G0tYyG6cHZnJREx8czmAmO9lPkBFJN1uTXcFVhqdBiRHEzHcwLi+KWRt
4ZzObOeT2Z84aAdVKS2AZZVUnrcJskMBgUfkbYXmSui+XZ7hWVPcjRST6e06Y/gpHauWc4uTA2E6
Ga1dJm+iwl/LzdpxFhzCuGfO9hRNWGDbgMLq081rhqmhugVFjM66HyrQqe/DUipl3gRwW5gVAR5M
X6mBqDZJPuLHPbR+v6R6/0Tux+UZOwtqv/YkSOL/NTKJJrzCQ55Q59UilrSyURgSy42guPVH3FjR
RjcD9coNB/E56aJgG2VZe1MBkGroahD8fYha6lL+Yfpwnn7QxK3nHtpvvioyanltiHbhAVEw15pz
baCk6D1a/j6HF7621ihP+ZpdSEsfME2A/OsDDK5JqnUA+CfJAbkK1cGI+QAjQCxTsmNho6ChJ96i
nZmiUYAKk1VQO6dg/6lqC9Hd2V06tT5ZD6FXew3RV9qQxJ1X3Q2Qrsr+TxDxbfsumtuo2JbFwojn
99k/A57MOKp0eZMUDFhxvkfhU5/dxuqfy9ts9mBa/5iYZFXTXByQlsIEVVix+ATbFpv3zQCYYQk3
vjSY8e+PfKwao3wQpcyfEvR3af1dsMStvNh9NOtIj8Yz8eRWqCghhPtYqXh5ooKq7lp0V3kKwZZt
WAtuewwZz33NP7M3cduplYSaNs5eNzwgZaBad7p+0yU7H0BJdaCMc3mx5qaQVlzaneDRGxl5T6dQ
V/IIvV4rtLPs0W9/uAFViKW8yYKNr2NwtExII0px22AD+W0q0ohgoxVIxvvySOYijKORTANTmTpe
q+dYiSPlRW6VTV2txaYNV5KycIbmNgQJRRA+KiK8dEydzhkACBUxemp6YAzcYhtTn+g/atRHa+26
dXaXhzU7eUfGJqdJijS9aySMtU670d3HgEbgovl52cjs3B0ZGT/iaIUcHBHBGUYMbh+5uY31LarY
SBouebzZ0VBcBrmpjY18k+1mVomLEjk3aQZuJP3smnbVo/esSZsilzem9xxRLpXQYx0Suy7WvXLv
dT+KJcLR2eH+8xVfJBFHwwVE1fhCxlckAZ0tPzrtoKDMvcSzOGcFpmTCeigXeMBMtollcZXqIVB8
aH/UcG2Zd0K3NpeyqHMzSpQ7vr6p22vWZEZ1aNxKRAoju3RRYLK+lcBF22ABWvGViv1/pJ1Zj9xG
soV/EQHuyytr770lteTuF0KSZe77zl9/P/rijquyeIuQZzDjBwPTUZmMjIyMOHGOGJVg/4F9gEfD
rCZw6SAj/AOyM1tRZPqHbVLOMhZJbh9jqNzQvkSvjnbIlFQ7P7bbR9ueip0c9WP+OJhWDZ2Vndjl
r15iWg8IXO476maKAuR+/UT9JdcJmmIAbIHD5UYml3so8nOU3u20aR66ThvkQ5IaAwlCpRf6Vtcy
f43YenEbIUhkWHAGfIqD6WWAiPVYg8eWSuepD9WNwuh248e73z9oFJD+Y0bIj5MaIaXGZB9HT+tc
rUdI0cpdmDeeozY5/ne2BM/QY0ruUoetLnu3k/ssfkyKp3YNyLqYxJA5wQ9FcUy7KtH6SMzVGp9w
YxrRrxY6jFJuXSQ1eTjrCN9WL9AybnOY9Ko10OfSAYMsbaYit/B+kbMiyVRFakO+Wamo28zbpQoQ
GSjUfpc8c07TqLOwSIYXeSQJV3JRKFDiW6ywrPx2X0TWX0lh6CsP5KVUGFZwm5IKlgDRX54wr9UD
CSw678W8vg8B6fpZsHJvLe4Xag8zZxjsC2IN0+yCtpwm5hWRRI63w/BRKZVrDgz0D+XaFObSchDq
AuTBRB/1GmHPkGHKy3HkRokREbPz1y55ue3diwZmtmgduil4HYTM3XY6Q0oSFmPMoN/2FDU//40B
+ueoFBK/xRFIx48G39EZgYRX8E8qXQidBWv6EVcdpdm1ECWg0M+3h9xe+Op5paZlFaH9NtTeQQl3
jkoxIN0ihqoZX/1oFvF5mDVxoXj7N6v7x7CQVnSFz3hswsilVWbfmUvb6L66AjpZcrfztQl3hlIn
KH8HrM1X3+Hp2WrDTrKN/WisZEhzHBPvJtDmtBGhM+aNLngCrRLLjiaAK5WleAhn/Rwq6h39t6qL
XpzBN6GeTh5kWANu7+Di8gAwQY0HoZQjTjOnpqM3XofZsYMhTCm1bRxZSNVrXzPpz9umlt2Eu51J
VJMJO7EvCyV6mpnzLFZXaBvTe7Dy59GEFu+kar/y8mgYr5L6xepWLpD5jF5t7MwsQdkVMmoRl6dD
PksixwpNhD9V0DnZnyX4Xjs+6P3+9goXTzNSYoQKioOgVS6jX653gVWqmCobXlm1Uh09P1rrm64Z
EZ7bcPpkXPIYgc3ta+/JXyyYoG+vY3HLiHtQbc75pSgjJo2Wg+QjUWmU2l+lH54KCHPBRh/t/qOs
1iaZlx4iUCT+x5qwIE3mrd3nnDCUx0mk5XZH5dNF9g1WkG9e5zwpxrfb61ssazLkBVAcGAxTJfMG
nKXOSDRKaShhEg2n135KN6gGvqES/DWTkchjvsTIUI7NCiR3tD80Z9yqrb5t7WJnIZF++7cs7/U/
P0XIpbwuGpOkJIQ5Rr8pJbKoJ0RsW6PZJcOKqYWNBjjCqN4MVuClLLhnjXQ5urV4DtpM26JGMnwb
GEfTSre+/YEA8u2FrVkTPmvY2k2HXCrnjveyOb2V/h+Dr9KA4Mnk3JnZ8ba5hUDGRKTJwiAr4hIS
8sS6qIxJ7RncAw9yoPzWSn8azSfUklcC5kKcRpSD4QLyXwbiRSYmfaiksErnoTqaZdUXs4fN4i7T
j0qC/pbK67lYKdsu7aNCyVadZ5EgoBUWZqctiHCPqJlML0O5CbLhXt2hUb/rmnplzHLBFyFGpRCN
thCEICJ7nyyZlS/P45w1As0Dd5SL1B8+kvquF1sv5m/j0UgcMDhrGWlgBOBNuDyHk58PXoz85yaC
0b6VbLehs9Bzzn7fN87MiHoZVa0WRjOb8Uixo/qxqDdeoTK3tBL/l244ZGAcumHMjwMnE05Y6Rht
U0wMdk5FBeoWimLYdjK1vB8T/VUa6vDVDkftp1eazX7MGGAPIrMNXD1AhHrl+C35KTtLU45PyZkQ
fgpCzAoipCrXxPARyh9QcCbTjIu+M5gvd2o3XKvBLfrpmUHhvE+1V4a5icEcmpI2Qdj8Df1hV82j
TZ9+KMHKeV96sYE1/meBQtIpBbaaNkgE8QR/KOwabE0D88uc58IbuZdkAjZtG6f8ftuX1pY5X89n
Vwc4qHToApbJ2NZrmRNoAvNrHtgHyZleSnTg+mwVKjovRUhhLpYq5KCGN3hanWnJplB/DcVuQL9Z
P/nOg+WcLP3Zad7adF8aCcLtp95beW4txgQb6hYgI7OuqHBVtn0z5X7ONjeyD0HBsbG0fWdvZGaP
+jW2kSvM0N/xgPcp6kBMuDNce7m5sT94nRSyuZpZyJSow3rX9yNAkVRPGdnwfup+VDBb26t3MA1+
lhDh3vYWytAUgB0u8SA93f7aS6une45AEr1lnmlCgHJ6dASMTGfnPRsJAwiyokNU720pPpTpdLht
7AonMy//zJpY0csjzW+K0KA+lT23CrLrZVWC6n4leG2CXN/2abTNKvWxDPaFslU31skMvxTRA0Ea
3XVEF6KXYSttlWjlhy2knPyuuR09C0hAQnn5WSQkuCipsQsD7cm4LJ65GlY2eun6BqvJXC1vVRuW
kUsTTuwFldTMpzkOrXg7djFQoNHqT2hMliGqyk7z+fZuLwaQc5PzTzo7yXrbxCqpJ3nnTAhYfu/a
N3Pa9Qrt9W8DYsCIBkrvt20ubiRniM3Cn3SROBQCRT+OKlaZ9A5qjvVD763h7hY3Ev1V6km8xh0R
zKR4SjwBxUCHvX6Qk3tr+CSpB6d/vb2QxXPBm9+gjawg2Sd8LjvXqtLM53PhZy+xJt2VQfl5tGE7
btunAMn42+YW9w2FDxN+II2XlWBObvy+ScE/b7S2rO9rM3cezGmNLmH+I2KUxQP/Y0TwhyKiMBh0
GDGMYevEJbIi8bZUV+6PZbeDGZLuOKcdR7h0u4S8K4tiWBE6PX2teoV5yuIU9sFRgk14ivVjWzj3
vfHLctZSgv/H9CxkMDMgauJ4rImSEXLHDjlyq22b8F2RUJer1H0XeJuhTQ+p8dHnw8FX1to/S045
M2MBjYSryhAb1F1Jk9jOgPBNYRU9t35NfVOe4seyUxBQ9Zt65aWz9Ckp4oJ/AhbELKAQsKjZGhJI
K4opUCx67Wnidgh+3fbJxWTv3MjstOfxY5hquQ8w0kmO4w4FBOe+tEsMtjaaxZaHw0QFLIuc18Fy
EPYI//wvf4BwKnK6e1KS8gN8Kd3r2cGa3n3vSR8PTe3v2upVlb/Y2l90k2/bXTqM5+sWzkldNZqd
anxMI8rRaTjY5rC9bWEpx5qpPAiRQDJ5+VzubOUrvlbXI8cdHlhN2SndWyQddOnYQoOcMEN629yS
d1IcQpR2xgJSu7k0Z0weNLcBIVNRHhSn30QNPB3RRy6Fu9uGlnbu3JCQIteFkflgViDfL7LP7ZR9
0bJpZS1Lnk9HcsYgc1df0eyFupdodkcGFTR/2NSTy5fs3zzsz03Mqzzze0NukjL9+2XRv3FbWsyk
86bctP6mKV/KNe7oxY9ztiDByZ3YkcvQ4+OM8Z1SdchcQEBnR+6wluSsGRLcepAite1idi7y7hT7
rUseq/qTFazkOUvfhzIxPRAGU67Jm4ZosifTszmziZ27nfReFOWx97OV+3nJ00zgmIjpqvxPfIh6
gWxMukVosOMIbW5PaZmmUKK32/68VEf7W6B65lqHQFRsqMpNZGUtAozojkgfbakdVEljzEbejNDM
9kMAB+sPDQ7kcqz2TuvvfI6UXfibpLVX/H4xGiM8AFs+LPMGesyXXqkVZk9zLyXkTw1j6mE3uPFA
P1bPwdbn6LM7mzwsGZkPXaZ1Nvm0Nis9ByUxfTj/AcKxMJ0ySa1srneRNmTtPrbuM5TwQAj4qbxr
85z30ub2/i+57LlJ4WwYXh/5hU9v3qmGfdj8qMND3mvbqflx284S5I7v/M/mCmfDyJwxtGbCxNEY
QvjOM7fo4ba0qju/geSM0ait1fzQpvjQ99kuUkPIeX57imZ+HZ3/CCFx0hEqsPt5g+vUcxOV8j0a
mfavyfhZmj/G4BGtlk2sH+r2XxTgkOn7Ww90btIKu2xrYxDTrCekKtHRt1CCyr0HNfrc2NvI/BF1
29ubvZRan5sT9rrMycokmj0bP5i+ZWO563STOXiqi3MdTvldRd6/d3VWBCRM6CTywrkJmzBy7Bpq
R1SutmO5zYunSYZuZ40CZnFZPOw0es+zQopgJwinvNVD7JTp5/lQdOVhUPytXT7aa2WERVOQ0s1k
02DCxPu8qNLArKKSUCAr6PwdNWmbIgjgfQ9/V/593ry5ncUgr0n1WewPh6M9NKDryRyaXWNAKPPa
xc+y2W8s5aFuVk770tVxbmzOms7uXSWMCz+wMJZ1dXboIkVGbE+HZq1FG/u2D66ZEhKwOJ5KPVUw
pfVP1vgzkV7I1ldsLAUvmNPI8FSIoQGrCMup6avmEQ5RtKUbt/kGvImLxJLr/KvVnFkS0i6mbJzJ
ybHkNwyBasyWeU9d9357y5bC//lyBP+Oyk6X8wwjhh4ydfypLkNXMQ6K8iUdS7censtyd9vi4gYi
fojaDrXmK6YuLhsfiTGq9UPwpOf7Qj6FyRc49/47K4LXjYCq26HESpEhgqf40seUTHehoj4ngbd2
ic9fQrhDZ9J6Xmysh4AkhNoAjIQS2dTPIQndVYzF9RDrmWXitlCgJdJJR7SU68e48xkU9VRlY9jV
ym9YeHvwE2CZgM+CMpZ4pIcCwEcx/wRY11Rr11Xbwjh18AfK1s9uFV23EKrm9iPQfwpr0BsLB02t
h7ye5hdBanSwO0l75Ou+6OZwZBzgPvXNtQGWOQkRN5iNZVpm7riC/Lw8dJNSDa2m8TUB9e16095R
ob/tLwuhY4bYzQLlUOPDontpIavrZKw0+mOB9FH4T+k4uFGyUpNesyH4pJ6EspWW2Jh66LPsj9iS
HhR72N9eycL5uliJ8G36MDY0v8ATqihnun+TlKdQ+6zARfXf2IG7/nLHJth/Fcje4djWOzeXnwFE
tFGxWQdJL20bNQGq6/xjZvq/NKTSZSy1imf1VAGscttqLGLI7RRn6ykoI4LtzIN8l7als/OoiZ+C
fuhPAzAGuHa07KgzwgAQyrTm8mWArI5d9ocpCKI91tpfjOPIoVsFZQbrpuMhC1hFFCDDYYK4OR1j
gL8Np846tnQywCHltbaLk0J1DWkavnn9JL9Hfu0/OGExfgx+Ynmvcatq73oLh04eSNSDe9nyD3ai
mH96YTy9WInKbKhkd9mhKIqsBwXm99FmGtARO1ReY3UPThVL5V6rYyU4KL4ffKuMrv8mVaWmwVyY
B+/FaCuhK/keKml2o3ZHGoPZvo+qyFm575YCC9AooH68zMF7CffdVHANpgolUy9rto1xqEhfC/04
lA+FvkvtT7edaulbn1tTL7+1H7XhGKlYs8qenjSjak3g2hQ3bptZOiPnZgSXquMJ9xkxo0Ckl77G
3qeu/VmuNsDmvRHDFtQ+IOTIUaHlnFd7lvpUnhE4GoyMm7r8WWhbNT1o+nMcIKNS3EvRASCRU76Y
5sojeulNycD4P2bn1Z+Z7Rv0sXgPUOHT/uygHcrTTwmaNGa3M4zOlfXnWto1ECSsIbuv+PfIK2fi
XpXwSesJ2OalYbucGglgVrpBz+6nnn9M3bAHHuV3b21c35n+uLN5EMyiIwMDN7HxylV6moL8btSs
w+0vvHBDXfwUYQ+ayk7oy/BT9F4xIUQ2tpJRAF5u/E2bxyc1X+P7WUikWDg31AwhlS2RLMEzvSzU
0z7dJLn5OU8QpLGLeGOk3lMr5X/RXzjWY/250O0/by90CR1+blgkSzBSJe4lpUMsLZ9OnpyQ7Nip
tWkkvXmUzQ66kiKLo/toqq38Lg4k7162kpD52qIO/vJGTZY2TWwqFNfT7kVWx+gYpTYSlzqkdCrz
/17zHsTG8LXz6cu7kR6Ud0HfGXejLCcvcsSFnPn5Cr50yYXJSmn4AOQyEMMUPCnyp7oJugGEk9R1
Gw9Uu2zXBlFBf0elJd5VVfyFisyLkRymMtZcZVgT4ViIRGBJQN/N2CMwHkKIANc4SVoopyQE6TdN
Cw5ObX01lTXM2kIkQkZ1Lv5QbSAlFsNrHw2mUfL1xn5yTXoazL61wSEFXnHbT67G9+fDSTNDUcHj
yDOI7PJw1kpPR8we002pvg88MHV41beVsk2nu05+gxoPdsggOGrl4CZMM8jacxKeAv8oaxuVf3f7
11zv7lyw5vUOFRd3iymkQnISTRL+M+PWU9Bsx3bMNsnw21EeUmIDsSNQ43iTSHHTBp2lDQAM0Bqh
1htuB+NDVb8Oa9Oj18nppRkh1JC0aGWdYyaF96DXn0YnXtmt62A2WyDbNqHqgeBYSE6NZAyV1MBC
rrW7UX7Lpi24/kMywU91uv1hlhajzcrhOpwSSKIL2aNpTh5fBrZSZO2alyYLafY2abqyoAVnpCOq
gUjDCLg3UfTI8g0LvS/MmOObgThqoKRfnT5jPCX57NTg7xnVSaQOeesK5pFZC9N3GyP83Kif9TZ6
9JQvg1VsJG11KvT6yp7Ho0zaOIj9wD8vBB66fZpeyWW68TMHcVYNbrrQmp4p3LoQwOyKCbqf8cfQ
pfukBhBlfL69/Qu9zkv7gjNFvmR0ZlOlNCWcfVd2bjlKKMoqwdPk/VXV4X6UdAa0SO+HtZLakpfR
TuL2mrUhOTeXASLPgaVMWc034QUbdo9qup1zFW+4n+K1fs912GOZ/9gSISNhz0RwEGJLmxoAtBCp
DPdaeG+vobsW18S4G72LmZhcLBNCwkep2SQNYJjJVeSc2Zh9Oz4lzUcmHVY+3aLrnNmaj9ZZ2jV0
et3GFrZ4S5Ii/5IVUuSj6eUb3foxUW8O9X0OCmn4ctvwwhp5GYEoIz5AOyJ2M1THDmtLzzPwan/5
meSqGRcl84PRnbUqwrJoi1c/7kEFkf9crlHqqzSL2gJxZLWmfXZQ1YNcQPJet27z+/1NcM5gOrFi
gCIVs8miGUvVH0ts1QdTeZzQo64HxZ3alf1baAddGhLOXKGNlZkMGGrT+zh4nIrDoP2p2ruBmqXV
ul12TwtEVr/m+cmud238evv7XWeOmNdprXE7Q3Aolm4yw0l8csNs4xk9gChG4dGa7uf2pPU5q4sN
ZN/x2tjGwvm7sCncvxphXk11bE56sneivZJ6R0u7M5q1Btfa4oSggj6aERUD02caGpxQO7Ko0W3j
n4rhbRu924TyPrTfb2/o9ZP1YkN1oTJBzjEiK8LiMosS2F1Tbyf9Y6p13tybIapOv2+Niwz9NNIY
5rjnI3N27MdB7hh2UXiH5+FOY4Q3rh4kCm9xOezLtgdh0a7cnkuH8Nyi8PEMow2RTEb5U1KKQz18
l1IGlG1zHwapK61mUYvWVB6UdD9mSjbhyIN6i4K4Yn3NkG/HzIKuBrj/mG9Vn2GbtTfz1beDBkIz
bA2EEckwyeHlbnq92ndtq0h0Pzfogc2sY4GpbiL50Y5eeUDd/nZX2c5sDWkw8DakoVfXQxAaWZ14
WJOc73XK4JL+cdvAlftjABAznCLIO5JWqZfL6fLaQl8JBv8MGCr1y655qvOv0YisGtoFaX0s+jVe
hjWTwg4mac/zTOUb+eNHQucPWukcZsIE7OX3zjY2ztpc+VUuL6xRuPfUdmq6jFqmOwxPtrrX1Jxk
+3B7H6/ilWBDSMu8yZ9SK8BGQFz0/L3TQzE2bEt95TAvOQQvMaoXFP9wCeEwg3KFdzrETlV8SbR0
UxUrDrG8Wf8YEM6uGTfjlOazgeEzr3RFeV3lJltbw+wgZwGpMUYtihtM2IG/R/fDnfQ1H1sxIU4m
5EpEpWPepjowXd3/Kjsr32F5m0BTq/MbhOHCyzV4g2p2qCCzhqh24Wiuqk+q+em2T13DA2ansmni
gRBnjlD82HoDiyF4pFnLKt76JRQ31XZy7rt2E+mWa1rPgVS5ZQuxXr2VyxWPXtxChrjAbkHGAJ/b
5QoVPzZjuNcl1/Iey/TZrleaDYsn5uzvC47md10XofNOaBsZwtS63Wi78vSYrE1irq1D8LbS1Hxj
nE9/XiVuqhw9ea2BfP0m4jvNoEhrnr8EHSwcfuZLh6kf+E4DJK+mwQyY60dPlbbRxlNhbCPvqfzt
5sZskradDgiJYKAJ/mfWZVN2MquKmWuT3VH5ogMNKo3jbRdc2rxzM4ITpCHE+6GKGVl9t2BLMbtf
tw0seAF4ajokyKzzQhC11tWhCJADYbKlrN8UapLldtRPg/P1tpWF04oVvHhuCcKEIaQIWjSDnKtJ
chN9l1EkDKqYNk2wuW1lYbN4DZiwgFMHodsqeBoMfZbWZkjPRc6bY73KwQr5z9UqKHnAig823IDx
lmrc5YkMZopdQGHBRpee4v4+Nnea97vfGxPsz8z2w2C787eK1Vlo7nxQ6VWfBRumH+Tkk66t/P3Z
Xy4aDvPfp3SBhpBhWrQyL5cgdbIfpn0ebBrtL6X63Dd3fbDP+m0Qrhi68ivBkLBXvuPhc4i0b9R8
YvL0LrQ+9GQnV7/7yREqgB8J8A2YGFJP4XxoaSYjCd8z4a3+1YTbtltrLC+s48KAfblhaRMp5giK
fWNYz5O3ZxCnAEi01m5a+CxUkfncBnU1xgAEz429VPGMZrZSPiYeIsTqsenyDfoOw1o4XnDic1Om
+PYZnFxTBkzBYKXnh7a+6+yVm2VpNWTNGg/WeZRUDMdJHuh922h8FP2nXrh2du/VTB1QrItXvOzq
xPP5zy3NX+/suGSqOdEWxlKOyliU0XxYI/5Y2C6e3XwUEBM0rsQScdP3XazXRrBJeW7Eb7q5i6qV
XsaCi2ECUDM8iTNFkODDwJ09u/FgKUi0X7bu+gWU69GnHMHR2+Fx0Q4DsHMLjlvLEs6+bfdObhVO
sJGkbaRtIn9r2s/T2ojCwieh/gxuB6lBVQPrfvlJ2lBTQ3Nqww2ySIr0JUzfbq9i7e8Ln7xT2yxI
Ff5+Ee/r9KUp/rr99693aVbOpsT593vsKgKHQe9odeUDJojU5uh4zZOtT/WpycFHlEOw1hVcNDd3
zYHJMOYtfnxC9TA5EZQE5bgz6xzSun3IqfellUB5fSappzOWw9I4kKqYytbJhLhX68WMzT4rQU3D
ed8XL61a74v+++0dnIPV5R2DKaSDTLpj4ALE0n1cGvQAdUwhQOa8xpk8vPZJfT+NcXXMuzrcqGP/
Q6vH4T4Oh5+3bV97B5rukLYwKW9BBC4CrXpfG6TKZjuhn9l4Vrar13D7c8AXV6dzd5EKAKaiR3Hp
335UmklmzhQLRruzJMN1rOY+LsJvjTVuOorVFpKP/2JRvDUpTxMgWNqlyUhrw4DpddDo5UtkF26z
1gtf+mLcnrM2ODPesmigs9Q0+hsGbZRIqEQoCGwH54VuvByh6NS73hpm5DqqUsOZgQBEIUb5dCEf
7NKocuwSUKGXvUz0qsrXdu0Fev14m6v5xDrGe3W4EcT3U6HmbWGPPjyA4TfL28iwlXbHwUfD1Yc4
9KVjuLSEqt5EFa8+3P5g14f60rSQNBTNoCCgi2nVGk6DwuylyXDzp+m3AaCXS7SE4pGSNP3QKAFc
nnbimvG3ICv2zVrb4to5LhYjXhuVF/ZR3bOYSQGjCDwD1oFPtTO4qJ589RVE76rerXtnJWBduwhm
55QI/iUgfeI9UvR1LE86a/MShu2jQ5V/9X67yD3vH9UD7lyoba5RiqXfSd1so3TM7tgbzi9mTJ8b
aSyO5B37206xuKB/jImE8J2jxeQqGAu0X4a8mwgTvr7ieNcv4csViT18KzB4ImsY0aUHT9925kME
Q3CWavtKvauV3VT8VKU/bi9s0dvPFiZ4YRBNzqh42HRCNdtWSfRodKPOwziXdszyrc0RrO2jEIBT
2csGK0fkQ9ZeA++l7MDrrExGrJmYb5mztDJwomCy/JBPZf8gI6Pp6Vr+Sup6TYU+f6qZThqkxQxR
nH/EmRHmmAy9N1iH4TxK6P+Vj7nuNq07aEcvORnhFwtdPV92UYMujWc9YSjDVZuVJ+01jkb4FfPH
PfsVTqYVTKPzKwbU1TRXDQZXhTc3/h4Mzyl6rr23NdG+69bC86LTnK1eSHqDCnmXosbuGH1WTcQz
jnBNbxn7v+2biwcCM8i206tngErY5Xpq4TnwsCPp1Ol01qGY0Fd5dCc8ILzBDHeRlS3a5neQId42
fp1zAc4HjQGKxba5hoRXHeN9xqio2I5L+46ptW1C6asftA8zt05+u+ZQ86V5mZmcm9NFvO1g2WU+
qgj+JOR31q9iULa+5+r1p4KxwiqrtkG+T7P+1Afb2+tc+pb/rJPdvvQhM5TrUfUxnKFrVGrmyQ+r
vaWCmYQo8bapxVtdR2SC1yX55dWtnrT10GYhtmzaMW6nTa7dTvDmJ9sR6TejGHbzv69q7SlWkiO/
FTjvCpvQ4pk5/w3C9U7PrsmSnt8gWZH3hRJtf5+aGY+qKe82mQyFRS/50wE2qvGuCNXqOR2qQ8P7
a4XC7//ZDBDp/9ukEh+nCvpCFEb4IbIJDKPZdu0xsn5KzT429j7i9Qww92wSxbZhLXxdJ9o4m0bF
FW69GacjfPNSi0KYj3JCpD8+aVIJ5HlNP3zRrYCNG7wn9ZmA8dKt1NFxUjij2ebwA1a7WPvTmcfQ
/0WewUQECh+A4mlhCtdJJA2alBfVnGcYd62ZH4OW8Yzxx4rfLu0XYxcEIYsG/pWCgJUUoWJHc0rY
EWIHz/6aWWiFGw18MF6bqG8e5D5Rk3pgGfsfQ5H/UdfWa6l70L+k2pvX6NpKdFoMjdAgMgtC3Yzq
gxCCu0TiYqpoDcd1uvM07xM4pmMzlQijIdjkha96m+6MId35yUrG8HdZTgxVPNIoCM8iNUDXhE8b
wziuQSK1iYuXyhwOYaX/SMbYTZtPk9JsFT/4hazDXMft6ON1xXsTcQv1lXqqjZhETXVN5/32F5oP
rfiT+C42dV2T/4ow9tGqy7IZcehwQGKle0218QDnget5w1POwKsXr9FWLPn3uUUhbypQdRjHCYtF
NJWIg+nbWk7eQ+omxmrXfN7QW6sTvFyRmmlQe2zFZNNOH7pW8bXoV26gpfvufEHzGTjLJSpDCmrF
wchICI6i0g192KPuvIDHz+7211p6lJybEhwoT5o2gOMw3tTg7+psh6qYFX54sb9VEZUa/dYt2pWw
v2wSTnlQskQjTbjNo74IY6SwCbZeiaVoU8XqaXRktzWdJ8+EqCt9jqVphdt7KW7MSvUMYkLWAIXd
5Z5KaWWMgUIQ1HQgt5b9FPprOdLSZ5vXwwjCXIMSERV5IYewGjdc36Y1Fi/p2PUA+wgYxjZMCmgj
/AZtzhqJoJXLfMkpEYiBgp0KPi91IQBVRcpNKndoAozPsbZv0AHq/80lArsXV4ij67SGhK8mN0Of
hUaPCmL7XZqe/OAtdN5Me3/bHRdXAu+MSlfQ5loUbsPJGsaEmwTfsMPPbdt9jSqmUvppxesXL3yQ
KBb8L9SiryDajB95vjyMpHjOoxHszPi+z/ZjdajaF9nY5cpO441gPijdl3+xvjO7QqgKBqUN+mCa
w0e2d+LopJWf8lRa2cWlEHy+OsHXIz+c/HSWJwosvdhUmvVrNnp0Qj3bqEVm7cOiVbZllq1ALpbt
AvKhuQelhHiyjT4rtZpePyw+6SZM7fvOMrfjJD17UuZmirQ3zb9u7+fSqeYw/59FEYDmNWnYaQyW
bbTc39jRk9OuYSMXb/dzE4JL8rjRS9PHhG17jCJzsnaB/+L33wpzQ3tJRcLMa1YO9FKI/BtMr9BO
ZkxdOGyeURj1FBm4SUcr2XiHMnAzxP1WA9UUVsNdo6cPcj+ebm/milVxM0FpDDFTTKx0eJ4KqPpf
1OBrJb3U+rEqN+UaYmvprJ8tUqxdOprTxuDKQdRFjPHcBxoTh8G/OAnnNoTzhohfbvoqNvS4RinR
NfTAValoV+N2bBCgWzG3tiTh4I2pHY+ljDkr+J6A7c6G3aqqx9/XiJCCmDj83P2f8TpiW0CL/aas
uUM3LcTA4V5RO/8dqT/zZwhwd+/kSvZ5yO34yRqaatqMlS89092lLdbHfv8QlEly3xg2hM23vWdh
7TPhrYq6H+ymVIsvL1g7Yy6z4fVKAebk+Xe1Nbh2tzoAPndVxcXPr3MerNzkjgidR3myyrWOGlnf
l8aDZJfqi58a98nQ82SrnMPYqf2W9OVxgDfZDaJ8WlnmQsSZKSoYBGPUnClYIRyYOU8fGJFZpsbM
FvRTXBa3N3Ip4mACATPGzA3AccJ17k+l1xg+OVlu3jvNcah3dr5JrHc9kJniOQw9j+GVTvPSx6PH
CO/gTCN8xZ+XmFra6PmccUoPiXmQyDsZQr29roXwYp7bMC8dpFJkEEtNRqwut1BTDP52Sh+98A1a
Sob223+RSkDqTguS0ZI50xR2sa5H32w13qOhcqcHd8XwYYcrOeXiroFq5emH5zNWdrmitNTDIJgw
YSu4/M8+fRyblcclhEwLHj/nyTMJMn1gkQajiYZqjOEiZ0onLN9mQcgfhhx3X5GNKaAC9NSPpM6c
kxdG0pOVRc1dlCrpLmIo5OjlcnDyo6p51wdP/l5GuXeUFX/aR5Lh86owc+2Qd763h3e7vZPNqdPd
ycqm93iE4cz0hyR0u0GXC4hG7WqbjlH72ISJvB1rs9iEdas+1qMlPVelNzSo44zToVRK/7saKcmj
mbbFq1fUw4Mehc1LIlUtr82ggOkuTh3oiNra3/qy+sOeYsiqM732VHThiuZL24bhTm+68MmwKqPe
hkYIIVNBh5Rh/sCCG3BCxOZrY0Lmw8b1n7pi8k+KUSo7xyPRcdvW1o9BMeQFJeeyegg1bf5lXnTq
0PHYqmWboR2sB5ClOnm/L02j2stZ76SH1i/bI1XG/mR6aehv5CnQ3vxksu96sx7geBgyLdx5ejIW
rp7K+oNayN7R7x2YpIparmu3ZRP3PeJcWwOcFvN/ZioduzYJGdU1OmcfmV14SCfH/CNtgvSO6qP0
JYrT7mPybO+5Lnp9JymB1oLX17XEDemG6lsEWXVwhXKsfNMm1aGtPZj3Sdoq39ukUn/peSi/9FYS
7fJKCUmYGTlItlKWJ9/S2OxL+Jzz5M/MM4a7CGL7r5HSdac8U6ZN1Y/pI//39jGwbYDniaU9etKo
0FjRgpM9qNGjGhrltsqnsHBLyr3fnFI1X/vMdyIkkCutYADHTvq9l/p+cmCQXD3lat28xpFW7plK
c5pNpGnjHYCv/sPqApleb0Wx2Ebl+NAzHFe5Ooy2LzajGU+JV0YF7O9zDEfT4rMfp9mnPJvMfBsV
QXFq87J893UzcNxSqfrvehcBHE2UcTLu1CBp/ojAR+6jKSnuvFbWvmRtoXkn5F9DmAHV6RW1o2yf
xqOxkTzJejWs0js1Sm38D2lX1iMnrHR/ERKLwfgVml5mX5NJXtAkuQHMbnZ+/XeIdG9oD2or8z23
1IXtsl2uqnOOfuhJaEVB3dWh4TkF8q4+4enUH7KmGR+zqp96b8xYeDPYWg6kkdYdw6TSDI+OdfkD
QJ34xcK8xF4NltrnyLCbYlfQPnspORmfTVCrfWcVWGSjjOmtxytevBRWX7/bGTIKwBE5gIPEaVx/
LYeMPYYsahyvqCwLnOckv3aHMQrmDhjvrGyGF7OeTOFFmih/j/0wBgYKii+mkwDQkrkoFnm5WYIF
Ok9Y/GylIcS/EjsevAjB+Ys5mdq+DDsr9vRSz9DzH47DF0tEwynMcsG8YnCc66Eyw7vIarGBS90e
sYvQzBjnVX89DKn+bULnk2emNcGn226Yg423pHe5wAMb1Dn2eKrDRMPR4Yh0gqLfLK6I0NKHic9d
6UFspj7VrpPuC7tFvsyeY4Hsgz0Cy8HTX+jrGl4ryrpT7mYMhW0kAe8LvNEKIJTiXSVK8R65YXyH
07DbaSKfftDcrPczAYuT1Rdj7DW0AiHHPE3RddInCF3Z5ISHmvD8ecRxvdd5Y/YeDEWnklX1Ho0e
6S2pSv6khVN8dGLLxnZIwYngOnEbRBYY9bNp7vfghEu/5azRPDLFXQDOCnoE5QSY5JzI7ndCTBRJ
P8NETwgIVKM9mSgkIUk9BAkvSFD2qT0cKscRzHdzYs8eYMQN8wbwzrU7M26yGI8ygeqwXYGi1etB
KhYA4N9aPo1oGjhGmr24kI1HX1szapCMJ7aYfOBt5spnepP+Bk08sJRjWbdf6pKFwWSJ6hslYXvs
4yzdg4eh+WZFWnusoZXsC61rA0FFtbOWSY8Lbf5KjE7/PZDU9ShNy0c0BtCbqGXNNWQy5pMBRwSX
uBarRC62SgHgCPx7y0nRY5xoE4S8Qg4mhac52euoRRj0m8m+6qgnz46vVV467YlKWmQzmlvaBRcq
ASSTJbMCPVClsdSSteZQgw0+E6rGys2oZ2Vh+YJVLi/qKjMCNQWKut30vTJ+LST7TIfghYWEUPKT
ZdkDaVWg780QkugAYjPkytFAtrzUV1brhvJu1BA0pEvrY3Ky+32XJx50iZL4OCZfQ/KL14q3+Fag
gqweRacicioIuc5tJk0M6uKlfF2Gd0niDc6+rQ5DcxuqHnVbYdfakDSlUHSaWL9UlTXx0ok3Kzp1
KrnBLb9Ym1g+YTV/vA5FnCyrNtPTmNtgPLb+vTTuIMGFlxx6vBba43MLJRrZiLnU39hwPUwHygJm
K2rSS0Atv5XAkQ8QKUgPnA9t3EaTN7rRLyXb2b0Z3OyqTVKoTibQkTV3l2P7rSVZmZJ7MgSlTZVn
GE3oPrvkAYqJhqq19yOSHQyiaxvSy8tClFewGDbASOiDgQ4hIigzZ31HQwGWFe3GRGdh3DtQrgA0
0AIVUQ4OlsLwUj4eJ6jzjXixtfp3iiaBy6NXTLTcPuTStA6bpZNCRAGzvgwdMgtXkaoZassnITEA
uB5agY0PSuBOnzUgesDL0xS/U/ESi9dPjGLJvIIkABT0sg4WoqAmnBq8ZnIW1LXXAmUCuke3UHVQ
bvoKjgh0/7sAHMsCOYPJkbxI8by1witT+0/dg7FJUWJQmZBOCB1y05Bnh4nOfWZ9AojETlfJJaps
LL+vjogyFb1LXDyZ3fJ3nQZpeT9WT59Zkb8z9eHFDBKfasAwKoRrtf3VLb+HuT8IVf1g07NWKyI9
lRPDjCPHhp0C6i/WK+8VeWHVVEm3kVbjgRQSTFWdBzWkBhv7i/HP5PzL6bAag3Se8tQEp1yFMbTN
Fe++Cvacho+Xl0MxTX8u3dWKs7BAN7iACZO8xRmEN8Qn7oRF9AGdqcjXIQQ7d6lJ79JJz1Gjyo2r
BDKCuLH1f5ZrWeYJYRtgeOBzZXKZXnc1s2YtdvmUo5lleHC1x86+jdDA7ihOxa14YG1J2oQ14ua4
AEDJn/QDiY+RcD3iPIICuPz3LthlTA60+xZOV6R8zufNNKqwLjgs9cbOJXcz2ffDZ9YemCj04SP3
ij7zcxNihHCREaLQ3la3Niu9Nv/MXv9rwJbGkBVt6bjxcrr3r8Wwd+LrMjw4KtjS5k5EBxUA0ui9
xnSdD4PqSVE33ZKDo4ch2mt16nHVRb11G4JxFDgMlIHAsivFgWU1Aw47oLYWA1KeR/vUmTywdBk8
uLwdt4p4ztqQ5GCQaBYkbxdDTVvdIKmUXhVIagS0bZoHID5DX/Sgju0d5/uoG83Ome195iSWD55h
VcS95ey4l//4IarHphScZK01l7OJrUvTvW6OgNM/Rfp1C0mx0VBkHbeOobUpqaZRVGaNvApMLQ29
ifU4QJzj8sxuWwB51YIGA8JNOoesDETlfEmdts2hKu+sXrGZNj0EGfz//r90H7ACLF1ixP/XxS/e
8V1UIFvCaGAlKlLpP/Q2cgyMpx1ARwgd0fMvOSMcETUtcJj5bu9AqM7G40fb2xGYFZGzameKVi/q
mRF0adLyBg3LdxNyf3PTITPWexxUwBZ4iJKBHTvjrgsZEl+Kudh6H64/UHJioNO6uVvmotO+us5D
7FzlcRCXUAi9qqujpWq+2Jz61XxIBwByjjYDHRAqiyiINUnrOdUEaOExQoLoshNtHTXrgUnBS8E4
oCMTBsbRMGm9ttqdritOgE0/XWjX0ZeAuoXsp4NW2GCEQMMFN2/i1ED4rar+bm7rvxZk+H1SZKxE
Twf6BKBZkDUvDd0X2VvW3Gi5qh1bMRgmbeuQOWKoTQwmTqpjyZMb6GkdP7Mk/5sv+YXeWOY08hCj
YU53KK0BebXCy2imWBbVpEkuXfepIEaIlZ8AIQYpBi1ArpXuSP888Gz3/xuS5M9TBR5F0Hjh2mzJ
zilfcwfYblcxb9t79O+8SedhqBsJZQ3mLeJHHU2gormdhtvaQQAF/R7jwKz95VFtX20MYHLQn4N9
Qe62rviUDoR0uE6SmyS/Csf7DL3HpvEVcqIdiHyIRwwflWAPL8XP7NulMwu5dwvwPWlGi3FOkZ+G
6bi5KrrY15Hoj1VaKsuffDiWV0akGe1JMWnOsnOZe+D0IPIGLfmK0tnmhlrZkG6Zukhme7ZhYwTf
TLGQGnQK51NZkILCaKiqRNNgAXPphVrp96qm2k3PQ+EP8C76R37hPF4roRDjlDm6rgqXv3AcqV6e
Q7cNTK6OT0GBBKab6QmVk3d0f50+4YOLqiTQtJBvB5723HadDg132xEFVDt6zF0L4J6XoamRy65u
+ob6xag/ivHH3H5BX3xAtH8m7MRLBdS6CFQX1DD9kCfQoCEkDIw950YKDmk66UfSazZU6qv0xnVL
4/XyiLecElMNEV0AHHT0Y58PeEwGY6FChVPGnpGCV764n6NJsb22Dse1EelahO0xqQiMxNbPhKKg
c8zsCk/Jl6b7cnk4yz/Je2xtSdpj41hPUd8hPK5GMP+B8hEAI99Ekchqv122pJo4aafhJnEyFGIQ
L7L3KDrS9JnS4LKJrY2wIODBFQmOELxgztfGNOu6SQa0lhXhO02gnYP6c4WKpO4N7N3S9nX047LB
7TH9z6DcDOVmHbqJGxg0SytwRvQrQJI3RxH0spntRfprxjwfV1XahjCLZZHSvVMEhOyK7Nkinzio
VrMnP/ptCMKDtR1WLPGW80NfKTLNWwfh+v+X31eZEQqg+ggRIzxJRoijQfiVq26lzfVfbkNwUwDy
Kj+Pe95koIQz0KdMn0U7+Xz8InSCYiLqoKdkQplIBRbe3KjodwWkARB8IGzPxxS1JUXOChaZcZOE
wKPwfREN3tAZiJv3l71gc/5WtiQvMEGhbdsC8xcDAqo56JlXnAUfmReXw3RlQXoHFe5UEDHCQo2O
TH5ViecyehLEL+pDhwIxYmd+ZUR78FsD1+UXheJFuRnQUPsPVTp6WD4ENOGQO0YXwgO12Bi4l9N+
eiWJhoKz4G4JcHRYoPQ31k8ZdfJ7ByCo0l96EG4N4PvATEsioZjzzQ0OuAaQCiC6+UB8Tc1oqJvQ
whf1z9wMmuGqZYpDS2Vi2fyrbWHlbKqTjKCbmdO7tAOfWsHvCqHi+N3cG6uRSAc9Tt/eTWaYafqs
vbbpUCIYMa74mDi7xuZXLssgIc6ja1KXqlfe5i5Z2ZbO5aHtEruvFttWCW6lvUify/gAXhzAXz6x
R/5akolsOW96NxKwFLe2J4jutSp1dsVyyTueWiWlooSFjCAcrfYmGn5IrihNbG711TCkrc5Go0L7
CtyuN75QFzaeL0/T5oK4FlibgI9C9+AyyJXPFZxD/qZGLSpBdki3QZW949mtFj6gCHbZ0p/iuBxg
ILLFOwEHC2AH0lDSzOCZtQA5QA/ghdZ13//OQlAg3mkQhmrLYLCONP82hbeV/YCS3GXrW+NEbAjk
E4EsDuAW5+MMHa3gEMTFPPLmXcToLR+/o7nsfrRfrLRRbOStHQb0KTBNwCaQDwpvZYlnkrs0+plE
B9/Pdc5/jJbr2aUfF9d9umva/1we3aZBUL8A0AF+Tltm/tEgBGpWYYs0jVteT823BmwV7ngXuwMk
7KOXOZ92EIpWTOmW/+MSdSGrvihQyyVpimcfLQzASFICBjtIN/TXk5IHatMIqL/QboEeZtAOn68b
c8cOqUW8pQVp9k04n+pYPzSRo1ixzYYSkCdDDgmgPOQxpetbDOZC+7e8HpLsdhL3M/hiY9HcgVUt
QK/rPq7jB4iYPk288Vn2fnn5tjY54MrgnwIYyEVS+HyQDpsLp2YI8msoIWrjTV/+umxgcxbBgIti
BCrByKOeG0hNUo+6heuUhvNhqdxVmr6PIlfhEcsF9WGHr8xIF5huQYOULnEJVHi9zkSXbr7v+DP5
BPB50SL/33CkzWyUBrho0Qfqh4jpEvThpPl7bQC/p6pJbe6rlSHppZK4odNVINDxSxP08uydoI0z
e27JfUd3RZkcG/cTJT0XbVwODg+U1WUqvWromC5qJOuj9Gqa33TnaIhPVFehSoySPQIs25SvLc0C
kw7XkLBhnPt0BEkFrkhVInTLo9dGpLPeSWdwERUwkjvug+50j6x4uuzSKgvSwWBZRV5CTA57BtI5
xnhvZ4ql2IxBUbuzFwQbhOnlGl6qT0k0COzKxv2ql8AKXU/ms9a98vgRpMvxrXaLZNr8mRfeyqr8
cokRe2b28uAf0hntMV9aQb3K3SlZ8RfXlffq2o504EVCH0ZQRKW+UTvFITGnx378Kmb24Mw/c+D5
PJr+uLxiW4fQ2qLsE0VqlWmJzZTaACYsEgPdU/rPIoZ4uKyNSG6Rm40ZiRDD6tkBLLIeZHnBQWqp
KCm3Trq1mcU7V2FTSZvBGinMVHiBZePk5c6PdjhWugJosdmZtzYkndxkMjJqLtg8iLX60fQ+h1iw
27B6gvAeBJtAQm+bCKg+UdIDzBcEfEgqAykuZwAYj3hjLtdh1utXbUHveiW5/7LckgPCBFsIN0FF
9UE7JbTLYUT/PUzQ+q5ensnV7CVx5+XcAlKmRrLmilrFbrDfxujNrFRMChtLiIqi4zpAsACiKpM4
OH1n5ImJS0QHI9BQHji6NPTvtooge8Prz8xIdyLAvxFJKcy0LZrA2/G+JfXvttB3lzfXxnY+MyNd
iW03132yYCmzht9CiQWwbC99HCm7FWXooRdFcdVv3IwU72BU0YC8/VhL44am17zBVc+d+gsxyyDu
fschcOfDM1wKPcU/WDIcPjHGlU3pNtaINth1ay5H1k7MzyJ99DwL+tu8VZTMN9cM7wTEtQ5YCWVy
wKoReZQshoYJTJ1uvO/n/KqeIwWPiMqMNB5rFBEddJgZ20PtPPBmn8XHy1O2LPuHTQZ9Ozx9IPqI
iOn8nGrDGhpjaJ73+wG9+knABLI4AOnkXvuJGg3kq9AjAlrmhYlSulAYyIERlMHUGA+7zjlakM/O
VPmDzSlDowj+DUK/oHA6H0+TW4BJ2C6yMIDSgb1jQo+mHSlu/q29ZOhotUUojmmToYlRNJpa1GlA
gXLjEMZIhXMC0joy7VjPAHoZkUhMSsVKbY3MAEQQ5IkI/T5A6vjgxMDMgP8ybiGxxERe7yjrh31i
zYrhbR18a0vSiTTP1AEwAcOLGQFCmdwUPTtF4B7ETXO67H5bgzJRb0fjJthGPjyEQXUSZixFUrQa
IQ+rg02OO8EkmCKfvOXlpoN36KJbhVec5OU17VhWJsjEsLSAAsYB+pGxe+1Qb+L7ywPamru1Jene
h+TcDIQ3BlRoezB7eA790bOgt54vm9kIbsEZ+ndAy7yuwgtDM/UIv8KMPd/TgR3KslIc4NsjWcg6
F1nzDxz7WZ5B/stCYikvfk+AiLOvtAsGlWzXpgOALuq/VqQjLkkNq46XrGlXPZTdaQIlyai4FbZM
gMkGiR2gmxea8/O5SvKcdcMCfm+nu9H+ooGiVm8Uk6WyIR07YhwE7jrYcMmeRG+DAQYzlZbc1qmD
2ikDoT40toDjPx/HmJkpqMRwGwC9+KPK45veguqRxfcZGEjt2vVc8Md6l/1s6xZf8ARLXgzN4HIM
ZJeCD22EcSV9BZDtHceBXeelByJe36kCIDChf3vZ5NZeXZuUlquvzCyqdOzVOqd36PvwzSH/2VdG
kDN339NccayqRiitHBHoTAsdzOpUVqXfkvE9rLTmlPXNW9nr33QWlUGYsLsc/WCKyd1e0L+TK/k+
xPrSMaswuTM1RqhxIXEFSpZ+B+2H97EMv+mlcQsRAEUbw9a+Rs4RtMbIA+KmlK5hyLGYU6UtZ+Fw
jWeDNabenPgi/H15GbcSZuijgoQOYCkAgst9HwRAxhHodpwfpnOrp44/Zc4OipqHWuPXefqtdfOT
DRyiHU3HyO5+Xja/6UVLIgsZVFAayGzATt/3AlTICN7Ln22aw3GSvRn1uNLec40rFnJzSlfGpEPf
svUkBCsYkjLg1qucL+mcnlgDCRftM1E1/u5/w5LOABtIPO4IDGuKAajW3WtaUMSF0Lgey3ve6jsR
t547K1tjVSNcfl/dNwU+CTR5sBvz6mhmwud259lAdYAr63acJh/tcg9RDzoYrh/Drn3OK+eeJkML
GejsUKedZyiZKjeX2NFBHrSg2EHFdP5NQNNmYuiW7YPMdRbvGXjTyQ5UB56KJG5zo64sSaMfqAAL
RozRk/E7sbw8O2Yohhh8F0YFlD8Urrt5l6ysSSdSOYGBwFrGlYDBRJ/eQuRJDYgQXt4gKivS4RMP
qa3Z2eJJNvpRAyA/PURjCiObh+tqKMvvK7exWruLjWlZoq59s1h7E3fOrg+/AA0XECcJkvi9QK/u
5ZFt1aYXtZH/OoaspMD7mNfVYnW0s72VJCcwVvpGXwQ9bY+InlFe4TuQYjz1vbWPtSpwo3ddix6y
+HT5SxRzLEsEt7XmhED7LWloc0diE9yYyaHSVDI7W8EgVB3wMABhIBiTpROdZk1lsxRvnojaUJJ3
jgCsHz4zkr8mzPOFRMdzAup7nHBNH11xGqOZNP4SzrPCzOYxsxqJdW6mtNrSbSeMhEzRSTTVrdE/
GYWLNhBH4ZlbxUb0wEF+kwCCgS4gadIIaxvNihmiQnDSQdFttiG17tnWF0rexnnfhff24BWkB/lD
0KgQp0rr0nzGCFUbIjBQE7mlkjw68VXs+kN1DY7frPsBRDb2I2jYexNtVkNweTE3j7PV0KVZbuhQ
d2J5I5cJGMq4PzuHKOl2Uf5aMIiH+5etbWUoz2Zauh2jKK7iHK88P57v7D6o0OZq94c5EYirnizt
KTN3I1dUxTcdaelwXDaE9QHbqLFs0FkJm1UYnwrRg4S9CQpXO3QY4uXxbV5DC6EXAP4E2UrJkfrJ
zqfQxGvZjiGKiThV68ghwwtjJm+4thRHytbAlv50Bnkd8PnIZcipjIitkRIBv0UbT6TZr7ZmvW9G
TuLNpv16eWxbJQ7UPHVAK6DlbkJW4XxDRiVzG92GOXSqkUOTVjdtU5c7u43GEwiRnEPnWD/bpG68
0e3KnTWCw78K5+fcqVSc8FuHKQ51tAcQfM0HPlgzb60RUVbm84xdka72SU1vM+Ura8NdUflanqOQ
Jlj0tKU7q+VRb7pWjyRi8uQW71X/WIKtd4JIjoPqfNBokOSiCh/6uKqwidQY2mMtSLTI5VfNNeOk
DGGT577RPCeuAEfwqRxUdFcqO8vvq/uYmh2HqiRS6hP12+55KvZQyBbk62WvUVlZdszKSsUH0Om7
GI2d9V7sArRlPBMdlfGXy3Y+esQya3BPNLnqjMrOWScxlA7aZTTZ89A/Fvp9reLt/7i5z01IZ1ds
VzNji4mR/ojoyRC7qEQ7w+9ZVQX4eIcDc6Kb0Hr7o2Qmt5+0ICzRpqVXeKweI8GedLdT5Kw3LUBh
hiDPtuijSH5tGTwOkxAJ+U74Lf9KrH8+chc2T8ghgh9vEUORVr2Lq6kZ/yTf6Wtj7a2w9NLwvgAk
6PKqb3nX2o4UuJpjgR68AakvJ99FWeZFFIRKKAYRxXi25gulJxR/kDgCa5p0rnctArfKQWZKsHuz
/E82mKqLccO5bJyrCOcpMitUlv8WQEIUU4HwsLMrCGS/6FD8jGm+kL94orxl7Ddx+GNrdfuUP+p9
c0SB46UzrZ1uCLBplTgjatWzYPObHBClWjjzF5Gw870rOqicAcqPkNXJrsO5uxaJcbBqez/B96dZ
Vb3cMgctEbg+coBwm2WLr46KsgTHw0CxmKKZq28TDUEUk88QF/XLLIMYO58MAl6TDvqNBcSSI4+Q
nnrzSIerCCIhAevmzPWACC0LSDS4C6MW75vXEEmkB7vsiUqkbet7USdxIDJL0Bohd8OFcx8ij4zp
mfCe8MJU32nzeOUm5c2otb+KpFP5yALTPa/PWJCegwKxSeCKKLieT9AE6dwxcpdAUROQSWj03WB1
N8B27eg87UTNkMbJgbsdDmhlVK3O8ucfjMMXCDg/FoZCyTiQO43WzQhtxp7txKAfNZ3tqY5OWtve
a531OicDQh6005ovfRUpElUbG3BRj4dY2aLoibak86EXOGvmPEQMZ0c/htj1THBY/fNRgkauP4UH
0GAAJHpuIeujsbb6EFnbMCDxqTauRxAkFW+XrWxcU2dWpC01FrEB+kXMYk9PYgTEtr5nbnDZxsaD
woKRhSoH+wjpLmmyGjEns2hQHSrscZ8CbOBFETN82hrToWVpCiWGId1lJYi4R96Od+g0Q/LGGOyr
Ju8e+3aeFF+0tVPgujZ4AZeEtVwjs5JwIGgABDWq+RuVBC9370Jde+jYgFrFuFMMf8tT4aLg8cSL
zoTLnK+k1Tcoay9PmsoIIZaSNzcMRF9BXJf1tz5x+B6Rwn0bzfQOhNe33NUoRCFShcP+mWR5v2AB
IHNqYL+iR+v8K0Lbjcc+BCHFWDlDC4hwbul+5OTkRWOgyGnTToDkfUyL+Bo9XHC6hKcoUxoAmZ8o
5eJltFIQVbUaJe9uH1k78NnOHa62PL3S66mIg3TGP3lN6zQvJUuMXRVWC9tZ0U5BNDv5q+m09sJj
Y7zoLdF+10VTHxjXzC92GNbHrJ3yHY/JfBMnJEclJAxjLwIv2kMXiVHVqPTxmYm1R2CGcB1xjSPL
GKQjHt5mX2S+awLvZdKHwv7ZooyQGgLsnNZ+VDUxbqScYREEActlstTlpfnnvUOGjuK10k0Bcx+t
aFd0Xwv6EvfvELxLkINxbolSvnFrf+MyQGUWFO2gy5S23pCZkw0ZicwfYpCrGouyS3rvCKJoBtiI
e3DnQA4L+WxsdLmbdsjAl5eM6ITOOgYqt1NSfefum0P3l7fS1r5Fswt0rZ3lRJFzVkMprA7Ynswn
7hCYY3ZyWLqLG+Jl1rdoJIr7bXPuVtbM8x0z92bPuYC1dgaBuGkGGX2oR8XMbRsBLT6akZd+FGmB
zDgdI8qgPTjmw89hdMYHl/avJW9LRZl52wEhnYHyHKqzgBadD4ejhUcMy+u8DAf0nP5oJnTWXM/M
i0ZUBgOTXvVAplYqmugldJfPHcIsbDZoGQHBKYX2Lmlp6OSYRad9nbvnsbqKOMgHvFR71cXRUL1V
NrICQAKgTX+RPgD4RsbJdxDwy9FFBx9pX4FbHy1fT3dhErSpR/mblfkRrDp3bnW47JtbEcHarhT6
cxOUgoOLcbpNe0joeBwmFS5sy/2XNxImE3WrD7lU0Q6tmYHodIFmV82pHo5TnS99w6UzK6KPLbdc
m5J8Py0jdL0hAvbdCOpTkXN07czT8+wTG3ptRroaIz7Vs4hhJgSouBofxvSN5aUfTr9isGdeXqCt
Ix+9RBDtYTjzidynvmT7m2JosdMA1WBPjDOP2Y8ifO4gMO2oEv3mlj84OOyhdmSBxkw+741a62th
LUEP+jhbw2PVszlj5QKtfmzCL8CCa+S2i96n0s/do5X+bqq7mFao3Bzc/lonv4RWe3n1nM3Hwtkl
hYqDZ8uZ1t8n+atTN1ZqR4gHQBnNda+f9oI+Ws2PNlFEHn96suUTADce2GvwWsUtJB08lnAbI7Yx
E8KM0cZ1yCZUMxbyWK9NH2tn2sWG5aVtEWQlLt/se2WBDsjP6p+2dZWOXwoXlKOjrzuPY6Q44Tcj
0/WnSW7emZWFMi8moc6vwUaFyQ+QGhJ8Z7EXnu8dvuvTYwkNtijfFf8OwbKAt4R59EuBa0l+Q9Q1
kh7IREE0GFznyJ16IfEHlWTe1vG7NrLc3KtHbNpUrADAEAGA8a1tPbs90HxvxS+DfczDe1PVILEV
CKzNLV63MlfXkx0lE8w5NvddxyPW3QiwHFO9jra8F099HcoAyPyiwntup5s02zFKnLZW2gNxeBLz
UwxiOmK8ZyrWjY1zA9flnz5idLchp3duCsBYnicEphL+7EQCcE7wEZf3EbgWLR+AsMun1MZ6nVmT
1mvgZpRpI6xBL2WuwfkIfH4SE88xvZx8B88uWl4UB+PGWX9mUlozDiByYfcwaQor0NtuN5S3usox
NhbszIh03MwD56FYgqloyL06u0LBEdPqgWm9rxUhlbm5YthPwMwi1Yciy/mK5QUnGZmWOcyek/E0
JHdtYQGkt7OjgBQvCSd+3P9qil+JcxPOR2qJ3UAcz9L3LqjIk1Mb7UWY7YwuALLKH7MOTJt7RBQp
1PHi+4H9+yWIasnfz5WmBudjV5gJ/l+gR4GheckQB1r/GDQ3oL8ue9cGr+iitPDXlhSNCRcYnXmJ
UsL6R2nvGu1rgnQoa700PulTIJJ9Zd0wIzDLhxbsTFPh1+YTs9+yPD5Uqito6/hdfQ1EpM8XCspl
4aDr+BqGaUZhNYIIrG+nutf0JxCTe+Hw1onxYNsPRb4bxk9UHGAesDnHwssMuPdz8yCvtppxCU3D
+mFkL+aMFpHyaowVF+Dm/vprRgbzanOosSaBmaJ5S8Swi6pjURef2cQrI9KBaBMtHtHWhKnUvjfg
xe6SwFERBW+dTUtf1oKroGCgkvaV0Y1Dli5l6dj5kYWnOYNQ5ElQkM2m12X5dfxy2Vm35g24Xsj9
IWmEVmZpefRWR39vNGHfTYHmHm33ef7EFbxAh/9rQl6ayhwg117BhKhvs+hb7QRaodjd26OAajnw
rUg2ybkm0MfPraUNuD7m40S+6vxGqNBkmyZQOXF0pAmBNJXWJe5NQ8wUo+jHZ3RBT+kNqq6X12Kr
8ggevr82pENqsqF1AZkR+Jd4m78T5NwbX7P/Yybfu/4xw7Vod7nC5vaw8M4BJgovSDltWFdtR0o0
Uvm2OEXR7wTJI+v98rC2bgqUm/5nQrptQ0N3c6TiwdIaBoN2RBBu73hxN7PAbBTvb9VopEViU5TF
pIMpBtn1yDgOyXe0R18ezvIfUqSNRfo7HGmR0m4aGkOHjTqZvCTzCP0yubnHjGtLVSBaZuaSKWlz
GrQWoVHB1FD+NLSrrPldjXgoHi4PaOs1j3yZYS790QiS5UfbzAcooUD7yZ8Q3aFnEpIthhd2/TWt
HT80BV5y1R11rcNkh7cxjR7jWoE43Tr01l8guUiFLliQMeALLPfUT/9x+hfTQon6CiQ8pbtPdNWI
l4Namlggy2wTpGSAc4O99PxS6tkcj4NhI08oIKMSe1nySssgC69GMnsj+2ohhdzi7fjv9wfwB+ia
BwYfCj8ysDYVbR2CRvTPMeW6u7w99GNweTE3ZhLAmkVHCopWDCQK5yOrclqNdQJBMqdO/NbdO/oh
tjxU3zw72SHQ4qqU14aPrg3+OdNWjxHHhL5ENYZYOsK9jFfoJT7N3Q23FLWoja19Zke6e3sdYHSS
MyRLIL7uUiSwR6/5xAV/ZkR6qtKqs4sCYakfAwzFQt9iXwcVJ/PG+QH6AKQhl/YSeMLy+2rCUkeb
cyt1Mh9l0Zum7KBexa/bIQnKBb/Zc8W8bZy+Z+ak4wqMONDn0OFzmfkrrRMvMQ0v0wLonruYSxUq
VGVNcj9hd4gEClgznZ3g7+jE9Ig4junONh/T7vdlX//oEgTFOxw8CC3xCHGkoel66BQdhSYFbWpk
LyBi2HtFub9s5KN/wwjq4BChRk0c3A/ny2XPOSqgY4T6K6rRpNvVWoLX6RPVTpftfNy4sGOhjQzF
XoRL8nuKz1GpVwnsGMbvFMy1EDOrv5qQ/OvB3kQHP7YVEfNHPzw3KC1Vpg+lATlgDCwMRHHs2VXT
foOYlVKmbSOsWVsCU/j5FKJfpBqKFpZm4liImsMw2dM2jG4Ni/N9wiCHUeWi/EViJ3qKDTc+OB1L
Xy7P7+ZwoaO7SFcgoyEXaULBhJXrCdo969sGLceZ+ejSb6O9q4Vix22u5MrS4lGrDZ7bXBcFhaV0
qHYMEVztQOZrRJfnMR6+9uSRtIqwZ9NHVxalI8UlIVDgFiyChLscgtmkaGi9D6tPVFmxkqivobaJ
1xwuzvOhkTEuoKcLQzr1E8e3jcbre7Cz6Z7ofofkSU9eRnaHvvjPrN3/zBLJgaCsyyOnWMZngHsI
DF/ag8OCggX6oEhrbB4pfwcoNzwYkQDtQAlLGgns7HaYH4zp7fJgtrfDyoZ0yRiaVtEujtFKvfBS
lEGOilA7N5CaS9AX+9pzT5tOvYonQDUyKeTRE6r3k4GR9ea809BYOI7fw1nFcaeysiTsV74fsiK3
q8VBEus65s8d9MxTlS7oprfjmARJk4u8JJG8vRJ5Gc4MNmrbK2buuWg5BTlAjGzX5ZXaPDJWhqT7
JWVFGxrLRh6RUyfaz6i+ZVYwC69WqUZtHBmOAaoVi5oGGlvlpist7DI20wiB4RDYxX2f7Fr63Jd3
6FtIyx3N/93Lod6DFlobFQMUDKQZ5LEV9W6aIFnCb6jxkNlv+b9HOSjHrExIc5eAc5MPE5L+afHQ
mg+if61Lf57uze7frzHUfXAg4YZG2VoGd9Yd6h60R5uJGz5k+jOvfdf1Ca4ZPh0vu8P/cXZdO5Lj
yvKLBMiLelWpXHs/3fMijGtRnjKU+/ob7IO7XcUmJMxgF4sFBpispJJJMjMyQrVxz0xJywbgGfGY
i2Uj+XunvboQwd5UbApafm3UL0Z6HUd85cWgiPUzk9Iy5pptg6gX3qFCPRivs75v/KtyrX0s/pbz
55DonX2uoZTW+ylr54nAMd/4PfU/oHsX+Q81fciTQ2SuxJ7SI1CfiVKNaMvIeYgPLYXmH1rHqD32
wGIkLUQMryy+8rUUmQhCA592pEyUDb1pZR3sxPOt6YQRe+rXMFfir5CXDYuGPYQ+CMBHUjyUHaGV
GQGQHpmAYurv1lrlTG0AxGbgbUN9Tn7MWQTvYm/GcC/UwiApbz7OTrUy6q80gYKZaHYD0ijDCzNq
OAOcFvv0d8UeXMzCLO8a1fcWFbn/NyCddrQzzHEuCxSYinsdmdrMbr38ga5pAas+96kZKayatO5x
bsMP2h7n8sWrgzRaiSjFcSAUpv7zRIooGrcxHTN4QqoXLXnzIaQOqc1syoJ8jYtQ+VUgx02IJaQ/
ZEVuktmD0epo2TvJld2xTVvUK59lzYLkTIarW1UJoArUjSxUQNiaVpzyg5y4IP785CbQdAxtAR/g
L40+J/aTNYHId1j5IkobwPSIES70EeTCVRzNZZ2NAF5V462mhaS6sor35fBVncxoHf9nQoT3iRt5
E7eZzWCCTTeQVOV+aAM2ya5rDVLJNSRZ16aJVLnYJMDaoh2KurhckAWmDVpBFnoMdNrVbhua0BzO
p1Bzr5CfazDdLvunDOoTc5J/HcQ7wDADc6S5GoxD4r14Vjg1B7aGJVZ/q0+/pGQ59AT0QzMM8fG7
m+5rVGbtlWeQ0hf0+sUglgCfSMcYqf0CoyLo8VnsaWDPCT3aMRCvj2n6D3cO89OQLE5Y84EXRY3E
r0+HvnjCHT5nmx4ITHdlBEG5aCeGpOJDbBLgdwFt3bj0m5ZXAaYwoQe4EgLKDO2j/A8OFsyeyBGn
Ayqfgt0BIW4FNrpaDQl1jgndldu0MuOcmJEizejS1KAxzJj6vaa91lq4HMnK6xmAz/jEgv0cV9vz
rVqlblpGAntUz1CF0+glSbPQSsyDQYdLfbgZyxLwNLOsg9JvV5oCqjW0cAkQDKTiX8l2B2Zmay4R
eiO5rbI8cNLDoAH3elz2URUPADqJMwjVQSITDtKut+aWIB4qY29Gf/rpdvLWaqAKDCPKMJ9GZH5B
8O5zMG/ACGcbYNRCk1xH3pvt7X1nYwAwUT6k/r5dU1hUhcepVTnUJwuoCGG1LS8T6HCyvx9Kg1se
wgKRDkI5uXbRmP3MZobw6EbN5RvbS9u9hcHNelN7mQtqUK77xUpMKr/Xp025cAGARJsRYbOufhQe
RKrfON8th4Q67E9sSAtXDz0ovGbYMNwjbY1gaByAq+7y7m5GxbKNwkrb6uZ22arqWLTw+gbxH6Yw
gBQ+32ujNRvoP8Bo1EF5JQBUOO1Bz6fV0JfpyN4ZTDNkLUuutS5CYXEqjP3yD1DleqHeICh98JSQ
seV5rhGL5/gBNi4WubWtsekiPw+0/MUsV64Zys0tOkUoM6PUrIuvfHIH0AuL977P8TpvknBOyy0E
r+sA4sS4NTlrk6DKkDkxJqXJuSrzaKzR89PZ3WSH3fCckZWQUa6dL3QHARgWfGLn/mgx9fIyHxAx
dQlqDi3wyA88MwFyxcQedVaOF2WofFqTFa9qt+4AMoNDU2I/UvI2N6+xP98XpX6plwQnJ0ZT7DUU
rzKbnBg1z13M41ozYwMuFkCGiitU/w81SUzJYSgaoy24q8mVwqJg0E2ncMtO361ZC+YhsJzAL5+d
tTEK9ef6tCT5gvbNSFsREVzHrE4buP7GSu77Hv29t3/YVBhgR6PDwSEqvzch5RZbnTuiDgB4kNfd
QOm+J09AkPfRmkKsKsw/8ONopRuCke38A7kZmRKrwAeawQiQsWFbc7wNzZdlh1Q7F/Q/Qn8YYxko
r51bqXSnBL3mhHeU9yO13kfggOvotnVXHtGqL4QxNQwYYNAJpIBSCuYtH+KGYt1i7YrHR928yYdL
s7rn7kqfXHk2n1qSYkEHkILTTnwhg+3nxr9MO+DKrNICsRLjodFjTKOq9yZGNsa2/c2c139YUHgI
lA2qEl8knXlD5rnzxYKC1dbX7DCutx0yR/y+bEcZHid2xCvpJOUSTcvRT9axouQydS7tdKe1K2ez
Ki/ZnyYsqamQjS5EkBO4MvbfJh9F3fGQgqY3tt4n9KfM6UZf00pVRiMgNg7wQy7afFKYeGQyByOC
UwV6Xfa0cY13Ctp9M1m5aSvDEYVdAmAmUA6OZKeYEm6mDoIkmw9owrLkSRu2Lbt11uqGSofEIxX+
4FIl58Ccx20VpyaiMdeObvNO/P6Xn4Ndr6lXdtiaJSnumzxKpqiBpcG8BwucXXyzhGBYnG2X4+4D
7ybX9KD5+59L0sUGL2EgXiMDLtXkeu6rwHKbTV+mz6y1H5qMXyU6A3/pk8leyoTeYf4t0JJ5O5A3
G++ziTXb2U02Xp0e7X6NTWhtEcShd7IpeO7Url3jt4HdtvW3zL7WadhoD8tLoCpAoBwMqT7c7HAS
SNET1/5gGj2wMWT8nvP3vt/M6VGvLya2GX4vm1Kd0iCIAw08rlYOkdse9pQaAwEF3iYbbyvjFhQI
wbIB5YqdGJBWLLM0NmU1DNRuHqbW1dSFeW3t+n+pPp46Ip1mnln1hcthx0m+J8UcOMa9kf1c9kW5
q098Eb6efH2M/gOmKWxMvAjS7HVk8SYzKGbjH8haC1u5bhhmtKGqQSCCLZ2bQ9zjBTjBVsNAY/k6
toEOmZK1lqQy0k6sSEke4hkDit7IwBRbx023XRQAhcX1OxLtbPK0vHzKdH9iTPz5yfLpcT5YhgC5
Jfp1BNB3C9z5zjeeaLxpm0OdrFylVlZQfkSXngZQ9PRxUL7yaj8ywLCe4jVOb+UxifuaAO190OKc
O2WwCiJQ1YxHs0b2swEKYre7jjrvuLx2yn16YkZKCU6CPkQETrENhfp1AhFu89uyAeUjFjTy/zki
5ffasorMBpXDZjbfba4HdXMY/BfbfjDrbxSIJahPkWot1yt31IlRKdePtIemfQajDkNuR10I98Mw
S2iAy3Foeb+hRLWj5QN3cUP138aEbjT+rdLLpx6j0nVagfR5eF5eCGXYnPwkKWFpXI8dFuMn9emA
Z9kjY5iJeGi0/bIZ1QfFxBzwZ4L9AMwS53FTsK7oq85FLcQMEzAbFfO8cgdROXJiwZE+qB9nblMk
BBb6b6Mejt694b2CUG3ZjzUr0heMUiyWVXvIifmfEQQRcRZ04/fOf182o9pm6I05YqgDw71yYdkd
qjYdazhToL6BVoxj72ZIECwbEWsu3zxOjMhFZWIynZoNjNQY2SniR78O/fQeRFBtetlWacj6Nc5i
Vf49tShta92Mfcyuw6Jbg7N4w03sADOYyqvhd1autbRW1tCTAoL4vDenAca06inj4dg/Wysp11BG
gy/gXWhoAMcpRUPXaXYzcdSEnKZ98jB8eRgnc+fV8yvYO7MgG8iwH9tmChMwfF0QN38dqhrlv3Tr
J7/ALXHlFMPOGuduBRCmyjNCQwJaEkIrw5PW2Te5TXUBgCe9hlpHAkaICIWqH6kbdGuypqplPrUl
LXMDFKFWQLZvw+ohQM9/Mze/7DWUlGqhT41IC41jOyaTgNmXE2AJsRFWeX9TaOAR/qcWOKrRJhph
eFyD/OA8U+FqQmgbjzgYjNABUzEtfyxvO+XHOTEgfD29F6Qk9r0CBmIDg4CAnVs8CaL+pbK3Rrkm
rKjKuyAo8aB+AI43S6Z548Se9GS0RcPyOxt+1cNu2RnV1z/9+yVnasptL44svF5muomtNqTeUzeu
zYyoluzUivjzkyUr0YSJCoz/bar02Dv7SMdIaL/JCV5Dj//gD+g8MHSAswpl+3NL+VBUkGXGOTXZ
6aZudxaPdqa3kjeUH+XTyMfd5NQdJ+rNVoeRCANjxNvTfm0uU7VfPGBOLROhDPy/5EYJJaVqTHFM
WfVhhjpcGZTjQ/ovaJETK0QqaJSeg4qnCT/MeFcY7yOoXZa/hoJXF48cIUFH8D4Eqlzyg3MH+WWC
BRedhdI+4h3q8ttk3IMGi0RH1nzDDs26PYuhl4P9ipfQ8i9QL+R/P+ALsa+mpQ0g1KL8RTcNCSL3
uWpfx/64bEa5jT79lClQYj2BgFwLPw2DBgRnQ/7or11dlJvIFzTsgssTAiznoR1NVgvqEzzmS3Dz
NI9OctTLY9Vu0zWUkuqUB/v6f4bknGBWU5xSlE5QcTKH62F4nrSD3b02xcFe65Qot9KJLelFN1Rp
mU8ebKVoxcwgmWDJylm64o38aSpztNuJYNnMggZthvbFFeFXdRfa2ffcXenzq4xBdBFyK6h1oiok
nXNz7Ns5F5lhzKpdYpob7jlHPjeH1vBB6TAGXcNWGsnKPSbUVgEAESNZ8iij1UVJEuW4J1XJJrL0
AO0Ry0pACXUb1UeHBEn0Bxe3IK1vMvPKy8JuTS1D+RY7/QXiI5/kQ400vZH0+AVxdWOO4RyHzrBj
+TWNr5t6H6cPEd4myxtObROFBlE9h1aAXAkCCqXrEmi0bAoMIww22jZ3CbvTmkvqtmAixDR7lQWY
2l4xKz6gfOf+YA8F+EHQREgnWU5IWZQuzPqlpf1m2dyiBgxZBD5qxbFsBZgU+Lt9jaGqjZemFm7H
5jC/62TW8cvQ6Oz58C9AGTDuoRwGEhqMtUhJtkaNovRnMcGlV0HZvdbkna2yPKo26okR+cwbUfe2
Bx+DTqTlEE7V0cVaWVtVfhMNEXDzY87Jl5+YTgaCnbhLCjzNaFDFvziYVjL/d8nuVgcuVOn6xJRc
azHsiQxJEhebMc5DaKNcJSMNzXFYqUGvmZGu8Tydq6wxYSZqHlrrW95Y2IxrBDqqE+7UF+n+bpbz
1BURLTa2tiX0wiW3uFSlw8rHUX7+z48jw1XyafZ6TYcreI0EXm0F3hpYcs0PKYlEulHopQELTnY/
FKh/wYbtB/Rf2rA+KP9ATi0ypnwlyYhe1awBa7IWNy+p5981hgZJ3vESE6371uwOyxlDuXCf5uQL
SFYkqTNHiOre4fvRGO9nnAjLJpRhJpgShBobWJSkMHONyOnjAiZa9svCCGpGt0P89tc2PCFrCN0D
4CbxHjlP8dxtY6fWWAEdpCmygynS9TsMWqReaJdlnmyXrSkGjIEtc4SuNgp8gtHz3BxUfyOrt0Gj
ZRdpkGrIpc5VhMY899D63bA5CwinByO/s5puBxGTldNFcYyfmZf2lN6bKaSbG6yovdNQWgYVWx/6
AO1a+q2urVxQVEfZmTVx5pwcny3mh7IsgTXLeujwFJu7LXg5A4++cAvnDIoTV1H3Dxv6zKi03ZwJ
FLudiRWm7JbFA+5ea1dvU6ySdFaemRBxe+JXbJGq0HL4pWn3kbNrydaicWjr1070mmnbpNSC5rdV
aLuUbmnyjaZcQCLx4t14wMMll4P7S4/fpvqJ9NFagImnzZff5jpQgfnQCpXJGTD6VtSgRiwAWXsp
QDDQ/3Dm3cDIvmie7DlE8AEcvDYNp9ioeGsAbwjGdhQG5bKOPtlRbQiV2mgMUuvFra7Tbre8cxSH
6MdQPqDAKH948px6runWaHkgfWhNa++Nv8x8N8XtZiz345o4oyJhn5mSIqgGnIm4FUxRI8w1IEAP
frmf1sglFfnzzIoURJhN7/y6hRWS7UfztgU3/PKKKT8K7ur/v2LCzZMohcxbZbIEBlITDNnPSb+j
yQrMWAXCAIYQHW+ATc2vcx+UNqBi7jFr4CX6FsMz0F3bFtnPLAoT48rCTFC2yxMIo+lrJWJVbjmz
LOVtzcrBpWaJKYf6HgquVRHq6U8UEsAEnbAQ3LKrT2GlScymgekR3WAUYqQrsuGnUW71KKp2PMhB
OoupXQ5iyS7oJh6kBcewIm4R4V9/RaCeP43KfuoknTKBmyznu8q90413d/y1bOJjzl7KGac25Hp7
23fOYOiwYbHhyeH1RRpNQQqAfYuRrqyzws56b/JX13jEPbx2r4qRbg2C9i4J9AxThw49Jr27mwpI
ArjPZqRD5+xXgtFb4FaC3invxsG5TTEtvvy7Ffv07GfLZ2nSU8Np8bN7vALNajcYL34SauVKSlWc
mTirAV/UcQdBRV3aqLFNI9ZOgONO7my/JL5ffI8RHWBmsy16iV2By0NXuk2FxaBgJF528muaAC8+
6GdxQQEz/BfSqCGvCwyMJwAG5I+VflnmK959zRL/490XJhyMokneFT1LmijF39+i1+LX8SbVs52v
vy57oQCTwAywUiiVodQOW+fJSHQ0HQjggXsheWhA8ZntdGs/QqUsjgHMvXXmsO4Dz7/qNvWTYwfd
ZgOtWrab1zKWyl3o1AIzDk0sME9IMdNRZqSTCXfr6k+VuVfdpO0nbq6A0z5G9853FKiJoTENJgag
j9CCOXd31nWuMR3ZaXDdmQYa0CXvBi3cy6ky+yzQ8w6Qwq6eoZJTWS1UVXKMAM6F0VihkSTVnYFn
9S0a9W2CsUq/dUNriMzt0Db9CPV0XpSBBmnIKujqjD5FHm+fhrnCClp6Rg5mlK4dVuLzfPEHIDfw
MaAW48mpr+ZF7tppg5aVHeP5wiB/mvs5ONU1QoLaLK6mJsd9LsekWar9A3YFq4m7MthUATEFZux8
NTVj9CEQgR1Y5e+xexkl+z765hT75RhVhsaJFSk0oHDRp46YMCHtQ5aFRgOSC+N52cbXWwwAVZhi
s12oiArI9rknvAXUnlm9AOOyO5M719S39m404/ioAqJFK4eHKnmI8VIoWkOZmchtwLa2tNjgcKkB
ptlvzMCkP5YdUlpAqQo3ACEE8SV9RBWYRqk4njx359sROCRWBn+US3ZiQbrGTDU6pSyDhbG670Eg
PTzq6aWftYG/JiT8NdHj4/iC2AS82Ab+I32cqIeapAkgbjrfAAKp14eIbsshcAgkHbfL66bgIjwz
9gUL3kRxUwpYdlOHhXk9TPui3pJsa8QH196NVli1t0USVtGBWGvquapIP3HUF++bk5shtEcAFRCO
6vVVg1K4f4jXVN1UCePUhPT0Y9SPImOGCZ6HfDyCNQApHjoAqb/TyKZdEwRX1IrFcuJkwWMeX09+
V49lltklwDmbmO3a7k6fX830QNrbiUL34Q+xjrn9nWkDWvqQetN/tM5KRUy1D5CdcIQCvofboVjy
kyWNajdOuQV/C9CcYHYn6M2V9KS04Al4kwlSHIBZzy3oM2OZ6QrkkdUGRnGtJ2ucXIriBFIFVhGE
XII/Xd4ATa3pNXRccGo56CddFtOD4R+07DrutpUbxn4W1C0QEvh3pdSv2nknhuXNkHl93PU9DAOV
7mt7w/qZdjfG9NyyC+PvAYpnTsoademEvc+Ekyyudu30g83mhUaTcHl/r3kkb7G6zN1JoLYpCNTc
+TYvL3H/jdyfencAfmzFmmpDn66ftNs48B5tpguf0LT3vrfdRTq8LTukSsMYFdPFHLYHiJ2UHBlz
QKfbYfKHRDZ6nU3yJ+lNLRgqqKXQMZ63oItZYx1RLSLqZIKxHZg+QqSQHzVqJb5AcBTZY9eBt3yj
6c+VEUz+xbBGiqRYQkPwtH+MfmLgWPIPVIlGpbmw1fmoipm2+8Q6d97lHqgNl1dSkRoN8AugtC3E
BDHCfL6RYx2yvAP4DDYJ9C6NKbmJqzsgpm80g10w64bq1o44uA4uW1VQ8eLi9Gn2S2tg5LgiOMgf
yegfMFoF8RUvjJMXazIPmuZetOypiellT9sQ5ziIHGx/M0HrIp0hJ+U92yk92Nze2MbK69NSfGX8
MIQVZvxxg5CRIE2c9pVXInhJhckGjcfZBXUq3dzkfpK+4DU5vxE/94+JxYdDak9Z2PBuGAJmdpB5
7eYoqOeMfisbpt+VkZlGoT50Tn6I2oyDQXkYu4tytEZoi06uFXomZb952sdDaGrF+DsHe/MfGoGJ
uLXHaQyGxDV/en3jHMthyi6nmPBxg7N6fuB+YyAo9OwtauvkiDGXdgeAWltcaSX3rzO9r1aarl8f
uPhkGEoDTgJPJgijnUdKnnaGTRl6/EZ7gaeCZv2equs8Wpuq+tAGkG73mBRHf00MO2GQWrr54uHb
dzW10fvrm1LfUEr7a6zp8J5wrT3oNgdZhZux8ScpbX5TjgNaGHqfsW02Zu3F4I3NQ55VqOx2IPR7
bhI7u6tzjf9kvjavLIkqWMAL5AApLziB5WCJuW5DNgR9aG/Skr3mzubWrf0jY01ztCxUgSZComCq
7P7vD3iIYwGPKs5HyPJK3wKPV1TzP/qj7T1oCgPP3S5vUNXHPjUg5fDOjjuiIdA3IDhB2aTSWBAl
+ib9+4ISBn9xWReki/gfOZFrdV/zRLSjiFtvOc9uSosHvG9WjnTFdQUEDchyeC0KAgfppVMWfZ0O
2YA6NBnCRMOmHTfLC6Y4kfAgBEUgJtpsSE1Jp8NAIYfXN3DEnDYNKMShac1NEGH2QWNYK7YUHwdd
aMcF1Eco2shdwl63Wd5H6ETTKujL781421XbdE00S7FmsILKBBZNKPRIMZY5fmKSSVgp31xyna41
Ltb+fukpRad+7nPRHSZjGejaNh7LlXVasyB99VRP3a4w4UFpZke3Tw8VOyx/dfWX+FwjkSBOLto1
o3k9T/ChLuOdb4EQZvzmogT79wNdEG8hKLsJMWPBdXNux+kNRvsCdgrjfnbGICY/OuvGT+nKiinu
HWd2xIqe+ANFqXYChKvAwOTd1F+3wzeNvy0vmaJKf+6LtFMyNzLbsYeNOX5IIwDDi23ppUE8HLr5
2mzuk/Ko+z+mf8hoZ65J4eaCRlRLiAhnG7Ke7YbX+oZVl9bap1pbQjnoaDV1Pod7EXl02G0Tj4GV
hctruGZDCrupmqPC7GCjiR9mcqiGDZDMa1c05e5BsRDTinjEgmvnPBY4MZPYbrFgtQ8MuhP6IB2b
AlFZ8/TnCdwCyUuTP7YR1DaB0OX5E6ZOl91U9DgQKuLODRV4FHRkTrKqrQGZrhD2vN5Z3n1f7ABd
2I31Jir8QAf0Tx+v8r8nlnUgqSlu39hwKLVLN2LPzeapMTxcTYsDRvnAt0LasOm3y74prg6nVmTA
QuMXBBRcsOI0ryUL7fma9CzIWmSQXVS8LhtTxYtA3ouxMUFhK8XkzIysIjpQRXkTNg2khzzUSh/+
wQZIGAycTLZ4tZ+Hy4Bbjl/7CJekfC/jqw5EK2unuNINCwcehCtxO5fhutXQpEMyIhwEXIEK9B/K
9Wtk/6qw9z+NyGjdkVAvnWcY6dhThN558i8FL+fUgrxSuKJMaYHdq9UsQGfS5RfRGt+z6joCaAGA
zWCQF62a869RTB729AD4TWdc6WPI+7fe21nZcRpe/uGz23iEoxQESNmHEtjJiQFK2wKctPjsrn6Y
ozBujpH5vGxCdWIILhGgLj80v+Udyauu17sZyBsjf2PaBd4/YdVvJ/ch8nbE32fmu6fvKm+l1Ks4
22EVKlVYRQMa8NISOpRHLlq6SOQQlDChlp1EhxoPsWoNmCK+t/TggSFMhIN3Dc01eecYOc9bs8gA
JnD5trLqICKYZsMMzAj4l7EFLAOIWg2oqQG62nP2c3l1FfF+Zl265vVZpmsEOA3gWsegJDdGveKf
ch0xYINZDrRNXLnJlXt926FqDveQsDPtfRwfNHpN1w4LRXKAgU8zkh8dtbqk8WHGiq8gstjTgxPt
/mGpTkxIt7DZ1EgdZwXwjKDqHVpggOOnZQtrToiPdbKbtAY8x5ZYK5Qggsp/pz1Uy9hKP1BV7cfg
Dh5ceHKhTCw/W8FUlWkgFwMWA7prLMHTjmJswArK8gYPbtgD+zZ4j1n1PPLnaA31pag4nVkX8XLi
I5Rz+1TTEXBFn+5b33vU+/pS0GXFlgtEFubBxwKB2O6Xl1aREc/MSmdgkqcxHlNwerYe2ugqd65H
481qvltrE5ZfvyHegR44VGwIg6O3Jt0finYAPaDupWim6jTIeH1TuFqQ63QlP31dR9FcAKUexArw
BvzyJuh43ZWTm6F71wY2v2bj41BPm8E66tCvgKjv3+NsBdIEtqAcjF0gF+RHVrg5Y162QSdZM54z
+qC1b8sfSbV2Jybk0rvD3dKPKphggHE29qvF3bCdwmUjXzPeB2IGhxXBMQzJj/MAnEDzPQwjJKlr
b9i6aRsOa3eIrykPFghGCvF2Rp9TLpUVtuaWegL5cq8PmHZ0zG1vgYarf1l2RGEG8uuibIKxABHc
544gyore54APFPzZ8S+tERLwT9xYeROqrADzDm47NLJQ3xDf7GS/OtrkGlkUw0oeYXikjh5ynd8M
s9YeDT3SDss+fd2mBC+OT2vi15xYyzwnnTULmuxlUmeBzX6MZf5kxm9kNg9T975sTBFuYHEFkQL2
EVi3LSmhpymjUV0jnP0qBo3CjxHQKZc9LhtRhBsRnwhDpkD1gi7q3COAkbvKEyxlI3AXToCrjHeP
k5L8XjajSAcfPNtEiGwDliilnYn6hVELPJgX7bL5lYIHKE0w+hVWxg7gXxSK1oYm0YTDTz+/uRBE
OSpeAJaYoCuXbrJ01gqfxuCStRhp50C3owmDInp0B3Akvp5H8eQOKKb4Nx7peegPdAhqg+BWjTcy
5g40VGfajT1oA+im53Y4DoNmvxRRi6tIovfskDIrm8PeQjbVC7ejez7k0BrokVmv2mbgV6ggNze1
McX8knmJfefOLvbbPM07s5vopWsW+ndzqsjlmJD2yBFeCYbHCiRme7YNNA+zTAPFUOy774VejbvZ
JtPPRJuc+6qNikeKTtY3lhF+afvZuHNg454RoD5YWZo0LEa/v7Bz133tawp2p2yiRjDyoZtCI9bK
myoBoHnW8zbeTI3e/xCMnu0OBGjVkbsz0nYzeMXdUDbdfIku6xDd+UCW3mLUhfSbAVSJXTCWtDp6
Dp1eGG/ozkt6MIFWBvgBUNB09zSxoBUQEdCdhzGfMAA0m1S7zc1Sf83qObqvujZB/8Rz6mPRa2kI
wTco5/R22W5Qt6LlZcmy6gKf0Yq3lp9Nf8zarAqwpmXFE+iKGN7ZIAzflW2bvLddnZs7zWtKvIk9
j2d4l8f81bSH7q2aY2jK9JSkPyHWYG2bmNuQ1ihz68qmLcpvnRtpwXLIf31DoyamC6Y8DzAJAD7O
d1aCg4pqNbiSzWLe2OB+MLVuP6f6PgE1c9QXf1JtrXGl2swoSQitax+EbHJRxIlizy4L7DIr27kA
H/Hx7yF2cOrEgpTUWZl7VSfYUmNIx2r5FAzlcXnZ1nwQy3qSYrvJ4Pb0kSkQX21yM5r3ywYUF0xQ
FFk4LaB3hRaFnIs64FWrsptQ3KhM7bvXe95bSeOh2dSkRHnUBwHmroj8GLuwcPs56GiUmGGXmcXv
JrZSfL+kvWTJ0Nfh8i9TuQ6yUdzPQG+HUr2U8PM4GofYBjBi4M+a0QcuXWk0KA5LeP5pQPyAk7Ul
TZdV5gex0WC+ZCZoHIHAcCZ2UZorltZckYLfSUiRekJasUE7A+gLtqoZpTodPbxJ8fAGhTe6AOe+
JH6C/CywCchUoem9+OA4pM7KF1EaQWMR90nYQr/73Ijt5QkboK++0ch93+5yHjrWignVNwEP638m
pJehD8iqG6Xo0rXj98xxw5QDkl0O6GCusVuuOSOFl17xig0anGmng9FctLiRr6EQFPcjgooObkjA
PQDhI61X0k9mj7wnUAjlDqyDu2LvPlIQK9vR31O5gg7hxJS0bmOlF9mkoUQZseQAsdMyj3dOF3b6
NaV/f+s7MyUt3Gh4cZ9FGG2txijs3CQEw2pevdg6mNw1d7OcBFTHBlg0QWoMoRqg2SVjdVz1vPWx
hAPbJG0SMAqNvANkqAIHesnpWlAow+/EnJQSWiOzp1KDuamIgqQPJ/096oM+f1n2ShV7uGeiwGLa
5tdOKljOuJM7gIxQiB8AkEAA2jDmNW6mFSuyZuxUxrqbTLjMpmCbIvTOtR/cNeZk1YKdeCIP2hVz
M9fZh/Qpc9z9YGUNyv7G9QxKPDSLovRxeeHWzElhnkyQN29zLJxl/cq9X5iz2zBMDtH027IdRTcD
zH24M6Bnj/4wIPznqa7BdmoijhH5Hudu4Wx854Gbj8aEykcS0mrXTeuNQ1WsC8gGcO5QsAMT6rlN
n4JjPa4AprCqUkz0WZcV5498YMXWaG569HA0fwUUocpQPlj44aLue2hSn5vE/XGwvAFcA9pg861m
3TkZj8DWUOpHRupX8HCstaqUFj+4AMALJgStzy26vLPbOkParabcQ7vNgNpwNiTGdzOLNLqp7TrK
98XIi5VCmuIIBmjKcj2CYgg4h6UnFz5xmbkD2ioldY4Vv/aier8cM4rt9j8SRhfILHSkJM+0HDro
NkflW8+yYuvM4JV0m3YEFsP78w+W8A7GLIIvRkElX2bmuygEI0ulFQoi5j339syst8tGVAuGyXPB
GYOZlC8ldWMmtMkaQezmTsGIMSxrTXlEEQr+qQUp+LwZUjC6NeFWhJ58epfqO8M6FMVVNf3DPV0g
e9EfBTQCpFbi053c9LJyLCcyCUylgSFS7m8Y/bW8WorEhP4jWlEArQNeJKOIsyH1mMUsEIQYF+Zw
UdrbibxXztozXjFwJdqrwN6ANd7DP9Knd/KCT4m4UnRpUu18HveHsvebOfBKx41Dz6fkOtELehP7
lFdhUxX1zTDk+WMyW8lFXphFtY8w3p0Gdc3trelG+aMolV+Z6QjiXhPK7ECRO6DgbIehjYK0wvTV
1k2SyUThIHEecx/0MRs0Qdxj2rZ1g2ePoZUrt0DhxXmtAv4BDw2OZBS9idxLjqYsjho0CPByc/Tt
NJTRxm5b7Th0wmDdTVvTHOy9M/Fh3/Q12Sx/zK87GeYxswJmYzRJv8iIQil0SDKGtiLoSupd52Xx
K5kAGCmj5u9F12FKoDkB3gEAXU6Ho58aaZmiv5jzfgo8o0yOlLkkwLjOGj+Iyit8OcH25VsmXsTn
mwDlGa0acoza0om1lxVx2b2ZduQnYRZKOMsr+HU7iCkpJFWHAH4LgvxzW7jb+G7bY4KUsdvaQisJ
usb9tLeZtvKplIY8oLmg9+dapkz0EZtu7ZVZjzYzwI1TYuC9mtxAjWfb2vXDsk9fEyJ8+jQlzxJF
zK70uYOpyQXHX1veTpy9LZtQfiJwt6CRSSz/S2Kv7QJ7jsHE0MdhEVl3GTT4aDatnFSKNz9cASQb
fT7gZuHV+efhiY8qXj6hvzLs+PyQ5Jda+hKbRwcj3gmkM+vLGRrp6Q3LAcd8WvZRtYxgMRDK2jha
UGQ9t63/H2lXtiO3jiy/SIA2anmVau99b/tFcLdtUfu+UF9/g547dhWbKKJ7BmdwHg7QUUmRyWRm
ZKSmuWOSERSIMaq5GMqwSDbnEWSr6HHiN0IokBU/5H0GUkUOfG+Y1M+Y9baYd185S9zLexA24mKE
Yj2HxVnVLi3aN6dspxcYXLDsEkRR5+2QrBTCQBRw8JVsXCnW6Up5pGqS2jMg/8GMcMjW6B9RIEhO
DzjyyBZwhoGOf04RigZtgzSiZViWVxG9Tpor1/89mYoHo8QO3uGFIQHoAEQPp+AMMCSz7LMyK8MJ
Ax7tV0c19UbyveE4MWAatzuKHqIPLbuhZ+jhKcMayrpTtjLLG2tQTFyU3EgOyAX4FDwbhb17ulJm
HtkOUlxl2Bhbo3icvG3lvtjOXif3EcHEFDT1nv/4UqPA0uADAkByN/lj4ShkMTIw1eMJgGN6Scgz
db9laCj73zAEo1imx0PlAWMpb6LhBinrNHk4DyH99v/MEAcEtPPSgdoNCHthG8PIdwxdAp+HQEsE
Tgj+j14uwaG4k102UJEoQw3Nq4njIkeffcGKYwjBX3aJS5HeAUS+tIGPdudR8Tr5+PRDiI1UAPaY
j7BOdFkOGSHd1bRl6FRJYJeP6SsKq0hxrBxUaua38wsm28sIViESxilgmCZ2urWw5fx8aPsSA7Bu
2Ijxyeim1lFTc6A/uGWRs9VVY8tkmxkGYtQQegQgUS94siGllV9XI/yMk8CeQ5H+GFRCvDJfdozB
d+LRgWmtVsOrDBhaGSS/x+5Fj1cpVWwEydK5yH7y+efIRqGefwpCJzOaW23CpUUuNCcNCvrgoA+S
+oHhXGBmVLMo/A7fWUIkDEonIgFoM6FEbQpHdOpMDJhkDN/Kf1i0CxvzA5zQ6kG6YCqxMclHQr8G
nsi+jevgwzAezx5LxOJ6GbYDg4Q4Xpf2YzOrijIfULhogINeWa6liKtTOEq6jq4cxGigHvYZephW
tVEGbrI9v8NVIILzbGrD76MZICQCwRv6Ylb5hWFrXJeAK9BiQ4M+Isa4ujHNzjxDmCA1kWu3VlNc
h+fN+LCl/yAAAzVb3votXJz9UNdolUPJe278VdmsPP/eyP1QV/gDyWohwECrN8Z087w+/+9HJyeq
2hphdI1MeNNjDCs6mdhL/OmgDI34GPOLDAm+OsI/wRatqyhp+QSrklp31jCuSInxe7HCj8pMOUYx
T01h+RQNacRRwJ90dH1rJMON5ar4SVIYC+uFJ7+NV6JwKscZb0ZnQSPemJPLfrauXJBHzGL4/DbG
VGREaJw5xDvwBGsWzXRawksUyHe7IJo1VoAC0vlN9uHqwYeBLg1iGqSsDMRPpyBm1ZR4cDoghRKy
mfxkjb7M7RSDy5On97M2rShVSfB88KICpOADUq9u3LlHsaJIbPRUr5P6Rxz1qwyddna+sdstlK7O
G8n/4okbRVyA9zVP/YHVASWIUyPdpXJq0qNQ63kdYnYXGjX1GroNW2fx7seo2J2H+8iC5Xi8jmBA
rRiJJ2G30wgiywOfzDUhzTjk69pB2X5bpWHlPmXZs2HcUfrqx4fzsDIr0QppY4oQQggwBk+tRIw8
JUWLpLXVHmKK+gwvGV90sx9Uo0K/SeKakHxCoREFDHRS+eKuKbN8aSpAOaa+L6zocsgzyBg1vwe/
vztvlQyKF0l0sLNwZYiPVbusuomM2C3EGfWgM+rhyqOsv6y7Rgv6mH3BU6Fp0kfuCRUnnpk5XcXJ
9Doj4hLQremsUW+FnDWyZZ8mfWOHgCfNufEIWT+8IH3QN7B7kOKCqr67ytzYDZa8vEuMHJ2nZbVh
Zfl6fh1luwMcaW4bv93FZ1LjtmPe8gEM3kh+5WzempjCvMRtF6RetukclYqYCk+Ilbq5A5eKAq8u
kt867TGUdD7MyMB3WnPntJ8OX/4s6D/zhCPOyspt8gwL6pVQ2tUeMaZ3U6lUGCWO3wVxGcE+qiaI
k4VAtqyYDw082DBn5r6x7vqRrMG4+/y9f4IirFxcDG2W8vz+TM2N3kavQ99cWct7nLSK+o/MHuQC
OV0QwQxSg6d73VpYmi4pgyce7/PJRyuZFlCV85XcMEjOIe2O/yGhK179Njqv2wiqQxCIMlZUf9GT
l6hLgzLq7poEI10V/kIK52KTg+oGpr44r5DNFOwC3vvcLfXBzS5z62c7NWvnV426+KiSfuHfQrxZ
oGuAIACBDVZR8LlQpR/0bkTEkfn+u5ZD0LFMFORhmQNEeGbh8YQwDTpYpx8Jhwiz2zv4WmSJ9vpQ
roaJfcdLBF1VRHFPyvYD4icXjzSekRafhokBel7polCSujtwCcGE3nVmrkg7fJRcwVE9RhEuD8dO
itLnM9j63C5+agtxDtFstbdQuGJPhra46Bx36i2KKjlyk253kdbIhgRlm/o3pj+ND06xNieVYP3H
mq/ws4TD4CeMRNSB8Rr0e/Jpiw4PZwljQjFXa1U1VmjTbae6B2S7FUUjXDVQ+7LNP5HEUfBtQHLX
XSBHGNZtv08ca78kw2WUzzuGoxi1wyGz289HfLxO9RdSCJLHymFRGQMSuhxBbzvB7L330QqEqzUq
iWWiOI+yE8JZu0jS21AKEHtzhrxeypxrBBh+dGtBkXxuns7fbNIDgrZnzCflb1eRJGLGpPRZyxHA
Q04Oo14Y6Xa2jIYGaU2iHz0d66+sIdJNkP3Ayw+Z5tMzOTI22jFnD/Vlsh1c/bXU60NVI+Xgmlc9
g5hgoZpKI7WS5zmhxwXlTNHT0GaZSYquiNBFUcBedKgmlhd25aP/giiyDtL4FR+LOzUAfuDemW6a
YUgq7u6oz9ESOwU27jw33qTZ++wGmnXdRA+uubFdhWuQ+h8cAxwEm3M2hWWlqGsvmc3LqJ0bYHTM
LTh6mwjDZM5vGFlognzhf2FEZkznsdgc+KHT23gd988aigVNtaFswYxjhUuVfTakb/G9kDaCcotg
Ukw0A9M9eaA3g0rURd5Pv5ncUOtnCjmabHveMqkTQyOcjUcOygZ4e5xuzNgfPRT58LWcwbpO2vvK
czGQupq2OYk35pJ/mxeCsRU3qaPqcZEaeoQsuJWox0SbjmDPJHnxOukvS2bd1UjOhihobc5bKdsm
yCWi4IHAGfkxIQxzm7GM4hRQWUOyoCb2b78vDiisqQZuyXwXSqZwKS5y8IaoXpj0FiYDzuiYRNn9
W9X4NLCUcr7SdYNABB5RuHLx7U6/WDrMxVT2wChdEIgxEL1KwaC3Tcg1Kt6H0s2Btz5SPPBYvAv0
FAoyOWyZFlSbnb73jEPvW3F+hWCzngMbowxAUR/Tzgucycyu7Z7Qe5Oaw4UHMvvn8zTINEIqD69y
NDmLh4Ik9eD5Gn5I1vZPiKfR1mamqxIqsgo/LTUZdCqeQeNFR7E6kBKD5l4Dr4kw+GB5aRxkGLcc
dfR7NE4/F998poUVmlV5a+A5dH6bfvyyeLTCVWO9kSj6IDlDrIlMNWKdENW39eRAIr5axdC4LMv7
80Af/RmAwFdD1ZO/JsUI0RonMlg+6hNRd1k63+ciDvJyhwc5KiMKmz4evVMobvNRvAJ5r9qabUAZ
DFP1/LVfIVhUXegqECESGwnpGoOXdDDJJO7efG0Msk+PCADLGLUPXDPICqFXTvAh6PZo9TlGKj9D
342Tj7vCzTeWpkoFSUwB3wghAnqy4LDEwiEzEFTWBrLqZef+QFV+60ZwyHEdK64ZBY6oxIwhvRWG
sy7YawULaK1tOm1eR0TFM5bCQO2J386IQ0QKuOaPTOsaB6vGojHUvcoLfKeCztcQfd5ZGaiyoMsa
KSSICIjvuLhp4alyiP0nTh0U3tpzwyy98qpk5bXfnZpuPPQELZ/uU+FOCQwM5F4MsN48Yes5SUfT
KAGql+eP0IZ6NmuEPbqGCW3oASJoditif33++Er8BG85c7gKJeSVxD0yWnGaD0tSofVH34zWW86m
7YKInGFm0Hmkj5lXbMR/SOIuiZIq7uYZSL33hMYWxCRrLSLrZf5OTMR660ZVm1cBCuFI3lcRqFwA
pF0TuBMixut0Qo/bS+J66057dVWEcelaQvMM/XmcAyLeLINrD2Tusio0QFtk9G422UqPgtFVhMgf
321Yyb84KCWc+sG2qvU6cmBYaljIXL/Y/hJGaaiR18J/8TTVSJuPgYgBkyAqhE0JuyxhHd2FTjRu
4UYa58JkdWBB/fr81pCcbEhIcQlbVAF4WHVq0NzkSDSgpzesPVMPmD6l66yHdAvmNql00WXGIHfs
gHLMz5n4IkRFLddy00U5Pa4DQm6VIdWfAP40K4PBerzvGR4EDEIx0BlacHDbCKd4Jl0Z1BG5cAvS
bzSW3lBduyk6mxwic7o0NO3gee1eM6unplmuajOOoQOPU9jRW9SQbITN46HCCJxIQ0QW69aoOJEf
pVNxXYP0zev/iFOwJqfrPrUjKEwZrdAb5Gxqo9jplAvG66t6xHy0GZToNAr1+T1eyCo1Yq60p0g3
Sr48xAXQYY1cGRJmYtmgqyNUIJnG+QCHeHSDuL2HsNX209sLIGiaxagcEGjEc1nkRVPULIYjQBwW
dfrWgfS+cnaeJNxD2QOPYzztXNBmxGB6SJvSsDLAVHO2Locnl3FubD/vlobL6QwrhsFTRo2xh6RT
xZrSdcSzkqMjphBbHBEGNlZCgG2n0MSa+3CujYucqigBktPDGeZ/YbgHPI7AyhYqTANgkgr1ndy5
7qlq8LrEa/OSoA1GJWJX6J2cQngNxgkVGpyb097b0fVYvkJYp5/vve7VtndDpIhdJOkGDFE6wuPO
9siknvVexJK0CpdmVbXXGQsSJL+N1bQcbO27bwX99KSNu8/vSCTxLTxDQLFCOHMKil7cqqhB5EN9
Qr9hVnWYY3KTaK+fR0HtCs1fOva+KWZtIDEJsmWOKY4kZ+u2Z/um7Vag+SquI9mmsDBTFFQrcOw+
pKGn1KMN4iFsCrSoWN0vxP6ft8OGgzBN8INQiRPCZTNFQ8DodNjc+qNBDhZmCuQKG2TnBxQ73uoF
ihA23+kHidCRXaFwil2HcSBl63CRkUB5N8j2Nmr2YAqCfIrbTrhJY8erfORDsFLOxYBWE4iYGNNd
Rldl9KudVkWliGP5NhKuIvBDeO8a1B+QM+dWH+3tfGxb9KOjydmCJqc7zIE53fXVbeIlQZ4mQaOa
nSVZRTQc8qKsDsoaAuhTPI2NpMHLpgqzknfreu9jjMvFMlXkQcmO43VLsEb4RY5c3SlOaRl1RBOd
h5KtdlgmEzLLI1FJdcpQUIRFDhLrhytSWD0va7B6OaswZORixkBpVYumZDegARhPDMjlgj4upsvM
wYXaGsXf19p1rSOVmqEa+mh0l9DtN+MtU7HUpHi8SIn4FEoOYsEN/BQy9TpWza3mw+DPW2TiA8f/
bblviFmgzuduUTf+bPsxPJyDwX5QYvN13O/CIk5j2UwZQhxcTP3OjSeMGVcpOv35G+I2h1kGV45C
8lYMIuzBohWkbqswRvIBwhB5sk/0qx4RMWZjjk8mC7zlFoN94uRHPmzH5Yaq/Llsqxz/AvN0Q2Zk
HuemtKvQjBbtgIlf5o3dkPdPu0EuqfzXTMFHtVZmYCFhZprpaw3/xgikvQvBsfMwklfMnxIcyPkg
raAB69QW5usMYtv8cCGM6GsvNGbMFUlumkqloChzF7zY9/9IfwKqI/dE2iVJaGFUYW4tu8KGHomf
rpfJuf+8QehVQ9kJFRPkOYV1yzOjSQfkv8IYuWfXj9/mNrnSEfFCLUkVTUgWD4VSyKpwvXnse2Hx
wG0scisGlpnWF8MQ3y7M2bptgXEc3ibL+p1u3Rqg1+aNCSnza9N4cJz2Mu5I0FhvbZYpTJdFN8e/
R1zivsGzuxvwexYSvVSjsbZb40Dq8pBm9LZDZiMHD9JFvIpqE4WIiGLLSi4gaApidBH0VcDwEl3O
NJosm3qQE8vODwpjPxshxgrmZhIWGqK6b+c/tGQ/efDXnAAHghBaaE937uLELSugU4apYxjtTLYs
/7GMCn+mwhBOOomqLPcjWodtUgZLtC1ZvGqUTYPSbXRkibBl46aedaODJXa29fpvGvqK8hVN1+fX
S4XCvdrR+aO1j47YAbY4GAEXg6ywx7PP9B7Po8hXzOFCGhiKDAH+UxTPWFIX27AOcwxjN9BAnyco
Pm3Og8hN+QsizgmgENPRl5Z/eu2qtG8Kd5eycB4UbAjpdkbeAI1L6M77MIerKd0onV0smNZZCDv6
fW01lwNUttGmb4aTEW3NSZXskS0fT7ygxQSxDojYp8uXp24GEVg0ZXteisynf6kX5dbvjafzCyi5
waDCggwgXD6ARNZgkzWpweoGe8ExrzBeeFtFb+cR+MNNuKUhnMcHi0GZmqtAnRpCp24wWwvBoesl
BbTUIAyQ0Qn95V35fWLpAL8YFwr/9xETAr3o84UIPobgWWKifSk00vs2Qqw+WY3+N9taR8Nhsr8P
evhZ4wAEaWjeowOHJ/r9JDKsoasQ5tTD6+x8i9p9PDy35mFRNW1+/E4nQKJD7ypIU+UT7kyjfXUz
uGzV+Hh+HE8/E0Z+OygX4y0HRVgxQdbZ41L1vYMoY75Y+lun3Gr0pY13zXRRmxdxpyBzyr7QMRw/
2Ec+qIrLdGgHwOU1C5m+h6byNkq+a/OuT1XkHykWOv/AQgSVCbWqU6xxwQx5nDRchvpz76U7myx3
ldWutXYIUFlSxAIfDy7vYOdEPajG4d/Cfidan8YVvymmqQhcdzN5T1G9Pr/tPro9jgHhWagZYDib
qCxQpaPHqgkzmIfqF2H3TXpJGWggisexbM+BoY0+VwSGKIoI62YYmOZouRzFuHOiBBmRu/NmfPSr
GAAOp4rnwR/PICzVoDd1WTdpHVblyqkxi/M9tm+sdF9gNmumImvKdsExGP8xRzuuaCo6DFATCr3F
DpJsT9w7QurA1fed6sUl2wJgU4LTBn4eGF7C1Qc526kkFAvXYPZG3m75ADhCVQoDUhQ+TgJ3EtcP
FFaPthVB2jivMYTqjvlQN/PvNVelxirbabjC/4IIq+Y1kwZPC5AFh7Pad8n7Yhx0QzXkTfpxUGNA
vIhcDKbznn6csq47N0sA42XkokDD7g5PU8iWxvN3d3CuzDgqFEdIiojhzyiTopIC7vUpIiW0JHqE
+zUqfvIrtnPDRttrU73qq+35bS5dw79QoAScQkFMr+/SqsJ2YDtI3TVTHfgEYZ0CRrofjmCE4+pE
pBmGCTBRvnbGbwO9r5Pn85ZIF83B+BKkFzEdVaSgYaCE3YJqU4emeTemm54cdD8CeSR0VAw+qTFw
Pjooz/AOYhKGord+sgoYM3XJpmZWmILhM2Mo+XmDpJ/mCIb/9yOnkBeT52CaZR1mQ4HcWDgna2Y4
QV99wZXybpf/msMX9ggHLaK5CZF9PB8wftgavOdyib/y+Y8ghJOK3FiM4TiAGON7ktwk/s0yK/KK
8s//zwrhzHS2PzSEb2SIVm1ofDFk2waSFdTGnBnlk5pvVzEgOVoyMbSHFMfUNTbAhpKiL3XiPQPL
ViPfncFb9W6xHhd71ThDCkmacZct/v+2nmLU4Lho6oIW2B/3OpiPo72NOlVCU7HLxRk6Zg5ZAq8G
Rt76K5fe6L0fuCr6jGKPi1TVxqkmDJMDiBGv/H49ehtiHlxVUke6N9CABN4TsiAYvXu6wy2dUWrM
QJnqd8z8aNh6zO/yKA7dTBXPSVcNdGKIfKBNDWHdKRS13Q7CzTUcnf5oNeu8+OWqfKk0MjmC4KHR
0XlN47y3vAjWOOWzV77Nxo/MD0fvwZvMAISa805IvnT/7BGckDtqeTXZeIO1GiSPkmFF5xkdscFE
3iryfB5LZZjgJbo4HvWmwtrRluxQuxnnFwLqh2F9M+ur0fxCLIxGhb9fSnAYqJRnbWwDzSztt9xl
SYCK5QbjU/bnrZLkuxBJ/gMSe/5BT65Re8cS9vG6jR5JuXJRPlzS3TysKmdXJfDudBfpKvIwN+CD
kzrCFe7cxZghX4xG1jBqs+fRT/f+/EgijonOND8NDWSjm/YrYfMRqJCLqqKlo3EG0GFqN4V5VzcT
Jrluze7bhMHMxfR+fnEVx00sw4Ed3WQ6P27lAPowekLbvr7PNVdhlWophSMHbV6yjAVg9OqdpGHd
H1zowjF/R6eQ+UGnimxVZvH/fnTE47ym2mwBL2JXbn9dVY9m83B+5WQPqONdKRzsscnrxucQy/Qw
szeLKe5jCfXgdNsLTnf2othJRwB4c/+8MO3e8NOgNugdlHYwAIVcJOVNnaNDoHBUJ44Hred2vuBI
Ws9s9DQBtGNXz1YxXKZ5fOG67JDbyaH19XCpSwhRO2sy6wp/KfdhiD8xEwUNV3+cwdGXK9HmOlg9
nHOq2WGuv+sp3dJi2RgYMFO06RU6bxXZCulewdUGviuecx8Y7hYaBOY85SeOYCRAM61Lw4bsi4q8
K70IjmCEg43Rla2fMqxpn4ybwvPCdkpuRkgfF9Yv6qs6yqXLiF5QpGbBuEAp8vQAOG1vjeiRRFzQ
c+HMLPSHbQ/9Nn0JzOolG4Pzh0Fu3D844da2IdzfQc4d56161sCF8V66arV0G0v1LlbZJTgS5P6i
eO4ANGQPeolGqkM/X/T2jaYfbPvX/2aU4ETQLqZVBa+0s+GHa29LqNfNl0Zy5aer80AqowRXwnmp
g10BqIdKl3edRk9+BLms+6q8nM2vuBXUbzgHFoEUsfmPOTpgvh7ZRYYe/ZAm3r6iL7pFwrRgoeNS
KB2hwDK/63H+EPmqki63QnQqPA+NlkPog0I75RSYOB0ZlgnASaLvZ82/gPu8S1vnaqRUddhk980x
lmAkFATLSi/hRWYz29J4NVV3w7JDxmbta0FMbeiteV84AseQ/CcdratdxHWTJzCvy38X3oU2/J57
zEmJoMmrErWW7Rf+cIYAJThAqIudQrXD2M85xDzCJdu4ERpsv5veZcSqjWmuvFil0i29iI7hBF9S
VK5VDx3gGsSUrr3PqRlAsduLUSzzL71qXRe/BsdRHArpdjkyUnQpNO/d2uKfULvy5u1YIW0IRoOj
UhOTuf9j6wSPYlXoTeuRowqr6Xumhzq9zZgiUuZ/4sPOR+4dcxRRLIOq2On3QmlkiJ0GN0zlVddj
Hd0j4lJc2SoIwYWUGNLrVX2LAKuOLnH6102negRKF4o3hGDoA29YFzY4EkZNgtFMIB6hR8qg3zp9
DlKVgpz04P4F+UCDRpILszpmuEKXse9L/5j4dJ8gmTu/ddpDmhh3HnTfzntf6dKBJYZSJldnFrm9
JYgEHuZoI03Evrf+ra1q7ZRu5KO/L3yaWS/ZqPEQO3GcnecnNzRDnTyutHXEvpLXgIKgh8o8aFSW
JXwjh44JtI9hC+qdeRC7WhEkQ39oqKo2Jt8Mf4FsIe05uHNuZgRAeo1HWf3yn7YdhUuVr9w/EMHP
6Yg83SQHCMnR6ZgHHpr8h6eEKo6n1J0S5MExDMhFl6rg30qt65lnAYZxHm+c05AWGIxG5iRc/Dmo
s3w34cl3ftdJIiaoF6FPCIqmIFh+ILCUJKXgs1foC1lDGN4eIdURtNVK85/PA8mez1xZDJ1jUNtC
663gfTIofziF44OtRYa1zYqtli+bCOMz83bZ9fYvVKOvCfJTKXMuU6Iqr8vsBE8HTEXesYp/n/o+
Z9GnckpBVrGHZlhZGE6zNqbMD4as6jFIxixXOoVE1HmbJUcaBHTQS1H6RveBSFAzy6FkkYHaUx4N
OSRc3yaGVsvzGBLVARO0VZ70/aO1K2axx4V0TjGgEOQw+7YYwQcCWn/hYcbRQWOYJqXN2i2STe6F
gRAgNJf0Bxp3wRxyxixIYmg5p58X7OE/CZxXdK2jTVCs89bM1IvZgt0jeSfNQxZnK+gOY9VZEDm+
wm9KXMAJmODXBlRZ9doB2BzP4MxohIUm5KUCjbK380stuRSAhEIlnmd4QYlnpWyQcfE7hFYtGzGB
jsZjkCeJtjKYtm9YQjZt7hsBBGJ+9XP1eB5b4oNOsPlWOwrrMGVvgO4Rilfa4oTol3HNVd1ba1s1
XEF2To5tFE4pS5Ef7GpUX2LWXbsIdppya9UtRqNAFLbanTdKtqCYQYBeFoiogUghgNF+ac18hlFD
hxm6jWVCKEt35mcM7iFIgZY/kxwiwVU7pk96OxSKB7dsSUE98yAZicYjKBEKSzpDwHWYNXD3lroN
0qXtb0nfNauEYDDVssyDAk+2tGgLIlzOweI6wad46HwbYzuDtQ1aGcfh2e8OQ7Qz4qukVxwJWaiM
fpG/UGI/3FIVNkls+AR7JlFgkDFkFX0lvRNmZvSSDe0eHMV3Vpt7pn/haXyCLdyWZUeQ/kXmC6+5
9HbEWO6YGDda1YbZmAf14rrBSLTb8xtJ9im58icUJAxkUMSXiJc2Xj3xMvWAfxw91KInI8lWLFZ4
AMkVDXrzPxzz9BOi+tmNqQUcL5pWV+WqKtG41Nxq2cYz1+dNkkJZFueVQvoM1NxTKFcbssEicDYV
FAzjpNhCSavB5JvW2BH7wlM1KUjhuDQG1hAuTiQZRaQuyJ/SyqDHya5ZHANyMWDJsKJi137hG6s8
ia7qHFPyztvJT5nwKIFkFTJDUM2GnoTIMLAaE32UDFFPXdxwaR5o6eqqERZS444w+H8/cp5pVlqR
PgFjTt23fswuoiQJEW0/IDLau7QNLM1dnTdLBulCipYPrsL8dpEdNhZT4y2c/zgZj5oW+vE3d9l3
02OB4o7yIS7zo8dgwuVQDWaEieGgnbhgtNDxp51CwhWMSN36kWs0iKaLhHyaq4qhlXiBoUqPdBsa
GU6XtKbJqKccUjOWzWz0h6VPNsPkbM4vo6SNEDgm7/fQsZDQDD3FWYaGdQ2/3c0JczGthzhBiQyK
JiBYr8z4HQUYvPo1b0UKVYuGbFGh5soJdzgORNTLS/UU5PIaZ11HpQzjqddF8qS7z4NziN370kpA
SfjCHf9HSgUNIVyGXbgg0PwWp52GNTWo+TCga3EozDVF70mLaZWKdZWk1nHU8Xr+D5ZY+fZmCspI
hnW1s58UOrxFFJUhWFRPbZysk7Lam/3cBHrt33h6/HweXHYRcsVDUMugy/mhtooSz9gNOm4nPx/h
Se993PsgGQW+FodlrWBFqMCEs7EsaN5JDYCN1rsfb80+X+XpS9OsZ0w5P28X/1OiKzu2Swgo2qVD
dy7nso3Gs5n/gB7HF/4+Cp1gUCKbjm6D07MQ633s1T7+fucXDwYd38xCW30Fwgf9ArMMoKYoQNR6
a/kVSkoQE13lkE7UMZjsPILM33MuJJ9a46KPWTzQUT9OKRJdoav3ISkD1kEDWNUzI/O+xyDCPQ1F
SMtreY7X8p8ad1/kK3Px0CxmhcV8U7yft0j62Y8ssk4/C/SPWENKgJmzFhjQDbENxYeXrpmL7mJI
24DjLPK0kUVOXLNF6obFIA6hcToJ4/zJSLsv4aAXEqcSwnzit8GUDpwWTu/xPDptdcTB6wxc6pVh
dKq8g/QL+ZCuhadD1CYGw5qeZnlH4H98vV33ziFNVqT/Reos0MtHK7r//CfiwgngaYMP8KFL218g
9lu6eNXU7KVHBkdTpRdkX+gfADqbTvcAaxavyD0AONMPF0Y07oGqfLYKQzg5FEXQrkyBwZyNn95Z
5BqR7vl1ksXRx2YI56bWBx0pdkBM4yVNoVa2r4eV3Sn8pMoQ4cAQ6LGbgwWU1uo2RZNtMIk5KPpW
sZtlnh8iDIihwffEM5P/jKOoz9VMv5+4E+DDjryA+k8ZWJGZ8176v88vm9SgIyS+rEdIqT8wxLZA
qqHL7kBTt3C2eaeIuKSJnmN7uL1HKA36nVg9YdnGZLkjnhZMDe5NaqwcO3sajX5F/R4fjqGw5azs
pR+Dsko2eZ5et82s+jGy+OH4xwgXBbNJZ7IUJs+e/zyh+S1Zqk0OaSO3oofZtgO4kC26Z1e0+AJv
iotr/Pe7esJZo3jqDTbnmsXJ1Ty/NdDAmtYQlGCYc208/E9fVuyqLmnk9egzRurXpfsyhoRlCerU
oJJBUWwgTzh3jlGypXKxmmhkbc0isIc4wKji87bIXO7xugmRUDk6jZNwsiNht4YZmuNd392b2WXB
doXqxlJhCWcvHxtjmTv+jebpshycoE0xZH3s1mNKb9PRx2C/UWGeNOnBlY0giYY3LLz86flom75i
DefToVcn2ufMKjZYx1e3iPcpxiEHmA5CwoykD5XvH/SG1ZtPry+ee3jvIahBVVt8Qo9eRK0KvKUw
rijc2ftUeTiOIZm29nhIVbeBzFzA2Q6K2MguI61+am7eTKnvYI5w6FHt2jYQyZMeqaQk7DEpJIMI
HKPOmuldoLN8d95SyXY9gRb8XW63fdfmsLQwrtJ6nTfPZaSAkDhvQIB9af2ZtSZmtUunjpKZMznS
5i4dVpq9Tv1NNF70loKIILUF47rQRYEkIGa+ni7jyDKDJC6WcXR2JjvQ6jmdHs8vl9SWIwjh4OWa
E2dRAogyWafDVQNBPoiYLfPOV2n98oUXXiBo4fpnjLAnlnby56zGh4G8aJEcWP19jkGifztvjyTg
RX4fxSI+wQUUCuGguVnZ0sXFjvMJxt+hgtOrRmjKPso/hA/l18xM/NkYgKBrt+N86XX7Ilp93gjo
lkBRAoeIazCcfndop5jjwqttcaHPIK9ByRTxb6EIdWQf5AhFTMS69WDp9YTIfbBfezsszIsyfemX
7XlbJN4W8zn/2iKmP+2oGDSawJbUh0AihPbnizzdaOmLb12Xy915MNm34R3vyC9z4VexP8Mb0HIO
+QoQd1hrItvkdMG01HTtogVOsXqyjQZfjko/kEDEEyJebcBTB26dl3amVbf0F0xXVaplS4eCDl7U
LrT/sKdPtwHx6FiYEOoMKYSwMXMZ83urrYlkUlr5dzZ986xif379ZN4AcmScwo6WW8hnniL2CH0n
zCdDGWCGvuDYBKZ2T/I4IEwLEqLoKlaBCYFFY4HJkBs8Bi7XmLocsvnQLemGGZDEVlx/fKVE33Ns
l+BIOfPDy3iz0zhf65Byw4inIErXRbHqoh5U8FsNQfj5pZRtxWNIwbG2UzaysUdEDJrVISv91x4N
xpZNVTVW2SbBHkFeHEr44IIKm2Rc8DiJNZziGSxGM3tu3Gcf3Ex3byS7iCpCa/k6/gUTRZyrvmCV
awKsjuluyku0XQ47zH3aJ3YZaO7yy3TmIfA0XdUoIvNVR1aKbdpUTycn5ZTvinjB0DzNsRksyRUk
iRWfzVCspynsyiFC/+3ITZzM+gc17DbQOxJWGbt063ld6NYq1enN7H3TnWhVeU+aXm/Tzgx6Z7ox
68d4tlHlwcQ1jFv6wobiUpIQz0Jm4gMHx9Jyq3ZxNmcn3nUdHHbS/26WVuGvpacSqc8/Irp8eNSp
CzA6UGItDS7U0R+76KG3btpyu/yM2csXzDEhamdwycgPzbWT34xas8B/ZqkdMjwIfRdNiKqyuNQa
RAEY28yFCcVSACbXF7SxgaI72R1+S5hhwlIEYZcirw69oboUZEQSMNj+4Qm7Z6mWBa4M4RSetWbQ
6j8X+r2aMZ98sDcoxFwtBnuM9Ce3a0MnVylnSw/JEbjg5bJZG/MsHuFQ9fzCIw+FHj1kdNm4WNkv
fLwjJMG51ZaxYHAQlrXKdqBrsPT7oGqHkBrj8yZLyDJY6E8/3Yf1PI12V8KYhP5srZVXbpIOLfkq
1R+pm/4HI4YndZYUpM0Ao3fol6mrcOa9JF85ukcgwq7we380k5YH2dNDM+3+j7Qr241bB7JfJEDU
zlepF7ft9u7YzouQ7WqldomSvn4OM5ibbppo4maQ5CUGXCqyWCzWck7ZP+XJ4S925ESEtPdGXSag
EYYexIUC4DKyUrQra5yjarGAl4w3HXwxaMKlPUlYMcZ2DSF1ewuuha69TXWMC8qnIwo/cEACwg/4
euf7njVmWfiziaAn+DEuL0nqh+BgwIzl3Qg/MeehlT8H7C/KI0Bn/yNV+JGT/BUeLgsF5wsuNpAG
DGbkoQf68gYp7BkK4emPJlDQMcr9JC0K6Tib8KvObL0WNl4nmZ18H2cX3R2DLmejcHvo6XIIsvIE
sbccx/HFW72hx/k0yE9MMm+8pTgY1bIJ3D608x+XNVNYxZkwybr9OSFWyiGMldfj3CH2CDnXVMqU
q3eikGTe4DNZbTLhyb2iJ2a1Xq3yqcA0amr8vKyLIsA500VybLw3zL7BX9DQz68Y9t35AzJQtN10
AT0uo/0K9PKtl+vMT7eE4ucn5uetFp04E/uFcqOH1gZWAx5T4yLEt0tB8Jlu0skKgjEBCit0SwBk
wALwNg+6NiKdHtIxGpHCm8sEeuSzfYMOfMwQUCiiY+lWxGhnmoifnyxXCuqZGmyGsAZ/7w23wbCb
O0ucp9AdWFRrbEK9boAsBH4lnkXyTTQwwlzaw3s3S72x+5s20xESqcIGKPSvCPkWcvsuED3WyFqk
4chDSm5nNwJgiw8g5bkIRxKhPOjpxKq9xB+p0sFN6WQMpIbUsnXD3n5k7KOZb6d0DpNZc341a+hL
59ees6JvRSbLA7A8X/aBobvI1Sf3jzLiC05sojamuumpkIC3XcDDOdnyfM8KAfwPEOc9r64uuwrd
6klnNkMpbV4ZBAJAF4N36/qQ8SIasw23v16WpD5Vf1STDi6vKOuYCUmAcF5GZJxIWBFNg7fq3j0z
Qenotk7VD2MmAqEFfZwbL3vrqq8Dxvwm82uVbxYrnHSQSzqjkI4x5qDQn+xAL5t8GeOv2jSabt2k
cIW0E1DKZ/z+gabfjIVfAULsbWjc3eXt0S2dXPQZQIwwrcK4m8TB1M8OEEt9AnBHYJumR6/aVNa1
q8PDUl6IQFAFwq2L9tDPeU5c/rEFFxjwZJMx82AjReMbP3y05l9WT7lL/0r6lO/sSGaycYSkpcNo
UVeHTf839n0iQXpy1r4/jqZw5x2gYP3pB1iTEh0kkfLKOJEh+7qg7fPOxh655YcHXu/kDmXquRww
J4+eU82SKV2DACT30RcNpHnJNRCD+y2mZHGWrEeblCEJNnN/O2b3jbG/vDlKEz+RJLkGk+bjWDji
1PZPprtxzS1tdJ5BbQB/tJE8g51YWb1yaMMNxAzT1rCHbWVtSTOELYnqjoMpBLjR6H37UrCPeor4
qDlhui+QHAXw+RBeDtCyr3969g+UOS+vovLuOFlFyVGsJV1jNgsNqy8Jf6IENBkP8fgyuxvWg5Oh
0TVBawyESmVid61ipwJDXpQAjc03o3iNeALwrzSadOUKnSjpcHm8s9aRCFtEyswQ+/WeLe9Tce3q
YEh1kqQjZmNahfu9kMQNdK3eZEYakT705h9zoDlgSu8HRGA0rwIgEqnP88u+XRcgvGK8MzKDN2MA
SYT3fXAfel1vrvJ0nYiRT5eVlX0iclSr/w2zIRO/9WJNRlVp2icipMM1BBMZffF44sFzOvyzOIfL
pq1TQTo6bt56wOXFSllVHppFsjHHvR3/8/8TIp2fxWkDPol1siYPjGIM8/t7O3n/fwmRb1nWdfmA
pzKeZriHcmu7Gm7oZzogNs16yS/nbrJzpxcJPOK/ps7XLNmXf4EihQ3/13gDKRZuA3RiBiLswYB3
5E5fsqmNuvq2yG4JRukuL5rSs53IEuZ3EhUbmZUWfgtZSfMtBi3P2pZfzNwGna25HSjdtC3buR77
uCxVedmeSJXOzTAQr1zFiynhX53m1QDM9dR5u5IQVJW8IKyKQkcvqfEIMupknU4xD8T9PjTA909D
Gm+BLRUauk4OnX1I58n3qo7MQjVrOQTzhvE3La67ToR0moZudUxcd7APuvPnp6r8rm2x1oiQk/xt
FRjLmPxerZdyfKD9k5NpHJtaBFrFRTERcars2Eqbt6Y4SMs6hml+VcSvaB66bGfKG8f+I0PajNGz
4pkEkJGVy2vGhjCbnV0xx2HT1B+Vo2tAVpo16vFA3QJiMNIB54ep7Vz0P9m44HzMLwBWLKTjbuqy
Tdtcp/nB1GWNlSaN6rKDrlAMezjSfdrFa0EXH+Iy88NZroP2kNYRCw6X11C5TydSJA/hFiUS8NWC
g2Pfol/GnN9SQyNCGOynxBPmaMDGCj3QUXu+brwrLY8lSK6WmCozr0ix7YE2aM2bPtk7/hyuxdtf
6HQiUPI/3WgZhW1ApzJYrFsPcUkUjy7qFOaiQ3VRLt+JKMnM16Ap8nld0URBi8e1SqMs8W/KWTOe
pzSFEymSoVuw6T4ZIcUr94ENJOcHZt65us50BaGEaBD7s1Gy5/GA8j5TiOFrssGgYWl2oZfetc12
rr9MmMPObjBoksU3U/+05AA52NG/etD4YioJCCgCZVOyFQcQm9wTiXhkyO351l2+ejq3obTHExnS
atqolDsucqHi0ZTaG8a++8O3Yd2S+GfrbFvdJKly807ESavaG8lgdjFUcpx3d/lBrBeP3mizEMpA
0geCOSAwkfqX8QeDpXTrSuxdv8zR1H5PY40NKi39RIC0atxJnazxIaAb9gW7BiQTwE0un1uVg8Ub
HeiJwqejMHy++RgaNdIggcezl7p6atLhmrpoB1nH3L0eMFhyl5ggBrCcXscYqtoitI0F6B1C7+4n
MldrrmaXVjMchvfk+4/oTpqtm0L3jFWtoA2UcRuT5xbmiyRDAF2P0bSpLY6XtYmB8JO4K5jv7P3l
VVRYgmD4A2YC5ngDlJrOV7EHxrCRBeBJNzEPCrCW2AyBw6aDKhIHUXLqZ1Kke2OirT+PHqRgqP2h
aYCC2pY7QNw/98hbe0hcX1ZKsXbguLGBPiEwYgAsfa5UOpSlE8yCiX1Mt3XX/7CHOfIMU5OnVoqx
kXUEzzXIOOXw3wdcMuABwHI95c17NaGPnXQPVIemoWqXR25TwIrD2GBz4jNOwnI/85jrpOCfjoPK
3QZtkT+ZXvq+Fkm+zezxlsXNXZF7bzWaAMNp9Y5xwuzQHNY2nOOWHore1aHKqPbTAnGyaPwChYgM
IDBNFuaHW9BDi8ZJTus1rAaPhD7i3QgESmmYezoANqVIgfeDEXust4xjl85+AupAxqJ53tHxOnY7
/Pu6gBa10fXlq3K0oLv7I0sKppzMm3LPgawFkKwsvaqmPOyzyFzvhnVj248L4AQ6Y3vZaC2FXzmT
KlmtB8b0up9LwBOwQuCzzH5+tEjdf43jYDkGQ2bfk9hzf8V8DppdMoxgziw9Mz4kJpke+VJWqCtY
pEWhczYPlEzdFPVdj9pdY48EZJ4GJT/SPvG2PEvgWAb0Xc9hadnNVVxkyWtaOUu5aY0h3WXx5Gry
tgp3jVksnEi0CmLMVm4gtUnNDUMAIK8uSNXs55EeAEiYOnvuH6tJ0y2oOpmnwqTgmyewXGOEMEzE
WlbIjc78RTDI/DQaWflxed90sqRtWzKjqNsCsuzkaXAODdnHRfQ3IkSfKjqVHV+2fauxMQ4x4riV
7j9z9QDKdy2hlVILhHOChx0T2PL0+kjrPOMdnIzpLvuCmyFKCchl6rqOVGPQaKwCpzfYTNGeJucz
rHIsrPH3amV1uCzO96T6wcby1sJg3riUPzviR8TJI5cVVys4Y5Iie7i8mERsiHwZ2YLjFDeD67my
Py1KcyCdLTYM3ANbMMe8mdTgO5dixqEtczBJu86z2QVlaJrZzexmxoefl0+MjN4WCCmGZnNVju30
c4RbOHHvzG1ItgpfOtlpyEF8UKx37hCR4prRl8uqqzwM9CaYI8PlBCqCc1EVxtzTvshZhMEjDDyM
SRzFFd47ZClivHp6Y9AVWpUSAVIENlS0CeI6PpdoBhUvbCExt38NZMtRdW/XK09XQ9GJkRx2DFpZ
ThqIKeq7ON808XHMYV46rAC19YLyDaVAD7cQFXt5slcjL4usbwsWJYWf76amDnOa3+bL8kLHt7Qq
j105Rq2ZvY2esavK9eBa75e3UGkt6NwVaBq+aHY7/4Ip6dnkuLiaBgdMDF9gy+Fc77vsJ9N10Sgd
9okkKWYDISW4tcQl2A3uhhbvaTqGxWyGKd482cgPTcw1WSBVLArrBJ8OoP9xQ0i6Gckydba4ABEQ
zyEr5mXTjY6ukUHl6RwRtqBdDNhHn0xyyRwQPFZYwXaTF68zpmjNdXN5l5QRhOOYYvIHzKKm3H+L
XlXfaQ0EumYCtKHrefkyBrtuvQ2A8QcGCOJvfN1osKoZGfQ2f2RKjiTJYnCcUMi0QHlUg44Qnqz5
Ntl3drxrrc3q3adttMDRGe+tFZWAoajNzcAOXn2gtS4EVzB8Y1gV5SgMRQsYJvmo0KoXj3Z8Da9v
Ehq6zq94fmzy0IhDbj17cbgmWwImm+7eLW7sehNjsLW9Hsdtwz/KbFvnu8tbojIudPX+L20KSPak
9xSJmdHZpGfROM1TaIoAdWjqXjOEpXJEDjoeQQUP2wK21vnxpHONIL0cWeSav9b+vfF8gOAFGKT/
i+5KXNYAnaUOcotI+p0LGou+n12HM3ReHyj2e80eAt0QteqkwNmhLRCkoYDukZx3nwX1iGEcFlWL
e+W77dGvyZVBek2wJlZevo+BuorXEoBRBATLuSq8KOukpOjF4n1Fs3DlxLyfgHF33Zkt29jdYD5O
ozVes2UwvWhhafV22TSUetpit1AetPHn/APA25St3ogPMNpDMn2Y8Z7ptkvlTDGZ968I8fOTi6Nt
7AUvO4hoWYojcLt622zdJJOJ5rcAMIXbv9AIsCR41mNV8edcnN0Wdh90QtxkRQ6jx3R2t0u2Pl0W
o9TqRIx07Y4tGheGFtYOKD7gU/tdF1bGm9e/UOPQaJt9xW/7ZCcn0iQ7sZLMWh0OaXjYD+X7Chyp
lL3i7k2btyHY1rUZBr/M9gD8xfCynr+j30uipbvQXPu4qxesZ5PuLfN66rYpPVZGxNp9Um6Cttx3
5rXXdGHv/IiDbep8pN0hHh8yHQ6/yr/g3S3Q3H0Xs7nSxrotOlvdAGtg5KJ7+6qpN1nyha6ax5rq
RCBgA1wkyOXx7pBOBOVluxDwQIDpm+y7meyCPt0usa0xU+U1Cfo3TBlbYJZCleTcThPXm3reiUti
AYTOlvHU/ceYurEIl9jK4x3NxngLLNnhqUTI6kdThVop3gQsHTQ3tkpjsLcBI18ALCC3d/4lJB9G
Py4mmDLfUftrxULT0DVaq47LqQzJgAt05bXpKi6HZLP6YWFdWSVAK+sd0Aa8v2jgxUA1sl/gVBOb
KC3tCIhQXIZQqFtxPYxWHuZj/heO81SGHHEwY0YwChlxgNEicD+Sg9Wn333W/03251SSZJAoNfhG
UuG6K1/6+s4b7uf1aOb32fPlg67coZNFk9w0C3iLjm7sUFw8J70TluCPdjYgWFudPaJujVtR2hxe
9HiQIZ7/xIfZuYM3lEQM/Lg3Qb4vrUdPB5Wg8hdAU/0/Eb8P4Mm9Yy121/JWrBt/W/lPq9+QLmK6
MTBVbHUqRfJKVmYV9sihyABGbGvsQyBYXN4Y1VKhwxNDzmBfNQEmeH483aJBytElCEXsWxfjpgxN
p7pUuCoO+Z0JN+FdkaSSjiedMX3Wo/iIogjyivsV45gMbx6rScK52Q9Vscn59rJaSgd4KlO6WLyq
IB68IPx5soZOdTskHUZpb0y240vUJ3fAzkDL3GWhYq2kyywQJLmma5ug85PvEGNI8g5d8XgnoPl5
EnBl7Fe+oLLafbd16Ae/Uwrnwlxg54p8H6q5mBOU3JCblGPlT5jFHF3UpjEF6QVTuBTbyffAiPcz
AMAfd98bsoQ0SREn74qFhQX9x87XI0OKaOyvnPmW+s+DefCCp2SswERabnzg7ei6Pj+vi/hUCnZs
7L8LIvRzGzMzujQrw6eW/TbjT4R94PE2mXijzL8u78Cn8wLgXcFICr9sAvZCfoL2FNi3feqVYCQF
X3y7OkNYlKuO9/TTmRFSqCtSrvAwn/YZA++NV2UoT2DOfb3u6/51phZI4Srv9b+rAypKC0j2NipI
ck5vsoe4oCuiBTNNvjGky1YriS6L+OSYoYvA8ULeH1UqIjeIVINhl8h6IKHbfCz287AC6noOSZKE
VfbF9baXpalWDhlVPOMwxWH5MjKAXTVLsbodylRZ98UlyW2Qdl9ookP0U5gBAnQxnWti9orKVVgC
ZrGMJTWiH9N+85f+sUdke1kTlQjLJZjDE07z0zPRnPk4UxypKG1GLwJG6QBPo4PB+nRwMODn4Gjj
PQqQ/E/p6S7DoDEwAlhESoTg/MWuhihxnwzHjlZbU1j+dKFBlgtTADaII+hPpUOaxWyiS+lgzQIk
Ef4xyIatD+P85fKyqaR4QL8BeIaL1CUVBnJybS4uR/KrdkX6Zn7M7e+YVDo2VQAGxVXjjD9no6EQ
kMWRjxJHFOmJc1Gtk3is8iGqA2LzPF5PNqoxV7S+Mpwb4kbzuvWQLMn5R+7foGnpv+uJhz1KeC6K
MgCNORdOR+CUNhOrAMRdR6m/94MD3pMhShoaQSo7BHsSDBCd05hdliKEwAZdLV0gCA1eEXjM7+bE
ebysi1oEwl3UIy2gnEq6WLXZpQ7gC0EcmxyanmNmcmp+XJahsgvRRYy3F94JmKA9X68kBZsGyFYr
FLG+B0hn+R8dSIvN/0wiB5vAlpiwPFg6HnuSmDEvOPU6rJZzU7f0yBx/g1l7zZ4ovNyZFCnYRbmD
2ySDlK7B0H7WgazA+ckqpqm3KNcM7xCB649cqDx8MmRuTusJYhLvPQM7ZBmHbb/RDu9/HosTi/av
HFxG54vWeEPt5hxyyqrfGO1+nb/a9fWaWmHqgRKV3tXITrRRqYMqUlxNZ3Il07ZaWiZTLOQ6wxaj
alE10TAvg+00O6FjP5nIE/xnKwSIMHHR4wBwH2TNzjWt5jgb5gG8LfBdwCWrw2zgYWx/iXWDeIqt
OxMkjtyJG/TQlE/sBYJ6u2TPfmZbB5R365ula74WgJvW6KVYSYqyFFopXB+D43JXwWhgZJzYcBJ9
U3wBrtlmSMYxxBxWmJvV0UZSLnYsjUyViiBFwvsYsUXwKaFS+ASIyPlYRfbsAeRsCqd0QyvQO7Sa
zLDitMHD/8Z+FteKnOXMJt61gQ/XgRz9dcCqNPQIagG2r8N4UWmE4NUH6T3Y6pC7Pd80upjNxAto
tODdn4GLlz7aoETpbM3KKRU6kSMZR2oajjdlE3xh7O8zkkSWzzZFv+4uG7vqgqSn+kh38RynyFQx
6BOv1aYoVoAk7np/6y1R412DW30Gsm9rbHoMb47rTWb/1yYf8VbCsCMsBIG0K9cNKqAIi2nyKqIY
IyBGsbUWZ0us+umymooY6lSMPLAQOyMpjRJikhTPoPgrt9tnx6w3g0Wu6kZnjEpp4iIWKUQUEaVi
SDa3s8GDFUrBLMymvjGd71n2K5n6TYrXz2XVFBczUJ5RBUI9yHUc2SCJ0ZvoFoJqdlY9GMy+9dtv
lyUoTfFEgmSKrbl0CaOQ4OdTVCVTuJLhCQwVGlNUKuK6wEgA+w4Cd2nVhqxa2AT6nagPkkfTn5/t
TDc+Jw7n2XP598scDE0eXqAUNAHnh7fO8N+sdmHsc/wUi76q+sVHssNpwuC5qrbAuvSdo//LBCB/
xYb95XVUuQ4w8ABWWIQ4loxRXzl9G7sLQNTz4D5HLqriP7JxG5urxnWoHL0tmNugZgBYfOlIdy7j
xMrQkpTb/hFd0Zu59sJ4KUJKy/0UkDBjuquMKHVDAoJiA6kPmqHzlS3BlFhxx6mALmm/Ocl88MAi
99Uv7ZtmcI/V2HvR6qQvXuc/ZXzmoVuk5NA53LyOWXtwnc7eNUPLwoTYr5dX/XN1AZuObhSExaIC
Bbjy809D/Qt5R1BkRG3bh25qh9xzQm9CNYXP+cGq453LAS1ltGPo5kVE0DHjVscCEx8T2tanloet
+4/b6gbaPuXD8Fm4zvH8dXFoLTl1A/uPeZ4ioK4Gf4NaKVT/p2j6fU1eqzUy6mPDNpdXQnWOfRd9
m7j8KbjRJetvfGNA5bysItKy/Ko1Sycq7HQ+1nbp/Y0oKIjoiQI3UT7LTpD1cUWhXN2tR7qgKD2b
L57Pny9r9Ll5EzJ8SEEnLyocn5qNUPD0mCmi0hVUoH6Rvk5DduynX0v80+b8EKRDGrqjGaGW+0yy
eesCHn1jWCa4ZUaiCfhVGwqEcqwr6uCuK3dMd41LeLbEeGpyEtp9BMDDpN2BdiJGS95CX8ZU4zBV
Zw4I7GBFxdUJMHb5HQOc2szrEliQlYTx+N33d1WzRpmuP06p2Ikc6SUTtH5qBLWBtP30OswPU3Uw
XYxboTxGj6TZNfwvYjkAOQK5S7hp1FfOD2wGL2nEPMWBDYAtjuy6YfCw74jGTaqOw6kYsbwn4bcz
DHlPwAoKgKEH7tfhgEGLQNcTpvLFcD3YJuEYLbn4jXPAGB0znLn5Lk6PrAPitX9Fzd1QbVMdB7dS
oxNh0kalZlf3rMxxvTlm2LY3VrbvAVl5+cypgptTjSRPX/RJj042aLR0O8MfowqDhGl9O2Sv1vQ3
Bv5HH5m1ccLwHS8TiErIRxNczcVjZ720Oi5S5TE6kSLdDx7lxdy7kEKDA23eluYeveYT11z+ykOE
lAbsAG8wjF5J1paUU54xPPYSO9nQ8ZdpZci2vvk9QByMbEdsMwoWXSCqMggBpUVBTINnkezxs7y2
WOfDIBDFb2nZhnmXbAMdPNzvEXk5rDoVIwWIAwFejkEhxkC6/HUs3Ak9z3025NvJ9ZdnB5OB8Q7g
1JUbokVkZJuG0OkbrmS+WShJMMQXTKURISQg9VNgGcOXeSSZaGbqqY+W6Q6mtqTodKJd7X9ny0qf
Jq8rGyQcSPCcxzl9nD2g8kws7j9a/BZUY9G58V62YOId0jopdonhTAOKTcDPCNMB9a7HjiOhtsHd
1APENW8Bwm3ZZrHj6WxXW8650+/8vvQAWrvam77zm4cmblcQlOZlV4ZjM/iRP7vNrkXfAksGzLn2
Tl2V4ZyODQ0X1AXvaDeQNfS8ufppgBr0fTGLIQszHy2MIfBJ8KqanRUhdd8mY+TkjeVdF5Nvbyw/
MZ95O835cXQW74GkjM5bgC7wZOvPVnkP4ONxg77lxAtTB3NoTokeJszamvGXtKGzf0wZnotRzm3/
nnSsO6RJ5+/mfILTXpwmN/dORcHyRpfcf+V5mwzhOE7lnnRDvWNO0FS7nA49qo2Zw2/QFTl/i800
HyM+Gw2ohqym1AQMqkN4akKSz+9WvoK+D8eDoWrWx3dj/OQjtxQUL5e91+eSICIGFKEEKDHSBKCm
Oj+HfW46KRF5zGW+r+orgObl5m5pXwFKGzb5TewfbOPqskzlKTwRKV00czD1fmUg8dKhDbmx2hRZ
kOYxadaPy3KUa4i6I+rRaFvDmT9XjfbtOlUl5Axzd8XR+1+3+Wtue0/NyDXbpV7GP7Lkyve8VCDu
FRnn1bsiwXdzeRycLFqCb06zXddtX4AqXccFo3hkiLZq1I085NMxPyJ5anR4JB0ahJELpMekfaj5
sZt/JOm3pY5yd7fgwGYvOOchplqtZghra5MV70P5/fIyf/bk519hnS8zppCCeEjxFVOBTsf4uVuK
TWXOUZxuePOWZlHWa96tnw0IEm1XdCULYGFZ78rFXGuWDhVYCdyoaY2dkwUHHuvEKHK8kIMHCarJ
HqqacmEu5pPXlGuNm5B7zw4Fx++UdldDSq89G8ViZhU8Sm088oasO2Q1yLGAyR38d9MSX+EJBGU8
1jCCeL6+MUGPMikQ07P2S0Z/FekS2h1W1fgw2LdpucMY8bLqSjXKJT4R6pwLNVlcJp2DTZ3d9Son
3vuQjru6czRRgOLcQDlRdUA6HTNncgbCRI0wrgGmCgh2IAuyu46+MNz87D4A70W3Zf2Rxbpm4c9+
QchE5VAsKe5B6diAOWekYwfz6dmvri8AWX4Xxwt6CX9dPhjKNTyRIx2MmNJ6KX3o1vXXdfl9YFvC
Hy+LENtwHmmcqyLZRgcKHbSpQJWhe1zNOpwBIH5Zgm6xJEMIrN530wpKFOimhtc+FFnw6APDF3M1
GlFKR3KyXmI9Tx4grAlyVFWgTBXcG/5Po/fCdQZ4WBzG5JaTOOwBp/PftcOJEt35oAIBL8O5SGq3
48wDZHutwQHlzv2S3VVTtrN1uCoqUziRI4+j8bS3FzOFnJRUN6Ct2Q5euVnLROMrdGJky57LyRlN
iBkBLkIxbpSybtMwXdv558EUEIzAE/keOGMF4K4kBy1eTWYGyIA2GV9RN+Gxs7MA0beEczHY7Iih
K+Svgta4y8xs2trdUn0NOJturF4wQPIO/T+XN1Kp+ckXWecb6dudg0AaXxTE03Mdk5+972z8+vmy
FJWFnuotHTdS9WuzxFhfn7/RoQFrHQZQ20e0HaTmiuDsHfXzyxKVegV4KSMlJsILSWLSZEWTWkgC
Z1kQ7/LWdK9reypQZCx1AOEqX4KpKdFTg95JhIPnSwh+tyGphahxtG+7uH7IKi+6rI3S3aMsJawH
JK+gOj+XkcZFPqwmKgEtsPiTDsP0V5Z5NUw74LYR+mB5aTiMmjkflQfD8qEZHnlPBEmSTMOgoFWY
kf515yT0yRCV63JgjrP1qkGzW5+zGwBgQSJbtLpBmtzT5Re07dbMqlDaY+FqbNYpCYn30VnHil9X
3evl1VQqdiJNSm/4jA8rY5CWIt8VgG/cHJB56MNah5ejPO+4JxFrIkWLUy+5SWPtyr4Sei2uCaDm
YWdTtsnQeTn0RpT7ZMOXN3RxR0s7H+PS38X5orEcla74AOS/0JYlrOfccBirG1Bi4RpK8Q6N2Y8x
SDcM3fcmzTR7+DmfA0eN/CnKmSDQ/dSXtwYFbTJRYM/6/ogUebqPWTBuhgWwsHRdUGR3U+vl8k6q
TjmaAAnuIUhEVHuuXTPRhmYm2n8TD4RbHSv7KGl5vB0b8uuyJJUHE+15QCoQhJgyOp1RgYmAGqxG
fdGe3s1l5R14jokPuqveCb7V3tLfu1nC0biF8iSeg4hLNQusDKt9DwtsAklFcGefa+tmk5fMhY9k
eBWHts1Rzn1uaThXX93lPivuG+fe8/ZrO+wu665cZQ9ZHxDBIn8k96iTwB+dhHsIloxvhgNKIbzi
q0TzNlGk4AkiCbQOI/ftY2hTcjdeFzPLRS9p5Ftp2C37un6Y80ePIfezT70rs7+1rN2aORFHnEE+
mKmJAVQ7HKC7wIE9oUVOdneYLQoqdEWKxqT7KeA70XE7PLjBrZ0f+JyFvt9p7l6V10N1DWhQDo4O
9D7fzwC7SfoSGs/Bt5XgYfLA0MzeA4jKnzdJrwN9VRxQOAI8+4RDQnVUcgVWWzeYzWpF63fQ3rSL
E4AlrksBq+zk2dZGkmk/DEEfa7RUdAbg6kftBp1rQLVFP9a5mnVujSVjkFstu9m552440RHzxRMe
vuBUOVI3GoN/AtTRUKDYEPc/A7GL8Sr0iGJeFZOFOL7n8mOgsRh8ANQRs6559sNpH9Pk5+UTonL0
JzJsuatp8d3Y9TrI6KnzaFljyMBsMJs/cre4RUfCFWrqX4dk+UB+M7RGcmgKHfyowpjOvkByDkjj
IDQO8AU1GIEp8NL6/g5oOzfeMG9cdNktWa7zR+JESo8oFMt+k0dgIPBTg1Nb2sW4EqeOjCZZvb3h
8u59XJNYUADy4SlF+vaxNQ2X7SwXNK9h7PpJcksSp7jym3qyd2PpmNc5DbhuTEgRkgGl10ZR1EX/
Np7H51vuzVM91yLB4Obu3liDXZPpuqCUInCWMIAAuIxP1D2Tx4rFX+CMgat1aC1kfdGVcdmqFHc3
waC1IJgUL4ZPb/xxaek6ungtMHZltQlY/G67zAppGmu2UiUJmT6BSQff8KnB1KvzsrASePgs58j2
JpuaXrv1Y2L9jRzEeICusIkouZ7vS1AGTo87APvCzBti/jDb9qqf4WlzV4fTojySDmriKDgCThBZ
knNZlmE3TuoXAl7vLuavyMeEZnpFygJUKvdG/eqNN6N7zabX1NM0P6uO4qlkKb6cKqvL0g5Ribkc
/fZIqoNFjMi17/z0laxXl41EFRWg0V50Cfl46nwiXcqdNGGLWddRQ51bp7aelumFTs02Sepdkw/h
YPOjaRa3gRFc9yT+uCxepSu6eEGh4It08e9dOMk9ZOPgjiCWE7c2/bK4aWjVNtiiAxCwme8w1psh
0aFUqTVGJOKJvDumjaTTbcyLncYJNJ4L92XGoKexkM1MhiIqvOTWIxyTK2BcbezIjX8yRzd2oIpU
QDuFZyVq5ejAkS8UO06JPw04LXV/GzSI5Q8B71FkXtD/fRXQbUD3NN6VQKHLkQbcFTrwOdVrkHhg
YhVoHQh85dGgjmZxP4IuPeL5gaAQNaAxwDH+SeEbPOOqXA5OfATn0X/faTTuAo7hd2OC3NKPzuOk
TcUFgxn0/LYYOgYSn6E5Ugbo9TG78/P421TQQVPEV7kmTMcAowCjC8jay/ea3VVlZg115LQ2eIqr
0PcQ7KLzx8TAx2UNFQESkCBQWgWOL/qg5THXuHE6068xGze5P0AOsgem3WbAu5AO3cEHSP5laapd
xHsCjS0QhRTu7yrFydEZyxg47xRPCoQ+z78prC0QnZjFlgTtnvcPEzWjaYx3CcqQl0Ur1vRMsuQa
jRpsN1w8Zvr4gcd5NFRoWyqTne3r8E5VXhiicHkJtkuYqxTjGsuKsRcG/zCs9rWDWixu/tvUSDZ2
020L5oSsSXd18LR66c3KvX1v6rKjSmV9C+4JyUocWslbVGvWWmkFZVfjK1rIeqMPm+GpR5X58qIq
PCFGQ1BrAAqgjfKzpOkYoGiMM4kwl4zXXTBt4aojryU/jGq4Mth8KGMd2YaiJU1QQeFCRS0Ljyf5
zeI0vg/YX8gssoMLvBf3miT7rrzC27MKrtJ1w/w317it6M7KX0EWFYI51/Xvx/+Moou4Gg8KgKjg
9nbAbHp+1442nVNjwXfkyC4Ue8d+8d1j0MUoxd/QUkfOodzR/yHtPJak1pa2fUWKkDdTSWXaO2ga
JgqgN/Le6+r/R/zfOVSpFaXYnAFMepC1lpbJlfmaP9G0BYWgG8YypNHOTGNM0IhfqDW4w6DaxdaR
t3YgUMxgfqm4zRqS58PyEnns23bi0S82DugKmi3tcyYVN4ESPw9W9XR5Ba1uFg4fGSoYPDoaLefx
anEQQ96KuSNZIzC+AluOfdyKtlrcIYSDkq8XPnvZa2gichd+uhx8JZ+lUvUntnweGwNvSaxomoNb
9MGKR7dSsIVbnXfA4r0AbBLMILUP1EyX9QusvorA9JCSTARzZ4IC0MSRLDC8ujyStfsZtNeM5YPK
OmNWzoeitZDd1YZmbl1Z+SH0A9We1NR/Sk3fcjttSA5Bm99Fhk5wQDT1qEZ24I8khr72GXn15qrL
03Ejmf99US1HD270t7kLPL8lYCAdSRqilo9bUcnvEsnucbIutXd4mTeqOHPZOYDV71ao24VWHdS2
ctBWP4bpY2Xqx1hrbI/eaaSHN56pHwJZAFK/1eFbnzpNMdDvoEKlLjkrXd1G/mixCrIOM/nouo3f
Is8GSoJW8edILa7U8E2qFVvW+09ymuyjqLIrcYvtsbZQWB6oZPMcIbldHKV8ECmMacs5oQJRJ1Sl
4QgYGWR6XW2k6uuRePeYv+mKv1PNkzuY+l2ZtPMTNlLloykFx7pLdnpiHC4vybUTi04tnXeNSjC0
9fMVOYiKEEFUxdkHLEpRH8P4PYRSrG5JFayeIDN4mucA2kkfypTZCI2riSBH56XnybsAn5+9JlYN
iYTQfe7M0fgitZJ0TAOjuK2NWro19Uq6UbMCUT3J8rdOtPkoXi56ay6/AGSFCbos0GLSLCvabFVR
V3YX3nr5eyv8kpudgWyyfCizQ7K1z9am+jTiIrcZg6Kqrdk0M8q+lqKTyNSFx4de2Wr0r90Np3EW
jzwv9cS8bokjyMleKEGdWYMjDPUVVts4pQQbx8dadnEabrGCeiUIh7BnIpPmbapQAShe+vBZFNzc
y+3c2l9er5I2H/cfPhxNA/r8s3LVMrOYojQyMoU7lhII4My0GobqUJe1We/YMvp11cilsvMBVe9H
3KpfxaKSHwXNGpXrxkg7epWFNOz1WMHYo6VQ4u/VaRyf5DEXDUeZFCV55PQpD0WfqcYx9OLheyzB
L3C00Vd2weRzDPqmH9/UpdX0rgxptEKfv8uD3aAJ1XUi5sIunJetkskeEj+tKL1bjVgf5bqPR1dM
LSF0uyDKDKcePPNeE8oI2KBkFo+Kr4qfSllK3jQxRY5LkMyJLL8WfdFRQ8mDipg30VWb9gp562ih
0QaLjt9gtved4SmanYiC/12qwsKl6lm9KKXSF+7Ylv2ujRrxG9wF9roqhjrMoNQP9L0WlPK132Mb
bDdF3yROWvdacKhTgAGAGGdVCSlRZ16WeLRKGWHPJmnlybaKAXxHNGQlRxNK99d9HFhoF/qR+Z7j
yOGMrWH9iv1CukoVKzxQJRhdK4GMdQ2oHq2nBrE+u8yZZNuvozFycexrHfCDOA+2opr+UxZje6dP
Vl6jZRl5LaKyLXIaOLNov1LLa75LYTOaTuzX1c+2lrKXHOcoz9bK0XQbU7B+JRrT+2zkhn+PjYYY
Of6Y5JAj1OlWRdx411UxRgoS137WW+ahyzx5gOfeXKVNG11PfZ9dUeiSr8SGMng5FH1oy1mA3W1V
s8KEChjltaaNdMczLTd3stCFvouAY4YcXefdiXIhVMcxkwzfjWVRuEtb1q495nL+JlcjIBgPvKDq
VONUlm6P7Vr+VAxRcKNXo6I6ZTGV0HeGspxtyvJa2w1x4O+joK/vBW2SXtRqCCdA0Jiy27KSy9Jj
oXVZsWt7qfXvhKZSboderncKSfAPSO/lAYENAKoFKyPdeGKsHu8z04M+GyeqsmQcV1XD6klxNI6Q
WPPkQ1Deyf3XOLxXYjuLjkr+q5rcUbnVzU0C/MqBwKuGGg+0z1nHfXGu5l1jlXVMZgBT+Bae2L3m
v8e4f6D5cpAJN/bdni74TZmGdp2AglfzjUNp5QhENQssP4gy1LyXfYRMEKc00NsckIZky85Bu217
lV0pov+wZcW3crqTCtPP5D9S8eXxlxS1mo4GeUEe1ygyULL2UJeIoTZackIl1qiU+AZ2QVRsnPNr
gWE9wWKEwKZ9EOmQhESrpUagttUC+L0vUp1+6nH0PnlKuLGa1uaTqgrqhDL+HZzy50lJMfac1yWo
aa9WqaOVan4tiUOb2OjcIqLE8dW6ky/FmT21er8lb7OSedHJNAHCUNtBnX0RvVHGOpx6oqs4Qddi
y0XmXSXhlgfmSjqAVCAsfZUnAWCGZRhKkWYRFKQDUrOrtCNWFNzYn4ytp+Jaeg9UgnyVmaQCsFyd
oz4USuGH8P2Yq7eSPi3FuBE6kdOASccgVff5FUEUjyC5e9XT7ZFL7pvXtV1pJ74f32a+ZNwEdWcd
A18Pdp5X+DdB2As7SU06iha1Hntu3PT0RRMduXC56oItis5aUYrZAuYvz9Bf8L/ni8LqwkwTWyyt
C51qQTDZQZLtkulboGS2FHyDRCMnbqpKG8t+bTWchl18prjOUrmKCNtq/a5IPynjeEi2LAHn377I
adBXUXWAVzOUZpmMNolSj51IctxRp/aV4CH22w0Vha0Q83I8fU/kFRvbJ0SaxnxhL3iSm/Dfv1nm
HjVNIfRL5wr0eYyqFI0uqfGSMsXiOauF776X7HEX2Mjd54zyw2ydhFkUBNowqfTGJAz26UXykENP
CMK7yLITa6d0X1L9cDnnXDn5GBZDgtWqo/e7WAJpSfUw1WoE78fAzfPmIZqMXTOo13LjuUY6btwm
q+EQupjJrXN3bREumvRSbyXyd49qqzQlO63UoUKg66UEd8WWXdLKWavSg/5vtMW6gIIxCNFItEp4
mPraluX3Or5rtH1AhybbOozWPh1EDSiE7GCUnhYrRI2R4Az62dZF/0c1dpZxGPpfSfTJ6j23bN8H
davFvjaZiEEAcLJAwlGiOl+SqjJQN/fjErQd3MjcK+wpUQe7jSNnDIzRafX2x+XVsnJgUB0gh4Uc
P+dDi8+XBkNu5bNOQ54DFRv0B9/XDjLZsX05ztrISA8V3u3oIH+QGDLH0QjZa2Br61033SAwakOh
CSqSwy3e53ooemmcvohCLDG1ioe6wZQAoDKqt1wUgaN9HsH1Fd5x3KrXri0QHRLZ/4Vawmr1MCaP
kkCpQ+OSq/teL1150h2D3ZeY39PabbbkV9ZSVz7Yn5CLJRK2GUo2AyENLPbK4rNF3iYO6U4V4kdQ
qHY+U2zpds1WF+IhsSyn9+QNjNFKMjDDptDVt0g6aCmdL1NalV0VTcxwgl1qiHy1JVR3jSBemUCm
L6+brVDzgXByESRCJyvCrA1UDuXRLDVXIHFthhja3saVs3a0AMmHbIETG190sROUYbQqcwR+GnXZ
zsOnwJWF/EUY+l1kpDszEXbDkG9cQWvX3GnMxXFm+JEedBExE5zts0qhQvhyef7W9reB5oBKHRJ0
xXIzeOD61HoEt1hoHoqLCZr2AO7MDQHd1bn7E2W5DzKoaN3Ug0ueWotihfAaxtb9DN8VDIyPfPXQ
+VtmaGtb72Rgyxp/3hSSPsUArvXgi548mt4vebgK692UPAbpi979c3keV9fhyQgXt3jUhLIYzuEC
784cECzbTdXrplj/6no4iaKcr/ZQo5uozPNYGXQu+oiCehwoG7t37Xw8nbn5R5xsqZy+j9RbBIFx
bcvDUWrfK/VJC3/q2u4vJm3WrgMsZ3LuL4bTRm1jSDmT1tEUiMTGVcIjvkmW93o5zuryO4mzGFFU
Wy3NaEakzMutjX+ahej0UrSPE+ur5qnXRRz/zWlxEnJxWhhZr0XTRMi0oTDquUHwXI/oZ9JC1H4G
3VaTe3X5QVWGagdQg67W+Tcb/dpMZGM+nHzBTrr7AiRaFz5p8VbLYHVxAIWYKX2Ily231eR1oyym
BKqTL1p6JyR7+MpOZu1K6kl/8dVOQi22VEZJzhgUQo3CrRjLtpy2uyS59qmNxPGtttVXXt1bJ+EW
i1EJlUC0qnkKxXIfB96N32/5iX/0pEBpgoLDf2dvsRDT0EpDtZ1nb/yW6c8jluLBYJvjdYO8/7SH
roe4YVIcm+iINZyjh59761lvHkck22rh0+X5XU0VTn/NYo2CF0UkXuXX4IzVVjd082wDxGhX+3ah
31ikYLK4L+ubINttamH87vgsnz1AQPANRA8D/uIiTxF0TKLMekT7wJS/xsiYy2V/L7TkJlJ8GK3c
nrLKHapvmZVAvva2XAvX41OUQfeDPAVg+/mO6eiJ9qEA06OV9CtF6XAwS+ys/Szqna2mCnqT0H5T
77uqV2+quHE6rPX/wMhC8aePP4vWLUafK20HipTRd/2XPtNdT67c0Zyl0MtXz5KvKPPuiiFmaQw7
X4vfqN7uPL25rdJNa5K1o+P0pyy2GYBaTGYaJiKzILkHO9H6h5eZWPrHjeU2j2n5xU8DLWa8MVNx
pmORqhmkv/GrYmIeUNh1/knvWrwcDyXVl4i2QbDVQ1qrtsxmJzNBFXYGSpXnHxtYQdyVFtPtK7mt
FEBG3hXxKZV2EUYQcfQQjPfpX2Awz2LOl9LJNTqp7Ky2JGZJIb/cyeGoJK4epT3AkXD4CqWif748
w2vX3Oko55ToJGIwhUXaSUREuDISbuICQYbcDgZHEe+iZKtSPZ8OHz/nf+YUssR5NE8qx0gu+JxG
ll+HeX0sgLQb1j+Xx7R23/wZ00csw1QBXp7HNA6tk3sl2QgGeeFLajHMaaupuXokYsMGkY0Clmkt
ATaJLOl5ix2SowUY8EyOKD5pamIXxidT/wFmN8lHO1Tfcu+hzTb2x/o+/G/oJdqmHgQtNkdCN+Ww
7+V92rZuikFY+BeSCrOp1G8sE6fPh+6GUQ0QpmQipflr4O2r0ZH9O1nsbUm5TiLXmJxp0x55dfOf
xFzsBmOakkzKialTOoiNfSJSH6bWH+0F7UZHntTb6YIbSt8vL581UsTZWBd7IuxMoU0k4mZp51TW
VdXcazqHO3aPtyA6RaFxqeoF+b6VbU/f2iOr3xRAOZim2fRJWdywEp1AkIfg45O8+tz20VPY904f
vCbClrbU6m48iTT/kpO93wxdgro1kXIvcYsgcBVowoWQ7S7P59qAqB+zehTgp6jYnofJpW4AuANX
MRGgPxhRBLHP5xzNVPVbLLUbz9/VaCA38YLgn7psw5lllUqCCFVIkCH6ewoI0cBJhfIJfUjn8sDW
5g/u4H9DLdanUsgJQj+ECgQoybHS0HyG7u0Wuna4HOl3gXV5cJ6GWsyhoWVB16WEyrObWv4mW496
cd+Wt0HxM8ZPdfomSq+Sd5S7L3n8jAyVtWXounamnvyA315lJ2uFJqxe01Im9cnf0/RaNG9ni0lT
fkzDre7T2pV0GmqR53Slp9YWCHmnnoxfcfAaZ6Gd651bCCwcEKmdmmxM7+qHpFAJPBLs1wf1dSHS
hbjuPD5kpl2BLv7cFoFbdn/B5ABp+yfMImtSzIAemkoYssibJlf3EyHCQTuC7dswBFuZQ3jVaCHq
AKHhRS7mEIvW//tchtXXu8RTLbcXU5wwfOMxoqrmatUAla2rq418YuVFhJgbNEGTDi1FxXmqT9cJ
GvlBmga5o+Wh8Ky0qeGkKD9tfLB5uS+2A01DOrGzLx6iUovtMJWKl6cKD2PkQ/TWFUPUQlAU+mZS
4UgwBJKqDb61vDYulPmp3GNbie3pYlxl3lExLGfYG6wCBQp00naI5eJN12qoEmhHfCF2oazasSZc
KegOGoa/05rw0EyRXfk9lave9fR+N+nGJzGXbNNMqKTGaDDFbpFZTizH7uVDY+Uk1DBM4xCcBWWo
mJx/inHAgmooADVmdY2fJ9lIZCfRe9o8XY6zttY0qK/8g+vywabQ6DKBKhb9+KE5aLhOesGVDwIR
4Ry1ORrs4/8t3OLUzaVqEo1pDud/zq3Alqz7qHsIvM9Z39mb8v5rzwCkrYEFYncLdnxJsE2LMhxq
UYfG3LsJPnNWY0ex5NYyUF+71q6m/C7fomWufblZvhtQB0fShy6iL7faECQ9ZIfKbZTEyZJ/svFT
L27x5FYO9d8y4f+JsziQEPyluyCxjTTz2CEApNuaoNrS5CTFJvpxfqkttywn62yioci8AJar0R+q
Sg2JZUiPg/ooDEixdTYCeW3TIS2/h3CfF3tkl1C0PZhbpdbVz2iAWpuJrnMbc56Kk3Mp1Y1IT8fh
9yJtxJ9x+c3Q9nKHvCXWUegatIdk2NgXa0fGacjFQg0ab8hqna+o15UzTdZLqggbp+3qBzwZ1eIc
DHRl7LWOEEIZ3JYaYo2okXZVeKfFyZduU3tyrQDCFv/vLP4WCTyZRVlP6sJsmEWj7N+r4MHArSQJ
/AdqYNeF0r4Ivrm3KFQ26lv9VzCns+iLS83KrWYsLEYb1FdxuSujASTjs9C+e/6rGdzmxYtk7irl
U6Fu5JRrL4KzyIuNEgqynI0mkfGqcIUKDZ8muNX06KHS8891kezH/hni20HwOzeOXkblVeq21PM2
J39RC4kVfcz7gsmPy/fEewLR6DaWk0YP3W9LhmziLfal3vL6XT2L0DDG4gRgvLS8asfRF4dMJWog
uVnzYtSPXr+Pso2FvHaHIHD7nyhLFdAZ3JgLGlE0lTu95XbdT9JR1r7JtV31ny7fICvZA0UBEXow
lEwMcBa7JjTGDNI/R5FlQryJD3rxOlrCSyVmNvQrPDxkO9GCjQ7JRtDlU12FcfT/me5d7ubdZ827
iXhQBhr10lvDD20927j+5wN1ceDOcDxoDUh+kAkudgsKc5YPAI8cSXoqEJmSq6ux22rBr6yOsyCL
jaGleuo1CkGm4bHhlZ5YSDSQg2kbl/7WYBZrPxRMCUTBHMf8EVQ9tXDPNv+9CRMARgB+8xv1N5vy
/I7IShw0cbNgESaOmrzSjzOn3aghNFpsfZzVeYO4xPVOMeWDoIUlg6rORUIV3sPU/VP2L4b/ojX/
/hXAgP5EmW+ok+N6iukoJQJRBINCaWKX5k73dmX71VdKWvgbC27tjkXMWYLWr3NHiMt9Rafbr+U5
nJE+VP6PXinxqX7VtSdjOkr9rm+RIdhYFysXIAVaw4AcD56Gisn5CAEdm2oyJ4OJ1mDjipqNscsB
O5u3pRpujG9tBxucggBsScmAEp7Hwr81lz1zxp1iQJzHV5b0OcjfzGGwtebnpOwqTuDLB9XaKmF5
IFtFwgR8Z3FQjaWe+FFPRA3AotB4jqCi0TB5rgxF6X8KtXzf03OItTKeQwm9Ew/xUZC/KNDyp9zc
6mOsj4onlIVHPT3BRSpW+7JXDL6WO2NTJe8ZbPEfZiEJbyC1i5fakD18lvPEvwGEn9wm02Tc6qOM
UYMkWcFV3Bp5bpsDDvSIlKdSiwl0UHauqKTdRv62cicBb5Ala4b60m5azH6hDUMNPQJMM+1Yiqt6
/ajlnZ1ADVPyAMG3r5c/wdpanr23YMKS86vW4iz19bboipp4QVPacY7qy9eBdFwXH83wLygrIKbg
j+Bxg+rosrkhqFXeKvPYprKSvgxyMO5ko7irEKx1AafdY6gQHhn8BqZj7RltoJsxK3PwVPywX4NE
gR4agSzWKt17NTNxfAbKIb1M4SBLjtIlzddeV+KjrKbar1Jrre+wV7td3bVKZA/0fK7UrNbe2PH+
aOtNaj6bUazFByFX+97Vyy4IdlWnx1+0QEC+XldqFx0d6Zc/KdQ7JMmXth42KzcT/i/Ui+lHUpNY
+pl1foBd/YiVNGqx97mf3yaZAhjG+PcHHWojgC/p+6ERtAS9Q1o00ZmOC2rhdgLHQ5RfqH1b8Q+l
31j2K8ccpynntzELVsgfaIZZFuRqOPPhShtCazHizlZfVwNF1OGQ5sEV3+Pywl/LbAkJJQ66PTz2
JaDIFKqqKPFyhHT6S4wPnLS21IZ2kjrdEO9j62uev/rKa5RtiAqscbRPAy8xRkPRxmKjEFhFW7IE
Ul8LbmQ9at53Oenssodwc22VB+RiQwsb48fKeAv9r1N+X29xC9a6u2c/ZXG7DA3GOK3OTxGEytGQ
2eol+tupq4nfI6N2lOoop7f+5EIU9xEsARub/YXeJHLZmGkC+QfVtaRUG4oH+0oBIO0hlBFpD0Gg
22K+ccqtZQncomwZaKyz1ObiWJWNRk49fUZ6UyTr94n83UsP5ryQq300Xlf4D+nGpqz03FlcZMOz
BCRelNDIwKXO2/gkFfIKfkofz4jp/Kus3slW4mr6UyE/yfLgBsN1re4ADlxe1ysXyFnM+SI8iaka
yJ2rJrhNAc7NlMD4H7/PnQItSaCQAeEHdHM54uoqOh3m4m4dxt4fDHUOWe3EfJ+rh3Q6zEgJyTgW
UmOHxZXl31ENbkp8RJ4K6/XyD1gf8iyywAriybz4uDwwiqRLoEKK4l2Ru3XzbDZ0z6cdiJGMI/ty
tLV3OTP833DLR1UclnHhSXzVSAwcRT7m1v3YXbWlI6Q4A0Po8/TXQjzScE7196FSt+Kvr6o/8Reb
Nkd3AeI6w/WnK2yF1PBLAcdOdMbwc6AcB1yZ/Wgj5tp9czrkRZbQh9wN8jzDsvwUdP+I073a/ro8
rWs3wGmIRVJddF0yDSKzGsDOz0FRidJeAwRhpUd8tKr5y27cACupD5bEkKMhAaHkuESICb1k9ZMC
KH6yruEuip1pW9WP0DsYm99sLRS1VRSKABkrHxzIrCpVvdHvC2cQvuWZq01gqeKdAltumLaAbyuZ
LvT1Wc0a3g4KHIvloTaaidb0AG0ipS+f3fIe30XRz648Xv5ga2cqSuPUTzjbeJwskxCpE3UP2QLu
sVbDADkzVKhiaqKiVl83WKCNtciNMlhidqsLJpzdNGr7xC39Id1olKxO78kvmQ+IkzMPvV1V7BQR
o/JgeKqnn3n41oAMGGN6o9PWpbk6vxYKYuiwqYjaL+bX1BS/QrYBZNCExYpnCKqLDvVbbhlvQgJg
6PIsr0QjLUL5A0oeskBLaSsxRMjGzKMSScj0i1k03VEOzQo+dBE/dd5YXV0Ot7LRQcIbUAA5TLUP
zk+B34VmacHbEKPJtNsyBs0lyZg1NuqW+uTayGjW4TGvIYOAdej5RwtxX7UwFiodSSkOQZXtsq67
GkLj2LT1Rso1lxwW9zCQBsgGvNrxyVu2U9q+p+lYE8qMmmNqDIfA2JLmW5s4KCE0Ptl40gelFi8Q
xFJX8KmNGp7JGJu8422Flcpk/HP5C61tOxQj8D3lQIG6sExlSopuRVH1JdgXkM9iewOgYmd13lUh
Ggexqe5jucRfs9hLnvm+EXte28uJNJCaJfHH5Ji6y/k3o2vTRoExlY7sjbvGm3Z5kyA41u31srrr
9YB7vrZTAaGzVDtkYxBtVENWNvr8ESleAQdFxW9x01dt1kCtF0un6HV4IcOIdEDf3dPmCXZqJKS2
aLTS7vKg177sSczldY9MBouyk0ouJuyVjG8ij6EsQSj6cpi17TCr3MqzWgfsosUZlkLhEwxPnhlT
1kHsh5+lpB21qTrqirS/HGrt6YNTDZeRyflFJrPcepWVqJNGOS7vZScDTql2quuD7oTa78Yi0Na2
dNPuNSar6Dr/8D+GXwzVHECL+SXh63YwdihSQ+gI+31fqGBLQmF0OMwfBl8Y7TLyfxhadOuZ1Y+N
H7GSRcErVLCVBB1BZX5xjENmnIApaKUD5+NRx4Ga2sqwt7zyuzTK15GnHFrA221g+TbHx0aSvvax
IRLMAihg+GDXnu+jzKxGs7KM0uFddNfXwzN6qc+CL76Vk/X18kDXlu9JqN/HycndOI6FCZbFJFRT
wKkes/Qh6vTA0St1qxa7dsyatDkBADCvaJ+dj0oeG1MB38/lQUGUJ93XXtV+Xh7N70LA8gSywEMY
QFZnW9/FZ0tRNpzGWC5mT7VSdcXyZhrf2/iYJIqd1W9Bo9/o/uexuPKGl1J6j6zCKZM7odin09HI
DuoIGHNX+Af8tXpl4/L8+FUx9uZJR8nERH18KQNZD5qv5h2Mbwn2HP5cbeo7o/wzsp4vT8JqHDwp
cYGfRSeXtiuD1SkdPUE0ffBk12hKRD3NK9T0Nm0GViMxJLhkvx2AF+d9IBSV14c4/cFbx8bwGZWe
0XsY0u+XB/Rx4UAV+l3hnoEHCACdLxxrwEXT9KgzNX2iYwqNgZjneVtU9rXBsBMopv8WtV3mq3Ur
aHUV8MLoiiG5IS0V7vJKhuMLztEf+3qjD/Jx481VXFpskETn6upipUoe+iWTR8mhMjzyp/agtYaj
51tKUmtzh4r2rPupwEtd0pbRTVHiJOPxPRjH1HuXk7fL32Y+jM83HMOAWM5YYOuQ3Z5/G6xPu1FP
ISqnGhKNtpciBBHcIGtmR+qV2v5zOdr6aP5Em/9+clpJkhcqSUy0sNd2k4h4a2K4l0PMZ+uHASFv
YUmqRl9luUtLSxn9Ked9JLbKvZCYOyn/ag3PhvwqTy3yJS1PwHJLR+1y0A8YdCUxS11reAD2wrFu
94F2GJEZGtJDqANGoexYbLGEVpbfbJHL3YZiNPX2+RedzKQ5BJHVDQq1p7rEbmEvTKIbb7pOrUQB
7AU9RFdn1oK1WOTe0Oej35L2Jlrq6vkAmVegLhE58hh9GSP9U5e/akLixt4TDJefeNzfQBapLMUt
0eG6/GEl+eOXPfsx899Phlz3VMW9OQe3rCcBr7iiQfM4dGOuQLsxv2RtftMB4bAmYZf0d8Mwbhxj
K5PBg5B6MpcfTMElU0cekF6O8qFENtD8xLvNR1i/q524TrYyuI95sKzS66SNi3A28tyLac8LKQxp
y1VOPmKO1+GaaheT+Fga/k9Nbx/iMjY2kAQrGxOIJcoBQJzp3yxbAVqDqaZcNRULeLoFuXbTZOXu
8vdbmT70CQBrw7NiXy4fNn2ohWYky6gc5p+K8TnJDuO/x5XMcovsCiSLUGZd7v1JM+PSi7XKQYzA
HRAwQWAXaWT/3/vLEocu+IxxQ3NyOVthm3R+nxCnRE0cNXNPOZbhlSnsL8/Yyo02PwN1rpdZSnDZ
NakyHqTQHCvHF2717FkujxNWiVt8j7Xvws7GF1Ek6UIx93xbWSjoDaWhVuztFoKfeWwbax/26r+u
dDBnLOUZLAc91FhcNLGvpnQEmbN0wl7jyfBKGx6vSY3sLybtJM7iihlTdLnzgDhequyD2YXA0D8j
EZbZ+bhRd1g59c+GNM/syYEUxpoSmS2hRmQFdKxqe81y8xLFbKl7rfSfSYXJ9ZbA0Up9+nwi51Vz
ElVoMmXqKqJOoH5Q27Pkf0YJwTIOotw21CsU83gkN40Mkv4KobLL07tyUAAcwAQOkOfcXlscTZVV
V1mUeRX9lMgBpwNC+t9/QIiYBv1I7hzpg+FxSl1DH+aGVYYxyggszvgaJS/htJEnrA2ElAc+jGLy
WF5qQ3Ry3BZ5FtZOWDYQgZyeNO7yVK1sLBK3PxEW72D8ISbEAIlQWFdandhCDdjtb0bBkcpRNDuc
iovFUCqF0qOUWjtJh9kwbS5py1Zz5S7ivP4TYXE8CEMrDmVBhN56DJOdkKGKB1rZszNlo9G0Fgnm
CwVK5N9B0M1f7GRhK8PAskZk0xnTm6qh/kQS8Z6HbuMdL3+YrUCLD9O0aRBWOYEsVlgvYafJc5a+
EiiFrfbnCskGlrVsUIJQ57tPW8SigY8ocV/W+O31GLm9lfm9LqBW+FMbXTSem/6nqv6c6nte64pW
2UDAW3NjHa6t9JOfoM+lkpN5LdOqFceRnzCBM+/0JzXfqM+v3FNoJtDb10kdZjT0eQBBzLMYs+ja
aSTZ7klbKs+WpcqGjX/5w60cuKeBlq11UxjrNjYZiTgC+UbN/kYNr+fXMS9jTd0rwUY5YiuefD6w
PBekzteJ10bHrHArlRRsn2qOJNhF+svYWixrB8bJPC6vSFMDL6U1zOOExYMI6fyH3zxensGtEPPf
T9ZC3Si1iu06nwo17uE1le6TLeTF+mqYAd1UtyTeYOch+jKKwyxkFDPWoLxt/V2gHIYtM6LVRa3S
B4OoA5RqaaZAB8oQppaBDJEIcjq1ra1G7EoEtMLQsCArBrmyRK/FceUlpTyWjk4CbgPScZESrzey
onn7L16rtNYg26Lnw6W3fFOoRjw1kaWW2NhVrqAfqviNtsKEK2LRPgRbCNG1IVFV4lFh0l34gCsq
E1WfqoAKnp6I04velJ/HwKr+fWGEMsyfIIsTD+pFhiUVxc8+rGzcE64bXeXC0I+XV/LKzM2QC2nu
yMytksWhU0aeFGXYTDsQ3YJ92RmAbXAktLMsfygry3z21LL8FCalthF45VCgKIf/DY8zXmjaYgs1
XeC1JpALJxSvfHPXWo+VfpCiuzL+VjcogjxdHufKZXUWbnHDqz7DN9SZZjfqu1bcxUKxi8qKbM/F
N2RjOa4sEFw7IKPpwF8pLCzG5qtW0aZWR25ZXnVp7CSgSi4PZ+V0OIuwGI6RJBouZQPDKQCQZLFT
R89qepfXg3s50Nq8nQ5l/vvJSRf0CKBif06iKj7VfW5nPgbz5Y2Uo8gMm+9ysK1RLdZ8oWPUm4t9
5bSTUD6kQTzsWqH0n4rJehKzRt4Y28opzgabu0gYns0n4PnYRszmilEjXGc9ZelVFb5b3cZKWJu+
WXBPpV2MCMESzNmV8ZCO8lQ5Nf62mt23xz4Ga/TS/XuWBgyNk0CLsXiyB6gzJpAZHbGHicRHo3PV
1h2D56DbSFTWlvefWGTM5/Nmtl0EEJFYzfAS9tfmX5Q4aDghI8WtN7P7FvnC6AfDoLcKR4Nf0av8
EsGBF4WNUs1Kew+OCQ47bFFqNR+k0vomKCdSdraQ73qDm9Sp6+t2Lb7KzVuT7MzhFhTWZP26vMTX
1txJ1GXulaJhJtfz2Mz8vUi0L3Il78w6e/vfoiyel32eWEXaMzbSyEMMRSJN8mvF3NJDXLs8oBPP
jSbaTHTbzxeCZ2WIC6kMxhB/5cmxT5+nPLa7yp56JvLH5TH9zkUWlzyw1z/RFmeeHKh4lYVEoz2s
fzOjIb7SrUmVqLl7Ezh8RUGEfKoeG8nXHC2r81sD6OYVAIB6JwpJ6GBXXl8FUaq7fdWYuyYu3i//
xNWPC2zydzl5dqI5nw8lTNSmt3R+YfrYx/cJdGLx+S9CIG+Ev4dGkWkZojMT34xTJkGbMCbuYvj3
dWGnnreRfvzOy5azPcu4Yf5JfkB17nwsYa5kY6qP3GGxvOuaLy3vgzaQ3Siy9n35UzYsu+xaZyiA
pojdXaOMqt2X075uv07mYxJUV4KkXlN8eNBEzy2s/0falzXJqTNR/iIiALG+UtTWXb1vtl8It+1m
E0JsEvDr5+CZuabURBH2dx/uSzsqkZSSUpknz1lTgV06hObfR86/TyauWUUZ+m7L/K21boo14NaS
b89/f7I/u/hKK7Nyy8IhZ+IQIsVxbEXoJldZdh8JwO1WcmBLnjO3puwkCDJomQkcA1q0vg31lBx4
tdcAoEu369yGsn+czhtlxTFjYHnL8meCl14emsOKgy4gb0wUQgFPn+gnUYBWFiYG035fUAxlNF9l
7KIv81gD3lq6R3BvOM2VhZxotfYgWxrb3KiyWo1PKi+y4a1SvND82aZ4Ld38Q98ehoaQdeKRRtiv
gtpStxMFSPthhefbtCrQ5yZeR/b3QpjnZpT7zyu8SM8rLBSkpMYy9AeIwIwjeLaGAIqUgUVW7vPl
JZuNS1kydM02Uv/tGUMLdUggXYAmwavgVJAslJP0CAXtdwmotF+t8UUsef58TpWVMxMg24mOOY30
h7T7mnf7ur+6fGYuBWFzE8rm0ky3HPXcQDzR00fhmcEA9frGrZ9r9EugMrCSgFs6mQB9nqp9IPj4
hKOrRs1OmwjmHKr9GjL5ziBRcnlEi5NG8F4DwQa6f1Vsg4wjAZUV3O9p5b2lYNMzSufGS+wVM0tJ
crTu/bGjeKKBJr6qprCTFOlLU72knX90BgqKhWFDhrd+1Pam6J6aVG5jOQkEphtvoC+XB7v0Upx/
hOKdllsYqdSnK28gd12UQNmq2WbUOmlOfIUiydaGnkUJ85fNrs2x4pgiN20wfsNsXpMAGZ+AG4Bh
OcfLVtYGp/gmScsWCE9YqenGwzD6FwKddgIAyXeaX0coA1+2t3hQzlZUuQT00smrxJ3sWdskCgFx
Yv4bWr3+wQparuCaE9WMKsHMaKJDMx2vRkZOer+341B2N8RYiXIXQ3j0lwJnibIesqZKvJXGLnoS
p8Gk5WttmUF6VX+4TuiadyA6cGnYi+/Dmors4mEysznFDbO4IG4b4g4cNqHTlGcfvd0Fcnjzs9t2
ledwKQSB2jNQxug5BBZDGR6ovV2kg7H7bO+mZjddclNbdy1/JeMDkIh/v2JzW8qwOlMbh66ELYsm
QeJseRRaUOTS5Iq/r41p2g+z6QPJUlo6EKXaJB3dlr0HkaWfqWOCtqBFnz3ZIErZ/k8jU5GpEEvp
qjqeZpHflfEvV7yk4P3x9ZUJXPKLqe4PHBho9XGZng8Mcru61FzUE20XPJ/01pFXIxhYo/ba5PvL
I1o6meamlLXqLdqXnQNTUIiKyu+6e7TjX/+bCWWZWAmUKV7PiHQMsMGk9xr/UfV/D+adQBn/TZn6
FvYbKy8iY/K5tLO2mQ6GWKOBPkCK0uWd4Uf65vKgFn0PQANkztDMiwzG+RI5LfeAZJueZ735OqLX
dTM6fVjL4VqnDI0Y5A09nis2l85bsHMgXEQpbsqwn9v0rcSIa4lCb1GCh2460VtoO4TUero8tmU7
gO8T1P6ARVPGFoN7yUKDRL3xmTxCrD2DjqevxRs+rDjf9EPquxDgTUTAaNSZ0GHnAwKiIWuaEZNY
ie8NB0CQoOV63+dbECIRtjXWxHoX99XMnnJhFZzF0uxhzxwPpQyIGcbtV9e4Yfyv0caoThggfJik
a13ozZwPzCw0g7Zp1mxKA8HhVrY3EUTBzOPfrhOsgDfARGiI7LCKSSqs3DaHkUL3PEMT2gko3LoP
tbWn3udJA+4JKf1J3B5pfVXmw7T8DP33FurZdQg5Ywh/FRysmPd8rY/y81F0bkhZHenFCRAxBPUj
8gNU5QXeyM375RlbMgGYtIUMLfKbn/oWDQ9Qe014DVz61BgfjvhRrvH3rJhQu2t7v8tbc4QJczhm
9pHoeyjtXh7FFC2eb5tpISYUPZIpQGRPKza797hWDXpreEiVpZDpaFGaj8uVlM3SKOYmlGshJpne
j0DMA3wG8iweH0DNsq069tevKYyE6DoSQyDAMD5BXQlt27LFiVZK+3ueFAiO0Sx0A7DQo5Stt2O2
ueIBn48cWLQIQM8oJFpopTufO2sApziYJxEzAGhA49vRd/ZCoLvrmCQkaOugWKsWfT5NzywSJcMd
VaAT78R0w6K7vay2fZV+gwLjaXTEWoPX50sJpsACCLoNJA6RpD8fnNl5eRpNlxLIW67zuH10CiT1
tMp57mX02OkiLJ3h5bIzLjTXnxtVXKXRK3Cx6rgt3Hi8Fxz0DIX3w8vGje9+G1wXspXpbqg9CrCX
9uCUzS0EVPa6+6LTKPQtccVsd8fzeOXVsOjAs6lQ1rkCjCiKCnyV0Y67qKtve0CBy6RaGf3ijONs
RCqZ4FZWW+osL+06r8c+KfpvTmsFFoQcoL8JMo+xPzSuFlye7KWzGI+UKT2ODvdPlNetDlLEzMOo
aPG1JWznGdVDMX4wQa7R+b4SbiyObWbMPPemyndiF0VcZFMaiNiw/JA3R92HaMp10x4Nb42rZHHF
ZubIubk6rlO7rjGVYxQFUkA7x9Y3fbpWq1kblfIU7zRH10SEPdK3fqCR70kaavp3I3sT3rWr/by8
Xot7fzamacyzk1pAoN5PkR1C34gZ9KkZVu3PuGdHinzf/2ZJuTwbjdWpPoVSDvsoc5Q6zSBvnpn3
94AY7HacLACnohMGqlznI0JzpOVmho+QjVgBcre3bU+DpMkPl4ezeMXNzCirhMZORFUcFwNvcz2M
ytQ4gPOAbC9bWfaFP4NRloellt54HQbjNCc07u2I+0XII2/3jrapvK+XjS37AgjrARqCYrOuRO92
z0Y/0uDf4FfeaB2iG6cJSOUGCft7WmAsErirvKngMsWG54tUOb1BIgezZ6ZgpXUeSfXm9hpInh5z
ZmwMvuJ7S6cS3vvobETPDWB16jSSEVW9BNEuq+0gr29rSHWU/GEQX+o1isalSQQimqCFD21Fn1Tc
mdUNXsYQ8pYxmjVFHZt3ppmle8bte5Botc+X12zJDaeCJEiswPsP/Pr5RE6wGato44mXJdsWZnw7
xP3usomFyQOeCYMBhBhSW+palXZce2MGSKqvPaTiJiPg8OChg+yFl664+0KOa+oxx6MBvSOoVavv
rbrETVZyLFSSgX91/OFzLYT+YsDTYZcii+ESMBbrckAObHxk9hpADI9HzJcSuaL1Eu1Z6NoAk7Ba
9MhKrxjsPAf00kSx386y5KsbD/nWaKU+QnUuz59ZpMmtTuLyqKWk+NGWnrMR4IF+EtxLnqMWQUQ8
oAqbM63deVlq4+njaSdJanHbtYZEi4FdwiM4yasfaOFvvuS0Jxu7MfgXYPq9ZNMbXAP3Tdm/65pm
PzaV597W1I/ASFkkB8AL+19p5xTkto8scBy7U5xGR935cPq2bEJCE/PIx17bynikx1FP3AIMnTmo
Hq08yU42R04qQN3K1gNbtOYQDv3guEAdWEwGuVP65h686BY6u8bCSraZwSHs2uhuA5itTOSWQmdm
60aR+BBd7zdB4mZJuvGzziebCCIpx8Eg/XVmaMWpoYV89vKRvzZa9YL+7XuYEoe+ZC6A2vo4iqB1
fXBDJmYxaU2ZZJcKSb91buttRoPTxw7J7kPc+AbaGEzwRrIe6X8ACtKaby0nlwLQX93ZWzYlWyfT
s6NBmbmlBl61DiQnr7BpNPAI1M1Rq0V1ZQvhHQfAMATyVn2ybYXWtT/yqDPiKzD4UeA0C+5But5J
y21l1S65kklvogMBUx5gJ4D8rmM6GnpoDZESVIL5k1WnGYLXHBc1RNVfC16DU0fz/V0vIkAEKtfp
As9q9G/9kIFRqIMQhxNafgxkoJFF2Q494OjcrLiIn7qxab0nSvtu2Ai017wx2RYHboE/e+OMRb4D
G9PwU3djAGtqNP1vCy0XL5Ac8s3QYJFT7sfKgk2ztpM3yCZW3pUVV/4zIu/iMIBGwYyCoorIzQgW
MT8AmxiaN5jRtafe5C67QinHsqDmY+pbVulJGZQ+So0BYdCID0rmu2hhTTnHRpSl2HWMWa9pEecR
JLUYu9IKXT/wKK8PPVrVN149chzvlFt4NuWmy4I8jp5tQYxQgNflpiNtv0Np27xqElYdIq31T0TS
1ITtOIeYh97Gh5bK7BF0zOMRqHWkvcc+NbZlBEZzqx/joOa+ABOVbcs45NQVR0jJQx2gT3sjrEZi
fJBUgPumESkiKWH2UeDEfXQimkafdLeUv/yxS7eDP+YPgyzbA9DYxi9wtnEZ9Jk3Xucsi8IitslD
1RjaJi3AKhEQjHlnVyIHjFSL628gsE7NwC14/NXMMuRDeco9eR8xVlwBEaohR6q39MGSjf/UmlV8
XwBv8FUOzeDu9Jz4+1GaETuMrtacEoO6uOvtNN4Wbe48CE4hfC09jRqnVqf80UY3x7WpOdlHaSNO
DOToI5VsWY3cejHr/MDJPSGfWsnoJsuq9soZ3SG0iyLb5ugYGtbO7IUbD2JQYGCYCNMgmqwEXNJ3
C9trCpwN2BehNoLaui82g+uHAHRAOih7satfFjRLgwSnZxfkV+9DXIasvLH1/v3yXbXQ74dX+uxj
lLCs0XXexPl0/dIYFAbPBSvCzP3W9yQcu/ijrH5UsX1KIkSeLViomrUH7uINNv8AJdSgEGf3WD+l
vGR2lbEu7CoWssYE5NSCpJFxsKx269AkLFASAF3P28oETBe+eoFh/MhWTBzGYFQ8Dwg0rcqAVsEF
5tTveWKFSZPsCGu+dfSthMhKUIty2zplHFKeBD7vV+KRRWdA0sJF9IsnoJqLA/QMglwuINYACt/Z
UfeOrXIl2BVD1WNlpFNa4tNIZ6amT5k9XUoNqgdtB8y4xqsw9bd6Vm1LNORAM3YQr06675OrzlwJ
+xcCcnTOTg9pMPBA+UGZ3lynVoSUMCJJ3IP2KF8hmHcYRx08Uczd8Dp/1NZaSJfiL7S3gGAFrdyg
xFNCvCTWtJF2MJk26UZCljk2E5DzHSO6adfUVRbCSQPaUchAGnjAEJWdXrCksTgZEH+RH20sA3et
92jJP+YGpvmdLRqOQbMqPRjo2ipFj6JV3DIZfaGQvMfDkFbhZSeZdpvqIwT9diCQ/J3lVpYLyA5c
4QCPbZh4quVrkr3FzkqGcHHK/phQO2WSQRu4JmGiJ33o9E3Y1Pv/aRBqjM+i0ZKOCQtd/e6JQ+e+
/EOdA5oSk0gHagIodajsLwQojiHPDTwj0gRAH0iKlFUTaIbxhZn8JJL2YUygMl3JtarY0n4iE/sY
tATRwaU2+OaEov9bN5uNaAwQCbzrxRYxm5aM24Y+9/oKDHbJ+9Dv5kM2DARl8PBz74OkXdeQ6arK
jeeq3NLxXXOv+7WTackKRG8MsHNhvyLdcG6lS/DW1AnWK2N3DRo9oz6oCK70v0c3EMCG/9hR9pLN
/VamuY7RgAdaL91DM9JTicCRMn2lXLTk5FCK9xD9TDtJLSb2Wg1J2ATLhOv/RL3xBL6Vw997OZga
cW9ML3W8Zc9nbRC6hasbVRytc2O0nDE3rPo02jATxaN/MDW5OlLRYNtRD3Hp1zmlrj8FCU2Q9leM
/YJ41WUbizOGhvVJhw8t7Pb099lBNxi0q/xMw3D6+1y3g8hcwbEtHW3OzIAyX3ESp6IdomYTo5KM
nqrAqmRA1yQKFog8sVnQKgqYMf6H8vX5OJw0rZIyd6Z2Nr06NCxH0sZuhyHUkkw7JqVsT9lYISHK
iV0Ym9izsqex0puXUkJJJSqM/lCSkd3wGqz5K6Hn0hzPv03ZAO3o1WAYhMvUTAC52h9LTe4uL+MC
WnAaP5SWJvIiVPCVG6TSs5RID8S3+WjhgUiejOqrNJNDDkk+zlB6Kn5xrj8IO1kJZZcH959hVeIE
cGivSQdMfJQZO+kmO2asyY1N367ejrOxqUTf7VgmBnds9A4y/bXl5iGOmv3oJhvuWnGQVzGol537
hltfL0/qkuvO7SovBkpqKKvpGFqh3Vf0vdKuXP5y2cTSGQzk6qROC9lWqHOduy0kFHrPjbBsaIJy
8ci07xwAR/Qvl60srtHMiuKAHQg38nKAFZn+9PixW8O+LP4+bmUcvRO+8vdjY3aIjA7DSVlijwvz
VZOnXF/x7sWFcMAKiqo5WpvUXHkNCI/bmygFdzVU7rQ+GKoHMeor2ddlK64LElpcu3h9nK+FlAnO
B4lRDM1jKbfVcF/nKxf7ogmkC3F1INgDd/e5idjwWtFKnLbV8Dt8uQVYHhRYzb941cyMst7eWOB3
XYykyo62laMT4WA5r3qxUttedN6ZGWXCfKojm1HEwM4Mh4KfcvfYaZDz2Vx23uljP+3+P1Yspewr
/ZSNNIYV092M2Umvv4FXyTeOXr811giSF0cEWB/+g6INoDTn6wNKSqcnTdpuMuOUjmhYyfJjVv9E
X+IKHHkxAQAlvv9vSR2VjUSRh0Mboxo2Hd95zrXN34zhLWHHnJUIk45t9lBAuTleKw8uzufM8pRa
nm1WgVRD3LIc7ZwJ0AKPRXsi3Wvf3RbZqa/+HoCHawn0WxPtJwB46s6laPB0GDCTALTe1ZBL1u9r
GWjQ4l67Yxd31hTHTnwESCdMf5+NCkFFVmQRVi4FU3ljGYH030VyvOyKi+fczMjkPjMjuVO3nZ9h
0TQ7Coz+ETmjywam/a/6+lRuApOMPoHhlDd0zkUBfmyszYi3czskmzGmN2Xvb2Le7Jlbr7wJl9x9
bk5xhbglAN9xmOuyKKBWvOvq33yDa8jjtWEpi6N7dQtlS9jxve9FcoUWrIEiKXvost3l+VvygvmA
lAXyO2nLtoUhGxViMKGVyd6Ua4ziC7wXBKRCUyP4lHf+jHBuig6c0NPxyraxBnUVeh3Tt9o6gtOw
y6715FGzArC0pdYpM59ztomSlaB6aULnX6Ac8HqETivZ4gva4o4OT8hsBsixIxkU+Fn6D9ci6gzY
WGjJRM5FiYJcPS9Gr8f5mw53pvazKnZkLZ2ztGxzE9O+m+0rrW6EqU0mhtJ4YBkEep1o14JK77J3
LCY953YUP8whgMM7Bjutv/fp907botEzLj+IjVY5FibDpvDv+jVd7oUDF25CTIiLgWTzk0zECF1R
BASwatRVYBjvogPRMKgIjac+QoWwW9kDC5v6zJyyqUWZUoqaFnIkcX1fMRZabbYTAIIiglqZ0IXz
8MyU4hojQjJPOlM4I4pt3eZXceNsL6/Z2mgU16iF5pKhhQlR3I3G22A8eeMT+4e4DAMBn7cHGQ8s
lXLvV9LynXLENdXLJxQH7PTI2pVlWXqhzW2o8DUDelSs5bihBo+GQAGHflwEYKj/2rplYMbVtgUP
FHR9QLc2PFyexKXX8Zlt5V4ZINrh2xK2detLxrcyv6L8UKavY7VtkpfYPrTkaaiOkoeW/kCclRNk
4bQ6s654ZE4Sy6p6zG4RW5tE/1lDhTZP4iAq9deSr3G0rFlTndKnCc2nGA7sFQb5ZQnIbjMR6MU1
Ks0r8zp9uXJf47mNIGZqq7QAHT4/uEjGTeFFGJk9VLd2pZ10pLhkG99XWYJ0V/S1ZCiEt8ajzKM7
z0ohnfDl8icsHJ1nX6DcBGXhab6RY7RZj4qJ50kDhbfaAIVQtdZ4tjixs8EqmwTsPkWnMwy2S+3r
RIt33LKviC+C3KToRfv5LwNDUhw3LIjv1chRj8eEMpB6b+zqCMbDsUQxdX/ZxPKA/phQzhaaQjpd
62HCQL26dwOej0gxnHKxz/LXy6YW74AJroGe7YmRXXFKHeXwtLZhaqAHyDHq5BrqdJa5Tdkjd6qV
/ba83UH8BijMJPOnUpvCCSpp6hTHGSSKGyAAS2eq249BNogbajeBDfSo6cRbJ4031DCDEmLanf0D
wJqViHlximdfomz9JDH6ZhRThAlYp4SQDkNDHZqK6lAmKwfsmillNXVT+q2TYNCaC1lDB/CsNg/r
ugsy8QuMKWtzvFDWMyEl8N8cK7EEz8BMbnOYG7S3HrKkHTqqJxrjGLxAz75zj6aFIF0j4Vi8DT2Q
NkFVHXkWFXekjabTlTWMRl0eDMhTeA5/QAuBUa6x/i6eKzNL05fMQjLbrtDjZsFSjPxXij4FoQW6
u/L+WDYCnhdId3tAMSknSuo1bW7rRbuRLcITj++yxtsl+prAxfKs/WdGvXnzptfG3IWZHj32Wsii
exAMSX8lt7NmRbljPTSmJj1lmLH8YA8frX+fsTD2/17jEpHkxI3zf+fsNzJstjAe0C+DgaaYDa6e
9qg36Q9NsOqN5dkvQ5Bke/ncWhuUcm4VtPX8PMLURfmHM2z99BlkATTeXbYybc1P16iPgtfUwg9M
gLKXbLfx/GTAu5rGCdla3IlDa0j/KZScWZnGOpu5tPcTgFRwFqWQTMITbm9C5iqCNhzgSpfHs3ja
+xZe8VMlHI0l55ZKWqTEmE49x4XEkIlSERhbv7dwDf9OA076f7OmhACj1SXINMEj+rq9JpFogoo3
YFUWBnB9RIfuo3TSoPD9cuUMXHSO2TCV7dvlFtAdU7aiHp54gRZBgHrYuKcm2Vwe4fRDqn+A0Qj6
DLg50Y+hzKfliq5lKbYW84CLaiFZW6bBYGrbHBlAfWzCwvM3ktDDZbNLywgSPnTzA2UJMmTF+avU
ikFQAOdv+1u/2CT1U2wc4+I94UNQZ2uKlYsPhLk55QIrwaUldAFzbgIqNPvWZVlQ6oeI3NvyJU13
Rbdh+T/4ztymsvMEB+8lpbAZt5Ahto6spkFv3yI00N0Hbw0hsPQANycqfnciHnRwiJ1vjL5HW7pn
l0gEpS9oSiDtvtGQ74yDjJwmQmsQHfZe6MZr5fvf2rOfPeiPYXXvyypyNA7DImJTCjnzvpf8pcK7
UoPOoFdhfxDtOLR50DkcqNI6LO1uLwqyh4px4PvdLuJZqDOyc7Q19uhp0Je+TfHutmpiRjR494jc
qBk9MudL1q/soKXgCJAJCEgBPoE6r2KjriEfWw+woSVozRp8pgVNIgXq17TbAhB3CwFauUKfYyzu
n5lR5WAShTvqfcwRIrnlS9bLvZt0IQd2N03LHToUN8ICerr6yvX0OrM/SD7eWMYL1bWAgCeNgUXW
IuOpjtj+8r5edsPZhykHl+7EXS/AXbchPWhptTezOwixp8MPy04DBtoMfuMCDtYdL9tdXGjoeE38
oVBhUwEXLMMjGCBlzEfPDrbbHkwvRql6rRq3fJCgnogzC7CLTxk7IEULIO+wqUU9bKBzt0HP+7ZF
B5mNTh2wVj5bSRkKF0jSMVmZ2qWbfCpl/n/TyhlmSeS//OkM6xxxlVbVEdIfK668PIt/TChnCJMT
u3WOxfOByoVGJY6QPODI+P/LYv0xo+wYzoAro8jYbNK8Dxs/21Kn2UrQN182s3i1zSZM2SMo0nVu
M11tXnq0x51XPvo4/PNT1kE48tCt9VCuTZ7q+S1YTcoB60ONsJE3jnNy+p+XR7TiAirQLMsi6fMp
QNXK557crYZxi78PakgbHdQAY6kcpSD5Rbg4TkNgd239VPmHy9+/eGpB+wYsQWiPARHh+R0FwZjS
pQ12aavnJ5k7ATGyJ5s/OxY/1A69Fv1aM/X0i58ugJlFxQeqwtEr34RFZzg6kHkH2kA72OVP0FRc
Htri6s8MKasvfT0GDgCGEu+ua2yoXwJWtEbRszgaIGrRWjTV6tWrJpejlkEVGUeAxAVT0P6oDyCp
SvQvOgiH21FfWa+lKNTwgPmBHBkwAmrTlNWVUVQW9TSoQ2O9eUbo+CgerJzdi14BmkMEn1BJASrv
3Cu0MoIyioOpix0a1q0MMlrh9kRnRHxgSR1o5cobYnEa/xhUcTVJW/K0kDBYlXvPvK3rbVv+0r1n
Y43saM2Q8m6NNQ+yptU0Mg2yFW0IYrM8fzeNjT+uVK2Wdi5xQZ0N/b6JPGL6++wBFjfUr1xPACpk
osFXbE1/rX6/ZAGFe2CeJ75p7N9zCxyEkr7P0K+CEshm5Ggs+AfQJCAo+H60OEEN11ECSasxyGhE
sODnYhNLoNrCBJGsJleun8VLHLAWMM6DIsT71M6WtSKLKgkSB994dSkSx78c9yTy59x8zewwya/E
WkprcmHlGLIRLIC3CY9WXOCKI0R1UyR9BSH73nkpQVRS3HFrj0eW5yXIbt15awfFwmmEpz7qp6AH
h/ScmqU0TTC+OQbonvWqEPveB3MxQOsC9xJdqwsv+AVoCghSvXh5AD887YGZ59GUpwItqujj9PWd
x4fvo6WvOPfiaGYmlEOcpQInnw0TRlMF0BAOW3kn1nheFs46D0xGUBDBYYcWYWWJnKrLSMphZCR4
G8ZoT8Zw8h0KDZcviiXvgyG8FMCTjTyGesnGRkEaNJxNVENXPXQxULER1p5EAfhEGLA39IYnT5dt
Lq0REo5wd7TlA/SsjA1MGTzLRQdWZq/YsYgfqVuvnKlLgT+G9ceGee4Ho50AvJ/DRs7BNADtWYKO
cja1x+3qNhzRoDWGSbtL4r9PdAJRBAYbH6gi3B/queQznvqerMHPdxtFv9L+qVwTIV90DSDLALXG
pvqUrNB76GMOKPNuWv5c+UYQkx8uzXDMvl5epiU/h/bcf3aUQzxhKVq0Wtgp+SYnEFO/NdqVCH8J
HAUIt+kgTwA0L1DJ58ukuSntoUEI7yvKhzGL+CEC50c9Egg76FZ8gAreuK91zk6lkRwhyfbVlyBA
ZGNcPF4e7e+MunIo4lNAnIoeGhRu1ByQYTESGXkPOnLaxzRofLd5lWUS37u05z8Gi6HnMpPchUiD
Y+ehaJh3m+SJsyEduhqh0JWxA3683LPcRYN/hcvp1HuNdKEk58RlkI7jfTxJD6ca7/cgHqxOPInb
FxscljVw0lzqgR7b6T3rLfsnaIb9t3YwkfiFgPBr6kuDhwmYuh7SKDfgwHXQQ8sNHKVmdld20wsi
4oMHrQqR7sp8KD9kog1xgEYHfRuDG+veYBUCmcrozCsTDBz/AB7B9IGUbNLh9KG0c76SYBAqY92D
t6D6fqJGvdc1dori+B8OX5TuQd8EkUx8tnK+231cODwbJwI7946DnmVAFTiwofZ42R2WzkXoQiFx
hTqoB/obZTxjZUjhFtMu8yFZ4HcUSaLBqcLKFdVTHTdDMMaluTGpIQMHFOJbE3iT58sfsRCw+UiT
T/rZuD1RTjyf0yTqOQWrENgiS8TX5CnjeQD+ZyFf+nhYOTEXTpUzW8qBaUWJsIYBtjT/yq/3dtLe
QNmSutpKeL1oBykRhDqIrz8pjmYCe3CMMa9pYnoPg4kaoa2BWMp3QIEwOjZ7uTyHC5cNaNKQD4On
YyupYhCsz1N0KWNcPoRuJQEMUq697BcOyjMT05BnMYdoQdY3gCZ4I6GalkEJ2zeGsBVrAvHLZpBU
QhyFu1MNCeLUM8phcn2rfq8LdBRHT5n26/JsLVDOTqxyf4woblDEid1kkxtU7u9EBXqE+vwL04+G
8ULo3gY7Cheo4t12AFat+cbC0wvGEZWCLwUoNLWxcEw0yvLf3NVOAxG4g2wKUOjf5s6Vk4QNWu0v
D3YhDPbB466jIxIC45jV83UrBER8h3pyeS6PUWbtjb7/hjLAdRmLk2WxjT5aR5vI18tmf1M2KDcN
7E7AXIT86ONQ7EqtnXjC4C8MpCle+YLLCFycxW70x0PjGQEZ0OKfpe+x/aFX7ZM3mEFiZm84esPC
BnUMkCes/pZD3d1q5IGDMI+aYiWlu+RsSOAj9JwI89CqeD43FDhfvbIxN2abXksU1cuyv+rdt8tT
sbQCcyvKzklHj3XoucbmbLi8tUBMCvZTLydNoDvpeNRZkz/mur+P3ajY8F7eXza/dDZAJdRC3yyI
SnDInw+SR7GGRiLsqKxv9q1Z3hL7Hx4L6Ov6Y0IJoqjICuJMm9bW0wehF49ZIjcT/uvySJaWC/tm
6itF7GKrTDnW0OSj2zG8SWofCJpxZ/Lx6BfDihl3aYdOIs54x6FtkagzVrmRqE2rhERMYlRlQH1s
HZBk2DLUi7y2dyKxnZ0nqv7J67i45ZTmIQV7HP6Rho8MUj1th8DVk8YMsr4FlQ9oistQt2tt2NRJ
lt9DiJfcgEKiQTMkqFt5I2PQfuh6f4qEO15ZWVSA+NrM4qDyo+qtjXwwbSVG0Qat06Yn2dTjg29J
/txk/nglUCgPRctHL0gLBwwfJZSq4oBwnmUbhNaA04ICR/wgNo3FtjTL8qAxww/jPonuPWlWuOFN
V+4gxcrAYGuJPal6PwvMxquRDUruawHCaN2ooqPGomNeaubR1eytwUeyY9wddqPkPmrc/nAHpuFx
b9madbIrvEyChHYlNPtYDiBeD+w8CNEschjGZnwdascoAulm/J6MSK4HIAZpo2AAj88WvZziuae9
se+qIv+qxakBooPUQcFSg7Twyhm5GAd50KE2cOVA71Z9rJm+1jDq4hEFaJx7guo0v+2g33G0kP55
RV08Ap8G6/qQa713a3hdxkBTMfy95g1BSfjPVyjXEkX+kUsbXyH98dTnLliZuv3lLbR0FnkOiEHR
WwjJelWjXCKcbixR41T2DGjXJXh28xinEd9ptHwv9RJ9b96RO2tZzaUgzwNPKzR/TSCH1VqR74Mv
kjRIjjDjZKabUouBEWXIOh64vpZrWgq+5raU1EXRZX3hCkwjdyvQvnS02IHc7bmlVf3Y+No/KBtg
2WZjU266FPtc60rYS0baByltgZkctJOXpr/yhN4MbsJDMHiwrc7AllK5sv64vKhL5yJ+AMwxwBXa
SAudn/DlABIZ2uIDjErgMUT8chsN8j3SmjUw6tLJCD4vZNWQNJ46ec8tWX1VZggEcZVZ0RujQmz8
CgDclqDQbUM1QgckvLbBe3J5gEveMzerrGhW8jIiU2qtqt0p05q6oZUjRmBI4KwJRk93lRq3zG0p
q8nqurEzDZMJfr6AMiwoP1wezfJy/TeJqlohWnK1JoOdTerdOiB0l/K6zt8v21jaA7NRqIRaXqf7
Y9RixmL2kdZagHcIwBfxXVuJldavNUvKoQVWA5BqT/PVovevHMTGkk/E2w7NShiz4gOqwjZOfTL0
BUbk1fHWHXeln4fjGFbyCdRSK/fB2pgmH5m9dRhwVaLNsUJ6kQad3wcJB7PmtmpW3t+LdkB8BrQ1
ek0t9SnQxX5LzOlUJG0Sliys7RtueYFrrHjcsh3kwJFixTNA9YZKDCAk4lMCColw0X3UoKqy7G0f
ffyD103F8v9nR/GFukRDCnExb4ZJd75TnXT7/5D2XcttLMm2X9QR7c1rVRt4EqAVXzpEUmzvfX/9
WcUdZwQUcNh39pVISJqtUZZNV5lr+c9xam5g0JYgf5bmxLm1QVZNTWogd6xZ/ruO5A8JUArS1KlJ
hsI4/f9NjDsQExqoqmbAxAScuiwgtZ44pfzoh0u265Z9Bl/gf1aQV+XylKSdCkHJmBOjGx3grBLR
ep6ViTZRcp/VJUDkq4V87pJUttZn5x1hSKihNxz6Nd4MqWiX+g7UsGSSgK6SwY90wzZzf17Rm9f5
bKKcJRHDwRBBlYY4v5dtRHckkrqHJK/gJQu0LZZ67pdOC2dBoq7u0QAHcak2EcVf6z2AxcAvs0SR
eFMO4N3BSYUK4Cs6jWEqcmmakJHXrWIb+qhRQSuRgIyWni8RgN5cwTNR3JQyPbF64AiyFxp4c7/1
cYXSDtAO5LTW/0UxuoVMJF45AfgOuBrOKHayOZRZDkWlKeC8norfRphuKlkGnhbMY62OCwrr1svG
uUC+xlkzgPbXi7AqCKzXYqlu9KjZNoG4zrtXkCre6ZpOpBDHNBNxTdL1z4fzpoVGGCyB71ey8MRx
eR+qMS1AKIxdTIXSjisFiIzvvuYveDU3z8qZFG4Di0wuujaGFJFhDXf9Wgxjt0sQcGrFwgW/GeCg
/AN4VghqkXPi9IqJzEMdZJAltI7cp3YiR3C+bRnofbVKzMAeA4Wo/6KL2UKyHCE0cCtZJvtyHeVO
r7J0wDtRNfnuqA8lkUD2pQvtQh7npv76K4enX5lCYfAzgT3iJBZoxN6QqB7yjvSmF/s91eoPzVKd
n48I25wrN/FMJJe1Hk051wQFIlNsmBXa8H77jDbVWyzlyOss7N+SNM6wzmbJYG+xkCorqXwIhJNu
7UP1IUTHrroAg7C0mJxhHfRcV3MRsvS+cmbBnnK3neHaPwPtpQK8Y7LYgbwkkbOuSSmwijJIlKbY
bbXejq3AGWbJDnCz/TF7SqPxTu+WmDTZP/vTFnJ3QkI7Vm8WEBuAFyurUrw8aQuO5K2aUQu+HUAB
0f6O9xVuMeXcgHaJkAWNhF3YP9fVa9tslcCW5FVcIKcAHl13nlPix0dTDIkOZHNta3RrpQRlbER/
PrM31drZYLh1rqOs6acUE+71U9ZNTplskaNeEHJzVc+EcKuaKkOsDRVmnCQbpR6BO/IvwOzweCmj
X0hFtf4V952BrUrbHtlGAUso9Z+N6hMxJwDNWdi9m+t1Jogp8DO3KFEVVElXEIS6JVKg8TJQniV9
QXddC1GB3ikiAS0jWQ52mEshNfrVAIrFFIk6UKGPvKJTEdxI//W2XIrhNAjeoAMlUbD3piz3Tm6K
vjNFbWr/fMKuTdqlFO64CygAAiIMJmPOsp3Fz3Uakcp/H7S3fyMH+Nus9hjvOJwccyy1ONXh+6gt
CN1NdVVbRkmUofUA2bfEr32tnjApYH2gcgT4jOBXuNwhmeEojyry9x2OQTg9KOjANewQoAhAwkYk
j1u7cPCu79ClRG6zslDRkyAVYc/0+YAYh7RWcPx5BW8eu28wPh20N5rFne3eGAsDTOi4REr6nueD
+oL2F9/zE2sJ8ObaTwU1lYp6Rla7jacgzplKS2EepUnF+0NSbADh1bcos0BmvPqFt52fJ3VtJiEK
pFGmBuwpXZY5BTeLVdN1owZtK23q+kXSH6V4DZ7kSYE2WljAGy7VpTBO0UWiHBTCDGFyakvqXtEA
nhER0XT7Gt0VD7XvzEv0UTeX8mx+3KZNA0jRo0iHG572ROkiMgNtG/5H768WIUNvraWio7vFwkOI
rvN8RShz8PtCMLBtBRkFhYwWUvN9BQiX3u7qbfby89bd8PhZHeVfedyZzyNDLWMD8vLkqVVJKh6y
8g0RBrWKvTCRcXTNjjbWgsK6dbeRvUXhHrxTvFRyh3MsRyFMUoDrwcPwY0DLWyD/caTQIkm5ksUn
U13/PM9b9w7QZYBLBgYJ6t7YgM5sClg/5mSqILBFk3b9ZhTPo//5s4gbz9uqeCaDTzBWmlzKbS2w
N/T6Yc5nu+t+g8X7TWWZi0m6l0p1W2rguzcHr0JvVDK/oM5wweDcqHq6HAWnNuM0CjEMzHQYSlpq
75WfH7OxcCU/pxG48YYA7vJOECKv7jvgi6cLRTS3Lsv5KnAHKikkLUNjEPNjLacqSzKrL7O00+J7
Y1zITd46ReeiOHNUIGFYGQ2mKiI/XZc1CQxb6T6VxoVDlzQro/83yudcIqfpCk2JjWaGxGR6jCsP
yN9BkREBDBFt/9QYgROKtBb/+9z45ZZyKm+sYfRmJnU0ngpk3NQlu760kJyCMzNJaxpG79Lkc0gA
Swpy0J40ebTrlcJRFP85R/XmnGunn6/MLWV3vpycGhAavyxR0gs1oPREGx/UpCVGC2Tp8E8cr6P/
PvJn64g43JBQLIwyoUslMLdV3KAvDJFH9jW0PQJ+klt2Jj39PKvbuuavGO6Q4EW6lwx2A9o5XvnN
tFdb1RHlasGDveX0nc+GOxWAgQjERoEYsTnlAzNK7FWYGrG++nk+/4dK+Tsh7ngolT/FwOVGqRgS
8mPaOlr0os+2bHjKgK4wl4WJGp1DG4+8C67FTfsELHC0ZqBEjfHMXO6ZOTZSMasBQCdTbfiTJero
6ckcr/H+beKVMfP7k1Cqzcvcq5Xd112xUfGa69RxJrg/L8NNxYZHZ4B2AQILzL2XIxHCMknMBCMR
xD/gjBpqtxS2BRJh4pI/tSSJO0CsQCsOM0gyrYAWhpOXj4X4GlShU5TJgr24efXPZsWdogBJALUr
Q+QyUxd9UOgxr9QJxUMlybQILecvUvT88zre9OBQd/ifheSOE6yzYMw6jpNmeKBkFDpHBFlArFO/
tvvuaE2I0bulc8R25zLrgLt/JpRTNVblR11rYE2V8migGlDUtmnzks6S00iBm9ctmhOQdjmizLW2
NslSBeTSljJNeOZ/KKneRUaNZc5A7xzGjwwkBmGMqjpGtPAy+N3+/NNUOV/HH7U+ShpM1ag7Oxpm
yISwOX6qEp3W1q9MAUFGOWxbLfEqWf9lgBtBBLB2Pw47sf8SUDgP3blOxQ9LCineYDxlFLw48k9V
HW/bpqCptcSd+p0JvR40wyuEcwbeH+4cVsoE/NoWvEuatIPBowNYZNRwNccHXHNwm5oobu7HEyiL
9eFxsDa6+GJ0S1AEN+0RePz+dxDcIZGqua+xUUC3F3SwygxvCE4j0MFMdidWwEBt7LHTjIWjedNc
nAnltiuSs6RIQwhNaqJUmDneJMslnjjAlt+8AP+ZGx9Od6C5N3sNYoJRQpFRDShk109CCdRd9fgE
FlbpJIVDPlBjCNtN00VhQ+Is6v6oUqyqJPEn610E+ewW2PXWXmwzsyVBbqnTcR799lfRJ9VO6hsf
/WyG1pyAKdS5E1jIQlceEssuLARNbTQKHWnL0upICJxckL6YabUJYq1doXZE2RZGhaRSJUjHESCq
D0XdRcg1gTpr5Yel+ZI1g79J6gC158Xgd/bUlUjYKcN8yA0r9WJhtLwmb0BlJIBwbzC7fJfFjWEj
N1bbE7r7nkBGNGx83QLtFKgZkAC0zHyfojroDgTpxm/A/pn7rJvLjjSGKaNXv+gN3fU1Nd8o4Zi4
mm+Ido5yT9AHooV/KBvlV9Qm3X3RSFFmW2hUxzPanNtzm4WPQtzrJA0z875N+8kgiloDtU+fZ2kF
wmotRwHkpH+IWMBtWAWsfdfoRFQSWyWolysrHFemhVczlK0ZwDtl7DadZdXP5txPj6AZqO7NcQzv
GvRjbsw+kdYVGnGcdOjFr6iS+2NR1OIvUF5Za1Bd4F/0zTpzy8moJjpPUruukUvfBAnA2gAFGSg2
kuvmE8Aj2n1YTXoJ7Esx//TB0+OC6KnzaYDiipVkZmUGm5fW6qaLJ0kncthauZuYExpBa9/XgEfn
J91IkM2WJ2LGsnSaxiY4qr4csoaP1D80YNy6RwwIjle9MrM3ow78hhRxUEZY+FowgcdtWCtRzdV7
0U/aDbhohb2ltwyxRjRjB0AE05fe6CotZvDLez+bqJtGEYSeqg6UaHRrcKZ+SnGugdoB0uC2UEk7
VXtdnU3H74bfWWx+JHW3M3KMWium9c+Sb/s7FjIp3xVpgLG4NBRRpYBYaczQeyg1rq80CS1MC1y8
lerWSh+gcVSATsZ7OBFT4E0IEoL0osgXgjhmgq+08dkoeBPd1oUpIm9NkVM+AN3MU4X1nHlVPNg/
z/emVjoTxGncHoC/ApLjwOSuuo7kXdKTMvZ3mij86iKT9PMSOeJN7wNl2Qor2jJNpBYvF1hIEwsY
SzFAT4etIn2j+NTGgwTl1AZwG+1+3MeG89/PkvFJMKI/fPO9Fip6bbp0gkyxfmdUcIP2ooOb0exe
tKWX8NvzQ5YDXPEmgIP4ICcIwSOGcgxwEomPwQhsiq2W7qF2bROlW4bqRqAPkqSFCd6yYYBnRi0y
aBOkKwrs3oqCsm9zcEzMOdGAXhu2kVMi9Pl5HW+KQeUs0CVECOKLkYJuyqreh2dTzKs6AfeXsJfb
r59lMOeaP/ramQzO+UZcoViKDBmBUVauVKMHvAKR28KC3bpg51LYTM/8QX+alK6SIKUfaiAGVmDY
Tegg2/UYLDj4tw+EgoAXT15I3fNtcJGel7EgQJQ21M48aGSAEjWrmVZNsdaqVic5chhhbdogQ1q6
bt9b8nc58fpm4qEAiDlIu6GtXhYZAN7ZRIEhX4CVOcuoGz9k+5Ic6Gp73Npflr1aKuL5Vst/ZZmy
BOgvCEHFPZxS8G1zntRoCMVQRTCVpT3QxgGTuD3aAhEIylycgoY2GK6pjm9EirR1RjrYEvVJTERS
UsEeiO8YtmZ3CztwRbP5PS5ZwxMPOv6lq5cMIQ3EQTCtgVQOG1dv9zZKv2mDcc3k77gMGlF4mHRy
B/ufUSV2TgPbp4Zt0nJB816BGSGeFtErhY5mwChd18xIAwwxMj8jMad1lBIpsGuLQEfpD40rHfyV
kG110mGFnkLy8Lm0KDJ/A3jxXETUi3FfgOxjJEJIwBkkH02D5uu3u4LCr1QAtkqite+Wq4+epiQn
ODkT+QJgAl16KAE0HHflAcDNirNluC9IuCK6vjyjVTY3vVLFOrFte2vbe3u7x+9c9uW6xF2vCcEv
e9d18TuyJl5L1p5HTh4+/vcHAub8nZyIh/+8xq8n/D38XYf9d3xQ9kXxw2YflBKbHo/2Cl/bFWTZ
7APfFF/sr7C/yv5gf26fj8/bz21pl/jTdouvzy37v2Cc24UTcRUiMMJbUUSxEU6DIksWvyVamItj
mplEIwV5++dwKnetbZDJiUjk9S5q1u2M/hncipqK4z/Mm9QbtgPpyHNpi+Tr06SBa9jTRlgYm3R1
XHBzGMUJaP5EAMLpnMJM5bHOCiEN6fY1IwkJ2FJ/vFCHHheKQ69gT3FHgZOg4jjo6PKGrMvTEAKw
wddyRAiyV9vYdM/bNXZKsB8/G5pvGP4LdcUJ4izNoMhjMkU+IH5J9q2yAGeK0607Cv6kYJLsO8PP
7eurvbec/Z1L1iObuHf/oZKdSipbc0pHcz7IPdxUgucb8uI5D3R1/PzcLhFwXRkSFpcDYlxBNRMo
n7FElwvTjWgIlxtkoMqPWKVoYUNs1m+m1+F9/JUuWPqrXcDxw1m0UMWBTcdGcPsN+Bmpn4UipK/u
u7v+c//hHB6CRdV8XSjCCnjA8oUnKHAxG1fPbUKpdOGcRfRZI9hrQnZYXUKd1cKp+n7YPd9sNh/4
R+D8As0yg/C9XDzZl9NCRnhDoV727uv+nx8utMoeyoV9/aMomLJgGsNj+mON/519f/9wHOLkZLej
UBvH1ddxZW+PUA6fz6ufz+WVYcBQQYeuM84i1kgrcmY0q1pN9YsO9Iu0oVB60bfGoqulFsnvBzFu
TQAthp5QgCQhMcHba3EosiSbsPhMm0HXYtIOWbhlt3YYeHUSsn9gFoJPwEUYtWJlWRWBfjEh2+3z
1t6/ud4Lrs+Ls7DFEoscrqZzJolTn2IeSL4VQtJ2v8e2QTf9i41Bs7EEzx4kySBCvzxDUWEVcRPN
TIBtv+7dP8TDcaCrBV17jVaAA3Auh5uI1GdFmBSQs397e398fAzgpjxC8TBnZcbv8SeIdnYOXT18
lfTh62Eg7OfXRCYSsl8W3t2+C135pUVtAQomTChkmUd8rNGbCLJOCSeFXZf1HUwybCQM5WoFQ/nz
Ml/nT7+n/1cYM0VnLutgwApqFRMG8w/Df4KVx1RXzED/LOrKBLCrBhxvE5jv38aGC0ZFpEWm1gLT
KfM6mLexZtee3X/mAny7A0syb6/lmUz5cnqBlYxdU7WQiRpzgg/g3uHzGbNN4IH+8V68+939bucs
bOJ1ipebLGdYu6qXQzGBYGjAgrjuo/eLHpaUys37fr6knKI1Akku64hNz94bxIL2vPdwUp+Wjsn1
qxg3Hc5C6VFaS+g4haBX2117iGwWTsdVPPN9OnS46CjQQBEP372nxEUuJNM/O7U1yCsoyB3bhfEv
nY9vVUlX7A4sFL3evv5nYrnrnyh+ls0SxLLzkZDXjr4+A7QQ5mCirc3iF3iE7onAUjKvo4XXQbwX
IL5+x1QpQUCJn1j/BcP0DVZ2pQXOBsYZJhMsxDMwHf65LThE9v77AxeHXR5mUWEq2WVlH/jEjx1+
/b5M3843VgvXeOEOs/vyw6j4Kmih8qtOvBgVGxkG9I/1ZqNgY2FBgPNtSZdGoLAjzY8AIAMowQLk
BfwYbl2Kwko1tUZ/JxP8HaewUIVFIS+Y/YFumJq0j+6SU/Odt7oQjJ5SDTgbFmJb1FIqnKZs41yI
Q1OBQSrIXUACktGM9uQPfjeTEZ8B86YcjIFgKN7unp7WJ2/tOBjS19fxEx7X2oXuQZCzRSx0fH7e
Hlcd+QoQi38u+q9XuUYZfgDgdwBCC/ce5UeXiq8SdC3uBDEBixiZX/2vhiir+T19D9bFOj6VpPaS
x8ke3pcYL64NCrolLBCEo+wAffRIAF4KFlI0y4/oUmXW6w729PGRmRSswcNE4FWtlvbl2rGCTwVX
E+IATgJoEk6gH6otOkZlgeje/BGt0rU7r/4onrApnyP6DqoNqhM8Y1BgVC357UyJXxwJ5s7BSMPb
ApAinJTLuQ56qAt6b0D0k+y99nbynK6HwZO8ZJ17zapa0AlXcaHMyeOOYJVrnSiXkNe70oP02r/K
9JRQv7Hl+92wk3eGLXrGwpX/P4SiOB5tFiyDwiW1arUT4iGA0DSlRmC/Rcd5168+GhCYfOVbaEAX
7yxP1ZKDycfA/8z1r1jOW4h8KwINFMRaMp1Ox+xLpECcppG4HX69THa2fkI1y2ItPdMeVzuKTUXi
CoAd6D6+3NFOxJ2Z2WRni1Qb7UP2Js/cV1+t/Xgfp2S6C7HGSB6R+Enc6s7P2vUq6Pye85l0zlup
rGauVKBuk0kjMwognmFwAE/lO4InvyzhDn93GF3PFc8DiHVl5LG501tkEapNgEtE4l31VT3LUGfp
Vl9L3ngqXscNoLRoBfpBsqQibgqGY4uLgwAC2WdOcJP4fVcKEJxlDuohHLTRVF6+1U4pGXaTa7rW
cViNXuwsZr/YWeWnfC6Z04qC4fuyr7LtxdyIvCld9b4lJNg1ga0Tkzw1q9w7Kmvtfmlvv/tsL0QD
5gMU2xo4HZF0AuDW5cnqQS4EXPQMOZ0RCc5gZd0pBL1Dtu8C+9CNtonTbrOjSgOkaoFr/nw/eACV
h/bKSXbf3OEMbH1HPRxmL6fFWiaB/ZQuxFwymz4/xu9bjjgVZe9XZdRz06RK0YFH0dafR2I4YCh1
lMNbCR8I1X9eu4s2Pc3WIYkP2jE9WevMhhrwhMfC0dYLl+HK1QCDABQ7KrpZ+T2iwMsFs9A/IBal
isdr15BJ1BDZ8e3SaQJvkomANZw/FyReqXNOInc6Agv1VykoSWgtuNGzgNpDWtF8G+wqXAf1Q/t/
yEsz48St+MUkOW+mBT0NarEhstvkwr7MIPCPRUcqvkYZGLKIlNnojvJ+nuh1VKSCGBjG2VKwtBp2
/HJpFUGf+3zUQ9rb1SEgBjE3xl12Ag4BHdz4S7dRcoDMdLLLD1+KM5BDSkViHjLyeyDB+8+Duc7A
cIPhjBqe6RutLUBNPSEfqLE+N3UiQJbcgfjsvXV8FzgoFS3wMiATvSD+f11BxMnndh0dA3LVzFiM
CbnIjDSH2pWd9BEoMqd2Ja1m7wl4A25KwLJitweAdW26VU6thQLHa6WIYZiAHMJrOHIeV30FdQCn
M2qRiGo/Go30qBFfR9vAMdfh+3wQ7zQvoFnoONZaWrpobLe5M3gh+eo0oH6i6iG5cVAk0r+qX503
3zUE5TLaXnirdk2EW76kEK/9NrhrkgQoGiS5QWnLH0Jx6vVYAGMZjXeKHa8zZ3AsB1svwJFWvPgr
eDT2vUkBcmSPHx3tWvLzwbtxCy4HwB28yNIzxUeTMQv9XGE1R0TamV/t7vXTdKfNaAfbcat+yY5K
UHuVb5NHFVBLVNwcWjwn+gRo3UsjujJPWBLmxKKTD/fSELkRpelcJl0PPytU6OCgLV5IoYqH3zMx
7RZ0kWRyY/KcPMITCeinCMLUhRFcuT9sAAwrF8B1OILf0fJZNkg1RyExNAygj3AFmQ5Q74L7gSz6
Htd671IQN9NKjdNUBusm1R7SnQG6BVKlpNxG64y+yB+ya1rEX7Bu1ykZbnKcQUmyHGDDOmTiAeJR
3IhU/dVhPf+YdxGtkdHL3vMlkbfWE0A2aG2Bl8OcrEtFa7SVUPYiXGX9bbxDk0uFZyXY+34VeIaF
98/ZcQZ7wqnK7KXDdEOvSoqG6ARNUWwzdc60mHo9SpHZpjRZxR0ZH3LXoii4cxpAnVIBz8LWn1mn
8z5wx5k026U3z5vLfSafjxvEOCoVdYR8MDkdjbVew5ya9kwLb3DWM6v8k+jDz1f6hhK9mDNfexKN
fdyFKgtNCoKaepJsjFewDb8ntPoYMXk7dEbHfyn3S57ldT8M7iwQi+CsoP1Mgzq73Ok2ktFzMgd4
L9opn7U7v2Ybda3sa5g0B3UoOelWP8/1hv68kMivb9w2uESohqPiRNW3YjXa8d20D079KiXZfqTQ
3jQ/im70BMYnY7NImXKVYbicMb/WeSz5YqRDfrgW7qyHALFv9Rzbyc58nAJnXhkJyWn1KB9mYUFL
XYeknGimXc7U1CiFSeIrbOpevxPjFWI1Gv2ZLNKhdf1usMeNvEUUYSuPP6/5NyTEpakEjC0CQwPP
56C74O9z6ne6IKd1QlUvelFhmzDHXbFXECptBQfMMWtrN9oqlDbKP+yZ+I+vADRej5vo0X+tPtWF
M3DjjmE8DCaYkU3DZ+dUGrBwZk1LUTfnH9WT5BabwOktVFXILvwFN7HLgdClKOH6tVKV4ZXjURT5
MDxSfCelz1a/BjKh1Ft5QpUHgGZPnobSDvVX4VkHoIHHz80OMH0LTtp1opvJlAFihIQASjm+r9+Z
zNgPDakZqwTKpLfFpzEiPVFR2GISHPCdeSdCiwrb1sUL/dJhu44KIBpIdoyag9GbcP5hkScqAImx
xsitkGgVOPIvf9e5lodW+hO67O9/PmNXtSJ49QejF5Bb8UqLXTXly8OtqOlYD4nAfGHoErd+bdd3
4Fcyqe7F97pt0BBh8mu70YnllV85Lan1BCofVBhFS5Vu1wkJjAVtN8h7MsDfKyy2Jm6URoq/xyJT
9INqAclXqFEH88Vd9P7zxK/fGDhhnAotamDZFxmEhShDX9Wf2SahBlU/RDt2Rm8JzvjmkYLPDccT
qQ+8MHJ3RxWrKvAFKBH5WMMDTdfvEQ326MnKEAbJ977brAElaR6Cu6XmmmuvgK3qX8ncibLqOQx8
PUxonbrA7P8KduJH/Rx7xkJM8d3Xz6mrC0HciuZWEvl1CEEAnbAeimd39pBDg3+tEv0z22snxBa0
PgAkUT/UT0tU5zesMeaJUjDWfgbqTR7xsjGEWlZLbOi+OLV35r1aIuNRUcWnFg1o/FbcT9thrSOP
97JwlNgKXk38TDJ3hzQrLKyQHaX21dTInTATydNtxSDFB5g5Jrcmkd1so/fY63O6GFCxf/0n6Uyj
nCmrSAA1XYjXAlo9o+AxWN1JQPl7HuxyI3iRu+ho3VJQqCdAvAAXE4l37jj1Sgqcqxa6UT9mvxHP
H+aVgMq/zkVbY0fL30s4mzcNwLlA7lglqWYGcgaBA5VAX3k/r+77Lbom7hUPSVlxt6iCr+MizAvA
7SqiIry8iJzAOM00vc9gdv1jfIeqf6ihfgOaMdlRPv3TwtlhoQe/ezqgeVnVASgMeH0/6YU6yjH0
fUfBRhBmtDvkLuAAncrW77o1yHC/osfuwVwycdchkQzz9lcuN8l+NkKhjCA3R/nZob3Hi8a4icmn
uJORA5Kg5xcfiW5dkzORfJuMP/htElpY13Q975StYlfUOli0dKJ18yF+yMTYTSsNt/Y0L1i5W57L
+Wx5bIi4GdQGdA0JTZ6tnXocbcv14S8Pv9qt76ab/jSRJZlsAa83FiwEFiuoknmFL3V6NGppl9D5
dThUNNkl9/NGodGS8mGG40oOcxRQh8MYvbjYto+NRAtjyGmQ3Z4fkMp3o035kpdOgJa07bSuHuIn
sB/BY1v/fHa5AmQcV5jQ7+ouQ0GRxRUEV+Zb8py3I3wVOnjRKbU1F2gKK/3ZBTkR7ff6a+SGOFSm
2+yeJtKs6M8DuOWZXwyAm/uoRWahBxjAaO9RgPwRbev1n2Snr+ODgqStnpPNEgDYokxO/ylyNLZ6
NUD/7cOe4InKuotd3YuO+Yu2R15R8NBGLjkRajUXZsteg/idNhjeMEgRGNEud2VVPdAagc22Mli+
0tHtbCf80TbDY7ddTJncsipIg0PxAi8ccT33NJWMCDGnaoa/sql7ClRuW/6sTdrD4w1aIsV27S5M
75YmNAzwO8EbBXcX7+gPdSlNsqEk9JRaRLtD/v1XQ9p8JW6VY2bXjnyC8NXSNb3pNqC+HaVfwMMB
BRW3qrmahHNUMPNytFzVK07zimGJrltnN9kGvGKyA04OWpOX3KUb8zUUlOaxF10dPiGXrSnHPkvE
WEuQIOpo+lnuotO0eRTwKjauNLdGdsrYILy9k0l+CFxhe2RRx5Lv8i3l8lAhVYQHZZDzwWdCzxsO
3Zn3oANgQRx7nWUScIzXbzIS9Hbl+G+NNzloRiPPe3mjuJoDfTmTlwzHoN8EdovnKyEmAE777TsB
DfeTtwRweSMcAPQzO+3gOtOBZcK5VWAWEYAoIEC9PJeyEzwp7+KvyZb1vRogDlw4fdfqGgXqJh4q
QMiKVCT/uG5kwlT7hc7Sdc1z9xsA7++KHX4W6ENEtXyNsuhPoNC/tHtzu8SJd+MhDJRaDDkUsIIY
hc5U/NkeIAVqVWiRSugWm4CcHZ4DvGlTrxvk4y0qPEUUedEdsMUPwltNCqf04h1y5GikdIIFJXPV
UIG5o0ARsIpoqACHHl/JITUs0+JjLMrdW0SV18Z5QGrL65zHD1baEZ0+ssZB8p7lbAEepdrRriTp
pngI3NlRHOM+90xnYW+ub8r5mFClebk+4iQFw8ByPwMYdcjgAEHHad9TkdxPdolK7QgrsRVWSwpX
vvaRkM5kmKcAX0JZMU8pOVbocSusKKX1a/JbpXWOcqz+GU2kbrBTDqQaqErC35sOa9VswPf29SW+
LeY/mBq4vKAYhAE2IRxPgE7yamICApU5dnFKJTCMoHHbMzfib6Svk+fCS7d5SOfN+DU2rkwWVv3a
0Ud7Jns9hlJGLpsviY1zJTLMFk/XxUHaZh5YtGxRQEmahp51tPPMMRkXWiNvJBkvRfK2VTI64IhA
pOzl6+j0mK/Rmi69sK6i8gt77YUH6Si9KegoqtF89PnzjG+Lt1iHE8NFu+I7rHOzUtN5wPvAnRjS
4MTgIbHQB8uZDxGN1sGj5QEMa7BZZtc/FOt/kUXHApyNgNPGhiBmwhiDEHp0JVd7CB9D0GDY6qby
ym0Vo0qDGhsa/BJfa2ItW+Brmw9ERwR1sLIKKo0Mdg/P9FAUAn5QrjF/YeXvi99CQ8aTWjsg2bU1
9EOTbDGPfe28QiJqqUQw+eCgfT+anUnMpGkeGgkbLh71o7SGQyUfmz8ZahRW+kNr2MKTj3o3CjBZ
e1Gr3LpYuFpwmhmhD0rXLmcbZmwFVC2F45y/4sDdhb0LXBA7aG1stC3GII6gxftiAH1zzhaIeBBl
MhQ5zuFQy0mZQ4XNOdsabv8KnjcigrUiJtN9Tpp7zdMfOvs32ruX3OVb+4vOSJ3ZOMyXL6fMtSgw
ixDvX+BmckaiBMRHvn72Ojf5RGYiWdzeJYGc4tZBLReIOQTGu+4rX/ubftsGBJTu85cItgyylOqS
bwk00GWGpDkc16syfrWwutqqZLxjAn/LNR4sEoF9heghud+Rl5eZEpTWOzpZLXdj3jIW56K5bY2z
ARivI0Qrd11mNyeBCge8e3nBnsXy1bqkDhmd4GGw8yd1F6Ci5GftdcORhRv5d+48rXduAiR7FqSU
mm/SQ3AoniUbBjp++CO8NffScQO+clLvlx7WbyQ2cYQZ2amCehb2mHt5jYpg8IPcx9Mx8qgVWqq+
hLsIT9mlm29lhLs7wxkgfXb0Q7hZrNph/zhvHIHCDJ49wIUgBOYWXRqKxqyaIKPoZuotgjnvkj0I
FJJ1YsdeF5Cf1/iWhYAvim4jHTDloDrjPLVMT+semVzQm9HZRSaBBpvgT70KX4Jj+Y6jrZzMksif
MnQH9BZKp/J18vLzGG7kMhAyqOimRK8TaD55BAUl0oBpYmIM00b8o/6q2AMvutVo8qjRbgukCgeM
lEtN1bdOF5xCpBdA8cZ6GbloJYyFNhdklAyN7uTIv/032ZnhEWaFG/zJD6jKvLOQa13HxyUlcp01
Ui08fcEqQUuDWILb4toPZqViD7t4kxAnUhtEXwc7QLabC5t7Y4oa3s51HY4WXpyQtLk8yW2aS1Xa
VnB4JqI94rHPFp+zjb8z9oDERKZ+n33mNNumm0VH8/oYQzKcDlaxh5ibzzhKPgi51BoPyfFafvN/
o0lxhzrJBwuPeb5dvPa4uKthQOX/JrtTD+GfRb15vcggpUUSCfjwFhIMV6k5IUMEpsLyV4fmKKJx
+MlCgdLgfaZ7zd6D/ie0De9FWpFgDcRzNEP+D2fXtRs30yyfiABzuGXenCStpBtCwWLOmU9/agT8
sHaWEM9nGLABGVBzUk9Pd3VVgWpkZqgo8KO/fTFTeH81I+5UkORA6InAk2YQLiDKqok5ruaohQW4
EjffgqO22Hiuz6MQhSRh5sDJLR2t+5AXkT7K6hqpcqIsRu2AMC2AlAHdjcGf2idsbkuAhJ/JrqZ1
bkPKk32o3YXDfB8MEGVtCFwCwA4QJA0n7/q+hOyWlxijg6J2ovNGflY2ycE7Apr1lfl6HOo8YCOM
uQR5nrkriWnC1YHGBrBCUYMVhbjx4hiOm7tIF3EtWowVvYund2nfIeFtxCv0ibfumOqIfAUDzGFO
v+RPvwHOt/779huoeDdiQ/AmafgG6UMABsjDdU0qrSGvs4HVvstLWe+ZfX4zZnKJ/4g3gzAJuijA
fRGs2l2ObhrT20LcDcHCOtO5E+OM1xb4mCfhoXlZWOn7+OB2qJQDZaCPl4g8hlo9g2JvFapmd0Wb
MTiYyEIbzTm2lzbXzDECsJwl0h0oqaJ2fzvaBmLa1RhiO1cga/BWxfuEjrRSh6CA7h8ko9ix54FB
h9rCSGdO0Y1Zsgg/JjlihAg9sCpgSA7iW3ewfV2vNoPRPpeXcrNYdryP+QAL+DtK2m1zTDlMJY8g
s9Z9Bzg6jA9lmz3OTaSnjof7+BmaEGZwvgjrykgik9DFR0uXx9zO+vkV5Ct/DDof2qLxAsz1hLyJ
Hu8gCWoEF836w69ANoQGmKLU281mWNpW85MNCJ1MHlEaXY6DpoAaVxBTRsNJZ0puu08N5i3Fi83T
Sbp0MQSaPbJE//d/Bqn7uEXDKF9zxEc6XGJ7zvDgnwDgnwwOjS//AqPD6oLmhLyWWLRIUHu4BSus
P3pwkK0xfDRYx1RXbGxinb+EwHUVp8FY0rCaqTje2qQ2sJqB8l32cVQHW/yKN70FIJmTb5N9uQIU
wZZWSxcemTPaDf4cJDWnidRUstLBIOv45/Qx3MarwSoM9vz7yZzdo3/n8ju6/bFHpSIM5L6Cmc5W
7DbSa1vCcLqFLblkhbpXoiwYOaEks/cxmf7J2/I5ri9h9ftYFqbs+3b7MRaUhL0m6WEl2noOiF6u
tQkVPXvJu8wkoW/2wncN7IedlhMbPxpgRzxxcGbNprLAGv4M5M/p9wHN7LrvABdgbGThAaGkLgiP
05oi6FQUDDm8otTCSL80gFRrgXTlKK/MTr7EZu7+bnUmCoBVQoiGMEBFUoBaLZJ3DsLSQ1HJyh6Q
ejZSO0LyTdsmq1oGLj9zhexJcQrj1OsastPadvERd7+U6LnHkDUJavMK2nFvXSdb8xpEdVIEAXp6
jp+4TvetiDMQCOjhOnQ8MIQIAHDsOsu30wsIFn+fgpkH1a198n0/lriEYG2tCUDqtuvJ5szEFl+4
/WjzevKo7j4V5+1zweC9z74xSJ/Dlp0qcN3BoPcqcXoPQu2nbsPpmiXtWiT+vlBXWRrjfZxJZNvx
VGZRaCDomNsxRuzIVNKAZa5M5hIdy313iRRT3oJbp9MnR3vljNgsPUOQFr3OTBodHCNYXiigI7WJ
fPqt7S4ty8BvWqQVLx0C9+1zbigTQKMi6A/23SYELZKEhFRptsf0PbBUbEHkhoSlKbivIuAzyPMG
nMfQ+lSp7KbQe0OuNnhIap4ttTq/G4331MB7kj9qmSmcylW4RVp1teR1ZzIkyDDi+kIIpoH2kC7v
dJpUBX2BpG6LCr3iapc/aLz5wBRUCMcAPnNYt99obvHca+bSzTK3uUG1A6ZFkIVBEJz2X1GZqhyj
YfLDN+0BCgSyPm1lE09NH5kZREkdOm1Uewldd9+XS3IyaApGrpG82Wmzcjv44JVEklPtzNESd4HJ
rwQz24x2YhJYtmoGAI7qeQYBRzNzzLe1oVoL3fYzmPTbj6Ci/VAppEpkR/K4wkMSJ+td23hmvQvR
laztVL38jP9seT0+FKa6cNV+D/D2Sr+1Te+2slLB+wrb2HBgBxRfX1FeffmQ1uoBoaEun9Dd9pqe
8odmP73LIZjhDc7y3hY8zf2j4/YrKNcKxZUMqiL4CkDCXkpo9g168Z4+brsn5kt1xXMTo2L3u01+
xtWgdRf98jhuiBO/ARQ/3KkQhlBPnVikUaAicigh4O00oIpTDg+Ron+wevAlP1wrndGMygLvpYkC
K1ByLfagvG830RJ8ewaWiEwwdj7wahyQlwrl3uVGUuLAE1M86nsQeurDVl1ZsRM76DkCqwraPxns
h16fWv2RcRb7QO6XAOaRIsWBgLIT3M+t9xPDbpRTTsaRlzZxbwLBZnf6cAp306lJ9JKx3/jF1u0Z
VC/JfqO0gaToDBZyKqS8kUoJnAF6rbdrVHGbSIdyER66LSCZB7DkAUBduALI6KoRZebUAPoVouqI
Bxf7yO8DwtuP4W9nIJ4g8ZnU+Bh4XSD4og6vBB+erjlGNtaffVbOwMKCli809gtX7Ux4c2ubuvda
NQu5OIPt7jn+Gtcm51ulLh7blw/1c3IGPNIat9/Kih6dFCcnj/HF5/D9K/z2Eygv1KL7qKjIWuSW
dhGeO3QPCDvJQXO5MVjM7sSfiiWmgHsEI3JYQExApw1pamT2bme8BYCo96scqZ3GGUmrYb2D6z3U
tRUfhyVjM+MDTAPKL9jhuOfp693zQB+U5QqkAve1E1xFcD1u+VZnL8f4ObD8yEXsXC9d5jN76sYo
5V55JkgzNYVREGk5vsvpKkRC3fqluCo73uUPEmi4wcCQbjiSsv3dw83cK6g3wJ+opN+JBxjrdnoV
bRoKL1VTNF54TrmLVurah1z4O3/0jeGUPYWmtApf4mt4iZylPNLcjkaDF9TVUC7lAJanHsQDujb7
uihxcRrZA7i10YkjcWabIHVWR2iiJT2s8dZ3VBDYJRbc/DVzFmOp+wgWlzpKLsA2AgqMfsrbGeia
KskaBh9RWklgRcf0Ud2yKx46Q2vSqcBBmuYfQthbm/RdhtpEzkiwWW2VCygESYeXdBbRSZ+C1RPP
P0M9KOvMYP970vDWMLXcYAgPtSGokO4+JcfOJBW2F2nDI0OrrhQL7U+29sQ9dTvPkMyFnTZzkBUW
PlxFvgwgUroRBa3KhIIEArjeI7suLjIxx9ulig6gcWlXz9rCPQU6WxS4gKS/XdMw7UbQi4xIRUJz
DjVp5k3rTICOkOdfHNeMz0CC/a8tav8wUxyBsBy2gD5O9+lO/QxsgiHnbf5goNqwY9/ZBYG9mfc1
Ser/tUkdHC4vR77nYDO3AlR3ctyMgUlouYRdsG/0tbqY3V4aJbVjGZYjHYIoAyq4dz/Yp9hHGWlc
AQlramD45Ixk3a6WikkzvYE346SFhvO0k+RmwDihK1RbKJlBrcIQL9kmMo/KqQbV4++b9L5NTQKD
Cem8QIs/fBL9vqkTcYp4LcwRYUs2s38fzPSt1itUuMtad8aP6nomZzPbbOMDaD6eLsxDsC5ewWXq
/P4l90uMLwGAFGx2QEyRgsrtFo67QiuLKgH62GUaRz2xoCbmXxpJl00RHC6dE38sBBj3bUQwiawJ
Rk94O4HnvDXZaH08qANE6KdDsB3sbgWxCYN7zbfiB8iPl1wRCZVuXhWUNercgGDWww6GtcZGTO0C
duxwm2oz7dHOPCC6W5jPuw1MzGkyiSRBkwZo0O3gFDygWjYtc0PgQBDQgABo0r8xYDJEc7fdejLe
8LBcqvjeP5hhFukoXG94qeN2oZbRkyreq4YeyadVdFB3D/Inv0K735pFAgw9eLVp4Ewx4cI+vkd2
f5sFIAnVOPJiFm9HO2a+ElRFh91zQAW4M33CS6E+IJaJHWWXb6sn2S032mqJCeSeGoAyTO0hqWD6
rEhb7FXndYDh6ZBte2xfW7jkevyn2JbwVCjKNQhsIr28MmurBWT4bQQgWFotxuvkPqM3GdFm+N88
UJtMhl6Qz8r4nKa2JFe5AOu5kcGFwl+K3KztwULHpVtuw0N8NaAqtrDnZqyDNhsFeJTgwR0rUhF7
FCi+nEJ13pAf1VdlSyiSa8M7aqGOGwJFJHNa85zO7FQbjWQLtmf2+41tageUUTWWbQnbYBD/Sp+q
bXIUNkCjqRi2VhiTIZR68cheF8ySX0tNOLiJZGBKsPGQA6WOGcSvkPotYJbZyGC94bbKZtpoFvOn
NkcoCujsZrHufD9SQHUIohSETIAcyNTVFHB9OChdXpAqjt2uw32+zx+xti7SUghlY7RXta7ysDBQ
8ta9HSixCp5pjuWRE6JDDC9oEi6BcKFR4KWFAt1LtkFqe4c+NRNKSJ+/W7t/+CMB9dMa5UbiZqhB
glSijjK6qQVCryfCd6Tsu3XlxivtEWRfVmc1aJMTnOocmsViZpmclLvxknYGIhWPFi/q7S9HeR6K
aVMg0QsqdpLvkVflrnJ94BxXMLuOBp17iVaLy3t/iPAsQZYXC4zqLxS58WE/cjBdgiJDB2dmjCcJ
HPAncJrkazkC3i9dZVeUSdeZM5rxygN0e8l/3IOkCHYcYSSaTpFuBlbo1nhWsCmbxCn08g55iL6C
YRU747F8Fm35IutvxRcSXVZuAd3uoC9pqTD0XRGkJh0lSAweLBTQAaYrogmb1JkoYGu3a8IUMJ4Q
suuxCK0jIEfYleeOZmZFj+r1vyPwMPAfllXKdU2xNvk+sSwd0n1yaGzAD61jZg+NPqGtghyq+r3b
VaUuLb3IZhYcD1Ie6GG0rQPEQi14kjJdzUPVGVp+EBBHCTx7E6wWyc3FfBZxRtT0ItxR0bgCtB+Y
AMiX/NhacSjLSR5whSHuxrV/HvchQjxm5a9SWGuXHiX3rhHKDn+t0cGskkOvKWDYwki2Aboeim1g
hzu8NW3fmRzJqRbf1zMBHSyCORh9TyjJohH9dnwqMyk9VCbJ0ZnMcZ+gW/mzskbbuwavjL1Ivk9+
HT2dKqgUMEiIRQB7dmvOb6KE75O2gFqOxaHxE2/48JE9Sh55vG+LJY6Y+7y0BHw7kIO4XAEK4Wl7
0K6uM0jWYI/aggvaWUs0ICe1YR7B+tS/oK/B4B8glrYrHM+KKz1+T7/ixT00s6o/P+IOZ1XJQ9rK
8IuDj9xjaLEAlbkZOp7AqCHyRnlgHgbQiTTmwo0ws3dJXAGtTFYlCWrqokULTpnEE+wqqLa5fYo2
s1f+iBjzyO1LM7qyK8gRkKYW9Cuiyy0r9XKziLVb+ggq2gu8POOiFivQ2NyWg1AckMq81X+lBiSg
5BVBGnioMmdPrH3y3+v108IkkGuP2nE/J+GbCvjHAR4FpYBiHOxHW6j9ONw5REvNcFRjvUK9HpnJ
DEnQK2975+gqX1m9d/l9a2jmo+CkZrq4F2YOACI9pKkBtwconm40TOWsTod0RLn7XD/V0COBcNS2
PDIoBh/Ffb34KJ+5k2/sUU4at2am9jnsMa56Gi12F66F3EyuBVqruFXkROv4KBlL+FlhJuBCLQzC
F6DBA+MGDWOdxqiThBbIM5B/iWBu4cB3hUDL+uBMZM3s9uRbwloBrQgSPKoeraMVIn0rdSGluxo2
o5U5kGS1Lvy2vGTo/Pp9T8w8nPFNf79OoQ5GkU6KnJb4OvlUBRa34QF56QzIsef2aGd7z2LNr99N
zkUJNyaJj/ixDUUpl4u6h0nl8hxa0wp8tq+8ERy2nEFa/D09DXRxG9oCqv6/m14cLXUCpUmr6pKH
6fZLeZieu8M7wjAH2izrY+oMRrzEczbzoMX0QqWMMHOhx++uqY4jmEMxxlh9M3gARDwK9ORrtErr
gL77a2/6Fw55mhXUBCHDs5Cg/+4Apw482idR9selhvI77W0VzfODSm6RoLcSAEhAJmR94xy2HQ/o
uGQ/9zpnK4dQ1/aMXjttB6BxbrwElgCOVlUfNpwFhuG9ava57jbPIxale5ocTz8VprcLrAUHdZ9e
B9ibqOSoHOnKRWrldmfEkR8CcoPvjZ+QRprM6h39E3h8/WmdGFycq2ArHQETsFpX3v/3LCiMA+MO
uljSDYr48da4EEdMlUrAuaMH6hWKmsP7IJtSZePqz3Th+PtOvE/mwxq6f0HwTWhhUKK/tabIchZE
fodaUIXTrhB0pqJ3L8+5Q3hT5M/cURT0oIFVidlOxlr6HN2lLv6ZyFFWID1DIkcg7WhqBLEbMt7v
ILdePadIdwR4lUVr7zyiOchaGC2ZO2ojqkADgHQQhFbgaKFCxzCJ/TasPHQuGKLRXXoRlLz6CIG2
p3DTrAQ7RUIpO2ugu0dh9KitNKfN0Ocm61DzrQEA+v1z5tzAz8+hG2bk3IuzitFSI9uqjoxqim/F
O89FbiHYCOvwsggEmQl7bgxSoaXfj2WRRxh/CPZf8MWh1+zUuApMDU8eWDEK53NhiHd1Ggmx898Z
lym/PvWpJ3QxLPZGA0VLHUwJ68g+olMXhRLeic3f7c059Rt71OUatH2vpiXsNWazFbZTZ2h6jJp7
dhAN9i0H+yvUGc09ljhAWgd77R9c+80HUAcqC6pcrvPvD6h3NW9jj8n2h7++4lL1FJ2FFjWYu/7r
qBFManBWxF3gWURTcIRRCynbGBHVaHBmdUXp5PyOk4zmfTyIAnjT4xo9G8cWYnNLtch7D0JEAHGW
FPQEafBZlL/iNHSt9kpTYRPzr4S5M7Q+XiL054cWuPJs0CboGTzlYw/lsdN/VwSBdVCqonUFaX/8
RaVYRJUJJL5vK6PG9QXyoT3oeWAWpUd/1xnCk4CzjKbd9MGNF5v97l9qqH0hj4QuKDRikZadW+fp
9/LACHldGfwO1GVgFVZXsXHNn/NVbC/5rnljBEUCGjq0YtOApkHwWjFsMM8M8qGTqxkkUkhXk4V6
krvomu7eCGRoP6xR2zhIFH+SNQyttOS1v2b04JCYYajLhxdxk0ULx/Ye5EqZozYROl5KjkNRF2/e
yiyAUIDChJKg5QcZI+P3w3JfnqJsyberJnMRgIotbPXr1nofNrGDvoBngh1n7OGwmA26u3Moc9QO
5cQWHFZkaM1za41vyqYDmRNgZyKIPfxL41SPp8UzeVdJpWxSyVVkn9Sey2FTPaVuYJJa2GgEWwjm
CCnoChpQdA4O4ivWzpyl4OnO4xPbIiiOSf0LYhyUB+7RSVaPFWxzH9pn/GZ7Ox5Fx9YekL5e56vF
5bx7TVL2qJ0qhS0bF2Q5xR0DYFGPUIXwoJXgb0fOi9BjNkayU43M+X0f3YUtlF1qyzb9qKVMCbvg
HLPVSH8/Sw77/+g/mB8fCd7RJQWFBmr/JJA8Cjitg4db8077J92BFQRothQER5XVvYWrt2DdbtAl
9fvw7oOT7/H9tUvtIS0ThEiM0KpCuCdkosrobav3yuIAGsoS/fG01JcuzPoc1AI4GZRV2D7USnYT
MKxZCF9OojNtW1sHbjUah/OzB9UA0lej7PnVLnz8I+vjCxgQdN92gk0I9k3t4XExl0rcwE2siPFD
apngiYAskmhRSiaPuDzOxAo05Gh0Dd0JcamoSye0cuc9SoDllgVRzXRs2SUHNXd60d2CPjEwAyAR
SO2sQEQJqB7ZCuXsTnWLI6JCw5IPKFKwC9HK7Bh/WCL//+MJHLLQxEgHWCqtDmrreGtl2sJo7iMy
Mo8IiQCsJ4Rv30jBHzZiNRVrT5Hh/z4GaGDiieEoAHfIK3ULZs8J5Y9A3/d6DsYHZcUvhNjz1hEg
SPBJ6M6m07fQukrLdsAqjms+NTvBKPCAMzgHO/jcO+DVkPSAsWDeCgjbuYbWYnOxN+u+EETmANBr
ADB5NIrRHEdtFgZcnKOJV97Vb+rZTwF8D5HhGD8UG83bb8KkC6+V5T+wwKoVH6GtdQvLMHfrQQET
2uhkUxGdz9ulLngfeck2rI0U+Xm7OKCx15Z27GeDClQB+iRe+4c7/cYitbkUfmy1OoPF71c/KEb7
owYsaAMatmqp+nDfFEYUfn8Mj3rZpcUgg3ghgAq7I58Cs7Uik0lANn4ZHeVzwTPOnE+wZXHA8iKT
jRmlbrgprRO2glojbjiMB+IqqY69PKDFTt5NLwvGZpwinqqAD8MUyng0vGMI5bLwwXmMx5J2YK0J
dIFgLIQgz1ukRw6O7oI94tYpt3djj7puYk/MJoFPAdkBMPokOoRZ3EaPAtJTZqvpjSWcyMVT6Pk2
/JIeFqwTF/+bderSGfy+lKcM1lsjJw+I/Xtnsyi+qyZ7yT8rI/izYHDmFkdGFIw34JsC4IBWZeAZ
vpwYPocy9g7A734tO5J1OB5QDyhciJw5ib5GK3CLVMQ/NDISGeIftqkDMlWVwjcabOenTkc9wPAO
sdNZX62iL5VE51b1pylqVSFyzyd9UNRgTs+2waFxmR1zWir6zrk5DAjCsiwyjGj5paw0SsMD7FwS
KxOYbBrQyqCWD6aXVeW+BHb+rO34h+A8biIEM/F7PC5s3nses+8Z/fsBlBeo0qkdNJZ8ADCx40kG
Nkl1Bog8sZ8AX+mVFdiAvgOfyq1BiWsr0BYKnOGg6U8g7LcWthYZLb2XkWBWUFIAiQDSbLceN67C
cgrZCuAVBC/wu8iotfsAjtcnXAaiG5otyARZZ2mt516KoBH8a5g6RBkD8at6gGF0v0wrFpc7C9gU
4bDCAQ6Lf1C3INP+1yDNwNL5dQTBdxh89dd1qf/JdB7rPgFHOZos8h1gblqY2zkX/NMi8SM/ggpp
KNNW4mAx2rJG+8d7SDbMK2h29sJSvfIelEUNjjqliYz+S6khs2kHK6B+15mZOhqwUBhcjNZqSGm4
/FU8/z7C7+f8/e5BxxT48FArpUv5EuqEjaxgK2sXea1shCvYINBgfkQPIuaWtQvjiq1sJIjHWZc1
uZelMuFsxICti/QG8qVA6VDXXKANCduqGLjsIAlgRJ8BcNX78MiYiYXu09USjHP2Dv9pkFrUNlLB
e4/KCGnDRFq2168vvF5fRjcH2fu/TO+PwVHhUF0iZK082Mot1rNk9MXFOotCNGg3r4SviRR/jt7x
ozj7VoOXeoy6NPvfS4EArCIqBOAKIhrAGlIndfACDho4E6JTx3PSr8luNu8T4lPFAq784h8LR/QR
Vvw+9vuOPFiVJLKkYP4EgoJOW2XK5HGxUAExmoPSxkp3vTNgQ0t6BgE2dO6zyHnjzC4RftwDY4hh
sKqgCAS+3jvMl1DGQ91leAoovDFsyjV3ZozQklcg8ZxO7apbpxA0GF64zyXRq7lDDBSpqoFXk2VR
AiNR1g9/MVQ5oT8ZSQA+2BG05nw3wTEWG8NzxQsgSetARDjVLr6iyT6ijjHA0Br4VQAoxXxT+0zE
+yocJw6vaFMBfaV5qJ1QsXResIqdZ6lwy4QYeTEcnomjgIRGRhQ0tshN0o8uVR4a1UtgVriAvC+x
lWdBM71LbU/GuELkZtejubCrZq47KDiAtRDCoETznfKT+cSxscYgIGWd+kx4edBRjJs300XX26KU
a7Imu8ELb8FRzu5mRKzAk4FVDvAjymuME6r6aTOQ/M/0DJy78B4hk7cP181VXjWn4iz7OvdnETYz
EziivQmYSYWXSCcKdbtDkbdXxkJBFnGn7Xuw6l9jt3DDXbVOHjmjhqrXyj96lvdHa934fdE534EW
cJR+mqc8h1AHNasR852d79F7A27G7B2XIICMtRvkS4EV8fW321iAHgjCOrygCfsYFViNPTcNaSfU
eEYziMt5/F0juBL2/FqzEeflTi3gUoqAE14rK6RkagOJmSUH8l14vfsMwJQ0wFRZ5MCpSZc7Vm2Y
GL+cRfdqaSCHYAtOh08BV5HbApIVgMw9djI4bAYqGtKKBResuPuHPQecPXCyhI4M30KLd4vj5PXs
oNaG/1R9yBaH7oqD7KDs8kexMjcCDze3Hhfommfu41uj1JKHkgZKbGK0+RjRJKjok1ttQ9xYtQ1W
3v3oLhzoe9d1Y48ma2wLnggFwt5TsVIht56eGJ1DgnN71VAwbHbc7vS7xfsjdWuQctJjmkOvNIFB
5SJcG7RMgPj4IVuWCbkPHm/tUIHNwE5N1I6wE60qwIC3HfolbJAuPGAXWflqtFGtUq3s+/XnhfZS
ZnHmlXJrn/JYvux7Yk0Wsrc8ZOXFfWNHL6kFj7UZIGdFwg0Fu5hdhav913DkDzyE08J3D0u8lHOd
yY/dfgt1P+VsFgleg2/xn1oLmWVwcKMjCtppIF2N3uvn4olxov0l2PVG5Cxxf8wEBLfWqTtDk0ZJ
islKjGvZ8hw10TUgjTh0U5K2ePUjfmFOqruYmSIbiXIjaBdFMIB3PxKSGuXNmHQYGb6BG5FfM7MB
zcahunL7wkpX+WeJuH6pPHvvrMFmiziLwz2FIiUd5o0aXzJSqpFgc3hWoKOUWpsGQbVoTKCpJPQT
ng0uhEe4U33M9WqdLaRB5yb6xxeghngb/2h9KQzxhC9gXIDMS2uXWs07uhqcBJTr+Yf3UB/7a/W6
2Egzc2/ALorSApDJSMJSDltSxLbKGCwwarOv0EiD1tArdDb91aUE/6qbxsbizXgfh5DJ/muScpOC
P0197GGorNGtONdvTfnYNUDacwbzIoNyIFrze+bIuot8vmS30tsKVDb4Q1pS0aF7O8m8VIyB0HjI
PjjDln8EjjAywR7j4jpykFwGEcGlcvrN03/2mhjvX6vUCZ7Ubhgjn6nRlZoFereJvtD/i2YRnfv8
3dBMXoHM7F9L1GnNMrmOQxHjSwHL3TfPGXLYjJWj6Q4isY2zyDNK/OBv80mtZKV6hcJ1sAd5ub2E
51lpPXdQBFh5F9Z+q91FJZOZi+FmgJRfEOUh7DoFBoUPMAWku4k1+F5vn+sHf1oU15upeYP3EM8v
9CkgjLwr6AN/iEp0iYUbE7N5rh3+BeHDTj1IQFktrNzczlTQI4lAlWAV6FoWdM1KbUr9BqyD/lm4
dCZA5c02eoba7lkUrRbqgc0bqJWWQoglu9SOCTNZiP0YdrmP2AqeMjOE5jIPUm8FkDaD34uvSLqy
DmmT/5cRA80OBhDCSqdRb9xA5lt1TBTcsetiy33WkMaEC2IfAS/z/2yZ3fSWgAFaWOL6mAvSgHPE
sqJ7EHUWGmWbRWXPguQaW+gw2IFRAk63Z4+QUvoobW3VuosStjN1Wmwj4OfQoA19a5C33nodJpE6
sS+hcdq+qa1VdtawBm+m4CTrEJTlqGWBAAfc2sLLwgzPufafdqm15bIq4uSK2F33jnJgzrjednlr
NLvGaozmZUkAdOYNj4ESPhFAtYHLpHHaQsX1CtuGjaF9jKKuXYMLd053MZHoG4wefKEMyljsJjdZ
RV8Y60woTNj40YwBThl0o1JzzEZB3VclTNcK2HvYtZcBxjZZ4xG8ZK56SXZCoaeHxWfGXNwAUjKA
0pFWR9sE5Y+EPCtjacIUN6DqRB5Z9y7+6iXYacsiNMSX0r72hymRChCiXtV8b8IIC6BUkPDbS+/x
n3w3HsCVPtqiLR1jm331X4JlFNXsRvo7yrt1HXshb8koSZsUspwQlVD2mfvy6Bn5ZnktZ33SD3PU
K4PrpiaBIiEmFd1RHKTcjHAHGSVDOBOVaWWb7NJ/oNwn+vPI4qIEjnZHZCluDylfDcAU81GDkj4o
qiGM7Er6YA6bngMxKV7x0msL/RAQLJ+G48LenYuHfpqmXhvFoCUZRC0aRCXSB29lObJQMZEeP6A7
TztB6t3xgSLzrGzRGc5c4PC+RMIDyS8kEKhjw/FBzw8cTI9rhAzejrNrEC3gpjui/C6tRTc5Rc7v
w/0GLFMbGTbROQW5WuA2aEyexg0x14Ww2TyQInCOnuUCkZ8PkUvEnxZpIRms1EYVZC3v8R/bQO83
wnG5zYMczt8+hNpnZQwIVp/gQ6RDYjzFmyTQU9ngG1OFXg2Qmu4b9GpLnXnIHoVVsMQ8NuOxbqaB
WvV8qGKtz8k02BDmBdHBcz0YnRuZ2pk7N1agK0g5G7/P/T1uXgU8EeACoB1AlA4679tdHqpFDAmt
BFttnW13uG+7Y3SEkMYD9jiov3Sw8dvtJ2OeIjz3/sE2hzMGESMQ06sSdR31csby0Zg2RllByj12
0UbwFUIYMt1WbuZmqnHkLyrJtoIFzx3Pv1v/LvnTi02qJN+BHPpsKU+dKqPvj0GD91WmBwa7ltcy
jro8QkCXEErHK2nX2/to/XKEShx4iC8QIDeTjeSUdgauRTCLL5IEzQBzgU/4+020Sy/YvqoEuUbh
6vDMWP5aAHdofkquaK0DX0N0BXutdYpZXTqWG98E3B4db79Py1xs8s23SOTb0EhPH8a4KjIh1aBd
Bg4ocS2AHDkgbGsd8ixgCjoKOo/Y73ebcxmNG5vUuRsTr6tkFTbffVACb4crexyP7HNpvoAGBTBI
eFwzWIsbzLq7yCQ6c7ncGKdOQK8JkaZlHUlokD6X3PJGI3YYCDb1kFXh9BAcvupiRmn24BFey//N
M3XafbBYeEUMs4w7QTtN0vN1HKPiW39sywfxAKU0U94pyMDzi9XmWYf70zbl5JsREe8oYL6FA2dP
qKQj8H0/y0B8yia3Zo/sQTMERwRTRHy9QKRV/we6Dvidn59Anf0ua6pe9vAJ/E7gsMUa6zzpg80Y
30cvs9PnwlHWAmgjft9r8/MOcSoIX8qQ6aZf/EMnjrXfYd5B34atVcOvtnr3LIAbRUFep9hEECnA
yx+Eop7xb1cMhLFQgoBpghi89bdclvRRyA7f2RXOLN0Rru8ds775yJ4K/Q8qEA+jDqJ5I3lSF2uX
c/cbNMHQdADBJg0ApVvjcldVcTnBuEC4hTQdZdtD+ga9AEM64XavwGvUGflLBfVuIpq+Wpj6uQvu
p3lqy/dlGKbyQMYOCpKP4TneRegaLgwfKgkQLorfiEh9evj83eysU1UgCEF4QQiYkcpJKKHQg8Af
hZAKHOunDplK5ZCBVrRYxW4Pmh8BJXIphodDFzWaaiILHCHBo7hIUnLvaMBsACZZqCYIINCka7ht
nfNAVqKUysOjPdvsZYBwVY4dJ5taDIh3/+wb7Tto0H4f//dFdnvR3dqlvCtXh7E6ylhdRX9Q18l2
OtbWdOjsE7ik8LMWshgtfqyABF9/kCzEHNfaYQB1lKzKatzoiTOAtMcdmG9znNP+uki6Qb7gty+k
9qWa51VbCOQLD4ETPICPD3J9Kviu8AWbApBAcCGsVZ0/Q8wkADFdt3TrfVeh6C9ASgeBPoRMCEnf
7ckQ47Eteh7AR+VwkF8AvHcqExQbegU0lNFsCklHiX2VGx8IQvUv6MixdmwydgL/tAQfnNmvIgp3
f7+F2q+J7wMUyeFbUH9GWh8Qjj+vGqQJvE+4SfgmRL/4V9YrQrwprZjlBMUMrPvmE+h271zuyiiR
8AkoDKfoBOIhyi6v3iszfZd04XMEJUpx9RjSOYQ6PPhQAGvpX4TzB/qw7XyVGL0Zm0sNx98H5JdF
0qiNLE44WDGLr+J34Rmdza8gJ4vXnvmR6aHDH3IUMa896tWjjSfv0jGaCVJu54TapGlQ51pHlkV1
3lvsQTe4oIY8nYCcepnQWRqdkLJRtsrB2ytkkZZYme+dN5ABAoj2UK9XkNqgtujEaXFb9gGowpit
2IymMMbP6Ad6jJjklfMw8QnaU5rFcsB9ghVm8TIjlBrEdVFhshS3bFnIQM4WlesJesw5HSRvQerF
G/IEwAm8KZA/v7us+4sCNkmJnkWxFq6SKkGI7chkPEEGa8JZ4s0qHeGlF26jWRuEPQNpXPxhqeUc
0nLS8gLjSmR/U/IO3xVuUfz5fSAz+CiM5IcV6sqLGrVKmh5WQkKsOqIPIY/PpTccalE1OK/qkJiv
TJHIQ1bSA/rylkAP96mE2w8g0/ADReMVSDHnKXZtE4/PMhp6hin8YITCZdtSr5p8YeXm7rif46U2
qZRyXd95GG8WOE33FA7XJnzqFvOK96kvMioiPaWhfxF1QWpUaZByeRvjndTGnxOrfqb8aIGyWRdq
f9uJHx1elGELjFIrhGuRB9g7BWl6VtbQI5CDCLx3n4XK7cL/I+3KduPWgeUXCdBO6VXbzHg83pc4
L0LsJNpXav/6W/K950TD8A4Bn6cYGCAlks1ms9ldhe44vSsFiqSCj7OYvFxJzC6JQkz5uDhNclys
HWjRbANv1zIUsEXFjnw7RrUqPAKB+CRjx6rd0TBap6K0Zqcu0UsqVQe9LAWlDFzvg6j1HxjGkCdd
GVEqBZh0eO3q235B8KwHVm65M1oZF5ek1L+8d0QDYyx37pSwiQcgysXidhZ0rqxZcatuagQ2KwJi
bDaKzVpX6DqD5DkzblDQ7tSpqLyLO394NcK1TlmziYzF6iSrE4WiSj4EozbNXsf0JppTj4Y/lmRn
4AWbmiISae5eRBePBdkC8FqxpER53fdmuNbJJ0ZgNdZupFCZP829EnxhoSw826ANDLzGhFmorJvV
pcqAY9DZXfRDvCh+L2X+ZRSuI9ugMKtUWHpLUvRxgBK9vi7pnAdRJ72RDvV4qtrfV1Eqyk+JEJlT
qNJCdZjqEiUHfRhU/VtjoAZeRsDTR1dqmh0uj4/rNTbjY6I+9EynZt8AbWgOkvKctlfGGN8v7ehV
UHnVrGR3GU80OsYgy2IZ0qQFXk6noCDaXW1SR7dyP+nSm6lSc8Eu41vjv1bCekWrU3NCEljJoKCC
c3pq6e+G/Jykh8vD4p+4f+aRJS5BDWWS1iVwOlv9TjOQprRpKR2hBn6tFgWaNqbJ9Euwr7pyXaCk
Qh1+S10tIjUQjVY9P6BoAl+lrKNtpUC1vBrVs30OGQEiymdwlxHNcth3qAwGR9M5kK2ahWrPWMa4
PhVNMGX3So28bfsah/vLM8s10A0ScwKMErHLZQKSrb50MuYxKJFFKFunzywHNBVfsZe1p3TlOEE7
J+NVdGnMu2RY17EBUqJ4BYQNu0U9mfkoeHnmLtYGinEtaZvVcg1SABe1C4+WOr6lxuyWo3loDVsw
Ku5Zs4FifApNpRJCYZhEPcI7jm2iab5/1y2hGtnfz5AIkDY4jDdJdcjrfjYPlaCIWrwSNxU1rr0S
ttHkTx3kcrq7xXKNzrtsJKKpZLxKRuKpr1pMZaPpTqfalZO3oMKFXstYGiKXwqkjXkeJ5uO1zXr9
89z4m6KqIcwJNCOdfuV4M5LV6NaaokNXJN/CskAvOe1/p9BLymz0UFnQEUmplzahB1HeVx2pmMuj
X/HYC+rme1hymEEiZT32aNkqkUJSUFdt6aDiik3fqALJ9HLbB3vVF2YchIMG6ABR5qtrjEVJVW5o
U9kCU0aPM4Szfb2avaUGlbaqCxL1nPoXXd6CMWaVD1KF2iV0uBTNURuOsunqyfVYeBV5Bj1Njgf+
RBTFcBK255jMIuOe1kHifm0QU67K5LboMJG116WPmeaYvadXp0jeZ6mPt6uwO83WXhmv4u6BJH5r
HpNIlAfg7eDNFLBPNJI0a7GW43OoEX0fM/rTVLNdPYWC18DVm7KmhBQQ+Dyg0QiGFsb9KXVUaUkF
mJT0u8ks3xRrub9srbyjYwvBuD070pCAR72wq6fUofqR4vBfpDslewnlH/8NijFS0+4s0inYGC1V
nLi4p1IT1ORoSKVLK8HM8Rfoz8wxNtrROCxyCHy7cESuDA4CCRWauuA6xAdZJXogvoyWAmZA2WRb
CZWw6zKKbsk0dosoPNZaKVgi3plrgiLoHxhmLG2SV2GzrO+B5Wlqn0yJfqPlTZV3gQnB5RjkPoLz
iRs+bRGZ3bZoeimnHRD7cnLjam//wuC0m7l2rhLJXWa3H8rgC8aBjgxUYP5vc/a5F+8Qh3b92vso
RyhwQ8+uREY/725s5anTRGT43H21AVt/3+RD6jwqIyQ2cSmqNX8aE1ij5IL/3w3rYIgURxl8XXmp
7PumRYrkpQeHvei+xJ/jzTcwezsql3yyWwzYNB07/D7pD3GGA9nXJZxgtR+OrWPpt5S8XZ5nIS6z
4WtCYjJS4LZL5kBJUB7uK1DIqUENlS8pL5zaxEOv7imIDC5Dc7fLZsTMdimLQUrLGch17+cyNADM
aTeIbjT8pV11kxA4QZd8jYk2SyuNi1xJ0fqkuMge7aDmo3X9t8sD4RQL4jSCXMQ/IExgP9ptR+wJ
VQOKfQuZ4E59te1dK10X+s2QQNrm1VZ3tLuxqo9ORMvBdQYbaCbUl5pMlwake1wN5Rq9ITtL8iTF
KGNrZdeEFKBEDIE34MUzSB2gDhzlkeSvEgmjLlM5WtYSifppHk6d7ZAkCGsUZGgQJu72VuULppeX
bd4gsqfrYKk5nUsgDmTXqb5Z3c3Z4oQD9P7iztFw26C1I+eiOnCufYLhF8Xta+sue9nQFBvv8QZg
bfmlTFo/kVH5Eg17wei4FrqBYTbg1NnZaFZ4e7akj653GnINF+5YYeNK4N8Gv3dLHkF1J6e+Gn+P
mskxKiI4HVeIv+KKzScwO3HS4jxP4/X5uyk8OTaCTH+Y9emu7QVHF39KbWi06iB2/yvhlbYWJNQm
vOlV0jWd7rPwVEaHy/PJn85/IVha6qgvm6rvAdGUeDMntTfmX8kNQs3kn1GwbfKFEkIueB2FgQ7F
Nqu8aD7GQkYLrtVD4QAsMyBHt3RmZ8uRkieSBZQ8i9/w905prX1Laj8Nl1NpaLvRvC8hooO7RCU4
ELlOZQPNnIcQlS2WZMBNKFde6il27HxwxqQ/9OGbNn6nzSLYA1yXssFbzWbjpJtYMdJxWCfUXnba
Mu3UUfbrSnUKe7iNGnO3vkskueJdNhXRMJmdV0zDpMkrrGpLL1L4PuRN7HTaHFTad2Uo/FGtBUkF
7uUUciigpcUbE16VmUXtY72wuwUzm6jQBVanZ2WpT4lS7ywLpVzKc6LM+ynCZ5AZBA8hNJUdW3pF
Q65jUahTm2NweQq4uwUKCzKqD6CQw3ZQ6VMy96lhoYW8mXa52j9MsehNbXUefzmXfyHAUHu+uEON
O/4SAwL1JaNxg/tgmu0sPdCmr3ixDRB71PcGKewJRbihGbpJCBWjLnbqbNmXsSjvzPVjGyjmwFet
vErkdRmHbj+Y99b42imic5Z/r96AMLZSmt0izx3GQ4oICVLNGVF5lKEdIOzctPQ74qtrRoGKnuuE
wMz2L0Ow+sfK2pMsQwMwjJwFXe76fkD9Uzs5s7nXmpuGfOVo2IyW8QHWUGVWKgG0VD0i6U4Y7Qgd
BLELd90+5R6RFEWZPAOilXkxWeu6lZm1nxLQMsymTxTNvbyruCa/gWEcS6Oas5WagIE0hNPX720F
2r2VoiENwnASgHEP7w0Yc3hD7J1U7QywZi6dOb+pwQA3Rz9otQjcpQhodacbL21GSotrJ4CS8i4d
d2DVcwhe+hLBS6lojdbDYgNj1DgAshSGIKPrp4iKx1ieg6Khj5fXiA8Dyk7Qg+OBlC1pBX9yXKAr
GvSWGmQLtBlPA4+TqnzJ4P6gMI6izOo2wrsEKAA7Y6/Y8dPcJLu0tAWZB+5JBmrDfwbDuIo+IXnU
WzZ8LFIpS7zTw9I3kn2HG3oTeYsoISCaO8ZBWG046n0FuKi6iVVQ8Q2Q3BWVtojGxOxV5L9i25ww
dQWSvV6L0g+U4i3FjyS3QDYoZ8hPNcWo+Vq+9E+XbYN/KcZRha4+CBKCUuTcBvVeirtxDMH20fkG
VPF6v4tR41Td1NWV3XmQn+5RTBBNojGvE/fXWfkH97PcaGP7ZbQ085BhzIuCbmaUKoSTKALhhpUb
COaUnAepy3MFEBA09iSMoiZ7E45WTd1sytwZ5b6QVo9EClaikTEbgZQQc8oHmIwhkcNU9y9Lm+8u
rxrXKjcjYzaBYSY9lSkWza5ObVGiuuaJwDovg3BD1Q0IY/qgs7CkecY4kNV3dOlA4QVbVXMoFsyc
IIN+tUj7y5CiqWM2Qj7KRdmrgCzDEEn1/Aq6L98vQ3Bd+2ZUzIFlaiGeYS343AZlvmV7KsNq15un
BLodXwHSQDOuaoaG7srzjZWa8RjqmgSSFzLeKUUauWqJ5sYJOhGW/noZi3sKg0fmHyxmqdqG5p1p
wx4K44i0waS0ntZ5Gto6wKdzGYpvFX+gmCWiOcpgyhpQitZfa9HspvrDVICAQe6j96HND+hm98c6
VAXTyTf5P7jMuulyBl3YDNOpwsf3IOgzo+doGgUvPFxPvJlIJsLQ0IEUauvoLN3r8odaT1C1BlFH
I6hb24/i4PJk8o3xz6DWz9k4waUfelspMKg88ge8kA31TqPfdVNUOirCYZy8ko+D1cgYlopKm2m9
+zUJXuWyx75KRV539ap/O/Z/xgQG0PMxlZZUhIkFLDt+TsYDyDi1DJyFvbuMUM7LHhf79yQ/VXon
8B0cwgikJv9dO7TbngNPkpmbSwHghIJ7M/1NQzsKrEl2OgQkTSbtivpxGGbHHqDKgitnPYSBOkBR
UYOmwkAeJr25mwtZ9OR92aTApnv+WWVHdDrkWOMufe6Go2Hdd1V8leYvpvk9a03BNuFvT/CGKRCa
g/os43U0Za4h5oszr81lECe6Q4X2dY1CIeowlT9mFF/ZscAjcI2LoIONKMjg4KpxPsApC1U1aeG0
kbl0SOzT7o1qvxpTcOflp543OOt3bDaL1M9pSkMMjTSHujwUCSirPvJ2Xwz3s7JTVJy1P9v+ucnv
Zz30Lm9U7iJusBm/oFuN2pnrma41+9xELTpkdvCo31tBH3lyP/7HKWX8AkSelFTpABcVv5rkRq/d
BlrQhmBQ3NN2MyjGK1A7NfNaA8qQLQfD6H8qvSqI1i/bBl5yz9csl1O7LhNAJA1a2ODXJCR5pbu8
CS6vD/d0AHcBOKtlaHqojA1a9qB2aRHh7WOqTpKuncxCfjFb8nAZhh8tb3AYG+ziOutDDT5GG1/x
Oqhofgq1LQVEhJEvt54EeaXQiXtZsKv5tr/BZexPnSVK+wW4LarU2qG5ChfNweXRC0soEWZgibV/
0DL+qFNQMTVom+jpNSGot748fu5ybj6DsUstXEpt7FZflvdXtV4fKerkigmNPNIigOKGNBsoxjgL
26hH3L6gVVD8NGA4bYrLXR3Q8RV0jfv/NCyWcT2jWVhq650yaoMoTlxg2bMr64LQk+tEoJFlQrIY
7X8Ws4i6PpkpGWGkzbzT6S8UP9VV4SWyZ3TPrUwFu5t7EmzQmLWye5J1ZMJayeN3tX02h6Nqv4xh
jDLfY1kHc9cL9qAIkFmxjIaSXlXr8MrUiaANJZ2UVnXa6qbQfMP0NVE6iOu//oyQ7dIx4hjFxira
JPCk4MzINCxp93TZMvjVNxsMJqgIKSqoygmDknP53k5GNA3m1eBUhQrqh3y6acb0Vu7oR6uNKALX
l2caLgdpfdJqk9ukVWK3bfPUr3ItdMsBr11Q6S6c1A4lwZHB94D/GhfbHBSCsdWIG3xoKi9XEl4x
8lq/iRpIKl2eEREOE2CA1SWtUwKzQk5xr4WV3xDqQBBCAMPfK2TNkuL5FfSJzMFh6hXq1jAcYj4P
5uLQwus7cF6Aam26l02hijk3agUDADgfwAQAzshzvGgkU5jpsKU8c3MyO1V/XeCRd4qfJhDJlXsb
RcgS2kVKUesd14g3wOvvm6gmSmwpr9ZWs5k0O2kad6OoBYbrtDcIzNmYx4WBgx1TOYGsrlyC2gy9
jOwrXcQ5w3XZn02mmEALl97zoZA0tadqhGmU8YPR+AkqKmTESLqfDKKDiGuFGyhm1sJJHeSyXKGa
e7RmOCaVnSJKBR5NhMLMXBHF4AhY75xScm3j5T9BOWcpavbiuk1UL4OpFCzwfxX6xiOKwdC2g4oK
Banz5HpO3Qq0zRq9tXM/zcCTqgnOIQ4tkQ4qUvSzrRInYNtlNledD1mREUB2pZOdjIf5znyiN+pd
GIDw9hvYcxBiHKLfCDEu+w7ept7gsues2mZlqnymRJaDBcJoVMamd2p07BVvTu8vY3G7JbdgjOcG
kVc2ICxbezhtBxL2EeSAwF7omHfFVbGrj/biQKg3f26CyMugXxyCWOXyJ/D2w/YL1PP9gCdNLTF1
mM8yBX16nGfkSJ6s1jOVH5eBuM9YWyRm54GosVTHCEhqeoRL7ufe0+SjYaB0RNu3ZtCAxqURJS/+
VmjFubhFZTahZQ2ROkiYYepUpwVB56OcOlPkIBUfv3bP4cOxWzvaE+9H6Eeit1ZNZEzM5lSXLJEH
sFxBLTEOwifzLn2lHvETUFTOuwgLep96lqe77cF4aDzpO1qGDzuwg8K6a5fucYiDMRx8qnvtrQ3k
e+mYiKJ2nmsn6OAEtQ/U0XWWcjc35yVLCzQDkukmTCZ3Fh5bPAdFoLK19j8YCpSXzi2sLYsul2cc
HmXoGDOK2IpdKOxE4F4+tijMOrfohEbvMVDQ6CqDZJ3kJ2i96vFPrcfLfi4FtuI38vMi70Y7MGbZ
F1j3uk/YjNIWn1npPJQ6uSDAzzXUgNJoJ6MAzMireq+mMkqxs6t46HZ6nbk1bplSOh5QafSV563t
R6yn7Oac1vHSifpIfIRS3Y8SiJxRpViUoodH7gVzC8PeEbpC0ooMVo0reWsFlF4v44spmWhv/kbT
Z7naG82hWR4uTzEvRNiiMncFqZ5QVr52yeqNdJUt5DjmvyUlf6Wz9PMykshimaOnHeSqLC2Mj8x3
hvI8D49d+Ps/QbDXgrTP+5JEGIyaLa6aqG6oLcGSl95lGNFSsXyNi2XHRj+uk6YHEm7kCHd669Cq
t4Phj8rPVDlWiiebxeEyrmAG2UA/iqdBkWPARsa3Fu9mg3JvqK+XMfi+9V+/wkbDhpXSuqixSsmI
mtWhQbpD+mZZ47E11PfUeqRWsr+MyPeVfxAZHzPbWZvrIRDb5hTKCLRBFCKKtLgYKG4EHyMo0P+q
SCqpRdHFuxpGH99U9oj0iK1X/cflkXDnTvlUE0Kdl8HOnYwKoDFfqTTUxvRmyZnlU5jPnippXmPe
Rnit+294zMwV0TJn6dpinzUPrX4bZkE2X6fWWxHeT2YriOC4xrcZHOOKiZykmbyyIczDgvr7Q5tR
J84ENXlcb7QBYVxtFg0jnrwBEo6Nj65vV05s3L+tWxR6CMxOtFiMuzWjMlUzGVAVqvxtlKz43fI+
T4+aepQ6wdsSd+7UleeNgGLlr9Q86ehc5yHCJQjaG/N4pYA9pBHxk/PD3g0KYw6lrtYSyihRY3uK
b9v9ssfr1aE41aDpSB083EKjzNMOpSudikAuHMiM+qpg/ThCQAgMN9/AWEnX65LeZtgCw8ethrj7
BTV9P789qQZIbRpvcI0dgTT9/Ao5ele7Wgww/umCb+CWH26/gTEi5EangkaYhx58Vl4xusbDdKQ7
8Am+Nx/xveZnNaivGsW/vBv5QfFm7IxF5aU6m7QBLigzLQky3tOx26s/w5/gTMHbkhyoTvOOV9Jb
kJprxP8Ci/D53K8Wv4lTQl3PMjsBvvF4sgsE4uH1iHrqFMizYz30x/BBvQkXJ3q/PHDupt2MmznY
U5PWhrlKJ6agS0OWBtImkk9Fj0AClM+L0GZ0JEPbA2q4cTC172l4NHI3SwdnaQQ35PVj/4o4/wzm
8+jfwKgGDcGKt05iVLh5TH5puMnYSuzI2u8llnG5kpG3FZXMcp3RBnWNgzeoUDFs42EGal//lELd
y7N9CL3R2XoykTdMaHB5xbhES5st8hn3b/CiurClfs2fzm7jEoLbMfmGf9AnS24MCt3EN/m9c+UH
6brcdc966ub30vW8u/wVAq/4yce4+YgONHnwWLCbRsFeGZWg0l1IMX3l3NpMLeORKhBfD/FqN01b
OqHZuAbkOjJRSChaQMbn5G25likARU4/qOLT3mviDyPz56xxUqEAOS9luV0+xtMY0tQWZPWy0kCd
maCZ+U4mXjL0Xk+9GIk3ow5I94IWUIGPEy0Z42LUvpGhDYFhdv0OCYcp/4VSasGCiaaScScoTa8g
gwsMW3XG5dtYHIplZ6HWDwKUwWIKMjWC/c4Woxlzm/TDunCF5Uu9n0D5qcQWTA+LOrizfZwkgdWL
junP3zdmX1uw+aTF4uUHlG+rV5C4ra+7o+3nTnKiQepQzX2Yg+d8N1yNjgHZ5svbjhsL/9kQn75h
g4/ugxBvmRixlHV+RAhSgQL3sprf3z7UUG2Q94N4kCXmGXrJ0HQVoZVVvfTxgdjHrnmJc59ogqGI
gJiIx5ikpipWzqV6DpoYdEhXaN3MR6//UhkNCBn+HRLjRcxhLOIJ3cKuXH2g2RyRaY631krUwctf
G4vghRC8xGg8Oz8H5lSTldxcuYZQ4lpYGYqRDpdXn7+7/iAwO3iWY3WxTFjfoqTOnDQ4XSo3JPr1
UElOHhkeHYngSP3M/v9tD38wmR1trc91zcpel5TNa6YSXPHyEjqfdl7sCa11HLBRoRrgWs3mt6TX
C/QWo83ezIkEkvFE0t7VfqEf/YSGqla3pmt5nOrvehfnD+iu1EFmBfohB5UAyb5YKCpXa7SSNX1n
/UZZYfjSz/L8Du1KyG01E6hdM02y3blDPUJmRtE+6kgYFJ2hIWqr7exEhmg4kXmODuiFAylm151o
lxir2I0+eY2tJR+DNUNlKrON/UKo/iuWmxTaG1mB3JBk+Kk2Pco1KXZZYzxqk2Tv9UoFn6OU3FV2
IgkWlJ+MgMH8n82w9DJzuBCUBmB2QXghodh/Wpwi7XHMfWsgjShdL9Uz3s7sQUSgzT8L/uAyWfZy
jhUVRWRrBnIBJ4rkhLnpZl87vv+gMJGRRPISFEvYEQ1ozozeDYcgDn9d3hP8KdTA3iZDLmFl0Dnf
dlFj61k5A6RPH6NlJ4/Pi7HLEPShP6NIAom+t2tF21cOug0qEzPoq5JzOwE1pD+S5iVRUtDhHaXh
oGWPmSFKgXCXa4PGuJacJAY4r4EmSW+J9qGj22oh/n+cSNa7TFUahTZA0vo+7G9V+2aSK6evrubY
o8jMl5U74s2lFj2Bcw8CzV45DUEHApqx8wWsYzvPlw4UWaQNd8s0uUUS3/RjdNOS+QehxVcOuA0c
s3KgaCRtr4LLJlLe9MaZpcQhmqNn15NwRnmV7Gg//ndkzLKZ7WhbkoSR2al6MKXUia19bb9JiMkV
csxi9ATrPjbe5YXkRUVIYK0CqKCLlj9F4TYxQgMCQalcOe/mqXBamgdzmblj1YMXqNzFUbqfC4pG
c/n1MixvGa1VkxsFhSB1YksYS+gZQeoO8vEhxQFL7gcjzeCUKS589knGI+llON6W2MIx4UMYE0OS
J8Bl8v2YU59az2kncpO8A3cLwpgmaS17qQaARNUvyFkkmTfkoFgAu0J1VENTEBEpqz9kz1q0+uBx
11RWZQEGLsmXsZ5s8I2YWezk4Y/RclC/7GkhqIieepx5FOpiaBq2584JlfcvTCjItVd08ASwCdBc
0uvUqtBMTtSf8LNusrx2ogs6dz43GMyiNYWhtdnKmZHFKlpldmOEVroUUfub2v/URXRSXBOxQC+J
mgbdRInruWOxtKyKjBE7vdSQxIlBMfQ+GZXgDsKL+pCY/geEPcGzEfS70koj2FT0JS6NoETF+VdW
5g8Ec1ib9SKVvYRx0DrxY2SnmrlzzeHnZRTu/rVlVYGiHEgRWeOztc5OkhRrMygvXeaqZgoTwFss
SKTJkAtMnWsIGzDGCSMvs6hVBjB7eAzNO8VCF7zxjqZVzyCHuPtCwx68sI0qc0iGQCDn3BDCvqxJ
qKzCAWq9i0jrpJPhl5lgA63fzO7eLcq6uzd+FzSpRmVQbKDKvglRmmCSXabepbkAhufetzDM43E/
Tsusr+wW0VLu807f0QFllpoV1Jnq9OBwLqdbWRExpPH20haV2bl2Fkb22K+o6pvd/1a7K9V+umyA
ovljvR9UXqiqAKLvJqTPbLzz1Jb6NpXgeFIeLmNxh7O21+rWyl8gMydzSfKiG3TwSYywBFmxrkbd
eGvBq3sZhjskPHV8uh/wHDIwdVels9IDxsDVDYVc9l1f67+1qNqh+nZ3GYuzf8Fjqq42jlgQOtHn
5temid6gpBj9a9b+VoXi0jjcaImIvG5dZ8bIz1CYjVvOegUuBIrWl3ZfL53Tio4IjnkDAPJnMgjD
VSjsnA9jNudkzkIAGBn1CvQxLooOGtOnpYUuYyh9xLRwqBUKHnk4/ggct6qNwjAQOsksMZYdxqYW
tR3aywg8uBw6k6nfkzp20vK6u64NUZkTxzDO8Nbv2fiKOUJZCOojUKI2BGAdSGm1z4vDQjPBuD7z
sH+t12ZgzBlYxqaZ0xhACrov9IOhup25y6if2S9kDNSmRG/Pfkp3xtI7XW8hIBVVhHO22naoLN0J
gjRjrFV8wTyfchRTqdY+K/eXbZ9XSXUGwnj4Yu0tXtb1y6TZDyeUuaS2k0z0mtpISJAUtVWxEyvj
Y4XwS7DJ/x9w9PiCUk01UPx+vpgovFjmUe3RXYDLtIF2S8kK8uS11B+pVDkhOUBLyoH85OUxczcK
Cjb/QWV8i1Tn6iiTAX01faBEXqm6CFQDudlFlVMXeE4WcerzF/IPIGOz6LArC2nBMFt6Ql+LPbnN
JAimuFOJmisQY5rQtf2r9mrWSVhH9QhzlZPuZrLjyZObGeL2igY1NRsdreDd79EMhZcxQ19M8H5V
Im4E3jiVVYLeACmmiXDofDkLs5ulbFzQVoBQO4xUtC7exNWPy6vH89ZbEMZmpBzlYcswr5WwkTtl
33J1J0Owi7hjKzgXeA12yhaKMZROBmlbmGM85uSjvn+q7xPjNa4fp25noz98rP08O8X5uybvln4/
5i4KSJPEU0VEbjyft/0Oxn66xJIt6CHC54EtpNZeSnn2kHNAVf0k2BrcFYSqxqoFjXpZ9iqT4dkI
RfUqRqwZIHoPZlVy6yq4vIK8clxUpfxBYUKi2K7jXM+BkhqFp1Bvmt8t+WqQj3GzC43jQCDFpF4n
2Ukh7tS/GdnvcHmnonLOddZYB7/9CsZa51qWx65Hv7CW+AS1hGPl9o3hdDEBnTLylp0gu8CdW+j7
gnUAai9orznfHaZFwlwiwFsWu/ZyauB9h6g/jM4QZQ81XqwBrVlj1ZpdVW4ZqDxt4qyOMcEGhCQb
f/IMBy9mbgZJ6MzBIw/UxUdo2fepk/9u93OQXKevv6CtfqveJJ6yw2H2mkP1Xt6LyF35c/Dvh7EF
0cjrNP004sMa6zELY0dbDpkmuLPwHAR6QaGgLJP1Nsas66KNc56XGnrD25dGho9IQZZxZSy+oop6
Q3jzvIVifFEyQ8py0TCcjvoy3i0ysAVc3isiBMYFFU2Xj9kChAqaKFRpnEz0msQ9ObaDYLxLOk1F
og+ASNIDCDFi3R+LH7G8TyE6LV2F9FoRsTnxrAD6BJ+iz6aFrM35ToDcfDGnymoFeiBbfoNmAxHE
5wsmu7tVEBGsAgUIidkGyVCPcXNIYQUQcr2iAd3Ztkc/kt3r7PUBlIC90A1BweEUxEFttC8qhee5
7C08YxlSVRj5vA4xAdWoDD+NyJjoV8kiOPe5OIj1IfugWBrs/XwqLXNEMVeCYc7TbWJ6evpuVreG
+njZCrkLtkFhHLasSuPK5QqHDVY8U9qbESrKRe10vLJrhGSgjiBQHzIgmnc+llHNezJUyBnaVnEj
ybsWfZbWSxi99IujGdUxs+8K4OtWgEYRW7TTePAqpGUs5PFwhQIz7Tl8PptRrFQz6hhXtZ7Rm8g9
iV+N6UMtn6TGiRcP1T0WNoV2q4p4uTjbfE0fWahqRy5fMZgdQQnun1DnRDWoLP206saLqCEiyOJh
rKTpUMbDXRcXtvPx9dlAu9k2kW+rh9pRZiOAgM79ZUPhnKmqumb0EDogE2oz45BHxczaAcLNRmyB
rtRfwF3RWr/7xKcQqU6s4DIcx/rP4BjXZcagL0hWnWhpBP2WZJ00aUIrD2J6Y9pfhvo8mhiHAgFL
BJemBq1kpD7Opy8GtXsb2ijEH68qNGCMLghbHAOyX15/Ve2GFJ02lf+Oej/HeBhcsPxBXjDyPgov
u9Zc2SFourj8Rby53nwQe5ZKdq6Pi44PWnpUff+aSezBZcdgeRmiU93OX7gQYwJ0lAOgvRS6YMz2
HCIDHXQl8JRVAhyqvbqHUX/Qb/Hezpy3sXAq4mSze3mUnxqVf8/7H1jG96jtgPQk6F7cl8IHt0UE
Itod5JWc8KDfJdfL3g6GY+5Mju3b3/F0WTg/7MMPuge1neZEAX2/AVlaF8xu6F/+MF4Ui/kgoJ7A
1VWDbvi5QURdAuLsEB8WPktBfR153QeoLC0vvI58BdxLa1eZWxy+wLZ0Bquew4ZRLinLyggcUQhZ
aoNjvV4eGK+a9QyBWWhNHo2hIUCYPgZP26Od8aa6Sb/R58QNHw3kgJ3oUf9WI5xEOYJ3FfuZ8/s/
fgKz6EWdGVEeQSkagq0OGLrelWvdq57vitPHW30yduNr6GKlJc9yDG8+iuiredVKZ1PAxJC2GkV4
58EUSPvTdFv8tlz0oZh76/Dxrdqh6SssHem7/mg92jtyPzs/Lw+fd/E8g1/93ibJNbWoI9ITDN+4
vbVccze8K96E0troHoKLNZSZNRdsjSIiG84pD7kv9FahKgSnEevhbChW1cWSgWs69GkdGGqC7Hju
TqaHRxq5O0nRFUoq5NS1UCT5PYn9SfQQwD2DNaLjHU2F7gQeYs8HPtekNgmEYNylw+Va65xM1h04
ZfTp7DTtUNm3FnUikLQX5c1i3dSi+y/vQEFFrY7xGxpa2Zg9LU1QttJ74I/G0Uq9KD2UdoR88Mvl
BRbBMHt4NNGUTWWsb4hG26WprtER/iG18YPSiXQleEqnqmbplgmGHIIqfGZIMXi0FWO1JfCXu50X
78J7y88P05P1pOy0/XCcHqRT+fvR+ImoI8BRElDoQE8ufRXtKr7H3HwKM+w2pWCDkDC7GfSAvQF3
YFxN06BwG7RRuhO6OZ1hJwfLFTlcnm/eHWeNeRQUkoEkCMmLc7uaZnQQKXqKSeggWUamnaTabgdB
1XEq0NeRzLdIsP5A/6qvUhG3DS/uQmpch13hJv7XUwaYkLSmmbGt1AidPr+G8OHy4Hjb1oQ4Ipin
TBmXKTbmmg0bHBuYVTWe58mJ6opEwaREOdTLiqjxL6Ot/xt7HG/RmJArjRo6NxPQ8q47lGi17aj2
P6R913LcsLLtF7GKBBP4yjBBM6ORNIp+YcmyDeacv/4suu7doiCeQW2f8ptVNc0GGo1Gh7W8kXZO
HAKTIni7Lm117aAaugJlIIjw1abaBI1X2+cNXE6IFrb6OMiJ4AW1lugHRzQgY9EB9TeD+tU2WJSP
YAstGifPRxsMVPYE2lOrol7s54cuy278HhQVWrgzK82e6tbJFfDdVqpDdP3murpkzTGgBxLQ+3BB
ABzkrl7SpUzt2qoBlgj1iqFxNMs/pGOyHfxhpyRkk2XJxuwvSm44qaxuk3bcAyjcLilYAfToCMo+
JwAfZAuEptb/EWXvMYpaelsAFTc5jSHtAeqQoMBqCsK01RMG9ArEx6qu4QbhTliskUBiMr5cKV/N
/qhYNmneClBhBnd6YQ/ZwZCFBNuzv+BtcSlzXs3FNWn4eiXLNWSyOrZDVKczVXJY76WqtJHz82Cd
lCSxrRYdNZv2H9KHZCmcO3ZB4pMhGiG87aWnpo5uDPpYK40XYSxy8EtbG39eN47VqGApkT96GdXr
oZnVBasXRS4oyN5iJC4NzTWYYfelq4LDBPCeKvCz6sZO5C0oXLLkdz8eTOu34GtmU7y2+Nx7CPWT
hMkDvgZMoK41HP92luouGbzJjz3TvyuzV1lKAdb0Uia/JXoRyF9pESMmknwGHLqGoi13VPRYqcqA
tFh/8lghGtKCZ7zSCdnrYMo2N1aM/hhRDXftybWUyYWlWqgoxaB1jVMnl6Db0PBmlEDpom7AG2nn
TOCZVlytRU08pVGgU1Bd446UbspBZspoR0vrxG4k61JWFNye4EUNf3SFqOA57xe3n1+kcYep8pXK
YOHccpcxGM0pBdi6b7q58RD3tR3XJ00V3MrrEpHjBpHZ3IXK6YdWLS2La8SWZpiAzQspOe0lwsh9
m6qXvv2D0UEAtYn6F9bcvYUnG57x6GtBmx9nN5EWdY2hoycItJS1fksAvE5IZmuVJ/d7knjSlDia
hL7Nd73NQQGxL9XdddNdudS+fAFnRcHYqxKzsNKqmb9mdVHsrYZUgqtk1XgWanKLq4W9xPK5hSvs
2J6x0DH0+8oIHVSSNo32D029UAllP4wZ4+LSeGcQNWY6TNhKK5Q9k0wODV+UMHxscroZI1itUgiM
Z/7+b+b6KVHngPYQtilR187dY+gtLEiy82vmxEI+kPW9Qv8O5pvxNPrrkxdXjGRotM8jNBZKeJLZ
hTT9kEVcaStOBWv3KYJz6z5Ri57MfXBylO2QGAXW8GZuO8iYOwCbjUiv181v1TIsAoYfCzBTcJ1f
b011CNFANjPNSZndSeqm9s9VuKWJo2aje13U+mFbyOJMvcsskED1kGVOuXw3NsXJCo37drK2RYdO
TZVIF6KFwNNCRtke6mS8A0W66pV6cNMmaXRuaJo+Cb5p1u+b5Sy+iTsZVlf0nRXim/w0egYL6I9U
Lm6TJP7w++cUBcAYUMy95G/1OLInDdBuPvsgBuior3/HSqhn0cVncP42z/U2onPLKgjeOku/UUAs
5w/Ppog7fV2OjtYcMPOYlB9LmuosR50KckLmUHlrsnifY+5K2B2+Fp5AoU9B3F5rejeEaot17eiH
HLRbY2yQEvXNJxZkOzV5MyxQNQJNRR0bN61fatLdtbr1As4pW8ni22jEiKklAo9YPVyLj+I2O0cB
f5ADfJSs28Q8aogTa7pNTcwdYFJlGAWbuuqVFuK4TZUkqZUqgsVuR+S+G3fo3Bz9NP9iOdjNmRsM
FKBc5NnLoP8cIrT7lYUDFqQNMMNtHc1XsSK4Q9YX71MQ55nyyPC7MQJ3Xpz90vTpzgzvAQCrZ247
fqh+L/Do64b6KY27Q6o+qEO0muJAqCperrZs1VtJqW4tWeCV5h/67gD+I4i/OvIUEHx6ihbaIHyr
kTVPZDdtUmBev5SBa9L4AFC66zu2NpyPqxHxKkXoAcIxbstiH52LfxuRp3TYDSD6UtDOkAGTOdHy
2xhAkZJRbKj+q23/6NlvgvFZvARB7mq5RpsKPmbNRpffwu3qpJMyzlLcN3UfZXaF/gG3L9XA1cIg
3l3Xe21Ll6K4LS30PKGRBlFxz/ZJpwDurd2D1B0AYSLwfoFW/ETr2BYDGTBa5OiKdMpLZPxVsjNM
QX1r9UJbaMSPscJqktz0IcaXkm0bai9Sjo5vvfEkBuivhjixgk623tjOZEVjF3lmiLqhptlhL+Kw
Wzud8Org6gPCBlKlXGKPyn0rlTrMuGa9k4DY0WhMp7b0Y9/8DJXh0oN2UuB5ZjPlTw6AFdFZQZFJ
+0as0iNKqYKZalUd1SerAoVAnUcJhGalW6pkdBkTEXmt7+unSPI1WvELH7NVM/2uSUvTYdJEvSrs
wYXa6aIC17xg37RTDNS3TBxUmb8pU6WXQlPFggIb6hSyXxYwf4ncbmVwTEXxH1OPEAWCEpG0+1zu
BN5vvh2/CUfa1zDQ9Dwnn7/qSZVIVfsSwosx2oSR/hB3kyDBv7qUCxHcwSfREMn5BAfbGvEGbf07
OUncPBBNy6+lgoAn+qkKd+rVDLuUzI48So5q8NQHAZqC72vixuWNEQBVQX6VMBX3D65GRc6egINt
foZ8Xb+stFKrrnEpGi3eOqm/yaJ2a4JnTqKBoMFo1astRHEm2eoGxmQ1iAqo4Q2IIaKxR9XZOoOy
++66VqtnHDUZFfc8WtT5Ec0YvLGou2IppcRBtIqZ9QzYB4ipqvSnTtk/reGnNC56qVhca8kcWPjK
yaAoYUZ7KwjtWJTmXHUjC604WwclomwmI7QaWbodAuCnFH8sub4ZgpcOlLjXl3B9tz6V4qw+D/KS
JPN0ltQAodU6xebPxu/Ptcjs16IKa6EUZ/UkC5uYgKbG6cbQckvmxyhGN/eN2b8y0t+2Yx86DPMn
h8SINNHOrQpHbwdKZ5Y2T4N+tf4OrUiykkK4DigHqXCH4UOq91Ya2nl9SYo/QqTY1VX9FMgz3xdM
xcBdCYG5su3L97ZxrfgllUWzimtw1Ja1kMMda1RhS1+uAcrWuDgCzAt3vtuiFdfWbH37Lp1Gtz5P
Xuqyi3Q0vOuWs+ovF7K5c95ZXTSa+SwbjO96Em1MYu1TVXSprgeHCzncg3zSQUiZtZATv2uecUM8
jXr6Q+GNm+yhBLQoLrstwE0FUfBaNe7L0nLvNdbjMUeLWexz7iWBK+18Tzv1z9rvdJvtxgR8UU71
B1RcusCpra7rX6ZMDW3A3xqtMGwW5r4PwZScLAUDmaU7mpVIvXl3vl2oCync7kmkCVVltpyo2ur1
WQdzT4om8al2wVtQsNxj47bE2wwXktU9Xrec1dOxkM3taJaaXVhIkM0a7TAmECKXRwCgbKvQ2F0X
tepLF6K4XQSkBPDJGURlUr+VgBlDxgjkaWhYMBJ0HOpP18WJ9m7++yIfNhR+0SYZxCnWW6Hc53Pf
tMiZiVZv/vtChp4gaYQkKVavCnE13KfNjpk39B/Ga9CghsKfrKKfCyWvr2LqRm0CGsu4hbJDIrlV
8REIQdlWihQYNNFRD0NDI/5xMsqmK1JKENXpzYtC25u+Lyq3n94mqT5hEN3rpuI1Ux7jLL9c36fV
wGEhmLv1wjrDb86BQ4gEn1U6+QRH0vh2j74oIwLRsKH/Q7ViqSp3BaU6DUeDzqGKjMHXgZgbYDIO
fnevlHOvmCzAu5vt+tvx/lSQv4CCTA6Cbo5VogYjCi1770YMYl1fRJEM7vLJwGRgAc4YgKfYNbwM
fFseZVHKaNXaF4pwfmpMGl1rawhp2wJgVrLu+IR6k6kg/MpFwdBagw0Mcp66Rhcfml2581vWpTKS
EctWRrt82ob5XeS/ocdbY4+NigTk+EL0fRvdFcG+FhXz1wBHvgjnDnbfN3kWzqOwWuLF+kEjJ2a8
6IBVGOwEBbXyqOg27QS3zWpoBDxqRSMyQWTJaTyVhVnnIYRmUvoyBJhuiEK3J8QrdM2uawMkiZEj
p9Lmuu2sK7uQyyk71AEdjDnunNDiM4Yo0xrM9unoDfkzsDkcZXzOQBKW02c9FmW4hMI5v9PWiWoC
EwihS9yhd+GUZ7em/gE+KTc0b1pzW/ouq3a+KD2yassLnTmvI7GJWYCmhg8gXh3R+7I1bN0vN4r5
fH11V6+hhSDO2ci63FdNAEGBGexHPCaplG1mcJfrYgT6/H3pLm6iqNGjodBnMYPl22U/vATqZEuo
7ittK3iniPbs798XwoJYQ12/hLCI/FEKb1Adn+19lPPLGbip38jtZqiBfixiHlkPBDHRrWNu2ABQ
K+fm8jQFGBRDLN9Uvc2AmBQPDJME0paqqa1W+Y4kI/6/2mty5GlYaGkyLwkG4BLreVR/F2m7v77s
/8tSfH4R5xOLCuOSY4Xp7664B/pE3527BPN+wY0OqH1T3UqolRiNZzFBMLXW5A0qj0/BXOBWg0NG
zyiWYirfKqZuG4PYw2CcjVHDBI7pFRKzlei+Scebjg6o2Ml7PUj3qnxRk+DG0v3H0vjZ07esJo7c
EphJcNOZKCT1JNg2ufK7TiqPsdguc0W2uxq1jxkxpC9FxF2rYeFCES4sJIYV66MORZLurmv2LPoo
0SakyS4bRsFurTvYzzXjHGzlF53lz2/PkoCL81L7w1Yu7pXmrOFNIZkouzxeN4/1w/8pkPOsrJIT
Q+thHYXmA37I2tWyghHNwbsuRmiFvBPNMCHbdfO5SM9g7ygpwGxSm8lo/trHsZO2rQtQ6F4RVgtm
K/sa2+jgJ9YByoUxNuR2uRUtLHTzERkBcBEeaz/c+tqNAYvH86WNfsZIaw2R02XHIXWrtrNRthQo
/n2BIV+ZRxXRLimbfIFJMjq1RlEaAXgJ2Jwa+a1NLB+0kLh+Sd1UHx0zv6tkUC5mzlQ/6ED6ToKz
PP73iIpfv4O7TgjG/NugxHcEzVRskFzpgT8CNFotq85+HoU2EKnGzXXlV3UH2TZydbKOoIHzAP1E
YhbrKsIx6zbRdqx8jEWQ1fNnf9tetMFSXcMLW+Zp0bqpRhl0xCCObxSoEYDeQQeFCdUwlBMQ1/KP
NeZaBDfZmlpoP1VnFnGk7/leIomYMCgNag3jrQFI2HTcsOH39aX7Hi7jBlnI4M7lYFgMffMaHlSB
QyWYjbD/SqQFdyLDsUz8Yd6cNHA65OjH2zJ5va7E/JH85iyV4GyuRWbAkiSIMLOzZLYAk/IMdmzq
/zqH/HWtuACmx34o8zFzhvKkDr9yDDSk91QVlDTWdwRNBsiyABrA4KSko9GzMcGOtKS3G7aJG8GW
r6/WfwTwEBV+ONJRjiGgGC9VNdfVA/9COl9gvd+vGKwW6NoBkEaB7sX3bDETtELWvFp+xwBYiXZ3
ON6p8PVfRtRmL0yX4l8gS2weJz8CmXudxL7gFbGq6N/pJ0VWMXXFrWQWab2ca1CUsABj4vtUtmsz
tlMRUOmqhesQAHIspAxMLhYbzDIda8BrYoDuB+0w3OMD0Me4v27j34MDLOdCCBdeGYEplc0sREu2
NLyb+kvSPePSsdu2FuzcqgUuRHHuNGe+kkwaRFH/aGBsM2tT57oyq7axkDB/wSJsRheuUUgdJPTa
axruBrAQjrdK8VQbOy16zXtBEW3NeSuYKIb/xon6hpDQDHUFoj4LgVX+mKlALMHIdxX8CooPzfwR
Zvvryq0u30IarxwGDnuE/6hqjbsy+SkVgqTN6uJhmm9GUYUYPj8VqzHrWSfB3LqXhh1V+TYuEFpb
b6b2GgElvf+4rs+qec80zci4AS6Pf4xnnTymdGKNE3UaiBQVuy4itGuLAgeRGO4mqszUSvsCYhJ9
r1mYBFThFERXKlndnIUy3G00RQah46xMtclvgVyxZz90Ztc6hv685Fl3Mse4PUy/1Ivp9q8U44CR
Ux2BGHt9SVdaEnCaLY3OKKAIGfk5RLVUJ3TPhZgVSFxyM7jhD+MNI+47306PMQgcPetRKgRC11X/
lMl5ECp1WlBaGLxFhGp0j+S/7+b4qhPnNqpGipTIx+8H6rEqdob1ZIng5Ndt5FMF7milodVLGoUI
g95K+p7R2BbiKK7eGhbFZW6ocw6YuzU6Gk4gj4GMtJxBcd6RcZpxW+r/fg5ax8Ac3BLgv4z5nvzq
A+W4HXDxzZN7nQGXPsXdJfFpgBkQ2pKfQxzk//3A+leJnAFMpcoklmKgKutfuuJGtp6uW/Xayi01
4gxgipUi7Qh+X6l3RfenV8HjPm67VJTiXbsKCZ45kAVclm/dkaOiRJiqggOUB1fpA1snu07e075G
4Le7rtKawS1FcQYnBRkIn0q4i0JFGmeKXTV4KWno/t+kzF+xuA6lzmhY1EAKEHVSpXNQljWApfUv
QoCtYswgPuiX+SpkaollNNasCoheQKWhARwtEA06r5oARvX+vxAuEq8YmnFYACEhJpYmNXQNDKTG
sQK68cfr6qxKMjFuhTkv2QDe6Vd1SIGsXqTg+JjazIt5joadL3udiLhqpTEGoSvi1xnoF8Snf5Pz
i70Z4jEkIfKyTmdqTqmbzxEoaTV1qmxMuNtgbHPGFLPNPtsYtajre7Yu/l2zlM1ZHx0bNe9RSndI
NjmtXt1NliJ4bawFE0B+oLgSkUs0eYAjFkxBBnuZ2zoY7ts261ytBk5t1FronMqBT9pUfuwSWgHh
rW8FBaG144UrEAYD0BcNDvfrJnYm8c0pRKhkgiCHMkBuF/To0+YfHgIqXlLzfB4wEHho3DaRLA0h
JyIy3yOYLmNd7jZA5bLKzXWjXNXnUxAPj1uOeR8UBgSpcg3CX6Xym0uWFr2MxxxYMAUnet02F+K4
KwSpyHxMc4TRRjjYYBq1k0je0QERbmKCzCXMnMZCd+xwbotJ9EhYi6mRcMH4CBIuAN/mtk7NFF8Z
QornHfJNmvVQFAGwHctjEBNXU341gOm5vrZrXh+9B5gAkvGck/nZMdNqB63JZq+v95UtNwEDuWCY
7UgJ2NkOVaLy9f8mkD991IjVpoJAK8mRFP7DDNmOcgSJZmfr2vByXdraWccEJphYwbsGOBku7EBz
XtmrLR6r2gC8VGqgbiDiD19dQeCAoCfNROzJn3VzkiM1na1TIYObGd6ox3aFsXxA7DeX69r8jZJ4
14UZYJTuEKcDV5AzTRlvhCSpGwSDe2vXvJKTCvQ7e3jtb2MHGGLkg+77zXRr2E/ZyTiPd+P5Db23
O2tnAgIEY73e9e9ZW93l53ChT9lP8hQU+Jx5Ewc/R1H4+bqEFfgJHe2nnxpzByLMU5WATblx1I1+
658AOXHXuObOvE1v2jfJ7W6Kk2GDKQdapsfMa0ShytqFuJTPmWtD6hINZZCvAZMzSY40vPVzyc1R
qriu6Qpw+6wpBecLytHz/n712lGCVs66x0QljumrhBswHjPXGICUZfjbJMUbvm1A44epMgyRoifE
lfNW1Dq66vtMNOUDNRfIfCi4fP2IxFemUqvxgori9sbXw31qUDuq2k1LgISQMLsb76IAUIXBr+vq
r/n4pWAuxEExvsR7DoIHltltuMswwdoM++tC1jbThHNVDKR/UVbgllgurCo2DITSkrmdfKCXbKnx
U58EHm6ls2C+8wE1gQwdKKB56I647TWtBSKOo7A7A0S0mKp3wjjZdUq97+JmF+rjxSjeMLbrTCzD
mLhyQ7JAMLGyqquFqBTdssDw4hOekkSIhOZj4Hc0iYPu3Chndlp5oB68vqZrN5b5KYfPew6ZXFN0
2MBisuhBDSOvVIofky+7HWF2Uf4aQ1G73lpwRXEIZA1jJGhw5ny6NqWYnxiAUuCHKhhT1CndVTmS
g9Hg36lqfhr6LnBILvkOUYiIoGnN26MhfibFmBOH/AUNOow6qkbAMKj6z6i/69LfU+8M9Wb47+dI
59ECFRRaJrqAVT7NirEFicUEjsegL0W9j6K3OvyIi7dW/hDBZqyU9yBLA9aNjuZgPFE4Jxv1WTvi
+seKIqXcdpsRNa1+owRnRd9QZUMJmJPICxHlK1fzNUu5nHMdYjAxycBic2Rt82tw7qVdXW3ojwfp
mVZeWHvVs8DLrO6eDnyLed4T/zj3ZkwJqjHzpDxNMJirHzXZVpV3OXoKRKiLa8ePLiRx/izR+5yG
syS8f2wQ2RXyex87mghzfNXXLOVwh4ENpjrQWU7WoFNW2XV2Ymc36n2D9Jtb3pW+oz9eP/ACzf5e
IYunm99H/28Nw3kWHxOz+Useg2gqfbguZ2WKElaJVATYfIAxR/hs3lSbOZCZB1y9W8NRdsrjJndA
FUbPyg92mZxoW94BzKO3p7frgteuoqVcLqppZtL5nPawyvon6/aAkGPW5roIMv8GH8gtZXAnrpMT
NY8lyOg2CbHJMzjE3WFP97XrX/JHpXczRwVUnu6y98Q5YP7A+Zd0z/ILuLOXRKakSglWdyLkLp7k
DQCvHAMNHRO968pqL1BYtKjc1TvqZjMaAxQ2L8Y295QPCXTVoB1ltxirGHtXcRM33CLf1NrTaGuv
bDvdYHj2I3imG1Fi6H9Z/TlgB8QmJvW51W9CkxlTACcub/VNvvW3+9QxFNvcKLelUwPUzdPc+qj+
VvaYdc620dZ4Mv7hjQ4gqv98Arf8w+SDeFLHtdlGN+h+JcaeikC7Vw8qeJTg1mUNNIycs0trTSnl
fNay+NVWfyytA13Oxej+XN/aVZ+6EMN5ungoC/R0Qwyau+vuJ6Aj/PyUkwHs58LwdF0WUEEtzG8D
FYizoniKhynwIYuBbiBpUek00Gjz3jDdMXo0DRi9g0QF3pXx78YIXXPsTpZeu1OlnaSIbqTkbmCx
wB+uxsywpP981LwPC4eo1anvd3KJSwWkzi14EaTUscb9CLJt43Uqd1S+VUV5utk8vvkPQEGp6OXE
YvDNq3JljblKcHOmVL6PU+OC8/wPgR1GdP8jglNLDWJpGEsEBSRTvSpyemUrx5ioYftRugkykT9a
dRALcZy11q3VSMGMYKQi49J3mOdOkAgEudo/WOtCDGetvVEoQ+tj4YxY2bF6k0eyi+yIIw1uIRpk
XFUJSRx4GUSa1l88z4VhMMShUVfAMJQaUKilYWuN9y8EcWA5QGYeoGAaQVzMLZyRVUmDqBS1N+VP
oLo1MnGqtgl9RwJubho5gQFUl931VVwzP0uZyzmYx1O+9Uma02CUVMdmFSkwGCv1NukrgYNc815L
EdwtLJUA1y1DqCWFSJkG5ySyM0A7qcXTdVXWXMpSDncXhCXwusAwhwAKTQy0Pme1Nw2ZHeReI2Lq
FInifH5JciWuNYiKSeYCFbioCMZ4nao5JuHHda1WK7JLtThPWWWxAURgPB+kXTvaDbHpqdlrnuWQ
c3EAPaKb2LGjeNP2hp6Dh6fIeWKu6KE2nyXeSS2/gfMgadX2rdzMltlmXpp5/ZRv+taydeUgMTRE
/rqu89pxW4rjDkIJ0I0xpxAHtPVHaUbeAXIokCF6kataNU0AgyIvpOAQ8EkSpS8nVWoRc2vlZlKP
hXai7H0SWcvq6i2kcJ7KssIkJS3yQWG67Wm3kyQQ5PqHoU69gt4xIeb4/FL4tlsLedxLIisxHuB3
0ArYf/SPiWzBq+rK9+oLmEhZZxfMkZ5HV96R23LTbPwTu/zD9iHtZc5tRcAY4iy2U8FqHozQV0LV
IgZMU6g5hojOb9VxLYRwJslGI5D+Lqqfh65MXkLgFF9XYzWPB4Ibw8T06dy6xjmUKQY/yeDPLzLp
XOZ3GUP7NPpUP0LtV9WdDaDjFScmbWP58brgVfNfyOW8i0+UKQ7mE19PDFQiKOCaiIhEr7JVK1lI
4XZJqrq0m5CQdcrsVst/a+ORtKkNPiRWZIBGS7zc+HFdr9XTtpDIbdmQF6WVFbNd1DdW9BZ2J1a/
6aK7ekUKUEPRl4BWVyDe83WQTi7kqSGQUviSE5nqJulzO6bnTgkFT6GVIVeIWIjiNorFIF0yMzyF
BqCHX5TOnnbhadpKJ+2uqux0z5zxYL0pgmrdijuZCVcw54fa/oxN9jVKLWqpVVmPpCSQpyjKSGDI
ntrA1pSZkdcDQ+/1XVuxxi/iOCUbtU/MPoa4ghxT6UGJdor0cF2EIlKJs0V0u/W0nPOslf7QY9Km
ctPu1CYukEqRG/SU7k+jbSp6kOl91R307K4OzzVzWzi2QLC6a09K6ItxMpRDMdzIp5aVWtalqUfh
vHDZrXoGvdQlf9ech/DYHZtd8NBuUhBk7+JjhurMTfBUi5i1VoKLLx/AHZPMB5mXHuMDBn/jD5si
cAPrrbNui0BUqRDqyl20VSmHSahDlMpcDM8BT4rZ2q9g8zs+fkSb6CVX3HDP7kDdfmzt8LHYvouS
oyJlubuR0hztoRZ2vk3dXnM1VttV6oXshxo9XzcykSTuVkzMfGwyA7pqo9P5hzK5GZOHerz4oeji
mE8Ed/8uN5Af40QjgapFFSRVBCT3P5pYEFCvZXkVsDlreCroFLE7p0qtFcTXZpYEEKTo/hnTDEOy
KdXNlB3GwYVy6DFxJk0XXIjayjEFhjoOBZB8FbTzckXLgNV1kaDKDMRp1a3g30DPjdJL1AAYt/cS
6ttR7DDL2KXFgXUnKTgAFWrUD4Z62+uvRn8fZqFNRiBUs23su1Heeai79/IhnjZ97poTXj6qPWr7
iPqH1gdyMR28Ds2HqGs79fDcAdelad5JO1fRHBPsQUV8GKuz2cibIUAdGq0LYBIWecAVyyHATleA
bIdQgPA3ChIyeS5NOuIAeEAG9h0AbsSOhfKdLprwX1vhpSjO2eY9uFwTMosKj6C+qQNH7SM7BCcA
c41C4NlXhWF61FAwQ0owIvb1ImFTDzxCFcKSzrIBPrmRAfzaKK9Sf8zb26hoNtdP4MrNPAv6jzzO
sbX1mIV4g+LVJD3LJpB9ySOrjc3UetfliPTivBq4NNWiNma9dPSLAhSQko9c36pTsC1MuqdCCKkV
gaqCsXtALOHZ8g19UiIB9QHH3ToKAFdZsQ+nHyOoBbLyHCqeiIV8ZRXRnUYpilY6kDr56z/NzHKy
mAVQe913xuJp9CdkBjZ9JrCOlXv/ixzOFAtFDbRaNlsns85DfEqUx1BEGbDiKL+I4AxQnVQrVEus
W+NrDlF7x/iH0QMVMSDgp5A5RbGYMwUyqQbLAiyWFrQvTTa5XRE8ZJEgZljVYyFlto9FeqhTqGSE
MqTE8G9qA9IY0XjV6mYsJHAeP5ICixQTJJTp76L0VOBKKkiTXj83AiE8+Y6m5yrDAWmdAY0vjb7v
qQbPK+jOF6wVz0hF07IztRyayK1+DjriggPAva7HWr1puesq+bofVYWRY1T0WqBgTKfQOOpj7PQA
lGxG1S3C7Di3mmVBj8e4bGNmBIXuzMEUvRt0AJ3s5a3fX5pYVCeYt4iLCr58FBe2Z12UNZaE1U3b
J5pfyvGWsUNSH1CVUmKva++vL8Kqm/i0mL90igubjHy5yyIy22TYb7sQ5EbhC2hF/Vgw9CXaT+4M
t51F68Kaz3Ac3bVVeUizx+uaiCRw10ZeMosOMiRgGMbPtqRRBHa/lvf/sjWclzDCZAJXGdYq0eVH
GkWRTaee2q013g2d5Fkx3Qxhbjf1g4Ux5+vaCYVzziNgk6LT3seBkB9Tv0InsFO253S6AzPbEFlO
Lx0yiQikrhojsl64+lFz+FZ1qCtqME0KOieFx/IzL9Qwzo2m5wHDge/Gg/wPM3UqeDsB/I4GU/KN
HZEOWl2Av7fDBGr3J63yxwG5sFbJXBnNmIIFJSsHbSmLW9C+oSQt47BzlGONaWJmx8fi3Tz5lyfy
UH3kgtmpFaQBtHgtVONcM/UBL6dkENd9yLfhs3mJb8ffpWUXB3N0VM/V98/6PRO5OPm6kvr898Xx
LkySgB8FUvE69fo/XWrrJ20fJHYAiBWBsDVXstDwGyinUuRyNkAWCp1uFpXOhJa26IFq2+s7t3b/
LOXMG7vQKdCjJG4iyElVa28k2iEAvFw/ihJEIjGcI26VoFLTZhajyw7tbyJk10RZ+7VujqVV6LNT
W+iCEVJzbGch0g7FiG31Gj1mR8XNDvmrdokMOxS44dU7b7l4nB/GJJXcxfMm1dkzewfd74/GrW3J
C9FR2ei29Ls4kMcOXfn3yfP/bds4/wy/mVRhBcmq+tHTZ6LWdik/XZchVI9z0d0YK5I824ZxUtHd
9EOxm0N4M8M291Apf51uhrvYBSsL2VLRc1vgUHTOoeDWNoKhhGzUxcvUVs4aCvG2MbNjeG8y2gpM
QYy00k4196WBgg8DhSBA5Sfb/RGTXEWjoNm5CPG2P6fJTRyBO8wlae2G0WUsT5m/a9ttObpSeRvF
gpO4kmGYPwCwi5g6QGGa76uYBoDeJBm6rS30ksdd4qYFuLPRYwXKZR+MqfsxMMCJ4qUixEnFnFfz
a5z0VTR3cnLK0G5lYi46Ng7MRE0yBUzuLu734M6WrHOaH6vyNVe3lfls6XaH+Rkp91T5t6K8G3ij
6LY8xPdoD7UtJnsq8DH7Ey393dTFjlk8IksC8oE0r1wLDZR10dlN9QP4C07TnNkEyoxip5IABcp9
p9UbULCM9bGeYhRqftBJ8qRGA9rARiG7aPKKdK+XN7mUeWW/z6StH+2NbLKbdD9RIMVvq+4SDydf
BU5fZrOIuWn2i4UHBgRLA1FFmrvWdJdE54xgDGgD9vei2A3ZOQK/4riRG8Sr2TNA72R/F5k7aj3n
xT3g3UBpcEjGe8DXmErs0mpnlhfabNJYtYvuqBs3Ebs38qPUPQXmi4WC/3SMq0MO0rsy3pv5Qxpv
s/rd7x9RN8msi9ntcsM2xy04qzOcH7kDmFr4UWsAqDj30wYzKF4ISJL0Va7fcjMEzLUPigUvNk4B
KOyUpyy6SPm7OoIwxweWBSjIDIblGlFT025qybXCD5Lrjsbe5PEW9AdSETotCimki3Yp3cD8nCh/
8ssd8G2n5k9TOpF1lP0z0lhd/UTjnz0QfICj1ZXzghzAeZ1ZgxN3G6Z5tVz/D2XftRw5jq75KhN9
z1mSIAhy4/S5oEtlypuSqRtGGRUIkgBBA9C8zT7Lvth+2dO7U8pSlHYupicqJCUSJMxvPrN3QKqY
oHtI/euWzInbRbuoeQZaqJAih37uR/f9r6HTkZJ6tHYJXLSFTum+kvJyoJU5gnFSb8/2QzFlJhdJ
ezEmk5u4N+QSUrY5Vti9y0GQ/eAgfGf4ELWoII492OrCCf3txdK3tDPDESZYX4Aam85pk6rrwU3K
5Ok+hGGnOnxD4+hpzPsPJv6OhSa6Dj+NfLIxw24N2YBL7S94EIhChz7ZnmBdKhG6pncsZ5c6Hy/W
s2rPMp3VO9jWQpon++gmeOd8ePM1Ti66yo7dxGd8DT+F0hiGLrNwh8N4LrrnT9B+T+KMXTTJc/z9
90/+1yjo7fRPrjmYE0EWgqFfBiGpSn7WUAPTOjHko/kdv//J+fdmfic3ndtIKCdR9K9kIq+ClJxX
RYN59pndTXl5Pp6Z9KOS0juNrLdzO7nhZEX8eIrwTOUjHLj2quhhcZyj/ph9mS6v2h1NP5Ic+GiW
J1FzS6Cz8xd+l8UHQnflckWcs9+/sPdu0Z+eZOyexMjVqkFRGo5bJeRfXXq2uWqvof06zl/Qccri
dvkyzX7CmgqyxhHoNaCkzcLeHvmYv/8q73jg/fyAf1HyjuPW1/GxJY9g8DaGSUyh9nXWXJXZ12a3
ZNsdbrUEbZZkLKLEpnMBtH92oHVy//sv8ssijgnQ4QDjErAJAH4/2TyzU62t65cIo9ah8KM+7XG4
juzSX+9+P9Av7xcDgRgKaEUISTsQ4N4eU3G7tTqEYRMKb5ArDxVshnLiF78f5Nc3fDLKyZ70Ldna
ZcQoEFWFtveG+Czpaij9Anu7J6mCvyyaV/KDk/CjuZ3sUKVnyXhfz+B/3k71g6bF/JGm5fEj3hwC
JxM72ZCoWDqjazAxp3bdfdv08sl3SFhDaHHtLpmp2x+OqZcP6pjvrQ5Qlxjo9pDbjk4TvaYGTMZu
7Yx24M4dQQLzH+fh3CfPH7y2j8Y5Btw/JUdb4ENKeMUDjBHXZd5ShDt+8F8gCcgvont1p8/pZbOn
6fgREvLXtOz4XH14pKGLQ4+SJ29H5myL51g08JbYY9ftmZs8DYnNyQ68jPzIV0o/mOrxOv7lRf40
4MmLNLw3YjAYMLycLgQqw7s4pbfs81wsu+oQXX1YjvilMHAyw5OD1aGrmlmFAXtaLFmX2sT3YFef
BoWCqcYH59qvjfu3o/1V3PrpTRrVdhZiSSDOZN51tLPfujYZ19xPj/nZtguvRwRGVTp9wWpazz66
t97diMgFIPkK4OQvLLDV6zrlb3IGsAqQVns2H6tYNPxoku8uVwIX0OBIDQ1OmwjhFDEd47Ei2DI/
YJ2Rhrlz0R/01/KG5QPKIVfyhhfTRx677y9WOCKhdXEM9U7tH0y0GR5GGBeNpW/BLYD1RZm1X/2H
LaVpf22+frBWj9vul7X603jHn//0Mqnjt1NVdXPKfCBZJphtJiQVO/ATs9lNDLK/D57sr/iD4/L5
acSTYJaZsg2lgxlGn/ma9KhTF1DitEldhJm3JuP1mrGdswdB5OzHkrLP+uBc1B8w/I9h6y+zhla2
B8EZPOlTDODQ6jHqyPEwai8C70dkXn//WN+f5E8DnBwBQJbNECPFWT4tIVDeXdIHdVq70Z0ygKca
HQPvglb+AN7bGqAEXcEyDU3uuTrjuk4hPpD4YZnEW38963nfRCTx5uE+ohalPkd8lGD8GuYf38lP
X/fkALFN1PSuf7zdwn34ef4Cv7OwqO712Z1OxrPomyy2OasP5LCkXpgt6Zrd/8cImLdfIT4J3IgT
LENL8cTktu/dz465jUQaR08KDJvfv5x3Xz4KLDCVxL7+xYu5trQX9Yjza0OvS236alnc3e+H+LVA
fJwNlCMg8wYiLo1OFvmiGNLT44kMLW8KOvmVuSroOWRo15cp4Q/0MEFCPxXFUPx+4HePrZ/GPcnX
6nJoCPw7sLCFvw/0doEuNdQ+17yqvv1+pPef4r9neBLswVKCbhPHSFH8JMRjIPLff/5xh5xuUaBc
AHkBeABB6wnuhI26gqRXjyXJ6W5E0aO8iZe7We081V7Jj+Ae783m59FOjkEZ6q0aW4y2xk+GF930
EebpowFOFkTIBF284wBhdH+UgrBnv39c7wWPR+UsdHcogDqnch6ev0Ltzw4zJFm+jjTrpt0oCrBZ
Yp7+fqB34++fRopONmq3gFbLGowkiGtTVVWoODf1peTfYRVTcJ8AXNpOmbLx0ywUeHBqenQt2Aw0
6q7Kdvxgxf+K2MVWg8hpAHdh4Ex/0UuBg1FPrML3aX54iRdnE0BFY9JdXAGkhILI5H6QCby3xeII
ACA4Q8VA0JyEk4EgUNvqxznlpYHfx4UmEuyavBuzvx70//i2/E/+2t38a62P//1f+Pe3TqONwqHz
/faf/32tX9U/btov317H/zr+4f/7xZPf2712V1/kr7/05m/w4X8Pjgz+y5t/5GoS03prXof17nU0
7fTX5+NrHn/z//eH/3j961MeVv365x/fOqOm46dx0ak//v7R/vuff4Ci/NOCO37+3z88TuDPP86/
bF9qEEP+9//69a9ev4zTn39E7J/wFYMkHbC+EPqLjgtifj3+JAj/CRyOD5gcqHmQQTjqhagO+ul/
/kHpP48HCf4I9xx83Y9vbYTCAn4UuP88Xn0RC0gUA1wTBH/839m/eUn/fmn/gLjjTSfUNP75x9t9
yEAji3zUyyCGizLdkeL+Np5SVSDNNNmt6PgA7k60lM2rpylBMhw40JWmkl4hRRbig0vtbVj897jH
L8/Q4YXk73HV/hTHiWruS8gibcUIr8vEhaJ0MQSbPvPnNvwAJPR2A/xrKNCvfR9yKQEi1JOTWW5V
vZnJXQurZ3ZoiXmMp20q/G2zEDJ2PshP394Df48G4GEcgiIFIv3JyTz3ENaoJ9TfHWajomEez8C/
DbM+nkSh5xn7UPReKsOPnEfemSYyYmC9Ya8N6/JTTLCYPdLVwAAWUAvpkmoM3R8mlGsu6s3Lx3b8
CO7z3nggtkN4wiUwtTgVuxlasBvKxmyFrFq5oHfg1AzmBpu9DYfIxkUgW6CMftpbf6/en1fr21vp
+HDhY3FU1cWC/Yvl9nbVjOEU1tFMhwLCFjguQwADos6Ldv/ZKMe6uRsg0sLFhL1xCiF1hmAJg4HN
BY3aMI/0VJ31dR1+cDGd7gCMAqVZnMceqBsAfp3csACuOUqF81LYUkIajLSLeKq1ZiIBwNLd/35K
7w0GpafAw0DIIE5X5VR5mpQhXwq31GKHVuEn7m+sIMJ/+f1Ap2/oOKsADTkIkkBpDUjJt29Ik1op
AU/ywonZdaPpsOurePkgeHh3EECUcW6B7Ihj6+0gWNHwex2npShJ8I0EzXLOtzL64Nh475EhmcbT
wqkIrZyTQUiFvI9HmIkXhXant+1O+HF30XIRFr9/Zsds5d+hI9YZNuwRqnyk8OC/p7Lvob/OkUPb
9tzNVeJ+sGVOPhyYwuPNAlF7DyRmvPuTA36u7LZ6UjZFBQG8INmEWw53qNJ5020n2xHCvZOvGfKK
skanUndWP3atUy53v5/jyT1z/BqwYiJBiP9hR53WCRxnJNG2eE0xuXOzPUcdFO2TSvhjl4qlifQZ
UxX5vAD6GP5nS/+vkXHso76FBxFCPu7tYqHbSsCRMqhLiKjdrULRYq3R+huwuB7+80keEzSQcOEb
iYry26ECYPOIit2m6CuHfXL4OHzDmWb2tgy23eZLc9cASfpB6/+9J3vc0ii+oJSNG+7toGXtu4LZ
oS064SmVG7R/nmzc6L0Kp2XIFu4bnfS2I6//4WTBMga15y+RZJCYThOe0nc71bhaFhyClPdOyPq9
qZR6GaGcvJtHAzKa3wZPvx/0ZOdD5RD0aPQzoTQEzCUilreTDWa4cqvYk0W/etEtYFRzm5FZEPvB
rjnZ/P8aB1EW5M2x8xFqvR2nEmU8j6MjYf7Cy0va2OBG+4zeVnztPtj9p+8vhoY2hQxqFOBZYoUe
79mfIqGgasOl4cbbQ652+vwR5gaUyuNB9dPxQmLEjzhZIG0CUBsyrZMjGYJ0njjK5O7sVFGWu+um
DrZqXLgxtU4rwYewGnYTg4z7jHW132StikBjxQHrKdhs8LBK2tFBSIgagvOJafhsJkvN4+cAFlpO
aqtxE8nAYOKS2IhyYAjowHHUdD176QKY+bZNB0IFiZbl1dvI6GWGWPGoFYFxsnaUPIMmEOPp2Azk
YLZhpJetvznRLQdIDmYjgsA53gnnJ8YZPTrT+cBHN3H43IzUeSmXNbjyYBn0jUH347trXXXbOrUh
SKsm9iIaCpui1iV9nDZ8o0MybBrN+WrkW5Bq5GIQOJ269WyqOiSiJQ/cNpfQ0bnHJi6vzDjAuXCk
0WQLAeWp2yHckEBZZYMYhumW72FTRGlOvEmMEE0sm+UsFLr2kGTG7KG1o/HzJepRVqMex+NHjrAE
Zwob1E9Z7KxfSbX6z1VLANxZlSdbaNs0AsgE7veHGkf7mpfeRCEhYEynC0ehTJewmatnLkqwc0vH
bW97FkKhCnElOee0hzFgW9OtPCsBcyBJH80beD796FUJd2xrzhraK54gzgEAwM5sfCibFtsVxAeS
xWu1bEk7uA1JaRMeJVnxA6jux1O8a8kGcNGM0G7PuAPTjD6cnKaY20h/LyXdrimEl/2CrAOZ9k6j
20stnJLcNAOfb1b4F6JtyJtuujBiUwtO/tnQZF4Hpc6CyHjfNxF2Y06Ual+W1SeffU/M8Jiqolmm
HGuQZZNV1dHe0Rl01pfck2m5tK28bKgUPJmYnfuER8R2RVhN5M42zSCKABz7H3AV1RHUhSPw9SrE
jy8lE50PtAkqmDdD7S7nfdDGzg76o4j1fLrIFwR9Htl1Hspvhexwh521yN5RdJkrCRhOOOIbLmQe
wP8BR/tsQlhuMlBI4CTNTe8kZNoqmndN2PbZ0PWOmzuC+ktay958I07pwdKmX6F3uxDrn+vQr1ih
PdN4qTLGvcXXAQpvcEej07I0xElnKNexlIVb7CZDr8GS5rPW0GRk4Xy9Ka9RKQoO62cYgkBO3uds
GfOgRGJ40ZTrpHeO6GuaO4vj7lx/ZWMmPTrCkbPWUhak5VO5Z1WLqjrovSO/dUxXBtmKTtUBT2Kt
8wZR6nm5DHGXlp3x+jSqaPvJK2NapY4aXXUovRVLbjNgvqZbB4/AHJYvM44UUgG/U/Zik0k1by3c
0Uw8QFN4GnsIxc+KgyXKA0JlHoyMA8cZaK7TzZ3412GwM80kYCVQmqALRM97oGiqnVzCST3EQWci
cCaaKcqDzUILzp0iaBpVwwCziArE0OdZreBtUQJ+hddvA/00U80eheAurDlIs3534ominxC4U7Af
txWELx0tHRRBiBgPC6AONK3HLnwp5VLC1MltB552LByeWpxvTQYh//m7KKki2Urb0IGOaxManFyr
46SsN8GWMKPLuYAQ2PYENwvnQvXusOZUgZaT61jxLkHQz4NidiUEZ1TYt7thXZ0qp7ZbaYIPDXgR
68r8mO0Cr2ZPCHTmfSp1Qcd2A+FC4dcC39BH7UnPpFGnsAT0SBwoWLKp+mLjqruzTHD8cVvGQ9J2
jfDPm1CBdQCPLVTpVRCi1T7pbll2OoTT+56XsWPzpRESufK24YwKvXKAapJmWh7GdgUkKlq8MneQ
TbdJGftuC8GJUO2n+a+lNsq+6EAY6/a8MWBS+HUJ0Wpv6ZSBd5EsIUZUBeVNGIztN2BDq8tpZfg1
EG2tk/agt8NJ0wkmgltqoq/GDR12wSnFykd9Ko5zp6dhnLQoHdgc7wKCsgIMLvjgDJaEaTubUORc
2IUmHu6B8MzrYdC1WxH/uonsZgqdfhzxDmSgcB7JCSqC8+isWSPrMvHZAnKWapV61gMd8raWWOfU
TE4maKwuHTuJrzIg35EroLzISvdazgtPlJg1mFxtU6EtEcJamPd3pMPxk3WtW6EI50X65a8iS6og
/1UmDEktnmwzxpcjQgV8p3XpAaATVu9iOZoNzDd7KEntXRhoQeJggG8Rjb8Ac389UhnnSsrvylHQ
X+4gvIhX/h0WZNv97Dc/oAlVVK5/RkR03/amK5rVfV4H4IPc5nmS9RmImneUd0Ap9SOQk6AWXMLD
EBCbjX4KorZJNh8+kdLpL/pqWM9XqOiddQJba8UtlzLqAM80T4dgcitMge3i0O/A1pPDxWDZ8Eim
qcqCRt5QtvAcHpAliPtDl2orwH2hnZ/CNaJOHK7GQ73iPRnFC0dv694bZHVdwdL3Yl6hfZyPFQ4+
CGYNashcij2voq5/JVCA/B6O0ix5HQG0P7i2P0i2RjCeQHaXHkOl3Rh6TjbTmH4bt87fMHestaTn
vX+/iXK6CyRBHCvi9UFA71lgeaPgBZuJbmcsuDZerOrroOfbYzB6n+OmZBekK+31gh3EU9RXxDOH
FzBLPBW1131Ucgfx1CyBDJ+m4HsfShRIYBNeug9DPFYBdCQbWCvMdv1SUrIvV3oXmmkDiHX6tDl0
TKrKv58it0ubcfHvlG7oAjWOtd/DuojdMTGTH8aOYcYJX3N3rBB+CDfbFtxKqhGdSQGSAK1vGNzh
a4lQtk5HfyzXNGoWFxpsdnBz2hBVpgr/52SknP3PsB5zLzrfqY8+JL4869mI3QAb7hv0JX2oW039
lYPg52tdgnv+CCu+meQCbBCel6Zr61S7/fq6+eNyWJftFbLjJu9mZ7osUQHIbCfpk+Wu+N6Klb6O
NpqyvmsQWJiqe1y8MLhdIpRDjlsEyw3mAPPBcgOZh34g/ot2rdnHc+D+iLj4vMSK3II3p+7XCR17
b2pzz/GcH04jzUUXQxkfUOznKuqHJwCAbIrC6gHqZHxOmpkbHFN8G67mBvCmPo5Sto79bT/NYksi
EyhEKLE8i0j0wy6dm/RrKdHsrP28mdiWj6weM22cDbC62V8fmjjQWaMIz8FHnnein2Bq6lXrax3Q
6CbSm5N4bu9jYE/dhWI+i93tOoJUag29B48detoNUcbLMHyF+5jCNQqsLhT4nNZ8mcu2BWJ96OYc
UakLEQU5FWto43yeXQjY+aSYSwole1/4eT3LNl8B+xRZxLZmj+YDqcCSW/Sh3CS2rKeXoocqQ2ZN
GGeNKSnAvKPrfw2CMkzjanksTdjc6260CKEAJjj0cC5L4tLl+TKX6oU0xnuYIEZyEdUrgtVmCW/g
AkUeFCvFnVv7dsRNEUEZWkzeEckcO9diG2s0ZycsKhnNzUWAOy1hgzYHPcKZcSDBnIWbMcmyEhwp
dMKWW2uPQn+mPG8cI3OYMa0p5lwVy9YGiWjHEfHKBG7zyGDmOqhVJEYadXDB/L5GEDikVEpImmsa
4sXJ0DlHcA0F8NW09KYOpH0M9LiQhDSi72EF11a7UvfLi9i6KIlWu+pctrjQi23z+TWquVucWrJK
lsS1HdDo7lacGlO0HWa8paKKvcpJEQRq7KOVFZNFFJgMqkXzFKZ2VZvS0Cm3nMm5Qh4yc/+2pgjI
z2ph6DfpdVacS1lGZE9CXKeXZYcTE8rHvZ0vCDTEt6xeTIeIxYMwGsq//ZhHfYf4I2pw5YnO8R6C
ylGQG0dgm/Ss4jxtArGh0em5Gxrhog/weZL6K3D6W99VmIOpoUt8bXDqD/kqQ+Xu57g3+z4cGyyF
aKgewqnvzG3vBvo6GkHM0C7N1rX3cjLGbjoa6hRQv5X4Gnz6FCPGee1BmJS7vvXZ3bFzlHdidK+B
dnkxkJXLhqW5FoBBQ+a+8nBJIyxLGY8GeHCKEMnmEOllh3OoNlldVzxOuEHAlaw8Xl62xgRT5o5E
7ZZ5baB+u/AWYATY6dlI4x7vkb8q4UCgWx0P2hAFj4p7bK8q71Jt9RMsU4JDxUt0+kidhwh+Dm2l
2SVze35hHWXuQ6eK1C7YNlAfWwlUQ0kIisyD6hMRAgw+tUKMN7pd9YUwQZNj8/g3gwRFLQ912EP4
w+XARMQhfh6M4RWapzpz6HBmHYR2W81dmD8Izm+QUemEd8OYoDzTnzkLXkvizkDY19J5GvTY7Qhb
vW+9J9dHShrIEwQ+siPqiCmRUq/nBOcTy1AH0gWewCN6DS5o6tyLWKLQ4eiKLW5kkMxH2e+Et0GM
BFJTtUdoyHZkALAj6WjHd/DHuRjq6JsPGsUeqctloFYJ19XWgj+oOmHPmHCe1KqnT8Jz7FVURu5N
JUeVjx1w/O22fA2XXl5rj8rroe+W71hZj6i0DTgzvapLmGbVhZ3j8CB7sovcyt6hO7Jns3BEunYc
z9bw2d17iq+pUN0LGujHe9Nddl4bQRu48rzttmQoLyU+2dzzmkfxGeEmTAMciqlS0n9C8CAeptYo
JxlCVNOTypk4bNaHsp138bjwh0iGsTlubH7VouOLFYvI/jNuxgqDTjqLcJYikpIIMJjVSevx68VV
JRQyw/551r1bpfUyqU9O27l4rP4ETLeaynteBvZijMIyhZmoZGGuPbFcVISaPLSN88lTqwtHB7cE
LsRKCft54z4H+Pd924XDks6t/bKO3idUmIKCN+UG1go8ioAJtJlQg9cA5zvrImLthbBwPu6khYe8
6tjSJy4S7gTdHffBmfr5VVghzrjUTyM1swMPyNKp0VOzuEgbeLkkCjHHK+TIcbBDaHEdLwe56OWT
C5/17xXVZYE6sHrhbAhgRhbD8YVMROT9UEVf2bKWuRrCAR+zTa43QUeOwsMSEpR4w0q61yXBmZxF
onsNay4S7XHnMmROJA+h5c5t3x5zB+ub9QVm7KA7cAQRV6WMS7tDXU3JXM4r/SQqZ0Ragejusxvx
IKvl2r5CDr+57OHd/ThT694TTzNgkYDFyjs6xW0SdqLlWeR3duc6Xhtio6noelhrBdjRRM7Lipiy
qKptiPFdfQYkUwQVIl1vTqaVY8o03iqG4BOPw0+g07gOibOMfpzLCm8/lcKNzmsy+UsR0I34WWOt
oslqwunRRByhPvSiwsM4svApqBoQTyrThxYndmSGfDQuwNGUL0rBr5b1l2wZ4AWJBdLOAHZLeemH
jesk2p9Ukw6dEV8MdHoBs9FDd1OuUbigK+SDem472CVlcltXm83e5n4TIw71LF50KAC0QhklaYWR
D3XstghCteubDFLp85aF8+pAX5Y63MtZH41381K3QwotT6lANbJQ2YbinPfDiVw54fFPHk/oyPow
6Zey4knUtC6kEBdbw2oS4YCb9X0ADVs1NRpXQR26ecuY/lGiTzxnpZWtTjnqTZcdmrEX9boiDa5r
hlM9squ9iQkMprISy/7GsXG9JDQ2lQWrd0AqgVhumS7ihS/DmUIHektR60VW6NdITqrSBg+2bZCi
LCUU8dLB1jj31sBszyjYWBAJ5xHShnjjKutKutgCmHmK52opv+5xgW+7bnHxgiWE3xC5DzGDUeq8
VWh9GOWhvMRadBODFSznYFyxTLC1CE6VYOVqP0vjQaqxRhkG0aNHL7pZDoACT8zcclxVDgoxCxK8
AEftkijG2gYxaMscaPisrM7ZMIGIMVTd8ABLjRCCWIuDShVb2virhTmLl5hAIPFA6Q9ENkKgeJTF
Xaiv4XSNS7PTNU6kkMTwQe4FqhVZQ6OgQohl5WdBTI8DdIFWWrpYQ38QzelzHweQEwbtvXZyr6UW
bEunMxQESHe9DOJBw5V6JP0129gm08Yz/Cs+MfzRVQDlJ6Ud+Qv1p+jHSJYtTFyploI4sgcRCqJU
626NmwqJ3zpCjE2h6+gn8FjqNQTZZtRsuYviWzqWTSyK2DDyvIqGk1SHDigOYa8GxIirE9ZZ7Aao
OzSuWS/o1HvTsQiG6kapN25zVLbsNV/XJUqdKIbrsoBDbJT1QzeiXk3lEmUDoiJse/g3IFUbvbjf
K9NziopfG9xWTSjIHhCkdoOmYKV2tKzdGuSwXpvE65yG3TBakwEoQm9t83rq0JOKe4GdgFIcTEZa
Eq6fGaBQnzDn+F5Ea4MQyyc8TBcRD8NBGfiiIgRaV1ycTDfBeT/LZgEYfgqe3b5CVj8hjX22E6IM
cBEBB8r8xYT3Ue2v+Ch+ZB+U1pvWa65q24O25JtH4Q6OzMJ4UsHXNQKA4ipy4nm9RNRLYAkkhX5d
POOJVG/W85PZBfznYtIokac+8oloSQhKX0HWj5U77soO/uCrZwmG6Dx/L+ttCcgPRKnOCOKeqOkI
Ke5yYV5/w5uQt+I8Hr0Jjm/QkonnLodmfinaxFK0EWEnASZKGKYbZZ3Dz7qOtgoHlG67NZ2brupu
IlzGc+Kj7I5sWjdI2X1X9W3WoqkDv5p4a4662xFQH4ogts+US/SW6cEltgi6Uconl6hhSjoP+fmO
N72F/Xa8tOXRBHuE4TjqemBStW5ks6bpDSJuHNaY+QTAVTLUrWCHEUJ6XmobxY+l8I3V5blsEL7m
Zd/y5Rkyud6296cmAhZbIdXMqoWhQu07c13l0tksVAbhrz7EWRDYcFeRmXRPU1DPiD8EUmss/1r5
+4q4XfUy0Lnazt3AM23eaxDRv+AeMeTcb7ruu/XAwkBVRSBPW2cHTReUhAFgICNHer9oRLW7JoSp
RS4AheRPqB0M5VVjIolgt1vjJVfE7Z2MIu9xkgX2fARlAsv7V7j/amfHhkjRXC+go7/U7YhGatN7
I+IrGqgqazCj6hCq2jxBMQL0ISdggUb4ZEoBSdR6kufOum7kYGUZQKKLHbOt662S2M8Rh4kXalc0
eCBUt8eH3S6vk6XunQ6GsEusWI1zUcIZ+slfhyk4n61xxQ6WUiq+CGoUbnCoVezgUAIdYmEtA/Hb
xmF4Y5qO36HuK3AcV8voOIWrS7/DXRnxGGvKzCrnVQcjA+sBMgNFDcflFwG1gbkJUFNodiErHSgX
OAFUYLQK1y+wP4tEgqXkhiiZASGQB7xmP+rZeKg4o7YRuwUCiQCZJrwag8xinbgHM5Q9u+1D1vS4
/huE2LMXohvuTjWorR1RkZOjng0TrrbkizzT2JJQI12kVmcz65cfCLtFgDumNPGtmBeywIqW6zLn
2oOxIXAdqsuhbD2RKukbpPOpKxlpv/u8bFcEOiuJc9Qy4dntysquiWPRCUvRP6/uow3hUxZ56wb6
NJ2HAZac0D6HagMCNNCJyXgfl9UaJMHKvPstaDqWMGiA3W8cnINdp0K7gFTP2bgD/YBBQpMtU515
ncvrZKN9LfbhPDVZqfy4Px+9bQuS0d3IjQx0cN9CHgOKva403yEnwrzzDZ0zSOfXvXOjiZ1x/0ro
gAdIhr9Qv+rqy7Xa+A/iKusktOHauSshX3jnqMbDn01jHL8A8VkuNyinzvdr7PfhAdS3fjuH+Lrm
Z3ZFDnlhnCpoinZyu3hHCDMdrpV2m+t8aOuIXkMxo71fOLNeMUJeaEJYOVSP8bEkhGQaCgJxXZrv
qJEhA9+GCgznZfg/zJ3ZctzG0q2fCPtgKhRwcy7QA5uTRImURPEGQVEShkJhnp/+fLD3/4e71UEG
fXXCDodsSywUUEPmyrVWApDsI07L4kOU9DGpPCtt2AiaI+t9UizC3bSs7o9LGzUfiMM0qXLrN8VF
XRW+ukjN2RtvehR5xgaukPieOqlRkbmSyu6sqCb79Ell2ZN1Fr0QuvTXuuRyDRc/j+crv2mSYT/F
bnIf1wE3c1DgXzgbnQYlrw233LYL0emuqGP1pW6zNLmY7KUhSOlNA9S3SHLQHEtPOwW37WcVT+28
iRMzSjf0dBNpuXW9yCiuOVOV/YGsmKqICVSLfSmEo73Aqvu3GQdmsvW7QOQsy6Vw9o1tDnrbUvu1
LtVMj6+96Fdrbc9SlJRCfrseDtWS86hehRxJ3DhFRtCfdQN96BRNVACWyjpL9jJN6/K+6K183DXR
guPePEcOklck+cumtov4URc07KGmSZGaTqLSGq7LQpNmSxAIN1S2UIi+weDzTdqK7CmYlsraNnUR
PGndE7uYqsuTXddQLyE8Sxyds+midPwQW95MDBw4iXndqQ6MTbiL90sspqg2Jf+ebSOz6btb1fUT
HckWpzZ3ZiL1VTdTM906pjP9cPWSXVPIo1/v1CrzWmcuIsB5nOrvpldKEugB3JqwcEy+WCab80OQ
ULemPqDmCz4J1ZuIRevtLJBDuQ2MFnvVLvco5UelmDcJPmjGrteI8W4aJkJ07bj0fCAYblAli6RK
rupJOPpiKaMiQ11hed3FNMQoEsGVQf1H+kiRYnAnjmFvlPGTPWIMElL7AGYH7QFHocRpmOHQ58uX
MslrE+NaF88QNyIBReYviQ7jsquaHf3ae3/X+kmVXa31b0ifGfCo65WgfZMph+VgtjpfdklnVpSe
3LG1wqFIzcOYj8Uvs7VhMybQORfCJNzmw6CqJhof1Vl5GEVMhNxU83QTkT/HBHg9X2zw/bk8iHRy
gVIFQTZcdQP0IwB6lbj6uLPa5TQjMzCQH83HqI7KhQOkWOIrTan7xxzEk9qVgUDyA+Vrjb9AYXDf
rGCW38LXNqs9DFZcERru3s+2NxZ+qEcit60x14V3QQPuJAjTgMOc279yxrt8qFiR5pDV1ndqtfZD
03MdOWZkBAdvEb5Cg5bkuJIMi6DHZKZ097khwqFuFmnj1zJ7hXtQPNJlXtT2V4ISJbY517reTpmI
vrilPast73pNSBfF4TBbqYv5lBO5885X9owtxjS48zZPJ0tfgtKXgIX0I0vag2K9fZNU3+la3QIi
7SB1DBOi/bzzQp1bibpP6adGid8r7DHdpp5YGtQunsifx86Luk8Cw9SbKCUTuemx0483Cz4D5HOG
nU7XAEjiqVCT1W3XYDK6rCuXEkJNDDnsbbcU3r3ImuBjb4sBt0zbbT/7Kpt7wJwcd40ur2gjRr2x
cqhce+ODssx5vMAIWoirhrbO0cGAHRgc+nrkEQlv5iQkelqGfU8CPV9KaxmrjwpBCw8dk8l/GHKN
H2igRoMwLzKdbJNGPZYdvTFZQK4zLPy1b5m8yfKokRfIsdr6qaoVTcgwhgKR2GV0W2wfoQS0mGQM
mAHyHinYZ7L06t3S1/JWRZn7Etdx9rDw9SbM6GfbcPGhYM/urFbKD3MeLyXdYOcSRNfvM8gyItL9
RTqABF6Wigyfyr4AAcLXbhxLrj9T/qh9V2XUS/NYhtOk8dkXeVY+x4YL27aA8RNs5rzqs4uBm7S+
snMDWHypoUVeLXHimk+RlbTWjZGIXswgdpEjcVOZ6/arXGxA4hsIxtO0datIx19loolEwmCMJ6zh
Mn/A/mKUmvzLslM9XifLrINwmHJN/zzp1e1lNZX2cDUp0ryd7JdkPHjcaYOGaOPavyK6xFfbMXFU
FYoht7LLFs8Cc4OtY/bi5CMF0qqJBVTlyWu865Fg7acSY95s0zqn1JjXjZCf+iVdxL1sxzEPZ69J
k5CygPo1QJFwKEeQh12pdbSuMZyfFDjBYJqxHusDLJW+wqm8bnoaAS3S26RCjFfNhHHE59Eepu+U
/pJ8h7KBVo/tMNRA+Gbi/m6VMowPbKn8SzsN5pdEeOOT7FJx15F7EdYOffUDMlOWh6Mj0VmMQuhP
g0M8sPXceqQ+IBcMi2UFPBFGEaWzMLWt6bfXZFF8wTeWCG1jgVtsMVEXv83I1/mNZR5xR3WW+0QY
Bt5QCqquN0CdBE7QbWpMcEiQHu3Z4JcGWR/U68Z3qEWl6ZRQimjq3txgx51hFs0L925mubaJKWGF
NbfQIxNsIYTT2IhCJNiog1GSvYcQ3cabWvcIOPxaLTWKlT7rL2jr6+a7CtT/sZ4cG4qSRQMGrKKc
ONt4hu0UxNSSY3hOuCMOZhzTNYsUjIsuTeopuIG17VnbWBW5dSBojh4BGrAia5VhLTsPQuFPT2iD
eunolaTGDY2ZHaUR6XjQup5bbdXzXTLPBM6GUZj0lohGUc+HPOjt5bpNStXtpN8RThheU1IknQcd
38y2rSGTuXK0r5c8ckHsx6q8joHY9dZ0B/dzYJgUbbUbFNd8/QzdYRJzb6to7H6mqi1wtrWIacOp
Rgm3ybEg0lBHy9TAjRZ4cJMOROGbJa81T000B4S18J2uM9ci7i3sNIKK3/OnL5NlyMSFUVDM3OR2
X330OnPBsRf+oc+PV7m1tbJxyEJ3VLVE/+hTzw9Mv74Zk8Cot6afJy++bCdNON2rb7KdifKbvI3w
Nsmoam6yJrNv46Q2XmJe2he4EWIJI1flvy0Xtsy+q+mlth0nwSdrxTx/SJIisD9CwQWH5rHSC6Rx
9AmBEYBE2RaGh9UfEeC2KMrxqQeOsDc+kdPnrhpzEZa0MMHNnU491UZQbkUZS8JzN8SF96GjdvmV
ZQwvZszGkkQwnuo4rCnNAiDoxnlw3aa0KBOzJDnaO4w7+fDFnRN0E8BV7q8hTQ5pMKw9c3iMyP7L
0AiquF3rpS0umX03wQ9TLDC7y+t96rnziyls8Uk6yvlei5xyTWZEBD8BGOtHtUyVu4vj4hlEU16q
sZ/mb0Pii+fRc+NfEgwUo8uyc2+i3uzNbZXn9mdzknnysahqA+iwZ3NtMwC3F8PFWWjb+EtKyhlr
70XouTTumsDprFBZsKEObhZ5v32deXpjOLrd5zCkIEEtQ0kYNtvprUcj5BQ1P+RAEkjDiq76tFf1
k9c6DWB6lBU0pqjUjH1Q2VI51ypq6Q5ddzPF48UwJQa0Edd43PKMYSSiAG+UEg7BDYUTuWxpxmIM
20oVDXvVHWpMqJNK3PpKuCYMFSz6Q1jFBBnN0qW/bbbwEHICOi1GLlFX7eF1+cZlU9oe37hNgWd0
7A7+1s1n85CRfg+0xwHZuhUTNaAB0h7dVzJp3yRZFoz7OUjsu1Jb5u+Ahutr76w540vFbXkrXHfh
JMBP67fQSn0xIDEjbwbV/8l11sOmMJAwhJ07jsuuE4tVQDfosuahR3BQJmErYudng8NgfbOsCPTv
NM3M9KX261TttE5Us+norKc2uQ7SH5RHtaZ23pfTZRkTAYcyHyBfJcE0364YTbfV/Zjd1pCfMmim
Zpl+sXsvITpoE7FcSHSWq1WyHDA0Ap9bvvETZ29fmBNpTlRKUE8KI0O+WcYCWk5Z+hq+St/pfZEu
vtgaed7NetPpdnYPzAMscBCVX17qQE4g/20EpI+DEqkG/W+b2qFtDl7GdDh0oyzeGU3ChgDfo/5G
1QYnTGGC3UNTiLxvlRdp8T3wU7XctGpZABsHKXYyg+cTClGM04ZW4kF6aQvYV/etXXTXbTRItVV+
4QIZVz2MKrM3svhA2U+orSm9WR0W1pn6EKSTkW8RckFcdb0FvAN3kyHCvTw2c4L+IjFwWCcOJVPL
bOzVxxl8ugLyBUqLwjwm4Huqc7kshyGIzebrYFal/ZEIBx1Wxk2mXzIc2csr3ViiuaVf35ikt3Oe
llRALVVOVURmVvrLVsRDTH1T5TgM+eTs/o2uS54Zol5Z3Bixj3yPOsJcRji909/w1uppJt4QKvmI
aSrPNJDrB74Z+6FD4NdDhU2KmEtSiYFzb0+dLnM3QzfSz5UowihKSBYen+wlceusu6qcBZv3sJ1G
NYZxMxUvxCJDs28mkX2vpwydAe3SqSNMLJAHeog4xbajBAVib0zNs7kUcX5nwYyRuxGyjr4OjATj
i7wcR9B/z53iT7SBb8bHNLXM/nYu7LI/wPfL010xLhFMU7xWTftiVqZ4zOLY+d2yivWmdkQ0bePS
ztei5NCtTT2gRRqhyX3YcFgZdf65Yitm9DlL/XE7LY4QNyaX9jeW79RcRBRZfmE4QO8dq+0GuJlz
WwD95iR8l1HmNfAgROb5bCkoNZtsdF2FGz1Z5rOeYt/dLg7imE0CAToxuURMiv6Grrg/0oF18sF1
ZETLwSHqvkFkg/jmZIpyOA57aXyIbO0Dyxp8Xe6OTPc/RK+zBOrSUnlwKRI8cgA6iuGqoOrtxxuU
bbI9LHYlDCLgIS3kJ1gpmMa5i+u8ROC+2c7McPED3yl4wUAZcbqLEmyVcOUvlIBCmsPqworLhOO1
d+UgH5PUgaKQacgA+1o1kwsQ7VXDlciDYt57cSnLPRacib6KLeoih8hlOttKKxpG+0h7V7eWuQ0A
6PosVWE8zQG6YjEb/YXsEAxcQyuszE2ydKJEhzcXEITsntJlFzdjcBEF0Ku+G9ZEBEP+MzcHm95W
yTXkbEzwkrnGipOm1Uu8o77kLzvYjprYaAbxDHVCov6xNzvP2eSAQyZEr65pb1f/jJwmvsLMrid7
7Fyojf1aGEfnOd6zG5T1YNrTWqDMjYb+cM1ifIrsqvJuLCMy3Y9Ds9TLM7YHVnBZG01vhR43upGA
M6GEEtdwNgb2TVJop3iMvCaur0uyUwCcWhvqE70Y5pRMzgEDKu3K0N/adgGnh/8et89GRpXwTlVR
2X5tSgiiN4GdzYgXg2qq8o1Vuqn/M20WakRhlgCIW8RjGpjaHt2Jet9YFMWndiytHi26I+0C+Ydr
wMtZItktO8tVqv3uASsS5FG09x3aJtp5VoQLQQ6rf7Qs+TjCOvEIAqsyare2HVX9A+vfHNJNZOZB
R5OmYLIxG0O9QAP2OYcQZCT9HEMaAn4csPAzmuYyU5WOaZohYXPMVdWAUVDH93+WqV+m36SVm8Zl
75GHfVpQA0NfqSOVWB+X0epHGCLt0n8vO2XZt5WZ+v42WlKc7Fe6OCx5YtiYGnCusqWbr8vYi5W6
dsu4LeyPQ5APiw8z3oiabUFrJHVRudrIP4CyNeUNJUuRfvMkNJrrtEza+ePYljD2Ch2UwXr10bRh
MVUatm0bXKZeQZ3HAySFhBhkGQYnfiUPJMAUDlOiOJggDWRFVA2wBUOTrOgl7yp4g4MiMw4DsN/r
oHdJgruB/3HdmyRYhjwQGsYSBpOAGhBddFMSuxNG4kSr1X2QpUBPl1mfFaI4UAixdfPsm2nJjlQ5
rMX52qeb4UKwOzT9p8E0exssSehcdl8HsBaHEpFWWTW/6LYk+9tztHlmd+VOQ1L7+3HqgMm4wIQb
46e+pG6+H3I7saA9pDOtnAY9exBBqyoKCGOTWsAHaFs/rjk98ZWPuY3jBk/KnI7wGDmW9OakDpl0
Qxyku9F0Wu9zFEVJ1oSUOH2nvYQgJqa73LFNroqBZwvuHS+NxkNDYWXZxrKOwUXzQuNqNrb+RYfD
ytda9ZSBUzM2P430+v6doorBEiMbxS+utcElJK39b3IpoqcAkm4fVtCKH7LeDy4m01qag7YN9WQ1
tfhWGCJ4TNoiGRDE0Mi73DcJoUE4dGLKdyiJLFQsablaFVPd/ltd+l9B/H+lsify+5N//b+36Qul
0PJ396oWf9Xs33fNr1/d7XN1+jvX8f5XxP//hyBfot/+P/+jeP9Dj79rUuby/E8F//oH/pbiu85/
gMtw1UcmhyIqWNvU/y3Fd5DiOzhOcN7a0FnR0f2vFN/y/4PrDuo6JIQWbTUFf+i/UnzL/o+DpAre
MOItd21M+T/PdfSBzivxT6VttJzmnPM9rlqculGZHOvAUvBCnRi+G3a+Ye9H4O2dmozu4h9v47+j
/lNBfaLaxiPRW/9mHEcGrvmXWOwfarMEpNvuRsGdqvL6ERLNtKbPw1WiVyKGBELZvj7gqZKO0bAy
E9QVcSvw0KIdT2uC+KLhowpSarZhQJX8Ep+h7koVlP9fH+qPN7gOJdfp4Y7ggL4fDzXPXZYXACNh
X6viibCJu8mokofXRzkx8ODLBHxzVLosE1YSMvTjYSg7xAltXQUM0qC6g/xakpyPRnNvG0ZNI9my
/BV1Gucjt4ehC4rZ73OrLR5bx5N711ryp9cf6MwbZu2a/MULdhFAHj9P66Qj1EueB8oxSaNNaXQD
Q6J9jnvizH8xFoYtAiMLXoQ4GSumQKYLDsOw9dB3V/XYP1QS+DuVufGWIeWJKdHfLzpg57ElwVWE
PFFGjikKmHIk8gTPda6sJogePErEuwbs4VYMQ0knccyNQZ9h0zUWxOMaghqsPrsOBwMRF2kgfJ3S
zobrrMvnPUBq94a7ypk151k2iw0oNkDgfKK+nfnQi0VLZEy3YXhETlzD5yr77euv/dwoOIgEyMNX
paZ5Iiw2i7SXia/wQK49WGdycR8UBbT8DdXr+rD/VIqysllBnGZoXukhdWqVkwa6AUKl761nY5AB
Lzu+zPAzeSnnrLl09Gwg2bbcgGDatu9fn+G5XYXZCTptyQHtY7xwvIptt6JdIKB4CDGzrMKs8+SB
JFXL/SAj66PIYmtl8dhi03t+Modx0LSHAtlrCxFyLH8NCNne/9ZZdZLmmrx7yfF//EixX9ReCXod
+lpEn1Sl6Nrc+vrh9ZmfOZHpkCZdKQj/EY2v3/4fJ7JBeaRwqdjBFDL0YdQLlB4zbVwZamo7e5f9
/PL6iGdWE+vVsnCekVw5wcmIcGAgb6YxjfQaOm3zHknkXPFWP95zowSu61tcqYGN3dHxvEY7tSTU
YhQECpYg5eQmBJTz9++fC6VOsFO6nnFWnOyMRQ+2NWkSnbSthjurJEP3a2zoXh/lzBHrcxIRsLoc
0njlHM+F9r5WXmluFgIL98JKRrGJZqPcjoYh3z+hgE2A8w+acPrTnhx6srBgyXVahGiYoq0PqLgt
ImpTr09ofS0nOz0wHUKX1aUAx5iTCZkT9I2Oqh1kBxia2hxBzunwg0fItmzs+4SaxSZ3/LshCd44
MM+8SpyvQAaZG66Kp0cZfbzzGnt1tIpwrYieaX3WLwP8rYb+ea9Pcr2MTidJYu1ZvjBNaa0x3T93
ltRKdhNXeTgQe+c9xNzAQftrxn1oFFiDt/1bxoRn1nzAXWAKScTDrXDiGSKC0u+6HF6DMzsztvx0
QmhR7b0xr3OvEMTAF/TG8VzzNM4Bb6gXmrqSixSDc0Cim+yBN1E09YjeX3+F59aJMDmUXMEVbJ52
wopdPQ7eaLjhZHrxZRD78AfNHmY9h8tN5mhjQ7qTPzTQNak3QQ9+ffhzMxXce5i84F9C3HX8BUvg
f2QSNmeI9rj2DDe/9YKmo9Eb2uDXhzq3WMRqKOwBZq+uW8dDFaO54J5Cguc048cpKj7PKam8apbf
XpTd+HGv3hjwz7WCq0zA7YL/Gq45JA9HqxOSpJ36Q4mkINLOPlORfQ2bRuxen9a5UTBJlmt8gp2F
dI5HmWAJ9hE0i5DqmF4dEew9hcy3moH8+Z0kP10I2+McNsmuj0cRLUyqOEZvjMrdu8/MJHjpSyp2
ebQsF69PSKw/63hXS4x0sTqxAgtPGXmyJmxFaxyiRZfbZJQwlcFG+q2Twu/ZptYgPgbQELF38Meh
DLUYnHYn+GW+tSA5dFvDHdKnJeKnoHIsoZOM7YCHhQim7ndK1WDZTyPKx01m9YhhHEfr72pMAAdN
L8cCAm4XiLgMHLW1O2hwYZoZ9c8gQe4F7cCkbifZsvA1Sls8ILkHnFUFdEfkSZgm7Ls0FT8iz+p+
O1yKH6kI0L/Wp+AF7MFT87wQWK6RerkPSSEI6Tswz3aPu5H9PTEW5HDAxuImkJTvaKhYx1eR9BO1
ZVlTdBqDFtKYil0Rb3pHTPQcz9HAvuGLdGZFQUiXxGmYChElrmvhH/FKPmUyTWLTCQe0yre6r578
2You3/jKf35ky6LHCjuSXFWc3hKqSspWWgiYskHNSDCQQPng5hTC8/atBXVmKIfUCUcC/GTIv4/n
k9XQrUuR4lcy6RwurvLgggKVbzUo41vtac+EuRixOHTEJQMnYTh1lcIdNikhUwk0ApV8GXsB+4Ay
SnDXTNUISaDGMQRav46QNsLJgedhz+jL2/QCHlT2qRZB98ar/iuyPtlQvEl0JIIr0qH72fEL6CvH
7SiSCSQzdn7VVV6LetJJxcHIgkKGZpH7t7VgtYWOyKgtjG08fWgHL3DCslo6O4whN0/h5BTkYblM
ok/15JvzG8fln+cz39tdkRss0+hmdnI+l6h82mIiYolqbf/AB2PaqsoQv0n67V8jtLkPcZK95Yt8
5lzDkQfcRziSC/3U5BcGQmomq/9CVQrnRme9u9Vmah2WThnvtHHC4tHyARRMcCk87k77JSsry8iv
UBeJhETWhP4bUo/81KCrmkX2QY7l8sYbPTc5n2awDlpBdvLpQepQqtRZvMIlPXycthL215z/iAXw
NL3T7hGoQFrATQGLnnscmerxGiuKHv8D/HXWa6i/tEakCmJ0qhuDOsgboe25aTEC/aACwDn22vFQ
PrcdVX1ClqWzxoPUJqsjJ3Pr3LeivbMjsRZxTmb/0Ir9eKRx0TO0FvIodzadfcm92oWW5WfQKtfe
Tq+fiOeOXcg+AFwCQhATOx4swUZFFBEH0ojO5HaeXNpRkyT/ePcoq5UjNrEY30lM649HsWJtDVbL
8ZTUlv6oGlXSkaTV/2Iyts08AioAGFIFJ0dOYI4QqkeWwwSsgUzXdm68dDIP758MUQlBCX67WM6d
TIaDDATMdNhSXTt8mgJ73sLCtt/YuOvBc3J8QomzsWsFVAa7PZkLrFXEiDl1GDJ5LkVX/4Zufmel
8gaBzFs+/2eWHKcQhE2Aam4PebKPMDKdo8lhMC4Y59GC8rMPTLrENon9fmQLKJXkfW3x5mIfuKYG
/7jnJ9fwvQxeaSgp09NfbPL3ftIO+9e/0Zm352CAS4JGLLfupONRRGvFJcUpMJbcpIEYpc3LSU/u
fd35WD45+FK8Pt5fJ83J5wJBwymVlcf8To1nJ6pCM28LnKkqoNHLQtnfhOV2VwaA9CfI5ws8s8W6
t2aF/hwLClo28HwXrz/GuWmvvtOQ9wG9yPaPp03L54laFad9nVYL7qJ2BUnEsL9ilpJt5qgb39gK
58bj5DAx+4UohIfe8XiaPRLlC7OOGxoMNdgR74MxSb50C7pjDmzj0+vzO7NOqYiYGHyvptNYyh+P
1wwTYPhfODGy3r3fB5DphhixvPQe/8VIoGccJ54UgNLHI6WZa0YyxzcG/xlajaHR2ODTQPs5nFve
DV1I0DYc3rme/zqHj4eKA8wWYpc9jS3CHW4E8qsR18ut509vVWnWz3+ySLm4aJ9GbYkw+/SwF4kd
ZHbESI09qDtuhXtf4kqUu8hJwkRSJx/MxjuMA/HZ66/zzDUDxAXG5YDyw3U82fVNB6WG4gpWoMnk
f+EuwgYpT5Y3lseZ5Yh7NVcWaAk56Wk/CyCNwKdVEMcYClhIG8ujRDgZxlbyq43G9x/Q4BcclgAI
vgXZ6fiz1c5CYmZzZnr4nHEX4F8hEnwA5swcdxVoyhvL5NwrpNKyVhJXg+7T+hAWX8aa0olQNfX0
GW54fjH2kK/f/6Eklxd0WAmadnq5EWxBvipY9ygPvqjI63dj9mZucG4qkn4GkEgo31nmSYSjIygh
dUQeWubJfOtVvfjQmJa1e30q5w4LUH/QVWazmtQef6CixMPJqH2EUWSzF27quVcTNhXb0sqMf7G8
wUKw3OTsXe+c46ESF0fEoCGgXypoUCqGCJ31hngDLl4f+HT7EsWD7VCNA2M9OW0bqMLEtawAWGIY
MzQC46sW1hKtwJbLsS7FVhrVTWOOK13XexMhOTM60RvhAfcW58fJHOMUC76eDgYrHcP8SuuY+Dnt
4RUXgfO+5kZrhc4n7HFArzjq5R9Ji5lBm5pbQbg44KjbGulwn5R9foGfYfzGjfnnkchQlN8tULj1
/D25UcbaTpZULCDWxlBDbXREsenrWjynxiRRAq5gub8q0t80aD0zMnkLATEHCIvUOjk/mnpZPMNv
ndD3RUQLUpHdq1L4X8hBfdQtJVYZRHsIe2ebKs57twYJIQEYZRqq6NSIjtdrUOTZrMkuwi61aUlK
Ynagh318OZdosF4f6s+9vpr5uj7iSEd6/ON4qIjugqJ0gbSk0cs7VYzdZYTg7/2jEI1DCADQZc+f
HluArFU24cZKzoQYU8zC2PAsb5EOzsyFpUmplKCAvf4XCvOP2NUvk5mDmXAcyU13gAO34MUJS+/1
N/bnuRWw9DlFKJuStp8WUYRXaixJfAdm5AIDsBsC9Eo4M7Wtu1y+PtQaBh+fKAxl4+AL8rYCEicn
ypyg+hvByUOaK6cPcd/7n+ek65/jsTU/cUYnuyGxrXdfZAxKUXL12+cSECeDRrEMcsi1gJxxFD9N
My6/yHvjH69P7cy3IsyAkoKrHJZU0j5ed9ZsuKnEzC10SaP3uG+6W4pC8/bfjMKRTPpEznc6SlV6
Crk7ozRFFsFfr6AwoHR8Y5RzKwLcktRsraxSmzmeS8vrSVRnOygQh2UHbImvf+AvG5CfNzuvnRtr
TQQlIQ0RdnBya45UzeYZoAzPr5K2w/CRi50hVY+2ksDycuIG+J6OrrdrLQPzodHWP0lVA9pPTm5z
kRtoq7xGjJ8z+IvbUczuu3Hi9bTGdB0yACenf3ps0ovXnYiXYXj3+uAic+JJ8Nh7/bv+GUkyCvsB
wIdyKS/z+I1jlhClwdpvLJax982RsrhS7YI7FE6besMFmb7xic8sV5di9trgYM3CTyHBGSF1XOEB
ElaxZ94iNF32icjmN7qrnxuFYGgFFMjanNOCim10Hco6D1251M4XHuOxj3Boef3dnQGj14NY4F0S
QLqgSnT88rA3xDS2W6sYZeXe6synm9pSVPdtgxI+xCq2+IYgpELsWJS3yozznzBbe7VFFdXeCgSJ
b5xyZ5Y0SMPKFAN7AuI9WTJz4wuFgzkfk+Tys4sn7QUazu7e7Za32rKeGYrLB+xuPQ4Cwujjqbu5
RABhw+3IdJd81Fmb33gzzZ5g9zdvbIRzQwFDQUWBJUhKdTKUU8ri7xIc0on6h+8VLRaHEb2ShzzN
3r8dEP5THVvbVqwNJY6n1Y/GHEGEAd3ApvdQL1P2gVYEwTYdPGPfzlCOX19CZ9YpNVOAVs68NS08
+WKBSwbiW9jNIdwWu6zEh8zDZOmdSDXvTJBw04QD8AKc9WRWYyfqTjaMMvcUgmqIxKjv4vQhw+f9
nRNyTDroEOkB969Kv9Ml6M2U/VqF0eRE1W5jKJN2tm1XvfGZTpqSsbgZBijYJMyiN9Qf7c9w5F4G
NTCMr7AE0OJC9VmIkRoerg6d5+VuCezNpCr8wzJrH7jRF9yhwyVuthrZ/+vf8HR9/vUsXPGg8mjN
/miQYefzsJiS4q2gUyptdTFqKIbOvyiRz7377QIGsTDXhiqAQv7ph/TwDdMpjAxfY0EQeEl73dpY
hr0+odNFuTLxqDVQaP2rwu7ax5vAyVF/pmz9sG696ckSc/utdovHdw/CkvRo3UVAJliZx4PMdZ9U
fYsjILKxYpsou924In1v2AJUh60IRRqyb4An7+R686qxK6aRF6Ycv955xLXXgt4Bb30W9/QaXceB
hLA2cuLwpb57PBu7HfRIUdsJ6bksXkoYjU+DlvnTggkG+lYbi7eOrglfEIkEz85o1c9OWtIwBtJe
v5pRZO4QRpbGubYu5XzHgSfQsY05/bYGjCUelJ4rtfGKSjYXKS4Kl8jtcX2RadXd9Ra2Irh/UA+6
JAYubooiQyXsTYPzMufKWHZpPBuHghYm1tagnUu/KVbPQcAx08ZyVjey3zb2WN8kYqzpdYLz/3en
iYjzdD718aEahwoN4mL7h7xpjee2D7C1RhGAxmyyvVQgHswV/p25P8/xwaelgrcpCUpxggx69QEH
t/nr4Fr4KiMZEmhdcxcFqSoye5/rZqlCXBCW5tJ08zrCEhALq7LrsfCZ6SC9CbwlvdVN7TyYfmc9
V7QwwWgprzHta3MU4xcY2sTRzhdTd0tAoJ5Gv6unfZxMrrVvgskKbvGW4dyjW06ZoXBJcjyziezi
i8jHrmRPX40Ay3mXhmbozqtCb7sJof+2ykQyXNjQreIvSY3+YtN4FTa2cTDk13qikL+lQZ4uObt7
jCcrw2jwgPHq8bkyK+srPgf1sFEJcgwM1orgwRWT114mbbm8JI4H5a4NJpR7HG/NJ5Hk6s4dmgrL
OeyRHglbkF6NWVNGGLWKVT6qKllvRNqMJg0a8vqWXuHuV7ss6Lo8oUv/avJr1nk3eIfWUDZi+MnH
3WvpsoEuFUHE8Z/Bas63nV4UgcECDRs7TKQbyDVQBIdpbXs/0OnaX4cobcpDjJN4Eg6yRL1fS1H/
LOImiVYt1qI22jGch9hU5rSz8Xr/hknKEB2kVSWfUZb6d1WknEuML1DjJG5zZeLXssGMAakIXOyn
2Yg85NRR62HjKpUODafDWCBanIwSUFqP9cbBwJ7u5Kt5z0ULsvET7TLuBBUO8Sx2308NDsHG+MHd
ph5xBQ2qTdbXOcb9UD6mTRAk4+cGNSRtLioizrCVda2vQM9oQuxZKzxG9oumf44H+XVoSzqOLPz5
/8feeS3HjXVZ+l36HhXw5hYuHa0kSiRvECQlwXuPp+8PrH9mlJkcZqivO6JCUU4CARwcs/da33ob
VgLEhjis6arAFdbadWcl20yscKAy9DD9BkkjWXZBJsnPbsqMV7AhBJgkE8FQvlIl0Y+JYkPhBvi/
73SENqabiWWzUkwmMyjsjFwBARJU1YPl6aLlqjHjfLpFR6G/RE2sZTg7C632OwybnVd2OgoHtS5M
/SqRzWS81dpGUb5pmQR6UTfnkI+hzrrQKTDQKW6mgw6CGZAaxT06ifYpWltUG6wTsYweRxuCp0Rp
xfw6hmcxOIPQpI8NrEmgulOtLU5Rx/OPrJ1rQr6LtEzMZ8zZiy/hnS2vCj1Px22F8rCgW9cOTzAh
ANXWxgwTs+uKQXJSrSIgFLBE89iL0/AllLRyArqhlzvYwbh3ZjxJ8b7SwBy40DINqCxVpo62qLJ9
Rq+T4VcU8ZeMrtmEsWnLsOwQURBMMVxpkZhLK/i5uCrrBt/R0CW8PFiFwI508Svzf/tcdTndErzt
2hZ9X7XKl6rqCcdWa0Fg1GvLU0A0rsbZBmd1aI3dbTInJFRMYgvvAeko/1HD2PE9Arp4N8w6Xty5
k5ce7vDKsFjTrzpbGBvtd2aVfqga2QuAGtjEuNRkO87Fct6sqSr86WJSWJAdS2yAVRCpk1svJjSH
3JrqwOvCWLnt8lqW3Q5KV+lYs1wQoxHP1uh2iH3DbU4q0Aw/vKt6GdANUCws0VYxfpubYLgPyTrB
dBI1pvq9VgeY/YnWSVBRVOmZQPpu2PeSNikvOoY4RSRGS6HVWZlWcD3z/UL2KBoZpyZQVub/WDYw
5WNG8NpZS++opzE2a6VZc2VBJ/CwJTMP7NrK2vvYiBKYa2bamxu55XRj1zCIUm+UkvmmsZYBi/PA
dhTYhFhPXj0V6o0QB9W3eDHEFCc3WVB7PeqHX0i4lhqKojJ+TecJtcYP8ubraFd3jfqQ5y4eRH3f
i0r+ew6BI9kBHnaIKMO42IUFicxeG03Q22Wz7Z2e8zzBm5LAeRbu+goOVqR0j6WbwKK6kM2d1gmi
BDKxFp9HTOFwcoXZfBUilPvc35T9IkhTJrFZm2DWthS7YdrnKspefHzzi2CV0UMGVAE0uWJm4Bf4
oKiFZ1ncOMtSJQzgPIt1D+mx8WWJ6ZobvQQyHkl+sFewqaZOLYJ3tYHrzaDrdL16jbHy9xsTLU7h
wlfh7LHkfbyLsdpGvlLnLcXZNRnN5rmSQDQJFozukZzRTT2m8X1HxM/isYQ1vd2Zs4Y1vba+miLs
Dl4kmFRgx0RRuIQnZZIH70+8r6ZYggib9hUe8VIR+PYtY4FjJUrCIZ0qEHTVUvfZVksi634Jhkl1
xLSub/psam76zoCcqkZL4Ino4C2nLlv9joG+YM4vWODfAOdHgaNSxR9u5gmV33U7pWVwuwTSiAGy
6wPjt5ppYAv7qTLFWwlZbOK1WEzU5wn2V7ZhWBvdrQjTlblDYpRey3pEhEC16JH+JVahvjmxrvez
T9KYqj+2cjrNntpDldvITYamKm4XLcGCL+MStKxRkzcCsAF5x5Gn7GGXGFnlS1E8an6QtCGp01Y2
vjRVN/a3c9IrX6oFM+RMbgjm/G2ZTYPkBUbAUOVErBVPfTwovz/fEJ8dI6T1iIZWgCY+x7XTthfk
j5bpfMbHMAMNjeRcg0MfpreGPoZ3n1/qtL/CbnVtrlBZQhC2dh6Od6uCIqEbUeDuGKhMWZd03dUB
VDMsO2vyGz3o93HYyru2mklsaPvC+/z6H94qogUKfKsQ8lRDMKZilEJC5xgTL5Zfd5ryUAfKhJm0
qS+0Pc7OMtwq3XiO9MQAm2xoj281SgtoYqvvtAR46QLimCETdtNflih4oCbVJhHzD+0VxG7HVxF0
gOfGyMpFHmPqQQ1pEIVBmK46sb5w9P3g3aHnXOsFyJjoNpxUQxawOUsHdtHOUpBwcq4gjtViIMBm
BOiWiSz2E/BM131iVPtRC8y3z9/dRw/0vZmD5EGmAHRy/ToRjIItHJJyM6g34Aorb9Roo35+lY9G
CLYXqhZYh5AgnRRnqz5fOEkRnyE0ZeWpk0AOl8HGYh4D669HCMV5mhl0IJBSnR0Rm07tySkwkXbE
VuItdAWudfLqfn1+Q+ePbb0KvgZWNqpL7169PzoqEuA2orVURkiMrloezAlwUdJdeGzndRFptYQg
hucvLLCrdfdP0VEcm6gPQi4jECN5y/nb8BINrjUKaPI1mrYyb6Z26tlpDNONnkuCV87wwGwNscnO
bIeBQnMY016FH/X5A1g/gT87MAo/GVV2RBE04/hCTj6RHCob6FkUNEAmxRewkEBrWYD9PmCLbuJR
AxrdR5eEIB89dgl50CoVolJ7Fu5pzX3JkrrOdFLhtHnJJn6CrPb5vX14FTx3tOTo9QMSOn7qU9qP
HTOnSvZSbvptPv4QxelSw+K8xIA3lcIMHmpcR9zO8UVY0GIz1Fkf0O/DPOik/rEoW9GW2tS4h0w0
/XtT/+uA/693OdX/3wJ//ZL9jIeX9k8P/Ptv+dcEbyj/rA5L2grrqoIeihf1rwnekP+hjUQZCAWo
IVPUYrH5Tx698Q9FcrYG/IKmQUam9X9N8IL4j0F9Vlx7CLzctY1n/Y0Pfh1sf3xo9Df5yBSmaMqw
CGjU03EyT3Ost51IzfqLpX8p07CAx1xntpRhsjCaJj5I1t+1W1S+aWUVv8vU2dYbPFkUAmuKihK3
qdvVRepKQOwcmD/dhc/sXVF9dGvrZfA0iKuonP2LcvwJSEGVK8QAiS6VUXzaCn67bdtAnvVwoqnx
U5n+SDPOpxA29/XikVgaV+xcXeiuc7irHyDjC8Zez26YC4OSE6vTSdhGbZFQEzD8srNWCyanBSoH
2YYemMRf8Mxt80q6mQiOLL1xOHAKGRpqCGSBOCEIoZf0p/JilRtOzwK8XRkmsZ/k7vw2v9WkAY5u
Evps4G1dduPlYFhXRfh1EUAgjR7ZV1XqGcM2XdxL2pKzccDDWk0mFFjRpqOnOn5YYxPj5h4YB7W8
cLxOodKOVnhIkuFLCpfM0RY8MPOi3//VXPg+FBDtsA/i4qvd8/iyVDc0smm4LMJ/4tIXUDuF1VYX
NGnKyTbo/TIIZrgxeidrN/H4MkNLqF6tBkTRGTvqW7XhqsUmaq9Hq7TL4Y2CWSUntt685MX3NruR
tNuc7Icq8U2G/+xAFpvsRt1J3+qSQBtQdz9SSMCFeGvIe8k4xM0toYcEUAW7aYS8/YBn0DaGp7C/
mdLXobjw/Xx4O+wgkaXTYV+/ouPbaebImHIjEd3QdCT9tqSOZWSJH4Vk94nUUkmyS7qNpmeOMUzu
BPRGG+8SjX9kJIvb0twAYMxFPyL2cHnR4t9CtBs43mZUhpv2QQ+vqNx61bhLa48ERSO5sZAJIFOE
D+WO6b3e+4RDsEruPh8NJ6v++2tCoSgyFzIIadgc3xdAoABBJCFcMOpKW6kXP57Y+pBylthBP/C1
kIjx+SXf9USnswQF/5UqwtFfXSElf+6BFG3Jo4IipUsn5tqKX7I4DW4iTb0atYpKY03iUJz229Ji
OsS8E23MxXA//xnWQX7yIwDsAAagkZ7JfZ9MVKUSUKgv9Mnt2Sw7i3yltI2Xg1mDKCde2L9+dC3c
9Qpf+vq5n+oYVPBvYgEsjwihYHannrKMYfhmUEa8b/GS3vyD745VjKVvlYLQhFu3Qn/sY+dKKRdZ
40Jyp1yVSd3YZYIxJJe1GtR88z01DCdJyVhLzAuf/Mkmax1Kq3WJExY7f0S9J+vaNMEU5ajILSYk
p4xql2zmQQ8vrDEfXIWFHdkp+hNROkM4qL0oc7wpmVegmbGfq0lnVJVLbalTFf16MxrODc6KeIKJ
gD95jGmslIXSi4tLL8EjFqW1M8rBSk9h2aB3CBD3thBSzYG2BwG2Gy9M0h+sDXQraYgxcQKxOVWR
LdaIyVqnShfn1I4S8YUi9+RSpJ8QWs7zPiQFkRF84aofTAbaKulc+/hc9XRnQuGQtjGgaLcspnSD
3oo0Uo5cYvyik+ECxTi41Cf+8IrMqsAnKOmK4slxKJXqlFwh4lGSsufkIa2RQVEAN33JJacSAIZB
3Azdv/74OeKtwrl1IFmn1RVg09BjhmkmHPpWa0APsGvX6MCUv2fz0snjg4+fRiwkJr57PsZTvUIA
V19IqX25QVX50B45z01QEwFCV8QkSBc+wY+uxpWwHbHHZbY5eZxBR1xYxgAh/fJhmOWRs1wZOzIe
Lnsho/Dzx/jRl8gzZKen8xcT6fFMo4jhJM+GxEwTj6Mjk/dE6kR0SSB6fkurmg1QBPM1bQXrZKbu
w2UMURnwANNB9bTseRjS11mrHSoG8YWV6WzuXAkYiJ+wC6ro1811tP4xd8a1pfRja4guegSCcxJz
3Pb9ihlFZkx3AnILqTotyvpWjy4UqE6lSusQwc234mHgLjFxn8yekKarHjfQusGI35ameGgTMjQm
dcxcaHNOShYYGF8PnX3uD2HbuM3SPtR0NS681bMvkp8Dp/BqN7FIRjsbsFOIfmdswJcu3U+Zr8Or
RHUzU81OZdB7MSbtC0/9w1tnO8pGgPKDhi3j+LEntbnk0wACmQDWgIjawB1r6x5d1EgzQ4WfG8v3
8VoItTTyq3pL/V0QEdvV8yViwfuyf7QtYF3h0XP6Q9ZHrfBkNyQKq07ZQESEQwr6bt7RaZCFvUgq
zHf0+7dziJuD6MbVlJZ9m6ZR8AbR3GtWdIPvPrqw6TxbBDhwckiUqVdSeILKffxcRLqz8SIlizuD
oaZRHa2zMW2S2a3HhuhQOdrnVfT7wld99llTt1zLGLx7dRWAnAxEOdQn6K7m7IpSSfDs74EDQhg+
ltUvvhkahWDBAj9Aihl5LSar5Xuu36jpjdg+Z8P3vt/JwnNk3cToFNTKvo9vtX02bsPRcnMSc4tN
D+hS+yWr7sQnbO6M7GsQERiOTwVa8vdkfhqi37l5P6bXMLQ/vzVqdjyx4/fLTnfd+Cm4M2F8nYy0
hRy0ZCId0U2arSruBU6fhvZzNu/yMfSb9qkuDGfQb4P5W5kdApNT6zczPRBSSVyiW+MNGb9LhCyH
9b3aE5zaPer9pjMeCaUqONaWG+KpZ+rl9Ubb5UR1gcPOHCFnIXNCr9bvQkJkul3Z+tpIV2OXKVeM
7KK/F8KfcnY9yAeleimLa3X0n6Z0q4ieobu9fo8qZIpc5XF6ymS/74CIf82yG7nbav2VxRkK98qr
Fj1O8eNA0JnwO4yIS9opia/GDsmgGN/HwJu/zGQALrY4bguRfql21zUH2nNS/VBaW0CxdfFtfEsS
MiG/FAGKlA25NUHiyg8GqmiCUZcbtuMk1dQ6GmbPqlzD8jlma8qhCu9NzWkLv6A9K40PRvC1ps1v
XBnDhu2LYO7WrShZKbVxMBvbBJb71NbepNsrcL4DJ+wOb9KVFjh6fyvKfp7uqKIhYM6FfWLdJPOb
Lt1FQerH3W4ZXvPodSq8mTTY6lpctmrjG+SllWNiU960TeVF1K/rXUpnmujrwQumQ91tJc0N1N0U
O4V5YUN6PmEyprCToVEFNMSR9/grNVmd8sJg04RRwsQeDQC3CRNSQPMfZHABsGdev1BF/ugTRW3J
7peSDgCqkwNUGkhl00zrHp+/cfKB7gnu0vzSvPxeFTr9XNiZYarENsFZ4mQqqONJg1JuzO443Gak
+JqOLt8rgY2MZXlDGmKKz1Xzbe6/TOpPRf3VEgQ3tHAsEoj+6GhcibR2dE6ERQ0uuTxCte1iT7M2
o7Qx5MiRWlc3H5Ne9oveG4bH6F5J7eCLcMhbuwpsemz3HFpU2UaBtRy6q3BvXMMsiXQ/OnTXnUbC
C4AGIp8da6NdNzf1V9mA5O/oM1kJLsi6krKrvTZApU1IDstV1W8h0Vi5DevNJkwaMUn3zYy/Yhyy
59+LH4oEVblEFqzkq8qvOMXPNa3kmFgz7Ue1vHUk/QSHVnOkwTXnm7jdCa1vhY9Nc1NFW1nyLMWd
hq9UBEwDQZDXTZt+cYfxWknchfJ2ge3cB1jStk8acaD3wfKjzB5yeCoqX9kgPdPLpkM97jtYcAMx
G7rwQnuTjGqlpRymIwOo74Z8v8K6lft0/vn5BHm21+LMuKpqKVGuiKBTV2ZXdhkiHHJ7Rj2pXS0e
3jSsXbagqYclwH/091dDiEf7D/ISZ46T0SWTMjS06kjaA2lr5JYLNh6ozDbaAAGAeUn3en6io+RL
LQrrgmjwxZ7i2hriCRSFIEsXojS2tBxNRagYjZ8u6bXaM/KQ5Ey+SW5B0EpfrUa9ZJr74Ktlm8xe
Fl02z/fUZkW7r0Rbzv1Oi8VyjjbaJZquvfDVfnQVUG7Ul1cmBbuZ4+moEduFFlM9ueRk/oxHEpJz
a7h0CP9goPCHI1YWkRHz5k7WUTmzBlK+Qk5QhuZnCyHn/UCiSycR4GyYi3xhpJxvhNZrUSzCRq9R
2DjZliWIGPJ+qGe3QS2/TYS9JVJG47Rjd2gygoI8NChB1YWJ/fQmAT/SvoUUoVP1x8ByOrFXqAmI
2R1cksmeKmj5jmhey8tr3cbChRs8PXhwKS6Dc4dNCWwl6+RTSIapCGE8UtaWrP6a5bVaHR96bT0o
EYX0YD/EjWso8ex//gmerl1rud7k1ugNoAXnpzgeLJKwKDKhBy3gfmZaQngSO5dWCmehkV4/uuJy
Ef939h1SWCHBAUExJmx6cerJACXNTuppJ1JY18ih6IXmGga6a4yzQ9pm6i1Fa6eJLG/6vsbjs1xi
y52/VWgcXJi6DrtbDnrHtxxn5NULqVW6VlZTZsUpC7llcZqZWkO3WF8+f8CnI5ebXS3ggAhXJCAN
+eOrUV7SAzT8lStOtwDkA1dUC9uskQlVnQHVzjSfu+L359c8e6l4R/lQsOtRqaZtdXKHlT50CxvZ
AgvB1Di1TAyOERD0Vgtd5DRV/zvNy4umoXWE/rlVwC3E1oeiA4cAlCvayY3GWisgHw5ytzTvFjKR
U8sTgyuzeTBq5bYnhkGs2DESmdYUvmnNToUUOr/iHwbhbhmf09RfhC0BUYv4HA0PiVT5QulDKbc1
Ut6A4VZXc5l4o8WRF0EdUir+X+DEvfTAn0GsAH+AJrDYr7Ll9bcKZLBIwdVSPnz+cM+GD/eJsRp9
I1JyTqwn97ny7LTZTAt3rpqvwdgIDgFzvUMS2WBrOqlxn1/ubGKghsPIWdsoFvbYU47MNFYoxKI8
RonJMbAnvDOqrTXvQiZUMPu9KKQwtWJ8NxTq3f/gyhKXZ3OrrOWy45G7SDEUt7KO3TlJf0WTNHrG
iAazHiJhA8DFtwhVNkVPXqwLFz5/wtwyBUEq5mwOzugCvUwKlkJ6K11KcTPDsqRubnDYmjuLAKBL
K9lZM8Lk2fJcIUCuIJizenlG4FuldcvklllLo6p1m0bXt3k77bRRn2/KdvILayhuaJSFrp7B4DXD
SzWX99L48ddjrDorTqQcvddmzPHDVipA/nlDEp4iEc+a7WoSVcLhQRrYjcqCjczOE8eHfCtK4bdB
oHtKhzXeqVG7KTKyuP2l7P1ATA8d0Z7pS15eCaRekWGDCDh0+ECKrxGdKbPzRf2OCHEO9pxDczJk
pMCpypoMSD+oX2i+yIiVi/VXPkJpIAWQAkcV7pbsO+EbHRGKTAq2UnGxq4A/OurYi/51f4hXgsKO
sjsdZKof1snTGBLJDPNAGyhD38TSROiJlneHjIMI+ToSoljRLnsYA4T33ZddW5P3EEUXVuSziXtt
lq+eQTwj7NXM09pLoMUdENIeqksmoPgVvclEdTl8NwjSdgB3e6Q7+p9/cucjn5UY6imMpffW7Mkn
l2EaSLqm7l30Y27f9yXF7zh0QpWyCFKyzy9GE+N0ysYXxfKwSiRW6P+pKGYs+mYZhbFzxXvlrfzC
3CJ+1xROT14a3geGG8we/yi8FblD10Nr3LK/Gij6kE2XOnJqIw8UH5ZDuJsKF4N7HtzW2k9+7acf
vXWbzU5Sb0zJF5DrGg3ESOVl6m8MhhBMVY0S666K7Bi8B+nA8pdyfpoIHX3nXlMiZ+AB7XU4GPFr
RRiM7ugkw/e2WiMScpPItWoKMlQfPI1spdo1C9fot1PntpabKlsh3rSUMiI/E7a1tgkSR6ntddcd
OPjRSH27Xe66kS6znX0zfkioxUU7Ip5K2EoFUWobS92o4c/C9KdqQ+15uYGpYg4O/Q+KWvJXPXRL
fYubJLNuKs1vCGZKnK6xE3FXkUkibQpxOy831eJ0WDOsTRtu+Jfq7FvFZiFVqdulhQ/EUh/95LlN
bpVwLz0RZCRGTnRFzvHj+Ds/6M9oYq+KXzV1FkTfoXZLmtQ4X5VKZ/eDnyoPwfzW1A9V+hbn95Bq
KQNId1XohdJetFwhdnXRsX5G18uFGfpsUVoHDjY3WH5sW+nCHc9WQibNak4Ysiu2M8PAqkwHkNcW
EikalkmJ9kueqc5qL3JFurm7CwP3w3FLd4PBu1bLT4u0MX4FU+4JeNUwhJdk180UK8d52AhtYvK2
AH3TIxBtIhURCAx5/rfnAm5fRwpAzQcn7xl7QeKGiakKGWpCu8+jqHP1uv+aLTVVkeI/Ii9SRz4O
zTibh9iXU+jRWJsAFDAvHj9rM46MzmiVzk3UJty2c3AdTKFfzRrqljl7CTsGQzLXw4XZ4R39frQi
vV8XsRBcHPrRp7Zzckbrphl1supI/N1Ig7zqNzCowOuAD27J+QED4qqBkBz0A9MtkdCaJwyx5NAj
XdycbZoHU+ewjNSBil7+lS+FuWffJsNf1IYIUqxAfTHuAoKki/FvZ28oKhTMV5ggrUxEVsdPbaHb
OAjWiAVZqA+N1m9pwTnxyJ6RNEn0SGP5Y0wuVJfPtt3rNaGPsaVn4QDOcXxNPa/M1mq7mm1avWwW
bdqgf98PtXygkQMEZM4vya3O1gsFDQW1bCynayiIenKXRJxZlFCQRFH46PaZ8JrhFDDHXrgZ5/rb
51/d+Thce0HvXXGgJoBUju8uLsuhNTCduQJr0aYWqcYZE50Rwr8T3IlFaFl7tsXFhSXx/KEy9pBR
rwqilSN9cjC24s4i8Los2AYNtd0SwI3cRtxkgTx7mSQ+pkmfXxj65ztCAOdUpOjBAXtGlnpS3Ci0
VtLqKC1JWRsAXXRUGfFXUmdf+mBXyEJMIS4b9wRxDVgl5NovMII4g5T+9TSLkHRVaa14YAx0J+e4
vkoVPa0VIsNS2QYMK1PJybAAxLkT1KNh1wzhSY/cSftLetmKyDm68slTT8alNzpzvbLhGnjivMEi
bBPRteGRMfv5wDpfTI6vdfLZVNSfDaYzgnlr4Xk2Oe9HvYIMkoC+7mbprlQ5qX3AudGF665P73iC
47pMq0wFVMlQfB4P6DwuNAuHH0XAUKowJuFOSoQivHB+O/9ELSBzqMrXhQJV5MknGuJxCYVozc3O
kTfHou7OCrZYjHOOqV2UOX8wdMGircpLTqnAxk7rOQmoKmshF88FQfQW6+nvUiBUepCC65GVowxq
r2RPHWWGsaPzGNIVubQ6v6O/Tp4rP4LGBKhgtEHZePxcw4ZmJYtj4ZbDcxWt5fTCiOjbJ8VVUGHO
FJshPpQCadqdKr2osyDgq25dLFAB3lhpvGoobOB00huPyJ/eJuEu8swor4h8LBIbEPuF5fx8ZuOZ
GXDMWC84dZ6evXpwV4qELNaNEuG2GmoHpEvl602KVXP2KVeN2Dca6cIKdTYwVPrLlIQQ41Jyx0J8
/JhMIchRoSSp2+kx1PUqeRZGTLGq8UPJU/N/cjHikwC1cZKnRnN8sTIw1W5oV4x63ISs3vh5x1R6
6qtq09K3/fyDPr+zFbBLfR37EgWoU6kxuiVxbCIaHlPYvDZ1W2wxNG763HALqdYvvLyPLrYqztiL
Kmtl/+TOghZHgpCZ5OJixyceYKMFGPVl9qeg6fTfn9/Z2WKkMlfQRWA/xnoLq+r4Mc7ChKhNorVU
0zzwDaKW2dubLwVJWFJuDLs8Gi/hcKVL1zxZjIScZs0QUw3BzGPag55uykrvVua++Ni3kkflgjZ2
LfmppE+OFDXbELbmPmXr7hTZj2XhcIbHUD0YgYlhWDEu6FbOvh6eCWIB6jQ0jPQzBPE04xWkHBm7
nAIEt8+U7FbuXusy2OhlP7tWGt2Z2VjtPn8T62s9mmQQ96xpGWy4GGVQt4/fRD7puOFI2KTaKAS7
TFheJeti/f+9jfr/rgJEUcJ5h1KfevU6kE/VVCbao5CgzthNs6jySYpE2Euyqy3m433Lv3otOv3e
SkNpOwtz4sKA/dmm/SNhtYcomhGbj0u1k6PohYm32o3iVGJ9VYAPKcmFz+B4Ef33J8VExyaBch3D
/GQ26Uu1GQPipKlK6teKld90NUb2vg2TXcUZ11Keoji8ijGnXHj9J34mrozFjNrkat5RQFueltMJ
NVZ72kF8E3G3TSY9tLE3bJs6y/yZoJ2NiCoas9bkBhLBuPMUefF8yPGaa03zHI7L988Hxkl34f3n
WdF+78s62kntZMGdEoHMjCZN3Bh3o6vUCiITVwiNxrPa3BvDstwsnfWI8ka0oUeGF3YVx5/rfy5P
0QgcmMgu+VRBGRPlPgwJlx9aVA3zPH0jCh4zgXhXtxZJ4gO57p/f8fEH+H+uyCmNIC+8W6efQjX1
+kxTgU+hSFCoaYtxFyvOQt6Bq0Wzsq0HY6cEZHS/X/Z/zUf/BXrzjzdwlr/5Fc3Vy5/Oo/f//1/n
kST+w1pEV4COj8zZc6XQ/Os80v5hL7TW8NFKivDi1v/yH+eRavxjsixT5KcptmYwMKb+E7+pav/w
gnEKURPEabnSXP8if5PD+/G0yYEGETqt71XxzhFHXysrf+gblbgN63fMhKwu0WOqWqkjykmo25Ka
gInAdN86Vro0ziB3IYBk6mokGRh3eZ0FWLJrUs4iS0SmG7Y3HHWrr5EyPVdtX+66oJduc2wPh1TI
wiuLzOnr0OxIpZHJhb0uYk6m8aKr14PVeGQvyrsqhBsDh6kd9hOx9Ts4Ua2nC5WIeGSQyIhRiLPu
Az3dJ03X+RJUlqfJSJBCDZrZ7kqrnA/hoGgHFF0IOMr4euJ3b+joY74r8LTbYRs2j12gTV4MjsqX
q+o+g2YAdqWgmZoNg4k2Kwo3xjwmXtYqipuqfZxBWLUku4libVPLCtKTPM6m+wQVpM0JmYB1q5TZ
u9bqRlGTam903bjJwkLxc9kY3kaAPH6DGAYsg+yJZCA7JXYw6qVWgrEpn+1RyDpPUJrhWmrDYS9l
dVrZBbrD3UiVhTkqMgeAO0rYOVPWRo8g7IRXWaDcJlUWVJ8c6wmhKvN+anOV0qo0CU9LI8mvdG+N
bdcpSWzTJreeQqlL9008V1/bHsTBrA7ZdgD99XsK5XCbFoM/BUrntIRMb4eyKHYwECj7FoWy6YCo
b0FYVQ9jQ5+nRwVyHZK7fmgjjaqrmrbDlpTndsEtm2kHAsslnBrNQi/CEm6UWIwtW8/LjVWKrEll
IvR2rOSowxYhhi6elZFdzlXr9pr2uwxr/UDi8kiadrncL4Oq3UPZQPtS5eau7BVrY5IIvrGstj0M
IHJtxBr6Xocu5sNeKrbGiNYu5KU+AEMdXdQbqQ9nVN7URVs5ZMYnrmYGmlsrgvSNslEmuypuOzkn
5Z4AwsCuJmMDMl9yWmUpbsacXXGXgo0xiBySSxoNs0rDhcL/D+petQ9OBrePEbARSGpjr4ajel20
geYgbwexZBACbgQZMsdcM5ABLvkuylGgVZZGDYH8dfRa4vfVsP5N1YPOH4GkC44lBpGX6Znpdb0+
eCR+q4+YjKJt08Fgp5cjF4fAKqLEpuhKoF1pLqWjton0GHF0grc3DG/hoM5OECqkg5ojzJK2miQ8
w1pXk3ETR5swawJ+0TpvLIyY1p1CMyc20N1ZM1wjRU4VD9QFf0tzcxnsmbMLEqZRJx86m54RA4tO
20XTayFH2rdhbdsKUoMDL1NupGY4ZOGQO5xKpQ0BDtKtpTaBBx1F2Ix6TjWwikS/yHlEEJCk67qe
NHAUebXVJyuKbAaaNtktnRzDruas/16P1oIcDHWaF2j9o6B3y4MMgMkNBgSSbZn74jSV20JoJVde
M+V1KX0szVb0RtUIfvCp9ldJYmb3eTR9NwLL2PaaoHi6vI7GJW+U20lNvmQxpKy5m2JfiNP0LuhR
HxNpb9Z2OtKuqNn79p5F/noKiqlOv+vyNG0Vimy3nTIYv+opkg6z2atOLuktMia5i2k1BBSEpIki
Wa6Kk8C2QwCQQYTdYOfh2NbupFscw9M6YaNI9Cbmv2ZTqkGD5Wp5BVwzX0dVufwEfEpWt5rr86aq
2gg1uA70xBRGm5Bd65eEtMC1+PNAZ8zdvsjy8SCnHeQBafarLH1IBVWr3BhKlYGBvEdXZsLFsG7j
clbYntZ9+qPmU78BXSoma/ljuS+F4toMG9VVzFDesZRF8PFh4WSkImFYygy1+DaVukr7Xgwx9AVp
W7mJjC2FmA7QOsJeNsLRxeLaIc5husvqAXtHPMjYaGLhe9Z3+mFJ8+Sb3Ot+bo3mVUgXnQ5RCWRH
ZuimZZRsJj3AABqELRVcK9wpatRfhQBr7LAin1Im64ajxfCm1B0rVp/kO6VHeCtJcm9PWPXsaNJS
oppaCMwZVsq4SZbrWE8Gb4jzTQli2Ifs+KanzVPW5jvDGh4NJLWqGH3VhdgC+BYmva8Xuk7ysST1
zhBOiBfT6gVEz3wtYKC8QuXFD6sozVaMMwyuSqcQxzxxGqgWZspkaW9mq1ceBXa+Xpip+T4ygQcp
E5SdNDbm57jOTS+hv++smexO3Q9ttxo2niCaPVrDfJOO1q1JgAVC4uYnjcHG7+S1K6hXaCsiWkcI
1m4WQVWdkNe6y7T20K26ylk17xUSBH1ZGF+LUQh+dG2FgDjl6BoWy8KybSFGHBGgxabVM5lFvboL
EtZGgVP2lzAADIfKXXX7ITXvgeeYdtunV30aZhDOWIBLIg1GmLexJX6tBoOW81Im9NLM0HCmOA52
w1jUmzamCJ4PffYD+8C0b0xp2Zj6DE2ojQMnMI3ysa9gorlk0cl2ZZT6TpIr5TWQ8MpIehGj7ewU
4wDf8L+pO7PlunFsTb9Kxbk+zOA8RPTpiz1pljVZafuGYdkywJkAZ75RP0e/WH+QVKesndV252VX
VKTCGjZJEFhYWOsfgu8NqnAfkrKyb3Uro3xjcasfkF9ZwHt25whvLecTMnOPzTgH+QWu8+UNDiTf
nGkqz3XKJhY2862AaHJv0X09QecGZaiux6AEn7KzpMjQs+oD+VktWYCEcOtZnwtLtBxUUtDGdh2c
RYrdhbgc858gOGFi2tCWgvkicOfwQ7HYy7QVpdPeinmNvtZueTPSR8I2UoFi2iCnUl/xilNgctFS
30zrMjx6hf1n17Ci5hiP2mwsmxiXNkGjU5SHRtPLc6rB++imFmpvagwkwoB0pdDCgw6iNEnEpk2s
cheUbfipRXSN9eHpi9RW6VWI7uS1pHx2pwVoBlQI1E5iRwX0McY4vPFydu9ktr5xj+h0OvYcs6+M
cXQtVOpcCBlbQFsR0ur8noatdvceXfnLFRWTE1kiUYPaWlnMmyKp5HZQ6XpIBkkPrq1Pm7G6muLc
Qdy3TMT56EcojY4Av2hVYftVDD6c6l6C3h11ke6ndPC/9Fh4FUC2OSDVuVNssd2Nvteunk/jOgGH
kbbyZBXxej5rRz/kYzywhTiLC2o2xh0bGaubEd/V/rSE0rCj+JMHpzIPPbXNyhRgrRsXkDliB6aS
VaH9mQlxoCZi3RdyJnA1aWhBBQ/bx1Xn6rMGSGpflvGUPpeeGpx7mRorCtlGK/aSAp+BNYu+6Axp
M1qemQ+EWWQAMyJVQwLO449+0/3QnvUDeTjvfkrSeBdXIbAKtv1qE/Rt9TXxWkPCLumSF0GfXGs/
GshAqvhxDVdkX/mpdU4x6gQR/pKMRDb3vt/pE+P+cFBjsd4FOVNFIdHDjY+I6/X6gDRtHpNriX7T
VG6184O5P/S88A8ohP3pk0se5sBOD5WgKLvOc/4cV5Brjfv3GTVwZxeFRXFqI/25502o03lc14/1
vPb7sfqiaH8BJavhcdi8mygrUOAjE6sMWbsMTpzqM25DGXyd7NIP1nuhqVS1vTV+zfvgOi96fdMh
Q3lGnnKrfXUow/Zaa/nsNgkUy/pO2clzXa532ex/8wqa3w2OSdjCuZeI7T9M8XRWltFNWrbOfl4Q
AF/BiUd1SwsaaNvGl+GZBkW5m2cx7wmExVYH5PSTja2MPHGXcn2a81QSNqeFFC3pc1AvMuzuIKo7
yWmaYcV+lg9NZd02UR9Et9APv0VksLcoOfYPxvYQ2Fkf5ggRLALSRqcYiHLaNpH7omtb3WN0mm/W
ZAa+ofoYoe5S7Kd1Wj8kwbLYGHLqkTQ3S8ML7O8scJYaLFEgrOl2sgcBPKC0rZ0MdX4nBn4lhfKk
neXKnlrrFO5PBrZ+5bSAa18PMMKXZ5YorZtobcJ42wz9eu2XY/Zs0yrmyNU02yzQzbVMxUiDPgtu
fFfrfdRmgN9nZ7UJxl54MpDlzNl8UpZdZHQ7UfKRg0KfdBw0jFcf4P8Kzei0mCD9lGk+QgfhBQc0
iD32Xk9hPe9OKMCL+arq/e0yZZ/CxmcgsDO0zuoFXUa3Ck90imupRx244ISVA1RAt2+DLNwdckk1
LeJPdSW2bCbDfZXhNhANa3Uaekg2xjEMTRFE53XVT+d4kPUnky7HW6ncy9JXN3TfEcEKhfrTtrR3
p4pFbQY3p+0MQ+oqVKvc+5Oqt1GObqTOI3EWuFZ60tjJul9IwT9EWexeSWd2D6oK/ZOghNuz5JG6
zSumN07E09mAZgyZxXw1BtltFIzOpd9P1tmE6/dVajgCtl3DlA3lAqqqz8bqbu3n70PeOKfTYE8Q
nCy32SyekGTcg1VfBiy7aZN2cAkyOWcfI3diyQqR3DnLVPw5zGXh7vt0FP5+muzuQccJWtphlfjm
A6roUmQ+/ykycZuhnTpvUURt9wsSdDtpROit1Qm3QlZ6K1EGFlRTrx3LZ7aNwkKnsc7ibida65Nu
4nxfVSVvKy3t89hp1nPUATmwlt5pEbf1jRp1xDEyF+A002RPhKvugmDtD1Lb61aFLaqEMOmf9Ejf
P+8tpt1it+p7i5/4n0EflEhszMShjaDE4KOUAJ8ySL3HWcXOSZOHxT3IbuiG2Mcf+lWXZ3MEIh/b
qwcmA8nP0C/2+Wp1qtrr1q+2zWypMyTqsn1kL6aQmPN+peqGDecP3zyL3FjpPH+olj6+16IlJ3Sz
Lv5UMTEuuinuqXe07dUAZmXrYafyEK8GQD7M1lO6Lri81F32w+mhpoSUdc8Ku5sf/rMJ8KTuUTID
suRIs7q6rWxT7xQRLAesi/0VX8Tp4j+HKF9zCh3BxvaS8dRWCZQwkczXYEauEcZMt3APBdlChsof
Kg/O7CyvfeO/VZp7aCr+/z/M33xr2kVnQvYvpaN//esq+6abrvnR//K3Tp6b66/Vc3f8S+8+ufuf
Lz8G0WLKZe/+sUdht19uh2e93D13Q/l6F2+/+f/6w388v3zKw9I+/9d/fGuGujefJrKm/rkQZ3on
/3fRoM1X/b//V/aXP3gt3AU2hTZQFOjxwPxEIZoC+lvhzv4DCIBLTRmsNnKPBq7+Vrhzwz+AxRqD
UUiaBi9Aue2tcOcGf9A0oGJn/Eyot1GQ/xuFu5fG0r8aEUhjeT4SFZQNjeWSEx/37wIr8PKoXNQu
lPFwWCJL7eq89B5ykDuXqyIB9JDWRYFk9k9SmaxfXKkFuUCK+qY3+b9rvlCr/Ln78nI7wDFogJE1
IRdw1H0JWs4U1pypndWuw7DN8iE5R92yn/dlA71TzFn61fJBCm+g2QP3aUu4BS1cy9pO86s8GOSX
YPH8m1i1T2GWQO3Glec+XVaoxUU7+Y8OjkBbS/gWKtdZl220RkJ8qwvKMJs5aaNHl64DydZonSxR
T4kNXr1ONnkYWtCuRIodgO9F98saNPsuzadtFxYZ3t0wv+EVUo8MgML7Wx1F43MZc5gk+/UBkrnh
tPzAPEjgXlxUM0rHyRJ+WXSfQEW0899BMF8IvMfv1UA9UZTkAljHvq/HcrYrc0u2Rh1nINN39+7k
bpc5wem6rze9lV6N1XendU7Gctx73RfEy04ieUfyByNTHJronu0RLRFUuDdJPp+hrryhaQ55Th8y
Y3KMHnPsoJBsOGSNdfXT+rl5vc9/1EN105j66H/9x1ET7mUasAASJFxAUGNg//7uV1X0jchhoqsC
AofoO3/rFFl98uurvO9vvM59aubocqETizCFmYw/1aydaM3YxUoqtkvt762AV1qnt0N1WUbVF/bQ
lQoD6ju/vuiLlue7N8NUQDES7DtSCkHomUr6T1cVnu5y+qwa7g/7DtuOfTmxn5AUZfb8NXBz75lF
y5E3wd7z1q9oIoJUsOW3FnF0cqOluSzpmd4Mvl3RaJLSurRzN/8zV07xUS6lx+ltKihzLIG7y2NM
ZH7zAO87ggwbD2DUxcAyUerENvL9AxBI1mARhd5JaqQ77U39NihGiQguXg9uHjYHPXjhFs3D6BDa
Q3nIFo81Z7ObNxyoznC8R87BeOjMYcOR1W2709Wzil01BfEJQjLnQdjdVmU/bivV5Lg2BNGVA67j
w0Sr/iRs7bt+XeoPeHnVlHnl74QU3zfaeD7An47R7gCgGNE6OerzBaNFq2MA4ZePvj4lrz1TGQBd
4fo/HDfcxRFa8b8e0r9EPQM3pW9CuxsnEECR70cUnf4mxURA7VqtHxaVV5h1TO6usM6pJ/1ONuQY
yfPyfEhRwhak+QPY9gjY0BSFrTtfw8JEqr/sg/7Q2lmEhjjcM2TE44NaELZvbuzTMC78XTb/+PXT
vgTxdysAETfCEk9r8JN0998/7pBaehl8oXaCfOWkbCr/vBwqmu3kZDAkg3QnF1fth5ra4qBQcsPk
kEgTRC2ybSWd7mLtLu0xSXYcpg44bTxgCIIEMIrFuI5w8nVJTHdhAUHYqxB3rmM58Wmht0s61VFI
sYOHar714xyU3eRYN1VdKLi/KLlPYyLuutyKH0Y51IABjURbrrFxSIihwUwSvun7uPnInLRpXoxb
jdXAJis9uNnc22Mm1XDuNO1I9ZtXNxfr/Cqm+bdysA/tc33f6+fn/upr+/9B/kQY/2mO/KXxue/6
r9+b7h8f64wvPydeL3/4mkhZYfgHoKYXzAQUVLopLKPXTAqM6h9mPtkEJUQ+QkOp+Kf4ovOH0Xfx
kGUAaRH8dxrlxH/AYgUDmRgiEsib6O+kUS9B+19T2lwRYRVyMbPlEhiP9TRKJ9e1M6E+ETtpPyR7
t/VbQMh2O2brYxAAuPzqWzroDrVaOlzaencO5Lxl3dtPotZ+bW0bdy6i80QGy7Cj1VWr0ympyu6q
DKrWWjZNMQftU1D0+QxSNgzL3NsK+vbOczQ38ORLOaNFz4pv029e5anwWoQoZYAydbKOW/HbQFcf
pGP3E8DEMtAc9pspYEtxIgxZkr2oKme5QFS4zn9YHS7w5W92vvdxldY1fWhwe4CJaZAwXEdxJ3Kq
bJCkmc/pBKBAnfaVX/qnJUxtHZ2unegzWBNZW2Y/SjvN3PTw05T6NznFUarL9SOz5QMoInsGMXnM
r1tzL+4QUsu+UwP0CqC2DeQ0VCIS11L5Qc+T0D1q7b0AEGr51soBFcOKpXO3Drq1k3feh0B0qCw2
ytPONRJ0ip/9+ibf7wQABbHuIluDY43gmZmW70PjLDOLBNuzvoeWHpGTFGskIspZsd979gY7hDD8
UlBl63+TeB+9G3Nds6sbUidb0F8t/gZMMRvK3t/FwpzDuxvPi+6TRBCfzurE4TL7UKey7/uNlI3r
/g6L9j6lMI8N3cFBoxuRHk5LRiH1XU4UjJllo8373YqQCfC2wQQO9CsLyULThHJoeZ3BAXWuvEIt
w33R2fbKCUASdn+XOP/1TtiAYZoadRyO0ccQQ4lEGLahtv7uQ5ou5sPihCtN30BPQ+fvsxjF+S96
YAiAjCMqHX5pjL1JQvOnsZFY/PVsIDz9dBpiWFDuBH0D7ArgPzCNo9kAfhOhnqJOv6XJCqrppFFt
BXUKgGeXLCdLrGemyK8veaRTZK4JtohVYmjUJsc72pxFsuagl3vrSWY6qix4T9IsCAAYuNdshyn3
Vwg4Vbe4LQcm13SEg8yWlNbaMEcdg7ZtfU/dvtI1LCpwWnfVmNXd069v833qDl4OG3Z0i8giyNxZ
LUexZJhwXLWxaHuada+ZBPZALcXfo7zsBdZm1t5o3bcuEHcWTT815kvWit8pXP5lsPCpBIljtN5i
cIqEtvfzNlZu1y9d2DzVWBoQw3Oi1zptxsXul+DCSwPificGTReLFhgRVbeVdoLT2MotTlpKEm1N
5F8kf1Vnazle+DiXNb/VWzme1jj/Ajh0YVm4hgN67IU1e1PdJvXqPXWpG1rVPqdtVw431J2ytt5O
auGkjz5uNfKzhqJjs+ziYl2se/xT0rMu0WWOc8m62iDspKp7hFoAAaX9dghsq7yjeCjWagtwaSYk
uhA5nPrcXpOSTy2ydFK/U8I/SmKJVBAnjcAexpVAm5is70eemVmrEYuXLxGuUnmwbW2ATmqTpkOS
6K2zRhahPV1eo2c5+PxseAknrZPG/Gieei9Uh2Hyfr+GXg6OP2UD3BzaDkYHxOHoyto9mhbFXHRV
KpsWCRtWkeJ8XcT+letIb7nwumFhOJJ0LNG3kvOC2tAg9YQvMwF/Cu+EWlPrFMe+fH3U1tCF13EW
mgRh9gHoJLjdBeb1NB1FQPAFIyXju1bnxfq4lmExFXh+lGbTyhh9XlBT44ZUbDwKeetjXM0z7w5c
+sKXDl+8Hq+roPO6Q0iVkr8qZoHbDzBkc/kkFtYybeJmzvmIhuSBO8+s2uQGfRtUxde5C2vVHpJR
O+O90c7sLzV9N70pMfeCj2WJtJpPhc/m+rmO69R/HO3RYZJFsSDPGFXdkKL8OjYcR01GnyYRpxvE
ERFFcY6mhpcutXCSFgM2p4IOsZlRbWm7zdTkTUkzX00Eil9f8TgaQfOAEkb17BWhd3zFTtscaStv
+uytg5mM0+Cb8Od2UcHmHY4qCL+kubcyCSewGp24gp8cMU9/fRsmnX23XyCYiDIjewVofCMwcvTk
qzcOykrC6rHyaWhgfN2AS3lulFREI1l0tbPXadTA6e9iQcRpZdAAIIh7F18ClGMnoEW9K4wAShze
z57G1G3TTU443vWxZWdbXKLmBv+zGUBGbvspbXQ/DR2z2KXNPGxGSXZBv78AOr8twFt5H1z2e4pI
XqG9efxNBecIR80jskGRbvDUPK3HmeB9GCjCVNaT6qKP41DbJLFAf12S2HE18xbql++fSmeambZz
kXh8Ef1LZmuFrZnS3pBPbnqfUojgfl2VAd45zVrXMyFSrZ3tHFQ5tl0G6W4pWHXpVJmc2lnobT7q
yFEso9+8RAOo/il4xGRAtETBZuJYAO/vuBigvNogHmr3Y9xLj7XVt8LcQG95g1m6L+vYte2Fe0vl
bJY4sdKEFN0qNhpLOqTxzhyYbwEr6oqvZZJH/mkGfpBvKRxmwutU0Ry4yKRnHnER9I8PhQW+8dDG
GrItnba65XF/82hHWSaPBn4a2QWWClp55Hvv31Y/F05UDs3y0ROjiVQAT5haa7lmzbfejguXhgbC
EOtj5NZmf6ysxuGFzGFVCljxFbIRgvO+NSBYUHaa4ZgiGDb1uTeuRBOgoAlTDF3L1kS3gbB5mrnt
RFjryUi4IJxQm39xxnIYikr4DEWPWopFCasccpaETABx9bDgzPiYUFiA2P3v1sC/OYYcrVGqjNBk
2L+CmGMnBLSjNepMqx8uobIexipqiA6v6a0r43kstpwsJZL9v77iC9/s3YyC3ohLr2s8YLGpOT54
2XlD1kpL6KEbHGZIv/Q9E4q9n/EBZ+o3wT6drGbuNmHpLQx4OdKJ/wo/xMT7Sc9lfxOFHbrdh7T3
Y4IBCxLsR9nwW3NlsfD7uWajenttQk01QzmXcc1aYRWZ1yGK2bwIK88cviRLnox3dgNRKTsJioK9
Ccs7c0799bP7iXe8nJACAgJNCwbns7+eqEgHO0vY8/IAbyKkX9wPBWCqdKJfcB26q4/cgpI6bONN
QpMkl3QEVKbO7XLwQGW0ZDvWhRaV5V+llYy8rZqaWXwDl2WfGnBJuMNtrym/+zlaVXdVE1b6K+5i
GLD4I7gXlLlxgaMHqMgfu+EwUeIcr7WSKYyNsMLS7tKztZMAjdWJs83nftDI0+HeCLdC1qP2Z4Bf
BaTzzbjqaSk3sxXkfn6AuDv492HZL77Y2rMzTMNJm0zSScnfUtGf9TIiM9tGazmtK8daw4U8m4sl
HTaqo2N4GJNIeJAHrXl9wKLPzR4HvxTpzvN719kunE8b3BKpvSdwu9yp2GIihuuoC2FcNfa0Gswo
fFlncqR7EFYXSzDcBcW8j0swisL6CEJ3nh/mfvb6K6vra+uOHSMavgeooOiPazQKvOPapnFkdwuu
oSxO4GznM4ojfkwBMikaD8RZhBitip8cHLbr79JtAWHtmCqLek6Gnv41amdT5+SnUL1VEO84BwRl
eIJNahFe4wuLQvLJGLYupJpnQHJezyjPIGW0fwVGdWRKrw7WOPKWmm8fItJX+y2grSFJM1le1sFc
oAKejwIYDBryqciyQ+pX0xDcpbXrqbMw96WID8yVEJ23FjdgtvUSm8Mp2QjLD1W/k6le8+VsEp0l
s5MJw0cD8sXgiAA7ttkQfGqsIQy6MyYHiLrt5JG2ONdDS9aVbPoFj9LwQ4lcAV/6129aWVbyM1ob
Ppdbm85XT+sAonQ8Rz+gFe4p0G0LOXbMDYshOpnBPVXlJvBHsy/agZXxOMLDEQ/ljHShR7LF8DQJ
xIdlaqc2uslTTIHKQ1R4ltueFSAg4/FDmHsB6GuVJKYmEWkwbcUjwLjUWi98v+wYKQvzSKe6Imor
GVxYYCyi8tLJVOaUN3mO7DGQrJxAIPZN5njcOyHL3NIyWqUNqF3Iheaf3Ra5jnFYtTHG++QCUOZ6
VY7N4MdBxEptNUdvRtYFc8oOgmuCNB/C/ZOybKgYm5weCRuefttKp/bCQy5xxEw2XtkDfUTLCW7f
fY3rAnHKH3sRR1vMIBsmwIoUQXjSJxpTXxBwL48qe3wF+OA84n/sJV3K1UrpcMisncy8Hqf1pRv8
6ZSzGefaT2AW7CwUyHgVVl3E0n9WigONOmh8mviQKXYWPF2zWAaDxRv0BzU89nk9ZDXjZcm1OZHD
6jvzVZxH5pYz3nS73ofMLK6AgZujnlJrNhMs1GjyjOcBot/qqUwqMzQjAMEYG1ngxhP3MAI84Bnf
nkfjIqqeKLhJvhfMbRPeF4GfJjCapoQCEIBJrEPt/dvsSdcu4SOj3DIPl/bLy2AMzBq9fctxk2AN
zL+8LiiuPDvT1v3bUFuvv/7PQX79PSoFbnEVucDwo61TW3J8KrKwzTA4rr2Fh8a3ZOZawvVEZt9z
ABcIZgavL6pZx56pxsl70OKsdhJs2zdOIccl/ICYX8MojW5V8ituS41NbylzpGOyKezFJL2iCly+
aUzs1VPyOoJNywoirr0+k3QzzmioF9XhBAFviM3p3H59ta/TI0yLkvEJ/Yy/2AdRaR6ejhu0loNw
tLmMBDTGN5dG2ZH8CDnBH8BRW9Izw/s6kdYBPQfyb6ggfIqTwYeYOJtFuAdvAOWZW38dUAucF/9o
Sq/xo71lB3WRn2HFECEhI0wRCWC6UbEe0ewVpvKBH7R6ysbIVU9OKGqmD0S5yjy8Hkl2P3TUss0H
uqP54o8i5ktZ22Y5VGtg7r8eQiGnjwOq7yIDghjzuVIhIgV2p1sip7/wXudKlndJH528DXmC4zC3
M2dewYewAzRcPG8R3spORkfh//WRzC2P0S8GWVdnW7ujqa63QG0ajkx92VLbLCkYULLhNcnhLGqE
Wc4D+yvfK5YBDOShIFmcl3Mv6UqA+r3f2FWFYo5fgoNPO0HZEN3Fgd+Xver4QtIYlNeVGvjvUk3U
7QJ7cigVKWr55fVY9PijkurkXN2RohkfwzqdOQUAHTBzf0IsgyLx7CksJjexliWis2XFFlvtZ6tO
k+4MJqNe5892OOfEG1E2NNpO38rJ2FsClz0MsuS8+23xO1ycTrELZjhOvJc1oxq8/Xjt6VSk66Mn
42bqPypvgvd7ikGsefQ5ER1D5LXzigQN5NCpC/bhajtEuV77ZvicuTWzhnqVmeKv9dO4Kyb+Ghy0
ed4+y1y+aCY4v09jM+BfWblSV058t8CxlpLFElZXXutofiNcHHOGHYOhY169FllWJ4DuccAgQ6fu
mUjVymesr6W3lGM5VUMV+AUlytQpOPpWFWeneou/b8k5tCpCs556f8oowosi7gmVXpgu7HkdUvgM
M2c9M3hD5plSgTvEBbX4vKwFf66Xkqf8PJGepdb5lHaYWl0nXm6KlM3AdncVFakX9rc+Zawl3c9p
bi3yEE5tUILbayzI8zCbOOB+8QXilWrDZpjw8kG7rzxVWFdm24A6YcZcu9ph8r2OZN43VKINBckb
z6c1qNLoFjH3ybrXJNNUFdZWJeEX4i3zywLAxwjkyKiaadTW2A8fOF6aKlWZka+SWScVuNAvYbJI
5Tz52J+W12Go2iU9+C4+EtaPKYOClu7Z0bwSz/CS+reFybUTaWoz/lT0D7ZQuRDbFNSLnO+miNxG
fU/GDHGYz10aU5o40cUwVnRG3bUrHlc4tT7i6+wOM4d9x2nIKaMoSAYHidCkyhMXvZEGaWa0EPEI
xrb47Ule36VC4pzhCQJvMY/1Em5KDH6YbslCPxffYzWZxZt1lfmN+qV6n+au+R5QFYvfWMRifjH1
qE5Ue07uprcBlBqlw1NBtpgizrE47T5noZpVmVTmJ29TlpySSAQl0vzotQRvwqmFGN28aADsjqvt
+GaQcEWazWTXFOz9ZU0T9wykplnlwlpNObAzTEs0oEnL+jO12sxv36b/gBxfYu68yOg0fnm7UKAT
tjTFVLHuX09sdZavUbHJ63bwb4vXgFW8FhpBH5pitIV7vLlHHWrf31UCMEOKxmI4WBBBg5Zn7ie6
eON5BuaI8cAimmtEY2lua3hZcFZTsI9sICmZRd66ps2IpvFs5iSOtC6I6EB2dVXtZV6yGg+vA0Id
2AS9AhAun+t3jgUbyPXK6O8JlMNERiYoYAZDho5wNTguK4NYJjktWvdeNk3IXUdCzKyGqSHMKss3
K6gcKbwYcIsy9/6b0937s525PLA5+NQA6NCEOK6z6mEGFdJFlKpeQ2NODZi74BzASvr1pY4K6Kwm
VCORIYCRjmgfxZn3pYspLlSckkr+c47YxQwaVbWp739A2MHM7iSU5qUOgNaYJL72eWVvwfHX9/K+
hABWhPmD+isPTzuceX7UFkpHz6V8m4t7yLiEMVCjJh/vOpww92tD6vy7cf7rBUHBUDgwCtcUF49V
EwvguA70mPQOM282ClGw459FS0GYe1vZv37AI6q9eUJqtyCkDAwQ+NpxIXNGCUzU6H7dvUWMSa6m
aL+EHhJsh9nv4vGQI6Ksb4fJQx+hGmoTzyGtWPdWt/rsR7+5o/elK+6IoxTYTVqj+MRSojsqNC6J
Dft/8dRd+bqoJvI61vg8FClxHXxQxiuQ/rCwMhOPzYHUwpLmRvLWA0W+HRUn+0NQeQ3yADOhZUF2
sFX8Ousjda4BSXGe3E6v/az2Ncz++iGOXyMvzrc9COFowoD1PC49se+q3p2t8Vp2hYlM60si1HYB
PhGLBdPwNyYj/+56AS7PtvkfhmhHYxbNZCNubA/Xb9veLCQy/nZDZEUltMvE3yqtIUtsBKcN4R1n
ZNuI4Lxfo96UUolG0eT6dVsiSTZvIypK1kXdKbNh/HpAzQf+q7BGfRYULhPVgFLoFPPv9xeclnXO
9BoUp1FtaRy7oqqKvC/o+8jfLsG/XopXF9NZioFu0Vc+erYqdatlEKE4fU1FxoDqCPPIVRVffv1U
b1CMnx6MWiGXQl3aiJT5AJePHsy26ctEGRqwenVt2e1dmHkM5WD77tD86NaaHvq26QS1VfCr6cpp
EUqm6J3qgt0aJLPYNkVL5efS9ak92DdorgrRnC7kBkFznc5Z4cwQil1aTvh1qIpjkM5dv1Z7OOir
22/txg5R44x1QKnt0pudxgtvktd+XhFyGPE+pDB+1XxVCDkmQGaGMcwQE7VzoBqnHDQMWdroY/Mq
3hKUyOLPJOTpyUwFMvSYzSJ8CWOvRw0IPYTuSVYuoZujoUkDphFSl3XauDHnhBqSpHVPihUO0TWa
lCaZs15zG5iZ1FU2dgsVMdsUXV/hs1B3OoEZCZGhRGD0nyUPxbYpN2+JzEsGRWdtYnxXFZtNPFIj
lSXOFkWI7X3ccMmq4FQxntt0K5BtLeeq4zxFPb/My48eaW/iXYeoGMOdzUPbMsWAbtTUWZfXc1gy
LZ0HR68YUOy/owIT0WXY5BIkW7q1hkZMNoJDAD4DFxFfYNDTHuq8H6iHYEnGtXmg32A6WuSA6HRf
o4xLE+Eha6k2ix0gJOAEcDYUDiWQlUk6fywcPbsYIOc8uV+cYIYvcU3ZLG1v6yTJ4Z/kdWfZnIQJ
HHO/1b2kl76vMaQO4900u6teNrZFZWLckprhVgLzdEmnywJtCKQBaEdPGafpJEbMdc6k3Z1Avu+n
p9CGioFkk0/CXW+qqK70p5rKC7xsw/ojG3qLRYp+uAgv44q4nR9qWYbuQBb9kmdR+DZ54lL3ZtN5
nRrlSzZYR2XBkU3DlxrazahtbLSJZKKJuA23QExvKqwxeSCIN/F9W0OgPFRZAOhbCjHdBxBAES3I
pvQk80fvNLO99Qxx5vGUSkZzF+nQ3c5JIK+jrC9tasajfkiZ1Ke+CBo0AXxXPuW6LT8JFIN2cwJL
G3cWSEscdikpuXVwEbf2lwbBpk09teFlOGVIOPowwTfoPutDHs3+Pm+y4cOalz0S28rr4cfZXsmM
Datvsh3uAYy2F9q3xEUFa3gfdJSgwb4IhByGZCehVd9GrYQSkLXZ96xTKQJrLdo8fo0UXZqoc0wa
qsOS1nSBMYSFVFTAwNv6eR0dJj7yLOY89qTnZoA4J9PvKinKk2J20B9ckjw4yNxu7luf2jysGxvg
p+U14iOk2vhradUBR/mhgrHnolvt9vY5SmgSVQo4u/CmgvWg+65+7vIovaV4CJdN9l7y3aHVw3nG
aZ270c1ldmiX2to7XdXfdaNPwYFQsOuWeTj3OuT6N0E1xds0SlIZf4JfnixnIBCGb53r584eGYOe
Y05WoSiMSkj8HMPoq3YWsNbzKgGOsPOdPr9F4bHgnFQ1F0HXOwpSsmy+2nnXXs6Rb190oWNmKGLQ
9FDFOEE+HeYrOyrGM6rf1nlWeNLdxUS/7xCNvXqzrrEROABX+Hlq1fSsIEps3cxZv3booLggClrg
g+vaMXNlidICiCk97Np1giAdDgKtfttps+vFiQjEHKm2KJmU3jkirWV7rmc44G47uBdBWc0bKr2P
wbR8s4c0vfYdls/YDSi2RsrOYGFUY7QLlsbb+1Ff40/j689LO5OT2bS3RbcZEEUt4HJmImg31uD5
X+lM4wHrlvVJQ6Fg49pVfzs7dXHbyaUvtkXfi49KLuqTnluMeNQMoy91NNqYOfdHxzWm5sbCm+WK
dHM83SRuJ8ttvY7517xqYaUJu3qs/w9557EcubYl2X/pOZ5Bi0FPIEIwIqjJJDmBUWRCAwcHOFBf
3yvubSurW2VWZTWu4XvXmCSDEGdvd1/eFX0oxGQ8BIgIR2FKH5Ount7YRWt/Dr67nEv2/USbWbjy
TSmeT5XWM5Gq7Oz6WlcAOKiCT6lxqIkJkXBeccqhv3dnt9rxoAcWHRQbLBSjy+/x6eDtAP36Ynat
2E9qMfalmNxPaaUvM3Pyy9Y3m78H47+GZd9kv1c+kH0+ekolHANXLL4BiAZp9yi2FcFaPZ+moxtU
Yt9zDqUcDczAS9COwZe1CEI5Mu2+JjJ0v+GxpPHkdeaFOkFrr/OmoL26H584X2qhM7fTWZND9bHp
XbsnsJ/izGKdfJsDdOJdtvBE0ssC7PjoVO6B1jZg7UNbEhdW8gVvl8XPP9GGrAOfIek8vLOX6++B
hMiDsdbBE7Zq8NxDSdWWxyOXMbgpbltbH2+ksud7mCWSXKF/DdsCeQ/Nfp1u7bXh5mGndWdYo6LK
ypuPxbxYeM2V3+5Tt7FjxmMclqw9guOmyfScprl82Ew/f/FZnbz3mz8+88LPDtxs3mUztBEPk1vs
6iB1zijchhWNoExjn4CAxfUOoB6YendfsYK/z5ZOUOgkan0nZ5LYYsSFznC9bWcZ2OqEUaliO9B0
zwBpqHLKs2ZJLK/yDwaaXwRswr7zp4yMOq0TP1pq4kE7r469QTBdm4WzLqBwVtr+uXKsyRth9Miq
HsM6EOl51kR2z5alps5vbV/rUX7yNRmL3sJ4HRpOMCUBv9slKLFfOsIoboJOmB9KS9VMN9qsX7D6
qJfCnKae/lQiIFGQ01Ztp528dgY2bQAx2hcxOq5NwxN6d+wHW+OFJeFC6CBW2t7C7NSBimi9x2ft
6vMoz30wIfQYRN/nY2v3zZ212NqD1waEqtxF5lRlQd18LDOSpwmS75qfmqKi5UOTrYMJMU0Nbe9N
AHseV7+V5PSvRw96Lvulq7uKT62bs+qmYianP8vwOLlETqPS6cK2pByuTOfseSZnvEadXrtn7HqU
NM0k3+kcYBAfX52C6U/yHJFidFwOTlmLregwja53Ax9Bb8vnzVpTE6rM0uuBujF52OlHn971dd/X
K0imfBoc9RRoWUX3ppnVgQyllmZ1FWl2sDwVFq6ZkNRA/dARp92gyjBVRrrXm4RziD+1kSnZ41+8
msdpjEHu2mO7FTd/MVlcw6tuRm1doK2DpHGDjXRX0+pLE7OnaaqrS0uYTnM3jnbpj/Hqlm4N7loN
HfeDj7wZKWgDTWIbqs7PVY46GzYta96IpG/fEmJYEX48VVaHFvZcl2QIhZeqYE0al+SrD1ZGuCQG
K5B7rMRKaRyrTBJeF8qh2MCcUb/d0RxvNSdYiNSWqU0a264sVnHs7F4NocmfCYZQbEmxmvuuSw0r
yabcVGbEES7XKAgbrla0mQpd93HV7M7jYKb8lfoynqQkc/njacVSfPMQ6n03yQXZbifrjSVIqsYz
QAIIc+kc52Jok6teEHOb9FD2vv2ZTdPHtuXZS5aLjywQoIwYE5qnGW9Hkvqp3Ou8PK69DK5E/vK2
U72a9a20CrWbcklzRy9ovPWwaYqwaZzmSba1e+3aWEPlF/aVcTI232T3th3QG2S8bEkvKIy+HhnL
QOpm42Vj3wdDbj15GIgkSBl2PVwPXDAhfrj5h0BH9SCAPvnJ4HnZGbBG96T6YcwStWRTemRrnHmU
pyzBsaEZGzJtX++qPnWe2kqnuw3EwqlKHe1iVot9MgWiZZcNiNcBYxEE6nT6bJWn9tti0lOmU5UM
ITmYenrbDbe7xT84j0cBiTEMBmiPYF2yMrLdAZxXYDQpHlIMkeo4uPxyycqS+2lLZfGTonv3e4KA
Uyy5KQEErBV9csrk5Q/Dt47Bf9Y//AjpI2+dYqeoko1UK/JX2iGMDzZvyw7TTnBNtDc7T3jlvVbq
QNwa90oPa15qgmmodDbMUjMt37vZpIHYsbru3dJTeaNMK13CVC6lDytD2TepMPmlMzARdrFMEcOu
dVcyltxMs1F8V7nlfVRpZrxVhjWfJ5Tb2BF9d7RYGb+yfDer6zNtEaFV6v3FTVOLcysPx+tFaH/b
1XUYXtvm+tZezOGrm3ytAH1VIISyTAYC0xJPp9ZGFtQ5IKsQP+u9uYQsX/McoRKvKJ1LLQbzKwe+
DzOk5mcIy9rL/aji341Yf3FN5Ktwjo2rINePOUZOyVmrymhM7cZfNEu7OVlTy9I/ePHOdAlp/jwd
tLFy41GU2qHoHfPl6hvYGeSWwJetmrhznKX8UpMveD0wee4oPMIN1aWOdUa6kyexYioJr5FzeV4G
Jb4qE7JURI6Lgy10l+V7HFfuFW5K5jQl2GL+TKhWE+nNaUracrJuWFJnWKaKZeMwj230t42FFGCH
l48ne2V+CzWOI2Ncp70Gcb9v8Pzq2+S8jkNdv3tiWqJqsAAqU72g36rZM55Q1/wAVxBnuNAdZ2gi
M4eqG55+7ZwsfQ5UrF8Cjp64OLTu1spngGQqvTrx1kZ3RCLFRMIARwoXUWTnTV7a1bTLJhcphVbX
suKQJpPrGEtFxtoXoDccq023t3ZQbXVndsY8xEwVwKJCLt5uE5E0QNysew3+YGvfucpK/bAy+sL6
rLGNam00aT60DiA4bbXolyrvXIocmbYXCjjUBk2H8gFeuNTN5+hXsG0Vbm6qC9tpTZsKJldqEmgc
FAOYuK8ntkNWuGDzDsDzKdEXb1lW2V0Wz9wqyCikcaxWhtPSd+5IEWTltkeVK635QxptmZwkx//U
tAmFmEb1lOom2steYJSCXSFXm3TwfalExd/B1rBLqRInMxrAhM2dX/93owWezuc4lLT3BgI81ZuD
ypQ//b2s1cRVcBip1WM1ahrpIk4BbaNMwvgFrjoI9+Hm/WR2qi/uHl/1xv3W00RRAHGmYTwnPsei
iwbFirgz3FPJ43h8VTkLBf88cqBcbvUy0Fc7Utmg+mpPo43JX4tXXtmVX5av2glgaD2qtT1Zil9v
g4mDy2KIML1YTfpkjY4o3IQwaF5YN7pS/UqdmVWMnHGYHbJ+J4RPhBqbXhdXuJAukG+hB6Ui4Im5
wtQaRt/eF6PXUHXNFnZik0odK6eReraTrF3sok7EjOMmYHfQdv554+gH/E2raZ8HGpfCaw8Nuw/s
xFs3y96j+zWvwlf1i4a7ZoTVR/gstBX3ToLbpPnR24pTFu73XFZJ50JgjSeJT2UJN7NHfNxctf7l
sr8Jimy6Jwk8HdgDF+dOT62oMl11KY11JQBsNZi1pgAhWGj1Uxkss3fsOcJ5odWK1Q6Xdq7avRyh
Lo+LL+aWcM5U/YhNT2HYSepSQpf3qIpHa1sfKRCcFw4IWp1wAmVCTEvhOHvp2mMTp42/fGlbuqxQ
ILO5Nx79qqiceC7a9luCFJfhUE6MBu2mTUwjsjTyhOOEHA4qJ+P7k2nLdePCidpso63Ksx05rSnV
do0yfMw5JkyKKNXtrkvsVR8OoDW99xoGlDFEHugvWp82s3CYUL11uG2IrasYsLga37A+YJsIpcBl
F+HpoHakVYaJr4jl1m3G5N2Eds85/LIguFG+YlVe4lVufQMsp8PKrhzCFXjrRIN1w1zVEPtg+JGk
yOPvyS3wh/GWTAstvHWHHm5AGSkWZl8bhgWujTR4UJre8XtuENoNsdyv/LFjG7xSkEDumX9rmJdY
HpYiOwPvMgeghZQzPHhlQ0x1wMdUwMcW7g2wJaf44hFprXtrggPYzVZ6wSaZ/WQQd641GtuCXS1V
bEa2rVhCUejzi7846h74TM6vQIwNddiDcjlzTRNWqBzgLawPvTgou/losLQo4hlvzK8Zft1C/nqw
Dy2hceyJ0nnq06wD6Nbqb64cjDDw8CHmst5w6A/bGhI5Wm/JVJpFbKphItRVtxjkA/h90zFzJe60
od2wg2bXmht/DsCezJJpOBKtt5o7FCJ0Vlq2CkAvkzXx6NXIO1ByKDzshRb0Ig4F7TpcLCWA65nG
5Me6kwlvhxFCPM+LN+I6Hlt+S9wA3octc59yMg7gdz1oqDYcgBJfKQXrCquzSgPsKFVf5ID/IaFc
YSzz/dawAQg3Vwg3qSYMdrGlN0Wy9QtfkznY6bCNNCKeLPFnvqL9zXQA5jU667vH02IirttCfIQh
6D8OjhwV385xegaCgi1QY3YXiyqQE4AseJ2BlhL8lUYanDQ6F77WuqhuFk0M93j1yggPmPlJKka1
6AweFYSFM5Qy8ma7WGM1r+UQ1tIf00TlhV/z/JVWfSoNcwVL487Oq5bmYrllc1VZLAO6K9pQNMZ7
EeB4CBuMGDDKAuiT3uzA/t4Ck1RDn+pOkzRGmT9XziLniPcmpzrO53FuSYDufG7u3WzNrKEts0tv
/bqx3npcFuB3Vf1uDU33JseuC/OiZfeIoxKjVDZxydfyHW4UAOtqWLRI4+RxkYp4z8De5aPNlHaU
JTd1LIvKuxvV2N2MTk/WQ3rVmb2Ad9BS3X9lY1x4XAaZ+yXggSaLrQ+Pk1zNYzV0oxmVkz9fT2t6
g3WmZcXjDYN/GKy8deMtgFQJHTdY9q1jTvUjadkiliy3Ysmlbke95aiE44txatcuxxs4QytN1+Ut
SEcjFIPSiU46VdL4dfoHW7EOrsweX3yO+3vDTo2vDgf6m86XOKG28MFh+X8jc+NfFkT+vZhG7jpf
fWJQHu+FgncSghzWDe6D7T7INJq+pGE3e94HEhq6P1hwATCn8NXnuTflr5JlR+wvDCo9DIwtBObZ
vWp+bT+VuQVqyGarfxSiNZDCcFoCe/xeFdt/mVSCfZD84gVVNVOMBk6K6Y2JtmvEo7QHSiLvxjLv
ecoPpOvxJsme/DMmgWUtGzguAsGxu7NXrDTrfoYpirBgdfoy5kfga025HTFyr+NLWiyz8+20dlcd
Spje8LVSW+qjFvuTY8+Sh1eFmwVNC39EGVDaqMcY74yNY6OvrwXQFFfqC2y3hS1mCL3U2dl2O/sf
btuOPFR6UdULvBHPyXUn5pyHTyHWVjejsL638VhhR+YYj6tqJQvNTYONHbjROuWi+6332upR4s1a
38PrJ+a1guS6FXAnxlhk9HqYEdcghbn7rMw2vX+YLH9khCmsxZXytYOvN5UxQqzP3EdkqFjK27Ls
IErHw0x5rJHowlJD/6WqbTLWkH9FFGs0dzZHsnATOU+GQ0pMsgwiNtbX38R2Mz2o93m2TF7/S2nZ
BrSuSP2K/4YX3nOXkzYODMwn2lLS2o0W6gVopftv5Ll/BkQQ/whQB2RlETmx6WF8+Kfq2OrMHOUi
gm+wH7ir/la9TbdykJ+k1WS4PWd/olpPb2xpeqEnwa9VYY2OMkSj1S7eS/mX0PVf/1z/VHv5sTx0
euKqAforLvD/WGtYOCvRpKzwfqpOXIWW5m/jR1MFNRei1l0r3P7r7/hPTf76HYlx82lcs8NIvv+x
U5yloT/q5CV+N39/x+lvV43ltPAtGNRzW2GCm8DkEvkoSsTKv/8U/yMUw/9GHJZ57av4t9DLf8I5
PP2WXwXa/d9orePP//0/f33B3xgH0/oXmh55LcgLLtn6a6Tr/1Mc/H+RAf+rsh23CTnwf4M42O6/
/srKeDr/ASeGx7WHiDzmkIPMf5nkvgjL8z3Iy7vu/4TjgMvtn0K7d+07Q88nAs60aKPvX+++f4fn
KYBCEYyQfQQqEWtWXlFTWnfOjeZl3afVGeqXKWkYWks2keO6fFhBp0W5Oco7f0hTdtCF/ZWykYrQ
CP1jna/5r7zctp3D+v0MF7Jgr4yl4M3gWbQXddrmJ0hBLXrGWJ9n5rs/c2brDxqC4zHYRu3WSSv5
qPHiujVw0IfQZNW9btjjZXGVeB02nG/tnFNg7CgnNhdPS6qxGBIJ1uClHHs7hvaZHUcDyYfZX3Jm
0pf+gSOg/WTjKN9D3im/Os9X7PaK+WgBKj+gwYwP80rIY2EHe+DdYUJnNbakG7ZmxxK2OnfDfDEd
/Z7TXZIt3iMaQxFtpsEAS8kSVnfryr5WfAxW+hn4nA511p1LqlJqxlZoQcL8SeeGn53yDnZDkahh
ASIwEQcadyUU6tBy8xtca3cu8t/aPeLglYc8c+Z7xRy+A/CcIfdn8/yrldN6blsfmjMhud/+LJgG
SaAejM20wppK4xCC7vrFYUl/slXTH7XVfu42ytc5XFoR6iAkcYOJPbdusSE4e0Si9iFt0FeouxAv
9MKuiecqpJJOm54zzI0hmaEM/B+Uzhvexm40VoN6HQmCFBF7EGYwxsk7uLXfCsyTUZJoaXzDC2tA
npHmw7BsvTH9VvmU7xtk2AfLErQL1Jm2F6nCHi1swKqpHZucQLxhfMO8gKscOMK8mgDhF/vIzjFe
7D6enRzQplpeM+EGLMF1XLXqi073R6eyChg01UVPTXHjr6WOPLLlO/hSHQrUdhqn5YRPibYCJ6qF
/MpNjjOIYVXSNtPLhPDCSJip/Kz1Az0LYy/4IQYDXdFs3Q5vDe0KEMZekS6qk5H78yn1+XTCDHgW
gjIBh7WxdvokmjgrZVwWbTL3P2YPqVYFG253M1uOXn+DjY6fmuVSgmygMa5ekckbH2+epjedypOl
naqLDGaYcAHUfdJoe7+0QK5lmv9Nk4S963poFUAhPD+eDEPdr7N9fWPvXSC/EfPmvtBXpLG1hmfr
ICjSP6zb0w7EfWiNZmi0mw1tqFsOvUn+y5yC35JFOgMv26ByPBkgccOFcAIRUm+55NPC8srJdpPp
Zsk0l6fJVFXMGMoNZ+VTMtvVyRKFccMhhbOkpu8c+ff71zoWbAdvh07cDpNvPyy0NoAz7r8HTb54
09zdGb7z0JrkbeuRLf46NXh/YZAkbK8+FyGr8+AW5aPU8ZSUq0V/gN1FGG0KULluDfrVXf2IIVyG
3Ajycxtt98SEZe8BSXvh5GhX5TNDjuA3woQOFLzR4cAZ86viCLZTXa+elOlcyPzyWeVa3Ir2xhuQ
oVrrT9kUR2nnxcXNFvu1ajczFvXdiG87Rg4oQ4nuElvz/N2uKYNYr1uvFFD3sZJ+cQp6bWcVzOKj
rb0FfQG1X1ZbrMv8GTNf7I5Ft2/X5uDRL8EA3xXeuSgK8WqvVhuVnfyu8/LBaZmUCyqC88C+AIs+
0t/NcthswiIruSZH8cQw+tOu3qen+ltnAlaNmSkn3cj2v+nSA5Db8sYRwPkyRIWjVlfTa0+t+4Xm
Zi3M2RGG5tZ7uxRU6rc1BfJcZLDW5qXe/siyq+LWqmc6SN3sBG592KvK5XEHlQSZty2RUg1buxmF
Ue+GckFMZ4ZMiMkzo5nttperTy5hxuqw5AFPQ1wGaEK5t2d7NUfVlrmJ3lhf22y7YT2nZiTsdtln
tumfVgvZlU1e/rh6nvlRMAxUMetb43YieHg3pAWdEdVDavYCoC7dSbvM3i51hdUqIPwWtuyuQMsg
+RpTUL5l0ORuPTnI3/S2Ob+hRNA9uQUPxlTake/Py5cDCutzFeCxpJOe+EUgOtcZXJo+o1almBOy
7cZR+ln91HjFzziyorDReGONNrPXbtymR0EW53VYG5Dg7nbESorGSqLrQesmoyCgdh3jwZq+aYvD
zidoEjJuH6vXvqSN3bFD3TSIsXl6O/XV95zT4TIUYxP1OLVjPa8zmPTIdJ8iL2jkUJo5vJKpoiuq
NdIcV7mVWSgYNGeESDL9Y0vQAZb2XGv+fmD/iRmFjhNrEu0Z2x3teCQNvGd84D4ne6zd756mmYdg
c9r7UVPTMSCVeKa4Q4sHu0QJMIuGNT1xZnm2yiGDVZxK80W0vKSmwuQxUDRq+lK6P/th2k7pwah6
8QoXzXm2jW4UCAX5hghct25wGLtU+2RHqDCpmBKYvN8+miIfnjiK+Mh4Lbg2Vw3h0LDGR6KjtVrn
odUFznJH09h2QS9SN3lVi72TbtVLZxuvXV9wiSlcKIFYrJtik8snn0fOC9jtu9/rJjoi4bn6A/ay
WeO6GKwXb0XTCsvM5Ak5ZXS+GNK6ZwfZGYEfLUM7PZrKSXrfkRGcUviMafBUwlIbSv0W/9qjVgFC
tnCWEdAk9BLULy6k5j+FnN3daoGbHtZ97fz4FGtrurcf7SkmAPylmzuQgVWc54Vdwn5P17ui7tKz
X6kxmsr5aBvTJ86/paE5FRXHpPkHw1dgnXDABfcNyH1i/ls6RH7uKYwd3WfPbjLG3CGul+/F6dU+
QBDFO8b7Kxipdd4y5wXZdY45RlgXHc7SA87ubEexZMgExrJX94YHauPdF8nt1PDwX/qnEk924pd2
cM/0MXwWkuVjoXjNpPWVW7dV6Lf0gxxzx+24BDn9ZaOgYiGY3d9Y81kfedtL3auZD6eRe6Er+8dh
CE44ew28QWWDa4VD2tAbJ6fb6icS0qA4017GkiU93HIFrNP48kr9NcBLEVNwgrgfSPuQlT1P9S5d
3uu0OOhrvze5L4HTnDO/25upx1MyaK9balt/hbxsYtJazezES6j9PZUrpxQ2sfxnke2hcGHVKUG/
/PRgBDzNl3cmHo5SLM7ZovPh0REMlja2tHvD0s33Xk7TieR+95KRJL+bQV0cXAT4eHAXIxIzDNm+
HsvvqQ3SZBpob99YfLzMWDE5CrS9/4d0nMWt6vTu3hQcZztkFId1SY74VbnT3Zrd6BUjfNvsndkD
uG+7hyZ1iwSNs77POklDeGeCDEARQCotszvdn1STAHYQiWcqLTayVCUOb1j6dosHta3eLyhgwe28
9RvJAfwNyGlG94LDFd4R/EVFbiWneZTHOD6BxO6wJLEbc3BnaeUHe4mDpY0JiaKnoD4X/tZTD7W4
V2rp1u8VSTfY2pafHlmZGX8qexgOhMpPXmHhlckK61QLSnh6ypSuFfXNUUqhjpTkmr+IkTQR5Gt6
WiB8B3XkINlC/ERyC/2tKBLFZL9GzEZDONVOes7UgL9h08sMAF2RGqyil3FIADZZaejRpcFdamsc
zmDM4ya8XufUtYgPuRRaIpxxn7EJfJvHmv36tpIzjbnwKVrXR7awfmvk9LjkNOIMbXpquNFYfFXS
Jnt4rZuVEADmxJzx/6KpBtozgZl1OxJCzhC019YPSzYHBzH0IxvcAQ3XBvH7a5bg03vfonnYdiXb
OK9Q+nObVZQMmUNxZdqDIzbimsA+Hxx7RYM1aQKFrCdUZXnP7JPQw8cgqx6xyDZ7zQc7ShVJFyNJ
XWVGl2YeDgfEmoRvRYJ8sQiHrlqf69lDgrJKLC94lHaUlV1DpZIIcN0Ud6nWFzsrc+SnWS7c0FpZ
dX9MwgWfVedkoIDdebd0/fM0dGxj54AN7NZy0LBHTnMmy93ITHvrVssPzra658bhnQQDpbm1pZI3
xIbqZ5MxgAcTQx0vEGp+LH6Auc7sDz4ddaQnmlXuxBqpG7QZCcxzzpSSvgsc/nHtj1oFIr9wDo4x
bUfwmTzyWt1t79AtzMOSqzG0KEIjGVhyVLE06sB4Od/gPd72tdbgbpOddpo1P6NM0t12avD1U8qb
L2lIvh1bVoyH0rE1kkU98CHhqeZtuOrepfDpIPDpv9lcY40FotuB/4sXqi4ZWvYD/a+/3HnaqpiB
9VHvg6/mSqg3V/rRpnmFn9kQFB972lVM5uQGl4gX5ovOo2e01zukACvKu1ljg61pp8mNxfC05dbj
LO0bfyidZHSNewaGDxX8WEt2hMeP924OjkVTcMY1ihA95REuGyAuMqogFVErltQujlwfVTSO8/jG
D/qeTq0Tken7pc2k2mlMGj/dyv49l/lpagsAtuDljYbuEd9iK7yQ5EhFE7JW+kNwnntSF25Emo6B
IUDERQf6hTznnRdbvQaDZiaVwvkWNOlF1p6KGO+vphXApEZW+4dtpfya7W7uXPTcpZeK/9WyyH8Z
SQyHqV9mhGc1LuIFox+5F2TAFgsUp94BkOHZBk5atEZ76s0a0ny1WwDEPcmt0XYaVWf73nDep6t7
lQdhdSBp+WG7rYUrXxM+v3RhaK8UdmyJMDtnz5++i7GKOKhS1fM8MSHyaMNJWQYjswIDfWhyQnqk
w40KFYPuCByyplfvs0Avy6TXJy/KdCRbI3XLPV/YJxRVPBGQ+179DACCNhJia0ssbpNI73vPYd7p
vVeroFwv9Jy0PBKYV18lxIzIMeD6h9w6CUHXXRaU+KwJrdx63hQ8msHEVCRT/8JyOfTVeCmqpr5z
2NqckHzdHXhAd+eOduI40mf13It4sZiOrGGlTIHStQDRZOzHW1zu36XyaYyjTzCEJkOM1zxZRU8e
h4a7ePX7F+WQZdM6Utg9wlBuDO8jcs2BoZLr1eHPAQkBO9HkTgf22T6/IS+kObslhmLfTEg1d8YC
hcrWp8jDD3gYJwZQhhfAsc3Aybm4pVwsOy7My57g3zD9Ys+6l8rfVQp6cQAilBkag2vEArdtZOqG
zwGE7z4NxmcxSsWD1fwond5P2rmIys2S7NkpAgjYKyX89SxOxBTw+FODzdvvYXjV24Oh2qfe6I+9
4JGkYfAH8e7wELYNqpEy+8z7Nky19KkyvzRzhqejO+tuWGTxReEdPvohvakn78MbphNYnQTXP64P
zJxEPown3hXDnaqVuAFvw5qCWqpMzfYpTc3tSMHLwXTTLAI2sJvkeN+3QbKOKD1EyQ+qmvQwnV2U
FUwiIrvWBrLvi/rRmfaGXjsPqNikHtKUNpNZrLFbDr/mwFF3Q9VeAX/+W0D7XtR2+FhpO8M8kl5g
kZkHkdZY3WjcxYsxvMxNubNkee4a+SN838Om6TCp8nvtV/oib4gKvQEVkg/N4D1T8kipTt1xjp2D
cd+Cv7nFcW9GJLwOyu6HIyO6rELvCoeiHCWq7czd0T2BfF6Oa6Ia8yGQhcezVDO+GN++YPRhLJob
eiprawjNYYsxigHIYQWDgjslTQUpO8vyNrLYXYfYhZwox0QTabyewynTjxRYYZrN9QJcK4UPwggt
6pSQpBqWf0WRxaXt6hdRN2kM3v+FLsZbYvb6wcecy53HigdgGyO9uy7xhlP0u9BpfYYyPjqfmYWb
tcrbJ/x6nyOMPDx12CVxP/EZZdTmFWLpQ6NkiyFH0Nh4RENBAJ4NhfZouv1N1iOApq5dgW3ODhk8
T+zJSM0kcbCzLP3B7QDLZI7+bvDiubMb/6JzsKaVjIoPfPKVXp3mtv2lJFQXzdWLnevI4mz4DZeN
SmaeKLdmijXtep20B2vhKs+bNNiTMXng4AGWQQVXZz6VU4a3YEQNbpbV4jHSMWAqblB0bfUn51D2
21/zb6vo4J1WK8XlmS9DHlEbj15qjfreOlCBxHSaBeCSVEt/TjA+OhPUkk3ByEqd8bEZlzAo6jfL
LHuQDFAIMOECETLOuiYeqHnbS0tz//h4Newi3Vdie5czx4mCCgP6G6nv3FhYQFWFfaG59tvomNlH
EEwZ5J40wjB/FlP+jf8sC5XF5+ZxJHsDr3LsqQGO3NqJNmOaHiD0nUyaSG2BGY0omsIrYrEzKOCf
LHWceW37jJ6Y7xd7OQ3Z4PPiWOfdtlqfPY2XTTqejfTDm7iurKX4XTddEWnXK9CeWFaOIsGKzxmd
jtPx5CjXi6VvVScKu4g58OcKZpmkAwCgrWn26bhtSe4JXrUg2hk5r9r7rnCb58INjkaF97XDiUUr
UClgiI7rtZc1WK0XN7f+XKOL5xz6EHBMx9ppuSvPFNNpZ3/40PvpTbPHOMhKfIGy/6EwZtqJYawj
xSyYmFvZxPksaEO25/aL9yzuM8r65muTXtUu75SniTiHVYVm+lvaJlae5ZYldEhG8FsNyxu5L4Js
UMlDt8mtQymz8lIQPj0bvek8bxkPd822uVrsX5oqP+FnWIdguqhmU3hKsm/wRxT/9PpyJnC1xKpc
6h37b44t2Cu8CbKLfoId1DNFrxFWzB6h0b1tGveSYxcK8mrj0xM5LBoT0dJx9Xc87SEyspMokQ4H
6FzRov0e6J7g+u+Xe8KCyWzIvVn9WbdX9f+YO7PluJUjDb/Q4AT25XJ6ZxMURUqkRN4gKInCvu94
+vnAc2x1g3AjJN9MhC8cQVvZVaglK/NfxKcGr0Ofu3EIo2QTK+FrryU7M4tIIKsk+KgPZTRqJCH1
hWUkJSzvSxlEwpUr4JhrDrbBaf5ZRAlhlShC9MOrEbyPE0XELawY7ihnKhvk0cAMiIC5h0xIjqSj
gNvZWehCfjIC50Ml6C1qILl/Q+cWyEjZPbQOGbrmXUOC4uyvBVrMnYBGpOR8BddzqIeg3KaD4F2r
YRDdMP3dTqi1A/Ja/NDUSz7D++CkAsn2tRa+alazk/sOMLqhg0KJm7UeO9CqVKn4BBrK20AOOrrS
cBWyE6EVBN/BdW6d0L0WC3ld182PxEkhtbAoeR79sOjDyCl4oygSr4UUQXrLZcYGvIvkjAKHDpFf
Bj8qpRtMHIejTkt57SA9vBsMcV93GNqBuYPQIWXql55ECU2RtmEFxpiDeGWxSgdxuHGd1Dx0TonZ
u1hFJNpZeSc3gXBFv1pDhSBCCqXTK65uU30ttWjdU12Ruu47hGTc5DK1ewrZ7DxAgvXQfupd7aD7
LMJ0VUX72g+vpMDfVty4mssD1njKsKTjOtoZtV4f3dbrbwY6RTuoMdsGvkaF4L/YU1GhLI6VI++7
uP5YG8oOCtanAiW8TZG48TPkhGukoKh9tfc1II+N4rTcykX5kJA1+T15M3Jp+DQgx3DsGtoWiYlT
HGTo712k6mudVAIcmLDH8gp0hM5NRRGsAG2agFGr0RdLKSDkBhvBytXrnMKswq2Hv9hKNBBH4WZM
UtxUtKQFYTAA61rVsF6ksfyX3YC9KK5DsRmom7QcKjgCgIhzyxsKpD/TLCnWgpNz8MJ+MbZDKZW3
NIP1beQJAnQ1rkmQm+6hR4BkQ7L22agF5VAJcX4QBAkD30wi71ElE9s3DwctcFHWTZk3tbcCksa+
TjSPkzXAvzSXAuPB6LinW+Rn13g4JleNEegY1OS650GbqpMbR0o5mLiD3K2YV+Y+6Hk6S1iKbQhn
AfHUlW+CmKdkd2YpQICNM5igLTX+IRVfwIvYQqxvHDPxryxQMl9krZI3jcUxD7IUKLyaB1dyZ+Gg
0BGil5pPFffyKx833zZgOIOVAXkFwFUgfhGiUvzhkdtkKOaijDYiL3lNUhEz6zoDYWSF37VSFW0v
wn4K5Vh9r0PM+JrC6X4MqT2vo1QBYhZm0dHTKe4Dt9Qoh/rKk6yq0g0lIW0fFCSaoJ/KW8fyH+Kh
cmxEOJM7r5T1b41Y5kCjeSdsNEvINn2teOhfpVoIxK4ZPuCNEt5EVYXfcgdBIpA0/6Zv6+xrbQzW
sQVvtqM6VZLVRqjHoGp8k3Qg9+MheXHz4qPq0z/wRGpJpZYLVx6EwA8siHonWfQT+GBwDEn7suva
j7UnOe3RDfI0t32EfxMc61iVqDM56m2fQY6lFtmK0HEG9VoLpeFTF5CP6MjQkHckVc9Vi6mpEZEP
R6mLdliEWSZimuaXFkWPH41W1pvYMdMdRpD9tsXabAdeDWMgpeZabIdRGkS6V0MzvZLlrPyayFpv
4x2TXqf+4PwoZEon1IAQtUVWCKEfVnWc/GgNCtmqbygw/MqHSoBBvEbpcPhR+2mMpo3k7CmVKtdp
9xhA938xugpxm0qvDnIs1nelC3PXHDp6cokf7UHiBGu9tIrrEpgcVxjJRVi24+bJe+xu425dNuRF
5Hi57Hz0naY9iLKkXktujcpcpyVkCEaER42rHwfsgg+UGKpubTQp4kmUL+8LXvjb/wEfpBWxSfV2
CBpjFTcW3tNDqVHXHFxcQF0TzrbrccSoxcc3DMJvgTUu+macGZr9Rwuz/4fuZDpIif+Mxnjyv9WV
f4rGGP/3f4MxVOUvVTIQmVVVRZI0WQEN8TcYQ5X+MnCsFYGQIfqhGSY4iH8sNST5L0MSFcVCpEIW
cSpAcvMfNIYk/mVJGkAMy0RsAtax+jtojAkUQ1EAiIxwDHI+C3cCeaIfAbDCrYPKgA0qte4BzFa1
CYzYWtAQno0CfAjTMQn4kjiijE4AH3ngD9DjiYLZTW+7buk9RlIhL2CVJHkaR2U8smypzA9ipMCk
zuNEDeVjuYWURDtDlVeVV/S86zPH/MiZa5b7PjRU/K5MHpMdad3azaoA/J/aAEC0dGC8FUpJnxM8
MPUt1AkpvWkcpOOOeUgbmwpi0Rm7JDSUdssz0W82VeW8od2R9d50mlxfwV2mJTDAdtpjfaWOlxeo
EHojaJEa/JSmzJINhF/tHulLMb+Gi4UZrSIE6BlkqureOSn0GRxcGwMxQD8BQqc7nfJdtQaAm5Sa
pb3hKBQl0H2Fvi/UYXDroIOjrFK97a4RXdDuNcM3/Vsx7cTHHtYTNRw9CB8a9KlEUCQJaZlM/XlX
uTy3dkIQd+UeiWX0jdoaJsoKHfEUj0+sNwDCOA16nwEMV7QbEWyhHV94YPghNIh0BTrHcx6TtmrM
tSY7GEtlHLAZSBPLCfZ1DBlxi8Zn0lzDEg8x9ZEB4UAZ6N2rQm6RMW81ZAC4djUrBm1QpckjYlgQ
44NBzQ9FavQfHV/EXEgqWoXc0eopCRoyBH9IOkn+gjqN9VJmVvdARpT9bCjuAhlxq+jZxa/82Rdr
7TsqXcpPyvda8iSg5oTiYNSRn0kJ8hwHy8MvZkX/tfaBsUAB31bgWoJDRs0ouLd0uqQMLKK74OZm
mV+LQUfFK0YbLYR/DjfpuSoEqo2p3MkgleRKdbcq+pTyXrRoRW97SCA0C2CtwPETOyzeCrgQ/g7L
BdFYK25Q0agNXan9atYmmFrw/0nGI0cPbrXBbf6Wivmtw/k/HrlnB/PFI/z/4eE82tD858P5f2s6
Ci/ROVpu/L/8fT5LmvWXJAKUwxlQpz0y/uUfsBynMOA5hDUUsFSqOYIf/zmfBf4/iGxrSBKCiNOg
bXCk/XNAC5z4hiqCmdRQM8JFA6ei37CPPFfFMiHBo0RjjthLBbFyU5mcaYPrqKGhNbIdmphgsYX9
ox6tBnze0Di+FkDznkzOjHj2CG39pUvzdzwNdxID4CBDsCY3AqcQZTRoUjYAuE0QPcvxd6pEey/9
PQ+BfwJhuaohLMa1MLWXiA0Ygn3jyjaUz6ucjNE0R1Lf5vJwziGzb1EMvEuA+yFSbWBaML0SREUD
Ya7aIIrbz/D3snWEFdsmjErlcDnU+e3zr1AYiipUxvj2k1BGVwSJGxWqnbeyuTaMaAA65jkLvo0z
3wfHKbTNJYWcAjTw+YAoPmSkGYpqI8rvb5RG+1zz9kQX0cygr9O8uDyoieHB36PScG+UyFx4WGDi
dXZ3N/hTjAKeqg1OHK6yEBvxQ9qmUrCCFu2CnwKLiKmxVuAszaNcPIYQo1/qIu7CTZla6GdCpXba
1Sj9GEGeyIyXOmhpBkpaBfNt8ILgc9pVw9pXxOCnlxetv/ETuXkC5yzXH5u+tQ5BFobaNuz448Lw
JiYnfw9PFyVNAyYOMnaK9K6h+qrugC6XgsPOluLoBxVXZvoppnoQB2ONAuZtrNbPaKYOx6iktZtT
l1tQ8ZLGTTXZdJaO8JkuipKu83XPJ1lH+UHnGlVtOBJ0fzsRyFJ1E4D2WqGwvOPNugVLBXRHJG1H
tvzyN56bBAtgpKGPGnQkUOMZdJKfQTXH7koZNFvFGIeLKevvEum+LMphq2IHaGPnvBFNMd9YOo7K
2HTfoourH3/7V2DZSSbM0SkjBSdPfkVlygGgk1qzZRA8X/U6cQ6iYT41DaR8X5a5TyMxvKl7kBlC
PtZL0e05lB2ltcs/5N0+5hLgzB8ds0A8G5p8PhsZirdKa9K51cNe3/dQuz4NWussHEzvvzlhNBFb
E746m3n0Hz6ddAXCnlICl0D6fhSaPHZG9sMKYW4ik772Ag8oMabUI2zhxv30+yMkx+BW4RixDGUy
010qhSMVULg2ATAA+2j158sBxkPhbD0jgAfCG1stCAsSR+L52NLIkGqrtCzAr4oEd0v7pCKN5Bdy
sAkCJzy4ZuRtL4d8dy5OQk6+WmkWRVyGhnVt3Eb5kyQ/mOEDQKvLQd7dJpMgk2/WQsdsmlS3rl3x
uU1ewOW10d3lEDPjIA+RZZH3BZNnTO5fHoOUElQfOLBAe8011xaqWZ0L92aJ5TKzzs8iTT5SC5tZ
kgfPs2sJpjbpO2zML5cHM7MOxqRK5wbGcQXdsvN1kJv0lZEK8Ow2Q7WkGXIQjW65hbCGVEPW3+Av
tyStNzcqbnxT50DjwjImo2qivgZCXRHSharft0+Fbny8PKqlEJOl1hQuEvw5IYq+wP/UAJwCAXjh
UB734GQLQfcxJE4HBHDfqBqnxwMQgBqmLrBwWb5z3OZo4pbNRVuxDBLr2sw/oZy2cCTNLT1Dg+qD
3KwhY7V0/rWg4AF1UAjpyjeii06aeye0d37pLgxtdv5+xZkucSnDLKfRWs/Ww2KvthJ1QXR6FoKM
+onv5o+Mz8KWDcVKfXKlihHiHFpDEOlWT7YpwPM+ugV9twcXL+RLadLs1zqJNlnoMeBBHHZ6z6bQ
uJfr+CgV4o9RvSy1lI0TjAp22Ro43cKh93YnXhrlJDuTer0RQoe4hQcMqNqXiBy5+RFNL0+WvzZ5
vwnRoZKkYuXj9Y6yghe9ut4hLp21Lzy3xU3sf28blUdqdePSUmnTbYAMV2yF+1LR9h2lRTgfK0k4
uEX/ByfdmJP/6wtNFDArtH/MOBI9Gw2EncRtzxRuOkFBGu7l8oadO4ZOI00WdqtVeq31rAWvvivE
7EM+eBDFv7i+J1NDKdeXo8nj/n/3UfCYpkSnU0cY34anWxepTIRsB8WzG0APA4Tb9KdVPksDmM++
BgltfnZ5xXX5VwFZXW3lRHdBlqwoVm1SsN91cgyaO+wb1ooBJRakHWCdy79w5hozjJMfOJl5J6hp
LpoWJ38aWTuR1O9Djd/YWh36pWt5bq+bIokAFkFQMac3AH7rMP1rybOjFBd4qBv6qlbV+OrygOZO
rtMokxnvG91zKqyj7cJ/KeviphWece05xhAWLgeaHY4ss5jwf6N2OllJQYT5Bs9WJKTEz3BoNw0S
ipcjzH0b898ReP6fLx5/NIgoGoaCvRtdkQInhLs/yWOwqRxLyxR9RXkq/lynOIbQcvJsR7pze+WQ
ikBflGzhQTw7FErVssFzlXxwMpQU30sFXyqOYJa+0Dxmw3ObLbwaZmPoCnoqsqjDdBz/fvJ0kXVE
bH2IgnZA+29A9qPcA9ZauBjfP5A0BTDyryiT4x3CHiOkgWd3KD6MGEqkLPHuuBocl3pnIN/oSvY1
w1y5dLUnrazirasU3cKvmDvFTn/EZJF3WO84qsxQ0Y1A+jpSgdBhAkKPuNNWpkDPE6uDP4lpiLyN
qSm8p2o6fi/mYc0nvIr7BngPWhV406rybX9/ednP7uCTQPL5d9RgWhaNMR5JTY0c6YtGxYZLaujb
hREtBZqk8DhUa1rTmZ6dWp8qkAQj+UxTjmaWbS+PaHZlQthGM5tXJI+28xFxt1lKS4nDToQHNzC2
Rf8g+EsJwOxoTIknFoJlaDFM1kSNumxbACS1A/mngbhLGHywzGijVt7CpUZb6f2lhpqkzpuV9zll
0fPhdGCzoDH5vt0oI6Kz2pjxPm9vkm+hR2ECPut6rHVbGzHZIWy0EhY+28xsIsk/mhEjlw1veBI+
xMbBN7pxoNZDpTx4vL+WjpK5F/lZjMnSkFFmSDqNGDpcVbJg46j3/hZ7yD5CVrvcg9YRTHlhmczM
K0YDnMUSxQ/qAZOjpTbklkTV9W3Tae+CXEPQEHjqby9F3vmsbBlVAyBNk6UIbr0SsLDwbafWdjyN
BSXcFk6+sERmR3ISZfLyqnUhABGX+Db+3qvaAG9C/ezyQOZCUB/CGAsrCtbh+PeT0x4IES1uq/Lt
wbypk2IUMVuIMLOheKhS94YdT1tWn6wBq4HvVuHkZRdwd+SbtkvvPflGEaOFkt/ceuZokBWg7RgF
vN04JyPxFbB8Ua6xnvVXNb4X2gfA6wuffeZRQt/gV4zJnkmRNJSCSPVt1RtAKIV4H9Spmu0ptiOk
Z3wJrDK8E838rg3CpefX0vgm81gNqIvUSCjZpfnRah4D7amyfl5eDGMTfJpnn41vshoG0we9BU/X
Fq5LSd8D1+pXdDAdN1gpr2hUrQxpr9aQqTNsA5Ymd26hnE7uOAEnH7CSlbb2WsW3Q0SmwFrl2hcf
AiuonsujnI1Dd0STUExA9mMSR08kDM0Gg2ukt9qtVvr3eiH3q7IIlbXfqeb6T8KhtDbeWCg1TMIZ
oQo6S+Y4MrwIWnq20atjlCcbH83My5Fm0pnR6gOMg/xWqpkcSp2qYtdhcNoWaG6Th8pA+3VYgwB6
VnF9fTnY3PV1Fm1yOEmI6OY10hA2HGjjSww0soju0G0aOc7ldR0oqwwQJbwQy9i6SA/1iO1d/gmz
u5GukKiQdiPeMtmNCV1jRzI4WTpck7YyzYB13cNZRexP3RQSNOUoVwAF9mG7T52svL8cfnZDnoQf
N9PJerVyeSQnMQECyO0a2ShHeFgsXr5lAZOnL9UjfexXGjIItMlHHUBmC2INdmtE5wvCbd74rNKb
IP7qcylYxRfjQUqvRpw3/aGFp8BMxcdUQc2gYwJqBr+i8xHWok4pyUP/77FHyd/z0xWAEBgT10an
7BTjD143Z+HGjXsyoWkAcSQqCCeiTaQZd1HxOgSPv//RToc0Se9cVegMuSNG1hzT9MWv73ptYdZm
s54RoYQgJZsRNuf5OBCXbhSzZ12WXr0mwVul7r2biWhlCz9qL7NRKnTWSXNVheGC4dN8aFiwfK3x
Tp+Gzlpoh+l4QcWZq1zpA/wH5Ce6jS9l5t4QsUrH3KnYU62SbKUo270ex+7S+MeF/27JKm/mQzSf
jKmoUoAMTC5KIuOX71K9T3dhjV5xo/yI/QJ1Pd9WhOFqLIIpmbiNhH2DpHoiLnR153YnTwXaXqDB
RuWe848gVgVEVeQl7Fy6sYpiJZZ3i02Z2f2hqpBfjDGPn5ZdTa0Mm6hKSQcKKVzDJ9GvYEwmW2wf
tasQycdV0ffXKMaq3y+v4rmTXkVASkKW0ST/nNzTeqvGKQI/vl2hC3+UGnUfSNKwNhO92RguCCMf
RcGryzFnkwOeCxopNactZn/nM1pnfRNEgGbtDknoOn8Im4OsbNOq2kkCEo/9ujYfnVDdYpu7pUay
bZ4u/4C5VBXBO0qAxpisAgI5Ox7aynRqvRlz7sC5MSp1Q7Nl4UaZXTQnISaLxgx8XJ5bEm4xfRyy
fD2INyOZ6PI4ZlfNryDTIk7hedhaewQR4uwruVYQfurgwcalf9f436NoYa3MpTssThOtekTOpCkg
cXBgeMEEZ0zxcehRaYyO1E69eOE2nF2SKJmDSQTHQofq/OtA+TZzR2dJdiZsWQsPbO050iCO+sv7
bnZIhkxjnz4OVbDJSpSioEDbjlhBh0S3j8Zs+jOT+63WLh1lswsCLKco88E40icbzWqjrMqwLbLT
qISO+8Prd3K9M7XrIXLWV5aZrWkdoXmMaM/aIfPR4fa0/Y/LC2bpR4x/P7kXk8rgMkEL2g6CF6/w
15V/HPxvl2PMLkpqHuOTFmSUNIkRm5kHC5Kz2SJt0mB9oC/u5R9dDxrHzhkWos2P6Fe0yWJxnXDQ
8oJXJ6q6+YiABymKnfnlIc2eFydDml71iRqFfsS3q2SE0ZxnN/ujnXwSYXIiGQowGsQZfTuBuqbf
u7EDx3/YRUhzWo/F4C6cTm8f4d3FehJvcjzVnREUHXhHu0GvR+5uQyRugvI29a/GxkbtH7EcheUs
3gcaUhNKvfHSauWyImHL/VdzOz1UQl1qEYVj5F4UrAPjzgEVeznC7BIxaTeDJaX3PC1MQPyxPCPq
OSX9+mcJgeJq0LWvCc4rCznT7GFyEmiy8kdzNxSomNQufJGg2kcJqW4Mm7gpF4a0FGmy6lHZUcFi
ESkZNIjT6ZFGBE17/H0XunOzK/9kSJOVbyZJnSlVy4EB+2/l66+hD1npv/s+k7XfY4yGUxMxBuMB
2iEawt+kMN7+d0EmCx7wJiKxIsvM5KOEzk/654tJ3PxX0SxqoeQVuMWdn65ioJaxiv6yHY+UcFRv
0bhHH96u/IWFNr+ifwWafH7FTdD+cpkxI9evYwUer7kVgD9fnrLZexhzeBWIpqrJb1ncyWWRVS2s
bmTYeBRrxrXMq3gFJBe9XkmDfOhL16aL4d3lmPMj+xVzckumUQ5MEc9DWg0votRvWXFZly0Emb2h
Ro1NMDykGNMDIRNdjxf3wKsi/RmivIyAgeq/NuK60HddIl79/pCQg3jDJOs6zJDzVZFUAXy5zqJy
7SXiPk8FFPKwEtiXYRothHprKUyPddphqgYymVLpFNtVIkhTq2DvANgMh9KSUCugCBZtSy/dp9ne
qnbjI7INy20I39wY7jSj/lRhTFKK1ToUgLwPVb+/PP65XaFBsAE2hTI64Nvz8ctmM1hpyG/yEZQn
lZOSn0klrLp6eznO3FGlgSXWQEePuLnJpmiDPsMgIArsyL3v3Z+0dC7/+3Or5vTfnxyFAWLZrSnE
CCck4FT0lSKNBIEvWV+vCy7IJNxcjjf7AgdDDAwQhhJ170lAL9RUfNXHAVltvivyUN0hrYUiFXyV
AxL8IbpplrvO9dBCB7KLv0JeVRd+xNx+HNFaAJ0oB2KAfP7xcP+CVKszaMl9lF1xTWNH0B8vD3Tu
w+mmJiHrrCkcM+PfT84ZNBTrapDTwIY391Dy2kfWA5Giy0HmDjOOZHwIeMKLYFjPg+R+3vdpnwR2
XibYauA0txbBtmyaLPteZg2XtaV3f3DO0GDUTVIPaArT9hH12qIX0z6we/HGLR8aaM1h+iQ5iCTE
Nz3aL5eHOH6L6eaHW0W3ndeMKk7ZAVB7qLh7dWCbgfGYIVpTPwVIISUHv3M+YtXC+3NhdcxG1FVZ
VhUAkTzVzicVC14/wkMksBv0Y8KX1Ex4t/QVdkSYRFio3+fd11wzd5fHKb3fiSr8O/aECc+DmuKk
XlxqWYysgwt24buxU6NNHl9LaCB8c16p0KC0ZnV23gNeW4N4b8LjoJdrD7CGu1gmnymp8kugSeAt
JvMsVierqvfEXAEJD+Sk5UlQ+ZvhgG3fR73Pr0Ttoe1e+yRbo/EFjcz5gDbPwhefnQj6YJJk0axS
ptD0PEPCxMPx0uYuWCENjy0IWh4Sqt/bCoEnrDAvz/z7TQR3hnue81WijKtNhhsZcIiTOvbsHOkw
v3kuIWE17fdI3yGsv//9WBrUE7iWogmdZ1KtjjIh9lIX0AHqZFs5/jR8FowB4O0qVn+7vgeL/c05
W2QawcOer2I0ig0vTLmgBfVnGJDkREcp9BfOgvdbRaXLCwhGlmWOgun5E0uVgAgfpZrKp60QP+Rd
sLZeev1FSF7lL1a78GKdWRmE0yhtceuOXczzMRUxdgRlT60/RUDDQXFCcb4gOiSHV2ZqkfD8uPyx
5jbCWTz5PJ4A/sFPkEuwJT3aZY6E2pyG+rexN6XmUQGl6nY/h+pZuIrwpF2qOMzUE8fJ/TXaybpE
3LdrTdyxbMETDoaJAOQAP97IjiUehaggWeh1lpl5cNpqJ4spXE8NcZylptnMhc3PGBsrcFZEnAAm
FzZEDRMpJd4YutVdyYgkqeJzHzzilrIvI6welSc8zFHmWbrb3l/SbEoLTwTqx2PeN4nrxKLkWmiZ
2JYOo9SCjlkg2hwvLeGZogGgbaB1I/yd+t90DVNOxeUgAls99D/EvSduMq9fh6q39lQJP7PVg3al
74fmkAirtFxoEs4cPRyzFMcNEMMs6HHBnyQJ4wGR965PVcn4jiTCKgo+F+j2Bh+D4PvCWh5PlvN7
lG94EmqS85hGrZrIRlDvb1+C/jXVPviol+vuvTHsVf3omLs0/bIQc9wfF2JOqyDYXeFCGREzxU2o
/OBpBz9FemTffauKe09TV/xHtahw7RcCzw2WFg9VEYqSPIIn8+o62NSaHVvHi2y1eRXzl/C1FJVR
Qn2N2axqursYG/jLUccTdTpaHc4knxKmHMn6+cd0UqnANoX3a1dsx8IrJlNwJoc1ssiXA820lkHd
nUSa5JZmWA6yO9a5kChaw2YTStTy0SaMtooFdxJBQKRmxGsv8z7Kcrz3rHtcdH4bTsJvGFEx8B7Y
p2/HxsnS7UpnCMRxtA1KJ+tCaKGcG8AR0N5MF26Z2S3Km0EEq8txCLnjfGZ7p8TAT+p9KJXpWlWq
Q5Tduii4GUj0qWhwoR+qwrJEVNFQ4+3YxZOj0MahYVvIzsPlyZ+58hj3r98ymXsdfR+lTumbJZT0
MINfQQkP8VjT0Xsc6ngUlF0vVp/nzsLToOPfTybbggQ0Prc5g6XwwcrMTYvvutm+/sHQkCKCBQRo
i1fFeZQy0zUoCxbbdZAOhblXsIZHHHFjqsVrYG5QnF0HtXi4HHScr+muMdA41OAZkWpOO7Jp0tS6
6EnURiJA+U2mCmimKvVCjje3N0+jTC4TGdUJM28pjshCtMf44lDndwqKl4v989lAEgc3DFW62+Ik
7YrRO6+dWmB5UOjaAh7L9qlm/FTZgDupdM2FLG929qgKIP0H44R6zPknq5CtavNUhbPTgywZ7vq0
3lz+PrMDGql1pMfaKAFyHiGsS3B7Amd4nFtrBatfMd0K7nGx+jeXZ6AK8ivQZObqXsCebgwkeZqN
Qd429/AT65orqvgbqWyQ1xu6nWgF3ykLPP13g5wsj07R3KIa72F9OATDLo8+ZihCS26/sAxnPxfv
KkpG9GlVbRLHzGCm4f7q2eRTa6ghCspyl0cykyLDFYD3Nj6edB41559LifCxgZgAzl5ONjQxHTJl
XfoaVf4uox1sdAtX7fj5321fHVEZgGLoGUzrU72gNAGMPt/uq/ug6TalGyEKvMQXnl2EJ1Em86Zo
qGcIKaDw9meKKa1h3IHsH7KXy3M3/iuXxjLJGjIyUWjhjKVDQD2M8m3eXYfdhy7AxyZY+E5LI5p8
p9hK6KaCMLbrrLwxg/6Yeq9d/kUOivvLg5oNhDoEJUoAN+LbG+fk6qhDoZEqkaWdi/1GzR+lXrkp
xU3nFgu39OxKOAk0uT3AJuGcMr4FSykjcZbG55mlPTtJri1cGbPfCaoiGCJrJA2Ou+xkSAXmiVYS
8p0gb6975RjSYvtcBfSk1NT7eXn6ZvfTSaxx1CexEGWVOhQoaUqo5XDbJo6Io4d5WxnSa1Ea/j6J
e+wKhnRhW81+NbQ8TA4LCpXTbYURXqx6NR18Q6zSreFCG0gT51OiYqSee5gBXB7l7LlkwWfCUH0E
zExGWWKlqiKT79sow/krLQ25iWFzLaz5uRVC2dfkIYnoCf/lfC6HwsmMLIv+xq+xhyvlbvmIXQoy
2Vh+aMZ4ULIMQ+lYaQg1Wjc6Iqe/P18jhh7TMvo2ZC3nI3GyHJg2CsB2aSj5J6lBkl4TgnThdTjT
+MD/5STM5LMEbq1WfULahzZXekgCLFgADz1HRRDvMILBMalCrN0thnrbWbW+deQQO0dH8DZYmutb
1NrRv4105SB5iDoGmJIc0fdYZDGMScb03Dz9meNiPtkjnSsj8j8iaFDiRBWKlnu17VzUBBTtYKrH
2rlWrHDNUwwrx4VDZ+4ooMqlG4oKhA1+3HloRUMMxB+o0JAsXAOfM7eFmmxRr4kpjXi36uAvbMzZ
NGXM7XC1E9+qpOcRUT6sQ7cnk9SyzNpmNXLucYvMvYCj8zaUEfrKaxfRKXSdVlmVZk+FliYLo55d
42xUsiW0zdi0578hClq99hyZy0N6huVmBcXKC79dXuJzBx+VaIh0AFsNU5ss8dGsoUXLiwaXsRHl
Y45FPFKjcfJMN94tF1q/M3Q3VvpJtMlKl6xUF/FfIpos7gwHGdOeLLO/o8GxbapsJxTPsYJ1e1xv
Tbm8ujzUudOPuaT6PhoFvutwO03P0hI4Mjon3ki4Ggz+UuI3njrvtshJiMkXE7oB59OWA1bN2x3C
2TtZui77+hCIn9PRS2u1mJjN7oyTiOPfTzZlpbWBgPMMGAf1e9QJGKd44QZVm03Ze6+BtLs8hbMr
8iTa5GiPRUHGAZvVEgCcHfLidjxza7f4g6IDV6KKhCAVB5b++aAcyWzE4A3RHr7kwTdUPZdZArNr
kfQclPBYe+RCPA9S01uPPORu7Sior/FSXgfx50EHxVlh3WUgvK9goKNhyWz69b5H9/IPdjfVI1p6
CjelKk7mUtJz1ccpgxNG/hkBf6FyXxP68geb2d7868whtzHNnGmTRVFiX0xSghQNfRylXGX1PkKB
m5fyJvXSFYrAlwPO7AACGhZvSJ2jc3r5gyXoDUeiVQkuah04wa0qclPIyIv11qOm+cdaPFbGUi9v
3FeTfQf8EeIxKGsZnazJKVYIepHXeh7YhUXBCJuwz6Uf3lRCjjGHaES//+U4RcA5gxJEZkCbvMZT
FdNgFdXVsVkf0RfLpJvWvLs8jzP7+iyGfL46tWC0xHSCwK7oivWqcwyNHqOVm7Z+LHxzcznY7CoZ
i+NINVGBn7bGnJYUCBubwFaHt+ZujAG0pno72RGjXSq2L0Lupjwq9dfLcWeOE7o7vGNhrvDtpulv
SmKPKXMb2FZrorJdXVNDbbrfxuihj4rAGN9pLD6Jk7VR6k0tWi5BDBlcxWtqLDFY5xYfcHAId2im
ou07OUg6qdQgaBmBjRyICUUc0wMwc4lzf3my5lbEaZjJ3VIqicNrgX71KPmbRjvZvJIPfhFv1ODr
5Uhzy+E00uROoRCTK0XPgIx+J2A2sYpE8Wun5bR/0AA3txEmsZcjLk3h+ItObrFEpa4simpgK9aL
ZtzgCdZgvAk14nKYpYGNh9dJGPzjqpIcKLBd6UptUW4RUnusMISPGGus8FBdOAxn1/evlTEtngcN
ZkPIqrK+sbTKDNztylH9rY5/Xh7X3F2G5hetJVgeFGim0Kkh1KwwERywDAmYGiN+khX5SmyLD0Fa
fc+bXSO+Fq+aR5EIPfIlYYnZWaXXDWoQOSba0OezWjhN4ZRIzdqpCSxrFKLVpQQacBCtMkPe5gMa
Mt8vD3gppHIeEqEfZ2hjQraSdBvV3qZLkG0LUBIoyys1yraem/7BgTx29P81yskxgpJfkjVyGNqh
HmDMobu7IlZwcmklnNu96BC3TbgQcnb5kAONr0O0NKadpmxASrIYYZ9ytK1pvAbUxEp9obQ8G8Sg
EQCdBWGrqTZTJ5QY2ooU5tX6BZSdVz8sNrJmvxaPqZGxgmCLPv79ZNtFmYd/nsg7xm/lddhDBxK/
OXhXoom/kg+ys3CYzO+Gk3iTbR4K2E4kOAHbmR/cuTk2dPgnDzeSv2vkcoud8ipWrsLoKVt6Nc7O
5a/AUyKUJeQiRHKFKql0laiwynRzSzv44+XFPx8FMNh4ZbLfJtNpVrFT+rgU2hVFWCM9FtjG1Or+
cpBxOU8zKqTixJFbwtVpTJY78mEGVq0ECTTJDovoulGdl8sh5sYxQqCo8CG7gBjt+bLQZa8dn/qU
cEA198mLaj2gCvYHMRBwAQXOL37Xvky0OK1xGCMdrY4C3Ky4xyWIku/lKHPXFwjRf0eRzkdiug1a
GbrLOV/cJRiPdhXKVvFRE7SFC+WN3PXus5xEmpy1ehc5bpxWXJSeO5ofY3DVAS06VLWHqYqPTZOr
VMYdHriYm6mx/jGQo7uybZ+MFldULAa6fSq5oyY4tnEefoorcaiHVYcf1TrC9cDUXQjLKRzlUnGt
KwTWYWT5kbfHgqC2K8DWSAfySmlcjB0uT+LsciD5HIHNdICnKAIMIZHCoOhpD9gZGFG1Ja32jaXL
6g1P8m4GIUTCuoGUChrs/FspzsBjCXchW4t2AFSPltKvTTUekfv6tpeDBzn6JKsjThXcT3Hn6cGj
FOTrRv+oJN/qwNsMbXpVth9QTI3NO2DQO1F+cAWEuJNtFX0Q0Flasah3lydnrkaojEks8qU0T8kp
zn92HMDVF72MJDO7Dtr4zm/AYw7pleYFmGUOdh94N1UMqjfJPWvVeAispvU+L/HgMfyNbCjH3pe3
Tt6Lf/LZTn7YZBeHih5kpQbIVq+7dYfjn38sVef/SDuzHbmNIIt+EQHuyytZWxd7UbfUkqwXQpJl
7vvOr5/DHoxdxSaKkMawAQOGFZWZkcHIiBv3nm4vfzUaMegJ+HXmMlnOn5XlWHKY6L75w0tkRY4o
bsSi1Rt8YWB2zotPVFCXKEqHGOiTHbyInL0sf4z9z7eXsfYhlC+sLBLrCmUBToDbK2uPhrAbAJnC
4lcJFhXevzm229bWapjAKpl/Br2B1yx3rZ1MCL5Ljob8QZEnpzcYExxScCMvdb2LKsnl2doh/XLb
7nyD3t2wC7OLvUQIW8qnnhJAFexNuOdUskC7mAZHCgy7VixHHyS7lcotCPHaA+lyufMZX5xh2Idm
Es/PcsVDpcBRWZjE3I9m7SvS0NtrXLXFIOk8qzBzti0i/lgDqB81TrIzzkkTe3YsMXycdCdk3Kkt
bnF2rsbGC3OLsB8ZWtipFfUNy/9OB4B56tc83fhUrqZN4L3hIwMiB3X6IjJaVapq+QAEW/YG3ZEK
5JhNR5q+o2JPymFDX3MsUuEzTJdZFb3+yX7+a3sZ/LOpTLuhx3affPDG+tSotQOgwi7MX1b4J/Wb
i4XKi8MLOqHKCwNou8DTgVw+yY8t6MPnLEZpeuMyrJ4ck7Nvgx30xBZxW5WCvMp7SitugXScXEAT
Kg4bZfVVZ7ywsQjBUwslWNpL0X0ttij0ms6Yfkd2ftfD8kxj5vZJbS1o/u8Xt4zrgMjtSDklNYov
0izOphl/i5a+u21mPXgx5Al1BMPUorm4zXpb+sisMHlTKJU9aslT4WlukZ67PL8T4glFqHNhOemP
DbPz2b8LXrMAjjbz/tF4vl7e0IqZkU6YLb16l0eGkxavavmp6T4NRWIrHRqLdIOOU7kFXVr9xJnk
83wEoBd4u50X+yrw1Y8mSOshKU8NxwiH4a73xPp4e31bVhbL8yTGOSt5tgLJpIMQG8qnMeHrtpXV
ryk9+5nbECrwZZ9ZLQFwpwNZtxIF8lwJRukyEfkAjYGDPo70R+YgwKFbRy1Rn+/HxdbF7YCI+ch3
DvGTARlKCIaaTxEy87dXtbZ3c00WPA99wTdVpUszo64aYd8ThJNmoht7Nwbq/raFtbt1aWFxOjLa
mLEs1+Smxs+8pqnrIWS6mRasrwMaMiqvCkyjizgvhIOQCD3fyao+M6k4oCUWxTtLCncquf/oDMmD
hAaYWB0y/yXNHjOv2jiwtYDFCAx9Akj3INKYf+HFgY3x1KE2wIGpcAfD1wxvUKvuW13bod29m7T4
9Q/29cLeImapidVYTYo9ITXvmG11lLZ4EPJxI0tdg/Iz2qOoTDHCSUL743pdpZ+EqK0xDNZ2xa4y
HtCmsovyTAnHkYwO2rAAlR9eC0q2EwbIeD+1W0zbqx508QsWn7YwEosuG/kFZva5rbTDlFqOGW0x
UK56kARkhZF0jYfv4vw6uRO0uOExYnrKj8DXTScopGn3J4f2n5HFoUVMPGfePPTG0x1p77Op/WzQ
oP7/GVl8ZWKtzpR+mhOrsDh5KNgVg3TaRIuunsobiARKMmaN53fBhb+bXRnlpkjCkeslE/UttFF1
lwz2JAjp4faCVq8WA6szxTvQU3PhgoWUF6MfYSqQ9L3xVRhRJMtPWo+A1B/tHXgM3G3WJFqSPyZB
rlGAmOZWn+hk/rcZMlqnG+XJtU/JDPr4PyMLh1bURiPwk25YcqijX9+jGITi20FRU/TIFWULsLe6
f9qszcRDe0b3Xh9VaJgVki4irq0LEqWiJnJAvwcHQYqrXWYhyqWHfbrxhl4bClSYQvzX6iIkq0Fa
TE1Fo2CqqzOq4o4uicdRgjYmz/ZTZ90ZY7eTv6uddRhC62+Q3Y+G5t/r0Ycpjs6K8DyjJWa2htvO
tOq3zK9RGQaeJi0rjXRUS3myTHI96iSxcaxU3zE3+SC2rCwWryV1PWqlxddA5IFBT8t61ceteuaq
H9GufRPkYoRtYaT3MzElvYrvc9ncwXjmidAaIXY+dRsOu76a/zOE8My1A3k5AP9REKK3qmbcqWfR
aGyEov4kOv67Hrr712Z4uYhR3bEeZOp2sm+dEG3fJZtklLO7L9Phucv9v9vGoOi1GbWOhBk/wOSx
Jx9onX1gJNWKQqdtHuZhH/DaG2+Zte2Dso1ZaiaBGUNbfFqKvg9KNJeJX/3HYPo1ItAdbtUAV23Q
raXqDNCdttn1ouQcOUFIS0mzsugU5OqJCcZICzZOaG3rQG4x2UdKOo81X1sRBKP2kVGM78N6tOET
3cd0UqkKS0LmCOVkR9HG1q2FLo3sl4cLMn+aOi/74iujMEenTF4Tg6xvkZxtR+9vf0Ir2izRUSws
KKJlT/qTeAl4BV75GegO5+y1UW9ILLPr0/heVb8WqJV35VH4rAVOWBXH28FodT8vLC08Q+uzasj8
Kr5Hv/YwT3cF3qEyOwa3iUhWicooeuIbAXDdJg8LZjwYfV3SP3RlL+foU8f3bQngkQZXfiwaJbmb
rBhtkRhVXN5z+zCO9A0E1OrzF8KGfy0v4tWYe0ORQax3PyLHyfibD95wfGhbCfEmBwhMYMsoclTR
D2CZG1+jtetB6jCXtaBEYZzw+kizhKEzGTFn2KrjL0M2IjU+xl/DUfc3QuXqIplosaAYQCVRV5eL
LAMzT0LySKUv9rmnHcLA6eL8oP2oFd3tis9pb+1q8+/bjrR2Ty6sLoez5dEzu1Qlscylh6BxswLB
7vHj4J8RXNzYyrWvzqWpRZROexkauIj0MqX1XoPbKauHOvRprrzeXtMbAnYZqC8tLQK1wJrEeEa5
VLmNKPS+DAFqDOkvUDyxR9HC6A6xmNgqKuyp139t02M0nPP++5R3j/3WVZ2v4rsfAx6BgWKYHGgf
X3tQa/ipEeRU8/Sq2KFTMiCHfnu9az4KY/y/FhYbG9JigEYBC7Dt7drY2LOxm2n7un8yYUO7hUzw
3QSC6BlkfOFAhhtox4RZz1xkEoCM0PN2/dTZuTIgBty2rpBsDUOuOumF6cUlNCspzL2JPL5KDhLx
2x9sK62gM26cXt8kpZgP5P2B/bfQxbfKNFKNRJusN7BeAek5uh8emjpGg0oWj7V67Aeo3CzxqYmE
jQi76iqMMdGBUkSQpYtvseRFhuxrM0TG/256//j+xsVYvYEXf/4ixBQh6gJxBbIIHYOiqp6M7KgF
+R5e1I2FrBuaJclmRVUSmGufj8bYGpKRIqwq5/shmRAeko4TQsiggW/7/qprkB/BlTLzJC375poa
kffNKKYmFZ06CWd9031Ym/tSQYt9CyC+etMurC0cMVDqmJ4VGyhYD55JBx12Z/3b7RWt7h2pC10H
9B/eyUROspXVHax+92r0sRF3ivItgvtgwxPmk37n4/8aoaR8fUCIh+tBIfCYwdMECHjhAJV1Jrh/
0SQ6CUpkJ8NW8X9tghuWLlqT+ARTm8tBwMjLgqpXwGW1w6de+yAo1W4m4QXFelBQ24SNYUCeySj2
Wq4YTtA4aVbuC1jezkX6+4oeuCUUC2Ce4bGWljBFT4ikuKn5LSFsyM0UPuRvkQzqLPNPatmXphbh
pBj7Nm5jXnSRGBxrsbJrSdrIBlcvAW9S2JB4mL4DnTGHEvT6wPtHqR/kwNxB4GyX+uQkYWRvkjyt
GgOHBY6aUQxyomvXscy2E5oCYxUC8+iTNmp1QN/+KMBIUqADcPs2rN64N0IMfJIx+MWnXOFb3cTA
+KlWPntG7FTZOUGA6LaR1biLbBZwX8BlIFevl1T1RR0j6B4zXCd80yIk0UWGcZ9uG1m710C+QLcz
bwFF88IPmBcttVgp4ntxyuwofaCI1AAdAXeetRum1o4IuipgxMgxU/9afEdQfC+EqC/je0PaiZNy
zJJgZybjuaAohcTL4fbC1o7IoCYCawjAIt5b17tnlUmnZS2xZBB1O82RVo0sp8u2nh+rCcilnYUr
ZOLoC3SWaTkk91Cs2gFMd0b9pQTBAxPXQTIreyh+1fFW4Fo9OF7gIkgcepfi4qvZJUmK0iWxIuvO
dQ8DVfklSP9Opmj3B/vIeCj8W4z9ghm43kc0OwHFhryR4b4q4mrPDERgbSn8rLrGhZH5v1+8i7sg
j0O5xNXjjGYXOIvkoxTrNejfc99s8a2/vY6WnxkI/P5d0sIRvTTr+3acY8V4yATU9zQoO31H+quo
j3ou34+T+ZSIH/Vkcvz+OWhAWtXlHTNmUyDvQv9bWj2n7R1IDUvi4/7CyFk7V5CGUnu5vfdr30Og
/uiLKZBtoMtxvS1hJnl6rbL3WeJYwjdZF/Za8zcCg8gr3PFA8f8EznppcLEzZl+rod6CoBUrb9dY
xW7Gs2bjRn969bQvlrVwXVosxhCKWGnaXxkk9EJ8Eq1PWrRLii3Fr7UYStudd4HCDD7F5usdVMDP
CcNIeOsM76cVn7p6+Hn7jFbjzIWFxYcn8gapMUuqAH2R74sqjaDCKpyo0cL9bUOrF54ZKB3SLWos
y2GoIK3NsJapHVnRN4/6Xtyfew/Sma0X/+rpXNhZXHgxD3tfEyjiUFEeuh75B3cIXcgtjkXVocPt
eMmPQH5t28wZB9fqiwcj8p/hHj9l40Ano97Y4K3fs7gEVQl1bIMw8j3snkF06jXjYz5LsZft0W/C
LWTU6nGSGFEuo4dMWnjtMDFAeV3ocq6cBTa+PFfdZPdbc7rzNXoXgEC6UpWjrMI36toIyohWPw1T
TBO5/1oG6rMS1gc6gnq+o4p1iMD1buQSawRqiglvMHV1FgenzLXJKZ713RhDvvdNxemFU5eePURI
DZq7pavn+U5VIWRiJqZ1dOOv3/dc0hiTFhQv9Hdvh7y3xlRIMmwLH4Spu7NyppKT1snELamftTvy
n6V3Dwi022qhEjk9aSrPQSYc4K3uLe0Dmb/9/1kT6Pvr/aRk1Bi6jiUraRiqHp/AXj0IaeuIYbzF
87nmk5erWvikFcdpGAjwKIUTeu3Ct8r8MGTf/2A9bwVUZr1A8yxtSFSDUkTU75v+qKqB69cPcV46
yVRv5BOr6F7zwtIiJGuVIPii3HGfR9OhdGMBf91b3k5gTkqq9b/9fnxIhupopemHMZKd1MiejST/
MJNISZN4qlF5TV7jqDv4vkTZ3jjG/V9BP51GsbZspv7uAqGZbPCWPKHErbRr/SLBsqUZKFaiPrAI
j33mJ7DJ8/OzfnqNNAUy+2M1/pTMwDE1pxZiF6HbRy013cBvbEY+N+LzqosbdCLB5M/l30U4bPO2
6OGi5zKlXnyUIlO/6/JU+axMUvlYCX8gZUmmPgu586oSGRmdnfMiNUPZYoiQnMD5aALuVLHVD03G
9CGEpPLptg+u5tJMSEHKAwMVwpkLJ+z0kW6xgK3c+9AJxXEyzNzJk+IjhfCzaI6vpl/tda87KGn9
4bbttUTh0vTCK5ugGYqxlOL7hAl4FEE6cEqdvFV1Xb3JpkGxa36jsq/XmykDHiPXo26vQefKTaZH
t90RWfMQXtygXKi+Wnxgro1MHrJ+de6R3mbN3WRkd0FcneK2rW3gRhuFrrVtA8IAOwrSlJRRFtlP
Hit1aWQCD2E5/mhQfpXzOtoItWubdmlj4YFyI2R60M/r8WGFHR6aKdtt5qSrmzanVibEOcyJLoyY
JXrRWmIRlZrhkPjfCloOQdgeIghbf9/TrAtLi+MZLY5C80wsKf+gf2CL3T+3Dazu14WBhZMVperF
AcIl96F4pJxlx2A/NlOYrf1a5BNw2kYek8p8L4QHJaHIUj2MHeSn2eEPFgO4AYQ8A/KgTK6dWetR
bRILFsPcTk7vHFj1ZhNh1YkvbCzSMTBF8ZgEODFqvV2Nag2qtrdXsbpbqKBz7gD9eXter6KrGyZ3
0ji5L+N8X9XNsVGey7jZ+4zR3ra0xtDIWwe25rfBs3c8LEzt+GVmtYSYOuxtOSChE4S430laB19/
K/ux2/meCAlMJexUr/mqjN5Di06Rq3VxuMtF2DgNrbcrU9B/3zGvftrCMQ1hGCL0gXhddpXTD+cm
0e3Nqfz1DZjRuXPVDFr5RUgS/C5thxY8BKy1Ox/oQOS/9mhmK76de59p1erDWTA6W/ULJ9SpLzCs
I9rBH4i584GmVK6RaQDEUxcZYmhInWjkVBmMSjg0wt6KZUfJX28f98pdvzKy+GKOmW++9RruZ9nD
UEHQwoztxtiihlzxXyaaGF1mmoLPsro4uSQYQnIEIARCZOxQcITmYCfgyrDm/f5NgfCDescMzuQd
tjg9L9XqShewxO/Yl/AnBW1xkAxXg8Tn9tbNv3nxCFMt5mnBrkM0A6/x9Z1Ec0RphIb3NBVlxq8a
9WxkYMcnof6LylHudGHhb1zOtdO6NLkIA1ahp40mUY0A/mkX3viSqNHOj6Td7ZWtndY8rgmx10wE
s0yj4krys0kaOa1e7u0OXcxT2Z2C9knTki1l05XYybAX+eFM/MQzav4tl+lh1iWtxpTrfRLomZ1p
suYMVrX1fF3ZuCsrC/8TkwKZRnrmpDSHoR3seJaxGrZYvlatsGkKCg4QlSxr4eh8lWgTRsk9irRB
M73QsDabciPRnN1q4XYa4rr/GlksRU6CMDVRD70vc6PfA1z5CAmAtguixrRDNU/2jdCau2iKNh54
64ujVDyzBKMgtEhwo6BtQSlSpBalIdyJZY0eYt/vjPb33yes7z87iwucCJYf6sgv3mdFdLKyz4HR
21Y+OEZ3uu3lK/cXQ6D35llLwFuLy9RXJZxiVZXco19w8uAp2cnqo5zIp06QYD2Mg7vb9lY3kNGC
N8lSiMIX9hSrrQKjyuBOS+UD79adgNpXYmy4x9oUKRwoKuF0BqXxL9cXikn8SU5qltWD+qez4NuI
g++NWHwIGB0dW++xN3/0kfHVbzynmc6BDmwEHof4Eyy3MAW8mtnWylfiydVPWqxcswLNo7yRzHTa
HS+WGMkPPjMdtAe3t3j1SP9b+xL2I+WdOY5dndx33uvgqSepRhbayJ1sOKRtvuE/ay95mGBQS2Ro
d06XF6ErkOuGrS2S+3wUms9tmkR3ZS8BbwJw5Qhpmj2bhdm+ZNDu7KcojnZIVn6HkyR6LrvM+np7
6avepUMUOzM+09ZZXBsduYA8mvAuWOA+CWLJ98EQEf3xN74Naygk3moQI/GaR1lFXhymOcnNZAns
sTclvU2tqiXwaFllq8UzHN0HMKtHT22PHRzTnnhU439Sepzxxzh5HoINZ19b9MVvWYKQlKmLk0HG
saKaRxdd92DI95tTk2tedWllkYjNeH+UeThnMf4i5Laq2qjQKtpfW03htWtyaWcRYVWlTmvF5OaK
hbJPqZenUe2U6Sutuo3UZdV1aaxTO54jIPSr10GiiXTLF0Q2riufjXpH94/YMGlnKbqT610gfBSM
fSw5UffxtpeuVWhIrf8zvMg3C6Xn0xb2tDoHD+Khc9/uJ8XOh4PevLXOwA/ZXZlsOO2qn1xYXexs
0VaJH5gtNzXSbQEs6SziuPlyWLUClaNBTQs8vbLYVL9Ox7qbSlIZqID8Gp6+fpvtYtUZadkC9BCB
3i1ZoRntEyo95vpBGBko1THmTVDDfoJgWbIF3FobF+bTCKfWjHaS6H9duwno7VTo1Cy9N9V238jS
HXiMkz8dGv0j3Ahe3+39cq+V36LmDw4MqCOvHobagdfMu3CRFYZkur4R1um9Vzz2Pk0qtO6TLSNr
WzlbmMdqZ+jCwohWSaleG1Z6Xxn6320vfkJn6zCk8qcCpNCAvsVt358/vFeJGzETnBBMP3RuYKdY
fC7GgZqsEPmDC1kdzT1BlA4BqWgtub6iHv162NjDNXssjXg/i7NBgXi9h2aKNNvQD70rt1b+MzPC
yiGw+zvUhKJDl2nfafSYpzxiFOX2Qt+7DSuFU5inA+Oh8KMvViqWujdUYt+7Tcv4SqoF8csQ619C
dbJOWRw/iUr5d9uI8r2SRd19gFLEnaVk8kaQe3e8/ApiG7Op83V5h9brM1g5GyEY3LRVqFx+yzLN
TqzyaBWuSEv89prfxW5emkBsNB6dsBMiSX+92VWnxYUfGxzu8AiP+j5WtQegHacw0zfcaMUStXuq
jNQFqGq+++YJ05BWaAi5Ixivsc8dy4z3shDbabCFqlgzxfHBb0+7mI1cnOM41WYLgd/oDkDhrfKM
tM5MhJjFn29v3rw5i5vBBAXo8Fm3a4Z6XW+ekea6NEbt6MrRF7/8CoX67T9/zSFh9QJyN1NWiO/i
mEU7KFVic3TzKjwIxudIyhwwS06UZ/dmArt+RupbGM4kfwV5e7xtfW11ADnnrIyqBC/d69UpYjuh
X28NLi9gaBb8FAhgUm7xfq+cFbyHFK0o0DF+uMz/mkEKq7ihoV6L2l5vxOcqFB/yuorsinLL7RWt
RBb4I6jl4BoSkhULv5DlCTKH2mc79aLbNR26fV3RMzuXy+mP0AjFe3gdaLSl9W/zjsPNRiGXbBtI
Fljm+ZddfBeCyQjHMdUGt0AZJpCa2R3L36ZLm40w/038oCTBZOK1EVERcimRg9EVmZqvS83BiCxv
PKdXzwv+VJ6gfBbgp702MsLkr8RtOLpt8iuOG1siY7d6x9zfPqqVIDhriSim+tY5X5ZXctlXqxa9
ADfRfxrCQaOTkyRn1QJR3G1BH2ZHXlxjrtb89lANOAGWnT5NERovbMLJpRh+TAv/Uzel51H5JxJl
R5YdqXpt9eH59vre5VyclaIBPaQdBo5jyUU79JlQ8lMGt9Ej21OfMzPZUUDYcPi1XSTcMnA7D5O9
I9CzwMkEeWiMbgGoIxb2Ra38SsbisS0Mt0+yjTNbCRhzKwwWpDc6vSXFXC6qVRVX0+RmYVv9MtOk
7WywZObL7a1b80CIbeCbIrpzaot0tR4SPY9UbXTDoEbyV7eIGYqmPHUx0T6XGnkDAb4WNWbqXv6h
qk1Z+9rjlUbtLc9QJlfK0pNYuEog/OwquzLiQ11OBxhWN/KQFX/kqzyXquAWYZWLMFVHrYXEaSC6
k9bsA2naZ4wzlspnvT6m8n5Qd3RUNkyu7CkmIaGDJFYnRC1MNm1UC/B4IdhVBofGSvfCAFvXL6Xc
2MsVh4SeT2JEGKIsPmrztbiIg+NkUNnRW9H1agm1rjFSv+Ww3h4KPTCPQqImT+LklcfbDrNygHPp
HijsrBZLbX1hVNfCOjPkyQ2HZ7NuD17ixpJmW57GAy6wGda+bW9tkZf25IW9MTErL1cnt9PujOS5
b/q9JR/15KFoko2lrYQRuupzvwDEr0Et59pUpmlGlo/p6ILLOQo1KNW021e9tzG+ueIePDSIVDOM
CmuLK9AMZZONajG64yBFduhVz4wXRm3nNsVWr2zN1JuwAdwbJmnpwkPSOK7CLM34vhRO3MSvgoqi
m1bLO5Oh8tvntLZ5l6YWTp8bo6y0EqYS7UWKJZuo700bwWrFF8B/0dbROKWZlOL6gDQeOWITDaOr
t7ktqU/qz7ajvw571FaBayX6EnapcM+krHzKFl4Hvx6qVTFhEbZCWwCxKE+/bu/X+yIIDysSJ2af
+aDMeLrrxQiolkmDKrEYv3jOww+ef2LYtRDvqv5/WZFD4xyLn25bXTslhlSIS7P6krhMQ/FJiL8D
mXCvCaON2OtJUeLQ9v329z/JjHtSV+e8IOtZ3qVIiRS/N1gd7uB7JSR0vHetraHk9U3UMDE/8bCz
uLKm3lejLnBO6HvtRuGf2PveH8KnzGnvOuFx3EJdrAQ/egQz/yclupmI/vrMGp+ylSEkk0vHfOeL
gB9TW4AvIZLP1TieA0XY3z6vlQs8j8fPIjvMwIAruTboifkUJHUxuSpKuSh65q9hQAPeYxrzUEzy
z9vW3vPaMIcMYspEbYycAJvX5izZD4x2qCe3LNX+rBgo6g20uRwj7vtTwQgLDPVRaYdo2bpxOCgn
tLWzJ91I9MoOR6tx43TaEkdZuYq0cklQgNFCGLCckpElpDbkpiERagOR/BFWyK4stqb6VtIEJr9n
Vi70ksjF59Bz8S1tRNNXxbwnL/Ggv/AY9Hgxk5+JEUPOlYgA+5v4Thnyjeu4EtBQBJ75kShAMeC3
eBUKLXddN0bWpg+2V2e7boSIiVhdT7t2+rFxuqtrpP/O39xLgs/1Gr2h5Nhr1lgZjVvI4okhqFPp
6Z/G9meSPGneK4MfDwjDGNOuLNxS3MvMGZcpOYzvpNpLKgbiKVRi+/bvWvNxamIGcDZCLQHj+mcF
kz4xFNhOrqK8qPJD1Ee2Oj1Gv8/4hkg3VE3MkTGsDKPjIqb7Jrwrssbl1ftX1fpo0Jctk4e8+keT
ms9RqDqm9eTpZ8H7/ScRht/0XWFyphq18C0fVdeZn5NLXP8oET72ydbMztG1X9W3QLMDCMBu7+j7
g2ZcjqYUHxaoZt6B/EcR+mCI7idXE7NHwgpNtpYTLO5bGcR7fxcVUr9LtHEj733/cZnNQuWMc+nM
Zy2+aL0FGajRED305IugHBvr4xRuRKj3ARgTAB8teC/m8vdiK6s2YcQnwAR0OeMY7sZegTThs4Va
ptjlB++3oZb4zNxOY/6Lmo26zNVaI6kFTeWCioksn3KV7h4JefBNKsKNjvf7lu2bKfgnqFIihfPu
1TBO6kD0ndziZ1Zmx1Rod61a31fNYDdlsIN1/lD7GTMugTvUj31TPqcTzA2Jk7d+R0u3d9RE2jjR
NUfCYU3uCzgo/rq+mjG1EWmmLHKl9C9g//Z4aOl7yafav2+om22kkO8jPc80rihA4BnasIxPFN0r
L1YldqD/0k0/lN/P7xmWYGqBxhOTUO/YuWA51zMEO0UXhO4BRhfuRdB+Foxwo9L4PqpjhwUA1aPq
QGZyvWuTiWqOUoaiKweyHUntwbLCHRMT7ugHO8/aOKO1WwcghuFEnpwyfZJra9WopVpjzruWRTsv
KXYFPZJh3CTbn8PjdWGHVUGNwpMWPBBfyms7Q6FVfCF5+Am4vx7avdIiQTdmcIqXuz74O7Oqj9JQ
PPWxf1QESDA2+Qznfbv1CxbeiB9mHh9LwloTHYSgvp8jgOVb5zE+kMQmYvMZkpFD6O3gQY4bZxC3
EGyre40WOPsMVERaPkC8tlb7rmEPxOLRpCGba/dCszHgumoD6kk+iRRI6BVd77MmdEnRdDx49f57
Nr0wQrFZ21y71qTkrGMeaQO1dm1CnJWbmsLjg6TLD0IwPSVe/Ivx1M+KfPK87hP0ZQaCAxvlirWF
8XLDVbkcc3n62mokJF3ci7HoFnHtRNWDID8hv7lxG1aXdmFkkUxAbUEDXYtEd+isz4Xf7vOhOzBd
6xSm7JixDEW0cUjz+Hj7i7v2XSI1pU+qgvtidddrC1ERDPK+pORTfdKNDzqssYr6xM5GCG2P1Zfb
1tZ2kskGqrl0Eug3LS6CnBQjrRSsWc3wtRZ8Vxjqe1RS7v7AzJwO07YASLls/I6lqsOLRBzTZAo7
gY/wyheLAHPbyvv0bx5LRwaADh2tkWUD1mqzsgZrK7pmeBqB/XfKk0EZvIs3yi5rmwZ/AKwIvBct
5m6uj6jyFD+q6o7oH1WOGkDR5Qe2FP34/dVcWlkcTZUpadkGvej2z239S5qJGY/yFhB87QNDAKac
yXgGvYN5qRePFYFzKcZRERkSesz409W2dgbfsbpxv13QX/kqz6KRSINwc6lrLt6E2SDz9hyEzp2g
a3MbeNftCIauj7f37f04NaVMZLRhaiMs0VJaXFx+u1hFo9e5ZeqWxtc+O3g5lE33pvyXIH2uyp0X
ncdf6gd4IdPMDZnqTsZ782MonIMTGndqbHuO+kNpd3VyuP3TVl7F1z9t8YWNYivzzICf1jAsOj30
fmQr+c6w9plyF0BJ9lcfP6vKKXjFoW6bfgv2i0/e1a4sInXMkSh9h+kqvwvFO8U7ahnVGluWzlp9
SqMvKoyzXwX49kfv4KVO+CkXPhQHpvkrIbGtl0mnQOHfx6dJ3cvWr0Y+Vvp9NT34/M+5LR+C1+il
8O2sKU+1cM5M5ucm28s2rvjbVPGtZSx8yDT6rlI6q3NrRg/DM6zypifZcv/aSLodU5w0DDvivdkG
h6l3AsTbHuo0P/jCSxgdY1CCUX5nDl+1IrhTXc3/KpUfsmynqZndFCpDCbtkih2tRbPsNRL+qXvf
DhnsjTa+LW8F9VvLWHya9WAwrHLwe1fNPlDrHuC8QrRP90/z/P9kd07+GvxM7erO8HYTEabN7PhJ
yx2dUyjdhJZvcAqNR8GJ/S+juYPus+mCXRx9zkWn1N3mKXwe7vyzvFchqbHaPZtmcyzVWUo/5of8
gzA48vikPpvWcxq9xsLjAJGm3X8cPpeSHcZP3aMe27lsD0xeyPei92SlOwgHrGBjI1Za6dwIGvXQ
H6PTwazddQAqRlOoB54cLqQfYEnGtN7rVTndpWUOceiQyW6UJ6ntK/pTMqb9p7RuIdMaxq1Zv7fJ
++sTkSWSaYk8hvYp5PvXP0RKurLt+rB3J9wFcI8jad2njhJR1crOVDWu+atE4rOiL5iX0j6x9L0i
3lnjN4TU7KhX9oNmj7yxGluAXylB8healNNcfkkClH9FyPgEpzm2enUy52IYo0pm6ja1fhK3uJE2
17LYVLnN5bKwAgAzwhn+dOOrdhK4FvmT4voxAswm4K79MJygAwwR1EoDuB+p5ud3sfQUPSmGrQqn
cB92xzx2PHnX5X/nh+BMgcFQnvPWJozbWzJFK6GR/QdNQX5AgZLnwfX+h0pArpykvesxLFvCJJ7K
x8YEs5g7c41OkB6tbto3Y/pXq9zXhf8w6cFWeeVtPPCdEwByhmScnJYU7PpHmFEViWkb9fQwxydB
FD7AaoJeW/Ahj7VzBqtoIVcA14g0OVW2Ud6JpeN5yTGXrZfWnD4G3fiTJ/ZDUJlIIHb1Q1d6J2qR
L0gwse9OKCk7nwkP4WBBGp1N/b5RDorpGu1LnwGFM3THFzau2PusiI0Fe8BwiWzRBl58cwpR6dLE
zHoXbXBQN9EuTzsqhHuPQuHtb8xbbvpu+y5MLe5QUUlqWflVz2dXf6n8jNEmuqS5/szs9Kuihbsk
E8D8IRutjA9dn3zt4mKXvTTBr6RubGbyT50p2q3yva/OSqo6sjYc5fS08SvfpyFsyNw3Iz+g3L/U
r/b8zszrYOpduNeNwyh0hyyT6l3q6/ouExBoyQXvEbwgYTmGYl5An7NRu2gn1KNll0kmOVMtqNyN
tj2UtDAPKsO694GfMaI7ZNk+LE2bQJbyfJx0Xg2NfqhltXm5vYz3BNDM00DLhezEHEGZrL32VUCv
zC1bde/mUEsZMtRSLWxkQq7dqVN3rLU70zwO43dVcKzgAa7kg2nZmQQPqjTeFSQbffxdLrcY2N8/
muB2Z8yHUTdG0UE4XP8oGUDWvLW925veS2Ydm/xZ8tVDW6cngFBl5wZTs5FUrRwnJhnH0eHnnTm4
r00OJVNZVixiMq6cKTpDUrWRdKwuCgXwmboeqcylIEvRGL3QJCAfM77RQXBs5EdDTpy6OyZ0Utpz
Pm5g8la+imwjBZ95xpR69hKUV1nC0CcDa5KMU5RHJ7KTB+3RFx/rn9XnLvEO/pYgxhxeF1cX6qaZ
IBAoFV2SxS62vhpDVSv1rll4djp+szzhEKYvStDdtem3bquAthKUrswtAu34P6SdV2/kyJKFfxEB
evPKciqx5LtbPf1CtFHTe89fvx+1wF4Vi1uE5s7DYB4GisrMYGaYE+fI6lBEAwtsUU/L0F/2/hjC
CU6OFee4TNUmkb3/W9YcCpgWvZWpxtBR6Llpm/uqx+Ba12HRBtNmVLRAKjG6ce6AQh+kCKniHsDl
buMKx0CsKl3DnC/7xISCFacJEYYRz83UTFZGzA6yFMLwVh5vmu+Wlu2M1DEjFNVF0Jv5P/AlbDrV
XfkA3rE7c++YhlfBbE8ovXlwFI91ldeuxrtY+E9qfKj0VyNuD2p6GsUHDU3TxvtVqrYaMgkvo5qJ
LojnNNWhK78M04+z/hGtvafefJ4gCoFyBqCoKIHDpBE1uwTdIGuhh4oB8AXPefdXGH8M3bfrF+3S
8YL6YXQR3OqlrKUopIaXS5gY+p+VfN9nB9V4um5i6YL5aGJ2tBpj1zw8UQ9478WwIlsPhcMY04/Q
D6V4rOqbz4/LT/tGnXfqf0DEPYd3VkrSGWGdACJNOmYligep/+UL7T2zXofra1vcPirkcO3A5ALI
89xt5dBVaznCkgaR2X0saLaUpyuBx7Q/c/cElUVfBdE6PGHmBVE6xoFupb3TwanX7WjYbZLiS9Q8
Xl/Kipl3CMGHYkki9mmT6ZhpzRuhfGnHh1G9H1Zzw+uLeZ+1+WBl8DKGm5uCxejfxf7g+5IdlT1E
Misf9XTFXm7aRKICZIS+1OypTgz4aVySL6e3QjqH95JerBzL9BcuLfC3Ee0B4zXXgkg8QVdLLe8d
E1CD/i3xXopH6Fvs1SrW4v3E1BEz2ODY4WqZrQXmeLloKWHSFyWTtryTqGyV6hg+9Iq4MRG7NYen
1Dp68auv/7J837aivdsdg/p35KWvXvo17Nv7elBuhjWcx+Kn/eGXzdKagoG+TM0bfKZ8VWXBVuLd
aNjy7zR48iY5zmFlzy9HsaYv+z8G5y+e5KpogqEX44TFMX4sBw/Q0ate7r32Syn9KeIfrdRCS/9U
r5aYFh3qg+VZCFGjcx+4ndg7nplJ20LoQVO5grISGy1+hB+sKDjdh88jkKUYydWuZ+jippRtqZ0O
81Zdu/UXn9uP+zit9oMdbciiyGtwKcL/9ii3/yTiQyOh8uraSq5PtZFMeFCQD79+xyxdlwAwYQgk
ntVpu5+bTdzSDxEL651sgFO7P7Qo1nXD878wQjMfNBCDZVg6N9KjtpmGlcKTJt9aubQp6icZWeD/
zsjsm/QzZic0V+6dWPnmNaYt6sc6XVnIkstpHxYy+7rCXEVVWMaG6b644S8BJt/ri7ikY+ZzmvAB
YJioCJBQnW9VZ5pmVxsSxILBV8ZKKFi7t7VRbJpE25oVoz/VG3Ns6fCSFyWlc5EJ9rKxB++fld+x
cJfSaZ5+BbGOBTzx/HeUrqfWoaFyZHGA2F+rKflP0wz821AeYpSaYk0f7KATKepKsZi8uH6uAoYO
Jak/RqVh3bRA6+KtoBZixLxdYt5qWtqfkEpqPMq0+Vrvcen3kkZMITHefIFBMEMzFuqOk1ErkG1p
kwi/s6KID+jODJvU1XzHGBXhcH2XFo1O/gyxJiCDedrUy70YQHrTO0X7Ve5+WtWxyFXetj+5+nLd
0sJnOkEfCfqZhaOmMotqWujp4i7GUtQr6lYtfP0mlEsUZOvGWok6FhYFzRDEMZAKAIudn7yn5EKj
ivSBoL8Tiwg81XiCl9QV7gY9+XJ9WQtZIE0gKkVo1IL6mYM6B6tUXXQSaKy24itBL6VO636CxCjZ
vRiOW3DZK6HvwnUOigJW5AkojW6nfO7XLdkbiExJdNLS8vbJGFlbE37fY8NsXwXF24qHLJqbNpJY
HtjaPLjyUzPNulSk38kstEL+KdTqIRLNN88o1y7AhYOb9LnovyugLi8m2wMzgVa2iyVHzVwIGsqN
348b5OP2ujp+Keu1BHHp7BjMgUEGl+RunV3qRe4bek0LltGccR8MN3VVWtsgFHamZ9xWRvq90KW3
6+6ytJvTvAA7SSeUye/Z4RmeKLqJKTrRXyVR/iZ1AePWb7SM//4LOxwZFSUJ+Oa8J14HpQEpfiM5
afQ1VaPN6HS1ZFef15OnkDZNJuIfjELQjThfjyQXWhrVLRO0mf/dsPJ9N2pb5tpXnHABazyh94C3
ATNWiFhnR5VVUaVTbZQcWcjHJ01L6m1CVLqXeqnfmVZr7Ia+rt5MKxSgImi9Y6uZa+O8C945qQxM
s1XaNKEwezobOeq9QJAlx6Q9VEftPjbzvel5d7Ul7/zoz/UTXAqnzszN3lFJRTQLBi/JMUIR/WTt
kBvFVu1/cYVacXTQeYB0pOL6VN/7cKWvPOPTX59lIliH6ogOAw3oOT9BP0hukTJo72RSZhsuT97o
HjrLpF15l+eHWFT/xEK+AkJb+CB5rxnPmHAVcBLOGvgmBAwVuy85Sep/gZQ/fU1b5SiIXzIt3it6
vgKKWTpQjaYFmGsMavPv35RS37VaGmbMCW3TkOaum5+CItonlQfnu+auYNOWlkfsBcpu4lkU5/QE
cjTKYqYnsuP5m1GkIESt3yvuWg92jvIUUtS77kKL64NJjngMspuLJL8ehkbP6lZ2srGxJ0YL66TF
wU1CVzSR12a9Fm42MCT/Z2ye6utj15uFUclO04JWaaXCCVPymSQI/Me6XaOUXghjmSkHpgWoUGey
fvYI+nosRwYSyKAUmF4jaqZhDeHT9voGLlsBHI5X8sjPbx0xqtwGYRvZqbqavkqg/9XTYE3x+JLu
bmpGwGMzWYBP4p1u90PeBKhjbGq14ZhQWsvtsg7Hx1Qsh0dS82pHVkDmnWg7L0eIIHch+BUyeF/C
HjZdv+dR9r1Cuc3FUbd5WtaYiy/ZZt5/HWyEE08D4+6zW88M+rEs5E52fH9kVFCGkNA6RLp17FDO
TGLH1ZKfTdA4Vfkkmoe0MGxv/FYmB8h7GYhbAeoueTQTu2ggEkpCDDi7EwVBDBNB44Kg1d1UP62E
4ers4KIyo0crppbOns42mqjwF8iwKZy/bL43alUmC5IDCLm5ifC1TRwBsbzuYUv9U506Hx/oe740
nxKL0zJP2sbDxRKIr7JRVm86129vtJ7tDcxUfB5JY7aZ6b1mLuesgW86AP88QhH6RVf15tiYXb8v
B0PaSXVR7Ht59DZl1yoblb9sh6ULSiaFKdKsY3k/dG62rVwp3pkmyB20DPWbVss1O00LaVt3yAoq
UXL0W8llW8XvVdOr+6hJ/N31dS9dhSa0Xu9U1Wifzr7fwsiithtV2Snc0L9pTNF11DyPfqt+9U+X
UC3UpdLc9nGprARGi4Ype074S3pT8+zUjywlqz1LdkZB35eQm6R+us8rNKvgilC84TaLpZXMZ8mT
6LMBfyN0obY3i5EEZoh7X40Vxyfitb3gtq+AGFzfz6WsG2L2SR2S2AT89sxIlap9D/waP0LtG6BU
CBFot9PEVzPcoYJtZxYZybdQFOw4/AskZsX80u1vcUHCrkI5kcbH+dfSZy6vW+fKjiCYIxAEtXx1
48IYNypMeccky7t9K+rjbjQlGnKeUOwLz8huM081t5pVvKQCNGm6VEe7LkjLU7WKcVtIP2HABp8A
thfKmfk1FliCqMtCqDhSbo7PGaCYnazU2iFTurX6/ZKL/cfUxShGNAyppcSe4ozKTkdsUVePluyC
mcuOvFsneU2ldqmA+WFtRMHnm99Fg17KEWtr1Px2KNq7IRH3nVDck1fsQ3LsXHYkJd4L+rDxuwKt
o5/Xj39xxe+g5oldDzHC8x8AOKVF3S9QKF2YGRMT1fdcFLeyMf7IdZgVwtE7pMFaE3HpZZpSboSi
6ZIAip9VFHTR7QUvJJcKlNuoNw+u5m3UQb63xj/1q/dU1FS0+zvPyB3kmbYjP6QwusMA60K5RmS0
9IYjrcM7wTPJVNm8nO56FipkI5mrMaEYtC9uJThFoG+CXdzeD41oy7l4K+YPnn5TJs966j565g/R
9VZut4X3keeaiTbOgEF/Y7YlvuFVsaJ2kuNm95z0Y+u7u2F0gSG+RcxBXD/1xQOYSDaZO5oe5Dki
P+27osvdKSEiXNYkKP7S4WDm0WunawAMQUzm26COd7HcEE07huFt08R76svqMUjrnbBaCl7KmQyI
FHToKBgQBQ1+7ojtoPtJJpC1lGLxbZS/+qpru3HyYrXJThvgnu5Nz7a8/lgrr3K6hghY2n2oMKYq
Fy0iPOHcehPpemNRKnZaQdgnw61URbsUTVIarJL1vLL5C68K1R8CMmS2p27R7AUNOQ4zziPZUZWW
mv6wYYDU9v88hSUw1MTuEJLV62Ez1P6GEerCfRoYV7r+G5Z+wsTnQ02clihMSOfrtfQmjNTGwuk9
s97C8e5uLCP29tetvM8mzFJRoEcECzReQXbMa5Rg5wImRANi/dY9SN4vydC+KJSO9ZJevuLfZn3p
tO4WPbejWKS2SzGzGfd5nv/1B+lgcSvEXbAJvD9Z2m76MTlKuX9oC/EYemsdwsuLkMLVRNtL1gxJ
yTxrjtUcpuKIJKgum45gfVd4X4N6VylH0UV3yni7vjUL5ghhGAti3BB18vlUpULXWyp7YvPca6em
h1XYpXZTkt8FLVIW9dTL0rs1VbsF4CE3HH1walhUsqj+nJ+7ZPkp148kO7EHDlv/lSCXlFhbSwvR
Tr7VYXcaf8fFH5WhhQS16Kheq8T8P79AIyNh+ooe9uzFAxBuCR2jyegadeGmGjPGKt1TI7p/B/NX
Iv31hfDF6yCtEKo3N5B5e9NN27eH69t/WSOZ9oF5S5CCFlQxs++99+PUo5gvO/rXRDN2PvC7Idk3
KJ40lnZTRE/DWti8cMGdm5xd8GmZeQm6yjKQlgYoaqQUe2MclWe5DrudORjJVg3V9E+lNsm+jJV4
UyeBaQtN/vlprPMfMgWEH5LWDNWSgItWdiwhFPZ97BePgzXGe7Vsxafr27xwAWCLrhKzCXz+nPi5
LV2gopfpLLr01X2oqoCf1OBbaG3TVtsI1UNgPUFamaH+nrsAvjMwE/b4rdY3uvuQ9Huz/23QYIJM
EyTuBNKGru36L1x4Cc9/4Ww3PM+P6rKWqexk7h8VcLBX7xULrS0wr25/m8cvsqTuA/HVNY8JdIfZ
xpPuA2u0G2ntpyw6JahVCukEAeIcPeLnsVUjIy87olJ1dtc9oKk+dqcyN+1Qk46y+acI8xspO/Qa
CpH1vpS+DEFxqH2DwG0/AEKKNqa30oJ+xyKf3+EKcRqVKBTcJgmp2REWcl5kQk4OVDVt/EUegmqX
em2/FYfxjukg4WHUQgRTAW4+h21lcZ2k4s6rpScoAWIbRpJ/jKbutparm5si8+NtYJkQolvVT/4n
B7JKEYUo+btUGxHNxjh9yiI5uW/quNn2NI036pgMx7ap1hRSl3YbJL42BVvT+Mws75keYL1thfc8
tmttijzDUyZZ5cZUM2GTmfqjYnlGameiZNkGRentdc9begGYqZrK0VPxaM6UpsIxKSsj9vVW3RY0
TMBbmnlgMwAhDLpdWska4nsBRQtbGjV/gEM8+pzn7Gs0BMMt/FRxEr1h6qMVy5cefPC2CWL/t5Ya
w0lR2wFynQqWaS0To00+KicvksobOQ6GbVl61s8ur6WNFxTxm5XBjpfGhX8SCldZ+Rqm727mdjzE
pN7Qk0wDVLN3goJ9HBZSqziiNx4KVYayrmjkbdNHzUYGevHpmhH0OHg3gtEMhxGHnm9N2rdS2DA/
So/su6wG9AI//+LQjaW7B2QLHp45AqkNvFL14k513LRiOqHYFqZpK/qTHrgbL25u4siuXq972GVQ
CyEH0kCTWBZg4TlWM0uy1sjrUHUQkNZuEkUM7+KG2RjFN6WN2IThLm/0NeX5hX4PmCQT7qlp9p0I
Y7aTOpdYrcaB5pRj9l331GOh+F/cwLoZm+YBULTn9YdqDG6RP1m5qha+KDI5GqxkUZQE5oWU3kqt
QmtN1bFKmRkhdfR3Yab1O6vt9X0QCWC+WiF4K1OvXDnc6Q6cOev0yCEES1OSoG4W0buG3pguOZ0T
txbjEgm++q0cVh7Ty5gdNQlyhgnjy3cxhzGauUSphmK0E5VCuPOGwLAtoVBW6kFLm0ifg7o5KHu6
g7Prvk+ELAwHTXPEunU6eMgN/2fvHn3P3+UMy+XV+PJpLyU0oM8BXBI+zDnVLhd01eRZok+gkzTZ
i9EhANI/eMkmjfqVmu3CF0EHElw+NXGNEZFp8R9CH7kvvIaivM4MinwIUHSVCgkOWOGgoE1s+d+v
r2zpU3gPfHR14twAGnhurpGqgpY7AiroNKnjLUx6aXDIMsW35eipbcyTpW4Zqt5cN3t5gvDUsKNg
6RkQhrbl3GpZgJTRBtdwErfbeanUAqAhkLb00hb7bqsr6JpbZb8mfnTpnpjVkFUjgmHIbU44VFn+
mJHImY5cRsM+l0CsRaF3vL62hWrNuZXZEzYIYEYyNTWdpvC/Kx7E61LwzPewdc1sr1QuULzisXtV
PIbWfAfMJ2QVf9ow2OX9yjd/6Uv8Eq5XyicQ31HAPd9mQyhCQWw808mZwEyCO+qz+cC8GGODvrdy
pJeP4bmtKZb54LeuVRWtzrXtpH74OJo9+SkTefFDjvD5yve/4LSTLWqBxCYML8+5wRj9UAutLE0o
ndhSoQ1+BlHVb8Qoj7aNV9LazUr51kv0HlIOw7jTi6h7vX7KS66kEBFRigGvDUDnfLl9lDHR3FUm
nBktWLq67oAhqurKAS6uFKZQZvRxV5heZ77EvKuK8HpjOl740ue57SeQXCsPSZGCbUsOoVvYo4cc
zBobz9JpUg2BsIVEXAPkcb482YC2KffY4axIiiPd1/5J88Q7w+/FO0XvxJVvZsmcqnG/vrPrX6il
RkJlpW00mu+PkyA8dOWPwCePkNaqC0vH9tHQ7BW0eiUbimIwnTbJN+SSobkGsl6ywFlNQxAw3tAL
Ot+5wCy7ZIh100kit94ANSo3uQTJ8HX3u3zNwWDR1WO0nrbPBVdnW+tNX5aV4SBJl/XiZkAIM17j
1V4zMnsb8siCIC2oDSeEJaJqxYmN+b82Mj8RpUlNN29YSext5PwedMw2WOvsLqyEoilZxUSkI6N7
eX4olkQ6KA/wAw2Bd9PFLnMz0aZQy+31U1l41ojM+WYo0b1PBZ2bKeWu0wIhER2diRvLyx5yBvTV
bRmrr9P4iF71K5CWhe+GCWnw9UBh+XbmqpRDOiYjVw/4QOOga1+MTaaUthWuBK1Lu8d0CtxKhD+X
PESp6PXNkIyiQzzW3phBvI0Ywtn7/efB1uj/cQ38LwKRSPJ8/ww0S8RaZv9CLftR6sUm9a3HtuxW
btWl9dCnm/gAuUEuKmvAknQ5czGjRJntG3d++NJoXz/vCtOg4FQjwRfU6Zr48Bz6eSTmqlWJTlLU
9lDC29Du2vytTV/N2l7rCU638XlsD435BDVUpsIp8fW5sZRAG3QMbuDd1+5dXWTbQtdhhbtd089e
uNygTJ/oU7l2yNEnf/ywqlD2RjE0atER9F+q+7fLPp3ispAPf3/27FSSDKFzx98fh3sz+/nv/j4B
A23aKf58f24//H4FWt5YL2CKaZDA5dJk9jCyypvrR7/kXhOObKJWI5eehwaFlvhlHgKhjbK3WCk2
PT1zKf193cjikX8wMrubXbRG6PPLrKQNUMduH/BjT/N/KuKPDJKM68aWrpmPK5rd0XLleVFbg9IF
anVQ5J9p39iRHm21NcD40gXKFa3xRL8zzM78Sxl01Co5OgfSl4yh+G/9+KxiUt8na/nwoitPGFZY
+fhk5mRcLoyvllJZ3NUVPZ/R1v8F++U7Axd+Rt+WKfzZEalaJ416gzOnSfJTrtVncShukZ6JvbWp
2qXzoWAz1csmFYx5i94XtNHwaW05urJPVFsryKvsDB2k626wdDrT7UwTFPowWg/nX78JqMZPiHwc
rbHs5r5GVIO6o4QUtij6dqeuBIVL3xH9zgmITu5C2eTcXB5EfqaQCzuGKzyE9CL5f3ZZ9M/1RS3g
G96Rfrw2pPZ0dWc3dRIC3tCMYOqrFncp+j0B7NDMlZj7WrvVrcauA8+Wyua5zrxTL8ZbKGSv/4Sl
fYWn35pEJel3zvmrXGYwghJeameArURtvmXm4yQ0LQ5Q+myz+Om/szZzy1HPdfSSE6BniW+Xar6r
PLGzqdSY3h5C3h3IhmwlWl26rKgtIKE8lRgAEJ2fpJhGcSnVGmGKe1CZCTK79gBn0cQc3YI5/vz6
IDomM8QfQG7MAnCk8aKW4Xl4unKOsbechmKC6Q1b6I0BZ9lasIZmXlzeRP1Aq5rK3tyiHnqK1Gc4
qgxiUE5QPkwLW0luqGQSZK71xRe6dLz1oF4Y5ZlEP+bo+2QMMkuLaEz0hOVAYPg21E1tfukkaTuo
sq0iv1jt2uB33aw46tJCuTLJCxELYrmzpJfnrpGrrpSmYtEIN2Tm/e50YdMPB2LB/fVjXPr6J45b
A9aMaVh19hRIfqs0g4ctvXB3bqR9S4t8U1fJimsum0EEjQYOJDfziGbSAxkiiVEGK3tSGrvi9Lo4
XzGydD9zUBP7Nncnafy5/1PtKgSiRMnpvGLTRQcPhvbSfBz7FQj4wpsGWRJIwInE85IDPtVziFCm
QB2S4NHu6c/cyFkl766fzMJqpm94KklQl2Bg4Xw1oyoNfZb20Po1Sb/zFLXaKaNkt14PFWourFxX
CwdE4kEJCyDrOwD83FrWZZridwQ6avgSGndj9ZyPh+sLWjYBUwSeDbHA/Pl0yWYat+H5jEHY2KKn
36Uo/W38olo5nzVDswe0N6soL1iso+d/m8DJ/adBW4mgF01Qep9KU+gpzEvVNU1OOZjWMowpU9a3
PC52urZhi37GvAz0ARSpL8bSEiEQAr/zJUeR3PouGSz1SJvs9fqpLLrZNBCjKlwDojjbrA5UuhZJ
ueTEaldvc1eLNoKquTf1yABhYIE2vG5v6V6dQkEoXhg3ukQNj5XVaVmTSo44Fs2xE4Rxq2pFuKEO
I1LIEfydESTaQYoKHL0NAUNLcr5thW4NgLK08qmqCWUyDK7UF89dvrYCAhIhJB5ABtyT7yrL/dam
W11onq8vefpSZ3kj1FoTxobGIj39WejTUzNuja6QHLAwtpbfuAMPMgofRp7vVfXrdWMLUc7U1QXP
pUyK93Px3tzrhl6s2N4sYQLHEUyAg/qPscm3pvKtMVeujaU95DbndgKxN6GlZntYh9ySCUtrJVsw
fuXJj05DLDj9F5/bBzPz0C3uLCb6Op7+ynxt9XIj+j8Ta2UpS6dEOAPx0EQJChvb+VJGyyxa+M14
CZUcfZdqTHcqao9Hwp9mkyLE9TCiOLK7flrT/py5BggrIhmQd/T+aZrMXKMKQpHJMNNy5HG0Zdc7
dl77vW72vWUdWzW3g/FPF/nfrhu9uLwoYUy3Ck8kgBtgt+crFctAbctWFhwhyR6E4gj527OlVSt0
sZdF9ckMSLqp0z0lM/NwNM4TwVJdwYmTYitZX/Q/amEXgPOZ9/D2TVAc+3SlULewMm4yul3IIAKU
n+eCaTQCU1ZF/xQBmUBBuW5H5OBWHGXNyGxd8DvLSgKjL5Kbla1TnsHp85UnbGnz6OCCimY8igrK
XHGuDWJLTA1W0qX31Ftt7dUy/on7vdff1tlfLxlQnvu8W0w1VWBw6PYx2Tqt+0PVptDVPKuT0T9N
cpiBVdqMZW36duVTvrgxyP3odkB8ORUfeELPrXSeT5m+1v0TIdZGECM7R05MQuGu/Xvdyy++53ND
8yhaTE1dqGTFP7WhS2LymgQnF2IhYI7iGqLj0iPI0pkKmWCErOnigofuI9NLLTkFuF0xHuoY/tRP
34H84Y9GZsfTVirJ64gRwXdvRQsLQrVHFPz6ri0uhaHNKapBsmEOh3QHLWzbUE1Oo/lT7atNGt+m
/srJXLZup6V8MDJbCpytEaUcJTkZHgCJpNu1ibEt8+j7YLZ3VphIdueWttyoO38AdaSUDexJxQlc
0qYvc+D5a6nl0qr1Kf15F7mjtnLulOqIKo8v+cGpt36UorWZvq+CcdnP7+1HK9LMSuRbSIkGwanU
v2pVbifSSyOv6fCsLWUW1Ux6vXkwGbG850DMN9JQb7XAW7mf3ukXzh8uiof0Smny4/jUVM7XUslB
kJWJmJyqFi1H078ZUH2JVJuOqdlEd2KT7zI0xhi1PEnZa6C/KXG5b6tkL4Eli+I3DvZGrNSjHOT2
WHbb6zt9ecmQOtGu4xdSd2RM9/zXWaLf5QA5slOuVsD4kPnbN5IOu3MN0e6gNMHhur2LSJ0e4Ud7
s5M1UC2WIsPPTgX4A3Wstm7zX1qYHWsUN1BIdlF26iNvo+tvwVrceBmJnC9h9qq1ojv4msYS6AO1
zcShgh3hTdKfykzfUk7a6f1KXLy2a/PgJ4qI9vM4OymZBgf1XWuIK7u28DGcncvsorG6rMwaF52V
Rjr0o4WE5a0WBStQokUjUOfqKOpQFpiPQQ5a4Htxn2engVr0hobX9zbnDnHT8u3zXja9zWRPfHB0
I8+9OgpQDzHGIjsl/jixmAeBes/cxBoaYuHjMXiaFSRkqD3A4HFupqphzg6IBU5ItCa5+FRk4l+1
OoLsXGuvLzgAe8aoB9ybVGXnA1dpx0Bbq6fZyRrTzHF1X95bQfXt+q4tHM/UwIFzgproxJl4vhwR
HHWuJmp2CkWvOvZS6f2CZjS0a2oea5fv0tZ9tDXbug59DOpp2ArGr2JRHjXtn56XTIU89/qiFuLD
qVNE8YE7jgbonB6nbgc4M1udbwc94ph3dDNGzSEvy42ixNtWTDZZ4T3Evg6P4uN12ws3xZnp2YaS
iSOAKFv4+yS/iVfK25gAzs92dfzHCksbgb8Tmsxr9fvFg0R6kYFHQixqzucH6SoyE80t7i925tbN
vzahD5OF0a6V0Ze8koyWMiXTX9QrZ+sDXYUiUTPgMLWv3ipZ1m+HdaXxy/CUA4RBZsI5omk+933Z
LLVIdb2ckIMmhJA4vdHcU0b4HTAlZVuqvJKOLe4eaGZcBVIOeArOd0/JGjVVDE7NDJD+ioYx2wlx
ae4zEY2l6w6ytIGIY05FZX0iRZ7HBlGj6aUS5SercA+VXDFF5WoNDfnrZpZWBIaB7xrgFiDfWSZB
NTnhF2T5qTIfB8TTfUL7CsHZ61YWFkM2OeFMAGWQjU3n+CErqoPYHJWizk+qeJAlEQv/IlghUyaO
gmeNwfL5++HXCPv4ZVucoiB/NLPYyfzxTZX9Ny1VPv0eMjwNCpxQF1IhWkXni2niJEolK0hOYfhT
yF6RcFaNp+v7dXkq5yZmh18nTde0WZicaF70bWCDEpbSr9dtXN5A2AAlTJULjuMLzpfRD9wWRYLk
hHrB0dWdwv9adHem94zimYg2kvhpTwPayXcKExOVIfbufNvkiH+oFCanvIJM3NOdOLhTmYu9vqrL
neNt1xjEZQjk3dC5FTPMPF1I++TU9+quH55bNd2uFhYutw4jCACjYUtlgYf33EhRcKkVOllkV4yb
rEfzAFWGsf0b+P2GKZ7sUGVrDF2Xj+K5ydl9Wg9ybTQtKWWoCRup+2YA1eGgurVa5OL+WaggQUkN
JnD+PoAuCPRelLHTqbsE6L3FQOkqkG5hNbQf6SIT7NEv0Wb+PeQ8DpFuJCc5jzfIgJFiJGSn4svq
UV3ePNyeHyzN7rdhTMS81rBkNa9Bf2d1a4QPlwaAZShcOAwdoeo5r5bJpiBRuRhcFINuEHXfD8Ea
RudysyZw/YQAo7IKAmz26ESpr0h5lVkOQq27SPiGkiczfOltKucrn+jl9N4EyADBwNg88HpymXPH
HkYpLxWlcGnX/knrrSV+o168Hw3XltFpHuWbVrhlik4wh185aXFen7zyqNTBDrGFz37H71qXVFeh
g4EjcbboPLSaUWlHyFAGszvlRgv3bUc9t7TENVGHS1QFaQCOyCQRFXgdNfTzVftlCAAuql2K1vUh
N99qP9wpdXbTC/Jtn8SPOgInxVDZbfwryMevmRx+OvmZYCNTMRndTeY7Zy9KBxFLRWIgOLnSbmXl
FHhfU+SVru/o9EfOiw0sk8lDwhbeYlob56vsM0tRuppSXqG6ewsqZW5Hb7D2g/8D1Yzrti5vEeDR
U8V66lNChjW7IE2tLJS89YITjE6/YuNHKj1FqfbtupGFL48LhCeMt4sZoTkFEnptdVRokXcK+qLZ
jq0hM9qurvXDF7bNIrIEcANeibHb2VLkuCnGgSookJs7hu/vleo+VJ+kpL1Vh1/XFzTdeucnRKJI
Jw1JPah1aVeen5Cc+HAUuAJVJ7PdJj4MpOPBVao9qjebOP+7KsB4eUrYY1pzOiW+sDmxU+MTyo6+
FZxUd7hR/fGk5YJjMS99fVnzHZzKoOTajANOYo/85/myArUfjSBqqNgFCcJqlVBsFTNJ92ImENPC
KrYJ2Y1PflIMklBFAGYMvoB/v8scfYg4k9CLVRK38FSlt4L0dWov1H+vr2vuf5iYdA0mfj7aXRcd
oMoNjFSOgujkG40Hvan34mnJ2vzf5eahrTZRSuDo6HDO+wlBZ4ZWNNTRyQUqY9LDdQ15N7Td7yxw
kY5a8/a5S0xrYtYJ5hZAGQbLmp1Vq6SiBoXOyaioN4Y2lbjA+Of6vs2jp3cbaOdMwkK4+rx5YTRm
EJZWH51SNMYHCP1Bz+r9I0Oydt98SUq7LX983iJzarwlhJ0kVbOy3AjHX5KbUXzKS+l32QTjY5ip
3YPJxb4tqjI8+q4+HPqiqw5RUa2Rocw/62m9vCoQd5DxM4o+83+Y/8WyFMP4pFoMRoe1eZM32vfa
7LZN1x+U8XY16FnaYbBI8FXydcO0NXvQ+rJWAxmWl5M5ytWW+TVl43b1XhULw46FKNxosZLtklJE
roUh85Xv/SKKYMHkxwAUucYof80hdEIjNGavxQh8NCbBalCUBw2NNOQuKVEaVZcfxDovdpGcNzdS
boW97fWhdUz7vlHsVE+HHbTa7XNWu7ETJGX2HCdi8HjdJRY+XgY/jQmy+Y49md21rae5YaJI8amP
jWgXC2r5I9aEcqVecEHP8b4Vk64Lk/FgtubTu7DFpKZUmPHJ/Zrlf8MHcFXZQf8CB5Z7F8mbvN/k
b4pwc31tC3fGhK0FXEU4wyc2+4gtxTXlUeL4c+lv2b7597Jwm7yEX69bWXDrMyuzCE1tjCyheRGf
otTxCI6i3JaML9CeFFpsi2tsDvrsbfzfjfzPmmafsKbUKKmESnyqE63fdHLpQYqgiTs3VqAOrWpv
e311CxchTX3myvl0YROYBxetF0WAUOT4NGQQZfHe3ybqShN36ZhYFoQe00A+f+38rtXiqKn4guJT
1uT+Bs1g646kyL9Npdh4zOQYxbhyLdJcOjTQBFyGhNUUjGc2qewEdZTgj437OOwse7Sl8bdf/A3f
rm/fwg0Eu/n/kHZevXErwbb+RQSYwys5SfLIkmzL6YXY3ltmzpm//n5t4FzPUDxD2MevBlTT3cXu
CqvWoh5DxqJTV1rYmeywkq2aNLzpJSbLgkD/gG5B81D6ebWfBsm4o0IZvp8K6QfovK0+z6p1QcIn
cmZG1xfOIiXMWsK3kJ2rMTlAtj65ZfXNqsCB1vse9ZW5Cb/nyYbHrHkowTV1QYcSFgH99XEO+lCB
lzOpPPhI1NPIg+/crz/a+9s7u+aYvNBoFBPMw3Am/v8isMkjA0mxGjNpe9/AcqAFD+VWb/kXjvwy
EhVfGxLSYGlEvgB68tpI1Af64GRlfp7KpyhC4TGQPYgz4+ZZk105h+6oOGQdTeXvtY9oZflYOJDK
O/vaDNwhRhLG1wBZtpaXj9FjM3xVwpPfh/flvJWxru3G5Q8V39jFbnQlP7+Pm/yswStIV9SdtcOc
ZBt7/vZoSTIg+rDE2AL89gtvlrtqGqYEoI3avyQfNHLhWUlPEIpuPRdvlyOI5XkVIE1jpn75ebZV
B0irlPPziC6uAkmHpPyoutiV58ITk+fGAKCkDV+U5KMtS+TfCVA4JF874xBK/912tJVnXHBBIzGP
1xI3LZO4fGBSYzJ9ABn1ocv3/vsUTb75vyi75+E+hO1wymY1YcT3nT3+VxrRc6XV3mT+HKLD7V/y
9tLihxD6sv0ilF8KJlRjHVdQn+XnKknqQ6LNuJxt1Z6Sdt1RNmJt34Smv8/zdiscXjl4LIt0WYhC
w3Vw7V7anMamGsf5OZklRH6PVefVqdu0d7cXuGYGhghwnGIOgNrXtZlM4oWQxyo/y0aaEgRDL6wX
D3UaetFWZr62lyaBqAE8D+S1Iq7Oiw/GmWgFOCUfzFhDCGQA8Or6s+a/g60FnEH1zdgSPF8JgYDh
85AKdjzgsUt042ynE9CQMD+n1Z0hVwdpeLVYWPwdqQgN/eX0mMILF5wN5TRsDIO+gclyD1/aXibv
DMf4LUi2HLHpf53w2CjUMoNvadXu/Mitiudu/LfoD8GW2Nem3cWF4c9lnMQFdh3bPFiDs8uapyK8
U+4d/KjQvLmDY2r6XkAifduT1i4QlDPpGolmCxXD6+ON1WLO+6nmU5Hq2AuTPKaNSflAaYqtNsia
J9FBAx8IVTfbvPCkUJ8GBmiQ8YsMiP2QIJCOHeP/UOQP86Fw2ngfm1YH5VFebXwubyS7xLFemF7q
VA1ZNadgT/NzYBqelugvjvm9HQ4KQqW93t4prekCe5rh8vroTDtSjWG8j9QvY50++GZ9nNonarYn
9cmsSDhuH8CbYuLyty2O3tIjzWIOnaN37lVr1yinIAQZLUhKDsH05KCd7KGUOTrebcNiu6+fbPaE
hJ0SpoA8Gos7pK1b05GSgasqP3ZR4RXT45wdijQ/hm4VO249NxsW3/qaUKHgKMChUWdZtg6h1x7V
DgKYc5zOyDvXwTvfkZEMC6vT7aW9vR4vDVEnXTh1rTWqnrQAg3r7nZ9YXwIYQWrd9mp5f9vS26xQ
WBIgRJR5RGvi2hKs8QOpK11rpwt/kNJ3Xp9m4UaguOIi11YWLtJ0Zhe2Zg8ExXJ44VuoBF6dqvII
o72pmN3QqPdKB5mvtIdGuHFLQ98oiKweHaVGwZsKbP/XL7x4BQx9mKVR7KjlvFAdq5UHWX25vZVv
sxsWCR2n6CcY5G1iqy9MTImmV3EnY6I1cL4vSvzRaTovqu9tWOBu21p1kAtbYrkXtkK/rewywFYL
jYG2n5TQC6r9XyRs10taBJt2YNdZNinF2Yx+2mFMPeNDStlAMjeH5N9+zNeWFtf41CVZXqYqKI2u
OHZW/hBbY+0iVuaqIP76/OBPyuOkBRvI760zW1zpzQAJf2qywHrWH1JfP1lxvzOGE6kN8u0b6Mf1
NXJtWKhTAaIXh3pxaI0yBmAIDYyNP/3oPwNlR3Tk8A8lizzraVSGDS9ZX91vg4vjy2fa0lPFpirG
D5T4GrvymjtffzQ/3PbG9e8buq//Wdni9MyeZziEveUcR+fusyHZn6Z2P8Tfp7o/zsPJIcZzku6O
NKJHYmXD+OoVdmF8cYbwxaUKKUJ5Br6Zu1HZJK5kJBQAawBObmBOXy1losYJ2snax4kDo5NWRV98
04x3Zhbn93YrwXMlwSy58cvE5Xn9QuHUYsxLEPPTW1zcCIaWNU40cemE9jHSv6L8q/mjZ35sBq+V
v6mo3tvl8a9sokwNJbAuRlKuncxJkXxtjJGb4TDJxt53vvbVR9U+mtoHaXgJ5tex2rj31vYf1hYk
f6kCMHKwuNxLRWn8PuMumsv8KXSch1aZ9rdXtfblUMqmTSvKR2/GTQc5Hbsht/Ev69TyaQ7Zu7Ab
vEF+yvzUDdvvlb7RTVl16UuTi29Hm6GMjDOffey+yu3oKbVPpKdAKO9AO53JcEg2O92BRzX6YDcf
wsn/U74aKCqQhfm96MVH5QRV1Ea6BApVP1jtfZIYIbwOjZtY2TvKFbt5i99BPBpLd1VBcJLww5ll
LMMbXaa8aPosWU9PXe97YXairroRQ629XAy/wg8GwJpK4CJqG+c8t8cebO1o/Iempo+aC+o1gbH1
HQivWy7m10JIoxmDXWaYch+EM20kApsg3dnqV8dLlcJTEFSGLf2o/uiLjy1kvbf9dKWCQBZC6srT
TN+FQabrr0+e9LKWZr04B58l6Z5eXObGn2QIMvJ8px0nZXSr//zoUFXHavJGfdd0G7ehcIrlsnVR
wmWYX5RZF2+M1o3agNxieU6Jv9v0Mep0F1FdL4uOqvZQBlsKumv2oAYliadWwbEujjMbGqOXAq08
22P7UtQvehE95OnXvAzBczqnsWmfb2/xmpMS9RNp/Sr0L7EhSmmUhVOE1VlFMen9oE7dXTpY92k9
Kafblt6AZcUHiG6LSDFomTBQdX2YSj0nuQ2JLEDzb4UUe779NfYfYt9C0V06lJVxH+ctL9rGfbrq
RJd2F89Go9uzGKipQHSNBz3b9ZntSQ7k9i/sqgJFc4V6T/A1SA/KB8j/zeKxDlqv23IlccMtXIlu
L/R2TJM7grnoevm9GaN0OvAzEmfYMdwdo6utwC2jCa2NYiM2WrtvYWNCvAL0568h+WtrydRnUzNi
TacYRNxMpT76Nht0Sa35To7hRpwfJJvJ32TaT0Z6aitr4yesrFfwowIF4rWmUbv4dhM9zTN7yJpz
N3wQ7otWyHQXKo8x1J63PWvlo6FJxTcDvEmwQqnXa430UJ5ROmrOg/2+lcadlj40cuvl8309ntrw
7ra1t34seLRA/oNxo0dKXeraHFpWYdJkZXhOg+9q2u+Sk217DvTYqWq5EYLNZfneVza8+M2TLYwq
KjEIQAvS5cVuRlKSO0Y7hGc5kZP93Kv5WZoAe1t9nTzkmVp4TNklXqc1j00yRxt1sDdnSeVNFEyg
XxMciUtgSZj65lyMYigxzeLzwFShl+iZv3cqq74PhsB0k6nLNuK9N4EQMRACf4xAEPABrVp8MPFY
6naagzcqVNmrfOXb2PRbowIrCwOELRD8wL/pNYv/v8ghtMS2Z7tkDpLz+xhplWtOT3SOpUp/Urb0
otccB+gUnG8KgRdJy+IC7Dt5so1cYRfjL3Vnkv69t6pj+i5Idum7rJ1PY/m64aviT15dOmIPL0wu
7r5A7SWmZMUeluMHpnVpvLReNBo7c2oZxySdjtpD54/P8oi+heXN+muWJMfbv0Ic1JsfwUMupgYQ
tVpOM/ZNPJeTyiY34eSm2exF1vMMZ8dtK2+vPLHWCzMLf5mSNs8pXHOWzVEtamiLC9dB5lmJnqPd
g9Lt8uJDPbsQAd02/CYEW9hd3AeFmg0SbPpMIquvoY0w16h7Q+Rm9Raf9v+yQoa4gULBIW4sVujM
ctDmM1OFiY0iSFTCi04MFHnOXHxUYiXyAJZ/U8rp36KNMk8rHOAxYf4JXinz6c/XTHHGgpgWisk3
o31JHY75VLFmMBj3RrS37X7vDLMrbdhZuwMgKIQZS7PE47nY285B+akp7PBsJGVz7Ar1izXo1cZF
8+b94AAvjSwugTgrlFibDBZTJ6/m4BX/luj8BgpsGFG5M8su9v5i9ygRkuMJJkNt8WB1TaJFo8qq
HPkpmb45VulZpteqH2+bedtFYGG/mHgY6uIlXgKHbCMwQX8N0bnod6F1pKztxfF9LyPh8XGu3En1
pCeV6YDbZte2kwRWYB6ZcmBA9fpODfQozw34rM+JfArHA6Vk60fte3LhDsWfEtDS66Sv+tvWwj+G
LvSTKMOWUpTeAM3tJhRqzQMvLSycI/BHdRonLDiMWUnMVaXdBoxj7XoUvWHBMQnWYDl5kqLwYE/i
lJhV80bzu2GUXt78acH210b9NrJ4CGS1NiRZYhlh8KJ35Ety5TIPs7999Oub9dvK4uhT30nzSZ+i
85wYbtQ9b1ZQtwwsztvXzYIJjRkSATWAMPW5QSb+/7aExXlrdduyBpbQWXwhDhOK0UaTXvzG5XOo
EsxxefIaElhdfx+SooSJanMUlWJ5lTrt89jeO833qtw4jdUPUWTOqO4C91jOGfUGbAVVJma/bf0O
UZjPjvbYaB+41clulIc+mU63927Vky8MLlY2yJMVm6SsZ8V6CQBRVPXDYG4NBr7hLRDfPDGhjAYJ
GFOoeq/3Dw7/bFQbMzqn02F4nv/Ndmb1zvHv5/LZSPXzpH2mv548Sv8GYUnVeXd7jeL8l6d3aX3h
4k2Ywu1Dh+4sN/9ovc0wuwyVxYM9vGbT39xuFF0IvIEDwU+zsOWERWjkvi683XTcIhmyHfNx5saK
1r4pnnDB12LiCeaixGkAtVGMUovOSEGdHCe+nxABvr1pay7PiAsTgsDURLHq+sjytukMhCWicyTL
ro7A9Fdz+gzN+m0rKzkScBMN0KIOxROI+2srg61Fahv4WEGjMneJUQ6IQXu0j9B5ceep97Rwk6BQ
7M7SHy6NLpaGbJhR6iZGs+k75cvBl13Qql9M5dUMpgONujt/iyJmNZEQFQQThA/Ud0sIV2KgBFA0
YXy2xpEw94gkmzVFsLqGNE+f6Ry4MTSew1YF441ekfjyGPFk5p0qBtno4m4smqZCBR3f17gXI53O
QJepnoX6FTWMKng/fZGUx8qv7lWhkeipP7K7vjrUr7H5iW7phk+tnbZg5YE0jInAN0AUtWmaSK7Y
eHV4qYR0iGbTJvRqaACh6wZQCvXshsm1C1UMn/KtgH98g+YpgziJQPPEZ2Qe7k206azuAa6yKnQO
wVP247Y3r0ZvjC6JmVSxzOX1HSldJxVdGp97DSLPzPQMs/0Z+L076YiUJ9WTeM41J3kI/G9RszXt
s5psUPdURBUJDOYSXRo2ZSKNQROf63Y8ycMzo53/RuhpFIjgDS9t7Rm7ly3K7dUNZl+hgKHoStPl
+gtmIjMv+3iIz4bx2Zn9E8LVuXPW9X+ku77e1GNfe64EghueBaJUqlTX1mCTd6BD7ONzkaXeGB4q
CJ68KjxF9t686z+P2hF4ZPG5sR5UKqIwCNw+4FUHvjAvNuOi9pBYjj8biC6e1Qd9Qg6GUcn8wbI+
EQqUpuFWW/60dlNdLnfxOsejPSgJvYJz3mivcWwd8zK7a+0nvzA937jzx/eB5qrpVhSyscu2er1M
te/LuW9YZpBErix97/vHutqIblf9hteFMpUgtVqKWMp6IWRNp/icFMdMf57BcTrNB214MKZHgNAb
6dvagymm3f/H2uLg5qEy89RmRb6edfvEsGruwW6rqrlmRWCfBfuY8M/FcTVlSOsB9c0zYnCemKr/
Y8IscZ3T1YCOANVnQXN7fTIGIie6HjlcZ/prlz5p5c9sK1pafTIubSyfDK2GDLbxOX0bEaKu9NAk
PxR+emyD6VT6873UNadoaJ/RkXu0nfB9PyBqlY47aZ6OmlLtA8V+mbtHaSvOX3NLhjc0igsQNL5h
QGuSRp6kLEiY9693tXLMrMKLt4ZQ34g1/tri31Z+veQX37je+40BvU5yVuq7KP6pjOHJsk8O3/s4
9U8jtEuh6XhqX3pxDlZIG06h4mX+hNho6aZz9mmQLDfv2qPmF4e5bMnb9FNSSfsgrvetpT06cv3g
V+lHJ/Hdvqn2t6+olbiN2ROm+4gLSSKW/CalMtAaylpo4soZsDAcKlroqQyXbrH5rYU0TA7T4+M9
p1W6DHWzdtTHEfKms9xWp8JOH5saibi9A91D8tJpu6ZHMCW1drfXt+IE+D+T+MwaMbH25hub0lo1
syY6B1S06z48aCaIjmLeqGJtmFlG2FOgJ02XtWQs7X3YxzuBL2ohV//zxdCXIM+D/AahHHGhXPga
B9kpMTDnc4P/7Dv5dTP7XnEH2h6/LYh1XlioJKdo9YbcOJ3zd3AV32f2eKjr6fPcyYfbi1m50REt
hJOVmi6h7pIR269npmZVEn013Sd9tLMnRdun47zr4v1oNumxR33rtsmVzA6TpJZippBwa5EHRQOM
e4rD/g3jPgcpVSfDPu7AZjn5ieLPxiOyZW3xLNI9QWdPUqNza83j0Q8sZydlDgj9bHztDCRkUefd
Sp1XIg4xhwxejwBWkBlfn19T6qUaFGTOVa1+yIfwoAS+J7XSaZyVfVVKkSgPSuMWcceq2zARyksj
ZvqW3E+pmtW+0RhUheLh39GYj44a7oYkLbyEXv7tQ1z71JgQZmoc56G6ssgBZSqPup2QaRqxfIyL
+3ZO9lm10dpci40Z6PhtZfGpDVUPVHZmI0O9OzIpeSj+CfujaZ8V7XuaHXML1SAzdINm8po/1fLg
SYFkQTCuoIvK07JwU0RDJNOoaMNp8+scPP85/mjx9xcxuKX5TdsP/P0g+mnI3zcvEbE3i4SZrxpA
JzBzXt8llU9vN5YzoaV9bsrqnyxkfHVUnS1C/TWXuzSyCNFaI0sLowQ+Fyl3lFSTUOd7erK7n7e9
be0jphsKkw8Ed4zBL8xMaGXmacdaxvhs1tNRDiRXBVDFtJ8Ub0Usv/Btb3buwtoiIgwTq/PthPJa
HA7wxSh+0e6mMFCYYWyROe3Ufp/JSfupYMxqtupeIBuG912XG7tByZrdkA8vdoKy+O1NWD3Q3z9r
CZGz57qwgApS9YsCyRsYhjwktVxvWFm7u0DGwNHMzcVmL9yy7/KxbbuKEy31j0WaHKTRdyN1cM0O
jmbdLVX9vt1ilFw5X4QfmF4iToQabznNrrShIkoQ3FwoP7R98q5pyqeuYxyiFZCGMDjd3sqV2+vK
3uJRsOxsrKoKe5yyG9LttoKHqfqL+/jKyuKODBloLEIFK6XzoI9oEP+ESakzN3Ky1bVwRYFmEju3
5B/TYXlN5IriJZJ3p9SI71RXtjec4u1skAK5NWJAMFvL8MQ5iw3rYBE3E52LuIm7+JAH0V0jhcFT
0xb7KY4UN0ry4lBYxc+kT5JzbFZUirXgy1Rr810zdlsYw194gcUnyu+BGxIqMYYAlgUMMzAiPUt5
fgInfZeb1b0c/FMm/pcoSg5OaLpmqR0TLb9j5o7xHpekyLXTAwrrRytJBPn/Nzk2f9x2qlUnpoaL
prohZjEX1waymWUrTw6PVVnc96l6kuferULjToHKvY6L421z5tv7nVdJcGcBUxG9h+sgQ4mN1keN
g8gNGXrmZoZdqn3V+o1a78qlgxXiNFBloAqW8t1Vo+txN1MCRba7Q/nGsDwGLLdqjCtR6JWVxf0O
MMXOdRVCldq5t+zB0xvt6M9PjRy7BjycbbQRWKwf1e9VLY5Ks5qYGDuiRGO072KzfEnS72X6JJtQ
QIf1RgR6c3GM6i4CiUypdRJzqpmxpjJ5n7gRuHL5a1c8JmrobaZ4v1gD3nwbgF94+pGeohJ17Ri9
bo9FXWHPaYNoH2dWhYRKWHhTlUju1Ofxpw7uEDShknRfxQDbA7v6OmrNgKx2pMPu1fhw7rL1elv9
nEYqnkEIMcUc9ZmH0znePA7/GGmDiJWSfw7DKdlZWey/o1xku02oQYiUTD6VtjmaPjtd6Xu9EoSP
8xAoO0SgE6+sUqgsq57hGWcsPH00x7MSgnnVIYHfK8Egublem2BNNW3jIlv9aEB1UPQEJgNvwPXe
8DHZHWWCmAHOZyU4a9MplXvUm/7m27wws/Bns29rs5gwE8T+vtZe6sHyAvVpjD/fvgNW7/7fdpai
A2qgTZqvYsdCR2SM0Hx+KKjJ3Tay+rFQkzC42AAYLu9avRm6loFeynD1ByeVEdjomFSwXevV3IJT
rpqymJkXeTVsR4vjSYEBShHyKGc4VzSQBnljuZmFDFx5X5l/c7ORKpGHMjMOKu3aFdS5z3x9oOzf
dUStTaJbyDz7L7f3bvWALowsHAGZ+qy2ZIL8fHzfGq9GcV9G4cb9srpp6DMJiUubgdLFpgVk2gQG
RMYMqIVz7c6p4jKS7BbyedjSeVurHyE6BawYERQCAmPx6gQlnDEztwsT9rEOv9H83hoq+RigwbIL
pi7yaIQ/6Pak76ZuLN3RVsq/8HlRSwTWQzGVetL1uZl2WOZJTb+kCtpdnpiulf+otI1zW2t+M+vE
biJJReNv2fzWKlC1IYR553J4l8rM/JHtntv2aexSN1MrmHiZfSp0T2PDk+w57uzDYLTuaDxZaNH9
uRNx4dJ7Bpgqvo3rFXdFbPpjyG9RoILcERZXXpGmj32zxYyx5q0M0YMncpg7J228NgR1oa8yBR6d
+1l9nf3c2WuR1O0ivov97SWtZBk8ToIQwoGv7S3MtmjHsLSgGvOL5KUvu3M5PebyXTirXtN8LcIn
ad4SZVt7htnBX6LGghB0sYvG2CVj3YwkNklwyE61k7uMBk6B6vlT4PpbIMK1l+bS3MJNw6wt1FpR
SDEi605xsk8IxFCdViq3lqO7v9jN30tbCgD0agGurmdpdvEZ0JsbDrBPOIi1QYHxrIXzTt5qIK41
TQHXEmNQAAKovPTJvK2ieI5kso7xYCgJku607j7Yyri3ncxN412IXvVjFW3NBq7FowxOQyNIQ0Fg
7a5dNFdUs0eVhCC7ioKfFAxaT0gl/cUdc2llkQTD8DMP/cDq4Cw5ldquDOPD3G5Rxq25yKWVRVKV
pZA8dIihny11+q42rqbO94xoeJG+1R9Z+7Dp/DOiwKNK1rR46xqcI9Rl4l2fmPjUZNkPQEuyBw3u
XxQpmEQgvgLgwmu9JJEYKzvrfRH5mLPd7rM5CXdpU20N7696wW8ryxKyOgWWpOlkJZL2ClmZZxnS
xp27mmHSsgD+S6PEfsMg3uZ+omgtlS2j2jv2MWgPxYssva8CaCHeOe1rN95N/4GMM6avcZB76exl
xZ3aPN3+stfedojZuSRpNuDtwoUuOgHaLHWtVZWgoJK7aAgOYXFXRe97czpo4RY+ac0dQXhwQzI6
BAR4cWNJVl23ZU0roPezY99437I08KLe3NjZ1SXBMM3EOROmypLzqa5aM0VpGiAPtf5ZPlvG16Sm
AmN8q/3T7d1bc3vkJGG+gPlRRK/Xu5eh+BUmAnGVj/UHszI+hEV7MqTXv7BCHQIIB7AohteurUwh
f7UFFX7OWvgjSKyGj9a0pWK/WoFhupGu0y/yYmfxfHVDIjdjSh9jrPcVJQ0NKlXD+ZSYtpfljptO
Jyc7muER6Kuba/eSbB1uL3PNPWBBgYEUaI4N8fD1MhO5jtV+YjOtOu4AfTkH5GamHQPwtRtIQbgx
4v7WnGC1IhQRmDz68otdnTvJz0qHyLkdK69vmeGqBiRoH2Sj3Hg9Vy1xD9NosJGcsoQXXXxjc+dY
QVWD1+gHKilpB/ZYjur9CBDG/1O1EapDMpImjMKAKmMccHnl21KZNwaxejLQk44VLT7lRQYpnxk5
rm0l9vFPD+3a3iKimwWnd9N3NDEkQGTOTy3/if9vQm3ffmjCDERuzA+QGywp1dq6CopeBxfC+v6h
w/6UN+l7KUi3IO8rDSHI6qgS845xhejLOSI/tzM7D1iPkuauGoSelcmuSSBcBTExI9RITnxKG0Ac
zT9dedeW1v72hq4EPvwCwcoE+7OpvWHTkfNGR2gNb0mjfVuXyKESbsW7oMr4JEPX10OvR65Gr/bG
ZvN+bZuRZSDTE5v8RqTZsFhtObZUkjppb9Qn+1sJOI6qDvDVXTj9O067yug9hqw1dqJLmKvw7+NM
/bKxByLIuq4wUQUm0QQXKeYOl3qwspMVg59zCkHeAonTvQaS6jHZiyag6d93PUrV3TmcNxLd1dOn
0glhA0S+oDIXmS7i7aAlJb4eXTJcuf4X8pd9GI5H1RkPXVg8xG3+lEYHVekxnn438mlLhePt48XK
SZEEVpD+9RIRWpe9X8WhTPI5De9hiz2oTvODF+0LbMkPTa9/29hpccu92WnKE/RAIWrV1MWl280w
KDnoPJ5rudiBr7iPpCFwp9L+YLzYsdfIX+rxzmA80E3kH7dtry5VdEBB7PFdL8cCLa5037cUPrVw
Z6NgDeMIwuCuFHVetdVGfBvPibbCb1viir64gjNz1oLJ0hk87+x/W0d3I0X6cHs5Yqfe7CRIR0GT
yGYuS0tTXveksZzczAOptdLeHo9Fz/SE8hpJD7bUuUXxx+EHq2L7kMpi7gSHvV6VZs6THM4mD4vB
92F+B76uqN3u9rpWj+nCiPj/i62L66Kc9dIiFM6cYh87ZrDvHdmdmyR2S6sN3braJEZaezHpicu/
IKsqCPBrm3WM6J2UGfF5VD/ncujayWdr/F7Q//zztTGIS51Hg3WPiPHaTsR4SKnWeP/ISnY0iPvz
5Bs9mnN95KlD8h/QUmXD5kqFi/IWtWHmK8RL8yYc8MN+yhxQhwNSK1/G6ckMwahEgafljjem93b1
nFkbo0lrG6rT4ESvCDfBO68XCvtb32u2Gp+hdpAkz48pLklPerElpLXmLJd2Fs4yJyZ0zxAlnvux
/iEXH5skPDpfGO46TJLvbAT6wguWXxxDqLSSRaHHtBenh66wOuZDlpyr+fsQ+JDkjm4pfeyke7UN
vWl8ve0sa4/jpbnFHpa8iTTGcyCAg+EWw7PNmMjmlNraLXJpZLGBjYOeTFqLFmfvAMZ/8od0p4zP
xrhz7H2Cvqe8iYFZe2wvTS4+tlxqx7HOMRkUx7w+xcFnpkLdnvKOVH9pm6NifI1n/fn2Zq465MXZ
Ld6dkgmzMWvThCSNoQPlg8ULryiPc7fVXHjLGiEkkx26uIIJkUh/UdDpGjXx27lIGFk51ibDFW3q
BoNTuTzuj5MUHSPD3I9o9NbJHbKNByWb98VHg3mIWS7eyX63EWSsuRGTWei1C1DcG62FUUlbQzLq
5DzJD5b+QsC8ifxZ29xf2TxVbGTXlkvW0YmOxtRIzuRPrtL/FKPaQWO6qrK1u2vuShWbGraFeinz
Otf3CqTmjlTNZnIuUlcP74JeedfmARLVqVvn99qcfNqk8Bd/cvnVi0Fi8U9IOywyjt7SJrnR9ORc
a6MbE6FvNjhX8DliflO85SSG3JeLi6WuHX+IKurxdvBoonMaSw8C2TvsEI+Y3yll68kaVcEXII/7
Zjh05kb3eHWJPOy/aBoEUPN6V6tQGsss4IVIOjs/hKX0kjv+Fvh9zQ/JL/6/kcUXqIfRFDAERKzv
5wetTtzaGr3tMcwNM79ew4vwIWgqp7U1Qvm0Ue+C8Zk6ymnbD1et0MQXE/WA0ZbBV1k6g61kGouZ
AXHlig2hUK78Iznd1rDH2qNDYg3AmSlfgb+8PpvS6eg52IQmpZR6A0TIoUMbSjdCUjJHOXZNILtB
GW7Qbq1+0VAFMEKIO0LUeG01iAyqw7J4v+u7SbLQTnmeO46r+qvlCRYNRuFkBiMW9QON46pzsTwg
P6dYs05M1BgxqUGkHbJigupiKx5aPboLi4vvWQbqjBoEQWyVTHdadewmeG2Mjfhn9dQsMgAGBAR1
9+IRECpEftvjH4n5FVxdczD8O2X4XJU8PvXT7adt9esVRV2NaprNtXh9Vm2Y1hkVV1qy1tA+BZkq
PRZZ1e1vW1n1CNBfCIngim/4+3sDvtUqtClfqZVHYd8DeA+11FOxJWGurd3xjOgicgfphxhiuV6P
jMPPKgH52W4G+1srJcZu8mGtpSMb3vsCZRzPAflqMJ/jKlY9hlFCV9c7813ZS3tKbOZOTjP9VI3K
SygpFtNRanpA7SO9UyaN0QC/nHdor6Az047GgXkS2bUjSi3FnH7os3pwraQLd3qolo99zO8Ixk6B
36WMTmM6RF5hAkyQC3Pa01NOjn2Rhe8C/rKrxbTcHYZlN15w8bEtXyDB/kTyxawZIcX1hjAYXdmF
MQud0eTj1OofyaHN5zRBKbYqg/BbKNVb0r7rJoWgAHkDEM2F/0aZkshajFJOuSuc5n60vgX1q6QF
d4Pxctuv1rwXvgAHRC8VNwY5rheXGEDZm4LF6ZUd0UpMPtV+tbGBqykQXYdfIwgMpCzLeVQ5aqWT
JoR/bPU0tl8Sp36S6W4747FyTlk+uHJauV306fbaVmrc3M0XdhdvXsRflXqH2CEspNId5ORlRpTm
sTRgIM/GIH8O8iCGRXGYdoNtSHe+qnzNA0XbjVNW3tFx+nPKGX4QzCsA3Km2wS14vdtS0ygt6lv4
dAwMtb5LM9Dg2b5j9beXvnZdEG4jQS0jQk3KdG0oCvUpcRorOcMNJFNGVNrWtf4JX29bWY2cBEqE
yR+hI7akhksNK4n7oU/OvfVvvacQkurdNylvT+g+wOJDeWeyH4wewk+YEqzU7fMt9qC1m55EnXo+
dyxoq8XH2Ws9cy+qz22FImfM8FUNL0pZfZ4QsWxMgsViY2fX3i9eZRJrBuMJhBfXPaWFSFcyRJ2U
CK4MR47+A736Pku2UusVOwovMuoLtLXQnF3YafTeyk2nT89Z+ROYDxMD5bDxSq44CS0mUPAYAO+7
5IYMoiSxJVPIBaXWYeofBNC1kV+3QT7iyVjcoKIBiAYcQma0cRfeSHWk18KGjlYcv1jDvTZM3kxX
34EJVg53ublLI68u9kOKBO2/fxH4XhkXG30RkcILMscl3/05HfxjbewHWT3a8+H2l7ByYV8ZWZzW
2EGvaZYYMcpPXNuZ9EEev0Dq7Wzk0WvtApqP+DnJhoEy4WIrQ1/urFRier4EoKy5ML37CfjW9nOT
7oPKLVPXMrPHzNoAha+5yqXZRVCgmlKTGhENciu2Du0IGiwZ1bNidv+YfbhFILfyTbNGyDRFDi+G
vK9PzOTAAs1gjYlq3sXNkVhbyYNDenKMQ2Md//zkeGcJ7fmoYQdY9AX1yPeNUiA4G9TfYyRuyHD3
TfEcySMjyRtf3OrKLowtTi9LoQPwe3ATWji9N6zmIei+mVa/i+oK5azkMOhbzD6rBwdtJbB90V9Y
Fs3sgMi/zEElxg3NyKms2mNnAujLa11xY8BZp9vbuW6PtAxVXHDkSxSkE0up7vTg+QLl7vtdHHNF
jlviLGvvOlUeup2inEpMvPja5GgM1P9H2nkty20sXfqJEAFvboE225J7i07kDYISSXjv8fTzFf8Z
qRusaYw4J3R1GLGzs5CVVZW5cq3OqXiUaR/Vukb7AZGF5J3e/Bmb99NwH+mxn+chF8nvjXlXtJ9u
+yhLzZfmN3empUyWNQ9r2A4QlfBB7SF9sb6j5/vHbTuSmzhuCv0bHp9cXDebrkaCPAILADbS+Gyq
1qOR9ndtAYv110Z7ydPiOPb/WdpBg6TywuRm60XgG+jTAIYEsNQdGPP7bvb0PQu72fFNljAvDW2y
cmQUyqoVfMIlbc8oWBxqxNZ6Fz00w258BV6D22spfvj2CLq0twmZNVFCUJkiLpl1Ssw/BvfbbQPy
oPj3Y22CQp0GTwuFgfq9NcRBXb0zrZ0kvBcPIrtcnGRNCkZqbIi7coAgKU9ezaE7qOoLw59GlkMh
88OI9yp+Urd4hPDitCEdsDYBETZqFq6aKBt1zl9LOGZBqIXP87w3BC39Pga3EDEdKcDh175ZTW65
ZS9asfMHe7hTrHe/8XkYX0DzEb4k2Emv/34SDxWXfdp1E2NohUXjh0a7Olan22Zk5Wcgg//a2dzw
Q3XJFHui8qBomApPRcZ4MFj9HzwwzpOj03VqzCBv3c/ADnu/7F6sDHyIPj8VYnQTWPftHyTLxxSd
RdlATJ5uu64KZJKKtfJ7Uu9DV//Vc8Uzpxcz27mXSMPkwsxmexWRPfUMVlFwKY9gYgM004I83+uW
71nZ7DFnNpcyrnDGgHzvkCj265CUo787HirdaJD6ESu8aSg+XwcLERquK3sJgpnQe0wXzw2MAvLV
JkOhohqm9tx6nXtf6c1B0do9L2WXBM42qprAHqFi3lwS0pgOhlHQpczz5dg6/X1i9cHUjaeifq93
5+q/D/yJCtm/9jbHjDczr+Mo2HPgKzKVLKgok9n1p9uBKNZsm4AvrWwSSVV3WgmFHoeZPbOG3vPa
eW/tvn8Yvfouzf57UY7OPDMM0NYKcO8mnYDd85aU/55ac1WDqojmwJi19XDbJ1lhg7oQ8xCwHHsI
T23M1FVFU0slqzRWhcrunVIdWj1o3em82uVhyfMDc/UHhsN20oxsV1/a3Wy3Go4ZBTgAqNjijTee
+6I7eQy4Uli77aBsw13a2WRNxZvKfhT+6V3up8pXNVKPbqb5v2EFQlXBZw9R9vZNM9WQvM+WQhfZ
q88TwGW7MPdbrdIAvLCyDXMPcgZ1hTjG0j7a0PL0SBhOuXqslu+d8eG2R1Jb8KhCuMbgEQDp6wSi
AK00F4ppT7QFLZjiIXkxskQ9oF6bnrn2WNzEs+5826jsYzElKpIWJ5C2hbJHZagRCMiSa+Z3qkxB
PjIL9zuJ3uRqL/gAIeffQrVC3EVRm674bGpvRkt9E/XWm3nxdq6HUl+AxAl6I6pX21dZNBnzUPc1
vX61EMgaGCrh+t/pu0mNwD3P4BF08Lh0/ZWM0aRjqU74Qu2qeZMWJVofSXD7q/zk2tkmPvjQOXyh
ToAgZxML6tKZnWMk+ZPaInmej+sUtKv2WVsqtfPX0A65IBSUku0uPs7h4AYgtOugMkEQqX34QBem
DgxnKc+pOSlABG3Pj3gAHUZjhXVkHpmaWoz1/e1fLTuDmAMGJ6ZyDAJPu16afkzTaGy59kX24zB8
YBz8rd6NvjcKVqPvk9Eeb9uTfQqGnJmiFHT1ZNJre40aVdWg0QIt0A88jCiwPBqAFHyvTfckUeSm
GA8W46wqsNlrU2s+DRrIdI5XNOu6wgliOJK8PWylLEPDF/+PFZEhLu7qrUF/JDex0unlwc0g217y
wBu+rvbw7jeWji9ls3gY3IKnOl2DOVyw4fXJVwuC9uh1t4AndYaRAWp3sJjQK792xs6HZsl7TlMr
/bBAyenA0ml7r7s3Edm9Cw7Bf+xsNqTpdZmirxxrxWAcrToJTKUJGgUyltkN4kUNPAiY5nhnAaWn
OHMsQCiYzBAamtfuLUlkdcvEKbfA4BznbydoxaI6mMfpzi4TONz+1iMngPZnj15V/OFfUgNXPOCn
XM/Rxro2XFd6ik4NGTtPU5QSfiDo8htHq1CI+T8WxGa4CENQz2Ybd9xk5/ADM/0hyjvT8PF2AMoO
OxAutKsBdgIx2HjRUf9fEgXEYFa7p7Wa/Nl8G0ZnxwTNiiL8bWPSJQNHQ+2DGQxArNcOxTZD4NHC
+eNGKorURflSVfnOqMBPZoXtd+FPc6Wj1UpW2hhxZrud+jalTWO9eugwQiHZJQ+n2f2q6Me++mi+
S81AzT+F7TFdfKuj90i4zIcadpdML0+3XZatL0OaBCh08KhqbHbfoPTrMufg3ka1PJbFqz5Wh8XL
fLd4nXbVRGXZET43A3Qgghd0BK/XtwohVYGelZC8R0fdb7xnxmp2vqFsm4vNJqSSYG/bXs4XzavD
mXH2p6FHHCoF6F7kx7pV/WzUWtzKD0ZBO9hS5h3DsuABviT02VhHqr7XzvV21msNjdUndSrflXyz
ac7uf+NjXZjYpLBsgM1NCXkIq24AIe07zXpOjfZUIiA9O0bw/2dss/MKlyEvxQK9YeSnbKqf2sg3
2uQUmfMTrA07xmRXgsvF26QSZZi1Lg0FVITZWitfDzbkDvlUHJ3wTZeXx1zXj7fd+xkIv+xDivLU
kn/O1G9uIUXltaAAOvopHc84v1yKagg6peB+pMa68qm0yzb1cxdZMV8dNEB+qdb1h2qp9L/MoocI
PoEGsWagIx7+ZnC+eymWLEmZpFiSU70yY1eF7fQ98toi8Z0uVN/Hs5OEYtQhfBlyzQ3Z3GObPCtZ
Pu+8UKUbDa13UM+gue3tNQTIUpYNqEU/RQjK86SK+rtJ2yslSI2YkHXR3AddvWXWDqM1UpeF1KGE
ma+vANQbXzW/3v5M0l0FuFlU77hL/2wSX5wxhZKXtpUBKNWnMHlMnHU5VrP13wnigMc5KmZchkER
Frreu6nrZQnKnTzfvA9Z+saJW7+Pd04yqScXNjbJT0Vl0CwTXh3dVECsW5WK3yRud7i9XrJ8Llju
EBEBCPALv8K8LPFi54Ao86RYEEAfuiB3yvVeGdfqUZnUJ91iUv62TVkgXNoU/37xjbRBLdOuBwnR
lNNpVevngtpS186/5Roj3Ez700jYNq21pOvaaQJ2EJvGIXTTQ5OaB10tX7xBRVhnh/hR5hSVF6Tl
QaPCJrJxypnLKMp7XlZN9QIKnQKFdVTS6nh76WSfC6YZ2vAgojiAN1bqxCitYlRYOovpRIZlEDMs
vcdRLZ7qak/QWOoSiDVaZwK8/Mvxuya8F1YAIiECvBo65pPjD/bveHRhZHMMKrYd8iTVOX+rOUhH
pFGS02ownRi6B2N4vb18co9oX4ExFDMX4m1xEXnVwixCExMSo9oKGP2ctP44/8ZLnim2f4yIb3hh
JK28bILrB1Jg6DTSNTwno3Ww1GQnvPd82ZxHY7EuXdQCtJ6sNKgZ9nGL7pzsDW/IstCFM7+yzloI
JDc441pdMA4d7Pg7jSSpH4Kjhs2j6mzV6+WyptCqQkeEdArdifdXmmYwn+xd86RWbGajGDAWiJnN
m14rmx4ZL/yw1B9l+xwx6MV9fedKt2dk80nqJIdbMXeB+wvsu/UsxDx2pzREjG7vIeCMmdQD46T/
qkOPlIfbFYCMiviTMfwojTOCfs2eNvuelc3poy1uEsdTTDrTnstDm2rcbF7GcWc/yq0wbAUMhwrI
dg66HXlMoIWQP3VWeafHD1nvnYz87FVfb+97sfC/rtm/djYxFrkJRGF1lj8JNTfdC9QaZYcJ2jwH
CQrjrxy6iN3zWzbQKVgNOHg0cbaqm0tCX0CyijBq/lSuL6vAGsKQpnT3eR/8HGBV/c78Xq/vG0h2
GsM83vZYWkfgoQ2cCYAuoE0RqxdZyM5UrfNSqr61GUK3reZnM1neOGN3LEA2LW8HK/KBYnCnLHcS
k+Sj0jJFmYgjCtjMtoK+xlq8zHOTP6WTdcc73xyaU57dlen5totyOy6NYKg/4KveeNisSp02Wps/
uabyYTa7r+Pk3JdL9FBxz93Z2ZJzF5/+tbXJ6XqTWUvlYGtsyINF0o++bqQvbZ69ZjNYoGaP0EeS
d0EIiHlwUXWmIXb9+QrDaLrK5POp8afVGXw3Pd1ePcmWuDKw8Sh3886Yew73FXL44YiE1Dkq7t0X
UBcnu+3O5p4KutwjijyMH1G521L21m1vabkuzqvI/q7o1gsDmO9v+yQ1wfw0QELEe+hXXi/a3Klh
o6hs83Iu7kbXOsXzDmZqz4L494tdhXaiFzZQHD659K4pcPZhvRNpkjOEVPivD5uojhPbKED05E+2
/trQLszbb1Tsd4zIPj61U4BtVFEFvP7aDbVVR5NSPnhOdRQDJOh9L96dkJ4VEkDm9Kot6jtLj+9u
fx/Zjr00u4m5eenzqQQA9hSHz2r3XTGp50DpFu2VMmXJj2vrv/5tTvuZck9q6/iXChrVsNQh3u2Z
Zhyt5CW33uaL9nZJvC/lZNo0PMJi5y0gqU5cmd/cAyJtHEy9xnwbvl3z9+M0+as/LDUiyUjshjvW
5KtKgYz3m6CC2UR9MnZxXhtYMyHHWjtfNw9K/lBaezBuWWSS0JFuAmzMg2rjVR47nROJvM58BQkp
cz45FF/cci9RSO2IqT4xW4s/2+CsaWJDWZI/9e4HN3IPg3c/1XtjALKNLCToEV9mqoTR5OsdoC1K
Gyo9zhiKUh6KhmqVklp7sjWyYwNeWe6byJdQzN9s5qUv9UqDEfSp0+xDOL2G6kujPbTFeND3sJUy
h0gcFNkcFTGWLUFvoUylU/Ra/uTVVXsA3w6/dJUtO3U32bcBoIH2MLAidtgm1pRVt8YkBKWdJvns
G+HnVU8OuceY/O1MIVs4kPzGz0oOGoebu9Ni5Hbc63hTaA91m94BCLejs6Y6gZftvallK8ewJeAH
vhP3tG1cG0nWrNZYPHVNdKK9K6oRt72RWuC9zprpOnMBG29yXeEGGpPTBVGNUi9+udc9luUAhJH/
sbC5rhf1OFtGVtDX7b52WfFQDj/U/EPk5DsZXPb9L+1svn86GN7UitNJeCJ6OC18ATsPQpkvIEhB
iaGpTaBtVsvNhmXImJR+0kPjrLTIgnfxae2/hNXewKHUEkSfANipeZo/hXcuTvOmqFpn0Mg0hvqx
al487uWJkfhe4eyEs2zZAMkDkf/JZb7tKMdeH6LhOedPTv/QJcY93ybbzZuyKLs0sonjqu2zOu3Z
m5FtcbV/6Po9djOpGwb8afwP8egte0RqDuE4jFiYYHXqmf/srO+745J7Rjbp34g0xdYL1spMUKoc
foj94k3T4faW3LOyuYpM5hhlHYPqT3UZVYd8dJ1gdpsOdorU28mZslzG9JMldA8FD4z4KRdRlquh
p5RrWjx57WqjKdlO37qodv04VpXXpSy/jvag7wScNLLBL8DYJqhOt3VCaKYZfcuzgjyNaDLTum0G
BWM5Huzp++2FlFmC7E4nKlB3+kWJI1FipalKZsc0CzGOEjbJVwhdoG/YmUIW0bt5woN9FAOIIHKF
ns9mFcdlLmurKMSDaJ4es6/V9AgqJBgMoZka7JZZZLsJrDv9f4jpIETaZFSYGJbScJuCMFz81Tb9
Ya9VLbsl0nkk79BU4qzb5Dm9g7A1avEoa0J/yJpjaf+ZfIZ2yUVFbH+GS3oppmcmuleQZLKJr1ew
WLkT1EWFvbB76Yr4taKkE6lwxKe24s/5X1H5Y0pOGtz0/z1ELg1vlrIdGWUsOgx3cXtGks1fkvEU
Fq/5Hs5FtqmhZxDIYqgTWNONh2q9zh0wSKDLeJIEy/AwRj9uOyO3IXo+lDgM7FzbMKw0doHZFsxB
ROtJyAgGreH8sBYtOt62JIt4wZlDhFBIgUfk2hLEm7VWjlhy534CE6aN3BwtcB9eO6tQ6ET98xDa
zd3a9NqXddT3KvNSTwWjASHDhXIbL32k5C4VVT6bWwcuHCXVGph7AChZ+mCM+R8jm9hQ3ImciWTJ
UxJN5yiaD9P4mrj6y+58oSwL26hWMboCv7e2hQ3lGYR7jRUy4xojrts+dy40wqriH3cOFpkdcoYo
Z0KlZ2/xO1Zvd6U7muQpPTrE5Yew+WHm46nv4Agad25jEiJvXYd/S7QyHAASWwDkWCRjglaGGNwd
npzRhnmirQK3RCOkj48LGCIgDPN58r5nXXaKJ/2hH6w/PX0OmmyPOETqOOwULocOg87WZmOo4TgN
ehqXT4P6MMXGaUBpwSkfe+tdOJn3t7eGxBbXEOqqsCTTl9p2eRNrXtxGhb9WqT37bbOosJ5FRYGm
LKhGpysqWLSqfGc/alKrYHBE8mQ43dq8Ga3C6RMjapMnEG5B+LGyToXtz57f6G+ZZTt6RvKipc+5
MjJB/mWeePJrn7RqOPbMwpR7OsqSjWNQGUQ5CLYHxuk2G8eePGWwRshzda8/lSeri31bOSfN3oix
3I4o5pKByK2bU6O0rFgtdcjM5zBtTkDvOh+9z/kIbnK6Ayva7OwfybkLdwUzPrAS88LcnoqK0k2r
x0I/LQPI/zULy8MwW/qOFUluu7KyWT2mExOHCTakj5d3E2KicXIq7XwnSqVGYKQW/TNAvdsq21Q7
XWy2E+p8bXl29JeiZqp/jzVU+n0ujIigvbhd1kXJPd8dqXIBSk7fh8Z3xBGM//4ko+Yj+F2BucFq
vIl8+PDWWnPwZNSNh0w9fl+XwG2znULWzzvV5o53ZWaTQpLFQq0xhOo9yuIg0x4y+21iKufaWoKp
N9/BiQMt6qtWfljUe4+Beq+bD2HTHUz9Deycfnv0ZmaCv6I8jz5qa9yxl5+UrLuvphQwzlvrHrDD
caiVY9g9u3vyHrKvDRWckKUBXg2/xPWHKCo9GnsTCmFlOHOoB1nGnbE3//tjwhCzwRA3gIr7pTAy
Fxr1bWGlNIIwf/BW2LVewv6T6bz/7ymWRA4OlKoKDRMRdxdxpc0O7NwD1VPLWkE0uNG3tk/0wxoW
ytmCJuXgCimd2zalS3hhcxPLa6xMeTfgHMk8sIuvs/aQ/AZ3DQOsUH4K1nEL1N+1X1Y/T7qeM/VM
mdHvi2cmCSvnHJ1ueyLLYiAXSc28lClliLv/xeqNC7SDicOIelKGft79FRvn2wZk3UXj0sLmdqjM
Y5froZjetrMz1dSTPff+qL7P9eY4FwYNo4fWejXHg+NUfjn+9z4I1t2fYwQAxraVk8hsRzXNmZh1
mog5grysDzGELjvxIBF+Fn+cNx/ZE2iat0nTdlg2nBEtA4PKyUq/wIx2ZK7vrh78zDe7BMEpx6em
Wi4HaAD+MKc7yrh2Np5AFiPrdFh261+yK8DlD9pEj1fMYRdFIOkdeABakFGzFsy6E5hIQq3zzvkh
d1/MthBDMLvamz1oxXGhxkPJN0YDtA6zw8oseRb+GbsINT4bz+Vfsw6dyXiCsvk0P2t/qMsp0gQN
U46c1e2Ak3p+8Vs2e7NJFwXVV764bR+c9e9JYYC/uqtsv872ulMyJheQvfC4UDSHcmQ7PJQblLit
iQGMUH0tUxdsXe9n2rPSPISLcwqjBEWTg+O9r5PjXN8tYuB+GnfqDbJcdPkbNl86pitlFoI7bomK
g+C3texgV4ZVbNLtgcfrDmQ39WcPSMd1mvCSdmnmlXEJ2He47ej6Q1c+TMVfqvE0jl/tcK9JIP7e
L/a4M5NjxaNuS1BjrXXplRYLSx2ySSgT58hdojDBZMPtaJEVG6DCQzhA1De4CxrXnkVpHSq0fBkP
z0Zk5/5oNCcQtdwwqQNvBNlFsuJl8MeOWZEQfnEQcgLe/rwKuEdemy2MLHWQNhKkut6pWfMAodKw
/Ta1vvaUpd6zt37QyvUh3bkfyUgg4CiD/MEWVwCqbtd2NTWujXyCI8/T/06RfU6M6mhZSBdWj2Uc
HdrYpMO6+H0EK9G6+nbS3XGx3nkOSr/uxY/YRNMclknaWYyOqM4n2sjBxIAKwOL7dI8nXna6URED
4iaoUeDe3Hg72xAmCOXiMLG+V3U7BbGSOjshJCmPUT2h0qzx0hIccNdGnLRyUzdKSQKOer+YoqTt
z6/RrDHxM/pht7N4sv0Owb8jgIEE0Pb65rhJKtpnbMXJSIKyCZ+9PP8RtuFeUpclUpjlIb+kJsyu
35xpix1FXqYyv9Qb7Z2ljYeieFwhQmkCLX7Ml6eoKf3EfqN7H+EraadTrtp33Yj42ftI22vnyT4k
+itUpflFZNpN2M7VpLaQ3jDsatTZvev06TGJOm3nXi/LcoQJ8m0w24OF2sRlWa3GUs8m7ORjeI5z
5VgmIILi7oBOut+XD10zvqZO/RsJHHQcUmqMgXIL28QPo3VAsijXPcWjGzCp4tQZTH/n2wlHtoCX
RsS/X9zzNK0ytQkk0NPavtbrRzPeoxT7yVGzzWiXFjafKFx5+1kVixd7byt7OIQMGVhF9aAyEFM6
q19E4h1QQDwdF2/T7FnhJgIXGNKX57roJ/Caps+zBD6r5MGqnDfpdIzy9WQa5w7iHa296/WTk+xh
/WVBfvmrN588W1oF8Lr45HANV8dodv0w/5LkQZ/9Rm+N5wmUSTBLgPrZwhIYcLGyyiP1MsVwEHcD
hepErp1+40ODK6JWydkCLOv6Q6/MfoxZ+JME1QWTkwRKtlMllyUgODX/sbD50EqnrfPcs2SVBrpi
sgM3fqqQn7nth9wK1MI8HcUFfuPHEJl5MXTsCmd2DiNT5+I5PC8720KWu6G9/sfKxpciCZvYs9gW
xfqsh9bBm75Tnh4RWdD1Q6lG/51XBKE9sPc016HfczbRVk3LbBYec05J+YbSQDFnzwMECDTjo99Z
Plq1VMJgw6THcB0GSRtmZRfCDCM4CBbOPG/6sM8oLH7vL3v+wsrGH1xdK0eQbsRDfcyH5dUdRb3/
Ye32YNGy1CyqFZSOBe2uKfbxRf5y7KztnZAPlcNOXtJ3aqzAyv8E1Vab2VEbjxRbbgegNDNcWBSh
c2ExKZ1IiRM2UleNh1DXT4uH7Jg7RndVH39qw72qrTQUEYdDeFVoe/7yxaqsaDLBOZOVrefPcWvd
zXZ3X5ZZ7Td5lBwm4umcz+neFVi60y4Mbz5iDAXCnJSc87aYZhiedfM7cNHfiUdImeFLFHI9W6xt
QiM+XEOITELPOAP6yHgdd/brb3wyJpFpmpD9flGmicK4A/FKzqC34Q9Gej9/8saVU6U6e9keRb2s
pwFPMpVf+G1NAda/DhCzDMeuV8iDbo18vbbewbngcX8faQ/lPnp48bP6UPjwlOZnxz46e2Rgks0H
+gR0E57yLvtJoXARoHFkKJqVow6QKjmP66j+s4kbKLRQOQ6jaueSIjUGZAuwKlU2xH+unXWGds4z
hXG1SV3Kw9zmY1D1hXFwGcRG3RplsNufUmoPxkawteJ7bi98SeZakzX1TNvMBrDzUXsoli5Q1/Ko
J/Hft21JNgBgKiT3fgq5uz/bKRcLWTSuXqtsPjphAOuifKZcwKTHwazDdOetsGdqk1S6pUpjhbG/
Jy3kXZkMvjanfqtlx9seidDb5GVEU8Rtg+lywQl5/bWUfBmLwQGU3U7jQrHNPTXx9Pm2DUlGJvMz
EGV6PEfQAbi2EU9R6dQWMGmzQZqFuaxHNcqOa3U0Ou1YJcVnpkN75cdto7L1o2MJiT3E8syUbPbc
glI04uUu1zWgqln7JaeWqCj3t41IMrGQnhHvckp6wK6uPSvs1kl73hlPfdQFmaef1OgP6yGGE1j5
sO4VKCXHDLgKsacY0IQdd7OMxTLYirpirCo/FlB1Jl+MNPSntAgAHtz2S7p44EgBqwmGkl8Gueu6
VRn4wq+0MvwoVNQzXf0iqNtlOdw2JfXqwtTmTaOsOU+BmjhPaMOp/Zdp+mNx37aD4zf13vklC3Yg
mEKQDDoFatnXn2sY6yEvJtzyoj9GG0QK1JK3vZEVicjwgmTDRcWbGfhrE2k2xc5kkGoZGfAjr+Fq
uNDBXoIsV/ykW89J8c2i9uepeyh7WR5EbBoKEULjVx0kelkxalKMvXZL/j4fZvSxqock9Y7Jb7SF
6NL+a0n8kossOCJ1MaQ2w65R39aBltgoI4azHrhWru5EhywQL01t0pOxuulcVcy4NfGPuviB+olr
Ptz+ZPJ143RmY1G33JJRtHbh5ZWDN6qZBhVkgk71UFbRKRl2koUs+hiuFlRIMMUiZnC9bK2RDWlW
wl48wooF34WSFufbrvzExW+zOeQ+vBo9Sj5cn65NePWkwNUtBlJyvzO6o36sqgCMS3TnrO+m5Mda
3qf0U5DkmRBgqT/18MysQZN/QUHLTx/S6B5C/BjY+M4Pk31GyHNAcQMWpEu9+YzLovRt5/K7HBcG
D+X7/P/Ati1bXuqylIKZnSJxbaJyaozZGR2PRFIuVPA1gD17JVFZur80sXEjjHQ025DJfOqL9C7S
n5d0CmykpMribZhGD6ERqr4GZmNu3vet6zfvsupgLc650rKDEf9hJY9tvdf8k/4m0g1fnY4SF7zr
T74Y9ZihlAdE1qmedftdvHzT0uZRL403rWHew9+3B+ISXv4SZDQBxV1LYGY3C52rqz4yxM84T/Wi
ac2pdr4NogpWPNrFh9sBLWubmAIqRjBTjOYYv/ZuVgrNjjLGT0OdeDXTO64LAZIDd4nqnrOlO/Q1
hZ/heV7MwE2S17KbX9ze/QQm6HT7p8jSBO6CqGa6AlqVze41w6zWZ4X0OhivVjz5+vxprOH8+eO2
GRkBuUl9j+oPT1dSn9hKF8lVa010VRwK0UNjvvOs9psX9Y9mjprDmrx3zUOWHcvIT8LWOWitfXfb
umyfcrvlkiHG18kh18a7QSn0BoqOp8w4h6sTNH18mqti55CUBdBPxmzunRavdP3aSmQshgXZLtCL
bPTttFHANpRg1IHM1aP5d9wpO9VaqVswQsC7w/cjyV8b1PQpggLFpAlPJVFMfDfeF93dCZDbRqxt
e8hTspDMYyV0Ex/V4mGy7zR3p54mS3Eghf+3HyzdtR+KvQ5TLsAEyviA+IS/Ly8l/TQXFjbRt8Zh
TDmD6LMRkzCY+IYG6Vs2PMC7uxMEe75scmmqhqjL0Jd4Wt3nCgrzJd7J1rJXx8Vi/UQbXGwkc4xB
e4a4sg4+tdoqOXWWPx7K5YfhvouHHWs7X39bTJ1jxZwTXXwa5dDE9Qn1mmNj70AUpIUE8LMCrkQh
4Rf6ijYuYztK2Z+qQvV51n1v1VHydc6jR4m8XSB1+hMBwDgvXpPBoamdn9F5PLt2Mfp9ttfMl37C
i1+z2cfurMf94hLxTjIiDT87f5i1sdc53zOyichqyjRvVnG5KrXj0nxYCuV4O+ntWdicZ4Np9U3h
YcErvxTTY6XuVSTlOf1ioTaxDqwotqYBC4rxMR3MY5jeL+kAd/WRWmsyPWjxeKiKNHDhHb/t2/8l
Yn725kRjc7sL2gRZdE8IcE961qtBOVi2HiRDNiRBPReldnDVarHIwtky+TA+T6+p5sJR3KzOCr1T
ZdR3g66VyTksIak/en1CIdorjb3pONnxCmyAAjTPF0Z+Nge9ra26bQjsT5uFAUAcP1xO4dQcRuX7
zoqIqNxeXy4tbQ5ydUwMN1oiWspdHqQ26BrvOVXez3/0YOw+mJ6v2WwWeOcM7d1t01IfIbxG0Bgk
KMWQ6/RtdV6ulIagIdcLP0kNzR9dDwFu44Hlj3bqR7J7oX1hTPz7RfozUNschxlwS5ysX5YpMu6d
chbP0FgNmhEWjwWqv5O7tHt3fWnehXcXjlzKPaa1MYzaQmvFBV3nPvzL4+KbTG8X/SmaTm30NqU4
TY3z9rJKPb0wuHly55amoAGMwaWbzlAAUP5+MzPdEmu85yzrEK87L0ZprnfBglA7Bo61/Y5rA2cR
lWL21I/UKB8Wrftoa8CGbrslLSVAcCxWEnA2PNvXX3CiL7Q4FWZKQPAI0cT631VyXpTc19oXEJN+
1dAy3es9yoKUUWi+G4BMKlubjRi2elhkHkHKVEbbv9b1g1ZF/jB93PFOvEu22/DSzubdkq7Isrcp
dpbyY0t1+NkM6thPciigguRNeVCdv+CGtznXbhuW+geIRzxeLJ4Vm1X11kRNnZVV9dpXMFDe/AV2
amfYOanFVv7FOzDSJtyggNy2qKQFCEIUFj0tIQvlzCGwIWL0DmuExOVOqU6a4YGTACgEBIpPm6xS
MaFWFgb9O+OdAweBe5roSbvJx1nTTqOrB7ye/IGuqDOYDBMEYfZsFV8LYMa311X6VHOYlqNeCDZB
c0XevUg4qVrYcxrisgabfv0tsk9NfRyHoPwzUb+0zEvY6+x7qKoU1tNqPOyVYmXoUejx6K5AzY3U
yC9vlyLJXWsWfaPaDIbsb3OZfZMxunK6m34U6WmC4HC61+aH2fu247r0azOGIyA9lLe349aqGyMC
FNPf0d3RJ5jn6nOCKBwoAcW8qwb11BdngDMCTslGD3rzVe0bf11qX7Cv7FE2yRIwGDXB/snwNHDd
6w9RekZu1blAiWSl6+ctEt6V9y7pIVXzsmw6pjnieBN9GeZoss87SyFOz18C/8L45nTN+rptlZpe
KHxXh7jV3pvG5zF6ovt8v6bmm25o/LiIjtWPeI/LQbqxmUhAkhQ4OfOH125zv4qqfqBjDrVM7z4n
Lvogb+e9WTnZ4orWMpJ8lHd5Tl5bKauktZHTIT2242OUlA96PeBZ876JdQ6e/uvaan8qRvH37XWV
Rdil2U22DLuVzv+KWf3c0zKM6uKohKUfOs1zvww7W1l2vtFOI5Jh7xbojWsfF9tQ6n5lJbP6B4xy
FdyWTrKT/2WHNsMNTKGKPatvbwmdmcexwlWbyIiCyvjMUWNW5SFLjwsU7Vm1p4EgE45hKB7MMTBc
Mcm2SZOq3lT/0zSvrSZIuq9RA2NF0yHU9erdDblyqmOevM0RWnO/W5K7Rud51a9Ht3a/1rG685KX
LjE9buDuUHVQVrpe4kFRc1OJ+Z6G2fqK9iEzwMo5e8gY6cODwQA0f0D/kR03V6NpSWsdDUL2REKX
+37oM1/NHBBL42FMj8DczTpISrS3dw5ZqXsg3MWgMa2xLX8L6i5WEfeQrxajK0hCrNk+TOFOmEq9
A2GMgjPza1jZeKdrvZ4b9UBDLEmqR7dERTwzYPn3QjW971e9P/HyMh6Xmv+rcj8bUwPZPm/id7f3
pmyIjhol7QNR4KY1JzLTxcnXt2PqKbypnsblJcoObTKhp9cgS3HnOMdqPVqK8QwRVbN2h6iMP+vm
XWg+K9D5VoIht4/ubv8e2eJf/pxNpMO4a7W0wqHBctK7AZj9On8olb3YkiVCRkIBlwIRBs26SfRr
r5TT1HDKFJ1zdLwvy9w+Vg6wPZtJzS564+iN31S/MWAuBlH/sbpJv3lu50sGO+RT7fwo9DFwQRes
H53Z8ItiDciQwe21lB0qYJMouUEFwLGyOUuXbnb7SId73cs+MJ19QgrMbeJgcHducdJvBlMLmNWf
ELbNN4uSLozchXygmD9iBYIgWPx6fa/SIbVCWRngKhRsXH+vAzWi4NaPPf3PqsufreE7paRTtH6/
vWSyowqx03+MiB9xsRuWpmiaQbSpTacLluaHCj+U+bIWh3JqdzKANAYvTG1WreyyZFDTChXeyfik
MQRd2MNxbs17J0doQDXv3XA+JuluXpVGxYXdzQEJuTqiTsCtnqIu/NZTiLWS+dtqK4+rSh6/vZzS
g+t/9B4dGJcAAFyvZ8tAlhMJRZixP5rxqzoHqv1SFid3fFtGX13Y49312XFi1ICfI/XPiFJfxT1/
zvce9tLo4VkIzvLnD9ns+P9F2pntxo0s3fqJCHAebsmaJJVky215uiHcbpvzPPPpz5f6sXdXUTxF
2BvdQF8I6KhMRkZGRqxYyygdddBF97yMYk9RX1Qzccv5eHu5wgWX+SNHgEE23jQGz+vr1ToJqKSg
x3uUINgx90At09zwmtWvd2Fi8fWmuZ9MqcdrgiZ8qk1jZ9XNIbT0f4Sg8e3VrG7ZhanFDeVXhT70
YjVR80suQSCGP8utyYV1G4z6w2PGZONyutgogWvLAv9Uy7lnSz9ru3C50/9kIf8aWXz71GmzsuO8
ne35WXCdy/1jP22NR6xGDvNfI4vgPmTTpEdolJxpsyKSdiyljwr96xmdpSL4+icLgh+LRxsVliWA
X5X7CfQCTlArgMbql9LS3TrZ8LTVT2PDhSLoUECoCWe/CIV9lA19KBIUuO8Hlyml/mSPhX9AeMn5
H02Jn3JhaihSRfEL9s7PP+Vdthuq5wnM/O1NE7/3zeGkuw6GxgTItRwJmuoo73xtAGJSWy/DbP+U
NudlV8sZjuj0vvKtMshxvZDMCk09axCvyKyAmciwf1L07CFHtCJou0OUte9bjinTgY9SSZm635vo
gwOnCHeJFpwH09+o5Kx+w4vfs/iGIKF7PzRBbTSivTI8ww9VJp9u7+tKRKKfrvFeRz+NYt8i6NV5
zzo7/CTvutMo2/ERpsdiF6bW5A7yFpXj2mTXlblFACxVp+iDkc+YlcMhrwkXw9/KLL/Y8vBZCD6E
6V1i3UkNsitZtofdchcpG/FEmFh4EhMHjLAwlmSCiFl8ZWn0dTOfELYvYtQ5YXw3pM6r5XmPOOP7
eHwOx9+/V64MLj5jYobyBFkViDb4ugFoWNNe93N7w8pKBLuysjiFDUIreq6zrKn4BTt/eVAQJaXF
UG7BNteqXVeWhEtdnHfyjC5uaY7BKfEhNJ/LaNh12uN8Soz3cObt9AJRnccW/G3XbwSB/49p8Evi
5QoR8+LbQcJly0kDzW5k/pVwOwcl0za8K4+JEu1tiA0gP3+0pw+jqT5l1Rbcd+U8snCTWTMgkM6b
obZ8jIEVJ5Drz322S9r7BKSblH64fSBXEksa+ADDgfhCLKUt7m27TAFT23TNol/wodTPvv6QGmhe
z2eVbC8zf94294oTfXMc/rWnL3I8eJGDWu4Zmg2zw5DfhefkFD536a4b3sl14iIHb1GnVj9ODAwq
zB6Bu2/+UYx3furlxi4Y3HLcK++ko7I157YS8YEZcFBFS04UEq7dbATeiibdxHtL/0W1vLA3Vr56
YJjToNOgoqPyRj437vjWoSgDjcpDOHyKIKEOd4HxC6jyBi59bfSctZC6At9hrMpZ+G2pBhQMIt6O
igIG7fOQ7RT9k9rO7lRDJJd9hLtll+rW2S4CrzcP+fguNA5V3e0ksm3T/LalULP+gwzmpAV/Ex2X
xQ+K+KHh6PCDoBdCZdQsd8kTo6eHQP3W5R/S9KGyHFqEO2gVI/1F3ZXdt1k/hTCcO9kf6H7RO0CH
gy/hMMkpPtRFPLHkMJmniPmcEVysYXx1tgp+q0fqwsDi0plrTcmdEU/ym0+dPR2HarzT7Huj+lHr
9tdR+5QyEXH7WK2GiguTi1OsxPhB2WMyT1/06D6Ie/pL2u62kbU2HUcDsSuLtgNNfvErLnaOEFUo
cQbQPC/RRkkpnO4Tx7EOqoyEjuy07QFc0OwG8kgvVJf8Y69E/ca9s7q58CJCVUWPHz6b69+QmUM1
UE8lXpXftc940Z5nYi6DENJmz7aeby959fLmHNFqQVH2De9YL2t+kKE+c2aE+V1idDskd9xmOBl9
fp+8H+W22/iQq1HowuDioPhyEdbaSHWkbx8DoS2gbLn/6gaKgj5TMlTwloXSJCoVI7FRChQksHH6
Pes8pfHyv81k7+elhwjYxpLWDRqg0CktgaFcRPy4jHmXiFFey0BJttTP8Tjv9TjdB5nkxcZOl/eh
voUJWKuYojSvUpNl5JNJoMUpr9o47OIgRD9IUIdXmRJ51liau05N/WPWQfzVztoM17Z1rA0nPqnW
VH+YnCDa8NfVQwNIHf5YsLrcL4v0xZLThi4U+82tah6VQt4r2q/eGA5Z/Vx33xT/HKYbSfaaE8HR
L15ilBag/L4+I4PvtPoIgegZmm83rH6p5tfbx2KtAwpFw38swO5ybaGd5K62G0YZyt6N9fy7OuzH
B7nrv+ZFfze271QaN+OnIH8JGHWYZUDg5sbJXM3NGBmlKg4CnOrJ4ifoVUMsErq+Zlv+TPq8dK1J
OTAK40nt+C61UoQ3d0bIrG9wagL1Xs3V08YuiFizzGXArjKdjuoa9fCFj01xOpZBQ8lUUsJPOeqD
gFv2/ix5mame1Fr2ZMgkjByaUxhwRkgQbttfO1iX5hefGd0TNsAmVsDFAodNyfhn5ar/KNBV0B+Q
651mxRtXwNo9c2lS/KSLG0CJY6MaSxF9u+95ZO1EwyzYBEyuLoyTC4YL5SpAutdWorwt5EnxQQ/N
qdvKzLGG+3r4ogXf5OKcGdWBVtLG23f1mGoMmIp5BVj4l6jGJHESI2xkjqnVcJd8aUeHFt2XKPMh
/Z09nhj+MD9n/eDd/ohrZ1WMUwkkNLNpS7tW2KvVZDH2ESSmYHuM9K1nxNqTGy4wwWVF9iUvq2b9
oEyI4RINSudRk2I3iz51Y+Vu9ouFty9Pw6Wd5c0cqm0oBRRNc33cpa0feVqqkWGp3byfCMUknslW
923tfr60qV57SjszvWWX1Lbm5GBXn8Z/7OJbhzb64KZ98wdfinsE9QTmnXjOLwIOZL+aPMQ0m7ri
l+RXrrk1dLF2uEiQ+QdVD8YUF4txxrGWrJny5vxX3DxKCHNHbbMRM9Y0xAHlgeAAuaCg3LQIGrGM
0p2T8qhso1Y9Rb497aaoaHe500sIYmrKCQQdpAJ55Hhan3Y7a2ghyTUqw1XtuvyW9ojmOPauCHzf
YwBMXKtTvR+L2vZ8BDU9Jw22xEnXNobLk+SBX02nfrExSaeFcSQjMsZIrQcjoG27Zr8FQls7iNwm
HBDmzBlrW7hv1PmAnMIoPaeUSZX+V15sjXuvOStvMY45Mzv4z+K6GJum1EMZPQke2J5EBpk1gdeY
j8RSgVraJM1d3bYLe4tPree8Qmze0YAwn+tMP/TF4G0W9NYWRf4GvSRVeShiFqciNHojV60GTQnV
dKeE867QBpbHvSPXh66IT3pTnH4/ZF6aXHwpo5eaAq1B2N+D7xT3djL0xrctrCYXlyYWHufITKHU
/pAymtJbR7MeQBLL4fDgVFVwzMnP4VNu52MpM0EnRSVPaA13ycJUeUaqTt6akF7zzcufs3gVpHMq
dZbBikNydoFyG/6gKytaUJAQOExOviGrg4TUT7MeGRqjf1DVZ6WDlU16ub2raxcRRAQg52iaokIi
VnmRPCShUde+Ija1cLw+H9wYnIbioHW9cZmv5Q9gbWA7ZdCbp8Xi63W1Vk59rqOngeTIPM5HXf4W
G9/C3Lj3w2JXT9Y+TLbeVas+Q2BlHp6bFj6TxfKACEsSPKsoX8AuIg/Gc5EPXpTqKJp9HPp5r02f
MyvxLCQKinDY+Q64udsbvHYDO4BZHWqG0C0u+QgI3L2vzL5YN1RGovDNzGMee+1o309Wvpc21eJW
Tr8JT5tQa7KRBrYXIWbWh6JQR1SBa0kMVz5Y5a7X301z4pkQBm1dkCvrgy2DAUAgu5C1LSf4/bxj
Yj/lu4bqWU0+5+OP+ntZPM1bTYo1O5ZAXigUq0ygCgtHzROLhpaJUkb+oPvnxDTeTU3zYnRwv6nK
99sfbe2lylUMdkho/b2l8UqcyLZ6Ya2xMtWde6XclQ1yU0kdOzTqnI+pk/X3Q2q1XgEKF71qfTgm
gB2Pt3/IyvGEZwUYLxAqkRgsVl2VSi0rHYoGUl15fflj7nY2+Vu3NRO3cjpB61NkFZxPlNYXb4gW
YaN8HMvsXOvUj4bWbey76k5zPGWGnPpnnvxBAgxEFJFSApzowSzCQRlH2RgJ8YnYJAmV/5LKaKc4
YvJhi+9r7TjYFOqFMptFiFtsIeong5X3Rnou/L0kx4ckVnPXMMPDUDhIKFYZVTJ1y39E8F/k3a+8
VhQXQKIAwr72VjWXwsD2URqwlCF+Qkbvq+IzvOk7fui4Q1pA/18m2cEHM/zUBXN5VO0xfxmTPIRy
epj3pabwirvtSyupBzMRgv8F/KjQmrr+TfqAapvto2CSB312mLO086KQc2r16la/fu2wklC9xgR6
tUsYRZ2gMAUdAOo880+znu57COx3vAqOvbTVeV4DqBBaheKQATDE0RfLKhUtUvooRy6lroenPrT8
vQ9AHOxPGOwNVYlORV7Y+4iWnzcpA01dgud+HAQR1FA3e2VAxCVM5eFhnPPxIDebhO+ruwFKkMlP
RxCQiL9f3LGtlmfItNcZ7ZWiOCZFqR2NPHQOSWGm+9nQo/e67+d3t7/2WuQAaCUAM4AT37ydG4j1
5xY0FDC87imwtPfT9KU25cKV/S1C+5VMyOSKgzUPQLKgn7hen5JGSE3kOHtZ3xvmc1psHeGVtSBd
B9LyVYaSHOLaQK4FdjsHfOLS+NBHHyRoRxTFq/TT7S1b+U4W1StTh+KQrtsS6tRGTGwmysR3Crlm
7KfUnl1jlNxJbe+q8cdtYyubBsMeyQ5tJxgJ5IXbKnnmBGaocBrzd3H7mOVbAqtrBpAz4IXG/Uek
XWza2ORJqsSspilKe59oiuS2TWsdby9jJahYGiSBr5I7UM0vfHviy0/wqWXnrklcbZw9ZXyheLQR
ulbXQjuUHhHkM7QDrx2AeTHG2nIGtB2d9lNNu3BPaVjdsLLmZiiYU2uiBcUY4OISbLKxK+hBFYzm
+d8d/70fWochsU9B+geCjLR2qfyQoEHJupwCgqc00qoZSROprKyHWm8a1wr17BTpgba//YFWFkVb
DRMC2EkxbfFMqWp7DHPJQfNGSncMsEJjokF6B5XJbTtrqTYdDJC4VF0FUfHC34wsLy1ICrKzqJF8
kPRPnfl3PZ9zQ3YH6cH2Zuhz2/dSu9uwKx6zi6uW2SMhdC7w9SQv174Rjr64wDTkYYr2NIXJXu8/
OPnwMCjMVo7BY2HUPOgfLFPasLy2s0JAiz49gj4Qc1wbDjrHp9yOU4q3RatDVFR8HSGYUl9ur3Dl
iJH5waILABiB8mVYChpwd2UX5edU/VUNj4yMKeHvjxRigo6aA5es8UZVs5vJVWQry8+j9C23voU0
/TcnxVbOMJB8QSENS+zbnkuYjXYYm8XrMgx6Ec0WW8fq97gwsAhFRSmPNXQO+bl2HoHvzehXVPXj
Zkl1zQwPHpRhUTEzASVcf3YIlfraVOL8rPQPpY22b/J3H3yJii+3v/qqGQpFlNioS4EZuDYjTapc
V12Xo8WtHbN9E7AatfWcrbmltfEBpon+a+i1CH+RnUxWktRS0fPtO8fV7HaPQdTFo2eu8qZ/ENlo
NFRuanyM0110mAPzbDfO/QyhWf9Tdj7+9rJp674mLfSzuR6vl23MSjm1IYXxPP+m919984Nkvo+2
NLJWjtSVlcWbICi7oVBy+lSpM9w7eyNBa6DcIo9aa18wlAeglMtEKIkuQi94ezWydIrTdBmLyXKH
I3tZybKgFzaM4xyZrqrl59sbuLo0arIG1VK648uplDgrlSqGWfccycewrNxYeq+0G7F+xTehxoSU
nZsclsUl7xzdGMvKO0CSuj7t+iHwpqI4JODc/STcCLLCzRfR/crU4rQ5NajAysbUJD+acf8QpS33
/x0PdE/Kf4ZNfgq2KP2Fi90yKVZ/cSB8LZebsQVyaY8vEKgVD5Zluo0x7xQmJm9/rK3VLbw9rGdZ
lSxMlcbe/zRVxfvYfMi7b7X5vkq++k65sZtrdQ3I54C3kug6DqiR67VxKPx6UsAhzs1zLKtuLTEn
itLWrGu7KQxdXRDse6oV0JKq7A1S4TXXvDS+OA+8HDJFLfmWKmKCquIq2rPZ/XN7R/WVj3dpY+Ev
vCCCacixofTFDsK9XWBWG8tYN8FtTG6tAc5bJBwxbM/loPOaF6xiT03gN3tfkay72wtZcw2BpUEQ
BlIx5u+vvxTFNi2vOwMuNSFI4gxeENpQLlElUb807V3SfcinrYfclk3x9wvPl+SprpsKmwVtAojy
aea7dXxopu7E9G4n/3S2xqbXzhpwa16N8Gzx8FocADUio5R0B8CA+lUpHtEuOMHiRe6Rxu//YD8v
LC3WRubR4xI+nh+N3jCU3mg8zM1DkLyouQJaVTRKfv/ZwgOPfrlB4kOStpwyzdUgsiWD9lVDx+Kg
KMPzUMvR759pYYUHK6QeolG28EdzSqtRS1GQrqsRMQzpEPdepRlHtVfcJvgxdWD/x+ih/+Qbd7f3
9O09gGVqC68vTIrNiz6T2ZQRNw0NCl19HNJUpFuN9sJ04W0zK6D8azuLFaZjJKezStMsreRTEXyJ
IarRYSJLwFPU7We1elFIwZEqmz5CatjnFm0MBRkbqdxg8np79PkhPA8praOXw7T99QGxpVoz64wF
m9mT1oaeMb/cXuqGgSUSV8ucGnH7gnaMVbl+/i3eAqKvJCUsQQwTCmyDqG5fLyGxtS6rLfZSDfVT
0hiHsnmfy499/j6eOgSY7tMR5tBpi4RIhKvrSxWzAvlEG5d4tgxnk4G6XK+gDq2me5KT+h9Vep9F
2b6V7d1m0351F9GNEZ0fcTIW/jLGCho5ozAWWq4lvSfN3Li4315lLEcUi4DykmwtJ4xj31DDOcRC
EiKUCdimA5hdFFvJ+ZYZsdCLgMyjD3yDMJPRvhQTXE3+OBndHy1GQDYE5S7v2Wsrca2oRufP/ydC
zowJ+G6o8W879srUB+RKuJwhnsp0cBaXf5xSptVlaBuzJz1zJ45rQ0L1FHdHXf1mNJoX+K0XTgkD
kwEYrY1ztRpCLs0vdjIBcRP5GQfLnjyy16fM/EtFz9iWH6VUcbN+J5XMb3bf7NjYt2p1suAhzSQY
7c3NGcO3d56gmaL8w9sOmtQlf4/dFLaf6ZxA/VjVP4KoZr7lZ8yoy/amv62NXJtaJBFjkBpSXLHq
GL1MvzqEwdMUJQfkHbws2hV25iqDl/+4/anXTt/l+hYRpvTNtp+mLBXFBEt/Kfqta1X8D5axhD4O
8D5SBq7XxaqqWi5keabzLst8QWtfRR+C4CXQT+ZxfJGkjdOxFrmY7ifeo2XEYOhiOeksl7k+YS0K
+vCglIwD+pOEWqfVJHdmZ0Hb0DExZFnp7vY+bhhegimtWssNO8BwJopnp2DYpcqP0TgayV8hCIvb
xtau8otVLnFOcQqIosnAwfSF7Rr6S2AE7pTnMAkcbhtaDwQq/XDxSIVNcJHyWYy7WvLYp+eJ9+/Q
/sqC9qkMH5sfhXSvaj8kDa1Pfy+jatbDTLaFU1mLqHQpeLlSfoUlexEH1MqKS60E7zBm35goiZrH
PPx1e4WrJii1cvHQSMBPr8OpPMNwo01qetaMu7h9koeDXP1128Sqa9AzEJMSFMSXiaUZy4EaVBrX
D4wH4aM2/KqZKstPWvUPbWvvtrHV9VwYWxyAeazt2RfIDWMM3NZHDSD0hi093HUjTBDASmKgA7/Y
NN2HnM7uMGKFL4KUxJQ+NXW/5XviefsmckBr+x8rC9+DHFmJYhU4iIWSXNTtOv+k6efB+Npb3zRr
V7W2xwR9kn4QWpe3d1Es4I1pZCchWgLBwJjEtVdoBVpyks8ni5RuPAazpruTXSs7JauhYKpsbavD
voIHJ/hT0CVPfT1pC1eHebkdotwma9bnHcRHSu9Cb9btDO1xQO+Te8FDPsgxnpOAgkNCsXxLWnfV
TS9+gfjoF+mLwjx1IHX8AtkbjM91ErhxfkzvqdFb8VaYXt/ff1e7cCDHDAfueJ9X0Mx8VfhzTP6S
fOaX4k+3v+Pa5cOQEhyoAMzJZZanwTLoErZxdja+hNVdYe0a63MeTe+N4J3atnu1kg63Db426pae
AwUIHxMQpBjQvd7FUTUYqUxD+gxOrd83g5a5rSZ05fp+YPI4yRglNecDyXd0101FuAdPKp2ctune
DUmpeUrRl/dD60sfC8f/nltZR4mXYoJRIVSSA3V2c4ZS9kKI42jmnX2fhDUM1/roPNpK5DzQEA/u
bq9p7WNB8SyKJxZv8mVLIw0KqaEZnZ4luzlYGjjLNvJaOdnX9u9PYcGrD+vjK4iO/FOEhAsf7I1o
SEx4W85GM7pqDetQ5UryxjdafVUxQCh40GGjoStwbUXWEZULBJxlDlTfm4cp2JV2/1XP58hziuF7
nHTpQalTT9cziB76aX97Q9d/AI1+xpQAEaMvcf0DIt0sm2qQcP96x1zx/NBmh1R/DLVn+3OSu/3X
2/bWcliBK/iPuUUgjcc0AnTAaaNm+U+dvig+YkJquTezeNe2G6OTYvPeHAAYORRgijIUfwtjYwur
m2MBXNEkb84P0o+0GZ9i+86w43dT5n8eiy229dXlgTumykarh7v8ejcniM36Juyzc5K1u6B6ECqB
DjilfCeFyR9crxBVCbJGpoLk15fLhYPWXaJOSgJQo6jqQyWVe7lw7oty6zpYX9K/ZhYOYs08RbK4
E2ZAdxXhsWfUiUbLTvXn+2i2t/QKV0rNdJsFvoGGoiWKe9d7KIc+jBMWkDK1+DS2pxgahTqvT3oA
qEL26rw4UuYLqy9ts6WCsnbtXFpeXDtqGlI4NYvs3Ae7xkh3crYzgvHYNtI9bofA3PPtw7CWuzDa
q1Ko5a5Vl7qqSirFaqWD71Ga59xE6jR6jIotIp6173dpZLGd5khdyvJxk9Q6hfDTxXGxGzrPSY5d
9vvwBD4dkVkHZwkcZgmpUsy60LvQADNgZrrXK1PuzRIkDJA9bi1rde9MaP5eyRjeTEVbc6NYXT/g
llpvPsTKPO0K2b5Tc2Mr+Vu7c8DaCPQo6R80ndf+WGgwDk+lD07ALl2pG3dd+ElmMjcpN2Lxmvvh
9KwFXyBqLdwvTuSewX6QPZFxkOZkN/QfZN2tXmw/39td//G2860u68La4lyHMGFBKgeUhOx83M+R
Bji0s7yxtMKDbpHj3ja3sjj2T6HKDKAZkaGFOTMejDzWicUNWlrTjM7A31AUqO19Xj1lycbBWlkb
FRLawLQAeecvZyadoivKoRMHuTpNzRkMfGhCz21vfLAVH6Tsxa1Jm/b1FF97RgLwKMhpTp1lEOCG
7VXdvbGp371yfkGgEg1JQVjRUg1Zm4x5chLcj+pnGOh7afxmwqXcmd/AEmx8pBVMpKiPAD5FAgqD
ywpJJ1UMB9VJfs5UirnaR9suDlmnE/it4uw0+llrfklgemVq2IFu/0pk/RgefUoZofKg5dPW71l5
dzE8RQuEaTqheLhIwtp8anMdoCV1qH04hq5t01iV6kfB7RwG7/XU05xd138JHEhFU+XnbZ99nZ9a
JBCYp1NNOx44taFff2BdaqcxaIA45El0LP37YbirpIc6lCj19c8EnkPQTLz+Gq8eO9kz8pdBrqAx
exxNZiIeDOmnbx265Dh0Tzld7kG577WfOU8mSX2I1GPW3tlbg20rM2FMY4gmAwhOSFCXOpR1Jktd
ODf5ubJ2aURNxgxOqaN7oMRCz/onM9wymPaSMqNj2rv8ql5GZOIpGR6FUl8zW0eS4XdDs5VPi716
s5cIQAD51xFnW8Kp5dHsyaiBLUhqEexH8qRjqVftVrl4Jc5QnxH5OkGG3pY4ThdZUaf4jW7UDDE4
f4XDfR/+sPKvaCu7hRZ7yHzVw/wwNsE753tc/2yzn2HU/9WptUt4RU3w1Nf+Rpa2EopEvQhIM302
MHuL3zPwiSxAD4KwK/HatPvVzepxjq0PQ7l1Ja6Zgu8RPC0lMsHqeb303o9mvxJkZ1mU7OzwTjVi
txhjz8m3uhivcnCLj8n8P0knqC8ixbJ1SLlTyocOQclItXep73hS+rdk554RGE/W+E9zjA2eLFN/
sLX2r9BvdqF/arX+EFChYatpaEpo9L2/fVzX1v+KWKU6J8BPi62OJdusyxmCn7n+ovgHBCrM8uu4
hRtcCfocLHDRZKbgVpf1mIkhOarIzPhSCLTn0qVr6Pofbq9k1QYBGBpazWbMQbv+kmYN2gKqRmo+
6kdjPmdBBnXyRmxd2y0Biv2PjUVsm+Q086saGxQrXJ10LU4OeLEbTVtI+5WTbwNA5Oqnd0gHb/Fd
OAJ9aYb06qPiSY9g9IUJ+vZ+rR36Swvi7xeH3ncAb2QZFqb5JI+07pwDs3ya7AJOQUnhD4zRvKMK
QWUFBpVrY1ZOkmh1ohH6TaJP7ppINBvyR9n60GwF85UHLKEcokzRFqFbvvhGhZoH9pyDq8jT5p2l
N385gfyUmhTh7Nj8qCBvCRQc5E02/rq9xhXnuDIsHPRiQ5HbLdOo5CipwbhrdJUiT4PAiOHqcr0R
INfWSLYBATHauwJLem0q0GdkqHt4F2au9lm5c4Z/yneQkCkvmtx4qakebi9thb6IUYp/DS4TKl49
XZK23BB+USnvDasNDshhJE/B2ELyX3fxoU7V1u0SRfImpF08jaaD54yIYUaMW7pDH/WHyW/Cj9mQ
RibISiMvDirD6wc4ZMcN5MDac/jq5y6eHxqkEAi/QAxhZ9o5dF7CKnof+85e8x8iKL8p4MVZsOvG
ybWN30+jIREm7QKvik8vUQsJkMpEDdkpI8n3rYIGmfK3LVNjN6WNgKeKiLa4UATbJDekDUsEgOJr
L/DzvLJKlbsLIuzDWO3tuHVHw95B4nDSmgctewigFqYw7DV2fkQIQLEOefUjj06t7+zk8uiYXjFS
6IFlZ2rd2Cm/aN0WzGkFqo7r/PdXvmENaKcmSP0CwsMm2/fNV9627jS967XuIEHeAYTmczjMX/L6
rumftC7ZuN9WohxoIAR4QNvBQbPs66lzKVVhAiw0FfOZz6YPAzo6pugfB762A3XwP9pbeF5aDok0
D3yTNjr7qepqiGEEzl3ZZm5PBVj6I3M0S6H4oYjw+ja5iDmRFKLrYLG5UCe4kv0iaY1rgsiRIImT
1I9d0GwE8lcB5zdO9zpHI6D4XIbXTlcSzHJjgozQGCj99wlYyhihc629ryVzVzLUrOWnKX+p4/qU
DvIh8i3PruaXbPLvfOVDNp/RDYOsJX7XFofCOQSa/el2sFqLw0JWittTEAAt+3W2WQVWHenE4b6n
SSehjqta7aFUp705a9MGQHEtFLP1YvvJ7ugQXu9HWFqdWsD3dU6KYq+nGtSvHPbsZ6YF7ysUYZpG
/Tnn5un2GleSHfHNwY8Ihhi+w7XVts0Z7gPAwRzeR8nKURs5WfOX2zZW9xG8sQBFAl1avmsLuQLi
X5G0WfH3tjUF4EywNERbFGNrdsg9GbwVzUJIQq/X4mdB/X/kFmp8X6IBJGsB2mUHM9h6qa/FgktD
i3gpqY2WBybZWxMiyFYFH0f7GQq+Xm+PY+3vtSY43t5BkaQtzwozqYixURcAH7XwDTqcRd++gjP8
lzHQH3P9Ue690rbuM1TB/sAWBBSM1AmtoyWNTiEPfdAqoOXsSId7auj2BUwNpfPUJtEJptctHpXV
O5be/n8NLlyw9tt0ykzgLqhcz9IhDfUXRf4byrFd0XmI/iIBs/M55rCk3F7pGqgBUTV6/uhlUaxa
PqRgbzGaWAeoVVtOcOolAShqqhkJxE6nRmtLx9z004c8qYIH06zGfWz3z6ESIIxTqcajwrzFRlRc
O45oI+hi2gZ6nGXJpbH60KnSAZRRAzrN+WWjNxVsJX2rO07NW5QD+A9I3uuDUrWW2XeaQodXH54G
uKWL0doZfXavBCb/bY9q5OwaSb83uueknQ9/su2izQByjUCnL54k+azl1jhY5PBBComvr/a7aorS
vYxkiqsPVe8RlVpPT3J/F3ejDVp0zL3W5CHWd6V0FlrCG66wuu/AwqkGmHBvL19JcjYWaWSIPn+X
uklsobP0Lem2iHHWjjFfFrF1vB3e5sWLwnbypisGwbrQVLuZfuNejkvH9aMuPlZd9tRkGznkmkHK
EfiR4LHgkr3+0I4JhUrfAzJuYvMxG74q8j31MX2u780oubv9WcWPX8aoS1sLp5od0x9nAVFtQsHx
r/rSPph0a+O+WvVdS6YDDbUKRMLLgcVCt9MhcDizsVOVB8bT4n0Y2v6B6V9I+adhPBlyN+21Ucn3
Zjo7ipvnfn2e7Mw83l7w2i0gwKRQjlGC5nteb65W1JPZpyC99LmEiERocgXQ9Rz6IBm9VAtbWM+c
j0PU9htBYu2eI0NjDhXovcUD4dpwHlTIhvnsdK/9qil5Ovpj08U7+/cVkLlrIJcRBOOKUHi+toMK
UDPqPgvs25n8w9aTE5XWatdOwdZbe3VJzJ8iswQvKo+qa1NTD0tqU3LpGFrkGnX7mCAWGia/eJlv
RJ+1k07pjDEoQX1K1L+2pJe6PzQd/pPVHxgFcSMYZNVs+oN4AimoBvUJnkFV8NoK0xhNXvU0XAoS
6Ecy+ZdWC63T7AT+xnW9tnOkb1Qd1VfIxOKIq0XoBIZNtyUW4bxyreJpTH8Y4cZLeHXbLswsTvc0
5z1SeQzz085Ro1/BYLjOFtp4dSmiXkv5XKiILT7NWGhJ+4ovQWUx9Mudbt9ZcBaH2ffbB3d1Lf/a
WT7laHfktZ1z/UVNLTRJQvgCy2QjOqyFQ17TNI8ED5SxHBYnMJUJFwnhUNEYv8x2Ps52ex3r+/Wv
CfH3izfbMEm51OaAZEr/mPv2TlffA8GW/wDkR87+r5mFL9ukZrVas5LUv8uVl865q/2ft1eytVmL
UDrWdVcEYHHPSmi7UlV5gWxtBM31j/7vKhbO5adhJ+mV4AZSrMKL6nBnA9OFOOtPAoxDcsOVi2IS
jbPrrwI60AksH0Odnhw09buWlHeK/ev2hq19erqejO5DrEBFQmzoxacvzDAPkgFcAcfRsb41huSG
Y7kb43bDjcW2LG91McnMu9QBybYMl5FZTv7sMKdvkhmmz1H/XXHosWVeKH2ux2CvjL+dsoDTA1YA
+oR/SV2uV1YltHytgcOZjOadNb2f7caVEZ2r1ORuqL/+7jYyUwOt2StzBHWdxbdKxopZvZyOa5ND
ov5rKs7l8C1g/va2mbebCHkPmTYIUhgp3wiCyYWVOU5NC3nQD5EpI5+dHeq+5O6ZPCswPYI7WhbT
6bbVlVRJcAbBdQDRB6q5y6FiQxumIQspYMMfEkdHQ/ulDX7sAt7wJGYgEz1xx6jwknk6y1s6e2+P
G7Yp13Hg4M9hFOX6M0apTO0kpSnAvXdXanD1DCN4+C33fHsOrs0sQqBeRK1ul8wHQmLsxhmaqZSt
lA+mfbi9lyLGXR+DazuLGGgalZLPTJac7SHbJxXwsuFx0FpvnD4O8hY7/Pre0dcD9oJ411LNRqnm
OJaGkGQof5em75SmZbTrtwfOxYJQ2gZmKZ6Bi3A4yfVc2krA3RHLH7TKce22elSHrSrf+lL+a8Zc
ZCdVL/mZLGPG5F2VNo+l8mxa/9z+Nms+QLiF0FQHd0L2eO1qnWnJQwgx1lmOT/L35pvTBQzu//zf
jCz2q20GvU81jGRa75rDByWDmE9PvM1+3VqsMJnRp+JPSwbq5uvVVCyn7MUs4SBcObkbARH0PwfF
uLckxv4y1UuzbONuXNvB/0faeS3HjSRt+4oQAW9OgTZksymJpMRZ6QQhjSR473H1/1P6Yme6QfyN
kDbWnMwus6tQJivzNeD9eJCrQD3eiA4ptWmNs5CstGLZ5ZYv7eAQ9fEORdXbs7i2HC4DLbaRZg7q
oGYNtaUm9RIeo9F3mhIbo1kNQnvYQiafrHjpKe0YM2Q5EUQNUcnPfrTqcTNVXYmB4xIFFJv/FrC7
66/UaPi8yI2MUpwe0wo5ARJyMx5Jt6dr5bso9NSFiqDMFbzUwawx5YaCCUosH6Qncyx2dmMD5/u8
yS8V6cLieCOQsK4BHwKne7Ho/N7ucskCS9V2oxgO7aCNPGLlABWwJkisvCcRMVjsH5Rq6ngogdeB
tkzgcZN7eWn0WDnBodkSt1z7OP/EElN3/XHGyUz6WObj5KmzH+J9q+vbyqjrQYQJjWgQoipzHSRI
Q6X3SxKjxrTaM6K16UGqe5nCXR9sXD6roTipAatQwgEWfx0qzmEGqH2aC3GQts12ZOBRvfWYWAsC
ZBpOv2gCwcC9DhJBV9LaHIGcIHpqK3Sb29ZFCu2338X0U5AdE0I8+NcsC9mtFetTItR+0FTRadal
J7v7eXvTrA6EagViVti48AK/HkgSS7JcaoSIytmTsDPJhNKnsXGSrW1NQ5SguJ4BVS57GnGuZH5K
yYfnBC7FkQao7AkHHCuONmZsbeOgzQWgiP0jJKuuh2P1TaWniZqfneAZhl+DRICQoJFhLyOSu789
d2ujEkMi4+cDOcsDJ7V4vVi1g6pQlN/Heuyx1BQctsN5C9e7MixVsGOotzIsUNDXw4LrjUR4CfNh
TnEB7u6V/G6Wo7ssNRAB2KhdrIzqKtZiRciTaUuhRKzhpE/RrpW9BmnyrQ+1FoUDjiorBzZyiosR
1WojFUiRg0dt88CtpCBy2+rvmbx8Z8mZv/GlVpCGaJddhFsMap7iMLEEXF7+0oT4LDTPTVYfdOpL
bX3Uq4/G+J3+oTa5WXywA1jLKKk1w9mhJ8YO2cnTnbQ1Ays77+onLRKxLCjiLHaYgbB/QAJrHt6H
W+3KlYuKEAjC0uHjMll2Lua01pzZFvSEKXOT4FmpP93eAetj+DfA4iYsUvxkQhHAwrwCVe28/jA4
h/8thhjkxeO9giM8NRLMg85+6YNPg+27TbZxPq3wCMX6+HcgYqAXQZRO72P4isyUYXYegqrtCwJg
QrZhDLwROsl7rQzQfzJxBJnTpECkXFYOkd4m9+3opG4cqobXYTL5fHvwW19wsU2CLLCtREywbb/k
03ep//a//f3FvojkdtJ9HCbOFP/3jtE8dDgX/UEIqgWkSySZ8rL+3gOUCKREaMnRr1LD09hs7aTV
SbqIsJikXotyy58QDyy6Gs6/jDPE8fYYVtc5aRhgSZG/LtMXbQ66wJRmtCzjr9F4kvMviHLdDiF+
5CKpxDHp3xCLQUzaiFtnTYiuRJeq9Dr1IL9MlHNuh1mbK2o48DopdDhv1F10uenjqhPEje6r3H5p
Nim5a1N1EWCp7jL53aDIEVm4o5dHaegeM1N+jIPk5+1xbIVZPinMJIgHbGzPem+5rfWohJK3VQTd
mCtdvT4UpkHXpHFWGQo2uYr9UbW/3x7E2jdHwU4wkFRhwrPYfXnfGXIv5iof1DuEzH6Y0rvSgjzW
zlsQ2tWx0D8G+AjB8I1dhpLrVhjKjKUpX0c8TApjS3pb3FfLBSzYu/+NsPgiUmk4oxB4Pftz9TNH
cdGFglBUzUdL/8+YPM5WuBVxa0yL71Nn/dxZqhhTil12+inttq4F8ZvfjkkTcj46VX1nsSm7LFYq
bbAEyy7td7US/nDUejcnwrfX9HAVQo5lF8/Gf/CNupf9P6ijwUIAVA0mGTu5Jbgkn8p5GqE0kvaV
g+uH4anq9ZOVv86Dfqxl2vy31+P6hP4bb3ELotFO6m5yC/bGp7j80fdPt//+6qYVGv88mnHHW0IZ
jA4FWYoByOdKBwNZ0Ul+SDfdbsSmefPNxMMP/SdhqLNYFVpAwl9YAbygKf5WpbM7wxkzm7tU1Xdb
xbQVgK6OZje4U/hilAaXRWMl6YKhjXhsDmkPuUifAvCGwXw321PvKYbkezLUqxe7hd8QakV8iJvq
qYzjz70ttR4UAKiHQRBgCxA7dwnYHphZJZo9TjduvSFWJ58XsS1+MRfNIt8c00K36iznHg58LA9E
D95wxy3pgFtRQBwsKT0ITutSEBKl6r5N5ae+ftfVf3AZw/FFgJniG/DbxUGj50UR22Gdn33bfwfn
LEL+Sg7RetgCrq0ezw6ZM+hZODHLxyRI1WqWcnLzQa8Pyhi5eagAKPb3oHdvb4yVMqYq3kGC2M7z
eHkRyHELI6FlGVktQNngYA872/8uTX8PdnxHR3eytjoOa1v9MuJiNaT2NMxlgxqyLUtu4rz6m44A
W2Na1rD6cqgziQgSKJO6/1AhPtWap8pW3aY+6+0+iT/fnsW1MYneDZQqmin8a3FfZxm6lbOen0vr
hxbDFov3twOsLW4e4GihcSibzrJZ2XSKGVslRwty49lnK61qz7Sy8Bz3OLTcDrUidgDED7gd9kv/
p/J2PRhLa/1WmtlIxgwrv3hqcvkQxNFeVs+lrDzNQiPW+JHZW8n02hgZHP1Yak7IHop/fvESquLC
KpsQGqNVTfsyDj0n+hHPG9S3lSDQUOGKoDlFMrI077LCeBjVEPSuZaTmS10G40EbtfFUtr2/dYev
5CVc4OB/REkIU8fFG7WM6m4IhLpuEfmHKozeayGoI7XdzdVxtE5+MXJQywN6I59UuJCW0z+B93Pz
Rxsd6jZRMld1Inokfrch+bByvFz9MLGcL2baHHrUQBz6nIrifA7xhYlopZpRfBdbG8fLCnQTmMbF
HCw+ajvlVmh04NWTbjrgwlCFyCF86mzEsLX3inbnl2dzTHdmtB+T+DTPW0DN9aGCIkLjmw201MMq
jF5OfV6C5yRv3Cn4qSYQOY17Nf3P7V2zuq6o8f83zuJUo5A9ocFIDzcbJv99O2TZvRFNH6HFbkk/
rEZCzAKWuDBIW8LZbGOWjKFEZFgDL23g8YUTdTGah9vjWSE58+EuwiyOtL4CUVuquCaaswfBL8Lh
VXbn3D/MSv8t6XXOgGoPDuixD/R3cjEcLKc96upYupk87+2g8+RhS7V3JcEC6Qb4XVBtgPItNhSe
cMVEf4QNJdvRHXoXu9QYP5l19ZTJ3etoj1si46sBQfpz2YsK9dK/bfSHKjQlGF4BpJXC2MmzW3zu
kmGXbHHJVs+Ki0iLfYJZNNXrikjT9FFVPkpx4io4l5o2lcDpIA0fNz7vyo0FoBgFK0AplBaWI4sT
Jw6rmEb5EMuzJ1dZvDfKIdylmhx47Zj67lgl7U4J/dFFXae/z/ugutNL1HznMPnml+24C+vS3rh8
Vhc3VC1Bb4EAvRSQswd17A3he9nkJ7C5bjXXrtq93B78ypkAbJutg6MR8khLfSREu/oyVuA5xFPt
7PTpqROv7KB8CqnW72/HWpnnX4YMVEKFwc4SsJz7hB9LzgUj177UdXsXds0GJWjFY4AnB71SCMXU
cQhzfZzHRd/LVg64op2re3xcXL8n3TfRAE28XKWBW70WyeucFS64qs/qEHvBOO4sioeDUnj5RMm5
3fpNKx/y6jct3kLA7imy2zYM80T7zxzNdymdMD2L0E52h/ElUw03V/pd376r64a1Jn+N1eKLzjmT
6NHGRbyyi69+y+LYaP1YneQAcEMQpvo9WGDLlZOpPFld6bvpLGWHMZuHjbfC6ofHgE1gNjg87MVH
yaOwHNqBj1IZceOVYUOyq8jz/e3ltZasYaj0b5jF2IaocVK7ZGzZ8AmjKFclqZDrn3bw05dtr4aB
FlranVRtcjLWx2eD/ySZkmH4Xi+6sgiredaRtZUiQ6WrNrb7NI1AHpetgpNFr8yYwjj1XzEGwvdl
N0rveI8me0mqAk+R/Niz46Zzi9j3N1KO1ZWn/vvDFjNids3ks7+Bmcg5xgLVbhp//AGFiS13EUTM
zkUGNeiJ1tQ2094FwT4ILLebfjYhWFs7/P0T8SqSOMwuIrVNMkCxQeV87E4V/HbTv7fTLZWs1R1C
yo1HIVAmnrjXQZKuovoi4D9t7HtGd2CTxs03Jz3lxdfbC3Z12fwbaSm/oGbtzHfhgFes4TR3z3Fk
bmwJ8VsXVRgKMP+MZdl6CrI+jtuYsShgnxPllGE6mlkfYvmjuEyEtgLU19uDWp8++EBws8F/LAs/
ZoFzeziBZJlhgB/nxg+emsw/Bo7vZt0QkRZ18afbIVdXucGzgpqZwy222H6FWud8L9KzSv+coCJo
xiATt7AGK4RjlvlFlMUpPpv2NGajyWtpCM/66BXxbshTd9RliCMjLES9caW5eelIGga7Dt0haVy8
LhF8GMuTkzV7xKLcwQg8vR53Gh3q1tjlnc/jtXuxlHyLe7ySRfF7Rb8HTD9s7MWs9GMv2rv83qgM
XRPVmSH8W9NOqfyf9tG0tt4Wq9/AJIHADEZgfxaHQNTGDKUTOZRdP8p5NxzbTsU4b3A2GuNbgcQ/
vzgDemuU26zgMqXX5BnWk9WSHQbTxipew6HqYFC5rjBVUBjYdRi8cm0nrglT5Selyj0lv0/yzkMA
hs2TR+YuaPcvVr6VZK8eCTz6f9F3wR2J3XUxuiLNyoZsAfqu+qRbwaPVOxtXwuqyuIiweJylFjQ2
HV7EuXMKd9QsV43kL1HwgD9c6trhedS30h+x0N4cQhcRFwfqlPtROQnYZhpKd+h6wIjr9+hhkI8F
bhM6d+ZwHyvybg7Tv5rK/3j7cLg9o4i/Xc9orKupnFiMtzbze7XN7opqo4yymkL/Mz7skK8jwC4l
JRDaK9Wgud0cfICE+r7VTVePt2CC68sSfCBq1tQp3zhw9JFUDHNCrKLqvDruj31h7sJpvkcIA2cw
bfAoX7/UTvcS1uE57LZgaquziR4btRjkbKyl9oY9SJakCKRnM6WNq4K/fM6revx2+5utAUWoe9E1
QpBJKMAtdp+DhoSWxrDFqJh4Mz2KMVN2s0HGHKheUT7Q+m8xjtBP+vAxaud90ss43IZ3baK5NLoP
k1Ld17GCLkR0HkLz6+2ftzYJl79ukYaUbZ7F0civk/ECCRobIs7r7Qhr97aCSYGAodukG4tjQOtQ
qi0rwK1Zeh/gHBtH1aEfYIffcQnylunvcj3e3Y65dnFfxlwcDIlp5wVseuY8+Br3uhcknZeVH32m
M2l+3o61uo7hwQHeo4UAR3yRmPZ6WscWVipnS3vNAD5klXNfBOPnpDcQXjUf9X6v1Ih+hcaXKCm2
cpQVNSqgYhfhxRe+OGbtIg4zO5gQTu9dhHuSI00Z8NfVsa/kx7Z9DqRwN5oAjuqHispyPoS9W/Nw
QslxF3b1AfDJwSHFmP3Z03Np44hefcig1wG/XFg3AGy8/nlJYmp14fCeKKrUS/3Q65tnxSi8LJCf
G1vxat/fowPnI8e28V3EvC/P6svIi7NMSRuYzaoMzWyY3Qg+dzi8y9sfY/mjGn9o2uzKOX3x6kEi
t1F8fd9sbf3/z9gBk6PniizdUmxHVgN0A6BhnDu59KzqqbBzAfPx+mn2ZhUknJOdgvahjvq722Nf
Xf+8TYUSA935ZUGtzYyh74NBuHer58zIjzpWIV1Ru5bdHCvI5bfDreUx4in833CLJZgqMNQiYbiS
Bs+woo5S+OT8CRCT9tK/QRbn6BzVpoLAKg9TDZmbynmsla9Kdsoc6F2oed8e0eoEAvn9JfgAmGKx
p+1iqABls3bU2vGiYV8bsRfLX0pKDHO0cUNsxVrMHsRlO6/FizvK93HDo6L5NkluRwpu6tWWd97a
BY+v8T8DW8ximYyc+CJYmPUHyTrZinoApOSl7IXbU7h+Ll6EWlwtWtTLgSypPD5RO62Lh0R98A1I
6XHhTdY30rM+BoFXncuy38hiVtcjtGkevcKWdSm3OktoyDk5R6Jih16LzUNUeUO5EWT1XuOJACiY
/IEuxPXBZqdOobQdMwln8mgHpybOdknPUesf2v5jp9Zuq8je7Tld/XoXMcVSujjrLbPEcmAgplPf
Z+oX7CVcSDFHOGjPfxCIqaNTaHG7/DrZLgKBEreRgKi4QNNxOhZT35OklDOKVIHjtl2xkVevfjC8
dPG5FU2lpeRf2AZ11Q5coSkaEzCC+wjpnS15ml+Z1psLAcgNGadOxrnUrjPluC9a4WIyOOmutZvu
3rdoshil4mWdjZpYitgRXu/z33GTorgSur1yQAHsbkYKZbK3auKrH9PhasQLjrThV/n3Yo7rVk67
zmGV1t27qslm1y46V9fnvRZzRd/+nmsTjMQ2RQWhV0kv9nrhBAbCXb4qjELUnzqh+v5Tv7njxUG1
nN/LIIvVieRG20SjAdksLHd4omWAG24PY+2ovIywyOuUIR7UNoTbOxSpp3bflf5ohprb0iBSAeTf
Drb2fRCAE343NCyAF13P2eTwmgxIrmgpF16Vo2k0TvdNiLYZu+F2qNXPA+teQ/ASXJaqXocqaQyT
BNiQbs3Yq9Vd3tg7BLj+tyCLOy2zUDAKTSbPcD7lfeNG0T6F3v+/BVlcZrqvDFakWfAa+5MtKZ6Z
P0r11s4Rn/nNQgM/J3zkSKyWysRzF8eGM0Mo6M3qI0U4r56TT12nn0ZVPjZF+XcQOhvjWl15AMx+
aeZgZLJYDL3aS4nGU+4cRdXZMOloa/dRSdMBeBalsNuTuLqRYEMjOUXPjPN+sRw03a+aFvUKRW65
LGVrONqxVm5cJquLDgVbobkDjHq56PpMy0NpzKALJE7uCTF+Tzc7hQtzyI+3B7S6leDSCuEdwT9a
lE1GKXaMWoaZ4MDALvXXOgwOY5e4Vrwh4rY+pn8CLVuALdgqyy9At5fYctf9uHeGT8mmjtDGcJbs
QySvedTMsP8Ny0d/1P5W2x/CtNpnZrC/PXFrKwExY5AtlNFQ5Fi+nqYibXSEl85BOwN0MPUu+bsw
pa0Ft7a6de7eX4o2IG4XYdJe07vO5HoYpv5hkrgDy6D8EXbKs45FFuyZl9vDWptAjlQkDSBvgYdb
LHBI3EFQyZBnqrr2cvtHjLN9IDWHfHi6HWiNhsGg/o20OI8yC+zkIDfIs9iF7akTgrGW0xhPjW6j
Xy7biVdOdXuvB0kPeNT50Zl+4HWaLHmoHJ1jqTK9BgXAP9gPl79qcZpIURzhtMl+KLVXy/6uyF/p
yYRZ9wc7HLc4IVMNdRHn9OtzRB3yDH+nlnMEuwazPYnjfmiDjdNq7TSGsijMek2sX5aJsJna2HCp
8AzUAkFgG/PorvhitdWpUaV93FEYjbbMxtfWD3sCOChSYayixdO+NoI2tydw2kU3a27Yf1A121O6
VHbHbuuY3IqlXk8iUJHWNgQKnUb9f/Jo36XxLuDF7vvz7vZiXduFVMkg49HrV1F8uo5EalPI0oSB
iKaO59hQzn4s7VEfOKapeSjTZKN9vvaAASWCWDzYQ11dpsO6Uutl1oI9nDInc83OfNeM6MY6D6Eh
3AyO/L9OzmhunNArMrJgtYWtAaBtRCmXT2s9TM1RCmHvGCFln7B98qPmfc4rPrO1o2ZQ8JxzLyvi
R7kaHszZd6Oh+YPjx8GXEvcZKHxIEF5PtDrF0aRa0HucqToNlfVXFmtemfR3VrXVolhdPRR+wQry
aUGLXIdiTSaFYoDDzVH5GJ3hnQXsp5+MR3szOV4JJfx7dDQj0WHA/uM6VI4UkePgPnm281e7nr0a
t5Yqt2j6frq9TlcD8VQDaYnkA9D760CqUhoIFvMFK+URH4YPefYzn06Saf3+qxBdCbCKVM3RZF2i
pY3GTqhbgffVJfk+ALCUyc3xT5hYV1EWu67Sx7Cx+wKML3Wl2HqK8PCMiy1Vz5VD8irK4hTR5jYs
QwG+7XvpfQ/aypReVKkVXaq8jXa+1W6c/Wv7jIjwgPDvEHfA4iuV0zAYUSmw5pbZuXi5oaj5ZBqv
E2I3crkv6sItgt6t5L+CIXCBkt/fXiUrqZjB4qAiDsGY/b5Y+YWTS/1QyOxzfXTL7CcvAb3YqMFs
xVi8BxuTxoLaESPTkaG3njRbd43flysT2kG0E3imc+csUQBRmtIQK2GAx+pPK6dWUD/FiNbdnq21
PaWiqM+BjPUksP3rPdXNldxXRVqc50gvjt1klq6faT9KuXqPwkK9cdOsRsOOHfIkDTjCLaIhumqg
rwokO5jva/Teg6p66bRwl+fdxsDWPpHK9UKVg9KLswRmV7JalqYv5WezKva5356oqz4mvfZ8e/7E
al48CWE0/Rtmsb9UuxlzQ4uL89CneHb+7KotEan1gaAAIXQFeTWJOb0o13RNiI5UlxQM5JUApvNJ
7n/eHsTKjSxoWf+EWCwCa2ztOYJWc1ZgGuFF0deu0870lfdJND5Yo76TqvJByszX23HXsmQKmcDZ
sXUA97XECZU5CVVrGfBdi1o7OiXeaGWkdW7ktzmnrs1xRXJyHEfVeB00C65RaXlJHmtI1Vv6Pd02
YbQ+Ifxz+4etrVM4V+jC8qME+ed6zst6CAeHUuRZraYjIv0k8PNh0h6LeavYswa2RI8SHRGRCnGt
ic9/8XlHpW9IolmnSmzcT3Z1mJN7rbL31uB4duvJdO+GyLmDFO8FH5zWOPjWsJuK6MNgj55av5j6
FgxlbUnDEcTqk+FTHlxcTPUEkTOIiuKcV0bl2rUeeKHu/77yLm/LiyiLjVMPg1r0GmtuHJuaM6c2
PBW7Etf2p/Jw+2uuXkncSfBdNBzcqW5cz7FWFGqkzHlBAeWnVSneAICnjETnbZAh+z+Uyt2oPkw5
uErHukfweePYW9vCvFPQboWmTIq0mNFpyKus7SpmtJF2UXqca38Xjhtp9VaQxYQaYwbD0qqLcwGo
h3zCnioXserbU7kahMcz/kPIElE9vp5JR/YbLbVGgoRPvHG9qn7M+993N+e6E3wErm9hGr9IKJ0h
mwuu8PJcBk3hWulj2cc/VANiS/on1x+wE+RneSwiDysOgovd18RBZ7ZtVWJ1hn1SLn2b1L+VLHpg
Y92eOLHEFvcEp7cOa5DzBIVD7TrQFMuR1CQtfm46ptxOKR2kNjjZFqlyPOyM7K/b4Va+01U4sccv
xmW1fkZdpynOdje5fvFVSWhsbLpcrkXBHE90NmwSlSVo0B+zCuNQmXUNEjJvm2NwFxnJBrlojfKD
aTpvGL6PDiFG/IqLsfhyyIoey/LcSPZxcPQPYfCp7KJHExbU3JS7ovgKgNDL49pt/OwIlgBP8HZj
4a8ciozyl4sanFMQBdc/AtRynkZdU57torwv6vqUb6ngrqwQqCiysImnAkvz6zoCZfIu7eK0PNeY
PlT+u1A/Buhfalno+vjM3F4fK8Oh+MqVT2NGwxZ4MRwLbwTbSqeSp76izTtWf/XFCEOeILfjrA2K
Ni6GWlAVwCAtDqVB7/x5nlTOC6dNsUxQ83tzyONDj8Gg65cwUuw53DIyXxkcuSUtDUaHMKC92NQZ
jaahR2vkbKTlPhGa/k2s/gGDkqnD6VsXRB647defq1VsQ3JGpwSx7djHtpSSUxQ60kkvxmZjB6xM
ovhKaECRM1vGUgcsr+WOIiX1/4j/wWE0eu2kV13kmrOpHfIcQyKraLWNR/DaJBKQqhBSnuhzLyZx
bJ1Oyvy8Qv23/iqFApjr+Mfbq2Pl/ABqDG+SyhMcnSW0OvINuR5DvUIX/9GG9Fw7JZzhPxCMgOeK
oiwWIaqDG+DiS/WT2thDVHOdxHf2XP/I4j8h0SFtAHPB5kuJ5v91DK1VjLrTyvoc9eYxsKSdUgX7
rvPvbk+YmPTrW4RBoPlNQ4h8GSG16zB5UTeI8ga81szgXOtfTDwW66x1+2hLcGkr0nLS4jLlWgwL
kNovVvw586GCmO8T6fPtAb1dZQyIDcSn4QXCfr0eUIlsQNBx15+lBCcKa5cn5u52hLdrjBwWMUnu
dk48FMeuI9CendrSJELtHy0MS9v21Q43NuhqDApfwkSYj7NEr8pVTpUtsLjc6yc7ekU8DT3u28NY
mygAo/+EWCwwQ62boBpNvrw9uXkvvJBvB3j7wVFUYLeLpcVpvVxaei6HU6orxTlpcIIKTbnDPLOk
xVmWsTdKw7xRJ9qKt/jyQZ7ro0wv5mwWvubZeuXfj5n0OZdBxWl1Vm9UbN4+ccXwIJZCQMBCQhXz
e5FEZL4U5p02swwkbdjlGIu4OneCMtR7tf9eae1uVArJ9adhY8u+PbxFYCHSz1WLx4FYOxeBe3+O
LM0nYwYzkGFckQcYxD5iZOdFydPtT7g2RlEbFQqIUAiW2oSQJ+IuV7lsHas+Z8iRYMfoo1NqZwcV
/efCtlxz64J/uy6F2LlwiiCBBs28mNciKTQuPLk5a9qPVn9stvwHVqbv6u8vpi9XYwv/Wv7+MEY8
EN/5bhy8LyI3sTcmb2U9cnYzbdxGAFWWBFahauRos9qQ4H0f0nesBRxd0HbdyrxWByTCoBfInbfU
+c2yxrDm0W/OoWnclRZU64+dVHhz1Z9SY6PnISbn+rrg41A5RNsT35Q3GNgCGfBZlaOW6yJyC5jy
ekhmuXGErwZBc1fUpwR9fJFK1oU0B7ZOkID5KuLXvjukzetvr2ycCP6NsciNJQWZCgxMWzjqsmen
8akCWYdz5G6K5H1Y/tAGJM1bNdrIXlcXN86IyG/+ylMWi6/udd+cpqyFM/2c50/DsFXbW110vGw0
/jy1kKXTXGoXsFWKpj3L1Yd09HmvjztOpFFV97cncGUk9L4sWk6iooPw2/UpVOeVrOGR050jmK17
Da+l+6aNnI0zfeWpRqtH4O3p6oHuWF4irdSGvtPp3XnKZy910tcitB97RTkMSYun3fA8ddmzPucn
IzqayUmxX83+y+2Rvj0EgZQAXRACXrwBlgc91xVdG1PrYXz7+T6ka3qIJZXqnTr4bq0m6T4MaDsi
43tvjFN2fzv62w9KdBA0mAYq1BWWu7styXTayu7PMFq83pndVD5y27qluZGer2C8ae5xn9DgQHWN
dPD6izaRX9uN2Q/ndoirBDnCtDrJWm7vcyTAvGhunYPjZL4HIrV2yzFQDpLcFMfbwxVBrg8YfgQI
e94k5L20Kq5/RKRkZtyysM7Z7O/GAN5uPLpSrW/sw5VZpXRGM4n1S59iWb8bfT+fjAGtInvYxx+a
QFCEzmGZb4R5u3TE8wpdKfRpSbMN8TMuruqG0nNqJbV8VoxKfii1bn4MJdgJWp9+bS30Bc1Jbu70
dHoBnKpt5Akrvpg2K4c+qig5a9ZykOXcz/ZYWMrZQAVh0tFjnz+W6WP6fYh3yYMzP09q7OL+53cH
Izm1z/yh4+R/7H/m+kvi38tm5G2prbydd1vQ9xw+LNciG/t6QjI1N2DSheo5GptyP9VybT05edxX
nhEaBVSakoL4xkm1srCR0UF2QICo+dTLjlTfqWnfpjOK2lbvapBFMqeDkGS7yHG5euXsitTaT3O8
r83fPyWBQaJODFmIWgW8muvxBkqcFk2qKGctk3BGSEzj3ERt9fH2plmZVfAHgEdIsoXV4mLnVmnd
g4kNmNU8Uu7l3qwlt4BA43YaT7oBjuzGWfF2l3K1/MoEaPQxQpGSXKzrKp5H2yon9QwfSkWcx0SY
41taG3X2GI9FZG+s5F+VqutTgeaB80t8hKbim+5JUVN6jotGOcvmLqs83cJQwC21HUKgeAw47zKg
+eNvH7zXMRcZghz7Rj3YhfKLpV0OH7pdYVQeaoq3v93KEYGEGqsS+A/sdlu9nsqkItenGKOcrUzv
a282WiXz0qLOeU6kSVV4QARRKLbLdt4F4QwtJZMQabr9I96mkKTEyq+yK+RkWqnXPwLtfFsapZ4f
ISnqkWqGvRsRUDkocW3dG3N0GDo92tiWazFFaozCCy91KNzXMZH8nEeNpsB5nOzzZIaPEw0Ut9Cc
GlFh+YxV9sYg12aaBrFDIgFi5431aYoRsd6iWnTO8+HvMITAhK6UmoHqQmDqLo8TTyoat0rqjdW7
slm4Bdj+3K503pcQQaUO1ToaOfMAJkl7exzar4WaOV4bN/20kS+tnAQwy4XxnSKQ3ksVSSfLyP/Q
ZT3rcvDc9hBPk2rfmchLkDLcXjNvE0BuNR3MMjV0cZUu1kwySGXdI1+Dpqkefq3Muj+oUi1vTN56
FGp54MjY90soUGBExaxwAp2BckZuNpXdXVIOW+DUtU/Eo5o/xLKgdyOm9eI8G4a2GFIr1s52ihu0
rHU/9TBovQrw1sapsh5J0AdB+1G9XsxayU5L4iTVcOI2vo2D8TIZ7Tup37JBWw3DrU/yQeaMwsv1
gOgY0uFKcZpvZhVliTFwjqKIcVdW8rxRqhJX2OJsZizCFZTsmIt9UQ6bQ9mQmsBUz0afnsBieFr1
V1XLXtZ/0CTpyL9vr7uVodE04dRQYDJgirgYWmVZatjBUj534+d8Tl0Hwou6pWfwdtnRKGTFAfqi
wmfZiyCyjocr6pkmcol4rznl9Dk2x2TjQFoNApqEWriQfLUXN0wR1aznMSCI3nTyrqoKOjODXdrR
nwRCOZNNblDwX6LwnS4pi9yoTKHUVXlqnpH3BHPefv/dL8Pnp6WFaDPHOlyg60Unz7Ue4zNj4snT
ZPK+cay+uusnUiC3yyslfv79cKw7mXYJNXjeu9fhutavmyIMrXNq1Z3bW/2LHtp35u+T64Et/F/y
IRhk2iLM3FUDcpORdQ6l6iyioKvz21UVB3gZBS90x4UV32K1OakwrZYCC3vU6BOPFp9GjPW9Su0t
ds7b60EEQlryV+2QQ/t6ynRcJCffTiz6Pl+aRPpYINae4SSnbL3b1wIZtBy5GfCNs5cmPfXQyX4Z
ItZoFo4XDGjxBVBdZTQctz7P7Uhv3GYGUGFyJ/N50HPZq+0XzS53Q4d2l711t75NWEhU/hnTG4/v
sK0cHqRE0vxHpajfoUFSSs07Jah4pG7oqayPikMBUw+EOZdv8aFiG88V86fGUejlgRoe6jL6UGRF
/pDbzcbGXTmIwOYIPyCAe5SUFxu3Q6K1y+SBrCGkeepKSvBqAa78+/Z+XY0iejLkmWRgSyZmlKiG
n6uViiJHXFZurqn1USH5+3E7jNgs1/cRtva/kKJMH7nlYo1XpdIGZYYUbGul6S52YAqkkqx5lamM
+9uhVkcE6hyxBKDnwHuvt1MRqUo+NC2ZnR71HoKDPZoAlr3RaFiPIvzHOB44wMU/v0hOEAmcbTvs
ob/HmfOM/Eh8MPPQ3t0ey5vVjc4ghzZKztjM8p9F0VUaUIgKkCk5d1ng1r7+3NA4azSuc0t/0Ypm
Y+reLHDC8WBFxBdMNFmK+IoXgzKKuR0nv+3OCRrLKeePkztehuvM1q59M3tgdoWSogMc7hcv8TqQ
PwKGixW1w5Csf0XrNqOIJW2ZUf06z64WnYgiclTUIUiKl4uuU6eyCLpmPtdCVdAztSkNYKL3+rcU
kdJ2Z8RSrr0bJbtPH+I47p4dLbSdY9KbqfVY+IVuAIvT7Nkl3wm7XaOP5netLY1y7xtW9MVGfPNj
4csKFt2jAFKOTae/04Yh6XaVpFTPWZ0nKPKWhfNajKH2s5iK6m+jVef3aWwnH/NErZ/SdpL2aeD/
P87Oq0duJNnCv4gAvXlluTZstVp+9EJII4lk0nvz6++XerjTxSoU0bvYnd0dAROVycjIyIhzTuSC
B7RRfRxQsqTuxbyxcl8t/fhBUEt9HnOxdKDHPaU/DJR1/9WLMv2Zz2HySYRxVvhWUZUvYbqY2a5a
LPvJANkbH0B4xpwxxBO+xalOoA+HUaUXEY/zUV/awTuBo8usYz6UafLJLIu49I3Mm58as1HMY5zo
CpxHy/hph0Lt/Bj4gfqk1Un2MuRIPb8rEoV38aLOKDzFdUhjIMtH5VOkJum3xRnK76PTOvdCredv
eHma+Sqdq3JnMJ/5RyEyKG1tXg7aXgnLDLbo0PcfI0oX6nFyDaHtc0urxa7rCh4ZWdy1uV/3uv25
XYypP7SFKEOf4+/9iBOGQ9z10yw8ymaL8jKoos79Pqm7cu+1sYZ0dy1QVVuY/vNPUkTlct+zdzaj
F0eju5+nKNc23nx/H3Ur56MRTYHR5l0r6QXnLp7oIm71cRoDZpkVKDbPA+9Ys7TH+Kgu3pjtQ+Go
H/oGfRU/z7zkY1d2TsKGGIXpD33Jp9Bqb2h3xqzlP8Iqm8B/pEIHqyrYdEsrGsGuUF7b60xBGA6Z
6lrQzewkd3wtdbonUgo1B+YLB2IXGqR9OxQD1SfKk/kBIf/6X0A7Tb33tKX7rSASnu6LwUUL0h0B
why0VI8fx8oLPzpJnit3UE3y/ui0QzOdOq/p570Bcr3wwbM4H6Z2VNU95KIoOwzTMpeRb7VMZ/D7
2nCSXdFQK9pIz67EKp5SlCgkqljmmuf7K+ahigubmvRoV3BKT7YRH4f6t5JtiepfdjsAlMJ0gCRC
74Zm3up16CrFMKFUR1laRNoH1B8m30O0+TiLSj0UORoaST91wq8Ll0k+CpGiDx3lWDogM3lyRofR
rMWWLs+VCOrK/gOXA48h8ALny0d7PLU7M58CHg8z14GC+o1t/3nr9QOpj+1lJgVNuYtK+dT3bdkn
5hLwpD1CYkEUtHvoWzuXA1g9xHbebo46Io8GKsNSFf98TctiD2a5RGpQAhR87mVP26lw3hysMlnW
4uyMZFLffOdxBcHUglpId8VZXxKZ2zpjOykL2n/CO6A5nt+1Tdk/WK1ZUly0tjQG5B16HhekPT4Z
WTgvlzVCdGinko8aq0EsEmcXRWb15A3KsLfmQdnIUS6KADAWaHMw04JSDTf6OkcZDep2ulAD1Qrn
e8sufuidO56mxOOyAbD3rrC1bpdpSn28/SGvHBmJgKV4yg0PyHdNrVKVIolK3VhAfdc7r9YPqjvc
jb330kt1FvS49OnT0KVMjL5PynbyEzkyoArFy+3f8ffjrTYb4BGJDAKFsALXHgUOpvWGrtACkzRr
N5QUzn1ntAdfTEV9iOmhHvqqsXeEymk3L0m188TQHvOkZ+Q0k9T8fBx+14lj7nqtKx7zXlWeVHVZ
PqMmMh7h6zd7Or4ZY+Qm766o4+pjMdedPxdzeET5rH7nRmX38faiLk++AYOH5BZiKpU+W371V0ma
WiV61cJKCoxpflfp9deuMrY6cVecFD4vYFyVbwfsY3USq5kZBGQ0U7BA3HjS9Snc48/JT0fvvY1a
4qUpOffG4lXKSE+ai6tAxrzlpIyNSg/KtDZ9z+rmO8RK8p05ddPGeZD/qHNvYD1cxgBYuPPQvD7f
OcpWMWv2jKBRk/pR79r5oA6W/aHIjfaR69qWLNVuZ012tPOWedjS5L0kKHCLELoYxcy/QYivbpLG
oxtjhIYRaBPNPUTqQg9l1PSnwgRbbz60bnUyl9av1PE4RFJi+/6261z/AR5VLY4ny12TjFw4sF5O
rQhQIXNmp+iQ9tMuU2tE05cvmvq5RgywcAyI6e6zOrYADreeGFc+t+xk47z0k+UkovNvUPfYnweN
mFTmw+dGg7NH/cM1d3EYgnK8vd4rH1xe3bzUpS/Txzk3BpUISV+zU4NcRSWO/HlBBWcwzaOTtuOX
UUnCQ6sP6bFwRL4zFq883LZ/maNQOJLz95ghjNOtyWluPCkh3qQGQ6t5j9acDAe7FC0Jp519Lwql
3AgNlwEfe5YU+2F4CG/OVU4Uaoq61PQGaDkK+w6h3OIhCt2MAaH68D5Lw/ydEo7ms1siFnd7pZft
XJ39ZZ/peMJvukgV9Cx0R3dgqZke78LSe5nF/KVE90/0484S3ktcxp9agWShuYWuubJqTEulaVfe
NutrLonMeHIVVl2rhbyxd+HwTykC0079yql2SXv6n9b6n0Hp468isJGElId6DHr16Cv1P6mbHiES
P7uVgpBpC0A8eSjquvBHR9uwfeX4gBkAP8A6udfX06oWmhRMlqBcY+duvtfTSNul+UAncrDSDVOX
yqJQrwFFURiSXRg86nyZkHvtiSezHkwlGqKVXyAl7iI4uYTZLzVp3zGkZa+k9X1VJx/GJT7oP8dx
+Cq89oAu2yFkYkrM4ItF/IFdd4jGLWjMlcMFIoXSCEgKOWJ4FUlcamGVAA0WWAaqj3a5S+rvoqC5
1myFkS1L8s9ffW96XLZaW1TiUgTY1OGps7tjaNHi3prfeNUQDSjio9QNWN+F0I29dgobHQKZ925s
vouuYrKW5VtvHpnMp+X6QSsHQiazk1aB0RLTJPERepCJbF/YP8rKvjOM8QA8eyOnv8xWsERniKAv
u8rGKiR5oeMMlhkZgSW64i5y8s/cwlt6lFfuNZrVrMdh31jOuuugpYqNanIKogMRdSTF+/EegAdz
KQGPMC0gsZaDbU/tXQNA4p52ZX+YybCeRtfrPtOvHTYKxZeLhu4q46CcRyI1Hs8dposVc4ibVA3a
VkcMrV3ak14P6f52HLqMBQyzAWIiyS+UIde3WwpYxjD4kAHS9feLHaLG2t9H9kbSdBldyc0INAbc
Fx7caxQCol5KqsaLFqR6e0BO/FhXlgRmPc7q9COs9Rdja3bt5SmgaUmjSnKJyCrXRLDc9EZvgDgV
mODtX7SqHfZpEdoPrg0cTBnt6c0uygOBxEdi2+T0ylVaqFDLcMulISnq9OIxLu0W4a8YNdPbn+vS
KWAEAqCj3kM/9uItAmijNBN1MoMyN619Z6btaSyjt583uvskuZY8cx5+ce56mdKkQ9xiBUkZi3lD
FCvKPnc3tuzS9bDiYUOC7cllV8WtxcmLcOoMM3CnsEZ+VtF+cva9l7ptjcPtbZM58XnSjhtjjeoV
ujUXxI4215ZEZMIKlKoTJ6vKuUvUQmWUvG6cZjHMX2Kl37r7rq3P4AFLmKSAjG7k+S5OoRPmRdlZ
QdKYQ46OsRDA4Ciemr7ZltGWPtala4B/AwxHzCdI8jQ4N1cWc18tY20FS15bO5cpsce+7ZTj7Z28
tigqd1IPi6cwYORzKx4KNEuNKCeqDIVfLs9eGt1pQt+ISte+Fw9TUOIcJVhfq7YVShmdhXa8HSRu
AjZ2MLN7OzPGOzcs4zuvo84NbvbNUBFOLftG5kszEAr2ammlaU8DgGQLgcNq2LtxPD3yvqr8WfO6
DX+8kulKWwAdWJ1ktK0+ljFbaWOGnhXUUCtPZT4rjxl8pjtIWn3QO010X2RxfzcrtrEzR1085tOs
bcleXLnxaA6iHanRooaduEaoJdMQqUNYgB5QC3Lq6aEzo4NZ/IP+oo38C9qxfmRTlIdY+tHZTLmv
uBKFB0qhVGAlUkL++auMqGo8NQoX1ULbz0mY+RJPezOeY5/MtdrY76umeKnSmgILR4Z/biqakNHv
exf8gh276qNlwOZ/L+Yk031PGSZjQ1D88ii6pJKgpxhihzjtGjiTZ1lcowpkB0oZhp+azGl/V1Oo
buTWl4uSVsgOpMaYJImcL6pdbIXoqtroP7vND33wjGNm0Mnxk7TtNw7k1RWR58F1QfyWguW5rdJR
rCxTMifwunhsfEpiY3kcSwj5G5fCVUM0kaUII28UZ3UItdq1inbgS3FZF1+y0MnvVEWtNhjalwBq
icWQJW9JFucIrtbTCnoZJaTwwIq88htiIkB4Ras8N2MzPPSjpT5G06I9FJMyHwTk6GMq1PzU5nn/
odaye1OIjBnHYXZwRB2eXGUwv6td2n0V1Vw9O/Fo74emS385dM02MoArXx2FIPQC+RSSAC5D56tT
44wND+ekDUGVMtG4jKgU2rn10crmjU9+JUZxOPEuSdi3eJWvsu7emWguWnoYdFxfmq+pcfzN5q7O
DlQdkn/rUgqbxn097A17iIujm47llyG1tK0lX4oi6y4JKukwHkG3d92nKDPUA1URu8w+FmJfCXX6
1Cix1+3dKD2CpQjvBsZ67dOctK4ZlebQzeG7JPeaZ7RZ0qcsdb+YDdodGYH//VvvQ8bVUIWj7igV
kteq0KrWD17XRy7iCfb8yY7ouJV5VL0slCo2jsblpchrDhAWWBU5yGHNG+56WSMqqvRp9PKdnf9r
oJLYIFBaVh70+DcHF1CmvNhRXSVv56/nbjYbUdtbpZM/le47yQrRFsSuv79172Q1ndoaBWLi1LqU
ylJoHKV6+rQUNB3zSftlasOys6PNYVIXrwH0p2i9oRDCubmUljYQjzXiqMyeQi7T5yxNZOEydpj1
YIkHjs7W1PGLmiGvVJpB8vkt5XHXTMdYdfKyp3H8VOSq+XGmALIfzB5d/nj8vYSdtRtNQN9abHgf
dAbab+RoMkaeZbtYJ3GnTEx8oPC+uhj6OuyMphvKpyGNzCdRLMuBiVnTqY2736nCLOAyVpsdAjra
x9sf9MJDpWEpkE42wV2xbksZPSqkS+6VT1Mt+UyGEVXIQYVhpPmzTivkmC9d81tU05tZCxgmQFGn
5a0nFVvPvTVRAFwXWlw99QuK4VDi1APulPhuNnYbB+MyLEpbIKnAWxKBIc+e2xJWgRKskVdPVj2G
+6KpPBgKpGlaqWnvwczGf9xBmA9hN4nMd6JEf695U3F3e6f/vsvX35jLnYIIyhxwC1bnc3SjmC59
VT0tWmN/hMaGYJ41yca8Y7AB0JHEOBdHVS37j7nVI4iTZOn8Mpdd5i9eaj90iuUcu9D7qYMXPS7e
fJwgl+zCtKt+3P6tFzeW3DDJ8KNtQbFtHb2rZLA85lFXT2kozEOmu+8KsuxTVbjGz9uWLpIHLElC
MxejIQfirYqNNE1SDeHh8mnxtGRfM20Tvdwp34jDl8FEni7Je3ctXXa4zh0gcduwTuzaoLkXdum+
Hgqd2mlj5y9dq4oROfHO2qKsXO4h0FsDhCcJrCxrrN7KvMXnjFNtM3JviZaPRZ1OsY+ch1I/V1Mp
tohVl+YgcYHgInU1XddbU0Ct3hgXJGbcgAGQYIgcGpLuk+oBQvYTNY7aNwMRJLKKE8U/weMWW9e6
KrNpa2V2nSDSUyPxGR8qhiNSoXG0kZlfWxhtK8nZo957AfjAZZYmLRI3mECv7RDuRWsZFFT6cQxj
xl291R3Bd74yJt31VapGBS+2GF3sBj3QFZ8XVenbk3DfHO15uoFPoyQEsAQVtnMrLkjpJR8UkL/1
oJ+MpUEkGi+Cu2XGwh9Hh2TB6szSbww73cDPXAZ80lAqXrQxJEhgDW9uQ6YYj1bsoTQx7ashfEym
hMZ3+2kZtFOtfHrzfjLo0AYvCfQYHZDV2yDq5nIUZIhBX2ez48+Wmim7zrVT7605NtN0eOMgNQ6+
UJaMzrfUdGuNN0hVQkpL7xKH+1rvNeXg6Vtdpwt3XBla3dR27RphYSGfl9nDXi/+lOOLUyUbd8VF
VMQIL0TY3FIyEDc5X00Yzm2cSFWJ0u4gOJflp0Lt840K71Ujf5FEFM4ZCLDy9SZWMiV0kTXphwSM
nhX1yTsV4Y7irWdKLgahN76N1Om5iExeRsnIc5ECjJLwfswZ2kxXtt2wsvZrbnV8mjQGvJJK02oV
buMud5uep9GjPe8qLd31vfBDWKTOfJqi+9tevfYBbIFAg4vyd/YeVLLzzzPas2NVVmg9Zup7t5t2
9d7puv1tGxfpwl8jcL/p11MAASFxbmSGu0GlwrMfVWErwDNj8WUxneLLwJPooZ696FvHW/VhAX52
iowl2blQ6r6qvR292FOTnXqFsWCoO7YPRZVB48vNf8vSM1D7F2a0Ne/vb9h4ndzwa6k/kzEgcsbO
rF/nlbHMjZtn7iOQsnwXmkV5r6GXtaMd05wQmpr2xdzUh26q3b1wk/Sd3bbTSensIqJa14cPpe7W
h9Ap43dO24ZPjpKUnxq17D5kuSQRzKNyWpY4FHuUctR910HUhLDdW+3BdEAV+7EGjnQjqKzTBhYF
z1WyQUEaUtJcnXUgvfkyLbb7CCmcN9tJ09t7pf+eUnq4/bG3DK1Sw0qdASwAVn8clkd69jtjNPw8
eU6HL/+DHW44ifuXl/bKcRe96LqEiXqPjjUzidc+eEXyvTLrw7Q4x9umrpxHXm7/mVoF5NnuSzWP
XfcRpbH3IdqyTn3s5qfOUn1dHzdC2bX987hGoHWSX1PcOT8retYnBtwm7zEbUHkfEfe+b+Ep37lz
/850Zm1jG+U2rZwdBrscwMcukpOszKmDEYdaibmx8SY/tYt+3+jJll7BXy7BmRkq9hJJrMHpxgfX
mJmUSpHwnDoORj2p6h0K4mF1GOJu+NpGg8NsFWfUf7RwHohAcxZPu6md+36nTno379LS6z/1rlrE
+wYl7sinGm0grTCXqWn4RjQvPwc7z17sQtWMQ5GaOmOWrcjQ/lWrxgCyPffN6O5plfAITPSo3uol
XagDc68hlc/jXg6kltJX5x9Nm/skdLQpCjwBZGJwX0BD35mNFTNBUWHK2fehZkCWwQzTNv+68LcE
Tmv2w2FWtnBvF856/lOc1Sskpx6glckYBZ3ykKuC3KE+ZfrJGV0f7d7TG0/GX2MI9lgAbL0LuCv0
1tmKuzkKkuxrYiiHYf4zxJ+YGPs4TN9um7q4qKQp2RmBm4kK8bo/rjDsFSjvEqE+XO/18GECIz5v
yaNdHD4EUXhWEyR5YMmc5fw7elY56GhYJ0GTu099+CXU0tPICGOz30hdL5ApeAyWJM+USgX4evlL
XmXng+eFYZxPYHw05dFyyvFgkMh2tVF+HGtjPqVTOR0yjWEPdqSl76fYbY9zjPTCGLvDCS6D/qKO
QH5Ljdyt5mp8H5I3PveF8aEcPOcD4E40629/gouODT9achZl9is1wtZcnjkBFFsbQgS1+BVHNeOd
5r2+mCcIU0cHqZp6fkTNcl985TBmzrJR7Lxqnp4c2GKaMDToVq5dQyhoZtUSiH8zyLWGO8TIg4fO
GnzID7AAJ+KK9d6y/omar31r7mMBrOj2Flw5XdBQ//sJKwcptTS1UstmLOP8IxKw2To/VPZDp+6M
LYCLfE+sQiaZrER70l6Rr6tzD4knx0Tdm9WG891Y/5nCxY+G7zljSvXos8W43tsru3R9yJvsrCy8
cvWsGf5jYaBZrPdxoCUBHZBd4yb7wrMOVv7ztqHLg0wFgRYudUka4tSSz9cFvV91S9OIed3rEljt
58rnvN2Ar1xbjYwX8llKvUKV3/HV8RJZAS0ri5KgLn8ryi56KbzHrvnx9pWAFnRBXHC5MTrw3Eha
z5Yu+jbhELa7rNpnjErU5q1qyJXLBZApKSlnDj48FKpzM4oTGU5oWwlo6a+Okb9Xo/JUOvEHt0mP
1cLwVdTAG/ObF1WT73bN8zIrfyQlVuk3nnLXNpXP5vJkoLnIjzr/Ics0V54EMiBY9VDpf2eUNnXv
j9OWdsk1F8E7CI0kJeSq8mi8+npZUseQlEcR2IrYFWPi99bkR2JDYODacsADwX8E8wnNcn3AzFKJ
F9MUQaT2vkK0hKzm8wwZzI1gf5Fj0WEG3AR6n1YWJdBV0FC1QY+jEDxnK7r3pZaPvoyw+9vOeG01
r43o53sGCF6zl6kRgZRGtqvuuTJKP/Veosb9X5Yjx5R75DxS9fzckm7Wk+elvQiEkwu/UcSzqoxb
NbmLQjeUCxgfwJo0xJUouqysTHVZNU2GD8z6MJ2aWBsPk7dY+wY4F8Uk999ZMVQq3FZ26IrJO4Sj
J94c7LnsAGRI3WQpF7i6b0gjJxQLVRE4iRXvFc99bODDHWLV+DO3lbWfTC7q21/xmuczTZP6Ph0U
YuPqiCF50kxhKn1SeCceCcsdmWS6E0xD21jcFX8h/tKUAn0BKWzdtLArta/HIkqREPtTsn8ESCNt
dpLR8+YlnRlafcgo7vvKFIoILD07gCh8CEcrgJl7uG1m3fTCX2TiBtIXtRXJxTj3ygi64JAnacos
c68+VGERjf68eD9tkbc7SsexL9xQ85mKNkbQDcfNhvWVT3f2A1afblESZjbWZRq0mvqNGeanXrWe
s1m5C1V79CfXfCds42sd1XdzzxQ4CtKgXQQj33OBdNiU5aqPmo6xv70t134VbzvCDk0JSESrX1WU
ICegmaZB3Fi+M4lDtnxwKuutj1Y2n+IoPQLKDLq1BhTVwoh7EAdy7e1TXf+IjWdNT+48Xj1vX87f
8S8Q8XlrrekISdXaieplLMdoDpoJT8n52dZvLsDJ5fCqwZ3+WlkH7N5wxrDN06A/2HSs4uKz1v4u
IXt9vr0a6ZPnKR7TpwhvgKCA2sI5OPfZ0Rg8MTYMq1Z05os2Q1WSyY6H20aueQAjz0hRpGjyxaT7
PGqMtrUqwnX7Tc++CP2uEX9um7gWS6T+FSwrcBLU+c7XodV5CPO0xkT0Lg8/TOl9H+7tLcXKa7sF
pIjLgBYNLP/VV6l7hNMmi4hllEv1G5B+u2PWgV1uBMYL5p+MJK/trG7Spq1KVAviNKi+ZWnhK0w1
0Ap456Gvot3U1OopzLOHrKp9BtZlTvyu0MyN83T5zOAnkJtIISx6K+sEqE3KpLVGkQalEsxJ/jxl
3c5u78Y0RkN2C3p+xUF4v5P9S+E96sCrbKtvGKLjCC0N8mnxO/tP1BZ+5lgbbnjFR4Aogw6ipyEf
jysfGZQ6HsNmZlfdn2rW+Up0hELOtm7hda4uh1oE6Hc68vZa2UtEbl+3k87F1je+Xka7ZXmYi7dC
oXESwhzn1sQd2bzVcsa6SFrhOAQi18Y/op3aNv/DjvHpqcnTm2RK3coPs5GZL8zRTRkB+2+yvAxD
woVW+2nz8c2nVxIPIFXhaqQ6q+KVLUIT3JPHUsgcjTGG4h/tjOyEysbG0br2aTi6EptCZZbBF+dx
gpJcMwFXYr52jnST+dWDZO+8VeJGfhnZXeWvkqO8xvClQz2E+dBiBCnpyD140bMWP9XZVvfsSsIB
elx2qmWTAATRajGgZqc2x06bMoEzSQ9Nk9yndr3vAN+X0UPcuw8APU+3P9ZlVeAvsofUmA/FSVod
1tRa1Dwf5ixYtPfp5DPvq6Lxf/xlVl9vG7p2XonnPJ7B+12qCxZqVSu84tnGIQLv9ZPpB/6gtrvN
p/o1p5DK1cC2Jex/3ZkY1CbuvTnLg7YTv0ogne0CRtZu3545cJ//Z2Z1YJVWneJZYZZ31Vp3RRHf
L9n83THF1vVxbTlchX8hUGRDa/ejgRoaxcJk8hFujd8D2jymYyTrKFa/UeS4ciGiwEfVHsQJvr4e
SkLDg7aaJmeGG8LeaSH0D9vZqnhd8QOAXGSOoBN4wK7j9hQ1njcuOFzbJrvYcnyl1XfUQ+m0bkSH
a4UO+CUSsozajZy2cX6iHLd2s96dskD0DwwT9FEw1LOvNcMeKzoT/6rDw5z8zKMf1JtrzdrN3VZQ
v7pWSazm0Sm5zasMQ4RNaUyjkQWleueQXFYIlIbJLvofrijE/6DreORLFKfkh31V39C00vIGtAAR
a8xPJdoClMCUeKNcKh16lVxCJzWlEIVcypoo3dsVQLsuzILUQP50OS2ZtmuMly78omyN/bkSlLhn
ITEympk61RqI0dW0dqwURyzg6vpDHgnkRUR+ymdzuq96Us4c0PtTAuT97adagl9RaaCyQra+Coe8
t3Q951+BYzI39ncfiOHtDRXwvQCEEHmS8lXrcocxhGUVR3Ec9N3PCtyTaoE97x9yuALepnzVlehB
UYVGCl1NieddHQH0EFpbWeYkWOJqVzAgPELibn55c2jnuvqrrAm6gGz33P0QDMr11DITJPZf8qXf
q9Yfm3kz/0M3RQJr/7MjF/vKzRMnnpfRpHDpWB/s0Nn3yg9RfgBFsxE4rng64Y8KqYwa+OAqgUGY
cmqQwEpQ/BUHlwxmn1gaRXkt9ec8/b4M1Vunq5NjvLIISON8ZWarGRXYqwQZz2xn8kLQxQcmJ/q2
mm2s7apD/P/aLiT04qwShVaEFH/bkNbiqLJA+8fUOxt3yZYd/XxFXs/IHnY2CXKkoWdDMOiPvHaL
iXnlxuKO5wVnwt/ijb3yPADDYWq5Be2TxppOnpbeDQZTJG6793UjNLVBR9LQXn+cdGwtFSVAIevl
ix39cdL5120LV+Idy/jPwuqeGKIo7TMNC6naHjLzB2pgu0Z17hTtCaLYnlxzd9vgtSWRmtNn+Pvm
WDPSek/AubAxSFX+uYCKps7Nl9smLh3AYOaQBkRL4gDYvHMHgGQdTlpODFcqd1fGqd91P6et8ubl
xkkjKFnwOMOdLnK91mHIHaWuoKzCY+ZZ74TxObHNx3ianuO8gx/r3N1e1uWVDpaKC4JWK0eWmHq+
rCZUTA9kTh7AivEHLqLpfeR+GrZm7G2ZWcXtpAq7uCkqbkD7kGVW4ict5YG8zvzG+317RZfRjhXJ
qi2lcQei5eqk6p6SuUIdc7p0z2FSfemg+VZT+26pAEbEW0PJrn0xWFdUp8j+JKXsfP9CtVeowpH+
xYJWTMI7Wpm+1CYa1k33B+jn9vvtwhHluaIeTQom8dprLVnkartJXao+MDPR7FvABHtEC8o7o5+2
aNNXTHGrQ2Kj0SRHxK7eBA79znKOtSFIk9B8yqfs2yQi/bg4Vn+6/dEuDjCdDPpYku0oUZ3rokQT
2rpS18MQ0K/YK061j7P72xYunqPnFv72U15dtnmY2W1TsRbOkeL3vdofsNgclyLt7mioi52iNvrR
tFpvP6WT9vm2+QuvlOaZvwhmgkYTBedzPxnqMAYkrg/IZR0jhjE7+qdo3xjvmJx+29DFSZOG0I3j
4U2ZHy3tc0NlJRD+cVlnaz9mKOKEzCAVDspX/962c9U3XtlZLWjp6lSLNRbUqV9S48mMvmTGBg9w
y8TqbJVhos6JMPlkxvth+jm6T6Xx/fYqrvkdihUQBqRAMy54vlsItAkDZZkhUJPJVxmNOBnVxgfZ
MiEjyCvHQ6exaGMDE534rnfPYvhwewnXdunVEtZCbFkXzW3iRGOQFfW+1OpdSUO4sDeamhdxDreC
zkrYAf/gwPc7XwV0vTFru3QMil/0HXbC+tTmp2E4NMnJ3MLRXFkRjEFyExA0BM91BHd7ZwS/xoqq
5qUQnzJGVIhPtzftynLOTKzuo7KsKidFFSTQtX/K7BffpS6fW4Dy77Vy4/tcOZBnpqR/vPr+el8B
z0XmM8izlgT1h+H+M6EiqW3lDtftUDWkpvdX5/DcDqQKMQ5Gwq4ZO290d4XLAwx1UNNb9rc370os
Y0X/WVp5tKSKaLODL3Sl2KVotjKo+ZAaOyVksNLG7l05PUgTMZUQmVo58lE/X1WkzvrsVtkYJIAP
CnPxR14tt5dzdePQb/2b/kD8X0Uyi7HJHUL9yIyqD3kdHdEW8E37zpzyu9uGru0bhQYIEpKexGVw
vha3nqzRzPoJdHzvJ9N9Vn11i3/ku0jrN267a9vmgR76qyFIGXRlShdlNKpmOwXI3UGkNES865vi
zckPbHNJeOU/lA6RdDlf0OjmTqlMLCg20kf7l6JH+2T+qkcHTTsBg3gjO4ha3pm11ZmdeXV5UzpM
VFzFPi8Z6Ri+DFtU+itpAkbIrKi+4+NrMFGjUc5tu2YK5vqRwWwMaEUtt/6nQWUh/IXOmtlvFbuu
fCrKJpQ0oPIixLWuWCNEMChKMk3BaDyVtOGbrVHDV5Z0ZkD++asAZJRuppr9iC+k02FMxY5yYYgu
IBo/me74wq82BzVfieCvTa6TrWmsl7RXMKnVBCPrKSY35r18+zhdQmCkgAITACm/U9u4GEEg0KNx
K7LeIBX3wxz5i2GTdreHobf9VOxVTpnDzDfV/rJh+Pon+8/wyu+BSgmItJwutw2ydo/0hz4mMgv/
XvffjKQ8qJPll95PM7X8eXB9V/fHdEs145KHsVr+6oyHZdHors3pi3QTfJb7ZKb6nnlOHT9HQMeA
1bY4+zD/gEy4MX2CR9pWPl3ZzNup2b7uT0N9LIfw3kwreoAndzl23rtWm/6nzwQ7gKoxGAhEMc/9
z9Wi3gSQOwUJbeIpq/yGwnRGMTK3ds7kD+E70R17Zp/f/kpXwjqI+v/MrtyeysZs5fFMtFU/elHp
Z18jM6StuhHUL+QPCEuv7EDlOl9ejIqF2pjYMbwfbnbK3ivDaf7M7GP5EeJ/huh7u68Gw186nf9O
duPGOq8ebynhSsUNvNI6/9MrKxKZzfa6CYKxiXIYqz+MqjouSrvTk+GoTJ+V8P723l5iAOSiXxld
lQ2yfkRpJMMo7NoXl6m3FpwEUT7AJrCsx2jYufoX08nuVVwuZnjnUm7U4y4B4vIXcMDRH3ZkHWvl
/dri1qO+aBx+Ky9ORvepN9JDF7bftfpoqsOhd+b7eqz9yNjHaYc+efUIo36IFWYPl/dp9Ngs3x3v
qc/ChzzaChBy+We9hdWPW6UUYyOYLGfw4yLbOlphvu+892F/MqZ92DwhWhR/0Ob7KtzCrMmTdGEW
FQ6JiGB31tyGIi/zcBmlWSTylujUGbssj54axfuxTNbBdZWNV8Hf99Eti6uvwCyFlKHYWKwK635Z
+ruo3hmW7luBLU5x/NSaGn/0xVCRuiVxixS/Se+HRT21zZuRXHLPacKxetn1M1cuyeQepawinZ/S
n/ThydI/VcbGci+PGuA5GvToevM/kMs7P+rL3BrJXGmzlNf6pDS7lrd8vkDlPTBDiuz0H70aft0+
aZdRDEsSgIssGiJCa5kXL6zbws7sOUDgLSTbgTmniX27CSm+dJ1zO6sPmUIpXxrTmgPxSbX9ojkp
oEi/NupLD5D59pIuk4NzU3LJr/KROvXKVMvd+W8azFDf0G6Zb/4/GQGFS5DitWqsjUxDZkQjRmzz
iLBpPS9s2iZxU8b2c/eXS/nPisz4Xy3FW8q6shWsmOJrAankVDBKhbibGd+ZledBjzQma2Nll68I
yB3Iw9LJoeuMUPi5TUYFzYPOQJXASY/C+3cUJ6d7VzHIJTc2bpYrHwpqMtxxcJtSGXJ1s3WaO3tp
my4Bmj4spn9GTGNJ6sNtd7gYMspIPrqHqONxcCViY3VR91XXTeMilsApn8sPTVCFqZ9X1DNRM3ie
XL9jsEvG/7tt9tLhsfp/nF3Jct04kPwiRnBfriTfJulJ1mJJ9oVhyzYAAiAIEgQBfv3k67m05Q4r
Zi7dB0U3+QigUJWVlQkHYjR/AaVC5uz3z5hLta1jhh83pxggV9cDhs9ckyVPBECuYce/P+0/Lszf
H/fuR2JkC/CTweM2vu/oOZ1EvU5Pdr3qHjgGeItglya7IPVHTx2Kju9/f/yfe+a3p78f2TUa7VIF
qc2bAfr3afiq8xf/ih5rs66//j9PQpMkBZUNNe67cwdDPYFIEniwyx774HPYfaXTr6T7iXLt7w/6
7y8KUgwoAhlW8H2vrKzsgvkquoENUbS6ZzCAYTVic4CqY7Z7tOnGDsI+IAhGwf341YJ29Pc3+PM2
wEe96AeBFQhA932IiWVowopgST1U5fN6iQ/Rtk9TNIZEo4ur+OHvj/uPcuf3570LNrFcjJxKnBMf
noPtcf4Gm53XJGxzVmI04+QwTPz3J17W6vfohgeiGIau+sUT5f1YeuHBQ+Qhdo3ZMJIKhcF5m2o0
2OiHovV/RprfnxT/fhjjKjdRpvCkNDykQBFyubXZtufhkxKvQ/c00mw32UMckmYcoxMA9sbPJ7N8
cEwul9zffnDy+2tMMyzeXKW2m6r7wqrv3H2whP95DP/1Qd9dsuWW9IZSvYE3LceHsgNkfhfrlqf0
8PeV+3MUEDEVXTCILVwUd1CC/P5LxnkQXswbPFWJOMP4WzYmmctjEIYCalNbcJbrMtcJxPwalY87
USh9ktPSo3Ilyf7vL/NfXxVMuMuADci6iPO/v4sJbeQ1i2G/ot8Kejd81Nn5M5Jjbgh+c9ADSVES
5O/ORUmjrhvjvLshkrdlgLv+UxZ86jkskur1/2osDqwLRx0pLPQgAE2/T7EruvFCcdLd0EHXqYHJ
1P95j1xU10BIgrwChM/fKwiW64ix1xJhy8WY69K3cpfw+xQqFx9JZb3fjBdZygvamUOqEOzZ953f
SObW6TEJbgLgJIT9GEZbC1jBgw7fKP3Bhvyvh4H5hEwMvT20p94lLR1g3FxtPTmb+TR8wg48Skh3
l+hY0O0Dbvj77XD5Xf9+1LtYYvw0xaPg5Jx03Ym5ErNrOtjrGckYIbLuIdcdYvbl73v8j+D8v09F
IxgUTUDt7zdhDl+4flmCAFxDVy/kKd8O63okZ3Zy4y+yReDK/fj7I99fP/88EaqGF001bJjs3RH3
Ku6KOcAnjcwhzlrtwjp8Be5bF92DPxXsg4L7H2X6fwfHf56HDQ+QAfsfJ+73Y6wwjio2ju+6MfEo
nLpIa9XRTJAznZLPVD7G7DPpMMhzjVZKfxlwHpvZHuxAa+prO/6Mt48Yke8vKLwS+vwA0xMgw4hy
l2vlX+m3SrGBlzUlZzIc5HI303vXfUJv4oPFfR/A/nkMaJcXMB3zBu99yNDSZQOCDDZvab90bDoR
eAf9fTH/aaW/+7rI5UHOQsWC6fr83a4VQ6mXPFpQMU/PtvyKchCi3q3xb9OXUn/2c5tRiGfugunH
fMPBNNY1k5+zD1V//+Pw/PYa727AsmJQY4ktPYuuqyuMVFfJfRq0fLlK+KH/iO/+R+qPLwtlEpA1
UkSiJH2PXa2wxYXZxcrOlXuM4R2b3K5kagr0YumR3yGtOWcfSRT9IbZzeSZaMODYYyAOPOR3PzFy
GGB3lWdnOd8Ue+1UXeyn4qqHHe89lACTap/qNu+eBPtB9rKGrmnYtar8YE/9kb6+f413uUAgJGjP
+cbOCfm2Yj4aVhzo1d9JCKi8ru56GZ/isR2HXZ4uTZC9/H27/UfswBTApeMA4spljub3g+MwicdH
DLWcef5S0qLuMrgNdjX/qoq+ZlG3G6Bc8PdHvk/xcPdDEgqVJIbbod/1fiBkGzESuwAzP9vxicEH
e5yAGR7//ow/DurlGReJdXRuLrLB736WoNRijti681KM9YoxHd5/VDb+8eXwCKhRXDSCLr4a74dB
yimM7eqJP/vDNj9lQRu+uWGuZ/hiFqdq+Kg2/uBx7wVsLc1ZX614nJlO0IuDDaj/tfwM3vJlp2Q9
0CY+bbv5Or0T7D4Y67AdXj9sx/8Zm37/ze/7lnNZsgiNUX9W46cQCPe+qGNew++wotBleqI/gu5a
gdM1B9cE2BHKS4yFLeMH9/qfBxczcmAFXIzOkbL84UjQWVt5yFWKs4yBrpzm+fOshlZ/ZcNLBLvC
GU3B8IZAlcGf1w7zRmhxzLWZa3RoKoh9/n2r/cfbYHoKMmTIaKG8jQH5348QcophjgYK1vagAHAr
Tc7Y3rztRkiJV3FndnFG9CHyzuzMtJm3dIir01ApecsvBsnCD3Q/lDHDZLGXh3VW8J0rcrLbWBh+
cC7+PHt41xRTgZcUGW4O72KNi9OtUHE/n0f1ZUnm1srH3n00FApd/Evo/O0Su6T3kJ6BCAIqcizX
79/EqVjpZArcU1IUNK0FAMWtXjoW36cLib6R1PZvG3UibDDnYM9dEJif3pe5OBiZQhp99XK4mVZM
/7dsktHXCe71t94H7JcSPM9qNOmrqy2BN+xejI5Ball1d9tqiudpWEHv42vG49pOFsZMdgosOSao
aQ4rGtPuEEF99okuCQyq+py6pNadAAqThXw5+A1LXEOFL4hOIrMYqrBrObQC81iYi15T80NDGvJ5
Upomp3EIkqWJjGUwOSzE9hzqeZ55U2ip/HiTjbPTpB5YFPa/KKQpCDrIZVcVtnb9vG57mA5DMo3B
Js3vGS/hH1BjBrz/7pcAQss8gTpw22d2Q++Q+QCDjcRAca320N6ckEfxdK6jnGKQSsysz25TVSp5
mqsB/dxoZCOvu2RZ1jbPxNaB99UDK+Z2TkLYCiOwNYnmpTzEW76wI14FgFAAB8MfhiB3B0CfKtFk
3RyhMxICUcRQwZDVts/Niyo717c8Myy/TqGtA/nkOaInCu/bBy34BDtelY03VOTGtuCUz/dOhuRl
66X5Dk5aHIKZNGXnuOeVAcS1lY+wqqj0oYcMLryofWrWFh66WZspbnlDxrmfD24sOWn6ZZ1+uggz
ry20gCbRlmWoEQ4T3/d7zxIOeXGMk59GI+OfOqu64DCAlHKV9UPAd0yVboMD3GW5XbIU8HwW0tBm
XgJDDlBukk9dEaILGkN3K65BlpiC1rBihrlQwte0MdUQyt2lIXYWc1USQHd8vMOQlHjMDAiYNUlZ
AmnNCTRXDL2K6R7ctai/3mg64TeN1BzYOnZRo4Iw9sdCV+Z6daGPGofu6E+eKxacEtVJFCyTiec9
XLqxK7wKsx+9gqtMbVYlql0cJCKpJxcm91Oydn1DLVjJx2VaCihz6DmM4OHI6ZuS5fJWJXaFkFYw
G33RB0EHVA2lwXBLZPva5RvWixCzhA3J44khb9+s3ImRLlubp7ZCEZjy6TPnoA3XGpOevg3kzJJ2
qnJi69WiwoAGc+Qb7y2Dc/VFWzlDlx+jnpOHgHAP780mCQqFR4aA5kqG1dhD3kNB3ptBvLdOtmjx
VyuMKINzAeZFeZ6DDMZN0cDUtDfZlkIAp8jtNwfxtSdYNOT3Kz7j/RKa6iCGCc8eeut+WDDg+jpm
qD6bCNadSGFgYw0JRdZ/llDU/kyynHZ17ODCWi+W4PerDlusLtySv4RyLbCiUaF/Jp4Oa91PyXZF
eoajb4By8joxaDOjcWVm0WydUqZG3VFBPhrkW7R53cqfo4Vj/N15Mn13g3OnKJAe05Uyo9dDQS+C
C6UlVQN2eX50qnJzja+oVryB59ggoYzrpRyL10CDKw/LlkVY1HF9t7VbJ+ku1NPlilNZACocbEpr
zqX+PI6ZXEBzjgW+FmcBQloVyx/CrJpBFHPBi7ItF2VjMhmxJoCtKGlSFVYemHrZPUHUQ4d12qFv
BkJshqSsgKPQj2zq1rkdVlrhR+cQjqsxmBx9LkBs8C1S9vz7VMCKpN5mxbeGwgn8aWDSfRtXzUEz
GvtiPEp6WVRoc4S3cF4cZ7iswqf8sskQEKrYTFdBN4HRxYccAcvEIht2W7GFybEPJ/59cWOFSTrS
hdkuiTR0itCmmK9C7rvuSJH4rfUaJjxq0tRjIexarTlIR73PWiD+K4Qv082MTdjJ5DWPjEox2bUo
W1fQx4KUhyPxhJHUuYRZ7YCMpudkOQ05ZDep1EVwKJZBvkCUPphOZTWrwxa6ZTzITKuoxpoEfC+U
rMozpdD7uQfnl8RtMMuLD9nWr9duIZC58x7d93oSuTjPG+wYDpsLzCMseoJbwMlcPK5xMPc3Qbio
CNh1mhzQ7CZgRiDqv2JuEd6hCXy7v89LAYcbALXsm0PP4tHDXjKpY1tm98tSGN2UQzE9bUbwvk5G
B3PEakwTtJwLGdpDiaxp24lq2ZI9I26RpzS9UIJdScbhEDBI29Y9xsSeoDyShMcoX4L8MGe+u3MR
bpomB7U8qoNUFt/dDGHruy3T1jSQ/0ySxzCbgHakSafHs5vH8jxiBgN9Qw1tzxb+9jGHUZs2Sxuv
GfHXgVkpbWkY2byefTIMu4GYKoLOP96+ibA/xyYHQIrPCAeP7tMCk6YnZBprVAsEjO1aUu3xvCkt
PahLhoxNFKP8b2gyzV/QrioeoOxHv/RyXXtc0BHEqrOKuelmXju9HLkM3D1H26DfaxYCNRdZpfIa
ZubBLgwXA7moy8PaiZagZTteZqeYmHFtEjgsV88bpFeD+mK0SdpsmBZbl4HZvhIodbu6w4eGyHuw
YtrFjkEC+mWRnKkdZbynA01jDMGHnTtleqpsA+SNMaSoiyeP40gq3koMdK6NpRApQVBQubginpPi
3rIKu2iUYWEaO4Z2rsmlh9YinmfdZaiGDiBYYHM3XTWPzyXJwxGcTLhd7yNBYKeVmjEddiGZyC+X
cTfuZJ8Vd9AVupRI0PHgrVgD6A3M+apxQBnA6LZDT3Bqg1XFi4DBZhCahiR4ymEhGopucYCUxk0T
NVdYi/AuyHvfXc/RIukxW/DXg+sqmx9spMxTwTDP1NhunMO9ziXX14Sx4DroyPhj6DPx4DPrXWuo
AGKbk3FhmEg3a4kqXKXzqYICFcZhID8O7h0Zigo70gEqUElsoz1xkb0XqbHkUSVcT/DnnCl5yoyJ
P0ujyqqGRX00X+cm9ha3uYcaGogROmTPA6YoVL2mHWAqZB4INxCs9Wubwtivx+zsZkwdmnF5UWsU
/tqsGIfGo0+/HtEPYqRGPl1F+85ogVwPOSiAdBgdQ/Yd7nJ2v/CIQXkvHKodnFjLEbo6Zs2OJI41
ediGKqZtOUIjoR34EonHzkEioQ191382IcQOWxJ2Ir0pbLH17TYvIzlsdFLZCapgQ3VCnYGSKwIZ
cvgWkKogjx3OkKyDAKS+dl3KNUSGxZE/IVsoi9U/Kg7lxtsBb6VaW7jkxWB3fI27PBr33YZ/rNQQ
ea8Yaiywhk34mkSBo02C9v/DHJDtLTNhSXdRV8p7CeTxStkSJYRlgj8S+HTo07TI8AFkeuCrl0sX
aSXMBH6gfKVfF8q9f5AdLwk8s4lG+oABN7oP6bCNDV0iyppsVKSHVpvVtFbIGM4VCd1bKmxZ1ium
haqWG9bNuyCfsIYTLrGkhplMir/GRP6ASivobPD1mH5JobrPurDRvNMIjQKW8llp6qQEVQUw4UTY
rpNFQmsLZfab2A9W7hHIMLvP+oLc9iyekbiEOv6EOyQXNS/98EV5pDk1rMZRVHi24hw5vm2+lgRf
uS5XRivUH8L6n5Ep+vuIdxt4Lka+wVxh7HZ6tgiMrNcUHHBgui/xkOXIOgIIyqLvnPhzxWaK2iVM
NrmLe9wGo6EwU3eFfB5d1B34EItzBU+pA9/C8oUEGKG3wWDvwynsukakXZTuEjtFXysaAieA9U+P
5TBl2oZ9lvJjmdACC6qWnB4KEmoD67DFDVfxEo52x7K1C2sMFoHfCggdbtVzaqb1Fp8I+TcrJ8BQ
opoCcVXpMbgiGerVXea4fu7iBaARLZHm15ihrjIowrjV1bOJSwcVaF4VOz4pkKpXLW2MZKRLWZtB
M1i1KGa2Aan7BjwTABQ4J9CLGWkT9EWlf/q1wDdPZkhkNVPPZH+wULUxCFu4fs4ov9R0mPpMnjIy
MX7EjEUat3E4jfN9MetN4mDizhIYUAjAGAZFz+7nQiSigcJ6f6dsCiwhJJdMI04EcrTQQcC/KSYA
ZnBXKx2rcXfmr8swZC+J6VFwjOkKlfmg7DWvB2PX22CZoOu55pC9BGaGThc60NZNjVekFLUi47bL
EKmjJp4A2Nc5LAfChq8aAldQIlquSQaSnMwkflWVruomXjBpgcwqKq80WxxrqnwWU72VwbjVPKwc
MGhWvJKYQb1uhqmgw2ybl1GTpUN15xKVjrXQJIfN2JLx/KKny3lTChaDmp8u/q0jhQhrCCuJvqUm
twqsvXG4h8lC8CPE5AUQncpKj+ngSQzNkpdDhU0pBtVUjNFHl03p/QzflnKXzlMx1zogDkZHElar
8HyCSYNPASzW4NkBT9SGIRNdZ7L+mgB1gn2a2vRa429bE9pM3IGig7JdJlz+tPHKbyNOybArxwlH
ss+HkjUCWRNpBONJ0ZK4yNDV7we8U5Za/ykMaT/twxiBBhFFF0/YefTRQgJW1fgbCdqoEooCNoun
O+cUmSDvRbVrHTRgUfqnav0kCRTsdkRzhhLKlv1VssUc9mH5CKPhfF2G2yUHikiiHi4tSNw2gjLW
2aym8IqEBgO68i8mEf0DLNNywD9QOnkKFQ/VAVNYeVzTMdS+jnEa4JyRQgO5lvHIf/ZyikJMmxGE
QWpLWMNX+UbfIH22PRi2pr5NOkAc+E/6/hpfdoL0TJSrW6hkBAZfvQgefYzR2kglKtyFU5+DFRbx
JG9j6CqQOrIEdu9d6WTLSY8Rtw7T5nlborL7UoouDXdrn8s7yTYHafBA0C8e1WpZ50tmslpD/c7U
gooSapnzABIpLB0grDoFrHpYYUCiDinjVLQgZ2CQbl0ytoMcYGSPEoA/GveTElENaVDyJUpTO1yh
mFARUsIFwB0rA5SrA3xzY9RhQqsdZLtJtCMJ/BzGtffFbl0FfdPCyk8K6Cc9xpon+qjlrMfHsSIC
l/USzqpZ7YAmlNBSkicVDRPD8MZm0rZUsMw+mUhOr46rEjfjnFXPRMpxay5XaFGnWziiDA5HlCwE
jpbRcRNO84PqMpPsI4p8t2QuEvBwswvMkgBrZ80cRNFdTnpEbjeE890URwrJNQ9inHuJO7buVBDT
GzVF03KdTQsKRhhZABxOaVYh109Tcuw8vHbBzo6WS6SMwekbaTogiTUyGescWxDArus7fK44hdUl
nBfTspkY6oAW4Ogz/nfuANoJECdKsuVlK5VyjdGTQjEWANq/k0EIQ10LJ1/c5Y5u41WSRbD+SLWZ
yhbas2BdM+yEuIlgGhDVMwftoS6Kfoa+GspnjQg1wyc37+MubFW4itukktVYozhCtNvCIU2gvE7S
vkkKEvuaz0QVu05t8PowctCgRHZ+iRD6WLJbo57DE2dVyCWHJUHp65Mu0LALyIFYp8Sjv1SiPPkZ
bir4sunMRPsc2bXBpXnRL++w10GuzBdT3UFoouoALfPiboTUeQWY0EUDsku4pCMlpCCRq4nE5VEk
mfxaRXp7joPYg1BiA/crhsQ/aplkiXibpq5sys53D5UOsOPXmOP+KxKCa3xB4+sl6EuL+gKyHVld
AbLSOMmD348lQjSK9+US9Taw4faop0fW5CKd8/OC8ZHusHhRiDqIGWLswrGiOwF9R/S0fLHMzdq7
sGz6DpTthrrcfEnmwakd7cmUwk4eVIyarsv2rVyX5MfgkxzwzZDFj1b7ea3pjNyoKYYUhxkitwoq
77niuEOrRL5ZDp0KiBEhwwc4OEkE8JlcPL8ntQwNjBSG61VUAnFsZSieOkg0Bai77MXkNObqrlt9
ue3K0I2kFb1MoFLoYALccISDn2LkVVjbNFRnNQ0JoEGm5pc4ykRyGMLNnMtSK9Z6BZymZnQOh3PF
eU6PeWHnaB/7NYn3fWDR+KFcDjhkUOSxe3QWVtDHs8SAyh1PIWkDGyX90SK2f6qyXgRtzHIATICS
CtboLVPsLvNBz67XpIelxBxFIL1PqxrjmvuSpY3Xi3lLqInGNgO0AomrWJm1GSPJyp3VafwdepAF
1mbj2jYM2U6822CpNzV2iteX0hb2VnplcQvEo1qgJ62nr8ESVMhe4bu3tHYQGRIA2gvcbtGYv67Z
BYJ0IBmcVBWo9TSqkOpmhA6/2gXDkh0roDm+lWDlRPUAOe5jsaAA2VWVkOwweCnL+jIRiVhKgvJW
mwCeF5oiq1K1dQgNbQHCD8iDHhd24IHPLGQSD1pyAch4VXlx6A0U0jGYuaBXaX3poLXMIdezp2BW
KYCaadk1kSQhwGVp1bqv9ARkWKMuo60gcGPkOgt4C56EBKY30fR6TnUxHQlsYCFdzh2OGIaYy67d
AGhSIMNyMk2kXaHbZYjd1x67TDVWCI6kd4Q8djRWFH4eNu6vgiWXAYjSQQIQBh+RX80cNyDSrHS8
VpYDynEAS2/TMF2npkLVdpxgJTO3XLkQQqVcqhtDlxCvkC3oHIKgjYmKTbG3kpaIgcSHzwB1uG8j
5RMkTANoiEhltILUDgiAponhTqmBFJnyV8SqHHP6ys7hIR5h51v3noa2BX89HI5IRKRqoG+I84Tl
QlbgU1ocCoyf0dclmbpvyMg8bWjvGKTvRz3G81HBz44B2A1lcNVHg173m8W/ajR40IQqk0VjbB7X
RHUZUSgBC/nFF22CUm3aw1I1f+Q64lcrEfDIzODSkYlmAWvzmVjHx/tAWBKF9bqFLIYTagVBNcfB
DdLOeY9O0tJd9xtQlQb4SpLVoVB2ayfeubEtABG/euaQISnVrw8kl91rRrfsTXf9NrzCbmtxn2Zc
IdlTjEvbn7YOg92f8JaOtls4Z7jaumqMr8Osi7uvq5o2LNigx5toXKVthkoQ1eB8WYw9JYXmLXEJ
+TKFUYnNkA7lk15LMLG60EokJ6Hrhkc/8hVhTcoZGGs8e1KujTBK8sNYzhdFUViMpepuTd2sTiQ2
KoLIKAxNh0foxUZYi9HmsEzp+z5o4SqXY6UnxR6EUCxFnhd19gdEXU0JgBzNApT56OfCrnpKBhhc
dBQScXu4CwRVg3tvBXN/sXBEujJ9UMQI2AMN2gDZ6nplzRZ9BjpuzrpAAXfgyCLojky2z86Q7pm+
E1FOHmzhITW3iQhBMk+ol0CwUS2i9K5UWTQz/k/yJLm1+mhy50S7zIWzVxbdKoTpIBIMmVu0nOU8
+fF59rlgQB5UTtsLAp+2xTymR+GWUB5hG0mDoM5KZ7oDiEE82um+KyMM+RaSXo18w3ItNgi/INfN
e0j6cnhJpqXM0A/CnOvlnVIs1zqGGF+QasXrLTIvrgHYzfMOmWkGb+1hASM/jSawIQJ4ssYNNzYf
HybUSGLHSsTRNiG80/usj0h3APUu+ZwWyFLw2UoWtMxAOo5ibBQ55DJ2nd1t4FyYQ7Ra0Z9MNafD
tYtgyQoHggKWsTk3kr2sG0Liqe+Q3nTA+DzUBWpcEyb7mUDF0l+HW5SfDElNDl2pyxA1AKBXGcyj
/8EMKbo3IHWuuMf1mqAI8cOFQDNJJEk00ldbqlSB3hUTyGIHIDVI7WlwnNNUAeiaqIJtRgdoC10B
cGq8Azg2YXD6iEg1hc1WDcr/mqza5HWQUbnu6VgMdzOLNGgkwZYgS5vmbbkZ6RSLhulx2B448pDn
oEeC1/g8F0+gY6CV0/BA+eCqYpUtX0YRbwehN+QSG2aZxAmCzIAzxzKUY0tmOG0ccrmq7K5aI4ZR
vpHP3yOWwCMKJkmC12OUhvmxXIS5K6CGmdd+NtEOpk/buYNJTQyZZ6R8u0TJ7dqpcMpr0lVg8aTD
1P+IKQ+Ls1V6CYFFAQhDkpq7vEHAmelVkthpeshU7NDnUDKke9ZzJLuEyxSQtCslEE5TUpQi8Yi0
YJDbKdZl/0TRNwOhNMjBUoLFgHnQ0BB5sMiu2Qk9fcALA+7GvB5HhYqIdmH8jI9ZfkKF4c7crPlX
W2GxapVSeyjY1sGXJZfzly2rDJySMojf76nOE4JdUOgYfGBmAJCuU34fAceUwAvywted1qWrAQJ4
VUdrHjxxQO5BTZSDyEM/dLgLVqD+rq5GX0iA0iyd8DYwsGgK3NE4RTr2uwLR+mn14/BtAnz3qbcG
eRh0QlSTblt2YgLY0270qPSaiBu8E0vFpFuZ2vDXIKPE1Omoo1dBA/UN5onBUo/WyYcUCVbaLii6
3W6Op+l+xfBGV2MSeHtZBFzZzFgO2W6jXrtGXRJM9C9y/kzzDUW5zClaPXlMu2cu5gwEhAtQb1B4
7xy4CAy5rO7XljrL1tZykVc4D+n0WKEHDYzKMJ83M4CUoZnpWL16CibSSSD5v93A4X0kzKKH10Ua
Pr/dav2dCCZA0JGn9hvpCqT7lInB1RGQs6t56Hm+X6OhP3Xz6tFSQ08IAwyAMrGOKOSxR6EwdEQL
KENC08v8kwcG8IzLIXkDqwSdIViKK/TYIO3+FPS43VExLeNzgg8JZyKJO70OJhl4QO4s/pYvc3k7
Cz2igxFpzZugNBZBLImnZ1OF3X2UYiKgNFv15MuOh2jtWB/UEZsA9ItFALFzLJruwRjOoIXGcV8D
wiPZyxKvlB104eiBwneO1RP6UDduhVRlHXDPrhJXGXRnVNrbqcmRAZ5clUKmdUN35gcp0AOpAX7K
z7CjGQCEATR8wHDCsO4w9DJX8GjyISYRIzonTSaQRKOGsB1WmvrkqsCUXl9rx+wbDQeTQkhoAVAb
Zatej8ghbQqQHq3sBmR8iabZmLp+P85d+El3Gt6yqwPO1ZTKYX2XNISr7jQqQBSGgW7r1hg2BN4K
95nbrv+1jpUeGjKYAl2k3uRPQzCo5GaWiXpGt38b6mpFDdwMsyjVAb86viU0ZVs9r6w69AkyBvQg
OrOfJWMPk97glKa5waZKmUcJLDUTl0Pu1XHUvUBrw3f8kep5k/BUhtnuLlsw0taEiS/ftj4Bl3qR
3foAggD/JPGadwvJVuyI+dLVQFFsXlVg1A2AAfLDWzqjdETW9g1eQNtZ8hgQTunzKxlduK/WVNlj
QmkW1sEg8l+D2+JqZ/slHx5dglYb9qAfT4vBtprCNH5BbXGBzG0BRpMlg7rWC4VOx1bGM/KhMD5R
4btiNyeZB+8p5/RbJZy55yNwhdqgWvZ74JOua6CL6b4FKTwV97DTGl/BkkDWU5KM5S3SyiADPWCZ
r9bYYwoa3kNWA4ZkWp+49Ou475HyPhY02fQXSsEEAQ87U5BYSQKQ5RpZBHofQGtUXy9zhU5z/j8c
ndmSnDgWhp+ICLHDbUJutS8ul103hLdmByFAEjz9fDl3PdMddlYlSOf8q7/dnrJm0vslMl4VXOAr
vAq6nPjb6yo17cI2sr5/rhZn9y5Nl/afDa9aAFKrQv83WOzifnSx8dVPZssSdYXBawX/7Vcnz2lG
N+Pgdn8CwA/RebFzLY7dSKHVgbUhosmKtCY0FX2MumpdXYwhSAaX8EWgC2AcrAs53YU7k2zuwQj/
jAao8bzgjBLHoWsDJBPQ+0gv2T7qC3tZYbLEmiI97fuCsS1ogafOaeN2E9LtbQKkiM34L0khoEDe
muV7zFKW8LRH/CI1Mrk244VY/nRJ0veIKXfk0OlqHJf+xEqok9+vgOCHvpmGj6GEpPmT8K/je1kL
p86U9FMuThQEK3RE2fv5rmrpECgN9RHnirgtrBRbEaT3spibj24FP+c8KeKXcIuC/9ZpE8VxSVzp
Hsqtjr+SwZ3BIsQqYINh4k9R2Djm0lTIh9E9spAiZhLkFmxzoFso02UEMkiq1pmPobEcstYBnjxR
zBDNRx47UAG46mA5oAUaiIrUDi/qQGDviz+2df08hyPYaAR6ghIiQF1zx9warBCnI6ksug5QEBVc
uX3WkWw5ZL7yNibXKQnfhZvuGtJ4Y5UM56mFt+/jybDspRVQmi/a7oQMpgsOW4DkCNYzHqDq1sT9
aD33xnN0uL6udjNFfBgTHbmc22m4ZF2VsvysTPTJwYmBSE0Kx5sBxye/eY8tohG5LjCSdpnpnMB5
sX14reLGT3qzOEekU7K5U7VoeDD3ClpMI6OIjjpia804UOP1BN23+TmpHDW/oK3px7ztPd8+l2Z2
YXgV/Nx+dLy52Y+rJJP0xaoyKk/LDAP1Evro8SrOUx2vLwY0zeT0ve7V3Sh13z6rSFTirIPOM9dU
GeD6fm6E84KkylaXOurSmHXTDo+0/JYLQ7iT6uYDAK+lLlZINb75aiPDCsYnkPU3twjb9JqMMaTL
2jlhyG8YmPmTrnB3Og9uD0af7sJ881nPbi2XarvlJVRzl9stNds5LcYY/K5xOn56R9q/aMWAw4Tf
xPqUVlPtnEEr/fHUtjt1aMUG2ToGm/mtfWddT65TDGM+jMlmM2dXRZWZYESgt/G5IFjY7l76Sq8l
mZMi5X4aTGHvEd4tfYZGD7yoIngFYB0ICuSyN0OarbREkDTUBkROdb1Xk8my7CCyyaKkfCv7CqSe
i9bsR7cN0RlPdXoTFgkT0eA2JctPtpzyNbblrfAjrklOntExTCAfeDOPSzvoRwXPv596ZypLPEwM
Fj8aHS/mENQyKU58yQjhhg7299AjaV5yaeSYoqrw9hToYygmOgeruj0EBJ82x5o67oQP6VtEZWoa
7Y8OqSJxbMqb9fedn3J8nQuUecc17P3qTa+w5z/KxGkDRGgF0R6hO3bM3IQ06meFQvhxcvp6+XQ9
YlTzEVkeb5vm8s2oIcfvX7oz6QOynGp+FcUmm/q972Fo6E11TAcMDLkLqFXtxeM2jAF0EaH51QEe
IxquaCVtcDfMobMfAaxre5JripdEy9S6JybUJDoC4gz6UPGVF9etLtWzA4k1XiiZFs37mgJmfReJ
rLy7gaun+rsOcbLcuxuOIGLhRGgvm2mjB3eMl+pMXVy/Z0O1uRj0I4Qoj4XtsB+hqsQ9ue476Fzl
JDv7NqRC/UGvvT8/eAjU0qcldZL1ZyD9hqcrKI13tzPnRDlsnyL9kx+2z/fFNNCRCEZWHJKdy63V
FnHyQGtXnJ5XC7946bolbcFKI6a5bJl5f84wwfN6IJQ3cE9khtGnPpHGmfKULTGCjHAOqjtqa3gq
DSIre55GEQ3/3EnQlLsXPkK3RaZpDyc2j9b5SIK2D4/N6hTNGZWGbXMn1K585lTuXmTvcg2ObizN
S8ePl14GZbvi+7A6Vr8Jkl/46FxXxWNrCsZb2+vyj+tgeXq4Jb0B0YNRO/ewh6TsdOC9Jice2W3+
Ght5RArNI8UspR0D2FNw+OJKcxE3WDvvFkaKg9t2x92azj0JzublmwOls9xoG/g+5s0ETSIgdVFd
19Ir/4BEGNoyEd34Wz6orSDDEw6vu64wAbDJaU+koTOkjjmFIiT4ZfOapLyLnHHxzuHu7t9isnP3
i7M1XkWcG/z3YVZB8aeNaIc+rhi6OlgSru3xABYDsIvkhWWD/Zj2UYB5ueYw42i/Hb1EXB8plzXi
NOXdpCRzvFyccXXUPa85QoZk74P299Cxj1GCTkT50aTai/JA0+b8bXI9GWHktUNzH42xvqcwhRVw
Wxxcn0uwE5WtbeMCXveBU5+crUUw4odjEGTeHKL45ZbkWhVyYy1QBbP0RK1qch7RHttDz9CjDkIn
i5P3w0BOyVrQOgbl78TQGAi0ggM3EBLIZpii5mc7LuJrCCY9gTkodHjoLlJ1UCaOf8IQB/E5TEb3
nf0oZLiemoCjr5mn+gnSpDdnO0D1XJvBv73Li7C8+01vI2iryHJNqyCasqlVKrx3diEWFjccZHdO
6Xg8BHsIuO2FbbMfaIZiv1Kr52/oVgY3uQ4o4LeLs48NlGxfMpA5QejfJoiZXfSWkJHmQ4FsgjWw
S+TVW3cysikGmv/rR2//r4yaJjr2cCuv+xiB1qTrIKYjo8z+nZMjeg4m9tBXP4UMPU/FbD+MU+Gd
S8dhfgPQl89pMtUUyOp5e69xZppzPQ1qP3Us9ztqwsn/N/A0hQdgHiab2vW3AMqUbmVc0vTG5EWa
LP+FzrwFlzJaXX74MC5a0CHCHlmnQucXJMpSo7qT0du8wbRlBPwqqqaHBUWZKoV+tFy12zVgQnEv
7pam9M4s20b5h12qT1Gn3k+2M/mkif1Uh9Wkos00amP3oqDdCCoLGolwPOpVJrawLXN4V+pyZNxM
j6O7lTZLiIakrhri4CNGCDhe4g2N0G8F3L0iDaRgI0c/3td3wBTBRD5Br8VhtWOCqqzkmT+iGaP0
jQ2CB66lFAd0YY7sv1h3+4T5ZZbOaSk1qgpbze5OPfYuHjRvT5vTKmkYYW/Zr4c09Ble1Vx7Z2Ia
UqQBQ9J7x8EHW8tXJLvcM4G/1ZRojYR91kG7DOdhrJcq53XFEhfTKg+kk1TiuvuJw70Z+53GCUl9
uhC3Ol4ly67gLuDSQmFgKxpV14aIR+0xdPCCzYM8LsJDjmgjCFxWrJt+MPLIKc7MiG4JVsG4G3Fb
1MHRV7Ox8DAbCXuZ+0Y/VSjFB6A4JoiD1zWYTBXQsjkyGjcXh0xd+QiFnn5L4f+7YxysDjr5uY/C
bHW63b82yFHtHcwBb4OzI6s+9rT3lvCP04COtQEWyqK6nHqG+Nh+JBH7UQbK6ZZnE3Vw+O2cqvqo
oj5wM7FrAcvXr9ObagSDRhiTwGeiUCKp3XQRXbw14TMr8oL9pU3+hWPjvCPJiV90odAaSLKz/Ts+
DPiXbbyuy2RkNGrzKcFKzRqw/VnI+h9+WCWFPMTD5s2HNmrK8AWywq/GvO4d0uVzgutd79rB0fHY
QS67qPDRGh+VmMP9o0qAbw8gUDXd3YvvV1kbyLU7zdEePrl8O2k2hqqeHm5aml9A4j01aftUz5k/
jOVb0Sgm+p4n6w6ihGffD9kpT1TyzO8VGXPBIdwgE8/LUjqgnbMofnDe78mJEXQv8r6QQHNq5g3P
YvJxxeMQ+9vF3+cSre22DIza9QK8zE/eOj/ieFdsnm2Nl0UbPyi+Fpigyy33K0SowSO8nUPRz2j8
VWvfHSegs1onQB5fw+Ir9hU54e8nbcRxCUziJAbKaLfXvtgGNF6RIjIslvhKTpSxKHvXc8R9g4dJ
/qgQdeO1S+b1a0JDUeVTGPB2eeiLzaVWcY+lMJ43/TqSsmcfvGqbq884MJU58bslippB0Pmu5ymO
jk3JOZxN3RLaOzOWhYrRdgT+g8HNoRFjKR9/V03P8wEUYdenuC3S6KTrdrzBMm36FUs3+T2snpWo
gAf/m9Or+UcwOQKPEsRUcxyiYt2ytd6T11m2DfctJ406dVHjOvgsS1kxJftkXcIatX7xhCCznvNF
J5pchGYNp3fYlKjL45FBNItNRJqSkBJEm8pH8bUGunpp5sqn6tffgBq7jnXtyUt3qXJZ1hY1jHEm
lafDknj5zekxgWBY9d0zgzdl6EOKb8YUsKaqquuSK4GD7Mhm3N/38ZJwqQUlKDRzFQYM4OTukxKc
5S/zc2sfx1aB2cRGr8nRUd5YXWu+hX9LKNv2KxDYQcCkOHlyvRrQCl8prtBUOrvN57CslmNUzWX7
iy+QktiaDXXNLZZRolG4jfs88oP2l+R6fBZG2C80uG2YJXuIfmlydThn+yyiX6v1p/C0cHLWLIbR
5Hy47c0mBvXMLT2MRbr99vEwPLcSrdlvpRrrXGdU0SJHr1dP943mmHnfS6jMrI4aUAVYXvDgIyaa
vruCJhfzX8agQJyWJLLeXWvtIJ8dVynONbsb/0BgP/xIqJTvonRwi9a/X7ZwLnIEglg8qUjTwVso
beBcm4ZD4LJzL5CXVpoaLZ70dHVW+2zaUxXMU3cJ57KP7zRXtHMFI4YAdccJHp4G2sXNuR0rcSq9
EH68ZBkD80jK5a2eU7Z1EQbTd1PJaDvIKIHxddFMvUfpUlP+wPhNfIiHDRRpRQUduvTJxOG+R/JJ
bg5a8gjuSZ+QYLt86mJDFk9wmkVgt/scGpDhejhPyhmDBx7HuDzahT0+K12A8ANxt05w5hzc16x3
S0oeU+Gi4ltQhfHrbeWaldRzf+E1nt47taj1NZ07PziORhS/oxnFSd2FXZGboaj+ljYo/EO5+HX9
aOPNAZDBklU9eOTl/AbZSH/rMWYFbq0Ik7eObZ+aiQFFW3tuocuQGMMUru8F/iekGFU/M36GoeVd
3ONCnOZ62aqrCZH/ck6JyuRC+dN2omAsKR6EKDxuLpN48oVEu6rOV0WjIiRCFM/JV+CwK/CQdtun
oQHRPbuuQvCeFDJ1H3S0w/7YYd/8xyJAAHNyY29n0HAJzo7lccBkMa0ofDoEbqBgg5XVOay3UCJo
GF0JHkAY85oxCW78TQ4i46FPA+fRdYFlS95eN6SFByJafuuhHIdTDyCwZ9NceJwNad/+rXne0FPC
ncasP+6y0qUztA733C36sRGN8X/FrU+Ib5n6BvdaCLaSg9ZWO/gzs5gxWv2W8GD/0i0YopZLHIma
Y7eB2h/pJB0whtzUt7YhDYch3PGc8X4RbcsR1ZXyU2F6gzzSYvy5S6u/KbGt/ltqSwIoR7kOPzzV
r0Gm+8WIQzgMbvSDHDSJcrRGzXvwKtvzAO5mAkpsGKa8zNhwS05+gnEcr068jye7zfbeC0iRPyBT
26tnA1LlsjLXIDQreTzjn0DuAMdLMi4UneHe8PvjbJL9+1alyUuPWUkxL3tN/CiAK/u7IiiW8oFe
4iY5ouKq28dAqKF8tXRX+YrxKa17lAyMVxsCytEmrxsSZ/0BMe7+nAUM0RHPu9MdqwWtC8d0FXPR
gi+YQzmsO/i4G1bfSBpp9UW7qKyheaztn/3Cu/lt8NwZFkBy6I5F53BrFF3V/IFYF8B7iAbW9CVS
QpLDkJDXkvEkcr8gr05+LnPTf2tjOB6cNH0PLMv+6p7mNo14mopqoZwKS+oD1C/b6zwG/RP655uR
19LdS+vqFv5Usdj7F/hPpidL5FCZx+7cf4Fb+dxicJFof9ZwxDnhArzrqKFZONzrCM/EcBM4i9o1
yQN6BKi2bo3pxYpYwrqsbOs25V6WcP9FyL/9D/i3LK8RKNJ4qiOkSkwdCO05xRZ3yjF+uv1j4XaV
e6yZeBHBJJ1GFNkJvzfPJRNjfTVxs69nIQb11cBeu3m0+5tm73cp4IqbavpnQxt9VWKSHBOD22SN
TtqXsTDJDxcryFfsNAohYuliLnTjZA7zYR2xhyp3bL+UWR33nrocfBJI2Wt99Mp0vrZmCZNDgVYu
fPAXU68/GhWuxYFXOHYPyDcLlcc0sY75Gjiof2Xqk5vWDJ0PFz7Z5JOxmlqKCFNCdcAKgS8NxT96
yLTYLN9QvBb25tmgQ4lfPfOWbpdwyvA/L4IhPVRbLufeNT/X2Qce7PrRlpckkAGe0fTmvINMYqDP
HCikCv/jhr/MQ8T9GirtP4JWLCsYa7f8GWwS47cJQUKBm7DR7P+Yl+x3C9m2nkopGUdPZYx+diBu
uTO5F1UdASrsdyzfQWvXLKkL0vvmaRy8vKgUNoshqPr3MY0qiXSkj1S26GYSx9HVzoheoxhe8W3y
sKWeFncM6kWSC+ov38mhC5z73etdlTd2LbanOap6Zl8l0yBPAflLRrCIs4qXAnGHUu7ySfrpHGVr
DONXEO2gYegS+1nUa2U+d7sDRisvqlekXbfH1JRt8A+4hu+hwX9ZXMS6TszevNZ8S3b3vQzyMOSb
DDQZiAHKrDyeAic5WHMDOIr9NipNpY9Td05hNRHU1+J+q9OiP3h9HXyjwHgqsAN5CHGispzB00rH
WfNtX9dvEL8DmpwODwL4f10Ueewpc78gQQYW5Tf5zHbePkdLgaUIJGrss3BczXpM9kbowzrfXNKh
I6B0a+yedF+NkXcPNrJ+6dbV5mB1sz32LH1UALRFYc+Dvkk2YaHFqxX8Up70AmNxhVbTkvydefiD
eF6yplMV+8QvsLGgdGhboUFqX53ctB3hGXTgYjBC1ohHYtzVy+ysssvLbmTjd1I+xDEMVPLL91fs
BkChqND7wFsZxUuynwie3vF88zr0E+qEm7TTOLSJZCIZBPZdRIIZsGb6GVFf/XsQzcj/BtX+XDoh
6JpjZM5GWKfvZcHInAVmH7EOrEX7OmNicw8JqkVQXsC5A3Jy8BUuJTS/Epj5D6cvke4o6bEM8pVY
/2TrwrqH0O823vcyJWmMaWmNH+tdLC9l7WwvlecOIoei7qdz1Kf2PzqfnPnQhAv8IUHo6wc8hvzA
gsQ1lfhdG17cGRX+vYK5/NO3Ba6FvfV1eKyiqn0jsUqz8k/++hRKaPqbHIBr2M5T/x5Y1XlH4m1Q
Tpa7be4KonVx5A2ivXaRDGOWf9cvhoEjuJbpI2ewg/irCL0ELYHr1PIrQI9E1AUun7n5VaOIRLDI
E9HfuYEzmVyFYYpxpCQB8FUI9vCXYBoSdcfZpf8jDICYdhattTpPfTh80u/ihOi7mnH+1shgdE71
0CVPNfgkd2st+GL5QRDVaQE0cthHHymCbAIIPdbUJbh38URO2J06G5hjP4Bkft/7sHwxFmKPCrpJ
vLUi6dR9k1Lkdlx86ddPJp5DdV8M/k2YvaZudews0ztGpHb/g40Y/og9h8GGNRDiGaK4/JnMzE78
F0X4nx+D6/LtVmN8cPlroHYXRIcXtZskzYbOK57JhKnXo7bp/Goc6/rXELbY/VGowv8WLM38aw9c
M6FTWiXh/51kZUWwkC4xAoq+pcBsbVOio+O4iLarEp3Y73HDjMkr/urt3R9aBBG2mbDd3waz5W6W
MTmOHPjY/HB7wKbZrkmcvJFqQkBZG784eqLnskBIVVygCvTH4g3+J9BL0xxQQpHYj6I4SWhXLNXX
ThUyIm8tNnHA9FH/Unu6/EyZ5HgBbYAdxSI+/esxIUEjzuA4GfJoqz+N065QeSun4gnmxw+oILfs
xXiKFhpDRIdFLi05jlji2zzdRhtQCtsjmdYAESN3wg5FuFLniWtikFV0CgRz/mtqTJq+xLiGUPnF
pnxzQA31s41MSjiDz2ozgLo7CG4xdBZLZp0BUU2PSXXJxDQq/xL4FUq0lp0izjeIvTSbgnL+NrSh
xj+3YhOC+Y2Low58EVyneZRQNlWsfkrlzPNZ9x1e1mpdu9xVdRRxehfDhDqfCGjGLfFTEjMMHz3I
EcC18fuLC957s7Gp/ggyEc68P3bvM9147HFr4FUXQ4VKeYcfvkDfXreO+cG00/sAAWaon1oENMs/
1rgh3Q9d0ZNSBEbaxdzr1fYkcRF8N96CeHZYmCUOvueZ6X0j/Qg9346mlI+bhN13ZtK1vk6y1X/b
CoPSAcHSxPkgY/9nODjbUys2HsKxHmV70tMqP2xj+/e47nYgCTNtXyuX9V+NTCW6GaXWl6GqHZlT
p7J5qPsFqt44seF7WGxoCEOV+J9dJW9HwRYXfYbpbuj4Phj10AGirTzU00JuyxIgC8tTPmd82DiL
vodkTaC4UnX5fSmqtn730XPB/3Oudu+TZ6uPtk/shlZxWV9Ah5XkUdwx06ylSPQFQgggPiyXPjwJ
F7vuQQJA/os35sx89vfmadkKHLo4zmYUL1jjvnVkNhVodD0SVUiH3zDZUIn5tewywXBpHOSqXI2/
BK+3yhGRDl8x+DvRO3gRdY6ZgxyDwYg4g6I2nyQqbQFexKZ57ociJXc6EY44L4yYj2gjqk/USCjq
Q7k3xLMR3fGJxUurE+l75XQuUD2VCMXndvq1c48zg4nWf2fPTKqs9we0/aKe1SvaE1vfoVsq+b8j
Y4drRObL+LB3/XqZdqV4SqCUap7dIEIIDTHwuc3oh7J4XvRTu4/Bl/IQnR5iCgvIp1MGqNtJMfQg
KIpQTQENz98ClvQ/OD365dwXyv2P3A56US0JvUTGwtETdK7L27exejUKe/KL9hWGT+whZhEpIXgn
6Y1+Frdyq07sP4PzFKt9/A5ABvVTFmb45NAdniwzgcjAaROmpble1SEOqvoPJ8DqHjCF2fRhI7UC
wthr0jvwYj+8IIXt27eAVADNjzmCBqp1SRgT09Y8xgHqLI48aZgyJkaqQ912HDi6C+foQ7teUP3C
tlJW5yHSzQPyKT8FXyTah4cWbYYEsLQXwJVpuszVSqxC2CCizCKvKaBeAhF72S5jgzcgHNK/N4XV
o4ZFEOd9TkzIwD5t6v6GJf+qCaxokSjE/kcbeinYuTVV8jy6Zp7eYKvwmPXJLdrAqVtXPXX+sLTH
NR7CH0tTbs0Bo3PzXMA8McsjfPoh3Q1Ti/aGHdLcqbeBYoWNFTnVrYYBGMtuADm6aTdA4XkQeBUo
e+mEVsz78bS5T8O8l88C683D6kb4sA8ccKp977HtpU9RbAaXKW1pcH5nIhCOK54IYWGNOI3NFBYJ
0t41nH/vPenhKge9RS576JMgNvZERL921lfk+O7kviTbir/q7FZe3ePpwQ/Yl2/pRsLCdJ/4KIPZ
FNm3/PIY4agPYwwquMPrK9njiUNbROh2DnOqqqZfkYx2wQaI6ilvay0xpg9RXJzqgiTZIR+V5401
0mOm7zabtBj+k3M5ocyEtTbm0Rnp03tHo74nR280hslL1MQo+OMSF4fVd7d/Ptkt491eMHBAMQRy
+Gbqopd3FSdhmK9dMnylZCqJlxk+/+bW5pBP/jq6N+WLF28pzE3itSmJbrbu1mvr9PF+phZyGYix
jjTAiynpSd63SPXXTZrKvyxgnuVjajwR3XVpxZnpzXvV50Y0sX1feKfpjhjiKMKbQSLC92n1mv1+
TtqweMRhhN/KY0HFxQUnihjC5e1fvAOCPGxZh4G3K2RuxUJyBPlQzhvgCdYd20Lg3jlE0lE+RgYM
b89ORgE5Rh3inHJJN/5YqHR9YPM2N6BvImve9AOSOKoqX9YtaVHWr9bdsRKn0AToLpqPUKvol4eJ
hvtCmvTNlftAB4UH5LlBMGIW6vqGyYZ7Z2ART4vw0MbF9hIUYaCfIai4w3gjg4/ZT4i3L3nHn7Sj
NYEHfN3pnROq9I+tpvJ3yy9gP1YIwwVAA8jOcVXR/KevDOOjCWqA0JjmMBKJDH9mXewG51zg7T/l
XjrFxWuloy6QePa7HmJzGqLIm8/LXFj9NFhF9EqCquBdpwB9iCdwAl9sIXGdkv5jeFbilrRAzRP4
tI/csPdVjAAI8SSnA4FBTXGE7laXvd+X6Tgu0/i2bf+/73zXfkw+VFyuvAouEwPNEGUVf2+cVSZ1
LUh52OI1mdbAXoqxrT4JHanZGtY+fcDOSuIJTU4j3aYujd/oLdCq1iFi9AMA7jpeON4lZ1agSf/Z
q+oVsMtVB9Z24LpZsIHdgCvXP844Md8h8iGo/alznreqArhVZY91vdDp+p8x0cJ6ygskjw2qClZ1
8OIRkBBf2lOJRbQg+GGkP8qCodwn+4J02tIMQzkBGT7e/erLBLF1OaOgEBC0Ey9Ub5tj5cuZH60s
lv3BiwFDMaerQmdmBpsmXcTdWUjmwHNfOuXb+pzMSXWzaU2TePA07gIIBAfcTiqrbS56Nq6M/Veg
oNgaFFnxOGMoKTVBC/ByzaGcPX/MvbY0/xDQs/sVyE7Tg1vFa3Ae57jESMJ9fR7JENyPpIOFb9VE
ZkJOcod+FSaB6F6LgsUJlR7PWYfq7WMppgDKOJ3nPA5AnBHQCfVKAEwNnoVxQT3EBI1930Zji6eR
RofPhGLYvPW8Vf/cfIhv0PQtbZh7Ye15v2FrscuS/YfKUen0ALkjhoxEQAJe3AYo8ojyBKWrT8QA
sgtWMxfHpgo/5W3tyYswnko+cST7axrsxYcSMa5n6NvwPZZiy7GW6+dJq+60I3ctUdNHy19M/Ch4
8IeAwhNUx7KxA/6KI1u8eCZuJr35lWFLDyCQLY51LNzu0cHlRHQHamSUhCgnMJfKHbrd61X32fam
K+6TrnMsSu9O5H0TEReQugn/nMqQlDMTmv1xYmn/M2I2wKrumOat2lXoYaXDHHNAh7z6sJUojE8N
Kfo+z1k634/CLTwJyqSGNxmU4CiDGOb/BlfL3yPQMJ9ADQlLOojB9luHvYqPSTrZ5x5oyxzqofDT
f5FwIJJ8GPpz6bZpn6E4Wt4JkYgkzvGkZyta5EBddDT5dzZQMCnzEFbldYzmZM9TiCh5TFaPWOsE
7f29ewsaOm5jpZ85WHV7hG5Ci+ZyHDhnvx9j/0n262bu8QNgmzAkkLjXqcYhlrJUowYU8/w7iuOU
2q9BpNEL+HUa4I7F2BHblEAp7VBa2+I1rJzmEvUrVrA6iKtf+AYadMFzapbnqrTR/Oiv9qZO0279
GOChqJ7bte+DR6ELC22CoaVuT6gZEh5c02IMdPEA/6nBgH9RbiZfUA+h+Wag0DExQSmOR/7ZGx9j
DA7Ola1Fe7iDl7E7TnBRI4kQGGkAJWqUaoeCWcrJUiLM25PqWJx4s2q4waxWvkM3VFckxR2nHLmR
oe/cpESE65FGo3ezviDLJ9+WB18mRJqUO7q/JQvrYPWfyxnOoDrgJ64Nl1qFQ0NlLod1/wYGtOPQ
JNk8PJmFnqVLGrbYE6HcVv+0kwQZ3G8G6u2GBHs8vFy/OavpXmV15y5/zTr5L31ADmyXpSsoz+NG
5D5RVEMkqF8jNmiZ7pHa9MEPl0AJqODQccwrEFWlvqOZrDBUx2gJgrxB9IImxoMkBBskV2X4Xsc6
+tNx0KAB8eEo4l0HsD4mIpMRYVvc5UYhRkcTDv166mW7FNfORDo+k9Wj5nNqGFi4EFFy0JnVqFai
eI5SIiWtata7cejxJFda+Y/WlqJMQakr1/+9D4F68AbQ/R8xsi73ZUGAKDK1b0vy1shlKh5SrJKg
F9JxiPPd+WvOE7Zb54cbzHqkDoU/7b2Lwfsv6aSg9PHAeIjwMIm3QZ97RTm9Ls4yeNcVbCEhgsnz
3huvLtN8Fx7D9dQa9D3OzRA5QEaIO2besrnakjf2UvGtvC3KZctM1ULUQB8n1RcLpp3PpFmuL9qL
p/lYm2jViJUXp7ziLC5FJvW44enCiuA69wngPaFdRVoVr0UrvT+NdMrpKpOJguzIT9lCMPhGXxwp
C/lCC5QdaU5lov9H2nksOa40yfqJYAYtttSsaoKs6qpWG1hLaK3x9POh751/SBBD2Dmz6V6UGQOZ
GZkZGeHhHpJsMBSTEloJMCb/kg5cgBlddLEXPnleIFbfTJF4m9wAffDb1O9zxdZgp/MOaQAeAWI0
2KNWGok89FWiwA0/Q9TSuiNSVxNf07zM0jMSKlBUF4palpfSygG9DSyZeKRbyCVmlwVNyd/UOtMp
VNclSY+mhfFtE5eeGl9Im3fdk6ID/hEaRacfwFBTh2a2ulGJFJFxPMEuO/xSzUbzAedWwY8FdtF7
JlsZCkOwJJqIFLgmT/jSwyaWTPBP1Qn0cO1/lKN4G4PEwyAQJ3E1CO6bO0S7OpWO5qFar1mpJerZ
kcB0SuZpKjJM9xB+0z84IQ0VsNFEhluf2ijvt00BnXkBKooSbZsdeJKTCiSSV/Zhl9c7QTe+JnSR
HcXGk88uXQPOAuHqHde3JCPRS0MbVeyRxHRkmL/i+tZqqG28NK1P1CK2TX8I4t+W+wXOrIWZv2Oq
/2sHvRvgVRDxmJOZRz6rlmkXqk/mS1e9peu+OxonTdhWa0N685NTsVHcfQw3wjpFueEcL9Gsz9on
rzeKict8wdS+4RtyKlb1id7p9VDbA0QSxP+uuKcp3+Lu0DKg9n94iZGJ3WYjFrc69sofuRV2WRou
eME9cyw5KVEcJx2NnDsJkKKi87GBzOtEwePs5juqSqcgf30857NGJPi/8TJDl6ZLS9lS6SKQ/SdJ
jV8AuT0r9WugfvwXRni9kRknWJHVCTdtmLhKpatOc4Lf9ZOlS79p534xPWWBpXg6FpyTW5k+OcMi
1aZNuZJ1wSpFU8ugF/I/F9KrbLyb+YKJ6U7AhCSCuoBgVyOMkiYeQrCnVSbxwznIXqrwNXT+yNaP
oj7/s/maWhmPh6v95kOjPUSFFJzL4ofs/zKt87Ck1DAzVzcDmZwwmdA5Xucrwdnw3x3NdtRfarrA
fLw0V+MnXI0CLq9OtRpG0ToXzbWZKzF47ct/6FvTuRq/4sqK1yj06ohYgYpuHUmwLZhfVP3l/7Yg
kwPQB26ugiMMzgodDKHwGxY6+vcWVn167/y/kRCZKKOSpChNRkKBORMyUQ/OI5nVisrLk1jRz/l4
JLOLYlLN1TjIdcBSt9PFSwBYLAz0Zy87m1CSBnBWSv6vol2SXpemh+k4HFljOyoGL3FFmTix0SSS
6PVhdParDzyP/fKDWcMHDAxtyL72GmkfCiXQLO4G+ewYX0IYohWE9jpS+x4QPgs2qcdDHxnory/V
6Qcpt0PvqkHtBYcP8gZ5G8Gi5WsytUJ3UwgZnVntKvz82ODcXF/PwGSPCU3q6CVZhXNj7eXvCQSF
sUlhbHGmp0p404FNNtpg5GTdcjc6h9BgxkBfadgCXgJrmLWHlc2igy/sdgYQ+sfj++uR0xk1FYM7
QpFAC089tjZDSaS9IDpbiXCm/w5g1gWONgDl8L8JH8NX4wdPjeZD/KR/iGH9IY+6xNI/N8emalLU
GQMUVZ/McaB4Wt0DATtnG6/eeoK2ohUPku+loY4H+91QNUmXAapriJFM5riXTAfsWhWd8+qVnOEK
0q2IKF/66qyMF3UHLxOIsGi9MMFTCQJDRiqDy18XCUd0WZ8cCSEYoYIMRX+R4YMQeQiVkAuomyxo
XvX2TUqfySwFvPhrY2/KP7o8uoxrAYKih2UqO/Bs3mlNvPBVdxt78lGTw7Dy/b6DOay/1PTv9d2b
Tz+9BUNVzfNXSnePp+DuUByNEQ8q8LNYMuoDt5s2g0RSix1mwHBfSR2siuL3Pzeg8/ujFgc8Purk
RifnBUZFy/pLSxlIUWB6Fr4+tnCnTzSu4rWJyRiEptNM3nb9JSOtpZsfPPUXY7bVcNvC/kxd9QiT
RJNbC+v0v9jl9WAYGuGKNdkbJA2h0Eua/hImdpN9hVVvI4zdX9ZZMGHT+dHVsBbmCzvlbkMyWKbR
QBsIqQgCvtsFK+mIyCkKDxcBTuIqBmHPngT6cFKXxNvnLCFtJvFCUkmfiZPz3Mwdp2jdXLyoLgze
MBM5wRH6aZA2p8cLuGRoOo9W0oWqG4mXmiZ1G7pYgXwXBKxs3OhY9Za5+Rf2DJkE79/Q35zc0T2v
U15xnXiRy3AVVR8t4idI1vP4+NjO3YUoo6er6aosk18zZHmyVJoLuAXghEgftXGutHBf5W9uXsDM
o5Lfly9NKn58bFG+PzswaRDbwLxAiD490GJapEu17cWLkULPGanCj9LRzfd4oFYQQxv1rKlK+lRS
93lSy0H6RbooP6ik0TZQjpZ2HFATGSTaTFeOG8TPXQVYGhIw7QlCilVdZd8qGifo8NWqQwO/waoi
d74WWsGOTS04Qg3pfaVT2VvYaXMTqYzCx5KJx8vaxBNBY6T0McjiRWo/Jl+DkHNwPTSbqrCzBVec
2dO8BKEaJDfAcShNlcDI5wtpmVlsL8inw0zaZbq+9YcnxezWGSQtHa0e7QA90NBvH6/d/dKNx4gF
wTWHpEFgd7ux0zKU0X3ohouhCzua6CGREHZN/OQBgCqVb4+N/X1I3dy3MtZUxUTzT+MfedyTV2F9
CL8MIEtjuLglLDg0qTx7unZQg/iLFFM+gzAXkq3qB3T+e5pvNpUyfPk3X2CRq2JlZYVH5e0XdLIG
oBgCh0tZCrhX8YnU19HpNm2gHen4/Ua/KXBm3QxXNZHdY+Nzc82djzCghpQkwdWt7dp3h6CkcHpR
kvLNfCqNtZUkH+Phj5nt/0+WpipgHoVLOgD0v6uarlSajylpPsVDdBRaWkXM5NNje/dn6ZhmICom
PaVxQUzWNVFAjlihK14Y4VOtOzvYdGmuz17NZsHS7FbRSePhtSgW8dq5nUTydt6gijG78pzrKdj5
n0H5hpBTQNeQ4KBLHYnbPDWWdujsCK/MTvwGkjYlDgvMCka5K5q9XxX0AGSnKHDeHEcGlrv13PLk
ZgVkuxvokmqhffKtcJuR4CyWxBHHuHS6jzhvyWgZGixX+sSTOjltUoguxUvSRv7earo/KLa0hy6k
0/rxys75LG8ATbQktGC0qSfFcqIBCGTcKiWMcIDp9gD2LGvfNdpAH5v6q347HdW1rUnQNhRdlqtR
KF5araZxBnGONRW8gyok79Sl7VZWhHWgdh+GvHihLvAcD+rHOEKuGFqgNVS9wbaMwZNq8JSvDAva
o0RS6IoRzy58u95Qvbi+BBGcUAyblIwTJAHkth3pl2dqexmE2DqXna3etOBa5XLp6LsPeal2QR9g
WqJMtsyaDM5ATxkEX8G1LGtQwyqVXYf1Z1EbgnUcJdkaCNoPOGWPaa5+o7xy8k3vKSpSmVZM5QC0
dVi43Wa/R9E0neSaZvFVt/uI4IuMqVOLl4rbdNVqcrAGnqguWLnfNiY3pIZ+CHLH5GAnD6yC9mRB
UVz5YhaAwjP5Q2zYA7pRwFHFw2P3mTWlIVsri4RYljgxBe5y8GuyfHgPrxao2zxoGqlngvh/bOh+
8zEmAh1OO4tc/jQugMEkGvQeQ0NdQg4h58O+QkRn76aKuxDLzZrSRepzFuwMujyGKFf3pSD1cVYT
Jl8Kymx/6Ezx167fJj91X//5eFD3+5xBjUEjiCIZudzJ+abAfqtZLpYS6r5UhtdR80TVNoawJ40W
0q3SGDndbnSMofprIqOMZPz0NRFGaliijiBTm81gHgXcY7yjYXNQjbfK+BZTq/T9TzRbwet4CGkn
U7wFcdB756c6pxOrcqSZFD8mvpJ4NCrlLXoEZg9iljAgpqgX6//CUYj1DZXrXgIiNrECk5JEBayV
L4R+IgV4FdiSnKzl18dLN+f412bGv185iVrQ94sUpHxJIw6KJ8F/gTwSyMljKzOxG3M2XvOMCL+f
Vq+ycsgEB+arS6D87oFgCeFbBW9jEh/C6De4iJUaf64SoKQvjw3P7YFru5NZ7DOytIrRyxeX0pQa
q89Ge5CyavfYiiTP+OS1mcksKnqmtEMsyZckpYHadJRNiuTRtizIEY/gM4QDquZIrFzYcAb7T/Dc
xafQCP0PPZ3QC18zGptsEJPjV1U5nzk7p9rHapXQXdy6xqUHIMCLlPcRZB4rtzCULUyn9fbx4Mdw
YWLOMnjBWZzRrOzUnEOyXQ9VuMaa4JsCeTEZlbXbvcgZHlvRQODWz15eLuzBe6OWSF+vppo6SSBC
8Vu3BbHf0C0TGhc/lw5Csho+Rsql7aUPYfBq6k+WvmBvZoVpjFctwiX0jU1EG28NKk7QAd1qrYss
1dscooHSf8nDI3zRMF8Vq7yhul2/q4q0Nmgt5PBYmOW/sdLtNIOFNOn8Gk8+YrfRBa82qgVS3wzU
3nuJ6++adaYzbqUGewnkTdita1AEHWRvTDlk6kL8Akxq6E8GzRnwzuRwFNV6jP7dL0vLFzITczNj
mETuloJe4ajHfPthKQ2aIAYk5xKC7AexIZbEWE/gXxvwtx4CjqQP6Gn8ou/8RQ3ScdYnk8JqjEU3
jWjeNCZXXDMoFQA/131pa/lTVhwzdNnrHWkoyLZPRt1tLXggCwGuG2vYp/FJ8y+ScHD9cmHLzVxK
lKYJdHnAIKnCQ/V2EgD504shhe4LrVkbRfskDry9i4/pT5mq9AmcoJi6ayg9Nm321XAXrt9xlNNZ
uDY+mYUs0Whi92mHDRNzl/ewKdPbbanf4JZeZ4CLJCddWPS5eafkqSjcTyLExpPd4KOZQNeK4r7A
FEN/kw94BtY66wA3w1I2f2anj8EF2w4Ak2pMs/nIBA290Rvui36Cw071j0lnG621ivRwm+ZfBXNp
o90FMwr1dYAN5Bh4JorTFBgoHlmHASF4GXrbPUTqsXdPavCnYU7D4K1WKY/CiJ3tet21o5bc31rq
fgYbWFmEtSzsLeG5hA7VgUExz4R13u7pEfLgMo4CfyE+vgtEbr/075Po6khokXBEQ6wNXsr2q4Le
bf378cl+d5FMfn9y5EDxZJS6w++rDa3/Zr6mXS/3vzf1139ux5R1UmU614cyjejMpqiSfuiDl6r9
rBalbWbs2FjvX3y3FRbmbG51TRV3Iq7i2hInL5ck19pKCB3GZMTJXuzSCCLAnGfUkKWHsq+bI91X
C0GIdL9QVIiIVC1KRZamapOJrEqu+6oMpVMcgx31eGrrL1qwcb8M7YvmPpXxi0zeTHlD+QNxR2Fl
CPrCsGe+QJbE8SN0gzh9ekiXfljJVpfLtH/UdpwX7wgV7P/pKvK7SFMTBVjsHHH8hCtvrBFuqGup
kE+BjuAjtCPiVyP+oxtLdbe5ocgixz4nggIYanL2KHRXCzSwyxAtgzkPd6W24PZ/f+HmPAWed21h
cqPRiOwaaogFAYjfCLMfub6fRYeO33SbNHbZ7IvsR50Ix0z7bOYbRCKNhXhjdpCc6SOS1xCVKW5F
VgXDj31NPmnw2g4iqsLB5vFy3efCxlGSU0ArVtQlECq366VE4AtTLVBOceDsGu8DN7bVJMjPpfR2
/7J820SbQsnihavy7jwfzXJDUn6S0Z6flmhK5NHMQYlpCorXgZ+A4P5Nz29lHnPvgxA85+nnx+O8
uxx5qgFk0kl1iRwx2mTDe+0QoitpWie019ZBSHdalG3lDIV2WFNyCDnyhQHexwKKbpmqqlKfVahp
/H0LXW2EMA8yU6LQf9Jo5RcKhHMceOIkeKH7epMglGEkT3SarAQI86SCCpIAtYLqrx6Pe9wGt058
+xWTM4cjtHYhyHdOhvy7R0gpOefGwo5fMqHcepAgG/RV9ZFzoltzF0RHq31qYVD7F+MYabFYP/Im
0/IQ0X9PyqZxTqVbwrR5qfIPtbWA8rv3SUMaN4M2PikkgDa3A1HRr5GiYfBsM3zSvkjnTNmKwa/S
OkcJ0qjFP97bt9Ymb5ceyY4xXerZLvJG6zqmZV4oQXA/njfp3vHH0JiIXFF0hjTN0XmtFweZ4dPX
OSTHOP3oowDvrFHH7vOexudPMUIr9MNv6Z4thmOroKhkZGMz4Jn+tm2gN1unNxc+6j6iuP2mydBz
OROqsHUDO1CtJ/RDlNY6utFLA4f5wuhH37t1f5OmSsatGlwTxI63SxpBL22qbRjYpl9tcuNzhmSe
t3LOrrexXgjIbCjVut+WdnlsV5kZoWSA7wadwTODp8Ct3cEKKpSqmsiO4Pv0YJlbIb+x0iHCSOrn
Rvohhck6+aVo+wAtEkjqINRcCdEBEiJZgKR8FX6jS8usnwVh28KHF3yOKPJ4dLvQs3NGyyDIz/Th
Rt+UgorT2hQ/W/B/PB7D/d0DdmbMgSowrpNhm+yGgAyFnBd6ZOdR+ssEvqHScvfYxP3JcWti4geI
8FlqhSqX7QKSSZtjp2/6YiFRuGRj9JCrY1hpfK2Xe2xoMD6Kz6W/leUFeN59WoubGey8QRcUKpTq
9OAQYT7UnBKpBqHId6VxkYqPKg8imtVp39xE2pHWklVbhntvCQ96H8feWp7MoNN2tTKkFQqE5sdv
SkrhKELh9VDSEPJ4qWbihFtLE48uKcQmmVunNv3vhrRxTTRuVj4lZXNfnSDT9hbuz9mR8aw0TcLU
cR/drlumxHFg0Tdnx+pXoSpWDaTCcvY1pz3Nh8f28ehmtqtKfPAfY5NjQuzUeJS9YHD0VtBNrNTf
jXQPuH4p2hpnaXIeYYjWAVUic3UH24LJdCjCmvXyWgQTpKPuPdHRbVSA4oITLGydfkEDgQJ+2tiP
hzi/gORGwEsRUdLIcDuhSEjUUirkqQ03fOHBt/uO5GiR0tj5boiXwvnQBQun4NzdQyIESDT1XKIh
a1zjq70nlr4JpsLI7L7+rv6OkTb0HCT4ym0pfBjSg95unZ8yYtjmqT33oQVJ+7rrvhrNVtfd7ePh
z1yDfIROvV7mbjfEyegDVHBEI0kyO83oHtCaddi7a7CPgXyQ3WzlKv2CS80a1FUD4AfxiqFNDLZ9
5XokLDO71L6A4F+L7Slw3E2g22XagsVcMDfjwUB3iTV51IKLmLam5MYgwBcjZ0jkeQCqEZEn5QVR
UVAvgcdm7gUN79UhuRvrcdNELyTelMnzOLdpaoYfLVi35UJ4MGeB+It8Es5KtnX8+5XbyFlNQ7mS
5Hbpx9JzRxvUFkKNpQNm3grpSo5sYkp1sudHRcAsgQ3JzsyygBQnky60HS9hY2atANcYXYCUhjIZ
CxjNOCrDPodSAgbP+HlkUX/s2XMbm7QnaVdLGyt84mSX+XC+l57l5zaSPSsFWN0Zikax2lv7xD1J
3Kwm2qGPbd5dqnB+UY7VSMSxuXlX3a4QquB1Vib4AJ0y6bqArOygI8WyLVSj2Tw2JY8X9M2RObE1
2UhIiMOH7Ia5HXdvcfDrNyJmzbraCNVzjyqoqZ5LGvyzFyfZIHWtVefgG//3P6Ckbd7dYwljpCsv
DP8+NTD5pvElceWhLZRSUm7yTbrypXMhqDt60kfB+4pkAMnuFaQm4Z5efhfKkH4/tDQp7R7Pyn3I
cfMFPIpuv0CxlA6gJV9QtX+cg+P8GRlu8vOgwOIy7DTjUzp8knJr4RS9u5THaFbD24jfZU62ybor
mVihQ1XXttnG20x/aaQn2UjWUTeq7vx6PMQ7H6PQYnDOgASi5kIC5HaEvqHUea7rhZ3H0ZcsdHdJ
hhBFXX96bObu4BzrOdZf0BHdmmQGbs0ktA1q1OILG8HDbap89LVs36anFknPx4bmxnNtaHLehCVT
G9cYAifxhrw3TdLWaVDThWmbGY9GxoFHB51yvP0nESG8Lhnt3T7jgTIWIUfTezeyXQoJ6D8eDo7A
ycnlxbN8eqFmEGybKGMUtkGRqQwu/nbglfzYxr2Xa3gbPSnWmIHnCSLfLk4VwPmlScA7JV3oT2mT
K9T4pIJGkR5ZjwCqpbB00BhqQmgYoZQZQY70mcPuuXv8JTOODxKc6hb1a/6ZgqXEmE7LjOZUWzSa
FVo9e9H/GarJ2jH8jWotPVvvzzzGTQeOOvb3kTya3uZBEowyAS5l4uzr4P5Mc3o1vI0ikxpbDx+U
Nj0I2QUN9fcu21nf2srdo0ULcY0nHjS5WZN90Y16BYQ8as4WUrAL63Jfhfz7fTwOR7QuFbeJk4VF
CPcxpQC7LqxDhTSe/tNDvEFRvklPcCaGb5mxgr5FEJ+iEPVv5Zh1p9KjFQHyD/VUWCsv+vR4gcZ7
9OaWGL8I8ghJBVJDCWHiKTWqwRWsmdzmff6Zrpc1LdkL6aGZDQz0msZLXQUhxGV764x0unhd0uaV
nUkD6sdPHfRcob6wfWccbWwKAEmr6GS37y7zujTyISwrOw2fpOFPblmbILDWsjcqjCyBaGbOihtj
k6s1gmxPT/SisqEjW8s1nV8/m+y3ry/g1u5CYU1hTbgwFNq9LO6O24kjp9RBuZDWtl79EJAEMuk3
kkDmk9eWxXeN5NNjX5DHxZ44g0kTG885hRwMDnFrUGndTFH1trY9c69UwZbnKpw35ZcK8h/Fsstj
AjGMse1/pm/ic3hM36zm3Qqf8FRbfy7Vw+PPufebsTJNhEkzLRAebXTdq2AhipHHjVSfgktyqfTf
ZvwhgHvqn9vgTSnhMtDy3pWWPDWNBNjDartAC8p3z0karatmIc9xv8dU8LnsAPJCYLz+TvvVQDyl
VTMSW7VdK3CDVlJ3lhG1WBjJX/z27eKpMq9Uk9MeOlGqSLfT5RtWWtQKGhWRGp/aN70lgqtQ+srX
nv8eey9DnX0ROxiiSucJFbHeQQ5JRYNBBf64dd+8bNvCXxedUuTU8o8Q9n1An3OHdJbgvD6e9Jn5
4Eup5dF/xckz9WvIuySC07yxHbMUjlXUoLRQ9r8fG/lbk7ufj/+xMjlrs6JAtQIqKzseTjWEPCoK
btwC6nfvosboUiOqhqS1lV46MfmU/dG9HapqrhwtePHMYOliwLvGRDLt4JPPaFLdQf607O1ARuq3
gfJoYaAz2wS1I0IJZbzqtWnKVPAgxxBKubdL5ON1CIZpYovKavN4Ou+PPHRCdWI+iBc5Xv/evFc+
rEMyng4dJMZS0h0goFxpqC0nyWc5WzD0946+XTeubsgCyAHQjYF73PrxYA4GiuOpbCPBF64Tw185
wucADVP1tyZuY4SagH8bTruKXlP5U1HuYOjbhUl79h2gxzwTIXQ7NFAW9lt5CZF9fyJTmRr5A8gZ
ECROa1OFF/s6YB3VHmDgW6eDpG4GOKTRs85QTFBjHeoIEbRKADnd4/mft8w9ahB2cy1MXhCGmfJG
LrFckHlvyY6jnLMSYUM8puUXH8Xex+buvZa0vwKqgAoI8YE1OUxMQwyEIQhU2y8AjgjZrhL8hVNx
5rYB8ATkh15TzkbuutuFllAqJsdlqXblbbNLQNtndRxQS9zHvyM7/pDZsP6H8qr9AEJUUXcV5HDS
Rdr5G2kNw/jj8c6cFrcfM/G6wLESqI5N1e5fRCix9WdJXVN7B/Trd8cS/ZddnL8Nn+ic6auDvLPq
48IH3AcwI/wLeBqQY14F04RHauZtDzhKteHnpoy7VqQX/9kxkvcskFd6/RR5J7l+Cs0nTYLd1oQV
ehdoP4L6tf3x+EuUMayYbEC+hINTRruO9qvxwLna6oKWG7kOF7xt/DQjStgrtUL++yys/YvmnxGb
q4V9nJ/yZ/nJe1Lt4EU/F0/R6/CbPgx5JX+WjAMFKYtWl3XGHlk4H0bPm34dbxuyoxZHKrX9268L
i1JOs4Cv66ufNeT6lfUSK3/+qM2mgGM5zT4vzIY8Z29seoHDBFioNjm/XXroZNQ3NFs5tyMZ8aq6
dMPOffW3obaD4yzaw1jUdq/UIpGscp/zT5a0k0/N1wE615OwG9StXO0G40XTDwkMZpk7bFG/3fvq
Ug/H/UUw9sT+z5eOI7latyosEI/WY42aRrPSIWmG4kJTl3LT43jv5p+cnKpTsKF+M0kvyJ7UuUbZ
QnABpVEB55hKRPPqy0hYozpBS6qqViuU1Xb69vFK3CMlx55f4gYT1IpKNnpi2UJkoI+FRrP9/Kf2
LDibRNrABNkgkt4fKv/cwzFbi6+DvzDk2Xm9sjuelVfzqvWOVGtlpXEefSr8t4QVz/7V2pkggBge
CfW/e/LKRlG18LCmg2YjRWUPRnhozGoPwfvCU2zukCHJ/R8zE2cmiYoSZddpthZpe62N9LXRZz8L
Eh3RKBYIvWi2cJHM3Fvj9UEeirWTwbneTp4E415ESUezo+xrWDz7CG2HGnJlDhSfPqhbYcFL5kao
061BBoCXDIitW3upHiKZ4uqaDXcx4OnPmtzuA+fjKMrewUT82CXnbskRHMDjmZDovvfWLzpfpKfI
NskqoedmGds0oYvxsZWZrAYFeNIF5Kg594jyb8fk1cKoMS6rtg73dmK2ay18jaNPKpQporrVcRSQ
uuKq27bwFxpI4P4Ik11uHatRzmJnKV/heltVoraq461ZLLjU7DX+FyhPsdFS7mZcQ8+glkNdtZMg
ekKCeeUA04PWv0WHwdPlFdTxa80R1o4DufrwPQJPX5f7WForyptrHcCAWerK+YicRVN/QJtmwSHu
c84cG3Q/GWT2DG7Wab9J0Q+VAnO+aksAzTUFec1VW5QHZwPF4HdnA4yj1l79SyuYm158h8ft8erN
OuSV+YlDdipPbdydkLGLUSjz+nbrB3mOZJ4fr5jNnJd1rywMes4xQckYYHAtzugpsBuqNaM1ei4t
R4ZcnuJXsEFYKtr986GBVOQy5mkwIoBu/RI8f1OVCIYDkYESP3g3+ufWyHeNdJb8YGEa70GgLOO1
scnp78TuUJq9qtow82+z4olar2y8q8lO+oGavKpu43flyfwQZM8OFJKPBzoeUtM779r25AYgv6mU
qJ9iO/qqQt3aFpv638Q1cJKxatS7YA8bv+HqBghhpkR7g4PS7b+l3aEZLxo0sYazXz6L2q6AQPTx
oOZ8hHQcYEKOrxGrfWswr8wcUnjqqrmDVFX45HoL6av7JyP5XmrHJOWIW0lM3BpAmBtu5GY0oD33
NqTJRNPfKEktHI9zi2MBTaSTEojuXf/zkHtm4sOObzfIqtX9U6McUtSsHk/W7FiujEyOYEGrCsuT
S93u8DuTKrFkwmS4MtLvj+3MLsqVnUl0WxpkRhAg0G1UfhNIaEqAT3nYL9xb81NmjOAuBLh50t6u
jFiYiD40nW4rGiJN6gcICCVl6Uk1d/PTaSNaFneXDp7z1ggSEY2LOINu9xCYpp+A9mTvRoeQG0+5
9MfjaZtdnitbk8NBpk1aLRBAsF3refgp0k5A14xULgUzc28PejT/JvHHnsLJHpWaGt5aL9ftLIM2
VDmWpUiLa77puhcuOQS/V5b1+nhkM9cH68Szg/OVrs1ptd3MksBFFFO3LUROn03Jy5GSk/ZDpp9K
3tT0UfsLFmdckLZhRJfQGmADTwEY6OIZsSuwbZVC+iwFvIeb8u3xoGaW68bEJLtg+KmciHWk21Ko
rmDME2DfVIddHP/jRhuYc4DtEJxBZCiDirv1wWhAMDCUMJTnv6i1eTkttd0CHnVmM93YmDjFUImG
axTYqMJvjKU2DlK3wIAwO1+kflR611jUKXTE0vsmQhWV0yfSE1Qt+zdd5+mlCmW0CkFDPV6dOZcD
vAhIQdMNkZDudtJkN4nTcmh1W0D4dNuM1P7SACmHU3riXot9bw9N1cIGnrUJCJDWVuC2lJNvbcYo
hCQg6lkoq3qr/M5ch2aN1CwZRtXqV41GO+TjUc4tG0P8j0X51iKc1boEkFK3TXC0xWuAfLG/AB2b
NcHOpVsGF2Q6b020SRfDoCnptjqcW/fjAPCvNRe20txupW79Hxuj61yFDZZbFoJfqRxJQ/uzk6qf
kNlsH8/U3NogWjg+qlDXAoZ3a6IpkVjsU4OZ0lx1J7uRvnfj9EuG8Jpcy/FZByK3eWxyzuHJZMDU
RjGebrKJScKkUGqNyLA1472PjkR9aRCs5TT85xchrQ10TUGIAypjmuaMe2jUC8k3uG7BSYkJpP5R
Q0WkRWtlwd9mZ/E/pkih385ilGhFrmkCzlAWHwO1+aR28mfDlyp09XoNgbqu2T2exDn34+ql4ZVc
zT10L0HeoIvUwrAt4UnQX0Txt8XN+NjG7KgobI0NhtzzU1odwQi1vnFTw849yDTIJ1/KtOZBpZEJ
Ui5DsH9sbnZI5ljiUiARIk9yO4mUWQbZdyqY3mJEOntklMzv1fD+2MhMJQ18HtlPeIIUYAv65DAy
ek9F/qY27MLpV177jPJ9w6ne/+mqC1q8jbmzTBCo4iVHHadCGbheI1CQDOUqOfjCa9eEq7xFTxQu
hd5pTy7KkU60KeuLuATCucewccEBViH0kSmw3zVyt11VlEXVG7bjxYCmlJ1XPcOhggwp2g9Idepl
D15Wtv7FOhgsggprFsQi0yxL0SomfUGKYUvtqEtqVC+CkMR7hxTBQpVgbsVplaX/ArycDG/h7YqT
UEq0iO4f2x/0Ny6fN70wcpSOZHHBk/9GUpNH3l/KNvjvwEHckd9JOXpwmWsZdoTEtFpvrC99+kto
91q1d5JnPbYDD31MnZeuBUrwhyABqkpXRXns063ayutm6HZ+aa6kHEiP8GwpRzAvm0x/7suDEjyb
AQ8H+qvR81NokvGeYqRf6/Bc1rtSgNSHOB+ygZVo+zo51LjctLqzgtREy/o1itqPXXzu1hjp6f57
rOPfr24NIeiqbugMPLyRVoFPF9lSAWnuBKeEQB1jjF5JEdxaKMMww19d0za6S4UUbOS/mUqyTuuF
Q27mlQG3j8QBR2pYV/TJg6nJ5cpQ0DW2Ffe72H8fFejQQsqT77Tqb1Uz3j6euPsGFTbctb1J6Brk
Xa5UGfYM84fonhxaeqODXra24YHSzvKVmK9jFDOijfXsBy3yFTsnOXpIkNCQW8mIbhQdpMpbpUe1
MXsmvl87NAbEH8t8E0lfe2juHHcdI8eSv0bNJ7P5GDqo5ISHEJqGx2OZPTzGeRtBb1ThprRIXd2m
bq7Fph0dze4r9H8rj0TiUT004fOg2t1CHn0uhWNc25uEXJ4R6paXY6+pqvWQxp8167NYe2v9DMOs
a71kZr5K6VMY/K0eviBG42hLzTl/L6TpLr/+hukN4tEzMGLEaDw/ix66PR8NGbUgdOEkKFf3YPJk
9YV7bq1Ao4yUS9ttDfG76BevhXfIPGclLcK2Z16V1DRA6VFUAfVvjFvpajNWkBoVfohLtay/reS8
ItOfWbbW0e5yDzRXLyz7uPXupgBzVBuJCsiY3NpDUAI9Mjcz7VgD9rzVLtpg06vffUVRPC5XUB2W
6cKT4r6pk20z9qj/f5vTN0WvI8Feuqlpa92uKvXnBo4cPW7WwG71cu/15boqoQIHTv4Mv3KZLgGv
5+KUa/sT16s7N6i0Fvu5lT0pwhcEgAzxKKJLrHlLHFWz60l8guIBuVcyX7fzG6geiu5OwbbqpRVd
hGur3ETEDYHxLOgXWcnX4VLycH4rX9mcHOiRkimFAtDEVpStum+NeG0wuSTZqSohqfA5e5ecP4/9
aO5mpq5B6EyXG2ixyTBh/8wVwWyR09XETZV8Eal0puHbYyOz60a+Bc42uGMoIN3OJT3xkpoWpmEH
Qbz25YPTRhtUVCu1XAvuQsfb7LoRx/LUwdxdhO4JyLUlLceT5iUIE+IXffgc1hsisF3Yd9/CAlnK
5MvjAc7dXyS2ZUp+I4BHGyfgavOLUlqTwceoWSqIXMcruL33tUVja4r2ofT+2Nrsml1Zm9yWeVWE
Qa7hJjobPZN/qPKvnkj1sZHZ+JlbEpAzGid4x8QzeisOE1nwONCET3GNvpD+oymPdfvmul+i6oB8
Tg1AQPQ5Y09BYsfSoUN3LhZhBzB+BNapH1s+6oFuhGxbKNnnyq32hb/PzH3WHh5/6+zGGQv7NGpK
vHCnzHWuNFTwjDSmLblbT9um6T5+hfhY433hgTb6L87OqzduLdjSv4gAc3hlZ0ndbclykF4IR+ac
+evno2bunW420YTPAXwMWICKO9WuXbVqLemlXPK/cyt+aXHi7o1YdYMAErST7xOyu4Pw5iZwsSDI
4xu/irD93nLn3B/lksnJJqudtA6iHpN9GG7g7IdO67WLzimwfTdqN6qgLRylJYPjzy92NYqJ5lA2
3WjwwXmIS/8pdH7n7ovh6+vEb/b3hzd3cEnLEmlSNxm5A66tabWslLBzAXzQeQMVj5K5bwVbB4KQ
2hK83EskKOMKTS5Qk9ehhSmg3PRBXduT3Ka3ZImECJtnY7g/5azcV4aJpm+5cJRm3N+Vpck8RkKG
FlyOpch5r8TCHgNMFNLWUcjDVFiYxtlhAfyxQBvj0T/Ct4tFcxvE2oLGM1BqpSDkBVtVRtRKh6NP
XEqGzIH8zNE38GIdaQOs0VFd2AqRs3bznMQL1S4/OIBnG4yDnv4a1o3wFnab0MvW4ZdasKufsJL5
Jfqh8kquHuqD0r32+k4Ol1LFc56AT6JWzGOTWPjjky8+KQ8RARRiODJjpH3V4UshvagmmvfvmRAf
jPST4qZfFeXb/a07u8AXRidxSUgyTe8SjKKxi970H0r96yr9UwN3JLG8sJvGc3Czb/HHZMK5cEja
XE+6iKh54tcYE/1YXkURJXchypcaz2a30YWVyemoBx9J4CHjxS49QKEJ8blvNjR8tKHtowN7f/5m
jTGYUaCIUtZUzGCQ8iBKgpIcV/BmVrgy9WdZfpOFpfrf3NTpXNHUGEcg/k0cAmmV0sTkWTrz1R9O
ZvX7/jjm9sEIEiHUgftVnbZhFEbjVMDujBPUJ7aWv3VqZFvJVzTkoYf9cd/W6DSm2wAA5zhdYDxv
+jFypQ2CQJRJdKibQS7sVP4cDYLdPJfkcqKFq+ejbn3H2pQOgeRgJAMBMhCHNg9KehRTaaUGb4Vw
kJIfnrINnVWh4Wu86DGIvHVWSJtIHB66qNjAB4WazLeubFdieTC9r0YX2451dtpnL900zgodBL9D
g9d/DPMHSTyMqPqhfKDp6QA1jglffPoC4p6mMTsRgCQmT3DG1L0txC8GsoJyv74/szMXEUiP/53Z
aeIQphXHp/PKOCFC/tJWO1MXVqC6gOg+giVtD5W0lH+d25cmDfhj4xpVqGlWubXQsw1J3J9iI1gF
iXg0hexwf1BzR4wtCRJ71KGA+Praa8BTXPc0xhunMFURFoxka4X6omyLMQ/nzHWNhWvotvudlCI9
KKReSfeRfZ24KQ/qFaWVHZK83UapbcjpY/0x9PZ6fRCHQ9OFq/ZUlbDZPIgU4wf4wIBHUEfs7Wqp
YWvuWI7M2+C7xgb4qbZTqCqD1/ZE527Z23r3pjovNLGhaP2pQI76/jzPQZCpQdC5MaIc6Q2e3omW
0aesJ+9G8oYkY/K95+0GY98zOHTXgcJzJ4TrsEZd1+4G/hFW0uBVa18XPmQ0ND2ylx8yWQDLRDhd
MnPzJOR7vfL3Qr7RGXj/ksJcYe14wCbBX0dZFYT2f+iZ65fKMnPpgqupmNwhudR1ERKn5smL3lNj
W5b1oUGwWtC2hmY37fMIlBz+ZKjfxumhW6rbzT1gRqwdEH/yMWz9yUqYddQIaVOZsNzQ+FTI2zoe
PqsUQ6voc6CcZecoo3Yc/Kriv5qCNPih/zVAr6SR5A/eRL9fdZktKaVdyBqVgNKW5N/VW/y5Mxac
69yWITEOfodcrgg8anI2axVVSzcvzZNjfecJ5cbOugEtb8JhrvXICashGsyPKN96nxQrWWXOvh/W
gE3X0tKczTgiyNUJevkf8FJ98uZrXCn2s1bizYeGIwxd0RIR2UxP6wd9+6hbNN6RH4t2EZ95rpJm
eqmZp8rc1cba2gvVs6Qdx7bJ/DnTVTsvH/0ldOPMURg54//X6GQjtrVf5k6imicredWsn2NOvlK2
C+dtnJvJeRuZcXmhgNaj72Wc24uRsUuazEwFvIwY5Gs9hlIKruV8qxfpl6RyjFXjdcG2A2tFqaUL
9vAuFEcxqM1nHapDW8qs/5AuwwODqWJB0Zqbcp+Xcp7EUsVqVsJRynfOJ0F7jMiJxi/3hz4TipDY
AWcCtTUF8mnXZlnlgZqHTG9IPkIk5pfDR3jHyQG7g0vpbcGzza3mpbnxcy4mukfE2ykLhWSLf6zk
H5kPo2244MaXhjQ5kpYQZvXQM6SgJp2a2ma2RXnblvON8RT8h1ibHimWCV0jXr5T0kgTLeKwVlPr
FNMRE0qvSq3bmfC9lpc2xBz4/srSxCWqdHGnYZLQBCpn3yIAs31kJ4W6K52t0SKkbtlG/qOsecat
qyUk2aybg6IY8mhkNygpTYpJUqqUVu3n1kneqcMuDD9FxkuC7pYin0PJolRy0OqXynrIlFcBqpjg
i0KvUL0Ql8zEQR+vehKRsFuCaL/ePGqvKn6pldapoS2toqNwQBPPLNxVaS5kT2aiDipzIHDG1nkd
3Pe1pSSV/SoYBAv0brLW3Kc+ru0qOEj+s9l+vX8A507E/zd1Q4eRQLfWWY3rnGIRKXV67Oh6ooZ5
38hMRIdfk4loaG6gvWmKIEkdP+iFgM3jR59zbZ1EK63+LpU8Pfyj2x4iiqb+oY3fDYFKeQ7r9N6p
d4A9KmG/xAx6u4qkNyRCS/7iIpkmOSJQJVWjc2KiTHxLpfy7ECjQTBrtNlLKpQf3TE6BJiWaZUgu
wqEEIPt6JcVcApvTSqykpK1oos6KMaDTeAyYfrbqo61oq9nm/mzfLik2gfXyVkX4V9bla5ttSJq5
qwLnVBEOu9W2lr1Vu1CVnx/YhZHJdV9Wci+ikuKcyuhvELxY2ySxYWzRD8XwS1DEdTIsvcBv/So8
cdBV0vxIvhzC/Oth0QvWiw7Z+5OnANZy3lJfPxWuumu831HyRAn932dxXDX6tqGnQw/v2lyjZh59
i4F1Emlq6IeHfJQfWGidmJ3FSyMTp1oqNPIVimedVK3eSMoTIhKlYdlyJe+S4LmzvunO717IFs78
TCTFVHJfgM5GO4634/XYEu7jMhw4A21ySuXgwbHyNXx/dnGoR0SDsW09KHpdH9LqhQt4phnj2vRk
Wq04rSxTKKxTQV2qC788d8g37TuURm0n2CVr87cF36PZbI10I2hL1m8rn6N1+taotDLuqR8yVHjV
Im+cbymp7aT9EwC+OCryPhm4zQYSnSvFdb+Ui1I8c5uXrCqp6ZHA+oaTJ8hjpXET7g79i9aqGy4P
Wd805Bkl+W1RJXqmIweFSriz4P+joExYeb2+8PPXqW5W7F0Tpjif94ev7XLxe+tY26LwVmaxdVR8
g2SuCoenZW93ytHoBl5TWrnq/bVY/xaLrRGRFIJEpdwZSy114zJfR7zjF0KBRSsa/Hbi6KUvAjFT
UkJX9wbrlOj6J0/wXLso3IXY8vYWxQYU+9A70MV8Q9CcSlFVImlhnSz4+kp6Q4PupUwbO+cpuUhs
NbvAJAnGEgQ9vMYkQqEZLTUhs2Rfl8oqlA48wFxgY6aZ2qWc2AG9RopwFsOdj1iLIHcrU9+h1whs
PNyUJjIf5qvbL1Hpzdx1IO8Vi0Z6+jwAa13PshoVnmr4DrePstW1R4eMmSQf/LJa8JVLdiauuZaL
cshF4hWhVo+ln+xplXhQeSkFC4Da2W1zMaBJYORLaZxZJbeO3oQ/TC+EgxYWxvuOf27bQNgw4pCR
P75paorUTh1BMc7J0Dw7IS6gzUNJvomlbHvNAq577qq+tDVxxDRPSUITJ1zV7c5Q3/P4OdcWTMxt
zJEewiAWII81TUn6pRM5VsVwvA6ky9oK0DLpHh3lICkPurG9P3fj/E+PNahdLAFUR9tssj56ngCp
HkrnhLzoExfXCgjvWvCEPzrp2MKUn+T2V9EuRMsLRqdsIpVf+ZmOUtGp7hPAd+QJrcdC5FUAdVc1
RLHdG9bKk72lgGR28WC7hokdrjVI+69PV60mWRyIDNZN/mbhq6n+zoX/EiCMjNr/Y2NygmOndAU1
KJyThihA/CAfio2KImn/HoRH2EpSV1sK1cfo8GYJLyxOzrKiVPDIyFjUne7cVEh3GLZoIgrWHd30
JSMHCPOPLj11bbwtZG9/fwPNJP54JUCQJ0NPNpbjJzsojfVs6GPMm9QobEnf9PHPTPqBVIqVfZbi
vVUptqjYUfgQ9so6+Q9XxoX1j3jt4loahrFKnlUOwAXJzsEjaJ2xN9p1fORds+A0Z7ctnV6A9y0d
ko0JHrzn9Gi1xtn3ua9XRlWuO18zVmnj7Jpm032vRtF1abcwv3OuWht/NYBavnl6JZRtbplZLLG8
frVK4x1ps1DYd8M6gt5Vzb9X5hYtRt9998Glb4N0leffammRXH3OkV9+xmSXiWIKFrDlM8JagW0V
eaXPQ7ZxN/1W23Vr2C8cKvfQf+TMirCwyHMeESk1oK9gHse7+vrclqbvdqmPR+yDfRW+wUILCs7O
kNQspVWqLbVZzm7pD6ZUY4x2SKJc20OMHFY6kYWmDr7q9PhLox5QJlcdfZUmT1XlI/tL7C0iV0py
W1QPyZLa9uyIaeWSad6AfmpKLpBkfSAKAx6SlouVFGytbAcs2cnXsvxkLolKzbnFsW/sf4xNIiET
QalWk0Zjw5cRiV4cIfT9L17q0sjoxS4OqhkNvRsL+F7uaKco1qH8HimQeEnffCdeSa27j+ntset2
2CLRnnTR0jkaF23qJtk8zKdoECpMbzqnVsrIiw3nFJAMitQVaIY1KF0gIGQw4seq2dbRTzM7Jr61
l/2tIXy9f5DnvMeF/emlB78QHR+R7sCcvolKnhNd9JKvenGbac1nkdeUv4gWnjuzVKY5OgBfQDVO
FrYXg0BoZItz0+q7ODxp8q+h+FY4j2Ia7Ry1xXUZ6zBaSdXP3A020PUcdWsxFTj3hCMJwH1LAyap
6cmNKFdilcFiJuA2wSr3n736YOZQHkB54lbQzXSNbdAVlyvBKU2lz/dnfe7BbnIZk5KjZZqnxWQO
vLoti1BWhXHf6VG49vxtrL40m/BshTaKD/ISZHq8BSb7DIMwPtH8gGrd9MXaOUYchZEsnEpDXFW5
sAEeUPeIv5TIJO6M7K9otStlcXvPzPKV2dGjXJwvKZbUjOkTTmn0uYPfGZ2g0ED2Hf7BCI6rbkW0
Va4Lb4nEbn6CgeFQbUW75yY9J3m+pwxZ7aD/gDKpbwOlj4dNZQLFtKvHWoUKaYnEY+ZKhJV3lESH
ng/O0Ikv8dnrnVlgshegg1NWgQchp6s90uR4uL99ZvywSVRDIyD8fDqdqdezWqV1qwcCt16TmgeT
h6DpP8axuTd1fyUp3wyIhO4bnEG7wzFKBzYtsBApIvd0bTELujLvVRk/KZDYJVUO+wQY9k4/+GZM
p8Ez0jArWBY3UgoNhgGvGigdlUcycec6kL8n7mfZ/aIsXcEz1QS+C9kAmIqZjJvuEM/VfFlJAuHU
RJA/Cxst4c9ToOA5eKlIiY2U2M4td3LcIij+71X9a+uTddAk163L2hNOhjPEdlkCzdBOOvLljQa3
wxKwbHbV6dAk3wG+B8rD6zXwo0KG8TXDGqz5XsC2jut9r6DEVwP3jTKohqXFzOKMs6bLAU5XcqVj
TmLyOEmqWqhZT4EKdg/QRUY56WxV29Q5J+i0gzmGyYrUhAeBUvoo5+ckfky7hTtqduD6yI2DPhZZ
/8k0I4oe1YKfCKdO35l5tTVyf21QBOM0F8pv+K8XdvtM5AE9DtT3MPHArqtO3g6lDilfh1AuShu6
uLYyUtK+ICXrxkiXmodn/ZTE5KLxwjkmyXK9qFUnOm7oltjihb1iL+8FT+wOjRdSfY/So2vR/BdG
qfbQpl6/8iR96SacnV2yt7wdqJ2S8r/+AqH3or72ROHksHOtiLeuRxL+saZbOqjevOjbgiuZu4mw
hkIdpPyg/ieuZLDavnNiVrOMH50gXJd/VX2lVdoZEk1DC20eqOJS/WQMxae336XNyYqGsBTUioTN
uLD1IbOzTQ3yJfrprO4Pbm4uEfYYWeUoganTsbVF01SCZgmnQnfekjzdZhGMOXTYR+/Av9XKXaAM
mLNHeY+iN48/LrvJ2y8NJbmOQ9auNlZB5e+Ec7mTankl5q9dvL8/tjlPcGlrsk9C3xeddNwnbTfY
fg1+eMmdzl2glxYm5zxHpjipsl44ffUqeaMj7StsRnG2++OYiXjNURx25AMm+JrS2uuFXkmxReil
5/qxM/du92o6hyyHFFLKuUA23vN9g7PDAldDyxLJY9K61wdMQzOwHMuwp2SAS1qwEOeFW1cRd+KS
osac46JECJAc7gMF6vJrS3ktZXISE+Rl2tdWf0qM795Ss87sjXtpY3KU8ojdWJBuPDnQ1zmb8utg
7g0UsJxDYhtrX/lj/THN7f0ZXBiXMdnmnVlFztBg05L/RvVf0zpnzdt9E7OO+GJcUzeoKwKZDJ3t
reCDxOhRgv9MOYnOnixn8cf9NhRLZFBzB4quLkCXIGRoe5rkD6y8rfzaFN2zEbXielC03h6SZEm3
b273kfWDxp8Hu3zTYZ2XTuZICiVzhJsgS9s01s+mkKBatBa2+VxJzqSNG7AlmVswB5PxmJlXmaav
U5uy6nVI14Q//MgfaOlPWuDAGVqLR8/aDrj8XiKL6zzpwVs8vCys45yrv/yKyRnQUs8aBM8A4hH/
qemrfai+F9YXHgOgdzsbbkIRal3UX0+dv3LkJ75EqJ+GcAlRNzftI/MNRMq6DABqckwiEZK/Vu6c
E+QAdhYCMwuO+WDZTVgt+LO5vBBpkv81Nb0EdHcw48gcKKEjoGGqNrLI5kOiB3s6tM6t1ZCdeQkT
aP1M6aipL8WSBNrcPoZDdWzhH4mpp0/LMshKLUl4jZTisRc8en8XzubMknJMRhTLiGHhurt2a41u
pIY5JO65tODu8F2OJzdQ+O7lPLDKpZBsXJmrWAEtjZESdpSzh4limjl2+yhQ8sbwUCalnLkey50q
Gu9I2/hPmbHN24U7fMHeh2O6eCLn/ZC0VYo9yU9QZnj3ZBS6+rNVfoXQf10kD8WSLNjNfDJCg5wT
47NQIlYnR6SWKjdtHdU9N2W0yRN1X7S7KHzOLfWLI6zvn8ebczDaAh8wKhV9QJ+v1y7Os/9nC7QF
JfFdDqtHZQi7xWL1kqHJQ8Xs4toNQtM9186nvFUgGUISJ5btfKmTdNYQjxCZvTGSuU4NkbcpiKPd
c9co64CuA1P9FAzWIZV/3p+624M9zp3FAuG2RdDj48G72BlRIMJ71nreGc6IokVFIejXPP3Xapw+
dIr/GEVgWJC3pDmAPSKm74tjndubl18wGevYaJrWXeidKfx2TngQmodS9w+mGq/DMlw1UbyW3D/3
hz03v5BmGBIPL5Lq03qGoWRlpFixdxZ5ctEOrCLUpzuHxZrYvB0DykmAOZyF8ecXs9uUNDNqXead
1Wgvun/GjnW6jr1/5l1jEXm0/q+ZifMKctrh9AozjdtvMh/a/lCz27Bclbm43OZ8G8aM5kZYIWVn
MqzT/qIsR3yItwnmqn4l4cPeAr+1HURuzWajfemF72EgLZzx0V9MPaY5yqrT6gzFkjHZp3lWNZ0n
tR70awDEn1w259HxvwjyzlvaHOOvujE1Lhf94iMabtywF4sWKoOvNGnnnV034KbTa51r3V26Am7l
dcZZBEMN9I3AnXD62gw8N3oRwuR0lrTA1tMfDbLQXgi4pP+FpM6g+is57nbI85ITydt9NRQryJdW
Yvha6C8J3MetkNJeoKyBNOzuH4/ZGYAiiccE2tbAO68/TRe6yA+kwTuHcMmEEZ2cCxHUnAEaolQR
thW40acZn7oN1aZNLVYz0jjiOVvW61G8vT+MuSkGqT3mZ6EkJmiYPicdn3REZXrnseFo8GLIMKWN
UZ3Jd9rG/k9mvJrSWve/CnEEIZ7dqeust8PsIEp/vSjCvf8HMBFV1MtPmkxtU9VabvaMvGli9Wxm
mnRQnPb9/sDnTigpVBKpjI+GTWtixWuSxidHj08NPdDckI7vkRMJlGeEeUKbMHWptfG2C2Uc14XF
ccUvDg0t1FXoKY53VsIn0ewIoeiSJQEy5qnzSAcld1T7YB2hWGXU5qOkeLuuAnz0KJi/K+QFtf5n
Jr957mvb0bKya4J1rcFC4fkrdjin59P9GZpxJ1efO7l0grhtG1cX2Bk5tDbiOgA4U9OzbEXf0iin
by/d3Dc4Ew9dGZzcBGHslmKsMj+UBj55lrMuxUfL8dZCurD2M9cphhAgIlNNf/CUMEVpS9n36hCG
efEtbypbTdaK1LOX17ECg7r2pg3f7w/tlipnXHs22sgGPILAJ09nVS+SoEgj/6wU3yUTryRVCOx6
8k4W0pXgWAeYNzaW0B10/4sqCKu6+jTIVPTbJYKEGbcC4B01CIizR/T2ZBOWfiGWqcvYO0PyYCjq
YSOKs3/ucx+He2FlsneqROyTCkbscxO8q7tA29Xe1yrZwJR3f17nVpL2XayB6KV5fxJC+zVRW4W0
7rkawLufUvfBaRI4mZqfSezZFp03KyLD+zbnzsWlzcnd5+iOL8QCNq19+0z7z0bduPUx9bQVnKH/
bgo8GW1Y6AjQFDYJWvS894mh0+AsVatmlH/aVFQ11E9OdRQWH7AfvdWTSx1IGS2h9CpSzZle6k3T
SDSHVliLxY2A8kMTjDWF9lXIdo4rHf0GIRVkcfRnwdvm4c4swIhb/msXMOVte8qbP62g/Ip/qk/o
txfdD+R6cv9bTYGi4+IOyoOn7w26/6tDIL8H6hIJwZz/QCCT+SIGIria+A9fH+pBCPLg7A/VjgQ6
CBQ9foolaJCWKn9zpwhiAcTpoFOlA2KyME7lh5FgRcFZ9n+TmAqW0ntz+1qn1AOm5uNBP/n9Ze73
mhWyFBZBldAMh2A45tET1Ng2YKK2asGU/7NkBaeIBzdth9S1iAQmF2JglPCKwO99TnTA00pjB8ED
KZyF0zM7cxdWJiGdSnxKLrll5vTAsuPK/E2Gb0kjYHb6LoxMnByTluiSVQdnMf3bxUfNWkvJV9Hc
ezqie+lbsNSHNvOGgXlL/CgDj9Kmk0FJrdITRzF1krv2wqdIRMpchf8hWaI7m9vil4YmA6s6rUSf
AkOy8VnUyo1kcP+ffaPcJur6vu+ZNUX6moBlTPZMQUb0S3W+MJScpqpYy82LVVMgElZW8TUQFp6a
tw0M5CRIyDNxo0AYibrryEgMLQOhD+J82dU+xX2yNwvRHqmqnbDfhM6wVjQ481am8MX3lxCSM2uH
7ZE8kZhgZL+6tq1GahsJMrYb5SXL9glMp7j0Jbmvmdm8sjLxTbrbCRY5R+9cm1JqZ0DG9OBJQX2q
G/SXUD3cX7vbHPDYtstwRrJY+gasible9lXEFj3/XAey+OiEUb4WI6NfofRdb1wxijZa2w67Tsoz
u8gM59Eo/eDo6YazBfWeUB5J0699y6upMmp/YWfNnE44vElT4qPHh8fE0ZS6KzmEwoRflrsrafmF
p+N3pcZ2F9MUpzhrqaze0Ub7cX9SxoWcXG/yBz0Glzd1mSlUUhcQJ1M7LtO2y17DMP6cQIujKEtR
7NzDQuHdNiK0KSUr00SiJpduFRhhdEZ+r9/1sZXb9RAgVeKeUK1V5col4EttSLlrIs9sSTBnZpiI
TXCG/i+9yfQWbFCSj/O4ic4FBKVht9LfBnSu7k/lzG7GBr03NKVAojB9lwdi4jsOWOxzUZjhhqUT
j6UpWQBfEu+7IZX5J1eNl/gUpkZJp4AhGjkVKSFzVU2chKeLTuzTjntu5QY43M5wTxpQklw3doGy
BNQePfblZhmNAdOGrZomvxEgdu0VFMHTh0rBmCu+ZXW3FSXBljPE4ui6N8+WsW6kt7pYt7FoO4a0
CvWFhrzpKo72NYiAkdgdxXynqmid7lhdUjjRWXEim+xbR7E31P6LkbErnGWENXRago1J1lohwMtz
oZW2rn3risoWFpVeZodyYWVyZ7lDzE0d+vG5J9/cMn/p2FMMQ+T9PXnzxBqnjD8gOMenAMt3vWSd
2pZBW0nROQylbWmiTOEhthe+qs5eejCknaglByk2t6pQ2Z5VwvmDntQ/HozxG0byWsK2sSl1WgOi
MOLGZsSypZX3AusNySt2irOVok0qLlXQbxLTH9bGixN0KHW+aXHLCGVPVArWLx6gHc7WDWEHaaKx
zBXxWC/D7uBbnZ0Tqw+w2mbe3xgSvvvTPncqSVONZ0WBUWX6lobL2ckLyKrPIr51ZbZcNy5hw6Y3
aJdystKxo7Tz9/eN3jSQM3I0O3kQkXykGWqaXqVXdHBaE6sa/dqC854Oe7lL3yJ5ZbV0/0K02q7h
+1Ksn6IWr5F4DGhdwdlrC5mEm9GPhTDABKOSh8nbY/z5RUpHrFMn8sB+PZuKIG5ER1zpCL2shn5w
Sdxo0GSlcbm7P/jxvFy5Jmyib0wmG3Qj5cZJsClontCFiuU/p1XvrUtPlsCpysPmvpXbzTWagQeI
ewSV75uyuFqMlB1Iuj/T2l21f6osXym9tE0qf6tn1rptv+XVo+c3MHUh4HeqomrBO92kJuHMufqC
icPvQIhobWX6z3pEL3u0FvrHJnzS1OyNPHrdSDaFiaiLoUP/1W0E3vvJQ51Bh6LblXwUnD14cWXp
m27uhY/nOHcecQvKrVOceDYIjRHXLHgbS+nBT4N2F0aS9KA4NK7lbqHYQ1BKgMTQAQhbTT+GWVqt
q9KXtyKCNp9Uzxw7tqqqfRgqCbXF0IlWQoaWicg1us7i6qunqT+FGrE11NuDjeeRJLq/tNOId2xh
5/upTOA0oOybbFo0fPKo16PqiGxzvUlUUUdz0ex2QRe46xjpn6VodNYgAAtkyMHWs2+uT4k2eJ4g
VHl19NyTmsQvZvUi54iAFC9N0dlG81600kFI2p3zrTy03mOt/cR9DZ6xcEV85Esuj844cjqFLSq2
1C7wHdcf4loNantpWR1hNj640kPVfoPDHPGv3Fu5rr9Rc0h/nEerMexcgNK6+eR6G+dTVP90tWab
ucdE1fdp8UYzjcc/uADTm/Lcf9UFadcukY99HOSbr0WyhY8hgodt4PprO59cVhV11ZFUx0OX2lat
Qqxo2H2EDmD16oY1kkh/dEDcpE0flGTYlJW2hm451g9t9hAXI+3pySu1VQLDnWZ91vpu5FdbKJx/
vASn3wn29wNiQcA7pR0Xi6KCfS6qj5ERZ4NdtFr2nEijlpI8eDUoCFf01XVU6JFl167hPcp95Dt2
3qHrJvrUyEyatCA2UpFCfs0zYIm2XqvmQ5A7XbKp40I6BWFN01LuBAm4BsGMfw2BCxw0c+vgV55r
rQuLZpEdOwLtdy8sRJKachF0azWpzGGbKKFCbXGIl+haRg90M3LyQNz2YNxpCrpeIVX1IabQyMaV
MKlljr/Wmr+J9I4oIP3PT+a/Io+5a7jrgQrAb8v7YsoOo0sdHJJeKhxd3znGkcPGKB4MbXgMhaMa
VoT7jvTtH30FJqkOSYRohgKJ6OSy8QZXKSigCUc9eKC0dmirY8erxle//Ksd0gy0KKDSgU/iYXg9
k3VnwYraE9ILAxK8ZrEv8geY7DdN1i/EDtNwdLxTLi1NCl5x1iZFGenuCWHylSwMoi201W+hMhfK
J6MXvdobEzuT0xuVeeNSgMCOWj8Rp62zxH3U3JjWsOBXVPxrVpphjTHYyKZDcATFxfUENkqq1F7N
BHqR89C+KPnGqY9h/E7Uwo24sCtu9v3E2OR1JEipoVKiYmyJ/2DC7gz7q53FGp1vICPKwYa66/7+
mJnNy+FNs1G6Ww9QkGBRjT/7Idlw01kPNJHSIeW5f+/burmurkc3bYxq9FpQw8xyTyIFZL9dqc1T
QvTc6wt5kJmdeDWmyQ7p/NJo1Ag7Q/pGCRZmSXkrZdv7g7kBik42xvQEEx92ahJipRW++br5rXHi
r4kjP8qv0XOurgXXf5ET+iS0oUaiZKGXexqrTo1P3n5DmllKITnsSuOL1f7p43+Mvz9+/whHo/mE
aOyDqOgi/tZTx2njQXBPkUV/bSdp/udal9uVKxXZtsmz9JTX3VLGcG7d6PykdAz4CLauia9qYmHo
W7/yTm0ktnYA3vIhNvqEa0ZcMjVNlY3j43E+Biy8z6lsXJ9qVOF8At3SO1VqHggbGoiJ0NIyBgXH
A+FTVMZuAatSnna7fMjrjSO6zRJzzsxxGF8AaHTRHKHSH3n9DXGEa3F7Pzy5bet/V3wLFGnttBup
q4RVnxXlQtHrJoHGoNGCQgIUdQk65aaV+dSIrKGzqvDUNah3yA6MR6SxkFlxi3YTDiH6z86q1v2T
DPfJwmkZ127itWG2go+IXAIib1MSgLzsVW3QpPAEq1/0NbBScdcrOSIWlhKuuiiTaOiVhE1uCd8r
qW3XeZ66CxfUjHMlNCXXRYYU7u5pHaYyskAWOiU8pVaTx9tuGLTPZVMAtjAtL823nq6K0UpJ8sRf
O37oLaG85+xzd8GazWfQfTNZ78pwEkFPhuAk9grSE0Ee7bS6bL6IsputQt6cj6InVDuU6eUlKPbM
VgMhTf1ujCJVNsD1VssHsZfCuo6hg5XccwqRys6qCoThU3PbFLm6u7/ac+Z4yXG4aECFdnNyuvqg
lkujyJOTOyQwj/BES+N6hZDuCgz6koDSTX6KbU2fDZJGrM/YcjPO+4WvShrRLFpvSE9yZa4Nt7bb
SD84vr8P5SNiyCvIGdCstmtJX8WScFapK5ax8lgj5n5/2DMLDDW1xn/UCIj7J7Mcll7lqXqenXKy
JplB46mX7qzQfMiKrl4FQf0iC/7mvs2bEg+j/2g1pkV/JDadZsaC8bVbynV+KlJz37g/hPw5j78Z
ztlCd4vqsBZUe7//7MpL3LMz3hp0qEE2VWalbwIjs09pTZSS/CSpyd/KcDeB1tJ9FCyJZ8/ZoWo+
5sPhuwBccb28beiEjWNa2SkM8ZBqFOu2/tWJNH1h9cbfM/FQvKDHxm2OiEL71rWdgOIiklVpfupL
fxMXdBuSa9Jaf6tGr4r26f6yzdzfJq92+uEQ/aI4PJ6giz3r+rUj0HNHegeFyGdJSJKdCxHVQiA0
NyRSWojijlULwv9rKymYT8ew/OKUKSu8897spV0euMem/NKKSzCsmXPIDhyV57hOx2t8Yo2NKlgt
8qQnRP8QMxFonXzoax5P1VnbxRs9e3eGpwQFqdh4D6yl7Xg7Vp5RNMpSwBiPwhRMLIpt2utKkJ2i
hj47911UXPJqBy6DteUr9r8u37Wxcc9eLF8dpkIfZmF2SiqY1QsAr0vsEONkXe9GBUYykt0qDRa8
SycuNDT1Fj5lMzxJYrTpINwI6QkISucpNrKFxpbbA3ZtavIUrZHzGUm2w1MGK7OPis9LGC1BSJZs
TOJVoQiEAoqtiF6ZhAbIJvMjKGVjc62nVfX1/uLM7ISrqZssDnWCNs5EKzzFbm4P6SGP2Anmo6ik
/4ez89pxG+m28BMRYA63JCV1sNRux7FvCHs8wxyL+enPx/6BA4siRHiAwQQYmFIVK+y99tprebO9
oxq1N9Zqz4PlGkVs8Znk19I8GuOX9ifmXV6W7/XbbKQb119p+SW/bTmDenaV5IxE40s5eyPN904G
eDVp0ccoavxK+pgn74YMA114QYOyF71szpTnDV4fDDdNW31Bpw26CFyZDTkUXhE2XxMxHOUpcrMw
wD7g8/1veBufA8jwrLDvSL7pIbqebWtNsznKaXbJapyPzl110lO/NR6k9ByIV13+dX+4jVf0ajx9
9XSrs8icJqXhoA0PcvmcR1iY4i41eQgfhg2adKJ1HQDBatxzmNxaV7AnGELLqtIJcT3TtJlsbdYg
ATej5MduqF9sG5Sr+Dvd6568IS/Q8bPAXP8/1GqzRmlt6U3JUOP8FRPaWQlcVe2PQYkB40OZTifN
8sN5QHYPl3Gc5eLgaIrRFViy3V/uza/72w9ZfV3U1usQL6/sood/Kc/6/Bf6MGhldJ/yv+ViJ1Pe
G2v589/OTZARNgx2lV2s8FRgMAuEqEvHunbzX8i6Gf1eK/ZNCe1tlRdePQVu2gXW0idLX3igWF12
maXjfBS4bkg/cwhL+fygzB+k7pf21M/n2MTxK/fn5jB1R3MPtNpI9TihHB+E+TlFbKzrWTeSlOZW
m+Wo9zaa4pIVjqFbJKjsemHSKwsiYdUtJYKu/DcH8sWgQJah9tWYxv6H6xgeOPHFknvd9KGIZBxb
uS6zi6GLo5w/qGzvKXvOy5cxG3c21tYz8/tYq0uylhMztHhnLyDloficSe8lZweVvw3yWVkU5CnJ
8iqSR16vbKqZVdcJbiYnHXy89shT/chGdwWZl/GbnewhFVvjIX3G+qFajijVKhAwW1mfi77OLsF8
DhdHon9M8zHsnyfz++A83D+Xm48MasgWUpgafNV1BhNHsV1OssRg4suUuDkue2ihJP2IsqPiypJb
hKYn1cZBnf+e9jCtrZkimaRR8MBgHPz0emVLrSniqE/zi4TfaJ5HZyk85ha+Pl3qSfYBj7v7s90a
b8kqqPfyrBlrOLIJNS0elZHes1h+MqRnpZG8IPgQ6r5V0MTeIQFwf8Ctqwgpg+UcsLTIM19PUM96
ue5yPb+kbmUmbhu8/jNF/PuXUHwKtT0Cwdb07EW3mL1DorHuWhqtbqb52sm5hwI3pPvfDOlSLjwj
JiUuPpZRsJPT3NSV+XYAZbhCojhFb9G6jd3KQkVphFRc5pnaMkhWV2qXqf6sdc+t9ql3htfMDs70
LlaGdoDI7qnvQiqBkJyquadfzPDn+G8pfuq+3l/3G3Wftx8GJMwJoqWKzrvrhXfCCq/gICsvdpE8
xr3x3LT1T82pfhkwIlGoGthwBi2AupBPtaR6DRlL5IYR4RWumsegMT25md9LyQkwdOe3bbz/OsbC
SJPw6xaD+OvfppnNoJmjVF4s858xmF5mNXFt9ITL2Q+lDwXd5M2rOad+10fuGDzodudJwJRS/zgH
ozsDlN7/Qct4q8SDVlYAFVKohXey+j1J3uiBNIT5JbADz9Dp9dKt4hwPiepX4cf7Y23O/bexVtd1
0xeyGcz68jb7UneijOXVLLzI/Nzak5Hcm9fq8OVhnNngXjwNWnTQ6GxTP0pyeyyGnWxq6+ll+9MF
YxNs8QCvAo4EcMEuHa6xZkCdPNUrqsgldkDIAqSy16WyH2Xacab/xsr3enc33j/GxhUKnha48hpS
pul0SvI+zi8h1pxlbD2mU/PZ2ZUYueGwLAdqMS0FqEcwmfvletMqaS9ZIhD5RYPd2ojxIMfDuy78
2Fk/s9DxW9OdTd0fgvghFMMPXf+c7TqvLGd2vU+RoZEXQihdfGsTqLprtHkOCq43U8881S4xhHHM
f+5v0K0HkTBqkWiE2GBSi7+eKCyBNDIaJhoX/9pZ+JhH+cEYzV9TMT4ZUO6s2PKMsHhnDMbZln3R
jf79X7C1bXkQeRThQuk3unZq1Rt6ndU5LTiM1kJUQH8+pJFAhNPO/b21edizCPkvrXvUJK7nqhYa
H2toF2aDrLh250goJjrqQQkwW78/q82h3l4JjPyAN1a1YgFl3aRTbBmqOIyhRkQoxLuYpPY/DbR8
QbzdkKxbzYmkrm5ja+D7aTq6h5/jAYpkulNY2ZoNTH7YavSroqu1Sh41Wnry0iGQkBAwO/SW+mto
Stk1W3OPurK16ZfKFXgoVExItNefKMjLSq4CIohGGgAzXst43FmwjRjFWE41basyVhH6asMbfW87
Y10Wl2buSxxpxxbAPgDlP1XS1AaPkaSRNkrB5CS+RKnpxEMl54c/3h5AluDaGAEs1aLVj0CTcmqi
ti+gp2At6hwhdDvY190fZAuvRFWK+ibO7jaHa/XZnMrO9SSvy0sqGh+hWRSxR6Tlp1IcmuSxdbyx
R9XkEOgPVfqliZ8khAjv/4SNEM1QERvXVWiOqryeZ19mdBpoaXGBWWMerTgKDg1UesQc6ZSwterY
mJhMzFq1B5ZuXeDIQ9FktRD2oXuuzkUej6Ua8bcLj0j1o5bbAVPZUfcQHB4e49ZePq6SnKopxvg9
r01vcKj+xkqSv9IBJHmZVojjny8GtTFcJ/BohBCzCjxG/GWyCk3tSy2l9nNTOspBEKI8qVUtP4W1
Ex6aoZp8Q4/kD/dH3ji/kGwXn2KAeL7H8ue/QQRyNPWoSxbVRTLmY1D1D0XiTbV8uj/KRrAD0r+Q
V1hwErnVdpOdaB7buSwvXXCo6x9q//B1MP7dRc62hoGxjJkFdx74w+rLUmkbRSk3LGOV8hWzhChu
lB+HWXsp+9nwwQP2mlI37gxwfwKOJdPg1K4injmPxrxIywp1fu1JKWhzRJoks86lpvhG9tCfZBTm
7y/m1uH9fcw1Q6yotBZZBmpt7fDRDs+x/L23P3SZ/JgXI7vzRcfuTqjvZwhyefGpCctTtQfJblzG
S7lj6SRAF5Xb+HrbOEogNfT1VaQ4syeN30W5F0ou99wqxkF9m4Zfioo8/evrXoYGkRb1QEExfVCS
gww7uCJ/O/T9lyH7okydG2afsvSw51q0EXRAYeVZBkDiGl53OfWTOQaBRiLXZao45Hr7Q0N/3Eut
WHbzyq78+x9za/+gx7A0oYB/EoBcL6QspWWXT1NJjNPNtWvGcuWGaPG9Kj2lgt55rHFufWz6pMa6
TZJ3wp6NS5j4kRALPi4KoOuOlBK41UpiicKRA0lVRB6OAWl2bLSHQSqWq3iH6ryxbeg0JCSB2Y4z
0roWrwVT2mtVQ+2o+6p0rZvs+TxsTAjgUVm6aCGZQ965Xs4kg0DQwxC6JJrePIQTwqmlMU7vhZal
F6dUYbpIaojSaGjtVEM2LtIFNMJDxqZodcNHHrRxEHYzVxfEfoCOnPZd300Pyfwfym/cNYvuGJEQ
rY2rvBFWb6cMU0qpdh69KDTdUDvc35JbgT+lbXh/VB+WiuLqNaLZPS9Vh7J6WEhPGGZ/7OfWqy3f
Dho37MsPkSWQs8B/dqhtN2izY5vvWWpubRSVRAvPQro3aVe+/o6TqYeY+VFgD9KYissn0f1zf5J7
A6yWsRf2TC9IVl9E8TzKX8cy2LmlN94i3IuIjCHFA/+u23eLqM6TeArrS74oQkby2UISVT+UGvp0
xz+fC70US+cGX41o/Hqx8rmS7aoU9aW0MMYuxSx7YRbv1BK25kOgoCA9pJP2rr+IKadqKSq9vuhV
43Wz6suoQZsicZFReSVT3InFN65hUltItTpeXFyLq4gBSazRnvqywTsOm41wfLI6/aRxXbrRzsS2
Di5rR0KxwK88OavVyyOZaD9tLmli1wfdqV+GtCsfinhnx20t4OKpsdAeln6B5cH7LdKaUeIdRac3
RFrZcZCii1KdaGiiPFt92FUL3djeaPsT2kNRWaw/V9vbrJooTcxM4NBSfpmdETPmeqcYsDUEIQ+c
BwRIwJBXkU+aD9NALQvyjejp7beC5NB32V4JYGMf2MQYzALAhTBgdRE4AZdRpsBMURv7ubcSV5rR
MzFzv49P90/RxkhEjpj00IPzVgS4/j6SWWaZRmPNBf0AX49/teUXGR2qXW2y23WDzLPIbcO1Ab5Z
c21UKa8KvYdFas6y/TIa9vAdd+bMvz+b27iCUSjDwaMArOJeuJ6NHKvJoITEFUXUv9OHoqDdPlB8
LWydxyChXXgc7Qq3MyEd7HZyDvdHv11LQhoCRBieXBiwWq9Hp+ezKnm+yosYKnTas8R41QMr84Ny
BDsarWhnths17IX/BuxIhR6kbx21jSqap5FeVRdtCOFTzlKrvBNyYruZIlnvRlEkL7PgXbabHJ6n
KQLzL7Ov8EkoaCw53p/87UHn43Lj84vYSHyG68nHZj5EZkBKFSvTF2S43mnyNwwROlF7lrV3LW9k
s4yGrAd6hYuw5dtj/tu10oo0GhCPXyhiapn7QlT1N24YY3D1PlNfx7IE85WKGr2KQor1v9CE0dV3
A02VOH6mDVJmWi/VeGLMVvXHTyAh5SL/hUTtApiuFiJpQiPp84CQSAjzYQrL4GQEsXLI0sTwpSD+
iLCKuhOGbe28BcHjcMEqtte5UT/JRaInhEdtEx1lScoXt54nq04qrzbFj/tf+jbaXOBCasyEKcSz
69YvJW+NslAZTJSTuyD4DgJf8+RNAc7CqXMAo915FreONVEtIgAkKFyJq2exJMrkdeY6FOlHVf5e
KYfIetJCt30S+q/E3Lt9b99GJvjbcKsvOHTCkRFwqS9D0r7HKeBhNL9BCdlz9Ng6MWinLMp/NoTw
NfqqJ2FVWwVpAX98GrLwKMbpPPaE0WoGYzj5D/vS5CUmC+EGvoGeulGKu2qSq4udKqc4giY7O90/
s2b/lKe/Ixry7++SrUWkLrgg9dQFIXNe3wdp2kmiF3oFnY3GRAETlxZxZ9oTNtza+Qj7INXChc9a
ruKLKAxqx+omQmashgohV/5khN/GWf8o6eaX+1PaIHrQnEfDJ3RqKPy0EVzPSRFWEEmpymDgh7g0
PERDeRxVj86nWMP0mtSkOqrTF8v5KKc61hnEOcOLbJ2n+D/cthxzWhoXx6EbvLRox1LLaru+1NNB
NS8ifhbNJyt8MOSdgTaKW8wZqBSwjLY1hISv5xy3c1rx5NWXGY8uBdQQya7HrBke5cBwM0ehrjV+
Tqrs81ztpbUb9CWgYGxByIQWgukaDWlyxIeyZK4vPbwlAmJo+k19bptvuaW7ZXLOlA+G+kOmU7IN
ntMSFb9ceo/1wx/HypyYheC9aDkthe7rJUCrec6iQKovnWpdWjl2Y/UZi6tP93fXspDX0M/1KKsD
M5X1rMY0oVySLHsyTQ+tNpes+tAWO59042S+JZg81dQNeT2vpzOEZWwYcd1c7L47yHZGq7f62Grj
r/vz2RzGMpHqW9qV4bReDyN1YT0GM/PJJM2hcU6F0Vpn7SkCGt+5azbehyWo/P+hVnG/JGPthRBf
c4n6wbXTs5GEXpRIH+MWecDaSdy0Risj2KucbH4xKFcg14ikUfu9nqERlERYdbTkNokLG/lQEujo
iXNIy50duDUSpSw8OEjWOPTLWv8W7nS1ENOUNM0lpLgcZ6avpU80DB7r9p/7H23ruGOMTigJiRxW
wLqy5Qi8BcdwaC5KqXSvaTk1R6Wa5p+FobanpioTt1L05z625uMsq09tXO5p7248i0vbCqYLi585
kcb1XBO05xr6gZoLwj++mWMcN34KpWMs6ce6O96f7ta6UgbAaYSRaJVZvR5SiWBTkM7NpUg/hxkS
3t9hjwXK5/ujbARMtGHB+VDp2EewchVPmI6QzDbljUILJ3+J+B3fcql8khP+q7Zj+5C1+DBj5vTn
bZFUVkB1qVDSskGnw/VShr2QRnOg5yDrDpXzzYhebbGDpW4dvd+HWO3Mps+6IjLk+pJmgLUF0iAy
RaRi+qA77UGW32fyQa1P99dza4csoAWxtQX2uE7zOwFQyJ/VFzZgb/R+jz+w48595+lNuNMtu3kg
kPckhiH8pKC82o5yH8ZKb5vNpanUH1IsK8feskOv0Y3ah7OvHDHsXvxCw8IXIZSZLhucnYB7a75Y
sFECJtWjXrb6CU7eh+hJgKG04qmKnXcElB/DOD4pofLSmjsAx/LB1s8QTT4gQwi0s3VWRyIB4236
OG7xGssOXKWIgWSBsnNhb5273wdZ3ZyhKKDeqVF7aTFjHJLT7LyXBrea/8O1iRElFRtAcWrcq2Ek
moiioKuI15xRPqtK7uWT9SQSR/ejUkv8+9tya1IO3DtzEUfH+HL5jL9d0kFbQKHGVe7CNqhpTUcO
t1Wawc+M+iEw23ZnuI0PRbFmKSe8VczX+KecWJTgskBcmrZl75l27YFgp3Bwoj3Lg610m9qiQ7sd
mwIjwHXgqwWpEzVde7GiqoJK/W+Bbaobh7rmTyNe9S3c/aM9S/pD1snaUah58TLg7nqM8siGSVf1
O192Y/JAsggcwBhgqddSg3VsT8IaE8EjAXEltF2t73xT27lotg4/UDaNhkumS/y7Sjwdday7qIm6
i3ly6qfAPsT1c2sJ6gGPZVkeVSvm5D/e30YbUwMekUkxsJwh8l6d9iLIR+4A0b8FM53xoVI0N+lk
7/4oG5v1apTVZhVZWGvN3PSXYXar6UvX+qXyfqD6dn+YrckQGy3MMTImlvD6TKhjEmRtEQ8Xs/w1
RE+R4mnt3/eH2JgJ6BfVhmUrEKOvLix64ksZiHS45PM5iT9XsCaDVD04yDPeH+htl6+uRlA9Kvog
jEsqsAqcxSSPSK6K4dIlsGunqHrX1F/B99CO0oac5hw49aBtmvNQ5sqHxqLV+Vsfep2KgP7Pwfw+
my9lkbg1H7TRySHfZ8WL2X82Y9OLB5gnbfpgJvXr/V+9tTywekDDsUZBMHv1o+Oczug5UIaLFSd+
4fjowbvC+Byb8c59tD0Qmxa1xgX2WkU505RVmWl1w0VU+QlVhL7WPoRx+X4KcYO9P6dl19x8CBIx
JLWAu1DnvN5V4yyPY5pqw2U6hcnjYBonIKfEHNxmt+/vNnbDqYRzaNClTl1mHWvEfTaOckIvqtlT
e+cyb58TP47+rpV/K+nf+9PSb6ZFIzGCy8unooC27nvVcGOcgbDJAI3RHblgx70m1NvjiGkWnA0b
HAjMab0Zmrk2Q5Ev0B3Wmz4AhzvomCsp+p9aALHXaIjBbAGVKkq267cwEbNJZJZQB8zM1pUjPHk7
+yTHaD6luKtm8mV46dNsJ1jbWECAAvyPYeFy36xh0GC0MjFPJGSKXp9RSfquOMXOJbCBuVMiXsyb
tGUVb3r6R1nYZhoTD3bICfjZrGBMb+UvZhtlvlOjjoezBq7bDYC7GtmYtM+5F9A6vXMEtqb6xpej
/5v3yVkd667KKruUSeJxTDykUnHQg5/3d+Pyf7g+ZJSfaHkBMWTvwyy6PmSgzEEfCau+VFXl5rGG
FX3a557aBOdKV1o/tPV/AxWemFzvvE23x5s4G3x/mRikgrWwvtQbBtCP1WBknT0YpPRmdA4XQkwa
vtP0j/eneXttweehdx89Nao29PdcT1PVITzSmdbj3T1rj5WG+rNqR4kfte30aGmlvPPhNibHckKb
gjdFXGGsQinkkUsl70vGK9sHeChfqwDxBwk3AVef+ic91Y/3J3h7gzHB3wZc7ZQmnfKwUuv+UjjW
g0pLRlT7FoyNmR2aBuqJZpHT/RFXS8pjD6+GbJNsFxOdmxRC0UNtGDHRPdeJgsaaORaPxpDZnq4k
83PWGnt1t9Wt9jYe4CD0d4XnH9r29SfEqMc2ArmszhYNPDo1oBjwtba+35/VmiDyNgzKZLRmIdgL
0rxM+7f43tKFnVFlYZgE6jmWPsYTqn9oyiZV5c3WoP3dTln6oR8Q91KmyXoOFH301WIYnqY4yHfy
tNU+Wn4NnAeYWhgMEPWsQUmnorgTq6o4S/okjsocfy6s5JNp0ITvhLn+KAVIvNxfgY115rmluEn5
gHVewwlFLkLMijRx1tjB9BZKEbJ/0UCYM0c7W2jdwPM2PV5A8ElkinlHVoutl7mGAqWKO0OkpNYR
Df8APl9Hf5qTxhIReGymNeStpvkalWlvHyQFQW631KTw7wBDqr860UuvaTc1tpt3c4MQHoZ7Gqqu
WdkcGjRgRhfdOzlyaSCsdkCRdaHg7dfjl6EtHlm8tzcx6cC7YdW2ODdKVg1uGib1Q2jNuV+WFtY/
oh8kIOuwOIrOLE+pNMo/oFG1qht1tXSU6gQJJFnqnpIY0zw9QIqzr4Jm53Ous5u3X7lA64s6DnDK
+num6RxNUWGJs0VbOX3XSfMqpBCOy5jNXmhn9VESXeYZZuSA/GPTHOJotPOh307Nb88MP2LJYAEb
3prkaP++PlXlFFRWCFJ1noMUf6RcDYzQV8d56f8LrBHxyjIWXzjfQXeMIDB1xwa+WesW0xj+HPpA
gycztDWRmdLXL3Y+GV5jGMkTmgBFCFJvTxUJ4ojEoR1FZvEznsa+9QrEdskT+lD7ZCDUJLmyFszz
IRu7QKAbM8qf/vToLDbzaDFpGMAtlMfrWTbxPJnpMLXnUlXKQ9EIha5DUofecHYh3CXQXq8o7wrx
MTcwuPtqRbvashLKjYyFwqofhJmqea1IcP9xAtsvwyD4PFpl4OtSND00WsdBUOdvONQlOxtsGWj9
Q7gt0A9YxFGRI7medFg2cSUZ7K/SGh1k8uNPgZmlD5ingsMkeJ0l4s8e17fNBJpLK9tiGIdb3PWI
ltCNJtXn9mzOFSqfFmFXO+soFndmeGCfDScYPe3j/W+7CpT+Nyh0LZIDcxEYXwVKcR9isZUo7Rkb
rOYVWkiMqkZR+lbdTQeiQXHqlEg/RdMUecFsFv9leMJtzvHSfrYuI8soeORdx+c2K7PxdCMfviEk
rSDMrf9Kc5E/mrokvLRvVA/gdK80v67RLbOnVECsxou4MFxXaZ8hU4q0A6k/m7KIP2amwAZBl9Et
tPG2j1HWOmhjPB3Gruy8kOj9KNpa8ghzPmiwJLy2Vmu/LIbwq9W3e3WhVejz9tvI1CHTwTxSb4yx
5W6k3UMZqnMYgjzYLczwXsdXXMyKW4Oqvdq9FbyvMkfbiWBvX0reSNBauuZoa7lRMKJOUvUUpZpz
j6HP6DahoJfLkcxOPuFSqls7W+A24KLHAIExUCoQZz7F9bafrS4aErjp55Li9Gum00eim2LybKOC
MZ5WRvz1/pZf/oerkw11m5vxTTocYbnrAeMwiZI5dpqzpCbzUVo2HsD0XiVoc1oLeATWAqi67m2k
ojIIpw/FuRsDM8fgudea1AO2qqT3cZDNRHpSoA3zTha5MSzFXqRoF90TxBtWq2nGM1SmZXLq9F0x
4OzAYc2lHn3HdifF2tifhFHGsjthTYFnXi+jVSlOQzYpzjXGMG1meJbZHkyM6zrILZVVnkSx1+y7
EcUSlIAwUCGh8QXw5HrMamiKtO+6/szN5HwNjezraGblocpyw48MTGKcUcu8nrDVTfEu8cDDKPrF
uoH1VB/sSXBtbCS03ulBJJXmvl53ZI1JWQUCOdIz3Xr6h2gM52PWiz2ofOOGBhpEow17Qohe657O
CvS/jmO1P6d6/tI5wTG1ZH+SEAOZH8sGRRtL+zTo0U6EvrGPQI1oRISoxmqvL+ZRwfvcGpr+3IRd
70blgFNd/l0W0UOtP9w/jxvhMrT1RTYH9wne2rUWVl6ShYvA6M+y0sYftUDqzIdcSnrHS9ogeTGT
rviQBnbluJHGPe3LlYD+1jZ1/ksL9fQ4yKXlpjxjL2EVj++p+H2rU6E8EOOKxyaVlPe9hi3b/V+9
tUD4cgGpYjywsKyvt2IId6cbq3A4tzDtB8Pp4Tv0P7SxrryqyU73B9s4ayCdi/Y3MfkC510PVpmD
ljfF8k6NTe9NzWy5WZb9akP1e9S3vqhgsOntXty3Nepi/UsjL1+FjP961KQzO6ur4uHcmMZHkb+b
67/77JQGxCHtYTG1vT/JjY3OnbVAbm9dROuk0B6SShrbcjiL3nwYQwuJuS8F+nxVenC04lT8CoZp
B+Ff14aWR5ZCxdt7R4UU2O96ivZEF0EqZ8PZmm2kLfLJfuwzE0l3RBNPrS73J0QJy4cwnlI/N+y/
iDPbgwLW6eZOdDIme6/Nc2NbLY8g19zy1w0JWAmtIExyMZyxtUie0clrTxPI9EnlYniUsnmvEWFr
PIT9ICxw/ngTlz3wGy4wd6MidTzzZ0Wf/RKyr8vJ+xFq5V/Eou2fnxmYZ0QzQHKgEPJqQ+Wt05pY
II1nvMG/1UA4zvxvZUyfQ7Pe4ZS+6cysHnmwN5rBKEKR8a/1vxIeoUR24u48mer0CTm3z51Ivsl1
X/lyMs/PoZo5ftRo1ifo9qWXDaJ5wbAkPVhyHGMZGRtJ7k5V8Q+exlMN9dqpPgomdgxAcN0oCVQ3
KdPxhDiCehxAHXZO/Lpew87kjYPXsRCkyULW8YMoJctuRDqcE91KaCiWuuyR1MH+GIbaMe375CHM
2+Y1i+3wIbIQ6lRUKLqDWZDpxrl1rCJtRG3N1PyWqsmpqRPn2DlG+1D2xYQ3jNLigGMGrpzZH6I8
kfzI6chzEFj2cm4hP62yp7jvYQb27V6b+8bXwXeUWotN9AUZYs2vHGlLcZq8Hc51il8NpJn4Y9KL
8FNMze0wDH2Tu5HQPtOuOHntrA3HwprGgzo1id93w3zopqBzR9G3T0ipBk82F5TXUOA6OUZonorJ
CNxCjjHb0XD1TrpS39nIty8/v38RcF166LmzlhD6t1PTyGraBYYxnIO5CmiJkypEWLARu38h3p5N
RiGA5NHnWkQN+XoUmz5VOS24C/RWav0iVeZ3oVoOx8ySe98aO3VnVrf3PXA87JMFIyScWbc5KKbQ
xDxH49nMe9VLbWt4hz7N7OqR1h+stIz8trVL5K6NPdWzrZERkwFFQTQV7tQqrkt7tDKDiltIjFVw
itXwczKjGDj0Bkqgsjq9a1vtVIlxD8++fXIouGhL0yHYDcYVq+9o5p2J4W4zn/v2RATmIwAyvhqm
eFKk01R5Yk/kaAENrm+lZTzkB96ASMNe/vy3fWNRVJqKJJ7PQzWc1Dh2NQU7ovC1VnRvLsyd/bM5
OyogCn1STO6mqNktC25085mO8c5vnBqShSNpnHTDcZXJukiQA/2pXlAn05x3dtPG7gVIJwGisxNp
lzU9ra20rCwmtOMapf0ulNyPs++D+U+Eqcr9Y7KxqAzkIP6DhjGUg9UbTmuMpQyymM+0LUTNi5xc
jO6znE4e2jz3R9rIPxZ6IZNhYRbSpnr9/aIxkEw5c6Zz2JBWaJBQD3HkJ6knwAd0r/3atpnbqKfe
NPydoZcjsNo6iwvn0ohEgkezxPXQQVD2rRrO85kiaO+BoLWDx/NgH/mQxrMzRrUrGTG4mRHl/mQh
TRLVfbyTFWwtNb1WMCxZAqLeVRwaii6ya50f0cWzr2fuDAaiPBlZ5HEj7yz2xp1AUgmoAhJIPrvW
O5uVUR3HUpfPoBTvgMvtgSjI4J8aCljtX2rV7MSft7gHKAQ3wULFJQRd84RAqscyrScMjo3sUSLG
/oQ1Y+xWhbTHO7xdRkZCmB+7NsgNLOf1tzSrqBJiCJSzQGdRfbXrX735hKiFS/fpzipuTYqrDYSN
GIjCxyq+UxutsZwsVs84HrXPRWNHWAZI2rGrWunb/S16+yii0f+/hwNQ/sYrsa2VxgqNSTsnfVEd
qI103jjbexO6vVagTIFEEx4t53BNqx+tosjlQVbPXa9/VFEslxvHjXGFbbI9XfjlM1wfOYbilGvc
Kypp8Or9JQ43zSm21DOSQu812Vfkd0jTH8NJPtHqfGrAOGhx3QFwbj/Ywr4jEQKCgyBqr/JKlFeG
1Gl7Db3hAH0/oH8JUe8eUbidnbGR+zDSIg3J3UzguCaiFM0cZknO9CqzVc5G337vW/qEusKsjnkZ
vld0/N1qCfmU3sJvIlXq2QXFjdx5rl/quP1DtSAiXiB/yCpUBIkDwM2uTwXAWD9ogaydq7Rwm/wf
Lfhyf4NuwL1vRYUl4mSJb8TnbSNs7FkoGj5NcpK4SqcJdAUC1GT1iftLFmrzJa7jofCJyskCNKPJ
IMXCN2s9EUvdeBi6dpS8SDXKyMvkCOUVp2vznYO0UdtC55Hof3H7oHljzZh36jGqktHUzlYldDdL
M+vUpU3/XIZO7U9Q+j1jZtdrWoD1V23/7KRu2tmGG8cMmR+2IMWYpQCyuqIGI7W6oen0c2L/0LpF
0OahcPJjHqg7t+7GIUORBHczDjUdw2vwZwowFUk6oSOaPEEE6fFSyyzJxI44K0+GXCWHqh6zo5S1
0akftV3p2dtbi9gaEBMlCCzcaYC93nWhVCWN0o/6mcaSZ73En15O3k+teBjl+DlM6VrWHvX4R6zE
oO7I0RoK7nzve1xy7m/OjXMPSYtIiQjDYjXWoWFgjB15un7muqZXQMldpPCf6R79dH+crQ+7uLcs
obYBu3EVwjhy2jaJWhlnBzVYR8ynCcX2oQ+xYNsZaXNGv420uj7VuLHL0C6Nc9o0UM++xnn8JOQf
96dz+5SSfdERRL2CigXB5vXna6qKkit+6GdDBxk0hnHwMCb7jNQFjcQdnUiTgj/v/TG3JoZuAwxe
vI9veaF6EQjeEds4jwNg6DBZECXsTD9Wbb3nJrHxtahUUJcjDaSLbV2gyiLNFPxNP4dV9d50YJ9F
8juj+VUjNHt/UrfhFm7R9MlBEaEORxJ2vZBTFUdOiYfeGauKJ8l6qrTYj2QklpWfWvNPoR7vD7cB
ATAeEA2CaFQVGfp6PAhqfdW1k3HOjVnGHZfIQWXLK9NJ6eax8cY6cp5DlCn/svMCVd+WEt7Jkgq6
gie9LsXDoEzGpVacWHZ7s09nLzO0xQaDti10cIw2+qWreQSl3MqG0pXCWX43WVZlulpixT/vz2Yj
MWA2RMVMibgYqHY1m0AxcQNVjTM+FWodu1YwuZmUniraOW3ZSxQU7+WXDr73NIwuM9/5emtm3/J4
cleDrjE6/7KG1nSN6GuBQc5WiLl4GXwYMrqdxFctSi7tV0t+yrvBbdtjFql7jLet5wr8kO9IzMwN
vi6Vj3UKPQ1tlrM6/ohnw4Nl9z0V71GppLBG/6yWeKY6VjTSnu4v+8bbQaIDXAo9m3h6zZ3K04VG
b9TmOeghpgRj2B+ivJUeit5BvVyVy4Pd2ErqStWImDC1ocP98TcuAry5oYkhkEa//BoGqpH0JL7q
iUWR9/TD/+PsPHbkRpqufUUE6M2WZJl21S2pZTcJuaH3nlf/Pex/8XexCkXoHQxmtFJUJiMzw5w4
ZyxS3wBu61WRtiVr/baWVTDK2wAhG9PrzEWtgREinA1tConW4jneweHox873KhLPCQBHoXlT2DC5
h5hQ0O/N+jXQF87d45QfS+NUBn/T6eCEkavAwdtQckhDhg6UvdUy/q7d3d6Ua+5A3kbfegEdQ9Oy
esmERa1FM1PtSVe+iyryq8b5Q9/Ot9XHpQzQlf2+HrVjk2xR8l1BLi39uLfBUPix2arzUyjmQrJj
Aici2uCoasFBoP6rG9/scvTQTzftRxn9az0xDpbW+qI7hlF7FPm4r43wmIbmx9s7cfk28XPwcooF
NG0uq4RWMhshVIlPyD8WHprB0X0S1/qOtJIsAvQqZQP7nx/dhdgTMOEiocPtukofJi22SyEi2Oya
GSHdRpR+rKqZm/VTfLy9vMvTt9DIEEXLsBiRXK7e91ouTbNudbSNa8crU+1DHTXekBWnedT2dtCR
kZm8++3LbbOXTyJmNYDtS1zK2VsO5bsaWhkaIYgs03yS8tepfgnH32lA3XDrPby6undmVje6KuXp
JAe2+aTFxZ569V8F3IWWd8/xwPgDMSJEXv4gbYwGXXEZFgchMpEeUPp1gaUPu7qyTMgIq3opd4Rm
8BCOZXWXpnnm21LZ7uwSzrfbO3p5jS07+v+Nrna0DWfTChPo1XrG0XxaEZR8++JbUIl2d9vSlbsB
U4wHkG1SzLooSeatmIwhwWdy52cEe73lHDnPnprKx1x9SOr7PjyG5da3vLpAIkSY0cD0X1DNmKUO
oKRHhZucwk2RTFa+mGKLomLLyOraU9O6yaVucZhR8WvLdEVsPJb6P8eebCBwKVpoqP/a69JR4MQm
tEcOd4oTBLuGcpXXZfkfyk39RoS2XJbnDw6WeN6IaPhi5Ejn5yzoy7FSpdB6ig1wb6YSV15JL/1/
sAKD19IMItuFkeXcil3JdbKQcDwNOULq9qDQn7MJGG773WVwC3sh/VRCzQVlpq08PDFncKCitZ9y
OYMuN6tkL3VSG60Tp7mHpWJ2h6L6lYbWlobCNcMg+mhywaFIzWq5Zd5dVvDCT5Mkj/aTGGaUXMzM
3DPylaH7F827MbbSo9KqzcFI8mLjqL0Jt6y+H8M/0OrwJPIWr/k+NG0AICwN9pNRvs7yF8T+9lk0
HOcM5q/oxwhgMlGOuiHteuO+XwoJ9K8YFXZjfXKdpjgy/3FvQ+4SydG91SyYs8024PIYrX8iLrbE
CBTz4F86350gS+PSiiTzyWzT+C/cDuVrJ8mCSEFUz7qkF55daYlP3q4fSnOm+gZNO5RvoQcxluTb
odbtK2UwnmlTyV4d6/bn2BlMoHpm5XeK9GvM5uRjJEvDhtdeeRyA7MPSRrRN3L3W5iy7UrfTiWvM
mhUvngxfzv2i/xrKd3Pxu61eFOP7bQe+chh5aHnZQSqCnV/DNKdocspJ5JCxGFK3U1Lrh2jBPN02
cqXnTPLHUV8kITknaxZJq+oLOAmF+ZRO1VPh7DLrgcpxC4u8m8xu4IT7efplir95HLpZ+BwwByLa
h8A8abRelHzYR/bw0BB/124y7Gr7tbOPlfpYNMzu7ZKQfldv1hvhwJsMycqJ2BSa/CDDGNpa89pK
OrV0wa34JM9KgW+jqf1JMWvnNWrNNvPGRJMPamf1GfI3OgdcV0MnALqZT/91esRgXEWvZ97D9BPR
dQ6r4ruonShwLVXIsLtaaQ4IdYDAJbQStfXVDC6V0Mja3+NszEjMDEmk+Uoy679j+uuhr2pRLntN
mCKx00eiZ56qaLt0Jxnw7/llGHcZMMB4EVbIJ+eHUTWW7RpSVj0tspEJeEvBBLaaGvAetKU6p/Tr
puaeUEh8RBhK+aaHiSDnbVQS5sJIlI67TEiW26VKEnuQ7zmH1B70r8Gs1YPrjEb9uQ0zOXbrvsm/
prDyt27QFAFRsuF00K0FZeIDraPfLlQp8CQn4nFssqnp/GmA2+ne7C0SmrqmKrgzusKMDlC9mOVd
0zbdD7mXFHUnQaahH0xjqn4UFF+/m0Gf5YjWGiLwrC6fhyNCc5bmprNqlDtY+/JPckdvYiMPXsdP
ANXhtGfcmydymYlaRW1IaTvt3EiUZiK5PBQK1HlKOca+U/TiIRrUdidCeQsrd90oQEDSf0MxrFUg
LNdKJBd9ZD5NybH7Yhe6Pxc7pdm30b8mnMvyYKLktST+Ze5htbxaDpkg0kpiX0dzRWh+carujsx+
Iwpd/pr3R4oWI3cN8TWzgsv86OpRzqJSL+VMJqGXOAGGrwoYfYaDpm1B3i/KFoslziz3MzkLk4/q
+QuQ5qWY+741nqb4z9g0z1pcHYb+Mcozt+2N59HWDnL+oU2cn8mwRWG2vsSxDcQGUN3iK6x0Zduo
nFmaBaGUmBZin3hPr8zNc+PeimtXYaRNQR+224hE1lHiYhTPZMmQvvGHla+kjtkkAJPMp66K3bCN
/Rp8ewCJ/sZVvn5asYPGLdA2yHDIA9ed6q4LhaLWiv2kFLl9SBuboVWQrB4jMspe7VrVD1Iz8OAI
aO7i0J6/NWZT7u3e+ZZYavcwZYPyNAnCgrSGbXEyWu1JMlGBktokvtN72IOFkZt7oYRbxJBrXSYm
wiC0od8GHSMz3/jFuU9EMzpMehOLpygNXC1BkzmUss99IO9l8SjsQ6U/OLXlyQuVgZAeh6ne5eUE
4Kfzysw3pE/WEOzqQHFrmuCxvfX7Lmp9FNcowkAbxk8DP3EhjF0ngUy1Ujwpyt+QjxhXe6X5kOz0
KvBzeYb3n1KDxkWuNI9FvfVl15HAYh3gEUIHS/JtrOHAaouggdak4ilj/MYtIkl2Q2FuhBtX1wg5
G5XZ5XzQpj7/BpISWiVckDyqQ/WfZtHOjdWj+CsJT5OeItG8GsGwNwJlD1skEn1byNPLU6JBr66h
gkJ1AX7XVbweFiqldeK2J1vP3UDO9jJDrQ34+dunZMvM6jrVTBEGdj9JT2o0ua1xkMo/Cgo5t41c
5Lx8sTccNcTSpG5EWOd72aQwYyfCkZ5qOzmoQ+/CkmgONHeN73UP12raCM8uWy+d0g24xgWyejG9
KEWQ9QBRZv7z3HQWtxJg+Dg4CQX+K8uXdOuIdcN8EUoL52XtzprxK9X6T1LXviD29nuAmLLViUfG
ezU3KQ++RKlnTx9v78lFpPn2w8CxUB5lc+jAnf+wkAJkYlZZcOqbHVQIsJN7mhmdqmKfGncWc7eM
LAT5xwxpT6iXW1jQ1OLjIpKA4IuvZEcFhGAXf46LneN87Oq9Gue7cjzGcU+Vr/ai8t5u9A3dnMv3
gtiYjIoXi728YFMAfxNrQi35zdJ+AluKJRoLXQR1Wmx5tszWlTZDHQxt3t6ty+d4MbxQd/Dk0xxc
b1YY6wbTpMHJidTTYA3uxGA7+k+7JAvv/tXUWxcNtibE0LnfltvnXb6aKlagpKganiph235rxftG
V+ZdkP8AdL6/beuNfuI8zFiMAdsiCADrsAZ8A7HRJIkkEC3ZeG5dMwnq1BUNgz+eqsbK6CYdbVYN
HrzRlSTiED100hdLQmfaDWdneigqqDPk2Vb3Wg963FV6Zfjj1GnwJcuKZuMwXX4FSCHQZCJagF6K
asJqa6gqKJk+pyiV0KOm2XMMcnFP42cZW9s4H5eudm5rVcW11LSsmAdBlHVKl+FfMfjFNPkOU9z7
PLS/xZI+70M5ie4COW6Ot7/L1YU6xH1AManVr2PoSuD9VBXSkxQ/ysHeLB7TOvKdbqulcSX4Awy5
FLIU8O7LyNL5jlJArTMni7MTeZPXBbBi1p9L/T+KAruZtl/au0N4qHLJNwprI8K9fEUNWMPfJg2W
fHctZaTZYyocxOxP/LL2U1rpykNmJNqH2zu5rv5A7uIQPfOOwpsHtfHq4FawFNjWiLae0YvofqRd
4wF/LEGXjGrE4mTtc0aND83duhYbp+ua7YV9lOsCOQbaU+ebm0IslI8SUnACErQBNRa9SrxQguID
tp9E1T6UWvnt35cL2JOSE76z6Hmcm6yUTpWcTkPOD93JaMZntYMVf2Of90nTMsX55ba9y7wLAAPt
N2YfuK4gcz63Z6tTkWujkZ3ynplhShJDGEh+WYxD/lKPRawenMSe6yPQk8T+c9v2NQdamIIQ2cN7
qe6d226nIq2aZkbPL2MEa55aWmmanvv/bmVBJDKdwYUA2vzciorUDAAVGQnWNs+4imXl2SmVaXfb
ypVoDyADKEvGvOA/52k7NxNkg5wlrchONLNcywi9dmDqpD/KwK/DcNxLRrBDJDHM7E+S6J5SeysQ
uxLzMzYB0pOYeqEjXXurbAUZR2lC+A6EuyubcbuvrOwkW9lP1ejEHr6a0E0Ki+tobIWX6/NPq2qP
cS1PewFV+SFv01d4lTIvIa9zF8CaF7Rqt7O0TN9Hyv/yUAKVoDxOzg8adz3+Vc2o/yawk5xaR9rD
qfM8EpA09UsttnTQr13HADKWcUfoMmg0n38cRkPUTpb77KR2IvmCzqHwEWIbX4bU0fEGQ93whmun
imSYcwUTioqy6rk9q9Oc3MzwbDn96ziJCzgjIx4Y7vNgS1fxTSRtFQE4DvhKMj7S4YvxbxOWPeDE
Ep8dRaMPSQ8fhxoo8tFACPgxZPzY71umc+RMqndOJnFzwtjpAwiKD7FZF3tNy5xHkoXYAxGqedYQ
9X4a1NKHLAiYHVYa+zg5reU3TWg8BEaVHOjiPQdVKe30OC8PQ6wF97I2mK7aVv1f3UZuXWqL1EOS
rILSUavvJrUhVy4se08VTDAJlrQb7+21m5owiGFdzjjR8OoD9ymAQ0pwyFdJ81/yh9dQFq6iJHv8
2tObwJtkQJe3j/xVp6LLuIwFwA64ridnki3UeqzzE4PPD7UyIb/wqIf5k9V+v23o0pu4VbgjSVeZ
tcN/z70padtIQrABQVACGQRsMyX1Ww50MlvPWT+/3rZ2GTfx0EIrycgDFR1ITM6tiZm01DHL/KSZ
v3vruAw8ZLVbD//pQfoAmPgj2q63Lb6BgM9dGJPQIdEDB8SIhMG5yWBso0FWIMI3QjRpwJRObeEm
UuT8aeF2md2CaUFyPc2pC4+yBSDvAX2cZw215q9yUhifVbhWJtfqy7lzrcLUOreUE+1ubnP1e9GJ
8pMTGtXPADBB78tZFjDVZZTGjwbRs70Owm5jQdc+GNhtYBFvsIX1k9MHeQVwachPUstISim71I8B
Ek2viT14RhdvkSxe+2QkgvTG2EL+WV03Yxg0CdlbQU/dvJsYNX0K8mmfIsEXCvnoaAlTa1tyfJcn
jksT4B7MUjZjI+vRlKk3UT6dgvxkwoBUOvvc/FHZxT0d8CYMdw75+G0nuRLpYnAZomW4YEHXLcfx
XVplZ2pkAaFFQFaWWmr3jDt/y0BQ3wdDKT4zkGD3XqYl9qcQOLBJ3JRS7Rz7Arar0BgBpd7+PVfX
DzcBB4RxGfDf5z9nnlOHXKvKeVKSxNNjumph3iNz1Sc5LTen+BDokBWhGOhsWF7usvVpoeRKBoHQ
1hKbnlvu6CrIcsIBtUfd703JS5KDFsr/nKmzzQTfNG7YOt6VcytCGdFtElN+GpQjw+FuGn/saY0M
xexZ8gBwP9lRGdlATF9GhItRiABgbwERs65ZqU7Sp/I0c/cM0C7ozyTYG9Hgtc2DeW0Z52JQl/Lo
+bKqPHBE4Cxit8y8F8RjyVO62Sq/dv61BU5LQ56+7DrNDS2haMRR+SlAJjIBBF9JH0fxSQDBDOaN
NPfyFVoGvqFgWVDupNWruLMNxkqbRo0t09Ld3OsEnZ2n5fNO7ZstArTlm689D1gQpEKkdMs5XG1e
NNVtWC3yuVLxIIJPcvlZ1l09QBCB0ObnZP9onC2SqmsuAUgJJ2SaFwb8lU2mKBvgamio0vkT+8Yy
Zj+G62B/+zRfKTAyww63G0eKKW7i6POlTf3YMOLRFCclLJEpoMv6EuaVJ6bX/Iherl/ahptsRRDX
nJFZOI4w0wE8t6srrdfaxJrRMT/p1kOZvabGfS1vVQiu3VPvbazeBmoreR/2aOw28QQP591cMtsL
fzFsWBoTZxveeM3z31tbfs27SxrWz9rS6gBJGyPddYnq5VbpauWXuGmPhralinDNN4CjAK6B/Je3
YXWY5aGLY6kn5zIMwBVxS5wHFfRWg+3KCWOACS5UhyAF5NZqTemoVO2cJ+UpMPN818yWVoFN7tTD
NGbRMYdtZ2MTryyLNZGxMgHGcMF6Zmp24rTM0w5x4qIM9wF9Yhfykn9U1KRFREsLfOeSN9h0/VcH
a7TtKJ7svj7poyqe+w7mGbuULH/jYF3xiGU0mJlkiD6wtDIjgTpOYEVfFBYo7A6v5Rg+JvKrXg8k
neVLSmO51aa75f9QCu00yBpClCZgu3eLrN/TDfBFqG+Urt6AV2c3GZU/KizU4PhRTPauvmkF06bR
sOZTb3Xj93RKotgrY6ZD/WHSi2NbaZHsdXQWYl+LEsnvY8M86BozTr7SZZXhopZr/UzAEvxsJ4EK
QVC1qosX1o03xZP+AXakGhB57YQ7gTKItdPbcBi9qm5ABk5G1YJghwP1j9SperCXGMA1Pebuh79x
Z4/jPjXF0H0scrMdjnVZJ5pbQcfSuNbgqNEusPqlmpiLhD8Gkwn+oIRDdOPLLVfexR5R9qJijtNf
qN6oiVMOThmaRLGVdmdm5Z2QMwrnzSDf5aAAPWturcmNwrBR3aaGUqF35EVUaoge7aJKN+goLgNA
Xu1lXASICkA0ShnndwtCK+SioFROfKbWLVLtrshaX3MOSqrBxhncw8W7n5nGCZL4wzyIjYDo4rJ+
M08BivQS8OWatzXKU8XurNQ8DU2wzytTIU+JvFAU0Uake3FjL4aoGixabjTv1rPYVRV3cT+X5qmw
c8AjUGikNRlE5tYtg8rt4yA2zuiGwTULlVM5GrCowjwBxXc76AkdKE6b0lcM3bWSv5LzZcOzlphk
5Vk86GDbQR7z2K47V5Fthe0gc/rAB/c7bqriQYv0/+YO4H0WpuiERcWsvzYVkPI+14p9OQzmQVpU
Rm7/kmvfFIAwH5W7EDsrl8qyUO+RuAF8VSt+5xx0ZUcBbeN7XjcCsoWPSlC7Di0I0DITjjzz1AIE
bGiS0lbn3t84rltWVllB5lCyCUSOlea+pdBo5Qfd2AgALx0F16c4Ta+Regd/PD+B8FUyD1/oGvLE
mc+wlqocRXIHVZOnoU0e2Rt++dYlOfcTThr4fzoby2lYFz5CGXWQ2oj1EyFU5oGbnSHanQx5l0Uf
1ORl0r/L6heZsrGs515L3arupz36ok+BznxHuvViXlv+u5+zTolaMxi1oOHnaNqjLmAtNB9b50ur
7sf4Ycg3+h6XESkoJIIOkAgLez+7fb7Z+H4SW4ZkIcwqm49jkltuUAIfFERze9CZ9UnNAt4CnpQP
vVFOXoUW7f72+biIRPgN6L3AC0FnDn6uVWFG1cIEJKVlnVLeR7pPfpJ9+3cLVOV5g4GawWi07Pm7
gNFemHmcubFPpSzpXsJh9+W03BK7uPLlKFEAx6QeA+XM+kptiqYrEDrkSu2GvaT9BTD7KEVP+p0a
pT5p+j9fK1RE6GqA/QDJpq0pSvoIjcBeStg2W743VMraOdKAemFuiR9eHno6byQu/BekKZjT891D
hLNUVDjaUYvsH/KmjWjxRx8U4WycxIsQGKz8ezvrg682NA9k7CTD7NpQVSTRF8C7u3L490d+sQRq
hYYAf3prs7zzhwgXt/uFVyXnUtjbXaO5chCkbgd21xepkO76dhZHOFYhahKjtO+63OD6ye3dbce8
GHQnndaR7CK/MLQlCF8FrjK8eZIVCLQVJ8kdkHjKsi+hussz/VUwD1gdrNmvyvE5NvJP5Ti+0rNb
AKJpUm38kovq3jIgxGO5hB5cgushAjOoQJA2qnMiR6HHq+TNXZVaw3HS8mRH4N0zHSiUfdUG1p2Y
VOXu9kZcM8+kLkSmfBGNMsO5j4VmVcZOjnlpcGCIDBq/tAgD89hC4de5m+FONnPUGY2NZV8kDqQm
9JdpS6JySbFhdf/FvDTg/Y3upE/PIvpmUGWL5r92fieMjWzgcoU6BSfINICDQcmyBqOJSUpg+KnH
0+xAdyl16ByMniS+UjOsBp1inuTBbbvxXl8eKYwuaCbEolC0XU81TIMWDkagjifF+AiGiucUFu6X
3Jw2oo8r20hyt9hijG5hbj//fE0nI1sTWuOpYqoMfhG3s3MGg8FmK5+UqNqIEJYL5/zF1hkoY25x
AYTiNcuD8u74loHcNWKIpxOzII8DDfpSQqIl3yIdvrYoyl6MTiDUe5kKjHZcS3S1plPTMJk6vIQh
MOncbWGh/fex4CVVfG9sdfl1Nlh3JAymkzWHOIInF7XvyMGTlmb/5frPunnspfKxKI+RtPHtru0m
79UyH7+Az9aDiLIk671I2ukUmneRJd3liWsCKLl9vq/u5Tsjq3M25wVTiHI1nSj8HSw9ctNheuge
g3A3S1vf7YrTI1jAv5RSYA9Zs6ONjJA5VlLPJy0Gchl91xrVk+VflrbxXl0JnpiJ5wGBfR/wDV3/
cz+sLTw8N7v5JNWgm6yD/U1uGR3yC8JDiHZ3ebrx5F/2/6GWfW9xdU0mg5ow/49Fq5v3tl587F5m
iJY8ShkoZI7FI8Lzx3x01f5/skw7gJo5eQyn73ytcVKPphkM88l4Fnm2q8tDRn6+p2BpJj/rD+B/
mvlj9q+V+qW/xUAYEGNmZC8eJZiBh6lSkPGJYwp9kbRLyuTfr2VGdSj5Mh5OjLlu+ChTnESWUsg0
0bWdIZUEb8isRnXbcDlHu2aKTlrDeLoub5yIK17KAARPHcEb+O81LkGhd6dMWi2frL576Ytjnt01
9q9E777fPnmX786bshQTUIunQk58/uEANNVTHQfKCSrCpn10yt7NSjRC/UntvVzRdlbz57bFK+eC
CT5Ng6ced2UGYp0lznraKompnCDB0efMjRvFU+P/hhSqlPzB7O6TfriD+/Jlw+6ylPN3YZkcBKxP
LWlhIlv5qGZ0NtGvoZzyR8k+zrpCWQ1O+Ok3lL/MfbX5p8rMd4r1zzHEYpanCNgHJfZ1gT1OO45N
ZyunuGHCP3lIpB8tqozRcyRt5DGXGca5pdUz25dqq8SjxbdsY7f7KQevqvwlrxI/vBcQoG1s53J9
XW4nDWYYmMgO5VXWJPdWC7kq62qm3fzscGkzmi8M9M9iBbI1AePIn4Ab77bZa2tkv2gz0QDSCY7P
/TVyoLgx9Fw92RaTTM4+bF8s9PyE10U/JXljQ6+5Ki5KB22hKYeKYHkc34UStRwlc2wX6ikDyzoM
ftS4aB9D1bTLKjeqnqQ+cVO0PW6v8fLsL1OuCzkE5Q2N2/TcatmG5jTHqXqq5CcQXF3S7PLpNeiG
jaf9yl5iZ1negs4nWjq3U4lUiyqzVk9j2Xh28TNEKCmOSjA0qMs5xj1c8LcXdqGzQh5zZnH19dJ8
7GfDavh6ReImKXzkhZv332iPS5pXjdWhl3y9cRAts1zydVcKHUDjfsEf2/F3Y1QPwjm0mTtUiEng
Zk1kHfLAPKSq5RkaaPct0NZVDwCrxXWx8Hfhded7VMSZ2pldpZ5KaR+LxFXj2s/3QD2VCgK5yhUW
w61blIlXyszQBhA1kOlwVQJwOLcaTkpJb7rH70LjD+Ip3uhEO1nzSxID+Q8RO8TGtdtZ8OZmzvH2
R1r+7tW55knA2ylyAx1eD40pRj3MXd2pxEe2AR9EU+xnkSb721auvDvo0BArQDUDQYKzeneGuprt
LBR4Qpx/EuN8qmbNK6LOl8ycgWCZz6lR02o2LuNrO7twb5JYA2Tic66+pxnWQy1R7zoV/W8Y4AYs
TBLquK42+pPtogSs/W0k1b+92qtmF/KQt2NG338V4IZ9pZZNLVFFBO2OnHkjTf5oZq493pnKtzIp
P5vSXo0eYfX65yAJzsh3llevbQE4ObGSwDgVY1Uz9ToQubRIo9xe4LXPyTPAfDzSMwj2rbZVSyMt
j0VonGJBHy1hXLX9b6ruJBibg77fDR+q2DrcNnntaNK0XkiawB4yV7GKr+XZoNfDkT0FjSvv2umT
Cr1fFR+G4rOcWvthTlxlI4a4PBvE8QRzS1FtofVbbebE7K8Ewfx8StVY23VdZN41klXf3V7ZNSt0
lAmNFk6tixM4hfqsFWE5n9SZgHaK0KuBLvdfVS+IR3hGyV4pEYKcXkd+tYCTOqmq+WRKc7a3I5hX
7FGLNm6Ty7fs3MrK8YvMMWlZkxj0iJg+Woi27NCha6FLtaU7R+jDxt5dsce7SfZPr5ehqTXsbXRm
NRVJopxErJk/CsOZ9kpvEx4YIqxdsAFbgtuX+TFx7BuB3P+LaFcX2aJLVpOHEHTR7Aa+LNqQySvo
sqSiavuNY7Yco/O7Ga5iRKDBQ6kcs3VRN8xH8F4Iap3qTHatKXDDceJJ+mgEf2f7QYs3jtjlZp6b
W53qsZKGzAHhCVAp9ox08jhwHrq99b9XXM8NLdfLuzhLpX6st4FsAUIpfiPh+xhG8ex2qqtaoStZ
D5JkLAyd3bMuvg8ow9w+b0vUcbGrS1WTeXNSrTV9hWWXppMQ554yBmn/TMGd+b1M/yZwc922c3mu
wf8vYxULXTDcqKtVpk0UVhICc6e5Dn5lIM956ES28cJd+iNGmPmio0m+StntfCsVZM5Gu8jsk5Nm
kQc8jzXRMQJ03w7/y3remVpFc2aW22YJ/QpNIDt3Lb3Md9EI5ef/sGvvrKyccAjmuC8mFmSLbN+2
M1p8W7xC1xzg/Z6tPgxsyk3eB3yYzPJzqcy9jH5eZ73aZgobSfz59oKunap31tZF/YUEozAF26YY
abN3OtH5wdx+mpzgMamnecMf3v66tXdTwiBpgnVuKaCfO4Q+N3XUa5V9mqbcVyG7Em3z1DjKTo5t
f+7vnbY7IMx2p6udJ98nU+pGnXJQiu6HE4tv5cekt/46iXC1+aApJD8U/MNEec40052Eb0H0gxcc
JiD1he72SU9I+vH2hl1+nsWPVQowBBa8iKs3ZK4jaH3BxEBINs4g4HjbVb8dfV3c5bq9dcdeqaLZ
6ApzTKkgU/xfz63rY1qiXJ1oBN9fY+fIKGpWoBkiuWENB2HUTZ4Y2/806SXMVLfLpH+eDGdeb+Fg
JKgh1ADjeP7BGmkBjkqlduoh9fPpdGmuHstbCI8r4RO4aRtbxA4LSfEqlgkqSWL6JTJPlVa6eYMS
446cz/qCOF79OjznYb1xzV76PcV/OJRs6AxgrX0bInl3yTsFcxuBqAE69DBwS3b1tcwoOsnJd6ly
+o2w93IoFXAtqQXj5/TP2MXVtaF3CTQykQlyKFF3VT7Tn1PzA/AN8ltH/QUEKkaH1WZctU/vMsG5
aNvkYJR/RxHdaWqpwZiQ1ve60k/3U238uu3SV2AFYH+RASDyAgNHPHn+ke1OYTRGhNYpsJWHQTIf
61Z8YpTaLZwvKmkQQrG+2XRH0aR76CAz/dHQ7hvF3in9s7qFAX2LW8/viOXXLCN44FiXXv/5rxmk
cXCEoFmsfhkJLGxmor87cNR6DHEZ3a/otzJ4zovVHW/vwsXBhjAMcAX7zesKV8Tq3u3MRG1g0HFO
c5/vpvAberueVLxY8ysso7dNLZ/7bIWLKcrFcMDT0aWber5CwMl6lsetA27C3DXFJ+i/XQlt1hQ+
pOKb/vG2tQtXX1lbPcKa0gcl96lzys3/2qlxmZxi+vf7IhZ429DFa48hdNAYX1tmVPGk82UptTlJ
qROKU2pObsXDqIY/nG6LjeeaFepRNPlBKdIIXX0nOe5QnJZiQVBdwxLhK/kvLds4ERfBEQWoBYUM
RxyhEbnP+UpUMMimXAbSyTCzxh+MQnK1Qc3ubu/X5a2nMsNLZUN5Q7YxAH5uBqB8LeWaLJ3k+jGm
ZTcZhtskP1B27Nvc1YWvloAxlI3PdOnoZCI2x500DVDtmkoVyRYpMkoteGYK0e3nP07buH33y1K+
IfWxYevS06niUznEyYHV8s3OV1jFfZxI+Rw+D/nfMVJe7e5JTjofZAZUWLo/bMn+XTBA81RR1qOZ
BuAEbO36vezqsKlnFDaedc5U1vzsvER+RrMEQD6D7/Nja/weIPTquo8g59FbA0kstQ9Q1xyipdnw
DY0Eq4TZ1Em9oKYWv8X3cGXzgcBQJljedLKm1WGcp9kUTjREz7Z4TMqAMouBpvTfUnxDi2sjJL5g
62MzqBPiV0x54sbrUQgQvcMg4Nx+zvtPcf5dDJ/n6XEyeleYzW5QDrPxp5LciCiW4cT8d14/q1CZ
6V/7UoO5ZJZdDcb4dsHaBlvovMsTRkyB3y80htxy+soxZOSXpynT4mclAjrX5NRf01E4G6/8BcEx
O4CLc5iplwM3XFdM50lQLmRI/dlQA5d5aj+Vk7slFynhYQqkl7ao7rpS9q2vYixc8nE1pKUM5ioL
aAClX5mN8ySi1KncTfG+fQP2jdBzGH4WbZ3L5eI6fxXAli2E22/i9eoaVwKCR1jhJCfPXeg1+Se9
qPfVQr5s/urU4SgytBk2LqArzggWi3SG9gVdvTXONcxVJZ0tO3munfuwflW6lyi4b5tHAJob98Bl
HEv3YPmHCUD02Xj8zi+CMMgqCDJF/hwW/R4InRslk1uz0kE13DKon0lFcUPhJ9MXReRP1dj/82LZ
WwZhaWSA4ANRfP4LuiixykFUxkmSHC+aph3ELylVC0VND/ZGC/pyY6E8XLomYOqX6HIVUAXmlNSq
HfF+5Ea7jzIpdKfRUB9FoYDq1xv9We822byvG4VgDepyGtAXqotpOGeRnUinqFTg7tbDwfZyJ1B2
cwoKVJ6axmuBtn+5/Yhd3vCgWqjY0ZLmOF+cMKUwe6VUR4k6gl3PXl5GholqL4Q53PBFI9xmEg49
uEhu5B0AjmxLYO6Ka73xNtPnX2jsYP8//7BUOTJdGWZ+gQjCwh1TJvQBgYWPOQVmr885qH2a5b4E
FaKbZwk8LmZ9JPxSD0YLuc7t/bgMT2ywS0gdIK1AM2sd6qOTjMatLafPoTwqu1xSRw+bNJbLbquD
dcUUpTdGpd5EfO01/j8fqJPWoZM8N6Om+ckCyxprxh6qcdrim7rkUmBNsI4AuoPrmEt1cb53+VIh
gc+Kujh7LhF7apkvsKsGssDa6x9MYhXuDXX8zDl+5BLpJz+vrWObZoey2VtG4db1uJ+y6lfDBJm6
cdYu84WFwJ7YAhIlkEEXO65ofRqGbZY9y8JB55GnXjn0U+aLEkz0D+X/SDuv3sa1JQv/IgLM4ZVU
dpDUtju9EB2Zc+avn48eYK5FCSJ67kEDp9EGXNypdu2qVWuVjWNoGwWZoXpbGw9xIvzzikOiZE6t
Scg14F9mhx3vqtZyZiRHVzyoqcqZi1fJUoHh6nADNoZ7Dz4DcxLwfA8lP8y/pzbQB6FUQVyjHnxV
dprqbEFR0GhH6pib+3v4OjCdWZsNSVOFpvEGLzuOZrs3i84W3X3er95C6PMgM9CeZWUpUnwncrm4
/iabEHbwHJqOjTGzSThWtVZfZscK5gLbl9psHcrpmZ6jH6U6VBsuq+AhbAPYeZtkWClDFR5oBoZ8
U7SyVe6Gwg8/FZaqn7fmnVwsLCnwEwHxmd1bXqsM9dAO2ZH6C7soMGgYrFsD/Gv43e/iYj2qywxr
ModpPhVUDeDkI+1CkD4zWpqhXnWVnh3TDjUFrVLlvafSN1h0iUdCpPJ2pudxewmCsNKjxH1AoPVb
JhnFvitq8+/CZpgm/upr+Aq0jJGXA7JyefRzEbZbo1CzYz9mu0LSbe9cDvmqaivUqQM70g+NhQTI
CpmX+5Zvzv30UKGJX0SnYubYrWCg23z08qPY1G9VM4Rrt6A1WdZGdRumogHh3Zj+vG/zyqdOoH48
93R7kxyau29NAAIljGN2DEj0gYwPEebKG8EpgeWv75u6CoEnU9QLQVURhPEauJxXfRwqgh4pPxru
d0V+0623+79/2iWzdaOPYIJK8wajpDEN9YPL6CQEKGJLyY+adTTMfdau6sjpq0/Di6CtUOq9b+3G
Yl1Y0y+tBfKod3Fs5Ec1ftEQDtbO/g8veUW55b6dq3iDh+T0YoCt/n//f2mnQKkk0swhh557NUA7
2P0tuOVF7wV6Myfqi9V9czcW6cLcbPObljAQuGBuRLIsfG2Wiri3Fgm8EgAC2i4JHGaJT0swzTQg
6XmM5dIWqld9OETuX7fYS4WjI0DY0kv+7yNCtQA2Ldo/4LqaWZRJ0tC4wEKZ6YMveGsV1ZL/zsI0
px82XuWLEM+YWKAzQVgnkQd3yUAa8b6VaUPNtzcVMh1CVy5EcgyXVvQwHqwoyIqjp298KGnjs5yk
dm8sYB9vbYCPZmbT1UJpk1XVZAYZwzo9+PLu/jhuGQCGDvYXggRUBKcN/2G2+lofciLY4mialSMl
T+ly8HbjPplo5RG45FkACGF2NmOkrjQSD+XRaA7wgjeqre+7VUTMphgbMThJ8g5N7H7d76zqLfDV
NTrkkd05ZbPSpA3Z1mSpl/bG4l180fxYpWGRVL1RHnuh3omROG0QO/X/tuJSUvKGXyIsm4InGken
po3L6Q2TpobF0YAFuhscsf2rmw8B4YMUerCsn+8v5fS7ZluSvhBeQdQVoCWaqyP0oh4XeZLXxwZ+
SYfUDhK2VRjv4pDC57+bYssgGUmfPzWM2eXR6S2pfL+qj2MnOSpqoiHvvGF738iNVaILdAp8KNVx
xGZbE7uDORp1fUzgiowSGtGj6IeRDYeiyxfu+utX3JSgsibGfZIDpK1m4V/YVXglOKSPaEo8SNV2
MNia6otivBiR7iRquIlgxXQFdVcJ+taPl6gNr8dKax/JUJooQGJBL3W5T1SYGqHpLqojHwKI7k8s
v7rCqkfM8/6cXu8RninA6d7Z0NiQs/0Ih3YQooZXHSUBIuk0g59S3grZUsLl+poETsOASLZMKpRz
7rsanmU5bcf6mKqh3UmvWbhHjHtQYHceUqdQ9/dHdcMcCQeUVgDB8t+8eNLXilJ3kVITNumfhWYD
sqatHLF5LZ2xEJfqJzfeJ3Di/MfcPL8iwZQIF/dQH/X01xC2SFM/lMU3CbEhdxUE5j50VbsOf98f
442VQ3nrncKGRAONFJc7xI3iMinRQDsGCG+p7cP0mHXzhe1x7a4mAgqOGhkVkqPz+FOKkzwfMrc+
xjm9mHQud2RQ3BSQ6dk18gV/dWPPT6TfCP5QCuX9ODvfdUuiyAy65jiE6e+R5v0QbEY5SkheLsXy
NyYPBNkE7qKOzdimT/lwy0mdGOa1IjbHWn2zvOLnaEXfe+/fa4e80ajJk4niGUlGZGam0XT04cOi
OXbhkxseNcV7KbW1IBz08q/e0Sztkdi3pF04olOqZJ9Sb3d/k1x3SU5fQG8ZVGA0a8JbcDnQUXRh
HWyy5miZMdRrdicqtu89yNnG1U7juBrj1EGhYvChHTzVvHRz63EJQ3TjNF58w7TJPky2LGfuMPZt
w+EnIVI/Nkr8aKI+W8E/iBDXt1FcIgW/tbzU5HiyUkHl/M+8d9bIVQeyrjnKw84f/qS5b+fZZmFq
Jxd8eb0ytR+MzCK+NoVF1Iz65hh3D60BGkZyeo32W/GT0m9jb1/qX4KX+zan1boyCUCKPUXx/ipy
ymTkuhOYv9i2gaOgH4T8SPrF1ZaSmDftQOcGcw9vfmBZlys26pafxLrSHIPQ+tEh8mL6ws8k/DKo
Sz37Ny5aZlFHgxyqG/boPF01tqE0ijmmrDB7DKKnuknXBZ2dJC5XXWysu5HiT9PZUutCM9G/iWm1
oM58HfFefsFsHYWqL/UAmaVj3JanUK7fNH9pPm/uxw+DnM1nE5pWl1L0PsL8uq4k37baR1X/L8cx
fcSHY6a4fpB5jYr7lNNVK62NbmkY12nXyZvAywP6HqwRfZeXJpouEBH0siZvor7GxVPg0a7qBL6T
1wdSNnst1g9p4KjAm4E8P0em9ujpnq311V7MKayora0Kg60hsmJ2Cy+j66fr5bfNbo+44D7sTIZf
rBEp5jlx1s9S9EYbhN3rp6GUF2KMmzsX0A5PJMS9ID6b9tWH+farqKkUwWuPTf1JHKhMWsGTG0wl
cvlp7D+lJGzGMX9KxGpbauIOvfOlNspbx5SrBXQK8Ezus1mQqEPEMOjy2B2FrrSRAq3kzlbKX+oS
dfGt7Ttx18OfDG4YsebLkaYV7cuRJXVcYDyL8n3+cywG+75ru3VJIM5CLy1d3hOpxqUNBaLhUjbC
/liMxToUHw153denvndXeb9eUgG7tVfo7qF7hKiNnObsyCdWI7iynvRHIWqdzg+3Gm02OJmiTh/a
0LALKBvFYXV/hLdiqY9GZ06gFKiDxEnUEyX+8aONYVDU/qpnewLG+4auy8zvKB5Y/Cc4B6il2Xp1
LfSWmY4lI/OcSbE0NctdI9avdMGt3Oinmn5La7sIqmNABwuScltd+pYHPzKh/a4H5naEUUEv03Uv
xU6uuJsCxYHmpS5gnhaT7f2PvUZ78bFA0slwTiwyQPsvF17SfB/Sa9YiEXdNttK/Ivni9WtriJ0k
/lmvk18BrWx/IJDo3V9+YbcLT73p98/u1Av7M7cJIV1fUfVnL4TyvjCEF7PPlqKwafNe2aBRVsRF
kQOdZzyMMpBirSj649j7KxSHvpvKs67VT0l29EfTroBtZ81fUG9rY9SWJnjazHPjMDROFQMwXrzP
Lyc4brRGVdxuOMaN1TmyOexEFJFoCFPcVyFof4oKdABeLWyDQi7WvoiYW2OEq36UuoV5uHHGNdrk
WXCyZNRUJn/2wWO2AgFxnYR8iSp+K7I/otWcUAFzOgEA+3fRWsI53vBbwE0ok5Bg5CE4f73ARqap
Xd0OR9nIHcnrd2q+bo3O6f3YHn1YirwD2Ioh/5GoX8rCOpY/Gs89xOES68LNPU6vIlyjJL4Z+uze
NNPKjL1qHI51egzhsWh8W1YejHZrGuuh3rSGtc3p6ocOcD+15ojBRoQoSvqTat7Cbr91a9EDQuGO
2gnU7uLM9bXoaHqNOAzHKntocif8k6+s1h5BvjzL7dp4Gs2vhrfQKX7TKP1IZPtAmIHqnJ0xVxgH
GFqS8Zgjs9SjBOY3EFdDuz6S2gPdYpJykO3IG+0cJUPXsBaf6NdXJThKavLgb+CNIYS+3Hp6kPWl
oSnjsQi/QDL0WP1gih6K0CqcoivgYc4dQXSQ2AL1Wgo7r6lsyfvdpulvP/p53+NdOxwYU8goQUHE
OtD5cvkppjIg+SKL47HpwTPpxbinQfif6UsoEgLjozOTZm6u09ll47edppR1KR610HMyQ7bpIP8b
t6//PhR6iZhR4FPcpNOB/3CgzRClHk0oxCMSsA+dbAS2kpgLWYEb2RX6yng/8x4BGG3Nd6xQgi6h
6UA8+s3B7VHpPQTCUx0+x25lj8RUClKXvrrUd3Nrld51zXEflN/mJJ9yHsJn7WIVBZfBhukmWqNl
vQRkuLUt4VKimxQ49sQCczmBfmRoMT5DPGb8/jJytyAbXpDO+5H7wfrf1+qjqdmOGK00FutYE4+S
Oq7b4QnWT+e/szA7YyZKY0pRqFgQB1AXRWZbSrwQdV+7dB6+7xhCsszsuVnI64eBbJRaIk5Vyggd
ChERV2n854HwsFd5kMLCQFF0Xgo1/KqVsCIfPfhE63IbI8h1f6quh8Gv5komL0SVDcjM5bpblSBU
YRUrRxEZzTAu1x2Y9oQS9n0z19uLoIO3yVTLwdnP32t9SaIrq0f1OCC6Gon7egzsUTsE0VIZ9IYh
DicY5aljkgh+dsEZQiK3XSSpx7QuNqEenHLX/KtU4F7r5Mv9MV0fTNgNKbkCaZtAtfNSA0+dNIHu
1zhyqdi++D3Hs923cN2RPOG2wG+Re6dwAgnm5erUg6qlY52ZR0Nx+uSxLoZz5Uq40c6yq7BJAawK
P7SgqwCJPlnwXi98wPVsUg3FJQDNnU7sPH0dAPzvRzWwjn711DQirLRPeonGQ7CAVVqwM++26ofW
q/zWt46CHzpuENotuCTZ2rfxz/szeh34TQNCR4bZpBY1D8T6QZTLoY2sY249DfKBN7XtwqvVpD8k
T9rTgvXpvr3rDpdpe0xvVQCl4NmN2QpmupZGtJQLR82vVaSgdpV0ELPuVJoibUmtQ+s3DBl0ST1Z
43mMfbsSfuedwp1PvzRwn2AhAroxAVTVJ7lHGmIpds8uSgWeuqnS45+MTFiNwo+oUXalUKwDF4Le
DijEIgzsam0xRFfCJDtHHYSay+UeNrUOjWWvmEhjX6wBIl7BK+tVawh/O0T87k/3bVuTjyGqZ4Hl
S1t12ZSJb3b6c2NqwyGoqjezQnWiLEpjE2pKvLlvbnImFw+aqakYNidwdoR0BLKX5socvaO61GBV
bFd5AzWlvm3L9kXV3c96Gy1Zu8oVTL0xE56UqgQIHHHm2rw8V+uKPunnxviqG1/awntALaRGZTtF
QxdP4qjN0oRejxCbKkT+vFlQBp23gyHvnZFJoOmybEdIsYr6RPC1LVu3sJN40BzNAqB+f1Kvj8w0
Tk7NBE4nYz73q12USnkT1eZzUcIHh81dZujVNvNEaUeh8kFp3PDRj4R6G2Xpt4zXsgMRCtqV/qi/
ZFaBvEh1ovDtHl0dQe+iXSSouLo0JxlF7pZp3WHWmdd/jQ7Vbvq/zedQQN07gRTDaxIa5ZKXhamY
QqHLDYYhyP8I/XAfNDRebrBEkFrEdDwYHZ8Y7+ex3kJe16LMVL8Bp7WDF+XvsCcdpqKnet/01eXG
ECfmD95mdPvQE3hpuSot1W+bHDLHMO42UknTAx0D5kIQdQ1uxAyvQOInAmumcxZ+aJaXu2WsWs+G
WOrfB6/B90u+an015LH6WdQJTnPoPOvrSI9kYTduEHm2gK/JN/3Q0RvbBL4R7/wxa7dJaXZLfLC3
pgEiZqTa4JylhDP9/OO7wqvEpJkowsvRGx/hUM9sXx66hcm+NQ3IYk+YRsBb5LNn06BndEJWsus+
gyrIH0aiY8uWyogiMZpEtj7q2TYyBnOtRp32LClA1lI995y6S5q1YIbGOm/kGNGuaIl96MrngCGa
WPGmxNTEGDLzcFXR55EYRskxkeX4rAa+tPXcuD67nlQ5fkCfBKhiWKTMYgDTTW/m/V14ddDezaOa
M+mVAAObT7/fBGKT+0CYjcRapa0YrKPRDcjHFf+MvNHxNiaRnEZJS4Zi+HKlhyKIIaMw/RMkw93v
OCHgbgOp3A1VLAK99Zsf94d2/ZrE4DS5E9JxetfNbuJIT7UmDrzgpFe/1P61Q6sLiqdN8JbLEP/7
xcYVHEFdYsK4uiGRzsJlsckAkOJhZzvN8xEEKCIzOKWKilhjIXubcqzVdaRXuR0M6ZLq3FW8MbM3
u5E7lAly3rWM0ngouk/o20TgVjXSi04COf/9OZ2c0oW75NqfAg3iOlppUPG7XENBQj2koavplGgk
clL0lcKWDllV+wmN1s8I/emFAODGbBJLwTg4cW5O2+bSoNyoqlA0cXxSgkdpRHNtPL0N1VKv+a2t
cmFmdgqlolKhik5i6Eu9LVBuI/UeJC/YZtE681wnpojXKOYul8yF9+fV8WdCP45vGv8H9we1e9wb
kRCdRNQBtf4hjI9FD4nKibqFDTWmjnrsvy/hR4uze6cTolrlVMSncngWrHKFGoz3JOSbErHA+5Zu
rB1ZUKQASQMbvOJmk2oIyHjIgZycVISQxzbYJsFnJemeR3lJF+bG+uHdYZWaesgJbuadpWYZWvUo
R9lpyAxoKzSHeQx6B472MAmhqHbSrLa1ECT7/SFepzuBA08Cfe9duwQss/XryiyQO2OkW7uqvxe9
M4x2RarX2sj+uk72UlzYpbiVgninLxKpXM/vpe3ZSlpxDRGEKGG7f/FhiInTXdKgr/hlYYxX6If3
MSIBRjqGKtOc4jANs9oMoyI7CdKpQkM1q7xt7z6G1gP6F2TraG88acKv+1av3do0uP8z+r7iHw5G
Mr1Y66bKTlItrITI4nCoTlLuJRFy4bF0EGX5dt/i9VG8tDhz3KXfh544Msy2OntivJLGp7TaFMEq
6J6RcwC8ur1v8OruJRihss6WnRK3dMpenv06ydOWizk7laLutJKw8kx5l6QLPNDXKY4p5mHtULwg
xwE66NKM6/Upb0a/OAkuqkykittVhzqMrSiVsq4L/q3qI3GV9ejIxEqffAHfnDiVZ+T7++O9sV+p
CNGFSbPSe2R/+SHp4AZcnVp+CtSOR8Mk3XIAOwtT5lLH5Y2Z5YlK/Q3+QOqMc8xXllPoIleTn7Jm
sFOxP6HNbodAce8PaJq5y9uQW4mMOzk3gmMKbpcDstQk0sY2KU5mGrebwhfh62vGJUG0G/uSRg2K
WtB3kCiaW6n8sYjKYChOlP02mtsd6LU8hw9CMHyTBPPHEI/bwls4C7f82oXR6aM+HD+/84YmM6vi
NAjZPgo/FyWpkvKQCK2dlr1taA1AxH2fO6kgvHllcLo/s7cWkOaUSaSF8hViEZfmW9no/aSVipNb
a6gl107bNutayFb/DzPTQ598KaWFufd2RxIrVq4WJ1+gIFaoBXK55mbI9d/37dxwZoAC/2Nn5qlN
P9A66sXFSTP2clHSzfUqpTBXPmbxkcayBXjM9Nvm29Kc+D2mThXw/bO185omiXytLE99ldZnNQv1
z00WWQ61HQjSMzlfh1L476KghGhUvTltdEZc8x8YMfm3Qk3Kkxb6O6RxU6p+mvSLhFukfIJegiC/
GdOtEC9R+NyYXGgPKX4B8KA+Na+4SpR4zZy2/tOoZYhCmK8t6qerPo3OGt0tQW0ajiVQr7q/pNdn
f8oYyxil6ZmH/Cy4iSjiJrFQVafBKKk4S7H/udL18Hzfyo3AZtJ8IbjReCKTT5zdEWmRiEKQqAwu
GaJd5Q/6QSusYKUgYk4vuVh9yoqu/xwKjbkq9EbYRDzCdgsfMd18lxuKjyBJgWgBVKiUSy5Pox6Z
dRRLVnVSykK2EXIj8VNaPyRY1fbjADLMaKcGWFdLnCxusjWa1RYpwfCfG1amPAYpMp50JOyBvFx+
R1bB2MnLvTo1PIfXFN/r3RgmxcK1fGtlP1qZxQGtWVLJCMhwwcTVrYnfYQ0Zqnp9f1KvD+k0Fi7e
iYWfBseZFZfWripImFOpKR6U2g3hItB/hbK/9TxPc3y9WYBIXLtUDHJEMQkIk/NyOXlyESSKYGFQ
EweE2nzplyy5iJF75ZLQ4PU9z+NQp0I0NdNONeNLS6TZDJpCyvpUlb/b/rPS/CiSt9Jd8Kk3JvDC
yuwpmpJ+7JUiq0/kjyBqhrva9tFdgi4HPrJUjUBcp8ZSx/V8bxCOUCmcCu6Ia8CuMBvaUNJDYTVa
eQJ30Dl5XpRkaX114VF4FbLNzczGJtd5OvaFCUbVRGhQppsfka/uj9vSg1qdDf/PMFR7QOTZP+6R
ud3ZtTt2eR+TryxPlv65C7f18NaHn+/v+8lXfPQl7yamOSQSJd89d2ieSrkwrrzqZETf5QolPeB4
CMutQYpDaQhwXdVsRKgWvPV8s8jgm/Eb1C3JXEzJ/cstOSBA4bouyfUgtrVfaefvQ1NfFSha6qq1
ELtcQWfnxmbuMo992U88qT5ZMRmNjZiqYmFX6SAeyhbSf8Tpo+HQ97iHnZr2hr4W5LTynbopYXvS
DM0NtugTt1O7XC7HO7eoDNOJo4D2CD1A/muVt5U47mQ9Bg6h5HoVO8XYjn/vL9T8FDMKEGyTQgFZ
LHCv05R+iAB5dnl6HY/tSRnacCtQBNhGg/8AwD7cuUOZLl0yN5ZoOlncdWSWqCvP9nyQZ52SxHF3
ojVEfgqSWnirhsTY60GHcKfQVpzvfIzA7lSto0S5sMpzBfYyPWwdymKyk43yLsxzydEEQd6HGCP2
Saql75y/hpmXidIHSdgJk4AvvZwXTxjUHnGR7hQ2rmXrcvagWWX1DcXL8hH9asXuyVmtCz0L9gDh
pUMJUfICsuv6DE0gmanoCUqGa27mhdIuVfIsk7tT0KndgRzEs0Dv5le1zOt1IPTZsQncN8NTnqW8
XeKFfC9IXR7gqZCA6yWnyrNyjt6N5SGOkT/pT6EnF8cydvuNJisDRQR/dAgSxE2k0O7SSEL7aI0o
HelJi3ZkYeXrxMu7H2Ecps9RrchO2AkQPMVax/se5QkF3Wc76tBNQdsQR5eXxgGxjuIhzNvoGQKd
zqkt1bV5kUBTlrmao4vDJz0YrU0rtt5OaPWXMitapx7EtUCAZndJDRt+mmYL774b/pmaHERsENZN
QfYcp5R6URn7YtCffOtnk8krb0Cfx/8Mnf/OjORT7wJakTdEYi984f1jeeOYXJieuWhKhfBiDwgt
pbL2rEXuS6lLX3sreq7aQyR04YLjvApAp+1OAXZq5aMuCkfm5XavcthTejHuT1IYoo6grkJo4YD4
ObGs2JlQO0qd7YUcMIGnbu4P9apoM7c92+dq2jZGaaT9qTUGVA4KOgtGedXG20b4kbiGI1vuakhp
GFaraNsFG0M0HTCfSryEELs16e/PC/jMgMbPYycrFMcW4WTWO2xsOqxELuIW6YGh+kvdfeH2v44x
YFLC49JaziGHUu5yxo3BqpSqHTlgoUAFytWknVZa5b/vI4iCpiSJwgMGsP+lFVPxE8sMzf6kJ9q5
9RFjUmm6+a1a9Jq/LazjjemjFKOCfcNf4Tunn3+4SjLDqyE71IdTUBe7wNfs0vxcDHuVzoKhE2zJ
Gg9aZR1TtEx8qo+MdbB8OzN2lfErBbmalvH2/ifNg2F8Ny9FXv1gMsmMzed46EtXy4tgPHmuyvOw
6St41+L6EAxcxPdNXS8npjAyDZ7Le/48tZAVUtIxGU/RpAoTEH2v3UxJV/et3Ag6uIpwRzTbg/Tl
FT6b41ZLBS8opVPktfU6joN6n4tqZuem2m27QZDPA+VbaAU9b+MVirHSO9VYwc9mrrR2bFFudo3H
yMrSjecnxVOdxdLWEDvD8csGFRtfapSzBRXcQsT5rlt6eZ2QqcC1aGRCgYnP24XbPEb53AyV0+Al
K1IG6tpH/vev2th6vtEMuxyc0EbrhM7eYAVFT/p1nM5daedL2bwbe2LqIabYhBgMNPXTzz/s0rHJ
RE+XUuVUE4qm+WckkEprCe5xHVW90w1PkEAWCjDFpRHoqFq/ChPlVEZvULRswqFaxx0SMP5SnDId
4PnE0hXN+2vCl4CMurQUKJBd13qmnOJvurAz1sV2CLdpuSH9IxzGzOl2mmQnS8R+N3Y7KTvoBIE6
gjaYEwiFXcByBqN2KjX9MBSD6mhaZK3vb/YbK4XHmvR6JlQDuryXQ1PkLlD7qDRPtdSWKyOqY3so
y8exDpYU+W5awllQV4LvgJjv0pIqt7Hce7J5CjUhWGlGUK/URk1WVkZP+/1B3Zg5mstEEMBQo9A5
MnP7olLViR8a5kkoVDSjyT6hr9MvaRncHNDk9WAZAnE0t2IIlVLnvWCekkop9y3xWoC/bcIvNSTE
5/sjurJFhDixKVMm5sVPJv5y8gzBy+M8iK1TJYvZOXK9TNkIstlzqOnDWRI0vOp/njYdiH9QFFMX
CGiGS3MBnS5mbhgCUXFsWxBcW+53Q+kQ49p2TWIr0Xgaio3atDQ8FbZXulv+ad0KyN14C2jLq7Xk
UyYJ03c6CVCQs7WUkGcNqjb2zkNG8/NYlX+j0VsidH1/aVyccAoPIseAri+gXBB8Xw7YqJssoRnI
Pw/BF87kXlOPwlf0UtMK4pR43CjqXotec/859QZHLp88WXzodac0rYVA7cqp8SGAjpl4omFwj7OF
FqWkqkLc2rlWw50fxODbyzqnn8xI7ShQFg7KDWskX/jD44N65LzfQXAlIabDNjwX7WizxYEztSsR
jcx4fX//3jQE0TORH64YdMzl/OK98qgp3fBsmsLDOHY7Kxl/hmbkGN5Su+0VJI/NC0Z8AuMoEIHw
urq0pSWxatKZFp6D0D/1+bdk3IrtSxNv2/6nRnAi6nYoQXkOqHskUQJOjbywXaKIGP7Rhfh0f+RX
zIbvnwNRMEk8Mq0EL5efkyaNNFRiG50HAo5tUIWpYltWl9t55x8sRIg/9T0Ke7JFqjKUMhr2tMjf
d63WPTCVvuNp1WL34NWFhgOWQEpOPT0TUdrkbj7cz3QKIQjWq9HZ7eJXJG2OkdmsB7G15desVBwl
26bUEolYWlP0YYgc7XgpNL9+DU1kNCRFRAoN1PvmqqlQqcZ+DSP+OdMfeDY9h9G5iLa+us+MfSWz
DQUK/WK08Ai7dqTkh6esCE19gBXfi3UfRg79h2fyko/OxGx2MPGb5n8bfwkYcsNpTSKb5NaBTXE9
zCLI1vfEUgOkdQ4ks3eKVOSp05rCamFrTc5g5rUQx8YzUlCYBNlnziIPDdXVzC4+u3KCwt2m1MjZ
+vU+1baKkELeMDhxS5t51ttSHaxK86GNf4PzWpUgYlThKXGjhXN+Vexkt5Pf4paHmoC/qbOR676W
a24N/C724xfLNfdtVv7Suo2WWr+KvHUG17WFAZXvP4jV1NGwuT8ltyaegHBi/ZvqkPMeFEHoUr3N
/OSc9iAQpX4YNpoHC9t9Kze8GU3dEz4GRQ8SV7MjHYZq2klJnZyTNnaUItgP4+uYhC9C8v8aD4AD
Oj+B3pEtujyoLQWr1ld1pjPNkHjb116/sIluHQjyXvSoU0FhLLOwLJDGTpGDIDmXYJadqtN/uX0D
SaOQLnXv3DrxoM/odmHyuAnmEWAUgwhpijw9D1sR9oNO30TDrtfPbvCpkU/C8FqI/37a4eABucDw
AIjMafIMxRyTBGDuOWplDaGVVrAtQdmL8tv9DXGVReSUIxfHlQ15siTPN0RuZd6QqWF6VpXXeg8p
tEgSy3qrm8ew/FTKxcKwbpz7C3Oz8MwtQ2OMhzQ9i1pGS/ygtKsmr/8EQ494aGuVB8X0llS7b+x5
bPLwJu+PDtRctVtvK8mVRmyG0p+xiTeamjvaeA7+GYSJB4HZW+VcESxAfD93aq6bCGpcpWcvcOrQ
2kgo6r7ReJLychV5Tt5fuXeO+pkPxRx/4Num4G3OKgxuaoaQbCfZOYxH71EJ1GDt1lF7kqu0X4mj
WW07T+xXtUfpqMxldVOUsuwYgg4/shf1G5WEqZNpiDyUglJtINxX6E5VLacPc31f9L04cdv6K7nT
NTv0w+xBTCppZ7kdFEIeKgWpXjebEn+1Cax+WOf5EO3LMA8fqyLQ7Bbc8lssjYbjMikA4DqcuOen
nyJ0qrdlgsZe21BhEop65QmyfyCdmh9kUqrHaiyhkTaaZnt/yiYXPp8xhUrrJFPPw3suJVrK3Db8
MDsPapJsFVdKNwJ6L45mkNbsk1jatKVRvllxs7Tvr5PF7A3knYnEqZxPjuTSHfqjpVSJyguooddZ
lZxWkrfmuO+Cc69tozJcFeJ03eWbNmn290d9a//TREGYjF2qzTPTuWCOZlGH2bkzTRo3PrdBfjYm
n7xwt9xyJR/tzC5QWWvkDGXB7OwWGyV6S4+iKtiG+9WceDHbn/USNeb03fPV/Ghvtv9rWk89EBfZ
uQy+m+2nDqpS6xDFZLvYPfen8MZVQxIFBN1EZsvfpsv7Q+yVIRoKhMRKz4UcqPvWDMj2m6iIdXH9
576lm5MIvRvZGvgirzQz3DbJ4jRhUGr7mPWaY1Id1UMfmqRfpFa/ABWqlrJv70y884kkBUzvBTEf
XKCzhROslsCzFXCQ/krKkRv3bbP8EaivndzYWhyuvWRnatHGzJzM9VcdAXdoaztepXYkHLzGIcqW
g1VtPQ5ifNBbFCo0MAXm679PDfkKon+WYio+XS6C0Yxm4GpRdk5r08lHfVPl0Wok6S+Y3SZ3i7VY
+J/pglnY1re2GR0pkMYROJGtm20zs0gkXwnz7GwCzq7axPHTv4H1S49fQ+vT/RHe8k8fTM1jwCbP
0rKU8ehaqZT4Z5iVpLh7MnUgdsool2u6xxGpi5N/ZSmdbq6PhmfXck+xIRWqDMfYpy+j3tiD9JgX
+aoPvsbR7/uDvLXD6YI2J24Sif7h2XxGStqMeltmZ98N7Lw4ZjRkRkfRDNeyFTx38ZNY/nN6meGh
ikspe4KWIntzuXN47si53kT5eZSMCtKfYpdqSWJLSqE6MbKhD1arofgajcLW78d+V/t+timsFB4A
ZYRyTQ9+j53VrKpCrXem1Ma71M3bncw960p+sro/Qbf8NeQh5O+pTnNZzSNnS3TJj3FVuL3V0oOT
JHszpi3QywTP7v1yCVp66+XDsZ+y/LCCklSZHawxjtG6dZP8rJjVRupeouRbrO1dFy6JIwX/JvvR
mt4qN4G0LyQH3zs35q4HrQrEKoAlI7c2e480eWoN7PP8XI/52o0eeN+/1IrlqIG5LuTmpYl+w/ig
94e+/FTEjW2dxvhh0GKHJyVRcffgi1shQuuhO7RxDB/mwQvtRFiibbg9RVO6lTw6yfR5P6+v9pVl
iT3f2Xrt1i97nqoxHQVIBIxOWMrx4X84O68eu41gW/8iAszhldxposSRxrb0QsiyxByamfz156PO
vcezOcQmZMCADRiY2t3srq6waq0Ib+2O6igurWFMz2oy5edY65wDjRN1Z7p4M5qwuD2MOizV1TX8
QO+E0qVSVfl6FR6FcmkQXw/vCuu+kLz5RbMm1Eae0++3z+X77hLXCE0RWaVXw0D+2gFT15na2S4q
X46VExjgkiHr8J8sqlw7NH7U1Zh7YrS/psUpLdD8tcOnYRi8oZp5s6S/Qhh4dBFeKulno6WuvUt+
sOVYGN6kO02OpgAvv77lFeT5pjx2lT9Uw1fiK8eTGsatdTtv79SKUX4ttQHS9JJ+lLqyOd3enV+v
5Poo8yWo3cPxsjCAXptv7a6Q7EJUkNDNsMOJMadSlthh98UhSn8chBkswPsZJRhO96XvBbw4Tq81
d22SqJU7WWH1IOtN+GdVdDREOVD946jq1bB0T2ARzbX0y85vXvz6u9+84GXxNiDL13PHZiKHotJl
zpE63ZcGAuwicJOCYG0Ij/knzXyIAm+udQ8+lJ1ndfMM86QiyA7bMf559Q606ZhaiaNWvpn/tIKn
yF7olV+y6stc2x4d2KNjuordPDt7ceP7YI7TuxCULpQLi+bk9YcSWSMKK+cYxwCq4HKwon/yXSD0
npHVi2qPmUM1FJ+q+uFcuv3nJngKB9vt6+qQJJc8e9W+WMZjSpkQKMyhrMiBdp695VW7/rjkGgAV
6PADoce7r9ZpiEBvp6HyRz07aXn/uZf32Fk2CiPkFVD3UlFCmYJLd20DRlG5H+tc+MoUeSnQ+Qzh
W9Dod3H+GIVwLFmTJ+Q/ymBnbVvbS+lnQaeBv2R4+9puXmo2ipWF8BvDIUCOusCTDE0w9RXu4jCX
87DeR4M3Cu9BXo+WxbWtepQ6yANr4RfoC8Wt/lShWGgxkiuFeHdRXapEelADiP2c4uPOBV3e+ne2
cfQ8zyQelIKubYtgnsTI2IfvgMNjcJVX0pIjE1BT4jrMQo1iKg+NCYVh0jTZsRjj2rOnobkrmxre
RvTl3Nu/6H2Iygdfoilq4LTr13lsgHMwpkEWvlaon4DdvZh9wf5b30tjQoG4uFjjnqNYvuV6D5ay
DUZhOORMX++BofaMQg+l8PsmOVoRzMlmdTcNPrVSVUzIY4Yu1XYvheuwmFCpCeadNW8dNoZDllrc
Mo2ir36A1oEEp8XAYTM7wqLMdKPM5KFF/2Nvre9jP6aU35hafsqbRDNp83JOFdi2+3L+Oo4JL+vP
cMh+hpVyP1u1V2vDY2w6nqxP7pjmD02ve2Fk8dzL58m4jNUepGRr7XQDENEkXJff0WJ1qXBEamXC
ZzLflTMZxU6YEYqdHd5aNmx5S4kO2BMx7/WyUz2DV5mE3jeD/txUqtvIzo9Kry7M5B5vH+Atl0Uh
BmzM8kF1fU22owtZi8fOqX07kI5Crjy5t/2srd0xpwQz99LnspSg0BTpkxmdbhvfcMmAWhdtWiBQ
xG6rp4fScmlBzFUDovlcmt8na+dB39hHEnlGNFASZlRs7S4qVS5Gee5qn8lFSaUBPj+p2VO4h+/Y
OBQgdcDp/CqI0LS8/lx1M2nd3M21n4F/l7PjBKsqagW392rTCKEUNVX6fEAvro00shVnFXg7f9Zr
T0Sww9MIHfamSTZ37F8r6/q3HPetqXfsWJL3JyuTPFn7KdRvdvRfvswbO+t4IJRjkQ3Ymds7O4Bc
I6xdJzlX6Z6z2uja4pdpj6owN+Mw10VOqeiSISlVzndGnxiCA62n0pojNAvswXUggoQcsDgTWUWv
fW+fb3+17f381/rqaGRxkQ4CMSEfBnhP02oXxB+xPmOt8FzeNrUEiKt3YWHZZ+SbGYIF7nF9QIpR
j4OyyRoOiCmfNCFlZ0ntIf2kMZ8NSgV/liovuoT5kwmI5njb+tbx1ODLoFfPm4RmwrV1MCalUgLZ
96f6BST8KesTd57KHSsbiecyhQSM5BehP8j4azOSUjSdalaNL2KF6SDRn0pNPSGr8GCo3ckJpccq
v0BjceeY3SGZtZNhSJfbK92AmCy/ga7kL3p4Og3Xv0G1oBxR7LrxoSf9UtlPBqhbpDSPk5O56Nl0
pNxVIaHaoLqq1RSuUMSjNGuXqA5PvfFZifbS8cXguy9P8E7cB5nLO/6psES6F86expek+TwhFG9P
z1r9zQ5fFJlp+51vsPml31hbYrQ3b7IdJaqUAeHxpbZisKhL3cn0c7XcO89bV2dJSf7/qtZhRiZL
CbFm47eBqxefHXt2W/WvYtdDvC9o8jlpYlLP1iC9W8ezvVzpUcfQoE9wDtW+egyjO4g73EbRj5Ox
s3nbi/rX2OrsxHlp5EaIMdTfHedLaL/SetMovt0+o1u+YOm4MVkOdA516+tvNIqSR3GcWl8Q/8vF
9974qwfvNIxnOf2shg9p+ddtg+8v5gK3WvJmh3wfKaLVUx5r/awaoVQSlQovHopDYwhXgFgGmerI
l/Qx6cTZSGPXAC7wu2N8ECEuXfVlTAYIjLoerrOnMIzTklJH5rwSsCR16za9+rt7CsQdylrmUwiX
4AlbfbqwnQx5Nk3y5O5lvAvvOvNkBWdFetCyHhXhHbTcu1u2srZ84Te3LEulLp1kowJs5CtB5w16
7Ap1D1/5Hh+4mCHCXsDGfD1ndVCswgmSwLErHxX6ZU7AFF5mifsxlCWXHEP/OGgJ6GMSqUtuF+VZ
lVTpaGeddqqn9oGHTLhUFoZDtLQMbx+pd/dy+WlAYpasFlDRujA+ZQnCHAmysU1MNlMVJw1vlhnu
0MhPWrhj7H355draOvDphBHWXYO1rGKyCq5QPWk9dCu8tLSf5LJ3a0pBbRK53F1hKZfba30XCK+s
rz6D1A5z1s5W5RtSANeXOQdebFV7HcnlhF69E1gBHUJlG8dgwCNyfaZsogO7D1ijnZ/n6pIYl15i
IOgup7Fh7dyWTVsU0hZCRAVqndUrIc+JWUaJRDnLmhAQE94YPNn9YyPLF1Emn0H87iVNm5+Q+X6k
IEwiBGpa18vTqinpnDEVvsFAOCOU/1j1JzEoxypFSelQW8qxmYZ26WEcGcP2b3/B93nUsrkIDvCK
QCRIb/naejHB3JLXfMJIh928/Akk+lDq7efIKP0xkZ56C6XgIXwx5z22tHdvyi/Ly8AAw3fUt1ah
11yWuWKkofBbIZ9b6Fmkb3XjnKEZuru9xi2fBFJAQWsDARQY9K6XmEQ1vBo1ib+coUUYClvzIrum
90t3Zuc+vr8Q3Gaw8vAXLbTl6+J13029bpeK8LM5m73REiZRRrunk7ZxZCiX/SJ+Iq+i6bO6EVKW
mbxHlvCjz02XuOVou0N2hnl2ijTPDE6jONn5cyb9cXsjf7GsXd9E7HJQQOvzpjAVcL2TY4t+rdLE
pAW1SoM+IoI0RgKcWK6kM7QCKt03M2G+NR0OA4PyDJWhW+DYTFXLffYKWhAirLCuXjQ9Go91IX+e
YeO8TEhdeYM85KdcEicRyEQxuvxS6mH0lE6WBp1HNsBJoPenuLYVV7KkeufDvYs8oNhgtGdp2BGn
v2vYz7PobS2LSOm1+pjU0RFs+qmEefUj9agOVTpX7frj7e3cOiy0Bh0TZjk6UuuA3ADznNp5Rf49
OyBdZQZi21kWO12mX5Tn648GnSzQfTrfBP8r/yIVdQm5RVn7qvEQRtmf49R4gDMXzlzKDOe2Sg6m
5ECpMxxkNOnCcH6OZuZ0kHew4++amfMVmS4pvYq6YJp9qAaGYenXVeKv2/vx3iFoIHGZsIKKmqh2
/ZalWl7RwcxrP08/zeND+Bow8KLszHu+f54xwttOnRtNjXe8E/RNx9mxqd2owUfRzo9J3HtdpN9T
mzw40c5w73vPgzEGJgCkMh0Po/f1fSkCh9n/tKaQY8memoqLnAQEKXvE05tm6L8wAbhU79dl9Kjl
6qiNXPstVBeHubRjKvaafGG8d49jcnP7SNYWiQLo/deJbK1BFjLqSu036n3syFCzXBAwd7Pwz7Dd
2bytK0lvgMF15icp2a+cXBwLESYwsvhdLP2TLwTPkRshIl/TwVaoqcrVn7LYw5ZtGqVNwEwCQEom
Ma6/WDmXIYhnCh9Wdw4COPz62IXgp/Q04o3cOqfdP7cP/daG8iT9P4NAOK8NBoPZVvkssaFSIH0y
HPEtUtpDVYvctfKhYM5as3faEZsm4bSmHIE7ILS6NllbIiySpRAg0jv9mOHgWgWY9DnMd+d4lj+1
9j0wsUEzCQPCcmCuTUGGrtDkIcWfxq8xwamX6Cc1NQ+KcRfZxknIL069R2q/5VbBFpFWETPCXb5a
nh2praaUovHp7tLUbw/K77LL0TlnPnMZ7F1KmvRdr1eFfmdZ6MrYEDO9JMXXsblkIIed6MjE4TEK
C0+P9qoX7+NSTELF8mucmCd4+aZv8ipbShN9qrXGj0Pj3vorKbuz8pJB+Qg1wB/kIjvP4Z655f+/
MdeEWWcFgd74cjO5AQzrvYD8Ii2+1dqToj5UJMi3r8GmQXpS9E2AML9DZmRhaUldpTSU8435FNqp
TXhhp2fkdPOLM4ztsWxpKASIzey4mS3nSSizVABoSpG1XS/VrrUEsieTnW26JXKKmlNoJfmhDNvs
cHuRWydzGUlYBsHpga2Tiz4S41QHcetnUymO7aAWrhXiRG9b2XpG31pZfsWbb6cps5LKTtL6Zha4
cWIc9eglDF91+G3+gyHenAVDAjPfuk1htr3htEHX+rUsPFWKDlr/Git/ts6eoY19QxXNWcYpQIoC
XrleUVw5ddpaUY82ezIf5bQrnq0gTH+3Gc2o1jKUY6A9tcAEV76qz4IhCnvomnG5r2Aa/DlC0MmI
zrd3beO8Ue1ZRkSgRGBuc5Vh5lnh1FpltX4fFy79SJdd05Q9ao8NHw84jzk0xEo4DOsBq17Wg8mJ
886PTGQxpa5IvGpofvaAqk45IzqP1WA2O05jc2VUZAhmqHvAqHX9mdIkVxUhRdiM/26jD1r+LMU7
GcjG2SbBoikG0xbz5fbKBGx+zWgDrPEbmeZHNhjqQapAjXUo8hwaoC87R3zj5Gl0x8kb6ZLB+rc6
E8AhnEmNjM4vGkecptac4a2Ame72kdj6WNwhGCHhUaLhtzoSRjBbgZkOHQUOaFeC+rGcDU97UUR1
srPi5baxreSREQpc2i8UGLMU15+pqXo5CmNj8B00aZ+jNjcOjlSrPrNKxkUi8fIi4UCWJiT1lMmx
et+rZn+qU7hRbv+SrWUDZGf+jzhkYeO4/iFCT+g/WsngK61ZnHUJwGqtjAezLT6rZvph4njvnNCN
ci+QIcpIDEIycQHP4LVJp6maxtGl3jfnmLcTJNyhVuL45FRpS3+rKp+7tpAPxBbSM+9N9ZCHDrm1
DKRatqQ9gc6NYPPq16yeHomqxNgPZu+PrVwdNAS7j73pSB50HsVhTLX4vqs0ply6prtX+nAPkrHx
5gLHIJgAZblwoK3MO6KNyzzPB7/gobVq+6vVPLW56c3tz1nMlyiQ95RPNxf8xuLKkTOm5KDbiMUs
QqKi/yJe06C+LHMGUC1Zj1P05+0TtuEuqBgym0h5ie7e+sEtgQIXgVmO/gzDYeEPzugGE0WKPY3Q
Dc+nU+xh6I+R1vcTKZrVGwa01aOfwBjbCSgn0vm+UP66vZoNK7TvUJEGukqRaZ3m2QCW6kwdJh8R
lUckbMdDqGdHqW32OBk2vB6vLbpwYMIYl1tX5uShDWf4emY/6U3pHhru5iAqVewEXu+tLM1tVHDx
ABr/Xt1FYQ6TgH+v96W4BHBWu/oeDuf9hmGBJhm5HJhxUvvr2y6iUArDgOPWTOLoCPDQlpV4CN/t
uZUlSbtOcxZDxEC0kont1sqtKWFpr4zt4MvTk6RFj6KEKmtOXpYOkupW85ci+hEM3xFi3nmftla4
IPBNypvspbG6UFrYRwrzYKNfTwI9xpbpu9Jr7Z+3D97GlwKLS+kdagDYJtdqD00voT6JEKYvhx+q
KnG7+e/bBt57Ir4S0HH+OuTyZADXH0rp+6Q2i1D2a6scjlUi62T75vgRxNKhyBe9ILQzjuNg5DuP
4ZZhm/obiRVIIt6Ea8NWYyhZOscyaF8bepqTOaIfInmj7MU9/ehsjyl043vR8+NLMchFTW7dHIrt
IB30Ppp9MXauPFzMtHfH6Xx7N5eLszqNDABQ3eIOL/MZq4uVUkzhuuazX06XvPk70nQEgD8sZWGj
3DH13sEyGU9iTzUNzbN37HVTVYyD5tQzYG37NGb9yzyYhwF9HUua726vauMQ6mhHUShlA2HuXEUL
VC5rO5Z72e/zzPGsTo4OdS2qnau88YHowTDfB7UB+faajiawMkjenVH2w3zwisyfQ+FZe8Qty3Fe
fSDAttAjcubhoVmrIaZxLbWBpMm+yI/TjJo1YuxhhhrmWdOgvMuDoyp/u717Gx8KrBdsu/DSQLSx
phkE3xqkqSHJfjcaCCk0OeSLyTC7qSnu2tSRdz7WxhGkUQelD/Q0sLevJ60DRei6MIXi58+1UXjC
sk6B8mADLxmLvRH1LVuwSKgGLpA0fg2EKDvVqZrAVHxqxnE8Hpox9uI0+lCpD8On27v4ntqDSXWm
dKFO1hGapXd17S+0SemSOmtUv5L0czA+RVII5VPtmrCaVfLfU+PC+AuzgXLSi/Ip64OjHBXHeaju
ukh5rsL+JAfOn7d/1IYPe/ub1vxnncHAWTlWqp9W8XGOD2Nwksz7Vj/n9muntzsXZKNhuFS+KHyB
IuXrrueaxsiead2lsi+ZlyzM3UD7HNfZAToeK39OpVcaeUw3nW6vcePy8zwgB7KInb2XdozLWh9a
q1D8Np8id7D6kTGzQNvxZhsn6crKconeVE6sXO+tuUkUf1lXaTC8obRQ5M9eqE6uluxAJbasLVqR
OAKSEoZyrq3lVKOiVPSK36AnDO+4GjwxSje2h7zZOSEbl39JeRYNZQrMxrqyoRppJQehrvhxbR2N
pE9hV056KGlBFBbZXtF34zxS1VDxNijwajx21+sSxlAMxhQovjM0h8AMnxk0T4zPSv9VkVCnGfzb
R2MjpyO0Y3wBZir6dtSHru0NtZVmRUZnXKXWJfrPc/lTK1qvUKY7wziOpXSyA5g900cndR77YNw5
NO9Z7/BvS58CDaUlmF0/GYnVZqYdCu5f/s+UhH9OsH1B9X4nteZ9ZWnuBPQkrbUzkdMpUeRvzTh5
odnfidKH4eo1PkWP1QtTmre35f2Y1/KzDPw992aJgVeuqssQsxAWeX3Z1gctw6b+sbZ9ZThl9pck
iY4RxVZaKumPznGR8O5rULPZaw/9ZyP/gI32MWGcJXD2ftiWA+GHgbkETubALLL6XlkB3T0wIfaL
vGJCiyIJp0MSV65ldcews91Jh5kgm87NrkrLhhuxCFUowS6y7pB5XR8VRQyZ3tqD6ncdmnG91AuA
wtKeYsnWdWPIBDYTWAqWObJrK8NgKAWgGNXXxR/jkByMZqbKoJ2CYo/mZ8OFLH8fnC6Io/e+uEli
LUJlW/WLWTukeXgA0QBHRejGsEZU9vH2kdq2RpRsq4TM5KHX68rDUWNQnw+XJ7Z1EkbsHEOm4U4j
HHTuSDXhpzRExe9HEgiwwUBDG+kXEPraaGyaaWRZk0pj/g+jsA6gVY+d9DS03dks9goyG7gyXhey
RcLnJd9Zz9DrddS1iL6qviLNxxIBqA7yAzPUjrM8HRg+9gKzupjxcxh/c6rkvhv+qZTLoDE7Pw07
F3jrFFGzYJqX1Jg5t9Vuj+agiFmdVd+e7pzmz6H/nFifpj2q7k0rOtUEC8gTL87KSyj95FhjC6Oo
nGQflX580uq8PBt2+3fgmHuAh/cQZHzSMq0BVxQtg3djKJOZ5GWKx/LzhqJ0fXbSEyjgk9Gk96Pc
fArjl6L/XjnHttPd2ZGPatYestziv62DJfb4kDfWzg3Vl2xCJmtfi/HMxTAWSZHpfpmfnXGA3SJ3
jfEzBCy37817LD9YoLeGVpscBoZWZGOKIf1BGsBShOlh6lBDdcZHrUg/TfYLXAC1cleoSG/M2R95
I+3oyGzkNUxpEmjwLpPdrBPPxOrnCvCa7s9FEB7jtuwvQVLLXqmD7r693A0n+9bUGsaBEmcsi2TU
/byUH6Ux+5xC/3XbxNaXW0YFwHQBCiTvXDkF2IarPNZ1Xy5a46VR6b7mQyndjcicnvT9Av2WPT4h
RR6yQmbmVvYK1GGMgdvj91NxrI32YFqvlaEfwnanB7W1d28NLT/kTQSqdHKa4A/YOwGrQhG7g+3f
3rqtg8BVBw+HhwM4vvyCNxbsrs76UW0Mnz6NQL/TAiq7A7HZuubU5v+1sdouBC0qS85rAwPjcaq8
qLlzpPRBCZrTJN9VKgjVuXp2skM3fnSM/r6rP1Td6yCfamYQbi9368u9/SmrDZUXBtscjAEvZHYs
1cZbNjWGv97Ze/U3N5ZHikAeKmoQXdcbOxnNRM7IxmYZJDYFCluvarJTMt2KdakxE9XRRF7G01dG
HFMIZo0tww/yNsvcVGmIMyuDqqNV94cy0MJHVelfej23MhDO8Z0WMIZQdlb1aOvRHrR8c3N5mJn2
g1oThPn1kmFDCiYBhZZfqrprzQ9B9DELEu+/be0bO6sqXdwB1JJ7x/DrtHLz5KsOC1cv7QQaW1eP
ruL/LWZ1McouLMKoxggLafTvg70H9N3aLXYKfSnIQZlcXL0CgQNqRHZq04+c77UyA/j7Mmsd2d7P
3z7y9AZ+uUWY0iipXn+VAGKWPtYL7ETQpDRIJhxReaqPZRqLJ8Zs9ta1VRRZqoy0V5hYA6u1+jxW
1bR1IsemP8hf1AYGf+vZGh6KpnjOotAzYT9MJ/NjbJ4T080N62K3d/2rnkL8cSz2WD03NhnpvP99
bNHYW5fWOr2ckwJ+IT8g68nLF6kODlb97Ex7yPuN43JlaHX2u7qzKzALHBczdGkmwt/6+082B4Vi
xzKbTyS4Knim9KTlOVi+ozq6VUI5uvGN4OX2YdnwWhwSckTqOUBg1p0LyCpbO6g6E/qGMz1hN45e
oJHdccIbLWeDjjNxtUwPwXzHXdZXbWRMZO++yJLpcTCCVwkSm0MvQBZZWSFDZ+xEUKHqRnWn9LZ9
TucU3lcAQOnp99dLGQRsBM5zAfldXw4NpORU9pnlK86rZSCcaZ7Ef+nKAO5grAfOhoWVY/3+xcM4
CKu1KCLfQWKiqQ9Bs4Ph2zrnb02s19GFVaqUmHA0akaR8q2r/uoyEPvKDnx4z9CSFL6JFyIlGhkB
EJav1V/SyD7M/WvY+X2313Pcs7N+2aTAlO2uw05zNw/Gpzycnqs4/tHLOyHW1ol/u3MrN2wUdtbX
QWlx4hnQG90msmHs//kfjtm/J2AdA8fDkAVKWVl+ItPXRKiqj+/z4HDbyLIl120Eqnl0GwnpaUpw
nK8/jdW1gZlNDoU29M2OeCTVM9NJO9bl7HgxWPYoDqNLZLd7Fb73W7jM+IOChPWFYHRd8Zq1NutQ
l9B81PW8KPlg0eREuPD3V8dAHsyYhN1Qtq3cn5aMmhXotebbwzcLMNZAbT1+TIO7djj25R5o7n1t
g+SHt4sJZOj6iayu91JuatFb6qj5dAMZIUvio9plzVGPrUMFEfbc9jvV3/fnHYP4W/5ZssO1ZqAz
jjUNGEXzh/GYdH4NzL7I7kNnT1Hz/Tu12KE9QgucatSaD1kLIVcs6XT5NWgbjxTQdrVQ2YNNb6/m
XyurS1XFgwGQXtVg8+hdozkvhfMxhEdm2nFHW0ePviZdaMirKGuunt2syUWSQAzk65Ls5WXnxqXh
BuaOle3l/GtlFdGEoxBG3rIc2kGnIX2uNYQGlNoV5k5Av7ec1SGXInL2kqFxn9PndsVLJP6wra+3
L9LWCTAXwnGSf168dTw4T3NstBoXCWlo/SHJ4/7DwtSx0xfackZk4gyYkyYTIqw+TOl0Q6bOre53
zic7/GAwe/jiQGdSqf2nUNKEG6vjuBOyb11amMyW3ANfJK9xKpqouqRHVcCHb/Fo1z8gnppz6EP7
6YCg5en2Nm6dibfGVh7CDsYmSyqJM6E+VfEXvbqLUC43dg7E1pLg6l8ySIhyqMpd+yGpb9sZuTnd
V4fkD2M8zg7qaY+KGV1a2gi3V7Rl61cBHkEZZoPWn0zLRNzhg3SmyOL+q1nmbqj9k7f9Mal29m7j
CHL0wAkQZ8qQxS/X4E0QoerhpNtjYvphMNd3Q4ZsSJKl9e+vZ/FyDIyAWsLVrW5tzWhY3YUpYVfR
AfLqDb9Xaq80IYCUguRvIw7/ur2BG0cC4DMELUs3mGr/6mMZs56aoF4tv+L2wdSSG54ljIeMVrtn
TPLlP1gDxPaL3pU63uoAtukAtWeDtak1oE/qQzqVB0QMxs4b1dn+2wQSsafPsaxgFWIsVJIIKUGY
xEVb+fWui7VJn3mlJMHwsubNuSsVd0lhP5dB8qEO9/q8G/5QxYsA8WVEC57G1RoFIuxO3hiaHyjD
wSy/5dHozeMeUHnzu72xsvpuhdbOQpT4DXW+aL3iFl3I1HgP8cfOO7K3nNX2JfKYGgkTOL6iz90p
V8pv5pDR6ArEnjLZRhIOtoNPBZUAPl6R1zunDVHZJaEOre541mdfmuKPIuwfCmolWfvsaJ46la5I
i0tt93BvftCQagw9tKrmPPMMIbSdpG9Z27ujw7gKE30L++l67LBQ81oOqkADe/nUOsHPKVO9+Dky
z3PgVw317nQI/8MNAR6wNIsgdIHf7NrNQB/BbFFeUYLTVNeSi1OffsqnHxFkJrev4sZ3pYAD6dTC
oEmxZfF3b/wZ+q+W3EqUcibp2ZZ8Oga9uZP9b5zRKxPLT3hjIpmnKmm0lux/nuOzXZh3FP76Q5BA
JYC3KXdWtOGhF+TqgtWBYJxX/Npc2A/wo9gB704Zhw8O5XVXK4I9HpytfVMVyvYWdC/4k9V9sNF8
ids+NfywTYjmE5rO0EPscupvPGy0OoiqF/TBojBzvZjGJIif+oIat35MmJ/PCvg8pJJm3qs81ufb
Z2HjnC+wfcahgQXR1FrtXA5QNtMzKsyB058ZGvKG/tDWfxfTa5NFJxmN9fSP/2DxFwX8ImMBqeD1
8ipnCHu9xOIUqq9aFKX3Xa69NnVreUxH8AZlcXTXT5LEKCgcsreNb51LWEuo77PB6MusjAuCl0CW
Wu4Ygq+5+nXsIjcLGi91/NuGNj8iMz8obpGWMZV9vUqToS9Tn6nkSW12bOUfrfbNql/abjgNw86G
bkASTO4xlXuODMhMc3XZWttKMiWl1Gb30ykZxGtoNkip/SiL3KN25TXSeG7C4CP99p17t7WddNJp
86JDzkjtalixAz8Zls4ME5FZIJaNlqM6BJ7ROh9sJf55e0ffa7CiuPTW2OrbtWhKMm8P7ZEJz2WM
Boopy8fcyKpHq1ec7wrgzUusxeZHJ+3v+3yunqSmS79O6KqdIsWeOzcgdA29JlX3QGyb+0ArVqU/
DKR0faaTaFCG0c7QYhHl96n9qoYdTAH51zzY7cYuq1w9TNQsQEJBvYyY4npsLQmE+F/PWk4IG8wH
STkEhXVpW7ggFTcqhAut8I92zE+q8u32F9jyf3g/GbS7CYB/LQfT2nMzgbmxfLt8DiNowNX7/5Lu
aRAKAdGjVUkJfBUIZEbWUlGlvhXkDyVgxG5vLnvztuB1mJBDFAjkwPIt3zxNk1Lk9tijmyNL4Rms
8V3moFliS14K+bsIvXqU7+J68BLYLm/v39YpYfaLmBtqND7dyrFTVCPDXG5LGRyZtzgojeW2+j3U
DDtebnHa6zPyxtCvLXizRCfrpbSHsc03I1gSek8xHiWFyokEEx6ayY62Uw3aOhjgIQBqQQO+QEuv
t7TT6slWKsf0q8pwZadkAjZw0/o/FO6gDPs/M+vJb6WdtSGZMRPVlv0hb5ThMg7jd5iKdh7FrXAC
7mxmAAnnwT6sPI0EY4ygSmj5rRW6eZt4Q52dfv8sMHMK9pxUGQYb9XrLplljmHYOuUsS2Mmh8YDK
5Cq8FYX0+z6a40b3ghE1Ps4asDZVYyQR7pm+Jf8xEBjN9UOguHOxJwW08eJd2VkdgqAd5y5PWFFW
31n2iw1rU2flB0v1J6vbKddsHLh/bTFOtHp3nKFD/2c5cHKruep4kWwUwfXLb38imDwWXBoJHRMW
qwXNU9Q7MF78chSwCmkFTOrRXHtKDVC6Vq09VuONUweUSeG40f9k/mEVijmtYge2SoYs2u+lYgIB
/XR7QZu79sbAakFJOM9yQG8dWb0vafbcaBGP1N1tGxs+jkXQ36euAMPsuqqfwn3dVFNh+UZ7pxg/
q/kRXYUmdXY83PJTVx7uyszKieu9pkh1x1IyMw6ORl2mZyeneFuUSuw1zfStKzvjTpil8ynKqh13
t9EQBEbD7CEFQ1b5Tolec7oomIvR9o2k8dR+uhS9q8+vpAaurdWXKPqk5t86AyDDngbQBoTi2vTK
NalCEnNsYVrDpqK193U9n5UoPTAaNnwv9MwLg/EYavqlcJDpCbKdCt/22pH7ojMIBw1UKteOa0gT
WRV9aoNlL0/dGN5PWXRPtnpsaY3qwYNqRg/JMmaV2OVLmf51+3ht3REeGWIfaqbLVPO1dZHpKYqI
k+2rPXLBWaamXizLe0HWxvtJz8ZZ5GGg+wZze22FCYGszAVw44WDYKy/JGV2GiDLSOB5ik9D9/P2
orYiWyrAkCkSWzEjsM74jMRMpTGQgTeDgR0/pfahLJEQvIB7v8CuemjN+jDbn6V+fK2EWyOH1jt7
FfAt9w2uA+gPSZnDU3695tRADjacKHJKg3kcnP4SEl134bEyzbtwb3Z6y0uApSQBwyKN5pUnsjph
ps1ARz0bq+FkF3R0skYz7nK1Mk+qne+9TVuej3wPiAdVwGWm8npx0ySFEvK/5CkOWAfZqDSXqijC
c4m6067YXBnqsGRDC+rBWL1Mdp+hB9uzsqlvL21jgQUfSsUV4WMUmzsP1AZInuP5xtjqLhotwKaG
UNMfldhI3GHKzEtllHbqAhwpD7M891Cf6M1BC+PyqIz50VCT0tVadGqDUnaLGfjqoEGxMASW8tFu
KnEcM6HdE+YXF2lKEhT9mp0oeOsKL1tDb0iGPWxNMhfR8pLr3ARNUU6vsqbesVs7DnrbBBGPA6/H
Mndz/bnTSBQT3VLTjzPzR6WIr5M87bF6bN2XpY8MzHqhylwPEqlh2oxta7D3xuDRLj/T/n8Y7cAL
lfrcqtFO33/rXFEVXLIHWhBIHV8vCSqsPC4hgfHnfFCeDC2j3TE5w1lXo+nvbBx7/7ZP2rQHvdsi
Bc0b56zcgdNNjdk7RI2RZrrGNJ/ipnSb8qlxitNtS1sfi/vCVB8LI9ZaHeJcguoJ9CvxaW/FJ3A2
vWeaYo+RfHM9RNvaAhb/H9KurEdOHtj+IiT25RXoddZmJpNJXlAmCxgMmNXAr7/HI92bbjdqlO8q
yiKNlMJ2uVzLqVNoDZcsAGutqbKZ8H1Kvsv16tANejAzhEfUW3GBFhd0Jkry41yLEG20UcgBwegQ
EjDm+G5hr1GkLJk0eIkIiCyg5Sw5xtNFwTpJCSA0MZiFFBvjQFJnHrauF6/FKmuipBMCGmRAXUp4
25W944Xt+j3BOBk6zisO6lJsjr59NEOiCgCqAJlNPWbdmNtmhqiofM6GP4oDrDLd0XFLnNzHsNaN
R56TNSDKomogA4qKJfxWzIKWrpbm1ZmXQajFqmPRiz6j6tlMzTvLbqP/oOt45gW/rhiHI6lGWsd8
GijgSKpJH40URRW1WnkUllaDsBVeKbBqaPaUntaOJnbjFaNzGuruwL1mm8XJG0vVe8yk+7i9miUT
eCbKljaOcjevZxeicrM9WvZvYnzV+3rrofEkK1ZkLS0LzFqgm0bgh/5V8fOzlAaadTWmFbASel/c
E3LUE7SmjXWgABFye1ULkpAKFy0lcP/g/0mSEgwqBeE9PGzG5jJABPGuoTPV7UAX7nr1WiS7sIfw
upCJQkoKpyanTgCrNSajSb3T2JJdOXt4tcEBG0xKFYx5/7swYrqiIAvmCROdBRmVgSyiKT9cJTBE
dT9W3smy6e+aFCQoRsULbm/igslASyPeRpSx8D5+erxnx1VoeBxd0nsnDVh5X830xG9t8spMa3db
0NL+IVED/hdgn8F5KOlg7KX1nBqNJ+Yqt+XRa5StDWG0wpBh4+ttWYuL8pCEFiTv+FPSDHiWbPKa
yTslfQS0S6k95P2K57KkfIgD/k+EWO7ZvuVZStDaP2DfPDNA+neLWcUgkyhDwtc465Z2Dj69cMOR
t4OneClKH0lR8xqrGZyPITOO1ZeGNv7MfsDX+Q9XCgVrFJpAUo/kp3RIHNO9QcKqeieH3DftnV7f
j19t9dft01lICYD7DEzxsAXAUcgZNTRsKq2LJoYT599b8qaZXwov5C2mjSRPupmDkWjlrBY38Eyg
5CINFrfcRJ894Ccwt9OmG1V7z+dntA0NdbtyaZdUD5RhcAABuLsmm6oGVZus2PJOtnlq+etQPfN6
rTd+SffghgnNVgFBl0fZzzaodQvwyJ0GnQfgG7IqTBY1/+j6j9sHtbQWtFYLyKeHEFAmdysJbTut
1bxTnHZ5COgVA42mWjyUerm7LWlxRWhRh1sJghb0RV6qeNIhBz2bMfTOeFNNza9IVHjwaFcUYaGH
GqhwVESQ89JRfL6ydkWHEbmqGoOj2Mq2WHp7cLWuDRoTxHVdnZb3Gs2+glCv2SDbMAfc4cqxrJxy
1xea8pRN2hCaczrvitRQN8aQA2ZggIxHx4xPv7M0e3N7X4SbIWXPPqufaM1EN6wlI39q05nGDl0V
JzSmPMRN8lwq92X8QodhZyF5P3nfbstb8uvOBcokD6qChWhWHJ9SS//lxZrjC47KBrElCrU+yTU4
dzF4PXK/MdcipyV1A8hB1CWQOLpSN3em+ZQbrnci/AcYnXyl+3DZWjS4pGngKhRgZriRqAJeaprD
qWuQLotPxeRQQfCf77Tc+NZhVq+P3DtbMagLpgcso4K5EuzCYO4Sn3P2TGgc9BFdiqtqWZFO/tQ9
5qCSyE7BN5St6MqCWYW/Koqa0BOwPkq222MzkGeMKic0vYdmle3SYgq04X4a0DSSBWaO2ZzV2oOx
cGZwXbFEFOnQ6C6biLpRQN4/mcop4/puALg4LvWtl68s7VqKgIog5YUX6XMI5+UuJlptjSPDoele
i/kzpm94g6+bKxmha3/rUooUPTEz1jyUpeOTXfIgNqswXWtMvlY+IQHVJDCxI6Ume6yxKmApvIwx
QA7d3O8gAg2V7qEYnm/f4uXt+itGKOWZ0vVcLWKDVNDxUmnuiGfORy0u91WJ9ubbkq7VG6ll1F0Q
B4J7HBp+KakgLR67QfcEeL6I3UBVtw4K91mb+bmx8rIuJLQd0FZCFlpq0Iggs3c1xtgVGmM4n25b
9E/qNASWeT/xIlDo1s6fqf6acGVLvWolEbbwbAjJgsnyk+pChgvClWQts3BuVfuhZV8awy+d2WfF
ltk73YjmdNvWAHIQ9yl+LputqmwUB03XT2qav5ux+9oUa30E15cdX4TNUEFljO2X22vTeLAMgtwh
4Pbfy2H0iR0M1REme/yi92mQrJzzwtVAFedzsB6QvLiDl+eMpEXTwZuLTwmFKWkGkPCCtWNtduqC
3gqXEDwiaGkBibf4+ZneckVNZs5bbDMmIsf5Bu4HBiO/3VbZhZ0DQBgWGX6EBYSEWOqZkMohOVcU
mMm5HrdeG9DhLQV+Cu8Nm8Jp+lk4v24LXHhTMXQJeTMHpSiwVMm5Es3gZld2jXJyqnZsNrWiiWmw
ADFjrPXcjR8Yb5/pPpC4xauChHcf1ABWYURT23n/XrkUCgy+NpHSx1QjafFWO9SYOm0pJ62wUI2r
6x8j5qmvhJQLPASQIkw1YhUUSq6iiGkYvakysGCX+rpeHEynDNGw6huTG3jdlpabtntwjfwJYNJt
rwBJzze3N31JlcAqCcwrEPhgTJQWypopt2LPUU4Ke2/dZ2MqQY/4z04rwkt0iNhIhWIGixyXzbzX
+KwVSZQl4A+3w5w9eHMW9PmKU7a0lnM5kpF1MEe27WyaRGkGaMhUH2vRhsBWzOuCKb9YjfRokLlu
E8vOsZpsRpbyKJgbLNsvMY5vWNu5RQ1xBAs2zDjSa3I7aD2ipQLTupNorr5RY0PNMNPcPab0PVvm
IWU0zJpni9b+eALpwqEf6zWEysJLbIF5FM4mch6YzyEZNK5YehXPZhKJ8F0xwKxmPDo03a123iyZ
G4znAg4LaGnhwlyaG68oXSclTRp1zxM5tuT32Nx1DDPgkh+gI4hVslb2FW7eZcgAht2/AmU3sJyt
xmzULo1K28b43d+1km1KscAY42rV+0rD+CUSMZq1K67udawCwUjuYKwNIl/415crFYl7p58hOG/Y
NnctvIdfOeoQk4mk8IOL+UG3r/jSEZ7Lk2LGqitgIJ02jbxe89vpNOexj7Gy0ypqc+lm4O1DaArz
jX9IC6st3RjbkqeRnu+t6Str71L7J3crv3HuASaAz1MlD3or+qq0+ftYvrQKiLmGHalXDM6SITj/
EGnFDklVoFX1NGqGO5p8b/W3dFxRn2URmJglRnQ5ui5+fvY6Ui8b51Q30ohBT7pYD9S88rthLXW7
pCtIEIPCAnEKOk2klYy9bmSeDR6eLg216vvI6jet2GdR53Q/cvf13xXlXJh01zEVqsl556bw01z4
E+Zdrj2jC1xv11hXlzTyXJD06NSFhtJ166QRIXnIpt8aOO/MVkNcucbkLu8fQOB4dwTuEvGwh+O6
PCanw202YlCa1+XGy9Rtq4Ws3gKQEqbzxotXnoYrz1sWJ70NvWZmQLrn/GTCUiPprZehln7Mzs/E
jnRbC93p10S2FlkppcoXD0VnNNDDH/xsF8DU3stV6swilhUb6mlu6i1VzMw3XR41o1IEVZsfOqL+
ua0pSwLhViOEFqULQLUvBRZa0wx2XmjARHl+XYJ4Un1zutyPLRIMJFkxYEvS4FUjByFIYPHCX0rT
eeWAmIBppzEnZWC1zkdcqtu4cd/7YcIAFnPN+5PfIgfXWvSSgEAcwTpgLJcCMQOsahnAradZzQNw
id+XxvymKtUR7boBRrE8G3W86eq1OUDimM5fJEmsXH2aiJPYUw6xyGb+8dI88NT27fbBrYmQTHSG
tlPEE2l84rl+LGi3Ralhc1uEbBlF/QwQQyQGcY3QjiedVsOSlPUOSSIvKbaz44FDV9uT5uttKddH
dClF6MyZ/QW9PBliCp9SHcHujrmBpeEFhfZCaX5IEXx23gNKAC+3ha4tTVibM6GUFLE+dBBq9Ggr
SQAlqkBjrq3cZrFBl2qApQm2TuCIgI1wpPzUlJszGy1IMcvWNxrwHbc84P2RZmt1/cX1gL0efH5I
8QG6e7kebpX92LIyiSzQFZYemp7rcPWlvArroBDI4ojCLS4UUpaSlFphqmuORhLx0QGUMVH81kFn
Dn1ut2WefjYE5ZpNQzRUnm6f17W2QzLUCw4lEhLgv7pcH6hUzbbsPexkqhdwOzA1YsxMZ3tbysIu
IlCEPwcvAK2ZcmrPLs0EdMcx/Cu9PKDB0O+05JDbKyReC1pxIUW6VomS6nmK4mCkuS4G6X5h9jHt
2FapV/rcrkIOcVzIjCLkQPSPyF8s90zJR4NlhlnA5TDiH3lfbF2QjFjliY1/6uaxaL/3quZP1oGP
gMIOu7b4167hT/lI/wGkg01Fa8GlfAAYgXFKSoL3SwtTi4Tl+GV6ASpyzS9eOjeBuhR4SBA+yBTc
elK4rZfCx8/ieVcOzoM6KHvHfL6tHUvnhs4MF5lflKiRgbpczghYiEvTkUSaRdD27IBW+KlVAW1j
K8m3RUGuirACrXboYJKME0a2NE7vTiSy3F1L7cOoblKVBc4Yr6Qtlm4VhpwikQkuEEHaI60oqZO8
HFQSxUb6PU6K3NdUECje3rYrV0rQsFuf1Q3sHrRQeqnQwVcqZcnyqOi/FNMJjGnhrHUHam7dvNq6
TRLMIKBEcLEGxP5MeVzaXwGxwy9M4f280Zfr0/tJdRPDyCIxyN0Cc9zs7lQb7WdPozLva4fsHBb0
5M502q3a1WFD35vMXFv/9XECqC/ibhTgPjXn8itKkzMlcxIaJQWQpAevOuRxNPb9PRnyPag4cyA5
yKOTs52b7rxyfPLSfQWOWxiFlfO+vidiNA9IFjFLA1osc7A2JkFz+DAV0UR/GuyXN2xqvmJ0ZA8P
h432cgEYAcYHg50km5Om1Kr0piqi2LJ8pb5jvoYxd9ZDhmzjbb1aWgy4r1C1x5h51FClGGfK4q7o
eV1EvB8PPN7bFVjRzDXuuoXDEyuBq4pCLZBf0sPTzF0DsmStiFKMkDaRpNXphxrXz8X06/ZyFh5X
kP9iw0TUjQBRTiY4hKnJFOtFBBb8gGDSTf/elejjzY9V3wbalAW2CQcpXsNaXHFKiiM7FyxFpnNi
u5OSQbDNopTX/lB9IeaRjeaOFizIByVk+CsPwLVswHT30x+4ZXa767zo9hbIId7nhyBZLLiXgP0w
pBMF5wEQbrNdRPXQ+0mW+Al/rfjBxuU1HfDrFSsatCjv07cFwBPYLWnhTkpdBwE/roM2fTFZZzY+
ZWUTFPVoH7ihZehaLOk2q8xhf3ulS7cEAZcnKC7wSMtYO1oNyohGbbDSmP3RpvByndBVQ+KaX0dl
XBG2ZAZBNeHhKRHpHJAZXBqgmlpN3WDuEG5KgeceFecnM2Mk7FkcZgpnQdGRbmsVJkZ2eamyq1yH
3sc1bw5aVaT7pJvy0B1LugJNWNp+VJgEYTEeVUz5ufwsjnaNcqpZGTVeeW/G1pfCpgeDxoeJxY91
+dRkylpVdVHXHXSGoLsaoQ3KapcyLa1Nx57YZeRoj+N7yneDAes71jtUr+pkN9SpXw3PtnPUtdYX
9fH8jR7ZGuGNeFeldwm1CCCzxRQP4BwkRa9Alu4mcVlFTQK0/2zU7kYbsuk/WHtMjrHFwCmMXvxs
1zlz/wwLo8RnFVJSPLFE/4XZOObKEX6qjrQSpCzE6FSB1wNS63I/W97pHImFMppVz0c+21TeMWKF
/zR37oQBDyw0472eqj7G7Tb2kdIfIMjgdzG4zYo/U/VePqLlcx43vNtxRBSWvu1V/18L9jAr2AAM
FgEID11BpnTNO6XPylFDx4+dTbupa38xE4RTabOW4bvqf/oU9Enehn+BLkRS6Lmweq00hxJBpYkZ
w8wNSaYGQAFueuuofjDyxlCAY1aQx6GyWh9deKlQbkOHDohBhHTx87PjxjzsmZcpMrIqyArcx5k/
KtoxJz9uW66FVxfoZ3jzHrJxYhDSpRRie/kESBAubazAkc/9rs7DLF3z6D/TeZJiIUkqgkw0oaLZ
SXIa1dKLFSXFRU3mfctSX0meBmSdWw+M5fmGZw8N22UzR4RWBZ4blWTbJj/AgYFZ4IVP3GP2hZCn
ZNx2Y6Cx3qfeuCvde0yAPCp8xV1fuM3w/JGXROs53CuZWIp03MlhdMuIViA0sFy0c/QsH1fcyKXj
BRAErfWYpoteC/EVZ8fLvHEeB9sso5r/SDBcnoCur5pB5Pnn9gFfp2MAaREcTwBog/FF7uFXMbXL
zTtaRbXz4gEiRto/GK0VTECheB+cnnhsrzzDC4/hhUTJJmdjR7MUSffIBZlIXYZ1VoYs/6PXRTgo
a2PdFi8pCAoAVgSOEAglSYG11CiM2eRVNE1BVnEc1VvlPHtti5lXXZAQ+y3vD81gIiY3TzVZif2X
giG894KgANYfWFDZRlDAbZBmgKdVMR80+b5K0ofYHba1ozxzNn0vK0w56ofXYmz9eG7nlUdhSVlx
q5B/RQUQDohksNOJxEM6URaVaqxs264uv06toq6EygtSBB0ZqG8RbOCpk26vZ6c0o3XOorFunQ13
5/FQZI224tgsqCqifrg2iFxduHDSXraKXXvOYLKoN99p8khKZRer2l4jGqaOOoHDUTse/hExBdsK
JA4gTcAL48mzpWvY1JXd9FpVR0XeuWBgroxgGMw1zqmFKwEB0A503yMZ9TlM4+yy0zktE0Vp6whN
168q3ZBk2DsJD4j9u6hXzNeCRb+QJb0bzMzcukL0G1kTCl+zeZe209Hy+IrmXx8WlF5FSgjQeyB4
ZNyUhWGDpK3LJlLNbd+Pxt7Ua3PbjNkxy9ijTprvXafqW8dN17pOrv1MSAbjmXCEgISVQQsUF2HC
6IYmmopjlSGA8R6R6VCyPDS8SI3X2qCv91OIQ+1b9Aoh6ytryKAD3OLYTVTYYTvcKdUjYAYrJnNh
M/HFwMcgmkcdRe4YayBb82jZRRqv74CxeXLb7zm5IxnyKbb7vSIbY9W9ub7T3ueQK7jNiBfRnHH5
APGG67XTZh22jFnbiWdi+DUwYLefn4XdQwOhmO6D3j6RSLiUMthNSTVq91Hj/FQwW8CqQEv/flvG
0u4BSQ6qf0G+hzf7UobH85o4zOqjzNBClWBaCLLXx6GlwRFDzP7kDJPnzHZ3W+hCNhbM1RgVBqAv
wnv8vpRa8dJu87zrIqswnqrOAyDKOHhD4qPsUKfW/UyIn+fZe5+noR2TcMgeM9quGOaFLIP4CjGV
WBQZEXtcfkUxU5LFfdVFoMUN7XGDh9Lv6aadvpnGo6aoflUNQQ2w7srqF871Qq44kzOLhkGMNeeY
ZBT1f7gbuqafKxEDEcAcWo/pm7OZ0s2Iuojhe2XgrIUpC6/uxapl7voimS08upCuEvVHM/zifJck
pj9q7QZWfGr3IOhAX31o4tG9vfBrSy7qJJgxBAQswk2ZfWkEFsfJhgaSy1+WddD5IWeopfX+3Lab
26I+03eXPvOlLP1yj0FrleeIAKBhgudhx+KnznwrOTowwYAMWsCpVnz28c3gT2WbIN9wX3g/Uf5q
+GZcUbO1VUsBrjmhotwmQxfp6XDAPDDM6NlR60ehu/eTSVaELcQKYt1I9cIsYT/lIBQMvA6Ik4ou
YjbVf7kGV4/I5niTP1dq86efe94EZIq7eZOjL7X33ThTtUPeNGW1NQfeb+Y4K9hz3aEEkxSW+dGW
GaM+GanzUhWlztBTmnNrM9s6OZlZo7ch+ElzZaeplBW7tLJ69TC2dmbcuUqZPhGDl2t0oYvmA4kS
ZOpAo42UiWS0CLDAmPc5d1H3jml3pp+c9E2R343jz1ndZ3XvO4emDnNtxV+8Djuwt5AmYGso2ctj
fF3Gs7xPJ9xb0tOA2XHs93pZ7EcnHr46RZxEK0qsQkmvlPhMoKw6eVk1HggKomys/YLUex0ADEc/
5E4VdkjJFeNbYc6Bsta2sPC8IT0PWDH+RPpRpn3ANaEu0/QuIoVuBHmSc98a5rUJTktmEJhY2F/w
aCK8kh4BxeqaTnVoH9XFXUe+xfpv/Z9nBAFliCzAXxmSiXfixFET8MhHtvWuDlFNj0Oz4Zuqvudo
3GzvgIBov9h+f6e3D039IyF0t3KGQhflMzz/AsnYlzqfk57nPZzkY5r0D02LGXrN7zRHh92mu3ON
7q7h/WuXr3WsLh0iEiBQV9GmCIaFSwvI0lb3lKbuI2V21Zcqg/cA7G/85fb6FqUgokeaWgxM9qTl
obs9wRTopo8sq1IPVG/qg4W+tBVcmi40Xd5FNI2i8RtMPhjOLC0mNYauZ0TvI07QtGWRMQcz29h/
N7mdhjPL+nvWKPMTel6cIDW08s6wY+RFNBcz84iDgbVz0oWI8dVHdOdlqFgW7oGOJQblpjPftgo6
uUw9rt/q3KOPlTr3e56QNdT+tcMBqLBAvCLXjUrwFTHphFDAbIk7RIXC0l9GTdOg5I32XPFEu59b
DE8GfRVFdyeIa9FLz+buqIGx7eftI7u6d/gKhB1IU4IgEMx9UpDTG87QThnlkZkbB4J26SZNDl23
RnxwpRlCDPQCOSsDQ5vkUqeSToDM6D3H1bPoe+J29hiwigMtfXs5V1b5Uw7SreAiFMkayUgaSpkn
fGp4VINFN6RG8accwLpj0gmU/aQKb0tb3Dzw0/yvNLHqM99Nz1yrTOBARLZXxoFnU2UzU/B3Nkgc
bP+LKBRFRDscUtbSK1fmdTPGdcsjJMj9Wo+PtBhCh8wrVcrlc/orRvKUaoA8MgMUGFHqWq9ojoyP
+uClKxHv4rahvxNkfbqwyZKZIGrPGUkHbFvW7Ept3Nh1c+Sutrm9ZYu68FeMDMrpPTN3B/RYRZ3+
uxuO3JuCIXup9XFFzspyDOlonHxmlmLhaFy01DnI7mfoX7a7tclnwqpdWD3kVXCHkJ4DmgP9PtIL
ybxcJ3k88kjN6vRb5cRgDUubePC5iqmZJtC6YUz0KcSchbWoemGFYL5ALQqdxoCryAaXMvDTOgUd
o15pA5ciMLKbDSYrr4QESysESRkshSrazmWUUaoR7JpWjUjubJgZ6e3kEzpqQZNiab0LwG7xr9h/
APExCht2ApBAlHrlCqDOWtAB6fMICIJR+HXTV76jZr9JWgElP3bT/p9V8kKc9HK5jWEMmc3HiHO+
9Zy59Ts0uvosLsbQit2Vh3LhMoOzBAqDbAHa5K7gMp3elEaqjlFJi72pDjsUe/4VyCf270yEdJXN
XuegftHHyKZfzZaHrfKQmz/ieI0rfFED/8r5fEzPLG3Z9MDH6sYY5fQruKA3Wo4Jb97074YJ9hWe
BYZTAGggM5J7feY6bedAAcGpbXS/tPZLPK/48UsrOZch7Rjr05GXlTJGYzsFaZ0HfYNMafx2W9GE
MZCNBTgpP2E1SKrLxqJUGEC2TTpFCO7Ul7QDMTdcsmxfM63YKA3RH+144isp4KX7i8ZfpGVRAgPi
TCz97JBqr+t7dIKNqKuaNg9RqCpwZ9N6mrYzMZuflkPMr1U1si1Plbg93F7ykkMFrALAYYAoq3BA
xXtwLl6ZZ6VQsLMceVN33ivGvUWRtxkOwzD7XM+i3tp7PLgtdmmnUS5BMv8z1y7njWwLbAUZz6bI
7CNTwaBo9PH237l95OnrbUkL7xnaJJBCFXywNlrZLtdHclRNUi8dI8eDr+jGzTauctt3qkINjNhc
qw4vnaYj2qE8uKkiMXcpzinyiZeKMUVTYrSR1/KR+FbW2MPWS6cZ48Ua1xj9KZnAXh3bVbJWkFna
WLw44AQB/B6nKj2rJp1zrRz0OZpZc89rErqFt0fb72+qjN9gR9dMzJU8BPKmBeZgExAIFMOl7R1U
E406ANhEKWYfTphLCAatoBk+lPRnWf74x6MUspBqxNwDVDLgFF/urWbMwDIpLiJRwrclYBTpiKEj
Q3LQ9RX1vL4VEIXCDMYfYPwnQCXSsqqcD05rNENk2/3G5g9Q150Zj9s+/kUd5ic9kjgpee3tNQpj
sYYLE2QiDS9yBsCxIJ98Bdsq8NrlHE0alCXBSD7c9IimpYDiDf82xNau/2d/D71meCLQ7wZwB/g1
JN+fghBsrkqiRo12z0CgHafspI/ZtqJrTfVXN/FTEijPQYWJEVfy0lw08TV5lamgcfgKHrd62mWJ
7rNVh2hhC8FTC9S6jogdxVHpCiQaGUdMvFXRRuc8Mr3b2EWGRJxfO43fgeeRjdlHVax4DUuLOxcq
hQBaAkAyGjLVKGkBZU8PavIL938yPv75CqDnEgU2wYWBMF5yhbKyS3sQGalR+ktVe1/P3my9DiZj
5VW4smIwYAD5YEIYho3CgZYeBQZmY67lrRaxNP2mT6bfVWFhao9mOtznetCnazQt1yl1AATQNYQh
e4hF4UdIC0sGLVGN0TQj3Mbt3E2BUVk7l3pBqVM/U3TwTY6B2rOXWkWWkvy8va3XQC5QhotZk9hV
QQMpB1eYM6lUlj27Udf2uy59LMGyXDZAhxSbSn3xyB82fsvmU7mrjX1G8o1tf1ee3X+duoLnAnVF
F/YNHT/4FukuelOJUS7UjiOqNCCstkvljiMPgb3Q1tJ613ZbtF5jv9F8DY/nMwl+9uwTdxJ1MT19
KVSQgdx7yhNqb1PCgjj/srK34qsvTRp2FZoEhcUDfBWEc3QoFM7UkxejpdYxSep3zon2mE8gOrFK
pfjqUV0LJ9WgQUvV+VBr9lOLGVrHvOyQhFLWeGuF7b74HoBikQ0AXgMxIeCSkm23mIFynYbvGdyn
dnjlJd/kjrFdWfVV4llAb4HHBDAQQB5wfFw+VkzXYnjeA3kZwVHbz69O8YJB7mCK2+T6n4o1G10f
fMwAvS32KngRUjEB7LPrBK+XpEGqnjiVTrG2vE421mQGnVWG/z8Rkm0wLSWvlL4jLyCu8WPjF0nX
phBf6eYnahmPPDxE1KPlgVQE03LtXIeEDJZb4K3C1AEJbN25EQYgfC/0ZCV/c2W8JYGSRlCaAp6W
YNcwWdwvvOSY6R+N/W6zYUXQkurhXQcEDXk2PO/S8bSkoblujeSFoCE0HOxY8Sk8jIC76j/DNT/X
9FeU0JSzCw40sq4UFURN9GVSXMyqiH14pyvJh2u7LcTA1UTaWpgs+VG3iyQfZz3GZVJ/J5W2s9Pu
1BbGA0H5lbKD8YODfgBkIY+5s1YLva5hSbKlN5fGRqOD24u8mE4w04C4IdtqfdDEH7XyUGOwWH5I
Bn+0fLjBt+/AgsKAww8NVQInhPKZdI5JYxFbG3C5VQftF/UUeebo+bTUTmgAXAMvLigNgBmAxcKI
ABkoCwMMUMk5wUk2Bk0CRBeRYtFyN7jGyqoW7h2S6wLJgFSmaHW5VJmSuxQfgrPUnqz+pTY3GKJE
mk0xr8hZXBAAA+iCQN0K+3cph1pOapREIS/w4PaK9wUDGjJXW8lKXHmBcGZB3Q+fDKgZoHQk/e+T
vkn7hmYvmF8/Z/cEU+YVLco0wNFzf2RdaKz1dixLFMwwCE0QpUhK0WZWDVLDInsZ+qP3ldETgMpo
SzbrjW7tlF+3NXBNmLS8spmULkNH3kuWehsWw49O3MAZQ0d5KTz04Llw0pLgtsyly449/btCyU4O
VpP1NMMKkxhIR/O1Vv0RffoGWMGNcZPHvxO+bRD1WmttQNcwy8/T/CtZenSoTQ11nHCa2k8MTzwM
wIYrX+pkesm6+2FMYEqdwB3SwMse+3ZY8YbFXkoOw8Wyxb05M6UmHWq1aLDXoGkrN5QN84ZU4A1Y
2d0FjwGuL8wKGgJRVJI9hqZgGHifldkLOBRN29edHa0ORMfc802DSdfzHV8x3os6dCZQOk6WdlaR
KxDYxA8CdGi9cLj6GoJqUHVUr1lGtreXuGQ2gTMDBht8rmhLkgQq2lCBhAD6w9njyLda+Yd+b6oV
IeI/uTqtMyGSqtRGkk1J1WYvca0X2362P1K90YDYAADg9nKWHiCcmBg/hXSBgMpfKkaJjpO2xqV4
6VAQ1ZzjtI0Pxn3ffrHsY5L9rJv99NrkmA8yqitX8bNydb3Kv6KlVTqtbpUG67IXd3yK6e/WvjO6
oK3RbJT4k3rX6mFT/7Rf+x9ZH5jtW2KmfvyTsslv65PlfTXdbcbWhm0uH+/fb5LuSVGAqBVDJ2Ae
MiUOrToH6TeqcqHimS/KvEZQtboF0jOCHA3mBDgVTGCbbhuTw87TAdD8j8QanruOwByiGSpg7Dj+
STPtwN39qG2zfI8Jr6wCtH+GeT4ZxqGnaXhbMxYtxl/FkPvLLWTDLbsSn2Y1aIqeGhK2Jkqct6Vc
I7SEVQT7ksgXCR55ccHPDJOS9kqXdCjP2cVG9R7jie6q4bUyGn/St7X3hR6y5gsGbt2xX257N/Wg
ADmATUX7dvs7lk/i73fIlgtNHGOvmrhyIPyo5sDa9iUm2z5Qe8KteCrsRzsLO9b6uhVikIQ/VpgB
NiQb07nP25MS73vlB7rxzGjls66yGJfbI/sz2TAzg9rYnmFIv2EyYtnup3RP6yc4iS2tTmZfB7PN
jg3b595PPfuGqUpEi5CYmgxQPvWmn8Z7Nm3LOqQWATLjISlAWt44dwb3qTttCrKW/ls0Xmc7KfkQ
1JiA4nZ1FFzjZN5OrTv6Zh03QefwtfFVV5yMKDUIoyXKkzBfGDF0qT20aFA3dGBCSiPxs6oISJEc
gPAxvJCp+y6dkW95Neat3QWzO/hx8Tolov3WLIIWno3T+UWyoknXeVfpmyQTAnyKpbCuhtfmKrt2
/maCqYZkJKyUeWt0P3Pq+mz4jtTX9rauLJry882QjAk39NmsO6hwmtxV5YtRZb5Bnpwag2OeKrJF
Ujs+chYy556stc0vud3noqVbzHhtONkM0UxVvuIolCy5LxgGXL67+lr3/JJhOpMlVwRt1nhZh18v
DSb1mCrxxzUNXnoEziVIQYRpZmiK7HGChT7t6aQfCjCEz+CoV510pdVgWVvA4wFqZ9GYKLckzrPT
NfXAs5cWVNIUVCjh4LA7ton1xs/7vTK/T/bawKzr9lehomdCpSuq2ChDtChIv+hD4U8MI2D3jR40
rxgEOx2rhPiIMYCZqquTo7y1xYqiLhmIc+nigM9Mfjm21NHbUXg3brVLEK2F3mjCsmO20f+Q9qU9
cipN1r8IiX35ylJ7r1S7bX9B7ts2JJCQrAn56+fQ7zvzVFFMoeuRJcuyrQ5yi4yMOHHO2vUyvZ/n
McalrVl4k6B5uSiT6T4vj6bwqPygyOh0pKCic6Xh1HPixfUTegTklcBq2vH3DM88kzJYg8hGGE6s
3aD9qfCEcrzBzdpoS6xP63z/7C9dE5fDnPmcTHKMmiHyDknxWEPdLe24F2s/o555SSwQV/n37S2P
Dnh5vOXheeeqUP0gqRKaoOF390a1B3au1z3Gt7T17VCr17IkiyceL22kXtEdjJzT9YYBKrmjdWSn
IVqxHVfjRLjCwJPi/pi+WohuluzCzMx/qqQADIfg4krzp0RzFbGxqqeuO+C4uPrgcuO3Hm00KTAL
txwTV4NmxZoQ+20SfzqZF98wc6QDc3JhpPgGDrHkrXZUFFeGMrTHmvf6U3tmvpk95srZZodGKlDS
WCMA+KJs+d8nATw113MdJz2R8k7B7SUjeX2I3/rCNey3Dv3udFuxjZ7t2uw14yf7pXwHQYcjHUgO
rhKQMfRquqUWcRv1mVQ/uP2a0nH7f1ojwIWuP6/Iu66KHHwelbd5uum7x6Tddu2HyDZghqjtjYhe
pOzUyv1eloSfit61qzUE+GISAbxL6AfFppyIGa6/IlchnCPHKgmdY5Yia6eOgU4+qXUq2p9p3aGD
UvFrOzD6H/eHv3QxaQBkge0ZoGxcGtd2WTsmtCoaJESNFH3bTzJ9A1+rB1KjFe+1dOIuDc2OAslF
C3BRhfT1wF1GuGfY3+4PZcljXVqYbfSorwyrbTCUzICiLmDPgp+y/ImnH1WxMfo1GOqiORBpQH4P
j3Z0SF7PHFWILhl8JGGrVB4YFvwoy13ajH5kGalXgs/E19J65aJbWi70n8uwC2IFYBmujSqEFtzk
SEameeSZ/RGC6238Yjorzn8xhtCn5jrAGCCBPO+gRWVK70cNOQkz62SEetLgE5WUbzWpTyqok15A
hDy6tKqck6bk7bOeGen+/nJO8zd3G5efME3FxZ3uNLYm0S5NQ0vx9bp1k27fF6Nb2EdJ/4u9CYQB
qnE60vXgPr821cntUMgVHqaxXdkHymrDxdNYWrnhFh+mFsIyLJwFoZp5C43V9CUuBASB1hj28YFX
37ApNfGn+l0AUqG/KF3mkk9hbNKPSPa5s4tYwJ/sj/vzunQQL79idkzKUQHyskFgHceyuTVL6G8W
cr6Gv1zMTQInglIqgA1gQ57NqejMPmpShGR5EmiW5A29GhgSOjWfIzzfDNur7AcI5bSfg7wWKH3V
pedb59L2bOu0YuBW7UwZgOGpgFZY1EqHrqR7ChZ7+dDLpseyFF0aP1T2D+lzb1Q2GQQtJOT1933z
MRroC9wZyr4pwf/f+XH0S2LpPlPSnU6oF1Npn6JPgPTb+yvzv8wZomiga4DJms+ZaeZF3Y6IgTgN
4vajlB+EMHYSiHkiV3xLsj3pwavFNta3+4antbidLyA7dXSRT/rT1/u/FY7TyLhrwybRG5flDnqs
tKTajpJmbu6bWtx9k+DB/zelXpsyc450FBdpOADhF4B9S+yYoqy4r2kL3xvP7DHSQ0bbcloZjxGm
7NAdU4+eGWduEkdhFP+KuB1Ysb0W602TdM/oNPILf9UD767KFItng88wjgzPALGDpeER0hE/1iD7
AfSCKU7ofpTT0b8/rUsraOtomUegh/rfPHrOTcDbOEc8qw9DF6ilUWykLJH8LDWLv/DLiFBAJgQi
W9x8s3FKwFuXTutMOQEKCufuQHofjJWB3JtBXLz8xbjQ/gPHjI5epP+vJxWZpcoc0yQLtShpXJRR
R4/wBqxKhVh7EixO4YWpmV/UixEFREqzsGpzc5vhkRNkWUw2MrXHlftm0UGh+Pbfw5pT18pdJkVq
auahzGrw1Ld23eZu7DRWt6lJL6qHSCicjgfJQNLAk7mmM5cTDipEKAMYQYZSAgkYOiW1nZZGmbKn
woq7Y+uog+qrJMWfY63QKq/jlkRfrLgk9R9FTiokbEx12I7oVSpdo6jN8WhzFYQvsTk01a6WWVOD
a0GGQoYYk3KSVQBvjLUy/qWbEEEMYm2gtYBvmjfsViLLcQLbPKztT8WsD6DIDyIdrGtDJodS+buB
fHgiIemWi1M3Fg+cBHp2LngEseLfgxRGxqdDms/7e20hoNPw4kXLAIApxg2fRuHwvB1YTEN9YvFG
l3YhFxszHwOHbSD84TL+477BhR2HihaCOeA2ITw1F1spE+jXqz2hYQuqXC+xrd8JS34ZCl07sovz
fWlp+pIL32TwKIJIIyyNB57tunKLVGU0vmll6UNlvJQeikDCg8MIIvD6fLPld4Pv0t5P2dv9Ef8v
HwL0IZolICo8v2moXTCL0YqGQ/0wqEE2eLk8BA5E1d/U7/VrVQXFC8QOU3SlyqObk9dCdZMBomSv
9z9kIbicion/8x2za6i2KpFWUklDdDS7zugr1RGFDzF48RoxxlIZYIJ5Tb15k9LiHJ/b5jqaDM0W
cx8913vTfmSdN/gydH06t/5R957C/2m/xcOhQHueFpTdc9W7ytaqN+JnsQZTWspI4Gu+aH4n2dG5
xh8tRJ+rFb6mOww580T0o5eO1EYad2S7VjqiEJQYP3TzaeightQ3bi6Rg5GsUJotJZbR6ga+cKDB
0fI2L0K0IhskRetpCJnGX6JAB6ldu1Yf5AaYKHwVGiFKqEs/0P/BtTXvM11Qs4t64ufDTQmSOsAK
Z/kIOenrgumChszOUIpqjhS0ave311Ikh4sYfUC4s0A+N+cJM/KxgSCQjEUXB5N5oGFtkBk8JaZn
fKvfHGggWEFtrKQmbx0YcB24miecCnK/80yG2lRWqutjHeZg29DkzHWSDTLnHfYZJS4I4IOVUd7W
5kFuhDSzNvGjgKlsFjcaXLcpcJ9taJN9gvpHB07nE+e6aw3Ml7I9GuZHYwXBMsXu16sHmyBWml7A
E9/3LLZrQOZRlWXZhnpqHJUUOHQn+ax7bdOr7M/98d1uFLBIgUQKj2BEq+qXM7vwmtFAdWIbrA3j
Rj6B2xLxB1kJ+W/90LWJWdBhp7xg5li1oYW+3LxhyHfuqgoclQoqaiuHbmU4c/ryYszMziCwNbT6
a5xnGy1aQ6SsmZhtCJmZaal003DAz2bEhpvG7/fX5HaPY/ER4KKnD7+jAfj6JkuaqKx6I8easDFy
VaXzGxBuC7TjGnkZpBX/48j1Cop9zebsskA5UEf3Km1DGqWeZlb7EX2zBX1uAdTvepQC9d39QS5N
I1qA0J4zSbBBDvh6kKmWWoVeYBoNMZrBaKWGW5vy9/tGlrbef4ygzenaiMLxI+MWB8lo9EASoeH0
uA5C2nvdmgDb0pm9NDVbNJ4xFHcFDpLd/MNALd/kmzdplXh52YqFkj+EKHBmZ55B0aukIQRWxCD5
lG2Jom1qLf1ouzUSyjVL0/pdOAbHSdKhVNs2LAuncCM1fiVgBkCN75tUlStdkbdB4tSgC1wgegih
zTfHLhttO2SpMbbhWMV+kaDyrXwIXCD3N8PChTWZwTKAb2GCTsy2HOeGYIqAmaR+iCGzqKh1IDnF
ntnEtZJAteLHJNK8Mta+G0wEQzz862AYHzC1owEPjy7DuRYiiSn6qAq5DfPsR+lgmPkpTtYQKIuT
eWFkOukXC2d2IJajiYJROtIm4ckxl/gzlVbFsia3fX1JgZkPdz9aRbAPke67thPFjtRZeoQNQn9H
eMsALOyhFCsDR12n4Lulbi5+Q6gF6T8KaFmQ9jToSqSkyvTJyEpPJaNXkTMTyYpn+XLy975sNgMo
fFWkqy34T4ScvlT70WsNLNSfSAT00dpxBYAY33qzHo1+Y37aoR01rqGH3cquvnU+mCDUHBARg64L
uezrCepavbCjoQeeNnO8RH0eVOWY0wOovw1zNe86+ef5mMF2BhoRtIUgpz0bsyRJxtjorJuAOIK4
I93X2a/SCYyfcfULEbELVIVEf6Phc2WUt34c5Uy0PX5Jn4PZZ367swF9XBZQw4n10zCPdfaxcmpv
AzAYmFpIdGR00Rkwu5lqMHmXuZ72YdvwHpz7LJOVhz5DJeREO9shW/zZ+VAku9N8ndrCcs2ssnaq
hAKsf/9bbo8WOiwmFlkEngBkzxkS5EzEmR0lQ4g8hUJ8NEqBMWk0ZeaDSHetJejWAcMY9EPAZ43e
agC9ZttHokqsVsUQSnm+1+nYeEyBzxjSYXSHYi0OXBwahFrRQILaC9zktbVoEGVnN2wIUZWTD6MZ
mY+DLmt7kNekz38xi2gchZASUEgIdGemiClnYDfGwEZ0FwMOnu9Uo9SOWgQU831Ti3OIZqdJ8WuK
pGdHsLYJiLgjdQjTkjRurO6SjBlA5Q0gUh5FcN/YAj5kav3Fgx+lsgkLOZtDFF84QkM2hvIgOc9O
bDZQrDZiNB+j59MRXmyNLHtG0jEHLVRcbyzaWvWBVFb+wboeeF+rjPIB+rhKf245zem3+x94e1Tx
fXgOot0TbIV4tF1PfN11pSiANQ4jAHWO1NKLCfy7pq92O+domZlUDPFCmzoWZyGKJWJLqjRpDCtg
fo9ofBkPJhiYQTLckLOs81V1mls/C4Mm+hZRpETrwhf90cWFZ9BU6zJNH4FzOOXtMW+2yntq/hzq
7QBsoa2/DuA/aF15z9LEQzLS5cNLnXxW+lpvyMKL//pLZkdWMNOI2aABmx4HWnc0f5nsQcX7uPqV
biDDKReGm2+d7unX/XVdqGRe251tc7B4SQIJuDHsnO8M6iPZrhEbGm2Qk3+P/1lj5VpaYCC4J1gJ
FD7Bg3S9jbQeAuq0KURIMhVVhpKMQAZFTw6pIrdXy3rlxb8AG0BEiJsFIQZ0lCHncG2PNG0+4g4Q
Yaepvkl+Z8StztH+h1B2XW97ILW1N/cndOGgoESKXluENuiQdGaX6egoDdG4LBD7ms0mlVO2Ga12
DS0w/ZTrKxsdrRdWZvNY5U4CeppehHZderUSbUu27R4yDXjto+2kKw+8pVMCtRaQruKxhUtsdo3m
bV6kCnNE6NgxfZQRDLt5a1V7RWq0baOXYZ+m5f4v5vHC5mzleqXmHJ4INuU+RTGUDVtalfbub6yg
1IAUBtAlNxhkBJTQviRIqqt6+5Db4jtHTXbFyNKmn0gOHLxWEeTMvdqQQYGhk5G5V9shfogVa6NG
2mtu2YU/Egjv3h/S7W2MrYFWdpA9TRX7+U2ChJNURozKoYAfd7ndtf9gmotHqLNVa7fWbXw12QKL
N9K2YHKYEzPGvS70JrJFKMABth8gz4EKRVN6kMAevSKT4299izy1xRkIiOt8PFjcMVdCgsXZRUkC
+lHQCETEfH3EJ1ilYnE80AUyXYc0s1uXaN0Irj8DobOwP+9P7+L5tgHFma5CWJvtS5GpFLSTaO+2
+qHZCKrIrl0zacVxLVkB7s6aJDHxXtdmXsSgkloZPAF9oMVfiiyrQBjdvf77kVzamE1c5XSSRXLs
/YxKikv6NvZ6ZxXnsOSpEIGDtEUDNQVCt+vlsTKrsDU6wEoP5jH0NzRHyx6dfTRMfJ4yBNkyu3GC
OrbQCqnXwNHEo+kqUTwGleBZYBDJ2fCG165SjcLvJJOcY6bnXpJD2Pn+jCwdHfQWIjsMfDs0yWZ3
IUovVeFQVQbOJYp8kH2iQbVFI3GX5ln4N6ZA/YzCLQhX5vw9kDoq4iZzZIgWd6On5kn/VjZgJDZG
FNjum1rcS5CbAdXS1HVrzkK3wTAIyRsNe0nu4kcBnfFAV1v5b3bThZXZHdHWVLMIPHao2p2+STpW
7s2807f3x7K4QpN+OUqjU85ntmdtNR/6zIyVUKHQUUlBThkwoaaPyLuYK0dwoRQElMl/bBmT87uI
DZmO2mYq2XJI8WxGzt6ui/6kDGPJd7Em5O7Uj0QbXakRfQ0W94qOO404KFwpIBtDFSs3OuSBwPwO
eQWjid22NtDaUuqp3Lp/MysWKGBk0JaDYf76Szu57KRWiWTAuzN2UFrL+D7KvHkBx7azkiSfJnge
eIAGFIAFBOlAgs2OCEr/FmudTAGKQ30bhPFRV+prYoSxAlAmouepFtmuhFRLi44m5umOcUBhMlet
rhNdVEMDm7yeRFiMqvOYlCQb1BPXqHGXIh2Qkk0ivSboNOZX9YhwoFdKpoRJWrjk2Jr+EAV9s6n5
SkywdCgvDU3/frG5oijKQGlZThu5eKYJ8fKYrmRXFi5GXE+oZSKpA1qbOckS16f35LQr4iY+FG2z
TdHl6Bqcelb5dn8DLsXZIMeAy0QfqmZhd1wPZ+zrxBl6DEcG55qnxr1vtgkE6Id6eLT1WvJaUvJT
W+u6Fxn2gwllyXcqaWxlVhfA3MgJAB2MWBV7BTqt19/BcjTjxEOqoG5punGZPww6eq/Ub7WduwBz
etVBb9EeG6s+Z3jGjuZjk3dBl/dPtCz3UhEPK0dz4bxcfdDs+mN16Uhcnc5LAuk8slHz8hhhFrqR
uxkfwWd00tfATgt7a6oBYvRwB3hjzVyxPTBdTkgDmzH19fRZBmHq/fVeHtV/LGjX0zzgyeVAkxA1
6DqJNjlqMM4Qdpy81X2NFzuBvGt0qpw1NuKlLMnVyGbbTCB3yfK6VcKx+DSzd+kxdpAmEeM5lfVt
mRK3bCEATzxHqwL0gzxCS4Q4K8x7C6UATC5o3kH3jjDbmZO1FaJATC3BRwCooEVglJS4l1kGGIUV
YGAKigxbdEjNdhMpg+kWqXbShjX+rWnbzNzw1TfMtpXV4EZxRtyDNRiuf8mSjJdf0ffd+9AjUhIg
HTvxrFd9QYtmxRsvupWL4c+uYJPbhUKm4VtAXUr2P4hePd36EPm/z5hO8wyVdhQ9NEQvs21cRwTE
tRDsCc32pGuh1Gz0cYVZZcHdX5mY7eO+V/N85BXchflPHrmgk1Dpr5jbuF/290/M8qz9ZzCzndtS
bnDTxM6lwusF3Rk2dUuzfIImwX1DCxCi62mb3dAIAkcWyzibHbKCVbav6cZsdE/Tf6uojkkJ9xXF
k1LtWWR0M9hb1vMnpLNqfdyMvfmuU+23QeTP+1+16DAu1nKanovrTsFjSaEGJtpWfiTEh3qLq4sD
Jz8b6alQnrQkvG9vKa2FehnyeiYIm9AKMDNYdClJkTTARd67deSiXWNkv8xPqrq26tbstVnDMS27
hQuLs6uHlkIeh2nemyQKWFW5lnC2LHshY7zVpV9lduKdumWlXLpN/81oV3I0i07/wvzMI3S0GhMz
6iZYkFNvE1tJ3Sau0uD+vC4eGNQhkV0ATQpu2ut1bCVwcEk2trEOms8RhOmdrQaS8oOyxG/F9/vG
ph924+QujM3WMO5aRoSDGWUl+9l0eeHZqaK4NM+zv7nPLizN1o5bo8XHAZaE0QbUeMnsoNZ2jXkC
jzVjwkOuZsXioj+4sDhbLodymnILFq2+2NrRbuy/NxTY+X5zfw6nn3NvDmfeWq9VJTe+FqymbhLy
dCu30O3QYzcjla/Qfy08BSp9hOn/vUHmCbVo0NOsNTAuqNc2oE7UIwheyyuR7crGmOOqqFKSaCTY
hSp3AqAxMke4kfx2f+YWVgg1WE2dMj14a87DZ8odrYvAcxiWdW2cHCBEX6PSkD+SoU79mDvGv89j
TUVxYJ4RrTvaHLmjp5rdJhXs9dZ2NI4DWq0ltdiMkrW7P7Al33hlaXaxckcuayTMFHToBlC7rRzF
LYqH1NerH03+BDANMq//PgxGzswyQKY7veDmbXTQr1CGEgpoISsE38s1y1+BMiw2Dt5hQdvJ4hV0
tzk6pnR92MWDvkZNubBjJmkedC+BEgvEpTNXIvV5a5ZIkIQNYcAz1kHeQk5ybIOVqV2zM3Mk1LFK
ppWwg3KzbyTxU1fZfmyLQ6UdWKt4GeghDGpILlpZnhh39naWHeQk22Z4kijjWsfMwrV7NeyZl6FQ
5IgTbmDYsTjH+kEpxQMBnfeoaEeS615TyIGUrmlALZ6ci8me+Zw0Iyh9lLDK827TmvEmQr95Bt7G
th9XJnxlvr+2+kVcMUhl6lhcUdBkSFyui+9W8yh0EDCsrOsUCM7c6OVEfr1/L+z0fcqhr4AhyfQP
tb73dX4Ab6srlBKkTgizcmmXwK+iXrEp0X6HxK5nZmxlsCur+RWBXHyE0ZR9iZS7EkqUuYQbB3uo
H/XUPBptD+Kcbg8Fk6DV1uZ46XGPwaM0PUntoko6OzxV2psVKg6Y5MQGswlePAQ4bADhBmiy41B5
QkAgz7C8QZO9xlnjf1pKxIExDzqG+oR9usFkO05mtFVvK2HRcYg+pA8crc+y1j+KxkTKmm9Rj8eD
2jw24qQ3WTimuivIzpSE260xoC6uwcW3TBvlYg3qQWkHJcVG0PINl1OvAfWVb41BCqot8GJkf3Mp
TGhelN/Akzh/ysuxVOWNKeHBO/yoNI+LjaK7RbcSO6qTx7/Z3hdmZqNqFLspODhAwyJvgKunBKq3
rG4TkH2kvYTmaohyeSlHHwwaIyOPGgNzm5bxQLNLx29skR1ALxFtQS00BL06/iDWAE1Ip4kOtKN6
IFTRglixFD5p9P4xpmgXvH9CF8LfKZ02sX+CUlIxZj6HIxFg6nqshllUPbV1GcadvUZSsuRsQOk2
4UEmPNG8OYPYaddbSopZMsdxR7TY2tsNpJ9RDlpDUC7BAZBBBYAXZA/IQ84bu0pwqjUKYWpoZdpP
dKmh0WbL1UdVS13DCTOi+rn8K6mQN8yawBjK2CuA2Lo/pzfBPogqkQVFPg835oQkut7rAKmLiFhN
c5YN5sroA9VJ5EfaH2bGfqy+3jd2E6jagCwhe412B5QTIXRxbUwi0qgrUt+c+4yFUqW+kKHcxKzt
XAZ2X0kw7HuZy9v7Vm99y2QWLeoT9+JE7ztL8seVxAXVhubciHFjt/2W5ac6e8FBQ15/047f6/zE
5HPcBr3Sb3kD5o2tbqyRe3yxcV4dQHwGsPoAT016Q+hQvB591qQJH22nOQvyJp4g3AcBgLzfWp0b
Ga4ejNtYCqzi1P2BMPPIjsTcUCXoXhgLEuMA6RSZu9UpUbbg3uyyEyRBFOp3w1HJ3U56asI1AteF
nYFOHZSSEEsh4TsvONBOVLEDMOoZSLbBLL1Ofbcgc6aU8BXwGitrdHP5TvU4CLKCjcRQsFyzyama
kUeA+TbntGc7q6jPRfYDbb7oQWy3bRyfygzdAIqB7lH+p5V+d/Y7zxV/5SNuXOT0ETpQK+hEs/Fr
tj/TqFV7iZnNOQMOHDDZvValL/GLUfqprnpjC7IpiEU5fRBV3HKBM/y+8gELB2RCzqAfB9UvkLjP
QsuIgG7fLkh71tP3iLcuL3+DCX+v0cLtLNm12BPLkv3wran3nD2wPN7VCcj9NN+IvxMl85iqr7Sa
3KZjMSeoOWnodsW7BYyp17sWiW2jq6jWnjXww9XaCfgdKd4OiItA8lw64G3r/pBha6bPlTy4NmVB
pqkrb8Fp3mcnR4OerQxA+3SG5irfJgfdEIhqunNcVoqbOqPmomNz8FZmfxrKjRn0IWoTA6UGtbPr
oaK+Mcqy0ndnMF42sUezILO/Ee3RqkCidI5KXy79rvtcsXq76ZwvXnksO7YeJONmVp20y+QU5TVI
rAi6GR/HwdOH3jWMI5RFcRe6pjsMO7EaV98c8Ekn28ZbCUTkOHHz1kuwMLTqQHonTMqzrT5UEuj0
6x+EPeRIst8f5M0CQjIHCd6pxRPqfGgEvB6jUBKhdUYlhZaauFX6QddEj2/HgkOLni+Q5GPlADu7
NmBUKFfUdU/OWstczWhcm21sx/Hg4TwlXlN/XLKGEixYk9BvjkzILFjWJXQH4K0AazbAWCi4lT/U
dx08imu8QYuGpt0IKB12/twH5/rYl0WrkbNqV5PiAD0zPDWrXUVWjvlNyAsZb3gcFBKR8cPTfXbK
OzzcDUsi6dkKQTvuJnoelFHrVpKXo7wiq8FQrZy2paGZqOVMTA/Av3xd2hdBtpkCvmzKOSy6I5LD
lqej3Zkdszq8v/VuXCpGZk3+C/BA+I75zmj00TSLrE3PBh5UdpG4jYeyt2spL3yfr92Zi8aw0dFS
CZpn25rO+sWgBt5inxM9Pfed46b2ru2E31bKDtxWE5sQXQNk3LzCMThU6YE2R7wKOvyZPdXOHCr1
VXYuG3NfgOm8jPamZJ2ktdfD7ftwZmm6vy9GVncV7ssBlgD10jZxtam6TWQd82qr+xIClu/yGjhw
bWyzI53UDtOkgmFsnXDT5LkbHnsyuGs59dtyMm57pONkLBpiYXRkXI+M0KxQykxKz6rl192R5ueY
+whHEy1ztZ6AzVp1R3HspR3fZiFS7ux34/j3N+ntWPENU+8RTiBcsjm9Si5mVxY8MRSJZGdz3NXW
U0SOUfWgKh/3rdweObhfbEzAnhCIomZybSXPYw6RgSE7J9ImetAfm2w3RpMs/L/Fj0yE/6jPI9IH
hTuenNd2GOtJDf7d4iyhB1fYL1r+YIxPeuc59dvECJ6uzN7Nm21mbzZ7TOqtwdBhT44e1T73tepI
VuW7po++Cg5wvwAKA4gKsh0IUmdHjZjxqFm1nJyb+kNW3tla9LEwCLRIwz9BLwF38Zx/qS+csgeY
Ojkb1ufQPkvFlkRrifvbYA4OF8gNG5BDIPVQwL9eGQRzhRSxMj0r8Ws55K6dPiv5gzxuS+PTVjfl
WY+P+sn45fTUQ87n/vabzyAOFwJ8vH/Qd442nRsWfMFJA12z8hyDZSgzgBlZ46Wcz+H/swDaIAwP
VubXZVYOFRvGtDyXIveH9pQnuJ77b/eHsWQEPhcUGUhyTw0T13NYORn2gimXZ8sgKH18VuY+zbb/
2ga4jyAvDeE0vM7nAW9cSFlVSlJ9RitTmjuujKpRvEbavzCQKbRAGQcZAPTZzjZDpuVU6aFkfSbK
PkUDRJZsgWF274/kdtFxM01xH8JqNMjPZ8vInboC4hL5BQvEtWluSqCFy/Pg/2ZlNhS5kwpeyrCi
J0B5l26JHqj7Fm6SCJgmDGRCCyJoBkR+5jyN0iZpE8FEpxyEDjiGszFVzzSFGz+DPH3ctF5felCI
kTS3KvZFsQJjWJzIqY8SlB3wq/NoXcnMzNBi2pyHvnVcalUUSpejsjbMZTMo7qGAA7Wrea4EXDvR
OMZI0dSKLxsgoPRA2w3xN7VxkfZWv8vZz1787Bo/6X1ljbxhfg1Oc4xMzQSGRsMOktHXRwtyk0gP
R8iQsLHeGfJ7ZKbBqH5r0rVdebv1rw1Ns3Bx3ypIg45TafbcFnjn6Yrbs2dj7RAvTeXUnzfBs9Bg
Nu9LSURpUKqw9gwajOQVbYOOL0TS7O5vzJu00tekoUYJFgqwXiB4vx6L4HTgMjSmz5D5KNsP631o
DpH1vU021nuqe0oCN99sssptlG0hCbArOIHmy8XnqFVIMJxAuGda5Ylkkg9tBA+9Jug+pQ7+Vrx2
8bYcfhsjRJGh7VbunDUZ7qU5gufB+2Zi7cLaX38868AbXElyd5a7Xz30WBS+1nS1tKeQUDEmjAhY
3czp3y+WGhThujWkWXdOmjQ/DG1Z7OvCrsFg7jhoWlAqf2U9pkDgMlCY1gOR5CRDiYoysmfXBuW6
EYbT0Q6xnJvZx9RCpuhVTjYOImfJlZAof6FvYmuyM1gOu+9F5pZ4HLjc8iuQ0Pt6E7RvWnpU/rQg
31M/HF8F88EpGv1kLW76enbf+9TZ3KhDL0tqVHZnTrdjtkVxo5Q/kPmIa2+S33lpjINDXyh/qphw
NX6EbBORPxikE6BZjfAYYAZN+i5sL3uwat8x/dF57VEzyQIdyBH9wNUN5Z7E/7B9zV2lcBVpW2dP
ZRZAhcbJAgU8s9D7iJ7TxuWs8SJ0BeA/5o3b/87otjvZLBDmRtuTf9KYHG0gW8HSNURrTm+e+MGS
TSBKRCXw7SDlmr9+65qi4WOEb7X2uSz/Q8zuQX9Pf1nSznQ2Rd2e7e5b+q+JTL/M6iryFrhP4NMn
L3WxNbWS5NGERj5zA0ibRlQ/9dT5Lqfxg0OEvLIvbxABkzVIh4LMFMxe00t/Zi2tSdGZcK6qlgMV
e26Mxmey7luIyM3vqfYEjYNmndR3cj+zPQbmhimknYKNG8k2bhGmSz1yd2CdJK5jb9Q09ts3tH+C
6QyILSVAfPOks5UIasGx4KHzpe8LiSf0SF+PFhyEVK/luDtLxkOpxmBPXsvN3JRvpgm9NDE7PVJS
2aoYovZcKVuGSUwKtDcm2z7eZNKBeSWEYF3+0W9j/u2+i/kqAt/M6RR8IiOLKsq83wZEbGBM05Pu
zLTAyr1o2+SPdJfJRwrdPdWNnuQqkPnnitUpiLq1CgGiqZkW6iKzi8aW5KjQGjg25Z9hbwL6ELv6
TznQtQ2J95kXyc/KeAIBfBfq+blrXMlXvTZbeVsu3NxTEed/PmLmXXkDCerExHay844HCbrCPE60
0utN9n5/vIs7aOr/Qo7QRufwzJITD45aMgP1D9BUlA9y3Xr3DdywomEDTbHO1DYF/P6NwHZaoORd
gKT53FYPuI8Ts94a6Vutv9WV2LVDUJZnVrlOjjQcWvrlHSDlEKB3E9RiykNNI3TfFbuy2EA05f6X
LW3tqy+bMgkXnqnjtaZAMwaZ8HSnVkcDCf/+OVF/FJmvi8dI2lQ/2gdxyNOP+4ZvtpiCIh3SqhPy
EP54nhSs7YS3XaVVLyh+OdmGmZ6qx6/d+Aylk0DhEeA8a6np28AeicGpixIrAPAqVuR6rCRu9EE3
WfOSSE/x+BI5kj/oT0VruehlG99BV6aZp7LbaBxKiT46kuTu9/1R35TmbXwCnvw6ehtBR4ck0PUn
lMxOEuK0zUtnAePgSq03yj9z6BMnpbxRDMkzLVzKj2Tc59XeSvyKPqvSHzECE99XTw70aP+Ls+va
cRvZtl9EgLnI12JSblGtDvYL0ZE5F+PX38UG7jktShDhA8/YGNjjYqVdO6y91qfPUQnKbtzChswT
mj9fhqIP+KZQupSunEuFNRWK1LUr1YHZyruS+2b1uRtemaqvJG+pk+Lqdk8LocpQKUf2FNn82UMM
4n0OYD10NYGq1pCDrd6Hhlof7y/39emejTJ5cL9Odw5cdjKA69Pt0m/CWsoYMfW2NKEVonIQh47t
SFxlXmqUzSobn/owXLhftzf81zxnphQNNIriA2vhgtk0CjKHcAy8XZlBuGFdj7kphIYcF1AnpGn8
509f7uT4L2NPAF1aXmB6+UaGZqYeHVHuE/xsIaK4uQmT9A9qkAoIZ2cXIgcDUahGY+2OSNA0/qr3
aiNZUs67NQi8ctTZ0JUNKvfZII2mhRUjXu22GvcOwvpqFZMxQbefvoTrug6QsN3QaUfia7pcqANc
bnctNQGDdABzW579VUPP8vv9GNYmkx3Rh96UDF92K0irLDVr6dQ2J6nfKM0qPJbbyBucImW7MXkM
ICqPwsjf0IisDsV3MBq05TpvnZzQDqA/8N+XS/msm+dkemynxDCUVOcUQXkfq9qoE+bGnLCNO8Xi
OkgDB8Mp9FUq57KRakeu/vawUQG6D1PyDl+T1uGxC1FxSBMaJ7b42vimzgozkXmTw6m+f5tumOyp
gRKq40gpgwxhZruYEPmKWnXMDYw23TdIHHL9SRrcVjWE7K1bLJdOB+PCC8FuThl71COQH7vi2Alh
rBAm+I3bfDMGVAwYf06pdxqOXV9ReAGrUPnHjmHYQOSwBfRDghB3Sphdnp9eQto8U0AKguhhBKla
F1i6L8ZGvaxbNLmMs8lNlpYgFAG8Ce7r5VB8rleBMIy9C4CEWYgQSdN9Iy9Xjb/Q4HTj+l0MNP3+
LxMotKJfFYzv3ZY5JCkoizbNsAQIvvKgpoX7NZuZg6zVNd67GrPp4hc/ei+8BT/4erWAJpquNo+G
WBUjXU5CFpskJqBbcvM8zJ1AKeIt6/jB1MYhRylH9M37R/36MUSCAugDRGvAIYDy+XK8EYTRbSxW
veuHZMUeEgDsPa+2UrCFgcu1on60hEi5XkGkgCFdg/5xyEDgkl2O2MqAU7e82LuJpvsWWB8A6Qf9
z8K8fqjYLo+dKAiIZpBqnnQZ5hZyQBdzoIUKFrItybpKUs1GJlg0Or6IzQbyo6ue4+JVUqk1rYfs
u9WawQp70lI/7X0L2GaftlXc2sjs+5YW94kj+ejIub/802SvvnLqdJ2CSfB4zI5T2CqhXkrB4OpF
R3U9NPgUxHGdZmqdHS2yAd5aepiY/4w2W/oacgCKOMAhbMvc9GtlJdfZQtH91oRA/QYKYAL6WLBB
X+7ugMi46eR4cCUUE7ynUMEx2qvSMy+c7q/cD8XRfOlAgARqFzBNAGA0M2Fx4oGDJG0GNyhyO0j+
8pWtcQWNmNE/VEfi97auvQRaZ5a9YATD3zA6pb4TQYdHMCEfkLQfyp8sJFSbkHH9go95bYuAhvvJ
kaIjG4mY2TJ0hKT6UHaDW8b+LlSQTNdLNM0GWbLwVN3aUhQkNURcoE3FFb5cbzVviNhxbHBHjR18
uVqJafB0f6VvDgGoBJYZySQMdDkE4eSmljvMJRAC+PKZoGAy/LgwkesEwAQgRAkNL8SEeZm3pw65
KpSVqgxu7oG6z4NdcHwiMLNCY74RTI3XSli3q4wLKiMdhtpSeyXdsKqqjZRF4oL9uLWBCFyICFkX
AHDmDDFJ0uVFFQmDq9TkQcHBSZr0ASBj5/7a3jD3CAkBTQdGHTjpeVEsSQjOhsoPbggR4gwIvXjM
rKp6G5Yw+Lfu5cQohccFqlDq3AGGCJoqllI8unUbfVWxbmb4iSJJaIqjfoYW5FJu7tqHQrD7a8DZ
DWBM9CWt8zFgw5xOiAyh+JCzc8Kvw4KK2ofUWveX8uYBAl0RTpGKUjOM/uU5HdGIlKYo9bhptBFA
jCgKGw+6JLRl1Ee86cufAxg+htF/AL/fus781f0PuHVPwIiC1h9kI8FAP63IL/+ji4RSQs/V6BKS
jEYl+YXDidKS9twV0yfg1QJBxW7itCIINWbXcagCLi1DgqiexCuhMNvBrEIqMtNLVRo9SsRBNxOw
8E7BoY+zKU1pFLfA19ZIbofx305dRWm5qZj0eH/618nY6cMAjUDLmQDc31XjmVizKlPwYT33oBYn
5CeMgLNECNA+SYUdKn+7pXTWrUuKhUCZCKC1iUXkcsVFGSQIsSyNuD2+xXmSjarIOkuWeAluXdIJ
b4VmL1AzgNZ0NoyY6X3Cj6Pb920CHFkkIC9RVqANB4y5Cz7vr+MNjwyeMBDVSN3gIM+JgVlQxHrP
fN4VcsY7eRg/aQmngGNWYrs0i1InrQRitRCEWbDAN1YTA6PTTQYCEKRYM+8g5VNJKCIMrEOoolRU
G+p+djCQ47/PD9nWqUlgggX9XONf12QArZLs5fngVrGtq18oWhoV78ZAsvHauV7qI71hhkDgNB0Q
CSxmV70AflDwXaRXg0v4xCKBj0Ig9Ns0c0AfO8+fsgL5bO/87zOEAz8Vfiey7zmsRqxGtFlCENat
oK4ruwOHdgtLydDiZLfRAoz4ljlA8wEwFdD6m2A2s8MJWhCSaqU8uINOLNLkD3mXmUof2V6kruNk
F3FWhUpUd1TCzslG9swhiPU+dfXAK0aI7Ks7aJ/N+HF/CW5cmYuvmvm1EIHoOC7EY977ALpp7VqM
OrMD4h6c1wsu9K378nsBZsfW03Bo+QbRuS/KCa2zhoqi/4kkOtVxpqIOi18tDHnjMZ3Yf9HSJaE5
5+rVHjIfWo5jCLvDeNfzncLjLT1Yt8m7olr3F/LWpZyadkSYHliguQCUJ4xxW0n56KLI26w6Txts
TkZAE0ljub4/1I2sMUr7mBM0DzEvUNVe2rl8UOuAH4vRjSHgIz6n8VdCPtiDFpnheGDVc8K9ZMWW
pSaq7d2WRc798W9NFc8nKuYA2qHANbPmvMbVHcjRsKpyHzsgAPnQwtG3xhr6i/dHumUUkDuDjZuC
LuTlLycqBqTUBwHvRtcb6Ul6zIcHaTuKIXCtth8sHdCb8/o12uyAVv1Y+Fyujq5SdpShS3rUQqts
/IXIS7x15xDBo0cTRXokrWb+BxvgZvpgRXXl1gRbBwi99MLV9T9ZVUC/MqRjYUXKquUqo4s+q9r0
EOPHR0+iUbwp63UpRjTa+RCPEceD0p/DQgPTD9mrS1o1ty4ssmvQ3QDqEOH5bJ+9vpR7TfFGF2gS
nkqVdGzQe2+0cSUYegDVsRqNzkausf8h1wGsEfIOSLWBUvVnAX+9POVQFzVBN4pLXmN0+Iu1qfmA
r0CzuzfTl/tH7Mamw1cAbSY8IuBk5nD6mGv8ASEM74LRQreEIAXHDstDq2qSJfKon5h6FgmjiqHI
sBI/8jfTgv+aVxTpXaeSTnA14p/VhE/N3IP/l/SCaIxDxUOfEQjSvuIiexzV1BqVUbCbik9XPgzZ
qQr7bBerIfh3GjXeavDhbNK2nS2FoU+rRG/2kShnppYI1a6Ic83KqqZI6Kh6wqvUQpcOCUzJQvEy
PSYDH5z6wNcon7S5mTR+sGClbpxyQJqnsAyZONRVZqe8aFgZBU0muXmzS1m1T4ejBt0JhMgLEeAt
c/h7pLk9ArlZXkJVSXJTYo9VBiDJCB+lsoIsXwnhgSToLWlDIw7Ajefb0d/B2zYQMiU99+f+WboR
WEwdjYhseFCxIt1/ub8NSjuVruNDeCEzaxk52yVkwRVgHHfiYojpOP86QoxLx17PYsmNla2aH0iV
Uw6+xMT8QnpIGx4IbwpIDSbDjqngfaxoEk0i9F50+l/mCqceLg0evTm2UojruGZqKbkKz+0krjVI
HC4EKreX8z9DzPdVbIF6TFIMEbaNoUBBCaCk+5O4EQpJAAbrU+EXEmFXh1Tqq2LUMk52637dq9+1
/MKoPHw1np1+lCCese+Pd21sMByQnEiwT0ZgzhJRM3GsAiVTXBwUO8we+nTFJ0v8WdfLBhlpnkiA
ZiCHCBzl5RGBvketxmhTc7tAZXTIGBquUTcw709lur6XtgwYbtiyqVqAn+akn1ydQtSQUxWX2WrJ
aDvuOAO8bJXy+iRES60tN9YNvVuTNDCgH+BBmL3MSdyCyzT0FVct010J6AVnZlK70KR+ozSLRkNk
JJDrBhDrKvVS9YTvJFJjSl5R2bXAKpCGMLQ58kO8y/ogtFR51Owy7oRVV5DUSBoSHIjEcqcUoVvX
KXG0cGCmic1XGWBYZCnwBuOFmr0Y1RihP6QtFLe2NPIKScRS/uiUlcI593fz2lgD9oqToQIyiFas
q14eNqroNq8FdwxMhZdo/qH2tjIsgf6u9xFqHIgp4SQDR4wU5eXRDKYmlCFVBYRaZeKgAyunYiXp
FpI01er+jG7EW9NY072WUOkBsOFyLB0vGq/UiuAK40tY6y9SH1kQOYljKDvXVktCoyE1BZKYaSNA
Lk6oiqtYpmBpDDnAYc6VbMZAO7Sf97/rij4N1RSg63GQp5WGVzttxS8LXqro6A9REHE7tDIxj9ZN
dyzK17oc31sQuJRIhCUtujF93pCiB2hDoJr0UJUvOd+dwb5K1Uz8lEZtIQ68vs5An8hYKFhDpI/n
RkNou64Ci7foCtyGpDnthpxmtaFVgZ2Pzz1Hi+F1YSFuHQY4XuA4xFJMr9rlQvSdnwkRfsdNT0ML
TarSM6M8iajPxwbH8IzzkUbbQ6lDM0V6CDqLh6y715K1XzUL1+wn5Xh5z6A6gQbYCQuMFtH5+dfK
PG67IZDdrvJ0iC2Bua4Eu+KqHcrazeWCp0XOecDmyC31tFxdcbKfAR7etd8LqzJZ56svwXUXFHhO
AH7NYru4qlPV50LZJQJUugOLcH8YGiNqDZJQscWSAzP4bRnZBbHuj3x9ArAEvwaenpVf55JnMZFq
GUsQ65ClNAe02rMUgaWR6hsuPtbBQhh0Iw2soKl0ug1IYeFCTOfj14CexgmAnFSqG+zy4Ay+UnS4
O5wbIaHGdTRjGahkaa1LNl8sFNVv2AYMDXMHLo+p0WCOJoyl1OP8tlFdUErTMJWoLv/tvApshrwJ
ZlMjTDgq2lVhSRBm+YCZyCurSFa6V6wGeR9Ga99PLF3rF77r2tpPnwVjjx4ibRLXuVwRCMSyLJI7
1eUUcSXV68JHz/comFmu2JCBur/fN547CJCCaQQdMjKO2rwvug0EuZOUgbhNQr1yV6HPdkq7RYMd
RY9DQNOHqtvn8jqIhi0RFny7G44sOK1x+5HIwP4D0nk516bLkHfXW+IyyerQGat6EHnYRc1j0n4m
5Yk89xajWR854wTPfgFOZugXulqm12Z21S4+YeYo8QFYFvqwIy4EQgXOFuNnIP2QZdxrbBuhCf7+
el+bu8sJzy62pAljxnEjcRGNqkZXgB2LFAM6W7R8KX6+ubWoOsAPhJeJDOdscbuMjQFLZeL2QWEM
xXOAeo66FUbabuWcrZEsiFDNJ2bi7ePmeH+e164E5vlr7NmqgrYpYjyTiKsTJyyOuQepy123YDx+
buhs7wAXkHBN0LqKBpSZ8UBdXMnqRIpOMsfjhJSJB4pRn3gt2pOyOipNPRJQnWSlBKBAyOI435e1
0L+EhV+UYOvkmLfq+Tp8K8FF9MLpOgiDkLnPDlHao8mqzQfQUOn4w9D84xPgmtswyLwViyMe5K1j
MmrgQQFy0mz9jnw1bRMWBrrN89QIe6F60sCC/SoHA2g5xyk4xy0YiRNJKV53pRuJuokbn2tsWS6Q
tRNCILAMLpOnv5RxidHFLHljYw3aKTTiZZte8sCAlVSKgFpG3L90fON1ZhaqLbonJCE1QAIMIbuc
lSQzYjXNXyPSN56ZKDkHeb1OFGmNqptiDOA11I59Bd/9S6hzsAdA9xQJBeBth/cq7eqM9qmnZIcR
tu6lASfmSGXAnnexkCSlUVReaqp51MWm0miQg+pKxu1GXvJj2iHhVZsq1iY2IWbYvatqUEOTNm1R
9WpEMdcdblRk/y3VQV1P+UbJSzvMZXQ5D2neSk+QiEt2gwcM0kLq/cbNm1QJQN00MbwDs3NpavAC
1YEI2ZITmv6PEXJ6fvzGkX7BsZuM8+xEIqmPvx8kQyrQi7M7lyopujN9PTpxivLCeeygdaG6YENu
3C3UYiZ5I7QU4WpPv//7yZSE1pd7DqmgNDJa8It3G03vzao9//MdRkcYKNkmC62jc+NyHE7yGJrf
k/jEIuSj/MDWwq3sAf4bLmzNzUX7NdDklPyaUN/DB4Q+I3qU2LuXPY3V0/2JLPz98szHbMMCTZJD
Hp90Er/rPEd1tflnNBski/47hbnD5qtcq+LkxqcenW48FH4oCxu710FIc38uN44xBppAgMimTaLP
l2vlhzL8Ta6MT41c7IaxXBWpWNK48db3x7nxLCLTDvcIoTbmNWei8coC9VKPaC7M3nEUY+oVCnju
1M3AXJb+AdXPwsRubRIKmlP4ATcEyvSXE0OXXOYhAam7UvcoaBvwZf8vA2AiOM3ABErzSEPkW4Aq
/BY9ZfpO1h5GP1oY4NaSTWQ2iGLUiUpndowbhfVJRTzPzZloeMIDNw40rFO7kUDZ9ySX/FKq4oan
OBVekB9HRz0kx2cDCmA5lcQy4CbfLR1A9imbTfhcdc9FO6zBuduXZtM86rmtDc88EqJySj3dVsrC
iJakGa6PJbIyU5p+akxGoWB2xfK8jXN0vnMuIBeGVPWAJKLVKlpovZkmdGldQaz6U4fQUDbhfzye
X4aCyEMmB0oSnlSGuBxUw+XoZMfkOwgF28/skF/Y0RuZQQLbh9rhT1JEmptzwvFQm4rxaICcxqiD
1JH1F/1DQXpEMBoh2Ywk2I8IE+7fvVvDgkEAYQm8GhEgoJmFj4iU5yr0Fk81+AZMALBTO4WXbHlS
1Z2AB8nWRO96eCZdsAbBsvCkx9mSwtz1jk7KJEhQAiADaOucj4drU+Rv6jE8FeGgocmS4DCznFsX
irfUsHq9rRMt3qQiAXYQCHzNHk3wMnlJ1kbZiQgQgQVRL0X+jWaaO47JFgxjaCm07q/wrRGnYAfd
BYg7YOMujU3rh6kW8kl2qkRUleio00za+bqZN0YrQ2GeLOzo0njT7/86uJKSCVKsYDxZM1N+BM2Q
JSoW+CxhRrXkLJ7uT+9GMQQclf+d30/o+2s8LynGMA4xHicYGntTIQPfbAOA1VixStGq5hltuGZl
jqsqG4HLQgOsafe/4UZ4DXCRgp4yyKUhszPv9kzrhG8Bjs5OU2ZY2VXDoeXePH8vNOc03zbFR128
61C//O4FlMtRpsoFow4TKvXhNs7h6PrpZqyW2r1v7AS+Cg8oUabE+Dz5GLFEKIka5ScB/EgMSl+w
VE5f4H2Ld2WyJwvR5bWvhkWY5HFQwAT6ax7gZk0TqRVIhE4B0HTxSdTwZqdPfrHU6X8DQA2nU0ck
iz5z8ILMiQPrumJDBNmXU8feZBloCm/bmTjZqfXnu7T079CD7uC5VnYkzIG135YLPtx18kyEnUDr
AwhDpg7mOZ5M0fq+RFJXPoGVmbb1Y1iGFAI9hUDwy5FAJUKNHvQho2rrLRy1a3s5jY3eFFB6IhRE
/uryenXAtwacj7FVYS8Xb7K4kbicSvwaKXIpPzHFRnyzcKWvHl80DuGxm5hFoOqKEsvlmDHAqLGf
xPpJBDl8u064bSkb6JyTlgAJNwcCYhjozOnRmy9sPCTAZnmJfhqCb89FK3vvVxQ9E0Fl37+x11Zj
mtKvkWbPTtpUfg0FLP1UQJA8fwEZqLIqVdqcKn7Xy4Y+PIvB30CRsbKrJkUfwBL3x9VtmVpQ8UPX
gJnEms7MpJrHWThycQwtqZj2n3n7OIC/aVjk+rzyNWUUHlANQHZtomqXxMu9C3pAazs/7h41Loge
GrTBmWKJmun99bzaOAgRAoiIeuI0FpJcs1F4xpVdkMlQPjRbxVJg8LYsP46ye3+cq5d6Ggcl4QmL
DR9s3iYsK0OSRFwjg8R3JzCE2ZwRan/uj3HdKfwzCNrogQTBqv2cnV8vSoYaP2gcR/mR2X38V/6b
tRSGXJc+Uu8Yx2ul6GkSb7vUAHCZCi5AXbSaSEJ1hapIXO8WCXduri6SZP//QbPDiuSCEA2JID+W
z+lg5eCviORdl4g2JMHvz/3qtCB1puLeCcjDo3lvHgfLMetRNpJV6MeDHqR4QSbr/gBXgYMCRBzq
ekjCosMV4PLLgwKmMtS1waF/rlElOVc5jGTV9eBaDkhkayCVNNC1IJ9aPVgS+L26cNPIuAuQzsQT
hWrx5ciBFPrtiAaaM8nXWrPiy71+/B8a5n5GwaOEVwGe9Py6eR5wnVGE+SllAJiKBdFzylBWihy5
Htcqic3EEZjv/PuqTlIMwHIhNgKS6HJuEpIXDCgN/4ykjDGqILOTjCIDY2zgCNGHhJzW/fGuriHI
U5HzRIMnauHgFpsFsJwYsqFmYF7MlF0dHQfl0xv+OUjGGHhtcMeBMkRpYHboB535ElQ2k7MK6Eov
tTRe0qi5PouXI0zX7tc9T5ooKiOxSs6tFoMD+pBqmQHeV25iIjyhyL2waNeFUMyITJq66LsBKkKf
7VIkkqipFTk+15LbNwbjENNZfnfipJ2cCZYCZ8JL+XUOaEul2FE90ExuzLxy+2KnBuCtye1/30bc
CCCr8V3gIp1tYyWmTSfCkzqrHjRZYU/RcAkpIAvAzrf7I11x4SFHALcYjYNoh8K9n3N1FnHEChaW
6RmZ5AHszrlffMldE3JGE3D5F2FAC5sBYeNOIqR+HcR+UKHg6HV7VWDQg9A4PcJtqrnkA32OTblw
ga4LCLPvmy0FWrAH3y9Zeo7zbZ8NUKfhaDDKa58PTTH5zAUbGO6MDj66Fp6CHh5Xt/C0XZterJAK
QDjSNWhAnudsFD7kunRMJtJZEAH1LeTZ5CXi7xtjALyPzBOA55ATmTtyBbpQfCh7pWeNLwoHTrRv
gAhRXzhWtzYbfgCZtCsFxJ3zcEj3epINVZGdPdT6H3SuEl8BrahcrmgaI5i+jwp8q2pU7EmBlS1q
IaAignuwtKswnw7TUqif1hCfRHYp0Otg4Quvn3jwugHEg2oRkg7I+k0G7tfVZx4Z/EIj7ZkvDA0+
ZlCFnVGObul/scjuclvUT127jsTwkQt0WjaBOdRnvwkMKMr4nilxFsSMaIEq4pLc3M8mXGR+pm/D
8wv/UMTizVNd/MiXIO6rujMH6mFfsAvvHXq0YK06QXnG8MbVkNVWrJRoQLdDLlx7beKA7S9LS8rl
Rvra66+oUcB1zRNbVawgXSXBdwMxF+0BQsIW/nRT7SHoEaIQoQM4CHlRdWA0LyyOWBwP/7B45WS7
VvZlUUNY7iPjcys4hF9pCz6pdzV61VGmRoLtvom4tsZAWE/4FWBEJmDqzDrCFLCoFZTunJZdRjO1
VS2+SXhbjsLvWi4nFQzts224eCGi+nlIZuuNMBl8JNPLCYdv9gwIoacCLa91Z6V/8RTA4ng799d5
dhryEx8eJUJD71nvn0NOMuCeF7pgFQ/Su7oWuU264x8jYkYaxDwOPaTNfEMRHoIa4fZa3sqaraim
sB9CYgq9C1GTwgqPom6TiNGiov0+Vx0ANUvpSf8SdfP+gl5nJfDSIK+Fa6ih6wyc1peHPFPqjngV
1535GHQB4Det5AddhgibQWQnGPdNCXBNaBJXMaB44z+qZF9WPSWRox3SgAbxUrJPmt7s+VL//qJZ
0NNXwM8PgdedWzAmCHZXginvGOvgf2dGoYMWTd0Nvikjf7tT12rw1j57Aa24o8Kjk/KVa02SG562
wmHcD4E1ElNM95mMx8GEaIjkreKkxMmBdsAWrFfBQp33yulBhhCNZKDLQWEPvZGzyDsWSSgXWRef
I49T1j1QwEY19prZAe2zcBeu7PQ0FNApcCYBm0LPw+XO1Rr00ZHRiyGNgDQdXsXGEDUWGfcPyI8z
erEdGAYXbWqrmMK3uRsHkvciJWKdg2W351aZL+eiUfChFztCqeaKkQ8EufSEyZUzJk1TGYmchBqK
tQNQ6m0J8CDlxlArjAy9uYOReQNUCryAdK3ZF2EdOVHTtGDS4aAtTXukzNGeJnniY1lIOjYS5FKt
kapDndCiGYfMQGt7B5sERFJoA8vZvSU6F3l2M2aBZABM0P4N8wgs6Xw1EG7BDFx7AJPRRRkTUBRY
Afx6uebNUMWF5AeTM3RgdlfbSKt0HW3surVY9ixv608AZYCjWdjrH4rC2S4AUozUOxISyB/O6ah9
eEx8ryJnlgZG8lmZoVkXVmtWgZNavrxqqm1eGi2wKRtoQIMSoDdbyeAtcIX6tP+Tp5RMwtojmNa/
0w2xyo1kA2aoVTTda3txA4if/1XGtAK9zXslAe1Lo9dul0FxxgPVBUgF90mqU2HFv3maA1kC+UWL
jaB/w5MRVmc2Om1mRcmaqbT1F/A/txYd9eMJg4fVB7PJdBF+vcMKh+axoGToyAfcS+laW5K+BtnV
genPeLMCk2Flqu2qY47evJVFuxCNTvZmtvSTbZy6usGZe9V3gWPY5zzkyc+S5tT1c9EcNeYoT3zy
xDd2ulRiuTka6KxhPsDxBATS5WQH5HsyPZNx3SDLt/JBxUi95qGrV353WGpZ+oFOXU4NxgP1fwAc
AfIDX/3lYFmcslD3FTBxGuqpBsQvf3KTE7MTMMXtPnfNSjOG7U56ZopB9gE0GNFiEy2e7RsbfPEZ
88i0E/WRdGC8OJd0bep03Zvce0w/Yys36hVH15XdmjaAHCWVUeY67M2AKmvOWgf2dj0YvoncivT+
oBxeWWY04vbcm7S181Vq7RXKg03d8gtrNa4a57V2HjTekj5UV0C44Mj+xnP0nYSoiQYaDQ3N7Del
s0cRYi+cAiOlPmh8jskaBUV2VL/BSmuucZnwB6Cpte0phNdo6SS7l28oRPWmdqhM4bHOzOjYeuvy
cMp2BbPyZ2LnBsPnch/amxJRyKdRCN13jmQPp7428p23ITR1BCew98dccwLja8+vme0U9pdOFTOn
a5xyg9+U1h6cZ0YYr3ozagBINDxDeeetcds/lLR9fNCswDAz29IN1QjMwgZY9HVdUqiCUnDRglsC
Um42cohrW3FAQKuDVJwCXkuh3/K2c1a42ScAlCyLINUZ73XX3xYZ9amrbVIrpn87u6CtgUZBhGTg
EzXBTaF/ka24llHSSGnhHI6Bmfd0rYaoWcFjAPOzC2zmqfPMT8XoqEbLzti98e+ps3kpt4fSVJ4f
xNZq6aNv4Uan58yQ1pzpepviiZyhgGV19LOz8X5bnOtZTkfBDQwBlkPbmRBgstbN5imHeomhOIFp
aM06XIc2OSTUsBigZEYAQBf0MijOSASqltFsDW9tFavHjkprnmbfn50pPqw+n7oXRaI02Jgo6a+1
U2/5G5kGK1p9qR11NioV6Qjw596g0HX3oY1hSB/wls5EonZle070RQx9HR1kkD1S6xEtJlZpxuYu
t1tDMl5a8CEaZBOb340A2bpVRdcbaW+M7iG0eSqcqqeAJvScYn8Foz0c1vif7Y6C1L6jFCkHfIvp
G1j9lfp5UGhBDQ1/KVaCM14DM3sfHVulhwz/KVjblNpwe164xFp9elb+3tnIRtKUyrQzw8LSE+uw
ejGSL9l5yLeHxsBMy8QgRmI6YW2Rc+HoR0HYQsbKjJ++1iC4wsnfeTuDbYr9p7NCO0hBP/kVAFSr
kdgbJ9nk9KR/+hkNvkNzePXsJ3J8y+3iqcnNbJMzGpm4aDztrd4YVlRyNmsuMyF1oBmB1RjZ/iBS
x1A+32LjhNatEwBbdNOYdW3QVUKxtB828M/rQ4L090O9TawqpnS1tsDxZeqmRQzfEo/otTDjh4Ku
BsPD2nx/BTR24GZvnz5f04dn6G67wT56M7PeHlc8LkOT7Dcq5n/fZfqxV3OzOtUbJ9bEiQxp9mAN
INoQaklrzwLq1IOZE0v0jD/+mq8t/XnwTDKdvftjXgVGeCnQJ4CcgIjkEZmThCfoPBE9Gci3waif
muYZXoBfmGpgtd73/ZF+Qp3Z7IAxRCcXuk/RUDOPwbKgFYsk8Luz1pth+BJKOKVQGyadnberQHUa
NEpIZgh3UKGR8BAOdFSMAJQSvJGklhdhlwHbA0VIFJjRuKkKty4dvnhc+MzJFZt/5iRtgFQQmGzg
IF++bW2MYnkV54jY0Akq1ZYEMj90n6WFRFv+rddsldOhqACCeMin5Acv+ZNyq4G8RQFgjcUmR7+Y
lLUtVdEuF/imxi+dkukD7n3gLM5Ro6yVkFboztIj91Bukhp3qAb9Lvxl71VV14dxr2cGGOxaLB8z
+aVY+hpsrKGjAZ2X+Ac1GdC3Xa6QGiZxmtcidLQc9ok2ueAgknWd2/hRWsEq2fdPijNaA+2W0LC3
bgiKJuioAdEJ/p0XtqRYBXsVQdQJlSjcZK3h2hHNifH4oKaKjLihyXVmIvAYJASlZVhSllQCul4H
rVEtrxHZNxAYwsf9MyNdO19YEXheIM1RIGgpzraEH2MuF7q4PyciaMENofk/0s5rt3EsWtNPRIA5
3JKKlu1ykBzqhnAl5pz59PPRB4NjUYKJnml0QjegzZ3XXusP5BhvYsXuGwrIPrghjB+RaopWEw0h
NJ/C8Tda7YXyiANsHr/h0hFzKWnFr5iKT2rLw6s1ZuuqvMuUf8DSHNjJgfwLukoEdaKnYOggMDtU
+5AHtb4Qtl45EegLCTyqDETN875kWiganRL2xzx2Qv1v+5xmvq18RM/K6ftRuz6Z/9vS/OwpDMkr
ZZmWwr2lOqTEfe/X0N9EsiMyez8DfxuOTt4tnHjKtf0DAmmqsaP6cSFYY1LSjggbe2o1doR+iq0P
62FdIvn8HNyMt71lt3vcnlVHe5P9fexv3Zx4TrNjKoL9jqdE5cio7oP27bs7sUHbgUkeAYbvTW8r
3PDIbPX72Fw1+c5agsZdpglY9BOxSIIviNfbLPCuhShPhlbtjmrrxqS0OYr6oI4dYeRF8/30XFvT
X5uanYPd4GLi15C5ErfKGzCiwlgZxEBCgjT2ZlQXWrtMlHGoUPOZrFqhv8ImOT9UyqKrFEGhZzGy
k2PtSKq/itHs8LfNCLx7lafxOv7TJ3coBDpNs6rX3fgWgg/toocwvVHUOwupDTe205ug2mueZ4Ow
htrk4lX0s7GOcXZwdfKTv2v/rcrvLP/PGO2UdDdEGz96UD0ckju7dLXbTv0hVvdhv3PjBZzhpXbb
1EeqTcA6pqLIhTFQrJWFaJKhGk6Kb9fCXr8RApwFHOgRuviWPWDNFrzXL/W/YoA7whN5Yx1H5Ovv
0elPnXJJo/kyiff5QaiPY7tERnh+15W6nliIybPXV4K2dg2RV3hr9/JeMohwn3t/lxZ2foM5AJqI
BTE4BjmBU9544cZYqhdde80xOuiBI6JNumKeUdTHRjTUgo/py5X50TeH8gFQVVE69Vo/Zo/aBh8M
VW4XFt71ZqeyLek3/HM+j4svWQJ0WZW2iljnUbSrvEejfg7/JJ6yVZJ1CpFOvNV8ipyOquX7parM
taN2shP5v03PcqhmngalOrAeOuteaKjj2v2wsrTDkK+kJbLoJbZnmmtQGsR5eB5x7J5vsKgBCjlO
CVsubiV0+sipf6jDtk5uhuHWyE7A974/QK6dswDrcQMhsESjTzlvcPDFyG2nfGyt/UGn4ZT/TEen
PVl1sRCyXTsUUVZixYCYwnt7NoydVFeKOkTDsRZbZR2JbrlqA2RE27yzFvokTSH4PPjSVa55VK2J
EudCj5o+wH7Nk/7YZAd1/Bm7XAurAS/3temuIvFBR2A52k8wmJWobr8f0GttU9ulpkpxiSrnPMoo
JaVhDtmt/pMyyTlyU37fwnR9zHtHlZ+rBXABozm7XrwsytWwx1Ei7eBENp2j8er29B3KFwsDeSWF
RIEMj14doQAZDOFs0qSuKhUXmuJR32qi7d5AAAU8+jyu2GuWbf3ChBaFeie/TS2eJHb94f1OgcJU
tlrctS/hElnwSjBy/j2zwRXqsRbjkWAkiyyt5e1VWHup0TA8EXMerZVkUJctpaI4WkNr3k/cdji1
XSMHtqvikGd3aoKi//fzcWXTQk6gTgfdxpqcNWd7SBtEkNptORwpe/Y3aa4AGYoKldogfJUyhHbt
mom/acWk3Kp5ru7cLlqSqLxyS5x/xLQuv5yQKKsGrVeYPQ+O0NrHqYPQeqs67abR4ERt3HdjcOBa
xU7+kqzwOIg2mklpz9GWlMaly5jk/Eumk+DLlzQAcCgVGIRuxUq4VXsnU7ZGtlMjR1+J/c1dSAl1
uDe8fVAfYkfeis7wy1CWbozLY/v8K2ZLF6+Hrogki/GQbYJ8Wcrtrl0H+8pwBrIlSWSr44NkvTbW
n7Dd6METLtDAz4v6MdGaBere56Y/37J8DChcXtbEYzzIzodE6IaogbDPkJAgNEh7Wjvj2Uh/1hby
rij+brR407ZbYZNEsOGRudkopl3KJ0W6EUJbSV4JM/xqQ9VVHA9GTlqyvqujfV463sIxfWXYgH7x
ogDMjObyJ/L2y+RFkjJo5dAPx0Z+TIXKjq17tZTspqY4hDtyvsAkurJWzpqbzVJReTwFQ5pTGBjB
NGw1fWymUqqUkb58da3GyYOX7/fr5QmNfsf/dnEexAKyTKw46oaj75WAPfxVOfi7/78mZo9vFW3v
QY5pImkCJy1/UTz5f2iA9wUBIVhEput8QVlGVnnNNE1mRC6WN1KVLWygy/uaUfrSwmzJxorZKCAB
h2Mg/xTkaMVb1w5Ih37fj8vw47yV2VlRCU3uGdNAabiUmg2vapeQJ7UcK/6tVQvbcKlLs8eSK8h9
FgbScBRHrJeU312rwZZ1F67nq8vry8DNlnQVa6lexOJwJBjiPeqRntXlX98P29U2Joj0hMHjVJlN
vxokDRUteuLyIjaVP36zVBm+OlZfWphNP2XYQgsNemGVb1rxmqbrRQ/xq0cNnz8RYTA7mUeEGIdq
2KEH41GWh99yGKwaq3e8vvrTFGK9liLe8G43LMzO1X4BqUG9Bw0AFIfPN45aIPAGW2Q8lsWdG92X
9YMkLEkwLrUxWwFNVktBVsXjMTR/ZU1rW/KNsMi/W2pkFgqpVuzGohWOxxjErKLs21xaFxCiv19o
V+doUokCa8AjaD5H5igIfSOW47HNH1XvuUuLWzE/uRqMnpZbwV2iKl1d2NRjSfhMDk1zOYha7Tw/
GVLak/9mwlOpHr/vz9LvT6P65Xrzgk4V8jZjapKfkXnShQViyLXfxySBFxXagaI1z7qWoQzjvtbH
o6Fnb4pfvlnZf5bChW8JvQYOCIABQPCzaLOL2nEs0MI8kjm1rWHfaC/ZsPp+mK4F2kga8CTEcg0E
0TwMEI0wkbOGA6YL4V47nYWoOZa4Fvk/tVMLF6pNFbhOooyNdNAHy0IhRDKoo/at6tooA8SbIs7G
JcrE5XUBoZVSPUVt4LMkmM+nDwmxOm7kFB+mxond99ouhx8kunxlgXp5Jd8wNUTPqe/Aop2/4obc
CpRczAiDkpUIOw9ham0X97ex9awUK/WuULdpDTzMpoa1MPSXG5umYdooECJx5ZpDcrsw7oSIo/AY
xtA8cdJr0fLTtnK7VyklSjfBStEPbv12EsYHVHs7cyG0uCRXQTf9+gGzQR4TvCSQN+yParA3RVBa
kdNs5d/lSwPoBNBgYffbG/lPfxjXmv+G3trCAEwL+DxYPmt/nmLiRRtjYcxLplw1xmpAxfAJtFrp
rlvSXC/WXeXbzS5bOnkuTzpaNQCDknlBeWy+tOKep2Enx8MRN7BYWxfZWuPhEO7D/JAsOdFdW8YG
MENwGRPyVJ1OkS+nEBMvZG6nDsdC2Qb1VnDXw158teqFVOaVPAhUhwmtho8yap9zAL0RRl4JUU08
uo8D759kqsi6/5IVmUE/++hc2xtXvC9A4lk3g7oQ2l/ppI68tU4Wa2LrzNMUQiM0oA9pPB42lh13
97r7IR6M/6zhhBMSBDyUzwmDIIfPxpJCQVIWsSEeS1630np4CvrHWv7wJozY1lpiOF4i+Kfm4OEw
oNTUmMLzqStyUS471EaPjdPhYrXLH/LEyQuQs9bKTw79uG7JUGOmt2KLyjnTqoTrbKnEdmWxIk6L
XsHEOWVqZ1vUqCVx6Fmux7K56baBvKkRq92a0a1pLGDSr9wEBqKKlFmB7n8SyM47nAlJlSXuKB+1
ei2WL1G4NXrbF5wS0CrwR/wwV/Iq74/fHwKXOS7UwLj+gSROFa55HOCp6QARvVSOloSw/DoDFtKJ
z8USQPZK6gbIL4lsxHDhBlFqOu8dLh2W57ajeBzcalzHHH3vXlTnvh3momV3YyDfZqY17AILdyNc
QOT7qhrKhdvm8sTnI4hIoWejpECYdf4RZYxtiSDI4hFTxDCeKtNrM3v9fkCnbXB+qJpcZBxw7EfE
NOaCEwYiOGJWFfKxj46I09lBoy5cXFdbABULboC6wAXXOMrkQEubXMYTHhYlt6RWLYFirwwUlVs4
R2QBp8rMLOb1TNlTm1JWjooKDKHdtcCrFl8+V1Y88cWEi52qj1MN+3w6Qk2sx0FM1KNS7kNr13S6
I95GlRM+gZzRb5vBaQxbXoq0L49LRNB4EeIHNYXa4uxgkRq1F2PkJo5Du0r9VRAf+oO6D7SF5Mc0
RLN1cNbMbK2FtZp4Db59lHObcW01wCVQZP6o+wlrtrCJr6S94IGiQ49XDTAEdZ6lECrIOlnnWkdl
pdjpNr1N+tW4HR3vJPyo9+2rtq1OIbrFmm1odzhQ6ukGipfXOM1+fMp/xnZZ46h39LSt+/f77XB5
gKLyjegnsd2kTqvO5lisey/JfN89jgWI2tvaSPaZCgQWrYAmjjeGvvq+vcvNQXvkz6noQIZhE56v
qQREaDSWlntUwUqHOk/qhTPkcl6RkuAEA7ajiiLkofMGVBex67YS1WNkA09MqXw4mmGjrx3pP/Ql
2tzlWqWxSalDRCvEpCB33lg5KOj9ADo5Rv6jnNy2zWoQHE2wF9bqJcueLfG1nWlUv8RJSZ1lcutq
6rHGDij/Yf5rkxOScnafrqvjcGjMm0URlMuL57zJ2c1qmUObVkS/x+DfWxW/ZMJNYy5cqVfWAoED
Nxs0VgC6n+fPl155YpHjbaRoR1VHC1ZDLqfbfb/arqxuSPpwy6fnC+S+2Tkpok9f4yKnHWENmMV9
4t6MH368tVZL4s5XIkyLm4vTkosLQNxcRJTHnia78OKOA6i8jyTfyMd2J/qOl3yoYPB0Owvt56HY
KsH2+y5ewTedtzxbG2bYeXrsa9ox/42KY3lU5b3O3dngGZAC+nw33y3LEd0DEugWAMbnbuGZ8okD
OD9JcS+mDGfBueUl+gk3+jKNVWaYvdVVwtHEgLwHfmkczV+lsC2DBy2zXSm/6ZT3bDRsylNJtoma
R2xGAqu3AzG3cxks+50WlnbIMMU3lbqLwltQKUn6ozWdtt9jcAPj41gK9/64xrs9/ov+2cIYTvv0
my6os1NpyLOhzvVSOAJr/qfUexlXv2TfWHfkdfJHYU9utG2OC41OP/pdo7PDI/YTw48tGk0bDvzn
KBZX3oOuPFFPz4rSzoUnOV0iGVzZEF/nap4zKbBEwtchF46a7BTVxjUdEOJW87c9QGZbK3+Lct/8
du3fhmaPqh2tCmyUFro93Shn3WadEGNSk4bUQ9J+dkBrYtbruiu7x+LFCmwTyYf2l+jUv4pkVVrP
gtjYy8r5F0M9rU2ILMRK2JsSXp6fnwNa74LbsESreKfVr72IXuOhe/YkG0xadyvsv+/jxbXAo4hi
Oy8TnYoE4trnzSUiKsqWLrg8FaixveTpQTC5ze+tpSV0ZSwtkoOEFvwNyYkpg/Bl62VmgZlQGgnH
Alfe+9C60d217PQmft6/awctsLz7z0/pqW/T0w+qOzfEHBUkSVnUtIUmHGNv3eQvmX4QvR95bfvW
prG2Zuzo/X3wTgK7a7fVEp324saYGucvEGXINwG9Ou9vGqISgpmicMykH62EkGSWLhwFl+Vjfh4l
RwgwkAXJX86WipS7Xj80jX+SzXuuPycJ90r0mAtvuoqlQroRnGSNhbfjei+p8m4elNGhs0N+o8kH
LVyjnblwwF8Gj1OHNZYuoTgh/2eZ+cskY1lfZoFr+KdRePTrfV88qt2p718rLhUou5kjFy8yrFWl
emtlsMb4jo32+BJ2H4bhtOAAEfzEX87O479C5wT4l47ZptPvKDW3Hc/XxbzVRegwffDkYMpjDqOD
ubCXZ+Qu5LjWO+H15q6kTfymGo5hI+o8NphHO6aCOcm28JyBIwc7Eu/f99vvMxk/O2Iw2YJBNkFf
KHDOglqj7pChKjT/hBysnT/gIlavfIi0++4DBbnuY6whtlQvY34nFe91nttA9wi9f2UZ1DobJYSV
tklUO92YtQPOGwKMus6Ej/GpOCWWA2Ra1J8IkoM1EgmitoZ8DARU2rq3lulYCKXs9dd8dMb7YN+4
CE9gprzKbnx948ab4I/L3Xas72BX8LhObEUgS7zyPzpvFbp/vh+ISwQCAm6MvwwEGalraHXn+yWR
fdXwBpXFPN6R9woAqD404Oa00tsVIFPuAuCLsZ09m/AXhJ3mPkN6bZ9q3WmW4ECXEJrpW4DpAN+z
CJLmYNCBWnA6DmFwqnlW5PtBWsUfDGXxVws3Q9TbeXQsPUeWwPbdTKcyxOpw8hy3cy9Yy/FGQFTG
SaO11L52S9WKK7sepiN/sGg5sokVZwOVhwUg+iQ4+XvhDdl796EKd+I/rM29e5dsKy8i4LfC7/Fv
Ev0MxTugssIjzJCFx8tlMMcgTYBS6vKTsPFcEybre72suzI4xcOD9cw61W6TE2FkMzwKE2993EDU
IbgbV6K5LZ6NduF4v6Q98AF4nE5cAnESsp0NRIDHTCn5QnjCCbdvnWp0MsPJ/lbua7YWhkNXpKj6
tHbZ3HN5CuVTn20Kb92ZdvbL+xFpd67AjbepMC94qktHe/h+QV887mZfNzv/y96vRmX6OsovUAZC
ME0ZZx0UguzJBQ5ar75v77IEALMFP0IFlotOSmJu3FeUYzOgp52cQvk291f6h+ium3BViIfsznU3
7OXgKJY7SbH9UxY6Y4GDwULANPXp/DCbbO550+IdTEb+Ymnqed27YZSeUvGfxTHP83Khk1OgedkC
eePpOkeVZDaqkhuEke6V6ak1981jf1A29cG6IST3yl22Ug9Cs7DKpjt03iCqG9TsAPJCu56dz0is
1IKi+NnJLf8Bk+3rlzb7r7wAZPHw5fwUfaa0bs365FqJJ9dtnZ24cvAMl0c7DY9qtZZehCXoxmWe
bNbWLGTI2yKMtbHKTsbvDiUD6GoH37+Nwheh/qG/VY2DYWacrb+ftc83yXwQKdGQ9Ua3Q0Iv4vzI
CptCSa3AyE8+pLuRewbDtHTfCpu8dXzltq1WSbQWH5R/BZpHhPF1hGjHTnj0rFtB+xlIIVAwu0Bm
M7N1hMlDBAScON0ZBpIZL021H7GdqfZtAIHyZuACwy1sIJwInax5dpe8rS5XBMlSjt5pERJ1zW3x
chx9/KDripMfrDTtZ5beqUs+H5dnB03AGSPvC4TzwuwtTitXcK2xOHlVbff9cwnTMXgScdQZ9umj
/vT99FzWR1DvYN/qk4LNpOI3WxTQIZRBFKvipLjwfGw03tu9X2795h6W6qp8kp60dW5bUURY8kcv
tsLCBrjWXWsKwNgDVNfmGyCvWleRuro4aeMqd+2uN7dRr6xiC1fpj6B2tGqJ6qVdvrLoMoVa3j5I
bJDDP1+RsaXUbtEMxaldKf0m43WfohUoyWvzX/HSkFiFibtOBccVV3G6loJNg6yA6oxPsYzr8QGV
o0n66aMI7XotAy0PYXNGTmni3uaUsTN6TvXQ/01zp0drrtnn+S+YSs14B/C/THb6L7lyWmFHCSon
nHvIFnJJl0wcYm9wrTwkKeKRE5+6/yUOl3o5MMdWg8Kq2CIslrh8DRPHKzZlNDhKhyDDVkQdxd9E
74P21KsrtXtW/hrkPbRVFzqpZVcjcMa1lexCHEQq01bLPaXcUV6JRO+yExo7BN1949BIq8za8B+1
euk2+UQqnx8b572Ynb1SEedIaurlCYGBwFoZ47Ni3CFVbY231b/xF1loHuHuNv2bxbb3Ppr7MNxI
xtYdHMPcVSHe5zeyuB1Wg74K612Xbq3xIRZvVQExvk3pOv6TpvzIHoyfwZOCxIvy6nU+gYIdDmvv
h/q7dtdGdhvjOvDaC4dyi7S4bj0axMF/i3CL07kQvETWtop+RNJmFHZutJE1p7zPeKbk90OYo8hV
OKhBjVuynj6/4t8IMDB1B/vq8rYqqM1tpNYZugf/F1JFhSXzEuXPh44co7+k0nmZmWVRwBmYLujJ
RGiezRjKTIkqwShPIkTwtPqHa5GtP6dP2pZvhKyz8Bi8EiCetTdnoSmpqCesw/IkP0Yv3qHVnsZ3
9a4znapCcfF9HPac69kKt9BM430hP39/rH3WfObLR59gUFR+JyzULLWhxXLaJQn9tQ7Fh/5YOf0h
XZXjRtaJCQ/oLkHgRFlhD1e2+Se+5pCEVgUP9fv6jxg61m9jlySJrSE/kLVrvOJcG2ytVTgQtSws
MRiz6AdyT9K2G29dp16hoXnvyXbzK3xsWRAwy90llebL2uc0h0i+YLUGpgbJ3tnG7obYSoygOmFD
5Pdciv/0zHLMNN418q0oFg5CK/el8Z9jWVrlbiDSx4+diP+8VVNsEy3Q3PIkqWuIYM1L38Pi/+kf
vPZZX8JiXuanpz6ak+qjSSh74R5RqDJJTiGsTj5vruqvX8sbvb4rs1dSrWq+G8PfWos8IzAM7waW
YBovkTUuMo+zD5hyZl9OT+xA/U7MouqkRvtYmnQokH6I8H0+LKqG8UsXS/RLV2dLlGKJMiQqXRWj
vYTwdYiyd79wvV95MHLD8awmlKD2c7EP9FQXXb32PtdMWL0X2jHWdtqPJKIiapz04VA0WyHfGIMN
AIPXd4GqmL+u+/eeYt6wFYMFSO+Vl8r0QQbRIJ9Dem52OxWmFw+tzvgaHHiNf99vsFKQuGOgP8T4
tOSOgHSUCQClhHn9EMNPj29Szfn+fLg2ywSllBKRTiXumAWljVvreaHVzLJKRbrYuP7LmP12qxsS
Hv/ZwokVRc3NAKtESledP4yKPIqw1PXrU4ik92+OfYEUCo9kElykVr7v15UYn8bIClKlwi2YvOD5
8vWNqu2zsahPSncwpTfzn9DK4M03Ellyb6to6Jp666KKbuRo4bF0LZI8a3q2cyQ9T/IAVdNT+Vv6
FSmKowwrFUWq2rSx4XYqu1FX2bOubfv7SgVlH0RYlh3MpRD96hHydQhm+6pVcUQSpao+uSi0dKtI
visE0jYhKbbHGgf3xkHWXpQco90ZR6tdWFlXb1oLGd5PsXGOzNkMWMroZkLd1KcGN9gkP+TqWi0c
t7/La21dWqFTSfaA2IurHxfm/jKfSdL1S8uzCRhSKCsVlcRTWCGCNfmVGYmToFcqkvr9G1Wrsf5I
i9/J8Fw1B9nae8MrSLn+feEzpmbm5xovTUklD6AA+phdU34UNEqRca610c/hrkW8YNOb08Ni6G7S
9fghZIdI3Ru+E7xJP0wc9fKlCHi6ki6+gMI9bwrQX2y8800g61GgyFVSnaQ3UIEPHe/pWkYlS1yL
wSFcp+rWrbYU+qp+Mxxcu9y6Mco04d+aAO2mLG1xFbwJ2/4Oqzmtd4xgS82n/c80VY6FCV3wfz9y
OqK+XDS5W8hWqDFM2CMPMJShBiWHIicZ7jmL6hJXlwY6opMkPEtkrhLSGGnka8A7TpiDORlxp+/e
p+EqNBbirmvnKlA74M5omE/uheeditO4NfKmrU7mjfSj82Lk9tapEzY/4iVg33RCX8zxl5ZmYYk0
drkV+7RUp+B9ulTQNl5VvC6s5WmtftfKbC17Sii1KjiNE6/Sk/BL/xcWu7TbyMqtntpitvfvKnf1
fZtXUgxgiNG1hF+mYVo9Oz+aLvBUo9UA2tT+OmSDRvm7pvz3eWKKJhVhxKAng9PzebJKLemSUKhO
cfcaGOgNtY+IjKLhpxCfd23//9KnL83NJqsL/LgYBbc6FenfBivBzPyVR8HCyXt14MCTcvfx1IEL
d94nYqBwrHX61FhOBGoWMYA4+s9gfrYsnlMcayIYS+7z80ZyqW+EIQybk+ei9KfZfQ1GakmP4tpV
Sr7RIgU0wWQvas9GNFpNqqbNyZCeAt3J4oPQ3WCZsoLM7qkIZ0FSEapNghyv0t2Mb/JWd4LNiz4s
JGeubDIQwbAisJwF7jhPK7tKYbaRmDWnnnTxKN3VsHW/X+1XLotJl2CqxEGNArV6Pp7DqFZ5MjbN
SUE0jEuyzg9us4urB9XdfN/S/GgiI4LEB5k1AIK8L+YavW3cuDj3ys0R9Ti5S27yTrzzQwsZ+/ox
xJAqWsLazAfvfxoE4jUVSrDdmi0VPRDlsC7N5ijIvLRb49iq1cK+utrEBBaYqAcUuudLXhzjNLKC
FnkPsqOyD0zhP26qz04gLDXJEk2J6lkwpVu+kCZBiXjWqG8E66FQIhvV7YV+fGYZv56zUzOIGWA2
TdIKnZJZM9JoViP3SnskDRLsdHVlFjYafMI6kg6+uBNv5Wzf/MoO1XoxYp4fGzSN+8WUKoA+Mzm8
na/ARoxDs7RQGdLJjATr4S4TnSy8b54i9Vmrjmqzb+U7XX7QkNS8L1E8+35ZzjfAZ/MUP9E94MgC
vTpr3sr9IsyK/hgEvlPAZWjME7miSoX4vBCZKQq/NRtlAHqQtcwJGo4awXlbJlyqzvMa2qK2Wro4
oD2qLZY0toVv9FSgIjdltMkKfXlix22ionZV/3Grta6U9lC++tVNlL90CL6BGVMOkbTNUiTE7Lx2
dOkGXMGzVN/oGVRAGRibunAYXUTW/zNU//v5s5nSSrcTSoOhqo29PBBR2uTjvKfI+hdHtqVAfXbi
BU7EtYXJkIESQGsUpPT81Ah81Y18v+2Pkbmqqx3CZc0hP7Q3srrOXzPpeYidxtq30b323lCF/X5t
XG8dKC5xLDcBWIHzCQvLvjbEsUYXo3xS8R8oq4M/uCixG7ZLeVmRbDnfpZNubL4XwjXyaVn3IplL
ro6XxwyuobzXycggpgxa4fwzoBlaxI29iPR6JDi5jJB4HA3pwiEwj1Gp5FI1BAFA1poLYZ4yLDJZ
GHrNhH+Ct4MS3w3DphMfpHD9/aBe3AOfzUz+6VhSTU/k8860RisCNLHEo3br9XdBt86D91ZSbO0T
eDAutHaRCP3sFfQsINq4b1CpPm9uaPSe2IfmpPxYSDuj2FVQc5XEgT8foG1Qj/nOV0enSvK7sGk+
gqL6AFXuhMN2kT1xdYSpDyNJNNUz50lRZYxwMZu+pUchwOvj7RjeIdUdKYu9ngbx7KRhkKkDQ3dH
RoHjdTbIo1aopIAD6ahVa3V4TI9q6pjCU/IkT9lvn4ipHFZe82PSl6bctYqiZCEdcW2aJ2964lue
IeongODL80o33dzAwFo6xt2/0drW8aPc0KQYr9UYp5cl47ZrQ8uwovsIpYmtMutwolSy5eGTcIz7
+6Z6KQ8FQB6EmL9fuxc0x2k1sT0mjhhyV/zr+WpKO+r8fVRJR6NaV6cEFGusl45CSiFEU0rGJV7m
qn5sx/fESG+sh4Xmr02rQbmQcxCUMrfWefOIpHnwYUrpqPjIloKcKHelH1NAerTan32X2Dxne6wD
aw2DrGiloCiYTAyB7z9jCgbmi2uCsstsKCzl5gUuA2hd5Ku9dJT1TYaua0dq+iN/kaNN250C7q/v
m/vMq8/bA+XCvoHZRMJwFpyUjWZWeSRJRz27j6Td5PeOnJ3b3o/+qu4A14zaTsGD2N1Y7qrKT+EL
gaitR9teP0Lw1r1bXXP6NLDDcY18OryJpPxFsS3eZ/3diJ31kKzzbGGQLs5s8vW89y22H6l0DqDz
qSo6o1TyYlQ5d9rcmaCEDmyxfOmGmmZ8NjaY8ML8hgAOTWmOwykr9BlG0xiPeVXY2vAa1s9DuC1U
bfvax4EjTiqR6dICuKiEsPTIcXKC4azHP83ZjMRqnbdy0YrHUPvnfSDy1ZpbY9zE/Z/hT+1WjuEv
DedFYpX4muU2QVu4/6CCzkLtKGljQxlZ0flIUTBWNtb4UvmcY6SuvdTJ2/KZZ3OlopF/8uWFt8uV
Dp+3PutwXhdNX7QSsoHtaiRxU0AkdrPAztV9XquObuzKSD4A6/l+6V9k6z97jf4mSGhYN+KcrNnF
Q2MOZkbINWzi9kYwKnvMxp1EfVON7v3hX2ltQg8IWn/QtIoqpvHEu3VbYxXQ/qmbhZ14fRJAbE71
rwlsOgtgVc+TjcgqkeX5jXjsWD4W4y4Tfrb/9JaC7zMins2uXzr0Lm8Sxv5Lo9NO+3KTBCoQAkkl
7BRQuTClao1sV9vfFgYcl3A3DG9CDVhnb2bdr2w1hD86CQwpCoRj+jGod3V6WpiTeXbzc06+fM9s
Z4tF2wWs/n6iQg3pwYgk28rWekrh5NGTHgZbDrPVYgx4gYv8n2YnFhYvB0Dqs7Ef4y4rpLbrj+IN
HkSG+mRU/daToYTlP0PzXTE2hZ7chxhDCM8Wuf0+u8urfTTulfYO9bGkeOilzq79ozJsdfWHGRQL
J97l5TTN0/9+4GyeWh+kSyXyugk75S23BH8bNP5BSOVxYTdeFNXmQzGbAQNDFAHsdX/04Ne6zwbe
DZJcUzWO8o2gHw0S/8NKIaRkCJKbsnBk906onkLpsYyfJTwAvfeFNSFfHMPapFc1pQ25qEgpn69R
LRhzU/Gk/mjh9tGv0ySHlqdG6oc1mOMm1Yq/NVmYH6VWuGtR6g8CUjE2fM+PLjaThXfa5c0zfcuU
dmeZ8HiZnZShJfRpWCGoF0cps62lKhKuerxwFlzblV9bmZ2I5LPjQInpsfYWdtsWP1nJFhUe7R9C
97YwutdW1pe25jVLPSyVREAn5BgJt0LybiZ/R/en/lNObwPF8Shc+tEuvM/6Z3m4R5VeW+jqlQCE
EYWCIhHPwimYR9Mt/1OvNLk/muJ7bP6oxcLO0nadhTtYKV14MHRUoaXgRxPVqzJ71+uPAfunMd2L
BB4m5Rb/LxrSerJR+0OdU+Edn8Z0G1XavSm4u8rsnFx4qOoCwxDpplM7bCa+H8GLJAeXJxEbOQeA
saiUzx5B+WBpkSYLiJAC1lBXeVaEaxPAN0jhvA6BSgxYG41DuTBw8tVt8aXd6f9/Obr7wqt1NdL7
Y4XzgduuAnL3Wq44qvtgxE6koukvvEr51mvveMV3Hn7PwOXxAu60la+/JVGGRDFcBLZvelgS7LrM
Z0yjAhWNvALppwtrt9hkA44tunuligtF8CfO77V4FZPUDffYlBqdYJc3LoK730+GfO0CmaRDSetB
zuYTzkclFtROCz1mQ/PbTagDyNHNg+4Odm5iAoAAu+fFCEYi4nwoIftKd3l+DKuVhOzESN06GZWD
4W1S/WHIyKIuhpRXPo9MrYp67pSwJZ9//nmt3qUgb8mblv09VQo7D55k3+kpGUctdhTD0UMZcLjV
9t8Py5U1iuMh5UoAKBxa83RtbBRpbFZCexzFl0rKtqO+rbJi06fJWvk/pH1Xj+NIs+UfWgL05pVe
FMubruoXoqoNvff89XtS9+5+UoqrRN/FzDRmMICC6SIjI06cMzOWgDiny6gZnQUgpUDKEU2l6Cm9
HKJhlPocy5AkkBdQYifmNL8j/ayK4aQfASeUn28PbS98xOuF4FVRvkC8TN3dk8xVEKSVplfQGtYv
yxKLTgO7LnYJWDeQOZIw/KcUi/kixrMWFFXFCqB3/LUOxk3Q1uIjoFVLDbmRi0LsUmN6fdZB6T+O
ssnXXs39LjZoVLGkdE7KsPQEq6CHgAoDaSehUaUF6ifIW6ugH1bX6n6TFe650AZQp7R5jGohlEKD
ZcSOlxqShxggWVahg6NajdFJ100MuU1v/3CqtFprNJbIegI0OGqZbo2IxI9jqr/lYiLZmggw6Kbl
qj9FDdQBQI1oo2o0OFKnf0F1ovG4MRFcbi5SpEEG2RyRAnZlflVasx8l+BtFard/d7YgmUUnAAin
0FgkU8d7Sfg2Tst8fp2K6ociDk8y963NT1N730tvjI2142B1vIoJATeSPVcbq9AHgNKSen6VI8eQ
D1kdHQxkIasEHbPz36mo7b4sf6z9bJUaZ65bYTI+4DrvgsQkWvQRkuEYoSHk8iQ10xhvGoSsX1vZ
jYAdHqHhK+J+bNBKNm/HbjtUaVBywELIv/jxpR7RLNWqYIT+qLKY8VLY2+LQ60auSQGdIGBFl9+i
VJsyyUoDWGD0sx1/rcYDtAU61dTq+7piDHzPg6DMjneZjH4PFCMvba0aCrhJNc6v4pB9byDyyjXV
FLb0Qf01cQ1kWK1RZEG3dhf7zCY116AmEhv094PoOuJ+QX4ri7y6wRUaB3XRe9wGsO24uCnEGKJq
s0VofTMWeycOw4AxxdjXYDM45VrPrvOtGYaxEAboTUKoMTu0Y6gUd/n4wN8Jg5OCtxbCUV1zFDK4
0M2u7jZWC8XuCp99AHW0urFs5ZXsNjT3OEpRmotSudEj+NW8Mc3vtUpmhJ6sEZMPOhsxrnA1y1Qs
c7YK94vQH9rSCJVRZfVz7d255zNLRdMc8BO1kWFmV673hRw02y0uXvWQAjlVaWgaXDdTnxI3U8xS
8W4v6/6kgl4Bty9SVTSbDhd1Ojf1GKNWfra8P+QvlWZy67MEkDojINwLucDGh0SGRKzhhXI5n2kS
Ax3Pd/PrXP2Z0zs10ayI6G6jByUserOO3L/18Pf2+PayFoQCELIfGB/pJ780OtVDxQ8Tzg2YaFZ9
diRXkb0C4lGjxUEWQ/H1cTiAsDf5c9vwKcd9dQueGaau/aY19KJWZpyX7SAkz2m0vG18bpJO0g6u
KVEb6INkJp+CNiM+Fug7nYFS030D8dYM7cotbQ6Z/Jq0jy3/IkKNdBE9YOeWCHkWEeresq9P77e/
edefn30yFSb07TwsY425UifkR3V0RcWzP3Cssvbe1KAqQbpN0ZROFOYv1yRZ5nrcpB7JAuNOcRMH
3AZSD8a190jx0LhYQCYjxgEon4rv/s3oXjkQqgLZZ9ZG9Chyd3jrqfUdemeC7l4dH5fNmyV/wUvw
9mzsHA305aOIAQcPTjaakg2taYnQcGQ2vHILluhJkQ5tClUb+aFVWOTx+8YAXAQsCBcYT/maKN2W
nCsVnEO0IFd+LEH7DNJu+S8eGh7VxCKzYJg7xaxnri1bFKXZWh4J1aK3Wl511uorDmJPQWtzAVnJ
2zO5l8kkFAf/Z3R0oCA30pBXk4wLM3uJIP0lar0HmdRDBTBDJw92PzxAiE8bDjo2W7TwgNejzKl1
D13UBWI63EFBlbG6e2E5vgnquqgvA/RAFzKUahKh7Y1vUvn60dCiBhnVAuK40yBqlg4OchQmFQiB
xloAoCCYgxWgOhlBy86zBy8Q7LATCIKn252Blh2NRMKqN+1TIj7z1hxBfjKGpJ7IeGDt+cELU9Tt
mbVLbXSSig3Wag9t5Q8fLWEiSvuQ54L0V6fYGdDX6LVgVZaJ06D8IHllIW1MLkx4/8vDLuVR1HUC
RDrAQqGbnDHLprFkLJJIakODlwpFZR3iCyhK6QiFKSvgp9IGI5nFUHuocIISExHJ/FE3NprBb29m
ykleWaKc1yJsqGNKkwgarAcIyBymwo6YILQrIwqaAUnTB2mSQxmJuirXLe74XEQLuyg+lWswdQTo
wCuMMu2OFWIAjyLIpyNhSDkd7D495xMlCYUPdfkC4b/cgtX/+R/nC+95YCjQYSghfgT7z+X614us
ZqCTSUJJg6qBl1qCdixYIAnqIIEbFMQX6EwWSB0MdSlqJDoEk1vs5zRsbFm8q0Sn5Xx9/dMLjNwB
tZlhR4acDt52kGUhpVjKzpysZdHEbRIaazjytsBiFqFCTvL74E0hygc6/gDE8XKypAIqDJKWpGE2
OKuKfjtEZAzHt2cCbQroZYK4mwGkwKUJoY3Q3pn2aQhkEagTV5dVI9mZI3AOo9uN1MgJ6vnSgCGk
TYI6VBpWk4e+zOXf1xqoWTz0INRHJF3os1EURj5265CGqAAv+ddrpdtt/7r8I30iWQp4ExF3P4Aq
eFVSwxhkvdh0rslCwMLk+I7Xv5jsxTtLQRALWAlcAiqe8dRMLZkhFVKdhT2qtdx7i75VnVEPuD4Y
iOtl0vWDzkMEMpS3qrOprnqQlYSLfqimYF6CAgxf99ng3j7lu0NB0lACWBU+hZ4tVZzGYunKLNTM
HHkcYxzR/MDIrbBsUGMZeDlT1R42pCjQ5y8BwJXm38+3JEGIjgiWCgS+crkidZ7mi4awHKABN9VM
nWe89faGcP771KNAQv0ahwO/P3b3K7p8VXvmWNmJPRsySaMCe4M70aBslFGe8Vw+Z2HC3y/PQmnj
qfzvi41sDy8SLBN6qqhYoje2qMmyLg/lQIis6uc/0q+ejh5YxJE8RFERFwd1+3UTVw9KbGRhVT50
6UOfOP/8/eDKRbUS6G6EpXSfVrTOehtnEb5/fRv8QnnN3m4boNugyAjw2Rr8E/HoAEtQ+2gpkzlW
2iLMzRFqb533p+mtVQSyzlxftAbEe/bf6Ith9Oo6h1mUwwEOQvqLePdLo0UVJ/mqaSgzfcjBfMdB
xTh9i9/yO/kxu+eCDuLQ/ff6fNvqjlFQdCDRC/ggkNY0TUdT9jhNlbQdQc1YOlvkDF7GIh+52tEo
leAiARIUkBosG7UfyqyvAHset+Mc8E/r74ixnenEBCIfIFqQmAA/IenUPHEWnL2G5m4EqrKatqMc
aB/t+5ISVidIN6NbrT6w1EiuB4MEPGaL5CKQqaRhpVvc6mqmQpkoqu9n7i/oFpmcmWShz0JujAdl
Svw26W6CAdqLDSOwtHmcgmGEs4gKMbLeUD+6B2JAfbq9+ixL1CUp52MqrBMsZVzwB1X4WLKU1Wk4
77aZq5CCDAg0vzL6S3DD0CWUma8G1BKN7Qg2Mr9jHNbrHXz549QYSlns403Hjw9ckNfPTXK3gWRi
cm4P4eoiJkNAaEo6iwRSGbg8nGLMJUuTRtux6vwIdLPcEVwDGeL62b1taG84iFdQ1hRAR4QupktD
lZEMbZs0/DGtHGUCNd0xq5wqf79thUqBn7YYLnu8HJCwQImHOpKxkUsAunf8MfYL4R4FU3V1Jyfi
7Mpj9tXujchAszIyOtjQgAFejghisAWKGTx/hALxCnlH3opGwEsYVzOdECBDAuEkmkUI+Zgs07E3
v/a9sajRdKy/pkNhP2/e6n5CK/Pz9sxdjwa8WeQdjB5NwvxNXZ5JgwSbpJbz8ad8eJQeb//49S5D
xgpxNxp68K6Do7mcqqrJKqWul/k4Lw74OtCxtCjeqjgTKwi/PvjEEFo3yKMejaZUCSQq9KjEQ3g+
psBBWPUvXDQHlKdvj+Z6k8EIOCRAX3m6AahIppLLrakTGCkOkCVWLf2hB9Iecrg9I7LcWftLS8Rp
n90AY1+opaZv81H6KL3xT/RZWtJf2U91s2exq1LZfmyzS1Nkf5yZKsRtwIMAprLH7lHiTc4Z3dJW
XUjQVqZm357Bnc12MYPUZtvg1xptgbHVKp/lzJ4fZhZZDA2LvhoQFXZkkD2LtI7M3UPyOA3m8D39
GO0k4N3xAAKp8cftIe3c1pcTSHbN2QSil7br6wr2BrdLXbAtepLHh+CPOQDVH22MPUi3A9LDo3ki
02kcjJQX5iNa19rUKn0kl1Bh244i5IsDODvA3Dzd5U1bm5zkJ2tnkj1+eZdjtOSFCMzCCdl1OVoj
K8uU43AG4uMm2fWfobaXGqbcaXYN9EivLU554qyQl/BvT/R1oHJpmVpXjRNRy8thWc4dPfMSxdO3
lTW7uxsU9xRwvcB4gxvncnhNOcbZMInwhtVB9vC0O4JSSLWyB5DZq6NZQ4WWR7vlk9xZt0d3ynPQ
EwtI8X8RUSARQt1gmZgmQwdR+GMWKqqvJ5ZbHJN7VKd97k56Ul/M+SB5t23uOU1kqRCcAw1J4HmX
g9WQNWxHo1iO0RsYrfzBNO6XIGG5ZprQ87RjgW0hbUvAuQC5dmlGbOay2kSYKULVqf3Y6SGjed/e
KYFhdf4ULIH2mH5vrurFD9Lh9hD31vPcNrWeWlnpyrZVy1H1JtBjQ84tUN9um7h+XMGDIjEDwDsE
E5DBp2yUBWB6cg8bnS2Ym68fUm/wc0+zGk9+hiqoqzNCA3JrXm2VM4PUPVTyubwMDQzOFrgsGEdA
3J2ys1+ndsXSRWu0TPh17sVtn5vX3om/anM7TKZ+2Pw0aO08UA/tYfEKX/zI7rXP6H499o+si2nP
0yDlRdhhUKpBQv1y2+jq1jcSGaXhpm/DixzoTu5Pfhp29/1h/Nea0H/t0jNzlHuRMjWv66pZjv3f
3jdeBuxVyU0d4dj48+P8kdwXXy/lC4ugjUYl0mZPt8vZ7bFuhD1Tq5fj1IJlyta95qC2plnZuq3a
QtC/yCZ6DPJHiFpZ0tMUCIH+P/Crp1Y7IMKQPqE5SpINsU7dD8ux3Tx9shAzr7zDOCLkCFztWNLO
9982qMmt02bKVh02yicw/FSfCtS5qrtqeoaQ8R+VN6GNm7KEHGlk9n9P7X+MUhezqsWqUAw9jKom
dHm+t3D90r3O50yA3e74X7g91F+ZH0ifuDW5xqxZd+XtUeNBf7mD5WFccqPv8AHrA4CVQW+pv9Fg
28+Igk3gwr/GhnFoyNn8f8/zNRKo7yY+Bfcqsh+Oznlp6vQDw/nsxjvYkoArahr25pU+RdTOfdS3
yzF/B4fLARCrQ+NHfmN1Xu4y9g0541fjwRUF/DhyoFeddJB1SngV4PojSMIfpAn9Jqb0Md9vP4zY
VEMtmH+roxX9ItxxZhWzruRdD3RmnXjKs7MZR6gboMsFV3JpaaA3/Eu4/w/xn1w0xcLSX9rf6Ndi
QU/pJtH/2rZnVqltW6fImG7ChPmNHAgxCXBFrXWYjt1xzkyAkCs/bEo7fTUYV+X+PfYfw3RkOXJG
mgD3sxz5p+iO0ORpjmE1zmzrZmsvQWeymKN3448zg9RNA68H9GMxQ4vQHXLLuI9c3QdZcMuI0MmE
0ZtIIWIq4MqGbgvNRT93M9JbgghFptzUof9UOVzjqO2hRb2mtqANdXvT7t3OKDgAu44UIZ6K1K7J
ml4YhRrm0IZtVQxPunfAz3+cuhSXRMnQ8Ygfz32wh35wjPf6bhR6/vuUoyZxMTQH8fviXWk+LQ+L
DWxS+5R9CU/x62D9xX+wzvjOAxRiqBqEAkBnCGQLFT61itwAvSuJx7Hy1t5tveS9/zQ2MwUB7G/1
m7k+ew/EC4Pk2J8d62HghVGMYBBPRTMuHeGby83iS32BGrf0FT/Gkk0o8Fnj3PEm4JEHLFUB2R1K
eFQYLDe5JnSTJh7n6HECpOghv1PDSXYhHiLcK57xPj52LC7wna0PKB3qtmjZA92cSJ0wqasTfeg4
4Sj0wfoOMQOCdvihhuoQpL13e9/vJC1I8R4YKgMlRGDnqb25dapibPj/xxHKCS/T6gq8NUmHefLR
tlA2dpf9+wWLPYPUMtFcAyU3jSOfOEEdh0ZXjktsx8+gPkCnUwNymtgcVrMtre7nXzDJ3B7m9fE+
EZOAnwOkboRE9XL3KGm6jnO56kdeBm/a+8piS712ijLQA9gnyDPhsUSPaRnnTuYGXj8u3GZGv6en
8UHavKEBTpCRjLneHLB0SsnjPQ+SBWpDVmWulGAwQpdB/RlV4BGyxtguVseqoGSg/HNkgnoM8otw
jEA4oWn9ctpQY9i6QewRTqfPjRqgCU7JWJEJiacuHT1SEjhcJ8ZsAu28tCHOPAD+yDzgPunCDfyN
kp8Uppe/8onJkmfdWSY0U6PaeCoMyrS2ttCMapt0sNUJNlq2FxcFNfl3iyegyniQ7SzTuSW6ohUv
85z3Eywppg6MtTdqzv2wWePvuWDgb64uF9AIkPIp+tsBNUDB9nL+1rESpha9DGHKH5LUidG0r3/8
4+mhTJDTdeZ7udbgq3xek1ANKrd7vv3j19+POjMJSfFsBHiNljBKkqHGwzVNQyMJG0Uz1d5rN8ah
Ibf3xR7TZZRRAY8+5U2uEDcChLNnbizqsAQmGcC8j7nvIBLGOC17VsDKAY1aRC0ItMmeOJsmIY96
Ie/qOuxNCCMVvJkkvjYdbk8X8ceXQzmB4CQJvTFIzdAPbDWKSH9vVobG4sb83WpBrwGC1DwLaE3b
QaEJxGHk5UceDZCbuxzMLCnjvIICOiSyPj4i9wV8m505M9/S9PkHQA2t0EDiYHmI/AXlYza1bTiR
i8pQ1WwZKjcW9zA6yEyC2jl51IPpID3XQCpPZl+4TX2/5WbLAmxcXYL0N1BnqJH6Lu1irgwH+2N2
Eit3zPFjuGeN9bSXzxePtkNdQ2k3cFw5GGXYOqMjuFM4HGRHeDXcOijxV/6UBttxOg6+5jyiyO9y
nuqDyT9Af+PDX798Abm5qfuTBw0dp3RTl5XppxX2UOw50RQBnwb4jQLxK2rV1aE12kqHbOgzeLUP
DzGYEt7V2vrTmYJVmboJpW5HRPrqx2dsdVZui6ZiNWCugyAf/j23DTtyIuf2lqe9NhGkBAMb6pAA
ZaLfkZ61Vu+riJ/rcH7ShqC1GkjGJVb0kScMp3295y8NUXteF9sq01YYgvilPNpc402qq7zyrLQx
fTmcBnSaX9DNECWDy1nOxo6TI32pw1WzYiSLJxck1dC2QR+bs/wr8wTWFKNSQfeCEBaPKZqOsoyN
iYtmA87vPj2C/xytGW/54/gCPd2N9RLZm0FCkoRmLh7xq04dJH6Tm0jiwLs/Bw/QYDDJPyDaMD9q
0xWhthA0X+kH66l4lfwkI8TeQGcilJBlBJWX8ynkhqp2WtqGxFjsD4fYj/3uMOOIxb0JiYFDc9CD
+Dgcch/0HmC8uYuLkLcXZw4TFuTv1B1/ecjRHYk2EXS04RwhhX75NUasDTKnNm141MgMvA/hZCsQ
KK99Bf/98xvpZjOxY5Dq/tdfufVnsjZrtQUH8vCWYgESai3OivMEiXHGCtF3FKYKXXaqgDUCfgCg
osuPy7RZbKZp64EWNEUPFagSzGOMY3R1XqFuhYIBSMsBtQAEjtrekdyPC8jvkzBBV4bioF9FM9zI
lYufMYso+Gq/UabIp5xdubU4liNyCAlgomaM1teP+Hc0Bfo/UvwRxS4om8AlAkaNBBqNsZz6odMU
TkjCWrPr3sUz/k7jHjlG/EDcy8XGgRVgOBHX66i3YuYuB6NjbcSi39IwNSObpRR5fcdRv06tPKL8
pFIn8uuduf2Aopz/S3cLRzX9296abhI4TRb6SYGFIlc6juTlMDZRbpUmBnQ3eeRw5GTwibwUx9VG
bCdAftScWI3Jp2cIPXE4aKBEI8yuQC1eWsy7qu/ank9D8UlFD+WRB1P0W+wAtOTkx/Kn8iS7hYkO
vC8tyGLz0GYuq/3uyqNjcqHhTkSGCbveFVgqygU1yow0hLQBBxcUO1uoP4I6q7Buz+5VfpxsRWix
o+aBu4Okcy/HyulG0S9I+oWrs7zI79WTjiLc+Bw/zc/qQXY1f/MKOw+npw7k9N9MUqqr0gdtn1rd
FExRBifBPihT8By0lV/L42KDBuIJiYr0p+BtR8PhHDQcTdE9KsvH6lD4rOrd3rHH3gJfCmkJgT+7
nAQjnVG1zrMsXIPUz15GEZPOrCqTkdC7CpJsYE0lL3r8cWmkbuIu6jtoBK9EqzF/qjO7esk+tsGc
vfmxi930AbTsn/UL98l9zqz4+ypjf5polUcaCATj1/RfmjiiSUQBUFl9Wg4p1EjeoeDUfkSPkdlW
H79vb6vd/Uuy9ZhNxAo067fWiyjaGRMgxV+aP77lVv0ANHl/ZAWYu16IiG/9H0PUVa2KI1eDwyND
pP13ka3XyB7D7X66n1ku++qiI+cE0DJg7sH2BVHTy9WruG2OGgJgdpdvyQOo8Pv2jNHP1tPy/Of3
dWp3TMICZHOJGZPcPAxURsi7f8zOfp66C+oqzVCuwedP7upEX4MrIwI/9O/ch4FyYxwgRYIH5vor
+tR+yoKJh6BbKKbYerdHeVVeOA0T1UwCZEfkQA+TyxLsQrJemx0Hn5q/Wspx+JFaIBZ5Sl9ah8X7
sL/tzwxSG0ThusmQ9DUL7U00IctZPsne1thtqOWW0jx2TJlhcu9dHfMzg9S9iOa5jJdjjBAMB876
ZLhx0Ie/NwsvXqc/RAz/vXvQzqxRT4xaUiecvpO1JhQtGViA6a9i/b29bLub/8wKdSFKI7RY9W7J
wtLXH6HhcWS9ZK/qXfS+oDwwiMarKpFgYfxCWcMc71AvdRonsyXUEwdvtBdvfc5ZXQmnZMCtxaJO
9VZWUE1LsDtkDxII+U9I59q93Zs5Quc8MBw0ALevq53YPziP96VPEDJ7tc8fEQj4IAQyI2t1WUnF
3Y8CDS0aJdDQRUBWl64GgUkj5yk6DTR34nA5ADcP1anpd+EV4fISH6vQQPzRAzbTh403/K0/eq98
lZzBGQ+j3dzHvxqPFZDsRmHnH0U24llkLEViGhcLPop76FyQxdi9NUBHOPki73XZvb3frqozZDuc
WaOZf1cxbYB+jIi7kq3USvHw+1WZJVIGhbeanH3bHE2DfQoxz81R3nETV6xFicGNTmXP/vLxW3AT
bITkYf6SHnhn+N5+dE4ZKJ7gRw8NnGN2B4Zp0Zz92BvedILP8kq8yBjftRfBn38X5bzSAsIpEY/v
svk77oE7yJZ0kNDEBCUmgHFeUz9HQUfyqy/OEQIVHEym9pQ4wBz9Aa9njyDqNf4lWfwjHwKEeM8q
Uuw68/PPo1xdv5UKV+dYJQkP0feW/K1ZnxvC8uBPzlgj1gakm2n1uClaOYMxPgAjlyl57odgymbm
fDEjtT13dz4uyhmNHJ/JuU52H1xB8sCZE/Jkibu6sb0gRyWZmff+9/ZS7zrAc5vUoYdye2b0K2wa
Lzme96sj+aNTepC4tjhrcoDH+aiChjWpJKqg/d+5VepUjxAuTeYNG4z30ufNH630SbZLt7WHn7fH
t3dPnRmiofmgcI9UfsTwZkcJ0dNiGl7mzGbydNvMThRFKPNJGRBgMcSel15KAE5DE+o5DeXZHtSv
PPqOWIdy562AXg9CNoPHAtgDyJk9c4RC0vUcV8hpKAwWn9yBBAr1BRdcy7dHsvNaQHERkHkNb1AZ
+IhLM2rdi3M7qHheCweAvnirBSvJhsI7U8GWZYmaM05WV6mHIG8I2UUhfutiE2I2mbMOx4oR/e1O
3dmYKHemQ8ygHgX9ZCmvnD4N9MqK8rf5HxVziD9HiyHh5AWLHlJ41LUOYq05VYUcKEHjLs//dOK/
Nn+dDKDVF0RXEhIE9Fuu69t1mNQ2DXNpsTBjbAs7rh+FHxTr0cWGNnIKh3N7L+3MO0QegKpAGhWZ
uhOa/GzLSrExlIWEvcRxdro5yrGdXkvJTlg+esdvntuhX308+hWUedTSEFyzMwSyIjuKgpZVe2dZ
ofZrr2lNuSbYRaXJR48fufYeSYyLd9/Eqc0TC3xVFGsTLcmnAkcC7bYLNEBCI3daVo/Cjq8i6wHA
AmGvwimnTjjaCteiS+ESG6tvHvvPmdXxuW8BGHaUBJDOpnsvE73NtwZkzBCAn+0mmWwuZqQY997f
GATausAsJ0ro5qYGMRZaVvNIaqhBaTgFRFEVK5LvxxH0HdxBYuFndk/FmTmycGc7ud4y3Ug0JGqS
R3NkdKXvLvrZb1NOAz2zgxihuyCskf2SH7pg+7x9DFkGqMu2KiQJtN2Yq6gI0H2rL17a3/Hi2/+X
FbqVc6xHXiglDCN6G+/1x/R1YQAEdu6L8yWnPNP/0ripLlpkyxAsC6kJMW499pPveXCM7P32UHb9
1n9WxKDvCy2RxK2EJaFwAfocdQeuFhSxPCvtv3tQ0NcNPA+Kgui2vdxWPRdXdQWO4lDmvUJHcAkZ
hZaVg9mdN7zqEJyAP/0KhmW0UVTWNRJwfelkqYMqXQ0hr9JaE6dhZSF2z8mZLWpA6TzNGTfCFuBQ
ALQljGO/N18iuh4BycMDFe12l/OVKT0pa9Tohd9+Z/Hrwiou7E0VstECWgYhT40Fufz9RNDLRuNJ
GPc25uDeNfXf/GeUPeSsrN5OWApqq/8You6SZZIUMLSsuMf/dp8wlS/m88Y5amSzEu17U4Z4jlRp
Qdl8BXDU055MpZCGD93LeJgZILjrXycU7FgSBX0SwElT670Bbdo3GbKH5btaoJptSqJ3+yySX7h8
KZBuekCCTtT3VzEEV4qzum19FmbGm6Dc5ehHcpjgjb1hEJIIBD3IUV+pG9WxpEc9yZ1VyAYWXgUd
D9bWvWqdQxiEZlRVP5V2AUSkHq1q0cxt1w9ZmL//ARY/6Gwl/I4+E7d5N4LW5QL1sXzRXmP79vzt
JCIv7ZIje3Z1te0qrApoT8L4PUbvs2zJsgnaPf7QiAFkBJDbqlisOjuPStgk9Qyg7ghhE5nvM5tq
N0xbKWCstcnV5sOkeoktP7ZvC29Oqjk8tzq0SMBVbs4/1u/b493bL7AKHjO0lKEjmxouVLm2JBtF
vGcfMMrqQaocFlLt2smhQQmhMYrj4JPBil6OrkUfbs4NaR5qPwRks/+97IyqKQiciHIwKdtQvkFR
a9BWpPj58a+Ees1irrMJJR/kIW/P1N6mP7dD3XJ8r+Xpqid5KDqfvMnID+/kaMCxA7Vp3DuEj4qW
6+titVFTaSG0IiZwiUiZWMYP4VX7kf/hf5W/Bc1Gv3//r8r0eIHBLNYftrFE4KW6XBt9yuSWk6U8
XFGuDbXvWHDFX9MXb45QoujN2zN4HSfAGPQUQfoLFburvu9+7ZWq6UZsBPMb+W8rKBjOb38WzyxQ
a7SO3YhmOFgo39HBXj4N/mY1vuT8TqDrwNk6MkO3h3R9A14OidrbRTwq60KGNCMHrtvVASRloN1k
TNxJRZH26uczRzkIMNeWUdbDzELaFhVgW0Ca4KVm/BPuwXT7MJjt1P4RO9AWQNq1PcQPk/P2Z2Ni
svYOASSH0PqK+Ah1Nmq8a1dWBm7iIhT6p6UJZP1g9IwU1I4JkLGB0gqgYMh9XjW69ltRtPUMoI6j
/EBbLUsIdmcXgtsAfbQgFASF/qmr4szZwruPTVovBYCzHvS9J7+d7nC2RBYzzO440LuAeIG00tIA
5yQ2OL4Y1SKcBU/p7+bM0Vh0ECwTlOuL9UJfugwmls7pqwAmOFambiefKyK0Q7ssAVAD2UXZ2HJ1
4IoRAVHkKcfIzVxw+AMOuPq/31j3oLRzGV3You78NB4rriW2QPtt/NIBhTzG91PIv22uggRrcfwW
/MEGR5GTuqM9vmRW4bd2/TZ6lS0dV1f2O2ciZQiU8F5Wt2Gew+s87OVkUNu/UrsGcrf4wHfB5p0F
jbZQPUUyXTU7K7J/1I88knHvhskinTqpVVIO4GJmyKY+27RLqtcyhACQzbRHs70fA8HVD6ol4Zqo
rcTKDoKf3zfuZmtH1W4t4f5nH3SHBDlpT7JR0bd5W3ZrF0j0F742Rbd4EoA9S3x0VeJjJSA4U/Q+
s3KwZDror0YiCyrEGkJSnOfLr26MaG1FOUFcA9Sov7Lg3XsnWRRAI4bLBNyddFJj7buMEyW8nprH
BesQW/ns55I5NF+3nfzetgSJH6HEQYcYgrTLYUjc0q45lDfCJg8T5QAIGNDIOgv5sTdZhKgBmHUk
xBHQXFrJ1zKP4lZDNSM0viHWe3sMe78OumSSZQV0Bm718teVIhfEuuWRxUKA9DL7t399byXQRAfU
BSERA+XE5a9PZTmtYt7iZl/dvPvS5LCKbaTsbGZD2J7LO7dEncB5AlCYE7EQYm8eksQEqOv2UPYW
W8bDBq88VA/w/r8cilpw/MiPdR42vRPlTh0HWuVtEyM5s2cFHb8G2qHASwaN1ksr+VZHqCsredgl
jrzcGZFlyE+56Nwey95knVm5Sn8LTQOgHqzMUyi0HtRCBfXxtom9fYVkNdKKyI6KIHS6HEgHBZwF
qurIljiaw6rw7URXqC8j2EA/HNBvNBthkqrqrGY4Enrl8QCfcKYkOEbvZqsFLcfbA9lbERQI0J2G
vgS8aamBZGAs73QB69525jjbEfjolGAQDret7E0XBNlBm4u3EI+TeDldydJXSIzjoGypaVjj6+1f
34t/4Q/hPYAdA/yJ9ojbwEWbspHNu7mI6D/0u9WcYkvc/C6F8u+z4vNlZvGjp7wxLBPvRLt6TYUn
xjWFV94V7oqfQUgdTxiYYQrTPSRW2qCrHJULRtUbPnyDMdS9rY3cgIGaG+CQGOrlRIL7tB7wcsnD
AeT2iYc8B4tOd29D4B2GLXGSraBLoXmTkqKrloe6ELRfRXQUCof1fNi1QVgJwUyG5L9C+c16hLzU
kJeIdX8iXzPeAxmQyywx6r2pgpqOCkghDjuugMupkiE7mZUGnpboR0Myu+3utPT99vLvHFQweoKT
kGTMUF2gbpe55qVijDmsfv2JDAZoIxTkznmrKOy/ty3tDAbEFLCAnAXCd5XM6FkgFPN1W+bVUIRo
CQFvAjhpk4nxANlZFJJRgAEN7/ErAOiCvlhuWfEmHkar+t0Mx9jwY1ZJf28cApDSOiCmyF3QMAkl
Q/07LuoiLLVj8w2Cblb3zI6nwVn8jwHyAWcTpc7NKkM1ugglAHYlc2ZJue7NkgCuF3S+AZd8xUmo
qpGQyEZ1entsY6DUQVUEqL/9+3IDXU1EkyVU2Om9y2ly1sUbuFBhIpqfOJiYn26b2B/I/zVBY5hy
zeBiXu9At1qRC7+cra11DZYAzZ4VxKqYKtCZk57ry+VopkGvlUIqQtlBTSlHqlyyUo0xlL1NReiz
0U2H6QL73aWRQqi7IUYzQbhh807vPY8cDiODvVNJRC7WAAc4mkMRodCtPkmspaJcFQWJ8KI4WAH9
e1LeVNFcgQFb7W5mBK7km6mLBbydJNmMFyj6S6gbs13lKhl1jGn6UP8WLxVCbx88fn33439wpRCu
QGTfwOOIxg/K0jJ3zWTEVYmCWdRa351u395oe6tz/vvUiWyqidO7sihDXjuOdYiwMp4Y0dieCRVN
GPDz6KlU6FTrkCoKpNAwBG70tDoA1eW0/HNNCct+ZoJs9HO/0kpZvPBlSTJASDgU6Z22MEIx1iio
20QtksjodJjAKBB/YxRy/T8ZBd5DAJ7gyuLp5ExTpGqmaC26T/mfGAXALf+zUegaZJFQ8UEHMvWQ
KCJk0dZSKYlfGcTchO/SWLmyvXtXk4Ecxi0F50IXSdJqM7Sek042ONGUWzN50V+n5G5mkRXt1UXw
BkYOiBQKQI9EObBZVAoZGw6m/oJlbwt7EYS6j2A5XiOz+KmyaMLJGlPHHg8wkQAiELYAZXu5zcDq
19aJIJ36TTru2B4gqfKnyRjO5VTeoM2gK+5/k/ZdS64jR7BfhAgAhH1tGJoBzXjzgpg5Mwfee3z9
zR7dqyWbuOyQpF0pVnsiWGhXXV2VmQVBPZDQUWBktpoUp6UcZAB3VI6y7j1hA34cWmluy1NhDes8
hhYV6Es090Qy8PYS5/35tbZWu+feUTfBCSl5gEu3+jq3EqSAkm1iv6BAZMXrdNv/3HYfS1Ui8Kr+
/a0sbMcfkiBXOmRT5Hv9TY9IN5PmAxKOybNx7D/9t/ZzPFSQlLyHe+SYXloNrDyaUOrQ8IAyyuVq
aGUUSIKEumUxWwP0nQguyWYfkAhtVp/av+ZoSx8xmQIyPTVPhnXb+sINgMsMDyYIeED1moXHoMiv
Gp0cJJ4p20brzp9tSoLeiv4YsMe53hYOFOWTIc1J26dIbLazSYY5C1qgMkbVkcf7sHJWn0XodQbp
eLWXpTk9N8X4h1iTkzKGFD4ICMWL5KWPJQJN3sItPMsuxsOcWqUI5wRsGGDUZfujG0iZoe4Sz2hU
C0AfF9a5tEVBGUFxAE9QvJ3YnkRDEJWTqiL6KLWHiERWYSdPyVYk/rHwSqt31Z0AVXQeDGFhJi+s
Mod4HsdYyERYnZAK1cmPvuYh5hZuJKjuibSnAIiG132IBC0ZghhPgnJFmve+strYub3JFy2g0SvF
xKIcx+JIu6pEP9USr02IL/cFFeEp//NnDeKofywwZ9hYlUEDgjLes5P1Zbauf5fxtjRvEMyW9ueu
6oIQg/DldzQSrfvP+b9aibNRMBu6n6c8zGqYmEvQHlXTMTe3F2JpMwErKlPGLxUjZSqiWjmF5hTh
tRwAMdqVxK/2ib8djPvv23ZoNMncPArNw6IwDvExtLu9dKmGr5qFPsrIAEq2Dim11cvt31+gp0Af
hmJT8XQCtc9gbtDSn4uilA2s9x76LZ64MfYru3XVu34j2+p9AtqT9hjt2+P8hbS2DZQDuOjCOnDR
sgbYcn2NFnLl+vZHLSWozj+KvUhQLGj9RsEmFI7ZRkDNItv5rvTqb0RP9uJ1t40eb1tccOgKONyA
F+NNDxI8syUzCj8WQszC2D/KlRUVDs5Xsgm2Zftw29LSxsG7AYRqygVS2GQlcqNtO2pA74ZbY6ui
nGLV99wGYku75twIPYFn0fcc9ojNNDXyXB5/+1dejN2Q5z/NBPZdCYBDSX96clI7I8ndah2DnfKh
2K0n/jT3+Wm+k95Wbgx6S2ah5AJuhzQ+t0CHSxxnuED0kdGK65+5ZA6HKdZwtia+xYRiwl34HVrq
m4ra44jLMnX83cqT3CxDpw0IObR34xqduJOTcpe9j05x9P9kx/aQuOh3+WwiVOA8436D6lsTRbfc
2Rr04Sz6YYCFxu51kOfErnICJO6cCQrfATF25bvZEsATTWvaRttROAzfqFiChrDRt//bnmPOuA5C
VDTTPZfhYk1fIjvehv95peJsKa50UQWxbEMA2SIPQnt7KM3vOdN5e0dfqaBGKrozqAKWWnQcnijo
7SOJ5MHlSuWKPxQqXSlttqA7OkNig/cu+hXK+//vhqtOnxJkV4PegA0bPVlk6y80P99jOznIzlNw
NzxHFfmBJrDsJif5boI06Tp565/TDa+53NL77GKdmF05S2JQVx34LgreL7SgK72062TfHYWBoK8h
x5Ev3fT/HFCIvlzO7IBmiqs6BYUgB9H6teM1rOb8PBsNrbSwqQM6mPZ7OgjW+JisU0ReE5Gt8nFI
SbSpy8NQ7Cfes3Mxgj0b2O80nx1uOayLSaowsIKUton/8UBGDjbyewMV7WFtHnKNDB63YRydrxu7
6JdoeWa20kfo9OcwW9vIFLz1m2QbWJLFwxEsmkGLDwreQbWOBeymemeWqxmcjBp+FfpSGVk5ANig
0fudz3lJLQFHqCbPv20xkZquTIMv+jgY/j61ZyhUiO7KMzz4xQgqX7yc0eJRP7NG3czZBBrTatTA
BIObAu4Lj++tDiqF7t52t7zpY85YkWqx2NAhZX/Rm35dQnBceFZEMPRv21kKWgAzgM4b3rsGuDqX
gwl7vK4QRmGZIJ8z4kapS+IE8mkcOIYWZw3lZ0jPSCC3sFWIIkKF1RgBdnV1FFfHtSw7sUICXl76
N03Pbm+k75EgQooIjxtmdaIuLPqJdt+T70dv2mi7cD3sg4/hQR9Id5/do185ib5A/5qh4J7fT26B
WLR7rDqCxmM2utCQ2xN8JZ0L3CPEIP/5ICaOaofYSAL6QZOlu6aTgIxbrOu72E2eFTc5rt7j+5mb
RaHLdmsWmAgrTKfVAHIBpcaG6/j05du1I6xnS/L+ZCeeh15a2vMR0j8/OxB63WZ6LfxOee7+QMGN
8OSNF8QqLieROQ5zo0BgdYCJ0i4OJrAYB7OxPMVO7uRT/VBBZbyDcETiSjv/PdjWu24rvnLWcQGQ
dbGO9MSejTLNAD3QKIEi3aq2sk52LYF0HW5XnudcupHOppO9F5osmuXBT5EBc4DKXlm8xqe/fQ9v
bI5fd3o2kj6Ya0PLMZLVsQKleMRTzbfKd2WH9hvFQdlCWmg3rlePqjW4kx2t05woTv4Vu/NhssdD
6AEbDuFviPF9hZvc4iqdL2SSzmf692V39n1jE2j/osXI1mCJJLZ0sIMNO9vKxHBur+qS+zufa+Zw
znlfZVmJqegcdVufcP9D23ziuD6eC/iNBM4GFCjtqhdp19H9+H1KtiNpSO/0WNofFMi35jHjBDW8
UTEHspfaqYpC2GttzTGBX6Tj4pEVqQu5tYuYI6mIpRGZPYzMEhEO8y6BjduLs6BEdXHqWYV2tY8k
DAMkLFTg8dwpj3j2FDvZ0Wz1pTyK6PZh9fv8ML4UcG/d96fO86NLLwYQFXTUBlA3h7zh5ZmHlGY1
NmMOqLyMAidaKRc2Z4gLFtTfVs3ofQtQGwvFQ49oqU1UgJooSQeNN9/9tY+mFxu0bn4snwKk3tfG
vRQ6gknEyoLouho6onjK/cza5CR456n9Lzgf2pJRopJUIPew1+cqN0Gf6ELA2gnkOYHn4bjRayVF
aNeeG2BOXLASBmkswKHQABfNPqFJuZbeso3uhn9akayfCuSMnclT1+GDaq1WpHKSQ7xNkB44ppzK
3FLcePEtzDkZ517IgS1IvD3lJLzt59qeZieP7OHUNglpQvr37QVfSkvBJiTPaXGLiqJfbqmiFlZa
ElIOiRW6I9RZ0OJAQijpRhAaM6Hx0PgkmiKO2aVlRSkV9DmoFIsQGby0KgA23kcJBTdESMy7+fih
tJyCMP0Jxh+g5AxZYh0SyPIVmF41BqXSC8Bl2uK+IqNvSzGE7AuP0n85it50XRhT6AuO+tQvcRIy
kJejGYomr0KpzLy6spFmS6DW+iq2O6CmOIu14EiplBi8EDpEAH/CJLKjVPH72kd5uIk3eUTkv+XJ
R5IqtAw0qnkIsHiv83r8q0XQqN2ksT1y5nTBx0KrEaUANHxUgbNgDkuioU9i70+Z91EUlpmRICYp
T+59YTIvbDA+TstRcatG2AAJFVXIDLiU3EIvY5FHzuIZYi4MsemnzC9gCLV2EDoocRedowokSjnn
mmeI2ey+rFXCoMDQMK1nER0Sy49hsrWZc6YWFoc2MAVAASAYtPpixlMKtTZWkpl5QRUTYJ2LZtfV
e24edskM8MEScHtQFzHZcLAMpDKPoZ3nVdK+GO5Xuo19zpX8WPKFAAfKVMWE6sqycFG9DdXQMFDZ
goeQY1v7FKDGjfZIIjHAkIAQnEDydF1BYvP2GVs4Yhd2me03tbMfiL6YeE2IMjjyVxooBM2Wh+1Z
uGcvzNA9cxaCQZIwjcNAQtFr5/JwKsu/DQVFMJPReIItfxTm2ABjPSUeGIGyx8MK/QIDGG+HT//3
z7P0/aLReslPUb5Jt9Ozss5+sp1ppY9QWz7Wzq4QrMkxt63FA6Uuwa8u7MqXU5aZTVqnGew2BEwH
eyRUeUghqcMjQi/cHNhxQPQCuYI0BKvNIuRiKwUJsOP+vsltgbaDThobdFTjwDO1uFT/mGJLboEc
CjgDwPKCKZW0a2Gwbu/mpaQeoAsQMsStAS1s1imgbW7j5z7Kt/rKMr2H8i7ZCY7+Vawb8mdVgWAr
bhQ3sm9bXbjdL4wyDs/I0Xqg12G0hujzQ8sZ04IDor1tgblFIkhDIfFyH/h6KElhDMStDgJUNJKv
CqdUydzbY7i2guYM8opCixB3YgYvrShypHVGjgill0woeaNr6Sq2eRWG6+VHspjin1UoTaLvAHOf
G7Vcop9fDaJc9G1ke3/iLMS1M8Pvo1kG9HkAuL8CJczKUGRoSwYkbE+iYAtnKT00dmtVw8/t2bq+
4i4NMe6sjwX0DVLBXKzHn16xNA/Ns5uOpHgw/G+GmMWPs2ns5hYjisGHDydwWyN75rmapbUHkhQk
FR2SpoAoX669UaDnuJkBeNk4AiT9JIv3jlucrjMDdF+cef8e6YRkpGjVcivZSLJDQFDkJKF/wbuX
bhpLcmaDidUEUU/HYgUbxU4jzwrEIkEU251Mp9ygt0Fq+aQjjVNb3zk8gWUZFgqclYPuzQLnS36P
yq0vYTZHUhZ13BT4ktqTJ9LcVXfJZ/hn9bcZwVasndLtLRU9kR6ERwOcRl5FZaGiejkRzJbpEiPM
JDR2RU5Fh2YytI1JtoP4U1ZaVOZNAImxcDMPwUX8Ujo1ibClwDU+Rq60zj/nF/kr+5IcCdkenp9c
PJ46tplJezRdcQe6LFnFnQBkNDQcbRVBuydttK0ebW6fmYWbk/bJgUAkrhJgolhEIX1s+U2oA7D+
p/vA+65YlxUonNLD/MLFZS6dnTNbLK2+aGMlSmTjl/ubVxQcr0pbUeWUZhdqfhgSxgOaNJg3aKZ0
eYIKoMrnXkoyJGDFiaRe+CRDNaD/CtD1eLB7Hv31+kaj5kC5wSWKSWQfPrJRKUVAob9ZusHTZ6Lw
m9uLtGQBIQe6VqCUg/bKjM8p8xRY75WUeVOyKxRSi9vov7jRzi0wTqft8ha1IjnzwmZfJE5fW5m/
zXl6WwuuDQ9g7LEVBK/BjKH748y1Bak6qisBrxBgf7vamvq9gbpw5eW8rhMLGw1kL6C9YYO+Rhj/
JstTJsS+gFeVtAZ5IS52vWH/F2zF1YUVZjh6qSZSM8NKJu3UnCAlJKPNIG97LUwaeu0B4onlp2RC
xkMGo1KHZokkTJHuxJEIq08K79JPHef2XJgzYPiAsQN9AcZE5tQEyhwZSlkn3ltrrofqUGpvEy9d
vhDTAEMKFwB8F6V4Mu42F0u1lTUEf9O63HBCv6V5AtsSp0ODbMtVKwBV6pu59fEEaJsdXu2QuzXv
auPu7+2juDRLKpIbwEwhC4pcy+UWXo115ld9ApmEB/CsJoXI9Y5XVFkaiaqAZQVQMbJGrLSekJS1
PPmwIb3pxlf1oHfPVeCBoH57KAtmTEgXULIKFNGA+r8cSp6afTN2PhLGuY0WEStIedmZ+R9HmWg1
SJlKWBqIJWjMw0xI5XmWa+wqeR2h/XMAVWzJSn9uj+T6UQYjVIYQPVZo9onZVpmfjmIchGARAWsy
0+ST8BkLDlUne1J4SQCOMZY9nNVGYQBAnHo+xBdmMiPdMBA/tZDvqoGODzirdO37IcoB7jveNGiC
AtDi5SopQaah/2WVe7bQbL6kZHt76hZ/Hjk7VA6QQIcux+XP9+YANCeahlPGNYSxwL75L0glGAEl
Y8C1IM5gX0taCgBvE0i5NxWOqVATff55exTXfgVd8/AiM8Hjp8r8jL/vJKGcg07LPYm887Ix1yf+
8rfpn59dWpGWzUpY6rmH8y4oe2Qbm2wPZZHbI1hYBxlgTMiloukfhQNcWpmFJtE6Mc69sV33j4K0
u7/9+wujALoFCR+I98F9sWW9Ru7mQqOUGFf+q7y9c3596etBwoBsMUhQ6JXH3FGZBv2iqk0wR71K
mp9Y7NDAlLNTF0eAvAviLJDerpjoZtutMlDscq8M7HZYR8phrp+NP7enaXkg/zJCWe/McYjB5J3A
F8xpFa813Wh4bGOOiVvjoCaYG0TUYjBWMowDQRBSy7myL8EB4J0I3kAYt6HGwkofBmpFvoeXMqXd
PDu35+r6/kCWha4FBNJ+24tcbtk0iNEH08RcjaInQUkKbCBIPX0o/tNtO0sTRntnoRIFiUFcI5d2
VkMx62VV595sbMr4mN51s5skHCML8wWwOcJrbCzoNvwqzZyd8lrT5kofkBeN+pbIWx80kJjDNFg0
gbABHYaRcYNwIzOOqevQPgT3bUN031YQm1q3J2rBAAJePECQMgI6iuWgisFYGl1gIvkVrs34qDXb
3H+5bWJhLWACGS9UBEE7YqtZSSfXeTdEuGnFtZaBZP7ZPos8ieQFb35hhIkZ0qYI86GIaYqlPwl/
/7cRMKsg5q0Z5gKu7xkdQ+X9vOmhArHiVHUWVwL5QdT9EGGhEHK51FqAGv0kYyXsXDxI/angtXxa
nCLKN0U5B6RmVvI1lAuhTzXkORNxk1hat749Scs/Tx8bCKdAA2VWoAu70UykAFEuXMe+e/zffp3x
TR1aQ8/piE1UAbrDyWcszTyY8VS8T0LMxGorSWE7hJnaIHYGWi46ZE8Jj+q9NDeoTqPECXF7sO+Z
DZQnk+KXNZIY4mAhJ8WD2i54VTy/UJxGeQH6kDoz9aKKWDZSgsILzefaJ3O2jdEaY9iseHnGhZmi
/fVo10Mwu69aZ48x3pvyKkF/3tnCfapnxBw42J4Fb6ECN0AbACD4R7L08hiUQRZrWV4XAKPsJnmX
fTQQ0+Sc54VhoGcCgJoI/kHrufJIqh/nhR7X3goRrD4/9/1zLTi3NyzPBnOcweyWm1Wc1OjytrLW
FdgTUsLxGNe7ChUltLH7LStBOoKJoJpY19pp1RcQuZIm0vIWm/fz9FFzdr0plRYFYYefH5zG6jiR
2ULCDXGZiYwyNG7Qk5YtipXjkI0a7mmv7i0DT3u013nuK8hdQ482yvfSf9r1GWzX39w7qPxUuZ1V
Z5V6I/cDX++9BFCH1B1Kd1CtOdgLGudGpdNykZ1GhwSIIeK2Q5tQ+hhnpi1sgLiHeoSXpq5abT6m
ZO1vmpU1KE7EK/ddbTKUYqBrg7sbYQiUo5nDIuZaEY/NvPJM1dEGq/HXA8+3XO0CVMUgp4vjjvXC
dmN2wRRFYbeqctlzZ9Dabp+RK79Ff5u2e6AqYRr2wuVUdXOQ+fnQygg+nFKwY/TVPYXp3fNtK3QS
zhcEC6GpVCjVAAKbqgJfWilj0YckVa7dBS966bjoaOT0+/79thF2KDCCbK4E74e7G0A66tbODoug
J10nF7pxl6BZU2Dvhfph0/KUT65GAs463ktI7CO5T8UQLo1kK2Wc1VgV0IyrqZ57dHrfiJIlxGuf
py97leIHgV/FRQJX/Nsiks2Hlw2gOQYiQyqn3rrVoSL511Tbu+zIk++5KinDFJWIxwscQTSe+8wO
U4BnyaIBwgGhTyRlKwVgjG9FhWQncyehM9Bn8+37tuvf5z9Scrq9bOxh/ZdtpADgRGlnbMa2lvth
IykgdXeZLfhWU3jzfSERM16PA6l4hSv6ErzYiZCVgBOi2iv6r9D75foZfhTIsQ4SPOjb4N9U+5RU
VqiBHsMLOK7cK7bHCh4P40NGELIczH6MkWSuhzqI4LxHz99p1oOmQHNLQCWKJ/f2W0pgh4VnnYFF
hLoAwpvLYWnx1ERF3qB57Lp6WL2JThwSUuvuffWVIvl84gG8rxeNxiD/2KMu6+ysJerUxEIDe+js
EjlupqLvc31v/iic9hhXmCE6ibhWIQMEbT/sUcZQhc6YpZ4BAqwfpaP2YnxrNrhv4qa2Avx1eyde
gaipMSSH6VWI/1zT1gdVDPJmpqBm4z4+absAdcWH7KF/krwKkqgF9NKnTcfbkzQOYRcPGRhIEEFu
EtUCJnuhx7SxASXigBWqTWCNDKcUxNBmu3J4PIrF+Ty3xcRE5RyPUirA1mCZtJF3Q17x+gfNoLV4
GTj22qKzeW6K2ZNNLcptS7mEjaOi69bttWKvXfy4gusQ6Uk0nECKgRnHpLYlom0RVcLUWjlyzpUw
X3AUuNSp0BztAI9ludzhRZN26AYB4K6RkPy7Mmztx3gvUZqww8L5j3WJMRwqckh5Aki3g99+aS3N
unqaBwnDoXoontkRcZ0fjfxTtrvvPiETD1p/fY9dGmS8binGtdIn1OCTDIa08AxQsrPa3l6khSsM
3SFo/3j6mKC9oC6HFcdGUWk9quGGRjLHyB8SFx0M9Zf5J0gsCKxwzNE1YQ7ShTnGWcxFIIWqoFB9
tbtZTzfjRwDQ2uC0aHmSWH1yF8VuU9pdtUvc26avYg+s3/lAmTCqhFJaNpoAJGj7MvQg2PwNqIzx
9b8ZYS4UkGrmKNAxm2Oz/og/k3cgW/2H2zYWQgGEgbi1cE0iGYUU4eWShaCRzfhvBsroCm0wZ/sr
243kB0ySwModFZ0IeY0wr/Dq2PwXJpldMifBlChDlOHy6l1xNziig+4xLTlBqnI7Qo1ItW8Pkk7U
5T7Be0cD7FqHtgtUKxiDSmemrdAV0MuaLKl19O4wlwet40DIr30tHiBIruOVjgcuTe8xU2kUUo5G
Er3X/1Hke8XaSjoJtvlD0RPoekNtiXPcrs70rz1sQ7xJUVdhixFGVmhJZUg99odV/EBOmBR22dmz
QG5P3/U9yRhiNuKqU2LZN2GoSO3qJbOUbfRjOiCrOZH1/Fe0E5fzfrg6XoxBJuoOgiisehEG9/Of
U2hLO97Vf7UjqAF0rEA1DRHFFQJa1JSgGSq59+Y/RQQt8UK2Hc6kXV2HjAnmQhELvE4qddV7YfQQ
N3ZUnxSFtBvP70mZkv4leB3Rdlj9Ftz/0TDjFUu1CuY0gGH1KJvo/QLKXVhZr4O7Ejfq7r3+BB2X
Y/Lq8mTGyqxXgdA3y+h0JiE68mW2GVrKW4kOx3b7YOZrX+bsSHqSLg407K2QT0UpEbUNHLrLk9aE
AP7FQTR4MnoAbrU7Hqrr2kUxBpjrMlxJQlMp4eD547Yst8XoVOFh9Tk8AQtzEO+eoyPU++9vz+Li
oJCZAVoFj3OFLTyUUS5naY5B+aMlE4Q4NS/eXdqS4H4APkZLA1e1uTBPfblH0t6bpA+RZjBcyapJ
SP6mwA4qHxgSxyKdpqt1+n8GaRXtcp3CPhnbWqcGrRItgiNL/2p1MoPcPqMoz/HyS+7w36ODMeYm
E7UuGYy4GHCTTX9NQsa/nxwPv2ABADIEiTqQUXg2MEc6LeIhilbFiMdJ/9SAvSA5ZWU16NuTcVz7
dSRlAkdmIg5FbAi6ENsXSAhx86tRP3otOrJCXcQv1qKwGTUygzGxLXg9yrn2GKdRj+NgTqt29OT6
IKEtnaWbVn8Qs33YEAGdgXlvoAUPfzE+ehjOHpSDL2nDoHYjGMm921jxsXjWD5Xtg+kt0Za95DsD
VPs/lceiRVCqiA1NSxHpNTabM1d1knb5gFm1q31JPne8DX/9ML+08JskOBvXFEA5s1SwboCfuivg
cdsvT91Nby16vftW8XrbZVzJHv1rQL9EDqASoLlwOY1trbSZMmAaBys8Det+iyONftXqukHSTbEh
7XPXrGun8A7ziH0k3KnbzC7c79ufsXAuMK3/7ysAILn8iikV6yTo8RXptnwaHP+980qwEm4bWXCP
F0aYw+cj01ipQMJ7TyeLB6pb2I34baD3aVEZ2iJMgIMqaj+1JvZFJ66b0YZsa2OSForKPG0oniH6
52fbo9Zioy6HCdvDHQSy3XUbHnZv6eq6GAtdrDMTwij3QxKOdI/LVoztILngDNjhZ59CMhFdv2OO
k79OfNE9D/QzUENwjvinS4urKZTruZNGT30UNk8+wngw+U+VbW4jzn5fHtyZKSaSl7MoDasRpsAs
lNwn3wZve31w4BbX6cHjqZAvecWLkTF7Lq+iPEbsPXqCBBqvJc225gl/hcwu73OL1+n++hSh9AaQ
BpIoeELDP11OY9GU4yoopMl7S93WsaAtwomaFg0AVITAF3QVvBguDfiTCMR1sJq81Ru4hWNsIW9+
6o4xr1vLlcYYmN4Qvf3HELMhZLFVxGmCIVxestV+BVBb20wvK3T/inY6NOyibeP+1I6ukQphjm2e
hq9H7T++rOlHGCrQxYDjQQ31crQm5OVHtcZ0yhqesrWl3Am2z9n6VzKFvyMFhJmWUvCDCnONCVIa
la2oT94IwTbDad2W6niQYWdY04HMluoABAz9h9rJwVFIILqjkV1OdjX4KDo+579YYlriQ2oRGE6w
7Zk9NEmZsiqbCvlnKPo++eD23vloMmyebvviKwIhql8AIAOGAxgcaA9swwx9kGc9yZMZ8owCOebb
1hWdwpnhbQTnp3NXoTV5EpfVt3C7XphlSyRBoglD3maz1/4xngfNiouNoLub1qqp8uNIIgHdQjin
5jpDQseK5zwt9SNmMZnLYU5nuZzadIY0YuG0oV2EmxJxs+M/hg/mzrceu8f8PvxJeL7u+o36y5sF
YBY0UCQtGEde6qus0MtiRumidzVnXx8TkIzw11YhPvlGJxSuOuC1h7g0yWwfo1tBKWUoZ0+0pDvF
1nfoF0V4qdwr5Z3fzYOJ/L8DY3sW1HqQQIYQVjonP8rW00xCa94cH7568h7YkpWvV1a6LsDhWVmc
SOVK/4PaRoWYVonR10tkgc55rfrgoML26OKN+jJvRlJu2k1q6+4xJ6udhG5ompvvVIj0v/I8/IJj
vLTO3CdD0DW9EMO6tkPq36ogRRm60b7e6MikjBY+wPKt2lb28V7YKndQqia8wJsu4eWTDJ+A4hSu
LXRBgD7IpVvMoE5RBE2FI+SCGnccXcMJXNVunHILZpdko6aNJxrCHxkVe5Ij4+hwfMfSJgPGFcUk
CQA7POQvvyBRV1PTh/3sFS/oUZI81E/5Sf7Uezs/DK/yXWutrB7uMr8bjlzeKf3t69H/Y5t55uhq
auSK2M1QTK/ItJbXNSR6xq3/t/eae1zvil1CGDSwPt9L60WFi+6s74nEzvP68PxsQBPatB5S8hlY
7+sntPBCZ3KQzxrL+fQCaNV4h/ogu6rVrh+fhzvtgefdlzzC+cwxt003p7pcZJi5DDyz9i7zUh4j
h67+5fwAdAAqDlph0Qcu6+tSdFr1lVA1vFaxThAU8fIdT7Nh4e5A8Zd208UOQJzz20fxLECN5EZJ
9SH2PeO5ehGdEHJpjZW6oyW68haiCsQJwQgfOO504eTDLEAJQJsBVIFk9+W2U0Oxzxu59j23DJ35
NavItv9SnuDK08Zal2TaKq9TS0TfhnaacOLpbix4PdgHNwD8BzQHhR78pX0hC1ZDl7W+d2em6Agt
vwiH5CP/Br9/a36Y+8EunqpTu443zQYqNSfxwKPE/gr/MIsLkCO0E2nBE/POXChSW0pmoeo+Hovo
s3qMPiGa55pHeT04qhs9NCR1k7UGVv5MIvL0oNkBOR1eNfJ6kKzsNGwh+GTLbg9p5ZjMjozTwfEM
1088ZFdoOx6QAiF3zD4kIrFM/XYUTE9ZC6761qyL59IBRukVGLtD8ZivpVPIC1YXYvxLo0ycCCkW
HxT0wPeah/ZuXmNvOLQfQm7xUBdLO9AEIQmrr2NwIG9d7gC/aIcWzHfByybi78NTv13dQXRhX4pE
2YpbfxMeoFL0rNwFR/8geDwsBOv5kRLD0wL6AdQ83gCM3x2noKwh0Rbs66ejEdvRXtsm2OkY7Bdn
HZctoXxPi9y0tcflQEswGPIyFDAEJLo9qJ66qR3b9R3CX6if4oYFZ5iAsHs0T82GY5v1YL+jBKcU
KU7sJDiyS9upNNZoAYFRQtIPwenR33X75BncH2ULbp4XH9JDty33kUi4OS32YqOmAa8zaTcOSs9j
rlZgWnPIXJXBXiVSvY//lK/+e3lELxsL+JrdvHIh/SR4q+fJFbY8RMivbtD54WaNs4d7qLrJKGG8
cjonc9Bm9ph9og5qJfvIU0O0APmc7npHfDwIp14gXNAaezfBPlgGAPSskLjEs4hZ81U+QHm2U4J9
87ffzRYHd3lFhac/v0JWnHLT0MWDrf+H4B0gbENvmHhrrEvX2M12tmv26mYvONo32LDoELgz7Xlf
3sdo2OAjdNxs8AbCgyzdm0hF3N5mV5Ecvod27gM3EthGwBKY4dZZqFdBMUb7EA3jLOhtvbbAigDM
EZJIARwYeczSUY6jg0ju73Qn2mirXdz5jcXZ77+b6mLd8ZxHPhr1RojVYtqZTSepclUmaTXuM1Ig
GmksiN1A8EYGJl+z5jf864+v0/tkJ/jImbzWqMmEAH+MDgTz8UDVyI9g9eR1RhEMKcpNR0x7gH+3
bBFO8C6wS0Sl0CIiXL/72/uK/XJEoCI4Z2h8D8zP5UntWmFIzTCc9pP1sb/r7Y31Vtvzn84JNojN
ZQtd1l8j8gExd/KmOOTo5vZa26pg/x+fjujTSMj242n7pyeh/dqjFvl4f78i9s7rrfe/GdkNrkI0
csqsFhdYam1oRuUgrfGPtf23tz7/dk5CVKgoDNZf7QiGqLvC//2mOLHdYNXuo0FGyyDJNiUHhILq
Ec+Rtbdavw72e06evZQ4nXV7V/2CR29MCfu+Ffpi6BQ9mPZ3+4+9aEFN+aUg2/33x3b9sLf3x23t
4G/P2e0+195PvX7bcK7gXzGZW1/ARElZNMbZIOELtI/Wrj3N2n4c3R/XPTk2Cr4leXR6stbImjgb
5+BZLxvPIeREdmT9aRvcdMaVM8fmPtsiLFVGmxQl0Gd8TQLRvjcdMk63J/wX8nxruExEnfe+j7ZE
MOC+5Nha+7djgYLpXUL2JvbZE4pIloVxv7nuQ4sj7a2d027tPb5CbePu+R774JsX4/8yRZlPAn4A
aCfa1okK310eC13Q40EV5nT/JpDettttcAcFo0N6HO3cIOoG8uxWZUvremNs8Unt2giIj0Ni10gH
VO7feN8+5yMnCXJ1tQHR8wvcF9H7FUJ5TOxQ6SYK8mbc7LUEoPonE4RaqKwZROOpV15hDQBHBVFA
Rcd5UJ4RLDPDr7RcL0ezbPd4kk7wAoGTWIbt29k+2+JStQKX58uXTKKMDC8Kq5KORn2XM66Wcyjr
QtHts09kzMoW2RXVQVA2fav7wfWJuDFjEkpuaHJmld3eyNMDf4D4CLw8kC9+Q9Ozl5CEjn2t0Mvx
sced1jp1RzptU6ebtuPsc54hZvnUMElHgL7BylOspjuuQG2bnFp2tZqTXriKcVEbReIXLx3weoBu
ZDtFZlMo1Xnfz6f6jwmthff5W3oUdya6X4BLt5W3fUDEgZifkLh76p4g2efePtFXSjW/HwBYLJ1P
laIGLxdTEeZwUoxxPg274EFBGgvXsXBQ8ZqZ1+XLITpliL7MbbOJ95nKWc/fBTs/u0jSobIIugOI
TQCMs4icsjPHTEwE6VTg0qp2w7oYnPiIjl9x5aZcWA4NZa+soZCvgbsDLASbyllNUrgqZ186SbU9
aG5s6x94QaSu6PXPI88aG9PTFqNAR4LwAA0atK5lPCUaZdfhnJvBfQnRhgB3LrjunZ0BuFjaCjc4
YF+CYC0iQQdkEwoiv4yby1VUzcgXjaSL74uX8L2oiHGqfqrn0em26c7YtM8+VXrn7Jyr6URaDOU/
ANPRxR5BHRNJiRMWtFpp876zOmeAiCySyVsJYkLHjHNKruYSlihymzZPB+xYZ+YyU4tMj/pA3K/I
aI9b4RBZhitueCgWNiQHQeXCDBOjTqYOwWZBwIB2o51sEqgwcqLPq3rcv0yYFFWH5mJIblyukxnp
mSgokbhvtzjjSBgYpLH/BCdr939I+65eyW2l218kQDm8UlLnvMPsmRdhR+Wc9evvYvu7x93sRhO2
MT72MQx0iWSxWHEtgFBvvh6f0P31/E8Y6x0FlhJG+YRtixeBY9nyhsdccGMmzxv2twDm7Um8aFBG
8XwuvQtE1o3s8IA2bir2zI6xj00pWlPd94G4NZ6anKSlTQlBTsMG2/fL24MmHivrnfAQrINd/2kd
PTQ4gchxZgDd9/F2sm86+yXMo9BovlymfSRuawB6U7HWKnS4OR26Z1dGitlTxh73iWbWKdX1xumR
c9VmpqN+EhmDTbz13L9Vf58ec6ty30vbLsJ6RttfRwAoN47yQkAG9/G23Rp5ZkXMtRKSWs2qDCeI
uWdncgKk8eVl9t7Neep4Hrx8tHeMRUK/dl9oHSR5R+uMqh8vJOIf45dibe3kpWKXM/mXJyJk4409
8W4CE5v5RR2EoQzJMkgJi7WCORbuPvL0j7EdE/B5ynTAeU0za5YOC+XDO8R2Bjw32pVW2frOOqi1
bbWOz13fTc/CWflp+I50N/VYmDRRmQHjTAsSqpYgTF4ljrwsHWNuAkiTe4zUf7w5xgtZjFmRZW+s
MzMW0c7UuqMbL4yF52SLYKG4ucMDmL59OWH0L4TRj7nwKTOgGkx1hIUtT4sjR/N5C2EsRqXGdan4
+O0Oz0noptD73hlcdCv6DrfV495zDH/DQLoUGXPgMVwvxFK6VBCyUtyCVAj1OUASreNDsfVsbv8K
TxJjolShg9OoQBJ9JWviOehTXGWo7PJu1X3TcbEmxkRJUaqIJV1T73bLmqA9a9sCYqKa5//Gw7gQ
xNiowhPlxB8LaqMGR7Xpc2msmv++dayFytoxNzUsqHO65bCMHLTv/digpD5xVI93RoxBsobOkgBZ
DW2Y5aREosvaIelmqwteB9/dV+Ri5xir1CZ6knkxVtTiVUwQeMIHtJujyFnQXeP3txh2BswrhBa8
l1jP4NDHV14iFLJ5lueOFZcQB5k6xq8NHenT6ytUmB241q2zYgd2BCHjJv31zw/mSgZzMFOkan5r
nlW6JpGDjAShHLm81+LOfl2JYY6lsGINzB0VPZYaE5wiHr9+wbUE9KYzlvpSCtsh5YvJGE5hLW5L
2jZvN6hdSKhcZIvQHmXkAWifNGf/qBl7JJJ5HNq4AqZOi4Upe/1I7apgZ4skIa0jOqsfnl249+4B
DdtCdIMSL5L1zD5KXuNHeWfQdw+d7RhwG3CLjPfQSbj+2G0uAAOOF7LYUkxvRbFRNGdZ6a7rbP+E
yVinRuyIVqiN/OTtJTv/Au3BSlx7J66xvXuYfy+VzSSlaV1Zin8WT8164tTbv25zOeu2lR0gzuOc
5R1fl5bXNDpYTWe4mbuAip+URJ2JzQ2JCrcJFQAkEBU0nyU2L4a8aUuCB0OjVTSIIzQHiCbzPkpB
GcahHkl4S2Q7ccDt9yEXpP9N+aMK20QBEf3GH6LIWeRNoYmVy7yW06AJmdJDLm0fsSy074XI/E6b
fodHbSO/UhrRed+CAs3bN++0za3mFINuczx06bR/m/biwzVglLiTZHCpjCAvaFfavgic4Dk8hSdq
4gy3Bg7wmJMQZYFTtqPlDp6VuKvXF+JZ2y3UiR80cSxtA4zYNM622qirZhMuZjNpNx/s4F2ypZ8J
586d5r2n0qitoYCPkpOCf14bdEnrc1kca5z5EexSi3ob4MH1FvQOy0RGtYan0jd1t/NpX0hktlrU
u9FXwgY8EYGtw/j2tvHUz6k/kS1q0AQgqkO2RCLKegDBJI0ivQWgHXXifXqfSHyVM35wctNKwXwU
C7kfCWHQCBO2wVpoe/OI7NexXU0zGX0kgZOIwE2oP0enmxcob3WIpksuPP5Nzpj9BMZs914YtbmK
TxicxAngJuRb7yAvJxtQJ1sBF0J45r3mN/OFrEzGtUesVOvC2ELtXQD0xAvlHOXWzuhoGIN64g1L
3PNWKWnT/9c21sIYlaL1illJ2z/KOoBTTMeSChvF1AXHbt6JK64EMSalmcCumIhYmILrlO9qW0DR
DgTmCcGkENcrupe0uhLHeOFVm1reRNfVo1Q+4Owi1JI7LC89eLAXaEFc/scFMu44ghwDXG305HBZ
aAyIBnbbOGWL0QH5M8+F5SoK4/dZxuCpggflBOyFk+6s2V+n12O8RljxEGVu6risWjJGaWiUUWgN
mIgWD1G3jExizSancQTiu4DoW3gwAsJRg39b2AaUx3cSJJq4e0wtEetIXWorY6lMXw79Sseptqvm
nJTxUCjr9tRYqY6wlez6QO2A5QjcTNpNzY7ZAtZv1DGVYKX0ZppHb1XuYApdheg7/1eDKaACu75H
jm2PqsvCsjGn262SVx21brtxy44Yq9ZJ0Jbi28W/TMBdajvbOZGWvWlpHZQhd19rwEp5zmGuHSkH
IkfJ73k/dKhQAjoSOLvYBrcC9BERRvCkrY6pXeNsMbpVh6aCaMHNovJkMRpeCW2v12FHnZDOkZ6G
GZ196hxq/7OFf2iIgXkQ+ixGuNAGN31EVfpW1/5eKqPyxpS3YehDfLuy0HKBrC0eveifAuT/pVV/
S2E0OtIVL8wybGhvw222s314pGYRKAf7fxWGXBwe+6TC1ktDBkQKZFtoUrN79pyOvp44Ppmo/y7S
AjcUsHSBOQc8Y+b9TJQE2Z1R+uu2RhgjmDAc4rs4vGWH+2DOeGjdd702uIyAywO2FmQyZ5b2BuBc
e0FCB9H4Mzjyq9Isn2khvdwIoxsWZFFs81mwzRHlCXON57Pe01i8pejRQYUQGUcm4diOnmWlRSBv
LdwMExpKARZCPDbw0jnJn7sP96UsZnPL1hSTRgds5jhHuLy17AHdC+jk5Qch9J6xF+FSEuOSyGE6
1GqEVQGuZ1a/d88G+hM88Fo2P9V7titn4CLBCkdO9uSu+3Uplwl+YGeisu2wwsrxjvmug0+qrcFI
/GMAKkD5FkmDVoF/Yd8AOEancXVghbJG3vM8Ka60VsY7h86Mfb7y0RmizKeBiGte8HrPwFzKYk5Q
0vMmLKcG2rKglcjwu152c1598N6LeSmEObxOw3hUXGJB9M5T0wm3fq7BwXu8cTwxzFlpVd17fn7e
txiJ727VOzLxXN19LOZuauNyOYwXWY2FbKRZJ6Oq2u3ro7L23Rxpom6u/go5iJm8JTEeZCP3sjEl
PRUF/x/chqCXG6DtvBPirolxHEO8caaGzg28qdTf911qlgcQ/0jb8t9k8i73j3lT41Qoc8nHoipn
cPpd6AbI7QcLOG//USEYS5xnU42xJiwKwGgbmhCidh+L4plBego3xuniwjLvZw5YCuB8YEHtir5p
8UJ9H3c0SG1QpG4RNk353PriaOGdRDXaX/5nJVigU6XzpKYOIJTWO0UkZlJ7Wo1OhcGex5Lu+d3o
OwU5GDAJAARnMudlpFMbJOooo0bX7+IFOgk2ivPZoASPDkWPvL/gornl05PvHI+8rb1jn65kM0dY
C+DCFLVJ3q7fioPsxmvgOaDBFK2X6J0CblDkprNkzttbaimYA72SyhxoY5RKIQ9YMeZ3bDlGnOHh
HOtNehh2OpxM5fnxFt/LsV0KZDM9dWN2sob5v61BtpLjr4vZfnlwi119eFl8cfb0jk25ksWY/Ggy
wakaYXGtqyKTFSJFGhHMh3Mu3z0/6EoOY/WtYQgbtcKa3kpS/BZtATX5abn8pn35v3/Ls9w5Q494
aP/l7OYdFwisA0AGwxgM2vxYPNgQHTESZr/ofRwQoaGRcVusmx2tX3PbDtQ7qnIpi7HQWh0rmVRQ
WfY5P4phgAhdRA3Y5ro5qpWOJfAjIGqNWf0EsATGbzEWC/h15qVr0zZOpUiVt+q8Q/iLuhsyUstT
jDhPniFB54h49zibeu8mXsqkG3FR79ViNVNhBuSttPeO6alFH6voKs5zR85Tx68JwLWbneL2C47g
e/p6KZgxPx4oRDGKK8noU/ZW8fojdn1X3FJ71xFQwDm9EyyGXdCjdYCrSbxFM+ank1sRhGiKfB52
iHcYpAGliLADzhYYRQdKKajPFBDj4frwTAJPNGODVKmQs8aglu9j+6E4dFBqPj8g0TzMnzCyzzPy
9+7MxS6fb/PF8QLiK1eLDLs82voc4Gwl2f9JnCVGnWFsdVj6isZn6558/ddNPhcCLkQHjWJ0EtjG
MM4yougmkGm5f54faFT9njsakoFHXhjK0alz4vdCpFrJxoBaGLUQQMAmEQYCW2RveR7pzQgiImsZ
KJK0UZXCp5qMrTUqISzzTKP6k+QkwoT1frYPyTcwCSpXl+iA5w/nulCzemMbLkQyZldpJCUKfewm
Cm+oleerEmmDZlWd9EVhcysk98zf5QIZSzRIY9MGJRYYBMhwzrbP/vlqyG/ip7YSHN5o292H8lIe
Y26tDsiPufd/uqLawN12cxu7SfUzAXjrTwvE3cc7evciotHWksBShiZqxv4ICKjLRtDlbfbmg8a8
c4pf6HAsFVfn4Uze1coLSYy1idu8t5QSkhSJpBiZ0RDhhjDmn+1XyANiuvuEXMhizIuoV1UlZ6a8
DTF2vDn1BYaZ/tO+sQ5qXfuTqodYTdHag0zGmKhfpkV54AueCeFsHDvPqYV+ohmBQaOXMCX1FiRc
xUgU3x4XMu+Qzo/rzQUD7AUGlzHdDsTu64dQr/vMSs1I2dYlqpF6SVLfLkMizkz8QaJw3//iqeC9
RDt4GSxRNDCVBvAb5pppYp8UUhwo235000UPe6zi2a0/S2AkyojRrN88kXe3VLXAWEJhCzFod73K
OiortY1iZWuVjpkQUXUyjYRf43P0MvDYCO5Fn0DWx1wEpsiA6cqiS+VhbQIuq1C27Y9/ShfdQtgp
u+E1fo5nqsHxDu8u7H+y0P59vbC+ayettzJsJaYncyI96wrxn/2v3PmnsKpn438hiTH+gg/ofaOH
JNO0NYCPfQ4/RUkSefb4nt3LUV3sHhr0r1cUq5Uux1SOQMRt+Af+p447lqIiGR/GRfVSfxjLHoDy
L4/l8jaScQgDgAsVXgKxeUW8Cu35MwNV8EN0qlbC4b+JYq6cGFoYPIygH8JTfIqRD/Mykj8Duzh3
/5sgajUv/AJPABio3+TnNZmv0i9PIGFIhKPk2xIv9Xan5E0pI2mTL8WYBFDStTAFDUAN0DsxJ+yO
89FOXYJKnRPN/LnvSo7g1o7poDhJqnkKlx7znnN9BqDL2Yv0ZXIwjO4YNSA1wsCABBoTrkDcuf4W
1eh8PamNZCfOtc92PgGfIHKHbKFsJ9fS7BYkWIU78u7iHf8ItozOJVG+SVhUZr+NOi56M9CLXfg+
zbLDh2D3BxXjka6JFctr+NXJi+HwTvlORuNaLPPQNoPfqIBWLnbCQrQVzAzFL/IynA9ry40Tu4ng
MU3IfQWYHqcjqQCURnuL6ea/1Jpjje60mFx/CmNnp7HwR7HADkTLCVwM4GbD24+eh84W36xtuYkW
P4vMFg4mWKUf6/qd7D1mKYCmhtkXVNJuulsmRUzR6RaWO4C1o4YJGD+Mm/p7mVNeuqfnl3LY5Iav
K+A5iyCnmyXPzfOEfIBEor3glk4H8B/BhcJvA/Tre8DmeB+J/xS45iKdZfP2w3+ylrzRrbN3f/2C
A60L6o5hZhPj1SyYlgVGaKkqG3DaLsHUADjqeCG6qqutBwJ4FX0xucmpsF969Gm/JFx4hjv2+lo8
41CqWp9WbQXx8ip7Ft5C9NoLKJM6c7SZbtAYHpH8Nyfnc6cVATJlOtFu0D4mhbGgmq+VZhMP5c5a
yKvocyyJ91t3KrcGepa31j98J/3gqBddxs0uX4hk7jbaZtQwr8dyFyy1T+UNy30FNsNHtg6XY0is
VXSixTd0efAi59vMKAVjo+D6AAkEQAK71qwOzBgOzA4YaZhPnx0SRM0r3vzsXduFi0MVCETMIAy4
NpkJuHIFZQQzMirwc3SOzwQXLUEBmEY2CsrB7Vr5oviiPxFvQu6esUZp6H+Szxf74pWq0mwESz0k
a5jVrRCja6dkre4n+91y2rXB2c+bc9QUgCfhooBsBMUokVFXKVTjSO3Haje+quAFtqtDqbqtxfFi
bqWgZIkuYbQQaKh5GYw3UWSiXkdtAcT0GcaVlIz4iO1QEw44cm6iOZiiSzmMcgCuRKvVBnLMEZZf
dM1oHqXzbiImb0T1jiQ87Zi7pRhHtzhAden7E9oLu13mzGjGOiIq59W+8cCAB3gpgXm0W720okCD
BHiysxIQHOHSnB15fsptIyYspAj+SKoA4NNlvfMOXZhikXYjLnImE+UtPkXP7StwPw+1nQLHJyH+
ITyYKOtN4BaRyRe34nZnKxEYgFkHXN6Ig9iEbt9kutjU1bQbwRswAM2meKItPwNa7jJ3XI8kPCCR
Es2np8c2jCrDlQnDyi/lMsoSpmGbiUI57d6cAyfhdhvzML/NmEdVjjAnXeG3LaLOP7p1g4yiZh9j
4Ds+XsQNhAiA569WwVzgsTIEUGdB0mh/pPMIHYTmUl1mi2lev9XOe70YgYKk7/DcAmEEdW43Xzz+
gtvXB7M1Z3I2jAdQVDzGVApqVvZ6Gmm7oZsbq36zA5wheXnfPX05jyUZdNeuTwyoARqdjNYQnCP3
dm2UjULRjbhX1F3zHA/ERV/0ybI3J5/M/lhk9jkPCdLIS/yrsRMc23U3q1/uN3nfvL88tWsAlXwF
ZLV4cueb34vFcbF4e/45PgEaw1k7/u5tjVGd9XHknc+tdl9/M6NlvicWRTMY6m79lgMoC5EAhgIm
JyfyPAEsYklQ93IHYqKb/eATuVnVG6iJ4WjcfPeZ9YjdPtA8YgBZkoCayOY2RsvPABiR6LvZcinY
SyAmfuuOSj4N17C/Pef7EAISAsBpgCkgTwtjmby9AiKOjKcvXnR5dsIefQqjtbXuB2Nm4FNSMq5S
8vZmkY/9B+ZxSLV5+5g9L03nO7UBSYFW4MNn/5YBTaEgsLPoHp29U+iZeHZc5267fm25RB/nkQLm
63CtKM2HqsAksVmEtvCCVkpFfTfMUoKqnUFeo/krGoRdOjWE9KC998m34c5Ph8Pvg+mcyDjLyAbt
047dI5O++OEj3ZyDtJuPAhou5UUGjJHBbFmjiFUbAkZoV6/GFXrwWkyRNPg+DQi/LYACqrc1oFNW
bwrgiqBqz985inL4eDDnEMQAuX36XgJ1MF7qiMBCW0Xu37C9AK1gKmBv4mX0Cj4z8quz6xkRCSqG
R66tunUDgGcAmAqJ0gZSytbr++snplaVYWrs3mj6uoL6v4ZIyyeYKEMQjDpXgu5GdMUAbslEj/ib
jJZwoEssUs19bElUmlJjNxO0kgD6R4AEh5LZzKpvi1qIFGPX2t1swB8N1nEEoB3uJYIGdP6fsuXg
gCYVB77HaQ8kBv5W51KEo4Qc/Pm375JNaNcyCdCNuToeW9vi0Jgp1J7dfCVg7CjNOnKRbO4nmJIi
GVPLgAtgkGQZA8lFmtEqCvBl/IXk0GJDRz4TssmXBSr2tM+uh8+v2QHB93D27Pa9BEKvAuRIYN8j
umL3DKhaIFTJ8DUV9iUnb8hBOQbULyUKwYEhyWEh2tJtfNXJ2/ju96dJPj8pfFKJjQMWtfhJNWwE
wvExdjLA/GCogleyvQ3/wH4I/jARlI6g0cN7dK1jaLsqPN3PTdxdgAkDGDWwh4UAaqCBHEzyK8MX
0HEOYOftEIw6vIGaGywgTJoC20ZUgcmCeVOM0F7L14UOfMV1ZO4Kyti3jJYi4GdqgCH6wI4TYNKe
LWxeIGPzcjKhvvvhg89F3xxA10obLl7ePZIuNy+oxSU24MFxF5GBA67Uy9fj85Tv3UaKz4lQQzRN
4GRcf2lf9RleJ13b0eKriWI6eIYWxUGZIT1F/qgYs9dRP0MSlTxTyOCOPNf2ZDhi42a8ceM7/hKF
6wHFJ7jAkaNiAV96JbKaVMyNXfLWiM7H5BPFQ+iKls6T/5r8ebzy20Zr3HmT4mgiJQ1cb9YOUYK2
tG08Y7d904gzwYjKc4BzGeTtz/Yjcj5yaPUb/u4TmEub3iwVf+Z6YncvnE+hJu/6imPNGEPCeB7G
r25Qg3StaKowq60dhr1Oz4EtwVB/GraO7KBgUwxNpMtdn/yZCP4VpzCvTs64puhqGeofdmxyIqhb
Fwvfg8ZETNzJlDiRUd+wCjQpqgRrNw6uBvaCdB4E/IbPmyAeAMoXUtg2VnUa1XgqIGXybA+cgurc
V+z45dMA+Ed7GA3Oou44yZBnGmgrh1ga6VyrumZEYiKNqbeLifAkwk4Fz+jdxbV8Rnzd4GwNoJHB
jBqrXQe/9fEZ3wZyFmofAPTBoB0O2WLumYeV5nFVebAImPAqsKdkGm1PwkSb1nKccfpbrDqB0BZ/
AQsPCDuMLNDzZaByj7xdEoCV1+FBT98mNGHQYFrRbY2sNi4Q8/uy2Ze1LkrCLtrQpO6AMWqBSIsa
RTIbs9Rzcxm6QurK/SyzywXPuN4m1yAe24iUBSWeReLi+hzT0JP9qiisXeeUgPuuYZtCYriF+/ul
gEcoLniP3m1JGu3sKOTgxQPKFhqOGEcBhbnab5Uk2Kc/KtAihX2yNFepG2+HE8AivScfnirqMdyy
z83Tj1wMTeohoUFDHTZln41j2SQj5OYuYGwX/REsu8ug3ilznUfoZN04Q1SWIYM0CoqK+IBZoy9o
JohLumC/fvsD0G53v5cIoBG/ZuhTm8E4oquBnNwTAityOkXO7Bt9ADm8pMB5/nYPz38A7/vdoDNg
gxd1tbN/79zDZO8C9+vn+Gotj+vRXhhwUVdwkH8vno5fCC2O9tPRdlfO45t286IxC2GMV5IXSArT
hfg79QBiuQUwNHn5uRsv6CzDAlU0gGkB+sHegDLTu1iogr24kpzsnZPKvTG/uDzIwkC5MdWPRBnj
veg5KA0lz4S6nciBNsc83qAzh/mVfaC/jyBCVEGMiyo3VYWL5GKPDHIieVawnz7xtJBn03n+2AMv
JUaLGZACqZ/bkWb1a/PbHWz3y7RX5H2hDPPHn3Fb8UbDqQpriAY3ZFgBX3X9GfFkGEJjtcm+H0k5
woNUQYO1A5h2hJ6g+pfMndu4AcEBSLgM04FVow8KTB7MCyBJldC1pp/u0UFgOo2HpmTFbvC202G2
p6+vn3Tfc6GoWX1EPgRskQqtsQPAWDunei92W5rGVvcNr9kCwdgDahHIsEmqLx9vJlW4yyNF+lEB
0BnQ4kCWAleCqtSlkNbvuniKfCBZkH/aSYWpIbxb6IM4o6wjHr7+7bFQY8MvDH9XbOTJ3Q5oek7n
2ouJ2y5x3ugb226hZAPKa7DKIbmPeilj24UqbFKjM2MksqxZvgJzxLL8xnQyBR+G2wz6SylYldwi
JeuAUbHossRVRmIJaslkr4xEzsdUixPqGhDRzZz96bMAMDkqVJwA6ibVehYFDhkd4O2QyQZQgadO
rabnyS5blnTM3REkBE4YHz1l+2Av//a3/aFxJ/RjhCRGtiMb7DLlWACJdb3oR8C5wzgu9BLVYOYi
1GIVjpGeoqETzc8KqqLpWyqTFOOVX5hB8blInKz3A3moxp3ZfAFUh0araxVK8yQw9bLMd2Hq/LLc
jkasSHXtXn65I3ITry2KsDpvkezrCaFw8hBLGNTnuu2oKYRASYG/ssuSWdaBnsECbqST1wvwKqSO
BCRA3r6yhhs0JIj56PoAjYSnlDHctdUBjK8UQQgL2mX/2ETHKrSrnlNtvYmTqBhEtQiUEFoqQGO5
3k0JU2FA+pCKXbWJ458WQPqglo4/a9AGAy7ghROdnA3UtW1BeASYAB2uswmuI0ZcrCVe7gVGuYsr
ohuYOs5J8qmFJAvIMu+J15KwdiYeV86N2cTgJ54o1G9lYGMjkr5epBwmIM1MITUddSQ8ABDVY3mK
w/EW2JcceykBqFXFI04h5ln8h7AzPMymR9XOGl+1ZBF+erxy1D0JMC3g6MZZUbqE64XoQuqBq6Gr
dua8AxH43ug+/qntp2kOkOaBA9wE1ycjAI1xRV8rUrWbmnlezBXl9+Pfv6PVqEKBLB3qBj1g0bNq
w4iUvEzaXUgmwPSGuyR/55wCIwLsIEjWoOyDdjtwfcPrud6jQWmH0JiqadvLsxHYT8G2q/7w3jH2
3pylIKsgWRR1WAav9rWURG2roTamaZvJjvLLe1adFJlu2TGJHfFYgRn1hSyEX0iV6cg/4fawD1kI
WrM0SEZ9G4VujzB+t5PHX3nh/qOjoVJw9hoAjoFtiieT2TdDVbO0Rbp1K1kAcRiMrbEyA04CktHf
v2TAGaVAIRB1duMuXIuy6LR0aFR9G6AD0hLtQeuIP3FcXsZ/+T8hqOmgTQWpEJbvupB0IfBTTd/q
sMzTgvvisQomQbtEUG7hJZAMWve4PnpF8/U4AQzMVgneg+RFCGwtDOzHh8E8cmDCQ2AKtgi8Oee2
BOaRAxxnbJUYZtqF1UyXVjV6vMJ+FWXzzM1FzuPGqpeECjfeGMhC5ooG+dfrqatc1CK8Drv2vYzR
uEW89aASXqh9syJGCrNroZqm6DOHFPEo2t2hfekikJVZ36XE2TpWx9jlUPW40DFpkBs1nSBIyYnq
BK/J9+OjYRuUUOtSaespYmnsF06KeZmtIfDiQoxH5AxGt/htlmRA/xniV5W0Kol1wIQAjP43SoS/
qrmwSv4ACrOZh7MAnF7fw3dxLFY0V/34q84ArRcvK/0qgC6h6g2jquoaC+CqCWkbinKP4vPbNiSz
LYpZ5A8y54i703ONCZAwI42xkVjx3WUM/HL8HxLMPj4obp1EE8ru4fRr85y/gV+gc2nqOEByXUZH
YT4rwECDjAgJMSR7BIOFgNmoJ5ec5pvN6ue4RuPK18/jFZ2bjB6tiNGYyjIHA5i0E4oVOVIG63U3
k4FREmEm2Jqha3vdLKK95Xob3bH+1Jtmrml2uG+O9qJH/w7K/AuFcEwLG/XRXcZ8twyrgucd/gSj
XF5jirGn5SLIiHOUx1HNsdCKFaKC8+sFVUSR7NQTZxtuzA0jkur7hT6nodpNvQWRqvJbtynmJIWh
Se1n1EtK8ifE0QFc6k2Zp8ud/WPulGWAJkTdbelg10xKAIZPZGAsz373DUfpWN8f3VIIf0GMhH4m
1A+B9n39beUEwKF2inHXMFr16v1U+wHhthPI89IEr/DjnbjZCAhToNkI72kdRKT//WIj9N6P0IAe
ejtDdmLLQYowDdYmr5P97prQDYBnHZlJlPKYI67gVvSJATET6rLHadGAwCAFfhKKZYntPz1eE9vr
QHcQlp425iDkNtDVer2oJkrUGPOyws57qQ7SsyrNTPTPfqNeMY6zlX7SOldCp4rG2Us2DQnvlhLt
AREOBAogHGQ3UzT73qgLOd9rTwZFbCqchmbchh/FHnDLlzkoHGYSL2Kl+bKrKw2pSH8igjMwNqqw
kxeSEGg6IG6LvQyW0deosSWDVKWdgVaRp5s37w01hYBhAwwdnPIbwP0EHmDkJUaxj3+KZXGIwYPq
lMA5eg64CO3UEDGrgksO9wyPJwD22Bgqzv2u8WOsqgZ1DTicSrtAdXATEv3Le85GkpvLCNUAXjPw
nc1EhQtlFZwhIPDZzcSApZgg/VbsNTSAPyfqUgGaYLyIgK7Rzh6r6c2bij5v5DIQDcLvQZzI3Alf
yEGaKBk1eBkj8yXpNwUvZ3zjhGDGFjYVEPcwJKgKs5Zk8IYpiKRmX/74x1rdGcHspQPe5ON13JgQ
KgWOFfaMvpVs/NTn9WAJqdrs1bniGKd2E708FnCrddcCmIQxfDkLGCAQIKN6raP4poOdB5ShnPNg
42hcXyQjEAqgRRe8uiBGZMzGKOq96svtPlgil7bsPsVV9ezPm1UMiBPvrZs/XtatUWTkMY+QmHoC
ILGldg8q4aW/kp/VZeEqrrZses4R3V0aGkfBHYG8Fno7mKW1k5H0Qa22+2KmoF7oNCYpgK6bz1r0
xyZOiAkHNHv8rhePl3jmrb2+xWgn1WGTLDwzIPVi5KZtOYaxgC1VFuGfGkPoXx8BqkEueJpVTG3B
/K+7RQIjidmYN9kn9aL4zj+QUtPxGoOW1STgso++Q54hu78hBgIC0GOfW12uz1qaJsvIFWxIhJFa
oAuQIUCry6c8zNoO+e14KXNcjju3BCQpfwuk//3ioQ2VVspCHQLHVbJE14PdK5zn51YCssDIpYGg
2rRo0+u1BCnOtMDQpmmfNCukGdJiK4Fa03MeH+lNkA5GWTqLhhDNMJB41tmF5F3aFkYl7jPAbtoW
JmRacOnKTrZqttkfHuLcOXq91iAUu0TkYQF6gUT9udvwYt8ss5ENUJUKe/mI/LzwpjVk6TW2/5yt
gOy6FWaPl8cWoSnDmwqIeFh+ENrA+WJ2sW6aIKlrKTz06E3uFpabADBHchSU+hPAVglw8QV71kM3
f8uf6aGVbC2ze97bcBsPoQMLSQk6I6EhaBeZWHUcw8HI8jw/dBAbv1RP2kd8BHkQhjUoNW0+1+10
k8/EdQro1XGD2RU3mU8H8SSfxnkz05a85MzNa0XbfvGSgMz0nGyi7/XlOdQl+lfzCZ0nAKTBQfzh
30nWzuMdpKEyoMKQeAejI2MsyilF1Rj4+YdRnUX78EX+rT+H227lbbIf8Cqu0CqHLjgwgy0TfxVx
y130NbzUNBQKMUUAgDwa9YH0hhGPDIUhaGmkHPSVbmfAUTxUgLQNZyXHKN6oNBVEQWNAMo75RPT1
XG+lYvVAzlMy5aAg1kjdEiXKaPaprLw1+DmfHusz/eirRVEdRvYOeU0wBaDUdS3LLCOhFywzOO5d
zjJ4vyxf/7IoWKDfRBH0iNYCmxcSstqGbBbqgLBlQCRFnwtbCGwC0woiK82PhePXaMWVdZJXthgj
nBaXaJkuSN6SABOPpOVs2D3JeK6QqwMJPC3VXS+rM6cimYS0OA4zNLfzkOFudAzrAhvyeXIErgYL
TCclfp3Hg1wcpbd4naBlyQQ2XIRlPD511vGDJ3ZOOiKTAhXD/64Xgc6pvpCUtDzq+nqqVoM0V615
ZNgKb2z4drdwXWifKwJWGvEwggK1bQtNaqtj9aY46qF9fryOWx3Dz1McGRSGKVUTYwXL1jelsR3w
845KOHt079PpJJaGtCNAAllciMDTzXzw2/oYJmRCtaRLAhJMnAO/EYLHGIG8rNLEP2q/jOtqlWYd
B51XHEFAH39V0zP8mn+4RcjHY7gFrgXKMDDOjF3OM0HrmlAvj4PsYFS2LJ3Hv0+/8MqA4PfpK4/p
IwRiN0xZitdbYzL51VH4lb7EfyyUAlNH4zqoN7YfYjBQhU4/2nuM7g1GYycxl4VMr44yqHUSwQHr
ojobMWvbobs8R1NdRUCaN1eeTD5J/Y2W0ZIGYHwoTzLAtc5++sXTVvg1tDAM6qMmOfmf8iV/GV+i
vYc+UAP9FeObjLxct3y8rayzhsNCgEmTIQiadIz8Xq9XDRNZ9ZJ6OA6fIeqtyD+1jsQbG7ojBBk1
HdaMzpciprkWomHEPgftpXYc2nnWrrsajNO9eXy8klsVR9HpQgijgEjopmFcQYiezuVhEQanLuYM
Wd1ZB9JTAF2gVo2GmMw6mtCsA7/Uj5W8GY2Nka57AJ8pnCO51XQAOeEkJNq6j9E+utALNcjG2AfS
d46FqDPNe1eQEhTbRd+uoobjZN6YZ1xTWGiYA6RrLGC7X0uyakkxYj3VjxKJt8hKIdzhwd7c6jQ4
QBB7wc8A/M0Nh7IaZqNehJ5+7GN3nvTu4zO/PZDrX2fefs3TBElP8Os+TanNYzuZ5snLP5eBWhCc
QsSPSA8zpjMcB9+QytI4VoGrdfaIrmdpG7Yc1brVXvy6gVgfXj9tPGUOfdS9PK7HAaqlzwP4ek/c
+3HnsOFW4qXR0byHlgO6lxdqVdRtp7ZNah23fjPzxEVX2abgJInzj7cL3SI0WEDdCY4Tc9eToei8
qTGNY5+7vrhuU9vq3ESY/zcpjHc0SWIfoW/GOEqAh59OBcAjPbvIOffj9jHAqBo6OdEaQjsa2Ke5
Tist7fvGOlatLSekWkKUV7sT8gd/uCXae8LQYk4B6eD2IwC4Pp+kynWr6yTr2IUkNOyg/H+kfdlu
6zjT7RMJ0GzpVrIkz4mHjDdCkp1onmc9/VnMf9BtUW4TGx8CbDTQgEski8UaVq2yDuEG2Knu7LHq
SbPYGY1bZO7sP7LIt1zpwhBppTeUvH4UwM+7GT+F2tBPwRoDLCwusjTWJN8byo3cGMJ1pKORaNSp
08rlGmxGfOkeS3ALIAOOqtXicl8hbmg3ymK4OYBOAENBA4fc0PeyNuPcY9dbemW5sDaV9+GxCgg3
VgKvAEH5ry+Fk5punJtqgNnmC/dYjyAVigyf85gkU/OlANcG/ISK9mesaAaqB7sx6i6pe1ykhoJ6
y1JxdKfv//qeLhDVw5eC2UH895uYulIBJV2oHgIE7tiBBKB8cRtHq0yFFczO3zJIQSYTYEOC2aAh
2A1Xl0LpRd7Ja05B7DiL7inMlsM5UxkO7qzmgfmwaBMDuhGAJsI1SRlQNfE9OFC1d3oO0DcEJgdD
7ZbJsdkGC8OPkLTHjTJL19yZScGQfePASAAtE1Y3+CC/t+1qKwsx1ny3bb0TEnguapiVU4OfsHH6
gWH15tqHNaIJDak17Cn+Y6p9IycKGqdK3ikuH/Lc0hrH797u3yP6RQVqk0cekpCVI+zFoOipCFcf
Ui4aUu9Ucxtcop63+syJFMZCyDW5duaBP0K6kzxHqPUhxqXeojJwMYwscKNTdkxPLE4Pepfw46R0
skC0IGgEEz9dQiCOQquD6/1UvhbNg7CXWV8/3yNYGhhQdDDDO0MWeyqgFuRExD5lJ80JzeY5RpcT
wxugwZ8o+fy2LCBoI1gtJGemIqpGR3SuDPVJAco0c3oUwyUywnHDW/kaRESi0TWOuj1nn2CeU9bL
BQPLM8sNkQ9QCbicpG3mYDS3bEM3j6TmNJiCLX9oyPNlGL2YPwMHfUiZVTbaTsBKAJNMJlhhYBX5
Z7reSEhkwR+a4Cyhye5n8dAuP7Hmn8Ds3jKQD2G2lBFbGOQRGv2jy0IQzp7DX+mocgPmjssFJ28q
XZT6tB18SG9fexTTwRKrW0FmtD+5kT8xt5ac3UT5yVqvpFGWigviVGz5OjhjshFGdXNo38K4UVNo
lmho0qz795kGSsPwEmnw8VHEU4H/oTRJcvWk8bo2OFdGvo623hFR3qYJgQHhl+W+W3GXeqnkjGTA
rPINqYQgBN1TeFoQ9lFrjCRf9IbUD8/ZT5ebPvo/06X29i3+EdCtZoi6oa4qFqh2rrO/QoGhR5iM
q6lQ5lFIR7QQYPz0eZTM5Cc7JGhL7JxxrZp5tE5aU2NkB2mP7XeRCxgyQPYRENLuYQIfuNJ5yFPN
cRX6AI2oRpQaw8uf+2c4twZkYVeCqIUVLmCpogBBwfPwk58XW+07+Wg8o7PiByEhLb3S5m0nokO0
N9MTgfbe/4DbO3v1AVRsXfFyHw51jONEF+xp6A1Q5tm8jSlXl9pZrJcMcUQ7qBsyWS91H9MO1aO2
hzhQNsvmu/j9KD+gIoneXGenPy7DbxZB9e2TBMgFQEg8rLT3WMmlVqK3MjzzyVZE1r1P1uAyfvIe
eVZG9D+28h9RdF43k3VfyzuI0vUncWFFuxYNxhJyWdpLuPG/GTtJDma2k/AV0JsJFgxMS59ati6W
4ygV+/AsP2Xv8Tk6FvvE6a3uIr/4x+jMsTI9t0wpsIBIJyCpjBeSfhu9QMVIBB7Lq1JrRIGV+1iY
OYai9ft2z2LL+A9hKrgBkL2C9abU0pOiKum0FnsZ7+APeXvhtDCVwVCB3ZKXwXlgleZvPFPwKuCd
o+8EhTme2s7R7eW2E9XwPDi6v0zQ4Xs8xyzUPvkR+swk4HdUpEvAMqtQgeDYRYBzdkNwdqPnxv9J
LgdONTZ8bXjDHw5kUp9HhpLM/BmYF8I9KCNqh6ERqWgwFLhFzgl6cEY9/os7Z/0SvUePCVLRq2IZ
/ZEwbLk1V+MjQ+yNd/BaLJ16jPp85McCYhszBg3Fg/cunXh7fOdfOFYb3q33CE1Pv5lvKArCxOk9
0IckDgpRiiCrsD5HkIV/Y4SS8eWZoPUzI5YBI+4KdYRI4SHcgRdNzAnl33Zql1cDFyRnICoEI122
nGl8Sx/jU3NOfIOxj7eEEbzqL7wXmTbqFoRNskB4DWHluj0nTlMY7XO8MZOHcFMwXjxieOl14aFD
lh/ZaWT7KVFqnqod4IrJObWDY8biIab7hYmvQt7Rf36esvsLLxiG1C2SczCYi2wZlk4YXcLYGLbp
d/GZYYjZ9xjivPiXYZU+aYcO3PYeYztvPbZwk9As89tbNqO46gu3KDWtT84gtj/JFuiRxs/CCYDA
XBxb60l3apP/1OHyZ6tq2zA2eFZvJ1tAYJAIYJGfAcJrqqhKJYGMmR+Tc45yf4cGsyAyYhuYJtMd
0G7ZLKNHbiNZb+v6Qdn1Fyc9tQcw3q+UH4TVhnwKPu9rF82983sm1x9EWSMfNatKy/BBiiFuqo/c
/iQDBsI/GFcMaBIG2SsYAtmZ7nexOmZb4FeMcsudviqMRfUc/UlD4SRY1ytvHxtvklU7aKfKR3TQ
N5eQOYTw15ml9fP6Y6lrXmdF7YktPjaGGx8byTFQzfhcm9xSfLGEk2I1K/fAvzTr2lzd36e5B0Gm
/qK7AklH+BA6dW65FKVtUeb1WXuC4Hb9hRCtfE6YU+Bu+A/orgIPhUoax5ArpgR1XinHhQBBAHY/
jeiqjnZI3hjjBo0Ky55ho+fv3VQYdfhBnWYA26f1eTAHMKt96O/1AGay5/t7N3f3plKoU0v0Est0
IaW3/Yv/zILDzo0WKHGgpig+kMZXKgL620+d/hYdp/KJCL4YeTirR+kT5Egv93/+hkcz/X3iG1yl
klTR91wuwO+Lvhm9R1v/vNYrIwJnwFMCNiZW2fyWPBT/kGZAMUslWfupvKIsQm/hZcJZOMcYmhhi
oMW4MMLn4tI9yJ9Md3R+0ugOQ8IH+XREh4jRpuIWWY+YKW2Es6qZ4tNahiQCht6JmJ0Wwz80+RNj
Q8mGTS3CRCLtAIucP4RdWQtn/lh9pMvCObl/ytVXeCgi02UJm7/EpJBKKkXIDyEdSJZ/dXqi54c1
4cM4J8/hn6Iy+oty6F6TR36HnAkrqX7DEhBpaBZH46MOxaakeUUkc4uAE875W18bSOG3xmhuWic9
glS/M9q3+1v56wZOtpLkEIDoQLhL+GPp7CMaO6UqKtzqkq8Xn8l3YLVoMkmsEfPV6i3/WFoShFer
0q7tbtXsSis5d9t6OT7wh2EVWve/Zu4rUF9DuSJcJkecFujVRcS8wcKq0G7qgfUmBECD8DV/fQ9g
2vjxlgw7PwNsLoDIRXoRXcLoE5pzD3FhD+xjIWrnJbey158B+Piw+aapbhmSaN4hVOWnkqjLEotK
rQglJA1OvivX6bI3vlMA3UcQr8pmjYYfW0CLTw1+aH/VWoGjLVWQhAtWsPQ3CSB5nj0+siJlmhZw
9lWU1mWK1JBUiAZPesCI0PCPtknXKaaZECZnaSuA/DYGUOLbAKMGaMs7/PGYjMM5or1wMPrBiJ0I
DUcxIwc/e3+pzaI87jGWeORisFmdCfAEABOEuov0MTHUbvYiUnKo51eoMj3Lwl852TPhBiLuPRhO
vl4+CPFWtXMBovpzX+jcrSFCAXlBSPHbWE1pgs5zXaKkinYebTKWVVopq3EVmMImPAxoTS3BiPcA
IrzlBvvq3Jd9Y19hsTHvDYlo+KP07IdOalW/DHMOLrmRFWbPGx7yd7mBtBN643lWfU2c2WsMmMBQ
C9Ra4UURKoCpCdWiKMvDyAsvNajrmv2nvBnMH4zNekjQhuWhwo/eNX5ZO8gpoGmNhVaYQeGBJEYH
C+EAAMwXlV/yeVcWXJNrvu6lOLyoT5joARbyfFXZZsN45kVySSamlBJDGa9OKMIyRKbykhiuo4A/
bAB/mm8iMBXXJfxm2fAPDRjhArAdSgahK/JA8Xn/ZMVZ2E99BLXVMVAbiyrAR+Sv3ooDnwUmaSPA
yEzkbdBc2YOXB51omIZu5I5mQL1jU3nAoHvz/nf8+hj0ZoCJABkqTNUhmO7pnhdNE2SdW4WX6iOy
kFKxdTDdueDYF8GFt7ATC19l5yB37DFQ8fNUg6wWQ4LNwMl2illiDiZGK76pRrMG953DO3gPzB9E
9RgCi8gec956MheciUP+bd6afbaGTjVS1sTFpD7bD8O2jEQ5vLS2BPL6NVosCXHRcUQjowjqg8Hk
MRQ8XxcOxjgcT43d2QCPrnlbAr2L8ZEAqN73xjlYco9M4q350QLXxQMsh8YzoMjpdEcv9pla8lF0
6W39QXorrOQnfwyXIjpDF069Ki2whoCclBEtzGqwqPFfiQVUcnqSHbDzXjZAbL1rHPmYHTHy0tat
cdMgWZxvFkuc7YP4eV9/Zr0dkApfkod/TypyKl294QMkRnKPjy/jrjq+EpJc2OPACu0RwejJedzt
Xpzvx+9v97V7iB643GhZbjQx+lNVIC4f+hFQMgP5AZ0+ThI9RNm2SC/ue2pzH4IVMW/r3N/BKoHW
Qp4Hnge2mQqShlwo3Lbs08uwkZ+bd7BWvftkAvGKOw1/aqs7uy9QqX2EQSj5kjkWnBik2QpBHUDw
tSJakam4p+ykOil8Kb3kmPgpW+PWc14EFOVSmAM47izXhyjKPXGUGRaGqI0jdBPC1UxWybEXzMTk
1/qh3KprtCGspGXxpBwqu7aQjnGCc/qkX1wLhG4vC0xcPHBv8RPLXN5w/HAAV1tA2WxeD0Iu18k3
LVGEBXNp4fi2gmlj4jKzXVBm31frGzqFF4g0zUGhSEvy9C71SqL3spqFlwcAmq2TaFSMmVyzdmfc
mysJs9uq9FkiigMkyO9eYXbP0TeGcm7jz27p7Q1pNYSWvA7QXvkEKAVrsPUNA4V1Aa6BNBcJBilL
Iaep1EgIPi9JYnR4+lblkYlInl0ZzCkAbg9SkM0jTQ7UA5c27qL2Ei+7pLvuh/uCsOfiWfxINv4Z
heWlsolcY/wBt9Fjd+EZKjyLzv5POLB2BMslIjk0Pb+27MpMG0IIv4Cj/sU3/bO6iy3uMXUC32Bd
UNotJdJAzYpZf0jYAVlBPUZhq49FI/MZlFNT7eIpSsx+RN60Y+QnZw4SLYhaVtHVSZIXY3aRAHUx
vW32FG+FTX7QViwjwBRFbsiVL6aOfK6JwGNfuK27z9fxA2bD7PwT0oZ/W3H5XRTKY+CVgfkGcGQq
CZwiUuQKQnbpNrLlI838mb/oTyEZOPSohEy2jFnWBfKQIECCGY41StIytYklgqycGNSL9IBkYXeq
jtpDdPG30k/wwLppNzRjIovaxXrkGs/n4uISbYNNbbiYrd28sFj9aWNFL4gyVr6q9SBUgBB/HT9K
K/4B+GjGhbq5DqRU0IcBvxWkZNMzCtw2EqO8KC7jV/chHfxPqTTEF/fjvtWdZf+xEpQgkOYA/QfJ
51KGSQS3G5qAs+ISv6LcvD05tt1vDbxzB9d4MY8rMh75vsgbe/cLHkBbF3h00XwwXViCLqzG46vi
kpw88Ps/1EAwszAns6gdGTdAP0jzFfiMQDBICeEUIVP9TK0uhLf4EwQb/af3nVamitkPMlbHg/sj
d1aLDkMHyuVRNDa+0RjKksQmZHLxmbDG31/3LNT7/SYNcFDSEz7PPS7GYfQ1jasRBGkg8EtOS3Sj
prawxYQBB5mseKVukS0AS76+ZpgxkZj+aweDlk35M03Roo1Fh2ww0r6APCXEaKdyrW7ah8qGe25n
64/MTpbP/FKzY4vF8TuL/2jxlMGJ21wSGs9rLqMNTggHXf7wWnknX7uxgYDHVoD4WpgdABb5Sdz1
h3TDypfcsK5wZ5CrJB2mKFLSE+eULlT9oGmbi5ebQb6rPEvlttyqekn3+o6l4zcsHuFM01DaQisd
IF7UgqshWsRcnDR4nxRjH56V/Qoz4lc/91Xql4qbPtZrMZSPhu7yRcqFEDM44U7cKGflS9jaNuao
q4/lyt05yrvhgJe2NU5r3Qo/LG59PGJQ0/uxQWbqnGPqx8/fhtnkrK+/ibp6ZVLVaV3FzUWMtlW7
l3JzBSkeCCN1Mv+hA5fNz4AZGiEG2JeOKZ6Wx5hFl/kbHVAbA6oMRNfoYoRHSUdmlV61/qg21eX1
/eETuSLOqNeFkT6CUD4wKsT7JOZHtMRhuIgHFh7yh26nX4pXDrm0w2FjbXhj8xGvniQLE8pgMTCa
zUeucUAI8H9/HZlOtz7eP9NbV5U0QMOnAbqWnzlShVTwpUgSvfrDs27kjzLmZp4x+PFJXXZIKUoW
BmkY3JpfCvDpuHW1TZ1i5TNchBvvAsZ7IO4CLBtwNiTDplZazUNRB8S4uaAJ2y4x7hzZ/d9xCphS
gI4pzKcuoUHeEjPMlqxJGLO4Gio0EU49r6LspWPj+81F3sub9pxjIpblbcDZjdZgS3xFur93CntY
sCw0HYbRcqmYswPloadxbn2prBJJFJ+QXiDzGO0U5NqlBO+Ga2R2ivkM+mVhiAwQ7Ay0QYmn32I9
cb02kyCe2+Y77rA46Kf+ZXFY7Hun+dQf/T2Lxuw/TpkMHYPjDoA1dcoliseq14fNxe2N5Dk65Wff
Hle6mX2B1171DWBiuDfpcq4s3gNkyz2w4JpzLwcnTfrwYJAJjQ9lLHQpbxbhgq8v/Q4UAyslMtA4
+6SydvbmwV6JoRxQYSxTQIwEDEb6kb641+gbhfqdfC4e0oyR3bsRB01XRG3pOKT5GEgQNYKz6n3E
Hu5j0JQhXb3ld/1e74z67b7FoKfxkdEnqM3gH5U00AFPMr2rC34UkiKB3oCpp3xz1+pbslGUTbfE
GGHwJWAqXvLipYbK4uyZpQgowXSfo1zxHJm4WF9kPOXlTnX0V31b7IXB4H4SO3hk4ozIszkx60iZ
ouUBLAGEPgSu3XSl8jCERaJ09bHolr6AxEiWYspM7FoAFRbnxR9k2wbGezZ/ysHnD4AtvAbw5Olz
lmdXUIPQG3t0qRrCYtU2pj/YSNRiaom6xGSx9rllqCs5r+kqyVQltAkQAiE0YVOrhMuuyUPl80fh
LIIJp3PEzhxB8/EjNAzVuSUJ/jHyeCioIplHuYVyEo86MA/DUdvHZgmKsOdTppgAnjJ5GWcXnWAy
0VsGt5yAOegp3rGnaW6sCwP4EoEkQsSp+Ya4zRh+7o3DEnEdcNPRfAMHQKauQlg2vFDXuXQczFRa
xqqTmFlsLpxyE5VW4S7jV8bdmznW0AkkY0FagJo0YeicamSuDBmKSQlGMxvavkRlEn/C1rfVDgm8
HsOkzEKGm8CQOrNnlFTKvXQLJeYkLotO6juGpn27j/I62jU792X8awUhy8PsA8AlZGBcqeWRjoka
aViMPYxRnMB4bbEzShDS71IHyDTGqoixn+r9VBi1qtZX0nAMISzXHpKP7oBes6pYxjpm8yqbGpDa
1BmMJdNXJ07yVCwGEiFlhW5UOOooxU2PMOaKReGmoXfafg6n8FVRN6Oj9Fa2Dr5kTDTNIfT+QmcR
MEHrgw8VDcLA7s84Nxft0LUCH6anxdmrDLvHONiK1c9yQwZuAfr5gTshGCDqYW3KOAo0WU9P4I3l
vJ2q7ZI34UMy/YXBY7IwmhFKR9l368oWd8wpEHO/AhT1uIOgqYZ0CcucbunQSHygAkV/Kqx8lx3i
tXxUj+i7A9uWth6P+rt/6i6K49oyirn6mjU0c1bqIxT51/IpC1rmXtrjBOSTaKbr3I42iVNv0xU4
NpHdQK+8461VO1x5D8paPEqPkZ3Z4gojBx1WfXfuDpCZNjrIz8GjAbNHtwcXap73RVAoJ8AJf/IM
xfNk7+2SnfcIV/KBVb2e2z+00SOSx0A0mCIgxCld5gdNrRqRU0+vSB++y6BmBX/8Q77XRmMMmW1b
c88DAy2BS0G0QkwfBE/PuWqLqmyyWD+1KxCKvaTnYi++uXa301bRQ+hUlr9Lv5mDw2dvCawRYnhE
SCC0JK2BU6luzoeLQerdU6MYAfgeMQDBcw7q0/1bOrNGlBTKGgmxmycdOEFPiWG//LUBp36c2KSr
XK/WZBzPD/jx5jAgRfVw6R4BaswNAMOc+8uYO2lEFOhM0fSKFxhcdFNRRRyKPddJ7glcxaXBfel2
enbf+LWkGGFgui/6IxPpTq7XxKKi2x7dV2ilI9zPmCAxFekOvCc3iuCduZW3DdolhsvrVg+MzrlZ
8Z/lXjtkL8i1sTy12asIsdAHsEmg8YOQL03FKl2hjL7s++dEtmPOqEywhUkomANsbxV2xfA1bmgh
aLNAKYXLjXFSdIoRoGm96NLAP6co/i5Q1pFQsnIxv/T9bw+Q9ESARRLjNmFJcbmnyyozVy28yo/P
HoiLHPW7RALnxX/hYFF2IGL+Vv70jFLZbGmURGoje9H1MGTBi8/CV4ry8QsGclW7FKSBLPqZ2StF
CaIURe76wuM9LC0gs3WUE5xqUVrd37/ZPaZkUDZqEFsM9YmwmPZRt5A6uP/r8+tF/Tz10IIAHlxf
En7ev2QHAMWXi0OkrppX4JQUZJ1CABVZxoN88eR6USKp1611JderRojsrM/uKRbRUKkcLa3GiN4/
R1diGJBZjEBJI2d4Zap0vh0XJVkgaAA15Iofw8YG2Hvc648yaxTdLVmg/8LTjZZm0kc5lSWIjV4I
lYizwqxRwBtBCv01YJTrisP4IWb7Bbk4033E2wznCIYRjyV6gabSkmSUi6Lr5fNr9IHFBSffjl/S
Z/Wr/Yhe7qvJPPmPZiPACAgLBcCy4NaYypLysan4SJHP287EOF9vhV7NER2UPvi2e/Otunx8ICuK
sgOrQ21+l6eCqYgI7D1pVPuSDKB+pAJNGX54a59xxeZezmR1qHJPV8fLKWZWjSKE7PNzvv5015Gj
b7g1yM8sVk/ar2GdHds/Wwmo4FQY2hH8QPCxlW254jOzfVicJA9p7noT7FTMY28Pqrv8+04/eMtX
Jwhs5VRsnI36yIfYyOhZuohApAaWcFzsuT3gntZ9bZm9n5QoyizqeRELIZT2vCyO6/aZYwUHrN+n
TOJC6JuodgX5LB4x5ygUl/7jkCyb0fQwLrDCKCn0cWzUr3Gw5IBlL29cOlxvcL+iGkPmZ1H6mEtc
13upr5zLHWcstu6uttwH6IlTbVn0EXNvmKQW/5VFoy5CdG4VquLKZ97pd+HS+MLQuNLKdqy2kRm0
BLoxEUSpZOUHo8wFC/m8OJcXWwLd+JZ/kx/TLQBh4A2VzPIJ4E0AdB8rVv/WjQdoKpvSy7bopUFO
dPkMviZv6z4+GqPDvSvOCPZzzzeYAm8YlMlaKeUsfN2LwDsmo0FqxBBhULU6ZGTw/Rswz4VTO0qp
aJJj7ljRczLwzeE6fSz2qBW7yxIbKpntk79pXlicyXNfZLqP1GsAoF2JXjwopuZkxq63GHd6biMV
xOLAWoDiRlBAlE+dU6DHCXGVF+f8lf9Z2Og9WVhchdnoMXwfIOh8lmsyWxByr7/UhISQBuBI6qBq
SfJLaRB9IOh4lE+8tWD9PTyGyEBMgXhTB0UQTZ+ScH2gB62MNqa1vOl3PfBq1Q4sshYLDjGvCVGS
qO1zpWJYRLLiX0qbW3ErzD7eFPtyBaYby10Jx2ANdPimZOakyM9OHhtKLLWJER8GTTdCbLfxH4OV
bKaPwvEN7TRrzebWDKWfBTCUMErpU78ZOQ7AhUt0uHiRIZ9HkDGG+2LFwq/cUMbpuVHKXoi852L2
h3/hVpqzsL2N+0exlI0ATKHP5Ha+qYhXSkL5q12iSX6cYlnB4UF4SYE0YK1n5jf+bhwhj18ArAl+
7OnbnEp6rES85F9A722pG2/VryTHfUDIwjihmfGDIAIIJdBXuI20viPHk6mRWgaXzALuGYj5eKls
2626jNajSRhlCT1+B8zMM0PwXDXITEJg9dEiDzIh2jNuMszucnMx/FV/76QghxX/LBx5y8JPzYES
ylQSdVpyDwKruIWketkC5I2WAOtFsqptxjKIRJunV2sqiKjNVWDhd1ngjmRJYMb3Du/t45etLZX9
YPsn7w1pQZbXw9pCcrZX8vIhHLm8hrwBlopwjDZ2s0RSQvj7a4yFodYBel7ShkkTGgRxIheYURUC
h9mQjlXhoD0Ilo8KFWuezhxYQw7rShSl+FkACAiy2uGlsMpdbBdmvHxvMZQ4WQVWv+pyY3gUH7SH
Yq2YPAYLD6f+60+BMrZ5Xz1Z36FSAUCYANpb1PiODiz7Am5GvdOOSHfy5mClNqr3TrDu7OY1WsfP
4UF3yHTZyF6smUo1c22nG6JSnpivFRpcB3wIZsAsUaKrTO5Uv3y9hUa5LzG3yrVciwVGnadBIRRQ
ddgfjD0G4SR1ZaJEzFqlg2a1tloa0s43xy1mt2tL/qHY1R8bMzzm++JFYNEOzQ3rVC51gxIQKwH8
BrnehwxEmSggm87qKJ2b1qkM6tb0uR8QmB25NRxQM5/q0j0n9l/T/yOTi1FfIBYC/TigyzQHfe4K
edkM6C7hHXnjOvwGA+JQLajsACWKxnGdyilXwmYEVE61MyDQuxWLh3YeLuAb0BJMPDTA8/A9UwPR
jZqWqV2eXJqf6gCAnrnz1sWX8BTuhcf792Xu3hIKpV+yKJBTk3aaqShUEtF0OibppQTtwbgU8GBp
axVTWFND3yArvGJCIMjHU9YWdO4ymFCRmQXpF/Xip2AcA51eml4qo0Do6lm6+Wh9EAzkI+sJuWHY
IQqMMYjyyABryo1RFm2R126WXiLzkRUazw8JNO6gJgcqlqBHUYCc7lzURXk/in0EZOcS5IMDBocs
rTO69IGPuX9IM80nkpA6B8MBHAt0JkwlFa7WxsU4RpfIWC4GuzWRcS0J58R9MXNdgBzQi6DQTzjh
wKw1lcPLZdoluhCjeQkgtYO0rNBogfG4Vnj4kFcxSDBYXsxMFyiJlPapbdOOrSfGaDrMd/tA2iSd
CTZUsxhtwh3hnphlsNnbS0Yh4SlE8R9tb2Cqna5RyDV3EIIkAbJqYcibPdBF69oaLsv7ezkziJQY
amHxwh+Suolxg83k6e38w8pXz50jSgBlcSs992MvhwDXWWxrY3eQrNAw/76SQYmhjC6/aMc8r8g6
0CcZQvU04+AjO8h4tue5A0oO5T4owehWeoJjqe3expJs2zPktWZ45mITAt93/3Ru3V0MxAK4kfTX
okJL3ai25LUykIg4UL3Ua/G7WoK7B8OTWQxyMzedrOtKEKVufj+GQ5cHyeW1MNC7BaxpYjNUbR5C
ERkg+EWBC8EAtHqq0oC4ICAdMsiwH7Bt6120Ox+ZvuSNqzqRIk6lhFpRAEEAKeAUFAxbWAG2ijzn
E1pkf473j+fWpiGRhQoTTDcQLZQy9IKGXoDASy+cb7xmPVAzoWesVveF3DCqhLsPUw1I8wmoHKbr
yUpdKmSpwdtguO/SQwreOb52zIrRHn/zol7LIft65ewD6M1xXAo5r6Nr6HvDu9SxsTkzqZ5vbdq1
HEqls1jqJT2AHPcogidIfUAQaDFUjVitydMNTbuWQWmzXPiY9qHW6WXrkumh8Z+e1Xx382Zei6Ds
GlctslZvKmxXvBYd3uQs7l0yz4yS6a2nbrISsptXp8KPtaQEAlYSovfALneKkWrrRXmSU6Crn1jR
+q3X4HpRlEILAtjFhwqLSozoIwoMk4V1Jxt/52Bo/GMsp4JagiTsUq/lZbhhHPtN63z1/XQTap7K
BGePn1c3bm4olmocSnP1Z0CLfPFy/1qyFICunS9K1WtLHy29g9mYCyPZcGaxTHYCOgSYzu8tZ+B6
XdTd1Hu+bbO2JOcCR8AWQyOyA5tbMrSNcTVpNzTs1J4rRygbJuydWwICNIOlxzoklg5QlzOL+6Eb
Imxc8RPa8vpb3651cEVY0XlYiVtx6y2f7x8Va1mUj9OFnOLlAwQug9N3stusWEtiXBuacStzY96V
eAh4lQF/l79AybC+vwSWBMoMdHnBNSOPi6ntt6PdG4C+sO4+452hHzNf9kZ0VOPwO+AWC6e00ODl
G4wX86YP8K8mA+Q1tWdDE3PiomqJJg9muyuM4U9nb1Ya2kL+3N8yhjFA6+tUVOmNclJKuDRoSwj1
4856AldrZ8gvlY+GFBa4hfF+YiDEVFwjVZ7Ac8S02UtFQ6E6B4NDvMlN1hbecnCut5AyBp7oCa6X
/xoDBZQumlna41JZlVsZ8zJNMzYZ+0j26b9tNsA704V5lSZnpUSuT2S8Y1YwOIR2T9ED6xLdf7Nn
Q21qtwi7esD+YbqFvK7A1bFiLOS+FQWmeroQvuN7MSihe4gX67P26G9Ny9RYPTFMRSB3+erJTvOq
7jgBC+F/DMzmHk2TzFFnWdH7FgETx6ZS2lQSMDgHblRnIv2jmShHP/hmgLGD7UcKOpTFT7PjnNRi
BXS35ZLKHFIKmIJFbWLklb3HcT6sNzp+9hVpeHm+f063DdG/Eqj9S5Sg4/ksTi/COTth2PlGQgIr
dO4LYS2D2j6hULqSdyEEOq2fOnslPf5vAihXilf7AMkLCEhGI0YflPYVPt2X8B+K9s9G0SlkjBoe
u2GAiH0HYi9zPFhSam0wf4gRhZK9mBuAf+VQhtT1W/hVaZQiR8A/g4D+4Sm2GHeTceZ09yd0TZOL
GlrVgTALnT8vvbXJ9wwh/+Gy/bsQynKGeasM5SKEiUFLbYJiPGdETrUMD/GKdT2Jtb+3Z5TRjLsy
kZIaoWG424IB1dYkEBK9jfvUXLGSU7cN57+rovwpoajbLlQC5Ck3rxg6fmYsZV6p+A2m/v196san
ehUIZYOzEarNwhDEpaAYwoE7VEveSOzSAFWQvzydou/AXPSGCO+KYRBuKzoIr9FNgXIBT1Peikqr
5H5D0qNgoOrXgrFYoUCCvgqT9dYRDZgd25UkyiwATNrEuYIss/hdgPkZKR0f/FDbfo+eXIazfTu0
u5JFWYhFksZJ0GJVAzBYntntPkwrXm1+niV4KSJD92863f8Ko1H1yI11Y8pBmL/2z2Zh3zdFN63p
1a9TFkIr9MyFgUgvz6R/75R8ne///k3zgFQo6QrA9Ct6wloBJIMClmG83P1ymaww9DAx4FndF0LO
dnb2V0Ko88hzsPMKPfwczcFD6jwBgPS/SZAo57fkgIfzPbjY/isoGqFatcOvGO7hzYP+dxX0PFq0
h/5/r/fkHBkae/OUr36a8nDFIUDtucIGic+gldpgHPmKcc4sCRKO6Mp1yutcj4CdhSlDPbC2zu7p
f1wCZZZdVOY0ToeA+LFFM7jFDKFv26qrTaKsMRqnusFfQFUbKzl9ZuYj2C13pclYB0NXf6nnrjYq
1ksJkiBlOL5+6h/wMP/8T5eBNrk+mC+ERoQA/4J2bgcDvEvnvoSbz9bVRlGmdhjqJFNQybnEa+8J
7CLMdPPNuOVKAHWftSznipjESbLzXC6lLfonYTMCMHn8TwuhTetC7sYwKnAtioNnRBdMxv57/wsY
aNC+yxI6WRd0uSspXAQUtZTBbUFknpmDbaQeS6NuOUcTKdQznwOxruOfDAUnyf4UjHW07lGqGVju
/Y07PpFD/v+V6gpZkfY8WQ3i/zXZsIGluzc0C93HGDEMjh6EKDTyJ5Kl1AdRW4ZI3AZ7Ekj+CsaR
zxHVwAlei6A2a8QIE03gIMJ9x4ym54fcrp5yzEsSns3oj28wbvuN528ijdoyPc+Esc7V7PLq7m2+
MGU0zrTwfsrv+5rMkkNdSTAJd3VcETnAxWCEz8F0D6zAiyWDupV4QzhFbbFzg6k6mJKIFx14HzSj
X+6v5cY7eL1ndKY5qhfdIiJylmVrZC0zmXDDuoCAAQEw0A8ACPDUXul1JwjciL0KnjtQfWjrYI0Z
SyEyS6zrfyuRNRFFbZnLdWqYiRClAJK9QNBi+2A7hAb41mDwL6yEz80T+ndlvy/c1QWtQqmJQrIy
xdBtzmz/H2nX1Ru30mT/0BJgDq/NMHmURvGFkCyLOQ0zf/2e1mKvOS3u9H6+L7YBA1Os7kpd4ZR9
TLwvjntZtjYzIkzECMCSoW0HEElIvNmN7nREnuSREwtxqTARy6g1lhGKoFK56uqQ7Co7eJS+Hsdn
DiHekTFxC/bUJOhW+D6y9l1a6w9u/vZ1XZ7lhewV5mEpiin6XwANx4QuRS/1595Q6RPZPyTHcjNu
s6O/OvlOdIgO6EjYvw5P475w0I7gXqe9EG1gbTYwzzD1jX4fVpe6PMfU/lnCC1Byyt2kkcfIcf4d
CUYeOgPPO8XqaV5Ytj19//7Aa5haiswuuGCEQRFkfZQbMT8VZ/JSATtYCUiuIR98x5sgWtLYC1KM
PLSNWpj6GdzUbrwpU/sFM9xnu0ptWnswNjxUmgVbd0GOEQ0rlKUuyEBuJ/7uIyK9Xr+bJTW6+H1K
f2YRALqRNhNGN0/TDSrdxtkGPktO1k/FWr6/TmohOLigxPjVCtV7JZBAaVzJ9qFemb/W/44A40rV
RDvHij7RQopofwDzi8PAgiW4YIBxCwPg3/M8hqogPbpR3XNK3tdfnHCAp470G2bXUfWR3LcJBDlC
r6w3tu6orHk5l+sXAVSESxrnxD/rhQEa7dehWKlO+eT/p5gtdAToH6OCpc+XFBIFO8B9ETfhPwLd
5NRbxC4cm+NneGwwOu9XeieZFdjYdUhWP/b/6dgvwwOj56lUDwAfQ0WhIIeIxM695Sa87V08Fhjl
btUyD4Z6RO5DRGEudSqn47TtLcTLFzfBqLcvYGeXlFLzEW0tG/gW3L2b9C6Z1MoFBUathySqZd8H
BWEnbg+0coBp1cF7BBoap2f9um5gu+ilVInIU0+1gRupKmISO0A1vlpz7fuCL77gh9HyssAy66TB
nbzgfSHbomvY1d542nLCiut2HRDml8xgDUGh5CqYOW0awgvEOSfFhnnQTNWKU/y42DkAQse6lkNT
cROqnJP6di0zW1VkmVr3IexhbyveG+2H1kl0G/OefNfNLtAqL0/KV41Q8wsImEY8T3ywPwuXY3QX
KWD3AADsgfqm/oj3dRNzTZ0CJTHQUVRMRLsj/ScnClLod/5QlBkV5sbrXJmiwJKhKGuDOHW6rvAC
9xqAoACOpgCYXmN3KxH9rQUCi+Sor9YNRmja5y/3XbzZ8nKJi6bnz9ewIgI8mEgRRPCckOKtcl4x
qMM51UUhnFFgnEAhF0VQ+aDQNMSyhdtdD3W97vEXrduMBCMaSXcuczkHiSdcmw4qhU+uU+AxwXiB
GAUSQW0g4+nZ8SJi7kPsl7c5osGRv+9qwkyR0jas5L4HEY2EHandzrFuvNhwitN1Znh0GGegtmYd
VQ2Oa7TfzpNn2efJdrXH60R4J8b4g/NgRrWOWzntznsP/XnO+elsXyfBk13GEURdPyRFDxLGjdft
4jXPsvHEirI4u49aNwqrqnEfTYG1Iw1wdR6uM8AjwJgCK59Q24X9P00PLxqWg3B7ixdN8x/F+H5w
zjhQ4yFMshAPSiBbbSzykhwHgtJeug2865xwruIb+2pGqB2UsoGG5Kf8V0FuoOnRJ0fHfwL500Bs
xguj5LXQtnor4bYrtwH8qmhrqK0AaxbF1giTIt3ZNu7cM3n45DWEcyRZZnRfU8MWyEu4pYxITh2T
521PtM/r58dRSRYzapyqciwr0Ig3vWs+/ZJWQL/+/e/sy3cVeHZJg9laJSA/qaPWCgxaA7H29Xz8
l0QYvVf8akwxLgm9r55gwI7ZBqi4Nq9FZamyeiENjO5DUJqxowLnDNaqbZHC2jSn6iXx1I+duuaR
+77jK06brU7Gtd/1XQ3he+n2ku5G+8NpdMvbZMDM0LBVnmx7GBzwKSXul1DYf5nZmEk/YyriNkg1
OcYHoD00WAdb9cEkD4Zj/s2L7Q8ZtnypdkOfh9RZv4ir3fjdqDEGTvFxXdqX8zQzMkxMMIVGXlY+
bm+Aa0Av2Oe7b+crjk4tZfDnMvIdic3kHYu98tEIcWbop+xdLXR800EqDcWVUD5gmyasB2/mk8sZ
YywiPzKKkeqY0+SkiMk78miRtwa04L88QvXSOYV9XI1qhCPEqzR7jFbP77lt3PIyahzbx9alUlHw
jUzSvtteAQS+6VzeKCX3xBiDgTGzIdMGkDhka8+LP3PsWuMhki6yAZxa2l2C3SjfUCUzScCKyGrA
JhZECsBNei0A+qCvo78xfDMajIaWSaQLUgoaZ9lJAF8kbdWXccdLoi46ij9Ufnj0CnsrWlmnsVv8
qtyhF502vBocXpbTgTMyjILqZp9NBuK3kzPa4a2FZZPYb7ltjhyn/mNtFwYIATDyz8V8I0TNLgag
hWbQFKCTlCtsfHjD+lmgBRDbBajJZnusT7t4I3jmtibYqgaNxcwSv2GZ6uQP4z77CEZnC4C36GVE
mZWLXXDXWuiwgg95DomwyhyeL1kW+Bk5RnOn0C8HYYSg7A7yGd29UkcbReQVJ7PApcOE+VFW9FlR
G/Rpl+H4Xjon2E5fX9ftEEezWPDpc9alUSCCCEaxqqed3BO8jDCQcZ0KtQHXbojx9tFghT7QtNCW
Qvef90AM/atYf3YplM+ZII55Fo5VRwVRx9pDMeJlL3gcMNYhkhuM+PT4/QHzEMecW9qn0e+VE2Id
t2w245hoOKHvUqX3EbjRxn6P+csxeYQYyxD2MrJiAhihtX3ZvpnoXpz8/sztgedIFuu9u0H3Cz8A
RxkBEpfdkvDuqcWgrHAT3gJYXVx1qIxidMU4XZc1joVlcToFs89pKZa+wq0H4aY7mVgxoYe8HcKL
7AEkgPa7odGabeLCDNYZ9tWC0Wmfml2yeUz4e2oXn38zGvQu50LdR4nQ96Cx01f5XtxK2B48Kvb7
370zTcywAmcGGAHsVLhsxEkURFGBu3rCCkZPfMLyRQ3oHjzjufjOnBFibJreZW1diVioBosGKFNM
yPFabZfGV4An84cXJh4JcmmS0imhrTgSotMRW6V/DzZ8uRMSXpZ5UdZmtBi7NjTDCChknFuX2Eeg
ceAFEWF3CM+bL8vBH5YY42ZN5lQaMci8TM60v9Vv2v0dF2V+0TBYIvCtLUizqjMWru6mMY2FnJb7
O694798Rl2Iv61gQ1ZOxIOa6li5HKH/IGZTnmWzXMVCdBbHEujZ78sYnoIuQW+z8fpFcjodb9qMz
SozFq6zc6mINlETA2N+EjgpI4gwM8YRhUbZndBhtHYa8FZSmQjsLsDAF+DnhL+Z/LQNdCgARpWPa
bJG/7dUu6bMzxA0oMLpN4w6abuZ3cy95uzkh5shy3x907N6gapocI4BFd1gds/8YSOXIvyAR9b46
NfbfXNScKnOAotD46jTiABUyvWR4VzZA/euQE+IRWhL1OSEmYBykThjGrC1OBvKC6atq1+Q+J5N7
PpbbB46c82gx0WIai0HeVLizxkMEN7oS1SqvxkJm2ArvOrElczTni7Gu2thCCHVcW0dRrrBS/rVw
gJ/IM0c86aD/P1Ndo1asUg9BBktUv9HCgEd0A+hQiHxnNy4AuAOYQS7YC48sY2zRJyoZjVVTAzVh
exPQbBz1XXXRv9u46XF4k550/lKKJaWeHyljepMULbxJ860JU0Hap9E1PMOzXvr30A5QKDNMW9Tc
7JY7brPox+aUGXscdcpgamewe8YpY4jLLndAMwHmU7niAjJQIWSjzz+0fkDdKlmqy6lKBceTKeLh
3pP2up1pLhkfeNKz5MzmtBjbgmd2LDQYFYGQpp+yG5BfvdNu/N3ddV1YdDBzOow16fuyb/QUdOqU
fGRu6P1u3PwoA9XzP144T1/Bc1KMPbGmpAz6AqQmT0X5f8A0GbYqo/OPG9wsH56qaoC/xFZhttyc
GlF0DuuRNv4ZqMlgqzBxS7y4ectYlsX+HzrfPnWm4oh4NSFov+nUb70nufnqL3oYLeyyk+HHgD2I
ZQuXVkQwVaFJjYHKAebv6JkJB+2dD6BP5YmVbRPwH6iVY2Er9mde0gl6S6gDBbLdQI+8HLdzq60e
E++TI29Lhn5Oh+FHk+ox7AzQAf7kr5p0JNqMnrWSUPwNHG7D6ZIgzKixFzREqpr5MqhhFQn5GHa/
pqctD7Hnu2px5ejYzoDJ789VSM1CDxT2jGDL2E3n6NiQhyf2zf3keHg93gYbVXWHr3i9tTY8+NrF
MsGcTUaJ00iUs07EF0zdVit2j7u74NhibeGx3yDsMe3rd7jkYebUGD32pzYxhAnUNEy+I5HQvjTv
1yks6dWcAjXEM70a1HGAkMKoB+/obetC29hcJ/BzSwxs0ZwCEwMY8ig2Wg0ezo5MgVUmJ0cvskG0
TUZeDsEdNouR3rtVA2d4dJ33bW5/8azU0tN4/glMfNAKhjUFGg15MPOeIJEqky8eJiKPBhMMGFGG
bRk01GmfNqXbuO+Bw2NjsUV0zgdjOao6b0ZT+xYHA4s3ThGJXN/p0O3xKO6s2+sXx2OIMR9hKkpF
Rs2HcuNRMoM9ovBwnQb9jSv6zCafm6Dw67GBn0IiRn5XSQYse2CScjw8R8bZWrI8TnI0RKDSQ+wG
SGBoH7/+HSOMWcjVoTYFAYflRAg2SWJPdoKOJV5f36I9wBIUUweKnaqxT2IrLqWi6LC8/E3xpk1y
q66vs/ETY5Mq6x8C7CO4FJJciugidicPXU/f6vYAIAIsJCvIGV79mJ9tLn48NTE/hGBGk4m/YiUN
YqOC301g5AqiY2CYRpe609miZ1c3/5ZH5q7kqijPSYZDRPys2gK2RMiPqZfY+qmz30Ms7xXpkGW3
4kjhtwf8ySed/YAOY0U79aAzU9v1WM9c6dgHj0yjE7/WdiiS4rSNB8KLNBd9MfYA/i8l5kQFFcZo
VEBJwwZF0nhYjjwUzrRqZe5IC48Uc5i9oReDFMrUQ3mxkxz2W7q5l1sFpT9z7ewYR4iFkZGZKbiz
OlkjXYu1QypRf0mu3U8eTz54tBiXiIA2L+MULE1eBxzPOASsmWLXN3cRxiR4OZrFmrI5uyvGPda9
lmdAc8S4CVCAFDfbW2c8xJsVfRWgZW9XrFGussMVR9GpCPw8UIpcb2A5i/4dac2EMSkNURATBRmH
m42HBrT+sB/QT/U3NUykI/8hw3AnqkoJwDuV5m0s0qpE2pVv+gdPs3jMMP49aQCRKgVgBl1uFQlf
6Ijg3ifGEzDvrp/bosOa8cN4+VZshKm28AwR3cz9nZI9fVTxor7Fl+L81Khrnl3O2SrboKKX46T7
Q+4ASRa+V3F5gr7sTf5cDuvhfUMV9BBk8lvHG5zWrR+rjfgwvPckts9O+xd9mzOu2IqSkDaFUfjQ
q5cpJ+WxRL9jzkUe+raiPwRbxeIsQFPS3UaMlZUEQFKGFSSOAqxJ3kvk2E9tZCdrZR168gm96pvu
PnV9nhAuSsaMLmNz0RCg6mUKumfk+N+qx9vq9u667NFbv8YZY2pL9PXFWg0KO/+AkTQblpZzQzwe
GMun5edgrERQULzUke5Fkq/ueHNhVOMvudCwYw3TvNhZB2hmNmWsqkGTFpbanpwNzxnRz7v205dX
cP2wf8aMl5/JHLY2tWMYTEoL7Ivayw69Z/PKgryDYFxaD7DePlBxEB/3t7zuSd5vMxepD02mtwZ+
O7O5KPQLr5DLo2FtemAJraThxxXnvnYArOLuA7ioh8+Hp+t3sNDZfkmJseslrJPQ0SNKyAb4sj3Z
QYkfdId49sN9vtq9OdAB13ExIOdy+ta+y6XXhImx9D7m/pJzBwE4eG/9Y/Roupn9GzDBB6e7uQ8d
AVDO9jp6cO3WeVgfsbXdDjxr83n9BHj3yDgCbLOJxe6Mj/DukcHj+LKf5v/ydBnz33bmiE2m+PGB
/OZp+UKyeP7jP2bBzFbT6iDQ2tNT4grHbFV+pASg1/GjI/Dw+a+rPTsU9m8O/McaT1nyp7Mm0wO/
5Vwl7ysZda+E2vejCrL8r3+ZUp5FC93UKpZPTRVQfnmB93UB1NnlfaMgZlE/4qs1Qghn7Orntj7z
UkYYFeslfzRMKt3YPmUrJME2DW9P8641ydeV9/I4ktXa/fqXF8Ho1GgYeSeIYGkgNuenFd4lMyo1
lGgMTHT8Nh4NSUWSu2K1dW/2I7m3nbuW7Nfv9udDu7NXDsW/2iqxU/GiOs4nMHnY69rwnRn5v43g
j831USih3X8CP7u3lqACGjvewd+ciUzc30BKv06N9+WXGvLvfovSmunEoBRy3JX4cOeeEzX/jJEu
hPb7PTf75TCopbMR4ZfRzUMSVztqwDztCW/Xksyjw/g+oDcUQp2CzosHLApCDjeC/XY4Ba6KUs4a
OPVPO1ckD09rHjQNR+W/U0QzBoOkrqSMmhPkYHjmhKcgbN+sYQ5lL1B78rTrPC90TjHKHzl5Pm2w
ov2erN2Ntto+hcQGyubnaG8Dh1fl+W4duibTjI76qpxWzQD+XhzncP95c7OuyOupIt6uIJmL2rvn
Afy1sLFwyneA0g/ojIA4E3J69tfqbrDdB3er7h7Sw5bcRs79V0zWm+3v9e+jSFb2s0IOhxALedam
e12i5esRqc6mjwSrqzHnB48qeTe+c9gcnB6f+uZp6xrWBD3OmaeQPbZ0FDe8xDNHM9kEajxJNTZO
4NYy2+WJ2zfU0ZX7YDt29T7Mh4raGOcUkMOGnvTKdj9OqOSEBI27OZY7Op8RXMSIIAvDa0Rz7F8t
St2wqJwH0DcC6rWPubRB/6WUeiokMj4GkLXO5uX+ObhTNy+rg7OpbPO2Ie56ZZMH/I2GS2TDddfF
B9qr9UO8MjFdueZJK0cZ2TSNEBqm3tFLBxgNJ7pejOMtvJGxVltGK5fK8CqHY5A1mdEhN3M4S1im
2b+Ya0wXCE7N3Xe2ZM3mtBh7rIUoh4qD3sFqRlhm+csnD/Qur6vIQt5EU+ZU6GnOTNfoR1ky6BqA
AexDcv+R2ek7muC44JkLk2OXdBjbbKVmXVga6Bjotu7dN+XjDDRlAIXlwHwU0MkVIlvuPn6dvesM
8k6RCZjaOkZiMv0+ReyafDPgex6M/i9QvS/ZYyKkMLbGKSrBnpP6RMmI/yuDUKTQwOvsLAaA6O9U
sK/T+t5bc3lfWmgkhT+Y3enlIKHnF/7gvBaARhyipnVeN2iKC7CBytikv+lgXsVR9iWDOqfOyL9U
KuUYVZR6e39fb3L38zp7i28gOokg0hWGmsE6O3HyE2G0oGAHCxPm+jbGq7FxJ9fOH/8lJcanCYai
tEoMVhz/KZ6c2tkmTuK0a7qNjrvXmJ4LayNnbLGOCEiI+bmLwFbpaKTH6hyJ+BsRzaZAIjUwWE44
zP0sMVBx/OcYWe+TqMMUZBKYS1+ntXZc2TIyh+E2eLhOZ6G54JIOk/KR/LD21cjqTsGuLNaqo3Se
4JY7ZOPlXYY9A+nBh4+3S7LF4lWiHyuD8BR8oUZ0+Q2MTIYAsa5DepEj+tgSt1mbe8l9qD7+9aEy
BtmPBQEDRrjEEVDgaAEEIrj3aB7/YhjrkiHGJMeyXFnd+M0QBSLJMCvXe1gSsOJyRK3SNbFkjHKE
lZ5jOoAjuvbIAvpBhwkjNEAfaQM01hHCfCUkQk88lzJPQBmznIvCGduIqZ57QB+61R1hFYCidHtd
QJet/x89YMxyrIa5EAZBD3/dPiWrFNBx7xG3ILUwmXp5Y4wtaRXTAnI8bky960MbUzgQjdUB2bcS
QaZl+14EtKhV59uv2/QgbIKbes0rCS9wCuAwXZVlhCZAD2MONOvH8lwI+ITOe6mBvnBGS9kDz/tI
VCAYgbmgwpyn3lrTFGD93OnJIqGdDGQAFFZAakdGrSV1Iy94GD+4VBes5wVV5njVLFXUTIWwdN53
1IXXnOQS2/S2XFjfBY2YkfrRRFn7chRUVCMyImLoQHNl54HXW6HwiFwm3f8LC+irIAB6DrrmrF3+
mnvRtlmrbnVn3U93qUlnQ1DItEu48mL9db6T13vY1JxsH8sVBhPQ2+9gLNgR1xa3e2opTrs4ANai
F9mY5/SGcdaiaVe2hZLQh7+//V3unkuUdom+HomwGX2kn64r65Il1yRU+S0VXZEGNrFdxja5JgZJ
HENbRxtN1v5+/15yA6jv0aEfIjwjwriLrI97FPpBpHKzo3VUb9rHYKtvqpXmRncJhiWopzrm7no3
eD35alHX+8rvBAf/GtFBx3veLwXgF0wzXsVKtKGqDXzP2TvIrqiS1eB2xwZ1Pt7cDvd8GceSCUbZ
6jVIOf6KptoALvf4YL3y3hSLpmh2woxXEdFIkWohyBw+gu2tCZHpCW/b5qIKzWgw5k5uK7FSR9Ao
b/392VW9O7xyOcEujw/G2CW6FAdi48NHxbeR+0tYnfFI+RtPeHH/jHFDf6Ycn0VwUrm1W7iti+4a
ON2Mv61tKbiek2I7ldJAGjS4wx4wapjl3Sm7wDXcY+E1j+WBx9dSWuCCGGPkrAlNLqqA05NupBcR
huSwMYi5khwPXdxv6nY8BNvU0WFPnNd2Y+fv2rqwBXvvKiqBafOJXW224UFBa4yMsQ7fO27X3et1
i7P0mrr4SMYYxPhEvWmEDmNF/lZ7DnZDQ7SMrFxxB0izNTZogvLHZ4URzsh74hBflmHdUNCWhu23
JnNCg66PWhHihEa7f38Jt5hybhwahUXb/pCaGAya7HIibnRSb+ASWvxvQvqd5fCWoC7lrAFDhoZw
xA+m/GPJjSgLSiBgHwziwLhDjlYi1Sp3st/V5nZYR2j+fEVu/iEm6g59ww6vDXTZBKI5z1AVFcBf
ImMCc+XsW2GHV4TS2slvrAvKNpB+3tDCojrPqDDWL0hKXcoDHLdonz8FO3lFQpiH5LVsYmdEGNuX
YohdNmMQgYt+0tHWGOHx059EcnddeBYe4howkf85Msb+tWIlntUSdICSdi8/KHjwrK9TWLYWMxKM
+ZvOmZk1VDzhLbqb36/punC+ODQWngEXbDDGT9EwDHHOQWO0009pXe66bf1pxysecuuiqv3h5fva
ZlmuIOwA2fAtYZDuYSPc616H9Mh1bpZew3NuvuV8RkUPY0MQInAzeIrnFYD2fouOdNgodZqMmDe6
R9f8WRtbcrcRtJ2TPOHSZ+InaaqVc6pCj57epMyWdtHphNBSsFsPBvS22JSotyu3FmZo8wPHmPF0
+DtzOuc9C2MxN0G7GsnbyQJCZ2T7BB2APLGkGvQjfptdJWMsRDEwAHUIk/3iRO7hIG+VY/WCWEnD
ivn/x0OVGuFr5FirYTbppJ9xp2VJnl+lp5jsJG/Nbwqlv/OTjoKVucgs6z8zy2UXyp0P32wRTNLk
olc5GmAii1vgOMTAO69uuRsC/g9j9Ycmc5RJFbdZYIImijd5CFOF3b2R99VzrmypDAO9MBQVu5Xh
XL4rXDPZiFQxytsy6ZHJxpSw/2QltrIr7AbvONNL1/YrfZbLRHBUJIu0p/Pq07mumcuvmtkXMLeo
Yjd2Mylhf3oZcgJQoGDb7Sy3+m7Qj4m4yw/mEYhS2COYr7jPV6p2P6/2D/uMTxgtRRWGBMSHFuNe
m5z4e5d0rvtwncml1h/0iBm6pmKNF5bQM0xGcdgqoXbu4XvULbB+I9g6jMXaQ47NIodorW4rok1O
89zGpD5hJ86urODOxRiwT/pz8oA/1yWvvr/odWcfxTCP6psx6WmHQB0bCNLEVk+PgO6tn6/zvizK
pqSgMVdSFYlFbQ80M49SQIGfxu2E4t6r/cit/SxqqInwSBR1dEmyizt9wBsPoT9QTvIX/W2n3qU3
+ma4HzKSY/Pc2x2v2WgpraRhuE7BdSKXqxrMhRaYhNMEP+1P0VfyRLeo0WR/ZO+9519HFNYCYhyk
u8nGOuRwVca81ziNfVmxBTwYil2mjJ3h7GqasRCLIRazHiHGiL7Q8ylxgT61F7GKbFg98GaeFqbE
NDD7hxwTbkSFVEZmUvUYHAfKc3X0BoDx+mR0bGGl8YBNFiNeWdZFXTMMqAvbUhnk577KTcjL2Rm8
+NRkdmDYOqila9fev75OeH0UryJmqzhOeqF5HXzOKDNRf+NPfhF1df8/ALf+Kt7TVBoWun3Knkwq
JHo5oeKSBs4JMlFBMCp+IbRgNfTJQdmnREuJ6DWc4GeZL+RuFMOg16gz91fLRaSUVFghqYaXbAMS
HH77mG19DWxxnVZ/g4+Fk4TGi5auW5puMMFjGAmKMcZgTAOu0v7eQlvhYB8FbrJ6WQ//EDJpFDvz
X2Z/HqeGnuATEEjRqvySENW1vPxBAsbmVsWSW+f4Lu9Ku81JvLVumwMvZbj4UJ3xyr4VlU7uErHC
J+wo7ma36X9Xh/I5302rbPOOaQusIl27sbuOV/6Rl5ejN/fDEKi6jpkHyZB/ALdNqS+naTkiQ1HR
JGTottwGmoUhKtzljAZzl6qZYhVvARqH5jZPbJqa2sItrx6R5iXo2REcXgZpWWD/kGRrcr5Ulf3Y
Tz0q39ouw9t7nRws9xbAouFBcKRN9cHbLv0dBF85SbYs5/tJOfoxXIhD12/Ud9iuCGwMjORAavhD
04sGXFOw0ErTVUs1mTMVp7QDmrYKh7XxItHOHYzp6zf9vnmLtyMnV7YY/6P08L/EWIPqtxnmjGsQ
ezKQukIxWsKaARkD9Ckvzlk+xRkpxqBZbTrqfSYjW+EZ5CaWXUDdojsivWvQiaHF3KbfxeBizhs9
6Jn+Z3mVJQC3pnmzWELaFFYGmBxEwFuAE8YsxRiyptPtL4ppyDoTLSV4Do+ZpdEYA3O3aKKiYepg
/5KddejyuwmWOcOoMaIMTNdjgP+SM2rMA8OMB3SLS+iKQt1IsbcNN/O8lK2gO8JQ0LewjMhgfEM8
KJMooNJ4irC1ZzrWt9wU0lKMDZFQREWV0EaisTKh9GKSlVDms5N9HTrB1jclsIldu/zdHUQu8OeS
SZyTYyRiytX+LKg9FUEaGx1OOcb3DfeZprpN9+sB6TruM2LpEOc0mdfa6GtDjZdvjz17yGDdYHK/
ABayvskwaLdPnMKB/1lrvPHZRec3J8sEoXnZZtE0gWwB3DdMit1guEoB1IPaw8GrDrXO4rpHF1e1
K3ZnJz4ULgpXnAfcUgxDnzVofNENrJtjTFmhtX5m1iKt436kjuFO9nu64mFML74SZ1S+tWWm53mM
MCmolB7aUJGPG4EgK25jrUVDmodkH++MipeyWXRCc5KMAhaNnGKcG4yNrvp7Ojnem9PtVSe47Vbq
OvkVuhwDs+QT5vQYPRmEXET7GugdSmCRR6X9ezomWAyHHDsN0T55ibfFLKIG1A7VAB6ZiZL+pYUJ
Gj3yQxV+wYEXqu+Lre8gq32v72Ju79CS8ZyTYqxM242ChA3NtHxI1xePFfEd1FWR+8pdp34QNiiX
8s6T3g/r0ec0GcEUq2mI0PxIY1DRbo+B+6t1JhSNc27hctHt0SDJVGTTNHCclyep1a1ZWLGPEBDV
lIC0xxBdzrIX2KF7vhtWX9clZantmNrRf8gxktKIk5jrFcj1dMB8IAc9JRl6Q1zFlp7EvSu/Hs/Y
JHEm9t6w3UeaN8Ka6sRBjfT6l3z3fP0449mXMMa2KIpc60cBMmsazpv5O7mzvMEn90a5sx+/mvdx
b/8/6nKLJn5GlTG3Vto2XVaCqhPcexmp1xRPRHbDnHRfRIltucOoX3gwOBMei5ZuRpaJAJBCDpO6
BllAteRkJXomcjIlD6pUpV9/7UwZtayx/67uziDTOclk5xtxa7QkOCK9+d65FNBRu+lR67mnijQR
wzbeolV2kF+Oord6td4xb71Chc7uvkSvd46voqfYdzzomsXoBDKInICsIyrSmYv30yxJcjGg0UmH
FCXAutwO7/KAC7jCpcRcduQDpbccQWnynAEN9ilJbhs78Xjx3aK5mHHEOFNDxUYOP46GU3smb92m
3Kmkjgg6D9d/AS6Eo5uRYgRJGeu21FKwpGOLYXtsD9PRWqGBA36TXFfQxWQKKCH4p6lrk7XxVo4p
GNmAMJX7gzkBHqK+l1AwPNwaIym8L3ONKmq9iXfnQ7/mBAaLWqrrMrpFTVVELoAxigHi2qED6cZr
t5OTNqTaZM7ndQZ5RBjLq1o+MELPMIXy1l9Zu5SgDpBxGKHX8UMhZ4wwsj5ZZ0yVt6BRueWnspVs
heeqlmptUKJ/joqR8Way5HPagIJGnOoenTyQ8sEdVol3/bSWY5oZIUbI/VKp1VQBIXOlyehdH3Mk
RuxXGU2grdM+0wiZlypdzB7i3QQbgUID3rqMt8oAB5EA8ZJ6K8DL+19aRMLXxL1N3/Nylzl/9wid
E2ROM7RUJcm7cDi9fAQDAX6h6qBC2q/r9XB7/TwX4/4Za8xxWjkS+2ZswRFpzxF2U937dv2fg5LC
VMxosMYCA+xqQy2t+JU8htiDBVTndhc4AkeTFtMEc0KM38nis9xMI44t+nrJ3NzbVED3RZ5gx1Gn
ZYtuAApZEqk8GAxHI7qC/dwvBrykk2OwvjHs5+yEwYbrd7Ns+mZkGH46JVCb2ASZViNmaGspsvTF
Sj89J5+Nm73UAtH3e+wK7VbC9ssKSbX7z/c74upmX0CN1+zR0k1nOThr+IIYYRryyLUnrUwCKK3r
nC7f3IwOE+miL69szKqkBxraseffmo66eU3v+vVfNO3OOWJtOsBPYsWvQalwg2No3/vrBPOTvLBy
MdD6ww+bUZ2KNI7bM6goD+FJR8qqckSPC82/bJhmZBjDJIZ+jK3FIOP/Vm4APrrKflsuVqB4wl3q
lgdkGzn3RB3FD0cyI8g4kiIr60DPQLCj2bHi0KyDlbI9oqV0s+NhjvLOkDGCYiL2UhuAlrVOgKU6
EM3dqy8ihyUeFcYAahH2NBtUleWD0KKmGRDxwTiYwNbiHN2Sn9dVTdaAvYOq2/d86UyVcm3qUjHM
BlS8gl13W95YpROjgmGsJBfb7HyiozqzM307fPurcG1Gm0V6MUwN04IpaHvpTXjjh7ed2z6L9MXq
c5Nl9FpYEZnTYmSy8Y08tWqk44ov/7BzdLtfoZYITMHBbdB9at1xznUptpnTY0RyFLH/Ek3cAy22
Be5L5Aq2uNHu8l3q4z2J+tBX4du8aeDFMESn9VMUL0UR0emlYaxMP2rjlJrm+4OHFb6qfY+dmJ2N
ju6HL4EnO0vR1Zwa428iJUskIDYOp9QZjyX6iFcBXkjbaeS56iX9nhNiPM65COJE1/Ph5CiTc3Zl
gl6U9Zfv6sDU5NwblYMfcjI7Qca1YDHMWYpq8PSS7w2AiKvvSoaEX+fyBITHE+NbEj0Ke4ke3g4w
l92zsYs2zdsao6stN5m/ZExmx/c9WjvX8SCQxnIEqeApqICBLjjceuFiHnFOg3kvjHWYRmkPGk+9
/bJLjm8Kml6d6BEY0yWxH/C6frp+U9+5nys3pTIaPQUmUJI7WI/dTW0n7sdHRTYAYVFC96Q68ei2
e1vcPQTO2h4ONgC277TNJzdBTRXq2kcwau6HWaL4Er3FQ+klgR1shpHY63Xgfa47XrPdYjwyP2TG
95yrs3JuJ7A82i+AUb7RHR01pxhlZl7xlScyjCHR/LQRqwqUEuJERyRnMeH+ySuyLmxhQgRu0OII
+qTwlmUMiNmXaVqdJei1+t7cpLLbvnYfOpH3eC/dK2igXzsP9c2D3e/wtPZGFBpwrrz8xOIVzj6C
MS7N8N+kfddy48iy7RcxAt68wtOLpiVKL4huGRAeIByBr7+rePYegSU0K+7sUUzEzAsTmZWVlXbl
hc/VMz7i2VpfVucn3nGa36XRzvcvKVokWFB3kznNMdOUhYnz9lKpEegV1jOQ9UuzfN+Y5o7F1+TD
rolAz8JsiSzTsk37vhILLDjDosKjandzgCWwhh6mn5sRDUp0RRyFfZ4QGunvVMXAtm4r1or/tcDE
/TqPTFZYOJnCw46Uf5iiZKfX+uXKhSDIvb2phrCIA9QL9/v9YJRmsEjd7fx4tsrAKhbl4cvb5X92
qCGav0zgPLd2gAYp87CD7WMpMuHzhxUYfRZly5NYK5WklPBoKO512c8fW7rJesKIa7pGk5xzWU0L
/LxwMQJXOiywjXm3Y7zmkzf+m4eb7Rk9Emmr8uVFAxErLU3JugCHCVrJ4GRKUJhyVnlVlyURkJL3
/gm69TQtwRKL42n5xilm3hmibe5066swk0+LOSA4+UaM6VEH43NiXrWiD6ZOPSaQdTi0z5gzsOb7
+V41n+yXV6TrTNlMvEXt9kaaGV6wBSbHx2O+b54srSAqJrwwnyyIsipR35HHfqlkWtcfTye00gzA
vwcs8+BhIOkK+BRjZdi/I8wMte4BiW/3K0AxEShmDOmzvoLGPGyFsqkUlBUwpCQqbmioGJ3/3Kfm
2dFt6ckFnMaBe/m6vMXv5gUb7746rMweWpvVmTrZGzuShkz5Ck19bpuyvUIa1hrb24xtvABEtWTg
U2acCXgUbNMFnDD+vpJ1Z1xbmyUK/qd7rqC7TwCwoCqREVLq3e4i5dxKft0dZ2cjWQmLdpXaElZU
LMNVbesICGpXwMwfK2f385Ldk6UecF+5tEMng6xs+DgAbb7SjIS9K+3nNQMZTZE5pKYVBbgC99cs
VSPB51RUPElf4Qz4Q4sLZ4gbYYumra/M/NWuD6hZvzxW8p8Pzj1RSqScKLaKr/LIGLvlr8rxtwe4
Jd5jGlPykwRJ0NE/rGk/UDuxkKGbKaVK5NfbsX22ZBczS5gcfUxmwtFCO/qIDqWhSVqHVVmATmPW
TojuvssLj43CBZYWsZIXtxble9twT4s6LD7u1UjPQatbZKujnhrbEtVH1TrHtjg/4WIsgGmI3dlm
s9TM2lIWApZA2fl+7gZnK/o9YBAQa9TDlW5HvqXuOsCIyRhfhzVZW8yQnSjoo4+lDrm5xlLSN6g3
i0YyL+01ltSptjBXjEXh+ibjGKY0anwK1G25cIOcoDmCnDaxmWtsmmUy9DPeu5c+5ej6UTPoMwnS
J+fcYfw5AJqCas7WM+C0/P/n3+6JUf5uqfbluetu0iPbype+gyVHFcOhnTJtY6kR4zB6yPHS5Gh+
ApFyzbsoG7JKlNN3EMV4DN0LKn7p/veToKu7Pr1Va7fBp/37q1o+P75+LAqUmJoKa0rjKyigC9uO
rMLTCMSLxfLaJjxxchzfnFCS6htFvcwAr3qUne0pMfE0O9pr+5w6TEeZ2Iuf1+abEuX3BD5mFK7J
jaNt6EbAt4CngWlndlPp9AX9pkRkOzr9iuMiUS9BqbIjoJXBMe4M6aAAjwQjZoFVLlmDlBNVhzsp
0lm8vkwLOdIhxedqV6K3xtyk28AyH6vEhA98T4WyyNFZiltdQbVGxhKtP2eLe/WxgxgtGKoVMx4y
JkeURcZG3jPnk9MCgoaNpRb9B+mw9v6d5BD5EuAfThI4ypgq3CyoZOycQCT4FuzwPheYDppZMWew
OiwmIjWIb0SKMqVddlXLmL+RQuYAc3rnF9+KnNkmwBiym1Zo+WIc2KTKjyhSZqJSAiEoMlS9ovnV
+hOvr4sBLSuBAzS2x5QmrcWIEGUtVL/KKilGprW0T1fVwJ6sxGR1MRNL8OP+jmjQlmLWXsJIj68o
tZ4S3KZkwRAXiwnKQMi5cFH9AhnOZUIW4BnxHNULVufWBAjHvRZQxoEXB7mZNRBVdrqgifPtfFhX
Jrph4G0A+2PBmTyW7VwAnVegAUb4kF7JfIjkaI79qjT4D2zVfIrnC3neBYxDJPw9EDAd4ja8cs7L
EtqylhYDglzskGFCOk5gZd6xT4e4+rVu6lQCkec2M9ZvvpnAZ8EMpbXWnnwJgxSccbY3i72BQU6X
w26Tz8RlXnrGSd8M3chAAxTUT2L9Zsh0g1sD8wvQB4X3ms43v8x8DrDAPcsznyCJDBDA01ASVrGz
jFIuPblW2ObYYBJwAJimWWNYLD8wvI4pC0NKSPhHFnmNo/lSr0ES+qQDIkVbNW8VTrvEW4BBpsQ+
G18+a8ZuIuGM8gqGwQiSgIgZeupBKONMmvUZdHlZYeMfgqk1eoNbCw5pEGLTEW+mVuZq+7Q2WGBV
0oRpuyNNvQ8zIQvlTIIxLb9aa4bU03WlRRb5gtN5DVuORQzGbFMC3t88W6rZOcKTdLiav+PDdSMt
MeC6wsoxonmBk7jqE8N7mugdvJcM9awIcnuRU1J6IggUPEKHGF8j2x0w15yDtrE3/kaes8qiE10B
hKqMdhS4VJiaoV6YTK4uZRbCgomgSPZlxxvMgAc22gZVYPWpi0NnZIuZJQOVrWf2FE+4PXfUqddG
Tnn1evGRr+ZcwQWmDO/Bi7evi8JQ3zI3f2HhpEz5I3i4SasFvGBJV6gmrNgv2saXwK5sXOa81biI
Gwx5MQPKb+Cw4gaBvGGUeZQUnmw3FnTYMJky3JekubaxijIDQi516WDUXsD6o2h7WQLwdDNzC9v2
dmjNNGzzFbCSv5iuMpHfgw+g2YVTmZ9rUueoEXvy8BwA1b6M10jgbRZZaYhAu9kwe9PJPaKJqhx6
Icn+B46n80TXQUnPhagheycsehvwAkhZbZ5QYQzeH7sQE4UIRRpTom50JatcFJI8Yexd0a+Q4Akc
nBKpOZGgWQTHDL2RgwlEHHv2FmGBnxAYQLk2PfXIs+c6JpyNu4+hHJpLLcQNpnHxFoJpC/utbGNF
1re1prLEY7VjZdWnnocx85Rzk6UXKdIylZxtjsf35bVFKtRiSJjFFKXBMYdqf5KRs8Q6rXVqDI0J
oIhovs7m0fzyQVB5CtUK56rbWJnxKruCZWupyZwQE34WrXHUyD0DdIsTeJkG3Jr5NefLYdBjsPH0
pq3fUKXUMVixsQz4OsTfISgVj5mfmPS7p0lZ5MKPMH8QgSa3k6E2/IFMptuATH06o1u/wxwC+sp9
Zvv8pMxlTtbQW42BJxofr+IUpFnLsMeeFiwwM/XFhhXYsihQnsVQVEjmd+f+mHqRpZvJxtQ/Hstu
yvKpIx4oveG5pte5C+HBEP+YV5d1NpPK/8/vo2kCNmjkjvkRlwt1Dw4ssgO32NbGq+n/eczD7e2j
DBmW2GCIXlCRauZvvtOISFISsABN6I/VQnAlWwalfbzSzU8FDTbtjmmtJ47ljh5lQQapxjzMDPT0
A0lgIqFYodlLmQduh82uKjrsOVRzjwwuJ8y1TDoP0XyCaQ3t5rGNuAywte6Mcm6PcDZ/btxmncLV
fK9WIkYUWaHMxHskY1kX8PJQ31QxxXd/bNosxEZhv++PAVoPz1bHOLGJSRDl7vcpCSY8phKHlO+P
y+X6VqNAKuWYvB9z05gb76vWXsUr4xVjAGZmLw6XdQZM5w+kIhiWQ5yU6YhPSv0jPcQyY+xfQX/B
2un2IcA0AkPfXI3osN+LFR6nFaaGjUOYGen28KXtv5b68WPJQtqcSomM5KHR10Sd1XF7TVGy4Xbn
p+s83bdb3ks/AmQscgbPU48xAMp41Mrg6RA7fX+2cqSFStpD9heHLIJdb4f5MXOO1yXCJNe1V51V
oAGohrdz0OdfH88MNZ5wJQEpogMjgZOx4/l2JCM1HtRiaPghH26ZpqXmzgANNgOeaWbM3Byg3az8
xZRzJ/Mq/Gasv8F7pFC+axcPPVl4MMDErVu4OrrRri5H4fnPNt85Rmmt1IvxetmnTxejnx8ykwXg
NS3w0QdQyi7J17pMk2o4Lk/X0AgwL/HU2+s/heOk5j40S8turKIEXJ29EIA4BNScLRKXrBa9W+KY
tpJjORCrNhJ8JQ2BIlblcHx+Xhert8r40+dmYLgz00VzdvCEHegt9h2SNRoR3gHGuTOPgbpqV073
sYIY5JcoN/T221Z3/lTrqzH/DE3XjhA3Xcz8cAAs5o55zSfN2fcJ0CiFchM3qaAT2suT5r5FH2/S
rwGWbQ5YvtburNfF78Oi874WAJZ+BYzOr8hgBvBTjwa2jQJVAoNQqnDrvRiJf5D0KorkAeKXHcXk
EnRWXw7Hl1TAZGZtd4BAOTSpoTJejQmUB1QoJUAs8CjEYmSBOvVQ6S4Z8ro8rttMMM+oKznlOl1j
r0O0nf1CHigyFvoCw1cLz2u8Z49x2ycMLBBRRMzqYNqKU2jAAFEL0zTA5gp0CKwlM1yUFgz6146h
XFMFxTEZGiqg1OKLJg/gEgisBgoN6dvFDl7Z6f8Jd+aODpUV8eXk3Kcd6Mw8WM719s8VM4Pm4NrQ
XuOw81iXdsq1Qf4auWViwnQAyN9fWjEIyr4tZf6oZrDV5+3cxW0BYI69MB+f1M8MoQrtQJ8ypqF1
7gdgopYoQhk2MRw1pzL615U5MNF/foYG9yQoQ+xrfXbtLgkeucWwNOzVYnPoGY/bhCLc06BsbVCG
w6xUwQYBVSnNubHqLZshqonkxD0R6k4JIez5uQYjy5khvW6Q17ztlWKZrQmv4J4O5f7POFRO8wp0
ntciGtmyPWukhXXolE32+zovmgs59GrXnw7K3vqflOrG4Mjm6Vg1Mgw5fr+CS5UZ2Kd7eExgosZ4
JyI65xyKLdKULSjIQDyKnNA8e573wToJhpzo5GtQDGnZyjiI+Lf+G2PJrOawiezuPRvUNT9Hs7Qe
0KoAPxSYtS5EtYBW9caONdw4Aeh4T4m4Z6MjkaMcEZ8ESsN2fWrM0+ntbHrb3PyzXTsFuv2uaMfe
4hneMQ7q50NwT5e6/FwRXCqZXH7+9PbUYoudbUfGL8bN/GmeCRE0HemIkWAtqQuTRUod+pccHVjI
EMMww6MzhtfHnEygV9wToS7NoJfCrOKzm6X8td+S3Vnefh+sm9rar3bxYOkFIPACAhvDoMxgT6KC
6TPwmvyLAMrnVbNHIn5VATzDCV3sp4BI+f3KeLHzOfr3f6H4rb5+BQOaMTVTZN6HiSzPnQxuKfyR
FhUzQdUvHAT9rP16xr4Fw5kbT6oJ2OwXe2OylPYvhvCfc6V70Sut0oNzBnIlloRhO3a33Fn/ylR9
k6Bu4FVS0PpKomsLKOa5+QKw9EhiHOBEUeVebNTl02vA4nU1DnBtOY7zKTy5Tyub9IFG5jMLJoN5
RtSNu6pnVe0LCA2x7eBsHR6H5F68zFshK4IlSViVxeq/++ln3/NHvb4tl1y6QoYQh2XjmPrxsf7/
xUp+nxH17sptJmZ9WoGjU7xZYyzhiIyicfaKDVYbMGiRT72Plu5ZoUxJjIJfJOSQnrW+YmIrctCJ
ZRr2IUTZS7dYD8BEz+Y9Ocqo5JFU+ZwEzVguU8Na47jm86fWdD9rbw/vcoEJBB1dZ6yH7S/+0j8i
pXtWe66S0mwGNtPAlN8WUEUN1avKY5Qvpx/QbzKU35xjN4OMOQ7kHHKDmytby+uYKfCfZcM7EdJ4
TX3ahxf9TPTdOjmViRI7gltsKcZyuEPhoqWbFXSwmKJMhtyfu7gvy/6o/JIRzTlzrCaWLBc9p8AK
NVkiZB4VZTxEha/VXIaKZMAMs4J1dVpg/Ga3YxzVRH3zXo6U3eDPYoGVwaADNYTNQD4M5XoXG/Y8
HXA3zEEj1nsqU0YjUstB5wAGeHzGBry321ty/DTekYlCTGViqTQLe4H1nMiUHdEBHhQqASjGBtY3
risHb8qW8Z6wbL1MGZDIR+6rKaAdJwuFtaMxR3YNPf8YLlhqNuseT2RX7g+Nsh9VXAkdr4GlJci9
gd7Z2WOftOPaGYqWuNdfu48PjrGde9LcC4KGfB4AbKVb8DryAtDZWcG/h6aojZGfAN7y2AYLkzd6
9PuUJgJLMfPlFjdaNJ7RVvX2tp0jY4N1Jg1GBk2MgbFuNLmxP4z+iCClileMMfF8CIIE2BDj/SSw
Nx3NZi2JIFf1ER1KARNZ4OS2geBkLDjrXh6LbaIcBl0YcUFpXqFcUnWW3MRmab8xebDiF8Dg8/Qn
4MOzNG/SCI6IUYrXqH2ltLMUlYIEaQMky1mJiWl79E3h5ueMtCxoglmuRmCnQA5pC7P+ScwRkgeY
OWTZvskUxYgW9U61Yg8kQB8HozvRtvCQ9Qd27gfLuWDcm1vObsRRnfz3+MVD6Mru4+OfSDffHf/N
3o5+Pai4tkmIs/yMVbqkzP4We86xdOcuMq2rwewse7NJrdTxEOWxWJvIN95Tp14pVevrWtAhwSU6
KYZ5wmPo44JZE6ADm9Uf4Ix4H97hF7dk9ikyFPFmIUds69ksiwMgLh3VrTaXkc1k6Ma0Pz3SDerS
XvhhFtc54cxCEhne5xYxT40McmeZi977Fwnje0lS1/jSAqcKYFUklQU4SMf5P+Nn2bK5sHaPdWY6
ozXijbrFsp5JaqbhFsPw2arJu6/mYrerXxlkGNeL7mW+yJJaxESE4dXgXmtUGnxswjIFlRVoMQw5
DWzX6WWdNCRSXlqcLXv+YluefrVv6Hlk2T/WI0XXs64hn/NpSUilxnNp1CtHXuG1V5GmxWS2HZ8W
zHB4MpfyfVp0UrgH5BKAd3BayBYZVoWNeZeDvuZao2L1jU57MSNS1HWuSqFJ5Qi3ClEJCUo+AUMA
p8I2va/ljjV+NJ2cGlGjHnxOiwZB9sGYhRz+2kltFITn+8pyXxf2ojcOHsKG5cdjpZz2P5EtwuSg
pAH2m7L5QntV6oJHVCkCCGRbHI5zxA3C3MC2Q9PDDMHXV3fLxDHITj8C32TJIY/sVXEWZ4Um3Mie
TlsMawL+z4azbWK3Kpxt80vvjAKdQpyHcsmMYcwm6grEuHxTp2KXsGnURLjUPTqu61V0fFvPjasJ
+sfNhjVW/5cb8k2L0qFIjOtAHkBr+QyocVLvD7Fl3sX67hVspw2H+LFo/6K03wQpNSoDCauMSFBL
IkGYTeAKKZaLvNRO2TBoMbWHchnFVK8URSWvLeee0AC8Jk6q77y49ua3DS/VtjwGd+QXfzqP39xR
71CrtVF0JV4xXlgjhcqghu3+vrhMvL+/vOXflKgXqEy5qihmMG3P9btqiLgdczfzBnjgLwDoHLCr
FvPeDPb+8sx+E6WeIvVc/SfJWdm1tTyjVK+tDBeN8Y1pfsjzXWB9PDNxJogK/l2m6CS6v4x1fZZa
nfiYF8vCZrm16m3RQVRZV7dh8PcX7/y//KkcbW7OapqmJMZ407e+NTck5MLNW6TLarUQiagecUWZ
mDrsMBd1JkGh5Vhb4jrvU9cJl29IPiIzAv5WK9vjTfPgWQBI8EJrl/xipbams3b/mBqVHsOBSVfT
i3p7i9FkcwwN5EmMYYG4nilbIrtHDFOWpp2p2N9wIQqLMSZ0ZWceAl9tw3gxFBYZyr5oYiB2lw5k
tNjQz2hVPfWm+J5imV4S4v9Inzzc7sqYZxo+Y/7uuqvXxQLxysG2jfnZ8a339xf0Q57Q5aTv8pX5
4SOYXSxshLVNzgqjpxNHowOgTNRM8avIJ1lnC3gYxRwjETO4DTuGWZr27b71mjJLIVq2rz5JBuTo
zzdnb5xj7jzWbDuxOI8OmLJIKp/lWkBC22FeWr5BQIoeszGdSBkJizI/bSDUQnUFG7GBpN7uhF4N
AnqxR5+wUeOqbmwzfAImzGG3ZMJLTXut/4iQLpdGhezrHInc1qBambrNvZuLoGY4xwyzrt70ZeR5
xFoVR1eSKwIiC/Gx4K26LQFJsC/mARNkrNIKw6SrdPk076+ISCOkwpZvJZnbgIO1fwKaviEYXwtg
eB4iRgzMUvlb2XjEYlNcz9xwq9EpC78z+B3sgNwh3rAeqwuTEGVx6jNX9DUJd3PXf8VzD7hO78BU
jMe+oko3uEbcNdbEKxTjeVlgYFLfcK/hITF3N9/wMUcTbWJjzxCjJvdPYTsTglCeEe14Xq95PPkp
QPhcbE/xULM9mJ6I5b4MKTLeKbpHKZa1jtczCHF5xqpQrL4JjjuWeXrsNQHa956tANCMNdY5kNJb
iKWQl216+ipfAOKKkIKJW3VbZPXATt081JH+nWuxy/gMGn91rLcl2vDX2+N8H64/j8l2j56hXjQ+
Pw3DrNBkCdgBfbU8xIfe81iSZbjCKp08iypEpxm5ehdreXrbOsenNsU5IvWjzhOT4QyzbsMtEhix
3YvhkJSE7ZnnFGfD9wA/Q0ClGIfJeAXo/JkcRoEMMFYSsSlYTLfWCmNILI6hlX9JPP5jjulEWtT4
/ymEONhjggK3bu4N8/cCtXXcPZYLyrgDt9B4JLoh+K8hWa5RgfafgC7x+GKzHM/bxR9RaGtkeSoF
t6x3LSSUtvPIqZfvsPqk1ZfV9MqwWHQ27poU8qBdoQnh4rNkY/6yNIByNuQiFYOS1LYt9LGS5wR9
tK5NTgYVsef/UXCU6Thfkw6vJXjB2NLbEflMrJG/lR+W6R9WOonBGJ0hy9qY51oetJbdl/B62Xwx
rs7EkO6deaczY00TJlFGfNf09xq9t7Hpzp215DrQh33gojZrbGx0u2NNPbqPGCrIJE4FJMUMvbGX
Ctzl9gm5/OObYy2lNV9anTkUtt/stK3Zv1g77+uQrKMctmP5P5ooOndWN5EyaGgjgO2wAGkGVxW9
EAn+GLxOFxm/HcnbCMToul0ykcdyHXKS4W/0WKmmcEJLF4MKS12oSAShVZRfSTBZ5mbhKUZ+7HsG
CYZhEil/oD+rWsjF6OlAaBwuVNdjmQpGLkqlt0LymR7JQQUKp3W64cw3o0BiCHB67mzOuMkMq0T3
hzWiVDdKC0qdCdzYVWDE7t592lz2KGszSPGPI5VbbD46/iBu4q6DTT9aVqcYAxqsjd9IJ54Zni5D
ASQqcZHMyqYOB3CEiC4HEBUiBolR5WWkuADode86iTOu0JIemcrOxCiqtcW+ksD4RFBrYEBng4X2
qNFXwOBnQSxOxw0i4Pd1rLcUtJvijGQoBLyvBuSd171nJ7aPivWJbImNkjZJWTQYvH58aJM+4oge
dZv86+xcRRnOTDaWV0//Ff95/PvTkdeIAHWXaqy5TDDDBU3HDITz9geRF0pyiWG8blCw2i3/nRaO
CFLvZCaqsdb4RILGfO76DlqKDN/u94/5mrxWIyrUA6kVaXbNQ+JbDxaQHVgmezKzMPp5YqFGanAO
kuSsl+QqKbvQTYxbXp5h5Vi6RjvKwGP9j8d+WmKunnSOfyImXpkX0zsgPcPiaTLU/+aJ9pS7QdTO
HUlRn1d/cDQqtiAtFczn6hb/WrHKYZMmfERMuBegzOmZIPwfMWudONy7Z7H4mTR3IxJUPSFRYl0P
b6lGyeT3L0i1I0pk+cgTsIJwXkZUpHtGmqSt0lCE1BLrDWDYn1cMrBt2OEd/S1DYj5WaSYyyBmXQ
9b2ogZh1Ol1WqbHsTAltk470ymnbcu5VjcOgSD7/R9Q4Yo82D2UmAPgCFMmyuNw1kKI1ULXw5DlL
21nHRdkFANbDnyXdrqhkY4oF/UKujLrvChULxIb6vMMY3vNj7lhKSBmJGTorsrwmt1i6GLMYgxnM
ug9LfpShEEO9aHWihNk8XF+XunlFc+0Xce4i/MtQ+elEyfdp0a56M1yVUtdB7XmN5DpECNQnaw8c
Afyh/EOGVwFx2RhYFckQ5XSddESaepFjIZ5FvQ5FwWpKJJyxaQvJys7UD8U2MPqn985pF8NCXAcx
XGjPe3yQ080CI+q0OYnLvE1JM+fyLf2sHBkautPsZ+aYNUNJaVddGvpAyAcIWDR8gFBusFBXWC28
Q8jKiE5nSUYcUXYlFGq9iySim2vSOwfsxxh3YYHiFsBqGdKb9NhGtCizIqViKnNn+AAX69TYqDXh
Ya4NwKJihgx1GAY1xq374b3nAdYKEdNvoS/wTwDHbb5HNQL1eyyAY9pnxktNe/KyIvuzuge1xlyX
RmDzLuChGfduup40EiBlSFQw1JQkfd0skhWASr/EpZwaAbb1boBA/cX0oVhMUVbl2vgcF6qgd5sd
TSz9bfb0+JRYfiHtxQ+xSJgCCWeb2sg0tcY7+l81Y4N8684Tj4/JMXSC9uc1DVjJok8YAlQzv8kM
Zc/ypFmHRE9sNGHXCzURGlrQjP0n6dO3ESbYuwvj0STX5cGbSSMN54peqWoBQmvsRZqH28eiYv06
ZRiKSBREjWSNlwoQiKr5419nWdIbdu3Is00EvcgqAT/fmN3CupJdc+/DopybS5aLPm11FERSkk62
mVE2O5TRplRGiOG0z8bCGm2gr7L2lRCf4edJfJOgXEB/pgi5loGEwy+Fp8QQmOaFxQR1GtWAYdjU
h9eCfuD1unmLLLGwhZceWzOxxwAtScgXMU5o+g36Zoqy1poWdxexB0nhLcFyqtWT/bowvcdEpmMP
ieMIABWgrughDH7QznxbNMTvS7ERdA1/DE0rtYHhIAzJ4Rli+A+TBmBEj3If+E5MazIHeBzesfnY
FBewm49Zmn5RRyQofRMvbVi2ekuOCkPt6OXaYpBgjmwj8m14WGNWSWDaGwMit6iLOuDRdIqgXPVS
PhCUpcZMjbAyBo+AGxCv7O1saeHSf18cMMAQOtlajJY7VhfZpGqOyFPK3yt+1jZnkN8GO7gogJh/
LNDpJMyIAKX7s7OitbwP1CrROK/WZ3PrRFbza27suQ+0413dAyaTkl+sFMx0FnNEltJ/CFsN+kG5
Hq/WYKS/QhfNrlUNr5bB36RKjugo95Fdpl9nXKph88Tzs4pT06x+W748FiGTFyroIX1+tVqCl6Xl
L2YBelBQe5ZfPxhkyEn8sIMjVoiqjIw6thtdzhLZ2lHuQ8Ar72+NhKgbHXoWQ0SnH1EiQh1RQs2o
S9QUDEUtgGvqyjSc+DNwA3nOCq1u9Zq/kxLoBilB1s6lMkD9lujMVD5jAQh1UuheAmTP87MBrGWC
y3d2uM2HtVMjDC4vZYaKTPsU/whWoDunsrCuqp4n61CspDAMdNllRrY/HJgA2QxNETjKmBRxO8S6
j2Udy6JdonyVwnZ46nz3P2nKT8wFsT4PWUSEuubM4rUKNwmwMXoVKTrfVgtW2Dj5QI/kR90xvVN9
pZOAEZd+hbERPi0C1ks2bfZHJKgrFmDzl1pFOCLMnALjJV7iJTOAuqwufov2wWIO7LBYou5aLGcB
pyZEglb3GwuqSHa4s672xfBMxr0WWLSo29YGQHnWQtB6tggwaW4DrNjKN+u3ZjC1g5HPV6vCbhxl
K18w2I79y4w3lUH/prSj2x5elFRuKihlZtV/Njas8GN1ZDFI9wU1aVl0ekxs8OnkL+ahDfPlCHPU
rUiEb+Xe0lsojmdazEifaN4D60I3CF2B3xfmOlmOsy4+5lfj2HwGhlN4vmQCLdCTj485nfa7v9WU
bg/CNlB0uVxv9HKjs88Aco1XipMhS8Sg9PhdE+gSRhHKWPrTQGmIW9Kb2F+0Krz3xCBdn5vfOban
WQznbroJY8Qc9WTnuZIXUohrntvP0le9KBJjwZzzeezvCLfk6UgZEz2sGmmAv4Pp6Nm7ZF4XaYul
Yo+lNxl9jTihrMm11YYiIrfb2X89/mWmBlCXWStnedbW+P7zGc6G4cJuoBEICSbWBAVDtem6QiNe
rteYCCr+HR2G3/+bTaDLCGKmhCLXQ0Jr33VUJ2XYPMYp0402mhqXoUSkhCawGAXmVyBUPT4IxhHT
PTZyP+ODIgcD/hyjABVjsyUjKgCS8L2HxLdN26sdUdPTuluQ1tx6lYVOlZiAWUPf4e5gmvbrZu8W
MuvmT0aO38pLt9sAwFrQ5Zrc/MVJ28FjLzrrgzWwOB06jqgQ9RvdQ6loMQuUgkEAKfLOG5lCd4Gb
iDQ+kJJNZjsZkdcDQ317QkbkgO8QdmFM5JlYl9owBQNyRNYSBTKmu8cSIFHOES1+FmAoZwY71lwM
7PVKD4UXPQ/+4cyKPVgWk17SG8+U+tIQO3NxqrWPoPvistECJtOI3ydFlwsEPvcDsYHoekB0v5Tr
sjVMrJljWX/GlaX7e7JrJWiNgJigW6wVU3uKzRZ1JAz39BYktxSfmM2OLL+cnoDjYpFLUgkkVQ+Z
S9tAa7tnYpMkq31oGuxpJEIqyNZlLsJCXJxTJ1s5FjBtDh/yBwo7pF7F8s0Zholu35E7kRvKGtoX
o7ASPrfY59BaLUDoewBxXQytXtic89gW3pyBB7dLpF7uOIzzwE9AU2yA8LBPjPcaeDrAh2G8Gize
KKORN6IgzSLAceu1EfpGxTLq062GMroZgC6q6RI98lGGbZsJOgGBxthg5sz28frVxMaAxSF0LCZI
3nT6fESOsvKNmmsNtt6RhDYZL9vFy6M2l95DLLnQLW8RGd7B2zGexr8c1jeP1GE1BcfrKcFmHrZL
Z+7MzGGPBX9fTAtPlPqnUnzToQ6r6tNWbGdElksgKG7nvoX+YQIbdAHOP8DOmARJcPuIIOV11cAb
LM4+CF7QlkeGoTCtR1AOicuKdwXPCmarLYbqTwc331xSxp7DgEojalDJ5yVIOuuuw5aWJ/8gWJyR
BOauXLJ2zvzF6n+TpFzAkivrc8fhAIECUhna04rgkQGJicHZ9JP5Dxk6bDsD9my4kAjgOVmte3Nw
kLfI131IFlQxZwMZynLjefRm6tVMlIUIC0DFg+O8ZUfpdxwbvvM7b2wGX6xLR8dsQczVmURg9DFE
Eixlx8Ecsjc3Fqh5H35tmrkIz4DVZkJ0/YFq0nHbrOB9ScuhJalq+Vhcdg4ZXLEsFx2vqT6Wlqkt
MSXY0iMYJ8lFhfG501zFQVrXYrwyLN2gbEiux0GHIhAM8RJzX+HLY9W7vfWPxEWZjtYXgyyWbybK
OgkL7F/Depo/BBfpivGD0Kwxa7xK5+gxSYCRZCUuc0syU56UMSlqqQjjKzgsVunmT2bBhlSr1csK
z4HHau+cjLVVrIDFdAdW5NDOfokFPUJRROhTrAAyldkpVloTCMXHUp1sYpYVbDcFxiC2KtB40hgV
L89KT8aZLdiN9k9uAvcJNlnffCrWE1pXA6dZBo6y+QiAFKnZjJLU1B0Yk6cONZNLDTUQkMdGnBxd
O+dPBn9TNmRMgDoy3g/7oTyjOrRcO3+cT2Vee6TZE2WvDAry8TxzHhOczLaOCVK2n1fTTOlS1IoA
8LKU7MILnzzWzkPyG/RVGNOgjP31Wks6F4LG6eRYVwD7RCUjkp1MKYxI0CDTcX3pIpEcDHbVH6KX
8h21+6AyP5grrqbeyjEhEjiNjHzb8K0Wknl6tLD7C996QvNIYqyIn+gp9vPj02GoG73rVrs2VzG8
glhlY57WZln0yeABuy5lAalh1D7pDAYfNDzwejlSAlcxMsvXhgbEqgt42c0KbGVlpcemFGFMj3g/
Y+EJaPHtQtATQyN6SYzzLgOg5GOZTRbrxkTIFRsRCfhLd20FELk4pyU8qMZ+y15DW3itdCOc1zIy
4h14+/J8DmsjS+bk/i39Rqv7+APIwzP6gC6oQ0WeDTASMXIe6z+layA0411jsD2PZ7SvMM+Qesaq
biYj6w92QcxeWwDFVo4kodaDS4b1m3S7VUlA3ZFXVFHQSJg94kwU+NlQduT8wNiJ/48RjDZG/8Ky
GbeQ/IcUR7Soi9aj+Tz1K9B6XmKp41vxpHrR9hoYlXUBzpV18G00iB1MxQHAGh4aZpJ1WrCjD6CU
NY4x4tTx+ADr9OYDQA5evwcPVWX5IVOXfCxUSl+VIM3FtACdJcA5ipfg8Pg+TN65ERuUNubx7Opf
L/j5BLELN28s27swwXGn8itjHiglbM55DrQDHrJCJ9Db3Ajd1pSs1UuGcUezMfh5x3DeJtMRY4pE
qiNVHII8L/0cFEmK4OQ4M7tyjMOBOR/D4ox6kK+h1AnYnUAweDCQq4OKuZD2j49o8vUaM0M9wpLa
X/kEuWTi1WCmDusFJUN4YRjGSXdwTIV6hruCHwIUl0GlQOfqAHXAqt6la/9aeIHDMhXkdvy4vvDR
0FCjaRghoYgpeYYZHFkEsZpsH7B5VAU9GESG5IhiPSBDJ/Z0X48kjpdAhvS6nK6WupEMdB6jcPWv
xPf/WPuy5caRZMsvghn25TWwkhRFiaQkSi+wVKqEldgIgAC+fk7wTpeQUbiMserpl2qzNJPTA+4n
PHw5/qMRm9y7DLkWmpNBNfK2hTNspsZ+skmMMPdr+H/o2V5G25lABoCiWM5kLZLp6A/Gi06fiqM6
OboSv3mqLbY0GzNJDASdcxELYDOcIlwJGYD46YKx8wntBZsnEWVd4GtyEDeQ+6W7PEfmGAqb6yvN
6mJirze4yZ3wafIfDuvgW1uZNu/z0fvinqUwEAXqbiubesjZXNfWbUnw9CzZzxra2e7b5HIAMjtN
BpqSRM4utYXTfM2QO0fzlTdg1s2yfd9/hK99Pwc86meuqTAoVeltOdQZTMVpHO3W9DV4iiOvilfZ
WfNOchESZ/oxaKXEcmTGLRzB6emgufJYngQNKM9t/uU5N4Mh6qTXRWoC40UkAvqV8JhvLr8fv6/I
J9bc9SK8z6YywU0vSFV6HnCG9YfyhpkgVSGtS15cLKDM8f/QhGKq/jOS34Campu1Xbymfw6V7Quu
hlRNpAbSXy8uVghGj96285UzqRMyPb+Lb8+vvK7U5VtnJpLBlxCcjYUoUYg+lQDN/TtQ8xv8+a/c
D8nxcbZPOD9jjrC+aDhal/JiVi0RXPUt+LrveIuBFJpssYxOwb5WkfE7RKymOckm2kX96THgz/Mt
a/Hz9xkny1pR1nsdf792HTDiUvr/zhsdDA/e12M58pwpwjhYgvH9PrQgCJ3JtpPto3W0nURb70iz
fUaZ/FE7Dpxe6/8FQX6UY3zN6Js8lRTI1EAnTEQX++1Qsf1tknVck68v7ij40jva0BXYlyjh3Ezm
MNXsOvYhNQlsqBY+i935RUMzfIu8ZftSYQvp9Y0/J0d1+McVoFumiTZsJKpu1FKzmFFGL3lrhclE
J+DBaCwQLYglW14NDVZ+jCTzgufclkWb8zlVjljGz+Jm6q1ETieEkDB+KbXfXuyg2wQKFzE1elHf
05C5yJUW20XkFKIc/aMkilc4WKfg7dHZ/vYXqpFP7ts7XR8dkpf1eo02wRN9cyC2QKno6wssWPbj
Ox45z0AAzqW4bF+zs6eHNDv7CNnxzCzxy7ZKoAFqHrHzCxwHvFXNXDnMNd+JIKgS6TeGattyKysk
WtmV/a08lRvd5XzZxQtqphSDOFe112s5h1IICU/Y44JX/qOEA8xtXi/wIp0cllD9bbuMv4RT3Jv6
SEWBP8T0TwpY9qPMDR8CyokSBDZoQVuiXzGdjflsGrBhVQ568rsNHsrcxNEi1M5+DYtQRhxpuZjh
lJ2PaaN0nmXf7uX4RY0Id8zkFgPeM2sGnFrBaCVZgTha0pyc2FvtV/HOLGykq5LUCQCKoW3KQQUq
AZjxYU136Dy/8kLVxTv6R2s2yShelVjKEtgWPsHV/cDeUS98UHyMRKMYSDcTff27981MJI1qZ24z
XVJzzEdoHmbEq9diSgQEB76bYP9AoL133NI758uyKccojDEjIUDgRvURFUhnFCjW4ibBTh2QDHzx
0jzL7/iZggxiqWmTylNP5aG3OT2MuyAADSIHfTjAbzDgk1XJUGoGhKDaeAb5Imqa3MQwB3oNBniQ
Q5fTro3opsuNZ3maaLu4yMCYySMy4EGcwaBOJ+DuFC7Q5hWBIrZEDCQCszidVOYc2y3/e8fvDAZ0
zlejR09qSMvsVzt9MDBMAtRBKlV6FEF6fFl9P6PGEtq6yw0ZOZemwSCMFnYXUWhwnBnWDzjJs7Kn
w3KYGbALgfx3MG4w8JKqegTHprIasjlt5cIWvyrUo7GUkWjOv3us/Zg8m0WtiqI1ioxe0h8XP3uJ
tqCuO4Bz50qEB14aZjnM+vvaMBn8SIr4XF1LQNYWmOV9FniKFhuwQyaHYPMvI+SZZkykg0HKMRNA
iUI7/uLdhLcuTpA37cOzf5OBjGGwZLOMKAw72fNgoGCBbkIHD3kenz5XEoMb3VU25a6B/WMu5pb/
A2nNA7L4Gy7OL74tZifHoIeRRZmSqvGESg8aTcAnROmLEbfwGkx4eGsy4CEXVS6kCmx9c7pse1IE
FQGJjMwdQl1sUZgFLGyAH6plUZx7nN3oxyVBMJa4gmtYdvhQtKQanaohOrk8IFr62sTJo9Xb9736
1vl2B7xMBkEEwyrDdISZIAuDuT7dVjYCqAicxAX31Sqs7RA0sd4VXZRy4ka2GeBGjRBL0PcOn96G
a0sMyHSSfM70Gl4/rj2vtq0R24bBSiusULrAnrj7yi/nen/sid3Jmk3Y8qyIsCdkDrdYgbMCN+52
/2YSbGOyVl8cadRo2KM2VSwQ0BVTxhJ4xnrrTtb6ycgRDipOuVUw3eUHya6wv9LtF545HGlLvjKX
xpjwhOxa2VuQhlkQUjiJ/TYiOuG+UJcShnMxzOU35WWPFo7zLWgQSAYmvWD85BV/Fs1iLoWx0iIu
kuKq3eIfdMMnIN4CrTfKTNzK9WK38lwSY4BjnUpZH0KfBnW7dsISKwwj27QrEO+Hb7xZLCxQ5H2r
pRfSTOjtR83i11wrwjHW6Lc6Ob1IV7rHlNwOD6QvnhHyRDFXnWZOBXgxIIpmXU+OhfTFlVxO6hnS
Xr/y039nhWx7viEhe9HQDxf68UGZiH5GwZWWAVIe6cJiK9H8EJkLrwF/dGReoNno1xh82ngYBzWx
MwCNgRHRLKdGy7ktbqh4Y2WgHze8ZWO5pCCL8eD8hzD3YRbLfdxSz3O2TtsSSMfiZfzvGzkDZEa/
XjkB6GJ3iqmaFl53GvZ2s8Sx8VnQEqHC9nYFY6+w1v/Q43C+Jf3d/8SvHzGMa0RW2wlmXwC/MJGE
KWlwnL3QOgsvGuPIYb1BlSapNakL4h0SPUdY9JKAoY7g4O4rtHj5zs7t9iFnbmfEqNRHChTCvetR
epwhGMCgjWwevXOQFtjwkq+L04dzkRS1ZyIrDRuAzBwi0QUM/pGPreKd19q2W4kokSW4V537Oi62
kM4FMl6h9L1gXq9Ux3xXg4A2eB59jgje96L/PtPpOqpT3nUVdDpND1lNrOcU0RJtsnS+ePtXpOVL
9G8jZGdWclXPRLGHrb+eAFmOjlI9OGkCjMtztKLWfMfab+PGM600U4x0Oanp+9ER7V1slzVpAvVo
rL8PxjvddPn/sOuSpx1zmwqarIN8B0Kn3SuY8GmKOXWqTfaQHUGGwesTXKQPnhsHc61GbZkUuUSt
8eT1hzR0EOZh2RGKtW9f399cyvPlkOTn2zEAIl4ilIZViKMkEicHsWZg2NcjF0AWYxJTkcElbSHe
EhmDHC/nQW9UE6lkUE5dnzVXW9up7OU+9/29qNFMEhPSdXKmRiaUwgFqbymmjTBpJKwwXM6BqqUq
lIZ2UUk10H9mYvnenz4mx+eiDVsVbqz6x+rT2l/fmxr9PJvo877dLxX4/pDEBAhDowtCYWqQtDnt
vM9j+7a33L9+E7z0Qf+d21eicSPjBV/DzIwkSqal0+IK88FCMS7rMrKmo45czatASru+2iYYUN3a
eTlU28r/v4OPXzzwWor3UAOTQDdjKKqIDr8/DzYZx7OUqaVIe8TD9ZEu7CXvo/P4C/sTuIRsNz4w
BlT+kMbAf1QV2C8+dOItRVtimRM8/JflXchnRFJvD/KR/Lat7f1X82h6mI+rbJBmBBs8te5/5qWn
jy5DcRnUAZKh38xgBm9Jr1VdcY1FVM82W9mtVVSoEVWLkBh8Wyu6woYjkYIJo/sfEpmP3IpjMgxY
enDMn1CxNQyQZCIdjGak8e0ZcfUrP9GyEOv+IZHxzrEX0mgKU5GWIreKEx4pXRXSLdx1rUuRxB+S
KK7PTrPIzxOYWTNYUY/87G6aHPnrLbC7wDp+4R6UKSucjTZO3i2lLlwYuizJFlhOwMsDE/5TcFPK
Cp55OQxKI4PXw4inB3CguFjebRDckKlNq6PIyqCtvvbNdxPl+s/8zfLtdLCvmwBrQsBjbMev1d4+
7w5Oz0sbLvWi//ELmY/Qx+drg2VC+IXdGoUJkPxvYW9T47cuCN5wNDaxzYezSjS6pdD8BI1ez2tI
X4LPP34E833qTM3OsYhjAgexRjDpipqEZ5KUG27R8/6Hkc++B3OBp2lklY1VQFu8uvuD/H4+ui/f
9Sfveb9U6fpDI+bqvk4TQrsYGnVrxwmsFmzRqNaGz9uNRhQSYwqw8rKthXZ/RLQ+ltJuseEBBiG8
Gllgc6vGS4+eP34Pc7fLGW5ivaef2XE+1ffpU3cKIoGisCU95gNpzmgTWpwEztKbby6V7UYRLqF8
ySUqdbMdH5NnuQaXW+w8qSs/ehiQJsBOo9gdCSj30Vd32XxFzrjpPnnQtgg0P1+dbUtJjSgeLBM/
Y0QREVkQ7LAPvQH7KbGG/YsDozRgv2NhLE3aNSpzS89rEfcz3D1MnX4fIDHBnQpbxrSZUszLQe5i
tRG6myAPafFcIVKEtPhgC5izwKSFDeWigrul6XZY9xRkIC0Dg45Y9hUULMnoZuvSnoKIfO68uCIa
emIe85yUDoLUyj+sB99+BNGO3SXgMKIISx/1KNmbdvb2b4pXf1gbA2XVpZysWIfPAU9PqF5hIApb
yfj31kJU+YccBkTKylJ7McQJIB0k2kLiqV9qggbKqfR4lsu5P1QGRjAflxeSQQ/boUsP3QjD5Q/0
QdUFsc8DrWUYVhRdtExJ1gyRUcwYpBBqwaRePSdMCRIIIvpd6Sf7N04yE8SodVWGqxVfGqoWvfuy
dee9xwDK+2KWOkIROf3ow4AekmmtFoYQ09mt442PyiYEWd0D+b0C6BYkaLe3R32+5eYRFk3kRzI7
spmqZtT3HSQP2LX0hi3q0VdKpsHO4Zvc3U6Ll9pMGBMjdzo4FSSLIoHsXuwEkB7CA7GR5cAtdC88
3eYnerOgWSCVV32MdRHQSyHbjYTma819b3ze2553egy0aUaoaWoFKcIOgcc7pmrRCoLOBM71tJTt
+UMbFsqsBoyW1N51w3bkv0IH/MBqhWnXbiU4wRftAkl2z8/3rXKpMe4PqQxMmXJR59eEnmFv5zvz
ofPkU/voVC/fgvMV+9yduEvZ+T8EMtHV2TxLTWVAIIbbJeey7Tpy+O4+ASLcXcbSImDNbJGBkMul
EM2zRmVh081HTbxVRHKQdx24qbMlQrk/1GJARJxSNM6fIapyWo+uTkxqGwOqFtHtzBX252Qz2c3z
9/QSHAr/26BdNRx4phL+cRXOlGXwBVtTYsui9kOfaKWt/37lNWctvX/nSt7+feZwJtgcznULEZ19
WyuKh6gwYUT6OwAfoP3Fo0xZjiqQkjHx6BQlyWRc4pxpwuWK+Yqjvm4qct2Wf2Xb88vvOFi3mXPo
dngObmitj3OSy04xk8s4xWB0qVS1kBs/bE7NEbkaZY03vn1Afx3HAReyGbo8E8W4gxgNTXIRICoj
+VF6RCX88MVx8UVEnolgvCALo6YyTYionO2ufzNcjHcdgtznpdKWX28zQYwPmLWYa5064tHeBMjZ
nUn2jYIJZs1oe53sNiaR9o3bOdnRdSvMMnvC8xUvYPLCa/ddcgVF0kVDgc1g1wqTAEuMWAw1faJ5
miqzlZo43OiEHhrrbYos46Ei4T8qSw1+ybLoIrYm9TZvH/ZuiH7Xxre/n6/oz8DYKucb8sQxR6to
ZTqOJcRlxPn4mMjOB5tuTh5fAm4zzeLrbK4aAyTCKOASv1DV8DzcnnZHD/S9fhioYMpAXpkbfy1+
rZ+jZN9lOXKippb/z1Hq9nBGMIRH6DHyB3edgGMq5qUZbs+eOx+PfYLlSjilWWTAvxOifGbTWpDc
BAug1+Zm7foYSfuLPITkcU0oW42ur58dZLm+9D3otX5FYLlwOF93CQRmJ84+02SzEWqJnrh4dpvL
xvf3MfhIf7/bI7oEv+1W9v7V4Kk+l8mENcKopFp+wRlsTqcY+VPy9riWg5C7UHwpSJvLYbDUUPQo
QjsYfPEYEbpqybVSe+X7BP3KAsJ6O/0LqFpzGViW7n5FRveEJNHMpc7o16Nwhs0EIZ4PArhbyQl0
YpiZKwcy1DbqCLxPuBQlzsVREJ5djece98XlAnEIa/qHIbXTwH4OMQy1um8ry87yoxZznKFRlv2F
moqxP6CbDnOH9//+4t03V4S5kOQwT0ClJEARZ5Dt+CD5+mmtfmK9dRDtuCNCi1HvXBxzOUWtrKcm
dX7svswdp1KD0Ytsd/Te69W6/Qi4Q8hLHHow/J8TZKD0nF5N9PNDQVRVCwcLRrDlhJIB+k+Undym
pdwrMd2O6C7vbJd94Uc0g6yjnEWymcfS8XX0cUFiPVx2JTrP9DkmwvZUN6V5UcoKR9oerg4oDlAN
57yJFt+yszM0qKIza68v12qcsEgCIQUlIQSFsk1H8vbmAygIsP3r1wEbWb+4326pQD3/dmwrtdIn
44CN2ThAp3MFfDmkmHxeIL1U6fxDCgMdxSRrTV/AQl6djzwlWMcaPYnkRSQo9EcO3b/DCzjpX/zn
hfS3YbA1rcEcKqWxcJ5dQyQSrqYzbSxAuhsFwm/Ox1tMrChg5kcRQEUbCEv4kk6NXg/aWTp2o+2I
LxItrjyWT7bp8YjZlloj9bkoBkz6tpV73colesk4YrRKMHrndrv1KLncvqhFBJ6pxSCJKectGPoL
2MbJydwmUGwHjFSccH0xDpsJYcBDvw5X+dJBiGPWRPytB4fzGweA6U3xD1uYiWBAolerKc8afJ4r
bCGI3OOF1La5Mj4ke93qXAKRW6R6Rx7ry0UBOnwFib3j5uJiUrnq4c504LWLyGvooxOeFJ/7PUqO
TuppYAfSj8kJk0artVuv9JJ0KwS83M6NRaT8OQTW0fVzUXXamErHyiTZNZgmG1mXkXzrZ859yjNR
g3F2q9ZgowJMtJCd2MLwYRA/B+uXdV0RLp0Z/XT3jpoJErS8M87JiKOmKYLtdpWCP6on/sPD+3rN
Jb5b6vSaOx87PpEI0xlZTUjbDgnBGrvUVk/hG4+Va/GRrmiGgmc6qAl0mXWJLmqVLi1hr3b0qDi1
H66UfREMe5Xu02zwvkNVBVl25Ssj+st9Z1m+iGbCGWdJ0l4P1aKWED6AMXa70+0dwsx9izRP4w42
reEGjrr/V3j9I5blSKhyqW6x6EY6alVQBI/2ENnqBsV3ujfgX5UJZwd8q2vNLtshlFolxN5zVBJe
t71XEmzWsXoHqfANl7tq0UJ1FfkWUI6htYM5T00Bd0A4NhSwPdnVbbz99tipfVmtD9/gnrz/9ZZv
oh9p7DEmclh15/EiIc9CSzfRevikg4xZ5aDazJG1iNwzWUzIYp2tatIUaLbdppGjX11VRqtl7b20
H4cMGx983lWx2DWBqen/nCXLI5s2YaFNDbRTSO8Vsv2wBmOoO7iyhTqG8zUd7mvI+XS3dpKZmaRN
FZaTcpWO3tUvAtU7iJzFudzPxcBXcs4mIb9CQiM441MLys4MyzFWG95s2TImz06OeeQUcaoqXYGT
c5CxSlyUEjEsh55qPt80Bad/IPJMEhOgtBdMuGuXQUJe5eTQJ+JRIsf6pbRX5oP/y7azXXDI3QPC
Pl43xjJuzkSz8UqnXTP52kLJzcf2wzuONcGSNGLnQUzE27rygAdbPB9goHrKzlWottAW56pJtliT
5KXY0Bnxw9iSQ7ruPsvP+1a5mIOfewGDKLFkxEplQabo42mMJqarm2ytxhZ8+1Ktc5ufT1oMBH8O
ls0ndcq1MGINZvoK7pXYRlf15Nery6fJe8/dXOqO9bB5pLT5z3lqJbgLkOz3KDq/9u/oXdkWnrXX
9n/tj1gY170MgRCjjaRc6VcUcngPS2qm934IPZKZ78tlqzaDRG0Js//NLvcKMLKdbh+Vskai4s/5
qhy/YeknjKhpyjyFh7bo7/Y+2pVFLshgb66INLy1/omCFUfi4hNp9lUZ8MmbLrGUoaOeKu2wu3a8
NSqpR6wi5z1vFd5xMvgjX2JLNCfIqt3Gozz7p+JhtE3Q3ZYEo1aSDw6u98F133wVjDCYwMCuS1RB
LMfZ8A6aZ8wMQGmyqutxBPcpHqiNfV5sfdfAYblPNarTPRNi4EhCo/Q5tKAzuMFVH6x3IM1K3yrc
kYVr/7f2ygBRG0oSdnlDWJrb2433WWt2Vfnmo4PexdRO/g1psT4DIZUBoZJS7+kizHWD6BAPqoRY
Nm7IIESa576d3sLdO+fILr+rLqOqlQm9UV6dch3vLilmg1arXYEl3IJGWt9GkLjJ7XgLwsR8+8Xt
nbwtLbj3C5hIJzqHqa53I65pb7vBIo3t7mJ/JiRbryjPtpsH64rI3vvLgTubxAlBNAaGovNgFn0E
GNo66Nq8vPEusCUyjvl3vP37DOfCXsJWRqnHd+y9LTqaFK/yyper5Vou+mvwajtcPwvb7v01GgX9
3739tH86+x36Fl9iML2Ax8GffHH32LtYZpzbwetw9Yen+xawmNLEhkWdvobQ7i0yLptcWkOoR5Ei
lRBgzDVfDc4lc7TEE3JyXVmv6wablDfPvMTOYnl2Lphx4aGPrVaKboLFZ40UCcFYwGkrjhjRX3fv
Yr3FADYPLBejwrlUxpfrKLekGpQ0R6TkTrvteZ9FtnRGz5XKca3FsHAuifHic9Lq4NOhkix0Q6t2
0do9znKtuNLWeL//FRe7BWfC2KYZ0CJ3aplB2AaDKlHtZR/xTj+eY6db2aWBO6d2A6w7OjuP7qNi
rws3gGPrBuHde7RWyXrz/Hcw3izGeHiXDVW6iR1hn4/ErtaU6+a+vosv6bkcxnelqKiHszVBXwwb
7Xa1vcciId+wXbLG3UaneFObV0Vdwou5TCb30rVlH9cTdBs6+9NLkYVHW+/63Nr3deOZ6K0nZQYb
tZr9XxPdtAfFfwdj3LNp825qGoDc+1BM0HBOp0jHx8IBWrvtNsPELvo6Y4s2P37xy3f0c9yTxoBM
2pe1HoeQFmL7fGqv173/q1o/c6xvKcybfyAGUaykb4s2kqSjnK2EPUqzU2yHAm8ueGmMRJ+LYSBE
6yy5L0xqe6/o0tmhS2e1J09vWCGOYdrDhs8nzPtWDJJMg5Re0px+q03rOBroAV7QhburvVhDlyY3
q7IUu870Y/sRhmueY04Y4sC1Y3nFBo30WOGBPgGOnS/FcLqO2RhdU2VJY2MPadJiSQEB3bGcAoOm
cVN7+rzGzssa1ewUsQc3g7MUKc8lMujUSqUQl5KCqHHThCQSULvHYxKZsOdn4eG+dou2OFOOBagq
nrruSo0Ep6gWtoZDfL0vYhGPZiIYPGr0XgBZvCwdhY7UW+0NvCydnXhoXL4vZ/kmmwmi9jkDpGIS
8zTpocvVdvKn0m4aQqctN1zuLp5FMKDURrHRhwm+z6YPCaLs9SMWt2a75wPlmOGWYBbtfKYWA0qC
IrTpIKi4q4zf1bsEPv+z5GSig+QJl12PZ3kMNMVx36rGzRw23sduIjXMAaVbDMFzXw88tRh4qsXS
whg8DrFywGUzOaVvvAhrwASvMke95R+gPjs/BpZE8PuWZqvRjOG2P0r7tey80Jv3vvUtZp5mTqsz
7VFllTRmUkAMEsqqf9p+fOxWaNbHGscHF6XAF3sT+/dFLnYVzEUyONFnQtGLGSwDPIHbBk9Z2Y0b
L33cVCnBY+i/PEidwYqr2XSKJULc60kg6gplfbRK3FeJA0dsf0ls1EMrpRARp+T6l4h2BbuXeRax
fDOiVGvQyVtDsxhEisbzVc5A2IoXVejjblx5q7+eEtvHxQiKHhs7Hvn5s8WIcyaTAScsxVPbONLh
xRgS+ugfxkcBDO282O8WdP3T2H9UY6BpaAc5ri9UDN2ofnUnUnmdgg46tM3wulooGNyTxQDTubn2
5hmvhyO41KV9SNbcR9+yOfxow8BRIjeaFNcGhT68TU7b2t0OMThZla16Ou8q/zvgRzHL4P4jk8El
rI1pQD8OrZBuPDUyaWNiuPmvqCIH5Ks5d+My3v4IY7Bpkls9bnMoSIVtk9V9b1pME+t/G53OLuQe
umuaZgp0MbxPdBXv96sioNlwtMCVWJllc8Qths8zcQweVaZ6DScN4gREE6erWx3yTfMKxg+HI2gJ
0g0URymFroo+RsYuxGtc5CPaIDDs6YTvT2cHVC2YbuNIWbqh5lIYSxjQUJ+dO0hBKcFCUl8lruJi
xRhHm8XW0LkcxgjSvL4qYw05tzUgoKQ4rtAaiqnQX7+wJJrXF7nYpzkTx15UmTyBRf0McWBocbwI
8cTR2xmkQ/PIdnxGs4JBdrSrn+wv7+NTpZEnd3xosIcSg6NBsX2u38CKc/+oF5Ms89/EWM4ZW3br
+EI/6OBsj5jDJtiwiW4dIDIoK7+sB47fqUvYNRfI3GXaYGQKauwyog/Zz0aifiA6OH+jwnB1tzuS
bPelnXvH1X4PNvTBTl+R49NsEGyfLfR0upLrFuTRRu2Mx+W2hAjzH8bcTZU2CHJT4oe9NmgDsfis
dEv4NhfAXERj0ZXdUNGj9rYXOxeJ4v8P/530zruNFtMfc1nMbdRbQ3ERqZ+iWxTDbciAFM7qCFpU
8f13+qZjHXqFoezXOuT1fvFOkf777CmgttdB66mNK9inbT3m7n17XcxGzhVjAEg+5/FlvH2lzekj
xj7dveE+wFpTbNHmpyWWP5llyRa2iWHInNGmF7t2LDCzcdyAH+7jo3DASOJa/tnB1CkH9JZuXMP4
EcUoBtrYeNAKiBL91+2nesw8DtotNtDMJTCoOmktRoZzSKgOvYvWd0oGwPk6y8D9owQDqBYlVzci
iHCoN2Mz5QptM/yW0MWQf6YK2xM6TJWqpFZPrczzxu0x3v1FftO+IwxVfo9BkPq8z/O/AOXfqrF9
ZRP4WwZx6nBXnLYe+PKAUP4TAlc6WcbLQyxWXeb6MSAZymavDxL0A6nBsXyOSLTOY/SaE1TofOyw
sw9VTb5BWi080ebeL44tLmYY5/IZLKRjKOkkQ/7oo48AUIXeTcTmvBuRmgMbx87FMIhoaK0RTi3M
BYMZFxJtW1rF4Njk/wKFPx+OgcLcBFNAWkMXJCewHphkHQgBU3L2nMpv7fU35ryevxMwu3N8YSkm
myvHYEeFCLrpSsiFuQB5zfc+ED8vnzwxvDNkcGMc/gOIG8d8Pllk2/1qA7VFr1iKrwbWWJ/2tHB0
W3pTzXVjoOQsDXEuJ9ANhPVbbFArSfyLpxjv/Bgs0fUwqyp6hZUkf1JRl7hNVvGsYzkc+ds6WKpd
rWmyzlRggrBzzVt9Zms00U8PCMIsG+4d7x/XdrdRN/IGIwOcU+RoyFLv6oUmAPEBKRtP2kRry669
xNuAJo8jZ/lO/tGRQRMUcOVOmnCSG9QXh5ZcBdra4CDDBPrDz3OLGjV/yd3iYMLMRlgS3skaRNHq
oB1lvEJH0I1kDgulMJ3w+8l/eHdj9zabcOE+Hzguwc5ZipU2omBMz3WYHG+Fhj8wJhyEJ9ruDrZh
bo2c9x0ZhMmu02iUCs4XDRNYyqkEWDh9sdH0/k559iMP/VZYtnv/o/LuI5amN5eNCjkHKInhVVD4
4a49/uWD7uTBxcw470gXpZmSaGqKKuGdqatMWGelZyHMqIrbyUPiBj0ApHbeNH8NDdEMSzjaLR3p
XN4/jrQ11Zw+S8BitkZK70KOaNh2RoVo9qPorW1M0lloT+FlVpaiMIznGrKm0IhPY55Dcl7F/Yjl
tTBar/sw0DZe8dx+yTrnIhhv1NI6kZSLBOt0nN3n1TtwwHkxOJoLYC/vyYpkLYcAZKJo6I9mCbxq
MQ7kYgQDu2g48pYQdC6OMQ2h7OtWSHBkZkP6CB3gf3EELHaeziUwxtBp8YBpCEhALRf1tE9yphEQ
CODuGx1XDnNjg0qqD7secvDePoH1MLaPvvGM0AcD9hxR9Cezkc9cJebWjpMxR/LpppIDYMw9yQfj
GVyJl+dafDDNJTFXddfUMZZ1ThSc0MMnXUCvrbYU+WOyBiurw2cqXwoO5hKZi9s0+rJBqgOfqybq
EQEd/0bjuCmbSSnbKs60K0R0tG0OsSOiceSR39C58Pz9ev9bceyb3QlUVLWSGsmAAxzdOPFMibtl
l4MIbO69bEaruFJtwOuQgttnHdg8SvzFVNfso7AAnhfnpoaB04TA6aTbqn0kwIQHNzk+Yucs1+wW
M/1zeYzPql2WmT1FBeckncTvkjSrHRo5z756tSdM3wTrUiIvdUyeD19cm1++Pf5GcfbZrl0mdbqO
VLhzxQIcSnvHc+ClmGquH+vAQz3msgi3wmTBZX/BqvaCnJ8eAyzKRBMwxwR5yKQzTtyP4SjnMbWQ
03YAv513NJ29Twb/5YsTVyxmCeaKMd57qQrs5FRg7qDIVoLLb+39674/LQaGMwns433qwTuPzblQ
ZosLUAkSgqHVw54OZqCqj8Y2/3DFKskNr/DJwVz2BV9owzRJKQ4x8Z+5vYI8nGVHvCSlz2qxw19/
dbTfm3iFdC6Kdf1R1ew8B2cY8i3cotP/Epb9bejstFech6YmRDdwR4IKeyHApvkZue9g9/jl2pcV
74rkYCE72KmAv3kwUhpaNE/J04FHystDKXbGK5OMJkcfC7XzEhd95p6DC9mSJCJKRNQepNtdhtuY
583cc2Ru/irLBgXkAdQkscN3CmKHriX+hVWqwTMaW/5Ld2a35oj9cNanCh6AQGPrSc6xxjZVDXuQ
V4CqLx5UcS5LdlFOqF21OpVv/qZ524/4K3rOnrJjuQJW/X9wBAZAKl2OzvVAxTmI1k7bV9E/WV4q
2VFJwj3qRQlW992HFJ7zsa94owkn8Gze0BgpEG+399Wj767Xt/k1LicY53ph3+21mShjYUDDK3pO
TtttiCps6QZW6j7zlghwQgOTeSzU57adVOX27cKn8gHvdF7ZY7FwPYNj9p3emyUq8vQ9AsptvFpB
S/2O0s8B2XTe3bKY1pyLYp4K2bmuRrWAm6HlCRRWeCQjjxphk+ST+UDIwzuWTWDlCRae0O0qPNIZ
HriYTEiCZts4kiUoCqICL3eawPdtFw1EeErQxgPOa+JGP3snxGcf6L2W9lo2QlxnI2OMHDX23w4E
E4hPPnl7KH4h7jqMb4f8uaL05tyBrEVygflhMxFKfjb0wTAgPyMFGlRUJ0zIN6Jxjp68gIHdogM2
lEQQFIqdKD2f3Rit6Lw8MddGGUwZdcHAqhpqo4j1p0DxX9BY4XAvcV5owi7FkZBzTKQachrvhN4K
PACPOQq1obNftUR1CGqPtmsHmWDzsgI8c7GYzEMP1sgpUyD6RNtUvM8VNknhVhgCup7TH55Dz9fJ
gMUTD/Yj5gLIZSM8fOVXwk29LNVwZnZjMZAD9rKsyfub3SCx1K8wpbM60mwPeBXeHzWM6lBz5QA4
583INgYJilRZcgmh8ap1nGTdfK/B/H1fCCdktxj0GUxdTRXqEM7HW3D/Ty8WTOaHxmCL1BpJFtKc
i7cdVrsILVroZgpdjhgehFlMnNILcnixNIh53WrI7ewGPOJ+Pz2AfAgNuA7nvHiJJItBkDacmsag
H2WDR5z3sb3ud6s9hjoF/7G1Bx+MQBwz4Pof884ZzUzP6lvqCsOrzWpyUOJFSwapAhetuL2r2C+Y
v6fsVZzvR73rDlhbDMBMqjhmYkNto3f6twlGjh3iPO3uCzHYpqBQ/492m/wBN6B3hHeDNGH/9Ptt
9GxbeOdeuIuRCka2gfMm8rZs46B5GTrQowgAlRaVxAvZ7cEO5OOhVRG64xdMYK+87vBlG53JZNKP
3XgtwjAN5WOxEif/cXx4B22BWzqXHQ3HDgfwzvAanZffxzOZ6p/p6SS/DorVQaYTr7ZVb09E/ZLW
JXhh6cY2yqnIsZdFvJoJZPw9vHY49MmiIWCkEhkV4BC7zOz7UhYfrDMhjLenkQJuJxlCVFt8Cvf/
6hUy+/OMexulXqSmjj9PWY+cbHL74/A5pg+US/HFbl7oYoL7Ci1SEZkzkYx/K9ezkLQKRGL0NCfd
dPpt28XWWIGixG4q75lrjVSHf/j1TCDj15nVNbGcRArWXX8F36//qiF9phCbyzCmsVHFBIa3Qbhw
wVrG0vbfZQe53MDhmcNy+PyjDJvAaLJIxBY9eHNGrja2haCrZ4fEp44e2ifEJb9+QeyaLovidcLz
fPr/kPZlu63j2rZfJEB980o17u00duLkRUhWVtRLVm/p6++gL3CWTWubG+dU7SrUxgI8RXJycrZj
sMmNUAhrRZAgeXVEmxhtu1k8kbVJPgLMIPIAq6aj8at1MhYEo2r1WRNxaMArBTwkCGXBZPak72cN
psXABhl8c7d20jRfiWQMSFUpAKITdSxwhZn3XfeaOvUsdOSYSIhYAd+R0Eqeg74S3qPAueRsyqMy
CyVFwU0GiM7bZhM+bZK5B5cTjTPObG3M1jb450EEOeelBTg3w2CMS5AkepFkuIrfe5qAazaPrzr3
EBnrokZNleb06dmgs9DzgBoweyK0BgUuOJ6nMu1+XR0fY1cMM4uCvIfGrD7rZ8sunkD3yBvZ/w+X
AF4iUMYsVbwMBVy1to1RLMWKlChY0SfixxFKuXjCW7qMQRzzDII7nis+Hfao/yQyZyTVALcYqMRV
uvjsFpgSguPVbWiZiJcGmHb2rmQx51VFLcbyG8jCFIXziZyU9wLL8gfAlqmL2ernn5/HCjIJ1IUx
gP/ZTubMfFXKg1KPYZqd7/YFIy9Z6wTABivP4LFYEHlB1uTsfoHHfP6K+vlvSNJnGnrMx6eE4I3i
xLFU3P1L8e9zmJfC6k+qlNRYv5PMh55ki+zV4WVz/oOe/o+Qy6W5UqGmzH103GLNRTI/vWuVR+aY
3nxDU8LjzeUs5qLKV3LASWw0Y4HFaN9gT6MkAxrHbk3OfF0d30WfrkSc1CrIgixUkO/e6TEddF06
PZl3SBs9Xst0IuOfolxKTVeSsjQPx1OOTUPxH3+jvR0xltQ7Ds87mfaW/52OeutFdqDdjsMTBK2E
1/DVb4GCPA9enyOR8LD+/8NT/k8U4z+ezqmcRDFV/s2l73uwsSykxET3Mzukq2CPrFCPcYF0ix6S
mGeb6UIe6LrM2JW+NTNfrCN69Y7ep7cApguNJAk635cUmY5ChvL0Zfqd+7dixr50RlCPBpXZ2m/6
skZD1xLuivC0+uFOkvyHt+efLMa0FENbxskJurmifbuegCbRxQzIdC4CSKDlc5bGu2yM5ejLvhxi
C9Kc0CfSc/M2/+U5YDzDwUKLaZLZygGG5/cr2hCD5lqQtZ1WKdBMVJ7t4MpiMlFaIY7ns0Rv9sbT
7SoGp2rgCXteDMV7T1lAsaHx9ZN+OSWwb+uzzec32WNM+uOjdwBVxTsl7rIYr9Ia8izUE6r0Elw8
E7Ehmohod8JjczWJV3JlGC+Jvitz1VphmouXh+S4OS0+vwWCGB8OHYaZZhisQGkO4B0ne0A7LS/n
POnTaSZoBEVNBHwhs0RNgT1W1EJBgFC7I3o7OM8K1eQ7u3H1+4yB1JWzktVDCsfcQgQCSI6GiD8D
byxnOqN8JYYxjipssK/RZbzBGTY2SJQjuH58SpMTnOaVDMYEdmbk14mFpYDcwqO1U3TQdSszApp/
vAlnJ4c7UjdpAK8kMgbwnAQ+yMJzejjyrHFQp7ISJHQvs5y8l4wexKODYgxg1DZGnFiZgjx25dCT
Oq+rFHSSc6C08HaS7tQjWYz5M8cg61UVO9lCjuOFjo7SKcI03pvJUb6L1lzdK8o6MaqgiN3HJ6fe
v6J3lMf/yVO8iydyJUI75UZ/yiDiDaX08tCRdLBL0+Nac87xXEzVlRw5KXszDiBnmK2O+uwzWwpn
kqN5pORt2rTz9E/rLm7clSjLrLLC13A6wIkEwaULr6IntNuXm/ebTIldSaKLvpKU+kKZtSYkle7R
2V3wsy9D2C48XHv1xqvCTj8fV/IYKzHW/ih1J2yicmHU3WDW5MWwnxowSXxgjAAsaLyk36R/eCWR
sRlJOZ4bUMYo++hNFzCbhsapZ2ufvSfkf/c2XolijEWRgmWgVrCZCfV4DfB4oYUTszSowmAyj3I+
c+zhpBNzJZCxGGXhR4OgQ6A40z9Xm52Hgte4rf+AEfW/6BG430kTeB6yaoHSRJZVNg7qfMvXMJYN
dyZL5qNnEPU5LJ1OXjaZY75zlnZvOG6FMf5MX3VqJyUlbjVgu88OEjvga7CeUTPBX5wXciITfSuM
rvzqFlhCV2ZgvoIwiq43rquQhM4CnU11S0tCPHH3xvdWHPPil7VadWMPcXW1bpzBlpclZRB2jM06
stE9faZMLg5nQ+/djFuhzM0L8yhLzwDJQm8fQpbeAi1aPXjAjAJ33ihw/dF7w3Irjrl2UixYUt9W
UBaAf+kk/xLR0Td/vCaejjD3La+6KOjzFsardzygbKpPInjtbPuxlImEzu1SmFs2VID7Vw0sBRPA
op3kbhFgImLYqa3dSvAEeOpBj//2bb6Vx7zNhhk3ulBDnqPsNtU+Eci4QaKKaz44asiGJ8MI8J5K
vhxR9rc68BTu3jjdLIOFjD7h7R/1EqeDeWGM34m4WXBp/gAOTnWz8MXgyOPoNxuYCJikGU901zZv
0Vfo9U85z9pyzuWCxHplJbogqaVTiwVh7HsV79Xe0QUvfTsh4uchoU14urebx7zLghYZ2WhC1tvG
EdBM5y86jL9dyL84+zbhP92KYgyDEQJVwfSxcYJFwDLWPoWQw0vTTCQOb6Uw9iDMCrUpTEh52xzb
t8/Btch4WrZOpdOI7tW1dfIB2o6t8LHarITdZuXY5Y5ii8yd/4VLcPstjN3Qo6JHbzhV/Egn7exv
slBSAiQ9XplgIt12K4ixHImYmu044MWkjNZOHy8M2zLsXCcOtxWFYwsv9MtXytlKcVA3QYfkIVk5
p46Y6+FPwptS4T2UKrX6V1LGWlKVvqdqieFPx5xZoDTc7clsFuvoAX7jGN774Otm+1ho47zywVAu
4pyO58DVSLUG5mKAxitXe+7CDb8gQS/VA8PLUmDVMkYgwgJ7iBbnsFyuUeY0bEd6sjCAxrl1E5n7
27UxPoBYyrWY0p3Eo+J/ogkLEMZAQHqZgaBksUbTDve15L1jKmNTjNZvgrLH8hyY492GZJt+YXN9
Uo4dVhlzEtSl6TcjpIDHfZkNBNmoJiNEOGgzWEpUAHhmmeNpqIxlqYfBSjsFWjLu3sznEjWklpuj
mYjIbo+LMRlVWDR+39fU0z46I1JRZ2AhbZLQfazyvM1jDMaYy0HTW9RKAuZwlXN+nWfqWQji7BRW
YtdhFdlboRNzGZ3s2lyAqrnwrA9r/ngtPGksEmAOXmxLqy571jnim+XJP61M5HnNZ/Di3Fx2AhDs
XYalKBBFSaFRB/PETe2VH3jJeNm6icn0G01g8YXboYo0wPUrex3F/KNeAWnJIjuUn2qyCJbia5W7
51mJ6wu0JY5nyDMaLPRwmeu1MpzwniioP2xAjoFGqwihSrYxAHDRotVeJge7BXRVvuEYY877ojHG
Q86TNsnoU5Y2rjrae8FOTUcbuWEK7yQZ8yH5cEnbCnIoiMEYOoiLUg/JRLhYnBVJ1DA8MPcaYzik
ehwyBaRXaKV521iYGn3RtuMnsmABamLcTBjPGWBRmOTujDCTBmDoVticvk3ySqVwy8+8VTEmxDTU
LBM1iOntt6Ox8xzZ7VsXVaLRdeeNxguO6M892kQmWKnkYkh0Gsu+aRL8+9V4IuIMoA1nsGtVcxt4
BvO5weUH5dljdpYwSNWsG2S6mWFHTr4NCJHE+cVohPPYiE0bZGDeKTJws0S2+y8pznHVJwOc45aC
/wjPam1zbvV/WMs/GUyqo7Okdgibnhqv1fndRe6B8Effpu/vPyFMiqM0s+o8+hBypO2Ztb3IbHQD
bdEKtMzBwsuz/fSa3qvFP3GMe2MkvSLWA7yA1QYUgxu7dijdL2/reFIYo6TruaKPgAPbv51E4oMr
7PHhT1SfqK3/twrGGHWNbCZShd9PwHqkONIWo25o6uGIuVRuH20WY4jKojv75/NFAeovyxsxXoS/
0P3Z/Fh2vi0j0q/tAZQslB7vNz5wVjntQP1bJePbDEbmq1UL8d4OLLszkCNz0768g2KMUpQDKFrV
6AqPeKDRIbzbA7XtKQC63gf29HUJ3opf3r2ajNfBBSZqMq6vztoIIVH7pjFGhEQhidfJNv0Q/6q7
dpG7CYaaXuM5r7FQmVgmWh5MWQLgviqjzRO34io8MjW0q8tlJcMVxYxRukAK+DOo7F2KglWw3S2k
1Ytggxhp/a6Dl+xE0gAkCO26Xm/dQzd75W3AxFOgiaooSqKhgWdRY3Y9zTTRCJoA7kJjH0cnDokF
kMsTyOzAew22t35+jh196/PehImN1yTsuqXKGkhK2N6P5tylQVlYOO1d+dm9+2thufxVYqI9cazz
1Jt6I4kxABgnD8ZTCEmVB4rveG+5CcB+gW3YEtOuvMcXZcr1Q5u+ZknYUcwcGcxbV6SliscAWpxg
0mlT5m4nkzFAEKygVeGls1W0u9fjVticddLNDqgzcOd2Jt4jtA2IAHEErYOqaMwnDMH5XKm+APdo
KW+/z/MmItEczpghzrIFYKLBNjnuep41py8QY6CwaFMWFWDDiNJlku9Kr8U+yQTDl6w9spFut5IX
5SIk8vsz7wJNsLeblgTSN2yuKMLwMqYoE2I9P5cKBDkDiEHLL5FWW6u3lOx0zNaMRCDZV4f/UjZS
aL/HEbLmylKkGAymQaQnnuGa6H2+/SDmCsWSlTepIFv72g22m9SLlrX9GcwFYmzTlHTb2C0wDc/r
06K/erffV9vAnLLfh74WiNiGNCLWS7KGRr/yznTCOFxttS4yXofZWnUtBZq1X8WL1h0su+s9a6uS
eg/cxtyhjPXLuOCZhscr09lmhzxINLU86fSA5WX/pTh9TWIvszUdVOeK7erHwuEmknhCGSsR9qkQ
jxmW6lQLAYyMW4op9Ng23LtXloguDVPVVRU3hQUvOGM+sinKxN8fRXe/D20kFI+8fucL3MOtWtwK
YW6HjhYp61RByNtx99fzVqZNp/cwiix1JJsXs42HyWS07e4WmAEL5uHuCZyemO372m63yjJ7gpP8
DCphslxGHtgaQCTPi6kuWfZHn0iP4spSBBEIKHwNn+igI/X7m471dpgaPfaYKt7Ptks0GYzLpWSP
Lia0lwEgnh6fw4TLhj3STNMyYag1oFXffsAYBZpcVb6PJP3odR3R5uO8/zgNJJ0XO+GDV/OdCCJv
5LFAI0GpNEXfWT5eoHwR1QQwS6JbLkvbssNt8HEi57fKljmXd8JjtEQLiJqGooG2Hmu9XWVUnsxz
XuQqHfKilFyqDTwawMACHORjjdM+oADMO9uJBj08AnjV0fyLViV4xrdCgzr14zrq1T3cGslBfxSq
zaXj77ZfPSnc1jXwKr5+PT7PiQnLW6GMb6znoS8Bn1SFwYBSgw8MPIx/fWfhbY4rgEn9/BRzp+/m
JZiXlkvQLj3rGbFO5Pnt8XdMnfPN4pm7ZwpSJzQlvkOlAKbFMnWi5+DZf1qQ4Zi7+rv6Lewfi7y3
WrcrZ66SDFyvIS5bdQ8Opc8TqOkXVeDxXESqKMx9vVkWc12CWK7TQoMQx9p96n9fxhT4JEg9Pz9e
y73bcrMWtnUgrHPjXMmdujdn4e7lSVkKP48F8JSTbZ4eopPhixYkjDvxs0H4pDhokEV7rOqsz8v+
mAKGoucYm4mGYCwLNO2GbFqyaLDIGsmQFcKYDtg9TD6iJZcSZW/2RKCzL6sXEBfNbM1+FVeAT8hB
gKgsOIue3NYr+cyNFFTA12famV6OjOL10fH80gYgdLZZJPbTOx0Z3B5ew2XoItfEOdMJ/Ibb1TNX
MwvaPIoTrL47Rl/6EjfzPD+TF9hc9+l9XSy2mDsOecW7KdN3s+fMRURAgz+me07nqRxvp833C11A
KzQwhSlW+/J3+KY7DuRHbu538rZc7TdzJZWh1vMWaAi0iBkggf6Wvi7I+Oy62dOXuqYwOLb1v6ki
3u4zc0dVxeiM0cAp166XO3sYPwDKEvfD4OnzRHkPkgxRUuHIINfFTozpVhTngSnhRHF9vqXVYgY6
DszVAsVzHjkD4dXsJwCnbgXSSPLKXSiiwGikEQIBOwK4wAV06AUgSboDPHfksvNZbiOU4+ZIJ03r
1ToZh7BAkQ+9qhCLquzm5EnqIt3K6x9jv3pOP2kPPy+NOOUX3ewsc1ONMSsMENCqqIoBRT6Zl7Nu
fn4vbOvlL2rugIAk7tfhUG0S7LK1eNZ2xsJ0U1fdcgz+9PW5WjpzaeUmBEdEhg9JUCfeeN3iDMok
2MlovV4rIGVcFg7q8eJ/Ub2YfkKvRDM3t4z1TNISiC7dN3SBoE24mFUD/FEReD08OzGRGrhVLebW
yCACKk4nEQsd7S6HaRJfP5Y1+nWeaXqf4/7z1sZi2WghEJ18f4Qib+CQm6RDqhg947RjHDPpHMs7
0UV5szYWy8asQLqhVLBD5qZcAkeAkBn61TEuQVFTczdyDM5LM1HLu5XIOJxFmCRR0kCihkzopzdL
FvPHbxnP9rCINvXYZGbaQ8LJ8bR5QKQtJbRFgABnhJfJmX66/qmiyRiASNEqRctxXJ1jLmsi287+
8mQ/gW5QmKXzzBMcweHhlE77C1diGSsQWlksSwnEUgRmivwFF8VbmA4hf8i6dxAcgeXQ+5nz2r15
t56FtUkVw0yHAoLfjpRZwPMkXPriIACb/M/aRRy2fBWc3E7t2Obp6n0y8FZzmFsfN2ndqz1EA276
SbclCmsK+75Gv48LuLNXpE+eTR5LPLVid27t1UYzD3U2mDESdRAq0qZ9nO0eEMaLGeBYtjLaAziq
y1siY2riMEkttYWpWa303gYY0pyWVLhAN1Ox7fUjwgLdNFplJqEpq/vwI3yVf3QUA4QP8CdwAXUv
fTwP9o/FtTlb4LgVEwX6Eq61XbLF9N6mfavWkvO9AOxZQ15e8GSttzKGPbc6gYe9do3Zh0+qiM6W
J9//tx1m4W3ioJfGlt5X2ZUAPkWAsgPMZMUOXfXlsaiJGvuNvrKgNg04yXQgNFNLDnQA8ctbnAkh
kQ11PQC6Eer6y7si9wWYW5GMNerQuJCKuYYw4uSlO63ZigsU5uZAmLKcfgUweFSkrQ9hXWfk8WIv
LT+PzpkxSHEcaFXaYLEJGMwNItqN4Lx4e8VpZ6VP0KiGBjya7Ea7F+7Rylm9zl/tj493eAuj/QFG
F95VogIffRDjnoRqWYUnEa+ADvaqbwHBxEKadSBsmP+25Ofx6nlOGZttNsVTHQ419j0B1GnrIkXl
AW1lEc2kjMh/PuhAjLFGfgEUu19IG8JQPv4A3mIZK6WHSZsPsYpH9ftPwuV3lDhbyVilWimUHqwe
6j7GtSVAAAJsmvt4ARz/Hfzst/77eWwi8GvA8mnBygNLwwjU/9BGf7SAmohA+naGuKh5Afd1ac1F
kh84V4fu0J26WKKhi6i6AXqc7sFV/CD6bRDFloXLmq+1b/UPcEk4EqY9uysRTIgidL4RKiOURLR1
W3RnT+/vEsD2KM+jw3VaJwP6K2GM+ldhXPtSZqoYjzlSqBA64/tyAGM2F26Xt3PMsyyem0CvByxr
FeXOuFKd0XQcrp/FWw+j4Tl4A9NQMqjDc0Tb9xksat9nFyPEkfPbzy0APryZ9mOdnHYkLQNhuq6A
7uxSY7rWidiCMVVDDe3zTrrDVYYp/e1XcMPnP9x6HPV77xXwf4SxPfSV1glFn8Qa/GJn46Qm0k0m
sTHfy5U0+Uj8WxbbTl+aQCUMgki7dCuhEbY4crGupmOmKxl0tVdbN1SWCoB9/xIXf3bgrplZM4o+
Lzjp7I1zTLydY+5VMTaSOfiQZc03joIKvScvzm72sW1543TKpDd4tSzmfUXFNi9FWaAxr7Oh5YjP
3aZ1Twuntr39CzjLLJB+r8Fu0a63mPRd/v4CRYnb8jsdQ119BvPYni0/DPwKign6ZTpp5y+8diGv
eP0cE3hscCeu5DBGJInUto39ABdg1TklTDESk5hkzldIMqAgAejM3H5+dnhgJBMzC7dyGZMi9V3q
KwPW93bcHA2v3YzP2wNVH5vr309ZL1qF101dVGWZHdfu2q5U/D7V9vUSJbCC6AMCfOEtWqhHuApw
l354JIr0tWQvugJCMV1GyUURLebwtDzwC0OkEslJIuD3+5L+ihx3bPI5vRbCnFzXhqlgdoV2oZf+
rL+SLfCoV9nv5hihyQCpBGdY/xcAflNX8Vosc3CqWuj+aaRiN40TRnR0ESCvrr9vSO3MAGfhgnIJ
KsPxvyaj8Gu5zOugFu0o9ENGTZpBAM9D4R6AirV2D0Dm4b6tU97WP2l3vkpTa50vy3SVR/RyKe/J
etkdAGvEEzSZnbkWxDglXZZoYUsFUQ4dQBN6yGwCNhBkHgTtPhofJIH+4H/WTfSm3JrtWDUbtaX7
CP6TlHap2b8//PHWyft9vS7GYlfWqUtrxCkQUzlHc2ag8GigI+K0Cl+CmDgObycvQyuPFsYY7jEO
Wk2RIRFZ0+NGQ9LwKMzFkoyWo/+xnfkbBcEblvhn9oxJocNh6Y72e56iqczG3Dzveybfx+sdYIyA
opTnblDwPcj/e5lbzM4vIOVTesJ7HKdOVMWAnEZz8Sj1MidaAWimPWc9BAk52VhHGTh1XoBM7Svv
Dk55aNeSmENVO8G04haSxlf4nEJqgzrY62AA0NoEK0fzlwTKxHn8p+z3tVTmYC15yIxzedb2sUWG
xMlmYoOMyQhevGcKsyEj6ffDy3zT32SVSdUpCx46eSWZnSbqWsy/VIOmAatXAo5Dgd4hIpHQ0yzn
NC8rxyegLAUVid3OMx9AZMPs8aInrfv1BzBbHVdnQTin+IC8dso3VKzED8ter1vk/fBKEmP2boto
9Amfx5i331OnbNB2MaxcMiSWckC0csgdQwNJOEBm7DZvxUvwHKbkcOjfQ5RZOFo1Aadiwav/J485
3yxDU2ZrQN4qPsGzCyVbdzogMhf26R19asj9Dd562RNrrQEXrHDD2YD+7bnyv2hPBw2oIqsqaKEs
2WBD/KAXEwqNY+xTNB+LKgmN597Tlg3NKw/z/vv5WR0JJaXinPWEgt/IZZ62rDJCHy3qBgI5oD5i
8vUIomJp/z1C4V7Uhbr/kwNXbzl+LpvNXFj8gtz88RdMdK7drpwJ/0GQDPAcGV8QzLV3zBJ9YzDl
+e2oLo+revkTeMOcc+hTkTJt+TQ0NIcgJL9kv6+jhxOGYzN0rez75Cnayw6S2cMq82ik/Fyvwpn2
8XiJl4Fb5kbfCGSWOKR5FKSdAC1Dr6CUgfppd3aiudi5wiFbfC1f/e3r0iXh2yW3jhomKpgN4CAT
NIc+/pSpN1+VofKWjgELGbXD2yd4GHWpN7NS2AuiU+Eh9OIfQXK11Yi3ybOJubOljbg/iCgRP3N7
kCY8mxvhzG0bU8FCNAzhimzHsv33ZUfz7Cf3LLho7gd875yzWvr83Gw8lqkriimht1dCpzOT9jFb
UxTE6uzvA9P2NsX29Kq6sWcYJEXye+vanYuKsZ3tOLt8n5Zm5DK7XJ3MWAtlyK2lRfNerUCxCszN
2lbmiKmc/UZEdjj1yKz2Zvvc8WbBLIZTEIeL19S1dDQH5bPUVp4e78Z9XHf5KrDPYSMwMs8mHMyu
8fNQVdDzZvxRVtazZi8PvNGv+1zlrZC7REMB2CNThBDErtkcFsUgx9XJ6UJXf0pm6Iw1nwzf1QYi
YnDag3lD9vgXg3byyHtL7rSNfgm6HGVd0hQJ/+dW1a1y6FI517FcxUclafe9oxzoce3kPtphl+GZ
c+r3CR1GIHPNxVKrwqzT/P25mjcNGuu6n3ZjbEa32m6z/eiCgBNBuzznyL1/xG7lsjDBeXfKfey4
v18lv6tjsi0IiBJyknz63nsS0cYIlK+of2Q9PYMR4pVnwSdv2b+NNhhtN9MiBeeg6e8LjYg1aUTS
uMJz9oQnA1bksRLfd17TxeqqoUrArZUMtkLYBq3ViGoo7FfqzH+On/K17w4kdlEst9UlEA7RUwQ8
32A2okf4I+to4QeN16+/j7/j/hFhvoOJRSV0vxeFJPgYuJolJSkMV17biRM5kfcbuw0IlFc8jpH7
sQ1GJqPRZiiAYMQMhL2TFgDDOq+99M/eixIQ1G1I/6kq5Ev35vJqObw/z+epa3x9Dc7XAS4Ez22g
qswaVkNT0UqmSNRZYyy5FZRB7Q+1gAl07y1A9D/uu114zLaqnSzNWb/pJbJM3RrOqjq3ls1nDO6V
ZSkRh9eCLlFRzKdYQPmBo0a/BU2mt9f8ZPYNkMxx6yip5hZ2zT0DMxep2xB5VJ7rMLFuC4kVSQKB
p4LVM8KaKG6r0ogFmkbNXtrPLkH+Qd9pv1+yk7rdYY6MlcEdS7qP5ywgpf8Ty3ZtdIlRNFWWCEhA
OAnWqMZkXXq6B8+Bh6I+dcEsWQPyu4J/yXg0b/czOfdWEReQ1dHi2nM395R5f0g+9/ReEVRTge7v
vqrvxQ7pVtQ1v6Fe/aq1eT1X90E1XfTVhzA6lpwG8Twm+JC3FWjpTj+e9/m5Wa1W8xNAKupdDtXT
7d3wd1+XpD242V6icUL5gTcl5+cu6N26UzNYHsTxKOJgxuR2W8AgooZt2+PuGcTf5GhjjuwgdnpP
BorVT0FRcHmgfpM7YCmWaqJmZGkWGxSEdetroq+HByG2w11J4qNsm8vQTh0PoG52ijfURcE3J087
1UnnieOeXpaJ92V8zY2F5jSeNe8Drg95X963MFyj0GEtEWGqxGqIn1ex2ClJfmhn4P4xn/wPFC9U
pwfzVrtID2LAecnvt57KU3Hr0DGva2zHzTnLJSOw8vyACfYAbB2//fd/0Wt3V7fAqhTLNAAYhtwp
WmVvD7iIKMdDGRaH0+LYyESMV/pemImrakD8x3k8lDtlMpErUdGiriPKv5v4i+Osz6ToXB4CysGD
ebcAbimKWz3pNn5tW0/t/KQ6j4XeT4VZt0KZZ9o49yIKDBC6Oe/lw7f3Hb+mo5OupNloLxtUzz3X
NmaYvXjVFnbczTniaU749gKhEx9TdoaG+WRZYtlCoqZW9MpUq4O8jBcb4bhrZ1lJ0sZGUsUZ3TQk
ekREMv49ARMcZRY3n1UzMKJyvKULxAL7HToqblBgtKZLF2/qKvorOyHESJFZHZRd/2v8KbbltlmE
noS23GCfrT0wbcKq2KOXbANibLRZvAVEMx7RQ0rebUxAAvNMBMghWk1E+w1g4Ye5NpO9aBdz8jD3
kbEFWpWrL2Uem/J0VpQqwJdKu8qr4eVQiOoRjdOmE3r+wvekrbpLAVbe8s5qQj+vJbM1vD7R/RJZ
iupgzWU7CuwzngAkCI4g2ZNJ5MGTdJRFscpt7cO362XhFitlQePVxzozYQCxA4Cahf1TDB3d67d3
Uh/zKlTMuD6Iy42wi/ejJ37t0Diu29m8oTVn2L6GdojZ7y0aubMFLixJ7dxu3K8TKb3fdDEH2oSG
XqfA43bnTu2SSZM2CDEM6DXzdUXeF4CSrZsD8FwX+/hVC0j9YcxeTYR7O8ORXx7vxn1XHvTBgtoq
Om6yqFzydleam0jhWUuNtjkM0MwnTMSqjpzb5WaIiXU4ff6a22cNZj/yJPugLbKV6cZuS+q5tpA5
GN/3KXb6KZZsIkkpWhJ4rW4PRpMy4PTVVX0Y7Hzf6gRkSoU9zlpnOCb7YRG6llNwfM77Kgwjkx7H
1fKrNi4AOnuRaaED6LRuUbZQHLwILlJ2dMZnrVDQZTcHJv3jrb9ErYzRwFCpKkm6ZGmypDLefuuf
zQg9kfWhXw626rZ/SyJq5OS089JtnPQpWCnfZ5ISyRa9zo7wb8XuF50rLs4oS523ySsvmTL5SfBF
kCMFw7ZssjSfQqWrgqLV7aFy0sXZkRz1b4g5gxEFjwoJeNdcRHa2MHfJogf0ygsG/dDCbCs7uBKu
OgfrB+GERBOeI9IseNNENLJg2pm1rFbvm1ZZFO1Bykk5Kw/StwjSBdeya6+B1TTsE8lRylJFdFU4
2nqFbKbhqfaqQ7b1TMpVytPSe28dH6RYSPHijdUxYn6rMWfpXJldV7WHVTaSET2Ai24HCsqXYTeg
vDUGeGgy0q2d01LaVLxAlV6Ba5WxMM+OTJuEATR4jPiPW+FRJ5lGqwb9Ieid5ji4Yuwqs+JvnaPx
eYM8+rAO0Mdi2r0zl7h5dNaZwTurIs0Dp5HO9xtswDCeC3U8pWW3L+LFcYQ2NN/+DrNn/bp4fXw1
7lp2qSi4gRpOHLlUke1DbPVW6sao6jDbo8+qtTkzl+ayfzOXwVxyckdwDTfCHHa5kGxrVixO23YR
zmWw3lg8B+dux1Fpp7l8TIbICgwl815qmKZMIvzx/ryzXouK1MvzorZLW937a1MgVUC6ZbZef/SL
YRUuI4ljJO7sM7oK8GoaJkIEDKbobLN2Wwx5cvYNEU1EKNsQAMLSDo4d+A07NE6v31tnxBV4DZGJ
4VKi36UcL8JNDcO9kqSi14C6X1fWsY2zqG+MXNpvIBU9WersKKPyKREPpFGY25jNEnQWL/YSSdyR
oIfkoLj43xfN9A7kl1uDvLNP//+DoBsoC6K/iSVE7Aw/TkvdF0F6h1bcwt5/bj6B55bYo916/ax0
0m01W81fX7dbYIYm74/V8i4tQMXT0VrRFFUJRoBx54dzUxhmhf0wKxIex1U0O2/VuYS66yswhzmq
x6YaIcwAdAXCB7yIcG0ZTwAOb5IKWo12uCNCITSk/n28GtaQsb/PaPaoB2WuRA0aqn9MwFMgv7Lo
VqY24/h99BW7MVm3y2Bzt1arlHE3YBmf0ip0BqflHApnm1i3MjOGoCwF/L7k+I61kT4e79IdQBGz
TZfc9NUdaLQBLFsdfp+22hj4p9+qy25BwsguOLLYaIYVxTgjltKfjJMFUf7mO3K1Tcx5PnhbxTxd
p8jXlIH+vvwbeqZFZN7kAU8A/fOrvYqGpG01qlIUA9wAlrQJ1lenXSNXSjnJ8Pcb53Q4SnzpfruS
OPph3osGllS7NaawAUYHMnT8HZA/iKzcwTtv+dwm9OY9UmnGcYtHQ6myDMvEJItuC19z8+WHsy56
1IwI2Bi8t/AxFF1loSISQa+TMx1u3Yib/FWyi2UHcNoYQ96rnuMDT1zQG1GMVsRRdDbUHF3n+Uey
MlwAIsorXs8aTwajGFZnmKCbgQyxBPwWCbctb8PunBMAT6D0atDch4JAhrk7YWqIjZBKVPUQT9qI
lmbo9hsIT86EP3Ajh9ktjIXIqqCjsTxAvKR+LYKFMkueKuJveZl5+kt3KnC1ImbPhOTkV3mEFaE1
3+cEwZPncfXbzMMejaMGDnX8dlYTZEr6NReKgrdPzB1RC6061XTecZ+dnReMrKiegoHs/IUXz09Y
gJsDYZ5JPc+lagwhaBW8eN+JrYDYi+OETdz3GxH0E66MTKAhqxYLaPTXl5tg5Tud2y9EzjM5Yfuv
ZVxcsSsZMXrmdFDQqvvopZ2lb5bDg82YFAC/CaVaOE4GW9Az4kD2RSB37RUiOQHSYI8tFu/nqT5c
fT8GGE+FmuHn69/4qZiNA0CgHkuY8r5M8WoFjPdl+pLc+DAANFtOMWhfXs7k79KaUWy9x6J4i2GM
iTEUeXcG2s3e0Qavb+1i//j3p5wKdIlolqoi14FuAmrNrnYrTbKwAx8vlJZCwkXkb+3I3Lnridf4
RghzJE0+lF3aQ0jonFxr/X9cAnMaolFq5dDi1wsEJrLtoUSqYWKV5wXfFQbgFN2sgjmLII66pM7/
H2fftRw5smv7RYygN6/05VQlqSjTLwyZVpJJ783Xn0Xde/dUsXiKd3bMTKsjJkJgZiIBJLCwAKg8
0I4vjy/pRrI5F7P01qbBLNqRiyOZGfZuFDoYLaxnil0SUG6dc8dc2bNFs3shY2bScR5sFlKs5eVF
gQzWQLwC/qcaTHj7x/+PaZyLhutC3qTnF2qmyWENbkWsKXQ3B+UJsFA0TO7eHsy993N/aWuSZuY+
G/OyCyP0IvGPsS1u9iMwMGu50bXdm77hYjViEGVUrbEauqn0cL9da0VcvZUzOz+UYwOaGxzPYUce
0s35jD5PMdMf72/VsqJpAKwAKwVmxpmUMVLTspakiTkk9fXsbxOYXraGUloSAriABDYoVNTQJHC9
V23WKFTN0I4wGKozWBxeRgRAy3IljlgylJdi5pcmbwYYATSXqE7o+rbmkOP9zVrSq0sBsxvjV0Rh
6hECkCP9KTz+7Ytuh7VruRSrXAqZXRM/6+qhZyGEjXV6qnThMdvIR25LzMpdI9Vb27HZRaEF6u5y
D1m8w+19N9ushfPLAkBhoiBPiazpzOqjBg+sb49WqRFDJkJd3NARMdH9U7lJm09GGTSfqJ7ihYKq
/mwVtdzSqPSFaRbdm2CWr+lOMnojxwy1l0cBJqb5bx56oBYF7E5AIgqZz5kijCwZ6gzDmc7gaz/o
ZJv1Tr9tHwyXTSYKwm/Gboz+uHZaN+1Evwu9EDtTjSHzqc9QFSS7b6bE6vQZAwRzIJLMn0dgcn5+
YtAGxEblqiiKSMChrEW3t5nQaacvPmC202DWC1olwwdgp0cbLvDlpTYjUJ7rp9PTE/fw/BNYgfWz
hme96QT/XfiU50ZJeaqVzW522vpdwuZ0coeQTBMj8WSASHNglbcPhsXhuP0zfZDQgt/oq6tees39
Ztn/r/TZaUstH9Kah/QXzAJ429lcZPgbkGA671sUTZ+LqYcyddbKH4uxxqXY2WmjBYmr5QpifUBU
1O90C/aSqRnu/u1Zss2XUmZH2oe5yJISUljZPE4oTkyyJRtQet4XcwPwmR/hzF8qVd0wcQs5FeYc
YwDRoXtqDlJsoi7y+L1iQ3+LVfPX6uWiZl4tqqOakWIIEzEZAEmyWBdc/6Q9fQJg86ez6KtvIlyf
kAk9VtzuEvmUcRMoOTfCHP2wNQbrpn8B2yTm88/W+/CQP15xvNLk9G6+EdSxGBqHfLo0pyvEEAtZ
itTu/4R4b78UxQrSVKozYTh7dzoKEDOLp4FD7RPDrhJL//qKgN4HTU/p5laNYlxlUkuF+m/db0C7
O52AdfYnd35+vldt3rLxQRFEAOOtKMGTXztxgSdxNiRIAlUW/5jve/QVnjMnsIPXcmNXTqWTjf+V
OoKxDY/AxJmZCdT1ZkWLpqt2s2kXHzHTItonWTTG+AjhGO8FQBvi5+QQedqhgDRiB7vixKzJXHLI
AiewiI7QcwvQ2PXC807NVLYt0B77VhnpZtx0oj6U5jbvrBWduMFDTJfkUtTsyvMdI8iJkolnVNPG
jfSabgKDKxztz48CtlCETD5yl6pNQBV9f2OXIptLwbPDbVXAW4UxB33dPrRwL9AXQrdrpmZBCLAE
Ag9cNgpI0KPrjUx7caBt3bLnnSZZleN/+XCfxxUmhwVDI4lTlIkTQw8AsATXUoJQLYQxlXpQzPI6
N5pJa+laqUsbehh0UbVf7u/cgm+6ljf3TXKqhJwk9mfRietnaTRbdxhsXMKJMg2Yf3f4xH9uiDaP
Af0lsWOu5eZusAoafr+CEowqAkGHjMpMQ/1alpsmUAB6CgzW8J3pn3Ij2NPPwOhLu+edYLtiZBf8
E4BdAgIu1MKnTM4sbeD3vAKSqKY717F9kGU0bmuBob5Zo/dcuSvCJsW/vvfoGYLKAIsxUVLPIbAy
l3JJ1ojdWcPsKd+xlWHFDU6ndEfA72vs4jlXMHknVgME7CS9XfN9t1YLXy9MT18VOSN2fj5Vn+Z0
UP3uzA6uGg52W+0yo89LvXknjVM2x2angq8D8IoBY9jSj1Uy79ubd/0BM7tS5xwtYynoz8BR2O25
iZDliazGqYz6dJRswf6DyYbmNOF2MB/a2K2N3pkas+RsjX70poUAuoowShTlX5oQJNCuryfxh6QZ
lAi6CtRIbcQV4tdBZwDxKN8odWRK9Up8Kt7qqtaF0fDHB615qo3Gf1+5t4snfvEhs6dJEWXZmIRZ
f5aOLerJ2H/uqQLoCu0MnJMgORzjRJ4UarQEHDTdfoyeuNKuR6OKGrMu7BHx9THgiAHY5v1PW1QX
3GhFnLqYOHl2nStKAY9CIeQstBnazYvvod4Fycd9IZNFv1F4CdE8bu6EPJ2phCrUg8RRnEPac4ye
paGh+mxoyuhNy/x6r9G15pHF/QZERQWUDCB+dvr/Fzcs7aO2SxraY0RoSrdCNUYfQ0DTFfO/uHcX
UmZ712uCHytcgb2LGnHvdyLZ5UIQ2JlUa8/3d1C8jeCgyookaCyiAuDWZrLUhk3LsMYWyq3Z2hiD
vuUd3mEd32NsjEB/g7bY/ZdJN+wW2MbhmDlk/xptBlv709hkk1uNzTmdnf4EH5JiVM0Gf7bWc2hP
5G/3v3Uhm3T9rbPjFsReEOUcFoDygZ6Bo4GT9d4/kPwx4nldLVyfPNWHNQqvm4as39t+sUWzuMIv
qBDKYCY6M/khZP9k/nMrbNT0KIGxPznlHKzM/YUunv+FwFmMkUUqB2K2uD8rbTjgXd6XVta05UZW
Q2nFZfxekZsrpAC6Di4KGfd0triST+uEhGV/zqxuW9u8k544k/mSn6fTTX+yvWynTuXeX+Divb0Q
Oltgy/Qy2n1T2E+m83fUF0IjLzNxX1aBpAeZQPQoQtP4faFLvh6q/s9SZw+qJEsrNQ2wVL7LrN6V
asx/6I+l22V2meIZZ/G+3nYWk6xZjeXz/I/geaGIa3pJ8gVYaVaqjzymtAyZpTLdijH8X67HP2Lm
zgDYlrip8/6saqchO0WaarTsNvR1Xvkm720a6Ar3zKwFBvz0a280CMNpZHQsAvmvzW5l4vMR1xCI
DVmXJJqh1KJehw5fhCaM8UbqR6P27YZFkJASE/hhU+ROVfquVR+FsmE+CPPD9zsxYwxZXIvWl6JK
4F//+biZenMl06aRgKuU+BahTtU81vSsiubQbRJLaQw1sjNTina0UfUac2y0fw0FgMm6kD/TdCbU
0q5mcPR5StCDlGT7SLHqvDSUfI2hbdrn23MAzBeoNhQ+fy39hW9ihLRtxRJewxff+MGVm3eZifXA
uX+L/pfj/kfMzAX6MknB0FbBCDO2KL6i3wYPkuc6OVYSJhVQU0LIA/R5r5oxdE2CQqgioN+IPxLF
ZbNjz2BQUbjjotbgQ27ljq/twcybhYxYqHxb9+cWrwgxCozUtyUme2z6tYTasuHENJf/t90zte/B
39NybAOvEGU2DfeR9lAU9D3XThp1U5LvRvZdGJ8Sdktr128akzLVllH3hcb8F4sWQdstAVTIysp8
hGSoBnUvZQPMi1L0H2LYTnLE3uxzmdu3SYJJevd1YFLauaZdCpxiigtNq2pNpEGB1yl5qOSTwNZ6
hNnloR1m24SPV4Qt+QqAZNHDhFc3d9PLp2JIJN9nPm7wB8k+q2DDdqreFIrTfd5f1ZIgPD+nxz3A
0Yo4O1CfkTqVz7vh3BeFiTSCXjONhyKcO2bhURXXrPVtQhbziFRM3EABXgQUdWYZhiiuRb8VhvOY
KU7UeF2f2MnYGmqzFbSdlnNbIfzR0sq6v8olX3QpduYECVcL4BNShnPIPyrVNizeosi+L2JJPS5E
zAe1jlKPaj8jD+e2euvaY1kC9h7YYSzqanQuozXvunRugJByQA9M9RNpdueZ0C/Azc0M5zoAjDjC
s0955BtX7Ro3KNcqW7fCZKCWEStzCJZ5ZY5dRJtPT4OARaIEmZDSbvkP4U/G60q04jduDdm1nPkV
U8F0GBLIYdCWq/wZlbc8M4an+wd1+5q5FjIz5XUbS/FAecT+Il8YvOizWyYb2BV1WABcQwwmnbEK
MLcTw8a1udAibmBbKuCR2qPIoX4i+umBLO+tkTFJpTNju8ne+PCbGV4SaacM3wMyCHnAmBJBd5BI
3aD+CsK/oj81+aVq7vLihs9MAk/TNZ1RrG3Lrf5ef+9s77MuDCWlG2FxstMwPtZuZbaynvGmTP51
xvJa0uwAEiJ1VVdAUqlsAnUTSYUVkVeUIA2WsnYqryBMFtJ8kAcHgXS9Ag2ed8diUUwQ9RpWFsUH
oQ3cKrfK9rkX0NfRNc8p66Sq3VWs3oF6VUO/vsgahCDR4js1u2lag0s/aPoRCJ2eoF0pWClN39om
9OwiDYgeHkxc0n4D+Au/0rWqKvcVP5ybgfMttSzA4pOjqbaN6N/7mr9QBJysBcbCTV1CaBGfmUEh
49RKARXgWSzhonuD622SWcrwrElPo2zlxbGVAz1inksiGZiYI2WPOfOIhlM5/KHSjgb0K1G/Ff5R
TN/l5k0WDKYhdlavKMiCGbj8zHmDCOEwYnvwRf7cihFvc/Jo1UoRbjVJjU7BUIfm/W35xXRee3b4
PwDx0XHJwinNJwGU8EpJpIggtUNPBANCNlC/fH5+isbnaf/6+vr+/v7w8LH1pgl5qNXExvd9+QvH
AvnI43DTvYBRn/bjQgPyQJY7jRulc7BPABqSnd6W7MpIDsQJnXongHJdeEqc0ZU3nJUdZYt1UFSI
t9Rr3PufsvDqVzGBbSr5w2SxAMBef0qoEVWOtVgGh0AOmqu6sHxipRbzXrmrue/bWEAV0LKGNziP
NiAADa5lcQFVwrJR5DO7Dd4xsdVFSfwBY6DcciWzsAAzgCS0o6EXUBHRtTlzlgMrUAFj32RgzNA9
24BN6g0F078iJm9h1hfoGFYB5Qt1TIgUsIG40Ijf5l0XSqN0eQ4sJvhDD+XpfMRkI1DbGoOhhfqn
vZla9PWzrcOsPFUn13UNd2tZjk6xeIzcWfGrCw/C66+ZXfxg7FKGzXL5rOihlbVm5YGlITxT1zAK
8M7HyCZtV1uEbw3bldA5OBEazWl9jy3Ag/PF+DN8FrElvAr78SFF5falBsL6mTzfV+CFzN610Fk6
gA0pnuBBgX0HlfCfw9E+HkFidAwMZpoq9zltOpByqqBnm/LBxL4/g2Tpg0c1y32UTo3+rwe+adz0
QWi+wStFw1jDme6VaSyToa9kNGM0Twe73MehvX/lbc1yRiCMub9ABkQ/w1bJV54Q05nOrdql4JlV
CYBF4hgegkfO5I3soD2XrVNEeP/btfB2f9sXskxYJWhkQYsBVkB2/ozotabIQrbGDUvQrtFqXjfq
vnzqycF/VUKDPgW7aHi5L/Q2KkXVDJxdE+QK/85bOpWeMl3YE/WcT7MvLS931mA7S/fmSsQUNF1Y
5jTU+rTzfQUjMMSthrtD7dBijFZ/fSWG6II+ZsUXrUqc3dSRjRohJqBj60F62hmYkvpQ7iKPe+LN
zIaCuulhrYH41/zNNEXUgAtALRBJFNQEr1cpc8UAiECFVQJI2u4CQ7MK4zMwA3Pi8cj1xM7APPCE
ttlt4VSHDtOepj1IHKKz9hOG+LnUBK2R5JRgRqAgn6RA8kxf3+BvuYO2Z0xzex1MYnQ7aRMfmE2N
lnffCDaFBWI1ZpVHYVEzLhY0U305KZOQUUplmgVBHr3suAbsvmE7wq2eGPqAvgRBOnq/Z9Gygqpm
DWZC5VyboiHs/BPzlNvgaERL6ehGfwJzdMm2crjXyi51dZcB3xDotVM7EQ7Rf+KxDyyoEfyHbt2v
TrJnxzmBwdFmiXzYRFV5fZxUbcNUjUMVCP0BvUx/yo1ij3ve0glG4Rr+6/1buJAaw1ZciJvdEYhL
4jGl6rmx2n2FqrWtWMgD6Zr1kaHfnzrBxIG1OvZsAcZ/LXd2U4hfBWIpYJkyunrrTfYQAhbU6qX1
Wmxap33wrfsLXbCnE4IGTwi8JZDAmIVGYxmqFY179ew71BTceoeDtVm3WAnB1sTMHJigFhyyphCD
MNDtN+RRA/9ebijv91ezUM0FduliObP3aazinVB0nXp+S9ECHNjRo7/RnshB3k9UCamuwEUiqfm+
2gg5/eK5egoa6i6gitA05BKv1VNGKJ/F0qCe632xlTHzMDZLSzQVZ3iOvqTT/WVOyjcXBqZxZC9E
QD6VeaM7S/0ClOqBdhYKKxR1WCgU0Uiqj6u0OQvR7MRp/h9Js/0ktRBkI6HaWcOcSEMKiIGZ9IIZ
Nc+y1XEGvxLSTSbsdmEyqJeEib5dnWl/Bb6xekxS7Zzu6bP8zJvjf7Vz/xEwr/bX2cAN/iRAPjAu
ZzNPZM/a4oqyL703JBEPDSCYJA1GZGZHZUI0pZULDXA/9qPY8t/lD31KLf5ptad06XwQJQCLoqh4
5M3Ze5vEFxul7jA0G7N+n+iXUuvIksd6F+jjh7KyeYvG6VLaLMdRR3IbSn6jIT2nc6zOF3qGSbdg
ctgpD2xklH8EqvOJvvbCX3B8Uyj0n0XOPDltGNXnOYjVjvWRPovf3N9mjWB/yUBdypg5Vy3LFS6M
Wg0BbdDq3Yf0oB7Ln8yu1xgyllQcQ6h/AeigLJjDDrjQR4dmkoIjM6owEqfzNvxpMDEMttpzFqCK
sXffViwkioBPRN0brGGggsJb/NoyxWybMmoNgewWtOwASI6utGvgPwNUhQGPBvF8AgyAAFLW3Gh2
3eda79DSQ/XqC2Z7m9Y16QcwZoKvItPJo65YgS18Vo68eX3gzQQDrGKPOsW/tiXAQUzFM2BKwNcy
7xkc1DLhRgUshQo72j6/KUpuO/4wdWff3+DbA9WmQb/YWxUUZqjZXO9vKRdV1eQgZmS1fIs49KsY
ieImKXB+Od+zK6H09NuuLCSYPzQOWQy8EDho0SwMGoRIDtk84s8xAyMcdWVqZr5UWrzQCMb9hYk3
dwJpeBmGTMBDH1H0vBiFAcINHUZBOjPjA1ds2Xyn0k2u6QpGFvvMq+9/h6Gr0QMLmAl5HvuTBDZr
3kOUZiiC03+z5KNxFf85j43R41DBxs+/5UeWuZr63JUGWzyGZDf0od74tk/MpjJrzD4Bkr6srDjR
m9co1uvWkgsE5glqYF4f7QSygtC5caZYJVwo4krw9ws3PkdsyjpJpxdlGqi+VVQDJqMoSCPSvGGs
OKSFG/A5sYpm8Fc0Z0ky2DoAIES7yETtd605otQLkg9WoTNaXjiH7yOQCAl8vql6bDJoVRJHqaL0
UdKGtUL/0tFKEwAQYZ8GmuY5KLVjyoJQZMUAvwFOgtMZ39fZaCulngB66EMS2E22JUB308NItlQ9
plpkFCCq7gyWcwPGGANd+tSG3TjaVakT+cQ1gSHnf3jiRqoltCGmEjDZS/wTFoek9g2knZv4nSRG
K+lNZKg7/i3dSuIjq44TR6/f2aW6F/C3+zp8G8f/ajA45zCdXpRAana9x7IYSggpkI6jLH/C+6kE
VDPGELsiJ25e1YNZgrLYjEoBlClS9VjHMmtGQ/FM5KQxec5XDUnzzS5Jf5JphSLJMqMWEgU8AEIi
6IUmiXqLEeab+999CwCZsHYakGmIZyeU9yyeFAK+k0eixh5ofuONxnPJA8/ImyCOC0wMb4y2B2W+
4Pe2luOuISTObSmh1cr23UYywPFKoJzFY3DKJM+NW5sJVU7L0T/nNMn0msseKa6sWHY6JujqBU4y
kutToLyscvvcJl8gWsXLHeOmRbAczWNB0ZeFgi1Z4iWZ43cg8u44u2WdrjZDr6u3gGNK/l+RX6lb
3MK1J7FYMwe2NeB75xzWcpQJLFpqiUcbTbVYBuWizmfBeJy1gVOFIJsp2qpyR5D4b/mAaW05UPSG
jrmpCoFvaV1Rr4WTN28LEX3bwKiDUZsXkU2f6bDY1mko04p4ZSQi00YrAxM4JUNSNMkuhWywG0AK
zaguVEcj7GhQWqU2iHPpRh0wHuS+Zt4mCfA1GnQSvgckXxhEcn2jCGXDvAH8x+Oe1cBIosPww1aY
72ewmUPxzgItaWeloSX4R060KmIDmpOJhc4mxzj74ve8YIi5m1ArRj8hqmPfQ+tIdJtJlsLtJMHU
tBfFI6KhMGv7OIWn174TX47Z3Zj1gPwG8hzXX55IUkuypINGvfiyHhC8d4V98tgoD4Wo6VX9lnV/
hx0dnUReo0b/Jdq5kY3XJypU+BMsu9eyB6HjWzLmxOPVBxgP3yRPAwNonB7k2wadFK0biadaslnf
BFHcR/zIPnUvojX0pkR3nAHmEV4XTtI5Uc0OHAvMRFq/Bsu+DdSmo734yLlDagpJCYqMeD3sypGp
nF6wBGVLDhLqhvWRs8Rd8jq+CcRVHhlY/dIE+560cky/haHZVqFpALdwArFO+I3rrRJSzHRtJJV4
VRdZ2eNQvKSF1RPHzwzZ/1sz+zZ3iuY9xSwUQdwHw1fJmjLnKMAF9ZLOpQ5yDCChoPsCzxE2t+LW
FBlnHLYSfYhji/qnDIQbpcVEbqPpXGxJj8I3KqT+s/ZU001ZRcC8GZT5K8qP6KrWG+7QbMf6XdH0
nhgk3ITP0dDobLpFo/LK7ZIXdPRq8TO7LzJJKyahSDz5UMn2wBR61T+F5KC1oPkO6WtR6KmbRK9d
1sBp63n4np5o5kaSOQZ7Utuy9Mr35vAtkw1hnkQgw7OtAl4pWGytOso+Os/KJ1gbPe09wlto5ipE
I+xOimwLoq788cWN0npxtCnSI1CGAczdsJdBGjge0nwXA1ca6i2zwXSHHIXj7CUtzVyxin4H5ljl
MX8jxUrAu+DBUWiSAdBHiIbcijSPeNGpR1hGJl4d2XJhABtfkA34N1sTYK1Y50NHrY3hkNUOF1kd
OFuM1IzJVlYNeTiI1crnLLmlq8+ZgrqL5HmcahnpKp94wyER9Uixq8jsUEQPWD0LXmpwVYqWyEam
ypcrom/D8euNmJmvJub7MREZ4mHwU5Kg87LMDa1SdEm2q1QvUxArxumKzNsnP2JjRP8w9mhymVio
r5fbkFEQy5IEXs0+MPA8dOwPAVH1KgeeItV7IbeiatBBC7flEDS3Kq5jMGw0dY2S+hakhy8RfvHb
/JRfmw90TWjOF2IjBF6mSp3Oo4rxIDV87xStwhndUKX7SonVc8Z1J1Kz9S7VSG9mydDrcsDxb5nc
aMbAxpHJF1z2nTP+GtR78QvROQnmbJ4FWYwyU43OD5QwqYLQa3zBLUNqakppAMpeKU5e2UHTWhWz
SWlrBtkTZV7icq+VdqQArvx530ff1ltQ7J7ak6duCsC35Jkhl3NRGGS0JnqyEwHSxL0q9nCAsYpE
g/c3vOQiY/geHdGD5t2XfAsQmiRrEA4PCwijNItVWmAx+EoLYk8uHlLNLslOkd0swgQST5C/qHIA
p5KPdgv2oZatSp1Gg7BvOX/u88wMUs5APAOg6VsHSvMh9g01D7cQlepMbQjSd6A6pA1WHoA36aXZ
J4vXKs6Jscgg7oo8Xk4Er4cZsmlXVUDxxLyVlDQ1xD4LVgL86QRmTg51PkQiaFxFEneenWBSYHxD
toy9EpCIfZWt3NtJ1e79+pkbCfmuBE4dv54bHpThpftWhG3+0KrGWmJ/IV5GFgL9OgAjTVxs8647
pUz8TMCYe2+Ixy2hB3HYcqVy8Jt94RWjaHXZez64rYHYwmRE/3xf3xYeKHg7A/yA+ZtTbl+dxVUJ
Zrc2fuAHXslN/ZUUQ8kHPe7sNj6ANF9PSodd61251ZdrkbPLFQ8q43OtFnhjkBsR3+ixwKEB6x20
YX8ZJJnur3BawPVJAnIOqktRYdGuh4kb19qJBuMe1Wkl9ISgi82gGSudzViD6ZTIuC/p96huROGl
98tZgVThbC+zoiI9p1DqZelukB9JOxq9iF4z/i8yOtJH21pxipE64M7t9rJ61Gp7PPRwO02lp/wu
WqvgLoSjE0kHEr8w92DznQ9WVeqcUp6JqVczh643spw3EuZJevRtZtTzdJMcVZQkB706CZ4mn0o0
qedI8/W6kq5szW1dCVlEkNchNQukL/Ims/uUs31SZnlNvVL8zvNzWz5WzElIJGMILBLqsl9vGupJ
vSmgVixufQ3RWeTyDa/zmXX/mJbUbzIYwF+i9gNnc60QUVb0Hcd2gElh6KTRag1Y+wVaA5ebjS5V
ithEkLD2flkSCqJfsCpPMHlQ/V4LlaIqAAF5GHlxoKqu2FbspmveubrdAYU04olHtZVIeCEDAtDY
BIQAkJvFUmfXbCj8EANvsKuj+CUOm0EBd2WC94ZY6clzj2C8Ci2usdQ1WPDShZMkjIpAMXTKjs3C
LL5rcopHOPUUuR0PXHyIogS9LnU5rtiuya/Mr5vCTSENQiz8nC1QaDp2UNQgQoIj0FkhhPFacTJL
xpm/FDEd60Ww6sM2M4lEIy+oOJ1TMfkVfMjdN5jJmRc2fR8EHdNZq2hP0WK/Andc0phL0bNgSCaC
hnCoiDw1l5QHJe0Zg8YcIEm5gucuSFuMmCaJ8+/vBuZUTb1LoASGO7he7xgE3MhqVeTVA0XD7NkX
CjMQiEH7HPcxWVPRWy+LlD9adFD4BU7ohoLCz9ooGDOsEe2qnJ2h50CvMe5jO3LjExOWjN40SmQS
xKou1+RAhlG06mKoTWjWTInOcXVMrQgYe7up5G+FDsKuCZkQ1Ok8v6YJk4G6UTaUm5DoRgcVWuSv
d6YGEUKejByOI9k1EtKuaNXTVeGhytDVvEVrKls50Ron2aL+YYvAVTGNIUE67Voqm0mDIA5S5GlJ
ZZKhcrXimRmNJD0j1y2UdoMXeq/uKtZEzy9L1qKg6arOF40euqk2qrGYJMBfi69Zn89HPseAnKwN
D0ymooVajeMTFQMv8kP2mI7Z6EiqnxhD3r3/a11E/gJ1NyA0QVDyG6Nf3D1JIFHe53XsNWGEbtud
IJldYYkYn5H/uS/pl25ots4rUTNLwvSp5kdCFXv8AT2Xmzcltmvfem3eQkMEYiW20YS5zSNDARF+
cqSRPrjkKK9Woycx88+YxiLAU/5ObpjdvtZPhDEK48RDeroyM57ThzHSY+XfO0DAmf8RM536xcYW
ahYntIsSLxkpupS34mgG/G7ENKi1XOfCOwoY5n9EzYNbviAB26gQJTzzzgiG61f1HTNHVJNRMPAE
KbDQ7sFy8zw+r5zopJk3W4moB43cCogJfpMiF2sMBIa2ZZgnHuBmFhLuH4NXHaj9lx4xMJyaKsAl
nVmd5B1B7mMH/7EWfC04J4Cl//mA2dWRBjkEhjBNvJJNMYhZ1mKLRENq31/nQjYFG3whZhZXEDED
cj/PEgx0kf1T05mFnvOWmuq5ajO8W535ciun7orUBd90JXVmDGW1KiVRw+KU43f5Bfp4p4lM8a03
kAnelIawNazh8/G+0AVfAZmYw8kBlY/5qDOZLOEJOAzqxGMivCj7gnzCaaSO30wD7dqQcZqO7w0x
zdYApQup5+k5DkwNAG3IqWqza4kKDkGhqIm9uCmCI637nIMrJmJjkJzhAMaSilF9nnJvL4SNhlrv
46yU9nmW1ZkB1vLkJSC0/Y4YrWq/8d6rBqSi24YBJYemlgHaRwrQYpecmJcmS2VlPBBpBI9IWFa5
jGJEp30xAmJlu48yEEYGCdh2uLgPPoU+JKHZ9LSMDm0V96mRpTI8gijVaWfe3/7Fqwyo1MSCPc3Y
mwPd+KyVpCIvYg+ZhJppTbXSOQJ6BP9R0YxuL6FgrRqY3RkHnYH+XnS23v+Am1kteL0Jlx8we0IA
L5TSGLQn3kDdRmIBIW1CWU+ibUV0QTCiQle+VN7ubcwbyFEasYNKl3ZMA+qe+qdk3oIX7HJcP4EP
NZFCXUueC/mAast/8ZmAOksoOiLQB//TtXXt0Pg65HSMvZH9G36wLt0zgaiHfGmHjdl2tlzqrarj
kWQUpDFK6Y3xHxIgsVtDK2OjR3AebXzfQpky4o0y2rT9psRYHMynUTDh7bzytUs3WUT5HBhfoDXx
Mrv+2gYJcmbsudjLBreQd02BoWqY296hMgDArvC36UKrRm6/pZzeRm8DZrT625Dv8XG6jAJmsVGF
F20w5A7dbK8DfRoAb0jMsmD0bq3ovmQB8IbCQx7v+enpdv2tTFCG3UC12ENVvzVJI+dmkQy+rmHL
LZRTZT2Ok8wtS2aNTGjhSTMhBYFTmRpyQHdzLTkuM7+IZBG7JLPErXoB5GjCMD5ISZGvOOelGACF
RwX1YrDWw3Vei8qVgkjlGMKgC5wIqqdmsKiWvaDMs2WjYq1csug/ENTyQPQhBQRymmtxDOLLsAGP
i8cmaHPiNJs2el0Zfn2WB/AiWuFrNJpDsOa2bmB3uMuXYmfe0VeD0KdFk3iFrMvFSZEODbtTbVxQ
JtrlvTOsEYjforgmiZPvAHBMBgh8doS9VFRcEIyJN7TIQQBZpPvVJw+weqX/D2nf1ds60CT7iwgw
h9cZBmVZsun0Qjgy58xfv0Uvdo9E8Yr3fhcHBwb84Oaknp7u6qqaf0ExRH3wEA0FBtPrTUkVk8VN
ClC/Fqz54ZfrN4648NaaCa7xRaiWywqgM6hQX089m3OMXzMMYiNPazZtD6gCV0mPPFNKe1Cvelsu
zV3KMrFPayB2F56Xc+kBKMKC5UZGugqJiUlhIlQcL5R4SGIyZU7k4FXpUd0TV4yyEQQr6Sorck+F
Whp+teTIx4FNYzMYBWnUqMAEpfPrgYtcDBRRA8utRLr8VLKJrg0ACQRG2MS0YFNayi9NtUMvP3Fj
U5IhLzm+BTMDbfYDh0KeZ0baMU8Onf+sRjrrUOX/mUAC6hjYLmO2Bq8vJBiuv5HpKyngYi6xKyei
jLB2ywacGHttCV8zUx+CIby4tTE9KQMkcm0oz2tZzUIhsaNd8cisIRNLR8pOkK+evwrCl/S+w5/L
CV7Zm+y6dkiaCgqFiQ3GTs8Uf8emjfPPcHgIdzJ5yYhA7TL4v7i9Z078ld3JRQMdhVIdAj6xmy+8
A0Jxm3gfiWJJaQbKDN8SC5U40h4cXWz3WDJbB5+T6VFodGgdqrdpZqRLWmsz5+/qi0ZPfPFEYAZR
dvDsTGwUyccuASi+szF2fUc476fsFslCZu0BqsZK0NwaVbeu7fV95CtlBnt9h/bJ1cgIugbf5mOH
NQeynrKEZlAfD4jR5JSuWqJ/x1unJM/3d8At7+e4tS++Y3L84gYtx56GHbAFDQnY9QUUhEkJQUr0
PtZvVqnvEkBaIW9iP7afp9NS+nUuFXxlf3KNl0kj5Fw+zjsBnNXxaLHDqyUNwLicOhg+2HdNXz+5
n/fHPVfpuLQ7ZR7y+xosEz7GXdNeImiyxyObRo7hDRakQe8bG9dy4uKubE2vVbH1I9XDGFVl23Ah
CaoHp3/u3J9FYMxciujK1OQqjdVQTHsBwxKOkAzUkIlBZ3CzLVs8bUkhHoL3FhDFvbOU0Z73XP/2
0bSwIrkuggoPJ7rnVin0rFPK7tlndtiEP0DmDKHOgHYlNfJHXl7I18zESFdDnvgwbJ+2jQbMLiuc
ZA5QusDsOsovBsezPmtMZYOkEsCJKZtG0cqMKLvAdErMdsQ8SmbModmBhwQBA7E+ZazthGbxwb+w
Uk1Z1dSCA/KTMYqEWrGEqxu3zO2W+vcxE3eV1FzkdRzWOcj2jWd0eNcwNGRMtMFHwO1sY51ZyovN
7+J/Jicea3z0glwG8yxIOy4wqz4k4itwxdwilchMaI8V/Wdp4pN4figCLcFeMhMdbY3gPD3SwVnd
P5Rz9TnQVKIiMnLKA0o2mcKWjTIuzMTEfjZTEhw9vdz7HaliQjej2xn5XNvVI22BgVq4dmdAOHC6
F6YnU6kxiutGyuh0dbP+QdUNXaOJORC1WSerZKD0N9qnn20GzuOwpPr9gc9f+hfWJ9Mr120bJhUG
XnyVRgZtVQmX6hMVnll9o9VGYZ5ackKiXV+ieZ13EqjRAweK7A3a7a8vPV9gPKg84jkTgdwZuWoh
1WXwqwfQDvDPqvpcglexitAYtYaXKiIwqAYLB2cGUaHiyQj+AqBgUWCfwuEUMWr7hC1iu2tIoFoA
21Tl3jWA3cLxpf1PHJp9oLOhNYhrzQr3xbHIwfMrmrK6TnbczxAbSKRV28BfJUuNaHOeDOwDyCvB
kaKoMNkWbeA2fBuysa1xFbpEU+Qv8j6B6SAD00e1BFCceceK4PXFORPBxMZOYS09cky5rEnI/Hb9
aoijhACbdEKTunV/w/0pNEydFWYdRxq2AKOdnDShR6aqkavEltGj+NlkJGUeYpdoKD8+c29OTtif
Muto2ZIs24TrwjMBLB98Wn11ncVmuhLouJmHWI/EjYviD78JX/gdaGT5B9DpOXD2v25s4I7x2tP9
T5+9Ty8/fbIkTiuEVe3VuLplHTxUNG+pnAIRsWcLdPcwwTrJSbpqj0ti0bd8H4jL1HEzKFBthq+Y
3Gp+2CuOq8AHOjJVdhpHUOPR/UZ/SKlIJXB8WhVBSiv/9q3SdgLSNwYPDDf9ikpS7nxxXUsLyzj3
aL76pEnQjhjW85oOn1SZem8ATftjruUHK0FD7Vf2K67QgRqbkGO1asqf76+DMA73ZgtdTMdkC0Er
AVBabsB9t5ZP4cer+Hv0z8pWXsc7nxZbEBhWxi8tdbqJwbAqrQ8cdY9UoPi9yev+gheZey6L8F/a
qB2MPoi/7OTFa4EFGVTV53Fqi14f5utAqcHoVzlC/NqA+u658se+F8Hv84I6vJ881kPMPveVGr+m
gha5C/fJnN8AeYQESnQJ8J2/hbv4mh4gAgnvqdSuKw8K82Wa0FCMv8qKlR6bgu3I/cUY9/xkLVDM
Rx1QRL4C7ayTkF3rlKCWSiW1FUER16rP4X2A/IWuMJpEhVyNSVRES/mRW/J8wHVA0j8qhgMXBS90
fXfwPRdyWV2lNh/pskQKSCPIepGuhHOBLk2L68+inu8LeStwKyUjYYHYTF2Y6LnXChTtAHsHJBEU
Z9NWYaH3el7K6tRmVjK35wvSgh9ml6NhvwfJMq11dl2KRqIafG0OGcm+lIWnxNzOgxPlFWDeUc4C
9P56GkTP5RVPylP78zMEA0P8nj5VNDf9z/trPIO+VGFHgygCMh/KzeWQJbwwsB5GCtgbwUDL4Sn3
clJhN+VIRYs5iWV0sEg0dJGMKVw6DIb0HGo1zSV/adpnbipQcyF9DuolReJuBi0rDSosCdYepMvp
xt48MvoGYHWCIOX7eaHTcc7ngygEIBlwG8kKbsfrKS4aD4whUp/iSYrABCHAtoiJnFDpkDsQoFES
xNpkKSibeV2gpwp9OYhE0V85fV0gA8ZwNcumdstmEJzLe4XwNSeuMskBf3qa9ERpBNcAYOip1VzH
GppFJN4fGcrkYONwYbEReqgQvZ5cdg2XBw5OPr7BcdgXlJOY76QDeklPeAeFJK5IPY0ggAJPf9v6
GdFSUIUdnFDSPCt3mjDUAeBIgNXqIncA+1xdBztN8AHpZvuQf0kyQXxROmiMU9Yr25KIkFbAnaGk
3M5tI1YjGt96z07GS89FUjalGSuMaAtNkqnG/e09d5cBQDHqO/EcoLVTjskIIiOFo2WZnXo0kA0u
w/QOeopehSyhTP7Jv+FzmA0PgoOHFrrzNUflz/Y1N2WgaAGQDkDBBXbP+181Fx+jTQrfg5IGwkBx
4llHRHoBXSDX1sTMUgxInYPa7CArVufRauOuW71VHPDWG4OwkAD+yzddrz1EHtA0ieAczPQoN1xv
+rx2RTXsEt/WX997I1nvB71agw8JbGeYCHIcdehHFXRPV0EF8UUIfYQu1YluHNLqu91Ik9WACOYN
uSqoC54gtvP4mNDHDDIDCcS6NpsNfVx6T9zeezgwo2wUijH49um9B0bnOBc0x3ni8rekddFztA69
B69bCHxu77trM8L11HhOKqkojTlPNSsZbnQogYQFeymNh60QL6nczSTkrq1NvI+b5rh4QlhzW72n
2VoBS075m+32+z0Ueej65wtFtW7TUbIbfsMHaQEgO3Myru1PojwOCeGWHe3rslX5ZG9+jjloZCfF
h4cXFplAGQEVGl5oTeoFP3/r5q9NT4I8lQ9VJRxNK44pZr9ceAwlecHGbSB5bWOyz103c2O4FecJ
oPq8RvfnEjHhzM0JC2gHRnV6LBdIkwVk2s6BwGfKPMUQpfpBHrPZHNAu9L2HWJ2kLxUjb3MlozVE
xmMxHP0Jkzljc9lthKJmnsD3QLpqDVZQ0jMHJf+s5JdWWgh8Z1do7FTENTV21E6iD4cvxIHpG1iT
QLdQWrHyLPTpkhu8TW5p7NggP3ao4OeUFK4fWmDQEoYB835oxJa6U8kGWl0AFCxYmnMgmBdRUkau
ATy0rk+2nLeqUnYO89ShstSB3q4USFnuc/TN3/fscy7k0tBk3oQScq9+BkMgPcfbTSCNyBKhA9Me
+xVFi8nYJXMTj1WWtVg6hcaMcjfhuYWiF4MTjPf1F0fB1Eg38nbhoTx3rBCSAhCDeAngxMlMFkIu
RIOIAUYaGAYYtLPj3X5/Dmf2HgJAbqxXQAMB5bjrxcqisqp5P3btSC5eCr/Y5WhWIJ4fG/ftzJwo
tEMBq4zh4MnxVyS/eE2pStAGzYD+4KRMN7zLHR0pfNUS/1MA62oeNyb4fBeO1UxWamzB+mdzsmCd
2HmeoKJVdG+CdDLQXYIfUJz+WRNrTXDZQgPOOUR40z4uRLt/rTGTi//K9MRdcQUqqlUL06+vLH2W
jeeW9iDJk4hummvNwCd8Po3+H/mGwiXJVtRlUuu0spAlLFfbTNd/FzKzM7v36ovGjXCxAAojaIFU
5a7t+9pKHhyjkdhd3nF6XFS0LJd61GfNwcmMryogLaegh4DLwIcTu64dIonPG34tUVldhdUWQLoF
NzB3uYJohANuBeglFL0nQ+MhL111Ippx602u0tLFhAokUUm3Do7VQ6JLDi0dUkW4YF0U4iC054CP
VPxo84Kkbyj/3d/qM4APoAUvvmdyewCFz+U5w7u2Xhvc6z4QaWAK++4X1AcudRZizDF6ne60S2Pj
Qlysa+cWUtiUGjqRBys/NzuW235ISCRJ+z5biGJm8GkYGI8eJgkt2KOw57UtpqvYOA8jbyxr7gfC
cUb//b19jpCb+m5XwhK0dS5qu7I3yakHjic1rA97bbBuqi2n2OHWa0z0pkN1y3dWyA/4AwDskR55
gi6I28Y/cuxrrK35atsaLABszEZJDEVi9C7ZhY6yEPf8PSBvZv9iRiZvi96LBgdk454NMsKcaCaK
HuCXIQgvv90NPXDvfKBXpDJ+no5H87xjrOhAH0/66367ehQ//SNEUOnKMb4VfZSiXOUv97fi/NH4
931TbvxEULIBstuezYNEGsj/lxIdn9DeBuZR2QTSOt1ATwqZiDWvR6de3udPaMLoPqozk9AevdLe
w/0Pmkk4XW0haXLfIDfi+22JJZXUfeW8cQwEL7WV4GR6W2m2lJppSVoBuSe20AvgDjNd0BXtp1D3
auOSyFls2Z25Y4EIQcIeb3R0UE45ytle7vKEjT3IhaobcEFYwwv/4FP2tQXrk+NAG5hdOLFzV+Gl
xcm11Ce8Flde6tlKsUKzeF+akZ7070jNg7ruP5luFCKEkeZcQTrz+sTWyPA2Uo/pzkVTiCkf6+Jj
cfAAdtSM9hCRRFe8I1oblMAaDLAORgPVnha+YQzDbs4ItFqBtx+hPn9J+QsPVfdyEWtpjSWvrEEG
pwErbAL3o3VpziO/mwRrFNgt3lFIxJZUWipJziT3/sDb0BxDfIOraOK1pEZukiiB/d6SSP6bAolF
UgDxKA3NhXt/1kNispHrQQvaqHB2Pd/N4LnYTr1nx0xsuuVzOBix4wH1cuL9bSCLuO2pL4CB6i3P
iMvorAKKlOeFCZ+L6S4/YhIXD5nGel08eHatPIK3Q1NXXLBTO6Kmen8KvVPflzqX+rqIqtyaxxNf
Rlfq/W+YKcaCjnjkppFxXYx6SNcTEWYDFw0VvgGlUDOOdK4ibwJNDsnBtu3YDMGp642c7otaibOD
HzPJaMcDmHzatNyVkgouBhkej0JxCX0IDHVWVmMYHxL9Tj+X1HVn7ygEOf9rb7LiPmj9806CvXqj
d7viKXkIjWqnrNK9rHsfxUo4DBvGOoD9IKMRCM/rTxds5EtLPnfG0EEEwQK8V9HoNTnnhVvUfByV
vs00jxGr+yelMLiU8O5G0Q5xuHO/mY2wBBefjXIvrU5uP9+Tgq5oYNUTqPn6vve+RnlMdH+M9+Ar
XubJuqcKuHBl33gACpX0UDagB/ugorm/IPZj/7JdkuCa867AWkuSiKBzlM293nhaFlZaDOCl7WeW
Vz0V9Tbh3xRh63XpEsxrJqc90twhkw/VSZBgTZt/Q8guDZHAIr3XGj4k7fu9T0D0QQ9QaJEo95/c
nXAs4DweYZ1gb5gMrYjzQggZ305r15DEL1chAm9kwLNrmlnLD0B1+qXBpL9V/pPv4kD3IGYhixQN
5pG29PgejU28OmZXQq4XXdh46U/mGWWwPPddtKBqlSVHK449taDnlRYusNE331gRkImBAU4C+931
kDvIBwhRLwR2U20YgVagdTV670Edvu/7q/HvTOwAroI+SUCmoZU7LabzIuC/lcREdlhnege2PyR8
xHrt7wth5fNofhAD/b7FmfkDhTXEL0BoDaggO/UbHAQ/wg5Ie54eq01vLqnKzG3OKwMTD1yUQe8k
NQykh2Gb6PwPqHEKgniPaLr2tEyhOT+gkZcMahpItk+WKk8QAlQi7IloZShf0FCbDBuot9yftply
ChLTYHGAbwcJEfq7rncEF8cFX+ZBbD+XBgBila6QAITGzS4n3A5v6oGcG6DKHxLoDCSJUT1D6X3z
uLr/FaOR6Xa5/IjJi9MDwMltanwEyF4MceigN/d538LMbI50QtgYiE3HnpzrYbZ8rXBtibZdrsPF
Pax9H4S5+cld2IUzAxnp6xCrgBwDGgnjZ1zEZkXiRFmfYiBFEz8rbKWaXFEs9VvMRWBXViaDaTRO
9MRqRChpx6bZCDvHh1xr/Bpx+z59FQYLUGBSLsVit8U/tDNdjG1yJ9aFWHhD5qHvgoYKRMZ/y+EU
gPHFfeJKvIfWi63sM04EES7kkZH2QB5iGnoUqa9B/RGdmADd1xDZCMJz370VELTla5J5p6X3+M0e
gUOEIXSwjDSM4MO/XrxG4aM8ldPE9vsAikIRmD5cCz02Po1CfmGj3Djiia3JEopgqu0gfZzYXKno
QaOBS8qMy8bynU6v2a/7m/9mV8IYgugxLamhaUObuJI0UfpS8YEPauCs3OazKcrv+xZui4KjiRH4
gBZ85PqnpcqMi4KG4xrgFAGs8FATal5fOYcGkuk+8Nsts7QZb8JSIBxwvACxAK8y4OmTtRKyPPDD
SMxQ/obDWjc6Azw40OAyUayBtjqC4fsjvH36TyxOVgx1eLkLGSGz0eyz/XSJbzXUpz+B2ZChN+ip
Jt8rGn7pi+DzmdUbk3641MCKMvJiXm/L1Hf8MHD93MbrRn/Xtg4Dvm/i8vpHZWmB/r1Ub7g5dhgo
wBQqEssAw+GxcW3P9VNZdbo2t0UrRbEbxM2SR9HUnf10Cxnlm9hyYmnycg9iDWlGBZZq/zuS9cea
JY/9ErfH0nDG6b1wyVLA8EkzGomJ2NNEXMkasVVHP93fH0tmpleYzIR84XAgQDKgleoGSERrRgjO
9DfpyffN+8Zug5Fx5tBvhyKDCof1d6tfDApxohTieOTY/vK7+m7G71p5qNcfjfUIXa/G+A/MjVTz
LCRCRJDTTgYnQ5qxyoC7tIF7VcjW/8hTsxT1F5B0Pbq6DPr3hTj1Nq+FAcIS/AmPQBKO5XrVWEfM
St9tCxvVtZ6AdS6LTBYEnkcFWSs0yopP0HVLdcUBw/RjxZyjn2EporzNO0++YbJzGj8e8ASsChsM
C7W7hwZsFpPKozQDUKCT9PuTPOfRLkc8meNMURon17rCLkx3FW2jpTWccyOXf3/iMdnSU4VULgs7
99c410Tfm2pO2PKtC/WV8KA8FUubdAy5r6K6yfxNPKZUhiGfunVhJ9pekq3mleGxe4L4lDsbrQRs
liylAhe3zSRGCZRMCisB20ZI9xyjDzHgpy9onYzN4Cvjidgc07gmMeQyEwADCceEVHgDVEZaPDI3
0RIGDzAxejCQtEFkPblzqzYEApGJS5tzz3GnR+A3UEBG79CqXQXtaTCWauy3iHncguxIHAFQNs7+
Xy7twicghu9BO+KUdle8gkSdt6MXCSnJeISpBweVKPtk27Zk2KimgETR/d07E8+gORb+CDxZIrpD
J2eFZRshiDSttLP6NQAXiC43j3FGVHHBzsyVIbMgBIUSHSKaG7YfgP1ilUvjyg6C8yCswBpc7LGR
wMXZLVRn/simJtv3j3cfAENUZ9TpvYucSF4zyJ3brAG2M/MTOCPFdDe+/bQPoJhDPjY8si8UfLMk
sdxjQqlxfix+tq850UPSLgx8Lv7A5yAXxQJPCY8/Ob9D3muS08oVKB2oF5uMGedGsvO3SveLlV1F
pLYGbRtWa2lY8RACRL6d0cWD+hu9FuGCM7lNR2KvXX7M5Gi7gx80baFWuFTBErH9bI0GMFcymKDo
Iqh4EGhvgirbUAh6uvTtUupmxpdBaxF7AIEmel3ZSYjClZncMFlf24XMQD1AE8AvlImLoxwvmekO
ANIRr+IRaYgA7/oSKtpYcGpmNDMUhFsxPPg7176lNaSMjQAMzSvohigKcQdDbK0cYGrQN6BlpPlQ
2xcPdEvitgYRtvd2/6zdsnuApgH9Xfyo9Tn+nFwVeMwHtRLzHQgQiXx2GKO3msIQvkJdWUXoY3Mt
0Df0GW3z3cDrbWpwwjECMSK7UhK9DbcAg9dWz+lZ+e2AhckAE3aQGs7wHfLDwkX+R1R+PYfX3zqZ
wzgK05Bz2c4u0byLc1rp76gajMiBAf2bvvGUbLODRB8jikji+/5E3fJvTCZqsk2RZfTVNB86PFnf
I7rvDeQswRitf47J06e9Rt5ffPL2IVkctenh5WPB/i0SG/bRLo6sHgrpeH5NklKMJnaJmksdwrQ2
IiEU1WLAD8MCvbOu6eoS9Dsd/FswO07pdMovrU5ORyxolSpKWmdX3aGXEJ9FYGbSVjGaOu/Pr3B7
Dq/HN4nSeGkQRb/E+MyYmEf9vafgNTMGtIpVgF8YdIcs9SePDHZsabQgYDlHz/CWwluTpTz1bS/K
ZK7Hb724/kDt08k553Rgek92wosIvvVhdY5gyoM/ymmFDed+oxteP6FsoBuLrKi3N/71ZExOJTRC
BSgW4QPc/JsDFzFk8sRdWIvgLX4Lg2wEfkbu0q0/e77Q8w9HCOw5GFHHr7oYNuO7Kc9yDIZNuC/T
e3x4XzNf1TowZZJ9fAgK0LDO0TkIJLLAr8sAn3Z/D9yigsZ5B58T0pGjZMF0j0uur/GD6vY2zPcR
2UMQ9incuOT8I35b53X0aKFXUKL8p3j4Xv3Sgi4V5W87t8YvADQJjBQjic2UJ4MBXajoxHFvP29f
j3t/+ymY+eGIUpVPztnWsqyD8diTzeajXB/sTQT5I4B+T0v6qOPy3py6i6+YLD8XVXzq8BHmgadN
8QLCF5LW/sKJmztwWE6wPIwqwMCFX682oAeZAoql3vYHwykVI+I04/563gZYYy39n4XJkS5KJ5W9
Igf3WAx+HMiKCQIObmi5nKJL0C6Q+yXBOek2drw2OTm5XB90GtghexCCPe/3KBakZNufXl/37x49
PuX7J1zxOniizx1ZD2TtrF3yJGzXMbUIMQw75YjtbXDbEe1h9RiQjZEc0Bxr/yb0W78/OXOeVRDQ
44GWTLSHTjOEIjMWaGMcthaU1q10Cob3TDT8WF1Y5lk74C/E2wFwWeibXy9z4AxDEI9nKkMufEx9
qgiuWBkAiur3/ojmdu1YWEcLDYBe4Aq7tpQ5Qtb0WtijX1priSShYVDmW9IgA/r/ZWhKKl+2mLto
PKRa/Obw24oFdczrfROzs/ZvLFPCXuR4yqwWg95WQuhAursYDwMufHGzpVrdwqRNAcZNLbkabtPe
rsUOD6wE5zBJB7Qceev7I5o77herc0PBC+1CpldgyGnxptJQ50+XGOznxgJNOoS4cJ1jR9H1BqhV
XkzZqOjtBjylXATwqHuA/Mj9cfyBoafO8dLKJBBqla7l8wRWkCqCNDweJ6/7I2sczYds1ZBztz2f
G/rWGG8fIk8+WKKjP+P+J8zGgpefMHGdwE40jlhgA2b6K3ijQCYMOhnTPJ5xVVkgkxFOCdl9GKn+
uAKOIqILrmNuKZF+19DGw6vAN0yOdM+jc/Bv/9cdQOJpQtRwgWJifiX/WRg9+0UkANEm2Q06DLAM
gVnwdNl9zrglhN7/YSX/WZk6DCnmlTKCFT9YxeR5n47ohOP6DIpM3z63D18iAWEcgRiLfkC0N84l
ejAW/OPCUP94Uy6GqrSBxrIqPqIa/aP2I9mRa97fL3MmUMTD2++/2ZQn54JrurxW3B7nAt3bZSKZ
Tq6uc20JLz7zkkaxEJgekHsjrYFGoetVi8JAFGq+GYB3qcAtkwJli+ZzfR3uibHjoTRdbJSPjK6W
mstmsptXhqfVtZFOR5YqGBZI4Vnyhx9uy3f2IW/Ab2PlEAR/SD/vT+lcaIEgkR27NXGp/UWSF6vG
ckVQCWk52DFATH1iiAAFBPUZ7+T3MFjI3ozTNnU4sINefrSgsngkX09r0udJXrb8YKvg/6ujx5rL
9Ewg7CsTnDQh28T5Us/O7GPv0uRkJYMqSdO4FAY89rY9KFwBF4Lq+bugP5muTeIaFJNEWMIM/W31
m4GiNiQjQ4GehmkuoOWTEMLV6mAPoalFZt6xBJybeiy8+OAzZHd1DTmnJZTWTP2BQ8jwz+p4FV8s
pVtDTl7LncFuwEwkk6QxACJWRNrUvxzV4gf/gQMFQPzq8Kv7e2h2XS8MT9xoETU5y2cwzGsP/obj
SRS+sembJ1jFBoST943NBaaXo5xsolRxQHuYjMbcU8u4RPrJUivqTkvYEmEMqm8XcVSGHSVkpGm1
I0RjrRsL0mDv9yXdmsgirZqn3GYMC12M1DdZ3eboV28aH6cYLqJeZdZvYNTb08IlNTtgsG2M+ns4
qNPeWi53BL/VtMFGpl5QzWoleDShi5WV2UW8MDOd1zKtRa2HmQS8QMc+Jy0cQUI0qmrPFb90RGaf
yOCJZEepe+RilPFqvtisZc35QJZ5rM2R9Zoxzq7xdPx8h3Dp+/FzvT6vQa5iuswiLvn2xlcAZkPJ
DDk6lFHVyUsqr+ukrkE7a7MDbzNSRiVhycvdCvNhAyLdjuI76oGjCtH10FKoNOVFHbQ2IhrcxDLV
PrktbmKSHNc/yerrBQLhwM+NyomPK9sh3upjA5q2k6K7L/fPykz+5fpTJrMMhEGmRG7Y2s8CEY4g
/yCciQccIESxBaT0ml1bL2/okTuUx8dTvoRTvcUxTWZivM8vFllllDjpQ5hX7df+F73/9MgRkKCD
LpOc5d3Xi3iUydvhAO5s4r3/olp/f/zzq/1vJSYecQjFUg4rrETWv8TVMVcWauUzu/h6fieerwJ/
mOKKGGCmF3pjvpoiHcbuq8olDwbUwda7DV2tvlVDW3C5M87+2vLkuKo12ypFGrUILEtQT7F4keqa
q8eQh41A5KKA4j+yPO5YSA9Rso2zxW7jW/d4/QGTm3WoVHZoQ8ytQF7DwzuKMZ7+JKzWayLqlsGa
m2zzCI+4FGXOxGZXdm/CTG/oQm60u20QmoHnKzKffs7Bi+GQDfWMFfOwQrPs/X00k9y/Njp5KsWM
EsR8CqMtlWqid/r7/rN5fApPT+lmvbYk4yVC8johrPmG4JDU3FiCB/PiUmQ6cyldf8jkwdRLbZL6
f74lN8bj3Brv79WTRqDzi5eTTJ8C/WwlWxLvdm9Q8jzAhxOgD/B2sr4XtuDS6f7bohenm9fqPE0T
bH5m9fwKvoscsZVMzbWjV1tPP/8oxs5Q0OUP3TN7c9L008LpXvyA8fhffEDdNX0ce1gVfl/pYCJD
dIf7A5Pgk3VHrGz1AHmAF8PYYAai/cmzFl7Qtzfz9WJM3Fvfq1LcMLDvob3QabdqZnOgNnESGuQL
78hbzrlrV/rXO34x1kDV6k4bXWluxCjp7UXjuDb49YPBbQ6Ux0WiL236xemdODfw1Wc11FJaG6gE
yeT0tffokmaMC/CuPAPutNvFOhz3Bh39L9/Q7pTPS339M2nk6ymeuDkldBjf58fTDlKD7QhUAFqB
3RQ7LHS4ha/djmoaDy8vta6CQsIQejLq2UIX/ZgRQNSx9KvVwrL/MWhdR4bXHzVxfWES527RjB+1
b40jco2425H+PFtfBI7Pf4DPd7Hbl8hA/54Nd+z+7ZGLPTBoHhOHo13wJ+5jole7vamg19bRz+fu
vCPMCVsBKDu8SxeO2sJO/3PKF5YdMOs4IQvLApjaka8y+yzd+hUEfcLBTBveuO9vZ2ATVzM8hbsV
RZl6cQZ7hf6af+yFHeJBYrUmSnQPGOKja+oLizrzZrs2OY3aQEHKhBFMZrqzdyzJ9DfOSjw6237J
b95mMa4tTdxWFP/PDTb2au33zQ5ExsdjosfUJc7OekDKLZHJQTAesY22S1pAS0s5cVqV1pWpNp4o
Obaq0nLQcR8XNBrWTLh0W82Uoa5HOom/QtXJskKDrd7SA5+84orKiYnyEwa6Pj8o9Et9fEvhx3T7
9wR6g+3CthVG93BzYsCILUB2SJZAOXZ9Q6h9VAZBgihJ3G9fa6Q2c2qew/1ZffJbannI6JzWnllt
hTOqFhC+BGUwTU7jZbVShxGztwjknIGMYE4uPmmy+rnrq0UV4JP6kwgdMLqHKydrZQB+1DG/yAEp
ukeKt8DCVMwu+4XZybKjNTDOYwFLAXoqXaaZ+hb7GXVyC1Ju9w/vH4rq3qRPVj2FbF/UaLg3JNKf
Gsi6oEyC4J+nnwm6QLH0+M9tnwrsgjVO9eHA6yj+QjsHdSLeLJ53LwJgvCzIghryU1TkzK9favMt
OEgbAyRB+gltAvye2cn90iSNc3/vyyc3Hh95fCeKcQvhWP5Qh6zNcMJSfX7+TYatOALaoUIzrYjk
TpL7mjqGTchIKWPEgmyUg9OvGMMBiDR0dRjoYVklKJ5t3c9Vvtg+drsXIOTHarICAUH0WU3rS0PO
lw1EHVEqYSM9qKp17TAFZZ34AA0mkrBKpN/fEtwYH19P7JXFaaEpTxquDbykt3WGJ+FPENAAGuYn
RsdmXDB1612vTU1C9R48VSEEQXuE6qwlHbdblW734MJCzOLp+cKpGrfyzbhQl4WHGfNfU4Qd16RV
0XQYF+jH/Zyg31VfOE0z6EmMB85rhIlqoDGc5Lz9Et1+/YBCLOg1xqb793d3BVqCgbz0R7UmB3oa
ltSgZnwUkPOjVhu4XSGzO60/aajZdUHlDpjD2mgBGPs8noeVrJcmcL7pmlA7MFryG9CleG/mFgaa
XkRjBGiC0LYw7WN2QrwomFrq7aDe9K2RKTKoiQ5lBUgXeF+V6guEDSTJlpKKt/fEtdlJmNnwvMf7
Ocwic2rgrzMIMncB1IfW93fnLZeCdG1oEjoGeaE0HrrV7Wck2RL9iHxIuH0CTx56/rRtST9L679I
+67dxrFt2y8iwBxeF5OyLMuUZb8QtstmzmmRX38G6+LukmheEXefrkaj0UZ7cuUZxhzjGJiVziHb
GINX+rjemfx2ExgO6IZtJ7PkVWtvNq19KKxzrePvTWadWcKSHr23S0CWue0NiiOky8YuY5CP3D+f
cg39oVzyB6gXn9NtUThaYEWdv7DFZwINTMqNmfFavvEuObEqtLLDduM3zamAyJH9FRPbNA9joern
HJv6qrZW59VHZMT24wWZuwqRD8RVLEIKDPv93jRf5EmeCOngeK6n19rRFYBHC7eMkKAdUl0wNhM4
QLWBhxo4RMBAkihNonfNDVGFzFAXSHfMNgdJHrYAg+DhWdE/UaN7VbGKLmH2yJ6U9hIWatxa07vq
1vhkMXm3KssmRoLXi1fyJZfh7CjI8vI/Fa6tsoADUi8ST8zd+7c2JysLcWat9RIMmNtRtPDmK0XR
Awb8x6VAelRDXwvl9HhB524QNCBBi2YkNUMoMnF0uC6NWyHmWkd5xZUPSuPMKkRD1Pat4yZrvOmP
7c3M6p25ibPTlAlTeJRtHXETGuiJA+cml+hM9eT5tlsvsGrM7NY7Y+PPbw6KGA9SHVcYm6grjNWn
RlFei2PtLdTpZucQnsGI5EXJFo3J93a0tpZDNas7h7JQ6ZSlaK92kGbw3V4ym6Jk1l2YcEQEg3XS
+JotiT2z9IyPO2OyW3FQoJgAfrURUTt5xoFQlaHEpLVOQCFmZ0v5yGTJbJJX/jn7LD6FjiSfj1dS
nvEc7kxORp0EMpe3LkyKrJ2Xb80nw32KgZ4HWzYlXGEEEQm4tU/fWCwzNaR8X6SnHDy2qU21fexe
kv5YA04pgfP2O9Jq8L1uVKrTfp+5zyL+b2g3Qt+MxeJJp/4d1AUytfzBSCBUVOiBasep3eSkOw8b
AVXJ+k8I1txNyupF/erHX7L0lXbPcqML3VqqoFbvQtrGpMo62BRhC46TWgexq9zvHk/Lb1ZCCVQD
PC4rNDWht0+a3BstbVAjKVEyEfPtcK44nbEa8Rj1Y0tV5m8aCiJnU1DBzf6UogX7FUKcj79g5nG+
+4DJJYLEQx8LaYC0R2eIPUl+ev8HJeqktRt5YefP9BdgsCI68dEcAqfr7x65OWECm9d8jcfI4QtL
IvmuNfKdYFjhsbVKK7Xj9Vb1dd8atonjWgNkbPeC7loJQtiz8k71EoLO9oFZeDfmfMC7r5pcMnFO
mZbr8VWgt7xKLtkDNjvCZxnzyoCorwq2jW/rubNwl85cN+DUgZ4f6Mqh4/w3S3MzGYmcy6ATjqmT
DjK2KKunDZwjpJQLtO2F18erPHPgBYjLAzKrovcdMgb3dw4KsGqcdQV1lJoJLi2iUyLK1F3YzTPl
A1XgoEgNzlqAvwHuuDcjaZnPuypg+kqcjVqZVuwaGvUNUDXlLSkVZ0B5FVV6qIh1iRFADbzv9LhT
dLE/y+WmqsBdVzKr3Dc5wXo8A3MnDX11GsBIOGvocJlcQKHqcX00KNQJ0QVFrTLZiVJOToX/zYML
A8VKMAojlq4Ml9GLwvbYhYM2E5pCDvHmA6ZHPQkDXMiAjicXMHxZ7515NbzPiJx+VqisrMDrCiU5
/q1lSdJv8V+WcnAzJx0sACNgGlgsMDlN3je+aKHPXiKcKoFdR7bI7Yx9tLKOA2GP8rHbBU/VOtys
Hk/7DAgNo76xOtkSdTeAz4kHcGlbWzEQEyQ6FESwjtbLc2J/12TXWbsvRQestVtv6N7RFz5gLjq+
+4BJUIC5gHsqjtEx3gHOAqVPa9AP3gNE67zwrs7NMArf0EoH7A1ifZNntc9YRvZ6Fh4o+s8kFCro
JR1ehmTVa2tFXTpsMy8qJNmh2ILoAf1R0/BYhquQVpQbHD/RhWvzEQFGgeTbE5GNr9fXQ2uiPRbU
id/nMsJIl6Z1yfr485vrS/GZQu0UWK+LPTg4cW8KaPwhGiSsegFk82YDYpdopfg6/+IXB998vK9m
SrRgZgJsG5I1yijQOHm34iiSo7zuAa1SrGLvc0T1fgAE2PqIZGN350nHoV15NenZBcszi3xneDrw
slPA10QRT4Urntt4MuHVnSK2JON1P1uI3mZiRHTSQGsEoFQJOpCTt0kr8oZRS4QVtbBrP0Xtp6Qv
2pLU+AwcHZHRmBZQFSjiQvzufi0LRIhcreF1EMil1ztTuoZ/5B+64yyw3euSVZD3wWoNVh92qt19
cNb+xQa0YdDzD7zSxa41d29oc9iY9m5nfvRrzhQh27R+HfTd22bzc1q4yeZWQFRAxg+5ZzAHTTXN
lLRluzDjeyfOT6Cr1ApDi9BpU0NwBk7z4302UxaClMiNsck+K9HUyioBjG33R/kjNkC37hDluV59
2baJrmgQSDLgXOdfu8ULeyb6uTM92WmtJjSAYHK9w9sF3KKAfFrbP5f9qAIYXzR788GspYUbbO62
vLM52XBdladuLcFmQoqLQq7hes8d8ku4cH3MBesiENiQfQdlEoBKEzuxWFfM0GJaMyTAUiPTZcQc
oJRm1whgK/hfrlWb6jUxiiOzVp7+SC+gvXhZkvOZKYVhdW8+Y/Imtm7o9n6HzwBhPAce30ONyeU3
w9UUj4zTfqLXkqJ5D5yv6zOHfkJpYXuNu2cSiAGCjj8yWixANzBZYtGtMswCTl6ffVfhoVKfH2/f
v2Da3wYQXPDozv6NQB3CAcVUWlEHcI73di0Yw068qBtg92XACWID5QK7NKN1URqK7ZxRGtGMn1Ek
AORqzFOLBsYa6kE9UidLp3h+6P++bPIuIwQu2ITW1AkUttpGnqQeJDU+Px7/OH8Phv8X233zStWd
VgtcXsKIy7/xvNdcihTeJbqW0v1jS7PDQbsboO6jJPQ0t+r1aFxoCky0H/rnQkWvvbD04C+ZGO/F
m8EIUiW1odtQ59L0egIBCCzpMbf+YoJ2yRrth7Kgv23OqFE/HtvsaZVuBjddK54yA/fX8pXf7C0B
fWaZ/RzYcNyNwjDfeOyP1Y+2jlFVWcqszS7hP9vTdLmcCmpbNC11WlladdCu1D5ZeTAfj3Dunb0Z
oDLx3NiaoeAnwmb0su/aNRT6ygVW6CfGf2EGLSdIwmOn/FKSoxUIfFqBUifPPV2tPz3BavNzhdD7
sZ25YAf+wj9Dk62SDBF4VPieOipXmUmKbm3JLQl2UEZSNG77AA5HAZJpIf8jhIqeg3mvbVGeciXR
KhS69njxotFkYQePVn+dxpuvmmwjQQIYXmOxlAOKmC98pUaWH5cAStbAn/h+EZ36VvwsGVVYgBLO
xNqYDlQ90EOIvk1pPFk3JyeBNIgrMeiKrvL61PGBWRSnfrhIKb+FhveCzzYDi0d1B60GPCJgtIdO
E9E0ZRD1F8jLuhXAMoEhlyTVgBgnFUT0hj9ijda+Tfxag8kFdB30R070QQDz4UI+c/YtH4kxxvoZ
3tjpyZGkVoNwDVDAxU/iXV1ONGLBzNp9KHwoohVSiOhAVWfQrgubb3QXp8s8kpiNRTVVRP3ufrZ9
n29Zt/VYgD1YPUOaeM8ccpI8ua/+Qg5lLpcKGkvkzaBiiyLhlCIi7WnrpXwyOAb3yoHU5NNuUOxO
SfXaLNyBM84YXlAI8aBIKMFPnjgsQiQPpZuilhGu60anRgUEHO1J/LwU2YA4+vf8AT2NjlcJLAwi
Eu3389dElVhHOZx+DYole40OrmxWNZLBFuiNOZXERc37ejG4IrViXmE+Cyq61z6jLWOzakpl4o2B
IYl8HAk9E3wJNLKtzGTfVPDr6KVJIWyIHglV9AjrAfyuZyI05p8V2asAOioL5CGCOMvjnVorgWzK
uahlZpYge/sniiOXtaAmx6hIsKpZoKuixPZGKbZseqR+Io2SY+hYNseW0tRKGyBZCS/UIF3QIAoh
EC/q+8CgnRfK627otJOQtLFwzJSMxluxz3hvX/pByRiyz7gCSTg+Z+0hQx1lC2IFPjwmaS2VVyVT
2uypDYNSW9MaaEm7rGIhx9MuB8CIDl0sWhqNBQ6y5H1fbvhEdscaAu/Ke55jCzSndK7AWWlceS+4
A316Tvogrva+JPmKXo6M0KSUChDOZmUQIsrTRJCea7IY1E9R0uWhNQAx1thJpqmlIQ55j9aMPoH6
XeAyEZh4+JhtTMnlBX/FlSoNQOtUsJGTiXGbfklSAiQ78QdkyT4TPuehZRa5GeMfUB8Q85OcdJq4
UiiI+U9K0fjoKetLgSF8zReZGVdK3GPqSxoMutolWfKegrFKNgMkDKqvWuW98kusmsQDe9VQMemq
yUSt23gMI4UXMNr4oemjCzZ+yaKQjwpSVuikg6JBEsqHtlWkwIH8goc2NtSA0ESvRTRHvadsNSTl
Pa9RRlluOeWevaxrBiPGvxc1KaQG/8y1FKrhGjR8zS73Wm9blUiM/MQeF8TdpmpjyT8wTSNLb/g1
OeARidK177VQ1zXk61LtJR7ivicUYoa8WTRJnBluAUJmk8dM44u0UKGHumR832z6kJdtL4uDcNfw
mg+dMF50I2mHBA0TbN3SZdM9EyMhZuMCUfFL0WG+FQaxYUjSthk1+yBLPZPN3KpI9KrMpEhXC/QD
g/6qSvvyxYO6oRBCOUXr0nOe58qwS5UCgiMxT2NGFxm0R62ENOIFU1YwSRzJkazoDHxL7a1r6Kum
YOtOU85smFJItkXGppg8v6slqKXCq+HQ+lZHKiVoltQY0lZdUqyTpOOKJzAQxArgvX3R9ys3YCr2
LKkUkJlBk0v13esUJfwcsjKXbK9n5AqFDzlozdaNtV7n+aD1LU72IgFLJVDxMMhgScLZaIoN5/cy
SCtyvmHtuCrjFIwtBad9MWkCQQTWazzJGKD39q0hxeNbULH0/KNf5j5z4MqUi8w48YraZNSAZhYX
8GxekpZl4sHw0Iyi/nRpypigaxleKah9PKgedfT78SMz05UJNd6RZgRtvDzuk0k2NS6CJKM1OpWQ
6GmI65rqBki/+Bzv2tVwZQq7uqhr2eC2iarL+woaGjalhoLikmer1aZGh3luXnwLIV14WnosZhwd
AFZA1gPROEXlpPHnN/6Gl1HAfIKWddxCLvWuLZBd5iLwU2AKCU9d6GAOoP4LKFMsOLJz1QwIRILv
VQJXJGjF+XvT2lBEacd1LOIQwp8G9ZlW6C/uP5VNGdkaZwWiTn+o3eU6UvH1IXjxgwW/Y+75GoXy
kLQCw/QvDiGRL8ooQlDnxFLcGUOb9IQv0Jabu+1Stzg3ExJBIgYVDXgAEo+WoPvRshKuRkAu2b/h
LdJUgCG+V9ecbHL78X6bQVuOQq7/LI2jvlnSqgELqMAmLBIjLWhsQHVBxn9rTGp4K9mGAKOOWiJB
OStoyQZAM8kGF0bz0hs/j79kdoVvv2TiiQSxksq1hC9BDn/8iD2avOwndD1Vxm4TonttId02lyS5
G/okSZLXOOyp8H8MjmzJRtsS5MHG8bWmp+s69A8X8iK/ZRCworeDnJygsPJ4wWuwsICXfX5qB3vj
GTrIMheTbOM9MXFW7wxNYpKgU5qG4lpGx4tlDNvcEtd6YrR7Y8lVnduqqPNpPM4leC6mHY9SmORq
C+yqkxEv0N/90ixfh+cIdWqXjB1ajfEnXLgk564hmQNQQ0SJBWWOycLFoZvxZUVZx5IYnXtmBn1z
4pdUzZaMTFZKhrMvFTGMxGsIIO40nAodJX3NWNj2MzEcCHf+DWayULHCVJTncKdCiCR7jd8gcXwJ
tZN/BDIQdBRbCHLgZY1Ds1ZNXyHi0imY2yiygtcG6XgNddvJBdBlGh7wvuMcNMPULokgrQnKsdhS
rwdHj5baEeZ2i4rkKMhAEQBIU5JyuShUtXPF3mEybp1VWy5hrccTOpfZRhv+PxOTARWKnEgDI/TO
cHYjsIR9vFvoH1yXW9D7PkPIhWh7CLml5IDi5AlO4J8F++NLND15t/Yn91gWMSpE3TBE1ZFK9N0Y
7y+BmdmqEdhRtxkbvnC5rBjcLa4p/VlqdVua4MnZYDnaJbEKrGAe04MqZ6uGQbT+eIjjCB6NcHI0
qhzHsisVJPA9C3yykJNaq3lhVW7x8l8YQolIBkUhmpinArVS6UviIIRAgvljeVurf7LBEsX1YyvC
3IohsEemGgiOsR3+/g0M4oAmmeoCXykQvAPctdev5dW4AmcJxqJE59C51L0FumnmBAKz/fbsVE/6
0pU97svprN5+xWTlikhJwjJkQHqTn3xpz8jbbom6Z27hbk1MFi4OOOD5wSEOsFJGIqUHKqgnZQNu
QWEpWTRmFn+NBlU3oJBBeA0wyP2c1oHAZ9D3HfMK0jVZcVtg8sPPZA0q0Rhgzc+FJZzJzUBl5D/m
fuWEik71oeUKkg+EUsBuA5xBDfR5rjMd2dwdOExM5809vn7BYYPizfnUkEU5p6VvmCRbuyTwEnHw
UUHt94UC4qL8xKqGh5pEh95OqfoIGpOJFtXK5x4QhL8sskQQRAA85X6mxaGNkLfLBieocc+E2rYN
HZxIJXCAaiSatKfpe6u+FNEnEPyk8IMfSnNDc7+DBMoQ2s/jlZhNXf3lyhXA+QyI7OQwlcmQApo+
gmM9i6kJZK45GwAUlXCSoRb2Y2szGxo4XLxbQJlh9FNapVTjXAZKDayTympiCYx6kdTAStkmNEK2
T6zH1mbuViTJIHwLfxle8VSiTSjHlH0L2pM+lAojrQPPBNL+7bGROd8fSU0AjgChB7nj3/akG49c
qBs1ZH0QnsQMKKlQwGvyA9dg+mrAeaQXaUDrdk1QqqnN2AMJn1Yamaoa8iKjzVy2HSVMOHZ4qCG+
O+0iAFDWiyIOCd/kIF+8EWXSbJRym1nhsAYDAfqEmU7XdlFJ+iUQ8FxpZqTSwe2BCr6MEt/9rlbi
OJbDomGd1vug/DmLX4NaxAtAxOEjCaCX1j35VbTxI/FcB+06ZFy7GJmZrw2gbUmtq8GqQH9M/VH4
mSF5P9IAPNBSf+3MwwEHFJgwgUPqFA0d9x85DHLMRyIwE+J+fwU0830Lj4N+UQuRcAwvOAM/6AHg
J6iXo7fzsrBRZu6bW+vTfGrvQb4P2ZzBodWmee4UkiivLGNR4RRUaLEtl1QnZ4iGIO2CJZGQm0Z+
4ldWOlPbtuVkFAAo6ZVQp55muoFr9tGBRY5H9PdABW7Yl4Q3eWDhF4Y78z6CgQNYEcQaI5nT5GIJ
ZTZo/JoZ+ZUq80otI+vtmDFB2wycQotGQPOxwbmGljuDkwd56NOBqpLHOrQAqhPo2rrTsxZXWWTQ
zyYaiBrrJZCNefvleXaeHxjuyAiGjMhZtjvRLgMTiT2Rarq3VIuZufNldPYgBQ2m7lH1+37jQdqE
qZkE1HtIh7+roBH4qKKFotasCWAI4EsDiQTZsHsTZe2GWtniACaE0ciw0hx6iZ2FKZ4JspA3/Gdk
sqZQTG1qGek6dP2VBg+G02CT2HiyZd2wBivfpWtpZ3WyDo0MbKjaxhVQnP0Nu033gbWU3Zrf39AC
R4cdtArAFnY/ZFTUW95TctbxFPErbAKTr9ZlF5lM/ANhXLmzQua7CSzoD5F0EaEyE4fJuO94sECj
tPYLMqFkKQ2FoWCdjjKENteAsA2rszKJYsClB4KkE/FTzsr8gTD5JQ6fHq/FXHlPFkFHiu4tFFHx
zN2PvomHRE19rIUbnhv5miNZbzcX1dN9HyIN4llAWUisWMhy2pUPIQejbo4CuJQef8Z4ZU78RiA5
EYxCJ4VFB9F45d68fnB0cjmIZdbhZSKwT8Wl1IxgXfmGCNnTfgG5Pe7h38aQyRTEkcxvymOmqNUg
dsjgO5wKmD7OkSAiQb4QYY97+JGRySPRFwVPwxZGtMqm8gWM8xze9fb6eN7m/C5M3H/GMn0wo7ao
eJFhsH96RVe0t7q9JOHW90+qtI+p2cIH49aPbc5O3+jjCVAPRel/MrKMKhyS4z7nQGxPO7Tewq//
K0bya+b+/f7pkOqoQB8Bm/GO4HlyTypWDE4sq+S85bFynJLAG9KepGE6fHBdmZwZSCmIBLWZtDBC
ZAhQfdCQvyeiB2lvq+vz2AwlF0SfnYbMjpk2kbaj4LHDCxZy8I3dukGsPECpVSKsWkArO3fBNmkm
HRP9oUncvPuoxXeElgNeBCQrB4+oNFE/6r4fAPfy+igkQdVxqc1JbVfrOcJXcOkzSLHoaZ5IR7aF
b2ImQixeMi5VRaMHaSxItaWgzuy8H3wrlAdQ9bpSwVzLrqTUerxk89vkZk4nd1zVZomGkivSPXWF
xJayAqcT8p2D3vsQP3hsbC4Vg/T1fzbI38D75jCzndAXTBtyTrnjDKuCmES8HqxgpX5bvF4fh2cI
Lx/6nQpaNH/bvITojFj4gjkf6fYLxlv35gsaVkRvbzFuUfZJZaCwi1LUURJ2RWzmwxOqbzRfqalq
xKXFFldR1oxWTg3RPfW+FdXgVFCftHipm3vu1bv9qDHOuPkoP5NQ7JRxI8SViYuHHfTYfeUXEUZz
L/itmckL3lc1irc5zICrPBR2im+2mi0gh5lUCyd11lsHbFUcW25ABzeNw7RhVBLmsNASkSCmhXrB
Fu0Y0CZIcKGGgNKyO3HlE34Vb8JT9wnB12KsZSym12eyDthw/75jMrNR7qcZWtI5J2mN+qmGYuVW
3aUDMVFTfn28teZS+SO6EaWTkZjyl94i68e06bOUc1jIuNroj+RaVMMM7eRdN+5XdcwhZXFeLRid
izhujU7W1B2KpO/ljHP8NbyyiqTyOMUlwCiGemydMrfiJfGM2fdLgDqHMgKpf2G1ec93oRycc8in
8pssNZrK5P2FV3/2RNzYmPgenpdXSc7BBqRM2ZOcmmzqZAhrSb/UmTb7ZkHOB68V4jU0Kt2fPaxZ
KlXoAnXU2HbjT0nestmCVzE+e7+eLVUYBWDhPP/CANfZ0AkU4aKTZWYB2QL0Pnm7XCbsk0TXwRKD
55K1ydT1vtfEQgZrpWtT4NqP7phgi9DmnS/k9Gbvk5txjYt4c22xQx15fAtLamzUcIH9pyI02/YT
HYePd/ncbgCMT4E7PAKFpphTvuw9v4bb5AQ/kQcuxDoAou8tY0ECLv837+GtrcmgMuRcu7QpeWc4
snAmtIAw3JeA1i0t07NjucmX8nVzG/DW4LieN7MoN4Gk9BoMRuitCNOVIF3j78fzN7clbkxMk6Hq
AIoJwYWJBsyt5rB7b7fpReUMfyH/MRsw3RqaOBN5BzI1yYMhqQAVkKfq/nBxQTpffgxYM/CPU/Hc
nAu/ITSQ148HOevJ3BqfRAoqzbw2zlLe8TWocRlYPEiJc6ivnIBNWVIUXRzqxJFwwYBUtTyGWpVW
XOtZvPbyJ6ba5Lsgex5Yqse1FTSralEidn6/jMwWINWATsT485v9IlZikfBxxTsJtBvH7I6hgvNT
XJX5kb7ElpQCJuaZam4AhSRbwyLkdi7pqQigE4F2+l8BoHv7fJUxLs4oEnG1XtbnFIQRBtUlU8g2
XGiz8q4S11Q0tCctWAic5uoyoJv5Z3pyVBi+L+saAasjfVnRSrKGNY5nuYMuEvgbLcjXp3qhRyAk
WisncQUuoHjDb3mW8PjD2Iwt7gYduMnafrzz5h7Ef58FHOr9jIQSBDVQ9oDuAcT3kNhHc8FjA3Pn
Fx0kwFEDazoCTu4NeEyRU7crOadDZtXOfaPLCRrZvRckXRcc5Ll+M7SaoVlwzMKgTWpy//UZyAE8
kcIXNbhP1wCr6ga1ydMoZvT/Pyg8Hqj7gjVDVqbEj7Qv48jrOM4BpqmL2pWrZQblK7NrI6MsCwL4
IWhDFozOJtPRCiMJqLmy3C+dj9xV2LbPVQTf4LgfgELszepJuriA7ZrReZttl3z7OXSyjPIAZO9R
T0ctcdw9N+e1FYR26IETHMnDy92+s2OFFJbuGeLz4wmddUBRaAZZMGJZFrn/e0sFLSOAy10OKsfv
HfPNKOvO+yNX69TM7TLUed9gWbMs9eAt7LYFt/BIz23SW+uTcTJi1WtuNlqXt01mix+F9xqp69I7
SsgKL3YZz1xD6IxDWghd3sj+TknuaVDhR33AgxUuGnQemmgaKYarkJpo4AACHXkis9yn0Sr5qgrz
LMYmeG4BBF9Ja8hHUu8n9UYC7LfHazDzVaNoMRpjUAwB8nfyAFYDaJ6ysZVNQxQ/FAGI25cK+nMn
9M7G5J1r+qSV+RQ2mEq0OiaxREbcyZXTNSta7kNvTxnDL1U9zzorK45c+b/+gsnbB7UPvhkiICqy
HgWv1i4HROqVaFJ4ZxyzrV1v2xZA3bs1qTpqiVqyLqoF9N3sTINiAawCiohYZLLdwMNT0YayvdML
7Tt1FZ0Jw4XFnCFmhgT1jY2JK60qWa4UA2a6t3s73Plrf12Z7xC4wx+7JvQZyaX1X/bpzbkhSxng
uXoDzKOMCVjM35N1f54BDIZUOQV0A3pJnx4a9hgdbIurSLcBGXFGoibQCKx8+7Sk/DXzoN0antb5
+hoIIFkDYqWB4Lx8UJqPLr3G8kJBYcnK5Kyo2ZB1bYldVCdBomtF81Ql6moIkXJjG8Z6fDD/H5MJ
2DqnAWsEwbb7ycz9/zuZjV4b+/0xtSo7MAfyTDCbYC9v1uDCOv1ZYq+c26YI/IB3Q/f9qOh8bzak
rNSDqQuIFXkTec88dJUfD+zvRTeJLhET/cfC1LnnBBqWyGqhKEu6Xlf3kONFD+TxBZsTcsoXba/t
qV6Tr0Sn2Lfgjzd4k65B346yyvcrYTa1Lemcjuy6zgikW8rfzxEj3H3fZJmZuJa8NMD3AcaJ/CKy
frEVWpmd7d0nd5T6Mg8ggous0k6s2ET6Fr11jJXqcDoez9TcS3z3JZMtkKidBkDNgCYabyXqIOV4
R0Pufjj04X+z2W7XZHJBykrJodccdeAEQ67GSceQ1bVvtARwL7B7g08bXmK3BRnMgofz1xl8tB/G
HXnjb0S4TRJN/mv7/WWAbfArEX+dELgdBItOydNXY+VmS+rV9+4VrF0EnZSpHu89o9ou4s9mnysU
cDhuLNyDfHDyPaJYCYLrD2OndYk2jFV2Uo2uPIjCOeE4A+CMRiUROCzXC6s9k+mFxto/uxNvCBI4
jVrHsMvbEFC8Vt+uRtDiuzL+l3bGa+5mvtugEzovgp2I1Ba7MaQBzIYd+bNgZu62VMBZAEJDBXX8
KSNZC/0OvpA7FmakryPE82yI5bGhMVzQBgbRZ/ewEG3NHpdbi5OBDeiYErgOFov8KZXQ9iLqXYx0
Iprx252/16SDu4RHm4vhVXh0aHTg0a+OsuP9ZDKsKBciBch23xpI/b0HkCdcazJp0K9iLszo3Aa5
tTWJdALkhVU+6hG2NWR/7VQ05yvD3jAXFcNniP8RbWBEvIpTwMFbuR+V6veuVnQc0Pusqjd2oew0
nEJuk6xt8jzK5VqVpf+kexWUHvZpK7xcxMNFM7IKV+HSqo7HbXo9QIgGNCrgZAMoaBqsVsOQciJG
vQ+v3knRuY1e26N87w8O/8KmFWYyhBj4P2OTu79TYrfzynE5t4P1+W69N3ZnqxsLW/f5WdNbEm+f
Xr7NV/Oj0F9LmzqxvopNzfDOy/HmHLxfxbewo7q1KklTjERH1SjWGNQC6lZMt32UGKUWq1jzAW2H
6NnYSHzjG9pAsyPLeCPFS69so1TOLoGcsmsJpTk7ZAfl0GbB2G6WdzZarJRjhb9I0Hjawg0267Ko
Koh70GMrwW+Z3GDMEPj5wLhjXsFwbYUlIkSFWSNcGXgbtfUp+/xhDOhUrBui6ktol7mlUzXAHlDB
AdpjCuMHfYDqdxky8NVgDtynwL30jOWTXOoXHqwlQ+OGvbk/1TARfBfJfqdVnHexyfWgPeWY0HyJ
UnrWnb8d0mQ+Q1nIMCSkUZSUQCkQ/kiD0q9ZvvkqkdDEB5FMEj2p21xnGPJndVm4b+ZO3si9O9ZM
wIM6Xc4EXYVenMB8Xnp6rOwl4VsMQd4dBOiv+/lLnoxOu7ZAxZFU+YbzzEgcXh5/xOyeQn5gbLsF
5h5t4vezXae5G6tRzTmpZ4/SB9rHa2XZNZRmQJXqvR02m5PyhluHW9Jq4mYeMPCngzYKmFRch1NP
WE0YQRlKgAebTUQg2F115tBjvsGnszoJTw1ZcPfmlhu6UArSLuOkoz33fqg0UmMxGOd7K6BXmpLX
8mfUTIKiA0EpJNU1o9imurC+rFaPJ3n06SdXrIYkHQKNkfQO7Vr3hguK+0coeYBQO0tL3wvvq+52
McR10LkhhAZ4UBZigHEkjwxOjpDEp2iYRKLNCb+4bK9wpSGrS2C/mWOKQJtjQZiJhmZcSPeDSnhw
fmUFbCTtvm/NQQ8GIF4X+AvmMEd3VibbU5SzKvcDWBkq3dscg1O0Yk3w2H3xmgdJIHmFN3GVdBc2
Nxe2y1xmcMwkIEUH3DSPZ+J+gIHsi4HW4rZVUwhxqGeN22WJmaAJNCUFbYySKQj9BpV0z+hx5SxJ
KM4MHZcDuJ7Gzil4rVPuhiAXuaQdah7YUf6kfI1QjMi0OeXAXt2ArIBCqEzXHJ4e79UZSZh7s5N1
HUSfScHSyjtpeZJ7z+BTgOr2mqV2q7IlKljyc8XSDHxC4n9IzyzyHJIh7tqLFoE4dsE7+X1H4GN4
tKVj/CikT4XVWq+rIsSyPNy/dUD87UIhdiYWuf/9k4OCFLrQxQ1E2wCXJLKyFgNfR2pRl4ZtWp5F
GVJx1V4LjaJfZ8O+bpf22O+Dem9/MtlIQtA2GcfH9yR7pU+V9OJGhps8R+7H8BHJR6XTlT8ZWGaA
X3280DOu9b3tydHKlb4VCgljj2N0gFttlRMme6KvRbUqgZM2xWqplDA60PfXEiyKQOihcgEM47Qt
r+HrPpJA7OUIUR0Drcm2ifI/1H3XcutIlu2vnKj3rAESfqK7Iy4MjURKoiTKvSAoc5AJ7xLun+Yr
5sfugqrqHhFiENMVcR8m+qVPScJGJtJss/ZatiFitOYara7eRT6V7kTFG7dohkFz2pRpULMvweli
q4UEaGGTaEq/6AqTXw5JlOege26712ho+0MmJcN7ZgRF4p2fqO8H3fFbT8KCAeQI1NKBECpVBppM
faUAtx2xS62rnNCMZ6ydWBFohxlxuyPW8xuHiCzXuZmhDW/PtUe1WJvhfSIW5wf0/TqCkCDUEYGV
HplDpi12IjZbJe2bEQMDeasqdvqiWhMWuUb+oMRuGydOls2lQL47O0h3Abw6kpSj4Weq0mpYwhJC
VQESicoQPDzxoWsYmXEdT/gUsEJRUwEzCuj8PuOPL75j2qpJ4HNG93oFeH98UZU2V7eCQR4i9hdN
U4R2VQ6uKRY8eSrjpUh2CajztPBtjr3pRPEFr6IoGigakZFGO8jx9RFUkdCjJqF7f5vfgzzP1Txw
KueXleuZ9uClqq3M+HInStAwOSK+0Q+HS2OaEiDM7IWkoVTX7zIbVM4QY1Rd+apzriJX+xv+G7LQ
aPUfOfZl8P5M9gWCJsPgbQwQASQFPMAY83fpQJ3EAT+HDGVhWzzp+I+37WO4PL+AT0RuqEZiZoE4
Ar0bGtCP55b3OvEJnI89y2zUsUBFuPLX9aUBFjvI1NXexUexBux+j9Bxfd70iSPsq+WpWBYafpM4
oLmyl5vIIflSAntfC+imN4BSbo4RZ26cdOKCEDq0GSEYp/Qzd4srxV0HF4mDPmP/uvRUNB76SCDW
y4jZxVw97eRW+jLHn4HDl61Um4Oa+BFs5zddbYtl6gaXCro5HYl5DgEtyyXm10ke/0bK5+jjTr3l
Gh68iAwYNnI3OqhOfK11G82R7uFgxHNy9aduQeSVIJuD1CDaEI3JUkprJNdMqwNCpbvsGqex7PdA
W+SWC2x0yw5DNQeJOXXAfzE45Rylg2xBn77BtQsAP5hZKKhbXH0D8gTtot0c/MeLGDHIXPQ+Z3Wy
kpDo7uqig1Vwm0mpUwmwnP+tkYGQREc4B4Hz6RFPWirqKFSAt6EPNVHXijy4NcgjNbovFNsk60Qy
X+T0Z+WDvWlBwxXxV201cwWM32viY2hocQTEE7eoDEbu46MhZlGWSzxV9q3TreNXsQ4WmM8532ms
DJyxMv2IOSib0GoKK6NinvrSuWIpvxRP2Rpl/LkE/om4Ffc9AteRQAH8ytMQva9xzcSgA8SQ3GQF
FjWaOh3Ext7aN/NtT21LtvVLuh2u0UrOFgoYzm/TuWjvxLl39A6jk/TlNOiqQYsyDe8Qof3Gcji/
US58CIW+zjL/noi7joc7uVd4LIWGGIcLgm79fRks7UdbufiZQe22mitGndgWIyu4+jm1Yzr2eFik
7P2wG21tNe99dpWcfjpiOF0fgYqfoOgvkyaoHmSWkikgHk/vqbNIVqCOrFxp4WXPWCbu+avpVDCD
wfwyN77OF3NlZJgA4o7fyC4X1c92CWA1rkPpWmzuxKoJ/9YmUEc8N/AzEgCzx/Y0Uy7yKBUKFFBC
u71oFI+a2/CV70AOZKs3TXkrDZsqndXiOrkWoSKFtko0NYN29NiugNyN3EYt3bsg5RwQqoTOFbO7
fXuHxNFuDq9zAmQ25qhwC0AqHdTm6iRGrM1I9KzOASxJvFxyI8vxBXdjKUYPY+QFsemiwRhzsMlz
brd5ZjNlJxtwwFjrNf1eji/ZcBGDJLvKVjVAIPkmotDVuGtlRy0d/UWBgFjvSs17jDrKnBLRCdIc
vD2qDNZY5kaWezJZLAdqutUE3T+AmM1uVuvIaVYSDkdEeOC+TW/ppVsZyBeDqun8ejzBHHRserKR
w7bQoiTAndPvKMTsS7d2/V3jWrbGbeVRKj3vGbk3R+X28/PyqtlCm26OMuGUSzwGAhQVMvTNITQ4
XitdgKYui+J6V2xIRQaZ48sg9kU/6K79G7H8kanJTOs+B054gKkH131SL4rAjogtbyU4aKuVOoN2
OaFBiclFVtEaldQQT02sIftmBGWEq1V7qg7Sg3HZuc29chV594az3MggJwLJ3q7c390p+30JHcrH
dLWBKvrF3Q4yp+e/9IkszdG7TD600fVKitZ6wLHRaAqyr4Wm4nOrcxmLU/seNKYgcQB2Duphk0pV
oxVG1JuDsq+129Cyk3QZeB1cw9Tj0f78iE553iC8/GVrcjH0pKM+2PtwdLtojrHuoMD+yvfE6xeb
9ABp+4tV7vx0Zqyeyr0dWZ2cqA2qHVXYUmU/lgDAUrvxL/SL5h7CBjfeZlNCx/IwDA5baU71fn7A
p64qMCUhK6CDLAGQ2uN9wv06HUSkI9IwnaYJ7PYubJ/Pmzi1SkD4gIQmBfRF+wyYv15PAwdjXoXB
xT1AuRZYecUmTC7YTMrwRE/ZGLaApgV56THLNFmNtA5MIyEYSot2sv4heETr8E0Fqo9mZUPB/A0L
FCHxG1RAifeqVDbrl/LMbOqnpvPrO0y80EpTGWgfTWWfaaC2tGlUxdoyVQbr0SpYsa+jrAfFomZ8
6L6lCzcTPrrFVcKMbRcM6AW0iqZOvLrtQaBYxEWv2FoEF8PW80h6pYkKYE7WoKhkFwWpNEcJwAqJ
PhI/Rd+tHMbIUwVa+hbrahIvdD8xvJKI1wEtJ1c9EznUtstBPAOPL9aD3InCTSyi7Q1a6fdgxo1v
aFY2SFnUNC8cUM0WmaOkuhJ4FRBNAf4/65/DzCiRK5XzfEXUBI5ZbVgAnLPQ3EaaEq/y2BhWLNeD
d6qh5usIVQN7f1qnsj0kTX1hppSs4xykkHYs50bj5DQWKdrlY6n10hJtmDaoBACdTll5kOK2lGy9
bYXvoFE3ek0wVZU9arU1f8er+fXpIGZyvBNa3qCxE8ob+/C+MAFy1u4ssHLSzCZrdul7VrAI2ExC
7qTL+9Xm9LQx9apPUXLds43usLvr0A128lIGL0TsxUttZiOeqPlhh6CCjAZq7PZvHQNmG6dWmPpY
nR7buM1iCzmcAsCkzH7SrsGtd8hyMJK6euw4JFu6M7fF6dHqyG2ipjLSd0w2h6Zyv9e7RN2rjduQ
3ZDtogcVjUKlLa2xpgwFVFjVVnRX/Rw2bnzyNGxTflme3iBBRpN80Li6t55o7kS2Ui5ptsmaZdXc
zLgDJ08A+BZggsaZqk0hHugJBc9tl6oIuJ+sfisagAZmqhenT7ovNtTjpZrkPeWaBBvlYnsJchGw
UTH39sNfBJsGwkIXq7ufK2P9YM7GvycHB8ikKgNTjdhp/PmXo5woA+nlYFD3lxxmzl8To+Py7Rt9
efbEYxNIHRvK+Ox+713sGQCA559/0iUc8Z5/vfzEczK0LgQVDgyY4cpfMgALn7IGJT0V5Twjtwdl
lwndtrJNW884bZ/e5rmxTa6mAtSwSV7AdOZtty/XC6C17LYA3gc8lptNsb66uqC2e2eENiTazw/7
pDf+ddiTXdcFYR4GTFLHtoNt//MF8YitemgQWt/Gl8v85+Nzcn91sQeCZLdCDuFvbfpfsz5FpRI5
l5Q2xNCbJ3lzPQYAvguB0v76rgb6cRnOrKKThwwCNvj9CE8Bsp9MdQfibFnmOFIjoB23kI3Q3Nrr
7y/As/PuzzGFnvJMvxqbzK3VtWEw9BrSCKoXXRhOfLuSn89/vxPoO3ijwGiAVgp8q+DRPN5zaRMF
tS9iFamKRX4pLZzV7n01p5R8MteEkB75Csh5aVSaeqDYF6Zm4ITkpeP/XLwWdurjXni1Lq/Xz43H
bkH5feWAi3nf7CP37vwYT3mIAPqNBFpQssUbHA8xNkSiQKxN3Yf6a9Ef+uw+IYeeeuetnADEYia/
mJmMkShKGuuVgtPraTw1mdPchEBMFfbrPdS8sR9U296QnWm3G6d29Ai0qBxKMAQKMWCFE6g4nH+h
k6sH2BCgU2UgKqb3Yc5oIdHeUPfSC7mO26Uu1hl10UGhz9T2TxvSIZxmIWzE5z2eX4OC6zozmbav
XVNfKK+Sv0pTr4lW+RzJm6KcOMVB6wDm7VF3D5pwx6ZIEJA8SWAq8yoIHZG7YTEoTrx+2ULOKb9D
0+5HMCanYlvexT89qHLcg6Q1uUFXMndBGrk/P8WnqhmoN4MHyVCQGgY32/H7+Amx5IBhabnb1tmW
m8xGWd8pH+PLZKNdMB2a43M79oQANVbxF5uT69nUfEbqGDbhaCD7Afot+wV3zN0Cy8xevtkbry4c
bzWS++7ch5kBn/oAaDoCfAVoJ8BnJ8dFVasj0wHOW3KXx9ZCiZ9MdquAJqhLPfCehV0Owvcl3C+C
1T2XhD95x361PrljVd4MmWr249C3bnljPRoSWn9tM3R+gldxNTPWcTFNr1V4BfqIE0Z+fJqhG0y/
kwnX1X2Cdph6DQ3L0kmZ4UZhg75w0+1Ct2Zv542evMu/Gp34QIL3aZXDvYXP/vDkbwHlsrfXlb3+
aG9ubh6zzUZxrpzVynmYOy5OOEjgDAA+AP47eNb0yS6OitAP9SrR9vQnSEpapHldcNV0c/Kw4/tP
JvXIzGTHZGoQRzXUD5BtGfLlEJqYU8JDp/dRgTg/l6eyLYB2w5MFjSCYjqchewBFQ21oCm2PXKQ9
cvHeLm+WTmmzUb/xcmZrjNvuaGC43GAN+wICKrhkJrdMNEhFG2tBu0/NOHCZwMBEy8TMLfM98Tqa
gUQeRCXG63Taj9YiE6+Vgdnsu+voSnaVVbJFWvwDdF1L7mjbx9pT3cq1mt3M8Kxvu2FieLL3NK6F
KRht2n2gX/nlJbmr10qy5mwBVGtTHwz6nvQOc/QNmm6yRcQWr9YhVj3oRcfWM61AHukmt9Cl3hb7
Xqwj/gh+ipg68YYtS9+uGnRnVG4Ft9kL7rPrLHaajbWXw0czcZgLEcoyvu7ypVY4FQcd2Cq/04ub
Uq7tEg1qxA5X6QG6hbvKWgQUca66ytHme8EBAg03iey21E2cCDVKSAcFtmZ6rQI4Cq0hn9qN3fvb
QktsNAah2F6TR7CZIC+gemyrvobVbGv7uJW+LZUv33C8UL/EOZbPUYw2jWavoaH/ATKqSg2i7Y0M
Mj+8jLHTiFcxb0677ts1/fkBUZOSUQgHvef03ohY3xjjB5QX7NpArsqHZuvMmTlnY3J6NRmK+9C1
aPeX6hLdb/klndvTp5fhr1FMLiBQyPZmEWCbQQbBTa8hLtY8RFgidnHpH2bOj29n1WTGJku+7YtU
a+TRlo1mQS1bKbGn7a58O7dlp1i0l7JzZ/3bol6jUUBgEAPDeQOX/vHiSHq9qGopgtG6Egvhx7Hd
y1HnZe26TIA46mqo4DJpjrHqOy700y78V/S4ApqqTiY2ycIESqD4dGH4Ig3oV6PohrlKuTziiSvJ
VsA42S31d043+Yd0XZouBCtsVdycn/RvuZTJa0zmHLjJPpXSsB2r/emCoAxeYsi+x1HPKa4TY07H
+rNa+m0zoojz17gnmzHUskHtasy3WixqZmsWtCh4uC5Vt37LNNsYIE2RgfLN0W8gHZ+sI2OVvckf
DRTWEGJ70rsMFGH2eH4WZr/GJPSrGBeZAYEfLL0sXkXiVpMd9hrk95aTQFdoLZ5avokwJdDm0t2I
XPL+9vwrfI/s8SUMsDPA1YMkDIqrxwsRMmAQPMq1dl/pl1xHjvgmvbEUp4YSef6s+andrbTUjteF
BtUOtIyEtnUr88dOWfTQ1ELzJ5pfNORyW1sJl0q71dW1NouzOXWUjvfgSGAJJ3ya/e9RHVNpquMl
S1u/CDt8QH2Xqmu9XgbdMuYXkfZSWTeacnd+dr4nAmAUFAgjU4ZiQBJu8oEURJUV0aFwyHBw89tq
6JyhA7F5wW9C5aXTJVD6XJR0IUObnUBBS7deSjGDfJ2GAmhyhPKFiV49aJ1KCG8nazcivlFpAk1W
T+ryCSvEDG3zGYHlMlsmSy4cINX6VbRAG8jWvwWyytW3KaAk2uf/zk/IeDx82UbfXmUyHwSQMqD5
B2kvAdauRK0dSVcAc/vJzJinMcDUkDw5HxVQMDQRgaESDIdcfu/8G7PIbXDbeVqpLerESS4VAXH0
+qUX6eL8KCen0zfjEycv4EOjZpUk7evsPjv4yd0gXfBmxWVXrhc6mUmuTW7Tb9YmLrksEbMmPT5v
hGKOfs/bFoJMwk3K6wQaY+dHNjuvk+0OlSupyzS0YaZryQuqRSGtUgjzgXAndGqc/ivN62bpNT6/
1nTZAG8BYgVZB1fKZ8D/xRWSedkbA8XXRDm0MZcQ/lmEoNOGDgnQl/LrHMPNyVGOlEY4KiDpBJjn
8aEmQgmkqIDi70PV02JHq1fh2lJWRX8DJ5LFPytrWeLGlf23mek99S2RY5aQNgQbDfC7x4aHqDCg
jYz2M0Uw/0EXfbvsKCpq0EujtpKw/qXnTfIArc5wLUtGv0pIjza8OHtOhvJnJCftsjLUbBcDC3c9
ZBS4JUk75H2Yrc6/6amNjEI4OpkUqqvWFOvcJRLLYh8vyquFwG3I5GXmKmbqnDczTZd9Lu7R0wCC
RB+xUhN3tGn8qkU5A4SgpYs6kRPegKXzJtnpXvjeLmsIKBBP8zbGgq+1Zesma2lRoFQGctNd5Fpr
yGHAX+cLMudgjlt4uiK/vtd0hWQy9RUF72XQDz2JV82irrjXIa0TBC9GizBGSR3tD6v/8db9Z/CR
3fzx/Opf/8C/36CPWHIQyU3++a//I6q6PMT8kP6wRflxED+ynz/u6kPNq5q/Vf8YH/b//vj4Uf9a
fqBhCb95iH+4h/rww3vn9fQPjv4exv98ufH3j/7hQUCg7nfio+xvPyoR15+2MIzxN/+nP/zx8fmU
+z7/+Odvb5lI6/FpAeT/fvvzR+v3f/4Gsqovq+bzzf/4u6tDgr/bHkTJ33j27U8+DlX9z9905Xck
KoAVB64A5wf4nX770X6MP9H036F3RSFLoUCfFixhODnTrKzZP38jsvQ7HBo41xbSLHCxR4hLlYnP
n1Hpd5BqauDChgYA0qbonfxr8Eff8Nc3/ZGK5CbjaV1hNJOlBEAC8GtgRkZHNgxBfnSy58MiTqPI
6Jw0MuQLAiHgvV6EJXNT0UGjtm7FoqoK3Q2LukbfSjaEh1ZqjZ9Fwfr1l4n7892+vsvk+BlfBTmJ
cVTQmVG/1WZTq6+IaXAIGWZBtQJaZHANAt44AwX1wElUVu8iM/DfIH06J2g1OVAgngccNGCm44fA
KT9VFtSLgLSVMmSuRdiDWcuD7afdR9iZizIo5sCR46nxZfeOxqDHgg8Hon6U7KcJWWw9XSPRyEpH
1N4FKuGg5CRanp/M00bQMj2qPUlosjz+rqxJyyDWSO7ShMtrkoWNOyAxdHfeysTXoGPHCRhlQcqD
oVjAPh9byaumBsurqN2oyZASGLjdBcW9ZQwfgTw8R0O+NpvkJgb/1Hm76sSnHg2boNIFKHjUwQC+
79hwplslCWq4HDFQJpYjCp72i6g1i0ffjNR64dOhkxyeSQfFHwbQQGXWPYNOqGIXTeYnrgiT0AWT
NGBbCvRx9n1PEDfkidU9cqXJgUihRGI2WuTJYCcFbcDipw+Qzqg65b6uTDwNirUQr0G210GXVuSv
C8hNXPWdZtA1KKFialNAfgApKAk17EYEprW2qtIYUHpXheZYCScPaag8lJiyYKWU6Jmx5VoYsqeF
I3u2kleQkAZFc93N+FHf1gY+NLBzSDjiqh8hkpPJ0/KMRE0ALy2toi2RfOGV3DJmrHzbUyg5oOEN
TCfYz4A9TVZgzbsqkWu5dlupRtqrLqk9SH7nqF0jLZoBSO7za2KMuo+2laGg1QgEwGjKgeLIlKNf
JwgEBStrF3hkfDkBivIWDBpukIeSXQDC7UJW1fz3BwmRBgWnt2Yq0N6YePqWxdBHq/uQSIzA2VTm
0QqavLXdKtZNiu65mSGe+HCA/SL/DXlRkJ9I45R/8UQHLI6mlE0BDG0onKRsZVdYXTkzpimaGjsZ
6e9RMgogsk+n99hMLecUTC6q5bZalL6YJgbvpmYegVUu4+a92eQbIko9cIeAIq/Vo7i/SLkKcjXA
UI17HSxP17yCK/3H8P8tD2TL38qsyn5+cx2OPI/r/CO9q8uPj3p7yP83OBkSdsd//HWPf3MyVgde
//d/HbkY4x/84WIQQ/4dXdo4gE308WDl/+VhEEP9HYsPccuYhkd+ZCw+/OliwIsYW1VwbI/ScQg2
cAb86WHI5u8gNDWAHkSxEA1AIAv468X+Bw7G8Q0B4kULMCvkkZGIAMEKaAqP19JgQsEa+mOGlzYN
YkOe8WzJI5yFWc9V3w6ohS79piEfXRXV19ArDkL3y1SdcCtGC7/Ohb/eAFtGxcsgXTmeG182DQ2x
98uiNLwgzUCtVSiKgwKh7NHIn2nZP96ef1gawxEQa8BDQyB1bEkrSuInUqt7YHMqXAl4K5elcTIz
nu8zijnF/sexOnZYTkvZzIwh+4B+Uo80EXKcWS9VTpHBZbJDqZbUBU3ielUUKbnSO6E9Nl1G+eL8
lB4fteNAx6wSWn+hNQyy8GlcZBkpIsWQql5fFpWX65W+jcHr43ZxlSw7XQOVhOSTmaAPcI9vXxKY
RFD9wl0FLQBe4Xh+LZr4RSyVGhjQAeixM8aZtCZqjNLEwGhueVYnl5DgLuUWUGHolhu2D845blt5
lF0HaMza54PUIoqPYm2T5noMLYtGLw4Rr1FxibMg4HZYWgoYQYcSxfpwiNCmNqRUsy1l6JB0Zf6g
O32fBpY9Iu/rZWky9V4ys6Rbcq3DTV8aIVffQ1aRwjFzAt4LX279PVN4+ISPFd4asaK+mlERNYse
7n29SkJZjR29sPTboLf4y2B0SBDWGouTvRpBz962tL4IV6Yg+nOgoQp5pcQWE2DJ7uOlmoVDszDT
SKYO9KeUypbqpHk0WsbB/9mpVn4F7Ay9C3QjrZyeG+F+0AchLy01VlUgS5kVw0lRdTTmUl8c4P2D
5DvQJFeCIL1ymTW862y/s/TGGVSp1p1CamSgJOXG2JpiqHpPA81GgF4U5o+KBuC4s9EcHudOgkWh
LNKQoM6V5xEBnUvdicSlNeC1dpK1BXPrLA/WaTmYhacnCfI4IOJFzGyCNs5VRT8gneQL7cpkvLsP
8qAFq3AyDJbdxYO5MaArWDol4MZvCdghIwcInjJxKJdVd7BGCmYeoeuh14e+c3RsFHAuxfkHAQLn
bogo2iKaLmwth1ZJ8rOwOLrcg77ruI3pbG7SsnnNQt4XdhxmqrBLU2Ng3jC74s2vfQRHpJJXJWkb
w0NhmCPtYbCNVenWUxk07KMteVLZCpEgzGYAu/8UK02xzKu4XhoqMS+TqDeay5BY6nOREyCPCyXL
IZFC1YtUwIW2jU6h266zTN8e0Dq5a5CpAJ0J79BbLKO9YxFEGU/cjBpgw6j7QgdrgKQOTmOq7VUn
M1E4atKlkF3IQKyDXkTENnnUsF0eRxAH42puiVXgmzokdKsYPNmh2YUPSYNJS6FXbET6hYBDVdj5
UKjpRaeG/rCxoi5M3Jwm1i03QFTpMGIloZNVEfgxu5I06Ek2oQAo/BQN9YMgw+BWLIPY6qgm9Ko2
va6ivhmHuU393NSduhmFq6wsfMuNDN6EUg8Suo00RBYOTXSiXIdKW/tOnyKA9yIof1+Falp3Dk/8
4baHzMSzWQ/0LagzrtldQaBPkoXmNYtCEJTIWh7sC2FgjYetXH0YmYkKAZdAdBHEVbjruQyG8NCX
Ymhs8SSsFqZGtAeVSMlLSbv0p5XWxLShidO8VEBbvMqB1BU4XGQGdus21Qu7UqNEWuVALPjXTVz2
4Ni2JA6tBiMQwgnjrJNtnOWg15KkDpySZRZhn8hGaN3ojcbQ09ik8qOf+ErkyKkIsAYTLUtQQ07p
lVSHQJzpCEmFG4keEvZ6QaTOZVTgw8AXlumCS1muurSFaIDTcGt4LogO5H0T1+lBgy59alNWg9Ug
TUQHdKdCqLLIGkpybFazpC7A+oy5vih7ANTTyiKQxxvi4BoBSFgB8JY0UFA08zZZikbJ4Vq3Ulo4
CNBiaTnkXRnbNfbOgBJgwSq0ZKYMx4DEKQ6XxuwOnSgJACkZxMM8qcsxMnR1IqqC3xAEHnINSut2
TSuxC9XnkebkbaikbhuZ6DYJ1ORmwOpltl8wqiB0yoZrvSep7MRm479ZIg9VxOiNeI4DIt0XRIt9
7AhwQtuIxKrQLiUKqdgqzGXwuagSuIBp2iuGa5VlBAe3SrV7lBVrY5VmSoimMN1ssotW1FiZXVTq
e4GQA/30Uooav69XkTxzqx1HSZqGEg3KQkCLIeugquaUY9zMcAKJNNY8UghtF1e7TPa1i3CI81vV
wFydv7hPWYMeFTpqQZ8IAoyJhwKW2SHTq1DzeJyRm5Ymg9u2xFw0UF3asrD+OG9u0tUzjg7+IwrE
SK9AfAqgyuMbuyzTocQRonrNEIgdMzm6NJgmkG6SSmsAf06YKqXTsjBsPcj7QtmE1ibx3brBwvdq
q6hit1D1vHfrolK3kkgrzc4CJfAd0qR9u1WsINPdIiZVj7ahgNcfKW6+uVB2UgIYxyGhkRWCvWit
UWVUs47HIeum4DWaRrxYtCRw1Aop41eVNRUuoiGy0INs6R1dF2EiVW4nS6j09QMl2qLAaS3+cAD/
f4RBzUdZI0/7A1FQ9WMh0nfkX7P0f0FABGbPL0vtW0B0f+DxIX3nh68x0eff/BETyZL2uw6CeZT3
R0oUpIj+Coos43fE6yCfhIAeupPH4sqvkAiN68iKmOBmA/PVGC39GRLhYTKwkxY4NxAP45H03wmJ
jgMSEB8jn4sgHtz0aEqFKz9u0i8BiVbFWCdmWK2ahNTbkMoJOFoGXYMQFYOQxZd5ORH9HO/4T2Oo
k+D1kZ2TkDgefeovxjiAa+ibVopVwnDVEJ8WK8I7hO71EKxalQg+kz04ZRBHy4gLAeAURCjHBkNZ
ZIpZ8nJFLQLZV0vl5EqiVmXrUpzedHo7l049Tht/jhBJQFChIFkxclqOUdmXEWZyxtKwizFCkSEq
GCLduJQYrvmqCXon81mwEFTk4LaImpnJPQ74YBonKSJvhNHggsOHnBxvFiN+KksFpjSE5xrq8Mli
wuasfFsvsIKBYTaBTkcdYTKjCZg1u0GDFbBY1BfcKLSHJCAUoSwH5uz8chmf9StY/mNEYOaG/4MO
WxPKKseT6edgOkDSv1i1beaJuAMkrqnuhOKHNov82zadi5lPDc4ycLBaI/z7u6JzC19jCJJiZVhE
gDqHsRW8JLLsDe3t/NAQ8I/f42h0uPeQkQQye2wKh8nj0XE+1IFuoekpMttmS+EFP4vQSAcnYvWw
K5IwbuzGNxQvUzsAdnMWuHWI/LpthSp5J5ZFXsAeVb6DOTuD4HIcDYFDSssgCy5biEQSNoh2oSVR
59sE3I9wwqq+uWO04sTp5JgNnioX8l1QVN0VHSiU5pG57p/axu87W8qUuLaHTJF3UVEBl19zotxJ
NVchqIiosYKUdIEIExl3KMUnPIaUo4HaT4PGfDX1NxGTq2AVh4oRAO0I+U64vAPdySygDE3Jhl5m
CJqjuMZ7UU5UKBWjnGsyEAlQwg3bwrumDqJR84kWftauiIRy0AJdJnX0SBn4gUE6Bk6E3EaphDWx
K8o4q1MnrIaSXRcGsXqA3FItbx8FMq9gEB2UyG+huQ4yQTBC+yZL3EbVkXknkWVxVynS4hkVH16D
VhVecGIrRWExqPVEIn5OwzgIia01eVEt+rQUnUOB/zI2raRW5FoKe6nZZIrFqgVItQ1+ISgl90Xs
qwqAQIkY7CYDeGiRskzcUMwld9shCGrPNGuTIcme5+C5zcPypUCWAFo4AQpAIJDmTUwhxFjHaEPW
rSpNLiG2k7QLRQoH7hg8D4tFr+Vydem3ERiQ5MioG7vs4lB1JSnVcw8cLQjGfCWRQBciBaV0J6UK
Opu4iR5uoLcCeLJhI0XiiXYy32dWZYiHIB1ovjCY0hV2kIOXDK5rkjaXrEg0c4v2EEsF21GRcjct
IXBsWwmiPTvRWVAujCCQevgjETia7D4lOr/Ag9WbhgSMu4mU0N7NEt6MpQrWDTvLzHxt3wdl3rgp
43HjRTSIkktZG3rDM0UsQx+kslrDepFZSwkIr0ulsTaslRTumgHLfWfQ1EIsm8KAxJTkW1pjs87y
g6sqUUwBcVBFE0Axd6wzgVnwy9QNGSQc0HNMUxo6qZLzMHatwKTofSwSSIlRAnEYNNFDNn4XscwU
G/j1rfSQarIg+B1qXYk67rF2ST+Ut7FsWdWNAl+eOhFafvdlzgPuJEWi5AsBHIri1XEuHpVosHRX
TmnDHDWNSvaIjE20zbsKjGh57BvpSkWyjN02RiANSGHVEoJQSbTqWk0UZctiVuaekpRVseCGRGPX
7PS4uMdqt/bIKelQQo2kep/xQJI9wgba2mCx61okTdKg0pEMsQCkXAK7wv4vaWeyHKfSbeEnIoK+
mUJVodaSLMuSPCFs2aZNSCBJmqe/X3l0VHJYof9GnJnjiErIZufaq/lJDHs9JWbNhviJXlDQXGZu
UHWJy55Ln6npvfbO96Uzx3kvR2unFou4dHO13a2ILUday5mjxRwwzqBGCb0uEJJtfBSbgztl2t7p
3F0/qbGu5K6ya24+g2pngYTaMpD84R2CugY/GyOphBDZvvVEMCWOGOcJTGk1XSryWfxaVbGkWmhj
TKwhrH60Zp9viZsHA6LgARQO325jusW8V3aHcizVS+v42Q+zMiYkB2G3Nolpi9yJg6AtK0w2QsXG
Vi1WvavtcbqTRoV028os45fXZbNMJ6fYHmVRiemC3igXg8LJbWy3rLW8WOt5gDvFhoSj3VZt40HV
RngXiqWwk4xNqU4at6X7YqhBxHWdm8HeMbcZR+0il8QkMt4ZhCNzzqPQKTOaM0bdJoshmBGlk9VE
4XI2OdegmoVKVFtkD+aklns5FJmdZl0xNIdJFwCqbVkbXbLpaLgpIhVS05RRhAn9tERzchR0PzpT
l/uQtkvrxZ/y4bvehjk/mN0aDIdsdPv7iZLJjXVQ2JQqGG+3u5YjSV7noyr2iy3qDMiocNAC63UE
GAldSS5iY05psY3YgI3rRtxvsPnOOY7ijKPTaurjUAWkDJkhVoZspHaROKM5E64oSznhu+IADbS2
5V4P9txi9WU3G9GfPgDpZhjLQ2lU4tdWdc2PTtoABa5anrnQyJSzTzx53bg9WWME52iMliqLg6YM
j99s5tAS3CaXc6fzGzdRzjSTsmhYfG1rJLBXV5mjz3o1G78XcwxvqL3zMSmDpXwG4QifG2cYvihL
h5gfdyABSWeU8LdG+rROaperepmFkZHuJfxcJqMoq7vSaLKKV9k5ZDnYffXLtloF2znMJ94cDJSv
ZQZ4GYdF6N1v4yy/rWa+d8gQ3k1ShftNZ9C4rMoZfjSlU1+FlncgkcpK6qwb53gWMnyQbV9/MRqv
vRTzklhN+yzH5WCrpsSfFHpzpWznWZS9gZNL5D+qzbvyhZyuDVnhJ+PO9XilRrj6Oqywx8IBAYyy
3VqS/vqiuFKGnI+mBCgN4AheCne7tu2OZizd4mv8DSPA5sHebsveV2deszVxkNHillmF+axnOI+2
sJAGFJ9lKINbEa5RuHdAP3/3q11BNrfEhdlZi5eICO5WGGxqN22R2DmB0yXCrB+YFFYe+44IvziN
FezM1bsT0TxdAOm6bjIa7WXV+ZcMIb9whvK4427Bs7FJ7xruPH9Tida9MAJVyLjqMFVA98AltF9C
+8UwaveXPdlWdsBkNeQ8o6EOXaTqtL5wo825HbE5OBOBJkmYE+SXtxbmDA5TrVFy7P6A3gYD5v9y
GuDJtj7qRLVaUawNZT3KTJqfKtkUO2iU6sIIt4kYl3kL8/2kLOOsiYBCN8eT4KieuX5xlN6KtGAl
/iqbqavTkLv6HWBg8Qkupv/ZXIoXUZne0SozV5dgyPm1tIN8ux3kEF253aYOdhNuFEo4QkAkblbn
Uz9QjXMe5eVFZNb5PiutrD2bcRa14n4SW3hYLbvL4qG33S6pJlVNl67Zdegn3V6aqZpxqdh70pOs
4LBIChQ49n7e2u1O6pKF2pSzsA5N40PZ3IjPLpJhWn3cDi0bdVfdqRqPSTgm/i6qgxtvKEFNKbG8
JwldIl7nttNXbrtMT7KuxvCZImh4DLtubu9rUVs/hJLdcDbWyzwf0Ogt8lNh4Q4U1nrQdznwYpiA
sDfVTdAHw5Zubh2V54arJ/1sDY7l/iwMe3TOV+ksTxhvie6pW6PpYukta0zaxbDKOKgh6MVbpGAc
S51XfpxRYR9kZat7PCaDODcq+MbasesgrY3gGNthivIptKRektr2RifxHCNadhnuU0B2SymeM+kM
aMYpTnZCYxJC08vufwuV6+uqcJwLah35GebiYH0G4OdwLx23+b3klmnHIJykoUVskkHSoiK4NUlo
e7LrKM93jmzlY5YJ5Jq9XzjJVLvTw+BxF09st+fiM5qRMJJaL1j2drMC78S6hH5RyORqE7cZfJZ6
VpUvmPJNd/3Y6rMI0LRI1k6Vh6wX4jIbbYgm3PGSNstqlr/okYS41foyzohs4M8HzZVpTNnNJu2a
HdCN+NRWKLPlUqDx62NrKrPqO0wYqXalN8AViVarugmryvjiEwpLrlFYsCcua923N00mapUa2smf
WLFUu4NQ0+MClL0rGrv+3md4KGGAO2S3xNSxr5jbvVcEHXVsOZEAHmmLdqLRR5+7cAHkqoNMPqzh
1GMh1er2AII9XSp/iBLLVXJM3Hqez9bOmtPSKZZz0Ubibju6SfuLj2+n8padaRCPWZZ+dunX1WMN
AyyO7Gr92pe4X7B71ldTSaHZGQQo0wTmJjYXWMgalYG4xKe6CIKNGEtrosBeCrQu2p79r4OI7gTH
2SGayUuUwdD/XtoBVB7bPvdsIuyVKSn7eLIK9SgKWTw4W5O2Udufb0P3bFrZpTO67U0o7PMqKw/e
Egj28baOjUhdSS6HO9+vL/PMcn83tXmOrp56NmzTLOPS12w6NsIq9XLrpgWylXHEkRq0pP21TZ5g
JW7FtVTDocjMQ0QjySu64JOhxkO2wNqP3RUZmJ/Dyg+m1LfFVyp1F2MQK81Npzjk4Yr1e5gdzMq8
3SY2IC930Xlsc/W9jyzoQoG49Gr3izUFxUOhNxSEkj6w4VpNmkdU/xRd/Xlph7crplmKDiex0Vto
oCZz2+jrpFcvbnOq62yTN8VACEJEy6ovx+WsP8Zz5ZT31y0g2h5b/TWe5qMIjJeT5HqZPxOdoJKq
L86GLPDOjcGbU2Oq73vKLhyqiotwKPguE0wVOv/2mTvi9yCd/qvT2oew4v/NmmyM52BoD0o2S7zW
zv1YsLCriSov7gUUsijoP1luz9WtmfMX/vy6t5qxgzXnNMhu5C/LrC6XMZtut3GMVGIF9dUQRAfh
KORPdrdQHI7RRR3xTAKZsnjpih/+pu3zwOu9uDRXUpeaObP5qOXeIfKTvv14Z7bzfV4aw2EJgus1
tNS1agrnXjULztdG1BnnrrSz/TTU5pcGVMPZVY3nVszjbqYxPznn5pRP/m4djAL9HtcR1rjpyrQo
1fxYiq0HBw/H4lEMa8MO0+R5nEV4mM2q+eK0gd7NlEX4zMvtR2jVv0xXWEAN40ivFO+nOKLsXw3l
x2GWHUbtclkcw/7bFHn19cK1ereVGmo0Jn1Vn3noDKK6Smpj3bnR13qbn9ijptgtl2jvlrbcK1KX
LwjL8uEU9TdbK4x4Atq/DhpDXGUwkYiHcRFPG0RpOhwOEKtm+WkLxG+WGtEA6+fK6VRCTXdN92e/
WP25OlrKB8E9t+8vvdkQ89OJh3pCljw5Uh9qVUZxTqofVxBQQWk8KuSETTVNX8VkdtU+q0t53hjQ
yx3pPFa4RCXsZr/zpl3IPo8O3DEQfy1hdJMZfXdvzXZzUYuoi8XKOjnmfscFxhFYQA1o0Ovhsw+J
L2aHyhBGi7n7ibuzfxvQ0XoGTHvUbpFdNlr1X4LaMw9Tnp+V9cjG2A+6QYXotneLrdzE58Iae0F+
X48d4c2189WIiofIL7FC1JZzEfTLpTdxWPuwGBCcj+FdULjtM4hR+9LWxXmO9vBT09PIMyxmXZeZ
l7mRf56a/Fu31c2usbo6pr3MkRtM1jcrE9FTZ1eBFRvO0nzjGedDW+c7PU7my4j7zmGm6CVW2pLr
GTN2TOtyW7giWfWBE5mOtjaz+aEuhT6Hqdn+IBRNONe+mpZhz3SFtSHMjNjkplC4afmbdagBsLBf
wjJhX5vgwyX3pxtL1eOdm0VzvZM+etYsDMU3j8Ca62XqvbMaR767SVfimro/TJRCBKKcjY9gdeqH
VZr+J6gOPi+1ar80XTTRrJa4kGf5ESReKfhvJM04pLJg4wW3CpsxLUG27sHkrUMezeOZ8p3lJZhX
TVGd86Wxqrpo7WHAa8uBVNSYm6bRp8aLtdHmuqO9Oz/qni5uTJ3m3faeapeEjra4JaLsPgeEi+fV
F1dTTSGR0PzJt8PcGJaOR0OU6UordlesbUR7HGIIPLeVfKC9OXTDrm8FdrNbad6pbgFc8/NKPICz
ec9QHqdPudjMPjG7Yv1trTMN8G2d7oFYZi/x/bbnZI+86cDJ1rd7TqdwSmjV9TTjlW3qS1f26nvP
beBZmGptE+0H3p2DANBi/uL9n5A1T1pPZ2eVAc1hLK6CLp+GBBKxmmK99uZnvUU1fmGguRtRTmxQ
yeTnZrk3K9Hcj22OQeEUOGPA4bYQ5m5svgxIfhhdmw07dHUM/yYCQKN4JRqhzZt9udX4tqsts4OD
J0H142Iaxy3mIlbR37bd6mrLWr/Zk6Khot1aqza6JFO5Oa4JIc7ncXT1AZPOsYhdWQ6/FxVVrJBy
Hv0UCSvXijGfbe6wixUl5KtYNwiNvT5eOz2TyLdE45M9DgURMhb1pFWtbQODQCyAs1y+cm4xtvhc
droj1FHjkUp1mVtLjJm3BxA6wZuLe7M3qtiQmTsmON+yrXnmGD0fc+495vu8PBqZPzX4DJfb3SiZ
Vhy4UYO0FDZCEE+2ZwznuvVwYCyMqvAPxOp4dBdmqv6DU2IiuPO1SYbANjRUKeNUdLeOK7YXS/pS
J6uEu3VeztI1D6ZX1KQfYx8Zk8VVXa91llmYYhTeN6+oZiPJYQo358C4s4J1NNi40fSjOcXMJxNN
UFgFeh+aJCrzr4H8sY6evHYhYHRJzpsOkk0W7DGOzOqOPFqpftRlBhYV1l75sK3Sj3auP1HdLKaG
FuS3nsu2s4HiwLdhr4gXabmEE4oOja2yMnwLVd/rO08QHUnl3R+btxSfWxLMTXDTWeCk+7bPccNj
1BM1iANu+ACUONzNzkTMMFgHfFjFtr4egq0q0wwQXYIBA0DEvuVMj70e/IUJbS7w12y/2w6dghwN
0aNvNc1Ng2CDkN7Ag7+2Zcvlp662uBvF9tT1R1E6t3hnPjfZwF+2cCnwjxuUfSPBA36x6FwjNrRs
0MN2dnFRT8Ow7oLcZQShcFW4U/OgvhDn7l50trauRDCGnNyGUzSwb2T42A9DcNmOrtcAlCN0lr7o
vkXgf0kmx8d5Lcc+RkCV0c4GF4F5Zsv12Z89eZb7ip6Q9t3C2g1Z1xCbw5eTOwpu8KZKl9OnzbWV
8QnTuI008/kISUEE8SG6GQEQrdd0pQtTrfTtHa3o7Yfj2MU1eFj2U47S9qnhugXybZ/jh91YipvL
uqzA+7Zu1meIy/qHM/VzubOWNuQYH7eej7od+wr1tpRmsnQ6HGJVwHfjuDAgHGmOVlja82JZexk1
wQsVoq+glgWonyiyZAJ+iuFv3UbzZ99ElBcLt9fQS0xfQycIdHe20vVjUs6yapIwjyqq09w1/Vv/
uGelWV2RvlKUNVflvhBVljjLXFaxjvDHS0YLjVPsLX4d7kfTqB6nobLFhQ9G+AS1bPrc+66sdm7v
2TceGLOOs1xqlo0ZlRJYdxuoVLOoiA5lAReFEgylMpcjNb5EzmKed1l1fG7D+4WcNbEMSbhbq9iW
RtmddX4FQTQirbxLxswvrzjSqSKnqa9dLticL7FRi+3X6AWKNCTbargflj6J2rOuLIwlR/t3IJUL
88aap+lXMGW+h8Hf4i0XWVQGZ0Y9R9uOWe9xla+W6ffQjP100K0ky35ZN7avxjExjxh68wkkePrB
ys6GOFxr76eqMlplUzBgcr2S+53fcK0qr1Gr9DmyAksdLTOt9kvYGt1TwT5ixWUpoInn0hQ/gbOz
NfFqCYrAqOrLWgwGitupplACexF+nLcBE0RP4uhxEULjgisEuJFNwTrGrSmXHz4UxXYnSqm3WNFp
l0nuWtvnltqi2tnN0nYEkDtBD8Zr9iWbVt3/rp1KfS2yfHioQ1cgCzeJAALDK3DeLDMOxZJl/jhU
pdUl3ezDWMttw7UTpYHy4kDK/LmxA845x6iAEPpFunaq7Ny78aqcmSeHamQnE81kxhaEwmccJtwX
IiTaahc57TYnXQscFXOKV9A0N4Q3uybSo5MGa+0LnHuzmUuam39vqtXDt3wzrStcCAbyBisZnjMg
h6d4jv6FA0B/n9czE26mv/2Lmk6bEN+aEin8GobfwfajKx8opo1l20XBztMLxDBMaM32jEIkB9SX
uWiw3or6A6k0VhrMIeXPbBmOTYHa9fRcOtN43BYOvB2NDw+c+dj/Se3G4zbRWp1PJ0FPkLbWLqzL
HfRJ4ewMNbFwy1aOmISuDR05JzRKFSuna5uHbXaHJ+3m3guzq12T1VLDY8td5nOb9Zw0c4nTQDJC
9rpczHIZdkVAT3Ev8nrxL7zeoRQTWS5uBhWy4dQeSikwSUhMV0uumGHRLMzmtgyXI66iVf4iVdE/
6VkdC/PFnreDb/VcmoeikwYQz6Ie3SowwS0sLn23Od3g+Xst+/wrsCAvwp+Kdd0vUDNecmjP1f3o
jmHFydoBGc+DjWGqhsNOc2m0ELJ3rdRjmleBWxyCsXGcQ6+zvkw2K6DWHlzNwdq1Tu4cwmF0n7ke
kg/f1qv2r4u+tFqNIH4px/1Ae1MeRB0YhONZzUqlAWtqpeiuGOTQ4KJzua6VJo1Nczu6iXpr/KGt
ovEOcKO7J9oJfXeAmrNm+5zOWQ/0xFl2ziGxBszzxoZaCe0LfnjDY7kscIbQ7XA2nG+ZHd8gu0kS
JIRzvLOMOS3K3h4pn8renq+DAnnQjpI4h68HEdCmXPbs7nb1J0ZQzlam9rlYmi9zbwVPQgWzf5hF
xo2PfjDdCd5m355NbqgeI1HPHabs8xTC/u0syi3ZtWKXewO+kECa2tttFRvpOTdRO9ttLsT0XbUO
JDKKOSQeNAvn9qdyIPd/hqy5RYcx0GN56PzSePbtIiTy3nYp1cBcCXgEuCE602dq/Siazn3EJ1Ub
1JCIST7TAGCdj7jrRl8wfAip8hcoumlpFuQ7mKsGzA6z4Bj44thTLFSGra72gKR3LvaAVPDm4J7j
mV9eVCRbYlzL7L7Iimj7kdu2cnY0R7yHIewreWilWAfojwPQEJdDs4knFWEe0ntz48Z0X02Oo9wr
LjGKGasbXi/OBY4CGJ47uqLxHFrWN9EXYZ1sLZTUXbcMzneKT5P2qFDHV50b5POZi65u+9kDIczy
iIvzMq05Pe3QXSXUUDtjQ6HPek4NMG5YClMg7rx6xLjCyX2ch6iI7MuqMY1lx4jkVdsYSJhsv6rv
c86QIK7EDDBDt9gK4x6g3DoMkZWlXA0iH3vn0v/sRBLemsia4UEblZvt+m2ELVsAvnDb395zH3hD
/4FWwTUIzYnrIs87lWZ7luH5k+y4rU2z9+yb0/pY92p5HELuE6I0q/wdDs5rOQSMFVJBHF4/F2oI
rnTBX3M6BA2rITAMdeZm1vS9MJUq6F37mPDtjAFW1JUO9VLybrn6pKSjgNK0UyOMw7/ZJW94LPwM
tKMQyPDZcDz3hKTjHOXFNNunM1Na+guz3NjJCVI7OF77jr3EG9ZRRDYaGi2bex9M1lNJjRgcf6W6
UGeB2/pjjDdmdQf213yImXp8saSkHdMTTMQsGHecUIH8vhMGQc3qTNucUX1VN4QIRKRNlJlMdVkW
71jEvn2DPA9DAMh6FLqQ1l5/SLZZRSO1VGematsdrVf7AQo0riR95n7998eyjr/9FRGIsdkUV4wR
ppN9Ojai+Ajwsld1Vke1l5bbaqbzMmIoAaGLJ84R6ZKlbi+DlYxfmLTbzrb0iFeKDO7//VPerhd+
iRtGuKMwa974CTcSqgBd4OlMiOrc9LpfRTc/Z02ZH6T5P8ybo9Y8sB3IXaQ/vH7B9E23PMhDdWbn
WXW2ZNI7M4RnXf17QH+bnXAnfZeEPWiYp+6zg0tFpqpBAUZBn2KlTZdBaw3vjOVvrw25NjwuDwkr
StPXY4EwTOEzFepsXTInS4c6MsbbNQKgvcyB57qd4c10e/89tNMZCmvz6Kt/HB0e4szV1w/1YYEb
o1zMlDuN+h14vl9AF1iKei9XI3v+98NOVJgBgMSRgwdP9Zhs5yFde/20cMrrIURvnNL1E9/bkXDI
GAIKtOjQNM8jdEz7BQPMB3scvReUMVRzwnfOsrau9q2zyCub+vHzOz/qdOH8+VGUqWy2JA2+SRgI
TfiO4DFLmq8w5MdmGO4d1FSHyN7WhJuE3MvC1TduBxEkaOitq7bPDhNav3eW8F++hcMmyFbLjkvX
8WS/9batCrxy3FKyKPPUKrPut4BFfodA6T3v2NMZzZgdMn5g/toOsrM/Dkf/IZgua9DOcNy2NKTF
gdJlss8bclfesW3+24D40BHaWywnglPx4Kxo0bhbhIzMN4EjtS5Dai8RrXm6cj8o3iF6/u1xx4cd
NeAoQ/8w3v8zqBp9vNVYek23DNnMtuYQ2ZztOsyDPv33nPnL60OYhFMLIgAm9CndeYmM1gg2U6V2
qCG0OCY4gCWWw7+f8pfx+CR7ApzCPYb4fbK5CYvan+uoSl3VzL8HvwrPotxcfvod/cN/P+pvA8Lc
Fi41u0DAQn29MJ15pkvm0l81XXPD6mx7ckT3XmrdXx5ylLFjOsMWigDh5PTFaKOlhInGtN/kr6ps
o/3qqunjn4bETP44Ew7/C/Nki/GUvcIHDMZ0M0A5W9ctLtomGt4pJP42FBurQCoVKNqs19fvKwQi
yoLJ1SnkOGzfw7q9sABHPj4BQvgNAQ4AWIjQS3/9lIbzWxoDiSbj2tl3pSWGMhlt37iqIA+8F5Vx
/Mn/rR/YEkIHPTNp6phXY+fx+mFOq8zJKYclpZrX4EiQEE2y6VZ7ucinVd/X/dDO7xx5f3mNXF44
dVhEhI2cWoQzu2tkzMuSVpW/frIK3Jaq1Q3Fx2c3nnG25XN4Ux2dWnJvZSdAfunlaljv/Z2kA+WT
kGy25jtq6b+s2OMZZ+NlwPGGSOP1O+xEBHoRZXMa+Iv+Npue+mlxPXwpdbC9Y1L29lEWmR/YaYGo
4Rrin3wuEG6QQBDRVKBVSh1nJU65VTLtJBDVRzcHbiIYo1InEDSCtc7rUfVRtmg6YlEazX7VxLhU
f0Or2/3691PeDuiYcQuejRwA2f8fz+//7N4lwigk2KuVZpNZpaJrl0u79/2kJo/m8X95FJsEW17I
FedkY0Wwu9Uy86zUNeS0i0pBk3iu9S5w0Or9+1HHJfp6VTEqlHAhupyjgbDz+t2BXkyF6VaYeeFY
EE/ampZdFDT296GAiL7XnfrSbpAXMpoV7+webxcXlwBWc8AJTyF+6vEGgd6vMjuz0sGpmvtoy1bw
K9P+8E4Ix5KDMDre2wDLTuYhbU/TW6w8SAVI0Fm7BdmVbZP78u/X+JexHDd0ZEZ/nnP6FHfxoU40
BU/xMr2z61rtTZQEtx99Cscf1bdLIXh0eDhZvvBL+VyLGfDGygy+7+xba6KLav2o/CUgk4s6j1a2
x5wg/ez1rIDU24y0Zc20GImjH1a33rmLE6BHqdsPfx8ODoAL2z/GaPl/ro3/WVZy7nTQuqt37P3m
u8Et24M5kVT70TeHqwqb53GDCHBxOVlRtN8lAvTBS91jazJfSQGB8Wt/eBYgh4rwrjtaNHBknHwf
yxTQ7SLlpZOFuJJ7y8+sqMzdv4fydh8CcTER2hHPcRSYnRy6Rk1nPI9aL4W1qm5ypw2vHNTm3EQa
/V7q9ttp7bq0nbkQse2xRE8qonYpJR2ZwE3NIw2UcIpiKXeD4+gPT2xs1TC44KwFGuCUfz3fSp3N
MDRnN7UF6Vdb4EHkgmj6zud5W0FQ2MExAckJaNf5J+eEk4sJOEQyGuTyl6Nr5GDVhZnQ0GvPOhPz
qn9/qb+8PY9NFc+gYznJze31qJxhcBGqmG5qcEqi0gk3oi8wYPn3U96OiixU0rqAkH1qntNLDNsa
519UQeoc2q48nzvC9RIYOJmZQLdf9R7qqarfuTkdf/rrYwO47Rjpdaz94VAeJ+l/Vq2wJx3SgfdS
e5ms4XM9bhNA/jQFJAZX8E3iMB/GLm0yB01bCKju3oqt0+M7Yz9+sdOfQYGGiJwuDnLEky86NX4I
ZUd6qfCH8QK+lnXjGV12WOtluXMtvdz0Tv/xcwsgAtUJi5xcBBCt12PvcdKpRtxM0goZYuLBR8dD
YH7P0f8kG+eIRYS+w5YIOgdC55wavuAKYFR9aY5pOcwQN4fAk8sBCvFR4tOG2adw7OowMXD0cXdl
SRMpheRQv6xDaFjnfqDh0PitJHjMKzw97DqzI/dVqmBxz1exqK8KtzDMiWvXz/eecxTNRPnc2smA
mQrNaG/z9bkFADt9+JuhCOTw4j/wVG7Cr19frcbeq7RLjnw4Dju0BZe5oKJegtU85+odJlO+lu8U
o2/XCM/0SC/lBDgmpJ1s/2u59L5EyZnim7F9ppY3ktZco++WCPXPcJicd+4Nf3keRSKfDZwERO7N
87BsLOzVGNOJO/9uQh52wAKPPE/T8y5COJT3/94D3p4JHASMkMGBzNEgff1Oy8UVddO4YzoOlTiH
Mb7GDfxkeJXZe4Dc26EhM+b8obQ/ZtXbJ7Ofkh6ZqNEwLftB/W7a3IwRJOafMuqjXZn77ofrA3Bj
qioOOst3wTNeD20KNE3gzBxSjAX9CzQvfup7OY4d/36Db/dqnA3BnKiBI5OmxsmwGrD8rSznIcX6
r3lcENUkGF++lxP25im+zfXBsihFOLqZ/q8H08hiqW2I26k5dvklJQuIyWD55/8ey5vZwFMoeYEZ
8E/gAD/ZFVHkHJu/o07pojZniOSKsygsYdI02k///ai/DYh2BfsAl1cf/cPJgLZ88K3C1umSefZD
LQLMoXrxXgb3357iu9S9+F0ea/nTOTBCk0XlqdPMhOMVTtr9uvRiUB+dA7w32juAm/hAgzKclG8w
WqZAGuGUQgNy90teogtZsvaDYD2XhGOUgglSdTQJsE7mgO7qaWl1o1Pi2sFqs17vQgXL4eMfJuCS
4PIc23VPdwQ0ll6Fb9oEab7L76HrE5k6r9WPjz+FaYzZFPv4sRX3+vOv7gpbEv44YHDRQ9oaRvsm
L5fm8OHHHE9471jhYClnH+fHf6qNbDOo6pZSp2ufL91F2wp/ucItSciPPwiXCPYAbqQgTKed1E5l
mwUzcUo3J8yvDQg8h2oJlneq3WOF/qpqAcWn7QY6B8WUneB0fZoIhULRTalBxV0dcqewqn0hWtmS
x9vZt01u4vM1j9r0E7vGTenji/Z42wdnQg5CXOjJ62w1aqQZGXk6DbL7ZHuoE7txeQ9N/QNnnw4T
6pmPOejR3eBPpvh/vhoa6mXxV4bZNU51Yedu+bVuDWs6bPi43hX2QnPTC4unDveI/TBk0d6ry+id
d318lyc/Auwei8Y/ljhvMHeta/AZv5xTL9u6T8U4dgeIc9m5vSBEgtzQz7eY1yAp//eM/csWfISk
qEnBbzgkTxYG485YmZFO21bnVzUiq53paeNaIV36Hx6FrwnXWz4qXJCTW4YnohBRkanTwqN/BdNl
Hl9WdKxXoyBT650F8rfXCUoZ8T2ZOaF7skW2ay1pMVk67SPyTDcO4qt2WDEpsHEwPciy50OPZvPz
32/zL/s/0wgo7AgTWZyfr9d/CK+T1rnWwJbCuquyiczmaFw+vjEfL9X4UVPdg0ydvMigzheHDC1M
5usZ3pE0x8sCkfQ7n+v45U8nJMuBI4YK8bhtvh4La2Eq62Fg+1/69YxKIazQaQ24FruYD+e71mjL
3x9/fbB3TAAJXE1Y9a8fuThrj5Zo06nZZ/UDHUt7h9LAf/pfnkKVzQO4W5+a0CjaDfgdcEivaI3P
o41I57zB4u7/95QT9KMUQ+sgDNOpzDJSySlzkmm2o91Hn+KQVQ1awNZF0+F0KixQkuBgllNKt7Xb
b9KBzWpN74VWvd0kaKIyFSg2CIsBKH/9XRpOB3voHZ0OxHzD2w13a4uTQZ3XH8ZxaANikspNEj8b
iqXjL/nPVixroXqzXvg2qqiR1E7qHPct751S/e25djS/4+jkDMW4yznZHPDh88Ygq7F6WTbfheL5
f9Sd2Y7cxtKtn4gbnIdzSbKqepBktWbphrAlmfOQnMmn/79sGzhdrPqL6A2ciwNYxgbaW9GZjIyM
jFixVkv1moFYwbRyOlTf3Eh9H5VjxIBGUU+vTngMUlAyK5caDnnVZoluWZpalJAjOB3T07ECUwNi
Gs2O+12gWGADOjOzCezZotMctOLx5DJKTSMyWxgqo7ozlHMdxjE0b2XuteAkYe5P1jVhggZg8Qp7
xvdXu6gm8U8ELKBJZEfnnzRtY5w3jYZTHjUMwXmF+eQptf35tpXLeM/ji7Ez3kUkkzQ/zq24zey1
ar4MJ+o5U/5OrxUYDqD0nr5zu8yP2aKM7qG1AC/v3NuXIZ+CI3UCXT42pU+dG+7aquxdY+hP4xSL
P+w+UkLUN5wdj5WbdB6MwQ/T32N1YJKIx+dWIMGDPLjuZCY016csYS6nmMvqBL613fGca6boaIDR
o3JGA2ljqi9Wcxpz4j4MVswrKH1JgRjsfztq7murHdSNJFew5IF3wOdtzmHkteNAzW089Un8Ns0B
2iuz9rsm1YR6bE/f+MqHongP1oBUBzmwZ0GsF6FlAjJJ6UYfTnNeo48YNcxDiSHpvtx2xCuxhX4l
mZR8Z1Am3pw7hrmyuDB5m8HxBxMAXL8HELR2aI6K+TVZYp6FjTM+QEGf7vRMryzQQvUGDSI2FEzQ
xhOptNuVx0gBoqR1cxjLavluZBm0TrcXeMU/eBMC3mQbabVtn1JFsYKDg8ntxIz/kt7rCojqg87k
tQhr5np+3LYmt2vj+PT6wKUROp7P9rnjW2XrwVXKw62LEbzs2rWFXdQRS+5Pz0j5eUyjPUbHS5sU
wWUfjphFP3iLhav0DuJdGpqnsQUuSrGnPUWK+6ueu+nBnHNtJ9G6/G7kwwAg4HED7Qd05HyJSdG4
rRDUGROroVq1OvVDTe0qvL2RV145luQfpyJApk+re2MmzZS5VR1eOZ6L1Gq6/qnObRZAcvA7ju2D
OaV/md7IOCJPPjmK/uqnnLROJVV6DhicjXVLUeKJHIX4zAzk362nd29gYVq+3l7kta2kGa3D1chu
Glv0DWROjFyMHIGMhm1g99l86EwQ76+3gn43IYtKHOX8zV1TdX3dtVAVnVzFiB8hlfDuiknbiY1y
Q84dn8NMHgTNHhVM2ibnXjG1Xpr1VdmeQAwkgchq61eXFfMxyszs6fZ6rvg7pni1kD/yebblpLRX
C8vJhvYEISua100+l58ct1GNO0sfnQ+laJs/b1u8ujiPOEnKCuWstfGGtEOqjZZwe4obJ/vopbB1
MFwwLA2a20u3p6N8xRrhg76WSxWf6uzGmsYI7wr3andqTas9zOoCUXZWL37UGdmr72m6tmR1tG/5
h4Tn/Ks1EFa4kM+1p6wfTNB6WvYZTOh830ex2DnQlxkPYDZuaIfuKudq28MdRBtVykzpfqSF0gRt
iYTVey3Xh/TIxJHI/qhmXf01qVGx7oCxr4QSyoI0QVXyfvwGEYizLF0ILROxSbKlOU37XlXF8GbK
Qkv5ko55HDAEZYdwNTWB6MaQOeT41e9fzLtsMKZlYimv4Bc3uZ5oelussF5BJ5ocli5ST2mS7Vw8
l04jjdguwyREeLL1cyM9vfmksweoNxK6hD0DNYch85ipFnt90cughSXqIjC/8m+4ZM8tae7EiLq9
QuIFXdYx7qi1C3SgXn1tU5mgGMLzDQjNhT4CY5VGmTekP4uuyUFKOaaYdV7gZeOeqOmVBYEAphdC
2djlgS1//uL7tIbS6cLh/gRYlf9I08G6H6eiPDzHkP8XTMf/nwm+SHzq/6734rd/dmnxkttY/vf/
yr3o7n9oM1PJk818WTKlhPKPpJziGP+Bwk6l8gZwnPRe/uhfdmPrPzr9cQnScOgUk/MQa/5lN1YM
4z+grqhHUjSnmCbl5l6h+HJ+qkDNSAEU7JPmUB8jfzx3DUOJqwzI+sIwVV8YKHP0fXsahsqsH+LV
yvrji515/891+VI17tIcg0aoodD+A7tFsnpurlGcaMh7c/a1vFusXzNyjVCmVVGqmB9j02vXn7ft
nXu+XB5tcPCXrJAxLSBJ5/bUFA7JpRCzDw9/9QEqe/uTSO3s9Bor3JlsnHxgALLndF1U5kYkLmLJ
du670GKGSw99ANC1vSznPCv414qU5YXTnGrMNizVUUdPFvZHmCoz7xANiuW3FSwj8byKMGWmYudW
Od87aY+ZBpJ8nvCS6t7ZJDyFBprGmxk1H+CTQeRjmo9JMWo7YfCaFZBVwBW5pan/bIPt4KZZqzIt
nZmJ/lVNRXnfN/Ma3v5Cl3vHWIBEnODt+MG21N2iRJP0DuWVOTcTB0WIGYa3vLWsgUrgUgNyF1Py
6bbNc19/3j+SHMCDIMN5SGyRY15liAYYTevXotIfVAVZ6xGuT3jxXXtneVdMEWI4UOCpifRb19Ab
ahElM+FQk4HkGr1qpaI+QMLIGN0OfufKTvJukA93tpE21KYkbDV2BSVVCR9c2mX3Q5rZdzZxAvo9
w/tjauu9QssV/3hpb5tVLWDra3vEXltpa3NXQrGqHLLRTu9e/bVsMFeehL1TbfE2fhiV7rqkNRQm
XiEggIAsgxHiPh3WHwbEWjvGrm2iLBDL7J4C3Ba1Bk+R7TKiDHfwoufhMLb6uwTWtICn4hLaTFAH
/8XieOfJZy3JxvbtMkI36/YptCRaMcAa62X6Ie0hp0Z++nXViGevJ3uSAAQahTL3Po+4TJRCWDur
zCYzqBv2emG/67IV3pcybncOmAze//dFdmmKW/dlWjOuJLsdw9u+tdZ/JIkTwxi5iC+OZphvJjMX
X1p3+HZ7I69548vVbWLiCH/APOVMXmsJxMNmC10XYrvxznG+agUMBrMK1OAu5rY6r0naVUlav0m9
4T3VsSxQ3Mp4VXnq3+3D2TnMEiKxhf9FVmSKBMo2ycqCwjoPwCOk03s4j2uuTmVdPk1oXNP+O/9I
8K2nLeSowod6nWq3Cw/7Q2GX0d9l0yWfyHqbfudwXQuGMtGlvs3fSNHv3GKmJEWb2rAU9CRmp2Ic
vgNH/EsX0EG93hkoyDIUga+7tEfODdmWmsSTRchIIGgMprJzQxNCl50LctM4kN8JrIeHyDdVGnmR
bCJuorjpAL1ty+BKa/hdZUyQPyXZoYFk41RNNZTWtgVaI89PhgV7L6KpsNeuqrnXgLx0S9okIIPQ
y3vWVpc/f/GMYJpAHWmLtz4kvoX9BL1O0t0nxlB2O19wM035z5IBbHFngrkDMrk5ZgwJuvCP1+AV
0yR/UAt9PArRGJ/qsX0b28r80HZNfWjzGjIr7EPCkicB3wCOQ+9+WBSxkwpdRhrZwuBEgvCifb2F
EU0L+ZEyQuzZqNAs+FPsQbyi91NshJMaI4+WtqP9oRv68nXqr3InpNSChALw8L1MjxbdmMsBKVR/
Nmo3aOsMDgNjeJ0a66WVjYstY+OtMYRbsHhqYzjEkBlMsI6eSjOGgeV7nU17xZJLX2JdfGA2jjYK
3cVzX3KdqTLIKCF0WNwWksYZNSyzr3bOzmXwwYpUMwIQC4pwCzKrYF2DF7CH6yn2bNhRF3Ew8g6l
uaHI/urTdj3ejgjX/ESC0MmaAXBeRATou9a0sLiR7Gwym3AUrvKoR2ocwL/XvdVHZp7DOSYL3Fnn
nl25Dy9OJpTJsxC1ifZdWbWP2VTX900yrG+zQWkfB2CtsNhn2k74u7a5Mtt8LhjSLNqEv7lxS1G0
FZubata3Xhnm4aB7Y3aaKk9tgBor/dfb2yv/xvML35MvX3pT4B94NW8i+2AAM7a6WEDg20H1KkQb
GiUklUo1vz7tlKOJwG9ofdPP3iLwc3OF1sk20dCAw/ig5utwnHvr9ck0ur20UnjkUwqlOnD+3aql
q2tTBwQDs9V0MgAc+QjhPakih+KuVXe888qZO7MmveiFl0wxvDizTbRS0yKCIUWKBgaRDrnSjme4
l9/JcRB2lt4BTGHLKsA5ToskgR0NasfuIXGV8gRPjfpQI44B7a89foIYTslh/5zo59z2kStHAWAE
ZZFnNDM9gfNFOvnsrnnP7b8qvfcRjQb9D0bJhqDRLXEPdc2KjkQSWTsrvuKZiPPyUCbDRsrqGZL/
Ymt5k9i9oU2kolqEnoaBgmGjZQmUtbBOvX6Bz29lehA8U7alerehIG/GUOEoST0+2oMY7uHPtR5S
5IPv+giid78Q3R72/sonpcRB3YFEBEKBLZCSmT597XtJwDPYIEKLFA5V+Ke6B6s2hnczuqZ+5Xpo
26YQ4d5e8IXbyksXALfEHXJlbIc0rWiqGiGIKHHmAhdDneVILWbcAd5ffEGsUH2QemLAxC5iSxvN
Rjut+Oya9pCcdrAahzxxizujcV4H5OW6lbZITXkB0mVkqP/cR3MzNVOr6RsfpuO5oemtrD9GRS+c
HVe5uiaTURDXpTJwMfiM/kbjTiqU/5aWL2HXLOajWgzlvZiHbie2XDMFSMxkvExetM4mg+inqKrr
EqUjC1pJn7IHjDrr8j2p1WUnObzmDs9NAPpGKn1o6akvjppAAymd9QZkkAlHKmx46I9MiTi82unk
NcPVyOapNIPPrXQxSjkihZ2wsBAUUG2IUKHYcV//gUioZT0PG+DrNlYWLYYQqYtqeucjySWB6lCj
ZfUUoeDy/faCrnwggyolSGiuGe6aTUrt6BBgKRIfZoohgnG474LcGLOAkshOo/TKBzqzJH/+4gNV
9SKidYGK1rPHL65TGZCVRXt464vkg86MpFyR43E0fLf4G60Hxl9rCtq6dq2+EdksPpZMjN17sWXC
MzoxeX97/55xQ2fJh7QIPxxj9vCKWNtn2CoK5gwFFs3YYwOFloRzBbt65MFoj05mlNxV8xgfltTy
Tmjw6H8ri/LQWVVzTIwp/3D717m2yXxIQJOwrjH4uPGcGKXyATrx2nckRkBBo+dAieD3640wxwsG
AtpR/GbjM7aY1rRrrBoWqVZPg2XK7D5EYKGxd87Bta9J75SykU57ndbHuctEZl6pBghhv8pgfUYg
wvbVSTlq1niHou+yY+3a3rk03zyw3cyQb1OEYe7suRyRb3Z6K3rM4WC+b4ii4es3z6XgITui5JHb
wrZTOK2xxETErCvbNzVM1ofZMtKdcuyVtbBtPKLo4/ChtjuXVzXqbCnaLsvkJO+KyTMDLbWS15aK
JGqbCgRh4xlqJL/fiyPtrgi6KNL389Qo35bLrIdNVO0NiF1WOqQZGlFMhVBYNreIsNJea0stnRoG
6Ch9oyyucdRE8VBPlufb6vjOnawPjaJGB5E40SP17gfEmJqd++UigeSXAIzKVCzzqWjvbi7nVaiD
18cFiYA96rA8w4JYvTdnC/06awAiE8yTV6T37QjqZccxrxwDXgM0/WDfsUizNsdAqRNLHSQt/lIi
JB0kqr2EU5O+MczYDIYOYvsdg9e8R7biKEOD+wO3cP5dB92ZIT8niphJkvpTZ6BOV657J+Hy6oEa
l/limNMMwEDb5wA153huHT6rnaQxUtBOfb9Ap3APQX1yuH3oLncQU+B4mWHDorp9UBEr4ZW02MEa
6mxorOsCBkZ1TbTPtNutX8lUTtHOOZd7dH4v0J+FKodKI+ELSNX5HiLjZ80xavBwx5YKkg3C+iKG
af1LDE4RakjZ/UUZZH5sEqO+K0Ep7cAiLt0V6DKJAS8dMkmi2rn5shJqDMCq9hFFj8PCdn4VrfPD
YtDJFx4ijQP04rf3+NJppEUerXTTqLIa8ucvgkEH73OqawIKIkXn0SqG4Y6jUu18yYsHB9MUEh3H
QZDQvwtMSdYz0FX3td9mSgvtd5Wm38S6lGbYQgn/XuTjCrTeTagZOUWBoPTtRV7xWYsRSDkcQ/+O
V935Itu1cXKUPWofBTNxtOJ86QMv0pJPIM1Qj71t7Ergk/MC+M4zGRJvgnNrho4Q19QjMLrY3Xvi
Yv5Ji5CPG80W/SSzS6yPuVHyVJ6jqUPkKoqAWKIvIj6j1l3tQf6v7Dz9WMAAoM/AP25LH3rR9e0q
JoK9SDiuyAr8NTH3HFbq7DEcHOVvO/eLJuLk1VcZm0AbncoZwADQieeboIJEt0SDJ1uLWdRBH0fG
ekLbCATc7e2+9m15eAF2AJnL2IH8+QsHLquKQaAB1uu4G6LP44IG6wHVsuixT83BOb3eGEPItAgo
8vBnE2J7cOqJ0sPrv1JZf2i0eng3VY4SjnY9fbpt6krwY2wXMzQUYQjbdvm0yLRgv2NdTuZEv7Je
Wz6jNMhQRcUwLw3N5Otte1f2kRo98BY4oXQXqMD5PhamkpbDUhPXa8cNlYQGZtvGdNT5/7z+kwEt
o3cpl0a1eOMbqY1oRNdnKFQvZhv75jwgIGitlQHRQEUt8PbCrsRUl5wKsDiRVRYczxeWzUhjILSE
8BI8nwGakh1CFILGH0Iqnf6rX9pRPQnump2X0zW7lBsxyYg8YJKNrwz9pBWMAGN3qqjgzENqvtMX
Go1tlSafp9qs37hjouwkd1c+o6T2oj1M8sX/2BwH0Ipm2Ssxoa6nShBVnPImFzWo7m5vtviKh0oK
B2inAZmqoJ/ON3Y1JqbykakA6bmuQTGs+mmxR/duaKMsnODQ2wEmXlsaz2rZPqFezGPx3J6YnFig
OlTR4jRtkPGrHpaxVX9YXdQtbvuM9MBNGiCR/vQaHHBbXJDnpkxb6H28wAWtxmnxzkRCKMxMKzn+
F1a4dyUnDNW/54vkReiCJigvbYtoIrJCHJBCdh8TJdkjr7u6bZLWEhAyMF1HP19Ll9B6s+EWR3LB
mp0AZFuxwM5CXy1coFvY45y85hVUqOQ7hqTiYsBFVVe7HVLiltL3H8d+fYJQf/Jt8infEdke59s1
a9T4JIRKDrhve3lN1WW20XC4W2bCH6q0NeBGiZ17dZ6bx3UC9vnqTybpPGRclvRO1iZKoh7cTDPo
M38am4a+bKLqYxjXWrSXRVz5apJVhtowNVpT3XJro7CAbF7KOZ7H0SnRe/CG0MlrF02oNGo/3l7V
lV1kE2lN0mn3YEfZBORoRp2kj13Y8L0EcQl+HfGzAs4d+ZFCIZfKv5m8PjpyY0uGa8YrSbc3h3mt
pYjwjF4YIiwR+mhxaOpRSqXWUg5m1M7+PGvTzk1wbU9JqpmS1k1ZZ5Lb8OK8JX2mNKWCNAgCBQ86
3cRDURqxn5tw2t/e0D1L8m54YclugIWBCkKCYujT8Z5Q3RcHpqZHdBjzhk9529yVq8ZzZGNU5iaS
VuLcXNm3bpF0qBn089qf1sVS3q8IZYbC6sRBmb0FIag0+vpfGIVd9hmCxGtpYxT5x0lLXaPyu4lN
TIGCfC4X+3NiV+1RtYVxnLrE3LF55XlG4Kc7CWUgsIUt9XDnrnWXGW2FyKHQ/DipHrwGnpYFfrWf
dWkgi1aqLVB5tb1HU6rcuRUuc2nZFSKEklED8N0eftWsnZlx4AoBmFl7QhQSep2kjf9UIjG8Rdsx
OnSR6NCw7HZuvsvrSLorJ4U8moLC9jqqetNLe+qTKBsBHKKlER8yI9Ofbn/QyyjAqxM2L1Cv3H2k
Z+deBP/ekKY66rEk1MmPGCGOJGQWp66OZjTXP/rBiv+8bfFyQ+U7l5IanEVypm4Td5K+VBK1JYMo
+7ScUL+srPcepJex39JWOVpGhfoM1EJIDKHBvIdauGb9OYvXGMWUefZmvQqSEZpJGqo2TVKEKI54
A7X7OpkCb0IcxE+raJ1CJkya/I5isfb79uovgwSzWjgytyS1Biql5/ZtOhKkyQQJSCiMe/4gv2JO
J5Q73OOrLVEipTJEK+e5wH5uibeD7q0Ft2QVIZISVqs7LQhZ0tM/2qO1JDvh6PKUMhvGM0KOwXkE
hs3GMt+XZ3PfSXGVQvziAgnzKctDLZc6a31Vn+JyEd+byWmg0TXML7cXe3lYsE4pHcAz0zsUxDaL
HVCNHTqsgxzLHtF/U30rq/RXH0lpBRoFEl9u5y2FLifEBaU9kSFOivcAG/C70Z2V+/9iKUybcuqf
OUU3S+nA+sHkjxF7Wpv3gNKjhSa0ir7xbTtXTj7FbYhRdYadSK6N8y2jf2qVUzUg3glzZugJMPWe
Vsb34P3mB9ftlVe3Z4FCMYxDn0yOrW8RYV2sL7WQn0hRMuNQjG7xjln6CbGj2Xx/e2nXfBHkpfpP
wRJc+vnSyixVeW8t3PnO1N2rmTADigllqC9Tcd9AmPIg6Lc/WW3WfEcUrtk5CldiDGkcW0rVCUD8
FhtsFfkI9IPkO5pjRfcFFcX3plsgUKrOTvtJ1xVr9C0zFZ/MNF7ancVf5gVkWJLkmcQYTdUtYqpG
OF5HB5K+2lqr3/kYKYJ1OocxGJK46IA65vmHWJmt/yLgYBh8gZy4gk1tE9j7FEm+eOQRsGgC1V5+
w/vRXZNvmoNK8e0PvDnunDx4LEAV8gAghpPZnX/gaEyq0jOXNFSnzgo1F0o6rR6znQi6Ler9awZ6
bqqIHPrtW63iglJTw0jDjB5F7xVDOMarcqjVTAmE3anv6CdWD7mhvI/maD4Kup1P0dC/0p0vfo1N
RDAbdepJbtMwbVvIEi2nPZEYTqfaQYAs99ZDbRu9z2mm8AaY8XB7rzc31rN1yZPwTF0HRnYT2Ns6
rdPMGRBaiuMBUTJ7OajxMB7rdNxrM1z7rC9NyXP9MoNGwm6xyjENB89LD71RuKGO2tPOZ90EvucF
oZfCJyWb4+Ejf/7CijKiS5WkWRJGaetMDyoo2CjoFuje740l89SPTtNHr8zmpFGQ9JxGhpmYQN6O
URuLKVqr9uJwiiBmsIA3hbJy9bqY/mzlmargmf8f2vrzpQ0MizBWTwoHVaNbPg5aYeR3vVE6+h1z
YR0zQMwQ7kE0NwHnH6OkGvQvsM1j5NxoHTlwryxmGpazmkU0gJshRad07Sat9XMo1Lygd5NxOsWD
oNt+2zsvXIZ+Pr4vyQFhiKB0cW68HXvHhDzBDCzRx3eq1Fq0Ab7uWNlEdNOmiq7qpFG0aeHo38J9
hiJlgKXWtSBOlxhlWaOo/8gEct6KPSuHDuFBHidNdTT0Nd4J5xfHD9OMy0o8HOQJIP3PF+hltYp0
Z2kEGvrG2nvdYhD5S9r3aDWi4Ot0/U436po9zgV3PrkccPXNGUxWE5k0pdGDJTdHv5hWlLYzHQnc
YW3D29/uiilq96i1w1UC1H/bLmiY6GpzIDVBxKvjEIlqDWfuZUIa6pS3TW0yAvkBQUHQYucPBOdb
Aaost4UGsSer6tT6MYmq5qREaxnoihN/6Ed6/NE0ZEFWzsabybCmnY94EXKkeVojJHUgd/DU84+o
K55HDpzoAU7qnpS1133ThioiUqEqEmat7rzqLk+FQYbFtuI85ItbSvomnvMoiwhrepGbd3lRjQeR
In57e1MvV3VmZUtykHuGp4jciFDCVp0gdm3JoAPyTku8p3E0rJ36yjVzVGclOJtBCtZ3volWRe00
de04JIipVXZszHZJkyCxCqMYfBcieb06LH2R7kmdXNtNSeX7zKBG4Xt7JCg1guHXFaQ9a/t7ktPG
rLtXwoH4SIzVAoqmokMHiBN/vrqiXooENgkzWFjOd09FV5suRrNTgbtciuSfY2odjLtDLr7Zw2wc
o3jK4PXXdbo+lpvWByVNtfvbjnHViqwR0RKlMLUtTaFRPiWNq2RhY+pkZoy8HiGz3vOHy/DxTEsi
oXCMhXK3nu8YpfpoMQQUesq41H6ClMURMU6ptEaz/vaCLq44iWgip4JbA/JvqlDnptpaTtmmaR4K
RsV+rvlQfrKsWKr0WXPYubXyEFNE3fH3a+sDCQEpA+VZ7G/Wh6SuZccoqIcZBKu0jIGyd3rl+LOi
vY6ykqDE38+J4n7hvUJdZOMWVpGMKaNfdHBWo/+jSeoyQKJa+24CMDze3spL35DTe2CQqKjLst7G
z9VVpNCSuHnYTGt98rrib/QV96AHl98Lf6AdAe5fXpvbeNsZGiPqTLbigM7yeajXNVwVM3nD3Gv3
Vk2a4i3CJu1eb+za0l5a3cSJCMJTRraiNDS0cb0bm7Q/wcS8J2pymYvQ1KSCxrUp1VO2dUELhqhc
KDxKYCtO35f5sPqwLlZBaTb6oyZZzdCkjYw7M+mjP1//7bjEeNnq5EAArc+Pwbwi+aTMyEBkNsrx
9qDnb/Je3askXdtGUHfgXDWqvQysnVuxsgG4bWSloaOP49Fo6hwMmbZX1708XbxpCISGpGigF7d5
VNWOWlZIt0PAOaww6dVT0+nHNWvz8k6Uet/vhMTLywtzDKTA1AAehdfk+aLGuDKFWM0sjFZhnuJc
rE+VlRYhkrjUqrxh9O5uf6srR4CqHxAcWTcnPd58q6Q3TWV04JBxHbKNvtfoWTlK7d7xUOmPI7jy
N6PTdf9SiPyc/0/8u37/T7v0f6eHkJ8L0BaT+nBpc/jY3vN19tAaq5oYM9SVXedoVdl6H8H/aPk1
j/m9ofkrm0ryb9OS47jzqtpsqgePv+PFIgu7vo8RJwbnYARS1MYOUhvR+7vcrJEIv72xVxyHZxxl
LC44+CjcTS5nOtPUdcNQhui3aQG1peiTPfXG3WrU48/bpq6cBBpXHHMKxc9kwpvNHBy6AMlYhuDo
nWDURisoVu/Xf2OEG0DKkMnCyrkRVUOv2Kn7MgQAPR2SSlXDavJeJwn2nPbi/yB1eK/JFG7zqWYe
bzQXsxq5ZUU8FZTdQ7Vrp1OyaPbX2wu6CJD4O2RzpB6cb5P32vmCqrZqJbhahBB8GZ8ikFnRPZKz
DLmGddSqXsjNPblJYE6NyH9k0+AZOy5CC/Xi0/F+AipJgiyRIAzTn/8SPOdyhj5zcVgsNWcOXFmN
Qi/ej4gNxHlgl2ZXrr6dlmvh+cxPwkPmq26p2nmg0bqLUDBPVa3UPq6lsSR/pjlYDPMeZtpG+ZI4
FRWKr9GC1kp25yhjp/yqykyJpCKIGimZn+ajVCVVp1iNjCBZqlGoYY8EW5ydei9rjU/j3MAYGthJ
Msn/PlmF8V04Sdn/rfVqM31d9dU23rWl05a/RG72Q6AjKqodMqWG59nPtD4rH4YmSx9UJ7MzmmPZ
uHybE1TeBvSe4zZzjjp6TkgTafk4eT4dNrd9qxaSLSEzksL9QnlHNx9tZinVX17H7NPnnAehkfk1
Y1FaFbAzpROOhYJwO798PUcPDQoXfUDntpo+aotiMy5Z91kUhSVN8jzIlt5rP8+m0WZ/tLWlGHeF
50UUCFlLbX0XxTIYa2iIaXasu1as8Woc+jGblT4o1AJisLs26RQ4oFE2Xf2OnH9ODtqSugzTlp7w
Sh+260gN6yQylg/1sGrVr6KpbD099VDSfBUdz9kxhDa4Ud6Bl62jd32KttlBDFqX8lAZO35VG2TJ
N22IVYZajbWq1o+N3YBp9WKoIw5zp4o+GByryJ46yUNThoqhDN5XK1qc7kcztEUyBBSZquFjV2cU
Xf2xygpEzXQl8rQ7hK36+YOdzn3OKyJeB0G/MkPqNPMLvR3Wr/bsFPHn1HJHoRxhEJjG4r4YUIJ7
cpKhGUefsRnXfJompy4mvy9ilAMC2ZUlx04Xe66/tpKmk3dX1Xj9l3Uxpmj2UzRjlCe3M+Lip8mN
rcdBqShu3IXr1Ga6S8dftYaPtZ2o1m99Xc04pyjdCRSYknh0siRI3bHVumAZBJJFYezVU4x5DrL3
KYuWEsz60NjuigKkVVXfXStX0bcHL5Es3C3F4Ew/iJWjrvqwxOXrezG4wCBPSuctneHrWdWiK5XH
vTG0fuquevQbmlndwpUju2NsQVkWTf3mmsvaMbNuzms7BnGmiOV7g6K99jDpjbl+Nqt2iD8aHjJL
n5hunVGP9yJlChiLWB3fVfuoCsc6XdS3pRtLaWuK8euXAk45tQ/rwcZ4OwnnzbIg0PClz9xhPbpR
TQQKgN11iRoySqTFyp1YCjqvfiXMZflewWKfJMdSXaBp8J1cXYGIVJlSteqj0epl4wWyBe6pYdIr
STce1MSlDOivek4v4HFQmOREp2gsh/WXlSh0scIo6UAB+Vq9qLV5BCJUuUzMacq6aH6mrtX0HYSl
kqELtLIOVPNiBZQqPD/Akv2lduP8TwtxzCYNnFhd1Q920kCewNTOEnmZv/ZAZAafAGsNP8tsyZLE
V/TYa4dA4iG67sHRCmH27/JatYr2vu2LBG6zdmY0uAtGHgWOHTaGHVlvKiOzywHuojSpkvueaJ2B
kda8vvENOGysQDcVpcmDdJjcRr9fjZLw9TkqrGUYPlQ5ClDeoas8Z9I+t1HN24fsDppLVJ17ZHLf
zv06z48uoKFOPzQxPL3+5C2Ddui6BVqg0IPzuH1fZmIRdwI+jzQDUdjXeebDdTp5v9xSp+dx7LPF
/rtv0sl51NS8U3+gdt7Vn0qHiXxQf4CVAB4ySFr/0g1isq+PZAvBhKzF+KjajRN9WnggD1/Uvm6L
E8zptv7YufBRBYQv9S+nLyE4SiFzvG+jtThNVqRBEjGJWPPteIrf2pGe/OExeXDUCy//g75aQ7+n
dLzO+uSmVpkfKDe1s+7T9K6TP+xmnBjebQxhKt90g9r3T9aUGt96O+soCwyK4p34tWg5aEk+LAE4
hMI4AbdWi8duqSIrtCfS9CDPPF18MwbdVVRfKUvRvFGs3Cs+6HlaiDcaN3D0XpjpvLwh3jXfVlNb
ki9x5Ynop7OmbvmU5YrrPPVCXb1vYIFEfexqJXXCRGsQSyZXXXp/nCtAowehlNHv2uu09j2w1bQ8
otIye3/hsjU+F2nAXZ5aW6+qX15kZjaDhS37cKjXsTV+p+ZIddpX6lbHq/ERdX6yjJL2lFItvf2x
WlaxPiRKZjLab85RkX+J0G5Xqztz6uzOOarIA8za3cxDIUI6a3Kz9u/RXSb195ibopr8pNfMQQm6
XjH1v3SEYweDCfpqtteQCY2xKwKYkOJ49j0vSS1mNepEolLbxBBzF9hLJarfzlCqauHXruiYlk1i
vff+FGamNl+c1CxTMoYaR098kGGrrQd5vRgWyBRtKNF9S2J3bk+uOxbMoNP3EG9TVNkNH6AMlEFu
PRPPgR50w/cSXGjrM0OVDoRGDfrdHBwIGEutVmgkzXUKrEjNU9P9Msc0Tr9Ek1L+iqsmc6lWFmNO
NbjRvmgKFbMASn7FCByBavrPbljdDwC8uLG9Uk3mJ7ua5ruY8xW9yRMjqQKij/jmajR+uWDHHCrx
Snwoljr7ZadWX9419Ww8NdNkPzF4GvfP18L32NXamTnHzn6oJpEMH8kUXErSieWVCDZDbnGC0ARS
WtWJzDkwaq+17tZOBdYC3Lf8UmsOH2tZlfu2XVQNAs0oUf2kgfEgAIgHHYEliiI7ZrYVveF1s5R+
Uxbrn6nC/X3f9Low0VnvJiDYPdzdrdDyo+0umnk01So+8fiANaRZcmQSc3BBSdiUVY3mLaDxsKV7
MZwmrrfvBljMIhARd0xg5SMfJV0KmIFGUK19sLTTkN+jOu8svjm6YMdgi0OnpEnnaQxTFMUQO4b2
YvGzrHLuEH/vZyhrJldDQ4JryNekqWCo9RzMhzb8D0fntRy5jgTRL0IEDeheye6W9xqZeWFIuhoa
0BMkQXz9nt63jbirkegKVZlZmbnMJrcP8U43nnER2RXlM+XOe5/9vltTb0/mP7KOij9BYfJ/JczO
k4tzveGOCOGcyqqHR3IiLOBTdsOTLU3imWYV45ghvB3y1qinntTs+cKTcz1cmZ4dndPia8/8Ie1c
jwc5RqJK62DeoIF6Xs1wTlp5zPfY6bOan3k4PweQ8F31a6bz3PMyepQ+OkhLL4IucW85ROqIOOmw
W7yvZAvam8LviVVD2VxxDY7R/kUlLCkDnq3qvz2Ppsoq4ktPPpvfAX9th6QoCIYO2V+rvIxhpz3V
suF/AsPSgxcq7srUr93ibVJ4HF/KIt+8NKJTQYJRx9jCJ24zPCjyBstT5NV42iTzEuqT388OlH5i
VZL2du73rFxR9qYicEvJp986wdEu7fC8RXMbvLSqqN1sC0Wt09ZEw5yqcjTmLoiKgVXrwk+KrCu2
yCWuTwTD/WjJw+2Lug2uep8sKn5ISLrLaHFt6rMZtKY60hSz2VayOXXtKh48pFX9t9urPRUxNTMd
Q7MUh7IY+Wex0E/UcSVLpSEjsAoKlOJddJM0uI1f0OPGYkmbpFO/yvpm+w0xXvlom4HzpC6ryj+Q
6pxMJ20Lh2tx5y6jW5JYP27IPa5zMwVvXrDP8XWXsweQlf5aPNuo6Jx0QHl/Y9ac5nLdNpq81Q6J
dwh7WZgM46kE20XCRR+JKvH+zjIpb6umb2WqHb/QFMOkrrIuXymMm3Xln8lz9r+iV3mSCuy83Gdv
0VgWBEgc2g81jSvYmJr10t3zWe4Ws0XDyRfmlSMeS/raV7sIrF2c3qtuejdYkqzHYpKGX/WqIMeB
TIdLHlWwnuxSbjOvapc8r6yb1MfcVDonuahdy8tqE2N4Ukh1VLqyxhSdcp0DB+Pl3pZp2Rv3Q27i
LIhim7M+AULOx8RfUYPmpswvrLc6+BCRotNeCPrp4b2s/S0d4kgRpF4s1C6YjUi16caKZHs5se/6
CPbmNQf4o9W9GiPtsiFGBjsdqworsV7gpGnqy07G03BDr8LUpngsNfZ+Cf+OUy/BjBm5ZB2eBZby
HVq//fVcW/xXEgr1H/Yv5ddWqOa2C9DmnXym9EdbL+q1y0VDoCAv1Mfid8RSOsrvXiclHGpm61r/
FJmwoSlwcux8AxoK/yJ0jauu/KadX+HZg8JmzPtMb1Z3/vPEjt1+ZANpOJR5HXIWCE6tDBkv/lg5
Xv8VzWDHgLo2fvgIK485hWWZKTmh0Xemk4imyPypO3zXr7RUtMN6daKjbVbOoXSuOl8fB/zqqjQU
ovysCzbnU0RrTvtakwwyH9Z2zP0LSnF/h4giZ8XXtyFrN0sSptLWeAUgpEj+OZNn/jlaJP9mGTDZ
rnU+7tniLAGkZTxzniGwayrmkNY75gHjObqXs2Gkcdvxa9s2Nl2KEpfgdE6s/wNZwgykE1fRIovp
T5xH/TehAsK/9tlOv3CdMK4y4OxpxIsDFPjE5ooasjrI0Z6U5ei+ESW58rn0tvhLwud2H1qZfyV6
F0+L7y3EgCSbuhjoeJBP6oCt4ohsFOdY1fV42kgrr46Ja+I8LZdqv9vGxjinRm7mO8KSVKWB2PVP
7eOTgNNL54eH3HjRReNMqwNwU9iv2ZErq/JD3JnLVc3+97axcMVOz95/DRQPe4yWuL7zas/55y3t
dr8KcPCTP87h11o09WsZ4JLBSmMzXy9hQYsUQKas6Y7GZ71sEOHuh3Gr2n9mdMR3N5vao77t+0tF
PtuSzr1tyoe6GiW0abt2v24zT3u27YlSx13IpkG52Sw3pLcNEwPCPv4rQpn/3f2heFo4wh/DptSf
pQ5IHV25az/RqKcb044uvX7HM0/xYDFu1ihBH9g05XltV87IFhy5N5jeluVyn0yM4WltlGaq2svz
mBAH1aPrtaY7DU4VgMi7OBqd1nlfl5Qk1yC6gLl0P0OtghB/klk8yCngc/dYu4wAqpjhD4a19imV
kYmYSlESxLBNYk+Om29Y4SDVtr+2cL7yROZRYY/eqKE9tdT6Iqq512miWx1m/eItRbrMES9Zvkr5
kI9x+YbyonndvAUciMFvmVN/SEYnzXFgCNM2jM0z0dLB79onDeFz1Vxcm1L48pjENDGnybSxztRy
ZlSc3C2u3DFq9MmYJHnlTO+rwxpU3U3Nhre+mvom/NuvvrgztbDByY3L8r2gYV2uo2JKnssk3w27
j4odAzCWIM/2chyPsWsidTm6squzQg7yv3j0DSKgLm9upJ3sm9yWQWdTMIdEHBOwuqU7T4b038TZ
Tuta2o+8MLu5pVoE7SnxlHdsZay3bEQyQTs7FAx3ORfP3dmT/YOh238NlF+8qIlF37TSY+ARHkQP
QIj77vxrqrq9Yd3vXMJBr8LTtFZDlLFFox8jva+Y9+LtwA2wW5hZ1rIe8HXzTVYONuzSNRbheCRH
sg0y0UjnKlg3LjNhCQIvyHaLSFTnan9g+PI/ziDnd4mc/i80wX5TNEttMl02yXu8rf1/IIHN47QM
7XcdWP+q5zKnDJac8dfAEuGWgeYfHdyW5Fd+Nzcxv3fZeaNErrdj7virl7oyH7mz1AxwEC+YnxvM
PRj2PVQRVM9ofFyZUrcUI9/avRl2Efxd9zm4i8J6+moqJd/9CAotnWWjv9WM81RqGvDPbG77sKXs
1Y2XTsscf8Ew0yQvZVLc2mA0EzEEbn+Ha7RTsVplltthKWhSHHdxD3seNT1rXaMI052541MgzfqM
q1Dyd3sDKyEIN/oLOdS5Svd1MoxArJUy/NuqHy/yVmx3eXx2oA6hYnU6ll5UZHPZx8uRrmnvMjnb
+gOZfv7oLeG2pqT+NjZri3PXNsq1v+xCPAnTdQijPiuIBtuv42mfvrx1l6+hTSS1W9juqe90/B4U
vrtfJaR0vQ667n80Eus77CP6/VSFVWLSHheMD8cApKYeJzDL/9XoPjdrxxGQl1hnUmLD6Ml0TvS+
+AOjHCpi+VauK0fH1u9s/YSTMs21dmr/ppkZkul9/X45+J0rPqq4x5qOmSFnII0lZk4zXcttazs9
p4NsxjXlEw+/hdhIXyvHDfOjmok4awqlHkhPo8d0Af7qi2bM69vJYpRAEEviXsWzin6LVnbX6Nfp
YpqVFsPVsXkFWY7GAzLkfMtMLOLyEAcDAvoGQAy7TPbm7yrIpp+t0Ul40rr3TkG40tF3urZV5k3T
/OmMW/IYIu5Da99hSZKqoCUMMcH/8QYqsw9SiLfqpWiVHrJBd16DKetK7xVjHOWnmvj2lyUR0Za1
2+DbTEvX3Mq42BOOQl09xzjxRmk76Co6+fHinnjGg6VzY9W59WbxibiIdXeW3r35EDTBfNuwHbdd
Klii10hsU3mNcySHY0lbXabUInGZlI4hNo84jegwBTFb6kFBkZGAZde529iHWTdjcrSmVDd7t08B
A1hA3lIi9vmh2kJOtS4qoDGbZeouqwii6GhRHn4E+WC/xsQ444FnqG4Xoz33kGwzL3ej8vZdCzV8
J20jiyykQ/mBZNjv6mjT5YGZubvXZhfNo4MVgy6ekwEQ+GB6X2MBny/V9On6e0vbUS1yuZe5V4SH
uIvH/VtZ4cxppzRfgYg1T8GhVWcynH3lX5wFAKw4V1PyEwbV1B3Habbb55Yv7ksMcXi5r07Jh2PX
5aNvt+SnXfqmPMVu171hni7fl17UhFv5ov10zlnQqcPE/ceKOsF4KUz6kzuFvKVJuGwN8VdLEh/N
kg/V5QTWPadeJ117WzQJPYtlLH4J5Qy86BoPZwAfALs5VIOKTYpdaW+OcVz3CpjDb1+UwTgB+3Tb
idRMpfnU8pwqQUZyFx3bhj/m0K8jv9rEYzQfHLubO5rnkVl2b/Yxa0H0qiPb+W0LpjaMX2Jfw7j4
aewZUtidcXyKaxHHRw+7HpqNbdy3zFZBBzIVLdrJxG5sz6EyTEPWw2n/8/bIwfqX51B5l0GyDX/H
fMHpNI+W0c/AmBlr9shfQHpE2A/Xs/REg02n74MOYa4HSjwNZZt11gaPS72p29URW3cwemMUKiyy
vaw0E0by5aSH7eR59BgoYApkwO3QTgqCxnTP9bR4Dv/3tb93/Zq+ba+t054sqK8kH74Kn9oG1UBq
9mUAcSPB+R5bOj9K9RAu/7EQb5YUMMQZDiGPeTi0kygBrIakeFx3jHFSgBLlXKyodrdDYHDoBIdO
SE8bQSLumjyfnyFVWmb7ve/cc/luvogrXyjT+Kvx4xXddCpyd331rEweBqLpzQVy/fqRNEzXOwR4
RDzpBANHPL01ru9duHnQVW650Ak4s+eK05IAGb21ZV2g8aiL1c36vqvsnZKKUS3gGGzTWC+BOQ5W
YN4pGrs1N9UUu5fTMOg1HeD/X0veKo2ypolLsArZFxTjig+qQitTpAa5F4NoGBQXS+HH9oA58QCV
mdeaHFmMx/MsXHLzJbtGOxclU+oVmKr/0Edb+K/0E7lQtwq9ZzMvUJQGBH45J2ULZQ9T7q2vWyBa
kbputc94Y8gmgoQh4Tgb2gHB9443lokRXfh2A+ZFD6vuNzzUggyedhvp9rf4DpJo+pMjkXMg/IFC
8LPdLKifqyECqm20ItvzGf2oW3E2Na5svkVZWUBJmajXHIZ+OLaRSPZMMB88Jqamc2K7aCpTx5kt
OPPeqKvc99jr1QZaJiUMlLXRiM51yhY4vpYnaXsGACODKQvqQb6Qb85c7bJ0+Qzl4wJhjO5CI7Qs
KtUqhpPaIz08LhUt7wFPbnXVqpIeYy3EOh7WrVy/vXx3Gvq9bbitVdu4Vx5xgK+Tlf4T2l/bpoHO
ExBWp5umYwvbd2f7AACsLAL95/8kQ5qQ5fPrkfL3ILpcv4m8H5tjMo31b+ArjtNhNfZ728X04O9d
+Tv2WHgwHPj5w7B3ISUo7723tZF49q6gT5eR13s/+ULJ41J5x+BF7XIg2Hv6G5FxLFJrVxy3lrhs
WEnGygW/NrIhOefkAwza/MyoaofML4L9A5G0+NvBTHCQJaWZ02ZxRX2HYyl8UqHH9WXY43JH72+J
Phi8aPqdHDxb6NbDX4GRo5MxjMb3nrfVIL2Tmf8I09JZl3px7pr6XGlMWeZPHcenzjbtrjeQI2zf
ImSORJpXsxvemcDKEGqmbZ6Mu9Pv8iu7B8+IEGvDlfMujlaK1URo6fMYd/V4M+eRZyCY2jU4FFED
TImNduxdLqPEKivAYSU4aLfb/3GHzsWKVlNlA3Dqm0visknVwrSVBhLYo8CaJLjkEHTBtdscItyz
bf+kzk4Dp6Tz9lvKnt8xftDep2Es+n+5aKXMOlOOjMKr3z/XJpm3DL68mk+J7DB98UzlPk20IA6Z
ZSUFhfZ/ohzEJeQT6yMEFTL7TjTZhcEBPm+HNVXUOtaT1iraryQbgb9xUNcybd1Fthkvyf6xLrV4
Ldx6qqCCp+mrUzlo7UpqiUoXsw6PIfakPxMnzwNIs/uIZy+Z3iNa+BzIrlXEb5wZYlN37vSeg/w5
F7W/L4+t487tTR5qa9ORzys8sYwI/0doHqbHZ7/hYzvP9PJ+XCUVap5ZVBkS2/K7U2CzLFFODLRi
UgqaaFDlo8c27HKc9Dodi3yG4jdI+bi/u0dTMTVO+KRcpUZudUGv0KMG/XYUxPSxmynF2V4b3ti4
d6J/2nf2Z4Kp1vlmiEOOnJ2dGzeL1sB8gYNHMpsRIV+EWN+WV5VEHn8+5vDEHIbep/3rC3A7bGi8
PAPWtR+1Wd3PXTWxm66eEjcsvfe/YbQBPGP0jOFqDQX8vjTRGqWN08LhB0U0XrWz4F9up3WkpZVR
E2SjioN/8B4BbAcqgjNZ3LJz1cmZMQvjeOcH7ARYvKOorZmCPvRu96l1/jRCjt5REI5TZVvVxGcc
OYeMj0rw3wNecv2z2vz926Dk+uSCSGlh2Gi6Y8R2SJjJcSU0dMM//RrAx9nSnlfohW6paw6Fnwsn
62Mr/Ivd1f6nE3TVGyrV8u8CNvuJnadbXsBTt29jXQW/k+1Lk9L0OGD+cHPfQz/KO5PE4zYdgzVx
fxCODzb18hoTANIopLpyVLO9d7aYgmuv7PLpoFGD8CKz2PmP79GMoIcjPHG1NjstHsqb8RgqUQ7H
earkzYzbBHST6eRv7rcgAW4f54dy2sLtFFUWNSHhUo5gYujFXNwVQd1yzTADIjO8r/upXxa/yVqe
3XXn9g5cMguZv2rY9NPQWZpakc95kO3A1f4x6AJTZ4PT+M6NzZspTzEmCj6FZ2CEuiL29KlmgH2O
lHCHLCHTcL+qptJ7RQ6LM4DjlvQGUY+HS69d0Jni3AekRZ4PD03nDw3FfetexAQ9xilN4kdq3SF6
cuZwLU7noNW/0UB3lFUdYHXaiCLgPPOa4VWPJviPnQvwmU4tfZROumP54kPiZOje+fvu2Vs1ERaR
+ioHbVqLIHpAqzuoQ8w5bKHa45GiJIKF9boVd4hTQYBLc5E3Y1TfeJQPkOdy1O6RUKTqtVbFDtwT
bKI69uiSJHCeB6w86NBm3r6gHnaVVW/sdYVt2uJnUfDjkz2EnWd1yhEJx7Fw0vzOmOjKA4yPex1u
ba7wsEzC61DFwgDob+al5Fa+DdayZGzqpOozoah92Vp6JZbDXT8OJyCh4nEuz/4czRa6b8Ipl3f2
Pfj8uiVHgLK3g5kPpYxnmRViQIoh89i7mmu+vy90AhRIGXUQXZ5PsVW0WXycnTcNqVsBMWBugpQQ
38SZIbYKR002UOv6F43G943TIMqP0jBEpFLtyalbtahvg33LwzQ2jqnSYsWZKGs6ANXLeA+D3yEY
y/eOklJyE6LlqndpiQ4xGij5bFWz3O7S6atburPwdhucqLsI1m6tsiBoEdXQOYDWuO7qTod2JV41
E7bg5SmDoP9c94ULGf2qeGoZut4NMwErPqLH4MDGQ/5HxcWws01poygD+IcGgOqdboaBNuXUgqmr
rCFcjmw215/u3WXrf0QjgurGeMRss329/IRrExwdr1zGe6B7OC/NUuROURrDf8naVv/tcKu/Dejr
mxxCpBP5gKNP5quC7k2PtOaHah3kg0bugUIMDhYfpXUnulKvUmW7hw05ppvb9BXVPUVwKUHLOUl0
NGW1IgAyrbeIV1/HQyfTrpzlW4L06KtsXPPmjFG8pK3Xma8Ok2j3UJereKKfsChURv74KG7/SLlM
b8r0TpJSq92aHSh0JyjH5ETTQgZvheVR2FlmNzvrtMIABqgBB3lgriGa4tRdjPwKXC3/+E60PEnB
gJrO8Tr/eE7R0Y8wBA2HHFrzquUCaenyxb+paEnDrKnWuUezgm81Zp8+xrTrgMiCT78dLjgLy+9I
boHGXnq3BB6PY0U4sCAi+5BzA13iE9mAz1iJUW1WeX6FbBnPMPjzAcFWeq7JLK3wgGU6ESt128XA
nTByanjDYKr5T5l16lHh2+ahI8rZP+5rMUBrQe+2B8L+pDmZGlp7NGE7ZnukJFeWsyV6tDkHDNx4
bP4OylFfDATscVetsK+euztsrYhxe5XFXj97++oCGrkbLBzHR0/8pPFgpptY9w+rzsf7Vnr+n6lj
0n8CdvJlNqK8+ruzWfdZ9Hv7MoeKFhsFeI0mrMr9tzLYezbw98q/F9Dc5WXfFeNXufZnBSIzCIG/
2LgRgO10SqTrknBeCMKWoZMgE1/DEFFLXWJzmW5jp39XFi7+hoygBf2Gz/fp0yTQTcBxJcc+3Cqd
jbMt/rjaRUw0wOicUzVK6Iqg37jPVYv9dLosnvtk/M08tYSTDUCXsv5CUccQsuv1P4OymPT0+fwW
z7Os+ks7qO6jhxDmhU4aU2UCYMBJ4Q7KJAV0AoqyoSrvSj10UTZJgiwPxcYPncZSLiXxHiXgeOOI
vbmUbY5waC6MfirIuIT2OQvtUym3ckePtogPZvPmwQ+AurnztXgYJl08sk6DeW7udvLKczUY8HSW
KPHBBQEGkapf4kMEqPYGqDh8OsXmBcfIacBl16ly79FMdmHGXgnAFfNaCCtdu9GeUWcRb9B6dU/7
QkTMQYw+D7zUUMkHPgG2PAoUex+i9Adz8MvdudwE9Ds1vDBf8RDkrwFdDPcpFMu361tYfhw8K2Jm
3GBnUBdb+ebmVZBfY8m6PXQjjjEnPgUKG9I8zso+IHQPBnYdCzp3fwJvaoeQo2Lvp1shqS1ppAut
DrqRo01FuOcP7Fusz6sX6+9VajlduniG3HQNVDydW59DS8rgCxxvo/xFU3HZ+2zYg8VW/YWzjSh7
jBTDDZc6I22IvLLMdlaufiveH34DHu6n2WnDf4Msm/AoprX7OpcHpjQ4D7y86SSuoty02BrCl36O
8eay71D6RccJJWLgGTCK+2ZiuQB5TJjf26gh0c8CxKFFKG2/HpK8JzI8xGzk2gYdCPaQo1MHwED9
cRrFru5V0nN4tmO7ebw+k3+tAjgnPG+cvmGGCtWzo039s/U2+luiB0eQWfrO+2xHhqKgwXVHmhK1
TeE57BgWi5PTloer/85bWN8ixf8x+dyMmd8NdHtRRX8e2djDEbJrnMvaG9AzGQvJScGux/JYx7Ts
6SqYRNMaug6xUbJ5V4hyyviI0x3ZTGEn/K8OMRzVyucYrrvVuSznkU8C4D95nL3BfxxAoLtDvvnb
5+hxavLyye3b64gbSmtVhzfrjPYr7ZK+ett26DIwqS24Ywd74w1HXFkeF4R9E95Qg2SajxQsRji5
zjUPbkKroYx4VYkpELKdBYh9QOLQxTquFQU37z4nlkg/Nn/u7zunMv5l3QzOicRdTa6vbUaVRbrX
pUQ1ASRIHBB4QrNeqw7+0z0ziWjq4jRio3S9NEnQwje0VThTgTzAXoJSWHTAKx96e/UV3xMPIZ/Q
MekghPhY4zu1VSSazT7w+B1LZaAHnVFhRLbMhD4XWAK0gnOj1Md1iBr/RFIQkHa9+NNHX3vb79Zx
BuHIBeN8qPU+vkSJK5pbhL7VTU21aLNoO09VcMz8EchlqiKN6L0+8CEVN2wtQmNHdqu/ZCm3Xzg+
fuukZpUcwK2a+GGSLYAwCYeWeQD/W1jXLg6md/bghuCmDPrqD6IDrWm41mFBMlMJNCOGVRaVTQMK
rMsCSG2+ZZ12vlsRmi9ZDNxlL0lIHKryAa7VeK8oLOw3jdeKHt5EMp/fdKFYBTlOWHBFVwIq/wuX
7+3DFL4hrDeY4v6QMBWjsVgE7pDM14DbRWTFZ4IlGrZdcZjcl4tKStRgZUxz3fcvMzQ+wiqncr4F
8ojuYCsV5EfEIQnSKEbT9iBnNEIw3ecPQC47ZoVeF69jFnOmhHTYEUozmL7kVfdj/GQXf3MgKy2X
yYbyeIHSdruz62yB3yyV4QAxsjwXiKYX+CFXjWCasXqrsEfwD0vfT7j+oAKkyVTtDlY8B5ScyVUM
/THCEBfJmNYaXYooFRSD4LWBv8XGUQ02yi9HsOUKkyIa3Kx3PChDKLguPGE7NuDNhJVafAK5V5xN
vgc1J5GR4xk3Wcblblo9SCvCWl9oHrf1WOKgeo2ZjAvC4nRCMBzPvL6bcXBVGOt2z1O1U97hEQF8
rnAFZ5hGcBKh7bK1+xUoT7E/3GGjidvqqsyh9Vf5X2k7aqCoSKNJhd+C0SY1GuB0oVg/T83Y/EGY
6A9HpnrzthZlW14JGm+4jWrwn6LCw2HLuANvpA477cIauu7dRnPzNdZr/IJdcIL4iLSi/NgklpVO
63v6foor72/Ze1FwqGvjXNmg6IeHKemnp23vAgftRoyCvT+39m3uqymTzoIqjI5csHndhfN7VzbM
uTW2oBR5RJz5AWRcPlEO4JDYMUOS63eNEIjfxPJImbJr5tcKjeNQ42i0jf8/B6RO1rR3en1HaYQn
RkeUf7CJ0VzuOKuaA4IH6EFkPuPnzn7cfBgRvI3X5KY4/wrTxf6FI8D4MmACl6PECUmQpLiI+Ohu
PuMnxuP6v7bw5o2GWhVveOyuT3s5rZwwQ1h8jXrf/xURMruTmhL1nXBIT8eQDwsmYqzjEQuaOkIX
utNyZrzxkN2yFHw3bDHQ+DF6qx8w+u6rH6JqS12s4d9gccFotlnvd32/JV94v6DmgTEORlgAWyNZ
9kX8X1O39rtituKq3AZN29JGq8zqqg70mc4L1sypouZvhbcrwT2uZd1egtTBelbnnY55TRCLdr1t
EZ84Dg+/gLa7nrfd06kTeVvAdyBFicqoLqZjPCTIrjlbiFSKC2mLDEJ2vCd5zNkPkRM6t0HRETZQ
uVvTX9A/qvexpyrTxCE9WryB0o/gsf1Bblo/steq0RlWXiuOKMLzR019KjPafJcxreqXFw+t+J8B
7uY1COERJKfjbds3/nPd+LJ7GuttwWonqdb90otX8zKX84wNqp18bICGRucXe+/Xz8vgzyBP287S
yu5Y0EZ6F0xTrRer+MiUJMJjJXvGRTOP4XTwNF/NsdCVoT4m29RdddJ4C+u4m4wTsNWA+hD4mv9c
ss7zM1R2EBlea8So57W7199xj3DiAouMNb9bmXEQdEX5+mzQzf1KRgMetXs2c+kKsPZclsjJdhQw
yBu003xvk8lfczr9/zCFOsOsu9kkhYAe8Mgqjv/JPghKj5b1oM+xMhzkk3aTi7HZFCwrG0LtpUHf
+cysMhBsXHsz8vmA5aDNtaObzQ2biKnyvKZBYQJIcshz1mToI6PoEWyabjNgK+CmnpDfHSoiJmPI
g4XjCXGN/+btY/VtYpS9WdNEdLls/01jNjpx/tjVEp0RnT9NLrRrqU6934YvovUQ8iyYhjzOwtU2
G+N82VLW31AzDZHTv6qo2v/GS+i+hBBaztHNrSMOZZJATpANVVSZmlpa00b43ZMb6/iZ9Mb+0xFz
gGCp7wsvox4CH5IO192ykiY69pon/ws/eQSfyHHbq4nFq/Xo4vuuM/4e5zVn5/na2q1HIwKA+t+s
quLTA01DUTuatoKJ5RVLPb8VO0rB9ay7ROCGOAAJ/Hve7aU8oEiy0PBRPFygsOcnfbR1Pece7BvN
MZL8dPHxSTsWk47udR0IQ6lu3ADsr64/pkFVr0mukkdoQxCXLc+tOANcpk/jULDaYipJu79T2b5o
Ghg1PFSWqe5ZdkhZrMq/wxKo4jQnYy0PO1qIBJ2X3q+lDVu8LpzzCVM7Y1Md5VoCyzYoOvyj28bR
w3nuDCgqi72a+7mYsnxZwfbwb/Ju59XKP4WiiqUYXFYkEDGWnOJpoJ3BvHn6t7Hwd1uNrfYO6+TA
l1cxWwXcaV7ILNBj0aSr3cUHC4g8Y7NjiR5X1n31TYRVy4ju0gMao0VLN9V7LN6oLnnSKrdByrBe
/o+zM9uOWzm69Kt4+R5uzEOv374AUCNZLE6SKN5gaURhnsen7w887jYLrFVo2cf2EUWyEpmIjIyM
2LE3QYMnSWwIURY+dYEyfvKCtpEAhE95Zsjgmm9qWCmFM3bkYZwRBQpv4hUcKLiRM7pPhtwXgM9y
rbYHxZAOtIuVd6blAzg2pITI3leNGrEoK+96PD3lebkaKPWOfdR5a4Ciqr+Npcp6ENITLBqWRcX+
Rmk7qhmUwyvXw+1XtFhw1u/kULUEu6rRUq7TUuAuWlN2X3FZTUPaEMMse5AHCVgAmLGKJhpPpN5F
j1yzKvrTkLul2EuqY460QDu92DTfWqUTulXXlFK4tk5WxJ46WTqRFgDUEfic74euREow+Nn7JGZW
zShIrZNkNMATmA0RkAurkIM9/GNWcujawLzXgiguXKUdY9q0MjB2R1p+KGo39CmwGIWS/JSiVKrW
w2n0enfoSVmt/ROBsSuxiqU74sSJLUKqVCxsnAsSWSHZewwKg1iiQPpCAOjZEoQM7NVfcdojqB7Q
9/GY1QMML5MMwAFBhPoFzKxKETKr9EOhUXd2lHHIgRabeQgXo+pJIG/xXLZAIeVO8iQgLz2ZVJB4
HbBsN6Z/6Gfm5cOnLJbCowoqXZwAg+SOycYaXESz/LfptVz+yOuSKyR7SMQVahRsaiMWX4n4utrh
ipISgraleZRypZA2nmqOr77QiQdaTFvxhmYy5WenScqUnImBZ6Il5O9IDJ9G6qNieqS5QJHA8CvN
iTI7AgcOICB2lNGH4sMJ0YPIyVSRF9aKovbcVCVl5aLRKe9GYmXtBsGvu03H+34aOcH7rUo2YxeS
PXmolZYcEhxnzS2ACE7JDPTJHdEBx0UsVllrjxVJjI0ZFCUJLJlugidykjEhSNbK4KXSyHzQkwww
LMeNfyxikMR2yyp/AaHeHqeLHlAcMaYfTBCy6p4+Se9HlJNBdlql54ah9mYMTARJla/WaWAz+/lp
MMBnxaQrkhBi3RVseOqPmGQbzLByfno+qWnNzVe0iq/wDOkxSbY0/uFLRQkKwotIKdHNHedg0tP8
WcpAAOBkwV+oGpzHdlAhSu6yi4dXa9DHljheAQvSkarVQOEQNoKTVuNHNaCXwaEKpX/XzNJ44Ayq
lHXm+dS5Md1yJdZ+SYhf5kruTN55WMshyZ1V2NeksTVzBBh5MpPjhEEd3FNf9Acil7TStz4V7WF1
UiWzgFquEA5Vy6m5jbJM2ZnkRGTbhGCeK3zW59KxohnwZ+mJ41GnW7S2O4AVzbYeyb/d03vmwW0q
GBlrc1K1bIWKV23cjrUe55+5FwifBYvEKGWgXASfr4dEuXWXS1/jdFRFYkCuRz8sP2wFm+sXGEVP
omlqkxegxr8YqIZalFysVMNJKKTGwNn6JOEBAAXDJ9ClLXobFq1LayWnl8fOmgEt2usd1xOXwDvm
dDTWCO3RLpFESM7IQs6au2Np0KwC4A8FYVV+FZrMs5uoaDZG1PX3ghBD9ip4Pq+ubtw4aqTN9eHn
Dd/T8Gi10o5vQmNLFey815oe1rIGtpLYtF5xHYqBMjdbEZSgQndnfqRGYdmjpvo3ZR8DC74++FxV
7G3y1NlFqo4KLCryjKYFnTBdo3SX2pHHkbsqJY+NlCALuIq4VQTAmsii+XRmUz8PuFHRI7qKUtAm
BDEkvAu9fll4onnv+dt6vHuiWUc/gGevKBNeh5+p+GFKmG7oW7JDqPS5IBTG8VALL+lGW8V1p8Hv
ZQ6bNCUDIHc+0PCBlAN4EmthpebECW+PhYjhxHorKR+YxYoeD92oXInTxCfdSu+cD7AjJhsZVZme
uddXYc4NMY02MXwYE7spmJgZZU/eqSky7yBBgAOb39XAUIDH0S5FWNhr/XeEfuUFOqxLZgjlnqRr
kw1K2oz6AoBklUUVdXjaAeV7HZgJYa4EFrcW+x3oOWuTp/RuZ4r+Z/IPWKCqgzTWJwtkfGlmgWZG
ByL4F8p9EOHRckX6N8g/JSpnwY5MEKXt60v7caLn483sa9AFGlPynMbDVOy40XbDYWDcG/AYCljx
onYLsygeLS3219dH/mjZjAz5jAapsYEe1fRk76gbq0HLpEDFslFIEvc+2FYO3jz7Q66Wt/VEJBCz
oSODJM75KAwdKFbBjlY6qd5rE/TNTKQ9RfnuyQBvvWA3H/cF7Nu4D6rHFAR5m+fDmarlWYmApZY1
p1lNatgh4/iF5hppe335Pu4JFZ4NAzVyyj3w+07L+275aOUqyz7gbPAKudgRwdCLRftw4ADwpCu5
JJ27ILt+cUQFIiY64GlNmLMXStywi6Rhz+cnofvhDSS6rDqcMonlKbqHrdFcYOq6ZCFIJ5g0QpjQ
P83ZxTsUIVQqt3jjsuG+Yo15lbu5UbXpf2GKSBDBCS+pKm9ttpYBYHIiCtZyLIwCrHNtgTnqi4VR
Lq0fdOUS4ClUUMDEn7+xzgCnG50YpQYhoNNaaI3b8CSXq54cKxV8cmHXTeSSMVqiBXqAsAxvNtth
elZq/mBOJiK11kOXQgzi9L5vCKsmJqhZ8CRzkqJpp1mKIbKKKqwRc5mSzGpiYmA6j0vJT74FFPTA
h0ZAV8b81qzSSZJYqNvP16d4wX1xMEBCJuErEX6Tz9d09MxR0QCJ2nAK0NEpGd6mGsi3Kkm4LmLP
JAuhqBtVAfC4MN0LbxMSWKrNcDLhXNRZoNLKQXYyC3Z65TXmV5nG65CzWGq3iJU1a5/+6NX1qV7Y
DVNAhjSLInEkzV1L1Vk1GLuYWhbwUFeD2XLdCMqSKvmFt2jIMLrpEixFUD/PpgVdjR+m057z5Ejq
Qb1HVbhRqkoS11IqgkYOQnE4SuB/TwsO7eLIHAS0sCEWCF/6+av0wP33NWpgdmg23KNphvFcr2Jv
kCSppO/4dsCuHa2c3sLAF7YJ44lEF5Bdg2+bHuydJy1peTfoMGVho7zfV6nYrmCCFR4sMigLHu3C
HKH/UxAwYatMcuHnQxWxKI+dltCdT++fK5RAy3qtpPE2oID0kANTfokka4mv+MIErYkbHv0gjQyK
OHunNEzDwdyySQIJAh2xBI5Ea4u38UW6FP7YSC0wHxYqG8jeQIJ5PsGQpnPySUzQgxDItWpwTF2h
LfG9fdwKk+KCiMiqBuObPqcEFFsTFY8CHRgBAoFj1EXg+U5huxCKXRhl4sbjH7wnFPoz99nQr5Kk
mkUx2gAjmkupBlrnpP/xtiaKZsvJcCjKIuxn5yvWi6e2J3wHZAFoJDmWkOtkblYK9dL+ujAdHLME
m73IIYclnA9ERUn1U/Kn9tjBTBokcukAWFxgHP7oFd8kReHLQiKe8Gc2G5mApetTkpxMN9rjPINh
FVTgP/Kerv8VHdb58PVPTQ4yXsQagahrk7TKzG8EwLrJHxAxK0rOle1k5ut86Hv3+igXJmaY+EVV
5HDTueedr14Hf6tfRgVXcaugZBifjFvEZKq1aTQnJ+/9JXGey+NxBUDIlPhuzorfymJjGOR1gCAI
FfU/5ESprno+nTahGGYPTV8qP65P8YKBMEVkzDhl4Pz/cPWGH5+uFRZyOKUBnbsZ1YWsHv/c3uHk
ITGmKZPXtWYk31al0+NO04HdxKJ3b/Y0PFVhNCyoV36MC0hFaRwlBmclLfGzvevpJ+imJvpMBWk7
kNqwstA10z0B2bc2VmfSgxv5PSW8qk4215fxwpsj3IIvUEOrUCKXcm4pbSAGRYFgiZ3pqv9CC5D2
QmueWq3jDNoOW4+AFK2vD/nxWEGYgqWcKjmcnvND+9TJqdWhom17SjpuNFBZr7FARfJWkLme33t0
8Ep2VpzI514f+ILJmPABmmxAk/0355pF95IAFr5Bu4Wt6i7U1MSu8rz74ziW6VnwXso0XEH5PTu/
srynl98E+GXFZrqhr9GD5E1IDbZCHCfagoFeMh2OZrKB04oCmjt/f42CJBY4Ve6lZh9s4PYCWxcH
Aqz0nhEe4CMcDhpJu41CcP3858tpsIyojZiYjzaZ1rtIxAjIXfu6BvofMNO9BOfTKoNTceGOeslA
DZk7MTGkxlV1FjPD+ZQrMM6DTNYjw64ALLwqPaye4G+LLX0i1fa/mBVXaYhuufbgqs9nNUKnktEi
iHWqWR64dLnnOjAvSLIWrPHixLjlT8EH/2/O7vowUwELhaEBBhePHgKUgSmYVJnVx9so0cTqcaTz
ZykTdmHQSSSFew+LyRE+OxhGGZhyPtJnM6DYRo2KFq4BHHwGr42fJO71pfwYyWEc3FA17qmcCsrM
tyRdRJcttDq0RNU0FznB2BfxC71fRtHTIT508tKt7k0X5TwfPEmmcLMyWVeih9nb6xPr5OuUJmyL
bZesgrYWD10Pg5gV1OnWMykdSUFRbU4gI9EAFChP2f5gUBBM4MhbMN0L/saC+ASXruj49nl4eepA
ZqIOlYGtKf0VQrpA+HyY4q+v8uU5vxtmeg3v9mGo13EreqjfeOPY63bZTORaSEWqmpMoVn3UkpOw
Ezvqa2YMY20eU4qGuNxElScUF3SqLtkXb/wvYQU8w2y3ZpDJeYbKlH2w444KWvWXUhYRkDDR37cV
d7Trk7+0xCS/OUs4OSdRt/O5q/qINgW0jLahKQW8a3QQGUPSLczqkiEbCIlLkOMrvMtp1u9WGGSw
GvcN9wQo9IqvXuhTRyxk/xvC20uhwMUJceeaGMrB9oqzBYQdGYCARMBRIiLueiWIQAo1p4WA4+Io
NJXgeMh94L/PJ0Rfk5fLyKYiE+wH5hqaIrVxuWnRAX39/VxaOeR7OFpJvJN8mIXxJcG9SVMrAwm1
uBZAprtG1hoPOR3DT//NUBA/W1NgjQb4+ZySqq9qS+Al5X2dH02vPlHhNIHxgibqwk//xWCoXZGC
I8SW5rdw6GxOsEMT8LYUYNZNUyN8CULcbes4WV8f6tK7IkTjAISOmRN+Ni8wTKpeJaRuFEVLHqCy
MO90szUXfNX0KXPHCUmyMaWHOCHmXMxp3OpDMGJ3aQVu0m7Aiu5wjt3nExmqdd7Q7XN9Wpcsg2Qf
EEXQStSwZsefUtM0nuiUzuDTSp1wpD2uDBEJI64/Lbysj3MjW6JiFBx8ZDLmc+tUyYorMNVTN3W5
OXnFQ2aWe6By+lYsg3ZhYhdGM+FdRj4BzZcJbnZuh12jCKiNU17XOkHf+4klPCPtROuO1Iz3UPR5
C/HmR/sgsy4hnEMcIdPpOtvLgagD2BcymtqpsX/NpXEg5yZ3j9df18VRUDlkG5PKoOZ5PitBaPV+
hJ0JRBsMrGrrl3dAOJc0lS6s3RQLUWjhckDSefr+O0dLup7uKBNcfdoO7b0keRNkgq7fvZp0+he5
8OLffzwtTJAkkwxbPRWe2bQUPS4D/8SVAIYxgvVE/hmkxh9qVJNY4D6g4pZw6Bwe85BSFiCbSMeW
612mwKJbwR1DdllNHaAYNKiJvLOF3fzxbeHXNeQ3uVMSYs4LgkWb04HTWuD54qK5NcbQO4hNp3R/
7N1pqRANlMsNvLtszry7mYD3AQASwYxRZ6skSn6NE9Ss1MMlGawPE9IViRu4IXJFllEvn20qmH5L
oRFpRJSKIfiaZEK+iurTH+fnGYWrKeHEJJbAhM7NDyAoaG8DuuGSNtzCjlITKpxu6CLl0DY5sL2w
sgDR0SfP5ofpslisk12a5+Q2uJHjQag4nj9BzE1navgFvVTGYGWCUjndqoGW/On5z3EyaWxxMHMy
4xrPhxGhh2/UKY1HW5jpWkr3KwVkvL2+t6ZY++xIIeM5yYVMtXBr+u/5IGWQVmVd6a8NPcJ5Jjzo
wTYRjXUmyTaKNwQ4NH2h17Bgkx+yC9OoNBuR1lUnwqDZOwRLCFtvr7/2zd46mbdJu5Izz4n10B3H
l+sTnA9F7lik+oBIDhlXOqBnziOAV2IEGkpXsN77d7CdeE7TJe2NAN/6StTpUyOzd1pdH3RuIW+D
UuOnpikTYsxTeyGsQ1qX9Scb/o7ogf6AeDWag+leH2V+Ov81iknMqyiTsN5sv1GE9qEDZmon2pw6
QCXClIqFRcmhr3wJMHFhsEkshD40Kt5IZMy8fpllyJRpExrx5DFWl5uPHGicmH3t/aHhM6+zoWaG
r+meZ4wFQ9Gb2NHEkHgbyFX+NGSbRiHzgzYGeTU8ycwvNo10AnkPOyNORtt0VI0pto3G+vo7+mgJ
VGfpgsBPkW0iP3K+v+g4GENNpznRC/KcW2x1gmEx/lPPS+XnbJTZLuZCAidAz+URQlDPhjfrqxhJ
X6/P5KMBkI6AmhVxjqnaZMzeSh8LteyPUKkhWqT/lHr4HGIadCdeCWNJKunNdN+7JQIMBiNFQLWE
+tJcoa6DI0EdWqpYVNFhkSFmFGjWNqrbUkiKO8C32brWm2YL+avs9EEo72DJjRd844d3xx0ZzRMJ
rJQ59XDOZpwUMKwnJ+PFCugAKKBZdHo9WoqmLg4CwoM1pWKji/NBoH2BRtj/Gg1FYq2UQtH2KVp1
1uaP3t6EiFG5CFFCYSD0T2a+oonj3jrpfWcjhncCuZybn+BNoYVUDU8Ld7zZjP4aiigXqVZq2MgZ
npu84hlBlBLc2npC83fFBN0mFqQlJyGej0NBl+IWy6YqvCBOyXlxgb+SBOkkPdzsjuvj1l2vbXt9
c1ivXXd9cPj64PL/ruvYW/7kHm7WO3vHzxwOfLl3Xb63dfd8b7Xnj/z0erc7ulu+e+CXd/yo4+z4
tPXG5iP5+OlH1hm/v3teH3c7Ps3m4+zV9O31bu288iM8gu1Mf8Of+WJl287W2TIuP8sn3m+OfPyN
6/JRr/zNbmWvVnzii3uwd7tne7dy+J3VauWsHMeZfmzF7/N504c5t/zhwEx4osdp+M3W2X9e7acf
Xe139sq5c1z+zKy3m4zJOzzderW9dZz17rCeHpRn2/Cbj843PnXLj+7vnrbbp2mZWKjpt93DIbGn
YZ8c/vq6Db4lLv+zqz+8sXmhJgnLSgW29HBYH19362cmtXK+Odu987Qw0luy59pIM+deV2Us19jG
2n14+X707aO9+nrniPbCOMq0ba6NM4suqqLK6V9mHF7Ry+7xkffssN68ku3Nwb1xnIVq/yyP+HEJ
ZzdyT6qLECb1h4P7+oy18J6uvyMQLgtTmrbdu+sd+Gz6j2BHOjzcrG8mg14f3v7h38fXNXvjiK0e
Xg/r18OxsNk4h9dX3qV9u8Gwdo+b3WazWW02t/YdFrZ3braY89fb2zdzvLWduy3vm53HtnCdhxvH
Zn+u9g/OzQ3Wt98uuPBFQ5hOtXezUUUkLUPWy31xn9k3rNiSVb+F+9dsYObvoNqhiZEhbtavR3/F
tmS7H6cNz7I98p+dveFP0672bWa4/72Fy9P+7W6329+d/fC0ZCJvFfFrDzQ/UmpTCZPJKI+75+Pa
+b3dBfZ6s54W/bDGx7lPh8lN8mJ4ESsbH+hMX7rH9bP7vHs8uC8Zvm1jv9x8X/MBTOW4sTfP9y3L
5+JFHncb7G61x85ze3X3LbT3T7xq15Vt9wGDeLXsT6s7PMnatbfu6gE/tD9MDua6qb5dkK/NcxZb
RZnQKxKWisM+2C/43Nbmub9u1vbjX56Z6eFEbxz3Zs1DrPC7159AeYtDrj3CLPAaoTYcummpX3Dv
B1bhMPm1w5N7dJ2b3Q5vvX1lt+Cs8ficEpvVqsC9rtesOUfPdjoF3BdezvrV3R2POGzs5vjo2/YX
rGjNO+GUWO3ZhS947b395st2m91x9/hr59u/HqcP/f58fA3s59H+7ts7nB1+6PjIl79+YY34/K1z
94SP5d8P26fV0/a3g8vfPtnPnCK9bfv2hq365fbu7svdfrv6tNtvfz49cFI4DxwHzmr15NrfbjmI
tg837hNb1F7t97f47P2WpXdZ1bdlZua/WW4OV0bkbNkeOJcPN852dcdWf/vBz0/89eQUntybh5cX
DNH5ufBGrnsvIrfz/Y6sUiYYHDGckjf8D9vdHFyOPLa+7bj7vw45Z8EOkKq76jTlORAzag2jzRiW
MVmOw5H9z1abRp1O78JmF9nfp7Med8m+2Nn8IN5h/TidyrxoXjx/euQXdvYdAcGaP02/u9tt7vj3
9olFc/fOw1tgw7Kup1OTHXXHzt29hQvb/Z4NOZn6erLB43pypyd7iwmx/HjrtYs/vpleo7t9ORDp
uNujy+9cfwHT6fCfDaG/BX8gct5iTJTJ5wDRMctg90xPNECfZIhxIaq5VcRxCUc176r4axhAH5Mm
MlUEbfaaoTNsgTUJdDe2WrkN+2K4hdy3udMaX9ucqGPQcN9r8GPQVt9FaNvBX9P4Ow06PYdIe+n+
NbsbvT2ODkJjuhmRp/xQJjZTGWZjGLyyoY/tSo3imx6WqXUA5cDh+gK/wfXnK0z3gkw8D6aSlOW5
hatqgiLHQHh9Csvnhp5rGE2VzehFW5QktlpWvjZB99pIqBqq3lOqNS89wMCBZFxRRzvkgpbKR5Ob
nT0Q+RWTPIsl090wB3HT+QpZiolykSiVlvIrgZY/2qcV4LN7KM3TaB0FYyI/QtUb/BgDREIWQOQX
Fl/XdUUEQQ6OFU7k8wXxylFuYGVvbRD7SCvoWebS1pW7xSmMFzb6Bes+G2oWTRTSIJ+GyexOtS7s
IgzilhxhsxCDXR7F4upEg8GUojifUAnbiJfG7KFm9E9r2eqFdS5DAXrdkC6OQrZbApkFNkSf2ZGF
+FUMIy52lIXhK2Q11Z3QCvrj9VEuGQcIXLYEZSsgdbPgCBysn7cJZDdRIIWbNiFcplFX8le+6te3
Yg7Zltzk+V5pw/bTnw9tyhgEOG7540aB8SaVugTGB4Wa6aGXtO4bclXCDgYe7T6B7BdGW12/50q+
1LLxcWnpZyQNDoqcHCcu4fwFCh2IG6EMoVUz1eIQRmm2PVnVEgjm49KaALN4daIpknefwyhOYtHq
Yp4MNmwJj6KufWtV89kb9X0LsR5U+vXWUMuF4HIKHc/3OoViGRInqt8ynVOz0JK28I5qSDpACAKH
1IuVo9eyzSUl0B2Y//MTVNqVDzYG5vTw8/XXeX6yTyeLKZFOAGYKKgak82xoMM30+EcMber0ySm9
F66y/FSskKCkB7UulwpCl6aqglOhYQowLemM85c4SKOn+jI0hVUHC5XcJ+GX2Pe9Ne1vIZwTRr5F
ImJJlvmjL5tQWiDH6fbBcuYghhMS0PDVQHsNz6TgRGImuJFaWesc2lP3+npeHIpSCtwcUExzYp/P
D/7cERltuP8gdO5kDhAxEleeFaTJWgpHSd9eH+7DnkAKGYyrrmKyE4RydmILPZQ2pkZjrNZDqSaU
0I7mEXq210f5YCRTAyFDTMgMDaX6ac+8u+5ZHjfoEWpQ+IsTs1oRm4epG+sn7Sct+yYUtXmorq8P
+WEdZ0PO1zGGl8FEaMqBgSN3JTX6FRpS7SZF3C5M7sMSvnVHgjwlugJOqM/OhdM4nESYKgPHH4pm
B4Vc4tCynS7YxcdRKDcBjgR/xpGKpM75EkL23oZGAXmMFVXaqji1I0Sa+ri5vmrz3UXswq5iX2Hl
sglB/PkoNMxLSHECQG48T3zsrRYtS7/ZDYrR2uhC9o9tNixkDD8MyYqRT5666aZmunkqPpYMpVcq
+luDqpTcHlkZzbGyWriXILw8WmY90QgP9er6RKfX/95jUqskPUmTzdueJid5PtG475pWjNDnrNeB
3TjdKtsoB9ldqjjNEkM6TuN8nNmZQ7TY6EXMOLn7+jl1kUSzf+7vv12fzFua+NpslPPZ9Hp1gpCB
UeQNOE8bibWVdAf7nossnaOtQETZN6W9R9XIHr5cH3teE/gww8lw3+/tMorVclI6Fbaq0zn0Jto/
jIOx/9Nzdb6S04Z/N04fp9B0pYyjPnibArajz/SZ7b0Fu5if3vNRZscLLElhLEyzGddItjnwOTup
ky/s5Q/3pPko0554NxclKCU1nN7XoVh9j5znX9rm2+enJUFzaXrt18xi5nbpL4sHKWCYYkU3kAMt
lP0ZDvTj6BifoFXfLVjCZMvXhpu5XAshcdwHw3XOd7j47R+pvf/tPH1eGOaCw3i/dec1k6RKKwOG
9mlWEJM61PAcpBwd09Xdb5uvlfsJCselF7bgLuZ96aTucus0jdm6XOzYYMHqy2j/+HR3su8r9xt3
AvtkhwsHy9L7m/c8KnCnyfH0/gbn+7gWNwiVrqr16S7YeXa8aeyFhT3Pmn/wVfLMi0Qq1BawPkyT
PDkJ/6g2ROyk55fsf342z8x/jqRWBRQiTwDK7KnR0G49OlSzstm3kbE0pyVbmTkN0wgrM502mqm9
NN42QMIil9GgTSMY4pZwgLO048cFnDmP0BRkDR7YvxYwPiKf5RprpHmdT4EbuGSVBxyxaP9emuUs
nf5x4Jk/6fwEiaeCgZUneV99zu6KvfLdu6cKjBpK/m14TvfBUbnXnhcsZml5Zw7Gr/tAzyaLUbAZ
CLGwz3ZLlOd4tuHkq3Tlu6ZjOvqCk/6QbJkb0MzTDHIaxdW0McCFrYOt5D4nDolVz85Z3mwt24vn
+CUHAE6L3sqJxID2unOPXUVmkoqTyRYrJDDZH4prETmojnWTOCgrP1T3CI1syo16a+0WVvmSX30/
9myVofkbYnArxCput9I/x+vTulsPbrSudvJ2KWd26ZUC8wBLQq8DWMXZhSBEPyQcyryyS0R5RAlS
FFhD1eFXk5ZuOD5cn9rcEUyFM/qYZICR9F6CJT1fVb0OZO8Uq6MjKLWyhrYSsQupDJC+HcYFF67O
DieGouEG/CWt4aYBXen5ULEp673cImjqQR50k1lpSpuWEi/40PnqTaOoAIu4DUwkJvO8iioN6DFV
sFDWkKUc4QI39mUbV444yMkxzJPkEx3m0v0fryIZHK5VBO1g0/TJft5FExn8VWWVI6GNDni+gi4f
n6rWyQMqQvGSLU4u7P0ZzwS5w5G4oT9Soyt+tg8QSSxHyxAGx0jb1HKgJKs+wckLtWWpZUr0HEtt
DQ9/YuSdDeCgEmwoq5P7OBy8z1qd1hm8Tm3b7opElx8A+RZIP5ZBbtq5iJzl9XX5EHwDhQOyBAYB
lLmlACk6XxgVbbO0Ngy0xaW2RQpOiP0Bb4iUwMntK92jgUXX2j5cIzzffisBhP3wK8s3XQnQ1rgO
c0VfIh6ax5fTIynYB6gjGPiRlzx/JAHuzECU8t5B+SpC/0GRbTTCkq/gMTSIZPPW3A+5zLEbtP2C
1/y42RReGl0D5IPJ0L9VmN+ZCQT7QjfQtOuUtflagKn9VMMJeYQIfal558JIU4OzDjqSrAIQ6/NJ
+tWkRGzJIyzHoQ7ClRZ0NxtCSNyBD/26/pI/7mtSmOS8DBIMMAPMkZK+IfZJBsOoY8BQuKrLHt3N
wl+4o3645PDaILtQ6JQB18cRMM343dr5FCeUcGxaxxNOnt0j9G6Hia/YGFSyD5oxWxmxF69kMVQP
gCzjX1oySAse7OPW4xmAQ09N5KD/55m2YWw7PyvYXSYSG/rKzzzhSY1EWjWsGorCHaoSMOz98epO
foy+axDYEpn683kn2ilRstiD/6jKICYc1GidJIay/fNR6DmbigVAQSEwOR/F71pqU0PYwr6HzDoE
lYg/ZIP4x+unigoTkcisTfCk2daLBiUyavC6TtDl6SFWK8kNBEgBO0jd3aTpvfWfzmqC0tLoQgUE
y1FnNiMPYhWPco1szxj4+zATxp2HVN7CJeGjQzFlDSoNJkXJ7UMvCGQslPQGs3IMIUhdUYSWMEY7
ZyuamrAyE62DsL+v2p0nVP9Gyv+vH/3/9n9l93+5/epf/8PXPzI4OCc0/+zLfx2CHyXv/nf9P9Ov
/b8fO/+lfx3bX2XdlL/+dviWV39bN+nPb3WQpfPfOfsIRvr3k7jf6m9nX6zSOqiHh+ZXOTz+qpq4
fhuOZ55+8v/3m3/79fYpz0P+659//5E1aT19ms9j/f3f39r9/Off8ZTv3vr0+f/+5t23hN9DcjD4
zlw+/Mqvb1X9z78LnDn/AM5KiyrQe8iApoRa92v6FpWdf3CA0jbBgQ8Geir0pFlZn/75d/Uf5En5
TV7Rm7OeWszYXtO3BEn6h0q2Fh8+MaS9dQ7/38mfvbD/vMC/pU1ynwVoyTLotH//c5wzhP5Wo2Df
EVJTHZntbyhFsWC/bu8HtZNxKXhrRFZ+tnHQ/SyKyEAzGuLPTE9FGC/Vyg1RPHO6RldvZChwVu+W
7t9P9/5p3m7R50+jUzmmhgE6cTqiZn5A6oM4OXljdN9NtOJwpuwlMYk/99qJU1JIy22CbqmLnlKy
zq0RsfiTxMVKsrZI/b4qYafbNUxuMPqa1XOvxOWmLdVip0MCfoCgq79NW+ulZ88vOBbpPOqbVpGC
IH2HsGBQ9kHk6tx/9aFXN2gFhPdiXu3iVISWrw4duGdFF4bn6CErW39njma9r+XWukck3l+DQI83
Xa51Nw3EvT+gsqw+57F3p/X7BGWuhZWdnmC2slRqKNXQuz+BnmdhW5vFqtpHPGEixeKjim7eb4qZ
qnMqdW0FI4p2I5oIdYwicg5SUwlwvRrRWiceh0EydmHlLqBpVbuH1M+qOyMds01kBYoNyS0smVCf
r3uUy7aZ6YvHom78W6sXh5XemToKHZa3UO56ay16Px1cHWnhqZVqomz5C/fx7jgOmtAoIyEvj5GC
mpbdiqWiIiyuqWvTTDzXD059h7rH+FhpCJXe0Mn8vRBq/YhuImrksI0jfAQx6sYACOD69JzdaXUE
SauXNaVTwAX+A/1kqHyRKcfcY2Ej9LTpj8jZ/EqHCjHTU5Maz7n2pLSWDQ2ueYt6Ub1BiygBrl6X
Uu14oxI5Qh5nN/2gwC1p5kr8RTcKM0RruL0jmpC/jGGvPsfFpI2eKUjuQqlwSl+9zBtdSa5/8b4K
yUacVNHQhjKtO2iq5BSunSB/UeserW2/9Zp9HEjlgr1MG+3d+lJfhetcJ9AgYHzrxTs3aDHSisrn
gv00SoOEdIGERLSZqwsIgbn3+TDMLOGkKkmtmdkpe0LWON8IICg38VhayJVnMFpSKjgg8vSKBZ6c
LPSTz6knps+W0jwjBPFyfYcosz1sEHVwRqtU3IkkRfLy51NWja4HhaLnjyM9xKtG0fu7bNQMVzcz
87aRpMTBiZebrj8BeW876fdgZcJtgsu6iUoEICGpUPdqge6VZkxrFnatGyCUeozDOq3gfld+9nRn
bdBu2SY+Et9ZqVc3UhJJW12t0WtTTAS103LcomAcfTmheXFAOhNBBhP5ZEiPsq2GfNa9FXdIk3f0
+clFWHzmPDMXorHZtWniwXzDjUxschNmaF7t7AddoQMY+vmc20k2jAeIl6FuiZ1R5MbXIVsHL7Rf
h+ugy564yC1ENG9tOGfWZ04NXARNgEa4Jc2x97kc1HqtohHnjWqx1zzUyFKj26OYg9SzhyBUJ3rB
UyCk7aoLdHMSsFEnNv/Q5e8Rs5ai+DaKhu6PWKKmZeGxCFOhe6TLjXvcuYUEtSY3StUrj5k0fNFr
WbrTEFJbuGDPHPVfg3AQU2eGbf1DR+pwijwPrnTlkd5yZaODJwI5U+6asl7YfOe3iWk29EVTYabO
TFRCN8f5bLipmJWqRNkj13PfEbIM3aCijBArTweUmTO5Xzglpw88f6s4ato1VHi8yI7Mm6/KU4Ea
raTUj75arcR2OPYorNSJ/rMNIrcM0GQz9SUWjQumrNOh/xYqTYm7ObQ9hJuZFq02p5RJ08pYPp3g
bhhR/Uv66juARJdkxgoRLVcMT79leYkh6OOczanzcuqZIQCEyex8kQM9UWl27/pH9K18t0314SEK
UCQ22rpDiV7+ziPJe9Vs2qU9PPPgAIi464iwsIDvwVjnzblq2lR5EynlUYUN8g5Aj0PDabbvyJFB
/98OkN5UwbjKUV5Yk71B++rkt2uN5sZt0ZjNN46j7D6EcXRz3c/OcuTcIqf+ZGyPKAS0AZeW8yWJ
2oCdTUR8RDaXEN9stX1SdLKTJJX3NHaVrfexZ9depKzj3Loxqp5m0r77aUYt3OtGGmwbgpb1KdMy
/JHRuYmIHRWazvEA+/nCHW528edxuWsTifK0JE8mWM/54wpyHCLnMgrHNGudSiGH1Da3ksYlf3Dl
NFvDKY5iKZLM8bjwCme2Y9JIS5fiRMZAjA5IaxayeX6KRndXD8cByXqzHvStXOH1407o7Rz5iXVW
jOHWKpYulP+Huu9YjlzHovyX2bODBP2WJq1symvDUDkYOoAGIPj1c7LemFZWRyl6MYt561dikgSB
e8895mIH+n1d6NaAAYNvcLYu/HzHXiOgmWNsvfUNh2MXxhmlEyMtE6yO6Yune3Hmng0KUWBgM4CC
HP345cBptnDqjXlU31lErN3ExrnqVscpz6SqvEfeCLPB8vbF+vt8e0CjQKFAJQwsA8cL3BMu1l+L
lotbkBNPEMEiFKntE9jZjwgVc/zB28XN2pZU03bvqzneI9zqewUbxU0fd94BQmrkLBlHb6pWJFvH
bflXCtzfMun/u0v+/nmo0EGQhhshtGGXrM0QCEiH88ue2m566hEuW9J54NsksenVrP0wJxTSXxe+
ma+CW3NVUT7e8Hkeipo35hhjXFiuSyAKgBxRmSD/PY9GLxky1o3sLdBjvScrkhoEj/OKR/KmJWK9
HmAIlU1L8DojwmJT+/Ny8EctvjgBLg72f24OikiMFuDpiIV20W3yEb6cLtXrqRFNlMMycD76xtSl
XJcV0d4scDZN640HkXyb2yZDzviC2I65vccieiK2Gv2ctev8/e9L4vOHhl91ZtTApxPLEMJgbNif
F7wfKl3PlfVOYqr9H2EydzvWqThXmDSXjDvLW9L2wwYO8V9VOp836X+uHIH+kgC/BIp5uRe6SKLv
IQn2TryKm82AhIF8san3xUn/x4rHHgJdd/TbqhNl1cX9VRONjKeS4YQtDhMqP3xRo4oLTH+c7O9P
8vP3fL4fIIV4mLBNQLX7h5Uh0HJQzfx+OIWToK9w/Z4RJZ0eiccRgbQgTZGlcA3++zX/XFSAQVAo
Ai3xMUwCAvz59SVKLhqnwXyCY3y/iRwGF3fVgQqDaciDwOZTMmvN8wzrltId9ZQnbEWHEQVt4QcL
3fHOiKJGHsZXO835wp8+5d8/7PwNg4MNat357f9bk7rCHtMfZTWfYOOCAoTDq48TGM1Wlb/ueyur
Y1UjERhnWpMRV3YHHC0C0EFNig5gBUMXtmmCkG7DVZBDM07fepr8DECDQWy41V/sxcG5fL38uQTP
EG6u8FvFivz8c2EsiMwoXw6nAaFhm1UZuAz2kUu3sdLn2CB1wEfabmGRGmzg0QcqmE5qkRmysveI
OUmOvznuEcjLrirEhN6gy5q+hYhq2yJPsjq2VPY/ScfbAx20n9eK8mMqARJgVHXO9A3TK0aSrgxm
Lm+G3n13kcn4jI0B8ShAxeIbH9Ghu3Q1ME8xFTK4J5lsmEB00+yF40GqAMGBCPbL+Yx4vC/W2H94
ldgecF6d92YssYtDgyIUva1jpk6xKx5TBKbukBoRHKCHHnZOL6db2jBnp818F/br+lK1SfpWWf0K
D6V2g413KusopBkJB5vbtLY31gnYoZvC9JRIpCH9/ed+Lu3PnyEqbJR+UOJCP4+69/ObFHPXzitz
5KmxwbRLbSMROwTFRb80YTGt4VdGn39+9rgeJBZ4QKjuQQK+uN7UhBENK3lCq+G+zhYjeBib5ANP
AcXYKdqn4UC+uMc/NzW0Ytir4aGCSQiMUj5fs4XFej0NVJ36xYNvG+Hg7k2BzfFJ/3dzg9+PEzPq
s81Nel4Ef6B7jtZRMOJSCJhGJIoQ9KYXNcYIrO4OzdfuTn++vvOoCToDEG8x1r2kqcdtxBjqkP6U
wDHl0UiT5rRC9IZ1JcLPHCG/kK78cf6hJo9TuG4GaJUwBr9YLuM4TXBy4kA+zBDtVm+QZ491vYk4
oj0lXB8QA9T2+8HVX80JfxtQftpzzkgDDFThKIC2EB3L57e4RHMkRYRb5alj3hZE4X2TnkSCeRfe
EBX6W0C3LoQqLrlxFA83dSjDfcMGU0oPwYtOR/oi0d38WhP42IEGiVRoB0OwlG8j/NliWd4dDwdP
lYzDrgt8J1fBPLzMjaYvc2yzpktFju+Zb3zQ5zks7K3ZNWaaj/3a/1dGeFhG53s954ycqw1Q5S/u
VSI2oTUay4gyWHUlquKbFlsoitzG7v6+AfzxQV5c6qKEr2bbrZWHDSCRLsLqmvEVHkqIxjbpy8TU
K7HTV7PJC8X177tDp4L+HlAC8gcu3acCDXZwZJPmhKXqHpYgcWaEC6b9a9QrrzAz93M/hlP+YMid
GhAOhS2iv3HbnuXD0CKhuE1wFjrJ6u6DxpZOK5ut40zDBkmofCONH536kQ9H+D3AgBMGrUj0mn6e
W4sy0vDGy5YBkSLZ2q/iqJK1UEvSH2Ay/9WNXjSE5xuFWytOAOx2wNH/hDEcK/s+meuTs+pywm54
5dnF5np1h03XwgU9XYIHpmHqBN/jFPFky/PfX+4f28P5B4BoDtY5lAjonD5/M43RwOfhDnpCwigD
Eu1Ewc/WBGaDgn16sqatt3+/4AWI8s8tJ6BKYygDQQva4c9XdGHWNAnGmpPPVXRIdLXx0e1C0hZk
iMNErq/TBzedHmghkVmYwa8dCXds+Qoa+7PSw53/NupFekd0noF//h3zkMaAS2hzgoaHb+F0z7Z1
ECNuIkHmYjaPP0lVsR2hS1JWeqwKDkB1lBqvqarDe10NyQcTX72OPw6is0brbKeBRwNo41JjOI+k
GxMn7E4eD5MXmNY0xWoiXoa1493//UVczMd+vwgg8mgO0TMDQ7kEI+B6CTwLPcNJjgSJcgmrKbK+
F0QXhyP1S81bepiRq7rxEnxhqnfIBnyo+QC9RXLoPCnyENxLoAmdqLeeR8HbQ9QunhwBEjchBjE+
F3z5XIfhrqrSnn1xaP/R72DKCK+i83kNtxogc59fIKz2KiTEA3MMkjZCinfHN8A6k6/azPN6/Hyq
4DLn3h5ECWxJl4Zn2A3ChBjdn7RDf3Id7wxPXnoFjSnkUXQ3h86ENEZe3fsOUiSdCtFmoFjapxpA
T47ghq84P//pAzrbQcFIEVMG0NwuOoFqxViMp11/cjq03W3dpGVtiThwGT3CVm297uztKEaEjav1
kbRm3umvmpGL6h5ADpYpvHRRxWCN/hH2Rh1vJs7Um3sP2EE5T+tcgDvyqw1jAb0drB0pTHg3fodE
yxZwFkh/X6DnFyU0fgC0hnCbhRgX810IPT6/e18grRxd+HCSk45yuZqm7Efx3An3g44I3x0FslhF
pADPgq2V//3LuVh4/1wcPoLog7EqgKd9vrjbTCHchOV4ogv/QRwbXAEQbx//fpHf3K1/W3dYc6h9
z88YNwnv8kstVRQOSMAx0XwCvJps/cDQzYrJdIbX0Q/IMCUeKqmoP3qEwicJMTaITjamdBirHuEs
XZ9q+Ct9RKKvb+Cet2x9r65ebSrpG4Wx6DbwfMhO2TJvOt/Om2Sawg2bybrh7Qi7VoA2u8mgIWk7
eltVBtjprEfEe8X1NvbYq46adusvcBp3LRtuotqO6DONU1ph0yPsj/trBo9ppN7F4lEvcJlzRwKu
KRlTJE8huZex/l2pTW+P2vJxq+NAXX0VFfbbvOnzM4QFNeRvZ7FYAhzhvIz+rWluEao6Qg+0nhAK
/d23iclJ6riHpk15iHDQlZz7euRVCk7MtgKd752y8Q1Z4QjCamr+TfbtdK3lIO8TNlUlZWzcOJIh
OlMk0RH5KEkRtr25DZlN81SHXRGSKgZ/v7fk2tcVKcYBSslVrV/l7fyxBqGzO1PifDSRAJouVwci
iOPWJMw9oXeYEEC8OPcd/9LR9D89QIxZEIQAi8KzN+fFA4y4a9KlGrzT3CxFv/ASFt2lA7A8YsMm
8aYHlkQ7Zwm2HNtejZwA3Z0N6Lcdfabjbde1PPPtNZzrsjkFf3vaNcP0WCPVPDHw5ANBHx9bJn3z
HOLE/+J8+A8/HsgsAilBmsJ29YeZGUw76BqlyIae476F23FN8yHpUdoHZGn2qz9xvGU7Ukww+pBl
BKPCbKCivw7UGGRRAHRH2wQxHcIgolqbw8qS7zqN5Tacw/SgMNK+1y6GDInjNj/qdGDwb0aAMQcz
uAhpiFEnIWbXi7T54uz+PU/7vLDP9Rp6SKgEIX+OL4oXTwSmYcxzTkvt203l9whZt/SuWfVyt65a
Xg8OS5/HyE4FNKBxZmIb3hil17y3mA7zgG+U6yIEVJ2N6DNsKQITpCUqkM7+lZ7+oqbBRgZ1NQ7q
86QGkN4lLTuu+xghVDM59Q4ygt25T/eDXJHg7RDni1blP14KmCG6P1i64dv4/L1TaxBnDJ7HibSi
Qv+lmm0KQkSJ/HF9+vv+fFk//nNbuC8Ia/EfDqHP11rCyTMrMkdPZyrnrg6oV7SWQuziu0f0vxkb
er5vkppurZc+T6klu9StVDFxuhbEw9eBPJb/rpr//ZsgEYR2FC42wEcuflPQpxjgIeb8xJn5hVpa
dmSro+q+8U1c/P3+LxqHfy71W/CPfvs81vp8+zVcIuMQPITT4rVPTupamLTyqIgcl2ZxT/VXnNlz
Nfd5xWMHglAbHhQx5juX83Ik+mHFr0iPTme//xY5aZp7NKmLjge6yRIwH14XQ+Kx4KzbId/N+ZGE
Olkz3i0I4ojQctxJS8sAdK4Xx42r/cq53HsAQDF664X94gu9aJrxeIB9YLIEE4/zoPoS/zR6aYEp
ruJhRaJb4azEfPcRK70DT8jHwI3M+6Hj4RdV0WVpeL4quGNgZmEUds7hvUAFtNRr6ulWPYwzifai
x/ip7SK5sUisvx0mMEG6efE/sC3Lou7T4XZtGSsDsN/+eV3/L8ic8mf3MA0/f05gc/5/QOGEKcK/
fSh/UDjfP9pv/OPfCZy//8E/BE7f/xdgRrRaMFpHl4f50P/mbxLyL/RhGGOdm78zExOf2//ibzrJ
v6ACOdvAnv8H8I3Pjc7/IXAm/3LBMDoLrc8fPLgk/+O/IXCiAf70mYF06INegGoJ4xYcnJCHf/6s
J2mdGQnKNYyXqyktWNt2/JCSVmUNGTlmCx5LwhVH5hDRX5BYLy9qqto0yAz3qHEwKIzNj8UXdtqK
pKPqkLYu0uzzCZnzP8NuDjjw1Za27KZhbe3mThT3/TOw3WRsipqmy34VIvLeYYhSN3ctmivMyjA0
d/OEW/ceDjg+3adOV2tkiK+su6Yco9YiUPWKXmM2r4HsOotKebbJJqFNq9bMwg/b5gMR3qCzblr8
qKASzcORNG0UFNIzI6YTLbWOuq8wpkMfzB3HaUtXRTQp576fo13M4q7eIuUizDxf0fd+RbXQo2O8
5pNmjysMuI8sdMeHZUimPJB8eVVjIw827RL8sHF+GMZVbnjVvwUSiYQtaM1N3NQFgYriaPBwswkA
ezE7sfqIXTxiUDHA8U7bZseVGbbh0otr151vHY4EO+wgNovbVuZeykYEpC3BrsPI4DiONYThrv9m
Jw6BgXSTY9eO8R1p3aoUgfuti5q5QD71vOuWOCwt81+AhOgjGKn6wBAi/IvhbDtUSvrbetBuLlPj
F/BAhEc14OWMqXh6DdsE8rjJhpnoKxgA5Q3SeXwNp/0+mG6nJgKEmkOigYENYDjh108LaF52U2P2
j+HsIN1+uAeHfE3fgCbU4xE+BPgnGVgKBKONYY7TBY1C2g5BnJPJR5p37g9U34rz0eoIejxnz5jd
UMOC4Sa0/V2n3IpiRD3Lquyiesh1P9cgcqVhTTIPaPWakU6R6InICgO7BWUoergsEa7O3GRw8sUJ
4LIcD2sp2ppl1aDKLtUK0gwa4F8EXaBBgR90kp44J02E4WA6X4/C0cVSEXO/Bl0X51Ynyn9gbCBJ
NoezftNDlQQ7X068OqxIGRLXAP97fsALr+Mrr4m/MZe5wd7xq7k+hNJF8ofxh/exwZIBVTqMN9Qu
hm4bCp+rXdWucoc4q3uyQmwwMDn9XMMp3NdA+Z7rAAMsIa1314U+kBjb7WAqLGWedl57PKs6c+IO
OCMhrupU0RhuNzN14jpbAYSO30ewHFCw12wE33iptp6JBdR0GkbNmWnsUBd2genLPqmgKrqLmIRw
hXtEn7+D9QpRBCefyBsYLDfbQEw/Ma8kucbcBV2W8l8c/Ln+dUwQXnCUI2akheO59cFB7mr3jSrB
BmCcgTRFbIMmKpa6C9WxiaNxKHjcgKdSwW9bfNdNXac5Yu5uQDPD9HIwOiSAR2fT5UGnmcphX/WO
xG/GIROKv/Oe7Gs9yitsUF6cteuId8oSFaW5pIpjyAiu80uwtIcA99ltTD2737Tt/GjOjB64g+/S
hw5IRTLOhjVukiKZBksz0YBvuKEgbSJlXRPTls7q6/HAU2gssSbGtUByGhu+6UZX/Jyx5qjy7FRJ
CujB6hAdhhv2BU6MCpxzpZkoh8FRmZZzgLjAKLyaOs+7x8e7lKFt+2uwTuetpBxjXdqsbzYYAFxO
kXHAADuTw336Az4AKZKjocEaVeDukQ3c0kyb9cm6za3Tw6qX+3LcIqN13di5+dnJ2B6h1nA2BMTI
YyIm/zi17Mw95c73ZIYBUD7QnmdjGCkX5dJs1Wbw1sDfxGoMN3E6/6xpnRZeze07ph4vo6NDYAix
PTQKbDA1pvHR6wBYrD3uuw6nvPPDH2Zx+DUiWpJsNR0SWzwTvBh3mLIO2SeHiLOhNC0CLjPdnzP/
/EDXV6AZr0VYzeMOpPifKXJ0T9hvq6sUXPNcVYuHrCPkr6HHc8NtHLXRHr35lCE1bH0XE0ASlH3r
O0A1dDiiqsSVgPJpDwVkfZ8MQXcQS3sLm6Bfi2rrKYuTKjlESdVftZNaD2aZp01fheRUr8n8qqLe
bLHTJnsOJhlQbFk9+UtDyxDbILoq0PT2nh3NLTQI0VBK41k/70j4UeswffNtl5YpMl3utBLi3gZq
GyRVixxi5e+Whne72lXOlXRqCMxZlyKEPMJD1Lk74pfE0dWipyPnTQyW0/jYIcUiLHyVjkEZrOGv
hC2nMOyCPfiKYGiI6gp2ZsVcaTyLvt/1knxIb869aLxzkLWVhTgvW9W5D2ToyqoT9+2ijjTx8xh0
uc2aWnMkAFYhYJR9jnyJnRhmBXLfhDjYZplyF6O0ifQ0m/HaNkNgT8Rij7d1VEAwMefMjfeBt4L4
BaL0cxoY/CkzydyaIN3CY4leL1XibnDqY7dgTXWIlnaCZ7VDv8HvZD6s60q24BLWBdNxf+01IFb1
LSK1UoMpVGi/g2Fl7hOz7gfOHofRYpDgkNtQ0h2mK+Zx5pogKdeJjM0pW7eVP/9Cji4c+2VWje6c
Tf77OAwFFeww9jKr2bxkYkmKZWUvVJlCQ9cIj41DTAQO6QjAJuf0WjS+B46rOLFYXaXCHFiyihL0
LvhWzf0zaA87FsEvZXTOAwwlDlFcH4VK7X6pJSEwqOnslvTrk+DSy5LethvQYe6gcsC9LJu0990i
tBFO3mF4i3yAcmLREEBMcCPNEADASh6xGvtS4J7A800f6xReN6vm9rVxFH1OVMcdTLBHu248SQli
MrSA6EYu8eBvUsknhh5IOwDpGuY3+TBGzQfx11vZhbKMWLsUoOD4mIiOQz7BpQ6nsxjYd2Jos1eT
17vTtQecMFPzLEmmfYSqsdbWGw44Bpt17R7ZWrUviUlskbprhSSNtUUemopbHm3xBcmNZ1t/n9gJ
pAwxt7fjOoM33AdyPpC0X9+GjrgbsBwwBRlA99qgv3XugXq3sKVB8+1lwSTaaAtu2PKhrUUKCggk
DgrJVXhE5cJ2imZrzf1r6hMdvyAkUaWlN2nRIZBupHcumabbdSQR+jLu385DKFimqPXAMLKqjjIG
n6S9SeGfngVN3O9H4Ot3qbDBDVzJlkLXfg2CXK1yTWsoGme8dNJ6aUZBzi3GqgnKyXD3VlKk3xEW
QOIJf+zCBHp+hsiquTe2vh8kcW5rBKvk1sfaXVHtbzWR9hjqcLhG0sPpzBpTGODcJyjB86Cvb1EC
LlfBrJIm92kdFkszQYEu2wc6CizoyZMg5Q3PbrQMBfCLK+JCDQE3/7Yc+8AtOhPTW1QtbubH3Y0Z
XXNL8UHDZNLdudzH06/WnzRyPhpgvQcWa1qymO/s4OzHSJiPMBGqCMc6LY27TvulV7aABGl2Qcwy
3SNeq35r2YwgUZp+X4JVbbSS9a4fwxfpjMMNWiB/b+YQM9qoe/BcLNTYxpaVtRyHMuixu0LtMiG3
YQ04KJTgWF0lIc6TXIdS7JpF+3eDatYHA7H4wWe+X1iSXDeeDbchIkD22sdZEnJrH1v4yLx4lay2
BhlXeSA8WWjJ080iLMRK2sHhmk4/EBZ1z/tFvrZu3eRx6777kwevCeO291UFX02vXej3VJD0CrC6
+xqyactoj9ovUv0rX1c3px1NTuvSPbiwV3ud+PzDWVwgQILlKWaMb6CLbZAly3cNbYNvfT32h9CR
82mavaHshop+k5CXf+v9cL4dWBA8pfUwJhmilwQqlSp86Aw+MRr108Psrs3RWZCJkAU6nX+F1rGb
0Gn1tvbccetMMc40Mjqg/Kv43RI+3zYK6CywMYMynivQYoPm0Yb42ZiULw+uNvuGz2TrysD73riJ
zgHnOW9I2+vex1oxBIomXlkvs7jVEoTakQTtbZNY940jq2njIr6pAOHqRfuLt118rVH299vewAlS
c2qRuBpBdxCkcy5jWKbwaq3yPl7XQ+PG/XYdPb5Vmi9nMiqJsSOlQ3VcKk9v5QTGZjpPRTIkc06a
oR2yqHfXuzrqwWIBwevgcKd+Wmumcw5Pxi0+1BOT9XiwbgizG1ndM+v6Rc/AU1gEonZMzMIjVNcp
jAxXzDkdtXfjuhSzkK98cL37aegffbdVx8Wn18hGg7FlNLMsQa+586ekvu0dPywxFgAdwqfpRzgy
fG/J/JYEC4MojmI2sHrkwRt/hwYNXl5DDV5EnA5lX9mnqk8PtWnMTvTMPyHKCDW+46aZ8JamiDpQ
ZhYEUyPNBly3wnaVfdQaA62ynr1RZ3NnA7hboOGzOGh+iK5HEBL1+F3fKnZCm47usorTEUMZ9V3U
C8ln4csZ2jtGjxjjplddhSEIwjfhsgU+bJauAXoOmMdiBwnWO9BWkJwTGg6hkjppoKz5ZDz0PjQE
DOC04U2tGnqdAF7KKJosnI8ey6tA9ZhK8XSn7IinYTDA52QaNwJsvFN3rn+4QcB3QOT3M/ymfTA5
eA2bQFVBVZpV+Dz3xuBMJVK5G38YnwUcf7MI+YTbejISvbfsd7YJEJbY8SXNwyX4qWj3KlxGnlY2
zFmngjmrwaD4hvcVHpzpd6PMX0c0/a9YzvuqpzyP14ZtRBtEW3CxpMLtR+0+kKIpWwAF8CVJLUUK
iFOJohlSl+e+ixhTUBCaMq0W/xDUIkQZTZPMjcQV1UmyrcLqGpP2E6TSNBeuw2+gsHvqkWjnuYC7
ZZpc+xaEp0UlNjc1UjlRAd7DyBAg5qyrclX8AzhJi1O/mbYREnWPnma7uRNrJtS6d2nzriGYFJAD
juOtdtNnp+EkXz0W31qUsccqraTNvTVpTPOdkY7uWDjN18kYg+kPsOAdaTsgmTUOaEztunUwpJPz
IB+cSPBv+nw6T/5Szo6sH0Zqr5oollcg/dQbGsTto4rrRwBH4/M4p+Z2xjlQWPDHf6A/+Eikc9N7
3XcQE7sP8HKHq8bWfZNBQevueiqj3HOREuw49Vj4ZE0OsZSlE6UOVGngoiNBKvoQHtKuFxO4W4eo
q0azJccmg2QYsvoUtb0/7MykvR2a8HcfROBsDqbXKFh+YIlU+Cz8/laOxNkulXGveNdfAUKmZY+p
xiacmuBXUAXmMQKok6UCgY1zqmNI0eiQrXM1ZpTXGHY6/nd42KoFWPLIC6LcsOiApT4tup6wb7Ph
Toxy2qNliwocvE4hZzFkUpIwD4BEHxqgKKUD+leehs20idoQjje96xRhoMKzVYXIZOqpJwV7gtxZ
1gB8MbPeQ+fTHGRN0AG7v9YlZhsoDiARcPE9FFI444O06w9RgUeAcKkAucvucN05IDnViToHKSLG
dnBCiPp8f9z2rhqKxOrlSNbU3VK13nhRcmVs/ILyCEU58jJvZC/b/dQMwVWT+H3edw1MreOpit87
jgY4lezXYnGWN0msCuQAdVeTWGQZVynC63FzeSJt6bLwuUGCYzYPIEDLdoUSdU5jHLp+u63Hbvlo
Jm+5GVXfgNzjnXXU6+uMSegG4+b4ChYTLS5Ngp8OrZzcbZ3gvpkhPxFnew+PTu01NGRR4aP9BbWV
kwfeuf1mBA0YkMK5r/NBic7nBD2hks6wVTwJ0Fdjj4/RZ5TQ3t0raeBVO7gkw2yq3dlqVXCK6Zy9
N6UeCKXkFxCoBC2EeAADZgWjLQwyV8EvBdyy5V7XcJAEuvmLaJEeO+1Hu5bE0454ArLcQdGyTYe7
iAj4W1oCQzxYc+MMHNuDQf10A4EL9HZ2FASB2YA79gZAYxEA0cxdM6n8t/5iXLr53kEyMaQKaQe4
bkgBjzZj0SwJqiPM3ati9W1c6HHReRw2Tzig+9xx7FoiVznOgkqOeQpFfQ7C/ztOPKck0rjHJKb9
nhLjb1oRQvTT7iVLxNGji9wOPfifiN9C7Yj9Ab39lIgCkv2uTDD+g9E6kKUAHgRbX41LURPpgfOk
xrINx6eeLs+WAlkEvEjeaTN8a/rolrTVULRraJ6nCbRtrK1xD57+vAUIfgvStVvARvsneO0gm/es
LkENrTfSiScgPhYWMpFRB1JNHFxvKMhlJ+K7uhFAXqnejnQx+xXi1VxPCECtA/axaLDeD+jZp+pI
LIMruVYjg4g8amt9RaZoeVCsC8HwnOsZUZ8USHyGiaCLlCl9nneCohSCJOOv4or7Lp5sVPkuTOOF
GkFQxfbAnhUy6jPIJ9mZFCVE97qMdYQO2l18KKaiNnk1CChXuQSI+9J4Rj5yjfWGkEzpLPsZNACF
HF8JnxORwpE6S5jngjs6QgmDw7JxKPrKxIB4H7cSW97oNuhSjBUP0h2p99OZANfdx5ExzkEMiGXD
oef7yIvG5SdyP2kXDbdQ/gxxd1rN8to3AyEH5akUbWM6eewobejrMvQQ/V1g0/TWA0KwiS4Mtc1w
CAy+JYRTR+1y1Ubu7IMCWZHbCbbzvzREZBA4ahe+s8jyBfrJz2x0IP/pLh653UUdfYR0Rmy0jVCm
tdfVHD81COHLxwYAHATJw6mj4QF5qN8qAjvnuvGmUrc1LKuX+IeePLBye2aegN+KbeQulqCoa+yL
N9omqwWgDnh3L5txWUlQEqSwZ7JL5HUqkF4NeTtfu3NZnqipcBotnpdKDdM9GecO62FY4l3aAkjO
3Up3Jw4ASUCF1TXtQzcYeXQBCOX1CNgS5Iz2pZ4T+KMj626+NnLFWIJ5O+J4Kh9ZrfOGrE6Jo7N/
XrR+afr2sVVx9TEkEBTP3AlP0rNdDsP4q4WgRIxU1L1NMIBCDR4+LFSiLcAmybApQQ6qZtndtROT
+zp1YsCdgMyf17GK975Mwo0SfHiFAML+8qtObWPC4S7uS+j5w756hfLbgkGBvEFfU28PACDcG68S
v9JhhoMWw46RYGbQj951sgywXAsX40ElHhFsIasM7Ucb2ZbsWlgrkBKluAp3/gyh5haLHkbenI9p
m/GpX8Y9ZzBO8zMq1eAfFyJCXoLTVqk84Aop8oiS9xa0yFEPELcDR6sC8SMVZcqxIYCJp8d+g6l/
K/4ne2eWJLmRZdkVoRrz8IvBJnc3H2LyiB+Iu0eEYp4UUAWwrV5Cb6yPMbuqSVZJUfq/KZL5QWbS
wsxgqu+9e+59cb8QlfK5dr1pZaZWl9yqW0aq2bJu6Txu+z6eRMEyAcoiEWh9H476DSkox4/Od3OY
d8z65Z7v2b7s39aif2I0fREbarNdOEEcbP10snYmtS0O5HOHpETLztLOXW/mBY2iBDQq4exdr9NH
v/O9gyMYY3ucdrGtAfQWET5Eyqyu6B2xpl35LqbpscFBCfGxtkdbu+JALBkLivvVeJy8pU8HhpIJ
BBDLCzndLS/xLTWe82EICeaVrX3XmfvwA2k1eCVSIbgfLbfMrN3RP4oxLC4rI1KMOgVT2duGjfu5
3XF+LlF4CscV5LJw2uWgh3ka+H5KCYtqc9uzp7s20oZHJqknsg6yoDDtKrE704q9vH6Bkvyxi9z6
hDBwT+bHWW/FsBywAOrf+zStR2uiLDfzpk4owbtM2T7LOOUsQQjLzU64P4dH5fHTjffQcOOBSdUB
Z7HDPN7dSmb4jHy+7TLy2HBoMMZdKW+/+6P8JXtmzHA9/v3gDHXC01Rh+6aGqVhoQFTKPr+rIXyE
JovSainnAxV6dK7Mdb3gDBiaWLT2c9E7Vz+ajOM0b8dQldexlqdp8KM7y8+XifuoGolvVuLBRR1I
tIx0MoHckGghBishkR7ZZ8bMaHBFfzaC/IrawaVIM/08BjyVJkPAF8etHvyxPKjdu5TIeRNBiS2S
Zvd9NHpCgLfgzRuYU+PqBOCIKvFibYV/YgpQPDdB1WeRcu2jv9pMbwv+0FHUZ5sd1e8o/WcZqbdu
ELf7ggkltjYdMw3AMPfcAs5/cN6239SEx5inPj/45vboGtJLRTCHbXLbJMAmlZopEil0+rQMk/cJ
ONC1YhN/6NnWlnNyqlWn217bn5nK/tK++NJ6JvIXv7t7IsLWUyD0nm7hPsdRG139PBBPYuA7jMtb
rdB4y3RWRRuexxWtaZJc2s0473GuWDDQz45xxf00pZY1tHerMeqscDmf+UGHxqcm7MdPStUvZUsR
m/euOuAi7eLCqq3UGOz9LBpviq0Ac0e3BN+6yjFjcwuHxNC6fWgNmyYwn46N7cp3Mc30rIu4BrcP
dbKmIKOBI3GhxQhNpM5xaI3XCer3RCQJ5RugTFG3MqlDq6JL1m+6YlNzaFC5p1tRhbHPEXLXOV37
IObBT13hf3SBh0hD8MJn8Ec7cWr14HsFvZbV7meHjH/eIONov/pjVHbtzJrZcUfMDJ7cHwFcSDxw
aF1W5bUpC8PZUDnWRfFZudxid7VWarpubLoLRezJ3L9rmfbnP6ZJ5V42N+u63LEje4uVslzuXYfk
c63FSvSLc2fqgdYjGqh2R1cTgJG3dvkF4aOokjqiET4RNwHRRUdYjO85m83vptzPfSatthz+P6lB
mtcfYVs2+Nf/+Hcc4j+RGpe34X/9z7+mc93+D/8iNSzP+bcoxLQOYfZ/ErZANCKHJh4uAvLS5h/8
e8CWR/QWP8oAFBpKg9Cm/+AzbPPf2Gl+I5Exdzi4xd3/FzzDub3InyAohqK3zNgI2IpcKAD+P6Kj
/sSzkhaklk3V3RN2L/suNMDtqzqHVSzN9YB3jSjulWTKZdZfwkhfkSvy7Th9Z5N1iqvuTMLK/WK+
+c0Ym8Hya2BeHUcFu4z8C0GSh8Pe7NfVYeAHGZmXz5Gdn+gcdWrfZqL7arQp19uaCtPj6igDRPKW
oWLgVW9UPEYc7EaZaTG1MWsvLHpCRBq5N2VC5I6TNGT/l80r+w32lOLsp9i2NsnDyWeu9igFglbV
f8z0CgfyeLiEWCqTieGTbY4yWQpXJTOLh9JI29/QSj5cu3VPES7Kq9EUDVNt1XyTFb9/R1oLCtV8
rJ+qJxx4pzkS93t7L1wa49o8R/udqsWL0ezhMdBc+t1kNSlGCCPbhXgdTWtHMlzDuP24WRZIinFI
drLPmwvh6xwqyts9ohV3P5a6Gw5tcesZpV6zFVWPKOiOzioT4qw7w0jZUuZBxvT4/P20H43Etz+q
KCGb0LdM4h92SJm4XJkHjbK3Tp3VoKcEs/ObjnZ6FDt8cW447qsxGW+t4xIhFdSIfNK0kpYk1GPk
tD8rKfNYitzO5slhsOTu4mjfkBs3V1PSqcE45Hv/oRYUrV30UTaWlbzIbWxus2sYAtfT6RD6RWx2
ZvnQaqkzKA6SoazJTrC+jJ/p56rHhV7xSBgAHaGhivtSTSSbzvUrCpmkvG2QuU3AcYLoD7PKWaai
quWw56phUBNZXM5We6U4te+WYfzRqI1U0q2rUmuct3tHr0HW5v07ob1WsmzB964Rko8xREAbcWVV
TrcmwbyArDfeJ748Vh9IIS6zq6okGH2uvih43jzZJaSO59no9iZawdZ/yutAHNc6+kKab31w27lP
UOCtWCydm4Zay8uuy/zJnPPwIImIuOsg7b872guyudvXdESDn5PJi3Zup6V8W3wRZJu6PeTwJXgs
Oj82G4RsB54zW8TWXyrZBWfZ5g2fgfQJa4KAkCO5OIvGK5BXbRjn67TGBT7tuBwWvj5dY6g1FhEb
IlBZWY1MzKZpVL/Z1aIeWmoJlMc9sLNa531mIdjEYXAorcNBac0yjXrPU9tei0eDLzIr66lIQ8MQ
VNzwy/XeVynge3CQRsDv1XJlDFfRJdTZBaKack4NrpIEx2sd0y6Or01hMRe1dlgCcwYXoIC6s+Q6
ZX4Vemip22KnhA9qBKOpPvA5mHHns/+cwd2cVF7Dq5fNci5sm7Bio1xRxoBz0OCd8xpNjL8UNdvm
tHmyCVrzWlUiDYT60q3AKqVyvvoGrfRsRRtxNpxi0+p/q2cbZaG3gqQMyt+BK2RKRCnLNjzeDrjX
I3NzI0E1LrNoat1rEfBLdjv6bEFRSw4bDQorvK24JOXpuMH9p2rqx4emb5zzhKaXesvKr9Fa28xW
uZXh2CM0hOXhl67v+J0EZMNNQuwZzss6JuaHlrweVbwJ6gy/Ld+04UVxXQf9RfB249qYtkNoTt3J
zht1xkWNPhCCRbmRSE21F6mxTjXfKJNysDzqoEEGJ8pUn07Q/ie31F/52X9dHX9Q/ERmkBHx901A
RjfUI1xR94Ql766NFoTkPjGHkJlZ+yX3BeIf2+T+dKE+/YvO/XME498i2XhRDxIZbhcL8i239O8v
WusBkGFdrScXX90+Vkk+39r7n7Pmk7HouuUn08kY1Tn8npzC/wdG+T9dlzDyBFGSDOdwb2OX/SvM
uBlBxEMRoBXW1Q+jrF5HB4FgnZ1/8DT+1YzB2yTBCxehhVGHut68hW/+2WaSW13ej8EYPSkTlTv6
MIt/AHv/izfy5xf4O5W5tVFvjzYvIJ2HSl4r97lqgVD/o/j5L76rvwLLf7yHyCY112euTpbSH1Ey
fyottG37xly64dOig6RQd+5OWJj7bLq/h+Ljv3+p//xuLHwLHul4pPyQznn75396qYrva1+Eqp7D
aD4oJtxRuX2fdPj+37/MXwn12zuyIt5O4HOyk9v9x2bZP70MaFJZtk5RPtvzi7N/FWKOreWjGP8p
M+TvbwekHmSWJHg78MlKuBWRf347m2dIa0MbfArY1WQ3b0b5qf5Ht+pfudxb/omHy/GWiUI6Cbbo
v31myp1ETsEqnroKXnFhkm8+VdFz2dx3prq0wZKEXpVU+T8YCv5w4/5f7P72utzOoUmiLCgroPHf
3lwZVttGX1I9rVCI8axU/0CXanEiB0NimznQ7dahSqjezPQQMZz3TeeHvfA7m43+1Ta1E/cKwxD5
gt5z27XqvJn+r1V45VPZk4cZRHNw7BxG9hbaPj0dB7EsYDsqzitBdgBlBjHxgFB16GSMH/LHUFkz
mfRyR2TJvVNve/ofQm7+/ujwrtkHB1BNDAU1v/O3HzSzj5b8Ev6IILeF89tYfs8rbCeLzf77R5QH
8vYB/vUDBtvGysNfFnlBf9/3VflOZQpjDB6D2sbk3nVWYgd1eZrtaj0BJCAFcC2/2pUskpnf7lHL
yjIZf0U5n50mzNASNQFiqVCjytZK5fGuIkzuZfHhScd/ivJouRQNxNvB1/Z306zKZFnxvKZjWbrn
qVf5fUC5SXeg7atZVmsilxsvHeoxJXw9vIPNvE3qFwlJybxBZyzm0VfVz+3nIiJqc9OQb5BhAnSO
kdneYZi6BM5QZJOnqNKrcD1MejGTVTt1Kozpy75OiuFZK4GKFNcx8U39ri/17jYHSKeBC7iYUz8c
vg9r5B3VYLc3QZB/g71G15KUcljxqUz61UfKQPSQMTa4/JtTEPSEfjseMZEUD0Rx0xs5qn8MGWe8
BKzayzomBT/8epFkvEMC3/vwqF/ccR0fCrf1L4GPRr/ILkprcItDCbTzXvKtXkLg9dTXqj566GI/
ZT7rZCWCCpRcm9lK15NASIgMI6J5DkNqCkM4+jCF20dbkmwjO/U9KHoXo+wyZ1Fj+0nDdrLjVC5h
bIvixbSHV1F0dUwqpM/srKsSjW/zTkhhMCtVUD62syqC2ho+qdwdHkxpdNnsqzFZgbRYEtETWdwW
0QP5vPt1LFV3mAHP4qVFgBHTRhifGIbjUgYzJeZN8xfTcupVXWRYU3RSdLMA5zJ6usLZDB5GVtye
x+YWEhs24TNmAV6gYhx82rv5qzWbpNsaFYtDcPLHtmGOsRjD+Wy1yGVWs2CLnZBjEXc85v/efuF2
iY5eXpQHX5Eis69mSHkdGdXBkEPo/qoW74HqELqNaW7csFDtBUTW5ZFZ3F8BNaebFeG0/JIoiV3Y
5Oc1nPQFlcO933NZJo2K9pfeica7pe30b7GE74o5dmLWRPzJiMPGKYb1wAdtPM7ztj/X2quTUPjF
yeqiOgv71XkM/dXiOw2cRzokPDSBdIgH9OGqA2AyX5DuiLJUJ1ErviLsqMMmfZX0zOUP2Cna3yxJ
tWOCmKukXQImaPmKQsLP7UwUSnOpzQL7XbsN565n2qOrHeFjdr2DrFx1m183L+uytmVSuNJ5nhTm
ZpMUtcQyPCJjc5WTIyaGrIH5PmCMN+KmlsBwQGK4oey3ybW6rMPYSC0/yNNibhN/37gBx1V7pFkX
vwLFMNTpnVsWM1O/gLCydC/HNyi8MOs887n3d2ysvZjPhVj6q7Ey20Z0U/Afm3eqCbI4U0hu99NO
ju/IWtCzhRzE/9g3U6uf93SffDZhbAu0grtvTdo5cFfcXfouGhE9NgvdyBITuT4TIhPrPQ/u0LdJ
5bcWLd5WXnBfIrHn2yU3mBQgW3yh6blSnYiEONP+nmQQcV87A92mewtN5BuE45dJ1X0OtZdGLesM
1upWousyU079k7vz0+z4M5RZ1Ls/yHSY0kCqL9rfeiwHuXV2ix5zsgyrxx0X7alsoUnQouTFqwOD
5OmqOE+MXk5tnw/HZhvnh2UbsPdrp091gx2RuTMBCMbcKHi+5WNryRLX+RyCqSn6THfCZ+LMQVpK
33nYjLU6k+lhxq6zVKelMQDpGtEz6g2KJOwmxTpLj+TitUR3Z7Lrvax9jY9+Wx42YfrnaeYkYyGL
+Wb4nrzbw1VmA8fscSpQloWTB0nFCoQTN0Fx7v2xzZqmHQ52CwUNFNWRH133T5ams25Lpzl1SCMP
Snn7oRjHn3s1RBCthnFxSpMmoYyIh7BglhZkqMWLfhCw+J0gUFzAt10rVlOWB0/BTOJ+/bCVuSSo
dnuiIaWOXt3U7+vWytPatf2zNWr1azeLmpVHi4tC5y/qsxrG6o5jcTzPMq+vAaE9j6JnrqLrqjxu
UfliLcFArl+zJvlmfPK0pU6dEMGhX7zyTMtnEqbJ9GUpKojifVkzoyOFZ3G26rpPEPza4HNdRiP6
Xm4dDBbxz+ct2oaTCyz43VrnIPP7Wsc5S6aftG+EWTmgdjnbasW7J5brplWbrANhj/Fok9kshgq5
wBiCz3rwRULuhTxJXMU8oZx3iRdqJmRGO7+ywseD9Q0NzXHP/RBv8/rh+HxijTkhKi1O/Snqq7CJ
vWYjwIJcwMs+ruZ1bp7YBl1XDGQC/SHbwPxc77RtUzW6R+Y2L6PZw1LYKMhWAWFsFfpX16M56K6L
LtONrlgZMj24i1o4z8YoIRyZIVpV/BqiikfcB33w8s48GUVnpy3wYMJFWj7h1X/vSyl+2go/lyNz
+cjis/6dnbWEvRa+UbLsbB2uQQXSxpyiOba4Hs5bYVsJHH91t4YmH91CHbH01ceyuq2TTdJyvPTG
QTzjGMd3TEyeONZY/+2Ym3xMzXkpj6RHiqcNjQWbljT3A5T2fCXuvsiCDkIZTgG0PpqCYyMhe8y2
+KAd3wjFGe1LZbjf9NRbD30v3hGZHZZwSAZSGwMpDP75BP0SdWRQzbilP7lYepC8Gu7wbkDF93J/
fu4CFNxp9syrVc7NXWiKImOrwhbGJHpGsekugNpBOzPQLwKRyjUwnvqcGGmeefm8NshUAhnxKjvu
9RBXU4qdShzkYsrEcXIku16Vr5oS98xGIJ7eqeBf7dk/TFj6O9Pvw2RkapjhEbMwvW039aDQKUnH
U6Zk9bty8+mt8Kxf+vYfjVLDgzNfCjmDVU5GGD0g371VPlNduLAFfsduTsAczS/m01DpEoEY0/QH
NPNbrx3jTZFBc1gIDM6M2rQ/b34OG4UdgLPP2KdrVRuManOl0yZyxAnlo2I4SYhCGRXgLiXkSRlu
hG2Mdp9JUzUwmh3lhlTb09KQxNH3FZvHxfRuOfsvJFjjPCwWYK5rQHOYIijv2MOJtNwyqNS+enca
UrRw1HN4zIVBMzUvXJmG0le/EV7ssDYHzletGGqHPjxGyn8EZrg6jIJn080m9+skXkMRZaUVAqAC
OQMxuOsjxi4/BZL4bbT7r4kgKAY02P7BDv2En7O+o/LoDy2BbbRWvk0Gv15SWZsqGfwAe78/qcSN
ZvZeBpXxUNExpOM2difq4vqh5+S5MhEnMWxjpIK02DRxb+ZQOps/fmcsaFJaedZ0XCahjyrKy5SG
QKQAKdivIlucyThhR01t/riFtZ62aqmTpfTZugdefzSGNrqMs29ycwo+Nrjc2ClxNzartx9dHJHQ
ogSslY3/4VQzPjmT7LGwWvw7rHne0fLGAoM2uQSDc7NCzfVyrsHpE0Kqx9jfocMLI7hOUUM4AIm5
XwVBf9nCJPZraTVIBR2SBKnJLuOvqsMjseBBZuK4wTgMaLgCPTAZRzd82UImcbZjrA9Ns4oEJ+BH
hy57zxJq96Fs3DffovxCP7wxdjtFQom16FSGDTxfoPt0H9whZfdFnUFFeSfA2/l9Q0G9rnY4YmIZ
iO9oB+sFVwmp05z9XLrFuVr7Z544N2VZTfhYhap+aiR1rL/2X9Zi4rGR5AXqypjO3eR8w7PmZjnu
hmzKu5/YvObMjwikIEyUYFxyEKd4ksWS9q27AU37jJdd2cRkXquMqMjtbPVrIRMwF/srkef7AYmW
XoYx7ZRIBJm7wsaMye9skUTfKmB/HIBPfqP0gxKeeOCg204EExin3KumgzviXqcy7A/WUC48v1DY
nPr5/ABpIWIHCfzMuijcG1CUHbzXHI0vUjreR9vVhO2QgESnMiyf2810uTVHdWRbWvi551nJQktx
I7ke8G/H3p9zL003MWiZLnOER0pKfobACfOF7fM/O1v42dih2fTCLrhiCtaaKUccqBJY+rt6xFKT
15igjUeI0OwK3CdA7rJ3MT31sDmewy/WXzK1yWtjz8mWQ2R7rLI4wPG+14wR4gpz4kn04hf+0f0h
kjz7YEDRuSi94rqtXg1o1LWYMKkl8XwZB9gQkKfaFok9SDtlSg2Pxfx+/7SW5UgwjWJQvW/RzaTj
mqdljMSHs6/zwXHm4ThiEE68IccxsFnqveyc/cEHnIIoMpfT2HTbU+gU29eqK0GndrWlrnHjGFm9
/WDkhneesGbBUbHopfHH6gv5FarkCESFL+BZjzbN1xHlLMjKyHkhBKYXaCorun/u1S+ONZwmSvSB
cYnHDCCmDevhG8zi4oVO+7Uyx9tyii5/VUyzD5yf3dFzpE47mZNv15UMWLSxwScvxCkXW34YzP0T
7RhhVxPOWz65jd2YlHigjYgNe4kw3snOZ98E4St7d4Mkra06lxb9smmJDzFGnxBojHiFcQUurP1T
41TegwrG6sXnWTr7+SiOpMyPRwrV6kr81HoddzahWM76vZTM/juqy4ygoO0Y+dOQ7TvzAGUVrHjV
iDU01m08e41/0eVCFoNPYWpugfMwzdZvpPYWLGWAxDHI6cIx3h4mzsyUZv0Zd6Y+F2GBpavR0x1M
WH1Q0kK4LJR9H6DoJXTCxbXv/Om5sxvnwvYe7Ms+Afh271tpI5sOYoTvb6xWHEVFqdij4S/7zXFU
YnHto+9DUf4i0AuP0UAoWctSFqb00Y+5HSG9LPebj/IIv95ZsVlH8s52yoLmM/pKu4VEp6ik1FxE
mS0JMIp2AHYAM4LjcwdIbadqJzPGO1e2MSSuvXBIhLCCFvxR0rkly7NZGoLYaZlpUfioi/tno7Sp
yzzuajHt+qGKFBMwSbaMaj3/C3lO6ugJxzuW0W4nAPb6lJNxmVS1jI5rxOaYfMeaEi6G92WdW5J+
y10kGuwL1bDGuB25923VvG+5B/hRbypx9nx9nEdABLPWv5Zgia7bYIxp5eHs1lW/nkXbOWSXcNgX
7Du8650gAnslI1Pwe07kRvpNmFf0U4UbXtQSuK96c4KUQGLvux0t4Xmr85ZsP3Al5M36Y1yN22PR
/nCxhnBeOVd+J/5939j1wTTMObNnz4sbxxnipfeddOrpT4uhd5Ols9t06eV8WEgLykZ0PfrSEo5w
rvNEsP8B2YcjxtY00etsIP4Eu0zWfFGxr+ZfeT8xJhoWP5Umz4Mb4uWHXycyWS/iFFkdZnvhV5de
6PoQlhUhAgTy95Y8wz3awDYejgX3jMznPQLmtJ/JkyRrbB6+wh3lmQvrEw85EYVRUVaH0QY7W6yG
6azX6ywwpHseKusVwI6JASXcISKCOd6HWsH6Fn6y1qZ+GFjPxU1lv9bTZGRm1UoUI0cfGQHbB4an
Bgo0yzOOjMOi2O27gg+Vbvmszfp2wBrdLdYLS8iM/KtsTjsLjjhmyFDfCtUxc3YMI5Y2vWspZw7w
/sZ8qo7K3xYGAX3Lb0feTDITNo6pCWQmrZ3lXATqpbVy6xcAPxiaUXbHAkPcmZWP8ih73Z1a2NyT
P6rwoNxogoRW8wNvocvG1W0e3EJb9+zImt+qyvqO2EdO9jpXmed2Wyp0i9sT81oyFoF7rEY2mlaE
b52YYtG9l8RQ8hi395Eshs+9qPpH07J+A7CSOjHWS+JjEo1njSSNLw+rLH8AUvBsChVGqJnS/XS1
B5LBiQ6UT+Uk6zvtLu8Bf3G8MUFp7LJ+pI/ZEMdDcS0BqiiIiHE7jzgzDp2hoxM+tP5OzIyd9QwM
UeR83I3ExBnYbfAaCdN+m+GyswnQJ94l3JkcneA04OU5VsUQcGAHOHhzkYtkWD2mahzMsTuoLxBM
dtKNlUrlNNsnIbf2HPApPTIp53eAa+8I6mY9D3OI2L1LkwIzLzGvAUrhl8dwni/RQc2whmTA825G
dzhW+7KcfNGoAxjf99G152PHXOxp3MoVKnN0DqvNs7sioD8Cc6pjj136KKzbVUVvdwiwt2YoohHd
ro8xYfRf1TT1JxsJPW7pXZK224pn4Vr92UFifkAkl2nu6PG8Q5ii9qqGCLkV8qBAucyHsj5DGjKF
qIjoWTbbRYQt/ZNwERH6dsFOp5ksdHNrHcCU9wNw7/RTA8p+govtUp8HlXXejLLz8jZEpl3EEIht
FRfjVOgjcdQpl1mZSMn1sbSsDpOLe2IDr31fq2ZMusBiCIBrjmqO1Rd3cHI2jKX1WhcjSG6VhzFD
nCUu9Q7OWhs5eXQLM2wbos1HssUwaa+XABTzmNMKZUPQD/d2OMs4atzu2Muxjj3X7x/2xtTpHPhw
j35tPRUQCyctuNd3o/u1i7o9c9Auh75jYIf7dbtU7BfiySIQIBBzc+SLzE+YR+kVPRmlw+4Zr06j
wrQNDIpSFkddYBT6SykN+zNQ+w3TFnAMRL8ddCvfGZ6bTGB2NuMGmhahHUgO2SF2DyGzsWQxauu4
4FjCwgXpP9kN+QwlxtAG9GKjn8o29s3FhukGZ0GO2oveJry10LHYwbC9UUHFlouziAzyLaGNnJnx
0b5juw6/kZ+3wnwan/2A8aAMcrJChDa5H8ADSIDEnRJKBlP7+OFisoiR+gIMo6OFkXifnm4z/iSS
Ide0HYAzFnPL+MlE33JY70ryei1OkMJNShi7QQr67t/bE7NJtgRTMtDcx85quoeJWR0peE9md1dX
rvEetmsdG66Msqms+Wytwb8yyCwYYfHluo6xPcAs1gdDhdVRRuzlWNtg+QwaCF1UmsvdWpruUbLH
8JCT5gZtO0688+YmPszw2CHZSZFjY/mVAU+Hv5R3ug+MVLUORL7rT69lDUYyNdb0aRm7sKUhDvEz
NfXy0Hu2kdp17eDg6O2vyDCkxQUUgnHXjwJ5ocN05LRllrdABFEf13PTPK2G/MbOP1QAvY9JXfSK
b1hP92wQG9MOp93PeojUY26ByNpQ9XdBS5xhuJdfqz2f74BxprhvyIHiHMOqi98JbDtgiJt1NqWO
u4j+i+t2NjYpk+yaWUciXnMil3XI2G32evPardHbBmh9HCttMZhqKAvNiSCRdQvvsGKTaMaBd6zs
Sh00jX3C2NWMpYEd3Am7+n6t7I/Cb9iQLT0H2yYUKpgLYW1r7EeCtWRLJ74vdQ+B6lFlAQ07sMrT
HvPDyZ8cWkY65cZ6lpU/kPEcMC9jiCBSUag+wXXp3c2lr6+QD/LAhtH9G57V/XE2h7agSQxDCKPh
26g6SAtrGj6TnBGTLfCRD5aPXsFl43hl80YYjH228kI/+hRcsZPX6pQXOxYuWVo/QqKMftMmfvfq
XF/R38wf0bpXXyu/XwyuLBVdiAsqY9sOipeRWdzR0OZn97auYnToEQYiUa1IOlcevK+O7EOdWnpp
P5vLMNy2kzRHueysjmH/cHtsRiRK8kuaIcz2YdgodXhWWtI8MVwF3iNd5k8OxOUxd0or6db5BQ2x
ODXcBAx3KRtwmbmkZzAe8x0A4I3IUnb9TUY8VW5FT9zibdr9GueJ/dPU7J2jvUTdGXP1OJklPek4
MO2TjBHzwiXrZ9TvbBXys8Jri+PiWGq47Q0y7jfEBwJRhjWVPClPlWaMoKSn6KWZAUC+U1NVk3Pf
mpt6s3buZaLyvPfAz4H4AzI+iFbwjWxwCvtCKDIDjsaAbjOYWUsGo1PSFpz7EOO441ptJUVkNy9s
u6w+lWMxfvFdb35waiyNVBXYLWU0fydHO7ODMmt+ENe+n4xqVufCHJ0WdzoWnLLKC26ncnmfrcY9
M2PWTzieeSxD7UQXTqQmqYOp+BaV9XBx9mW+09yPyViRAV8VofHQb8sT+8awgrGMNw3RuzKaMbIS
NvL8Y6/vtoSUDeduUGStDISqJINjNtT/dXBsu6nCdWBvZHs3evuyWNDJCGcMaKcAZwj0JwBiOFtH
AgJCDBTOnO79FP4yNoWrsM9vdzQ9l337r67sjSNJKLxfB91sqIcfOb71k2VXhHDV+wWF8HWN9q+Y
dX/ii2NUjTHVuRlRG5xJTEf6L+ESfer71ZyPPKq3mHTgQr3Ock1MxgVfR8Nyf1ajvZXpLOzwPq8L
h/KB+VXPQjIu/Vrcy6Z3njeWHaFvjcEl9ONNLw8leUX4yXfjgT/THo9sRGyOdstOUCMIiyPb4qyT
3HNNT8TzguBfCdKk93rd/jdpZ7bcNrJt2y9CBJBIdK8kSEqkOlqNZb0g1KIHEn3z9XfA+0Rsi3ZI
cc59qahd21UgusTKteYcc9dyi3Y2gZS/osRMLqZKVVf45bNtYaDEinM7wxiIaYMux6w2qd2HeNeY
QvqpV+bM7DCXlraGs8Fu5Jp+XEXQEaE7MSPkbW8UzBEjffYluYQbF2DuIUAotNejENcscNpd17kV
OxrcaiXG5xWdFp5I5iFHOUf9maomNjLIwH+wIUO3ViGFHz17OLMMqmgZCA/OlnS2eRvg48z7mdE8
a0CXzcpHL85sbirns7zH5+gOgqo/xNDQwzJcO6lprro0sP1+oLM0Ys9bO29Bfky0XwAUJr7kEb03
E1YS9JP6I9a8WS18KshZicDAVi/1mgkdaMXdeJZVrb/R5NZb/ntTfdvXoMi6DnMz/tx2G+GqZudA
xuioR/VlG4DM16dB+Jo7FFuncayDMzrjWpJOSP1Hl3xs4B2XtvCHOUG4thRpeIbAM4W0LkxmNAjK
mDrp7fTsGhHb7BxDK7NAj/hBkMII/9puehkM0SBu1GG79+Et3z35ECxaYPqv6U+uuvHqVQsgrV5c
EqkZs19L8A3inFyxtL9iTU5vTKZMm3wk9yn1jOzH1HnWY9rm4wOOirby+5EerBdm8HchP60IqCWO
sKWF7KT2o9WU5sop2D17dhj5lejFYSYHZ5XFGkxzF7jMmg1RT6PHoUpPVKyvdQY6z9pUVjjHS80R
fquDWRvT8WkIeMFXc1K2515j9zmlamquRoqQqw6jFpNvqiJh0EE07Hor3KE90wIMGk7R9Ut0Z7hH
HSvXduGIx4kgNn2F059ixXOG665SgH3sKTrYoak/aZmkYsJtUG6tAls/z5zpjyYsSYf9y53D9mkd
hbl7mDoLxYGLX8ereZITa5r8yZbIWAMdc63ONLuLhmSf60oweEQ9OzOuXWOBdratNI2Nhv1gx68Z
d+AA3a2tB/rPuqhoj+uB3IM/UfhBDHkHx49qP+laBuNhyHa5fQnGpkNQXuSk8OjKR2kIF081xTYx
2hyBbBzttZnkMB5YiiaHyXW5irvaan1HTdmdNmXJG5NB9yUKZEINMPYfSsX4yVQ3kLNopLfJBC/L
0Kv4ZUxB9WEi73c03AY2kXm7mQOV3jlMSoHiAOig6EQLvPJKA8Z92uvXODP5DuhwOHAQxyQotimj
Wh1g5qoL4pgd/cC2oK/Rr3dOTpU4uTvLUtUW7qi+cel9dMSmmNOB1uDs92BRtnEnoW+YGTG8RX89
aspCq26+5U6hUynSvx7Moj2YMzaemc4uY6hyEd9o1qveLY5O5ei0Ba2XKdV0bF2kOKKd198j6v4F
yxCShVQ6+EQJpNAx3PTDuo8te9XnAuCwhmUcqRXNH1Juk9uIB+dHmg3JG525Dv8XpN0bhooobXld
dj1kaizOWeiDc+sAkxgC549Zg2NkqEcbnsSMLKNNbpSZd8bVbo4FhvV85XbiBqogA0plX/eUPUeL
jVuFAifrd0HHqzoLhCIUwfpG6GZ1XqZZvQFBKzTrEMbYBNJh4kWJcjX5tqk3mzlr4fUox6hQnjOz
wLcvWLGrKN+bXVC+SYc2+jhp5sEGL/cr6scEtTBhJypbqjeKFFhT/Lu1E+p4iRxv3xqt9HtGTZFd
a4s+e8KeW7OcKE/RFAyjddEF73HIqy5LU1wzmxC/MDV7ll/DGQAKSAOFOQfSgcyKZb223WF6UKpt
8HxLmg62Hge7PDJp2deGdkX4JkIsB1aZ1jYWEyyk8mVpcS0CE/6lVbfZB/af4DFoxHxMkth+8NKA
rlUSavQdFZMHUCWDmcgGWg/L5Tfisr81g2h5iSfkjZUMLpwTRG+ly1BvrbC6iR1x6TAV7gB4W11+
sCq8Z2Zx34bBE4gCKs5+8/WxTxWxEpcKnCISgDyBcvA0mwFqjD50mQiu9TG7TL3eb8k5/PoQJ/kV
SxyajZjKMZCR8hdO8LPuMu2myQrturoS0E9ozGj20o9rhwNeRLTn9uIXmyWRhxIiu2BsfhXoeuqr
gg2nljTZe9e7M3u+noiZPuyAAQHUORslyEqhh91NidbjiS8qbXSnpAT45vYsGsI/hX+/f77noHki
7moJBf388zOhw49x8uqKORzY9Otm2MVOSen3oPOkl4LnMWq+EUT/56J8PuoiJGUnjyhbh1693Lg/
RLG6FoYWrdL2KoSriMbfoeOIHxOUS+zOw4sOTXRFurtaFwmjI5FEyxVCvbXiq03faqYEnpU33tG6
sc5ietvLB2h4CEwH34ZC7k8wBI1YMFeg4ckO0Qz497plWYwFkjY/R45hb41YzBf43RgPtRRADBg7
f84NBjTAAzK2mX4hNG/N6PahF13h44RSPueqIV+onbNSA2wJ+NPALUGvvKiL+wCUKUUOrqMyjISE
yIGAh0qKFQR/zC4gsGhrqyLYZF3UHpy4Lbexk6dXrWkYt1PX1ZD0eEqLubpLx6C9jsEo4SdEreSe
GypAGzSGFTzSRDtTatT8cVCvfI49vLlV8+AMGuKtcGx92IN8b4kJPhduvafKpPCN4nLYazJ751l1
j1EPNFPa/XzpuHl17hje8BjT0KeJ29vOdpoMxdPIdmqSFLyrPsFggbf3Y8oAbyB31vxBmNm2KWjF
VFbT3JaL92uEaXaVIZU4KgUPbDvm6Xw+1WzSCuwNG3O0870H10YxUTTiO0xC1kZ2GpgbpsYC1/r5
vKiEJtxs+zwwAB2MhYPTCd7NKuXPXEbZxALFNoCvaDySIJ9m2TkYiuQHyLzOHxyj35ilQupH8u67
a2cRkIdro5IbFzymGUaHidC4dRLn2I6AUN1MtOjehV3Q0B2ZTYHds+miguhATNyAAkLrMl2EQlRb
8DbFSmkeXRjNk2u+ePQwXKrcg2d3b0i8zaOXOOq8cWZqYyLNroy5XPj+wvHz1st3bHv5nE9EQaya
QNfWg2iyY9KUQEyaipmyW5Fr2vRWILeTS+9yZVh5d2hp/PlGG+BtwV9kZ6vOnWjE2/Nrr/HPCp4/
zOZDymjBEUpuOwCXfN8UzmFLRN2jOdh8fpw53bXpVB6son1i+hDfh2VPoyRFJSQdEV5VECX8JKnj
y8qxaJ9rve7PQ2vuh6gEuWstNlo308uj0n5Nzc92HQsx79BjYoapo+jeNdWNVpcXMfuHPgfFEM8d
2roo85HClQ9F1JhPNXEptyE5nbvZC6NzZeTDvjO66MoblHvBx5fuGL8AAF2QQZKpS8c+xFOrNpKB
8s8SUd99YVJAzM1ZbQxARMukMDYxinCmLc541B3mYWER/Kqn8TVoTPWi1W6wBrXGNI5en3ulocpA
h2mZjM0A5VcMW+GA6tk5zdZhrzvRxOQHsNW6Kbp5p2Pr2NVVFwCDavxEbICL2Ukvfro94sxc8mGF
NzijKq+9mAGxp0H3nb3A3DIXEZdRP4V76HVvivyaHW6s9xCFjt9kKEP4CcEHShS1HbWwRxhWAxWb
8ChOTvUx9ezd7MihQxwuok7YZGeZUp4PYXbYC74w3OrYRl1miDtXsJMd7PEZf3r1ZtSh2BNKE2Ob
K+Ql6Qv1QbOnYjObBJsE5dBvFCkIF2WTsTv2qmY1WLiIJqGldM8xNeVS0XBt5yT8Jinu9FNs6Zgt
lpyx5a+ktC/GoD9W/AHNOZVsKS7l3LvX8exOG61Mg6evv8YnR/HIHGBoTe4ywnkb2dCiqP/jKGNs
Vpmqo+Y2tjJ8TdXaqN3D14c48VnQUxU24lmySPhcLH//+RAR/QYTe2t9dPqJIdCmRw/OqvP1QU6U
/xyEwxh8HalZTC7XyUHGKg9iXQzqqFvDpmXq2Ovo2x5yVF5fH+i3c+KPLzFHWoZ42GAcLCqoOU++
xAXZDE06p+bRzkgiJs91X1vI7IE5o7YEhrkMttm4AvRGbT6PV7M3AHiOvslVOLGFUXkYDs+EBc4H
RQ+wrc8XdQTEazPJZT+nKl9r0wPdCB995hoz4nmTlptQo3fx9amfHnO5edRsuLK4kRSnJ5UPsHcQ
Ea5p3FhzcGgBkFiy22e9s0xzCiJZgiWx9v9wTKJoybAX2IGwsnw+z7kegjq0W+NGEIc5bpDozdd6
UMS3oVTOS+vazX3tonMtsD3E3xz787vx2+WEn0pipjENHq/TvCj0YvMk+yjmUx13W3BG1VUy9eE3
JrTPT65reK4hgBebEjMaxZ1zkv3QpEajdL2ab5jxhn43T+kujetiq6NO2JM8n35zVp/r1+V4puMu
wR+/7yNF7OcragwhuWhllB/L6Cci8Hl49BpafzeieQziAvXldw7G07DE0yOeuuBQ7iTRICD/eKIO
1o1MLmoPKMIUvaVDgwRgweozON5rZXPIVXf8+qk9Ddf4n8NjhnJZGoSjn1iwYBu2CBFCunFVvQ/G
CpoZYjvmXX1MtD1gb5sSDkH5pEA6dMmdRoPnm5/wr2tO2Y6f0nRMTJUn1zxOa9NoaSYdhWZejVp7
2WcJsxoxf7jl/Mg6v7Y98FhjfVmOlm/V8EFpgzKVSp4TzT6rk0UsYqzH3F0boj4gzPlm+fznDzTY
WEDUIrfzFFDQ9SH+DRR9xyxnYZuBBFWet2olk80CMTHITr+221d0k998HP75cNAog2ZH8tmyon1+
HBvVGCn08/yYIqNeKFI13Gw2dJvculfWo9k/ueBox2+Wz5NV/D9vwZ+HPVlXJnosUa14KAI5Upqe
Vf3LODxN4dGKPJ8MCDjjq6y5ZmKGHyRaf/08eJ9X0r+PfvLO6yWhlO6Q50ctpaeJTQVePrDBKEfR
bOcvvY15pg2JLx8iNIzMCF5psr5nvX1rZc4a2v+2mp0LtWASicKVOs3a0VDoFqvXISIToYv0G4si
f2t0BRBzjgHC+cZdRilsinZwHdYs9u4WtuVHmSNYtooQmxyeCHZ0RoFEV7M3SYETbNETR+MCKJ8f
EZ8eyEVCBToAmkZIQG7rdmoL3zR5YEI+PoMYz7qA9ABk3/dZEN4BuLsJUrXGMQbsjdDWxpp8g5Rz
tzI2cqpuB9sDnsl0ZywI/RlyO92oHiorBq6txM6zDqycPYCREGQpdqBl3vtKPqO5xoIytJs6N9c1
VXqMPoQBFOKnMLwjHKBbJ42AShYeHPc9pdnOnu/BlouopoNNO/O6DwggIJ4ZzD37i6mUd6M2XBRJ
BTGXjWiP10o14Y+vb7zx92KP7gp3K/WWZzri9D1jHWCLw6bkSMLsDa1c6ADeqJgnavsxFLtoQquc
ozO25x3xVAdjDO6jeFhDvWMLJJ6LTjuiNP1uhRS8Y/8taZbHEckJ5mFbYtnDMnqyPJlki6lYluqY
Vm8WXwLuk2SOpBn3VbL1GGto03Pb35nEy0z1N5+/00i03wenrDBJ1yG+hr/7vADoTLV7yKlUbr1W
HGaGsltTE/UmbuWMYGTUP2pGki+z1yLCdGpFSsn8wpAj2s+Grm+0zLT33eC113U1IR6Pw3YvaWFs
9SHt3r6+fb/Dqk4vlC0lGbgMgyVT6c+/1UUXiVLCKo+1dx73b3H5050xcXoA07wbycQo6S5D/QkN
yaqsrkxHf6kBiVhzcVGP1wG2WISvvuk+FymT9uJjHHkwtZp3FztTRo8Pi2doXoywa0c9hVf+jT12
WUtPfz6dYbKtuNdL6tDnnx8noaIzNykyT9pDMKU3gN1i3ISkcXx9of6xqkuXchymDtRTAnFPLhTo
FCAkzO6PRYZYip5P9MYELYPW6ryNBYENsSfHy8SmH480DLlfPMrt17/h7zWWnwC+ZylZPUzeJz/B
duJ8CLpGHePqYRpAGecz07BqhdzLy16lnn3zkf/7E8rx+H5SwVn059yTl4j8tFK3Ui5uWHj2K2kJ
GbMv2BpwwiJIqqO4z9OaSIzRQHnYMmL4P5yuSdfWc2AIid8Ioj82cpreMb0HYnlkxIajihbpKiyh
KLZ5vuon8rTDwu88+5u397REZuVwlzRDdgW8EeZpzmSjR0DW5+UiR3CCIPhrzvi/rxA+HeP3S/nH
mcVOoEjZbtURhBuJVquWJERlPSAnQtgOy9/bFEZ8PnXFNw/QP94Wl3OiJpcmW/HTulGZkPeMwOWK
Gt5d7xpMffv7mVn41zfO+Ps47OJIBLXotbLJOd0AVDEqJ1E49bExrOsmKO61skezlEFYpEvILBSX
/x2+1/NW1tuSSMtG1htmzD2wOPVjAOP29Q9aFtzPq8Tn37O8WH9c72xQ+TS7bk1Fdm01rE48Ocie
VlpTE7Jz9/XB/v4gLgdz6ITy6UEvfrIkjZauz+jTkYbH8bleojPr2vPZzc/QvX2z8fnHoQyM9rRS
lsaK/huZ8Md5xRPr38RE+djFya1tld4xNZS3DRPxEQager8+sX/cVY7Gxx4Sgblwsz5fRfBbnZH0
7XI0ii3VbHWn2IDx/Poofy9yS1Iq4XJsbxjYyJOjRESpdG00Nkdl1Zsm754djHzkH7MKAMZvmwuk
ot+8Fn+/8sshAR4sLz2b1tN1bqqdbDQ4ZDoPAkeroR30Sht+fn1i/zwKRBM2Tbru/rVpMz2oZVh3
mqOpimPRy1vTjL65dv/YGFpsvYXJvMuUFnL9z7cIcZdEjj03Rzf/qEW5rghoCau30WULqBiXjL4s
jjPS7cSLvnk6/nV6fx765B0zkcyGrrvct0adVUbL1J9cg28e+H88gqiOFh4GVnpBp+jz+RUKPTNS
M+vG6fsKEIJpX+Iayw9zDC/u69v197tF5aZbbBx5Fu2/bpeW9F4zgaQ/dhY09aRFXhWZ0AvInIe7
SsjfN4vmyRrFJFp63DVKaV2Iv5eNNDRsoyv76dgbkJm0Ile7udPBbGWT2nhMAdlUNOY3Hdm/DorK
R7BSWSZevYWv8vl6BpmAutl1ztENmm4bGB4bnmhKD701OFu43ybhEFr63VN6UlcAQNLp1dAHtrHo
09M/WSHNitZJNuoayXHBcK7XRrptWyyZXWlg8Ic5fa058fCTDSX8AkrlvRs2KWlafZo+zk6KPUJE
c7L2uiE7xgrDKphycTOHMZXKWEb7konE/+ph4BcbPG0Erbu0lJfK4PN1Aps/p95YaMfBc291pcpb
O0LTPISRdqHrpfnNgvTXbaHYEhyHpYJ9lfu7Fv1jXdfTvifiJ6yPzB0JA0EP0rlrSVqsWKZo3/V/
T550wVh+aQpiQljm5GjFP5+cogQD5dDUxzFvdvgmYOyse+Lxgun49VU8eXv/50D0Yixy0G3POFEB
oEKZEqNJ6qOep77T0xGqrnPn8v/vIMs69ce1QxUz2lAg6iMZJ1tE7Ldp7/gYqb5pt/zrXCTwMvYE
5KS63nIL/zhMkLXB3EN4PdrdhZY9jvVVa3xTJp58CX9fLikAOkEsc2kknbwmrpe5IaBydhyjdSe8
6kLT3SvG1wBnwn0WRzDlln3t15fvnwe1beYzVME89ycrwpzTghFy5E1yrRW8/J1rQPZ0x5WFyTA9
s8zbr4938tn4z0n+93jWScpro2qbkA6Ol8GPz+fbqTK+2bn96/GWnsNnnVwqit+Tb4ZFapeD9Kk8
atgTRoGl5K2yAHaff30i/7xwfxzmZInoK1LWHcCRx4C4nKjZhQRBiN1kJgQmJKuQA399vH+tEXyd
dGktCFgasZ8fwCq3S6vIInVsips0eMsJH4HvbfrZd63ef90h0Ggw0vicsnKfHGhMYq8mb4cnAsyJ
He168c0j8K8b9N8D0OH4fCYSA6RLtAcHsNVKwE0HEkuID1D6XH5z0WjB/vO6IdLhxWLgZJ1uah19
tKcgN8ujbsCH9nBqX2VJ3vljNXgrEhHwhfJ9ukpxtB4aKZ4z/C4bw0FoYBGx5ytgOXSx+RfgXrnn
dWWgDcybRcqXEYRzJk3CCKWS2gqbmQSyERbuR2wU9lk5OL+wbVd+rOb3VNOcY4JoyE+mqrL8LnKY
rcWm1cIJEN5ZkWfdDTjGdBNhGtjWA0wRao5FTRsZPMbEh4bW0BJPWxV4he4zhscTPC4fq5zaoTB8
dds6wvBllGuiRZ8QBLwNiII3xNS0mzxuYNc0wC3iebDfkd7Q3REplmFmhDuo0tOaJFIBciOJjvM4
7Ys5PxuaVl+7OIs1tMOYfu1GuOsyKuR6qDp115EMJC7xEcfAZ2pkCejK8U/HkmBWgY1fENe68gxy
HBwLOzUFngfHAbxEKsbgzLYSdSPK7NXMQ7lBu+v8cnCS7cC4l7uiirprYqmQ8AmkIJI0IL/X28Fv
3FxsmpgyRU9T0AaxnWw0u7V+NGbfkK6A86ro2DKAuCDoAADtSsSVPDMMoo+dNmx21tBVG0dgd/JK
9K4uJP99YXSeP2eZtqlxkPmOiac0qPunBpT3urA64yOQuMVFbQ33U2WTrmtNMLZnF/bLJGvK7HkR
g9YqQP3uksoX913szxXJG6OcBmJqtNEiDwciiecV7X3Zkvyc5kUABQvKzkU2ROJChPlHRfoOytDS
Pe87MP3IJO1tPSfwzwpMqIjOxaqeeGWG2B2f4t6D+YGDcUOIq72Zitg8UxITD4rR+jJOXXefD3V7
ZnkTws1IJzonso1DFFYvPBfONhOT+SucbTTsokHR2YXOeYWqbhW2U7ZJ6ulNkA0NS7QvpjtyJ8C/
RHTZVRT1V8GSaWclQQJeebbOxm56Q/upYX1zuR8u+b42BuvMjzLwSAoZ1c4xjGTjEoZ13tiIOwYV
XBvxRZ8SBbaCyIr6uyNZERub2KF/DM+KZpBnQdkB4sGNjjQ2MzFODDIFpt591GDSq8miR1Q7wS5w
anHVyJwxQaMIS4wn5xEIxGSvmgx0uh0DRk7Het41We2g92wMDG8hfuo40m6KoXQPQpXttrWScVUI
hMddF4+HATIFui3oVm1UhZeNQ1yQp6NTdVtrbVQYK/oM16RMnafRSBhqsTleF8g2t5kW6AQGG+O5
Eecj9bUZX9ZExJ03gRH8CMI5PifRGujuWJXX3oQHzpvB2uE3gqRWAHPVBL5YKUEnpBiNNnkWGxjj
TPeK3Eyovcjhd25kvdog7zDXIL5JK/cF6NkCb5Vy7aYC8TmxOMeiVPUBnyhVsh5eDnjTzwuSSxic
DDU90+jG1fvRj0q3eAhz2wH/349bU3aEOkKb2vbJ7OD4KGfmGRommyTAAKENYqsWk5xF2IVfdaS1
xB5eylgsPqMRXX+eLQCqnE426r7wwuZ/ronQbFZRV8Ywkmr1GmpY6CD2wEWTjkY3s6umdWs5yGdt
ogKbBfzruhHk5pCkoNYtUPClI7pd8vA8F+691oelH7W6jWi+bQ72kraB9qinQq+625CO+rZdLHOd
msslHbXe9QV+bbucK+yyM6PAtApW/IngxphBcBB9/YuACAIuphDndxNLfjJxI5oJBQeTeQv9yeAz
H8GASDww2+B7vU0Zox2aQQNtcy2tmMsU8iUPRn1dYXxYx+Qf1ri3SC5J34aieVco8xlGJm+9pf0k
Fg9w2mi+kqEbwIviRHtUGCvuzysRuhVyn4CE9a6DtWgmiT+DFEVTpqJb2lApKXvgIIpWu6tTku20
ys7QPEXIm3J9RiYHc4ccK96bvMaA5RbmEmGHo5h8YfCVMmRIC6yk6Cd0B/iPm3v+IG9iFo+Y8uKa
RgIrxn3sNIj+rSp7IO793kYl9rPrtPww4LXZk6ocHkI2USQ2ASHddou+zlkM0vhJtFcZup6fF3iP
8AghOPNCdGWehg+B/qBvRJ69L0LnXbo12DbsdxeN44EMGhptxa5ZZ2jWjJhD6QmFdY9IxVbJjkQU
uemTHKM778kWi7P9I+mMYYc0obmEWtReKSWTfZ2z9i474Au21qmfEkSCH836YBEigROKNssdRPne
bhFWpm6yVb037WAyjNuI3QyP9tDRbcbisYTR7U1pEp3XJPNe9B0ZGk0jblUS2T0Sya6Dhwpvbhcj
CEXcT5qNDBq+6oJq7VVT0AhWEHpwY8iai6kP4TEZF56mIFCX4Bq2+qX77CVFuwJoh3mfRMQr7DDE
LxOybK8EJiiYfjK9gAD86DTWL6vrHiYLnENtZvEPoHQpJAoKJ4vgcFSak7cCjlEfsk4Lb6wYs7CH
M2/dNiY9vJF0eeQo48LSqHM8BLEhzbMgS7gJU2jV+0ItyXcIrnBuhOG14K4xnPSirZMWcOapC7dt
hmegWLAbRcbLT2MmWGWMocls7kAXRAURmuDL96Mjx62ozSWdpMqv+lSiTQglKMlAvucV4/EGN9Fe
b9t2MxiZ+0jkJqzsOC/PMovxKfpkk5wPcpaQ84jHBgoSyBJUKIjlZ+tuJmsEf6tMEL6HRv8jByzC
M68Xl4ZEMD1o2QfuX0jnCaKaRrdrQIlafD2XSD1zq0/PGKUSOIzcif/bbMILaQ+IRPFuHYgsm7Gp
TaHPFy+4bYjx24VWI3etDrsnw1mKjaBTD0VFh7vLKxfrgGlsNSQyu7bA+rQutbaGqtp715hIeY6n
ynt1ayTWbq0ZPoAl7wYApruR+oBQc2x5WzOKJ2irEQ419SAKrX22sQ1hqkinHFjaTA7VqM8s9kvW
rdzKQT8aVRXcBV0IJKCrxl1KyIkfekuOSMgU3itmVuXABaRuEba9m9spvNMBEPyoR9wOg6loMXgM
naOcFChFXBBJR7q6k4u3CuCtu2k1ViCIKsgIRjPZIoN0d7GrJ35S9Rj1PAZiSefeEoACLiaghowG
dyjJYqjeTeT/4POy4cjjzQNh2O+6ZGZeFZS0TY0sgBC/kOyePi1fwCtaW0bfhLZoCGHjZCbtYZrr
a73t0T0mHieMqrTMD0lstHekAz3bjd5QAnVvkHvCy2k068u+FmS96eROEb7iRyMNeVsJfC+DC18e
bzpO/Ck6G0e20EywUXC7rO2qioyriAnuSitYUd02nreqthgpYnDbyskYb4NxIkkm4o2Msux+QHuL
Vz5p/aIy7I0odnG+fVV6dKcj6oJRSjMPHfy0GyoA/AMG8pU+Dt0OBSgK/2RKmfnaxhbC0riB4ZQh
Tg6yjYN5e203ISgJl+L3MFkG+4Yka/dkrVc/rCpPzqrRNtcQZIZLoLPtMxd72omegFycOmTyJc7v
tlrVcNpjdiC6IMGemAZ3eEKxqOIt2hWuhZ8sdCFKUnsQDGdG9UEkRvezLV14jLhOfY+0s0s0tOHW
mqmZTGW3N6Bt2AToQJGfmoQNxzatp+GocJ3XVKl99QtI/8U4Wk8Ebw7mWyLNwbizqjY2EQKZpDDG
sJWCraXX5RP2uOVhpOOFXNs0MaVa/aay2wVmXxBKmnUjlEHpjv340MAzubQHPsu9LZ1Vjif33Gpx
e+WOF92khbQ3nksyazrHZMkb2q+sadNVXhGxPFe5+ZxWBvsWN48IUl3sb+swLhZjT6JTRRGvusIW
QGBtBul5nbVmek5zcSIrLoluDNK30ZMEtXMbxR5Uulre9gP6+ZBspkX8797YMcL/wAHuV9UVjg+Q
v077y7BEN60Yjrp7ReV3bvZavK2whJ8nGTodjZLaz8xG+eTavUERsNZTRNCW16SQeCTUQPqSOZxW
ah7dTj2saco8T5Tz00P7utXdmrMfaoxxrGarIgp+ZUFLMHcqBZRHkfjpsKyDGMFWyk4idky0ddjR
RZd5S2wXgOcgv8qByyQ+GbApVT1hVXtlZNQwkAZYLq1kuoTdAG/JSKz50jXUDaG7vzrgS2eDjYlq
1ZnYozRykjE+g81wRr32IwzEGyjT+Rb+HJ8GEJk4mXg68b9FD5QBdJohCr6RqTu+OqTj3ZAbnZzx
HxjBXLTRFVA1tLXhbBkQW50+YEEwysc2x2ImCtcEVEK2Hgl15koLwPRQcvTnhEs712lQ85IXCymt
B9YNk6fK/bqZIGe4gXdNoxvokdX8Ch3nXcuYUAh2IHuywrWfSItJ/Zq08tmbCGONGXv7UppqHbX4
1gk6bfEuBRo6CRPHFwvC2tIq7QxjDs1y1AEr8hLJZgrC+sIekGTrJnEbLt2nlWJTL1ZJSY0Hd0zb
yWEgEsOGxXSjN6O7ok8pNqTa6WsrJGg3T0GVEXJCX9x0Zjq/VHJeVLx7IQQAVcL8NYpQrgoqNz+W
6OSTKJ78CIuBX1ma9EuPrElhTeJ8jiG1wdmayJ0nRL4cPUWvva530lLhRd1YuGVzy4XYFXfXaW6R
k2kS0Qvh2D3YY6JdDfinuFNxv83hcz9GLDMHfMWpn4wpdEceJ3FDUYttvowAVnlldwui6b0f6vo8
antvxQh9vhDRbZdtidhJiErDpaZEavyieO1ZX6h51JLiNnQNopJWOZuI4/kiFNbKaBVbPhxuqR9H
UeqT4uU9EsqOp9TCFP0yB84zbo7hPhRFed5aGhRvPZ/K+JwZKIARqzLATLtRa39EqTWep/Vo+sFI
wHKmI0lRKkBgZWBN2xCaVV41rXizTVPbw8caV9ncC4TAOIl4r2JMxj3v/awwwaej/VTYBLCaWUmD
xCEaDXfMkjRoIkkoEqb5WAofPH366WCCoK6aoHQ1pA17WqbtnI78nDSnJTgUVKsIN2GZpETK1yDG
ee+gIuDYa/A2z0daFz1KaLRlaFPsa7PH6RM7KAOSCth3nOvRWSyDkMC+ov4RCde55aTMle3wWMYu
MsNmeIIlhE9I4q/UKaBWDH1w+Ld9txnSXP7sYhVvpjYzn9pIiCsvSUW8qprQ/Zhb4l9bVtNDT5I5
S2ID80MPfmJaQU4VaSTcsIz6JN/ACslqcUbuXOhjHH6Z67TfwKzAhukSmzyhGN8mnhPgxFEvI0Cf
e1pLMCjIK9ky0QOzJLnF0zTJH4UT3c/JQLaTpgNXMd0SO+mU+znCftxK3ftABsxaGak6i7pasvBw
93QwcOflZDU/rL7QDsAEnAMA1OjKkdm8zVM33cxgS2lyKk7DWHb82i+PVObr1BmpUtuipqknaVuE
Aa+l9cpX5R3AP9gaVFNrOeF2bbURo8tgeb69aAvDOHb4eIKDruyhvHaW7HanwE5dYPzn99kR4HtR
bULde0ZpUm21rhjZGFrN89zTfUR0T1nVDFshy/yKirD/ORYgb8yakFM2jOX/4+g8liNFoij6RUSQ
kCSwLaB8ydveEOqWhPeer5/DbDt6eqSiyHzm3nOBkFntISyGbOMK0BCstco+iS6J9mU5Ct9YrCKg
lYE2ri94Ues+T499BRw5so1fPPrIcet19erGgkAlnd+61huAqXl25qy1bogNS1/2EwrKKDLbp4Yo
THr3vMc51EpglVMESQk7oqdB3t3XuKlI0i7+srWKeW3b73gGE4E3WZhnkuIrbEfi3+bH3cV6zWwO
AiylNOD2nyzEH1N1lrgv8OMGsG8ZxMnR9Id+owCmztVeoXmaiP3PrsOhwERrIMMiczCW40hHLgOJ
R4u1t3zp9MfRFPFj25nlzc0c+wN7FpMpOtIdHy645hWHMqwH6yjtbvHx6pkBMOcikAokG0GVBLVG
gwHQpuqKz75X4QWMWHuMCRo6hqKLH6CsdQRur4DteCxE1k/GxRx5NJGKOMT1xgqqCSJOEabroUpd
42LgWwbAJfC0mbCbXVdUh/9DANqo26/l+qXFBE2rrp7VqZ9kvEesDjaGim0vOqzVXa1NR9b2AHGc
mMeRT0QOJFKdplkenTp5aRQu67jqhiCXPc2YHqcndDTNnQvH+Gwwmr2sEAu5Ulohf1ke1p/K6T/C
Oo8vAowPMdigTOYk/Y66eeLHZ+Ar1y03KOwHPHoJmZV6pGYflQQjqqaGMmtn+j3EaN5vC5vyErl6
UFRmf+TlNPekFEjMR0Z91tq5fDbC1P6YV+evXc58X3TOG9xr/b6y4bfMWumcpNVUnCVN+dJpTucb
koJCL0npEJmWfI6G3V8JA8s9K9Ggm1L0edpK5lVa5/igCq1+XZMeVjoTCajPqg/DZx6GoOPLa5cA
LmzVtqghqSq0wqJT1ueyWuOZZecAbGw2ALm2+kRIJdHcTHSNEwow/T6uGUpQAo3HZbQ3/hpXJFBY
5BESdENRU/dbzNq/U6Rwxo55HMV1HMFNKIe8+GXkioLUaTmRl2FWN4cMkCcq8NY3rUy9zdIan1L4
AyQshcQLEBG31zgTefB8s+/bWctJ3Jwr5hZ96znhMsPa70frNiimcKsBi4yQsg/ccMiI5uYHk9d0
JKADPMJMBD16SkwtexYTcDumutybwoxvRltNgB5tkKYujOS2MeS7WuQH23adQq3+Y2VxhxW6oecH
PtGfZIMyXCM0zgjD4dssXBExxcV9h+Sh7s+OC1Gm3Ehsvd63H0ZhgLRoi84f8YAa5cfG4pq6Z6OS
XA19af06HPpXu5g+kXjXZ0I44GczY2J0+ZmQ0+zNEbkcjAxIbW3ZAOdkPATATDl/qXs/UxvEjVHg
qhx6O30eBaG6ioHTDhSbvQ/TMj5OtTBYOyAeI1mhOBPMvky8claMWnpQFcyjwb3Urqg/rbVuQ5DJ
nbFfZPI6uDHtiTl9xvWG75V8fh43gHx2mBIAPx3yxMfVtIKtLQoJt7Uww52ehk91PE23mNywNGAO
3XSvCdaLYZ/2bf+KtWrw9C5xQaF0YMub2NTPwAed0wzD8T1s9c7ntUWyoLrwFC0Miw03fmODoHul
E5FiIDAYhjiVjzQ24QmrlfCtNCI1sSLWg3Ci3tOiLj+kw8Tkzh2rjVdp+Y1T/y308m9WFcKDHYgR
2LKZrF1GGsk2yMPhIXfAyA0OwFoCGFK6pdgIGngtjHWzv4PgWBzrIt8SElmi6IMdvjf6UlFEz25z
hEsfuOkf5mZVeC1JUTVvwGe3fLexT5JDi2bkbsVViEJSJgc0uEQrwssghqxlwFUIkN9KU99rBr2z
nMwe13H1L8yjbRr51r4X6UU1e/G8/QJYJPyq2it1kXCPgHaDx5Ez/mxukV3KAr9psM5XIfkNwmzE
QQmglj1LJNgx0HaLssZLLTkmlnrozzbelzUatd2SZq8YzbZBWyv2ae5YT+TN/F0McVmy7GXlhT/o
qJ+JJ2AWn8OFJgPoJqdFkCnSgfHXkx8Iqzjf7Is9PhS4lizIdAw5jUJRshd5+LFSjd2Mgv2OZy9a
/FvLaXhJldP9EZCkfHfB1I3rVKzc704qg7Tox0dbN9ezYyR/HLN7i2odwHOO1b0XI9MvWwPbPFct
D7hMPBdM44tZ4XrfSUBT90OtTxdZgVtiJDztqkSDQ6oxiC4TxhFDWUVMffuWaEiaUhgqrEdMIHzm
CMgaM/q0y0uCQHLBRJ85Uc5mg1N44dPy5AQcZqzJZNfqIdlD1sHU0JGmTDJiDHeRCQ2RAdxq0h5e
unmLoE1i+5KnyyfnuXGwWXV4HHv6PTzl1A9R03klpgXFi48plf6aHVNMT/4lsWeyIDS2uQ93zy4v
xu6nsGmSzMypgqqjVsP2TYjMFP3M9hwHROmsZcB646Ph/PFYrICiCecvyOrgw5gMsYTRKUkguu4N
TdISJvWsfwut6y51jxE/JTpjFzG72bUjqXsMnrbE+7p6NJeqf0qTGHvIqAvzyTaKktJ4rRtvKac/
JseUn4MK9oCafJFxyr7VUM3CjHaQEHNT+WVEjrixr6luFkcJP4j1t6IVvqSRWkBEWpKFCbnOcSdi
rISCjWwRZnTm+aceRQ307dQ9M3L+28cDw17H2TaUIZYydDLh4uf92D830FpB22QtgCIwdElOfKNl
R+T/1tFwXxbtFwRrI5CNi1Y55aqmjiPaDhzlCHDTbheWL8O7LKCcQ9ErbtrQFvWlMLLiprNBsrGi
9DN8zjHdZyNRPBouaa72uLyO4Rw+1szwoXCV1Ir60L9OoqMqT7UZ0HS94d+Nt0oy0lsMfMWDZaXn
1Xazs9K3crvlWbBIpXc2ombfRFnst27f79vRbo8saojBacp4T82Bg79yDU6+Ut+5jNX9MLU+RJm/
oQd1eKm7OFiT0DgSz2Md3dmgfgv72dmzolyeRhNJaG9P5gnj/hxMXVdcq7mF29c5q4/qbgEvCIYp
MyOXlCOFYl6q+aatrnOxI/4LMgr/VB3AtDkT7AF0g7zXriXXgdRUj76XMxP05WMs2rj19VC17q7V
s+jWwkZmJ2MbpLwrYLpd+MBhIom3CcVZiTw7jr1Mjhu8k+aGJDGRujQIRAgE2Qx6FvNM7U0LEywo
MOi+LQQGWHtIZN4Sbay4+ZRClLtkC4eZmeLu+4iZ+JgCeXapU3ZjVhdng8KI7UaUebNousuMJe6i
W4nxlRFjw1/B3zK14IggKlZHR475o6A+O0Tp8JgRfXdIVQO2Xubi1qeby0Oaow8gcb3gt5Bnpaz6
JDWsUZUTkkTUJu2fOEnqgOlc7kkqUUJoC4PrhXsAhn1GqoU+PpsjCxlAFt0FPDkiorDvAqtcN2mM
wAciLPKb6rXnN10IfXGzdT26bqSCcZTxYconVszr+9qM7ZGAgSrA1T88cVgvrIswWqfNkB9NESbX
2mjrC6AKQHDm2DzWVuqw1VoGiryVbWwTpfddOz1LCs8jgdcMxXpNkgu2bael/mW5bXdbJF6s0u7V
qVuM5bkeB6ZNFBieTVFTgjMy47S4b2PFa+FO3wnAhI9oKompXTZbvco4F+op+i7GRe0zJwnpnqeM
pbbOfzBuFLNyko80FNFXb5nlgWQq4lL6jKVuRBBlltrjHWYDqNx6o3OfhQ2iz8g9k0XjnrmSjVOU
pTUGgQI+SJ1BMedaXrtsOZAf1frU+A2xkvV0K0WRHTlEhq1M1DwiPiiVB205Cq0ukTQo6uOlAoU7
LfFOpdZrXg/ugRVPe65Vt0VCNTrd74hrS/UA/0IXkkUVeloyzXf1HFUQezdksOlWZIy4v1ou/rX0
JOyn/1kmySvK0fL3yZTZ47gsk6e30RBgupb3RAXKIBtZ7RpWVJ5TN7POkKKSQ1pkr6m0cxpRoV86
y5j5AHoYGGUGzIKNDesmRLBqQoPL9mo5GVYYvWfR8l32zScevNgTVABeUXVMzEZKAXaCtH5aa+02
1jiKFlu/j0I8Dq6ddfvKWo0dORaGn3AS3cq8i3fZsrAgV/PrWOUIILcY6ord6d1EGjoYXaG9EUJz
Qrp9t1Qi2bMJuCMWz9mvo/VnNPrYtxZuWkfwFYdVFV9dnuqBPk3cuSDIHhG7Z56codeQA+nuwyF3
vinYBEBCu2JflIFu0Zz2tHRQPszF+gObpT4iSEdO4obQYYfZ3JX0xvuYJEBeBfOPk7Lgq622gUG5
9WaN/rHKKbm6ZUjAXu1ggWIZnuzwn03ItpgOJJh0PCFLvi51aj6S85TdRA0BcI1xFK5x3AQiqQl7
q1pxb2yrA5cM+51ETruzFBFp+SiLRxUpBxf39N5Qsvvw5FpEAVuKiuis4xq6rN+VJn9DMAPbi4DQ
xE7fQCmO3mpr35bSbXh49ac7Q9aIp2G4ZZzcx1Tjt4lMBkB1J9/QEcSbiXE9rkQ8emotHp1p7d8V
P5nPcIoHrhvhRSO9zc/6+BMFDxRXiUJyTGxfRPH04lS2zS8BetTKmC0BwelPdW+v+w5kitOPb1XI
LjGdyHUR7ZAA8HBdn7VH6DntWARuLPqTMeT9w6CH/aHLkvIFNJPpE4theCKyiEuD91V6YTOpP5ah
d8fRWcyPSCz9q1Y7EYy+iiw0tiYO/tHcorZFKtXRWgVOzKxwabaKqFVApWs1PLZmuT6N44ghkVkU
xPQNhymym6ma7otYo/LKWEqy4rfDF1g1vLrNBO8uKr2JloHdJlswms9W/5d1Dh0PVsu/ax+SnSyc
9TjHqb03Y5PpIpvHSpNe5SLOakqoeulPX03vsRa9kB0EXH/T58w540CYKQ4aNDW9ORH/B8hqVdB0
LBBpjwZfEkJ/b6VT+1fvm/ENQNHopXS7u7yaobvpgG1Ezy3bOZp+R7MYwfcebG/IJqiWWTH5rj2I
IHIRH8xhGQFKUsaLGMwf3XJT/EDEcM6GmXpCNOGji01y11mVIGgWH3WvWGAAgCeBw6DqQawOl5V1
xVGYNct8bUzvzXDiC5dSnXRFmw67EVTzBzIoY5+M9qvTKePJlLVxpPNCnaOyhgO+5mZxrJBI7Gbd
L1OREvYQPifgBi+sCovX3kJWUS5OfhXqjCqKQJRMS98B+9teXdnkElZ0P9JBTMaCQn8ysz9I6xnn
PIJwohzwiND2dIbPCVSYjKX/9JYWe4GciP3hrSn/jSK9C1eyiPsHklRBi+jGhTENiaXULdE3FGmu
Ska/OYSubafvEPv2ipBxb6n2KNUL0RTEDPFSWs+1uFjW1S7vo/jsJEforwkrJB06puscrYYq7wr7
PiSNwC3IgI7lrkg+JAkupsbHe1zzoyq+XfuRtmuX6HQO3ZVBpFhphfRLz+izHIKk5VKBLcPT+irt
x0p/Nempyvs4OXQ2Rax1WipyPfKfYjrmDKE6zTM6FlTVdWGqlJzE/NAzZBrYMOYjQd1IvjKutrb/
BV5EjfDTaT6c33a4zsX3gGnaCO/W6J8oWvJsSMJwUavE7T6qXiIy6ZurqNOTxaJayUe7cffcetcq
3NQ1VVDzyYN29UkTvOjDfu6+F+YXVoaMkb5Kn94WJlNdFEwj8gIaI7MliM8j+uMo0rNcLk7MrlXm
viWPev5Y1i8lr05Lo31zegb9kP3GPvdrk/hbx3N6x6/G7+2pqfiXJpPYQFAIK+j8wHLuq/Zd57yM
6uycGYdJXIjzOBU5jEOaaE6GQf+XxoTEIUIVAFcXyGPTcxjhdRwge87fnEC7AsLcwCxO1ud24t6B
m50BRtHLt0qdFJMIIu92STjtGvMcozTiG8M94vNTZ/G+EQ8aQZjyM6oecnHq4+8NCo0b0ZssPsCb
ZpAIc3OLbfv1yYxlsh9dIo46i2Dff1K8LPMbnskda45O3kLnULPGwg+jIcbpDyn6mcIKevGdo1Is
uFUhFCerRiTRrQrvEkn4DVqt7OZwjyvCZ2SnN/uKdhdwNtqvotJaNrijfI1Hqzwx3f0yMiO7g+0X
2CvdVXabCHp1SNWi+OrbGSmUfHAszStMYldzsjc5dMAgq2toNJcYup7IjzlB8xOJSvCwQLATyAGG
BHEuy6XNhTDfTHJiJEee+zo2nLwue7WcQWq4k+MriGEflonXUA2m2YG8dnoo/lWqySVK8D0/zwT3
FDdFJsZMg291HynA3/jcst91zFsGW8XNYEn199b8qrtPTXhIEWCu9S/zyYPWvunrk+G+IhZf898J
dDwLrKoRG6fiqI8parTDFkpgWOCml8+keU2IZxv1YxjNJzXpXoZ0o6mw2LvQtRnaUyywQTgtqG4k
8jcX6HhbPnfirTMpL7Ujte2pMjYSPtT/5EcOLhv7Aro3Nl5C/uqx3BXq7wx1rUivK09rSNCCMNJZ
Qg+5OfMk7QFRkQ9ob8aJ4LrfpGxx/T7Y6hvxnxfFYLNtuGUM3FfjMEg+N47bhZ38aVNBspss4pu7
CCoSDkS+AzRNvpaXQdJpbyPyM/ibOyd8zKyHOc6OmfnHQAm+lPBDGb5G9Z9qxNYxvoB0267CeRsB
SFTvGkqAeueSIJHmVKSFQJryQqikTqcIfr5cbpJAOBMv1Ry+Wy7KjDg8h1BR7XDXJxCpSUIwAy29
NOT+OBsjcHwQkNHGlk04CyNKVs79xp+q9dISgbOQaRZbfmS+lRVJxnwiMw0PgoBKwYzes/Tkgb2o
qMMefQddVOL1j5w/vbHJUOe7bOn9Qgv/dmPtZzFLhvKmlpNWvA/TP0s/LsVBpPDuQAq6X5X1ADnA
S4CBZiZYRnVu6RNL61AS8TIRs5MJcAGP3KsJhDfLyyfNm+1/K2fu1PxrsxfbutJe7Kz6Mxo+kZIF
FqoBFAxILu/WFA37cdJuznwERdE7vA8PA6E6xYdWfTK18mtJj2t/ad1zxJvSJ/uiOBjpWzf+s8v6
sCCxRWyAvu1ZkpLRoC8stYGw0pQjG4RS8UVSuN1BcaxO7GfAfzx39fviXAqY7P/jDYjloP3jH0bF
OP6trYct/szVjpZ6yudflh9V942+9ghsmP652OnGd7GQ9eYeluaaNlyenOI9LFsbmaKZHtbiZWCO
kqz3ynrgdttTT3vAUMLfhpHJLyRSwkJ/eu1QRm/p+KgvHwUqEdFfNIqsyHb74yYsRp6RcCIpEKop
wqWAqJr+nBO5cuDp91AdKwKcTRVfGjN/mLBT8uDjPfWLp6bHcUI5ODAjLO6EywQyxbz6lkwk+Vn/
7PmnQ4CSAgS2Zhiua7SFvQR8Gbwl/dHYOzgksvRoq6dY+ihIF0s7MFwkYOAdSVmgwvWO0JDDOqv7
kHhd9tqByIBaoHLK1fC5CHPfRafC+WBfQCud7wvrPQ5/1F3vkqBaHLsv59T096rmDy70yruxOPRs
5LAznab4pEYEhpBY4/W66XnG5dXkVM0KzoztgJDfBfdUOJNiGD/YBWZScqKqJwfefp3xkD85xFyi
wgiZKrPcV+SucrY4Arve+hlZz91wTd0f+Oj5eI7mK5ljO9XftjeNjTQv0cml4jbukvopNFjIW3ZA
dhL/2k+VBwtVHrOSqfvrMhFjicLV03ptBMI2+UqzW432AE7KqoIBr5x1Zxj3izi1Ha2sfpSzvR+5
NkznLDT2Ed1epneKHcm0PiJORZd+t7RPy/RlC74xn3nyR4tJi3YQ1JP0UWu3ofHZ/gcQDD19/Jzs
y1o9QParWAzW8XVKSMz7YvajlYSl56eiedFNVJdfun1R8imcXskeqaLTau3b+FIUT+QEgCLwZHHn
Mpitpvs8fZAobZP+T570fAkulvM6WoeZWyyJMKq8WsZLlD4M41WPiJpGJdV/pOoMQ2ZYHeqVIMHR
zjcUfOWTa5BU+FgzVR8t3sePVdy7Q0Aj51v9P+4jdt2+yWWmwp9ZEYxRXh2iTa0cQrqeBy2gSvp8
2T/GGXBFA+5qKndC36sGiwy6qJDLWd+ShG4FKTpRdRrsp1SfrqPxJxrCQ264jKqJG2rv6Gg8Zbf0
PcSrs8GY9QMuZCLW6oAynYKZ2TUdgKZ0QlRpS+I7Qgl2NhewUz6BSEB8+kp2Lqddep6hXOfdvwTV
dEEk+VKeCvETj/auMd5TDgBDTzGMpx4z6YICfmabGE0/wxL7WrLg+V/u064AG8QUl6Fawa8vujei
oLp6Og3uw5b0TQDHfiVgaaHimO3AhsBZq2dDEb8+dU9DBO17lZwykd+Gn7OFaH96DetbHlqe1hDf
w6hqtX7HrvDX+Hmqv0h1r6HV1ynnQcUIs9X8RL/vXOthdbNrXxNpKLmxomIXagil+dAnEkRdA12i
4sQbjFeSv4OhygFRR/+kycYq/WlGotktJPvIabgRCZAeziMuWFbbnLkwuhk4l/yTJdqWkABPm+FR
2j6P4wf5TKq/h2iN+IITO9y35bfJgh12JSvP38oJ1CAPIgyh2KZ04s0ptof9KL6bpgU5S6zYBvYa
ivZUMwLV8eVAM0bPq31o6XyqyuGE1ITp6hz9tuHBcY4CdZtGEMkyc5HFL4sBx7RqAwZ/1x5ewcFe
LeT0v7VDBl/71ivzzciar1VXZK53njS/m+I3tuyLBeI+gtVT5B9Tm9Cho3djC8iueR3J/nqoNS7e
+C1xX2NDBEOLpnf9O6MLCV/K5ddtyA/CbSM+BxCdAz9xfJTrqcTnstAl5upPRBpj66erfhzt8Tqo
l6nZq4RaBV5Vqu0EK2E6Hr39JoduaL4s87Ehypd1Wzxfmmqfi/vBBsh6smwBk97HhRGgnvB6akRV
JoeBML0JVZ+hP/btZZCXlrW4ir8L0/JmRsi9djLYlNYMclPxatu3URMHhJ87nV4KJA2wWp48bhWU
AV6ydWQMboa32YR2PxCtmD/OzjdZQX9XwPiykCA87yrzBaHqLqlm5j4/nPEyvGu1i7BPRXoYMsL+
+NlYm1vrk2v9DqS1sgXI230Rv0926K0TpxE2pLPGt4iNAXkFV/bPpvVTRjVK0RfWJQk6N4wrkJ3S
/Fefb3rzYqFVLa8i5cuZ8oXW71SN7OvYbqkHzqXu6H2s61j8mkr5EekELfOq5EUNbJsAw9fNQ6he
s8nyxuWub0LW/ZRl7wLl1wJIyGbQTtPHF6ALbzZ026p8LsY3rXl22qdpOYwYpkvHY/rLDP1s5fyF
+qHtPg06GOleukQ/VUwzsoUKiFSfIn8jWfN+Tu5q7YIjkGzlp9y+FOojBXu9Lr1nK3IbyeCJAcMS
hLUK9vLY70yGqwUtdUxdp6e/I1z8ejhG9S0l8S6paHO5vcvy24WPT/LxIREH8tBMg5xniMDR4jcp
qWxRfRyStxEKPs42ltf/kunL7fkNUR1o5kdp/G3a8RCbi2/qJ1DvaLr4Hq/O8DhoRIbCb1QVgg3w
xn2LaRuq+UoGiGrwX0iSbrLpr0TYt+gZSLbhiqvrzLgh3GHleyMrwFs5qdFSZ+fQZbavOXcYBr01
K695tbAvx+XIvIcUh2QJjLE7d7D++DxsxA1OtiXntA8mdKhBaNjhmqAIQYE00ssi/ddpkSQZcwCb
+NONMA8xiy3JhR6L8oCw4mz3y7EnWELfdE0kA6GN7yFjZ4aOSHr9J0LjvkWHDo+ZFsw9mF1PivIW
ATD6TSmPzcLLbi/Tyamij2GuPqTUju46Bo7Sr1VFgGK9eozDdmrJH5hnBuY4n5nxf1oUiModz5OZ
PhJ95k/Tsk9qkocNu4IEpwIn1E+9o12LLLrEprYv2f7v2Gb8tJraD8X8FC06i3wWVpPhrVZ36nhr
EhfdfGF+onyhliCigtu43SWZ5oH3epY2CrBYnUqz+TNnDgLxCsSIm7tnwYWL3tsjd33XaGawgpT2
APFi7/tdise+e1ZypERey53hbt1c/sF66GFKsr2YsQrYy3ldoyNquIfc1bzEdA9lS+45+uNOdLey
YL1XsqQf2uMchg9GMgJpAtE4rN3dsBaXUhuJ6y39UCdEheEyeacXhwN6F63hA4rC2wz5q4ysd6Pu
dyOXZp8ZOP3Q5RjRBXuSPyzpq4CjNxvra7d2gcvf0VFHDkvkuXMaSA6OhiC2dVkR6BCwEbnoK9aD
ZolrVxVHs+M9RVI5kUDZOnbA6vKz0ZxjVk23Vsxehb+yI9iKrSbZqwTrvqHmP6p2fmIc+T6Nw1lm
oW+u0D0FCZ8AlWh7tr52qqjtOsby5Hk4S4WEV97rw/cQWgfX0I4J90msWyRom1uKFbMifY+i/VGz
uIIVb2+/rJc4p3rP8MD1SjyY+hio/wNYYHzKzkdd5sVxe2y6nsCZ/jDoM4EjpFCx4SOc8mQbla+w
/5nZ9v7ws3Mxo2f+cUmvmoR97sTqg3a7UxUV22hMzyNDpN6u95HGTE5n8jNbs58zhGc09aMv7hPh
5rVnjeQgU8P9tBXP2ymC2uKKQmLbGIjOTEpIIlgJ45XhElgzItIc7cfUp6dsyn23zU+6XuLuTA/N
XH6yVc4JMY4jfhtt37asYjbNoVGCOidsw7enGXRouGdtTAQ3mI44jUCNV8QdhdwGir7UUMklcyaS
RKJDOM5EFrsaoqImyOf6UkWc5c76KlG+jj0FcQM2nYAq1l/jFlTqMg3U9faCvuiULZD3sfKFbkxD
Qk51tZ5QDg20dQRoKvOZCCyfnJl7Ml5y8ODroWij94YvL4x6UFnDY2nacD1lUUP5T5/N/i0b6fI6
fORC4Qzk4+TIaOpnq88+00WhBSRu2iqPcxHB6qeyGmrKOgyhCCBLRGeFP7NUCkV+bdmG1T1HMtUP
X4+U+6MZ6vsF1WQX81KI0nNQQSBgxbSNBHzllA8TUop4E+qGAoMGx2rjcxn2uzSs/bJit427gUgp
JJG111ZcRLAQkV0znK+DuHWOBgNW+K5BOs5B1ts7IzMPIPp9wyrvKDPPuHzptCiKe82LAO05Btb1
VuEVwmlpY4JMSuZhknRAFgSIDdKK5CkMWX1zdsk0rLaeLSbDtBDdUVL1tkPxC7+feClz/RAT67Zx
uY10hitj2dpG9eyAuUZp7PTgfEtOTIV3qBwyJnsGLj9AxjfDddDZNkxXqktHQ9hVuSe0ac/JcNqU
50vX+gbaPHfK3+ohPQ9zqnvoZe/XOCSMSRZPlYVMERUFnSHOtVSWH52QqEIw0IQmmthU6LdmZFju
8IOSWcFf6VnPUpJt6bjxAVtWMKVsfleeIoNRrEl+GM4erMK9Gdq7QTmoCQhUyxUWMlI7J6ThNiP5
rDaZmeBH5XkuSJySKZ12CL14OFsG8xoGNTy/fJ0KT2kWc4208BXO5LrVuXYxDcWOj2LLi+atX288
syyvuoPLWHCyVF2JWMkgmVd9m1hLvCWTXiwRAOgOymmuUp1Ir1xh1u+6n4pCvObn1daJB1pfZtUG
4aoHJuO9Wpg3wei/If14F41ghqPWuJRyfTFT84i6+0DoxTMA4Ee2wsT54kie1WHQgtmtmImm0zEm
WDbq1QGjlI+PLAjd9FHvKVXZQzo4A6H2PNqF9llPaEQdNn9CX2k4sGGomM2x65Oh6UlquHjQnlyT
9m0qTz0VO0F2hMhZM+xsoqe7FquzYR/c+a/k9hqJSewwR3ZodIn9HQu/V5gd+FNBFk/SUwrLaEX7
Lv8tUP0Q3H/x3eOAxTssUR/3dv+Ro3Q08/R+YkDXz8QuLiXeruiStM0BHz8rnt5Tc3YvZXUSA3a4
ajwYKn3C+808lO0si/uTroyTkO5voxICOzPMN3H5XAEj3lbspu4yk+GlmN3+NLAuL0L5UInexz7P
T9kVJA2iNjQ5kCz7Y9EYxPedfUft8TkhJSQbcGTIgygr2/7B0mCx5L5ndXhdB5xpU4+qMo5e3HK+
9fmAcxDxv1XDGB8WPiJzrA6MmFlrJNgESZ5MUlYMXA4SYyLC622hogWkiJNjOlUEQS6fRkqmrTMi
6rFseJs4tw0vyQdK6F4/E7XAKiCsITFY6LlbNqxB3M+EASFcC2lSDXc9btLNxe5uJM0eoJ1d7GEZ
jqzYvp3Z3FtJep2ZMhbSCOpIvevRuB/CVt5NU8X40AFiUbn0NI5vs1MOFZkrIwhdu3H8aGsdi4Ve
Hk+qTjuh2u6uyUM6cHE16+S3Mp0f11lvLUjgmjgrKTvqwvI8tdAuHBNQILH0ZLVsahhqXn9xEKRt
QyBmSopBjDBaZibzujOtiLRBBvCVxo1NgnrPgDLaLkMNt01CuyrbBfERWblNFlPKkaeVKkgZRRMF
iBr2s0Fwb01iHGv7/ZizeO0wk5dzW51kLD0DmkIzWxTdkvEKuITVZCbejwc7L9FYDkjO01IWwQA2
5Ulb8OanuOnuqlqBH04zDmZTf3R5Qeu8aAmvdLY10Wg8CqeqnT0hhf2hSGLsnGPu/Es756/e6u6d
bjXsIATMwrfVZI1lWNeuS+32tUL38Q6yJz9MC7fBZA1IoxVqIRMM8jG0yQHZNVVG0LWZ31cKGRj8
AvDUhzD+j6TzWLIUyYLoF2FGQKC2T/Bkalm1wbKyspCBDgj4+jmvZzM21tbWJRKCG37dj6f1VWrY
oSQZLG473qeeZHehteN7LQd9IGKYExivfdJwfUkpWZY8hEIQ7UzXzPAGZQ6GPIQ8B1KFHb63be98
iiUNHx25qHKrTe8cJJr2lh777CBqFIdySorz5HjnNoKGIXvC1Kszi/+q7Y7kXNRdBwfkMKySjBux
yyOb2HHflQGepQHTnvGJFI9EIjEPkWEinDbcKeeHlhpctgX9HG4YOF/0BeLamvDEp+3Irq9Ik/OQ
c6lXpTbEUCOH1RMh6mecadmp6MkYoJHkHWpsV7zqUvdPavAw82OvNQ95hH4sIheEi0Nc56kAwxGC
L0nnx7nNg29feVBKFo3sGdIzCVnKexCeTKiCGSy82PPywuo/TlPK8oIlAPEw0BUzOi7L7GKa1Xco
1jXWBT89uwLfQTrpSxtrTvFGDYg7E7ABYpS7gu4T1opmoal7WrKnYB2bf+U6csfNm5pbqHT8CCN2
AGiEvLCzvJaYJfaztl+Umf+2dl+ca0/cKa8CzJEFzINFXT5P8+17O4aEjD3gKo9R3gYHT4zEI/tZ
fLJ+jl5xKJt3KC/UP1DNwUuxTJd+6Kc4pVnmYke+fhsHh1VwpNYT90hyPdiynnhW5GMNhWDf2E73
18YweehWMx1rVqdwVP2cd6VIWO/0qcuIPrvW38Cvq5MoCeHqnHsFsYL/HvsaHgXHWll0hJY7m1+v
nb9LGxbKjcB2dBf3JQ87B3YLDhJml7a0zphVbMTpAcHaSxWHlEAURg+s3snQ3syfa+3FWObyK7YY
Z0d/ij63NfAU1qKjOU2Owvbha/02mYlkRhSiAdpR80YlGePpZHFGl0Rb7E1VSLJzBaF3nIyDxBLi
jYfmtuZp5yj4E+V9tb8FwGABTB2JxBJYsj8wllWtZxAyUibqPAu3gsZEBFuOnxrM3Qu/BMeTwwa8
sZW+d4DpcICa2y7aT0nZISwchin/gVafY2+ekYXqMiKs0LH/ymBBse5oaYGrGn43wh1CgNFUHlZq
4ZM7QHpYMly3IXJoUejlwaJkKkdAP+t8pmCKbnmZA+gvAiaLIGqPbVN+u8n6qkpDjuVuyv3HMIMa
SSQTHEdkFpx+WGuOad9wlDvtS8EcRWVMxlGqQjk/eIlXP5XGDfkgUS/CjVQmJ/oOb0wJ4b1ZRqNq
0kIYe7c6+zKJyIYM/vI4Bor2pGYKMe0iMeyMQ91oxBVWM/9+lotoCFo602l+gx6QTTG/9f6UD2vH
64/+ykSom52igoluySr960bpb+aT9U6YuvmsEIbk8pZWLYI3NetANRJ4BiTL0y2RUw44lST/ejoJ
n20dJj/j4ouUpXiSn4IkfEj4Br7Ms+wv0sJWqCyanCBCRpwnt/OiWsXeePTAJ0C/GGllSAK16ofp
BN+NzX5K1/COqafwtnY2RwJAu/b1fugrOAaEXdujS6BoCzwbiXVJFzYkRWf3JHCRWgvj4HVEuKL3
LM1ifqzpyaJ1mMIePsxuIXgAV0t4lxmcA7YnbgrXqv9U/WdMfmQ3wyS76yReYof5bA2pfMdtjszk
G5tib4uh2e/WT2tl3S1ny+WZ8H4vhqdldPL9BEIJZyyXFujuCVK+hYY2GwY98P2si5th2/UyOQxW
LxF+ii7WywA4pAsTxo1ZKMZuPFdjLkiuqIqxjvwEAzrZPqoIbHhVWeKTw8Xtw1tvlzH+WN4frUgS
sefe9E7Oh4hKTFzRNL7q1OYOo5iQUyv4Wkk97CpbUwJcUlfDBMeYWkYStXBMhm2bL/CJbOIVSUT4
Fp9dtx2yPsW44D+lpEbSbdbil9D9SFSkrItmb1dJ0u+mtb1r5/HHhuM9PftMZFgQkuKxn93qNPSS
JRFJJYmKnt1jcJPcJyxn/qf4jEP6cp0/VMn9RcKK9u2suFox6ZfbKGHrF6XTeQr+eKGPt0B1IB1t
y7Fw1sIs52uuPurOc57IN+hPEkf2doaUgOvA+T2OTeHu82oWDH0jwLEUltmJhcF4ClfcNhKa82N3
Mz0WDgJVwL1mH4yliquULzDBLALKcogeu8rBwDiIS1Wa4YGUQIu1Mu8QbHyLjE1bfYZrBZMnbL+4
tWo8SWnZ8tozlQRwQ+Q2qgZO47DIyjs4BcwfdoXFwZPLQ7v6/xKd3+Zaz3zj7f3bLpifTBc8RL5l
7pIsIdArIm5Jgd1N4x74m0zBMfgDz8atGSYqEPWN8W/b8siyj25TiC986FTR+Smk+SVSj2QovavS
8Bo2czRn7D8d470rPLB7T9wEMNpLrTsnw/cYzlTmQhJiPUxaYlvY4Aquje8X0VOeRuyqJc1zS+oj
8NMN/uLDY0lN9KsbsWvCpsCE7eUPKap2p8U2dT6TkWsEIkvSZKwGTOT80Ej4DArsuZMacbCdHt3Z
utZ92b0niVdgeegQBPTkvro4rtmADNNf5Qw2O2P5No+U1taBeqeOJLuTWarfPO4f3OENQq1LOJ2C
2aelbZ6JVr1WIfkpSWaSzzen6Gbtuo8R2uW9Kpj8pG+BMcoh6pSymX91Lq7Ub+I4rysRQfVgt9V7
l95iYkvAOqueLRHge6e+GUSS2nZ6ZTEQ8qUIUSY2ahr/VbUC0lHUiFHYg3yPFXQHgIp3pUj1tG1d
CwaDzWOaHESe6D0FmRJDv8ugPY/Epyfm0W3XWfXBz/VvD1rJAX5GdFnG9Na9EmFekAXAtj5DOFy4
HW2hdIFMG1znqN0G+34+RY3YmUK5gh2rFHRsFMM/qoHVvionGA0rhutqDb5zlLi4bvJfbVuTKFm4
+LSVtW4K2CxbvQQd4sHKriOEeLGvl0x9t8pWX/DRbibuElVyL3s2ZkEaYMP3Zct57VByvnF10D5T
YS641dtZtwJXK16RM7hx8vXCjjDQ9Jk32dQdrTnyllj3paR2MTTiRDPdzNufCFyG/ZIA0kkxiL9z
9/BPfdsClqD0neG1MfVe+FN2wE9rAz6kKPRRpLP+rni1y70VWh/z4v9RJZteoHF1DH4fVFQweT+T
W+lmWzvzwzwN07snIlzP/oA/6kYHVSVIZq6Hwyvr21ebjOSuSqyAQJIzxl3FGp+ROyPkYL+7Gd1F
R4wjkuLF8GcK+Thw0Qn2k+LmHHfAmE6ut5IArsJFPQwL2lsXRAP/ksfNyWUvToNWcZeVw9PaE+9j
hnMYyMpOPikQgaxbF5s9KTPTpqw1AAACGayf+JlQkad2+TAG6Cfd2+LP4ZNFX1E8ZZO6JL529gw0
HTonXROhR6vGJpBZFHdJ1P+UNygbthMGxSmwHjU8qb+Ascx1lHK6uM7Qn4wOUIOTsP7jy1XuLGWP
XEFsfeXtaraV5DEDhzUfffxId1Pkd6c8zMNT1VN2GcqC4Oo8NqhlQrLfMPVDP3OqqAldDYXSvWnF
xI16SCSoeBa+ztuZAd5p+oRfQyV4oL37pna6X6U9DOeuj8qnwRTJneNOxYcd0BnqzJbezmW+xNNS
sm4CZXUOWGMwD9KxTvqkX87Ss79XzGkW1LeN3dC0oIrIOk1EzY8ydfTeQxTbFoHbHlFG8Ck4Nid5
yG8tyVznPNe5/6VtyKqLl887B8zBzraKt/L/ji6cgYQWyO3RjqP3JreQ1iKRxGISP6seP/2FwL1d
2MvvEMXm4hqS2yzgmzNtGOXLamOlsytjrji4/XFLEoV186BeVy8fOU2QJqWFe8zyiz+tpHhdMmtt
hmiU/4LR43Vket5SZLw8E+Bytob91IaQmdiww0daVec8Wm7EIKvdmpLG1gJvJef+Omf7QXPkUuXT
05BJbmhIWxGHJhI722ajqoelhY2AdOVhZ1HeuOfFB/KRtMGlD4Tzb3YINw9Gcx0ac2uNc8buvyUM
pscF5O+uyTqmfqg9V23EY2XLHyBl1MVnI4spRtuIeaH0QazdWDYmSCXbh856aYPS25W+IR2TuDVl
fbPjh1++brN3Zozok3Dh75wCDfzVszt/9EoWh4YADSk/YsToP13zkXXjwIKuLLcDHNJYT8L/l/vP
simPie/NT10FKDJWKUvBNkr5SjhLf+5cqwAKYFsELpmxIalVn3LugEQ0ZCWQFZf8gzqvhWsHQUha
dTVV1CvqDbRm5+JbNRpKhquJKZsrNjrJubbqX4D1yh01pa/VYH2IiPIlTNTTFT5V/4bnebhnAe0S
PUxRrESZXCKifAQGu/QbyYYmalDPJNiT/rtbYIg4FOFuNJfFX02z2ghWM7rK2ntXHq8WpIX7U3W9
t2VWU8dMydW5eE7ajH9NYPn5vinC4aqDVKCuO/mlx7B1hgIyH9Tkz3iYivpVjYRIg4o60L5Y0Jfs
xZmYcYktJduIq7V7rIHNEvBWJe4NVJWpinvF+br3pAnv06GYEaKFe+kkkcdFJctxxQH/ItmQYrQf
qphCNFqdiBlcRbmyxCz8ZudElqAQJYJyCpd5X62ttVuDYA7Qk2xM7v3Supsg9KEylbaHvXYJP8Yc
5b103LTc1e767q4uCyOYUS7yaJLi81ywH7VUyB9HIb7KjA/T0i5sGoZuWVl0Fm3/udL7jX3eabAK
KJM5W6fVIJsC4T6Gop8Q2R15n9Hb+pTYwJfMhCXGaHZvALzWvcqG/lDM6e1XiN6CsRr/OAJ9bRiI
ATh4zHYsCNR21DLaq7Ws/tJr2l/LtqA4vE6q2d8OLnu/PvDFwyrbkDB378XtWIT7iuvaWbXZyKaP
BdTg10wGmfDuqdSKnjrb07vIH6nFsNDnZsx5Sw701KzV+gZltzmuzSwehWv52ygsxkey2XXcOqva
LoMwRxT/ctv6MvlTTUwb6JLMCqtrH8i+YtYYOOJzKs63c40/LoFceKjCRlCGgJJOZhx/VhgKWr08
BrZh/pqLoX0oauV9Aw4A1uYh3Sugjiu/ZTZ7q+msQzYE2dZnXNiR2592vhHqbm0XjApuyeMEv5Da
4AmkTEmvRVwvIie8nia7MfDTN7dg+8ZHw3Lf7d5SBNdH6xqGTP4zn4YDEl1zMIOt4tzU4pG34LZt
QsVUGQoooDMKSyYVQQrSv6m3DzcWSbMD8m21F3aefZhgsc/K1v2r0jwhOCwUdkqfOmPLYidaSdvC
rZm1AE+hG4dgTaDKsgAr6/63yPLu77wo84L2rqnRpnezS1V7X0/m2/b99J4pQvFc4WCO+q4jFLXW
x8hv58e1rf0LSWAAeawcd/7ogZZx05q0IIG4KeRYb3v2G83U0bWbsouLcjSufKR1t2oG0jgdwF8s
fOuM/xg2MtxhWmfrZbOAcojTgZdNINHvRG8zUpbp7QHmIFsWtIuRUM36WaZavg0ZgxodccG2nkYf
umMYxZUn1dFGqNoU+fLB2In+zUUYFodvo1NQorQLpNO+GVPyZWJMYfkD+YUAvTlIIIn/MmxjxFnm
5GgrkqOewnM3wfVA9Oc+I3J6NaRfzojdUR6zCXMPes4YMPlRPtzOrU1AxnJT87nd1/SpEDxuQFPp
/vdi48TNveQ+8YmxJ0td7HrAUjhVsn85o+rGF+ZzmTAT933iHrO5emNKGrehbb1ULgPbRs2y+9B+
hcVHzOKqy/5HUsUDI4F4/V3gEJANF0vdOy6hzzE33kNAlcVn11ao0tLFFNcKVltZ/qPWkIUwXZLv
LV+QnUNPzslepHVKE8nVmW3rvrcloLwgUGf4fJhGsjV1bt81PlieCe0/XF1Rj1wLZ4oZXWdv8Xxs
M5+BrZPCP4QNF+DZFdN7WtTJfTjo/trk9bTnQoSLb1b5C4sMkuM9buAcSHG2WUlBbdY+/xOpvLlM
TV9dsGHwWwedxJU/xRbd6FFcq7JFVglHyFFuCq6QkUBWLxDH3KNea/HE5gc/91DjPpsIJuDQuf0c
UlEwfayjNyCvdu5vb7bre545UAtZ9gM7A6Na7oLzSVysEHlDn2Wej+5ucJFKETmA640EabzWcjaU
yjOZw45OQuXuDQHsw9RRMpd2PXvVoEFMd+qOzdCtT1APLhxGx7msNo4aN8NrjF8T69fYELHAjrQx
wLMOzjo+V8gnqCHqxWj5WOm03dtNOh+Aetpfwc1ADt4rur09zI3S6zHkevadP1l/RDX3cT5I0wF1
bft9UYjpDHZkpiqj+CJgnWyVsnHuOiGp3bSz4yjqlku2SmSFCVYRbLkp7rRjc9sChRvo7AuqjYpT
7BTAzUpzbeqGi8UYYWCyGP13mWyZ422cE5HvqEO+DsE+Xap+jLGhsYxeI7N1fYtLo4NfK+wNq0sz
XiISscs1XGpAXomMstvRXz5maPx/wOi/IVAR9xqYnC5t0zg0aVYj2HLWpZj5IQIORweI2Y8Yxuwp
98PwMclwDvc0rj1Qm3hDUpGh53tUFqjixdI02NTx6JI2IkWT3YzkI96Ov2yJvfukNtmDCEkA1ujH
QExAcDlt9WNnbFQRq4nwscdmJZ4SqlSrfO9ofzxmEEsOBGFJ9fupDW+EBui5BX3qpyt3KCbzg+WQ
/hkEUi1eWX8n3fRr5o5+lFM7P2XgkXZFTw7C0l2+nTmVt6WJ/MtUUxsXmPojpYs5TiNivXS2zySD
snA/isV97ZuVGNzMcCWssYqdZb5ZL/mxKtn8KtIQE3Bo8TxPvFKuGP5ym2WJujpkaIqVOCmEkhdn
GiPebfsWQsB3z/sBp2geJjIbjD2eRCyuEuCmanRHUB7eEJ08NHRcoiqA5ZSyB3l1ycRP+2HNl09y
HMM2Gog1w1GcNol/o5SLhVmvD/FQuC1DzlyVzI7jXJwj1yxbWeuXukNw0hUTazBbbH7hRB2dYAqv
syQDsJFNx+6tawYemiJ1DAvt3vaXi8odELGTKV6TVv3lAIZeXvu3NVBTPOslMS+e0g2nEs0p2zDA
Ee5nzucCcO0qzVIy2OPtiZjWYUxm+VvdFfD3V7wbSWCyOLMR76Wf2Hg6Vrc54D1gsg+jnzRQXyO3
S/5SRH5YO9FcWtPRajoHzHltD0g2g3rHpy/HDIDGaL+lgCiwqmHptQFlI5Wu6c41vgg3BTuFXdqt
ORqy5Y4IqJ0SW9vlr2xcA+eFIKd4dlWB0cPlv1Pkv9EKIm7RatpVFEjTJ0vaB2UoOa5ECPD44pgz
LYqdlbDfKCZWuHbCgV3l1lHpPvtdWT5bAtSxo2OZ/hxRMLPDX4FvugbieK6UGPmsWqPhR8NIC7Cw
vNLriyNlGryYvySKUb3oh45ujN9dGl0qt+eOzTsDMbxduXLnFqJtVPV89hNY4GlCMBXlelou1dSB
zs+b9CC4eMXLMiFXmvTGADG0wSV+0cHiToe9dIfmUISF9zK7fvWy5CkwhaAtbowKd+MNBCvTmc2O
ZkIJHG72We/8mqjOfFjAx4LNFiSME8l3y5XxLE+J8zOjUu/sSfvQ9vxUvKQmG95FWOLAJMCDVj6M
SEYDf6rBwvJgj7o/99IqXmXIjOyMro9CovW+r7GTWW5R/SRWUT41Ywqqk+/3V5gTUC0nrobQwc0W
ZZxYlhwc8LkLLOsQW189+e4B7Z/BuIcaCdTHsOsrzBOoaHG2fG/8SjrPuyHFTP84CVggVlgOW1G1
f5EW3J9JC45ztm173ym4M4eAGlarxK5BVoDki/Q3ScflWOhMfflV6e71bMbPWnOpAEDCjD2H3wKy
Iz26iRszQuBoCb0eWX4w+inrgvzSaFRSgTXNuNMtwuLOGaeOKH+FLPC5sONNGJfOeuyyUD1Uod89
OQhYKKg3BVhIEj3+iuvSLD5m+DKnbAFSPrGPOajj0OXyx6pNU1QxB7vMdtb7yGOUIB2IvpOCN2kk
p5XuYDMAuNIO6l5hfnCT18fQGoOY8PByADzYH6eO7gAbN9ZX5czzitFaDseGE2Mn14HzVJryusx4
PhZb0M1dwKFPOmr4qgrt0sXNccdtGUr9TOIGIhWnXyN+GH0Y0rzq9hnu+/NgMVCstE3uwURSqCug
UDwXdcrdLmizR0GsHAY/mLaTdovwoINZEVf3u0PSrSO4jWD56mmBiMnEc17AAeT4J7rKdmB8r7IF
dJZUPur/LUvCeHAUrJVezYhV3J7t9c50I33BFCQfgLyCALb5/M7Cse6pcZpirl7Oce7H7E+brMPR
E1pt18b8mTx6OMdG5f9qOHv4G80Qi2Ju45k+6thD4YJflbqxWDHnKsmAqwD/x5LuDVyoeNCyRgzy
UC3Ii0XuHAwE7s3iksaeUg/EQpGM+9UdAvyklGM04+R/9u2MNHc7bBcyfKfJtZJzaNC8N7npf5eW
DH/LpWdz2Phtc4L12+98x+PnASkgTX8pfYMnd369Z+2QHIOCjE1CHcq+tpsCGkRgHcssLfZ5qi0O
17Teuws25M4J/43SAgB1Q3+h7oDryUqoJaLgy752aITQNfi/SAtsNgfrObUbebnVgT87ncr2ENfL
DUETfAnaE6ekZF83+074xCaH2pnQ/8Vk4Vzh/lsXH5QgQwpMqa0LSHlHMPiHbdzNLkVV2Da3A1hL
Q0NLR1lqmI9lVJwqD7d2BTPNjy4YLQm2VUX1GdQW6MUmaWn/I2mTAXm5WGXbfngazIxPwGyveZwe
XEagc0Hmf9v7OFCqokjvAjZQ15lHn4/UOONzwP1flzQmTQ2owMz7wz7IfSRk/o25Dz2OvvPDNPvj
rktd/xBx/TvTNiEuobMMMd/f9lCtHH5FX0fkO9WMSVnmcV4O0S+2b2bDPdLe0AqGcdSnoILirmGb
90gmPIBbaGXoJQrvZAsfZMPKpfiD2AoDCdP/HSNiueU2TsrMYjVomgaPpTUh5Ie1vE1ywSsgAJIQ
cIJAzUE8JMSS3ULoS3bI/Jly14JutcK3vvnI5xKcGAfTXKwyLpIgveJqxfe3oo1yGmOkFY2MHVt9
IHil+w4hcbtMjsXAaeUXlLtsv1gBA5Nq7X9rFr31RFze/MrilUoATD8F2th3ZIn7OKpyZiqibQTn
XWq6gRRv1gD/Hm2E4a5fMdFkynjH1MFKkgJO6CF5BOxb711wCR8ihRPNrWS6ODZPx9qs7S4rVihe
GenA2k6f4Y4cV2o0SWh17OcoDWYGWyrEL/KKjlVXh1KRpGY0IBMwWPZ+qKD/ZoE9bxu7tk8IvEAo
qry92AHn0Da69eq48xI8WDYOoBFFCPAXgZ2yCQ6zGcQ9YMtwk6rsR7UV3B/2dld42+s2F+gEkZ83
x4gVxhF/LUADwVwTKwdCgMnr96FmP87Jm51c+IkBzv6F6bmFaLkx4RjsZjpp9m7d5R+yXmj+QDXE
qImGfw4tz/3A1+TFw228mKapPYwO6jOSmLys5MePBSCuWBnMs3k+wdmYcQwbqZr3Mg/qZ8sjaMvd
ecGohfpdVu1rtBgn5riAAcfm5TiWdvBUZVYTY98I3nFyAvCoQjZROBJYdTaCvCoLGlNpKPJgl2M6
9VBLDXvSXXjbCvlr5K5AXEs8y7XosHYMEaJzOPKRwEF6Kzi1rTdZKiAVVda/WcqAxmJHeA8gmr/r
sVVP4NuBcUjwkcPaDrvEm1sA4Db6e9lX16Rq19eGSexKQf3jDKRiV9T6h9OFu3KUagZDsPAJTSaA
RBh3Pew9G5+JkYYMZGbYa4gTNGWM1XRqIQReE4V803eIk/xl4jQ2rsA+PNoHkNqfWcj3YVPrDNAx
xq+kmlp7F3jlP4CfzTVvQ808VPaHYcC1C45DPJl0/iJN8nsAa3Ga12x5HxHLd+xjp3hJAdfl9Rgx
GmT+HRu15jAkE3cU4tGQFOjHSWk9+s+JRSwaIFuEeLGFJRNtypKlomr9ZusOfgdjmG9Rb1T4XYJ+
vHZhzu5wYrC17TW743LXcU3B7PbchqU6hFMkd8mCTjQLGB/t5BYv2Pvm7cz5xtSMy2dqQgOWEz1z
qHMs4E0SXI3TEpAtr2v3NNhgTiD227+8Vnt/cufGzgrIAvlwVrYFqNM7kczB1tflEtdr4sehHfUf
xTygKQRckWluhwfvZeaKw1x8cwoQMh1sw46wNr+Apss7wI18UJ10IJrD+rmqI3XFL6qYrhomkK61
vjmKmbpAj5DKsKNDBgD9woKv3DvGhZbUp/CiEhSVokzyWHT5RE/rDXRZTjigMbtBs3aRtKZWv+fY
uT5sBjd8t4RLgwnVahMllA8Vrc7e2AUnjOZV+TzTIvIUgaDHWb+Mn9i6nRjcGhcTX2Kz4X+K9zlw
5dHDEXHqNKLltkSxwfpeVfhf86rvrl1Zd+gmnTpxZK1vjttaZ4e9/aHqNOcME4vQjE8YYbgiFgFB
u8T+gk3zgSfgScNuB+GPyFRFb+381gSIewIl56EzQXhJMZhv9Yh5jq1rxqPSNN+FMNW+TMuG7vTg
lhinCfQ5Whv75ChNdwKC7cF1yvzVuUXA7EBkV0Sz8ke5LKFtTGP3doO5tBfa7KPRVBcuHM3japSM
LdrNYoAs9BH45XtuuV2zHY5FQ5ELnLgIrTZEYqcFZeelkJOPKty7GBzlKVN35FUBkeiE1Ug7OmQ6
CsSIEMLPDYkyvufTDasRgjbtZ4WbBG8nqwCse8bNV6j6fbPnJMn3Y419kpyGF/MsUB5LDW9c926P
t75J1u+kqSSPwM3QUefdOR3SAmurBZnd5p9BRpZP3rq6LGVNs4vkGB1Clx+X30MgsBNQXnB93tGY
7S9ajLyjXzTPiVn72JLC/c8vRzh7BYoqTESpUWl+hXPY3pFryr75xJk7rCAYdYCBKrRKIlSaZoAd
LTbqEWF4+ZgazgK2r81xroK3rjP9pg/4j0wi+XZX4XQ03HDHgzeNeUAuHwt38Y3nmvzJYi9zWF0H
bEE18rTwol0KzV8DOHgaVgieaF4PCcTwVqmCFNVeUvzzm9xnzorGbK8hEtdkZRnas9s/gLATZfN2
DB6nMuveGgl+BxZvll4iU8oz5r125y8La0/bXe66QoV8wMfwXtRoZfT1VYdURzwwUxDhAmLvzi6Q
no0l6q8dyvMjS40cHGz9h5xKuocVnT76WSeOZoIXV7A9xErkqHOYpuRtldMcJheaXKL79MF0/jdE
+vosmokwrzuHgPWTdbNwdbunTopjGf845wU3dmGa5Nn3sUSmQYuyUgNzLFljooX0bI+49zyagDxB
LtAf3Bno0Fi04X0/DXw+I3mb08h5FMYuUQ75qS02gaWypDqBh93aU6OYH/MQNxXXN+eGeK6PmtcR
vC2H1TxGlBjnJE9gZQzP3hLSNMXH8s5K6VrCu2gRvYGSycU150satn/S2wRdd930EzqT/la+TuOK
ei9gctBXMiuZDgiY9Ys9LSntL3JkwQVrtiiw5gSuvSBZgxpMMJdcxoCMNQ3D9Eg4wATkwh/S6cfL
EJAN8CK5vA9B5yAwJvKMDYcsuC9+hfAjigLJCcDh6IFrGzMY3Vl08LBK3IPsyglh4eGgy27eUdql
cV20yGkV3mGL9LRICJSFVUuRQp0YOE9Qe8aosqlBFPLc4sCPfXeKTp1a24MlMM/o1eqPvHhM1QNi
+1gE+S51VHipMMDuGO84jUb92eIiPA4YZp67cKXsU9ONCDWhiNGj5xOMT17XYGBuX+zwLRH2c1B5
865oFnldA+/TmTwI8hVf1bFmSYHBMnzWBOiu5ajwbo88H52HG7uydHZku1IAaaAZY4kk8deuhe+m
Ol4SVFNmLssFWcve6Y52q2w3ly5pGxjb3G1IYA/LsHDeD81FRCQDXE0+FJCmBvdQ10cYWjZOb12w
FvW6LwZXphzMp/BfykpzBEp7PMHU4sGFB2RhVeIOq/5I2bNTndQUt1Hf3vNcuScK2VbAUWtAcDAb
6OJr6r+MQCRig7H9FZQTSeHJ0sFGcEPFoegQLemxfqDrcUsPXMFZicXIlD35o5KgjIXf/Nnl5eII
FHLnr6RUJtkTq8qT4aPv++HJHuhwTLuwPKSLETvgat4OQ+4Xm3/WgnA2rw3fnb0/poDW2wHaAons
LX6e4FgVgANcHXHYL85vbYLuOrC6J1TECmgQOJUrHNybiXKi3SzmL/rR7APp+jAOldQ/FBP5ZxEV
bI8i+zuYXBX3oFafozn6yoIQM1uPgsAC7S9+XrFne8NFNa8GtCSYbmE74wWRmsqsyUf7s5uDJyFH
CXLfgGm8JA4WEoCSpq6dTC1y8hHtW41xGt741lVHbbnpo+ON6llyb8QkPhqEeyTqMw/Vdzeyp2hV
wwUizPgQJZO9nx0bB+kg7E0QWPXOENrdyKWGR8j4tjUrIUycgM1ep3z5xoSNE218GXG43ByMlTmE
fhBkUHOWkWosoIeRF4zngpqLHT8KruKZvezDqv7nUJe4g+lU/RkXhG4v0NZXR6EXYoM7kjiUzx2D
5T0LNphTdmJ+M+39wl3mI7oSgaHZ1Ox6jXA0T3gViqL5yx+OV7oxxDpuHSNNwTYqbLPhbCopN0Pf
9U8Zx84xa4Fi4vNjQ8Fe1fkfaWe2I7exrOtXOdjXhwCZnC/2TY09qYeqbkmtG8KyJM7zzKc/H7WB
5S6Spwh5exmGAS04KpOZkZkR/5BAWQeCg4sKjQwB/S3Ug0cdp/idEkOY1XxeUGaHU8pGOL1zKzA0
4YJl9qCIOdPkAamZGqcPQFIgmUqzGO5su0Hf2LPCL5VD5doSNB3KkKNBl1tcWBFM3EZ+ALKZMjAK
ukUJLqd9x1uS0nIYmYiJyEj3wxrpuvSGNo20DUPojo2i9nug0xb0EYgTcou/0JDAlLRxeNpVTaUe
RVjCRi96DBHoNd7DNXkKwtB6AwYUbPMkN49gW5ByQsVjS7nfgyZQc/SDq4cgI4MvNqXyQa+MnKYD
ABvaBBrvi7rP3L3VmL9cu25cOqRdNz73JWSrYEfBmNF3adtrFH8dkMnI4KIxFxh9fWeAS3e5AOp1
VeBn5ZLltobFfZL2qPIFuNGX/AGbSOpSKqY9JXLgwBZsvaHVqqO5KI0VP98uw/e2rpAENST0zREs
BKvm6ndl5lJRAbDxw2i7+pdroFKooe0rRdlPi8LsEexNdsTvrR9/XfyrVGJt16g08z3B7kYUAuXA
UadUJgFvfQvR7thD40d+zRHK3KQFHUor0tpdbsjhsQCGe6txqcINkVvbpuS4heNmhjcF1k5ImCJo
5ltwVGpbIAgcGsUDTazhs4EXwpn/L2YFlSft49qX9lrt9dD2ACCBQJR/SDXISwpy+Y/QUH1eCSEe
Al3O1Kij1oHWwNo3VItzXqMbCHc+/FLiSxtwrLsjWriEvHLLy7SBWxCUt2FNvQcpeWsv6N8hFqKa
KIME+p1QQh8v0O6g5nCQM1ql6NU3jSQ+08+GE6kJKpSGadxpDjdLjgsITVwP91ncF59QD9f3xRDn
KENgD2AWPnw2cl7cqUgC6fxHnKLMsfgchT+oVoNB8/2tVtRo1hg6OE5Xl46W0vhHoDR0FOC40/lR
m/dS0+pXgT4XaqqUmV5yFYRZitnQdsgcJJdV1mLh98AF/OKzRVf8YDpPNiQG7nijJYk8AHHNJeA0
6CDTu8PwZe9CCwP1ObZNk1r75nJX+JondMeGJpIfWi/Rn72YyqwE1v4kZxnstM62odYDaQUMWVCc
12nw0gSHcwXg29QV5d5ooUoiUv4+1CNcUqBDK/vQyHlI1vuq8t81jsVN1FCsoMauHVn8VOa0VkOB
BsCajw74ESE70BIyWmyjHqskcQcJZJu+qwLfiLuc/UnHggRsTFd85hWsHBs44bCgLce5yxWFfRPg
NucoQXcjOMBAwkrdo0mZW77pcjDIWIyFZvaSdtB3HTBV5COKZUJQ3bGiCNWHzOKzxRj3+LaOAL6e
xF/Ak382K4OU08TYGPtYCBs2YAFEekE+8fotUY81wt0Q90iJYUC8sXMYsb1HNpc69Mkqfug2yCX9
NACQApTnF1+whhFHK4vac+jpBqcKy64UNFTppA30lJGQsXyh3QsBmp2zWwG1ota0VilpaaMYgl8m
6XGoVOvvNKiw1kSzd+M6IKeuu6PPTct1Vai20FXaNLqQJ6bvNTuKJ3GfvsBPfnWHbJsq/bfrIea2
5YTQbS7TqjB0TZ74olMIM+sgb9IXZXjorc+Q14wQ8jCcxOtx5oblDEIxbaEp5Grcpv/r/2R//3Xy
ubH/938p/9f3ikHvYzt5yYInCgta5u50smjtv+dw/67HGn9ziuhimtz++O//soSsX8YaTe4/xCpg
HPmjb+FL370n7i8bOW+b9rRCfTyKAYbdA+G6HlFR5yE12TQNlV1gg/gdv+SHkC6Gktp4JXlJW5QD
ALLXwwuMULB5P4G8bmuJKiq1+/aHbZ+7kKJhuTLmhe/IprZUU+NRTItk8h2jjkIIjebk5XuUfmtg
kCU2p9vu+jAXPiKkG0FxRQFOia/i5SjpiKsx2jTJi4kkNui/MLP3Lq/jKD079v31WPp8Ri9iTdZ+
4NhiUHGueLGoJ7Ww3zTkJZT+6/UoYjGMrdqGztzZbIHLIYG2NFu5IgxHOE4QL8iIHYxfOo4J29dc
e9VVZ9/Ub55+i60V7SDKmRrklSc7/UTC8h0eVE8RklzdLV5313/abPObQjZl5lmoij7+ffnLuiiv
JMmzxUlvyq+FeAOG++t6BGW2aMYQoEKEwXlgcEpfhmgUUPzYFaknXi+gCZCSEA4iIQ340rr9WxLg
c9zyRXTRN4WCfKfnZ6oXz24QHfFlosSCb9uGS9Xx+s+abV+Ty4WiGYppygqQk/FXf9hLeeoF/Oa8
PId00w9dQtXBgkmGz8MgP9thfS5LHbUlWOXceWMuz38enk0kk3AVQ7OmK4I6lAfgTxS8+qlsFgNq
dgbWmI+ZMKunIMNcUB78gJaDrN+W7IeH6+HHOb9IXoxe4y+TA1Mm+08+uw5Vu6dfX5w75XMxnHNk
3PChgYBnW/Vecm+vR5st/zEaYvoQSwVnwO+89mGuLTomlFutAmND2H+UbHL9p5rFK1M6yxtjFEs3
ZZz7DG6h0+RUJWBVU704g7x1Gh8j9p9ti4lmveeGen1A811j2LpOydPiPLNVc3LOUH/Mc6vtijNA
xlNhuHetrn66HmJpznSsWVVZAElQpnNWJH43WEGBkwkkuBNyL+I5VCpEYwKEwq+HWloMphAMh32q
yNokCbq8pORATaszPWk8iNWv4GJuWgNCdUXfMjKVJ6TH99djKktTaJISyAmaZs+uBIBfa/rSBI0p
O3JrNw4eVYLoF6IwB5f4Td18aYP6uQUo1dhoYPg3uD0e8so8Xf8lSxP94Ycok+OmytvC455cnSt0
KozmpU+hTOZfrgdZyjYfg0ymGBmcEjB4UZ1rLDGlp7C/002KaJBO5DN2fqX09Xq8xdlVx/1mk3cV
bRz0hx2HxZEeZj2Dkqm9F9VL4Djb/12ESf7E3LVRNNDZZ7psLrdoCKWds7LNfs/9NE2x+inUW5aJ
f+Fkn9mmLbea3pfnUnqmKp5SyveVZzt/V9TkRnNukC8Aw56uJJLFj/Uh6rhfPkyeY5ZxgvFzeY46
sA7NbaJ9dlC1GxCH4pVeR5ucAvH12VTGBTAbqa6aMllSN9TpOeyAekDmyavO2GzsZOU2xnvNec6c
I/IbsXfb+HSwpJ9gJ1bGurhQPsQd//zDWF0fWajM9YnraU+UTr442MutjG12bSUxc8oiPW7KmoUm
xGUMCGVgnNjuCCU31BwQj7FfjPJZ1A+KbW6V8ldqflfcJ6l587LH2DtcD7+U3SxZoaerkapJcZfR
KaaGUQiU+Vz33JodtEZ2ueYi/2Eq1TYe+4Ne1HtnaeDlej3y0tx+jDxZR5qHbkZksUVSNJsHPB/i
dOVgnV+tDJuBwVFTbRnNvsmRp/RANmPks854EdjGZ6vk/EYw9sf1ccz3gymjZ8TXo+3COT5JJniq
cFvIdPZD/pUnFskazwk6xdFDXN70+aOlrJ0O4ze53A1cymTIMJqiyRYvx8tvFgS0kMHzsCrRSQkQ
K69N3hm62AjE44ti7TK2sPsu4hmTM6AD0e0C563Onnty+FC+dCdnLlIMu8rCkqpAiuE+7+46ZeWQ
n3+/y7jicpyNXhe0OEjT5LcueHeDB684sUCvf7/5OiTK+CoWyDapqjE5fNJUS2UIstUZycitlz4O
5coCWRwGbQhLsWReE9MLBD0StafPWZxNmI7J8LngNsvtaF8Dd7w+lMWFAezNsrmwiNm5VltyLoEu
Ks9KS8XHcA+KAS+mECjCVjW9tWj48yOIybMZFgUuwSabLMWwgm0XGBqawBFGHVqLZHKD+NRRNe9C
E4+FUWsKULa0EndxSnnjczUyZJ0tcLkyTMrRyDjwPmhDdFpAQWvNYxK/W/rt9Qmd337Y1TzLbBUH
VG4Lk+zoIlPRwzjjGRRyM9GcPaYrt2GnrYRZWoLCFJR+LOwpbDFZgpKl13TE1OpsQHNAUac9Rv5g
/4vF8THIZDdlwBwrCTOpc84jpgY7TVOyzN9TWm/Fyu1nXorhQPsYa3KmFWZOPzswiZU8e84ryGl6
VofR+1qSz7L5wHUV+f8+kmG/Ozs/Xkkcy/NpU+YaXyCGPvls0CWoBhZKddYpmg5l/Qlk1fv1lbG0
AsGAC9nSNY3cP/75h5uBh1+SVmpxfTZVbxuh7ivlj2aNkP/xepylFUilzhIaJ4w1exxGuWnRckrr
M0JNGCa7AI3RGKzbw/Uw82sAcHnbJnGQBCH3Tz5Y03aq68JRPKdatjXAhQ7KbYsNuf8ocBDN7q5H
+30znZxgCqMybAFQT5PlyVqEYmhGUjMQDsU51X0LwKol+kkKXzTzUbgHPfVGhvkmC8wtUug7kE9b
jeI0JGHk5qlVX/89Cx9TUTVtfFByCnClvvyY4LRUM/DD/uzr94YnoY9Kd9q+09aekgsfk6Idr2+K
dyrfcrIu5Y5Ha1OJ4awbqNz/3cMbCYKVmt3435hOrW4yuxCNdJ7Hk7H0tHuTzs/ks1aObplnF6fE
ILgxzTu/6VZWzcILxFQMkOOawVsVuOUk/Regg1OXo+HsajCjmL0kVGTwhyoSAhDQcTWXRPkdtM7d
EAQri2hpMrmx6pysfDTK2ZcfDfi2WgEq6JFiDfaQaJ1AwiTxzw8abuT/BJnMZtQLpFeSoj/b7G8l
Ay4oXiodwVx15bMtpCwCWTZ8YVu3tGmbQcU0O2/DpsfFHm63KHHR3v3xIud6Y+pUS7gKz45qtCo7
EyxPe5YFws+p/ElFPynq9D21mpX8u5T/BRtKU6nFUwaans8xIuMg1/P23DklruU20LA0pc2rJRbE
aRH7W9QLsaWSoPflWma/1GWXvwoDVbaOiyy4a7lr/nyTX/ymyafsdYxkMUVpOZP8bRX/aKRTLh4t
+a/r07y0Jy7iTDY5tvJxLitFe1ZphHXhixzA3vI3XfacWy+NtG+rNw0xh5WoY8acbHvBMcE11uIh
p8vjbvlwHukKt9cCF9ZziPYdEsaRKCCn7uiTZd3RdKPNENCDTl6RhCnUbCX6Qs4RKiAFAdVc5kdM
tqJkR60tWWZ9Vuy/AgSQKBSDQUjSe0df2fTjR5oNk9YOzznyG2nucpglQGaq9ElzHsSvCGTSWCTK
QNcE2UoJeCG7CMqlkAsoQs/PXVNFQDztuvZco/LJ4XEcFAxi1LUn6uJOgd3BuUNp1qTcfTkg+rAD
aK2+PkfFWdH3bnOrBm92dmzEA93rfSWOLhY3qJu0NLQC8/P1ZbNw7I+blOVCY5PKyiR/Z66apIii
5WcBpdtuQGEi/Jp3584D9gP3cAj31wMurBTOWD4dNFRYYtOSlUGzmj+ws7MSg5BwbjTvk1SAskZ2
AmjDyrIcf/1ksVwEG0f/YU/kluqAE7Yy/KQADCR3TX2Qyhc3+hF6b2YIsaZTt9eHtzSfH4c3mc+I
bVgDi8zOThJ9xTd7U3viUJX9HTbRQBBQYhza8/WQCztCI6nTJEFnQEa27nKQKugMHNGV7NyAcP3c
m+hgHu3k7XqQpRLARZTpvmtt2HkqUfr+poW9oflfSixJavtXQWkaOrzUHR28HdCmuh55YUZpvLFe
8JxTBGvmcnhD1QxSNUT5OQKmtCkk7S7FETmAh4Hy4a4AXRZKa33chbP4Iub45x/WTWjptg0TPz/n
MRRNaTcKOlwf1VqESbaOFfDpomVUWY9YYIzFbbISYekYAlVgjE0YNpuY9onRFskRhmMpFuVtVcJC
kd4i4GC28aw5T3GDOMizLtbW/+K4uNBzGBgWbfjJ1wqFlEe1pbEYm+prrqYPThbc/Iup+xBicrzW
KaICictKzLS8o33lYuxZBeVKYlQW8j8Ahn9GMtnJqU7ZXY0RJLVRTvHRJGoH1DuwZt4J1ceB2nKy
/YDzpiOHt5ZUb1D5/RL58g1MNdh18FFRtH2/PnJl3MqTfPbhNynTO+KQx74chcyuA84eyjVaCU7m
1ruw9NuNl0UDnDr9FDI9e1TbkPL24bfUNrxPl+btceXXjN9y/mtMjbSjobOoT7KrnWXKYMUGkq1q
cTIBrfga+C1g+3mp7DUBjlyzD02n37X8CoHQGifoscjll+u/YyH/MSn//IzJhxrkcODNwzpP6wez
gYmKQFJXgSACrnA90vKW+ifUNNWGTtgmTsJ5kqfwq5Q3I33M40df/qRl0CyOrfu99/qVA3N5Hf5n
eMYkF7nCqrKoGc8w+0EtH2OLo+T5+rhWZnDabMfMwUDMlRDAv/fYWL/ohjua7h6K1jxcD/X/WcL/
DGf8LR9S64DvTdflenb2vMcK+0XtzTQ/jyoEMs6JdvZ3I97s/lukHzV77fMtziSyNLSLLZpl09yU
iTjogL1nZ7W4cZoGcu7RBUt2fYCLc/khyGR8ZRuiRjZuUaV8QU3a9N6FezRRUboeZuEapau6SVmI
agJ1izFTfJhGIOMVzXvubRbmSO2vMDnqCB8I8xso9ZVQyyP6J9QkpTeQYPxWd/OzG9z02peq+VrT
ZivNlYv92ojGr/dhRAKp6zAxuBi2Fcw+JPGxbIBpXFoYLf2bjGFARtcU/poVdeM2k7BKG7cxmhuu
+mAln9L8k1Gv4AYW0wVVOZ1LGe95+guXQ0Ir3o4Cp814QjyE8fc6PUY4oPjNqTJf9BKof4QW5UrQ
pa/1MeZkGuPKCIoyKjkdbeccV5AD8uIQKZCiw6T/F3lDo2hIHY8+FJf6y/EpudxhrKwyPsN40LPs
hD7pESnpPViXtcf70sXiQyx7Mpe16yPRGnDq46+wkfO/SpCz17fU8sz9ZzT2ZObqGGljwx1HI99I
9WcjfC6y7773dD3K4r3i40AmpyZSKmFjOwykDkPc26AEhZ89ygNJdi/Fz1oXH6hGbSzzu9bhefDJ
s3+qqGzo/yYZ8vBTTR63yAVOm14ySDTITAU5P26oUIw21sV3JxMryWPxs30IM/lsqa+I3lBZjmXx
XPhfHH2t7rEWYJKd/B6RcC9iHC1odbP6aaRfr3+wxWUBwEIG7azQ1Bj//GNegv6EYefANRr5r07Z
t/p7Sm6KzLWr81qgyb3WbhIfCUKmCvYiAqSvWvLagKvr28/XB7Q4Y2xXDYAuf9uTXdu3VWgOAet8
QMAXjhLPjzXUxPIi579t2RoFFBbY5aSh1NzHUZjzWoQ5nwPOMNp733hsPfRPfHuDhAvmnSez+j7o
d6EDmQhCtv1AhWJl+c2OfIvjnr6aMHXarub0yMezQrRNX6ZvYSb5N17qGvdea5q3WW/YK+lDGcd0
cR3+HUu3OY9NYA3THdWFoASidEjf4lJsg4CqZ4enVLlDf7QuH2r0YFKA7PDJtmkVnsCr+vD+FB87
lTBDikNsSz+klC2vTMHsXOVnGexw3qzq2EKabJAiqodeypr8zS1hqRkVxuSvKVUlBS6MtVIzmy3h
Saxx6X3YK1FTWLkZo71sWV88RGihbG69AP8cOBDXF/HSh/04qkmy7mUjzPO8zd8M10GMF1JjG+/b
1arq4uRZVP85sUAHTAEkVtfFep3m+Zuc/JQxgYmVJ991N/0g4b62BuyebUxmD30llqnBv80qgbnp
IJWj9tkbkNvPeuXfQ09eWaRrISbpGJCjoUlmm705Vfo9hNBa4+d4/cvMb/gWwF3YEsAQVBqk0wof
UviRH5ohwxiedCj2kEWR7iJjFuVuSG9xxjpgsbxTI+9Yw84Ki5Xew8I3GyuIFtgY6pkgRC8XIbYf
io5Q0KjI6RybQKBg0Q7wRSWehiWCpWkZrlxdF2bVNmQYFZoFBEKdlt6hbOpagObWW119wx1l39hr
MIQxJ09yCxFsxaRSbMwRJGiQQqNL5fTNh66hoZBp+H8nenlfRVjyop6rWPtuDZW/sJkvYk7WSthV
agT4gtwJZ7LSTrDefIhLene8vmAW42DSS33PMDkyxj//kDRidCnoidbpm0olpUVyYO8GmbdvM7NB
KGr1ObOQOWz6UYamAg7QqLpfhvPKOoryPgrfBsS6DTvat1RRcnR+r49qaU2APdAVEHV8uekDTUB3
rwFiB29ZVCD1rmvZHSZFa2+z+WB0DnJ4SbxmDcqjk+YBpGch0Zjx3qrWQ44xQdNN2xdKs5I25keb
wYFGa0kDyw3aZzJnhdqlhgm7+i1C7RaHwD78ZmKspmPidEii79dnbr5/DQ5PoP90sCn6TqsRjYnG
Tov9KHUAlFHaz2n0gOgCOsPfzPb9eqj5RyIUkwf0EoLXrCLgqsjblVQr34LYwRpJMlA3QFb+j4OA
jxoPYBkEEZCHywVXUohD5Hfw3hynFY9Fl8R73fKzlXfFfCVYvMA4qWAsKIY+rfb6YSvDIbTit6TH
NhtNMrVH+1mshZn3AZgnImlku/E6PH3zJbYmHMNqxRlp2H3f6vdxk2+RhHlG3n9vgP+SJOeg9TjA
U2uWJW13fTLnN8vf8XVuM7TldG2K7EnywQ2sPBbnDvmHTFd26LBHfQ8NF190dBi8T03/gDA0LKWj
A4Ck82+M6oTN6vXfMUtav38GgDDUIejaT7NIlHtk46ARZzPFcwbIW+lFO7NuYOXeXI+0POMjXc/C
KsCcVSv0XCotCx+fs47CPZ6Jm3RUuvX3uMSmMK2VXWbgwWLikPHHb8RxkB8iT27xzoAARDRo4lzK
d8XwqXXvLX+lFDNbtiPqkqOacVHIEsaYDD4kf2jEqueriXaWivYWF6QHX0VKJh8O1ydxdn6OYWD0
WDIEM+Dykz0YFp5cKXKhnfX0vdZudfVXRaXYsZ9K3DWxdMfa/E/zP3Q2nj6mbJP+cVKcRLSwwolS
1XdfpTY56VV3F4K4+N/FmO75hLafW7bE6Cn1t0gwm+nKvM0SP+83YbL0sA+hFaJPzmZV+IlHvrHO
+Ny3Av3lWN6q9WM1atohGeYWK3eBWe4n3oha4gFlqoY8bXA4Q1e6A7alZzHg2t0jFYedLM7kziO8
6z9eetxTedZzr4dOzQgvlx4eUhFaTpVzjnT5B0pnN+jM3fRR9PP60puv8PF85tQEJwW2ePosbFIQ
Py4OA+fITR5DLXoQao3QiL1yB50npMswk1uvrnto/QpbOycDVkk+sokIQbqYG1RrHfzFAdEE4TtZ
XDmm53NFHzZIA3R13WD4Lof2p3LAiTZYIyAuhGEdqED3gQ8pc2RCGmVCrnzj7DrdrWQ6MCPyjWhW
Fvi8RssLQUB01EbQFd2xCbQ9VcxoGEDfniE27mUk9pN7OX9EqcRXwq2p7mTOECv984/FmBReRyOC
hWFeLr1elSVvAPdxNkOgqXXxCcmTfdnESO5bK7eP+TSylShmA+qk3AP+6zKUFSou0vxV9pra2V84
sGFvNFYatG/XV/k8UUAqVLjijLdDHKsn6a62Y8sd5CB47dJXC3+GCtlD5Ag3hWXu+y7ZtNIfj8vm
GmKwd0H3Cuotl+MqMvSDdSOVX1tZke5SGaUL1qLFYVwV1RpTZbq5FACqpsV7EkQbD/QpBsFQ+nYI
snx4tbBbeaq8jlK3FJVHI5cBt0foQayMbh5Q4fCgYgPuYawJTBYIMs6l1eNudaqa7luelfjBSsi7
m4d4lac//XJ0kT+Gmm4AcAh+QdGmPnVFi0uBtKFaCxunRLf3l5LfVr67cmpNc/wYcOS6Mjz4K7M3
S29k5VC7RXDKXNP5plgd6C0vG6XyIqe/74K8v4uUNlrFQ0x3AnHHiiRYp//pV0yWqJQFlo31QnDC
j0t7UorecDaDjR+w0bYF/Sz7Fx56NZLIRv6QNSlSYIlUYZ/QobJ5kIoaOXYnwFA9tOBCF+jLrFwp
Z5hofiBve9gMGs9qkHSTJW1HeRwFCMidkGzOMYaO0OYyKsXAXrZFt0+MViwWql1R3tU3uUUlIFIU
KB6m866CDPrZRAPIHwnbncSx5E0Q4RDWIvb18/pWX5jHi58pLneewiMDEWx+Ztl7j7WW/JQ0ZOIb
8/aPw1hQX2UeuBRWeHZehsFvJ0vH2u1JK8vbqAYZZ8PCHsyb62EWdhqMCxnyKbUbqKCT/B/kRV+l
sl6cEv1m8HFCLE6+Xmzt4Pv1OL+bfR9LOHxdLvAAzG3uAcCYJls6UR0kk5QqOfFrMIqrcCdXEgMj
zzQSB0/y7W1m4n0XsTzuUVxA3TrqEHKhQhH84PpanE2ve1cdVIqG3g+ewFe0r5g1oa7XuNZTjm3u
oQzYtjKiMGLTFaq5toMWPjyo4bGiwWOEhDg5SloJ1xDXSqJTU7e3GsjomxyWyg5vma/X52opEM9Y
nbQ7wuSnXATEe2PTxiDrVGZJ8zwkiXyP/lb/MijZ2sNg/vlpDaAzAOh6zA7TAgrCWZrRlzil6PIj
vio3FrornYkge1Efrg9qnmehOsBFoe8iA/WctiLwQwFd0YTNKdB+pv176f3Iiu+R/C3ufunK2oG1
FIwaMqeVQXbnqX65ebpMxlKTKuvJNDFC928Ku7hthgKteFji/iG13q8Pbv7FRnr8eMnVf7+wJrtI
tnIE6RS7hB2oPxWSs+uy/q1BlPt6mPnRIShCcW7INuuQpXE5LG2goCC5TnGSi4fSM3Zt/1xbD0b2
VOXVyudaGhHsMgp33C3mOOMk05zaFaI8UdBV94OWio03EmRHdcSVUS2sQUsGaDyiN0cI8GRfYXCd
As1v61NLPeprgpPuXvG+pE6r7kTurvUzF+aQG6EMO5DqGnM5iWa0UGpig/Neyrl2+ptaurPEjYf5
wRrJZ1pdUzjERp4BNUNSK+THy6/lBaanobDNzcLdRxWWK0jkXl8P4/e+zKmCrI3Sj6HwPp2fmAE6
gqmUtKfKjSGThRsz6B7lJrhpevspNNNPhopGpezKf744frN9SRw8qtQpZ1pgqT4AMWtOiBxtzPpr
i1ic2ysro5vPH08DwaObN5Y+Sgpdzt/4JreyxPZPTRPe+6Z7j9viClpkvsovQ0zO8jotLackI1Dc
B+udInAqmZ+Araz0BcW4/y8/1PjKIaELQZWHz3U5lDrvtF6NSv8UIR8Kighux+BghmMO9aNpp7ea
8tXNy10pEBFEL+QBY6T+L9cPku8WGIWDHY5C562iHQtDc8eyHxoUaaLt6sRyEdvX/pQUPwrP0CKn
yMjGRP1mnLcPZSnsZFqtH1z/5Afx0dWKraUck6G/bazu1hB7m17S9ZU8q2v+jshjEJgB62n2qq6b
PLLpuAQnlL2VrQaHIhUPm101qtHLWbvHka1F2N9Wd4Fl9JvUVf8ucq3DCSVs9i3aHCtJaVZ2/P2D
LOoVpgbBalYyG8qc6ypFhFMQvPUoTvJCzcP7FFOO9pOHg06kyPuq+G4bf8phHgNzyUASgbekMauc
eYNoh9wMw5NOs27Iui8h9/CN11oF/vLqS6KuikvMT0uVO6DGxex/FF4mX1uILIuDRAlOFpyAvrwf
shA9u5vG03da96W2Dpr0yS3R/BV3ES3mRPmK2Rk21qO+N84CIv56fTEs7EoOU2C1NnQeuhKTxJkn
Aa6xaDSeqvwlRGamrHPcY9d6Rwvp5SLK5DDNQt0OKR+GJ9fX91n+l7IKPZi1gvmU4ysPuUdGM9e1
a3UMQAxJC09+f9dia4nVIlJN/NPUbpI43IWIstcv2vC1c/78qqDSPBpLVOQbky97uYMTXXQ6stPh
SdgPenjwMfw0OebkJ8d2//g0IBTPdC52YN6Bl16GormU8rDQgxM2TJi2fTbxj2tvry+J+R2B8j82
h3QteSBCer+MkRRwxwelTE6D/aYjqOhzT3W7fjN6TlyPNCMk8dFsbvc6qG6I80iAXYbK4tjxTctN
T0HklRuz1d4jzwLRgQpqlrzmdXpjUCUIVe+YZNWmytHNVYN9aTorffyFXYDwL1cHqASjatXkd4Rh
h8A01jAnEWWPmeP8HdrVbdz5K0fgwsxyvbNYo+w0dCCmYRoVV8accoSd35Tdvmo+YWK0K1JjZV4X
kowN2I7/LRKsC6wK8CQMgpNRPQSdd5ugRtiCPcUdSYlP1ir3aTEeLXWaz9zA5GmjrGxoOeMgEJxw
KUK2T7szwy+ie8Zux8luBYZc15fN0tdCdGLErVCrnW0CV5GbuGui4NTH2S6x7svkZRDn6zGWPhWa
RuP5KFMimRZIyjLTCi8lRmaioQ8A1GleKZWhdiuttBnno4GTDh+cwgAXcjr4l3sAbXCb9MiWFvic
iOStFgokoF/XhzNPwJdBJhWB3sCfAoszVoTRbSP1VcPw43qEtWFMDhKnc6RS64gQNS1Awifbxhsv
W7kpLAYx4A+OXWede/7lXCm9O5TYKwYnUzoMg7JpqZjb4uv1kSzO1Ycg4jJIh3slbyeCtAF+QD8K
Z+WGujwITgywgqNE8+QwHAJNB83MbUcS4baAaWmBcef7rHyQWbsBNTegtf+Jo08mSxfN4CMCHqDJ
ii7paAyc3zbxgwQ31zWPqXKIaPCG1crGWZo9g7I8PTxwkCTVy9nri8p0q1QKTlWLdqbzqHh///Hn
GV8o1niB5eiwJ+//OKZei5Gze3IVnJy8e3MwjtcjzD8Q1HgkWGSUE2xAlpMPlAM2D/I4jc6B9Rca
NxsdryPbX4MXzDMMUUyQNJQCObOtyTiCJupSM/Kic2iZzY8edOxJy0EX6GXm7OkjrcnnzJP0SPhX
kYJAZIYWuHr5YTpNl6SBOu1Zx9uFZI0J9DHVf5aoxSXq12JY42nPFwIvGhmoEMFYB9PHf4hUZwDE
ODoX0l9+CcOier7+mebVBVungDm+m6jg8W+XAxqyrNCSEJ3nFDMHJNZ/2mZwR1dqRxbCkSnYXQ83
fvXLd+VIBR+bMqiXUFwdx/vhnaYH41qMjOaUpC+q7Ba3nV88Ig//k07sLzxm7mqt8u5s70/3E5XJ
sSujQInVkWyb5FVPoIuvdHl5AkKJA1q96z27364MbUxpF2Mb6yeArhALoQaqT3FxtFgtH4fN4YQ1
+XAryVl2EKWIdk7ZuHiN4lnhldZRs+qvIpLaH7kYAhzS29EwLgyFckJNPNlqWqhoeyQ6PLoKFgyr
sgxuAw/t80wUyaNXev6PTIrtbhNqcisdRGsPu9psjTtrMJtD44nkyN6m89+n0beuENGTn7TIYHj9
UD2anV3i2WdiPGO1EA9VUVZ3GPpiWJLvKrXP9S0m6Va8MxO8Ap0SX4egd6UX3CZU3HoV7whqMtpl
cgvdHCfw8OC5vvtddF774nT6N6nEwFvn6bsJ5KYe9ngEUqcSOF3i9HQz2MUQ4OYSKA9Q1aVNVQx4
XcIQNr94uDvsNc/37oswqHAoj8qXLO2HH66mNvep1/L2wLBza/mKt7WkUj4UTpFtqYLk59hCZKfA
Vh5gvNIcgljDSz4W2HeBHD/EqaGdOjUb2o3i6s6271PjycB/8W8sx7tgizV6/sKakd2diU2BvpEc
x35ugy445Kb7HQMWaATXV8osaY2pg8oKaE2T8uj0qeMCO8jUUB9OqLRsleIQSo+6eEm6NUjjTKkY
UB73ScBOI6NpPOwvd1uHkaUXGoFz6pTB/QuPZecltky8UyX1S9x44TZUUwELg0vTJq6l4TCW/zZ2
IO4dD0dPIW+bXPpZ6MA7euv1TyeBBMBbc2yujDpGsxtbJ7lKp2unQf8ZWepmdOTEf2xTmft/EQhF
GHrP5OvZw7LRlDKPnFw7hda57Y6q89b3Xy0RrHzU2Xk3dkY5sy2F9sSIJbqca6MZHWk5gE4pFwWv
uAsouQTF2/WxzLL1GMQEsgdhkSb6dOXkIbCXoujU09CpuwFHnrR7zLVbpX7DFe16qN+dlMt0huY8
qAfIESNWdXoHwR3MVxREUU91BGu7/xXm7VFDCM8L72zrhyjvgvyhld2thO17hoVj9UY5fJMbxX5I
TkqCM9BjkmMVdsxXKVmzU4Rp+C2ewOq2xz7G5VzLco0iDr+cBCZvzdH1UUQ4DrwqwU0UlVvRR7tc
+mRaB1xBdk17iDILGstPh56dm35LEewublZFoee7WjBV4G7p4lBZmP4ob7wMu6juoWCfwtXvz1WW
ochVfSvgIVz/NkuhrN/BxhcqS+5y/DUHnePXqUG3uH3E4ehYFqqHywrewsJdWXLzdY2qyodY46n3
4cQuUhfTrIhYtfRF5QMDKszXrrtLMYD1cNXlo9Hwn+ydxAviCE9O/cXTOnjFCMQ47Z4Pdn3WFqOM
GwdQF+oK06uOEWj/j7Qr641U57a/CMnM8ArUlFQGMicvKOkBMBhsMxj49XfR0v1uQpWC8l0dqV9a
p3fhYXsPa6/VJHY7wUpXArxDooI2D502rGzOaSEWzKwIqv5jZ7E7rtF7KP8QO869WWUadSymb0xx
D8EyWW76vguh3BY07MX0nn78hVAZAOp7JkkGY94izNFSR0BbryexbwJT1m8o+OmhGfO9kZMQWEcn
+ZORRWCP8VitJRAiifMJ5IDJB5Q2Qte51cWW5vtmjWj6zKZ9trbcNCndXif1QGKVixu3ct49BZVZ
ma181Klj/fJR/mLPRonqhRrxURN07ZNd3tyR/MqAdq8HGePv1++sqRlypXvIwMCo8/VCTYampyZE
bGOn+Duy58lgkRr6XZ7eQdd8/72tM44CsEwkyajCoOG2LMmhIN4A9FGRGK3nqIJW5+wj4Sn09//G
Dh5xG3B5xDSLg+cyr+LEaUlcpjvdhRAT3WTWvUl/f2/m7GEAQ/D/mlkcvdEajc5oGxJDqSxkWt5A
uVILlJ6ufM5p+wtnHJVbZMeoZmLoZJEVWaUjhdEJPW6b6lJAD7ftEMSarnpxRb93PDQTpmqXDO0z
69yIQrsO7m1DcihwOcWmsFoIM1Y+RumGKDMRWTf5LB+4UgI5t7kgEQKVuAdk3ckUE1SMy1FWqTHf
9sMEGurR2XUKgziqX8nazl15dFvQtkVvHXi6xXIYXWObaUNwjEZ6cH220auZO9YLlQ4ilXFAL8Jb
4zA++3WfbC6uic0wxgs1XhKbuhNo/mGqLg1TBK788/Mz9fnbFu8bTRw2llDaisfqCe1a235L0zXy
h7VvWbxvvd60YkxgA3HLVafGq05PQHuCZDDJV7bqtBswH91P62Z9dS+s6Nxk7EcSkyEHQ+dNXRxB
KZc7fuSNIMCBEmPqSNBzvtTDEydw2Pffr+e5s2Jj7g0R2j80y8IVWDVkRrQc9lV2VdAb2V5p/UOT
PaDxvyHN8/fGTiF4+NrP1hYegQozAeUbrKENc2FP/iYHkGCwRAi3t9EJPwi739c5jzwpQ+JNb8NQ
Rq1I98TUMeg7vabSC1vosq38rvlGfA2ev/yupQOBuF6bQY6exG5RBz4oAZJD4cajwIhNuc8KPyA6
3SRqhZLy3Dn7tBrLpyXzjDxPBO6MYY0Rz6wnR2mQzGwwoLcGUz7rIj/bWpxpBUEBYXqINRKtuIKQ
8zbBMBaEJ4+6TIIxBSIrRaE/H+/sqty2ZXXbDM7FKAqA3tiWpnIvIelMsyIyQXVI6SBDwdL9yjbM
TuJkG1Cpg5sE1vkkyVQ59xvqz4exvKjrvQvlRt06dPI4ShpULDlCXi5kELuf6fO+t332HszopzkF
B7Pywn85qI5oeHxxD8u/Pp5ExsAkAtqGoX0zh/cMU6ff2zvNiTCdCJZF5J5oWAEF9fXeZ2WBocaM
kVg641/pTVBrhJyVl995CcFcWc8ilCu3gzZuv7c7+5PFEsMunn3cRBRGl3OTCLPB+m7BLuZmQl08
d8kaQ8+ahcVJy0kv3YJR3CXgKNBnB5Lkp2QlyCeBzsGfM/XA3Fn8unhGmqYloyViMmpE/bTJ6Rpn
/ZnQBa80sCL4cx6anf/+UxrV9nbWFb45xZWw3gpVRlpP/lSrhc6zZmaGHGRsSN+XmRSVGW0Z6CJi
zYcu9g4aisGEBsX3W37ujfEBzkaoBwZTQPoXH0OJ2eC6jWNMDWOfEAh6Ft1Nh9JiT90N9CnuMYay
Y033tzWbS5daYS9Z2EIH8/vfccbd4WegqIMgGgMh5uKpy3SrR4XaHWMLJetyw62PBvzkTK4Mf5xL
6IB8R38BHXZz7sh83TvPaVrD8bURrq4PS5fuhcnC2r0sTG2LTk0w6tdOAtZ++5a4v37+iSj763jQ
IeCCwtJX00YJ5dyxM63YUzdT8u50N6WOwildq16dIj9waBw0alHpQeoKhqCvhnKVAcRTEyuujZLs
GruDLAYktgN04tnRTPtskwBhtBNO/W40Sg8QAPCwQSUk8LO+WzlgZ04xpOVwhOc5LIxkLza2a9sU
BQ1uQ1WFv5dWevT8GpBYe+X8nHEsc6CEnjte+1NaKYf2idPnGRbXUxHEyo+GOx5+vn+fTSy8sqtA
fahBOTSus9q7xGBzA1k0DNo2QBME3KrW+L3PXYl/I4zoQOC8koWvRL2rcTpSwV5rRZh7CEwoTWMu
JWroyvTDuT1CW5/gACAjAIr464HRAPRI0dK3YhOiuSOoYnQdpbjd98t35hFFhQvzH3P+OiMjvhoB
ysRqK5NaMZhWeqirMjQSU/vDMJ+4d1t0a+RHZ1cPU+z6nMaCr25xCWrqSR+YGSsGygU9mSen16Jc
UUyUrJy8+R9aPJr4rv8ztFg8qDTapTBgaET/7aKhww0ElIHRyconhrc98oS5dsPPHfZ/oojAzuOf
XypodVMKoKZhGHEB8EyQ6+YU+q1Ym3A992Ez/GfWVwA0ctkfJTk3zaHJjRi4q00+OQe/9CNz1OD+
M7k13R/PXeHazmpa2C2waCM5/XpADCn9adQLI3bHNHkClY25kbWcReZHSwt9W9n770/kuWMPoD4A
apB+nUFXXw1K4vOqZcSIS51FIrtNsj86XYMenTuHqCTPLp9giG3ZS5BuZwAk7eCruA01cicyE7K1
ihuzWclTzhlC4IbwGIJ1wFItvqbpHX/0cpQQul4vQ2isPRrKaAJDR+HQhDxf+PPFm/GRYLid+1JL
MIUOr16YvqbHfffiqrdk2so1dNiZMBjFT8Td4EoDuGV5IDjXIAOp4UAw0Y4H4pT2PSWNG9kJ0w/2
4CPWF0I5EYIkSiDDObjR9994dkkBRpinOACuWgZ6wvOKJPOYEetpdyVk8TE0UDcfWoyn9cl/taB4
uOcMY5YhmH/Mp6iyLCA0wgg1YgQtQWP8ltV+9B++/6BzJx68Cf+xsbhibKRT44OWJ24w7R0O9vQs
jAEUUXX//P8ztHCKPYiBqe7gdKAwt3MyaNdqfZSvIcXmI710vZ8/Z/GkiGygA5R19Bg3PA9k4+5B
ELtyrc4uGSAb6J7N/y3R86VfpWAPgA2jvKiS19rKA6LWGKnXjCwKV7w1Sr01E1wm+4ZIH5RNGyt3
Vm7s6WlGMolZe4yRQWTlBF8joH8i2wFhocnH9Jgq/RG0WygxlvWdL/MV33q6NajSgEUAvtwGpGuJ
6YJumM8FcDCxzgb9gee+etOGzFqxciZ7QbSHFipANfgTZYGvl8avMGjTtqMeawPE1xHoAoDzPgwu
7ueTsC0QK7KdzC+a4WYEDdrEf5fdSux0ZlVBnoG+xj+euxNF6KmeUlQCMz0e9XGbNs1mAN29IbVN
kqxUhE6XFHxaCG8BZ/6nZ7a4vGmWlD2HcF9c0scko2HT/v3+0p5+CgwgsXWR1AIpu+RVcTsbPTtX
62OzrLc4EqGoo0bblt7Kh6zZmf/+k6fjNmv1AhTpcQpPJzWwyPBtYu/Zavvu9FrNH4ThHdQyEL8s
395Wh2r8UBs9WiZVJFvyq+9mGr41AN6amXnjPn2PUQzFaFO9j6vW2pqyOJS8/vDM8v3n2zPDu2am
IXCpLKfu9Qov8cS7LqY0dsEvVNcsoPYYNfLnPYJZbmBG4gH/bUGW6usHobHaOi0U0cBFvavs297f
O2kbeMWDSt9H+vL9Z51bPRsB9BxMANqyJEmAwJFRdqLo4oxaASd3c1Ls8c3Pjcyc8WDExINxouhL
Mq3PMCrdxyV/aJGzVeTGWsuizh1rD1WUGToCOfWly6OygyiS6ypUy4sLl1vXfm1veS8jbnuH7z9n
3oCvDx8SatfGf3OwcBIqg+KPI2oqh9ibusBlB5VvQH8VmeqBrspzndufz7YWT3ki/VahGDnElsIg
whNABCAVffj+e84v3XwCZq4zTHQsDpyeYgKoxdJZULLQ0/5fp801rklz+72hcz4UKRNqInNf5QRt
otLOz6TZDDHyJUzBiaBcY+Y/u1yfLCyWyx64X1BfDrE0fw31RULRtliTyDjz7GGUHeQlIHkEpBkl
4q/rVSWt9MqxgpHhORufmHExFQ5IqUpU62nQsZeWvaR1FWrGhTSOshO775fxTBkNP+Cf3urMAwIU
5tcf4KVeRnvXUHHj8JfeNS8wwnVfcHEzeebGnJxwFOalPYflDtoJkyNf/6sf4M3MUnBSJ+kHByak
VwZOjAf2AOOv3veRZFuhHUj37NFNx/etfrTMlWDw3DnFWNN/rC7iNCi+jg1zYHW0eSD6WBPRmH+k
a4yTa2YWlR8o83Y2HR0VC+/FqV55veXFxaocwDkngmlQ4NxQv0BTY+HlJZvqlI4KeygpD8nQROlU
7jTf2+QkfQWw9Pn7PZtP/tJpoRT4zwEDurvMpsxEuGMGXrM4AUrWEIdZhKgbDroCgwW6aGW94vNP
v2+e3p25SF0wzZ8ov07MnlRmqirO3DFguR4U/Sv0ZHQ/qhF0/PTbQGqJvAqjk6goAGnw9T7I3naL
rFd1TPIi0ruLZnqxXY4ns9vk1VYja9xg577tkz1zUcamTjfwoWzqWBh9oJd+UNv5vcV8PSCc7VNQ
H/+4jIsY2wBcAC8YsqEl/wSY7X27skgVU5JjlInCgdJwLP3t9+t46j1hBm80XjYk/gB6f11HrR+Z
x5RWxZ7hBb5y/+gVgNVDotYaUWdc6GwJsaHu4FDiq75aMgejzKaM1jj9ZdDygyYOGDIOiDNsTG3v
OIeGPUydjh9RB8ZwU/5URlpHz+Wz/eU7YeVdV02w7xT8XVr6kSW0DVCt2qayurWqNY6yMyvr4hLM
fb3Z7LLPkyS6m3aM8tjvsq1D5KZwbvq1Y3n6vIKHAiuKhwkVKNCHfV3UUvFGILDnMU3fWxCotMPK
XOKagfnvP4XapG/s3vBgwHCehfXX1++/P3+nnvfrB8yr+Onfp02fKbtVPB5ZEvT2bkgiH0yr/OV7
M2euL7iZUXZEB3FWp1isU61YXwO9WMeMSNBkSgvsalUWg7nmOem9Fy1t7743eHb3PRSpMVGHA7/0
T2hH1WXr6XVs91DP8QeAs0XqXmq+/Cn3Is71DLdCN2Gen0BS/nUF/aQoGYbkeZxynV8MIxvu6i5b
48E7dw4+W5n38dM+VdnYA8uPc1AT7aJQ1hXv1sQBT004YLH2AGhHWwR0HYsPsczSVQLV29gHR5AJ
5XCgqVZqB6e7MrchMf46jw+AAmfhg8Y8awnrlB57LVg6nA11ybZy1uAdp2caVhzoAOCwody27BYI
KHV5iSaMWLgqqN2DNm74GJM1FrqzZuC1gZyG/vQJTxvo/d3Rh1J9XOvVntjwpVNaXiOKQRvX+3m7
GNkcCKOQ2FsgOjEXm9P7DcjD6lSPK2ByVN2i3QKtA85CbQ12eWaPgJn3Zv6guZiwhIIL2tkQfqZT
DC6Vzrm1ireBPv30cs5ND0Qp6ELoWMDFx/xTCNBqieof9cCFJkJ3vLCGldD17Hfg5hNwYaHPvpzh
yyxIdTklBQzSSINiiAfIPrj9w3/xJUAR4EBjQveEuoObXqdRmZCYsxvMgiQ9KMvXCm5nPwTJB1pf
yH4AkPt69Tva4NW0UXBzjIu0aAN7ulHG2rjNaawK5wxuVWOe05sjuq9GspJiiqgE2BZTrxZ90pqD
zw7mCBI4WwTVWqPjjKuBpwTdEXqvZ7IplRY+yCgBWUl6e+Mq/3ns1rb/TMaGNujcRwGcZMbBLiKr
pMcwoGCSxAYZP6QyNh2zM6TAfF8il8lssfcGa+PUzsZAd0pCDfjHESSUcefS5UxjBvTpImUUGKgB
g5Q/xVJ7tMcrMzuU/eH743duHVF6Qew4I2mxd193rYX2pwYQ7QToj3s0+/Y68fvn702c8XLzPMD8
usGpYvbgqwk90Z1UlrMJ8WEwTDf44Ncc7eC/qCZhudATRyEJZOwnFKwtdsHmAij2gtRTwCvXCsg4
RE5u5iHnw89dEABA/2jm0egA4OPrZ3l5hadQOCRu6jy0exqU+X2SZ9H3i3ca9swwo/+zskifvTrX
bJBpkJhp9hWru6CtOlh71/J255DH742d+ol/rxAK2hhJQ1S38BOtlKnMh2yKaQfyE6mHusU2hrYS
yZ21YqBWPr97UANYXqvMqTxWArekJ1oK/Mx0O6kKIOc6XfHfp9PrmLFHWPW/lpbIpZrkI0enE5Z0
I2DsPnGfffbXzh8aQENIh15oZoYT/3HgiH4RCENnJ4iu8pKQJDGcAT3JAec9lyiWjYGUtz799f1W
nd7br0YW99buRMMlG4F068jFJNXRXuUZOjWBkjnqRHNEqkPHY3HAzT5XvCatRHn5yMdLMa0xJ50z
gEHQGQgyz0MvXwwjQ2kom2xxl41FBI63IGtWosVT1wO1BKA9ZuVm9GeWOb/T8VoQPrC70bzg3nuW
P6BfjKbX/vvNOD3RSBFnVt/Z7UDjcP4Zn0LrkioQgVuiupvr8V6eA3lRQ7/853kCzCCqxq35B9ia
X+BPZmTZu5PwSHWX+AST0+WmpGvqxWeuzGxjpvGdSeBPxkWJARnxhurVnUe0QO/2tpdEKf9DKd0w
yEFnCE0VJwFfHeo7dXQz7QuwMxjYRYVhCd3E8HOXMgVqGYf5oV6bb25a7Ca7+u0JI/DTn0MHZnAd
cB9AcAFosjwZVkubumkSdtdbTmDyOtAEptR+TJWowwoG/kEyg7F4BJJfd2xIS41iZKa669ilnUBx
VrCgUdcgwd99fwLPrB7ePBx2CAmBFtRaFLeUYVUoDY3ZXcuGl77SI3SpQCSogZC33wzKff7e3JnQ
CI85xomRiQPKdDJandYTDEqf31HnI3VDNoAtoWVh0W9bskt9zM7TTV1dJ1Az+t7ymRv9xfDiqknH
bSbXTPjdoKmr1lGRO5jHmiUHQAHC702dAYXOHwlGnbl9DJzfIqIlGMoXlkv4nQkoUEqvPePK6q8o
f2Wdv3G8d8d/MDFbkTht2K11rk+j6TlaAisF0hv4yCWZIrpiqS6h+XnHrd+tvPTNI0QhNi5EQsQ+
VdPap55xxSjGIjpDFRFZyDLVkcIfeDoofldOty74AzkkkAmk39ICrM32HyfdWwKcWdCDzwDcFLe+
uan915X1PnOIEepA42iOd02McX69LTkHjZ5lKHkHCfUbHXymAdKvKMnyrZGaDxC33naN+QLBavTw
WMBMsum1ZpuOyS0bW4bIqIr0HOA3adbv3/+0k90A0HsmV/WR3yDxXL5UdmWM+iSd/h5KHEV1D7p9
IndKA32sE1TWyuU62QsDAPkZmTGrRFtkWUXRGlX2iG6hIF+9tlUTdrq1/ennzC0wMDsjJkdternb
tc0nTc8zeZ/5V8MAz+4clfXbdC/Haa81a8/WyZWFO4KbQD0FxWkM5i6ukQbSYuXVVN6rzAl01mLi
ZGu7j4m2Uug8OT6zHZARzeA6ANaXqQy3fBCFJJ28J60XDXV6IwQLdZ1h8KkC1cMag8PJow9RIUhF
AiCEeepZBOTraS39BixF06DuUfIKdPUndTFvtEL2htt+ehowf47GJQqD4KY9AVMJ2U2JShzzvhla
qGWkGKAacgtsEW5i3KH+Xd8kFKMnRuKaOwnx0vqgUE0O/IkNLPQHMkLc0XfEbrBZeRRt+9F4LmQw
3AS0pKXfbnSWuu+TnuWPE3jyZOBmrJShZSbJwVLmL8caqtuBCfMAdgoXTFn+QCMqNb5RXaXtfOkM
d9nQDXfa6DvvM+WgCLoS1FqtznVAi9K/XGTbzqV5kOdIkoSAqCTKlDLsUxdBkj/ohzyhH1Qrsi1v
MbTjW0W5NfVM/CkGvTsOcswuK/CPB0Ia+VtWZbIDmwvo5TdZi70uU2s7STSuQpHZb5K1kGzN3PxF
itYpAi2t73VPPZWqqcEYMRXPDKozUZeDKQWfb245A1lMryfTPscIUeB1erHhiYZ70BaP6Eqnx2bU
yMbstI8JI58y6NvJyAI39dhfbRyyoAOGfgNJTOeaj/ojBsOLRwkY5l7n0gg9u3PLMC0nB3xsDlr0
my6g85RQ0fovCiFvs/Ew2rPTefdeiP5Z9yG5ptejcen5WPSg8sEwIVs+vFJeu9ic2p5EkDD2OPJ6
VqnX/OQwmmYTMoNat26urDrwZMXKqKpML7Y6QwWtlrEwEQz5TqHL9NY16/EXxor+AL/ebKHW8FaB
thQFDROUJIFFMhtsqb33pHj5NDTeszFNIP5CWZrELXQSA1TEAJbVxjQiE8TlA9anQJI5/lDLsNO0
6rfjIbsv0yQN+yap7nJESHvLlw8o3r7Z+hCnFc2MSIG9MG/In1ZXMkhqZ7jxm0m1UeN1dn3VaHW3
U7L6C2ZbN9mKVpcY3O7tByfvRRcmHM3DCABA4ArT3oPqNnQZ8ntljC+V01aRXWvOEIyGuitk/qYL
DB/SljeBRqsXpfNfQyY08K1kVpj4A9oJVafCxMrdIOeZt224Iw++1jkAcee82pQcOgcRQf38sp2y
XATcFI/WLL4ckDzpN45D811NpxT9j5ZHOvpTf3kx8ENRsMdyHNKA1IW1gQTnc9do5pNTGfVhHJvf
wmmbPnB4Wl2AiEcLu9Z+61JzciPNhdLbnuWT/ru38yQoGsizdixvNwawoTKG/DzAZgK4HKYg7wsK
2HpT5zkGrVO8mWPrPDEoqRh70Jym2WEEcYp1kxDQ9E6NnAJht3UEMugiHHrfidwy/+tQUUVuQyGL
Vnt2GdiQOCy33tBPOEq2ERiKHOlokioAOaMQh2ZkVgD8mx46FMqEVSoAqypr6+jqZbEnKU9D9FXa
iIxFbGRoX7fW8JEzU+yckqWhSiw79A1hGluo7OokbEbvtzlpDTsqSGwWQLFfVaqCGGtSy0eDseNI
tbh0a67tpp5XDNM3pAdmMX9IhvJV9ygcj8rBOhrZuXrhAOCoC0gg06PdS7i1DrzDeqBx86kZDCwd
QkjrhptEmWHhF+qxIixVh9bW0r2yeXo/ogOuRVLvOJ4SuwoKLTV33pSkB9GyKt9Qze2SHU7qTSHJ
rk2giN0ZxYtL0HbFCBzkEPADwsblM2OM1nVBmhqgVPCG7FaCPTZSfd9DkM5Wl4oIXL4q5wRElMPg
/TJaz9sOWUJ+JRKsU9teJsUGlBM4//mQ3gwUknaoKThpULXEu5a5wfKoqG357ElzfGgz8QEkMblk
bX9bldgMDWroLyh3eOCAypss9AtXgJXaQsMxy8DXOynIckJ62DmmtlduoS81vHetTHZmD4E+og2P
U0Vfddrzg2cI+2iUDohABY4HbrMW9nafBKjzQDZVI3mEPCUJ8qEat+CeH49akWjVpen0oMYq2fQB
GArVdiZyPeO3aFwPSMMWghyFGlTUwdkHZWY5kYHiVNQ5AmR2qB9PJCyd2g+UsiDG7JW/emGqsNR6
+NYKLZTDwDOdXRWI3cixYxIq1D5zm0iWmlXv68rO/E3NMrArGRgGzQ2wc2vtEIsph5Jx0uzNbnyt
x9KLHIYOLDcmdplOoOxXGQhjQRIK8ujyw/cy+Eie3bTuZERNL80NVKy8R6LgWG3Vg1fW4tor3o2/
o5XnJGzruos8AyQFwdQDORhUHeEcn57k+s7F81dEU1kOxW4cK4ZjmqV1YE2tCSWiLi+DrPLj0YFK
KxkF54E7s36YbTJEAxF76mrhVKKPp1dVkKf4icQEQbEqlbmrNdPY5BmkmfLOo1fmULCg7ModBz91
omNf2h4/DC91d4/GALk1ZFqFaEDijlq9AASDAtkfiLKtnipbL7d8JMbGzosEhzZp7p1hADI04SJW
QKftTSDKj6i8prtymEAY0qq/I5YyxIPLQw9FkFtnhILYnOxEzDfVJu1pgvuota+CgwI/NxL1Kko9
32Im/LbWRbKpNNq+wh+q17IYxwiuur6ovay58zBgDSfhYsA9cVVx3RqJvgF6r2tCIEirtoYmGlTs
rrROV28dswzIo0gzRKUWt7DVk1cp2S+9ceytA08BAabcCPvBSEKudcXBgdTqzne735bZ3hGlPxnc
ElHja969x6m59brMkWE+lCI0RQJebctJ9roJmeCEZzXEy0geWphtOo6ZQ0EzUDUH+OYqqKhXb4pc
ug944MS1Movuwi7AHlMYuDOdUUP5jCHO3KnC6naJUahLH/JxgZcNnrEpSDthkLkSV06iW69mT59b
w8ueVEvrwB48cVnCswQGpWiENoimuCtwnwaEeLfeJHy+0frBDFJqVr+blrgYjAdvK0RqShaMCfmd
lm1RRT0nD1Y7NMNec/qivektcG42ILYLelNeSN+IW4vlRzGNJTtYHS2KQLemXoKEXx5J7t6B8R4c
kIBzBo4tX1OvveVU1HvNZ3loFNkOQZxnD0AUD1uaJTvZdP2hANd2pGuDcwAwrw3R6xCBJD1E0/Ia
mDipTxQwTbzj5shAa1WhOd7Z7DqdzHSTWJncDBqI9SVpIj99xygDCztQbW5wXgAhcswo5xzDa743
7fAG/zVH/UNxBf2htEJrCkWLwt9Z1ItEYv9OzYoEU5GgN4YmNmg28lmcgSHfyzMwwil8hMNbCKzN
7WZgvWfGe7hQlf2RkpbbgReY/jWaZ7MQeVgazus02vlF0do3yjSyyPX4X1ZX3jVNSfcbmurkCHak
7mHykmSnl2CDtDVFHyuwnm5YQsZ9yh3lb0arJPQKcyEiAOdhekmEPwFbPjqXnqtqPzJkZ7cBRjcR
lRWAMmx8NaKw7eGls6uufkOlDhJBtsXYCx/xDAZEmNm9RdphDLVcmO+dcuWrUTRvgLC/q9SZCZtA
os16+pp56iEZ6+FOyBYBYQbXcyRN23NQuTglgWK8AmmBh8fq9+BN3m7waP+OaEJGSPfsgFk5aj+0
lWKTpZrY2Ek5bvzCoJe+kckbgyly27ROvhUOt7EVTlGENIW2Q8DzMXksWg4gUWI0pXtsO7c2ghTk
fFOUupqx1QzyN8na/qYE1bF0HLaBS0YuQXKxh0ZRUoZVrXuQ0GYpWEOrFsGrdCRWp/GzXQ1XFSq9
dN8sTdaXyCcw7Dhp2aCOlcWE8VByp6r2QFjnfOsg6A3LPqHbohTgYMyzB9Gav+sC4V9t09C0uxG+
sEOi4U9/fb9v4d5teBwXv77A9m9Y4RXPJYTujxM36Gag6K6A16W9b50JoX0NgrTcsNsHzdJuhOzB
5eaDLLpPxy4kdoerQBOkPhyylg/YTa/d6SPNKVTBqz7VLo2RVRlGr3sM1SJqRQGk7YRALAndr1SR
WexDc157bNBrUvp2emW3qFi4Tar2JB9q68B7/Ro1xR6g196sQ2Z1ZF9S2+w2mSeR16Yjaj5oC1nX
wsm9iGblL4PaiHOB67zW/VwB2Kyyiz5FoT3QkYA/aV2dHnIzSVXEDQBntMoB1A4txvrCh2AYC+D0
s+fBSb1Ac0usAwr02xL/P3qbullv0I5/d+ypIOhyITa2Bu+Wtw2HwlEmQqOZ8rBI6QPRR9BnyOqe
kfaxRmvhwvI5Qr90avH2Y8w4yRi7qQmrwmFK5HPlVLcTn+VjSOeGmBHGrQbp5kE3gGbOdXDRpEZr
4DKbXoTGSnUBrCyRdyD8MwLPSkR1lapMsGvgcu5ah7xhKrHpjknaWl6cEAI83ES6MkhE+YvZ3QMx
y0dDSBvn1eqfM2LzRw+CQzzQjHF65lY3XPdCHj2WOhEeUUA5ue+99fn0bHkfVVaBK4NrZJ86tvZG
K0oCcOz7eCtdYWTb3FXsLgE07dlJ8eutunY/+qnDM2iZMaZc7M048qeadnlYUdwLUAn9aXpIDbKi
frbUAJ4K6AMF2SDqwIUqIabayypsTDTSu8EnD4iJHzPPyp8xo+O+m3aWXUyQfMIz2rhlUA5JfZ3U
xtCFdYnktkR7d1P25XjsAA8kW1BtJne1V/lVhNmpiu8nq7troBymjnkxQ55LB/le5gNS0ankj96P
f4q2u+wFOCcah72P7nRfOwYrkEtxSEx2mffLTCorYAIzgBswvOFRgohiVweOhxaL51YCYQfAiag4
tzU2HPNFxsFvaxcteUsc7Jp8kMH+sPyOhnUFB2kz8mE0QMEYcEXBlGMxQErPULoeMqyZSNqnCW2W
cPTAU+R2Zf9XWBN0E6GhF47SnUDzKLP02FZ9dwGZrM4MCsWPyZRqYd7Y6JRQo4fSc5E6zwNHC1DP
x9uhdNwIWT+yQAUiEgdzipIkzxrPtcC1S2s35VCEHicTPLHKy7Y1TTr8tFzEjqogLG/wuYWZUPkG
/BX0FCZE31XB4bCzsb4ePBPfoICFKaYSJPNqKt8LjOq+AItT9XuUieQNdeeCAZ6ePlSudT8l1HsU
mL7du0rmNDQyUhyBTrUf/4ez91qSU+midZ+ICDzkLVC2XbWVWjeELN5DYp7+fOjs2Ftd3dEV679Z
N1pSFpBujjlMnWFq60mbAMGmQ0LqcZc0XmvbMA+LTu5TEFaK02zLqrB3cmi2Vl2qX6iVx6CgB3Yr
oWJvuqLqxK4wtO95RYrnXkZZ6FFXIfKO2Ck4BYUnehWjIlcsu3pyv/LqQ49bCU1Zl0vsvKhPVW6O
+ywBGHDkniJxK5JeHNXWGf00xwHytu+z1rwWFVa7g5Xox6RzWx90vA3MsX9xADL2tqK/ipgwkqkS
z7HkwbCe9ezYug5T9XEMsUxfsuin09WvXMyczRIb4jC21IaC5sLkZONjHcV9v2lbNfdbdWxzX1HV
MsB6KQlal1qnn8MfziBD31LywjfMfF/k+l5v7H2lzEWL3aGOcZe9bBquV8LO90b71TX2vY0X8Wz9
1qeo3XZNrV0ZMQY23mCFvy1Ake+x01Oal2o0kK236hTy8o4y9EXvIkzWJJY2Yd2l21E4nZcNXX5t
juZjMjfq66wk9VVROA7eemH9XZS9cdRy2W3aeLFvQ9Mc78c2Cik3BztQnfSp6JefaVRZO4mUaPY6
I6ZuVoF5ZFwjzM87a3pyc/FcKmoe0xa0QePyRBIosyh+1mvi0ORKEaRQJSsv5GD5GXKKPNM9ktp+
SdOfNVeEq2gy1JsksptgwvLPU9lkrha31u96rTDBcQpF9aQZIoBwla9CH08m/vy7tjTHTZX2yfWo
o9QIIXd4yVD+cePVm7fCgcNNCabFdLnmwhy4ifojDEvI8aGcgnBJnENk4SpwnJDtv5gLWJg2KOLr
NLR2FkgMsFzfirT+zmzTBf6dVXMPIDAJRLVwvEGT9d7o0vo5KaPV7MP5IoUuA5m72sM4GvXvZGhk
4YXsnIvHDeVrzXGw6w3K3e1EeYgfkb7GItp1/bMzMt0bu+ah1XodhQdqEEJn47H3Nb18KjN7OnLK
gvjPIp+uZZ4420nWP6YoYzOy5TjcD53efG2g1kGTb4tN1CriNi4bvDyjIQ9S6EqO14bFBHwovgEO
EKncF92XhQbonT3h8+O7brjwWFxVjrbeJCpGfaGzHcN59NUhRYunuy9z1ya/BUjoCcroFxuHp/2i
z4YPMrywecSzuVlC+4sGlJcvbKo20jdY33H2c2h1Qi9F2uGFZco0CaJuML5pVWi/zDMgUhKObIAi
Mr71FKFXyuI2v8Jh/eKqeeJ3d8HUhnPvNwBngS4GuQnx2XoKCZX0NCkedBmHvjQrx9ONioVYFqOX
m4npT2w4296sou9pqDYPhdP0D1rXLVt96W+kPRonGr7p4I16spYXSmYyk4xpYoulOm5kS15WsoCF
pKOF32ENUHVcDHvamWoxnyDhuDfmiBh7LiwMxtkoHvp2tR5P1dL1cqFI8qaiEHylX/DYoo1l+41m
ZBf6Nu87KegJyN4j6IYG+TtJXlNxZ4vjymGVWzfZFFjFzgT+brlJft4get/bgFkLM8c1yEjQYQS8
7W30tmbIohZskOaSXM9W+QjgYt3VgzQvjPTBIxko8lYRI3KQd82hKAaA1zNXfdS03wBz/jiFYJIJ
ZINLCWEfjERXbW3org3rdwLAMYGsB+MBY+JZZ09rxlZe0TXRsaNKKKViN7wgnDNWbtYb9Y4On3NN
kEOlCUnxnL7XGg5bYVUaj5qgEogUK/eLJHdppbbdzVIs0QQpqcZIA2QpCpRJI6YUtNvrF625WjQ3
O4BzJg8arQwv4pDecZN1blkf87VRzKqym20ckTSg4Ftj+jZX14ns7X2mWf02VyOywVuoKIlak6wa
Wml3py5OtJksVcEoKtMe0pT5/fm8+eAdoxOEoYIZCY3kc72SQK2k2ktrPLqASSJ/mnWiXZcdtcLn
47xvzfNqV5smYEUas3zXtxN0yjByGhLTeAQc94zxNMAk4+o8d9yCgduj6XoYdnpx4KyhmL3AQXjf
koN7TEseews4jXQa3w7uzOqY22GdPDXVeFtqxdHQLrQy349AtCv+CWvWO1x3e51Z/zB9yJEKpy4t
yycakIR5zscwHy58qnOmD7RWEAFIZJCW1sl53maWmkmyBtr1p97BDFDfkOt7VIYXB3nsMBwWMQeA
f5xM8QWy1F/qwj/LYm2Ysgb5eDCzWPXntvwkJRtaFE7G0zyBL8AoyEwvogh+Fsts7JISXKsNq5ek
t8bfYaEPv8fKFldlPYZ/CmEXWEqo+B+Z1bbQQ+EpBhbCniWBJw2FT983XRhzV4rdhxinS18Menzn
dt1YeInoaZQdpeE7YzA2EbXo9Ky42DiXdbcRSSt2VML1ThsMAEpQ6UMHYIHOJJtoXxYiy69pP8QP
o7CeYCSoweeT2jhbPeuLofUPy8DEiAzV2BmJxxiTxKjxPnpCjAapOcyy28jR6metr6KTajXZUbEW
FDxVmAahg52BldXWDXfiyPLk6JC6bgzWsdYz+6Hoqn7HhqL/scfxJgS126v66LK1KmnQpEp9EEun
7VLyXPaaM9CT1zrAPLert7IH15E0QneaGU/+nNC996k3Oq/OBvVX0/AuhnANT5on4wpw5BLv+uzw
WV8DYDDESYKNyC04J03VfeiKwg2NJ9q4nklpMk1Hmkifv+y/mSdnsxC79ZWahTkAZjVni7hYnH7K
RGQ+ObMTVPku7L6KnWTzNb8B2NExMqog+702x3DLmX/Z2r3tfJNEkijyEk11ZYG9+ylojGBuoTdj
yb9d7broQmiilfmkD9VN2+Sb0YxPZEcDAyGkipdb/I98i8hMo9I2enXJm/GDabcyPP/v8GebDejD
MKQJw8sOuDWjGXpS6qvIvGQDfE4aQ+CPKxbEHtSDeEzCN3r7nEs3CMKDNfOWo/iOIGsan6z1sc62
Rt6kmzHN7ho3+TopG63LTqp5yRz43LR1dRj4/9lxq5uaCbHq7Q/IRuxygVSjO33gWlgNQvN1RQVV
rOqnolHzG9iX1SFOM3M9jfUDc6cHzWWJZBgGWOp+cPPIj6T4s/SpFaRYwAEqTpDBWjnuaYtdCtU5
l1z+/cUEBUMxWWmZtM7e/mK1ldkEfz2+63rF2iST1jwk7TQHEr38VnL83861VuJnUTpeGttuEBrj
tgYaV2v5KymH7MIedT5XVqMT7vu8O0MzyDs9WzVGquZtXuTJ/Rjp5aEes/7G0RLLzwcaFkSFXZJg
nh2ELAjGQ/DHiNyhTPdsbqZ6PS/VUKUwuH8JsD1xyeHnfLM5H+DsBbckaHVlwgBtSNfSedbkQys3
F/aa8wW+DmJARF5vgyoBGWdvreq0uIXZEd0n43yVJdWtqRg7RwGQx5vkbqIHrllhECbhydFoI5bu
8+c/4KOHRPjj6ESqrXvM2UP2vZuAEqjRfR4PQZQYu865q+evnw/y0dT4d5D1U/5zZ3Fg8BgapIN7
fSYCNkkh6YBYKvf4X38+0IdPg8YIlRF+svgUvh1osEYBvi3iewDqH3FS/bJteAxCXjghzjh/f6ce
631180No+I6drpXTWCWlEd+nSVJ4Qyz33QAClmiPdT5SfRl/Gu3SDvXRmDAyuDjjUbJecd8+Gp+n
QgKbxvfC/iGsfZo8FcmRcEevwV12dP6jJHR9RBduKVoFFJVIj88+WQT1pRwjybzIyx1tpO9Om/23
m+z/GQLyn22SwERG9dsnkmooCySb0b09zzvQsqsWnsjn84Ews/WH/nuC4o/Jo1AVowllpHMRtayB
J2ipLidl6ZNtRxo3PfjCiSjNtRZ0LGv9kFivgubt7ZKVTaCkeR5Uluj9jEsZPNNB+lPdTV5vh+R2
SQGLIwJbWkoauIBAZJLmCLX3kj62lxvl8BgNBvDHkLf7pNDdTTR25q05j9i3TYMR9BCobqrJlftc
i16Muhu/FKYx/cqsQuytKFFestn8pTiQ+HXZpg92nBWbbmrMwJEdAL1F8CGpEj/oggFxGOpSF8FQ
DSXBClMREiVWF1skz9WhSSZ7H5mt9PrBXgIY0cWVSOZ506hQB5wOqovZpCZ8AAOTqmKyCCArDDr5
s7Gv4rq+GZZK7BbO7G2XD84xlICUWlXWNL4t04dTqcLZVAn0btaaTvb03/RQ4eDUovnBSdLkYUSQ
fSdMgHXTjP5UrgraabX5XT5ZPVEYse2HKkbMUVZRZNBRuSkMyFAIc0QwGdYYNGCZm6Htv6cGLTXT
KjRw1VkLsDesvCrGptyJbPW20Ev1oStMbNiMQw3iO5cTXZ+w2CTkrUOXaKMDnksz8Gp2wzVE2yKv
ZYdN3V+WVSxBkqIbxyIoCvI0UTepavFKx1TZiKHLvtIGrK4nq1TZHynSPdOeHO26T5IHdPsG9JMp
xERK/DCqbNzPmawlrx5jQPwpS7FXzCGGpxK/irmlrQ6R+qu2JO4IB8SMBr9tl1cs163Ox3ytuFNc
BcNdPHd+oBLqzGB0dfEtcSP1Ve/7bqOMrZL6yuw4z/qslz9CAnSe6GlV1yifEaHr4nerlv2XxYBv
wat5ZGLMm7Dof2MHpjyGWbhcF9GcfXOLynQPRkK/wHKGyQ5MK6GX2I06RIkq/RPLxX4YO/DHJBKg
9+4c7cvSlj4cO3vHiRE/lGrqQialjfAi8HP/kdSJ9FUlZotv9fF72InintJDCcKxiSM/dWL4QFPu
3BjN+OhgX3fVJnIp72h5RTt6Wgsvp0sgaMroMBVFe5vUvbnR+nT243WSzBbsTBINTrVZSd5z8jMz
5vRbGbnDXWyQL1nyMp5T7pf2IazyYgsEaz/OIe/es/U4undgadwqWhk95U39TXfq4ktX669ZaFsk
ysJol+YCnDlCHKdp83VRJmvLR5rueLfiizH3ul+6mRbQFOoDUJZqmzWFG1SZ+motimVBret0r0oG
7J+tmv+0FJZwKMSLSTsUaLwoAzUyuo0zqR1ZGiYxfcIpohuz6Qce1MU5A7vlaf7hpD+kHvtRWMKx
+B3l1kKDJMMKZcQqv9Fr/keLlqLdOSmJy2nnu6OQwWKHVWD1It32sAP8EjDaL9RE2xqybQ5GJUyw
4Nh57sxUPcoEDmYezZFfdobpz8w5b1zw6obrr/pL0zWYvDjwO4ZRoaVi006jr0mbI0GgYmZG86WT
pvIDfFd6iwmcWzi19PUkV67sOBl3S+4WfgFAD5VSqn5ipYWvd0NJ+lJido9ODjFVDxN3B6W48tvB
mf5AJ1GvWrzUfgxVkh8gR1g0girIFHoGNXxuo3nPxqP66JXHIFel9gJzpat8kY/DdZE08Q9LgWTu
JW0kfCNtl5WDLI9G2li7elQczBk1+UUfMoraya01nObpykfz6O5rzPqCpkqh8cOM8tKszZ70ok92
bUK9J20ZX0lwkvspHGq2cYVujSDlJdUG9XbIUmubK0r3QC8B5/e8G4KhdwHmSgxqBzerTlLp7aOi
uWLfEya4gcKRfaXTXuzTedZAqGER9rkKyT6pqqPdgXqHWU+3ZWiW6ncHqcSDg5YGioqJnEaXNg3F
faRoYaCn3a88RNiQjITrmXn+hesk4XeRAoCI+iSQsC22qgKPSBHlcpuNBPAoLjSfrGk4GGia33QN
TXE45tLTc7weqx6yc2uG5QbOJuqnmL7lsW301RM2669l2g/bpM+Gm0Wnj6dWbrsxaqfYwAqbfXNW
qiC2ZnMfRaq2DctIbCZDFH4TacM3Tt98M8dpslmmIvccpQaeT5R0U2fMaVmZ9qE1LaAI2wSFUaCA
xZMmbho55L7dEhvUCfNPLuzlsXWj9qFO62LXGQzrDK21Jc6hRA6WTS9lnztBM8KOWml/txBC4AYO
qXrIRNjvaqWrNzG73lH0ybjJC2lvW/o45G+o1qHNYNMqbWYfTLCdxwFHCYL8SNrhktwETs3c6TJH
3zixtIOlAAtRZvIl/LEGPpmMLgqiHs4zfCHzOp9dZQ+Ereyt0KFpHNPeFRUC02Jk05iVrD3CjdY2
8GuzB+I4op1Bt++hrfL6ULTL8NyQaBhos2vet1AENhxkxKQpsv+eDSvv2p0bT2iAmKnVj7uSJKY2
SHlZni6icmPlNC0yJNWHXA+NAG53c1WvHXFjFgSuMYlZ0kn/aE5m8hMPpDQgTkLuddxFodco2CEu
w68K8agHDJh6usY0m7JKu2LJhrgqaPp2pVrvHFqH3ty7yx7Eh0UWulGQ0lf0oakvnrHk5qEvFUmA
EIX/kUJwHr04hThjdPZjlkb4mtArpkOvMmftJQ7ysKo29aDaxzoy5LYpLMdzpV7c0HaJfLur4UBX
VgHux+0qdkBAjAkybRiVr1mpLl5oLiQ/6is3HAef7eiahMuouevNpd2hWULBPNeW2NQT/JOysX+6
i/zZOpPzKiVSsZCYHj8ddHXXyir14AcRZJDU4b5va/OKpOsICnqc7CDrVS/ZooS+bg39LstLwy86
WE5NRPyxWsTO1lKrdleCsV1zK2AOzrLypgEqRFtJsQHdWfO6hOVpjg43DFbILgkr4EqSWfFCWw+b
tMfyMF3VBGBS5sNkVrCsM0VtfU3QYDVlkvu4Vo1IzbJpE3Zdsi+7eDgttMH3VTd0t8UCXKW0vX3L
OpqhGUXRXdVl6m1bVqRzSV3Zppoy7qoR8GAGAHS8Am5ZoOtavU2zPuyDYXCGx1mPfudWRby7ddes
bDSSg8cvNr4xs18tSvvNcObupDVD9sus++yrWOxoY6V0wkY1/plpGaQtZUQeEC4GTAph+J3kKquT
PLKvLCm20IrVDWkkMU231Zd6cacNdNfJD4u23UhIydtUsXtvaUZzLzTY6LlCjHVuYm6lyep1rjDs
iidR3LnmkgZGGYPimjinRHbtepOqG5vIrJRNDEFoY1tRrEL2qnVrZ5LYI7ftiKSulFPomXH0JVrM
2Iv6vqX3X8fWxiyQR8RmKq8tYM78mIp0Zd5apgI3sx+C1GyNo9WK7lZEzq+xzUavrpj0JgTQLSIY
LqVj5O5DMXLskKvjJyRHbuZU9gdH1YfHsdLirYPL4KuhQ2wD/u+fnF7Jj11XLSdbiRIboj/x9Fdt
tFhYWpdh46e0MTUfKWJ6101sCLGOD/WABShHCqhZPmcw9nMrO3XA7kipS5hwYZ1vY5wwr8tJus+w
MsPaT8d6OE40k1OvD9URcQkpmr9zWQ4nU3GKxxxC8lXfSKTFqYwSb3SzCdt6uyZKcXR2YdUrONzO
bA8WPsvNAlNq0bVxn1dNvK/E2AVm5nzrmQs3YV33N+kYFi9TY6fXMoYVkBWh5S+zTJ7jdJi3k2Ej
w8H60DOaRn1y9To56ZECu8tKYsqhZtgZc+lu9EhWzzJvyDRf4PaIOlsvPXC4ImmJY9wvJWnR9Rel
a7tNmdrFdYl3wZWe2P0NFU/EmW80d1beTo+O3UQHtU2ZKjTisZhM//C30iAeDcxNddamhUXSTsBc
OlBuNaembrjZt5oLRmmO4SbOInki7lHxlNFJN4be59AcKTGKOBqfjdDSt3ZrqXeChf3Uq3a1ieOw
CMp0jINELSRptY28wlOm3M62nB8Ss+gfzAyTZWMxYYePQ7dts9B3U/cAk/clC00lGFJAykgfYUcW
pbzVJ2qlju3QV82y2+p6bm7X7qJvdOq4iy2pBVBafodZC03Hls2xahPtttJhAuTwZCdbhc63jBI4
2e2vUVn13/OSbj3USeMGHh3NbAf1cDY2Nkf1lB1jlCuQCOI6yBZ1F69Gs6KEx7boy3E0bXfTh2lz
hH4YbQ0LXne0YMQlDKn7NAmhIfdtcWW4oSCElphqF27TtVanWVCnQgBgJhzrbdU9mVr5K0169041
2OZsUXNtGZHoJIqRH+Yocb/rrVaAnYVDoPdtf2cXpXmllaI/OoP623YqNuih1Y7pZExeh0bCA2nP
t4sVym0M9uBDgjE9q63mjT3AjMOk3t4o06Tt4G1Dt8vd9I+pD7o/GhFMTDtLj0k1FNsMGiVyfive
dCO0C7ZwZQMVMdklVgcTQO25hOJ2dXSF28JetxCOIRPz4qx2A4wNYceIOD/QpbSuplVAQH4oYehJ
VL/2TTpv8EUPYVXJwl/UfDkKfc6+g/jbW7fVpmt8Hf7MaZY/m4bCu7Syl1HgLl0N4c8BC4vH1kjr
U5+HNNEmXT9VuiM9rqPRRuJFs+MiviaPa0Q61foId7MyPDRB0WFIIFrrdqMchwhDMA/kRL1VhRGi
P0KAlZNeHGujdgiJaNhEYlbuTIIg0fmY1VUZ1tWNNNPxvkgQhkBUelz6gg5irRbiMRTmHQGsyrMi
MI9krVaJ16QiPsXZCA0rnm4qQ1R+aoZ/RJkNV3heTkddNuXB5MjyE1i4XgWYjiuHO+b3pQ7vu+Ll
KAw/qM7BXmmlWZpC2Sgx4CwT1YVQ00Z+mFj1ldFo6k6Wqus3tSu3RRxmfmNYLwjm3T38uvJPJlGm
LTOkL2mQuJ5Z+OZOc9vcQWBBoaSLxfKqWlsebBoVB3vQUp8br7qDSfWnzTOxlzo04CkizWBKOuOK
EHsi1hXtOq7HwnejWj01mOjwConS6YUigsTIvhdFluxyiq9t2uYDoAK6KxQlq0YPKjOoc2sdgU+n
52qyCZJbVCrKKS2+ZorSfgmnxD6iL+t3fY32r2qEvFO4TxE6FUaB2zTAW7LQ9tUYLrccqY0nk8K+
bxKaGFSu4RU57/qmqCdlb/YO9DoSLmJuF068VaMWdmie97BNC7EpOy6Z0dD8duE0eTlLHPp+Dbka
lpHnTPizL3Vd33NhXjyFtoTXqMyoSFgj5u2TduMOU34dF23y8jm+9wG4h8M6aSoODkUQX85QyrAd
e6WVtnpSWv2bTvUNwHDBJ+SDIf5i8/hdEKjNKG9RyopLSlZ3tXUK1eIOH9bUQ7Ty5/PHeI+PC6Ea
OrwavJxQeK9//g8+PpiVmdpqZZ0G9odOdx6tXIJP5t8c4ru9z8d6jyMzFjZ8DGhDVDjHkWdAlmap
8SHv82mfFfK4hMM9KuMnuIM/1XkAirnUtX3HJwCDhbRggiTjtgIp4+wdWrUQeQn941RKB56uHlqA
qe3RCoGSqhgBDDS4uXyaDGUzlhBXP3/i950y1OWo2eFLrJQlce5Wky56q/ZIhE8LeG407IryVLaj
59THpYajCgtOweFZDc0dPng7MrB9c/r9+W94N4v4CRrNTXcNW1wF22+/cKtMYavMnXmq2zggbZsr
y4V5+tFTYh6tG9harjEy5/aHloyAh8N6OcX5EBQUbGm8o2bwlORYNjMikNtkfhzV18jatOE+bC6g
+e9buPQLULvTRSXg1NLPF4pEftwiBFpOmgU5Xg/i9VI3XS0UnJAn7to2oDcaHf7zezXowHBga3R7
9HPX5bAcOZtMdTrl+i/NSJAMXfhw53QiVqPKCGv0G41N1vfacvpnbeoR3MuoGSe+HOFQ/QhPy6fb
OPZ3ynJCBP9qpfbGmoB2u0shne+6WevQq8OIu7rt0NZ6OzSus5VKQut0MgbxIufyazbbj4BkwX9/
hzrFt2tj2kJr6axpVsxanOHyNJ+6RpVBOCTtIc/ySwTF9V9504fhYZgXJvQoBoKD9fZhEkHop0yV
+fSXj95XV6b6WwXbtVTAofnh80d6v+Oso5HzvnZVHfKvzkbTWrp3QrHmkyoe3Rzmvp3vhua11kbA
aYJNZ3oo3VbtLmRxfPiQdLQcct9Wb76zjU4iIsvgr8yneOg4KKT9NMEDy2zACWvYkcF4YdF9sK3A
uoU0pdJBxl/qbIZkamNRuon55AAKZnFxvRjd/zIEFrek12BECgPn7XerqT+on435NHb1H7UNj0Sa
7z7/Wu+Ov/Vj/TPE2QRU0bdFOQYVp6z/rpWaV5R3U4nK1dp+Ps5Hb4sLHTaDBp4jtAXfPkrMRpKi
JZhPf8GpyCy8CeDwwvn60dQjC3P1d2NT4mpy9k2Q5KKBL6Cotx1yQm82YO00ExqzMhUduewE3KKj
qvKredKT5wrt1BZb9R+fP+oHExGK1BpECmOMhXD2IwoFIwXkKWwdVOWOnXoubg86zGZD63yZXeLv
fDgco2j4TGETf865TDvQtlXmccIOZ2NUMOg7LwdV7oYvZnUhdHRl4pxtJGjiOMwt3Lffn+ZOa9iO
Vk3jaZrUF92Ktsj8WjwJkLBTzKXorcsgsfOf2nLJ+vfDkXHQ4gCnK66ebyqjadRtqGlQSqFCjYOD
xwYWB+UhNK41ed9htYIx8ObzD/nuugbDBW6Pw5zF44Ub1NmclUR0Ss1F8KBX2C3Mxa1d1H5cNUHl
9rY3c4PZFLp+iRH90bAWuVYEPMEyZRq9HdbsOoQQrZhOFgldiHmIz0TCr1Npadjx7ar6wkf94Kgj
RIu1Sbee3eB8vtLhQJWKmfappApzRYx/AUhjf+kq+MEOYMKhXI0LITfA6X77WMxQ+vN6N50W0wmm
xbrTsvbw+Qf7eAi2F2jyNreg800G/2Ena+V0yupquJ9doEe7m6LHz0f56Ps41DsOrH+L4+1slEKE
rWUp1XRixtAz21tIPpr8WA+DP1j7Sb5+PtwHOzQ2jP9vuPXn/HMJQqYlZ/LTp5MW0/Offrv6E54+
2+WSdeX6/s/XtqPr8JEoTLR3EVODWos4ssrpBBbyYIU1e+SMv4354nSaR4S7L6RzW0BL8T9/vg83
baY7FFuMqFae7dsHrFApQgtO51NSIWIKFaADhMlWB7TzqxHPFQVKZPwwjQuT5aNpj7+3AchN7ffu
zqwowuq7RJtO9vKM3hQQ6k+t/LrwbOtef/ZSLaijGEQxWXByO3s2W01oeGFDeYrUO4sNUu8SjL3v
htBGjIzQDDfSco/8Ktb/KOMBBsXn43+wIDDKXvdL7Nt4xvXP/5k75li1uZGo+qkpCQ4BJYySS7zx
D14jqao6S4E1R613tkkm0gRrT7TlJFpKm2YetOcGKgNW9pp1YaP6qMyBGb9eunRIjvrfP//nceaq
KxetUpdTT1NRS15JxVmUZBtXL2b8C1cFgH3Mn2HfmBcKvA+W/JuB9bfvMbUyI5qsYTm1afSo2M4m
Jt5gPPV6FyzJfsgv3Ps+WhKMR5gNfFxc086ZiXg/G1xduuVU69EPO1N/1Hq9AW4HH43JNU/LHeYO
P0l9whuapvx/njREX7AVEAyPT7w447vLMkvmGG/tE7d8gK1N7/75HwbgmgYwQFUCKvD2bUZd0qXu
OMynIlJehgnvF3y7rAt3wfUfOVt5MCr/7yDnTqK9VFNVjA3lQMgAFHMPZYaWQRG/phjQVFVf8QZA
YeFeEtt8tCBWpMHEjgVC7vk5V9lzn/Xx3xs1JV3uxt9yvbvV2ks54RfGsc4+k4tHkLlgxHOyuItN
en8b0R3xrPg/Bo2tRTixEdy7IPDhTfiXsf/PohNR60QNvtAntIzeKs+20t3n8+GDE44zB4DG5E65
amvezgeFXlfVpTY1CAdAOaJNQv8a1sdRb/+Hqb1CfSBCJubd50eNIxUc97tpwYKFfqvaY6rjWs//
/WmoqOBVrnG7764Hbh6GSaRF6gkzkI1I230aoowV2sZN/3tNtRL2OWCoeAQn99v3BhOIq6syYw3a
unKn5XqBsYGjXtBBfPR1eFmapYKgveeW2wWdmHCxltNswFKJGj93nM1Q7e3+wvb+0YT+Ky5xuYK8
9/XXu9Iy4zGcTvQPPJl9L2knlsX+869zYZDzVQPZqTOGeh2kivy6+YJq1XMvXXU/HIQjdwWusIc8
vyFmYsEGBF8d6vbWL5Q/jOU1/ePnT/LB2e7wogD81qr6HUKlU4qlIILTyYWRdOyWWt+F0XBhq/6g
uHwzyNkUI+gM506C704FTjp581rS4aiNV76MqP6XoegmrPIfCqvzi8RoykIsDhzDFP2Zp6vt1d9M
7mq5qVP7uYVw9T+8P3IcqHnAhIlVfbt66rw126wxgaks4s20w1gbF3Yb7cN5QEtBM1X0NZylb4cg
NISOu8kjkfLTcRTcjDZGann3heCF/iocGhpqYEiU6wVRSQM6FTLcDa/Abm434CFYxRL1eHFJY/jR
bQZ9H/nq3NfYcI23P0tWuYb3HVhMXbQ/Ci25seoh9hWnT/wejpUnClXumrK4gIt8NGH/HfZsLs1R
PXLbiOdTa40+7ITNZejxwyFWrJgvCsr49171z1nliIRUTOi2PBmq77KnX13OWIhMsrOv1FnrrhSZ
iFsIcDAuE9pkU6kUm7TImkMjmhq3marxlcFMXz+fax9NBFRJIMlIO1HonL1x7M8k/vNMBA2mSIZd
aag8V914Yb59tFMjGSWNDeE2HtVnozQudC8p2NvySQvKpT9SYHc9pEjnwt3q0kBnXzJyy7LHLo5S
cab9p1Y4VTZ3UzEhMBHml89f3UeT9f/j7Lx25EaCLPpFBOjNK8u3Y3VLLfdCyNJ7z6/fQy12p4tF
FNECBpgBNFBUJtNERlwDJ43Mg4yfbvcszekCb+ScowaaCsKj3A0IXAsHNcAvUKKUFnfhZ1EMvt2O
udR44KKczJYxeYQiMQsqWkMolwN5QoSoXgaMt6Kfa/UodUWfjPheyUj92SfhXRuLp7yWt7fjLy1j
TnbMxrlAqGbPPmQQ9UWgNzI9jlJGgwg5OnMAHHE7yNLEcs8C/FPorcrm7Pwzw8DIcLkC4IRi50ER
hPFBKTx34yo1b40oNnah2kUfKpRsVoa3GJnbkXwCxp85r+UpMbhx5pzXVHWclClKChuj/DFAUNvS
z5KxksAsbD6oQtzCNAZUnjSzj6nWOjIU6PCdgddtxvIXeLva/3R7MhdeG7QXyfpUTh7E56ff8Obg
qcU2rly1lc9qHBnbBoslF8EnoWvulV47llodbSZhCgDZ0ZfbkRf2IkQhKJyGhTPEVRdOiVwpNHpf
PMdiE9gQVk8Id7gb3xpfdSV5f6ZO3RcNeAon6jSll8NUOwtiJt3kc1PpL9BTP0xIY1tIQmcw1/pI
C6vkItb052+mVKhAvst9RB7dfovjb1KJccuWqj39uATa1e1ZvM5zJgviSWJfowB6pZAgyQjj+GVo
OFoA/sO786wvAfh8VDS3fXi+HWuhW0yhnmbIxMLieT+fRSsfdMDwiBCCevJLaDWj03jobmEkq51y
BDn1+pc0QcqFewm8rdR/vP0DrjfEZfzZzFqQmkEVIhwiWK8FkO8yuGsSaWVGF4NQV54qCRTR5w3U
1urSYowYpBS8FA2o1cSOjOfbA/mLHrh85E+NNyBrNAXQXZmjC7KRkmLIOerwfi32ZZsg7tt7ivbB
b4LwM7MMKjhLXqyhqj81uaxwmuWBbwux5KLTmsNPqK3qvpeN8qkLqaAB0QyDz43QmAd0kZt7NfC9
M9ZOyQnnvOSgeWV0yBX6LOJAXQ38vFxjUdtUiDKkQ3/XU88/eiRedkXV7zS0dfy9LQLvOZGVHmlG
U/ocjb3w2Rs0cY8oR35ufUiLTYl2mavHPhp6I3KdoRRtjAT+exc1Unpgv6GonI35UwgEFNSGqrz2
ofWhzuo/QSfItuCLMUDCMajHPRm7fyqHwUM51xzvy8FsTmjIBlT020L/09PQ+B3LaCjf/hJL+4cn
iEmP3rJw9ZkdDFnG7+gbT3dEsUPH5zgWv/MEE1j3zgPaeDvW9e045Xf/xZot376o1dgriTW06APS
ydbllavx+kxVdCjxgHWnwse1o66pCrnvWbojofb9jEwjbBetED6OsdI9aa0Yr7SuZZmz7HIdqzCp
J/wGzS16TbO72G0arx3jMqVGXBTPXT6cJBNA8Q690xGyn4n8mJR+NcU82nVjVD0ZNZRDhEh8G/90
EURjVt1VZmV9yFi65s7U42I/lGpKgdk0NgraE9812hnPE1Ngk6Hh/u4TRdV539AVnEi5+vzzIxso
qGATQ8cQi81ICb/SURnVVhbZ9YefopCXcf0sHNJp6WdyiGeBI7T3kuVvunFtGV8fWkSwDHyHqHNd
A7R8zxt6rKEjR0HxTTPAsANC7fo/713AKCrRzgdGSXp3NVu8b9Gq6cfEkdP40QDbC07hdoTruxNS
r8UdQ+Ef3/D5egpwCwgsBW0hSa7Cx1Y0/Y+i0Pp3kaaXD6rbdidFEA2797s1iNv1N5oig1jQdZny
rjbbnMjKQ28Iy8pBj2Sj16fW8t69/XlEilTFeehAM59fLIonqVj8ZZUzlE8C4rfK6hCmhPByN2qy
TmIsYoGOMes8mZOQpok800MAj1g7L+20jVvCNtuIcWJYR29sgo+dQZNUt1IVkWq4yhurbgsZBP8Q
oCXXa8L3zLXKTS265SYbtFemXMK9wQPGn/p6sxco3TxHrWxukTs194UVC4DdB8TiYuhivSJ/8Lpa
ezJdTTiGiOF6NrT38bVHKAuzlkz2jhUogxymLPoyIh4H951cdK8JIqh2p6P9aqeVgBh5VYrDNi1z
Y61DsbDC6CzB9OekpIQwh2aFSQ1NOS0lpxSj5E4MVcB8Tds+w3uTdq0eKxDoqgSnPa3PxCNATv0u
RLhzX2WeTGIzaA/aaNX7MpQUnuNDuYNY6H30dCPY50WNPentDXF9opMngGznsSEqFE1nL6o0HAqv
RebT0ZR22NZKoTzJajAc2BnpA0YphbIScGEf0NMEHERSooJ4mT0IIjIBzxtpROW+8iwN9csopCu3
1EI7jDfN9ICTeCYukPhHvXYLVKAdP4elGotq/xOhVe3QhZhRTgnmvYaI2hHQC0xbFWMODcuaLYXJ
Yu2XXN9fFDZU2EIsBIjX8/OmiLuhzCWjdXx0+/el4havSlwjgWxlefSiRL78ccz1n8PgZvs2Ad3v
53iawgtJBDuz3DX31KWZ4SalNG6QKfARZrMv1oZAE1nonFCNmi10tniXmi11lxLyP+kRm0K2QIOa
vtV8AMNDz7muNNtzuVjfvxDonaDppXAzctrPrvYQL8UBSlLvDOnTBAgS2h+3l/b1nTWhWv8/gDF9
mzfvJH3gp8tR2jum+C0Jzrp/SLOX2yGuX7cT/hrgj2FNX3h+5PpuPVoSpAqnRP1fhdeYoH6QNGL6
q9At76deod9a5ta46ZEEHxGHGt7/mpgkJNi9gKomaOFsFpWx8/2gVlBl6cDbWNDopElzb6S1cnuo
C0sHIC8WKFPuNxXSZhcYzfo6G5Wgdiz5kzTuNP++6l9lrLH8gxlV20I/BPVdnCQrca/Pi8uwswEK
g94klUbYUNHGU+Lr2t2QIPh2e3TXx6AuoSlHRgxoEfHD6c/frJXEK/uxhCPtDJFQbKJcaDdBmyav
QhJ1+8iF8Hk73sKoSNj4aoDPEbj5m/e+iReUeVdV+nSTDh8S9bOqfb/9918/O6aE8L+/f3as160U
pokqSE4XB+K5K+vqUaIZhjaI2CpwKnw5QAlQLFbSq+stN1UkQdWbNCs49mZhzTgVMqVIRycS0YlI
4+iUymiNY7Hwent8i4HQG6RcoAIynaMmIzkWrDAaRscsc/hI8n3rQQQOh1VL64WJ5BnByw3wFLnv
/H5sNNIJt6wYUdDvzPG1ooQkB+mjCjcKIa3bo7rOHWj3IhZAq5cXA+ni5Sr0Xb/qJsLRWQcp7yl/
NPe5r7/ozSmALoagybu31kU4Tb4M16P3C/DTzc6CdupMZJT7H7fHc73KLwPMlkOoS0UtS7zmhzY8
VPUeLvy79y05C9kLAG46SVfrACYaLK8kC8AadyJqHD4Uf6WzvdzYuyri/e8ez0W02RGo4mZTIVsR
nAMdgRkzfPK11Sz+emWDvJoePwrGsugqzgoGTQrKsUBJ8CwaIiDZuzLHOm9NFm0xyPQG4tAD5jxX
ORLRq8M0tw3OvFqBAw5PUiY8UR0tViZsYUFPyIUJpI2p8VWFOQ2GClCsFADRO/ThvRefcAfAm4ry
y7ZcK2evBZuhJfyiVRqjErnp1a/U8EQk8DHFoHQkblTtt4uR1O3VsDyJ/w1utn1yOMS4tjG4CNEF
Fz05OpIo06wU6Rf2EFPIvatw+/Kom62HBDkVj7M+OMd6Gb1iUlPeGfgFvd4ey1IUBOssmvIiHsBz
QP2ouJNLWBCeE1l8lpOvdSx/uh3h+iAFtAXyZxJAQ81wfjUYbVD0SctslfXHOr1HLBQysmzrWFoB
7P2Hdfc22PTp3lyvyLAZHRKtwdkVPvS4WoQ9RpCpneThFudIWLordaqlpUBCDd6AhtH1LWFg2YVY
TeyfRzQCFPpCWE/Yo7KGB1qaQ/IU8i8dgAONosthdYPH67v1/XNoHizrThJfFKk7CDKqFuGv259r
YTPxeIWZRrFvQfsyC/vOd5XBO6e5Zvtut0dp6E7sq1cpx2xGEU9JVK7pFF/P4oSynlzoJ+gGFu6X
w5P7wBR0VWjOuaTjhNkXqL+3Hz05Wfla18kecehnABGRRPmKDIG9kN5R2W7PGSZET3Rn2y1PJnwq
+8zAk7TtVuItoBangDwEaSuCfJurQmqj2IplDxs/oKjlYn3hA3qqfwZ4BeVO6fU7oR43tfTuHJMU
Aqi8SD0CtN28BxA30F1VjN7OqTEeyyx1sGvY3V4lC4+CKQYMKq5gCFRzxCJucUYwBD06A2lre/Df
UT6S8mOGgAL+ZpsGcYcA55wep0o1EVYO4L/V08t61CQuzz88sulQzXkIlqnWBUbs9RnWwWMf+Nuo
NLeSnu5xbr3TESe0LRjDhaLshhQdF69saltPBOxPQVbm+e88wM9LF7dF0a5sn6WljOwor8OpGHRF
XxNwm8xGraiBNyvCJtFC7d73TdofbvlOz3aK40wCpwFETjLHq7JfaCpxRT+tOofKNvMju8FyS9q2
a3KZ1zfEFGYCbU1VFWg8l5vTN5sYUSS5Oid6fwIo8yIJ8cpVN6W3889JGYoLQuSAvjJERkhKonQm
N2dXQxbd/93j3TEG3zPVOBTisxSfEVhauSiWRvU25CyjQ1XZwmFGas5KLoGXkD4mSvMP2/BNCH3W
Zc/dRnX1kFF56e9E+ZnL//L3A9lkpYHXIlW4/DA1C7BSxag9t+j3hXG0Tdf0YK/vApBgUxMG/BDa
0/NrR6pKQ/ULpeFZEhwTVbTrsiGjax+S2H31lfB7JCnblYPlutRMTGCvOqRhtEznlZXAU3UfdzVi
Rger/xL7T+D9MONRgSd5u6D+GhXlUS0Pt8MubVuYRSpQWN57XA+zuZz005SR5SCXn/Bswdumt/Nh
Bc65eB28jTJLHE1TaaRBElnn5hB/x/NTPSWup30silJ4ykYJFDbyjXYw+l8Dq/IdGT/Bld+wdAVO
xxJUXhrEMD0uB2poUSAJ1tCc0YBEb2+XmNFBl09KuQIYWlo6pqKLCENP8rBzkJKC3sT/Lh3RTO6a
Lj5UsuXoEX3ifHjyNNnxm7XzcPrps1OE3gT9SWBKkGeuSpxj5pYxiiznyEBLqX0Oy1OD/6/YuKij
rpXPFxbMpMlOFYJEglN2No9VjjIjJqPF2crUXZe3B1HuH9Jcff8xRa0W6DzlAYor8wSiMMvGzZuh
OLfIPeBZGfbH2wt/aU2SKCC+YE1qBFc4j8r3Jo+jvDhL4UsMnpnuBJ6cT9iV41v7WPgxBgRf8X1d
2efyVAKYfy386DnswYJOWcTlQnQjc1Biq6zOQUvFW05tHbBc4YY7v/9cuvejd5DcL63+zcUaU8Tr
GGEgKfxgtq8jNokSD664Mjad+qePe9xLSzsvHtV2BZey9JHf/Ma5UoQfK0mug5Q8N/FnSg1KEdqV
+Hr7A6zFmJ0JBk1pv1TqCrLqs5x9S5Qaz8KVm2JhM1JYgLhP5qtCMJn+/M2rSICI2jZFWJ2Rgeue
sIoUHEz3FNyVUEDDeU/ZYrfwOqCk9y+r623k2VeWMeXS9DqozkaCQo16VPMn9I12fizbkw18vY/y
8+h/uT2lC2fcpOxBgwHMvEZd7XK4HZ52XLtyfkb8chMU3ypFt3th3wa/bsdZmlaeE5IxoaQgUMw+
nQDKp6xcDhz09G1NejHx2Eamp/zkZ6dg7RsunW5vg80GpQ4BbncNwaT82Uq+DsXRq35VqAeo2ko2
Nv1Ns53J4cnzjwMB0OEcjIW4lWigegVDL/hcII+OEeTteZMW8j0FoRySPcAFJhnG5QcyJVSKk0rn
HYazwT5Qyw+FW31W/OKpb42NEbR21ZQP7iCgpBfc41z1a+D9hC2STcv3GEbWBguDuyApf+WqfgYC
9Hz7By7NAOLd0y3Co5SX2+XvQ34I72iMaM8G8oMTOLmOVqZg4Wui4wGnA3AQ5NJ5Uo3jMI7LpdBC
tUQzb9CKD2aTHAv8kwwUubZD1W9vD2lhT0zCIVQYAfRNXgWXQ6pkkBVWG3Rnt4RKVDXjj84sjE1Q
Rqe+6v68PxhkORDXCKtNmKHLYIqS12aCj98ZPVnH8JPnJgSFNsYvfbb2EF0aF7migbQBRADW0mWo
sBLMSh+T9hyq4Rd80rd1GH80exNpW+UfDjPcEejqQvYnR5x7XFiQR5En6jpYWcjgiU332IvFo6R4
xwJo0ombc99K0ZMW4goZJytrcuGegDw3idOTbcDNmFbUmzMcEIRYJt3QnSskgDP/u6g6briCYVia
TO4H0D6owPG6nB1o+QgLxQIWQxYcnlBLQ5oi+t5F7UeLOtrtJbJUQOCAZpVMUlnXIg1o04oAvArx
PBpF8qWzEncbq4Z38BD4s7EST3e8yoa7eoz0bQdtZJukZfFc9pa0sjMWNvvkkUWLHgANXcDZxKao
iYCABVouDeTfVm0n5W5lrAsXxUWI2XnnI55mgH4ez61Xberhs5goewMsy2Q16u9hsIKIeUERfj8J
4RUKGvjVBo9rW9QOXtsf0vicifrKj1r41oDpOeExVDBBis6GbZhppmK5xsaRs4fEyI61/qVA4rvq
40+3h78welrV4DKQHwD3YUwf4M3KBQCgh30scPR4aObWsKXKjRI8mtk9vjTbqF9pRS5cLjSOoS+h
GGhplLYvw9Xo6sFRQB3A6yUBXR/FOEY+zsLyiL4zwBQBtOuQePfeiOTpGBX+yia63qjAFbk8IBEA
mgL7cRlfULW6S9qsPaN1/dC30FtY6dghmKtCZtcrF/ABYlM05QFmSfMOQYvaZdlYSn0OkS0btOdc
+xhXf7TuSzIcRVSGvbpACTna5OhmNkO5HdxyF7+/CkGPlNoAbQq2z1VNlfQ+FSZdCUcoOts0i42u
rVDNFyYU1jdEBf3vJ52/69ByqfqmqQ1HzhFhbcpdmskvWpy++xzgmcpNDEGZh/FVw1fsGkvN48Jw
Ek3bSAmszr5eOfSudwKySOB0eTlC9ICMfbk00MrHMsf1LQdg/eOgChGm5Dgz6IL+MzCbY2kJJ6B8
K0EXVslF0Nn2oxQsZlUZWU5fAIkWRLy2D7c3+PVRAluQQqw8dXmAPM2uezMQRDdFdtHx07S0U0/b
Jll6rmplkgBeSU4XY6Gx+NfaaTq0L6dQ0oNYVapOcDTrR9V81ZQPrfxVCFYK9wtzNkkm/V+UOeFf
hhfTVQlRRsxYdLSyxfx0e86WIkAYoZVDsYsseFr0bw7FKq7zSmlz14n9DCty8dHLpI+3Q0wn+GUe
DwwRuJcJvJ7Wnj778Ag3F3LqW5ZTRPQbsNTcJLq003BRMWQPheQqWSnLL30bAyyNxZLCYGl+8iIH
gUypxJgkQd1UHZbn6Icq6bnwVz7P4sj+C/S3pvFm8sakj5u2J5AQvMjds59VWyhaqB1bjuCugQoX
gtG/BhrEuUCDan5RNi5eYgLy2I5ivobFsQCg5/tfQjxAtOz9G2kC2XMM4UsKqGu+KApT8MK/nBsF
Y4/kZ5Jmd4gtWUjf3l4aC1WfCQtNS8r6q+c3T2Vlo1ZiM+90p0fmCCne8D7y07tG17d+1P/ou06E
NKW8yrjedHq6+4foU/GRR/oksjRXGNU6BMhMF25RKae7qD9o+PmJZ3G4y4ocd+3cbpuju4YYWfiO
0Af/Czodzm8WDU/eXkBM13D6ZtiIUbOpuZX9HMtrSeW/Vzbfwv4GaM7rFtUqxJeuHnh66foSknss
UUcXvhXBGsJiaTiAAyaeDwqedGcuh5OmvZnRXRNA5el27r5qXmdrWr+X4nQfRcX+9ieb/rbZWcKC
/C/atPXfTF4UuibKyqbgeLIEO9vDeseL7kvr/bQJKiky8jm0umXkUGZXSZKiTRID8Xbycjw1efUQ
0FOP4rWMfOHrAIKZ+tv0Z6+xFeJYYISUmaYDsvFUZvkuSfyVrOU6DUWAAlQAnIapnTHfYaOE8nDr
165jqcLGUl9z/TnT94p1duNvbvVUjWsdrYUFgV0lZz3G0fR+5y9hrl2MmmvJO/cl1g9NbdqF3x9x
VxSUfGpojCsrfGFJTOiUibMx/XuOsh3cBOkr/ASQFsNzQR/ybeC2O7FWq5VrZYF7TIWdZYHsKfiR
q4xeHrF1MCrQD1nv7Ssjf4CdfmzwIklM+SFODcxaEm1LtR6rALJhX8LhBQD9KhB2Ss9mm+Dt75hf
O1hVNMrYut4ZLf3KQZtfwxhEkZ8tC7H3HGeDHVlsfq/2XBZmrX2JPb2+HwEj23k5yL/Ewlw5SJfW
2JuJ+fvGfrMri4kcZ2C0fgYSsxeRtq3jj0C8PQ+HArBP2C5148rVu1C7m9odPNpQUAZ5N298ZIWK
haee+GfLrAWQE9/oMdmGVHzoaRTbat5WB6PL8o1kFt6+iazclrMAlnHTtHZRJv1WrPJiG3hNsCVl
UbdhGMT3vFTKvaW+vxA8/VZYMViSotE4z7drfNCGHJz0OTO7Zy3uXmAEOp4WbS0rX8lLF3fDm1DT
ifPmU0itp0dCHfrnwlA4G7/7vPBRdb99Ci8kWPBvYP5PAjeTBuNlEB1LIDExJdfp9PsqHmBkupso
fI7VtYb80llC/xW4FEURNDFmo0ldvIxk03UdzX0UrFMnhVt8luFqO666Ju64GIsBUQzlEQF++HJQ
gdKLaVuqAoPyHy2f2m/+nNcDRAk8hNdYOoszOCESp7IHmO/ZDOZFLFrsVMEB57TLw2SXq+5nPxN+
dV5x+IePxdVvgowGtzXP8IO2wAVRFV0nQeFO8R7kasAk5CGm73I70NLSm0ThAVBRsL5KNXK17lSr
7VxnFPxTnoSPkGmP1eCt1DUWKnZoEb6JM/tQXUNt0rUa1zF666MfBd+7gNJ4I1s7JRkfhUDeZFCv
skrZ16J4qJXky+1xLi0U5tOA3MmsXmnfe5oQpxAUuFEjREzyzhZyhE+F1xjvyvTD7VjmNQyBwb4J
Nhtspvd1Jg+663gp5LQYw0hOeOMXJo3NneK2waHIa32jFIG4ERQJ8x1cHbFhK5MQO8hqsOW2xo2F
AtHOGOTsV+AbnwV8QUxX56AeqwdXxwzeGmL5QZPqeFvyytjXsYA/ukhvM6PevRG4PmxtrK1twrUC
xyT1XvQock95VVr3CfZRGwurFZuun7VJo8o9lqLbcBeq7pOPvO/GHSTr3vKS73nUl/djU9fbsR7D
Q9djFhf1UXcqUjV7wuOl2rkphoJmoruPZRT/6Ztg3wRNg199l5QbMdTbJ6Gu8k0ZDYZNK99FIb+q
T3LD05gSpjpglhXfh6PVorMwKJvMRS/Z00MPI00vOUZt8GUQan8LlZUfrI8/uEFLPP2w7HARt9qP
o2rZbdX5B3VMcmmj9N0fnF+67e3PerVVaDpRmQNjyPF5XYBRXCatqQlqCueu/QYSLGlWVs50NF4k
CVMI2GdTp2C6wGYnTB1C5VMsV3DEwG/sEYdJwSxXYkhXx9jfIBP3B3FSjrJpq7y5bUa3kikghGQi
PbwjCO7pnueye2ci1LMfvc7/ztzFtlnX+SZLwmGfinJ5gIYabjQpD36KeS1tlQAvDW2MosEWCmtN
x/1qt85+4vy51aZyWlaxd26t4ie953pXNMOzIUiPY1FucPxeuYCX5/2/KZnNuy727ihFgXc2An+n
mv4m6H7eXjyLI9J4mvNq1q41aOQcv6/cFwRH1z8Plripk3tN8rZj/gJO6XaoxcEgKDI17Cdi0mww
XqcGCcYy3tkNh9c4UT/A3NvfDrG4Ff4LMS9TIwWpaI3Oc0HzH6z0k6Bv4uBfJuxNiNljDoneMuwy
kSVggvmufjWYehsgRoMvgWq89xKclhvpA7I25C1Xzy2j1hF5qSsPayOAIumdPPyp3T+3p2xxAbyJ
MX21N7supz2iKVmD/kUvbJOhtaXuR1bmdtXe4w/8LwOauow8eDhI5i9h2YgD04ACcIYZvPXkb10i
7wvR/YcoEg8rXo4gcWRTuRzSiPqtOh1ZTplgeiWqP6qg/y72/un2zC0tNlYxjJOJF0RCdBmmJTuW
855iRZu34WYQmqPU4+GTa2uztnQwIhCLeBNHMMDI2cGYd1jyBQ17tB2sJ7xBjpjI3yHeuhU7dfMP
Y4Kmw4UyKRzNH/icEkCDXJ2DXvqq+79c44hr1D+EoLY+9UdlFdLO5bQVhaT2gIMEp8pD/zTAVTzo
WAIe0qpYe1pMx/Hs2pKBknJLcDvyZJsthNiERlpntOulZvgQWYlmN5n3ZUyDD5wTv8uRvLw3pTVe
1WJU0PF0kECBXL3sMbMTRy2qJQe5vZ0nHsK0t7XiU+juivF+BNN8ez4XNjDkSKSnKYnTRJ+/XTXT
9YQ2s0THzf54qWGXgWt3qAoqxn0B7vJ2sGlNX80o4I6pnwQBfL7mXXGAwRqmkhOlnXtvKLwChqCN
96UEjEzFZnZIjcnJUQ9sNcTs+3b0hR1HcXV6TzGv16VkENRlF3mh5LRSvRHlL2X54vrCyhCvy8i8
B8jGuXV5YVPlmi1QL8x9K6gkyTHlZ3+U7aa7kzPR9tp9aGw9FyfdoxX9uD2yv6t+NrGgPOkok/nA
h1Gmob85hmuX3D+OC81Rs6jYQbCGM6II/i4oavGYiJWyRbvpNRqTsrWNcqwObV2nm3Gsq99mafZb
PcikJyv3S9vKjcaORL0+yKVffm2Vqv6Q4oFuK8UQPXZF7dmRKsgvcoEVouSRz4lDwkIt+uC5HPSv
/VAkx97o5Y0oNu2erD3ZGOCG4m0WB9lOL0V/L4w4oVbFoCBFZiEV3/PqcNxRwA29RNiikPK1vs/C
wqP3Mtl9gPdBwWt2TdWFP0Lvb00nxjie14Ok/Mahui+cPEfyvPgKTO32F7ku0CEt8Dbi7IvEsiBk
VYYpohtb2BGZGyOk0eQGu9rKbDe5l4e9wptNln70ya7R33+5AN+Y2FHkwtfasn1heLksxKZTTN6F
hX7vBtXHzgxWdtTSYlcR7wKaDqgZKM5ssfvlgBmdQKc7KnD5xt62qBCa4sASMlv3v8vRXapqNpCG
27O7sJMvws5O5mAMhKAZC9NJvOynMkQ/2j7Y9ck/JFC8iThwGSAqyfPjyghoTueDbDhgduxcfmmD
j7G5BmdeuJ7pdgI3Afe2IOMosssMv6cHo7bKLh2wpBzlTZ58r4Ld7UlTFyPBDgJ8ykV8pSinZUqT
hqJnOPRx630fIvqUj2P7qiQWWAk9KL8YaiDsXQkxrroPur0GkfMY4gR8GBB49GwGADRHEJS7LkiL
EzK/+aZRsFPNNT+6wx8xvdMxeacAocqbEaT+V03P+o1e5Bgl1my4pq/0fViYWsibvks9O9PC8qVu
R/13iBXtfa/FJu6yWrSvMBM+k+tp4PJc88EPBNTTzKDch5nRP0ljGJwGC9fJvmqCpxrnY55zUmbn
lS48hmVjriy4hUuZQ/W/qZv+/M35qo6lMAoCH6noXiFaqNVDqYMVru7y8blL9rc/1OJ3QruMRQfk
lPLNZbAs6judY1d32hDGWHJMsu8M0O6kl9txpkNvdmkATqDix11MjWyeTtPBKMOwUnVnxDTal75Z
79er4BCc3O6omvLPleBbJwdsLXwtnQKenx49ecKazNtC+gKREKouyvP4ec2T27bE+ZxqrevAjtzk
bfuLw/CUVaat+NwuZV6vfJu1eLOFULeJ2FQYCjtC3DwppXpIveboyRSQkNfO6nqttTCdZPNv9HZ8
s1dC6VqeIpSD67h1Xm5G3sbPrm/8xiUbj9ihtPZBGSMULHnZVjTKP62QfoWB4R1HY0A5EmXK19tr
ZunkNTjtOT04FFk2l2szFMNK63taeJrldMLvtgHO9f4MHwzefyGmZftmr/m40BmJSIjaelSkl7h+
ycwVxs/Syp8qplMtgZ7NfNWoYWDqVhG4TtAX30IBgQnTCI63Z2qpIIXuEiAJGP/M1ZyQCfG7GlPd
cp0WaUAYnxBdjxvo8T6afCHe1NldFbNWg/DgIuWYD9ZJF+pdY7if41g93P4xiwOmTvP3TQtidraM
ulQRWyWLqSz6EqpfYfy5wpX3doylpTEhm6HA0gW7knER6rLw1FRma2gTHBfjzqJRe3vEgusfAgEU
4pFOxZvn2WyB1H1u4jbMAjGSx0ZS9lIUP+mjv7LVUd5e2HxwL/8/0Cy7MVRR8rpqpLreKsF9gcL8
XjaD+BB37mfe7uNepCwbCqXyiDFqsR8HxT3VTZvvRlfT96lflTtktHB/kdrCbvJIsuEg/1SoPB9i
pMbu0tFotrVL1VuQ3WQHDgbeVNJnB5xOMEsDDE+sXLe+al1mwCq2kq1fZZStyScOsSEGu3zAHq+s
43JbyEG1iQsJYn9MKTy12vY+DvrgZNVWn9mlqRa24Wb61hjGctMGg7ZP8yy9qz3F2qvBiKt70cdg
CbXUFvoYDTawh4co48T2wqo7in5o2DThxldzMLi4Md099GWgHUMJmVSsyQ27q2rxRTWoZoyUV/Uq
glcsDk+i60Gm08bXhP/rqWqtdDca43ioEvWrocc/xkg19nIv6EhihA+qmGC3HLU7oVASJ0jN4tB1
fbxRii61+1yBcDl67UMwhAJw1XjYxCY8SLPxhhexIPfIUf3clHnobnVj5A+oiOwQdmm26PVlr1rq
l9sGd6Bto2fxoWwydYNKT78BUlI/CYGiH+Dc67vGhF8FeL3fBqVm4ROZf7QiE3W+kYW/y/oywWy8
bvBncgvaEFVO9cYLvEcjyoNtEfSj3QMcsWNl/F0MxrgpG0ncdZlcAE0pazuNSJ9oNDZPbZqJO7VH
02+YTK3lRG3vqy6QwKU1LT/S/Yazgvzqhq10Z5VGZ20QZWq/16knadsUg/WtBu/UqiNUPEkw97BE
/yRt29ug9ZM/XiN8l7syfRxj0rfaSoOXZhBgbDVdt6GXaWwytRY34JOjLzhc+9Jd537oU9M6+wIm
cqNWu/zWwbjHjrjZeji8bDyLpsk2a0btIUqD5DHxxXHTNrmFvWpeb+U0yV992SjOo4kX+bSU0lPP
rrHFrhd5+AQkaVKY2waG0HQ9sBvei4EIVKGMvqpx/ccoy+TJbBplQz1L/qMWnrlXE887YJ3VPVih
Ym6bUs33vZrl27jGsQqIfOXERR2yi7x8nxZVexcgtwTZfazSnY5R3tYgNbivNPQFKSIy0D4JtrEY
/+5Ktzm0nR88CyHmZejNeK+y3kmTbHtLPdtDi/FkZNFwSPKysJGV9O+kULCOslhrG2P0fdiqknnI
KqnfZlLX7oq8VGlAYyA8pp1/CpQqP7TjnxZ3ep91W1F23CqAalfKDkt5CVVEpOzIdiB/zA54sWuN
Ts8y18n0bNL2aAq7Sn2U0sU/mVs/YMv+6/YhvHQ2Tm1wAOVwMK4YUT24j9KD6uUUvXVUCgAnWV8d
s9LlVJDXYCZL1xc+V8BqgFOrpHmXJ35ThnIaBjT5E7XZyaX0XMG+XJnBhRh/ZaZAbNNJxBnwMoYg
SmOemGN4DpLK7gwqIcPH21O28I3Qx9OAQKHs8T+knUdz3MqShX8RIuDNFu3YdGqSctQGIUPBe49f
P19pYt5tojGN0H0bbhSh7CpkZWVlnjyH7v4sdyr8CvXrkKHJwnBuQ+czqMJoGjaNRU2m+fkvbPGo
hLJEMF7MO+2DLdm2OebRqUss6Db3/EUOYU8evs2KlYtycV1ntoSrnCVsYaaZRU/sPmlAxmDWjr5O
nUx3ozGTDZyDhltE+pfry1vINQSTPSUHkWhcFJolefS1ZoyiU5CFB9m7H8P8NvRerxtZcHHmfcB8
cKwEZcns+ledUItIICPmw2DBJfg38k/F63eeszIYvmZo5np2F9p2UuB6mvLLtr9mku561UcjX2kH
Lnynd+uZ+R/DQkoWZjIePn3LaWEX8PKkzGIY/lOtfv8Xe0fZHEgtLagLAIYxpmYWMDJ5QiNiBPSe
RsFH2BGC57IO4RjRijWh5QWPQMDQJNH+QzGizT6W3MJcDI9udOpVD9hU9BjZ8hHprZWXw5oZEUXO
fF3RWRRs8Owhg0pFSUtVv6+dlQO1VDxkMcRzAH6Cl2yW4eYQYzcwl0ansVAS7jWmPdWQYlpiTOND
m2vdhmswBrCe6ukmalN5qw9OtE39OF/JtRd9BlE3Ign1THuuHtb3saRGPesd6qc0flDbZy8+aeER
0uMVSwvxF2DoP5ZmUaRKJXPyqyZCIpKJCU/X403MPX/dLcVFMXtOY4QegGBUcijsvf98Yye1Xg0f
5ClNyLqGTSD9mFpvJ4Bctd+5bfqrXtNfW/AY0RFg+8T3pNPy3iRcu43SJ1JwMj39Fqbll6HnvWlU
a19q0Q5894yuCRZWa7Z/qpYwSaPD7SrX1ba23xqS5LUJjTUbwlvOvD+NOiubEm6wZqhcvYOgICx4
0q4UPcQvnX0kSvUicBhUa1AreW/FtwLdTzwtPBnGRMfkd9yUe1QuKrA2171hyRDKE7Am0ecT7Zr3
htTKoiIKjStx90eW3Obhz6rbWs0aWHfBs/90vLipuKou7n25rfxUn2B769Vx6zmBm6drCdLiSmDd
FTNUNhWN2Q0yKUklm/EYnEIQUa4pFzd2lH3SLOlGKv6a5oMhINTC/2Nrdo2oYxnGFffGKenQHXKE
GlAxSt5WNbxpd/0DLQVCxueEvjV5JsxawiHPHE5KIr8xgi5AVtDeOiS0YT692bV0q2b51giC32ot
7wZqm65nObvOk99i3fv7etS73zA7WFlD6RdayODUKZ25qTJ7V4fZEy+RtRx+0U/OFjs7XVM9RbaX
y0QK27xPGp4fU21LK1u6aIRKNkVFrmcUEt7vqOK0laz6VXBKmXEHqBbe976zRka26I5nRsSPOPts
LWPJSt+3wUkuT5r2PTC1g6qmG0V9ue4fS/GIzoyggmSk5KK+zGNQLfwRpsbCjNzUUBjt3KX51+tG
Fu4MVHj+MTKLErmcMKoPCa24Ao36JIe3knQvFTdx8r0tfzTdSudwbU2zt04Tl7Uf+ZjL5Y8e/IyW
cjC0lSxmZUnzCJtKU2ajmM2SDGU7SsMNtHU3pdzu7KR9qPX0uer1PSWVlXgrdmoe2M92ck70XJSg
Neohxqz0zddaN/JOjnqKsv4w1KULBuH6h1vZyT90O2de6PRja8poep38UTrk0hQAxVc9SFbalQtr
zdDM3fvWG4hNGDLzX17wZNpUTdZIiRZtiBE4hoq5F+cd7MrK/CYyJS4RXXfD4akcv2Te3z8QhDjZ
f2yI33C2YT6E5c1gezDUOvkm694m42Pd7uXpLvF/X/80C2nlO0uzmKpZtd8buU8a3e+aCaYiUL6q
0m0iSkh1MO2vW1sKR+frmp1gcA1Gokh2eBqU+8j7YUefIbtEPPbnvzDDTDaJJTT+sjkLrWXb2qU1
oQSmps6pD/K7HJmPUpo2Uax/v25qcf+YcacjKZQd5sWKvEvHpGmd8FT16cT1qzb3XUOhHSGD4q6r
fMptQOVWju/S1UFpyVI1Ku+XVZg4b/RIpvR+soMJSohR6l09s1bO0qIR5qVJ/RgWQ938vQ9CXZVV
Y2yEJ738EcG9kHU/rm/d4kE6MzBzBpDQuRlV0OGGvnUj5t1ix3xBVmR33cyizwldKMZFAGHMiQgm
o7Nyhh14zky/VGPcDGgxVeaXbJJXDC2uB9IDcB5Q9eF27zfMqTW/4G6MTvT9EYWlvBorG6Nfg4kv
rYf+Azg4+q2AIWbXUtEOvRenfXiqoR2iEJIC45+MbVur7vWNU5YWpDH6IqNVDVxnroWhRQV69oPw
7aA7BF72UarBiXVSlNLnpLKeM7Mfo3mbBYc+mZBRHN0ytR5ibzgwiXWw1iamli5LKk2g8WC2Q+Ba
/N6zqOgEphmHnu2fJln7oLX9uA28EYJ4rb8tGn3rtMXJ99rXtutvru/E0iH/w7cPbF6FGGlmuJdk
BIAU5qc4Kvu0H7Zaru4H1bpR1eal6tcI99fMzRxpUtPBLjLMBYANin7Yx6a0NTV1Y6TjBxpu2+ur
W3IoODKg7RGcUswxvt/WuCuYjZzCgFdR9FpqMY3kmPqk5BrtX9NYsEHQN/M0AqLEy3Lmu01spHDT
82wdy7u4/ho4n68vZcljKUuTgor5CR6T75cC2W7q20YYn7KSa0wf7nTlubDX+qtLkVFwkkPfBqiC
N+t7K3wfslw7jk+G9yPzvw7j4foqlrKz8/9/9v39No5SKrgxLBX3PaP8ZfSWMAjvt3c8JQtpbTZ3
6fufm5vFYehARsVrxHL02o3q1wBBxInWZ7zycda2bfbxTasNqrBmWXbxu5oywK2v1/dNWbEwn4HN
ZNHzyZMYkk3npunuYudO8o6S9ykPf0XysOmy56b6qTnHVtlrinTbrX25S/8T1N1iAIM6BvKusyXm
Y8QL1ZqSU1G8duNzpd2qxl8/grnz4cASvQsumjnsOvLD3iklKTmFSe02UsZgErpN2doT+NIH0b0G
Eo+AD3jriwed6ZfmFBtBQtn4KfV2dAufkvBpAEee1rd6c7r+5Rb2DdgQUQHOORDy8w9nWdIUFnpU
nKz2tgoct20DNxxXkupFI8DI4bPimUqse39scysMJSQJ85OFVvRNHCbdqx5G7Se9L53t9fVcHilq
JZQA4QmmbcGY6ntTsQJxCrT+xSn3oeo1j+N4yun4rvHNLKxIJwXgapKRPrqgRwXCa1nlgLx1J9H/
LakEG0pVbZ1JaY7XF7RoyYAMjSxKmJpl1IYcpYYGGedJpcITMyUK9+GmB1t63YzYl/fvUtTXzsyI
A352w3tWyAi7hpm4+FxWAy0sx1WND558J0knTWo2/bjyVLgMGViEIhPhNzG2rM8WBs2GnKeTnp3C
6pevTdvGfru+pAVXEDpiFumKKDvPMYTMLw6W2nTSB9V50SNmL80fjVW6U7+7bmdhIe/szLwbwImT
tjV2dLN38+S1LFYMXGYlvHCY1SfmQGd4UaPNfGRTeoSPqRSUfBh7UyANWNfKhgqgq1VrJeEFRDP2
6HRAlyZeOfNA1+S1LpeqEPRVmKStQLake4UB76b4NFhfrQR2tuyjV6xx/y3uI3VbcX4Js3/umDMX
nNQ2dUonZi4shp9VFTiWvz9LXBD0PmiQwUwx70MQhOIoCRlrSlIZvnonODLfUh+VbFxjlVk4tRxW
EOEshibW/OmDkF0e6HHEc9vvXpsm38Wac8eOrwTWpS07NzNLIJq015upw0wpqa9dqL+M7dpXWXI+
ldSRMTCw/CzmfWCoWy3Kc80IUI0Q8ynqtoqcbZTf5kF4VLSX60dpcdv+MXahQC/nhZPlFkXTKd4F
vvGFCWu36/W3vzcDsQ8vOKrqDETMTqw6NJmcD1SZ9ebZsaoDUMgNOLGVkLq0c8ySQfZDjk8rZ7Zz
oRx2XZ3zcSwV/EvFWKiXPjfycIwcaRdI0VrisLR5QniDq4Lje4HoNNop0Vu1xOfsNHLNNrhRpeLB
NtZmwpbiKsUD0WcRwXuOf51CO7JGe8AjKmkb9Z7b6k9tH2xBAq3s4LIlgp7FZMUlk/KkJ8jLWojO
+D0ppOy4JfXtvK4P9vD5ukdcshjgCvDjWDbEuzzv532w3MvHBgCVfxqJrRnPa63am8xoueEelsR6
G1LDyv9FFoFRpisAcZokfeKLnkU8pZAY8suZ53WchxC51ay8C+w1Rqgltzg3MnP2Th7NKGkwMpUf
OwuVXe9ojWvpw6IRdDrQjlWIdtrsYQbdpJo7TPKfWi380A7jsc36U8cg/cpnEv/PLE1B1BKKMriz
uBHnuozSqJY2KHDsFFINkyWy6aW316T4NBnDZhzFS0Pf5F0L8TaDGV6/NZNod/1HLJ3r898wC7qB
boROpfEbEAaK8ldJz/bWZG4Zo3fRwrhua2lfuQkhdQHqd1kIgjUSGY5oQnZJSZ/6wXyQILar6VBc
N7N0j3DrEhOZl4J+UPyMM0csJ+4NhVIdTe2x3sfwHP5WKwOS7+tmFpJMA1S54L8yxQte7OyZGcbi
B+B03CWVTsDNlUNWHB1EXXwA4QGcckb+0hprE0xLQeTc6OxzSY2aNipKMidbII2zgKLZaxl4m0D+
Nx+LF6hYoCZQRrOAX6de5udBTTnHzh8CiVeik4eb0Gn/PnMmo/2PnTkNJcCBqdU6WosQAmyhs90G
a7RFi+HQMQSQAn4kPtbFl5IGT62n4DTI5l0xFS9ean/IWsmVO/8EMvAjExZUWM1TjGywFJUrR2zJ
7akZU2eHSExV5q952e5GT4498c2CR57bJ+i1Dp6trREeLtqxYGKjysoLeB5OwJwNVI57mLKKcdMM
v4fmzSrWxOcWjODVTDIxiQh6c54H5JHf6aie0lJSYTMypONUI9IWD8frh2vBzzFjQoXGxQzZ2+yT
+QCGU01lz8LBYvRgAJZlbnzpyW9/XTe0uB6wPMBGAHBfDFJ0RdCHeQPKRtCB+512aBRjo9bmSoN2
0QzALzSGYaa/GHFQgyFq1JH0Cd141xob5lN+dupf6yWToLGU/1iZAW2yvi/9MA6p6Rs1V6PjSiY4
9GztEl56U8F7zxwYI+ZUp+ZTolIFPnzgJXeK2i+OlOzLztskerGF/tvtmBVR4hdFLVGEfrr+sRYu
q3d2ZxezjyilYTQBQCLay0EegKf/5OXHbAKeH6zF94VrhGI4uZrAIlwWmcdumKSygx+XisW3JM02
ddh/+vv1MExH/5e/YFJmXt42SPWZ+iR9UJqvFaTPcv1hdH7QLtlKyQpj+MKBQomZL8aIFKzd8wNV
WlVud1HpnyKfNNCG1cXbTW14U07T5vqiFlxdRDnToQsAfFOfLUr3dd73uQ4gZax38aTctNQvndLY
XTfzh9hulj29szO7CjOzaYvc14ITYKUHTzI2MO/tB7k+hOUzyO+DpiQb3Ws3He1nqjM3tV1shnyt
u7WQBbz7FbNrsokgTGG4gesLKmi9yTdpTM1xuIunL47XM3gPEHF6vr50sbIrKzdmaNKoVtJJicg8
LLN2w/bRRzdoaJuHtlIPRt6fzGblJbtwFCzSABn0uSEQnbNF9llUNllhBwR9bRsX9bZee7KsWJgv
CeEerdMah2wjfKCL6JrN2/U9W/RKCsPM7zHTRo3ufbZW9A7EUBo8Pd6487U7K3nR17jqF6KTeISz
U5TUKfnMom8pVRJ8IinprWn5N/bofS4G/VPY6Y3bj41+jCR/7aWyZJI8VycBZVT2ogbUIxtTWANZ
jGNk/qM9Ov424FyIQbFyE3WTs3f6OP/991tJzHJkhRLKJdFNVetqDf8CRqHUKaofFN5+eP5KvFr6
XhDiw2AiELD8ef+9agWuBcaofNCvPxpHQhTsE4MIKyn8ktfxqaBKA5TNq27m11ZOvz+PMjIz+TWq
boNybZp5aRWCsFCQAYiRg5mBBmBom8F4/aE0QReOBd1Q8Ob3be+tTbssxfczS/NiUz4FWuPnULKJ
3vpUP3Vps4GlzU2MlR7L0p4BVEGLE7AKIJz5kkbZM7uRg2T7eYwq6mjfBaj6rdz0SyHuzMo8HqRG
4rSpeCpadvKqat1j3ho3KDm9+LF9w226ceJf1716aQPBBPIQh0oQXZ+Zw5lTHtMZoU6stpOryI+p
QvS2atdWdn9vSJR/dAHzuWQh6qSkj4YcQ55R3Hq577mBLh2YD9j6+bRWRltYFTVbejuC6wCwh/j3
s0eqD7ViY3dooefBmLgNvpGrqE/53VtVf7++rqWskCaVSDJgAqUWOfOMdIri1jNrdKk7796u8jej
bDcBI7BgLFCun05dFd06hb5r8m4t8xX/9+xKPLc9d38zGULdz7E9UdrShvuUrk8v3zVSv8uM17KC
nbRfcdGFs82MFCyrdJpY8Xz6q856Z3C8ChCCZWyIvK7eG9vEWStQLpqhESzonAi582oGA3tDKMcT
Dy7NvFVaBdlo7ybQnZXi+8KBI0QJRQPxRKH09d5R0rIrar4ppac43RjlwetuAPh2pu3meQEUdw17
tnBz2TwfSRRJLBTUQt7b09KylutMi8mb8s0YxZR4gSiqN1bg31TWypFbdE1TFwoyFgXKi/GyvPGq
MnLK+CTnPpSqxSZIHDfolA3CkK7KCKvTwk7wlhprOcEf5O3cMSn3iqwbslX+vF8nz1crqNUsPtEN
su6g7k/coKr0uyYZBnD9MtIbWmFT+MvzjcdLlPnwNnY7ox9vbTP9I/h874VVhD5bYEXPIANrEEqm
sytz+y2wxuK27XVofulB/f2T1RaNZ0iwgQlccHtlqt0adl3EBMT4Y66PtGV0uKLytZ7MUiJ/bmge
6804L1Dw4eOUpjO4uRwe6zK8t+IHOYcUrrtR9OK+6rMtlONbeDH2kpEcawhiroevpXOG53OHQrvL
UZg9W7Sq1BKcNT216XRboa8GWM1XV4pdS6cMIhhVp79Np2YejsNS14Ii9tJTNZT7Nml3iJ31iPAM
vylf3faVnLpjKq0hsxamLiCeJg1jJgZSFUefHbaB7nFpR07C4GO+0WDN9U0wx/GbEWZuY91CRed0
MH4me6v8FQ7NiiMtfmCGcJlj5pXLwIzY+rNLiNYhaoiRn540p3b1NruBzOroBSX4v0Q99iStsaht
6/btpHZfslG9s4foARLKt+ufeOkytG3ReMbfBO/o+9/RQKDWpnHGJy6BKOlOVewkvyl2IZgiN/C1
/O9dCpksMS1JD4u4OoupUobQae0gE9QM2Ybe3Sa0npXu418vSlR9bEfQxREwZjURR87SYRwI3HVE
84o+oNsIBRxY+dBcWqmsL7gvZoBMikfgJbO41kI8aQygeSLtOVSMnVfcN8nvMnlo029wO22ur+yS
hl8wC/5jbn5HeG1VVb6HOVt9QuasKo8KvGtB8mDIUNoND+HIYOj3wm7dcXxp/OdxGLYZ/Gv99877
nZl7yfl9/RetrP/POTt3ZA0OhEqKEwCc6F1MT40NR8VTlz/73udE/nbd2AJu9v3yZ+5jZUrdmU6I
NYbyxulr5d8V4zdZeivsu9prXMm7S/La9SC1zqMPSXOkwONm+kqas3Bo+AjANSjmUPK1xJ6crXm0
TDjF6iQ5xUYLk7K0N+TkJnbUD/Q5b66veCEEvzM1uytbGDkMOcWUnNylUQ2V5LFpXq/bWMg7yO4N
EQUhyEbM4P1yaFEWYWYQiwpUrwLzm9Pb2/E+2dT+iqGlxdDpIuSijcPjcrZviVNPRZ6rMYgtfZv4
D7m4+VcJuRatcEPTcyVnu4Bu6W0dGaXcc0n7KQPE8ibp7nVzxQWW7g8hgAc3D2MCTFbONk1W1G7M
fCsGj2jft0p4zOWOXjyDCgzS86DZqKUEh5qvuFGZvVRmtoE9fWX4Z8kPQSqigiq4zS8QVqWO4Ebf
pwkMAa28h+fD2DHPD+16CplHY3Zr7PjK0mGn8ksXneRHqK2/9xQB7NCcIU1PUW/d96np2n76mMTB
LtOtOwFulYN4m/HICKzpVivUY5cxsah3340mem3U5LENi12hmQ9maa/E/KWOFh4FABFMExMj86E/
8dBS5dFLTmiK/DTLpuEmBU3XQkZx68dyxyyMjvCePIaHTInuzbo8MFe3JiH8//wMHEKA3tim2YEN
iEKFVhrJSRujBwkGMzlRDlpAbIqyAlal4NEc9OfKGj/EafbJHLvj9cO85P20kznJ6DiDJZvlbGGe
lmWjxxn2y43WPGagCuVw/98ZmR3kWoclR07C7NQZP7LmRup+TurKvboUlMT8DRPlVOYvynhlPTqW
75vpSaU6KZf3o+RsZHO4kZLbsjJX1rP41c6tzTKGpqsHvcys9GQF36jlAElCYNuS3U4D8xkFG79i
fiu91fUHMIcrd/rSoTq3PbvTilIv5FTFdtRCI6q/dE6wYTjINXHXOvpUQ1R8/estPf1ozv+zt6Ke
dXZ/WSTYclDZ6QlStv1QM04jvyhDtmvbJxt5pbHcKfrkMtu6ss1LvmmY8IFzNORLhfGuyn0rEfrC
yWBubO12TL4r7RocYMlxKLTgM7xauHBni+sLqy5GnxhVTtXLZKCYkSm3DWS/rj9Yx9DTt9d3c2lR
osP45wVDQWJmLzEbp5lCGoyd8dzlR6l+9qKVOL/kIYR3EU/+EGbMknRvCNU86DCR+QHjXMa2aKUn
knmwL9NJq7pdOqXP11f1B9Aze6QzPP2PzdmJiJLOAmpGE5iZzH2SIehoWgdfkIrV8S5mDMvnJd6m
yRYA1z4v4Uw1wy3PVh6rZA426o/JtGE+b2836Aw3wT2g7WNmFFtWswma4Fekx7tQbe8ar9hIaYnQ
UAOppXOnedax1M2dnE4rX2rxlAtFHrix8YwLMXQVEJjf0Qw+mYbtGtpxrEbXaJK9KT0l1q6unxrp
Z5U0rmyvmV78gmeWZ19Qg1AAPAm97lZiFrR0K+ujP5yK+uTlzebvJW15JJyvc/btUq83VV8FkJA2
3UuDkl4Xx2vF9cVU/NzILGyZAy0wdGgobZrxTVabblcZbmxWbhjqRzPVEZmZvlKW/qSr5T5K7afE
ALRlaJtgYESkNz9fd1hxzC789WyHZ8ewiykI2Qk/xwrvjaahcLTGCbH2Dc33UdNskDqyWnY1yruN
p38cUf/xk+MYd/s4/4kWz3+3oNlFXseNUSAlFp6k9k5LfdLIlcfUUh0ON6H+x1iNGOwSCz67Bnwo
OoMJvryTDztjV331oo/k5rL3OChPWfdoG8/SVCP+9akrvqRJ6Sb5TofzTUfLO+kOefJVyX80A2R0
K3XXBVZR4b///LBZDhWOVuqXIz8sNh+7HA0ygBN+dZLHo1qP20ID2pCfWvXHVPySs+9duQ+831F9
zLqV98r/4+P/90MuOIoAKGdKmBThKZmUTSmZjwMNODdUsr2BBtXUyExIQt+iV1tpaA4wzW90fu4Y
RzeKJ98aUv3ruk8IF7twcpseIAh3St/z5K4boc8oRpC59Yh6QXMEcHLTQ0tS/7X2toggZ4ZmrjEh
+jUpA7gpXR1vM4rCdVbdtTBPXF/P0pGimwmeGUJVNOLF3XrmgUMkeUGQcLGNf7S3n2qz3xQG5C6w
B/Whf0i8NcTxom+dm5yd4mkM/GqqiMRJ3W3Cdu/Y3wZqCY3zFKPpNcigdeJgO9Rfh3APqGujSsPO
7B/rnIzFWZNwW8zEIF8VRMP0v5iWeb8BigO7ZSGgY9n0ZSwOEFy5aX/TFh8MRGq74rvefB3ilW7l
4qaf2ZwFliyvPWWKsWn0BYpJ9iYrXh1Tcqe62Sr6S+sfrn/kpYSM1EVIpVDwvJjca+o2GqyRj1wV
4aErh23vGRSp+gdTYHti9ea6uaV8DF1Sm+NBJ4pJ1fdbmsUSL3CZM6tGtWt0BwOscJjtrxtZdqMz
K7PbD1fQ25aa/KnoCjcZn3XzLkvjA4MgQ/WSdc969MFT76HWgx/2Y5HzGK2fh2afpivPvcUQdb7c
mQfVrazCtcUPCYLvUvLUGb+ICWH4NR4L+D0/l8apGQ9m9A2O2c4qXIH5hWdqZTdE+jKPS4iN8Dto
ggP1mO3G1GSTlDN5c9KyJ7n5JI/1JmpuoshwIfPcOB4ML5bumuZTFKx87aVCOrm+gHCBY4USbGba
noop9CcBrUr6ctfoiv3cdOO3yChSF1nvN9Msk50cKN7eMKFPVZPodziq1UsbZj/6qF57Wy0eLlwP
PI2gpJyPVln9YKW1gONVerUrffkUhPZWImUOq3ifVPG27dZS9YXZXLRBz2zOPJ7IUqFoAvTQko1H
Ome7LlZ3SQYxszzupabb6mn0oU7r70Pk3ch5uFU6b1s04X2nqSsp9tryZ1/DtDs160XmqcOVrFiA
o81jDM+oGSa73r6Riy/XPW/xsJ8tfZb1KVKXSZ1KbJHr8KYA2m7awe/RSr5fN7O2rNkhs7ugl6NW
5GLVTaY526T9XDSEFa/c+DIq4vjadYMiw7k4UGfrmt1SRlY2YyrGy0I/e/HK7Fc6DMfAy91sbGAk
KfRNm3U7aoMrx2nRLlUrWQNozJU8e6fYktYnDdO8pyZoH5Skvs/k4pVh/V2axHeylB3DeELL7V8g
MR0QwCqaRTzNcOb3MTu3zFxSMqDNqhPfhFN+LGkCNzTBCmNNKWzRY85MiU99lnLkgZJ7esBh0ZJx
1ynSszK12y5KVxp8S5kas0ZiOBUMK5Tn782kQxPqpYyZOGvcOrz7Xw2caq19J/z7wk/OzMz8JBtb
tZAczKhe8z2W9N9Ih6ysZNkl/lnJ/Ntovpf2ExGNwdSHQAvu1QLBZ9TpUOyVgT4m1ZcpHnf5CI/X
9UOwtDj6BEi5QMQH4f4smDS9FCndBIAFBPdj6FdPeMjKPb60uHMTs8/kmzmycUbLNd54d47nCBJt
aPbGD+nYbhQ9fiOEf5BgW7++siXvgN5KVNKZVr3QP8t9WECzAACLF1KBmJqdprWf9cR/BKmxssJL
UyoKidA9U5kXLEqzE51BP2Hw+oewCZCTFoXfBIl47VlPeW6bK9F/ocCCMSaZgcHDcaDOmyIS6pVO
JNhc4AFAeesXjPPuNELumh/q/ousFK5X8nY2w10krWX2iwtFls8kCXEEC8r7E2e1zaTqQpc+MPti
UwDK2Mh9oR3IDirFNQurWLN4GUpYLa0QXkp0mdX5DM2ABJBfqDySStSIYQuAdS3m4bxS/Ftcl+Bu
gO4UtOScH8DrJ6+E+4JpzBHGstaodomi3yatc6+Oa9qGl8eBFZ3Zml2npilNjlERh2Mruo0M6S5O
1S2Sivui8rZhmu7kpnyq0m4F2Lq4ROK+8BjBeD07hVNsFibzE+i1t/q2ygYQun7vOmFzG5eQPV0/
e0tfDbULEyJ5UQicv6EnbyiMPGNcTC1+OTBDN5x0OESvG7kMXfDu8pz7MxosXwDh1MpTyqDmoW6M
00CRoIwhUl5jl1kyogowkiAtwQdnkdlS27HXGy7r3H4BNuYa6RqSf2mvzi3MLsu+N2LP0oj9E9Ng
WU5Dicwj9LTd9d1ajBuwJAEJMSEkYB7t/dlVQ8OXoUWmDpBH7uBs6+pzWo1bE9mYtnd79clrHseh
dhX943XLYgHv708VBM4/hmdbyES1kkwa+WqkVbsi1d1Afg1AJBcT3O5cBSZSgNctLm/pPxZnWyo1
il91BhaL0PjYptWhRDYwYux1xc7CC/X90sRZP0t0AqsG2TNiKE0Ppf9RjrKNk98o6u8g+FEl8bZM
7nr9MwOCrq7dpjBb6C2U2+3RCl6ur3jpdJ/t8XyaMbcqJmoVOgkWOnCu3BvPatbexlWyb0v1eN3W
yvd0ZpdAiJKG02uipOk8KuM9tUwHln6PAo85vVpr+Og1v3XU93sc1p2v5wbvgsn5EIdvsloBXcRh
i58tXFJexthLJtBcP5U1pO2q6VlyFCLlpqq92NVyK+dfhm4fFm+9c+psrlvvVZseoOtxzT5ZOasr
/jtvrymAEuNAYskONLTdU6Ech/bp+kcUh+7KoZwXxcrw/w4lKcvnWFePUPneRIHiDm2ybS1p5aQs
h9H/nEhnFnwmZ9A83WYnO+U3bCHu2H29vp6lW/X8AMyCjB1IRuRUULNJmukiJA5u1Va2XdgwFRPc
1ZL92OrNqW//BUZFhABeVtRmWN8cEjFUeSSlgpZds4NDjCjWpKSHuus2fZZvpmIfq7eJH26bdB9p
d3a/UsZf/IxMkqDwR6J7QXE+KQoyaikByJEfB6SKvHiTjy+m9HEEFHN9hxePPWQBTE0LtPY8xOhW
KA9RSM3PY4xJ+VzknTvJOZqc96r+28qfr1tbqNqyr2fmZlGmNNIoNjLBtee8JBnwBLjOdcAcxa2s
/aqthzS66cuVZ9hiFD2zOQs1fg4NSU6VA44g61Da92ppuHXzYDgrudjaVorTcnZt6BGPsVLFTjVU
u7ZQ0cS1dlbnbEdHOqJ6sw0q+l7/5YbOjmBW6q0cphQxjWn6kCHh6mfGU62Ftwxrb1MeL4UsH+hh
3SjDuL1ue/FwMgFHC4xc/mIQPgNkLjPjzuHM6o2V3ft0rLNTHLwgR7W3vR/533Ol4TzU/IX6NRqA
81opqCk1oK8Ow6yv7PPU+d6n0ZaixNv1dS1GNQqjAq0OW5o8ux8KJUdx1CdON1L6BbFNNzX9H9dN
LLrKmYmZq9hShMhqhgnDGF0tfLYn++CjApc3T0r0WR/WUprFI3BmT1xNZ64Zxdbk1ygsn0qVUsDH
oJfc3tmvs7MuXXG8YcWNIEZZ7NlRQz2sDeLRJpowrOO0Nh3P4kBN//ruLYVHcN9Cr9l2BGDr/Wqm
trCiJpMgu5YzV63a3di/Sn7tTrq2ieuVvGjJG86Nza6gnBdKpNYYY35iX4UfJLvdXV/OogWePEJn
lSbPnHqrKQunSmyTWzRy3LRlzL5aiRJL7saUNhKGlDLAzs88etI7sxpGJhPD9K1Ii02PmBnTzm6M
KyAIoUUrfbLFDyT0dniRgFmdFxQQfehDq8feyFfxym+Fom8i+2uu6Ac0wK/v3pJrMwcgqlyQcEHw
9N4ZSk+TkiTmvWj2xk5qhu2kW7DbhJuy/3Xd0tIuwuxAQoC8BS/UuSV6H2orE2rVztjUfYS240OW
3xVVL0rZj0EQr3w2ddEiL+E/JE9Q488mLZw88bw0j+JTNLYy4LKE5oSPWijnjxL20E/bImSMlQr7
FwWCwm9dxshHYHjlLpl6nmF+N216o1EOSPT0O4kBVRcYeMHM0th/CJHlcic/Idt2lF96PuZAfoti
C/1G7daSM9AR0ORtIrX2a1d404qPLHk95W+06NC1hrtvFpKKqGkNE36JkxTAxiVD18cH/Ps6KGQc
JDd0yElwLipbWua0A7L1MWM4Zn0rl0bhwsMQrTTxllxQtxmLFMR51oUSmD5Wug+egJEjObqVE8lN
u2wH+NKdijU58KUAiwwcECwL4jR4D997u2ULZvzAiE6yXow3g5nkEBR4litbxZpC7Z/3yPwxQb8f
fhZoOUwIJd7b0hLLjBNJByPdAG00JrwnHSztg6FncEkFdm+7tpYNtN29docOKkWGoba/stWv8thk
G7nT823NLODRkjrd7bVuQlGkQO5LdqpHR7errSZLDKA1Vf81CfP4Lqyq8RZQfeVSNY/3egYgzrHz
4OCNcucxElnp/0PatzVHiitb/yIiuF9egbraLrvKbbu7Xwh3TzcCxEUCAdKvPwuf/Z1xURVF+Nsx
8zARjiFLt1Qqc+Vaj4x2P/Rekrtg7MsYzwAbshQZ8NO28B985BQjRXzvqYTTjiBx9x39NOOJ65WC
Tob4jufKu9RlcTJSYK9z1GTvpO8Wqw7gRrQlImySxS9dsnTTqXxqFkONupIKz0FzfO4Jz7e9Jcz7
0XMS0JxnTghiuQN4UtwtNFidsBtqGnq0zMKupz/0QP4k6NGKUIpSa1K8luM3Xx3rJ2iGdt4GjbRy
XXAB8rRKhSTJh3hAqRdUpm2PdkIZ1akTJTVY/kCHvmmgvx2zFthrq7bQA2DjiVxbtI5as/P3fsfg
8ZBSXedNzZaO0bVdB5Z65N0R66Glbbbr2rHWBe2Blqdu8pR66YMryUrQpQLTtXOEFCpKWYA64M6d
XbUir1NDBB0A4BOQpQI+2o5J7aw1sb3tyT/ye/Ot/dnS5Hg/xUMumGMTZxCw5KaPuRj0UGjmLgGh
pyOzyDbzuJgIjCFsa3lqNQTdgZjWm0vGyJLNtqNlrA1mPAxLnuTaxYmuiAmsisZx9PWd/67KMiR0
hCUF28l71z6nwaPZrJPilKLB9PYUXF3ST5ZmM0BTOyMmG+iTY8swKHfdOMGlo9tGri8oRjO5RYDl
Zh6kVdBjolWLFhw88JKxj7wmDTNvh8TWgqVpB14u6L+Wptvm04Jqrs6zpIYlwK/0CN0yPMozBabr
JM/WicVLcKqBNjVtcGB0iXTd7YFem80Ar2dsWihBXrR7ipoqUfR4bSk0ypmwpuy3ul+4Ma9tjs9G
ZktWC2q2NCUQrDH1CHzVryYNVqoEN+KQruESF3bIFXzMRGsKGmcTECQHbdXnc0o7jLWjkNzLza4P
qywZngKi1bsaquV3Nfx/ZBA5rjzNDO4MoZPnlsF7RI0+Dg9oIHHXFsvpfsTrdNOldEmk6OqUowcV
BGVIlFzchK4FEQgZsPxpDFRE9TrOdKCsi5fbC3ttX0GvBU4PlyCU86Zf8Wlf0SqBOinHgwaMYXRS
zh2+Ibr9TX0F0ezOdh/TUvQbA4HMvetWzsK2urLiwOZMmr1oykJD1uz8lEnSgDFl4twHZWNo9u69
SvJdUjlblkMsxF5S/7rSI4kWU7zo0Y6JjiS0gJ4PN7GCTAV9OqJmDKrPYrxzyZsGDea8PaCCpkGF
vCXfWcBDj/0d7CHK9H3Df/vWMyK8EKcT6iLZo+EvNXVPO+38dCP6AHnbh3zdRPV9/rMgn6KRNE3k
oTLe+qJZuey7zCxUm/+o1t43wen2ol9OO6bbnuIebK2JnOTc3MjcQtNsqJE32Wkof7HyBw2w9kYR
68b7bVOX++vMlDOL8MH0wmtXKnkoygRlu3WQrwpAYnzvRaRPTMZo7L5t8Er2G8VsULMj54PX0kUB
ndYOw9NdkwcxPtod6OPMnSbfuH8ounVrP5X2HzocpdMteJPLqwBkKJMw4EQla12wPveZQ0mTA01V
dDyy2V2WTXDojcZfF8b3EYzMNsuZpZnbcl0pEDzmQBFCKii0kHZfO4P+y0q5/1KCtjcsVO1+576X
70ra2LvCdptYoJv7Z5Uo/gvk9WgycPDz9NFr190k7dZJS65LvX1F8O0cUL9UkcoKdwWYkfeSJuk/
hfAcEWXKSX6rQJfgKRnbtU+Z+G5l3rdc1GbUtG61SR27/1YaYz6u0jzIHnltmn+zIe3brYtr4w5g
QPai9ZxFDVgZ1v6Q+PdZ2YwnVpYczzatOxJfeyVeERxHUytXAa31DZUjXnFpVZDDkLp8g4yuU4Rg
VrJWXokmywgKwv2ubwtwtbhEQ9QuUNGnZpqGPbAjG6svgDUTGkilUttaN20i7koyNrvccHiYsl7t
wd+e7qBiUUe56sgGspE2yIDQa9Kiv2fdU2bGaWcmTwa8P1JLAGuatoR37No2Mq0MjPnC0f3vQ1Vq
jyTnkoXO4PS/Bn+ge12tfS7+JgF/t4GEGTJtq3IrhhZ2eSK5y+9avT8SrbM31cjELnfrcQUlAxsc
FpNYcMtk1Dd2F3no4nxM+oYfBPKVPxwz0/6pAStcZ2PeP9uBpt2pgKlIWp33k7m5iLSsKx8dLvmm
cGWOFTaUjAzpkJ9cGP6xRlRxQD/ZP8pxknWrqB75rp2ty4a1KzMg3lplTh0FXjLsk74DSatVJtuB
BA1eA5m3QpUJtfjaHCPDKPIdAJQuvjL0ER/NX6L2K3TsSBUrxycxYs0u0ioUaaIXPTOiQhuLk955
5YuquX8qzDp/IGibDWuQ0t9VXmo89gn1N1nCS5RfQPfXGGnzxkohNtKnXkTBQbTxaOI8GFYKNCFg
aSAiwnNNmlBKFWARR/eM14WGQz0oB1fWuy4t7a/RIfoMcnQQQX3Y3vGyEKu+1qtNJnRM9lCCPMsf
8pXwdW3ly7pbe5rRx6bTip2b1MZeswTfeCmtgfHDs0aTBotYm/SRmefmxrUZQrHSdxbc2pJ7mbls
O9Eaj/MifwTMdm0G31m2CdIRcqq/b7sX74rDRj7LAOIC1KgTE9L53eDxLB2LasweR4u478zxoDuV
jU67TyxX4Azg5S/sxF95eqe2iBVdiCqYQdy4jO89owjCsSy0uO1/IuUROeAiexh5Xkam+NHYOti1
vW4lMjTgDKpTT6TUh19+ix1jutm67QYzAl2aGaFH236siEs3focILB8A/ofOcxszTuuHLumsE/KJ
bKOZKln3ic3i0VTDUyY0LW5a+iaDlm8zB09Mzc69uIc4VeyCB2aTl434JTparUs3+C0rEL6mDEUL
T2VBVAeJ9SAZ3vk88NemI9qTLiEZ4Qc+A76hcPtnCDXRLZqf3RUvur9lC2Z/m6NxyZK62PRuyXHJ
aZxEJcWGGB3fQZ1Ex+MqsSBy32bd3y4z7FDP+2GTtJCpJQUoqhlts8fSEE1UtYQdh0rqC3HWeS4K
esjoekQWCpSEExLac2evh6LRG2EkiQ6xSUDzwjxbCmDOtycMABGKdDVaAjzkh/BcP981jJa5pzOw
p1V8Y8g+HnbNSGMkvm7vzotxIFC0JzYSF+khRKzmuZnEqBAIZ0bwxKz9UK0DcyHRdfl9Q0cawEdY
BENoEz3/vpmAFLPNmfakGWGlYmcpu3UeeE3TBFTfJI8IYWdgF+dknw0ozgxNFfXRMuKyWwdkrZON
hXz1Emva3JAN4qYJHokxIJ8L+bTzgaRWouqBw9OR5oHSx16sPTjGJGqXOE7mMwYSYDCyYvEdrAeU
XGaGSDU0Y+Ha+RNDTvpPtQjdm/7/f4MdgDuxWbEeQBqBw2ASoTsfSJFIzW+YByCTvg3YPqgPxlLT
y5UhTEQJLvw98pvIop6boDUY3QcXYpzVvaNF7tLT+fLzyGYCpAryPyRqQXF+/vm2zEcSDEw8DbUK
/W9e/TWQwjRF5wZmmxbJFo0ak4FRDxEQQkL0a4cOtB84D7gRgJ10p+a78wH0AdPRRwERAWQe+SZY
kvm7nB80lIFwCV0aEyB6XkshmcG0wOmTR4AQkGeVS1zSc9fkoH47wTDBYYLMBZzG+c8vOkUMKSvz
gXOyYjmymrGexdL8mugzXs4zO7MbWvi01lIddpqqCglEen5reqiJpazFbDhYBLwvXIj0II+IQNyZ
uUBwSCQW0WnyjJZZ0FWDgEB6m25J52B27NAyY6JHBdeFjs47BAKzPVXZREt01L9PnRnTJHa8WH7R
RcGEBZ4X1NXBeqzDqc+2lclw4EkyslPSgV3LQvc32fNxm+O/Bmep83+2ySZj6DED9TZIedB5M9eo
sJigtt+I+mT+BIMYf/nSCZm+PtXMwJMLjleETLPnuzaAi1clenkq9Z22qvSv3Xr4PMijdARj0CiB
k/WnwX3K0TjOaGsIwbRTPwRhdqyqZOHternaE4sGMi0I15CYneelWTbQ3k4M57SWxatOrB3qzgtQ
5YsFAG0hFOzR/QQjOOmz1WZ5ads9zdqjj46zVV6svrgCs8/P9msbQPdemz5v9WtvQ5aQ8pe/3sNb
D0Al1ImAm5hXsIvGdsqWjf0p3SbapvoaJBhpY2QN4KbBFoSEBdz57JIzNEa6gTv9ydTVu9M43wn7
WgD4YQHoHEQFKJMjspntUGq0LO1BUXgqvHH7QwNZytfmHzlKlI0xM0h8wHHMDzPohyFbmiOwaeoQ
oCA/+eLvn39/tr622YD/IcP3KT0iUZc0m9u///wEoP48QfUhHwkJMgPsGPMuI11LCl+NY3BgeAgO
K52uu6Uteu64JxNggUZhfQorP7jlz09xJcrEkF0fHBTeSP9wFSftSvTr2+NYMjJzFaqktY23RnCw
ZURZnBmxlUVOHv93VmaHGapFNIcYcnBA34gaDokZmWZYLMnKz8aClLdhAv9iT9UilIPn7SmNTk0B
ulPtqMh7IWNRoH/2qZBfCvl9kJvh+9AgxJJMnbnzTqJC1yyGHBY74qYuphh5wbeeu47L789WhLW0
NJgesCP72TWRvdSltPT52VI0o6q9UsPPt+XKo5s6WVjqeRPtxfxMq/Tp8jEdzdNTmbBjoJ7818A4
pv39kKFQjixb1NubvF63QWi/Ke10e5MtjWwWt3WOPdaNsNlRc3bGGDdiYWRL35+F/U1TDgTPGiyM
WkGPzV5qAVr6/iweRM5babrCylTqYNsnfalbYOH788y6F4jOqzt8PxU1uh8OjfY1n/iflZ+iGijY
gS5zNoA27UYkaTV29P1nVm9Ge2O0v2+v8cztzk185PI/bS7fbkknkbM8KqDp6i30GPkXOZguTMzi
ZSAIAiRnYCLxIsiDmca9WGLwub4S/zdRcxyJkfPUqAKYcFPIjyEB9P/lQv79/mT/0ywlBrhGig7f
H4otL1fi+b9bhJkLMTQ7Mwp0HR4VBetFXPbhsFQcWZqhmRMZipKizdtHg9g3c4S/iG+P4OrnJ7ZN
IMnRozZPq/itBpkvl/Nj4D1qbgXQ10J4M/maf7MQ/3HiyDwhswUtJ7QRnq8AOI57W+oWjsLGJ9Hg
RqDQ26klrYCLC2+6iqDphlgWZMdoAD234vTA+1cuZsk2QDJ8Z/1VXex+//pUTbh7yBcjDQX6mnMb
pQn2QwQI/Kh5D72/bugSpu/aWnw2MHOrrtV1XLkwELSRYD8ztoT1vDZLIJJHQgVJiUsQTenwFDOo
mmP53g6retwYEHuuFxoUro1iokoExhccNGiuPJ8m0oiepVrdHB3vd2gGv24vwtUhfPr6bBFAQWcN
ZU+bo/RjN90lWRw4cScWnlxXrQBig7YHkJ2ivH4+hgo6NwgPUnaUK5I9+uS3XXxX5oLzuDpREH5C
Bs0Bunf+MgLhRyeaxmiObrFv1pa7EJ1duyAATfi/z8+8t/JbiGdoenOsUhHm5hH+CXSmt1dj3rPx
cUXYeLhPifHp5M0coNeVyuxEUh+5t+2aDQl2jr9uszDrQ5Sdyl/GUkbt6qg+GZztrgzFvalUUB87
M+zzR6JHZb3gsa6tC9Jp+iQcifZja1Z399x+gH4qaY7+36y+t+yFVpBrI3B0hOag0ZlwybNTrjtl
aYBcHp+31r67Bag7tRZGcNUEEPY4J8h7oIBxvn1bm5PeZ0Z9rFXE8t8I0cpFmd5rRwQ9pf/PxvxZ
PFWMK5z/+qisyLbfpB0ze5VYS1xOVxfD8gHPxUsDT5nZefc5pZJnQX0sB+D9Yvft9ga+HIUD/U4P
nctIFUFQZDL/KT6wgcwqWDZWRwNiIRn0Qg5oJlNLg5iW9PwOBBMXnmG4nKY88ByrI4yGSyfTqiN6
Qp0yHLNV+10GW2puF4Hol/MFUxNLE9BgBq702flIE/S+CIgBHcu9p6+GamFnXZmvs8/PliOwmpZb
EskEvbnPGKpxGy3dN+4Cmu1y/54PYnZEUDRE0htyUkdW7lMoJNs7YS+Aa+ZM0/BcDuo86HcAZxe+
Ngfy5Kkj7dZKqmPx7oV/eg/Ywyef7tsccM+9LQ4jkBrB6+3dNs3ObB9MFkEgE4CBV5+XSyrl2eAf
xD4wg9e2jNUQa30A8gEz8tXCPXmxDzxTBzsFDqgFPwPUzvnGnkSZNY0E5smqj1Xw9Pf2QJa+Pi3g
p2PTc1TpSI6vc6NbDUWsBcHqtoWLjTb7/dPfP1ngiWtAYgAWPOMeeIE0A6TkrohvG7kcxqSMpCMt
ibM5lQfOjRR1MgIF1ZBnEby57ku+0Fy49PnZNrZV0RWDic9zd+WW6yVSrCufh8oszjjY2EyURmeR
NSuyxiKjk5xctRXjBrihL8/OpGIbIN6dGgrmqe2s4mmfaEZyyrwQEg/+V59mHkSpgNFEeQysyQjf
zyffrJjReHrrnXj7wIEZXQh/rs0O2gGRMsdOmuL1888XtpWnhhyTk0j3cs3Hr68tYgO4WSS3wXcx
v2KNpnaaXKPps2vVoD+rwy+fMMQeoIwC0huaOKi/nP98i9jtSDVPO2VaGqX1N/a16jPeZZj+TwYu
lFqEa8iK+9oplWGebqr6q2EOvo+SPeqTqLxMlDznAxhTpA2trk6fA4COLIjNhHJJmPPaEqOmAJIY
lHcwV9PfP/kIIDNyEHe22qlN/wkezEVSiUsfhPgMGgBT/w7yqXPEq6N1nSYbJwPZbyzTdcFCS22/
CJz4WIgzK7NzYGiSd9yysuesWnUyYtXXz9nZ92dvGSqBt2p7fL/juy7bacN/+f3ZKuCXIx7I7OxZ
vnpkDULE217oyiKAhwU0NgiZoSfkz5xo5vhJp0aLPtdVDBAxvQMli5ZFt41cXMzYooBQW9DAxdMY
hs53UgtslIRwLn3WBTgl/Zekus8gA5OumyUhyMntnIUAaHYwoI+HLi107yMGOLdUZmhQ9XLRPpf+
AW05hRbawcLjdTYYC8GFO2HyMZKJQX2e/G9LvPzQ9Z09Ust7qBNSgbnCfJUeICAV3aQkOd6evGuw
YaBlcA1NpW8IA80uomJkZVXpHnmEQ6/v3awb7xlu29XgCHOlKiffpwCW40VYm8Gj1bnBnVBE26Nj
M/ni9P7v2D/9lNlhKoSjOqN3yePEPluX7R4R60lZ48LlMtuU/zED7AgajT14n5lzM4STe33hkEe8
LCK8R8PWfWESLZPD6fbczlzchaHZ7mcF02Rp2OQREUoOhnMKyofbFqYvfNqQHxZQOwXDw0cZe+6n
AxXUba5jtygNgE9fQSuhCrmmhej+i6HUFZlLSnXXLEJRBMzsIIsC+G1+BCTSa1nbYPKo792BjcS7
V46uVkbFggNpXL8IddqSZ9WZzsJgr03n5HEhJwo43AXS3Mhqqjm9gZ2qZA1ZFRB5VvKL1YWPGQUv
LyCw+Oko2E8/4tO1lGS5poDdJY9m/5jYWViVS2+X6UDN1wyahg5yRrj58B/nFiqgcmrSauSRWepA
JHmhYui3JB/+qmw4JsRBC6b5AJK9+5YMfxo2vtzeMx/BwewHgGcBA0Tw88H6df4DIASc2yLPkoOn
apmFxC2DTQt67RfHLK2QQXM0druWbvvckXErPHbPS9quhmZon/qR5T9AUG08eJaTrCjE6iPlNulL
bXhlHPRYGG6k4xqYy2DLE1+tAU/+C8Aee2ABbXdplzYcVBYGXRcO608VVe6RgGkwMloq7wdi8mfE
ndi8mTfG6FFFx6UKivGHxKocE9l7RygypX8T7tffUh04/tuTc80dfrzuPsAyU2/O+eRQ2Re6nyjr
YBpMbvLBMl9Ky9FPnqnKXcASwDjQqgUtW7dZpzm2H2FZsDaVkf69/UvMKVM1W6YggGoProGJIXpO
+SNxpxqyzNxD49EiAV2s5oF5PoNQMBhkB4+tPEjR4THq+3LDsq6O0XLb7LUEbBMtT0++kYZAIlnr
ovfqY64Z+qpHA9d7wSr5g2U4AaHJpp5Iw1kipZgdVKRdgfZD7hXYHSSsL4BzfoWu6cQWxkEUY1zn
7T3g+G+3Z2c6JJ8mZzLh4OEE2AIaXRDHz5ZJWrUhA1l6B5+YIgw6jQC/kwyAU/diwdSV0UyQWHg8
VMrxKJ+ZAjurNmCb9mgYSIMypMQWvzINbRJfHhE2Hog3HYACgaWa3Uq9iT5gIL37gwAxXllnkejf
iLEEiJ7dfdO8TZ4T6bIPwbF5BJMxtBA4lQR2YbRWFEIUgqxc/b5DKfX2cK4agkwm4PSIKS5ksQze
JYOuuuFgGKLaNY3UVoRDFaP1yQ8DGze+bW6K8Wb7IYBHRUPf9KiDZz0/tqaoPAFQxXDoBxbambvx
JYrPQ5jn7y2StIHNwehQLDiLK5sQERNe79gUFpJQs/vdA5f0WPERRkcejuaTyxkAfV9Lp32smDc1
JYBCBAQBc4G41PNEO5CiP5A2WFtShhIxoe3+uT1/14YyCY4Cj2jiTT8vBXCwVKejk4kDyV/M1I1p
/7Ok379qY+pKQ6SOfwDSnrP8NL1e+Dl3xSHo6n3TtQ9ue0L3/m0j00KfbwSkVD5UjuAybcBezzeC
MchCCPAYHGwQevfuX4EmH6L2id2vqE0X8ghXjeENC4gwoGUXKSifAJ+op+V4CIxqV8qHALQGUs9C
vXNCvV0Y2bxcg50AMg1kiiZVQuQ8L3IuyqpowbXxgI6rJ8vEY6f1mwgIrxMo9yCGwoMXuyietT7d
d9bwcnteLzcI0tFI7E7PBGzHeWqaAeqZaKUY4J6yqNIP3P5pqyW03uUpRo4dmFjADcGMgtzV+eL5
YKgXNK/lIeda84ROpDGSXOdgXvDMYU+AiXorbDs9WW7J7mwINC+xbl0ZJe5E9HOgqWOqWsyekmPP
U1tYQhyEYb7SRv8GQqI/VpssOI7LKwU9Kf+amRepbJcr8CkN4jCU3l9dgi0aD6zb63Xpf2ECefKp
ho978iI7arC+g+ajOKTqZ2f5a8kCsNa2MQh6F1zvVUt4taJxBJUxQI3PFy1tAUMwgDE+FJa881if
Rr3DIsJtK6Zju1Cf/nDks/M99YYDCI7qGx7+0wp+js+DpGGWN7aHph7qNSwNkV4yfhyM1LsLBnNc
CVeP7OIR9CR5yP0q3eeu06BrkRfPEnrvK2JmQdg0rlrVwrXDpO+73e25v+IWzn7jNGOffqOtaoNW
fd8eONVXBYE2Dx2qvQIPs21Ub7JsVrftXVsBIAXx8gLH9KQncm4Pr2a/R7Nje0iZiXxmqm1N1q9A
cPbQ0UU+68mBzhcAtQm8HJC9Rnw6c7BcOBUA8k17MMw/aviTad8966WXTwbEcCq0gu31Qts5HO8A
9s9oLeQlr83sZ+MzB8FNTQuIYO2hrVo0n5nDO/OGl7HQg0hV7tbqlyjj5pWmyekaHhJXSJGgQ0af
1/nHYtLytdr2QPWqndr4jC1gk06Mlw9HYVbkdw218kdhgtw0404aBRwd9g43RIS7cClpes0/4Ukw
we3RFXQR5nToN6M9Ud2BD6Bpbhvtsejpn5EssW5c21Gf7cwimzGbSEx0NPBV7MEQeaxRLcopibqq
WvAe11zhlGcG1eD0HJ6/hv2UNn6S8O4giJb+AtdxGxZFTv65fUKuzhsSaqBfQVvVRbXF7Vs1utLo
DkCTPclKbr1mXGUtWUjeXTWDbicbDwVwLMyvD7jh1k+GFINxq63w5DMPvGjwkyUpjKvL44CLD+1u
iD7mTlBDW6cXSNEdWEAaZObqOzA4rCu850Kdewuqo1cu5SkghHqLOWFE5vXvIC+CUo15d/BKJ0Y3
xgMfqqd0NMoo8ZHtQWvZWq/8f8x6qbHoWsCDrk3gIBDzIGicT2dhJE4nzaA92MGzrm3Ru48jVsWJ
VsSyion2xocUHmch4J5luD5OPIJ5kOqh8oR30sybioJRDynP9lAaTYz28x7kMhC9qjQnRRkz2AB3
TDZjskQJfe0gTDk1BMdAnl7klosgV4PGYLaHYyGF+4wQ6dftUzAnfvnfoU3i7wiNwQQyj69a3lmE
mhYmVPVqFQyVWqH7BUnzTrPCyu38OEXPe5RaDf3WV7RcSdtTKHNzA9xbjRMy0wBpe9V0+1LoX+QU
mn4cagXos8djEe1d84jFIPbYyaxoD5Vnhsh8h1a618x977zdnoUrE41ygT892tCZgATF+W3ZOuh0
znrY6fW3sfxj8KWazbV9e2bBPLcgwQGaD7QEtcq4bsDF59Ui7LMStFPP3ADD2vCKpyOIx1R0e2RX
bsczu7OruSzRiA2AFW7H5pXZaeS3YBjetsUpT16/bmkCIuI9Cv9zGXEkVRW00z3sFO/QPyXjoa/+
tMNBV6fbhq4t1idDc6BSoLcktxMYGtGObwc9etKXMhVXl+uzjdlyIZtdlpY2BRXNQSI29OokAsv/
uuxelVnFWMqoMPK19BbGduW2wE0xFaBx813q4ZhOogkwRLTQpyrlStR2t5pYhu/RxNws7IxrpsB1
7Uw+HIiyeYyeoSk9qA04lyAo7j1ib0lyz52F4GzJyGweq3IALCAd2gNqfpDCfWu99wyMf7c3xLU9
/nkksz3uem2g9z5ia+Lv0qkM4G5t88WxvtlfBFd/+KPPlqbhforie0tpJtEV7oFE3umpc/IK69ft
wVy5x6G48e+yTH//ZGKkTgmWUwzGxUM+rX5llhGZ4CxZ4le+dorAXYbUzgQ2uaicmB3zCKPY4UUu
nX2Kbu141FS9uj2aa0uDLn+0VIKmdMpOn4+mLBDouNn0DKFlcOo5ksu80GuQVVh+3GUV23e94gve
/NoUfjY623RkyMmYVNjZBr1HCYVYqArca9XLl4eGXmAPUQiKJsAqzGICTgo/9cEIdshkrY6mYuNW
p7W/88FiH/e+7I55IJZIwq69PSYWANSDQXKKOZ3t9R79R7U0sD2UdnTbd+65dxxNelCYjkDctmFu
HzvkISH5Q5KMMVe724O+cp6hHoj8LdAZcPLzOmktAvAm5R0/tFYVDqkNsfBX01owcmXTwAj+xW0C
1Pm83gLdTZ2VrOQHYgT7LAWDSMPvBTr6e7pv+sWreVZ8mw41KAk+KLLAAobyx/ketbOhK4s05wde
5keHJnpo5nzTk+LdaVMa10WRhWlvv5Q9D7lLorFk+fr2tF45jFNqaaLaQAB/wW/XU5JwWQbs0ND8
Z8B+ZINYovW8EsJ+NjFvkcK7E9z4rccOhbFt/O4hly60kp9NlYeN251se2ERr+0UNIlMSwg4njEn
w7AomEtT22aHrGreXTG+9MBIaCPCnttTd+Ww4+zh+whf0bY6Xz0xOiZXncsORm7j8f1Qim+iO7rZ
j9tmrgwHgOIJNDdpLl9oL4FcuNElSp6Hkjr7VmsjJaBkXCxB9K6sEuJwgMRQtcAZn88aSJqKitFU
R/lg/NMQ+0fSBf90wr8vSy0JJTJdoYE/LYQCl1ankhmYO/Gw8i7xHpnXBXJspH5woEIWK6H8mJla
6KY2lECLNJIJ2GpBZbOwdB+jOc8bTXbRWIg0FWBxF5HcUOFuaqh+gAAPDaGq1USSJF0sRnpIa+TJ
Snsjhu63mdXfEeW+c67WjYa8kqGqSKNtEivDWY/SPyihhQExIYZgP+WJtc398dj0AfaB2T5QxfpY
t8QLhM6+jWkamWmzqf1+ZZjsuagaHQS84BFNx1WC1GEHCi9LuK8cEoFID6C9s+5eK+5ui8GJXM2K
jM64K/p+g1thoXYwr+/CFU00FnjpIZsJL3DxrkbHU+4Wg35oGlI8qsIX+6FuzYdqNPptSkzjlAGA
0Id8NOtHgKt+a1rHn2VaBG7oik3iPqifAxENjbXMLx6CxK1it/F/84YjzdsJubp9KsDTA+d4voSu
PmknID6AD71oFvdYIYmsW+eh8t0yYpm/cnL5vRUqsoxhBbnbLDRYGrPEXbuVtQbB5d7hFsRUWLWD
tMs7aMjCduzyGHpq6MPyd6Odb6uK7/C5uIYwq17UETifETfIzozALfFS+YWI5YhXE/fTR73rij2Y
LKGhS+0/pvTv0tr0QmXyJ9Gk9yUNjqzm6d1Y8wdBamSiM7Zya3C65dkmt6T4m1oMbFNJ3sZcZHXY
eJUbVsmwGRv/rcq7HKX18UDGaggLo11pBr0zp5svQ690OBC7CEWg2h3LoDVeDja6WHw6rMYgs+Ks
KGLT0/76TR6NoM7zswqUenVEOo2FXg/+dhDqZ2Ehs26dIAfNwoTQH6Pv3vdV95Y5QTxU/s5u2KNj
tA9OnseWRU5dR3Zjou/sLrhLMifK8nYP7a43UDrviO1uwe0H1SoRq1bFxUDXQEw/lGO7zWv2zUs4
evXSe0Xouka+S3U/6tqIh9ZZ9Z72ABVeeLYhWDlD81SlcltL75vhJidK+n47BFyPC+XepxwdvBkb
3kHa/VZbQ4wc7MEtzRUbApDP0UNVDGRXan1s9f64Mgl2gm+i88r5BU3tvZ52IqqCPI0qFaThKClZ
1wYQ4YGWHZSVI4s55KdsbGOrs39pleOtbeg0x0g4kXAYqp9W6vE9y/KNKyDqjiSE24CZz5JxAWqT
jZOWOxuN4HELcZsIFIpID/nJe54Rvqc8MGKP6SF6U4YY3Fp2CEpIEom0+Tl2EH1wE2cBWubPQBs4
1K6BEAPIsokXBQm/8/gCEKUmAXzKeXC5VwHxBeIgsE88Vy1bGcSKArCtWYEoYqWrYR0Ymbk2G3Q7
cl37bbZy1VgiTgpSrlIBBvK+R+UrcKfDv+u14oQWz+9i5DH494adGinFBk3Jfd4V4D4cO7ZqWhA3
Foq9jPVg7Vwtj3ii/dBZcxw0HfStw6lU1lGTFfQb7PtsGIqH0exL6HHLkxtUq17YGxPnRzT296Sg
P4OSvNG0dELQxxmRwTmcYvA/pF1pb6S6tv1FSEw28JWhqpJUhaSH9PDF6hEwMxhj+PVvEem9m1Co
UN93jo50r45O77Kxt+2916B+VFx+J4Y4m3pzmWwjzGRzcYrmLhnnIE89y3ehfz6J7DuqpEjVhJwz
9FsOU5LUEKc0zyI1/Ly3P+kTQSpoA1tagd51BzuVeDuiXZ9K44HZ5inj80ejsIg/cu+MYsTH2xnt
+u6Jj4UWMcy5gfu6qjilhYtSZibphQiZIBe0jd8M04fBzD7UuuYzSncOwdeK5SqDgqiL0iIcTlCB
ey1FvHnw4Q1UiF4N5KJ7vf6IISawuxnNL5NWV1MA8U9kfmKFhn5g6GhMYSw7807PuB515V/IbBwr
uH1pcG9Tf9o2FMgIl3ro0U23WvpY6h2EEWlYWZOM6rKdQ9hSzi85N/pzDuvk4+3Zu75ILJhD9IAI
2kDQ7l29vHIAh0uZz8bFmysoKKepy+6nSomPY+614HxkDGL36SQuVT/VO3douvzh7ycS+5WCIYCX
5gZaxjVRf3QGNl5SeF+cW6trPzulKO8G0UKdAc/cI7QP08/omWlPsCKlPwvgKO6NdIBNTqJb9zBs
7O6J1rsv0Fkl5y4T+cEVTWH7xEkBh1Nt1vhQTgQwuipUlCfkZ92Zycdhqps8MJs+eVJclx8WolJE
igQS5Kih6i9mY+m/egYrFlsKpGRs6ieDzMDawOfkG9MJxO9qx/vsMhPX10mr8N5vx7Mz9+xs9418
aN00u2ha1oYoQYnTZEBVRg5MQBrZyB6GXsHowsydp16y6RNjdPwsqwYLAJeWP4bZQ9cW2yzIoGvK
/DalWgl9AdDzOZNdBMaMdYRL115N5vpeADQCgYQcWKSLavfqUTXKLBetbmBA3lj6bW5rvjEkX3QK
/9fba+76AYBI6M1Dee8VjbVac3icG824TJ1jZT4s5I+F9U0sVSDy+Z8DAVRLlhbAIuuzNkZoDDXM
ojbkJSeO/J2V+nzM4dEbZ9wyIwPV5b2WznUucgHrWJhAeG+D+bWM/E1m0MlsTyV2z0X21Lybh2w+
Vk3T/i5TT320hM4DR41Aa94e5vVbdGk5QB9pkYyGy8nyq95EtZjKh1Yr5IXYXRt1k64fpDP9o6AG
DkVEAdzVfW3iAEf3PgqxugFmMY28GJBmfGrVlONCnxjRNFh77cTX7swqMaDKiSrUUjYBAmJ1AOe6
kQAQmctLOkv+KEsbGiFQ/Y4H2vYQhZytX/kk5ovjkOSxm2ftB0/z7AQfpREQibL6JmY3u2fIBFHD
0jnoTWC2y95NPnjSw3WvNhheEvDPtKp59mlJzCFIRFlEBSwHfVWk0EdWAg5cbd0elCzccOzm5Iwk
MgSNJ3Qfm3E8par/JRpbAiikIc0MdRtNCkojusJtRjbQxbQqeKhg7/sTVVGXwg9gdPMMmU0lPjAq
QcNJcrAVQWGmcLy7zBLYeHNqhmYL2Zihgqso5XbxBYjeP4YS5I+nZhr0jRCRsI3h3jRGFmWpaI+8
avNYrwY0KQcUgv7MLNEuhSvMwrcMDo1p2vXjs+BsrHZeohtpA1Zs8KXGYxRyl+tl0ZSJOevAIl5s
obPLWNf99xzS3mdD1NPOY2v56utVsaArLejuQXJsDa6cOwa2nczHS68N1WGGoFecM0gvthps2iFC
b0VM1MXZMQv2Bydl+l+MdNGhXZRPoRe2LnLlfa4BtNaNF9eYfnUDUNaUw843Kfa0dzbyI17Yi9k4
XpcoHS5n9pv9nLFUB1wQmZjSJujVY58BA9N8dJM0up04NiYUF1zUJBFpEaxaJY6c2yMqNK68WL34
2pkQmCQycFsrrHDLLUl7mEdQD0srvB12484BHjaYgeDfLPj1ZUm9GZ/bO5qbmdl4qQEfHLK/dfY5
FXdFCmQCCA81+XE73NZ0Llx/rBwPRcr1KKFH3npaYcnLOD+j8gpvn4fK/mJov2+H2RoVWRYnKstw
pV8LDk2gIrrKYfJCaydgiV365VR+dVT+S89tsaiuv8zQnt7J/VuDWwROXQoJC4DFVp8wLUYgm7mc
LyJFvyuJZ/I9MfJgLveUUa4CAU6H66GD5Y86F+7Z7z8a0J4ebceWx7Z3hiUoE18rNNecb7cncSsK
BDOADUPVDrO4WhoGAxo8pySLpfyq8hFACANkMAc96z2+2WYkG88FjAYwwfXn4nljo1rHspgT694o
0qMta38o6vuCuqfbg7pKkZg6D/gOXHiAzQXE7v3UTWZjshKQp7jTqkPr5J8mPLxpP+/gVl4Lp+/y
4xJnUYFbcA9Aa68mT3k6no4KJoieVYZWA4MuVEo+ZvmFDR8ApubiYwOBea0qfK4+QPd+ZyleXX5e
wwO1u2AIrzFlrqjzUugii9vRWUo0HxulfR/0PuSsuZ+B4f4vZhXZ6X/DLbeiN1kEYJamSAm0x3OT
QCs/DwwoT+4Bka+uVqsxraZUt9VYkklmcTX2vmPde/3Ogt9YG8gVFqQtod9H8eXejyJJ0RuyR4wC
ZI7AK42gtF/K+u72VG18GfSMbSCqgT8H2nKVJLAw9BbXGx43Oh4iGqrKD1Viyx9eQ2nIC4d/8OBl
sZPlN0cGxUhIguJ9DoD9+5GNpZvMo4ENBg5MYLptMHl3aVrsHMob29jRgTVZQKRI7eueOCWt1qhk
xgeyUn+wnyv1wvvFV2RnCq+yO44PRFlQLfjnistul6lZZMTJY/GKInCVfhAN80J9tD+7yIz+CAfR
wOYNOd7+dmsuE6AtiAwwEfS9dTyX19cOrW0BCJG8iK02jSB3dkQ34gCzyO/K7O9k3fzpCLnkdA7t
tjqbw9/b4a83AKpgNkaAYj/B30up7M0uq0y9tBua1TFq8+SDaNvqh8pNufcZt8Lgd78+mwAcX/eE
5OAV7dxVTWxzKG/x0e5CvRn3ILYbc7noXMNgh6ICDiLQ6g1jKZPnndE1sV4Uj0w3YbyQRrX3YvHP
FbfP7myEqUGBS0MdV5Q7G+JqjBBnRZMcfwEFd01Km0bqzi035rjvpXfXc60/eBV8L29/sCVhvDsE
VlGWX/Hmg2mLS1/pLm7T7JhN6ALNPCwnN2rLu7o42rPwcTLcDnm1BxESD3kgUlBJWoTW34dsYV5M
SrPSY0cqdq7wqIpLxXhoFiPsI62OP/8X8aAngeIbSJ6o+72P53lVP/OOzbHqyiwYGxI5VXn2Gv5r
ALjxdqyrLLaM7U2s1XR6dWVZzEv1GJ46sWv1R9kpqH3syYlvh0H+h+QVWKtrOJvWJGixYBPHRTuZ
/tyJoFBu5bfduHNqbnwr0N+AAIXgMbqWa8USW7Xg3cKWILbM89x8ybtHS/zoebozbdeoB/CPdORk
KNYDSAKA1PtvZLUib9EI1GK9hoCMpfw5B1ZxfqgIHOVL2P9Jowq7TpEztNr7k0T7I3KltlfUukrb
y89A1gY6B0JyV0R8TU012KdwNZoHw9eTKKkjmTGw8T9WufSbPfuujc+IcDhmgTaHpv6aEuK1mUZs
Nmg4aB+1/KtJj/0/d+lfR/SfEKvimZvVWPAdJlbmtQ+8CmiThW+OL7eX/da84TQFtAEPbpRCVonS
1utSKzWXxcL6lbpFYHhPo7gztAdvgg1EsmctuuyiVdJaCkvQocdJA0mX1QWl4qlpJZ7J4nH+lsGr
ru32fCyMrYX/NsQy4jd5cdJkM5gcIRrU7c60tF5y0DlGDgUBrWjKUz8pz89F3XU+seYn00tyXw3T
D0uREO5FAWPWhzqjsDF3h2Znt2wtGxQLoeTmLsYwa1pWZ/HGThhjcTE/1KDiKzRzvL2qAsrqG7OM
dLmkaGhoQv3q/RTIFBohPfoPsalcI54KVPAqCTu0ZkRPr3dRKypV86vhjneQrjV+rWlbR72ynDuJ
SkSIq/g3gw8wUuPJ7x53hdDoQW3VgVIJSOvxUJZE3tcIcW+i1XRqdXO4SyqpoeAlUcoSpiOPmt7X
R6PE/kjA0R58Vx+ob4OMfQdPNx6iB5D504LbyeGGACvXpg1MO9N9RrLvjqRGpAZZoahGaNijKVhQ
9DL7wdVCO7NBmglaA6hj/cOIro87yTpIOpX6zewFpV7ALYwnmj8lteOLDpbWXI7mowXvSD83jd5v
DKuBw7vqziM3yrM5OuNJB4viyD1anzPhlQHgVNpFq7KvbeX0jl+7qvzaS4WSoMqKOkQ9dAKhb+q0
Yzs3IpIWJ5HI0+YJSkjWCZQT50uZpNYRnRgrnIZM3I8dy+6rmhagaGjiXnM17utlNj30UGaK09RB
y042QHRA8OII9vhLmsGsk40OiybTqe7tueen3CPdcSj1JvJSAARTPJvD3oLHJ/Q3ihhwWBZkjBQB
rm+Yz5KKsNJwxrBcWlFHreowgg90EI4Gf3YX5mJKJeO5Fql9n1moQSWDkZ+UyZoIlWbUtaE87YNs
7MGhT5nh5Nmw8WiUChV4RX6qnOncTN2ADzSMZ+bmkNuzR3rUZ3345GpLrZQ7LO4czg4jHvxx7ziZ
TzLochcoloP4i26krWvuwSbs0WKiiHqWA8kFGAE8TXX98+1ct5UZUPvCPWLRSbqC1RZwtZOCUTeG
k0XgpEDPjEYZArTzwgfzy+1YW3kVDnC4yOOdfo3hzFzS4AhOWOypyvWxSR/sIr9opkJn3a2BGc1D
o/B26HZL9lxnV9TxFpsj8NIhDPt+36ORWXgzUfCoKYv7xEqPRcvDyiNPkKmooeRDT7cHuZVncMnG
mwxlUkAeV/cz1xn5LFGLjr25/AMvw6jj2Q6dZWtI6OuAvbbU24AHfD+kCW/YQVoji+F7GwhbPzs1
vDKN3y0RUap5/4qJxpkLFjwMqXAe4vm8Op4ATWW8rA0P9nUgUoC4lRN+KOY9bM7WMfA2zOqI4nyU
UK6YvXh24sxsfW28w5m5U6XZWoFvgrxiH96cg83AZyVdBLGG4+g8j/UHWsK2MLX8ufnbk52a1M6Q
1g+umQqty/oJ0aT32dL4UdDpgSHD3F5xW1sY5sX2oliIAv06DEi4je3Oi7RRwgKpM0gq37s1DwC/
uh1o43WFLhhUUFFLhq/DmujGoHZSNQ6MvzUAIMa/GU4mK7vvWORlOD2BfwME4f8XcRn6m+8FUzc+
sBQRvb49NDWo4s2zIt9hxO6P9Sk14TcECenbMTfXyJtRrtY7HXH6dxNitnYZ5FWJA+mFeoBNNeWh
L9pgVPa/lnGWHYaXMbiDi7TFmvA/oc2lJ2nKYpxZM5x8EwLcEPvGs1+3R7a5UDyUMZZqBlzyVlts
kiLJUYqFcXtPQwUIWtt8T7z+wMQOhui61IARARiK9gryK8pg66RL7MLqpKIxKNRx1drH0qWf2lFh
EsmHnk8R2s+Fv1gmQg4mPXrc+n17qBtbD3U9NIQXVyTcJ1YpUsvHhBhZSWNjguRMKZM6mGYOCFWr
zdHtUBvZGKGAHAZuCpCpdX0xz3t9qPF8jan2ZVanZMTNKKenDDaq/06PAlZlGdVCskNxdn2YFdRr
+8ztKOTFSJAyN4TJ3lFz2FkywBaKfJersjmPmEX09NEAQX39/QY0DJEoMQsa88z1C23+ZGv6RXnk
7+053AyztAnQqEKbfZ3C9GbiKJAxGpt2q/maYX4dTEsca5M0p/8iEiRw0fADeB0CvO8HNOpt3teT
SeOeC99h1sGbnMO4q3S/NSBokSytRQhNoDX1Pgx8uvqmdlMA34Y+7nVT+hbg5Qdpp8nx9oCMVynO
1Q0HW82C9xTgAtc+8AsYT8/ISOLOhS75pDlDgJa/4WdJB8jpI5EygEuzhrJl2nZRSzMUwb268LWu
+VPqsv4C3KdqfVN0xgmcOOhnkbID7s6wn9s8GR9wUVMHra2zkPJyDJJibGYfNX0RELsmIX7Vnyk3
0Jg2OvkxkbUKAbKt7sZ2aO6ytKB+73X0SO3EO6ctQwUEbgkB8A/gR0KTun1MNM96MlkKkGVSTgFk
s6CwyGZyZKZIY1bDzmkaRRJBybYLyVDLKIGpQ5AAuPQBUuz0rgVyyO90W4YNlL98SuoqmO1hviR8
/FnBvwJoPie5H4GiC3qcx4DH6fBCtlV+D1KHEzTGYmqbdN6xaXXrImQPZ+tWfkpGXR1VjRZwQrj7
4AKScEyhcB0AmKYekiIXjV8lwL7x5DTbB46OXW20DwSv6cwHZrKKMlCj8FxxnfsGlfMTmqPyyAEY
eDCaWY8nx56ey270PkGP3XzoE6JHmqZXUMvPdd9Wln5fUuX8qRgGlHfWfJ8C6RAWsMm9h9vxK9rO
+5R3cEoHKLU/FhVrDi4gIIEjG+MO/2v2rXxIgqGB+H5hiQqYRSvxkTAS33J7gHoTyI1zsbhU24td
oIMruMPg6ILNUwVGzUVoAI3+d1AOvNNYRgPdytz7Ekzai2yJfQ/hyvGRKsANEmhanNsONGNmc+2U
y9F4yVNdYGFZSkGQ3zU+V0XHdo6areyLqiGkeJAZr9vpI2dDkdGCoKhdf6MjmwNWq8lnmf5Cuh4X
FJ7sXLc27gdohkASCsABgO/WXdqRuI1d9hR23ukcVcVnbfgjFSwQc/CKx59Nv0v4uQLkIum/Dbi6
BFkpsTUN0CsgKeOu/KasnxV7zNITsZ5REPN7fQ7kHtpk4xUDESpswqWqDQjS6hKU8QG0LsLgyWKK
UCIn/6ttG9iqgF3iNYE/BwWLq959nsAIRGF1x9L6bTC4wc9Q6KV7dJtXscN1ciTUQL9jwfuT9ddS
5oBbCjAtcV4R7QAH9vrUNRCe0Ib6pxoG+wHG0daXwqY8mKBhF5BR78Ki44DY5E4TYgT9My+F++9P
A1zEwBFHRQoNmXVXvMlJUal8+Vmt8xcQh+QM7xoeWVCy3blc2lvrFbdLNFpBBULXYNWgSFDRytN5
dmOYirRhOgK1DYeUL/pQmIGeOb8BbS1DZpaw/oNEEhAwPD+Kii98b0ixzJ6dPNIBrgGohEIoMauz
Q2fM2jnD9Q5FZajVyCn3DmWZw0DT5ZbvtB0KeZzWKKR4Kqiz0rirG1BzUDOhDwnt6dHLVBIBfFq9
ZCDlR1TThoOdnPRSENBuUWsKh6rG/8crBsWZXAG7BVgZSjoKpRFlR8hkQPnpIPbbwMsj9Ujk/x4K
Zm4Hnt/t83Vn+tZENKpMayqY4cbOSECkZl9GCXM+aia+S51jN8nAqKD1ejvo1vVh0cmC6TRuRVeo
ndqqqQBpA0HldJ6a+oW29FPCIcVxO87mNn8TZxn8m/eVl+itqmZAyUY8g6cs8204HN4OsfHogInv
f4ayWn6mV4BGgstdDEa/WTz0BKvc/pjiCnA7zs6UvXKV3gzFAWi4sjsMJWlfoC2OE/FzLZ9ux3i9
tl1lk/8MZv2saCFnWeC+48ZNDQpQVn0qqOabdv849NnvvKIfMdoWPEX7lFvZhXPdJ7UIJ9LsnHrb
g0XyQYMOPLT1+0rrqwlvuN6NpVYEGogNJehAkECJdsa7dfQA1rVAlaE1jJLd+/VBVFrlhTa6sZ6z
kIH+XNTEl4Z9sifrW0fs34KDdDOPd86c3d2OvTVEKLjbWDxg716pf5ldPZe117gxrR71scQIP1T9
99sxrtVEcAjh/AEtGgcRUN+r9U80r+lcMaHi1D5y7VvpDmB3nYhz1vNHl0UDCkOjdxoHaEeTy9Bc
VC78Ydx5q16rN6x+xWqLtCXA8mpG3UsvH3XFfZ66gWZHeQ0iqhtU6R+Dgd+78+Ta2vpvhr7W38+V
CSwAcmjslHU8FvSlL9ydLbk9MKDZcMLihXIFbGjL1JZmyp2Yqzxu2+nBbfI8sOsmBn3uK8mKH3go
QRee/eKmuzOrr4339V5d3pOQwlvqsOs9kjo664lR4wozWK0eCEjQBs7M+jt3sIcTbZssoG5SfS6y
icUwM8wj4OUrSImCQmeyBKrljfarlwm+QC5lmCUsPRnSdA5wmx3DYnLKqPHMH9PUUfSCYEAyeJRD
S1fXXyQl6LYCE3nIJ1f5rLK60h9NAN9ur19rc5OgnA6UCvrMIPe/35+V26OlnjpObOZIM8Nf2mvV
WY7UPDlmYxxqXubBUIMw1s41rleig21cadZ4HU0e1rNWPkNGXDuW6SCfR5Ae0YSYHdCt8oxEvB/A
G55Y6fkoN7NTgstFAF1S/V4p1h0NvA8D4Au1AB3D9h7PKvvsQevX51ACeGJsqKNGa61zS9AMKejU
vnjdzvbdXMIom0FuZyHCm6vRg1/Xzx0OxTiDEIRFhoj+o5HV6yUV5Yj/i7D8gjeHSibsaiIGrsH6
kIVl3odaCT5btdOi2BwHFFTg7gxJOqzW91FImkJ9EE63sdu0n8yyvp8dcyfE9lb8T4x1+7MZDbOr
BuLENeyFioGi+kbnPy40TH2Vy9g2eKSUdl/JKprTPTb61h0AtgP/O0BvVY2zhe2VHFsnVhD5TKyv
Dn2uUWGAsOHt/bA1kYs+DJB+uFZf6XxBqxsI3rx2Y6NjYLd6EEvT8p2jdzMGNM+x3pbeyxq/rTVp
klJpOSggmT6tQT3UpLlHatl61S7n0VLtW27uqxWhtzp4dnXqxYl+8syfgOjAd/3e7uZTnuysjK0U
8ibUms+XgtGcozDsxVNyMZzK7wdfWB//i++CwjZQUsuWWlfDWk+vXWgXe7GjT0/oUjxNwnm+HWJz
xmDkA8AeMJdXbT7WGKNBSwZSRAuiUV54WF5joYdGWetB1w3m0TEhJXE76ObcwewMRWbUuAHdeL9x
JRFJZRULEwNiA5I81PJBuTvn9Oudcn2OITOgQ4D5Q8FytRYSIQh4wj16IBXKZK33s5uMrzMBUlbU
HxyRozTLnnVXxKjIPRtaB2CYBTXfOYEt0IzqnPW11PM7YXHpt3Z7Tt2/qcyAhLb2jvutnQF41aKW
jh4RzqP3s4F71NQ1lvBiXs/tT68VxaHlrnl3e8633mNvoyzf5E1KLm23Bq4A00FS2x9mBzy9J28+
VQUUNShEFXaW7mbiBJgJcHxjuUysrxEjbigtkGi4hzKzxcEJaAqFcGKYEgek5xwQfbfo+4cKpPqj
YbbuHWa7+3R7zFuL++1vWPLrmzGjwNW7mRzcmAgZmHxO8SW9xWMBTEXzuSBteDve1rpGpw9wHIha
ojqzXtc11P20pnBju+2jikMSnLGwg1HT7TDbc4u6Ne6/8M7FY/f9uISOAolkiKOS6jEhMHDXu/pB
eFbhSyt9GmrnR12r74KRwO7LnUldluN6X7lvgq86AboAcbL2MiAfZvfCO37n8XLnPNoCAqL7BN4c
pCbQcVgniLy1tSqH6FFM9CevqsOZ3Y8K4ktxXqPiXEbmMEbM9AKDJkdhJMHt+d06dnHzNRc6BDLi
eno9V/R43yM6IEUHay7/Ol53mAnYgEW79zLeeim+jbWazZwC6F5LMP27GXVllE+PIrE/mdX8SQgo
JCSqvmua4eAo/TgLq99ZSdcLFsos2J/wQcM4r2pcqDihMqNG3G6a35UYoXl0Itqff51NxMA10wFO
e8HLrN6KdDJrCJdIGlup9q0yBaSK67Nm9g8tbXZy3PV+X4RmdAs4KHQUrzitWj+C4mwPaCmW8EvC
bp+/q8byZfNguXt7/XobvI+1GlZbzxmXCTp8ZrUw+fuQ7FkpXmfs9xFWB1gKzU6VUoyG98+pE1ZC
BD1eHyjC0uHPbs1iazwoVkAiCwcR0JurnDIXjkgdxWksuXFumXecx53EAcn/q9QBwiCklJGf0OG+
KoskGl51wp6SJ1qDU3LIXas6lWYzhALHRR8oMpC7xHLnqDTH7tPoyDTkAD7dNT2wwNJL5ielteRO
hxbyU1U16SFxc/sLz7iCy5iYjthC4xfg+sgHXC/ykzRYcWosKv15Bpit1XsedhmAddB3MEkEwnAb
5SiAfYSkNL4hS+0jU5BHbEUrofVayFNRmUXoUtCTrD51o6p3+MECmdSf9Ty9z6HJn4KcPeT3sJX6
1nX0r4PoD71R6E+CdqC6mbkXAZv1bW51cewKLsO0y5uzNtjzQbHcfgABmEiftdLyhaynuFA0iUnZ
g40HdEjQerZ1ICn/qaYeWKU6NYKkgVKI3TLt0Zuq8Zx7WR6hGCPRG8ubgzfqdgg3IVjuQoz8owUm
sN8WEEip1cB8M0vTyGPcgqSl2XxgQ1oGIMc6L0yj9YFxUYIPTbRjDUW0h6blFDo2yrxrHftrg6IW
Gpeu7UMHL3lGlUAGWoJmptEDxeJ2RvkADdufyWikYdVrqFQO8x9vT6X/OjVjBQFWtfCeoDew7q8M
EjjNtIMEA2fCr3X0U90kgHuZn/87hQaSiaiiOYuqIQoha7SYB8mESVkieTK5cfI4Opope2jcJkTT
yde4Hvbl+NxR+0cuygsr9H/udLwPvzoYhmQYMoV6/xOd3G8zMV9IKo6jNHdOgK2UCY7rgogDq/fK
D9MRNLNtKOg/MUkOXpE/AJwPYCv4SVN/rAz5z68mwD0WYiN4yigdrg924fQGGQ2SPDlpeijBbGR9
8lA4e1ikrXNtkaoCdh/IrisEfyJ0Cv1OmjzZyhj8ukrP2E3xONDD7bNtK2nC4RCwTLxpwT1dJU3J
09KCZiyLa7f+ZRMw8YXBdi5DWzEWbiRwR7hWXnFOO2GW+uD1WmxOqJlbYHUXO0/zjfskUE3/CfH6
79/ck42htLuJgIEgaUOhee1Jvy7zUyK8z2Y7PNPOCYd+uqMK2UfbE07a2tIw8FmOa4gyXxU7cz67
JHMaFiunOPDiR4OKYjH94PPOPG7GQYED1hELJXl9OYe7oTXo5QzmfzWhn/8Zji3+4Hywq6+318QG
iAvYFR0yEg7MvFEqXr0CYBDluej5azH2lokphcRRpUHRGlS15DJYOUTq4PUIgRzRn4CpN8JqVO4J
nfosvP1LzI0bBMSGUDhYHGqAf1r9ktruRkuBihRPAu1CM6NzUBNPBqSCHCQvjOLrNELWH9q98Daj
ThN0kvFjk+kESZ6lvwVOuYPKE+AH+5YD7zEUR6uZv7ldAggVus8HkucTlPO0JCqa4W/mkYdMkj9D
PtiXuTeHUPKsRLUTFou3h7axwTGypbNiwJ0LZKv3LyC7RfOQw60t1pwCoAUrSgrnWa/q0+0w10p9
eATgwFlsTEEWhbjX+zhj0hRjoaVazKCNWMFJVtkoA9eW81TOJHBFBV0eze+gFQ05pKPtDE+SuA8T
mh8Jre4oGQIt7Y6uGi+G20PoMDsZYJ/d/pEbKRzeOTCpeJWWgvrD+99YdGScGt3Q4mn4wHSARYrQ
1Ft0oMmhnD7cjrW1ouCyhOYPmLO41S+/5U2moLkN0H9WJE9Zw/y6/aW5NEzz45AdJ80M6J6dyub8
4+VAoWm6mF6sD2E83+GBa45aPCpiwOoABi8psUD2bDjgPjOwD6XwzOcZZdEzc1wBrqJThIlgX/FE
SKBxabGoXAxiKSvYL1WAGNGUtvRHRxMHq5XOA9Rvko+3J2lrcYKZs5wJ0OOA6Pb7SWpxzphj4SEB
uJ8TKDBZIMlAjS26HWUjnxl4uEFVZCGnXlF8hUtaqqoKpLweCoK4WpdQWgYhm3WlAUgCtNxux9ta
ZniQIJfgrbicre9HNRfJiNtfrcUa2jUNaimj97fIH0ULCrW+s8y2Y+Hpv8jM42BYLTPIH5ZeX2Ns
2nJBHWBnWA5hDRmbxtB8KCr6t4e2taoBAv+/cMu/f7OqC7s2G1JgaDMnfmIcPfBxHO9FmM9ZZ4JC
8u8bFmkFCN/l6b28vd+HI5An68CoZDGMoE5akn2XzDqOWhZ1fXZsinnnzmUsf977ig3AxMDx4H6C
q6yzxvI4Qrd6Y6FWTL3923RCaPHNRyKR6CPs2zT3oUMcaCON9NL7aPL2u15KnxgFErfzosbx3DbN
ienZTu1jY9YXkDNEDJDDQX1cLj5vZp1OytSzGqfTzA4SJrZFe6/Jwc/T9KSSMgBcd+czb6yqdwGX
ffsmoDFxmQO4yGJXg+xV7t1XFcbt4ZSapnDWjJ3PvIF6QDiUkF4dK/EHr74zoICsyqGGE0+STGh/
DRdrrg56/53CFdtvA2sajxaTp2a2j7lZcty86E6S2JxjsGktGODgIrDeSJMmUteGrS2UIphva4+D
OsrmQEXseV+Kaifvba4z8ClQ5QS24uom1zUQiAP4C+tar0K7IJFrnBP1u4aXLgM0v3QDRncudfbm
N10chEAaWsi6q0xhSDgxDnXH4pR+qBWghBSilAK8FNvwHfHsqK/wSNXs1Md/CzU9z5cAGjbQp++N
OtCqPshfiSy4Ec6X3NFDLxl9dGgfuUuPtTqJrgsgnBn0xPQVO2mjGXAbVmcPmT4hAQIPJ+K6ANeB
HV3yyHFDT8bHLPtB2Inkd9T8oXlfJnI3t3cpmt+3s5ax9XGxvKDEhEolJmC1nuERjIsbmMlxor73
MiqnuII8mZPOvjH/olPlD8bJpPJJI4/VyIGuT/FmnSLTU0BcwoVE55A12tOtMbe+yPKToPX8qhm8
OieYXUzUKMF7ogkkRkWohi+ey3xg7MEktKJpBpnSODTAujXfLROJFoK6dvtNAxyTkDmy+c+khzAo
sGGzepYwprEryJctqqJ/GT97tR2ydu8VvAEIwO8luNRg1S5I+tVWFax1Bs6Jh47U4Fe8iVIsmTb5
W41zaBr32vhS2QKX5y+iudSA/OVWJPHaM9OjpR9Km+PpbPl9+Z3QymfswdCKI5ijs/OpkUdpx339
3Hsvo32a1Xcpijta/S7b/yHtPHfkRpZt/UQE6M1flm1flNQtqf8QGqlF7z2f/nzUvWfvKhZRhOYA
g8EAwigqmZmRYVasxdhkYB5z/27lWMjX7n5KfC3AvZQu4BW8dHOmOaa1X7kqXQ/Jbv1nobpPooeh
dEB1EDi91cWHGtxRtYxWSRqnEzd7aUDUE6tNeqwo7cxOpFpFLbTUhfYS6uqT1fsHTadoAX3E7SUu
pMQTcB8Y11SduVJHMEBvWHlRai+mHEKF+lhLf61jzHt5bmH2NvVeM7ZV1QCPVh1Pq+xQ+Xp7CQt3
lzqWPCFsUQJAmuNyk6xmUFovLXQoUtQntW+A+pivYZ9/Ydp8OxjesdeqZOVBWtod8hhY6HRAylfp
oNHJndSG7E4bVrjlyig/Zy2I0rRV1wYGr0xx9EBfT8knbw+1kcvlhTo5U1A0sQPhapm+6e1+bFam
OddMTNfg7DWX9Uxo27yIHT8d2jvmXiiDNn78ksnmWpvkyqWxGhCDU8rD/N4VrGD0sjT0kFFxxA6O
864+iGFo2Mx3M5/OCFbjpYfbp+Mqtp8MTrh8qjJUsOYRm9QVGgQieeREwVdfh7z2R1nFUHEfb5tZ
WhfDGxP/HBTYYPkuP6EHDWPSNFbk0IUqkWtP9rlZATbrfhINH7Xa+H3b3tKWMd0DbJvw4LonXIxK
57mWHjnVoNe26EdfKk99yWX1b2unfD5AICSMuEB6obPTFwPKlqxxjJyY+cMS+pX8Z1F/vb2Wqws8
szE7fqEX+GroipFDjP8LZdqvo6Lf0+eiVYOSgZc9M+e8xnixbBNuDeZVKQfOX6mROt2Q9WqEJw/s
yv+sd/m2Vt4p3Kntg1mtFdsXtwvKh/9vbo59EpgrZmBFiZyu9bbJCNduW2y8tUOxdNZpPaLqCuoN
fp7Zc9WZgyvBZZE7UWX4n1Rv1L6GhQ+J85fAxRfe3rVFY4CZaOtOtHfzIuCgpV5M5sW4V1luM5Ua
ZxbcTdTF8DGvPFJLppBLpu4Gb6VMm/7ycsVqrgSouudOU+EmurchY+Zk/EkUeXtJS4eCDq7CjcLl
XuXKiZY1kaIImYOgiLQXItHbCKO2N0Pply6HnwloHsVarf/+Q+I5mNSDbpd33po9kE3ZK2kTlqmD
JCwojtoTHo2oHGwrk4WtN4Tyir0/LMgXocUEVZyah/pEeXdVedIGKdCF1k8dZO5CGk59KGw6ehob
OnumkZ9KX9iFWQe9sPVaJ8IOyciXOBo0WCaqqCtOskalMw+kEC05ufmSjYyiNSbEDbbcevlnbrs0
2oMZK3fY6W09hyUnbxPxMVe0YJsXurjL06C0df6XOzdFYF6vmuDB80N305dddKoKnb8rF8J0kwuI
WDPkUYToxpY+2NFsg8rKNia/10emn8hUWjuO+5hw17OOviiOj2XrCXe0q90t3zB8QUkrlfZKx9yZ
5IaeTZnJRaalSN47s5FexEJ6NzP3ex4IQ7Vn0oa+ehCJu04wGLEwzAo2lMRQUwa5zN8S6rhviiDK
ttV70KEQYH/Rc9QBY+ZLHFHyrXgb6owxuKNf3oWSMti+5En3sNi7P6xIlsFxM0WxEaJA3sRqqt0n
MboKesXcrAQa9jnpB2XbZVGHuFJi8Hm6cmX/F3wRcBcaVJChUajRp1tw9tojKxZPsh2pE5UfSf7u
ds9u/vce/cLEzBGZkQSfso6JPPihK8FdbB1MuPh7i3a0t2/8NZjJwsUFYwKfFi2CiYRg9oL4yWim
shCkDsMIdj0CEq4ARSbttmxfcv+nEK4kBkufkJgT9ktee6pqs1ex9BBLQ/0mdLqu2JlN50hNAYDf
ONz2R0tmNPCdlGxJyak9XO6U31hyb/kdj2875gczqyqKG6G7Y4RS/BeH4tzUbMcKNw61vhgihxWf
jM5novJubD/dXs/kyeaOR6OhQ7Vu+mp/KhBnJy/vIZSDZipymHP7NQrwRLpSt/LNFt4KtCDpWEJw
DJPTHOir1WaaRJqaOB6k5cH4LkVPQXffcn1vr2VhbyhHsSmAxii4zbOOsBub0kWPz4mH3kYPkikO
OnsrheIFI8znAWiE1A/57Hns3/q1khhDkjjJ6EG6lL4wXnR0e/n9r9eCGXpsANiZ4py3Injf4DtX
g8TxlcahfGZ3nXzMtWF/28x0hmbbT5o2Rf4TxdhVx9oDn5goolcyIN7ZsgVYvgt3qgTJ/IvOKLzb
drYbr6Q2C8dhQv2KnDoSxCvCiUJtpDiM3dyx4uFzm++GIKR5LZjw4e1ur27hcFMZxBdM5Bbwo8+C
FLUpElWHDdWpgvK3UvEuyulKiW5hMbydk9gKcYLKTNKlP4Dtq/FrZt+dzq/uIqF7JdZDfyc4Eqav
7NXCasibVAUaPZpTV/giISgTH0h25qh6RrmTfoFgDWszhovrmVifYK+HtHsehCdGI2S6m7EetdiN
VfVeqeq+qZOdmyd/fw6gf0aiRuPwTa2Xy08nI0YQ+RnrKdI2eO4r+UMI3OBURx6yUArM5LcPw8KD
RIyFo+Mj0lCaH4asGtoetoXM6eJUehprw9/IUWtBSd4YG6mpfYa1A/M9VgJ5rQOz4DMwTWCHNCKe
Y56xlVT/LMsNckeovgl9vTWyTzXD9rfXt3Q8zo3MDrsvjOCRNYzoClOI7adotcOwuAzZmEIUa1Lu
nFkwUM+Gh27MnKbVH7Uhv4ffGjDdWqF9caPOzEwLPXuSopbIHO6JjOoKapntYSQM7vsGkrpnVfoe
+N//xXeD4o9xCZjOCMEuzaXQQ2eixKq6oN6A4rDl6vNtC4sLOrMw+25uppFFVGLmSKl5tCDekyAa
AXbQGyfVDO0g+Xbb3uI+AdoBVUP5HFaTyxXBGBF6ImpiziiHjHyNv4euAKTuCish13RBZ48HT+1/
7cxCrqAvslwrmswx5GxAAKvVd1I1FJu0b4ClGrWAKleX/P37y6s4FaomgaSrtoDWgzipSxLCEBxk
+4HcaLDGiby4rjMTk488O4B5MiYCHG25k2XofmlOAJehrv/yo19SuL29VUumplIR2To0+PzHpanU
RQoK+ovUaXxrI2fxk5tkWwQ3KkbuEGRINHXFSyydDcJkKhKw9+B5Z3umpIIYq4OROnImoZMSkFWi
VBetTX2smZldqh5fJPkG6xLkX+SttlL81NZCpMVvd7aU2bWiZDMUpWpiA7avCtYvLXaCtrBrSG31
Nb32pXfx/LvNnJLgMXfsxSzIYm/U8g0G/G0rZzyLKwHFkhtHcpYZBOaHGPCbRf2inMBrAoGoI6fa
A8CqR8X3V0wsbQ6gCgUWD0Tur2o3hqcPFPg4A5GV2crwMgpvjbUSrKzZmP787A5pg66mvqSxOQHT
YyOk121rrzL/Lu3KNNwlI2ANbdMcAtZSmip0vU8cqZfpg76Udb5Vkp/Z2kjtkgfXJ2GMKUwGlzsd
xbPVqH7v9UaeZY6AZqufH5vxXSnuW7/dGoq3Vau1t/xP7DN3rWzQpB9EK8OYLwwIVgzgOs6cPtTG
B0PQxk0olMpW7CXhEJpQCeht++qKsNHmsjbsYOwJd23XiHaZoU4sFfqwGRSlBBMtZJtAtrJ7l+HF
Fe+1tMlwPwK+mPLhK4Ao5LNdN9QWziR9i+TcHvVvcrPi7xc//ZmN2S0fgYF7icV9qKz83pA7mLPH
10xW7osw38rAhGw1jFYwJYvrgmCDgE1F1HBe3IQkjJHRgsiU+ehN0d757T90Yf6FJ55Izf7XyMyj
9DDSG8NAsRb6xI0qBHahlXYVfrn9wCwuxdJEEi4Gca7QOIYgTVIJOp8ve4Dl5TDKBLswQN22suSK
eZBp109VLJKTy/sR5oXSdIOROVbLOFPwxc0OiVXaQ/HFj3/dNrW0IO47kHXIWy06wJemjFSLjchV
Mqf24kfPlPdS590JvrkC35m+/vwCkjJOiRachda8R2W46CTq7Zg6opoDLhCFk2Ca/9xeykLyPWVZ
TEXS0eWfmVexslBAX0KgQZX/7txjrVsbS4BqN70Lcn8LxqAYVg72gr+8sDhdtjM/FkXEixEfzukh
34qUp8IDuEIiqYP3uL22hW1ieG/iBbVA8V1dIfiDEzGIaL7VAlzH4b5EFzgxVx6yxeVAGzw13CaE
2+zYKUnijwYico7sfdOS/ADBYlhBTpZ1u3+xGlDcEEaAsEZN6PK7NSUpatYYkaMKXw0dBIr5rS7e
b9tYWswUsDP5MXH2zbMrPUN32izVqakM9hZKEYQnt2KU282wcu70hcNNVxSCGGo/tKb+cAeeHQMh
rNuxbMrYsdSgOhV6814kbprB2RCC00KY6QS970sQB3vBCSEoFGJtn/FYbVw/F471KCHiJYnRzqrH
yi5yBmkibUy/Je4QHLtRjn7Hil/sLdhnUWEplfu29YaDOQrlTsu1amtAH3aEp6933CpP7bLr+kMk
qOGWXW4d5oi6pxbAIOLBnfwri2vhQQcZCayvUqyfYt6o/UZOzWarNI28Hcei+12rYblR8qH7KEcx
ePUSLfzpZZl1zNxAutdg7t+aTdwewFq/hm3KAIA3esdA0MeDmPnqvobfY9MK6CLKGZpXkkvvLI6C
9AMhx4kYkWFXT9ejPd3fNQ3J621nYoz/jyocLWq2/vJo6dSnUrXiaLlD9jFq0q4u46+dLz0mCIDf
PmHXg6fA9Ki3TOBdcuerI4ZI9ljEUhM5yaQRXvkVjw5t602ZgWDo6nsv6x/6UnwfXPMxjsYDo7Df
xDBaSRuXVjwVaaeSzyRuMEtBxCgtxYS5ewdMp9MH4VFsiam1rDqaIMpvL/k6ephW/F9b8uXX1frM
pcFFk7cZS+S5660+3kVjvc/LT2bJgO+ao7i+WdgjuaImKMPHOnfpXVMaapPTN09ad5970mMr64fb
S1o0QQLHsQFrcFWAlqLSqk2tBT0hcg+8jwpN3tsWljYIfBDj14ySEKDM3KonlHKmtbRSYIB5iZHo
lMLItQMj/FKaxso7u2iLEiD1erB+XILLDepE2UJV2Q2dkGHdu6SEVLQ0qn7bGn269a0iX6kCLn29
iRSbXIFo6KrRqjeFHmYwoztq7xl7jznBXSO73UrQeh0PofHF2w3FGTNaxMaXq8piSY2CJqVLlMrg
jt+04h9z3EtU5DygIbd3a9GWARscbRzutTazVdWlXmu1H1EQSdovOknxRiNozpimct0DbGPGPyOs
9iuXeNqXy/iIFZ5ZnV0si/dCcpOQ993vj5Pj3+hKI21EU8lW1rdoidkUkLdLRLYemhxRFXrAQrLv
aQ9Yrfsk6yul6AUbHHPoHEwGGphrmp1CcchEJnyK0Mk71Mdr8Ws+xE+y16yEX0sOmB4bZ4KWKJWd
ubPvh6QaZfQzHFBlw2MsC58tSUv2JQ8W8FHee6PP/ikFTXvS266lk16nkLbH+mPO3PKafOXCVeDQ
gHCghkeVcJ5jpsJQmF2vBk4PqKHtURbu3NfbZ3PB/YLKpgY55YjX5a2hK6ViEKzAiZU3Xfe3sage
/OqxCK2thKZvvkYps7SPhNPWRB4Btmxe4/dzPW5TI8GbuOWnRCufkR86wpn47fayFpwWs+Qi7xMF
moUiGrOzTQ0Axind8ui14rufuXcWgN6gUb/fNrW4STBAIZwE1JAq4aUnKWIDmrKcLwhzbrYdBIVg
PYytlTu2ZmVa8FlAmNRtmVWmETijgUym2J+0zFtx9EsmJs5AolcKj1eJKMljWPfovjjtKOxbiNGY
W1oBxl3PJipAhUAA4HgZSwCpf7mMMq+GGPlL3/GlYpsl1iaqpI0AsXwW9y+6LzDM1/QfMN4/eWr/
mudrCd3S/abDw3gAGISFaVaualwPTeE5XiS/aO0pr/9JhQaGyy6yawbeQ0U7pLW0Q4B6r3vS50j6
Fzt5/gvmw669JrqFmvILKl09iZn72gbWiutfXuWknUksyeDgfGxQD6AeYlrBc4TESr/LBtSn/SC1
R8GshUe4G72DqhFFZ4YLiMkicPchpgEJDwIoUspyd/uGLNx5ollqolNfD/WT2fvX5Zlcir3mO7V0
ipNvWvHhZSt55vUIsWIyr06GDlqQTvKczT+DEJ1HKA0c7sgvSnA/faTKo/qjLpo9BFMP6JK/KpHc
2H4Nf/nt9S1cHLjLmCBGbJ7kff5mmFGT1pXQBg685e4mUnq01uNkrS+wZmX68zMPUIeqkuYdVmBk
s1Wq6M3qGMLCY8BCpuFKSs46ieelCVg7M8tAnpAEt6jg/h6E4DOqOOXDOPrRccil4cWCOnirGP1a
5rPgsAEaoN1GRYfAb16/LdQxtGB2DxyhaO71vr6PzfGL3LWv3qD+rTDOdFTOTE1f4exDuj2t3rTC
FA0w124bP3+W4ULdmGLo/32czqlgGIFm2DQmPPugbsDsstWMgTMohzjrn03lUYqbTVGtEQEsfb5z
Q7NgTxFHtcxMDJXxqws7tlB9qtMeCNla3XvpLgNsppz8/0RBZx+PqkguhUPuO40meVtj9PLX3tO6
R70EQHb7Wi16MWC51gRBoA8yL/LmQ16FOWKnzlAJ6H6lNOD6CPFHw637HGChZPuIkPR6sCWUb7da
iOJYHon6h9I1a3JUi+ueXi3EQmitz69GlIYthJKm5+i9+SDFEG627taPVzLHxW00GPeWCSdIFazL
o+kneeqjQuU7Ylb/NMPsMIzWR1RQ0amrlUh3cUGQ0zGIAc4HnP+lqYkqTOvM0HckQOO7rhjyl0Yr
EBdkfHjFPy65lSlVnaC6E9J69ugPArzlQ8A+wibUv1QxXQGtOGmVPmy9XpKfSq9Qt0pZDGvRxnTq
ZykQE5Dgi6ai4FTAuVyjhUoYrIK9T48mPeW+BUG8ZtfxYA85wHXqXLGBuoYBCewGzQpUZ8u9O6Cs
cPscL20qXSKI6ICXwzw0a/bnbmm4shknTt8cso7JVh0xueFO6cKVC7NoCC4Vuh84UIioLpdLIjmU
iBIlTuy3h6r4BjeuLdVvUF7dXtDS0UEgZSIIlrif2swHeHIkDC0aeI7CqJ9LXY7+vkAz4baVpdXA
x8H9R/9tGuaZrabPSmRsu8RB1ckuNdj9+x8hpFqp8Ou2ocXlmKiGTk5t0gK+NORS0S31ooqdRmpQ
Ji2T50yp3xstWolRluxggykD8kuCrNk1CINesXqDmaR0rIi9FK+wFSs7jEn1entBi47z3NJsgyj/
tqUl9bEjKcUevQIbqorHTkAqNNbugkDf6p64R1rg86hrdh4Hr2omfb79G5ailSn74jRSBTPnVSOv
CiuGEMfYgRThHXDeCVbU/W0Tf9Lf+fUGuyz/6WlNNb3LjZOghEqHIE0cq9C+qMUIB0aw7QqWF2Ub
fBtwA7Wyja5/VOg5RL11n2ThHTC27e0fsrixxEsTBQ+1pLnXNsNRTiywf04mF/W2Egp4H0xmXf1/
UWihZkl1eOqs8STOLniUREHQNFzwro/CL6kWeHt4N7zEdhsmXG8vajqNVx8XkO4EiKNiOse9lGGj
t6nsAQnOx19Gfm8BZkzSe2XUdl1V724bW/yCJtUqQjPYTuYFZ8ny6p6JqZTT8gLcxkZENDbWppeu
WeP//O28rTxE8DrMGVkZl0CwPalSp1bh3rGy8UVzzYMZhIhYtHsVHrPcHmyEclV5K4/CE2xnyBj5
xwpN6BVXPfmU+dfVACdP/TdKPHNSQnj18g7MJqiiGDgRypv1xlfGfC+Zqbk1jDaBZLmAHyi1XsHO
rtFTLe3tNCHNIBJEoVfFtAQyGS+VitQx4/poDdL3IoNTYyC22/XomjDFuEYWsrTBVHtI+GnWqlcp
Uih2beRWAL8H4THJK5QHv6nyj78/ROCkLYtwBu0bfXpQzuJ6BA4FP0b8z4HO5VDUyaETpecxXmM1
WopmGNNGVA0OMZO62aWZwJWImCwLeLn03YKi3fU+xKq1feNboyd2I631aZc8KfzLJLWU+hlpnT1P
SWJCz6makWMUzPwgNp4X48ppXDExL0lQ6xgjz6TNnfp1cjf0Rfws+163YmUxR4fVnxIZBRgu+ewB
5BYNpVjSVtKCxPg+uH1wFAIhgdWv7Y595EaHNvGlOwiIXRoagbpPmyFea50snUSDnII7JwFTnb/C
XstUcK23vMLCCHdi+i1C/C+N+5XFLl1wypwTXJXK7ZV+UaxkDDkj+OW06qMJTh+486al8o5L8YVH
K0SxSFp5D5cCpnOTs/PvEeEEmUXPuOZFMLN+k5R3cmbZSnu8fdEWH95zS7ONHNWaxllS0wgPjGNa
RsdU1XdNEu6bQLvvGGGyY3TbTEZVLKH+mqb6NjWFL40brgT4S+eW4jWhDtyBVA6Uy6toeAYCkR0R
ldrDpxZ3CJyNK2tdMgHEhBoa7+2CkkoBMWWe0JAF7eV/Md3EfTANVJZvf9Eln4KW/PTaAt0GsHW5
kDaDPnwwGRjukUryvVc1pE7wlGmPNeSchvDptrUl9z9Js6jw1NLhmOMYPHH0qj6hw6boyKTmrXVM
YuvOj+InL1IerLhdC+WXyr7ggP5rcfrKZ67ZEipN00O6bUNYPbV54m9SsbxHNhjkSdI8wLG6F1rd
HphBtE1DReCuXmMrWdxIxmBNBlooD85DDK1VGKaTCtyo90mOf44MSN7+qkuOBazQfwzM3gWtjmoh
LPmqQQIhNlqGd40Y/1TUNfD90jUHCEg7EWGgaVzr8lvGPYVAX6Cv54mCZGtj80lCUlCJ4h9qoG3/
xZpon0BzxxW7SlnM1DcaESpshzTwyRjUL4GabA0l/XXbzOKBPDMzXY+z4xH15pDoFZ9O013b92Q0
IkH1ecIuilLkIPa3rS1u1Jm12YMqianQayqLmrh6/Nq3cx+mdH0FLHTbCrKDl2tq8IBJDIulIzAa
T5xevmTGSk900Wv8ZyHafIAzL5OyRgUI36Q0j70voYNUbMtEcxTJfTG87nMlryG6Fw8fvIdM3jLp
fUVKizJPY2U+xBBtLlNccNs7T9SOfQN4qEzvbu/T4qk4szXz7oVv0uNNsGW4VmgXfr+tS/WxHc27
CC/cDuNapLW4OI22CcUNjX/PvHBi1vkglmDv/PY+BiCSD5vSEKg7/ItCwDScMwEKmXeaE48ZkQ7I
xyeiK60fovBJyX+24dvtb7fo7RhUB90Hvwt1y8vTl3lK3HrTUurE+0BKY5cJ2s/bJhZOH6k9xO3w
7VP2nSeI4CZcUeBNn8Z47/gdMjpFdWkXnfap6s0nIxXehhA1i9tWF+KqC6vTHp65ioz+nW54YA1o
YD2DHbvnrG5UrYFDe/wt98IPAbb6zF+DiyzcZgi66IwyFYms4/x7prnWtbEZMelrPpR5ZMMarNMx
vL22hfOnkt7/mZAGAzafjgUqi6ZASLsfXhsCOI+RCf84BLyRxRoceNEUOAeJKp4+TeRefsYg6fNC
RvzNMSaeqdTbVvJvsffsXl5jMlo6JhNzpkn9lbh/TjboRmEppn4T0DDIHCXWj2LNyM5gMaORCzs5
DA5hV62c/qXdYt9ZGqWn6+LTGCstJYA8cOQwPvWW/NBV5Ws3rPmLpbAGLCjoTBJBFF7mSOfE7AoD
YfLeEbS7SNP2ufrcy5uqNOGLvG+tL175bYRuVVFXnuUFzwitDGk0/VSy3Xncm6RW3oWR0oFhi22t
+xkrD4lw16XH3FvxwQu7Z8jwe+JGSDKviKyNpFVS0fM6cPaO0DwMIQx347tcnorhq5gVm9sXYGHf
sEZTgjl3XPC8QKMkaLq1gtI6ieU/CaF+qlLtNajb3W0zC86RUwF8lRgKVmJ5Fqn1hTZqQlu3Thy3
9uC/WWsoooWvdmFgWueZkwpdM/GMsQMpm30RO9g74pqT/qyL8c5MH/J0jYdg4Txc2Js5xdqt/U7T
+9axBMMeZNIv3kZ+wT6qT0zY3/56C5sE1mtCz4Hwhw5ltjjPQh3ALLLWUbpnqU62xfjmyWsViQX/
BNs4/SKYo5XrdpucMOOjlnLjuPq2zZi+UDV7qnEO5hr1wcIgD+TK9IPhq6O4cjVgP0RxIkmJXDum
2gJdQ/av+Ja6/7jyWxe/RqX95h9JTYyT/yGYG1/fA1jRvOPtb3q9XN5qeGwmkkzqk9JsA/PK8il/
+rWj8hti9S70d2ONhs5KwHi1dTyd0ByxVJrRkA9N5/bsXOp09xPZqpH5KzNxj4xBZsNvpz7mpNcr
juPqjmFqIsgDXsmEHNTxl6YGL/ZVr8iFU2A0/q6R2uwhToU1nrKlBRGHQvMANJDq++wZa5Moajqy
R8dsegdYy4PRKQepiv/2yLMYk8kC5vonBoa5mQC10aQLZPdE6Hay2u6ZeqZtpdqK+7s6BZMZeNu1
CZEnX/VMcjk3hEQR3JPSlziKbqPVwTPA9M0YpisHbml7mDb6w+5GBHdFZ1PGqttGluekaSp+jkVP
fdVca23GdNEKcJxpzJmS3/ztV+kq64VUek449ObOag19O3qpu/vLy8Nns9CNQTZGp907fw0tKRii
2tA8x5J/V8OPIX/Pxfc+/eevrUCHAWYcbAwsKXMsZow+QVibsQ/AaBo/2NQ1KBwt29bhWmx29XpM
keaZpemrnt3SJhijXgSL4lRowQDHcVp5CG2tBammBftQNj4nufzr9uquW4aTUYpPwOImyvl5Tzc3
R6mSS8Nz6j4C4GPpExROz3eVKmifA0Hu7GrIw00gpcw5iggjZxMFdxzDqNrEQRn/bSg8/RxmORmE
gFjsCvphhVGa+GLlOZkF7jb9xFSnrajfFev37XUvOBBgM7SZwcqBX56nfFI9yFKPHKAj6S5E6UEi
HeBY8TZpHtT726auMpdpSWemZs63jk3davPBc8YBStxhSDfZGMOoBQYpLsfNiF7rOCJQ25Yr7frF
82RSeOdBhQ1gfnKTMB/kThWEU6TBNTwG+W8SnSnHeAF0/gZ98btJD3xlAxc/LIV+6lTobpHpXh7i
vgjTpFNzzwmU4pB0ORj7YuuivXv7oy64zEl7QAVNCh/hFbQkz5RELXTfc2KQ25txqKTnaEBWqSmG
AWrlwDzctre0iVPpgzQQSCP108tlZROTmT7ia1CXhNYWwgpQokP23DZPQr8Li10qMYxYFP1azX3p
e8LE+YfuDmaAOUghZdBR9mPJc5TUPfhDENmFDlmx6v2LDzr1sCcgMxoCc8gMgQA1hcjznQLp48L7
WRlPlobI05fb33HhZWAx/zUzK7XUxHxCnwt8R19AyTaOfqBqtfKcLn6yqeg8fS7K9zN4QGyKndKa
QLZqs96NxlNJ6zpp1iB+iys5szJLJooibpqBBrajZOVwisYyvktNWti3v9faWmbnrnKlMW8Hl7V4
UIoO6Mq2GaFiTT5929Dycmhr4nqpgM1TMJVBQNKjaf97y+lE7SD51Yo/WloLs6B0bUADwxM9W0sR
GeFYgZQ9mUQ8tlSlyc7vhhejl8WVE7C0GHqmpv5nLWSUl7cVRRnTh0XBPcWe/xmiqdPgySsOYXEx
zGdMk1708eeL8RucgVBn7ikpB2tbqcOvThm8BwbA1kQpl1wdQa4xYfMnduvZlYkm1Lic++6pqmK4
++VSO2RITw44140em+bKc7W0MJ55Otz0nXmFZ7tU9nGrNCWetez3dYI0pH5syf5vn7YlI+B2GBtC
Qgeqk9mbOBBtg5zzPKeJUnmTuFWxU3u9t7UmNXf/N1OzB8kYhEhzs8BzRByNEQOA/xCzu9s2ls4b
r+wkhoJECSivy/OWt4qWjLnOcK4lbsIm2GRrqs9Lh+DcwuwQ6F4pyV7PWz5G+76TNsGY71B52Cj9
ih9Y2hnuJ7wEU6549bB2jdYiW62Ri+TC1h3l57h+zYI1SM5SaMLcDIgmUl+ivelXnIe6LKEOgpTQ
JM3R/EDFTj94Bvo6wyBULNAfDnHQdmAeOjNZaR4vrpCsASJo4JJXL2oUIv3alZFwyg0dbGYmuvdx
mCnHpHLjlbu0tGsToc/EX0XoMGfER78xT9t8FE5ar2078Zuqt9sg+s5x+fv7RBpsUrEjkWTYcPbk
yaPUMxMC1cLA3LUwDht3VF6y7tftYz4dsgvwEoTx51ZmT14HeF4cVMEA06e8JVayz5AJDKws3nhJ
B7d/t7KqRXvQVtArgVDiCgFTiAC+Sz0zT67m7q0GZvA2stMJrY9k9p1cUxu6vcCFe0x8BwEPrIQA
d+fDCJohKKnvl+bJCLsfg5VsxaH4etvEwunDszF4Os3o0FWYudeC+1WbY2acDPdJ9j/D8dMWK3io
pc/GEO30LFG8varxV243DmEaWiddyEI7jaVnwWeqo1GTr5rhtuRTawyvf+pU85NxbnL6sGf3uZKV
AlqOwDp1TXcQ4urgadnOT8znjkaQ5NPlD82DH9ZvTVu9iGO/6/L4kz74j6Ec32lw/zJZsBIDXKOO
OK2MN0ogROD34wDNflPvjwrsNHiyzvucC4HTJdEubJP72h23fZt/SDAN0APptoqvrNyUBf8ma2Re
+DeDF24etfeYchk3tU4KoKODqrv1ppbj/OCXHlPNCULEOdqqTAuuUddctyamVfM3gxnDOroil6sO
48g0dVewTggvqY8jOfqxrxLxKYC09LEttBB1mch/hEc7/5TAKLCr6afcAer5uH3Or8ur0w9BaYJz
SLEd73f5Q3rdCOqgjNyTHsCaUUaVantjjm5sOEjHwIja96SII1vv3OalrPzyMS2ZPU3hDfviVnKG
WBSE1m7eFweJbextvxSKJ8bnom+3f+jiVp39ztmFbKQcsHngWifq0T4MUvlgZ7zlr/XATFde6/6h
q0Rta/nZ2l4tuYLzLzS7NFIBvX3RBO6phsTa9O9j5iKEaHt7edNfcnUz2XJiExh4QS9ebkNkIK/Z
+Z51KhV1b6Er3gdrufjyOv5jYg5M6XKvSYkWzFM3Rm8J7V8JpYWuWw0aluzAlURcD9Mq9ezpz8+c
TNqZgq7XvnVqvU/gzO2iV/de8/H33wvPzOA13dFrLalQbtR4lPBkKUJ/SjTRcH+6bWHpwEEgxq0g
2UIoZ/ZWG1aaamVsmcyAGvB75HZovUvNL7DkOw7Zxgh2t+0tfjYyFHAiSA9cTWGGluq6YSdap9hU
tR1j2DkRQgnuywjjNZ87XZb5aQMx9x9bs0uPNqWXl1JnnXrV/NB865GJtyfVGtAuymluaE5XwXHu
ynaXicdJPnBo5VNvyH8fd02TFvgfCQVH0pjLk9L6FeT0w8AmwhJT2mqsaD8RCQCFmUfJz1EK1wTg
/zzbVwtn8JwASZ9mcGaon9QL6iiEVelUNUZ3BzLibcxlaQPWNX5qozjbiVU0bMtC115RhFTuYpgs
maID5doy538K/DadVJnaoz8mzUFFZGhfKc2kmGp1G6vW1H0X+e42awv5EWeZ2bTQ/OPtg7IUN0xt
N7gNp9GpefQT1sJQl6PhniIlPCj6UdOOmljs0Bhg6G3FLS1ExrzL/7U1XZKzuyx1iPTQ/XJPXmbk
n0wpdo/N4Pm/TD+rN3lbrE01LNW5ZQMaE3PCB0xC85cGzaqXwB+q7kkIvOGzntXR42BA8drxmG6U
0v/Rjq7+JAyacTKN1PxnEETRsxNRah1YC9amXpd8AOEZWCAIJWl3zh6d0czCWit84eQL2XvhovKV
p7s6gywT9h27TPLfgbsGHli0SbFbB+I0PTuzl8Bo5bTOaz55Jzz65bZRv+bF/5D2XT1yKl20vwgJ
iiK9Ap0m0hNsj1+QY1EFBUUOv/4ufHW/M82gRvbVeTnSSN5NpZ3WXksGWodI/lup/zWTJdw/Jnp1
lIGRY4Eq8XK9FSo7zIlxmMwpmsgP0QnfJf/i3Fz0AG3oHUPK2V14UMxtKfgaEUfJYP52ufOIKtzG
QV17Pd+bmP/+7qCWfS9iyWBiNB4964b1B9pG1+/dlon5Xr4zwVqTC8dhcYTuzw2r469Trj84uruR
966Ghu4st475k/lxXByAFpsPygEVR1WePyRU+SV45rpheIanavzShbNrJ/mrnYaQtXWQKWPD8609
MO9+gL14JAdlaUCK4QfIHHkJK2+H3Lrrc/M5Y0MIEeSt4ula7DMPgIKLEFjxDwwdqQfAQgHhJ2i0
OPsMiOrR3lLoWrtUQDghwZgZd5CpXu7dBBJPSKe4MMHtDBGtMF9RWSN73WmMG9amzRHZpgi7EhCy
66dm3q2lx8FAGG4YQglgmxeWzcwRMnERPead+ILy0JkKM1QDEDppsfNGSQLNmfy83sLer73cKKui
rIE5NO/DVGvdmJPptBNqq+nYHTPNxKMFP4ZxbE0Pqriu/sGXIw7DyAYKKTYKhpcrbDR4uQVHGsfN
F8Z/J95Dxl4q9Xp9NdeOpgdVFGCd0OmAgMSlFaczRJb1xI3QFNwZeIj74rEvXkUpfcPYoKBavYgY
REGUgBFslMEWW1cNjglXO0eAOjsVqRES3twArvdaF9qT6/W3BpVPRtrZYdGQL3q+NQa2dnTe219E
aVVtZg3OlRt1jfIz91VOB69y/K57UBBVTvpzP/68vrx/qD6WpxWT2PNIITJChNaX6xtjA3mTZ26k
6SWHAnAFfA8rJv4EXRD60yMyfjREh3xQ8Ti5b5xxOtRVLFAiSVvI0yZfurFPwUJnlo82Utddp8T0
KJMYUxNZ8rkAS9MB6ggV4sx+2ADPrB4NgPxmUBLADMv6e1d6UOp2mBtZbblHBezQx5B5LQ4UA3yA
xfvXV2rtzYIrA+4etOMgUF74m6QwS6PLcjcqPfMUV/Ur5hd+XDexdoPfm5j//s7f1AQaZKXD3YjG
EIvKfiAcDGh82wwv1+2s+TUPsRZkUmx7ruBd2mEtCMzBLAA7miOCzLa0QyXyYac8LTtdN7W6R8Aw
gKEBGwR4y6UpYXaNhvKBGxFV36tW7hFg3XRZ8jSN2akbtoj+Pg5CIbrBHCCGt8DxAaqphT1Lq3SL
NxWe/XZMf42oqgWFA6kof9B77WA0HrmZkBNP6KRikqFsoKuZpygE+6XAnGBSK+j1mpm+8bCsLjja
nsCRWfhp1uKpzLSitjsbhb+J0D24Mva2CqutIaK11ws4eQztou6CYdJlg0gVOamNyUOcbAyPlkh+
mpgNsTNwhHINpMJogTqy3oF76KnMzbti2gJZrhX20DoATwaSdLB+L/WkSJcOpSpslKFt13fMezMT
Qd08Y0oaDdJuX1qYqc2dQHc2PO7Kvbmwu3g2JzIwpWXgWSyc8btXjF+U4R4HCAf6jSm2uIVW9hKV
M4A2MKULHMVyZnKq7BFTCajoK6aeLSg7j5Ze+7Uuj9dvzupHIW+FsOPM7LCMyQCVGIrRQU0fUn32
KRFj5U/JFIfU6T95g7A3LipZCZiAutExxzTzVXzga2IlaZ3WkXgUgHt8sayEPWakNZ4caRq/+eQ1
4Uwn/7kpQYk+FYRUPqiy+D2KjNjerjaqk2q5e+9ysw8Fd9ipTPQ2UFrd+6qibcBKffCbKnWCpK76
u8SajPNAK+Z3sqkDx4u9L2WOUBCZXYbl5Mbu+nqu7dsskon+AciVP6BkPXNi0m5SN+IdFK5K/Ppd
6vz9wwodIEwGo5mOZs/yBhZwtHGJgfHIhT4O84a9LB+t2t3wRCtv6qw2BKzGXMj+wGZa6XELcRLh
IoOr/D6hx5jRB0Al90nKNd9wtI2TuPqwzDi7WV4BbdSlo51cTmswO86FMe1rx81nm6vbIZXncSJQ
3ZAJXvbY1yttxwV9yrx8w9GvuF6oEvxnfz667/ximsepzsGNEw1Ne9Ol7LaxnI0JoLXbBhDhTL8D
qPsHcoWeNVNl4JRHcZ2TG80j1fNQtJhat1P3ZCYD3VjT1U8CCtMETBLD8ctXhJOuo0aCPoShP1gp
EHxsS3B5JZZEZA7cCDAjKzySxJ1IU5SIJTP9QcafCAg5QDBXQnN0LL700/d2awnXHhC06DDvjw7u
CpGk5hX6IOHkciH3SMzviCZvCukOvllBCaBJY2unod9y/VqvLeR7q/Pf350Nr8oTWWsoow/SeIEu
1ZdWoQh33cbqUoL4G+zEwJpaS7q8PKaCS2BAIjq1QRr3kB8Svja9yebc0qe2FuE4bISCa68VATUD
6CBmyeJl6b5s6h6YUt2NmBDfvdZ4rnRv8pN4i0t47S2Bq8bUPZRaQG81//3d8lmSU5WiGR/1XP0w
LXXKuzQJHNP+ZQj0wGJF9cP1xVw9JjMn3zyjNhe9Li0qpCE4mx16x048AILcjKEXu3xnJkIGOohk
dwxRRDjSuNzwACt3HNQcUFbH+MKc6yyyO0DETZANMCfquuEAClJ/MKxdPgBgu/GYrGweQPoOIjEU
uxGNLd6rCj3WfhLEiqjVR6WZvvRa9dJkW8MDH+lTgOFG+QSTaehYfHQ3GqQ2lGI9jYxJ6g9DPHlv
bp7VfkPLbiYmT0Knt6s7N4fXM2WuAyxseAcoNPGD27p4DCozP5SePdx5/eYIzNoiIOwHkgN4pRnZ
frnPaGmU+uQ0NGK9+6yV+tECuzx47OMtkP7KEYbIzAxcw1DUPNF+aUhmulCxndPIhIQujPgW0FgV
vLzBDw7ZUp9aO0Tgj0DzHjUWNDEWh2jKoB8oR0kjokWkykMTU4EufZ3I819fEyQKKCaCbWuGPiwu
puvmNYXCvBUR7zlxpE/0+0l/Teldod222tt1Y2t7hcQEGmGgmfwIzFRJWtill1mRxfou0GZksMVb
0DaVzj8gAJGb/WdqEau7sW4TDGFbkRieqXqCvO7GY716HGbC6Lnw9/FFQ02uc/vKo1GfuQCvuSMP
M6WPJ+EYkPvpLOduBpJsPGqrRr05GMNMJd6WxRm0Zda6IBPDjddJGGdsl9Idp+5dkz8lYsM1rDyg
IEuATweG26QAkV+edwuZdJ7WrhXlJP9NExXkTn7qKuMTdZtvY5+/xCXZUiZeOyAI/TBjBpJJWF+c
RohPjL0ncRoxyBuUMjLI0XTy8PopXHHlqKWhAA4XgPB2CQ7NY5mzvrQohgwfVMd9e0snbMWPwwDG
GVFpx8D8BwI7g1fOhPpp1IJrYpSar3En7OrfnfPQ5egzsYM3fLn+TWQunS/qa8g3kCzOeLp50uty
txRv61aCSDWCNHLzOA1dcsOT1D5QAxSLlkJB07YBopjEpAdTZ9e3ldvWD1UxkiBJxS/lqCFKMQ1s
J/sCPWkEirFzUH0NuLkEh6EPPDVmvK//6NWNmDlW5sKa8aHURTuRo6mJN46VwhcSpTQKJY8NI2tX
Zu4Bz/U0xE7LISGiQxfeKVsaTfrnkeCmOp7fld9Jhb670W3cz7UvQkcf9F6AXWGOa3F+6yyRTCPc
ijTFXyuokmf6FmhkzTG8N7Fw+kky6I1WxzRKKzL5XqftExsPAAKBHevkxlVZK7UAo4Cxd8yLmwCQ
LNyQaWpZzJDER6xmdlCMWWhqzW0i8l3fml+1zLznstyRnH9qp3yjX7X6pXgKEKjB5eKmLo70JDWj
r3TYLpoqrKqh3mkY94oKavR7KxvLjQdv7fFBlqvPFRcIXriLzVMWbZpMTQ5K1AZk581DPxJgM4aN
M7IGFYDLwLQnKiCgnSQLO8YESRkqsKaZtDILioVCRuU02o9QlqZiLoCbh1LTW4j+6PRLHesi9GwZ
+72TaEGpy+wAAeNk76ROH6TAfYYUJGtf7KoS57EdUPsq4vSmGCGxw0pga02wO78VWRKfrt/ete0B
sg0hEWIsMDcvmnkCiL7EyGo38krtnMT2c2ypIwPsVJCt7sGWqcUpdMxYS1KpAMuUBUbPrHByFdTK
kSCN3//hoxCa4KFAkPKhejPmXQkkIyorrbBuSgz86c6ubaz7gWkbwfuae0WS9z9L8ze/y4hAXmzq
A7SSorr5lueG33k/XDqEmMHwzfqnyHbXP2ztZXpvbnHo3DgpeE7Rf8lsApKu+YE/Xrewen3++6Al
2y0wkJ2TJLCgvNfB+qpz6jvZVndkDcYBssj/Lduy9ivLyq3qEZBgsx7gqdQrpdMX4VZ3HZhMdbd5
pm75S8XaAdpCO4g33Rdki0Vg/UPxxsPNAmS0rL5loFBsXDI4qMx6D6J0Dsxjb6r/a2VqZF2Ywfif
mXlH3x0QliYmBYwJhVnQFKQe+UENb4/m/sY5XP0aCOL8qfKZH0Z1DW9QxNVaJ+Lsc8G/KvY74xtt
idXri6LtH9lUdE0WZ08kTm4nHRpoiXZvFZgosYAFES8ke7l+AtcKiBgl+M/QwmOkqm0weohadjxW
YVkPgevGQd09lpBwJONncJo2rePXYOgat4SdV+8XQgxr7nPhVCyeKDPDqDZjDpYxdt6U6D5D4mfj
Cq9/HloCsxULBXvz8kRYdaIMMyN2xPQ3xpLB11TZBNA+yHyb1wDygkPLGR9loZ06CGkNQGNeX+C1
wBa5BwauwSAHPMbiI2Ol5w7E4JyoJzpkEPVOfW80mn8uGqd/0jy9/ZZPrN+JsW58LuJpIyBYLUTg
QsxARshRfahmZqjqEyGVExmDfZMU6QFt+7CJ28Ag1YvnOIcxGX8oJn6aQ30C/vgssu7GlR0Gqbsb
2bq/ry/HfG6XMTeQNN6f4uoMqbrcj75nU9sVsR1NWst8kTTdHSu4jHRRj0914tEDI+ofevd/ZDwx
ZYSn5wNyDPPReQacmx0RkB6BvUwB2EJbX+Td09RN+m4kxZ4Z7TEZ/gG9A5ENwGgADgQB+HKsknku
16sJda0m/9rQH2i02miI295xtDbepLVxApgCvTOyp3kcfJHN6HE2TVlr2JGTKal8qXE3NMYKWERe
q29TUn6CC0h9Uur1rk/07AbMgtldb9Xq3PZdd2pEMh5Lbqpg1EZ7V2b2+frWr72a737gMvixE6HZ
pMUujKa4aQqEanntK/vvByaxwcbcO7eRrC6TuqymepyYeJtBLPO1pvFNbBdfYlCvXP+YtXOMNwXd
cw9Elx8kDjJ0kWzNhkPzQGsgawUQ/PhQ2fEPI++/mJXawkytvZXv7ZHLe+M0ntVog4HAftJDqKo/
xOVW9Xd1f4D0hM8BGBf9sEsT3Wjy0YKEe6RS17eLb7ZRBoQerq/bml8D8wSOJ/gYoZe4eA5pClZQ
xmskDOpUQFxmyKtjKTTwrm7BG1Y/B7Mc+B4MtX4YqpdT04/S6tF5NocfakQ5cHKeURLe+KANM0ua
cXC9iaGsYMagY1RSfkSSuzPtLT+9uv8YCPnTMpqFBC43h+fpUHFMaEdGPPxiWXFHMrrRyls90jNf
x0wG9nHGjyFRYMiIEMd7Mkgn0wc7rkoAz3DZDcWYyfWDsLJu8IomClYQ+kNjav4170I1sMQYhppj
eZk9Z3nvkw5p3RbubsvIIrjRWdp2mUCJnSTyQKfD2KHv620E8StbA7ArklLUGBGxLx9eaecuqRWw
HZ7evYKrDUz6yRaT34aN5dsZMwwrVhNgFEMeP7NmvHPT6fX6hqwEKpiUdhBBI1wCOHLxwpSQGVaG
zO2oU8UeqnO3Xd0/DbkMOxMYb3f6BijyG+Z9NvzWyqnDSzBjUmy82x+wDdzArHYNzd1I9voJmR/1
MYl1b4zt3kyaozmpDeDwmp+cnx5wws0SiWg5XR68Mkn1VnMLO4oleaLks0p+sDs7m8LSsZOnWGfJ
TZMlQKt5LeaSpRFJme5jyGzuEprp39pUlyeg0LZ2eO2oolmK24BLDjHbxQUnVVsqgmZNROxbLX4b
oJxtJlsQ+tXFhlKjBaWQGQG+iBESYYIRp8FsvwF0zIymOkx69jrlzifswo3VmBtXY+1MAfWKqvtc
TcSI0OVaj6WlCQRYVlRnsvFr2w35VL8BNrjL/+hBar8MN7WAp9+KAlbcDGLe/wwvVtPrPeS6ZEQh
Hjw8fdoGnQVeNPKjd+Pw+rVZu5kYVMbNx1HCkNXiE+2aNN3Y9mZEncoNanQxDxYoljYEiNa+B5mt
g74z+qQfFtJw297IuoJECgnLYDonVxIQUGp1iNdt6yjOr+IiRkcpB3jTWU5q9jiXuybQ7R2AtSVR
PZoMkARQhZvO57It3sDmafqZDaGsClnD9YVcOyszrTfKzUD4fmTeSSkbaDqYaKur21Lvd64CVsEU
38By2AdQeP5ieprptxn4ba9bXttC9PJmOJeDavnyRQB0KwXInZmR3rYvifRu00luvDprtxtZNqR6
Z5JNqJVfLmnOIROQuIkZ5fURdEZ+rIVt8nb9M9a2bWbKRY101gtY+iGMKaBC6xUUNRakVL7Ryx8S
WsQ+ye38NwFV1THDUGMYFyBEuW559evwbOG8AJ/9wZfnRW2ZStfMyKiH7qtyq+GTC+3SUJF+i+tw
1dSfThFaBZgFX7xg2WSPxNFKGsVpcc9deUyN5CYuxEb5Zd0M9gkoHejyLK+AIZy6GOwKHZDqvhxv
2viba7z+w6KByRDRNuAWwApcHglXy3ldCM+MuqL6ZNH+6PH4Z9m6/39m/nQr3sVZEyqzcV/ZZiQh
vRoWBMpCI7SkkRomW7LDa94FrbL/90V/6pDvTNVG2nJ9ZMA8cLskPtIJ7Sidgu7Guk0DXaIZ0ZvD
VnK/tlVAaYFIBFUsxB/z399ZVe3I6SB1dP2n7Esflw9mJncW2KX+frvem1lkR7bBZGIVJo1GTZYv
Kac8tKTU3vrJaLdMzUnQ8gEG0hP5K54KCIEukqTB0KVpJsyKUNWgfsdpt68Fr4PSsbLW50wUd3Ia
x32Rl0Xo1rEdKKUNQQ2WQkQ1I2ACaZMeGxAk7gZmWK3f63p2qNuhCEih1zcuWL98YTe9Pzktv7GL
8iwADn7URZWCv8aKjwwQob2OmcZwLFpfpgp+wDbwbFX2D5u7PUMbodGf4P2gDdT3bdAn0G7XJCE+
L/SvlqZrXxDwkZ2WjPVdPQ5oVKLYDYQ1BXoUBTHDTy3dfLZiZviCJzykedecKqvge72Lt7L1NfeJ
u4y6CDrY1of2dVHyoaYNgAee7oWmifkUSMNoIwDl6ZZi7dolQKKOTtUfTcLlK5wJbxKZg5ej6Jo7
gJAiVcQMBFTWY965UGmxtkbU1rwXElzUNwEwhxL34vy3tGF1q1EzQq71zXHGPbKPv6/czMRQ/zOx
OPseZ3HXZSa8l2GEo2E9eYNxrCCZef2KrTmweVId2TroSQHOurzJU5EOWt46ZgQqiE+NoW6majrY
kgJukECCEJNhfpZuAQ9Wlg+MtugpwjIij2VBElSVkP+1lRmNthv0LvermG/EFyunD8HFXH4GORAk
BxfXuRjiVisG14xs1/vBSKM/t6ZUO6k0uqO9YW/EiqtfhGovGhSI4T6wbPVN3Q1tB3SXY4pdTKyw
7DaimdUPemdh/gXvntweWnVen8FCm8RPueUdWy25rVpIBLX5XyuFwDMiZgIKEpArnIpFyzS1R4Tw
BLHFKOJvzEbzd+jVZ3fABb5++uZ7snh00cTG2QPpL3RllqAHkC71VRbHZtQ36pcWG4nvTmbiS1L9
kyXsNS4r7iwmIC+XD5yoLYUYLI1o3XyiIt25Mkfj3N1Ivv5IIyy/aKa0QXcF1MIfwOiUTFXD7Z5E
zQAJt1GX4y1mr6yd69ZtxBvLCvOi1X2vnswnk9fti6UPo2/CW0OCqRIgd7adEolwo7l30FDhR8Fn
8hEed3tiNcOXzB3sYBC1e2eqCs0DVwODt0nSwGCxesZ6prdywotBeW0Fo1kmx6aLMUEANUy5JzHN
b+MUJVTfUZg8cRJqH6HRUT1iUCi79VichGN6nJr2VAE36bLQzUIAfA9syMIBZF5aMLA4zG33VrCS
3sNrIJOVqgp1TGU8JaBrCwpNr24Nt7POQPqz33CU7s7yRL2vRD/tq9Hl+7wrasAf9T5QPdxja5c8
AFLI+T0WDofsnSA+Ua0WUloPOzN2sz1qSPzJSTV2zIwm2zWdviWjtHa9UOGbp8BBXwaE7+X5kIya
XCHjjEAg61fGk+vey/xrmr5cP/BbZhYBaDyW02COMNMZlW+RJ9N5GPDEGizZuFkrLtEDHHMmEQAm
DunP5fdgHjN3Eq5IJECPNpbyULTGUbmYOymm0lexdbj+YWsPIHQCwQ4O/Tzo1i88IlR8eWnlJsHI
dBMOFn+ohdiola611Wa9TpC6Q9IVnn5hA4NiddOWtRGN3LZe4sFjO6co9NdsqPqwUHb6CQJ/dqgr
ql46bWSnXJExEKSNQykRAlUJr17zUvfuMd3DX68vwNqCYyzXQ3kdQRY8z+WCV1Nnsl5MRpSY6YF7
0g110t6TuBp8oeRtU22WDNaWHERqYG4CoG6ecr606Erg+rQK+a2do1nsfE9SEvz9N2GEDgqM0I4H
xHLhRKXjNZRDGzjShkgUXw3mBgot04netP0WGeoahAuKM/8ZW0QiVZ8PI9q2BIIAUN3SRpDLayWJ
8WUWAS5+1PdWk+fHQowKVS2guQwTOm7XP3htSdHHmqfnDEAvl/6os6mSjBQmwC7l79bsHttii6dh
7ZwAhAQuZ8w/gtF/sWtTKY0BEuUEeUZ8HN1Q6c6xyF/H6qzpW9CM9TVFPw7ZNKqbYPC4PCJFN4JQ
J5NmpEizQ5D8gtGdPQYvD+gZHo22exTg56W2ZAE61RtP3drsKcyiCQ+uSaT01mJDh6ZObV4ggjXL
tILoCL1tEvdA4OQF6JanOrV8I1VAnrraGxks2088dkCiNfhynka4vrPrSwE8GzofGFf+IKtIkrZN
JrjWyE5vKnS7YwvPIPsOFGoYg2eNGGmYqHuuf79ud+3BpyghYwYXA/SgXrjcAaNIPaoByxTZorX9
nkt6aEYDfDm6hiFbt9mikpiPzzL+QM4AIkeKghSu06W9UjpTlU+EoOhlhQlUNiTTgy7dXf+qNStA
rYOlCx3fjxNwI1OSDLG0oib5Dj2lAHRXoTFtuJTZRS0/BTqm8yUhAHYvl85RFUsAc7SiRLwmapfU
O3CJpqIP+ABWXtWELtAM179rbbfQPdQx0YAn/IPXhAfjw+B1+C4d2TcvUTNPzOPUizeNZhvubO2t
eWdr2cQEJkGMyNStKNUNsCnxHaDq17/mzw1briAYMOY6K7g8kOVdHoZ6cMpMuhOKQ31uPza50/sD
cLmWT7SpVRDmaX+wTuXHKdYnX442C3gvblLrvjcpuAN6aDAEdimtByjXYrKRdDENkIdUpV+Mhois
TpqPNeqQO8wGoh7Cx3qXdmbV+LGBSBsu1/4x6k5ympIOJ3EcU74fB9v+onRMQjPpjYFFx2LXmSV5
Up3ofEZU1ftOET94eB1UqwLGDlpzyBy9/ZWA3/9MJv6TWBX7lORGvrO6ASz1CrKlbjZmtwgaUr+f
in5PhqnzPfiuox6LbONOr51+DK4Dmo9gBIXzxR2TovX6kgwoS03M8jMyZEARjaFuJhs3YO04wgnZ
KGHPMvNLX6EpBGsWKvSRh8GzJzODukLXx+LbxBh7KavpHyYO0FWBq8B/GElbJs0YXbZGg0JCBBQX
0Jtu3GrX91WxkSOtfRU4H+d2B2aUPpQcEEOBlh4Qj0hjGNjVaHKPKYCDzto7VOvD61dg1RYqlAjt
4Yrw/l7eAHMYwTaDGmakdW4VoBghb7gRV4cp61CJIyDUPF83uHY2AP0CBbaBT/hQCBCd0Q85HSxA
+9ywqjXAEuyTAGHwdTPzzb282QaK/oB0IQqeCe8X32VoQ9NnGUYSMpM5J69FkyZB+3acgL/OGne4
5UPfhpXqrd11wyvgPlhG2wGVFfyAD0+kZWclUPDCQsG5OxQ6DfpS8+PKgTermzsJeRvcDN0Hp4QX
GF3+XZv+njQPlnFCUDZw5qLf0qXqptaK3qaRXqmTCe/qQ4JuX+XyOS7/Wvcdc+szKzJBiwcYnSU/
KkaSEyoT9HcGsw9m6XPBjL03bWk+f3R1F2a8RcGFSx0TTJOiQJ5mjXMorViCDdbIPw1JTiLGSYpa
cNbw01So8beTD8nrxrZ+PLf4BYikEalgHu1j5CtF+X9H3mLy0jafMNoEWCBGgHybyUCOYwD1X5+j
cCDgfDtj39qJ/yC2eI1XjjXQyphssFygNq3laENRWqCLcsDZxOF5MvP7dNS+gsMRilNgKOm2cuSV
b8YsJmAkOEQgbFo+d1qVWxlJSw9zPXGo4kPuqn0faxtXdT6Oi6sKZwFxujk3xgDo4qq6TY6pVLeV
Z5d3J0wsB9SIeHZGdBXo035jG+d/7JqxRcxt9D3VjKaR57b4gZX2a0AOzPKej+zGRuOOZaiudaOa
K0h+3Xlbw4ZrrwOwX1hMkOmgvrtU6RmokIVqIAmkl3srfiXunVUCS32cKWea5KTozuL3dIt0fnWJ
5+I1QeENfnne6He1UQgsmS2BnstZaPedPQVx/gJy+6MOWpmBbWBnVg4NrgcQVKBlpx+RR1WFcjMf
XGwggM1GA9GOBj7s7fo+rhlBOXSO2kALhxb25QcpblWjwNTNGVCqUPSvLubgELZdN7K2au+NzL7z
3aqVroSk/UgzsGi1QZH+rAcPAdgPLg62u/E9q+fiva3Fm62PHqTWOGy5U4lGl77TUKPE7Lk/gt86
acd947bfCCtD5o2RlqFB9f/3rYtI2AHu1qPCzs5jzYMUMhFVc6eqAyuPVGzcwY8hB2jZKXUdaLrg
GixdRsaBOiC9mYHNBSVU86Fygt7YW/aGmY/pw4WZpcuQmVEYcPs4IgnxPVH6DdlIUFYPIaTeQNWP
pvyHVJITLZFJSbBmw9fGBGeR+53oG32TFRsYqcQk4twnnM1cnkGzLgtMA2bZuctV4IB9K59evOSv
gQWzjOZ/Rha3CXhVXQcUIzsXxUPKfw7kptjqzqwdcNhAqQN0dJDpWoLOqwz8vWmpsB1If6z2SxHf
NOw2R2bS2t9t563Rj5oe6snu+rlecZhwlwjE0D9BeLtkFWhcxet4BI01cg8ynhx6qvtvladCDnxv
PW0kPithCqzNgfSsJAN9qcvdQiW1lpmDhQSr+9HIv1LxycPosOp+WvnnTNzk8b8cj3cGFzs3jG6H
JrnIzqCg3in1ra5POZQNr6/h2hlEddNCJ3cOBOzFO5h6am5HdunZGj53yZtW/HKbjebdlonF82PX
mNgE4196nuod8wzwdZ8a/g/hzMwjgsRqJq5C6/Nyd0x7NCSykvKcu/XeGPVQubclaTZWa+V5w9MG
SizwOs2jNYsz0GmxAoi4riDl2oUmPabox1T8J4RQru/Kqh0P3MuoIWJMeRnlJ1pfDkWOsij1Kr8Z
Pd/lbZiz0a+1L9ctrWwOhoXwwAHph3nKJQjXtBop4lavzmWehkp84yhFNjnZWLeVAiRkvt6ZWSxc
OeTETZoeH2SoMBECRbMCaMIuYOYuHdsjSFL9vjT98e+VPC4NLy7RWGnQ2QCT+jmb0qC3HyQlfk5O
/7CIFFo8oBuco7D56XgXTDilxexiwnZV3XDT8f4wDa9xtfGQr/g8aC1iihcVulnhZRFFQDLZ9AYH
Z69Px5NnZSEanBvh3ZaJxU3Fa2q23IMJKO7+ADryJ0Hl6q+XCpWPuXJKAI35MB43cdJKVyXleRTZ
sarlAxnLPXW3guI/ydIiF7iws9j3LCOo1cGDQ0U6HW/QKvxZdY4DhhZp3qUON04TaMgDs+HObrT6
2E9jx71vqPPL7HTrXDLdOoIdu3udWFr4QstB7FJSsett55emRIuB7dEKK111t3SS2ami7JdokVtM
VHuxy5IGtQlljHpwP/Guw2vk0OdJF+ZBKx3vCG7N+GUqdHLvsiT7RI2cB3btgXDfGlGRHwlUydsy
D5wyjn2j0nkgjNYLcm8qjomdV/sygf5szVx6HGU5oadsDQFqm+xIACwJ29wqMKrMk5dCpPVpkpBu
S3qDfvIopK6BJnNestapDxDYaT93Zd4GsW23O5ZUHv7q6Y8JZhZvXUNhLtM12GdPZzb60eB29Sn6
Qmjwzf/LBM12Bd8lxQ1oJ9IboPwtoHQ9CIUUNL9JsxI4Lszq+4MjdN8aiHZodavemZXWBmNOAAfP
SsACW7olJrYS21/s/fzmvbuONsvF5OXY+1L8ytkO6jW+jtEi1Z8Sb8vvrMQgyIX+8MvgZn6oCDGn
NvRSxOpMahLY47nUPpuT8IFdOgnvztiCia7cUBTW0DgDk9IKUlp5FPoDlBZnUTmhMPiDaLZwh+sm
UKIE9MUBQnmxenLKQELipOrcl1O351Ro+yYXbnj9HVjxcKClBnUNuDNRXVoWBhJuaK3eYhSQ1Y0V
cqeAnmUDFYgi1u6QQmxYWzsRIPsALgUoOTCBL76J4sZyCKzAGrSWJnJMQTXZ6OdYigDygBtP3Lox
4K5RxMHA2RKgT3lu1lmVqXNenrLs1UIUwjw0dcvKr93NWfs5sFk+dKgF/s/avJ3vDrvmDgyKK7DW
A0iSxJPPtLBx39zyzOznUr4xEJJ28tv13Vs79WiwATEC3Dyo4hZlHSPpAdnpveJMc5AwdKeqlX5M
taAZjnw4SLsKrttbiVJQm4MG/Oz/Zurvy48cY+JMxhjn53piO228G0DDT7aa0xtGlsCvhlVNqw0w
ktT6LWXi1GvGfRlPf4/OA0jiv49ZsiMYZTMUoPAuzk7x1qWP9TT4JbKjLdZAOsdUy5OBjAWxPerk
M3HgYtESxjS4l+Is6eQcYwplxRI1/yAvQexvmYN2mCyuhQRMq+huldwHX4L0B24bN41dNWfRSH40
m5bfSbC3BW2iT7cDWFN3E/g3nhppimBQJg34qKPaDjnK8P9w9mW9kSJbt78IKZgCeIWcbKdtPJXL
9YJqOswRQBAM8eu/hXVvdyaJErl11EctWZ2bmPew9lpG3BYBh4rH29Da3p6lvfKNusYTUFc/qzb9
20mW7fvBk1uNuOUmrt04aDy73hAblEfViNQukp8uaEQNFuiIxXzd6J+sqB19xhrXF2WXrPSrL5Ay
TSA/kDkCeI+sxfy+q/K4jPXCYU9A4AHzVabJvhpTUEWnFHjdIRr7Bz3n7raW5CPr8hIs3PSJJFmx
mQRsfZ0x7Qa4nGRTMveFWFa+MWWcbTT0g951sXxzCr6W0Fkg2Dj/5lnUphulsPXSZk9A++yZ1N69
NrmLav3d09JdY3YBa0bfs4YDcDLHLALMTK35vEvPxOm0zXeXF+UCihjsiagPTbs1IdD99TOPoATc
jIi3LsG51HPLtoJr9MRrtrHVfVU+S/vr/Wn46RMjs4nkcnRdoETYU9n/yOQNiLi2sj5aCd8BXbQy
oAVMyLmx2ZS5XkkMDzSLT9b4Q2h3oOIJcu0bGyY/6Y17j8TmO2H9rwN7L5qPsnh3fUIXVwyYbLy5
YGBE59P5faAUdy3pUtxvzlvefXjOSoCy9O6hcoEKKjqOUR+ePQpeUsTgL8HvV+5jp+4iEM9l/Bt0
IIauXJnKpfcHyHnUp+C5g3lqNpOWNExm5Xh/nClty+PNQF7j/laMv3l7KO0fKxO3UFhAhxM4HkFR
il7B+U1aqzQHehYLV0Rt59O+Mroggz7YAd8GbYYBAILERseJYizZDaYrNnAVewirDxQdDFpx8DRX
90FHkO7cvkxuKQQHd7ntFgFw6UWgJZWV+JLU1auo7P5Fp3jlssxzHgSY+Z+JqF/RXpKDKaf9ZY+F
fC2L1HllFJIlCKuHm0FPnSC1BatB6evyjYy9/neTZm3ASB3tRxpBxLvtuN9Uir2WRi++Dh2BD4B+
ZOhywC1Flux8a6EGTVtDk/UTTAXo3h3Zm/DeIouvrPvlFsbeBbQHzWZYC1AQntvhKd4vTov0ySr+
F5el78VfjuTPDcz28OCMtPFilj6N6Tut/tc1TUDWgIULDcGTEdA4oBsY8Kg5smHMxqTSai2BA9Ah
MkFBKj/U9D5jNzJ6KxGWttBN9X7I5K+kfzTvL0sPidzljVi5ECav6dxBmLDgEGvBYXXhQc5OUe8W
TLVg/XnqE7arW+LnUDxw7Z/S2krniZKw4M/XT9J0nV5YRNURFUewwCJre75+kgOELXoTFsmtq1B3
8bseRFDfv2wF1UaL4H/oGkKD4rkVYkUkR9wBH7E3Aem+87IXpz+Usl5x9C9vIeh3ntiZud66qbkd
m9TKCu0H0jOB5j0ZHt9QL4XD88PgK57K5f16bm4WxBhuPBheDHPE/F5mYZTsx/IDJLCZOa4cs0tP
eOorRrxOgUe5xDPrbZNqjA3AGsd0J3P7GSy3B42vETFeDghmUBlGJzPQ2rjGz9epymyiVN7qkIhg
h6hs91pT/dFB9dyDZ68WcmW7L44KtI+orwM0fBHYqmoYyxE6RWGpdbd2GvkuIz4hv69vvstNgfgb
TDDom8YFdXG4bbMGqUaCw9Mkw11W98/CaQq8DOp3H9l3TKkXN1l7eS+PFWyCXnpaqwmAPtvwSdJ5
aDAoSEjKKvFVXkIW2flj1v2hMfO18OXyDoaxiXkRWQjQaMxPF1SJxnhsJAnZ8C0qP0qgwK7P4NI6
nRqYHSue6m6lUhhwx30/aXFroAJfE6VbNgLv0rHA1YVq/fneM9ysVLT1SDhabFOrNlDasyU2/2Ek
qBdAoQGZ2wtcie0YtQlyXhImaUp90PvRPVADaIoFw8XK5l5clcn7AmYUaivzFg7ULIxY1S62Hale
koy/2Hqx9sp/qnidX99YeoDxkBUCquOi/GGSvs/B7onx0CwGeQouuYQc61q8aeCvcHRlBXEj/qLJ
ovKTJD10lB9QMfEF6nG0rrbXZ3dpyBOWGUgBXPVYxPMlJOPodDKy9TAzk/LgDna5qStnjQdpIdaa
uNtxFSLVgYrMPPeQaHYWJ2ZKwhTK3PoLo/k+ASzXeDBSfpwAEHYbbbpiCLh67PqVMvTSFQlIEmR0
wZICvpfZFYnkM68KXakwHyCw4qNa3QS2lstvA67nXWcQdmObY7fy0izdJ2CU1ac+LgIOuVm6hSHb
LKSOE9gzMC+gDUDd2wI+L29teQsXX65QaC3ZAw8DQdQAbCR83vOVTEfQKDaxIKHQ6b5s3YNgNwXd
ZdHh6zvm1M7s0I/oSLP5WE/jir6rvDmAWvnbdRNLCwYQKY62NbETzH27Oo+o8vRRAQLJ93aS3dsk
AmVyN9wXhn2Hruh85a1enLsTg9PfT/J/RaJniUtgkInvdncL7vZNNb521tcLxbiokOpDiXUCx87b
jNMqTWNbTXuirwI0LVbozs7yX9dnb+FWPjUyZx0Cyq9xsgRGeK8P6N+2tlXpSPSKrcEolw1NioUO
gEwAwZ3PWkaHKC+nR8xrD0L7E7V3Tf96fSwLCwP3CRQqcKNAVTzf1FyHioymGQrNQ/eN+A6aljyx
gSZ8vm5mYSQAaE4pPsD5ptvwfCQCAhOjoJYKTQjupWV/3w7Rtm7WBNiXzEDLC8/Yp7T3nD2Lal4e
J26GmKBKdlrThSUYZAGdXzmhi2Zw6VDQW2He5p17Y+8goS17TFpn7Eet2+VV+x0c6SvQiqVLnVpo
vgXyAewlyIiczxqYc/KGshinxvMiPzK0MTCL9AYR9i4XZuuDm/DAYv2GVgqS9/x3Y3jCl1n8cn3x
Fm4LfAZWD4Uj9F7OL9qBJiPSKZkKC/CE9UXyoNnlN5nRdzNKEION36+bWwDqoKkeLOF4xsFeccF9
1QGcHAH8rUK7z4ydqvTsj2y87pCi6rdJ6qHbjp4qAqiEFt8biXZCHlk9ijIOmqSuf8rS6YDnj3o5
LhSQsc4WIAZDMNGmL5koUhsQ1IyRh66IPHCy8LqlBewBBg2t+E/c9NSyc77Wo40ysChsFRqUy/sk
zt9zbYA0iMplsi8ocFHQR6W3pLFE0KJjdyM1Z02AacFXQekCzhmwk6D/nffWQU28ckqpq3AQydZ0
q6fWXJNcWpzRExPTJ5w8BKzPGBMmhJzhXPp0gKC7tmniHBzSa4nMhRBnwr6jUQgwmIkA6NySl8Hr
6ox0DPWiQgrsR1qQba2/lHGMDulnvXu6voAL5rCAWDg0JxM8D9PfTwdmCvRnsxY+Vy32jdGggbfb
eO6rYXdgG6mDzog31y0urBZcaSDB9YmDAk7VucW8qyC+YIMzkqk/OdIGqbmWd160MLErwntFpDgH
EukMlIcu406oig+h/fWqr3tUkzbHP78/2wxVLXWaeAwky24X9GQrwNECCddq/DJiBAH1pO4IOJQ+
IWDOZ6qOpMEsFxSepHXfk9I4OJH8eX0xFp6EMxOz3ZaNBoGMoAaeOs/5qLt8F7NuRF1mOHzZDi4j
UGbgH5QY5zllitZoJjob26xCdjerg6Q5mt3rV42AmBdoUopaNK7f+bWnKDSJQCqvhwJwT6SottzI
93FCV5bl8l2BGdAiQf4TUDXgFc+XxUUymDc62onHAcpO2o46T6V+bPO9Qd6uD+jy1jm3NNtoSUtJ
zhtY0oYXr74tDfS1pk+8+Hqu7dzO7BKvaKaVvPCMUKd9YJmPsi78qkVnCoPoBJQ1tl8fFtyd6XoD
Au8C1uF6APQUILIOIfkO/Y4EWlL3naP7hlpx3y4vAlRL/jU0xy3ysSpcMhmKXGM7yB8N0rDXh7K0
F5BOmdpvJw7KuavTAzCEbir0tFRQclJWnvlG1v+q2nyXdvkvQ/Xfr9tbGNGEe/iEqZhoqZm97FoN
7h6pD0Po9M6fgpY30lkjQ7i8EiYiBHjuCP/xss9NRNYodGlypKDiX27CkG3ddPn++jAW3AaQmCDc
BxPM5PbOr7aiMKNCdgisqup+tMddjioKYRRazDexvI/5bdGVNxX/8sU9UaeASw+dOeDmdGf7HNVQ
NxkMRA0i94JEdb/72toSZv1AO+GKY7Q0i2DoQ8sR0mCXjBJQwCl1CJjA1/YOrPvb6w9a8u36JC7s
BazQvyam2+Pk6c5A44VkRQ03u9U2eT/eC5GvVGwWTSAVhfwn6gkXhOe1Vup1rqVwabMO+rG8fTBI
v2Jjeu/P815YFLD0QBsB4QI23fkwALYz1SAwDK33QOdbPJa1G9Cy+1GgdwoEM52finrlYph+c2YT
GfGJDxCFEgNiq+c2K5SKjcbW2hDq3FDOhFBHpnOfteNDnRkPblxTP9ctH2QbK2XchQlF4w1Q1Igo
0eF7UewckoYnkklcfcAYJlEAvoLru2IhDAHNp4mSKjpFAAqee8OcaEhqaYkMTWDyJN8RQe+Jdmha
9Gmpg94mGxDo72NX7bxhrZa7NK24CCkShoj95njn0QTG03MKGSoK/MqE7Szqr8c2WDYMEGR5YFy4
oByHUjI0qHPEyHXp7lrsSl3SGzN2N6pY2SQLdzsKXIiiQK6Lgv48fowBU+3LknVhL54nUYe8+hlr
8P6jeJdWH9dXbeG6AI0FMpHIZ09w8dm9blkltViLRTMS50CHlgdlxv+At2Pl4l2ygyY6AHJw4CY5
y/ON3+dp2TEhZCjHIhzi9Cmqm2fHXatxLZ0vsOgbNggPdYTe8+HwtND7NJIhYSHP/md177F5o8tj
ZQdu9sNhu+uzNx3X+XHGGiGDAo8fiMe5R6aZDQMUWUJTOPNZAmLb36VCSmHNH1sAmUyk1v8amo73
yZXr9RMdoZgMlQ8m1GgtNhyVig4mrd5qU/okbh+tnO9KYHcCq/iTAduLRQiuD3chwYLPADvPpHI3
4QKmnXvyGYJUrmoJbhFmoAeybe/7lCG+J0FjU5Rz2k1blu+E5EfRMWi9EXFIXfP1+kcszjkOISI5
oEwvPJ+q172Gyww7Vlp+WRzc7slx0Jy0hmX93PoXiwuaIJwO0Nlf+CMdSOIGLcLRsHsHTZfsjo/D
awX1TJGD0YGMdFNm1iZl724b/xpAdsbt0oEvyYKGuL/RUbAx+PAg3fjB0fN9ZRaPTqlvBVmDTywd
rYmrdyrdodV5/o5JFiMZk2JCCnrg9TEHgsLN1xLFC+8H6AaQXrKx1fEoTx9xsvIKxJyRzfIx5Hka
1HDYUUK4vq4LR3eSVccDgoaViVz83AL6xeOK1P2AXkkzcACpHeundvxt2q8J+RWNd279ct3g4pBO
DM7e4rjiHmQk4NLW2lEThu+uCRMt3OPwktDsCiwaHL85NW9stC53atKFZpN915S3a1ULMjhg/nMu
0LRsJyvB7sLRODX46fyeLJJlpXmbNnoH7RY0mA87wD9BYfJCvt77Nbl//wzs0xM4sTPwHB0rBezk
rndPRve2ScB47TW76wu0NhzjfEc0em8w1qsO+sK5L40H2ryy7mNwttfNLJwfVHEp8CtTQh8A+XMz
HFw4AO7KIbSgYS6MwS+Q8RIr7+zSZkP6254EUWwKuolzI9Qa/99mY0Aei/yZ868nB9CkiZopmH4X
oPfMbW3NTXgfUhs0MVYaxHT0c+eZKEhvyJXRLE0ZyL7gnwA7B6bV6SyfbIAejIgWBR9HKNVHlYOj
8Qiih+ursnQdnJiYNwOjJIrmbbfrQyXSPYCNQwvMRdDwu6I6Upqir2xlGyzttlODM9ehYZYucgWD
tPtZFnd9euT1R6Gv+OHLM4e6AIiskFiby5RCVM5iCiX3UEPzwMhQREymrta1lsbF2UOJFzEGsKEX
3QpllULoI276sG5If4dmpfoeR7oIIgha3zkDiBpKSbqDI0bvkOSjvXIRLY0SfgIUuyGkB4DlNNcn
+0Nw4IJQgiGhzj9GaNvq3ouHEub1HbIUy090BeAumNA/F0w4btSPUaWkjjj0ENu1DxpUJo9j8XuE
yh2nPy2X+U66luRdGhva4Am4fvD/F5EUN5ORFoYiYQtAZoCDXTwM1OoeVaVpKyP8jFtmLsiEzEDL
CeDSAPNN33I6jxqqPmRASsTtxp0Qjyl5Qui94+AYtptNq6sALSm+2Qu/QQuMRnYOuaUa2L22DKw5
lv6r6iFQ/ZtIlN3zm7pe02PUl/YZOn4wH5Oa5kXM51beyBoTNX5l7aPWCXikP5ogzoJ/CrT60Ur3
VGxQ5QRg9qdt3eT1Ux4VgTXghjWfoBZG62RTFWvM5ws6rx644nC8EJEuUOMKh0W5WxAyuctWefRS
10e3OtH6p5L/0lj2hMa4Gu10pXMcQCXCf6mkRHWl8yvV7CPTu5XgEtOaeOtmj73MnlyhB7HoV+6C
5eXF9E0JXTQxzYMvkbOoYzqWt0bXuZv4o3og7bOq650OL7JyEYxF28a6icRvix1L87ZiYTKATLhg
YPdrtk1BA9sZAMiOfKVhVNnT9SO2sNdRDoI/NqVIUNCYXrWT/Rc1bg9OPBfVJwFdvZEb8TFmZr2l
bFzLzS5kYxBYoOaPSB0phHlokcWdZjcCS1Zpojrmohx3Q9aNt/bYiQBEQuLVzWX13GiednN9kIuW
PxHnCH+RSp32+MkgbSO39QwlqrB3jY2kBJoGD2J8YE286wH/VM3Kqb54aKZmJ1AwYWeidx2b/9ze
qDSrJ7mOHBC30f4p88RHIUwGtorSAwDwa12zF4s4sze/jMFmJXqvb8N+IjtGG57PSHJfIFBdGdiF
vzsZmrJbCMxw/OZ48cI1gPvsBxnqdUcDQWP3Dolk03e19M3o0E4PaO9aTWRhcCZCQYjmIDDBnM4W
T1CzQPO+akJHJRDCrotnVik9ML1I/359myws28SaBVkSuInQJ565iW5JUQ1LGSxF9CcT9BFNtTdR
X2y7Qq6Rti6MygJcAgUrPJSoj85GxVKlO3Ft12FpPXGJbucb4rxeH86KiXmsAISRA2IjmNC1WxHH
fq0/9GsIsEUbILoEryZyuHjGznd6iVRmktZRFYoUPI2dXXbbSi+KhzJSztf3HnLFQJqhExSzNl+d
MqoQPNKsCb2utEuft/oAOvnaQKM1fDjeJsWBSpWu5PUvEyKf1+LUH4F0rnchCQoKcpmacdUA6nHb
jmEV3VXOo6O/Cf5oIdfVfs/Tx6i+KdfYhyzM3JljMNk14BYAsoXdOI9ZlCz6UTN4E6JzL7/JNEcF
oLjQVkLySw/L1tHQ8Cn4ihN20ZFTO+Uw9FTxMJbta6Eb752hB2CF3kRFvkG1AwSzstrotT0GXkJW
IoDL3WN8cgoj54pqPQ7e+e7Ro87JB9KXUHLqNjmJgUIlfitXNs7lTJ5ZmZ8Dyyw5eAGg1OQx8tYj
yozUWuf69KHni3VuYnYMEpuiDaPXy5CW4IN/luChB154b8l7Gf+oktD5coEGSwWQANxTxGYgaJul
JZuMW9TU8jIc9E1jOL5K1uKLy6v+3MI0qydvZml0HUp1ZRlCE3k3FNgUZXKoMmev0+g4juXz9ctq
YZFAWTj1FaDqDZ93dvcmqaQQhxrLsOVgFDHzINfXUpvTnMwWCVBg+DoQykEz0vzxIhF3+2wYMKI8
uhu89HusymNky01ekjutRRc0LfaWLm8TXdvqagiGGspRtF3xuC6cESzd6WfMJtZ0mPA4tAFDZXd5
kKbDY8zHreDt3kEjCpAGf9NGfVyf3cvWpU+jNp43B4xLF0hdnljC1URXgv4W0pBecUhEekQT3q4x
sjsQcG7tDoymyejroGEyhQryIUNmNwOlBAlIk29r4MtW7p6F06+DJgm0S+A5RXPR7PRL6QmqDFKE
EB/2rTpEk9sGisQrVhaOJqxMfDxgBQPN32xjtQ7X+tFxipClx9FFd+Njkj0nDMy/Te63/XPzZR3v
aarhHIHTb8KNzQsUAL1oquyyMmzYo9MJUJzuwB3ip8l9M3EbVgRhR364vr6LU4lzQ9ByC7zcHH6p
aVx1WYvrwKwPstiOOpg3o5VYZsXGHPEQ80KWLcW4kklhHsKlY/ojVWu8HAtWUCCdZGUBfZiiu/Nr
x1VIeNDSYWHM3of6PS/fcuPty5N1ZmL6hJObrZ34ZkkDE4lxBK38wbJ/aplcuW0ufUmAJE/GMXPJ
eWdkOlqKWNjq7y0p92YJkudkDOJ8pdPg86qfXWtnlqb75mQ4VkpNlTObhVTJIM//OEXpV3biR8kO
+pJbp/jl1AjSmRW4fb1nFHr25Z71UaD4Izh4gwJvPjmSUvlUO9YK1I38A6SGQd85vuflhzGHwqJR
+4P4W7AbA4IsafsKVoed8rZoc/U94y/0UXyWvxdiRGMrQ+y4qR19E4PNC4pde9f+Q7pvOah48ux5
JL8GxCctN1BjePOSe6KvvVwLTwmOAs7glJZHrWG2vmk3GFFRsmrK+lODb4WdrRy3ZQtT95sBH/6i
pMptSA1RO69CQx8gBQVUm7e9vkcXHokpLP/HwmwMhNpysAxYAGvfHcIuP472eB59KNJrWr/15K//
YA+9uVBbQEACQajzTaTnpNCIYXCgMcqgigvQmYeE7qo+2hjaXfxloCbYq3H1A5+DbDz0ZWf+ko3A
xGr7iIeDMu8s8VGUayzki0uENDw6uEAiDwDV+YDakbTg1+DYBPZ3q/jF8xV/ZeF82+g+m4IR8Hpd
5D/NQiqoeRtYIPSgcfmcGt+KGsmktY75NTuzhbF6+CxppMMODlbqyH0t7yL3QWUrcc60oWa3CMYD
YngsB17jT4mok1tEL1PTiznGAwrwXVWqDbgFbzrhrrzGa2Zm+5qpqnRTkF2FWrR3K0h0sU2bqf9g
BGOYPEk8hdgD52s/9WURYXlV6LJm03lop2/bfZOlu+tnZpr6+ZShQo7GPQM6YKCGOTcDksfItfK0
DiNa+bl8dBPQ/t02I8iS10L5pV1gwwr695A9u+hlc2hk5pFd1OHoQmjXABMjQ1Eh67wbkDes+KdL
Jwc9KXCUbbAmXEDeR5rVnRXndei2bwT3u23+h3k7NTB9wMlWUwlU2lSU1cDUaxu3u9OzDws6OfXf
ytx/fYVsdA1PeNCpWWO2EeqoG8t4TOowNpFEb3tySItoA54xJLONO08lr9ftLS6TA/kPpPzgv8yz
vRpNCsI7VkNO6Tcjv3XCEc3+0uPf181cPA5oGJqkCAwdSVTAnmeHqG4BLbJB2xoq3T06TPchLCai
4qWP5D4ptLvMdFe8GdT95psdNuGTISEBBl9UA2Z+WeHKUVUYX2hkaGDUG6oHXIBJk1On3NddTLda
weIgkRG7iUYHdEJjw9/dMuru+qwHrY5U3i201tKdVcZq08FtCViOzg3TK7Id+ApbYCo6/NXrAjow
Z2OJ4j2PeygAJVRDM4TbQf5TMyFYkRkvXeXEW6FEi+bcpt+ia66+LWimgqHVO18Oow72jI76qk3Y
EelYbWukqXxos9L5KPDUbTPIbI5tawQJNmCV7wToPITb+k3xwoej3ufPDXdu3pOtSuiN69RB8azd
aEX/RDXjJu2MYgvNdbWtVAcohk4q3wGeK5CGXQYpqQpf4SbZ5Am+dxhAKpQCsRS4BRRSByFBR1+N
xDcMBNVJyYWP3ilzn6HJPehU/2ZqWrvRahPgE09UO9EpiRHFRpC2jR3UwObtjSx+zZmiu1RTLro7
BRSZZNQHRI//Om0xbOqRFVuNt8yvSlNDJTCJ/DaNmp3WgVvdGPAHW2rZRiQj90ezMf2qAs3ZQIG2
4cT7Cw4l5tflaO3QnQY1K9dKbvoMzkcTR9bGzE3DRwsBFGYLfdxXfdHsiDUmfmKkRjDYSRqQDuoY
Wp3aaNZXxaGSKvJNGyPMKDy/nBbFhuGTv9uOndzKsoOapvTkLjVN7RGwL0QXkauAM0qzxNdSOuyF
1zZbMtDuzhNJhaNFTT/LlHXIxkZskZsEWoUXWRqK2vw9Djb5QLm8vakzSO8kPcQmB0SJK27gJWYL
hwIXpYM0P877RY6uq6GFZAw0D52xvnHbOwP1hPiY8jQA9QfhbCea73bz1mfHUt7RYS35enFTT4g+
EwV6oOEg8zAvqCCdwYZOGGUYOaE0U79DM/f1m+biQju38MnBdXJVDy5vi9ZEriI2bhPwXNZJ4qfE
3HAIUF23dOEYzCzNrmoxmt1gphhLoik0V9CtZXOEJmsgp8UBoaELzN1I5V4orBKEsBBkRDYgA8DA
4D+b4ZmTP3KtuXNxZVCexCXt0glJc/7EWVEshAJ/eyjjl4w9YOwrC/PJ8XLmfOC/0cFEg+Y4XMpA
aJxbUGhMizpIlYSJaI72UPvQ636qug9h06Nt237GtaeKmndO9lA5e1Cq7tuofR7rPSHQDUNNAw6f
X9IMl090XzbeJhOgmUPYyBKIPVepr8Z804MtIKfEd4cPWf7pdeL31hAovGzsturirXQLH1x7cf4Q
9zbe1sK3otcYNeiofjQS27fEPgWJZ2XZz/ogVk7fhfs1zcCEtHGBdoboqnE+A2wskCfLBhaK6o/Z
tgHQp9tI/YrRjLkqsbe0O09tzdbTaeMat1KPrIQ8GpL4I27jMVtb08sn9mxAs2c90SyoPnEYEfa7
U7wIZyUJuLQpTwcxnY2Tw0xaPcULi99HX6Uv05/e8Pr1M3xqYOYQF2ygjRyxJ6UTBVVboQpJNkL7
dd3KpaLm+cJ/IhZOxlF7pUSDPuC/WUOsbW5p4OvFccCr6ppbl4rOR14AenwOKZHG1GzovOKB5oDx
boFP/lnn5W89cb+DlHltBRe3yUT3AEQCWA7nEPzSqtzK8TABcfSgyqfK/GiMr2bhpsHj6kKSEXxt
F955yVUiLTBdoY8fCaWo8i2v9XW+BtVc3CsgDMCrgvAZxfrzvdLWlswdLWNh6ibbargxKVtxKY2l
qxgZjn9MzM6vkDFCEJmyEOEM3YiGjjeusCy/MVABAoVzsjdBR9YzLQtaVfX3UAAuD/bYi42RNdBc
HjPXV3ryw8kBRFY2mv9qkYCMsohB25OCnWush3QLt5VunR6IzMGNxo3TW9L3XNxrke7k/+UAn4xo
5iMPkF1KYR24dKSWe/EoxVqub+mGQIc9sryfifzZAXO6vBhyAGfDzP7ZjlBY5jfEKFYWZnnp/zEy
L5d14AwVqJChPqHnOnKCUPyJrW7FyGVZddrH4EUHUHJSLpx3C7Cc9/UotDLMI36XltEmt9RWmdlz
Wesbeyi2UHC9zSPiBIYatglFHGDx7fWbZPG4nnzDbJM7pmxlVEG1qqgfaZIhZf7Wo7J83cjidHpo
y5n0wk20vp2fpCgGvGSkjIV2hOgGr6Fpf1kmfJrLExOzi90qckPLu4aFBM79AFrKyLnF4V0ZyOJs
nViZZaLA79G1VYeBQEcwgHBZ0KUeNLZ316dr8VY4sTLb4p5qWqhvcwaWqvfcA/TCuvX4a56svIUr
ZubFDOaWuFIgJx6CHeNh4Iav4sy3jF+DuZJXW1n+OUACO1+rewvjacwIs5Uiw679vj5lKwtjzy7S
NAIuQ1QYS6NX2y63D1mTonHBXeHeWDYDQVigmpCYnnfClDAzUVAyID7vlYohIfmKjuHrQ1leln9t
TLN58rTTvG/NSNUs7AzqZ+29pjlBXIxbq1+rMy2vy7+WZscybWlcjQlGE6mPjGjvrULMeX0wayam
wZ4MJna8ZtQkTPBR9Sj6Vc8td1ac4Ok4XIQB3r/DmIUBTB+9wqKwAQ3dt7gJTaffDtYHsh5dagVe
lgRmvwJDX1oj0AlZ6ONwFlqsIwYOjtzAjs71fcQL30gfPLaNizU6uWU7qEagSw5Fv3l0W3l97FHm
wh1GmkfKEuX5DhKuxypdQaEsrdPEXPP/Dc3msLa0VtoVxQ1Njo0jAjauNRYuHZ0TC/MwOmoI+hwM
WGid38R4N+u7plvZCNNHzjfCqYnZW2akelkhu4X9zHddCRe49o4CMa7UPsBnENTyz9c394RwR7Zz
Au+4s82tEJF2DpJ9Yde92xCJtthKw+dSeAdHB+2eaJBEL9jsufG6VgO7TclDpoPIxt53yc+kyzfS
+8WgOXB9MIuTB9KQKaAG8cI8oYpQtVYep2UIdfZNZMZBUYWM/RrRSKv1h9Xu6sXtAP1GILxQn0C3
5PnFYEkIraW2V4Y8HX0ePxON+XyNH33NyGxXG6nraeh0BQxhbN66TjwUox3oEPG+PnVLFxB8eLDi
Wmh5ueBNiwwOiQ6zZGExZrscWUL+B1ArIB44lNHLQNhsO+bRitHFq+HE6GzzgcWwaYwuR8nbC5Ox
3IzxpgKhhG2u4V0XJxEcjGgOROPIRfdn43ld1E0bo9UfbIHEwj6VK7fP4ljAHIBklAfirPk1N1gt
bysC6BhDzBp5x6Zu/bR8dN3X6wu1eMsBjAsANjJSzrwqTuIxQqOiLMOq1o+DNb5q7rji6yzOFqDd
KIiB3eGCzhR8EanFNYCMOu8Xyb71UJxp36+PYmm7AYgJolagFsFqN/N1tIQU1I3x3o0tuaGiB6De
23j6t9H+H+/fkvrBltl/2GynJs3z04o8ntZmaKoJ07g+diA0pQoKna5+2wzZ2/XRLU0gHlaUWbAZ
0Is5jf7UYwD3XAclWbjYKdLy9U9TmL72ZTgkogWgoVDNh3AYTu3MiGuKkQqOKXQj/kQqehO7aFK6
PpALxlEIF+LJxk0KrD+g8PP8waB5o2f2aXtf9/qjUcW7MYpfdZPti/xnGYNKNwsLb4rE9VtN+2ab
H6hygEodPGIrHzJtiNN3cfoQ4ECQLgFdNojLpik/mdIiFVwfHFfeR7X3VBLvZ8si6edpZPkyz/Zg
47kZLOtQZvHeqckvMwFW31ZUrji28337+RkoQJp4F6GzOcceusKrkT7EZ+hxtwPKeN8JK9m0Y/82
VAnSpjkyWS4Iz3xTuWtgi88Y43wO0JJogfEXVE/eJCRwPgcxCFGgViebe4Vy9h4sL+WtIxhEYNGc
76TRXqPaN6i2u/fVKG6jzP7RmN1fK27+6IN862JkU1MveiFuCrEYoyQPEYimdw1KA1uIbDwDnW9s
0JPPUKBSGzBQ3yQ2ePWHYccddWt66gE3ReCIaFPIFHmXge0lbad/aX30TN7VinM/rZy/ENQ72p2e
baBllgVunO5UZe9T1Be7HGzIoo53JCM3noFTTuRLaThJoAHeFOsy31zfNrPL8lMLDnOB4gpy62Dy
mD0wDJIpBJrEzcuuHr7nX9Tu+/x1EFngDKJ6C9Dr7AQmKNj1WhWJF3PcNfQe2Jd2jSdzaQBgVQFP
Iro3USKabfu41DxVm6x9GYf/I+26luPWle0XsYo5vHI4QXIUKVm2X1Db9t7MESQYvv4u+Jx7PMSw
BkVtvU6pm0iNRvfq1YE6HHoZrZNMvjBBbjaPaQxaicgwDgX4CAbJI+NWPnCqiO0jXvK7X5bgvWQ9
RjVnJo20k2KwAImg4P4KC6YWa8AV8Co/MPTeunyLE6NPXsugYHrtCfi1Op/J4oGbOoCpgQMBOwju
xvW5M0dE6/QkptFYndEGotDPowzULHgP/xkG2keDjAr1zTfulxdPhJkKVNRuYPeBGgeLcsxlGMPN
1bjSIqx2qU9GN5hKF5Xm18z45JXH/YuBrlQAM6CT6UaxcV6XCzKtNJrHJlCME5LpPpV5qlurcaVE
LDfWmDHRuXBolDSfFuvssYBq4f1xCO+I36uBslFQG/zm1BPfLATscxPLcCrSMVD6o9UdgEEws2BM
grSRnJDt4fzRJZwQdXKTouvKPuoAHNdBEHba2+tNHI54b2SknfBX45Br79HwCnSNpneWlmdIBmIL
/lXT6+kA6FkfJcqj5wXArgCHcX9dtvbv1brYwkGc7BbVGCApjlzzhJQylbWpk8nnQ7xyMrph6hdC
Wwxhep3IASWOb/h+XjaJ5zA438RaICVLUE/eGjQqs9fklDVf3iAeqUc09wAB3E0peTep2cBGjUbm
5BvtQZecis3ZuRIvzL6pL4a7TBCv6soxfVCG8rT/+5EUQ7U9r9u7qaE24OLlBi2HaHEz/zNBEvu+
/C0jC48Z1BHAW9wW8aozegGglegQwQT76KzhzQdd92k6SPRsTBSybaB4AOsCkKWe4Bco2QSeirKf
Izv+BThU9dfuYQDjAmgakuW4W0UftMvsGYQkzhSpRcDG01I+9MuZKZJBbEwWh17jKYumxLi/1fVZ
qE0VVOZ9OkdDea6XI2hqCHnMJMGhzZm6UiJ4tGpuMm1Uszlq8XR5qZc33NyrQejrQaSMZLkVV3OU
0YcxPqAoxSjOb1iNqyEIZm9u4t5iRokhZD+5u/tesQ4p2xmD5iZ8NRDh7GWTMi+tjdVI6GUCaIFK
3jWy1RYsn9lPWoyyKUwUyqYQO2MfFu+9J+Nv2V5u7Fr+7Af3u6Cl1hmZ1aSeIwDdNGQEZUhemXw+
yiv7jbohLQWYao60BW3ALlkhsd8bVxxW4c/3CwE/Uril4WjdHMXLkWinFiwEzen+dtpUgZZQwHCD
IQrQ5/UQDDcuC4AvpwicMEZzHFPf1o73VWzO0pUKYZZao5tKCjxtVHYfQea6tOG/ky/MUtIZuZWM
GII3HBwW4Dzsl8+ZGBxgwj3evnY9RRptgLYcezXSxndUVQ4UdMT3NWz4f4BiAZiBlx02qrhPe8sC
UCjJtMijx7G6uNmjHj8W5skjR51IdG2tBh6RuPdAkwbCR2HBy3Sc0bM61qPBVAHWP9pdFtwfzdbZ
vtYgrDcoaxgBzlaPxjGIP2anCa3bJEuytWsd8GSCnxDszTdX0gh6nMWuTS1SywCYoSq/ZPHl/ii2
5glUsHgfgckF8HlhnhxCzGmxkiWqdcUv88oHh8kbNGA7/W6xg5rtm2tbaZIFwJwI5AF+0mf+r/3y
8YbnFAi4UZF5W+9bVH/g6dQ3cwQMLTGAG37Dub6WL8xQX8xL1npwO4z43KvA70r20cYKgElQRcME
vFHB0S3MT1bQZbC0gUUj8MelnyyS7+ffdxXe4nccuCHwmEccCXUY4qlTjRkF3mY7RWkZoPMtNUPN
iO4vgUyFcBS6Ls2deIAKtK1MwRiiAV8hOc8yFYL1A6odPc4WqDCU05y+m6ivNRIVWwvB8ZJIqMJw
4B2x3khJudSzBy2Rec7UwFX2nwP4lv8TLwKHEt2pGtWA+PGLa37s8/2X6Eq84POZdl9OZIB4qz9m
yrvKOVSjxFZsWLyVCn09QWodM1XFqzeKv3S9v9RIO6Ou8Q3H4XqajLWSBa0bAWHvpmhwALBFW/Ps
7/ubVbLMIqVPqiWUOfw8mNN35UdR/fMG8Y6GY4d4Mm8kvv7+BM19XVpPY4SsZTFQPyNvcFoBaP+j
gQ/wyh3TTdA10Aoa0uagPxj58S0D4Fc0yGT4U2stvpx1ELQldIyapT2oaXmQvUf5Ub0xSCC1/q8C
RzhnrVsw10RdSuQ6Hwt0ZUEAE1QDgTL5tSvp+LWx1vD1eIgaWQ7coMKhSJFX8CZVa6JK9+dftcTs
yaQLC2F1EzhxJkhvhsMAv/UNFmP19dwmXi20QmlbLi3kt8uhL/1Y9qDesKno0INONbBKWAzRRyJJ
yXqmETTVc7+l7XsdNJb5j92bCSpAzQvwBYj6xc5XBRJ2aG5bNFHxXlkAXNxvU1fihfVVncxIQbbR
ROrsM/aVDbKX7tYS4wggJYz7gHcXWi/BMKqaqShGHc3mR49+Jp0tuXQ2DgMqY5DdRjoTNLtiDV41
U4NZhd5FaV2/m9Ls1GfUz63Gj6l71BsZ49qGCQc/Jo6eA/oFnAfhGsVDC8WeydRFzA2VmhzQfCIY
1MjZB4bjPgcIa+DxcZ4vzp22nrYiVZq4QePmKP0n7nz605Cty8a0AYuC6nVOqgSkiLAu5eiCAbkt
2yjvQCGRngZ0HO7OtPYd+/X+Dt44JJwwHtzTIPhDlaRgrcAL4kwjidvImiIXCVviD9b5voqNTYaS
G/h/KNVANZyY8EJNpJ0vjt5EphsQ9ywtHpLIF0P7aa/jiKAYOyrcD6YR0Onv+9+/samuv98TTmHC
QLlrxyYadPb8/a67QZ6/L5nEwZFpEe6lOGH1GKcGtAA3kzyYekD6A5HRqcnmiv9+ZXMREWr/M5Ym
ATMCcrYSiyUbhXAyUsWmZm1gFAt9TNlRaR9jxV9km1Y2CuF4EEJ6tVWhxYnPZXHQm+D+im8evz87
Viyv6miz2KyE/Bx9qtT3uhKm6inL0LJUcjTuTxei+8Jy1BohWYUrsC6PSXXo6fv8Wy97W2zPFkIf
4BgFH6GYl9IS22vH1msiVICCQl4KKdmerf/Jt4VBVIkx2lZHsObmlyV5B7rLKrnU8Ttp2nnTVmEY
/x2I6O54DumGgdlNxPQgBx1s6qMu9v7Kby/IHxV8rFfnw6ExK9CJrYmodkZXQdV7qcgx39nT+vf9
gbQ8Ypmo40GnYWH/ggAdbEcoa4lMAE7Tp2wYDpIdzM224IQiqvJHgzAOl1h6VsawiVb34A0Xsz5Y
zXOunNrkGGvvZllpyuYWu1InpCMN1nmD7Yw4MLY/Nz7bDzjgQaI/wxFuqaYAd3wK5FXU5ufXfpac
QslkiV4cgmm5OmuYrEQLTNvvgPX6G217nfp9fHhL5O56KIZwmxROyoATwlAsPfEndHtOnu5v4c1T
8meuDOEiaQvNpPYwN5FSnFCAaqmfJvZwX4VkucVcUo6+l0k2YMLqbvZDlk0Sr3FbvmmgOxIKdGCz
1qfQmmoPDcv5LdJd5uwzqkvf8v1/5Au3FNNKOlQ15M/WyUofShkuY3sJ/sgXTp/j4dHn5vz742Nm
gXXJj3dSqfzXhIAoCxAlTsApTFHlaMnogBUzovFXuz4o9rs8P92fpe1R/FEhWKm5rVC/9ds19Hyw
24wl4NBvWGjQelp4u3Kst0iZMTll3QzZhMOAxqnTWXUkMIktc34t31hvpBYsHVPqsiayrVNV+SQ/
6c6x7F7vTxRfTtHYXmsR1gLN2JJcG2D9dOW1nc9ZiUzYKdWCRYbr4mb0niJhRRxnsMq6hyJQWyf5
geSPqI7Tp2BUP7synjTZ1Al7WJtiBCQZbSLg++YUKZ/LMn3Ipze8pK6nTrg4qkGlxlxgA1CQToF7
cMYL5w1XOiC1v6GPyOGLz4N6IPGkcYPbPcQXFZBalPpJynK37NW1CsGmK9W86OgT20Ruedb6j675
Bnt1LV/YxsvUT0OWQL4TGYuvfbu/fWVfL2zfAclLxNtwYZQ12NyPlcyab9mR668Xdq2V2EMGmvsm
iuvPZf5FTUNFxlMvG4KwWVNQPFbdjG00zafYOIzRv5shwf2oKbBrTowtNIABowcQtZMo2D5s/79H
EZxf26m4aQYj5ne2rj1NJho7n6bkk5Z9+TfDQMptrYXgvljqElrAFuIYF2NnW9nfd9KfhQaB41q+
ZqfggmngFugt0qsPaOTxhu83DN6bnTNriHfe4vZjzyaYpHIKtAXFTW+xFJxMAqUYnNblxi3IQH4E
EGKklYes8wv7DCpYsP7cH8XmcYAhQotipPUQeFvPEshfi5QsOA6qB4fTX8hrtxPk/5+FuFIhLHTp
MFIgwo574udS+v3f9wewediupAvLTHiz92lGPKSPw9bPcslZkIk31vPTKZ3Z6hWcJ8U5V8ZF6oBv
nrWrzxfMHekNvUsdHObKPrun+tuTIXtwy1ZY2Edxw8rW5gEpqzjM2UfEcWqZwdieJECX0QMPTGPi
k0Wde4SjLQwCMal8POSyd/DmECweEuQ9aBE+Xy+CMfZtQVkDD5mg2OZk06/zGyAMwMADA8U7XvNS
v7WKKiN9ZbGxRKxWu3joeGFSyUbdGsS1BmGj1mQpJ29gZbQY/8T1R7N9MFQZk//NQgAYiAgtyCAt
A2iM33QlVwEDtJRqLQV0oy99DvaJV7eie42SoEC4PfUy0zUlq5sXPSN+Pj5iCKdpBPnq7nMH4CHI
GNC9FqScCAULS452KQ6rk7F+MZbqAYxh+aBKvPGNuQJ1HFIK8MWQNRErH13FjZOMJM1LpYAFDOX2
MtN6c7TR8hmVFYAdosAJSTHBdPQ562sgPuoXCxeo+uQHWrr3CoUGHDheuwk0A96m602rDHmleMTL
XhLrYQ7q+mGnaUWuCjysADIApgQsqODHULscFjum9cuMKmTwoMSpZDfdLgF6NqHgAbeoi+SCmPCZ
xrTpu8ZpXkrbR4OqVpZzu10BUFSC+BoAAxfnQSQKVJIqQ21eP7ygG6zanOzuglZAbrd7FOjGyWPy
OHWqp4oRRwumaelIC7aprrcC76h11Az2rsRahbDQrpooowZI3bOVhOUUyeirbtdhLV4wTUTJ57aP
Ib55n5mlX+QyevUNBaif8dCABiFGE21v1hvVrNCMY+pb95mw9jh/jKl53D1BKwWCXUIf3oGhA5n7
vIAGjLqxP0nqSW+3Ek7Y1QiEs9AZACPaOUYw1TRAQMv/6ZWokV3q3SvNjQUAViALBn+VyNExT2M9
owC4fNHPbTIFprobAeUiwotEIVxKUJHiQl0vhTHr6tKNXv4CNIXvXpgqi6Lc3HO/FcCZxMMB5Z1i
NzbbIiQ3BiV/sYpPSBNn2vd0iO6v9u1icBZl3HS2zZN4ot2rqFaXucvyl2ruA8s61OahBzWUJ6vY
vN22az3Cucg0UsxeDD3E8vzmrzTz/PsDkSkQFsNFZ8uGzlDQTOQ4T+ZBS/cGA1AjgPYbME6aw9mz
hIORx60xa8wenwHEHeo2cBcZFPdmvaEBZN3YLtzGorZzvaFK16sntxinZ3MI+jiInePYnXdO01qF
yJADZyCr7AwqtJNhffJkaK6b7SSIF6xr1hMndkeIJ9rj8A+I73y3eaxlabybteZaYPpwZauo9xPR
AIWVg+Jwhpb0UVELfwRc6f4sbQ2De0p49MKE3OAAJnBl0dRY2PP8xOwHRl7I/Doku/eTDqAV/BoU
hSN5Lgbb20Xr1KSd9ch6RUdH1ZKwit1O0lo8//3KgV1GDZWKDcQb43Ts1HPSt7v3EjQAymCoQFwB
eS0YcsAY2qFOdD1Kqc+cQ74Ee1cB8BssAawTYg5w0NYjAGqPxA28kmguj317Kd7R9oLi4PtKNqYJ
MUTe2A1IGeRRxUH0S1V5lWFFdZocOv1paj/fV3C7l/D1po7gAzw0wJWESOjSOd3UksSOaPI0ssWv
v3cItzfW8301G+PABcHrgEwA1bXfzKJXy20Zi+PUhWJFzDvpysGQjEImXhhFrnstXisQT9UnS+39
fNkbAwLhDIhLeAoNVVI3rWy61ks7lRArsrva/+XkpeRI39pWgA8RlOFtdtHhVFzn3COgUhsKO8qn
lw60zYOmBZ6z/0hbKM7GrkU3Qr4S6x3rlUveKPVkRyBK9j0w3ca/dq8y6B3ghCPOwVl6+DJdrfKs
V+gPO7ZOZGqnIQlMWfnSxjLj9YDZV0H4AfCYcOQqXR2NZGycqER6HI/7Y3bcOwDUwYH4CcktKLlp
aWMPXltMKLKIDBLQ6tAWu63eSv7N/UZg8QrH9iJVe9f/XdSn+59/e5gNj0cR+TnW0d9MmP/KG6nT
2xqJxjL10TzpozfRjw777pi7t+takbCTzM5NmK1DURYf60dlOsp4/7ZGgh5xhq7bYHq6gddPoFlg
cVvEz6ZXHcDVb5svMfM1qu62rwAJQgc8J6AEb/i+esCStMxs4ufFPFTkXWJKHNjbHcvl856x6F4J
vm5hoopm0ls69PEzntQ5u2Qy8PitfOQS4eCjxSnOA3zx9YnzysxTKk9zoz5AZq6XrfOmeJeTEHE4
JRrfrsX3cdq0TE+9KK7ck917J4lF4v+/yiziWYKr83/y+Ta4Mhg2+nvRCh0tonlBEXBAhg/qfsu9
ViHcoNZclIaWQwU6yim93+h7YycYAoioEFoCNh3Eovp6CFOaF90050rk0hDRB69KJWdtYw0QpUSx
CSqxeTcEwWklDnO8RrFI5H7JUKqpJrsrNADB1eAAAEyMly8aV6xHwIlWHcvpSUQfa9MDH+rOHrxo
srZWwEd4tcpdObW0I5REWpaf48F5rNnJKoNOD2y9vxDDlZjBrRkzAcUF+Q4K8IEzXusbprbq0hL6
suLJqN/bkgjBpngPhw4xMwNlQMIthC5CKWKjDUF567fKOwFS9YYVR+MVzm6modOGuOJjqtHWdisS
dQxR6lOr73ZmTNRJq0g5ceq5m4dcag7zYFPPigx0qtEOaItw/xramiD0h+dxDZCko1/Vev6npKvH
AYRTUUcD9acqw6Bsirc53ZeJMPtNtJI1/eC0Y25HGusPtD6NhSMZwIZZgr1D+R6PY6ENvLCBmkZL
G8CTMUHLErRNi5KZIzoUvWGWrpQIhslUy8IcGZSATAeRrKcy3VumgWN3PQrBKW6yys3jGAqGGf1C
wDu+/7W+ViAcBJXWbZbyaQKiPPA+ON5+d4zj0HUcMoSl8ZYWrh8VvTXMhDhGZNTLA9pMH5dG8nDY
WOmVBmGldZMNhLMjRER5nSk6n18kW2ljs6JS1sTjAW0FgSYUVlmnKSoUVGJHTfLe/GSy/bbIwhsd
5bhAuCM6I2R1S5uSiemVHY3ZF/eTYrzu3qN4roFKSMdLmlvx9UlOaq2uxgErDIpn43s6/7gvns+u
cP07aI2Kt7kDn/Xm5okNryyWRlEi+7ttsYOGvvMNev7Wnixyv7HM6PXJWd898MciIroex6J3qtLm
ixeN8WtrW0ezaS5FvNvXM1dKhMmKDXXJYq6ksj7Vp0JGhcx3ijBZqDFBAQgnt7PB7bQeQz52+ZIO
xIs4dZnj/bDtkBQPxpdM252FBfctVhuYbTReMsDUutak2mj6A6sIl4bN5w5en9YZp5Lq5/urf3s0
8OTF7QD3FKxhN685NEmwlpqV/XNl/CrPVvNzv3hUL/MYHJiqUDW4HsVQx840VS599qbPbnLQ6n8p
X7B+pFlqo6OQH7sH52U3PY5no0YdxDL8++H1CYZp9JZpmYgXv8zqQ2ed6O67ATXLmHq8HdCLG87f
enK8kiAd56TdM7s4dnkEafRx7+z/9l/gxpgaog1i5F7RZ4IwUNk+Ozp6eB9VsvslvZYv+Bi9GtvE
RHM6oMvzD6WfVq1Ewa1tQmIasW7wimJ64GasZygB6YVasYI+0/FbbhqHWUF3UwTuy1YWSLw9B9DE
m9lrwKIiecl/v3KPva5LRqvp++eEnVvPb2XFMTL5wi2aUqakRg/5aLA+OX76a+9Krz9f2KmT5Q5O
MdL+Wenjg/V9tmRAvo3vR26ak0kCuMG7Kq/nxx5p0xJX7Z/LKvG7Bw08bbtHgCJBvBiQs8RWFSEh
dYXGcMtMi+es/NofK/Ztt3gHx8DjYTcssCHM/2K7s102TfY8uAFFGbnEjN7ebWA9vRIvzH8aK7hZ
a4gPCut7+1AN//LzhdugKKlBlBHydUC9/2rc5HR/era+3/JwN9ucKAPRkvXyzrOmL4uSZ89FcjTn
s0aOk6x/zcYOcg08oW20MQElhFg4abK6AO9okj2ro4peUw8de74/hlsFaMiJoCGCbkhXws1bj2Gk
BLg7xaqeWf5EfLPf7aWuxXP1VxZiTvMMgCaIR+upkzWBv1sDXzNa5f67UQgbFQeQ1ghhVc+tX2fB
Iuu2xjfi2oFZj0LYqAvJR/irEF+Ys2+ZX5TjPHxFr9vdpxlxEhe0bPDzUMIq1v4iJQ7QclpMz12N
DokFmvzt5QEDlQVixMC/IbRwm36rC9uxBn0anm1QkD4VerR7FcCUgRA6eMzgroqPHqqAuY6V6ohG
F+/r0jskcbV/nbmnisQYGvogDSCc6LRKunmm3vycpo/xOfF2hxdAcHAlXnC8kmyKk5hBvG6/DuWz
fdw3P4jL6wAFAIUBMnt4xILrYhbws8vWWJ5b7eFzoV32SodkUCb/zmAgfyg48YPrLCB3Tscw+Vq7
x7iVYNHEM4ArfiVeMHYJUEoZOqWMoTGD1KX/qpuBVp+SvUFJUY1gj3I16bTYghpmHhp0rJJ1Chft
nShfMEhwXWOPppBfeUg0zO9oIfFPxUsBCoD5wO4EfGWj34dG8kRl08hCrX3WvMBVcQyedq/0tQox
FxMbiZJ3iMCEmu537WFnL3C0qcAIYInQBBgcl8jIrG125hlDmxslCwf17Fbvvb2heS4fmSLEB3kq
BnCAtfxB6bS6TxMWIgiDOqnM3z89yIH9RkyCvxGe6Vq+HqeFa4AHIMzQIiD1cr/8eX/+uZW5vg4w
AERQ8ezjRMVIcQsT1KeMoh/FREOreVAIAKbovvqA2yBXnu8r2tisaFfMi73gft3SoANRUuBEoxFl
avskDjTJ5SwTL5wFtEYDv1ED8WPxqozfzb2Y69/zdPX5wq2czymrxhHyVfWb1oVZeH92Nk4a8B0I
TiFIh0DM7x7MV75FaZQGgpAlmsm3J439Qr/CepBx62xYvZUOYS/VFtpZoL/yEGpJQNCWuTh6LTrs
ShzhjYUAFwq2rA2oKdJKwonIsn7yZh1TpD852nE3bwzWAQ0sXI7ARUbJE18JS9pb9tTpXdifFPLs
NZJ12Pp6lxedImKOIgnRR010rWxN2nZhwQ5WEVjj4f46b8lHRBvmFBYDbpFw6Zcjc9SW5TQ003fZ
ZSgf/p144dInGbVqg0L8bD1b5WsrSRRufD2H1PPwFxIisHtrazSXqdKnikrDzgjc7Bg7kte+RL4Y
IGypUqUJgfwxD0zijxJjunEAkEhAmhZAcXAFi3FUw52KtGyUKsyny5A/xA06ZT3NMnbujUHwdAUn
vcFbxBGB7otbNfGIdkxhk77X3FMuQw9vmIqVfGGNW6bAH64hP2ufdO9Dm310c8lEyYYgrLPRoo26
kUKFimbqn+wuuL9Lb+8c8DXjNgOGHibvpoEUmrjqSW8bU5iavm5+Q2hT1Y9x8mP5dV/P7TCgB1cb
7IRh8Gfherv2S1o6FpiVwzq7pMe82+2kovwajLQAvIP8CQ7SWjzV2xRdS+kSTsM/yaXbC+MBPwRg
hRpMHMAL2EuCqZiYxXI19lhIwRNgvFa7U9r/UYDKFWTM4cXfWGrGAGO1ijEc6S/d+bWzmSjvEIY1
xtQADQuwkyi+A0dp2SozfPiYHPIz6tgltvT2IEABZh/PQDSJQ/5iPf+jk8fIyrdTaOWWH3ehq0ak
3AsZxihAG8uzU6CVgsUTchYF8IWZg2b2YQ8GMfQ46SXP2FubBNolziyOg8BpMoU9ugxFAkBeaYfW
e6p+cZvimHv10dJe7x+F3wyMaz8PetB+BkFUeBm4e9aTtRCT9EmbOmGXhNpPlCor5qn7h82/UIpz
iWvJw2Hj5EEbr/NBzu02qTBWCV6fM7QNCYq6wxpteu+PZ0MBBoPAPAKSDuLawtovsefW6lT1YaHZ
/gd02HmTfISrEA1Dz2Xxnmbg5+iSpO9DwEEO+hHsM5LNy42DsB48nYqImw5EPfAL6/WYatVJAYPu
QztB8/X0U59+ovU79wXteHIZS+rmZF3pEvZYVSqJNxDoUmq8sdKD0u4FA+CUoF4DMANUm4BxV6Qs
m7qihMvX4Rn0V2+fY+e8f7XhTsKceIAcomJjPVnx2CdKnOXcc/UH52jT3X4NPv9KvjBBtZYs1kCy
IayWd+g5XTiS/PDvLJe42kDvIL4Nz+C25YzFlHEBi/AQemCRrcyjml3o04x6xF59tYuDVzxUxWPz
o20PzXwYSZCVUbd8gAsKvPH9qdT4Qb/3KdwgXb006trzBl0xhnB2Gr9VPjLl+5x+z5SPecFZMqw+
XJJPevp8X+2GrcZOR/kIQATwvxzhroyNxujKPMF5/Uq/I/2BJMV9BVt7HPlFvDyA+ed7fT2sccqq
Vm+WLkRrMaU5K3tBENjh6BEJzwrhLvguIgaPaiQtk9npQ1ITf3KCpNuLMIMGfs/j4QQcAUc1rUfQ
TT1hRoOXTfpF+7H8tXd6eAYZ3FkwZYDTiACIvATseSEsD538RONLLLPHt+u7ki+2fpjK2Y6tmebh
7B66+mHSz44scH27wlCBAiGO8UM2VvTeY2NytLKb85D9ytyTp0lswOYIrsQLNoai5sYrlhEzpPms
8kdUIO0ldkRhJMpEsLQIuSBvKaagTJ2Zema2GEETxCQAoSchl5z4Ddv9jlorEs74oFttZTZQZGpP
bvOBPuzfTGgYAywqKmwQBRZ8omnsWKv3xe/NNOQnGY8nP6prC4Wvt9H7C1koRB7FvdqNPRBhVpeH
ChqMWWflo/EXaFsqGTXM1oLDHMFBBd0wYv2CC2GnZtsUppOF6JPmeIGODsPsdH+iNkfyR4VIi53V
Wqkz287CuDpitWv9yU0PjBwLqfG4dSMxZ1eaBPcuIzMZQfWXhZ7m99mpYKcZpEqD5B7bOoLXWoQz
0jW0dSvmZmGf+uPoozvg/fnaHAXK0FHWi5gteiGuTWCuuqOi2kkekuVgaD6d/Kp8sOrwvpatUaBe
iJPEohHfTeM0U8sHY7aaKnQMFACe2P6wPPYnp+bC2QDEU6zITAszd+0Mr2edHDvn5Mq6km58P8/B
O7iFDECexZi2XlIkFjJahnry8y8r+7F7dlbSufYr/yBdug6Ql64ME/1z7oT780b45quPF245Y0II
qYMvEHrLq3e0i5f7X79xqFE3gsodEOgicC4SoI/g9ojnnmahNcCKPyvW815IEIz4SoMwgAWpd522
XIN5LM3j+Hp/AFuLi72jW4jJA/gi5rCzOS+taUmysMtOxEdc5L742/nh5U14AnI8E4KowgmzKa3s
KobRM7pL0jws9TtVVni54WFCB5L8cJKADga/23oH4fIZUPQMW9R/zQb0Nw2q9jz1J/c0Ogf6mqa+
vj+yvdYo2CVjGpd+nKCR8eqFoJkvDhqryog7b5fGRDIYiaTfhMDA5K3HpZhdPSSpUuBeSnyNfCZJ
cH9xNhWgoboBNDt6monF6AsZPdcE83OoNI/EUwK3Gs73NdxeSBgCoK7YWQiAok3vegiTM+toiGIX
4dAHhVkc3Ox90z8uWXrw0v2DAbAQL3SeXwLsVlDlxQu67iljHNYfO+PYOJKrdWOugFNBxzpEFxAI
EL1lJWuzuWFqElb0oT40+W4XB90BUPSE1B6vuRGL9CpzSTUV3O5hO/5VoGJFYmQ3juFKPL8Ir4ws
aIiahDYQn6cHknmHzB4Dey95DLDIKNoC9txCEAOxGL4ZrpQg1cSIS1kdqWZQV00wV0lgZZde3+0V
rPUIbztzyptSGaDH6aKx8efx1/1Ne7vULhDb/KID0w5CAMI4PLssEDHO06j/advvll7iDtw6HXgZ
8TAStirHeAobdcicUWXIgSJK7H6z1fmUfVaS7mwb7bf747hddCiCu4EqNOxY8L2t1yNuc3dOy4GE
VPlcDad4Odn7XQM8MFDh5iCai/i6OBa9Njw0lVbiKJ6OzY9ahpvYWImVeMHOmpXZ1roH8Ur76v5o
eknU8NY6oYAO8UIXMHq84cXcXtXRSu90WkSg2DEMcKF/9YrITgOy33gA6ww4AI/e42yYwjgspMmc
0erLqEFTIstWfGdv2zqcPRQCwA+BOUfUxxIOODON1B5Mt4o+od7an0Doc38vbazESr5wJhoPrX+L
hlSRuRzN8VKNkqWQyRfONNKII5Dp+H59uuTTyZW4IRvikfqBF2IAXAXYoeAigHGy6kqtKSLF8+uf
exniMfkr6cKJzk3q1qVdFRGgnuBIpebuywHyAf7nZUk68sTC5LN2xMx7aREtgN1kwSyDIm8YipV8
YfINjfR5YSVF5JjHjp2W5VDKqFZkKgQ/cFqUsUer9SLS0aIOLYrds7aXbQrl4aBL4P4fb04Nw7c2
d8OQFIbetJil7sluH9pxtwewls+HeHW9WdYU1/NUFxFZLiAtkwadb6doLV84wnWctcvgYY/GZdAY
AfM+FnupGjFFMA788kH7MkDchY1UEWs0ZsBCQjx2EXutZT32bo8Z5OMtjYIV8BvBkVlPkZPEdRmX
sR3q3cfmYsvgYbc3J3xhIDBRH44CBpzktfiiLYZJG8gcFkHyo0lOrDrMXrDX0AG4hcAfqPLx4AUe
cK2jRGGvRy2mhnnzeZqOhrfbkK7lC5dyCzZIvVAgPzHCpv+sGxL5N3MEoCSqqnSkQ4F+QovI9fcn
GkMb1kQfQhXdAWvTt7rEV50vMft1f5429SDuDXgweKBsseF8ZwyT4qoA96QA9VAWlG3QmI0MjnZz
JjAKlNzq3L9AQaDoFpNpcNoyq4cwr84IYiZOYMi6md7sWagA1wriMpwPALXQ6wnLmFvY7mgiU0DO
ZX/5cn+aNqQD1QMCPHB9AZohVg27FBUAylzO4fyIGFncHv+VeJGZU2GM0WKB+NF9r52HbO+tzOGG
f75eTOJmFTHsjkF8r5zio2We3vL1CPChopojG4SpL4oGWUJbn0P2XqsvLH64L35j8+Dr/4gXruVC
twkjDsTP+dFFt57sQyoj8d1YXrx0eFE13GtuNtabx1bSOc3qVg1TSvzycfZk6bONMUAByv5w0tAo
RAzP9PWkN+OcqGFlET9WDH8q0SVmlD3dtsYBLXAw+NsWMfD1OCwP7ymcNTUs7aCZAleW3t4axrV8
rv/q7pyY6jXJBPlU/VSmn6v6tKSX3avN4Ss8W2vAJonwdl1v4lbNyYJY8TEdH2LDb0tJmmNzFCiM
Ra0QgPqu+DBMrCoxtXZZwrQ66/GB5ZfdfdmRq+X0XrweyYEVF/ncOmKjw3huL6HWBfavRcYhtrHO
qGkzUA0BqCRi0sKRSGv0eEuVDgiJ9rAUgb23pgqfv5Iv3J7t5PZYaOqEeXlEk1m0HDEl99vtGiB7
AjWIMGC3gpJuvZO6pTD7hqVmaJiJX5GTmR6J/fP+VrqdpbUOcbeOQ9t1yNeEWhp4H5N2t9mDeP5g
xoMNJZ5ijaGL3HRdT44R2pPySA91m0tSi5vfjwgYHBlUtuFpsp4jxay7qo9tM4xxI7t6OGRvGAHS
okAWILeL6LFguGmtjr06jFpotM+T8pmd78//1hqDdgYlVQiFcXaS9fcvdHCN2IP4NPvcLv5cokf3
030VW1PEwUIAQMHgASi+VlHYU1ZmY6cDcXhR53fL573igeJCATJMBaeNFUMvjr24NkW85EnNuoOf
SzlpbXzeKmUJHoxr+cIObTSWZjSD/Ln9ZzSco6n3x7l4cHsmOW6387RWJM5TSwyzGaHIQMNpBiLl
dPH3TxUMnYuSL55IEV283BtHk6TEemod0JP1va++RQFSfJxWBTlLkRdGUaZ5yVFH9+R1yUH1FfBu
7B4BpHLCEDDsA0whmCRPyxJLY7b61Ma4on1Pk5y22+MA//dKvrDYSdxPdjtBvjIcDC8w80P6en8E
G9tppUFYZSfNvTTuoQFtszX0L2V+/PP/SLvSHjmRZfuLkEh2vlLU0ovd0NVte/wFeTw2e7Ik+69/
J/vqvikSVAjf6ZmxpZYyyCUiIyNOnEi2AA8rRwlXD/xsBS8TBdVWc5XrcLXJVtvLvmm+ZNGL/Aer
xJMNBq+0QhRdWCVITIywiolvWpdQccvJsd/ur9LaPtxKEFYJxLca+h1HxG/M2LHphQXI/Py4L2Nt
kW5l8J26cZRA+zihTz1kpJpjjm6+hTxbnQOuT0AzESlcWO5whBsG2lviT9oPLXu2gQXrNhyx1Smg
4oB7GLjfRAaGPOwLu4so8cusc7qLpe13YpDnvhEgPHEVKqd63jDi9/rX9tSwDYTs6vfjbkBbaHhI
IKefb8HYT3Gtlzbxu+hohW4e/YG5QEb0v+OLCN+QTtUYpAbxY3JO4odqvy+P5UGcUMUFAay1+OTE
IyELuwC9XTrj3Wre3u8f0DVTAcIZzj+HWDMgt/PVaWQ6qVGlyv6oO3kLsl4HTE/dVnX7qhSCeLmC
yALv2CBIQcTcyNJJ9pvxRHuv7N2iumy2zljbaRTnAyuO1m/IXAl+hpW2sdGPsuzX7Jg+JtLx/lLx
pRAuaV6OjIoApEDxOBR0OU07m0l2IvsxujoWJ/l3OZxH9aSTt3ArNrmi1gjrQQxievCJRd4No+yj
Osgj2e/Cs5G4enTY3cqcM2LciuCLeWOZMir1vTJiNkF6Zei3usVHt7LlnIsRhsnEH6rIhyHRClyN
tjr5llk6UtE4aIo4kOc03tiVtaW6lcN/P5tHTxM71SZf0o4RO9j5udiizObnRtx4VGiC0wPBaDyq
BYdggJdTNJo9+SF5GIdH1LN0X/otKuXVeSAXDfeSv4QWj9G6MSKzkyd/JOe6Ptf0XO4PjfGCN7Ao
o+gdVQ/iW0u2O8nSQDDuG4ckSw/aVOz3LlHMAvysARACwK7CXgQsLDv4f6M/NQc4f6l7XwFXjhTw
Sh+0txbXQGEf2kBJcVXIqs+MU2P9NMsIMYHTFgvxym4j6o3OOCDXQ9JbhA92CDJNVUpUP8me86Z2
6zEGkuw3LexDH2687NZmhEAZ3o94e63Y9lrRoiwbNN9K2FHTH9GkW22dbDczPpQdRQ7/L0eMKzLO
V4sW0ZrfW5/NuHLa3RVfggDBGSylBq9UFQLk9BGYjSzZ2PoV7cChIjhUvLoVLuFcy3M9UAs01dD9
onmulEtFn0mzk/DgY40Qmft4uAA8IxzePg2jqZFL3Y81diRW7w5/4OhgEv9KEC6QPLaa2DAK3c+S
t+E4bFFOrNxPyEUA6wAqXA6vFYaPyRTFtCSab6DLQvCkxY+2cUrSJ5Tdbz5YV/fjRpZw1Y5s0Dpk
pDSftoqTKQerdFvzD56SswkJm9629ZiwDyHN4Ze8P9YLIwtmKJSEwCsBF8X8SJljOUh2WWq+VF3K
5HK5b6tWfBEUlSHbAaAUuLPEgESqGlmekxAKkTnSj3wL6bq2/rfDC3tNi9YY4yrW/E5DM6dDUz9b
2kaygPvFwq03m4GwxVaYB32XYwYhPSOAXFA3Ui9UOgK4UTiDsd+LhmID9oeN4D+CbS9s1pfpkGr+
wHnejnG7YWlX9wPUhxyShcyE+Fot0gFYQ33SfD06l5ljb7Hjrm0IkMc4UWBmR45LsB5oYlBZWVkq
vtqfWnpSKyfdoh1fuyxuRQh7nkV9nyHHovgRCnsmd1Aei+iQ7i7FgiWHy8khnoAzLWhl+yCUjIKE
iq/nh+hrt3WHr+0DPGhVReraQimPsE79JBVEU5mCB+uzWX7WtyjH125veM14AgDphcCyMH6j60aS
t/j8Vv8rst6z/BSgLql7V+1v9xV8bTd4JQz3dLjVFZ40lYJY+NRJiE/UD7F9LKcHjT2QLTaENSW8
lSKoBaHMSvIC04ntwzScwifwRvfmOQ4c9XcQ/MElyyEpiKLiQbioqw4rJKxGKcPW18f6H5pcNgH6
a7vPk8xoBIRXgS0Sned6NhU2P1yd/hqjL/BWC7TVTQEw8YNzCUoo2Ky8G9WyQ5wbM3DDT5J8qD8N
W6CLNU3nPBv/lSHcSiY4FyXJ1vl7/Hs0nBpyabvf98/W6jIB94KADv8xhF1P2irOVT0gviJ5ZvKI
Vht7x0ezJwTL4UzDlUIV/fzqC5iMtuu9Dke6yJz6Ry9vaeFyAgDtgikPBhfQC7StmguYZAXvfQk+
9PA0lYZDm91ARV4ChSofDkHnCFshqBOQcailVIc5T+SjNaSHaNq4/paGBDX5ABECDAnPcFH8Hwbg
pk7bXPOrxp3Sv1C7jWyzHH5XVXf/ZvDUi4JyEjBUihaR1WOEtiSN5gefBuMxoA9/Mjyig6huBDZS
jGYPjcI6PcHFJ6dPHSg22fUPxofPjDwnb6srAqlrCt4ZKUZGgY2HrDs3in9//KW6YV3w9ObsRRxr
KbhpkZkNVmJHOvIJeLVewP6TbjlTK6eVM23wlyVqGhY9gACxKUNdk2T/FGjyuYj3UuTiace9QPD+
gwQceUJBnfVyqqWCwmJobDx+bqvheH+JVr6fs9jBIKGxDVpYClcR0WhSxH2q+pL1V+e31f4dhvti
YhcASoVLKOgaYAQ578qp+uDfLfsv2v44POIR/46/eJyGGTWN2lL9Pvo9Fs/JUDj2cN6/RDBInAQW
qFqAzuYGqdZBDKOTXvVTHKD4O9O2/NflMUWoALEVOE9QApzVuQC5GUDOWiadL2WnHKV6sROHG4Zi
TQRIYXBrgupBXURXmN6kqG+VGr+aLpHpZ+lF3SIUXhVhos8JeIVREiOi5Vgbo8O0pjU+yQ4a2hkS
R7c2ZrG8omHjPmqIAbtYQmzqKFWGoDJ7Pxy+o3puSB7L6WDtTxKC1gEJEdhvJMwBVZlvhzIWeiSP
Ru/bYMyPytiJdmcVIICzzBrw+OFpCjpn52qCpHY4+OW3JHjXtiALS79vPrxwXtHkW7G6AsPLJbD+
kWuGAMspTm8oTlM7ud25srSBhlluDI//w4DwPP3Siqh1FBNDCgsfLXDtXnG05BiH6qHc2wUXPjnu
IhTHcMJhvASErQEyibadRqhfOAZw7fYmtn15c2NwuP4KIIaoHxOfekBL0iGZRupHqPI+Gr/t0VHI
cauL1VJVuJSPrBs4+xdNppCViaa4g5QUiExHrSJn673HF2L+AJ9JEOvgirTLdHC3Ux8sUKDwSbb4
b1bHB4cIYCtAWYGUYK4jEVNZWyI/6aNaMD+o4e6LG1YK7Y6B4uLRFdGvGdDQQ9WjlPpSfzUT36TH
TRja2gz4nf3BeMcLBucz0NAbI2/BM+UXE3UexmjLMVjbY97bCG3WUChGxIgammYnFhtD5kfZgZr1
pSHjpdoPvoFRvxEivFmmNm1ZPEAIlV2pcoLXvTef/tG+EokL7AbcqPkasVFtu6DJa1934uGoSe4f
DA82BcRVEOVaeK+RDU7mgI4l4lwhcMNfi7/+YHxe7wvPFVkFkSCzloJkSGqMH5Rf8rOcvO8fHm8h
5BIATEVORHgJjUVZJRTdvfy4dcc32ju7h0cUFL4ZzBAaAYjIJ80ICDqgKY0vfx/Y40B3w5J4Jea/
wwtfP1VYryjG8K3hRt4k73aaMDxcM4B5wTC1eMWhAD5pTDA1+OF3rf1LBXX+/dVZUS+wFyEbBSg4
4Nri3ialJVXRmLW+LNWOjEdoVrjmVgRlxUZACGA8iNMg6iTiwc1YllBwk7d+rpeH9BjEW/n5lXvz
g74VCDc0K0Rlz1zBigLELq0eNP5oPA3lYzw8jbyH24aera0VMBJwzcClayGIOZdiN6wKEwlrNU65
E9JfTPmlSFsEI2trdSPEEryODnGNwuiwVkz/Vh1auqHLK3PgEFj+jgD6GSSu8zkMSOHUrUyYLwXn
RDnU0/4bZzY+l3+TCialbOWFjvFRkyzZb716mLb4PVd8Czh9qNlCkIy3xRK2QYlymwxW2vgMO1yT
0dWUb4y+DvQ1bL/e146VzeB1DOBAw/UDwyrcCzKrSTvQsva/EdvPxo21Wo7Oy585cgiVjOhgLrxX
WjQOa5RY1vz6pLJL0GwwZK8Mj9sGoT5kNlVeHitsxaToZUQH1Q/L0KnrxNnNA8HfDsCegVMPJUrL
XLAsmUOijwjPhL8eu+ifvWtvgGYCg9uAkywxQ1lXNYQkne6PnzL2OSg3XtRLk4HSWkRBUUcCIYve
0gnVWaxRovisdiL9UNtuUF/0dsOhX9kDUAJyAB18F1yggmGyrBDUgAGTfNOh9dco+HJ/jZbajCQj
3kAyOEpBXr3AnveRVZGqtPy4a95b0BDRWgVYUnq/L2ZtFrdiBB8vznRtzM0KndWUwiGT0w27X3LY
CJ55AlQfp0nsAN0aDUoxCfZaq38qaI+x8f18ledePIdtI/jDPW08SgSjFKiJYtBC0f08+xk2p/Kb
XDwPykmeTvHwe/dSYb853Aa8NACACqKIhYbiaaUiVHaUw8fdXUrRGgO6BsoElGMa6JwgoMQnXY2m
TpYMnypOUl6arRfVyk7PxhdMkhXLySiT2PTJtQ5SxwrbDX9jRQCCe3BmgNTGC1cRJpCkUs7GspJ9
9ph0XjDuBhAYs+GF7+8U9NGTUib7qWMGDoDiu3d3NrygCKWK3tX5gOFj3U2iQ7wFJV0xSmgOa8Gq
4jmLJRJODwqRgiRIAQiT6e9CeQ6ih0A62fWGOqzswUwK/4qbO1oeTdCgVEC2qfqvQvbS4HR/lZaz
MPGURTwSM0FzCVHd2lSStQzANr/PgHI5Vi1gSM609XTmazFXakhByBMNh3mkRLQZcZ+0E5qgjL5p
n/PpRRpf2q2iieVC8Uw4GAkRKgHVm/j2nFIlIyxhxeuLVWsO7MpuZUCdHr6dB+65sRDcC0AZkSi3
o+JVD6hjkdTZn6JBNAncp+A7gscKBpf5Tiu1nuS5FdPXNgN1yCnafZBmw4t+fRpUuFxNDB8p75wK
I3q7f5DW1l9HthhBPjwQ0dpu/vnxUMcksUj+CmogR2mJU+xGJKBfoqF/pLDggIlUSkqYZ/UY5vlr
6rDgW1HsvtYQ0wGeEA3i0BYYD7j5908yLU1rkKtXhYKBljmo7XXvr9DyZoMEzj8LPwZXp+igUm0g
DSlIBa6sQyQ7hf2UEEfOn2mCLp+7s3GI3COfixwHoq1wmeazaRuJTnI+Va8usz/bttu2B8Mhw26d
gBSoA6/wwTUqEjPk4NRlYY+mAFouu8FkH9j+grq5BMEnG6wMj+oBErKWHvpYdvvqfH9XlgYQEpDg
4HBCuPUKP9c3BtYGZXla2HL5WqWPeYEQ7oW1j80W3GWpHXCXsPkfTGxI0AlmPByZUU7QkVfWlCgx
cVDOumHI1yQgK/QB+PuotZ7Pw4ySaLBDq3pV43daeLs5KMGwB3YjZGyQBcerUTB/UlBMJIvj/HUM
vCE50P3ajfER8jFxoOB+i3igEtkg086CDN3EwSmmq04jXXZvNNqJw5tB4QffCeGxTvR4MsaGc3Fp
p1L6ZNSPANxm1YbXsXKceOQTtcQo0ORs+/NtCAySZVbf0VfJSetfv1L7Z72hdCtmBBEgtHXhuH0Y
W+HApggeD3oDQy7p6XPS667Ua24FUv9BdpLBqdi3++u2crBm8oQZZVEVdHUCeV00Hg2tOcpbyael
d4CwNzQQjiZc5UUryE5OpiEdQOAYVCcriBzNciptQ83XZsHT+SZ4KDkURfAGQ3BOUxqQ4rUdvyvK
r2kLwbE2BwRc0ckSPiEP2Mz3nWSm2WaWApLLq9o4dv0UZ/79fVg7WdxGAQuGixorNpdQpcD71iCa
fS3yo0Y9Kbki3Ug2ju/qMoHgHXYEwW/kU+ZCUPVdWnmT0tfK/pVf22TjLK2tEk+84/yuodmsLALp
1KTnr+X0S7XfSfVFGX/fX6Y1EYg2/adkkCxKQYok6rKxCvLXqnu2zHM3uEqw4YlwWzf3ZpGhQagJ
poSjasTyX7tqVFAv0+zVzn0ZU0jeS0V1RvwnB2/3Z7OyH8A1oQ8SdgQFKAtlH3Jc5J0Oo2V+NVCA
urEfq8Oj0QIqjBC2QXxrvt3BOAV1E4MBMXuL28NmB6TFQimoxUECHkFx/A2xofnwYW510RTI1bUf
XhBAckZyquujFp3lcLd7DgEmZz7Cbc6DjXymN9e4OpR9W9dteVXz/HAuwy0Cp7Wp4G7iTz1wyS3Y
wo1RGpXIajA+Aa/w6IJQy2U/WfUjKv7eueV8qZA/wIsSmoJJzWeSpUmjDlSrrwYQjMd8q/HoYstR
EYCeskjz8+rsRbmG0kp9rRpFfaX1RZIfyd4UC+fIRR4ZuGTev0NMJrM8DToti+prrf4Ojyrd0O61
r0etNGB4OvxavCfnizP11LBSQ6mvtuL+bHaTE+Hjb0fnh+DmEJVtbrRmrNbXKv9xMNSNF8bCMgmj
84v9ZnQtacIODQvq6/dkfJW+9+2XvQcHEBTER1GZiFI4ZG/m4yMUZBdd2NZXEh+L+LhFE75c+vnw
goYNspwxmmH4lj3H5Xu2RWCyMj4QlshtoegKt7TYf6efwjQd8mS49mbv6kXtKl93rw/6scEHQC05
iKFEXFYYsCwy4ra/RrbDok+RtH98pPh4/0ZcO0veTIMY1Wih4OranJhdIva6FY/jh3t274CgCbYU
yXWEOAAHFjZ4ytNsVMxIv9rpdz25xqjlkk9bkODlKUXIEuQrUOJVek49GFHnFWtX9qqqg9uw/Bht
UcGvbPVMhuBldI3ZwEWHjDhW3Lj/Uqlb70auS+JSIYOsISTE30Ti+1cr2jaPCSSUkZurn2FNThn9
JY8PqHpM5e7h/slaWTN4AaA/QF6fg1L57280WwYZa0ZB43W1JvmSyi54CtEW/LxfCOhMQHHJu8xC
zlxIWWokCPtRvZrd18k8duql2E2GjXws3hS4tFF5vMSHoKljYIZ5qkIFXZJcwsa5P4WVfUcOCtlY
4P3wj/jI0xGmViNG1WsuHZl+ILtZOnnSAEko/qBH71FRw/NUDuyU2da10f/uf0Qs2/j+lX2+HV+M
6BvMRN8ThFKvWdnxXhIaaBCNLXLtlUWaCRGcJlKHoxVRCEEn5Mq4SBvHaG143JsgloHfh3Aj//3N
WVUSNgF7aZh4PTz+Cq0NTViODvg6Xlmg2wW1D3LX89HRFFSV1LhVr039JD1Y+eX+AVpawPnwwtoU
WqopLMLwcvlsmw/d9NCPZzPdnddHOePtLAT7lOVTX2ZSo17p9HMa3uK/789ia5EEO66UrAxxO6jX
srnkn6i6scOriwR7hHA7bB/ipfM9ACCBGnGp4+vlk5U6Y+lovwp7b8IaS4T3IaC7aG+OB7Vg8oKS
RGmZ4LLLB82xx8Kh1Yayra0SMMJogInQIp6LfJo3BxUEPzSPE1u/ooOLE4P8f3fTND6FGwHmXICR
FFNSIq9/bdXO6S03kJu9r2leFgvaALzZkVmBrLkEqepUxBcV7fqlRMdoI9gKOqwtEbISHImPwPUi
ygv6+jRWy9a49kV2qBvH7KWNTeBrML9H4QegnSMeiIi9ozXbfAZtqkW4pxvz2vWfp9C184f+XL/a
dL9GzMQIrrGUJ2loWxBTxq7mhrtbI8JlQoILKG1ENAA2F/bBmoIRZcCNdo3YkXXHZqtQ+ePunS8T
gj6oa4NGgHsHp2q+TKpFbUotObiSF2bqjkJDJ9B/ltq7HRcHqTyQ1in3NpzHDY3aCKSLAOgElFOM
OAWtUVjmUAbXKAzPgSSd/L1WiuNFeI0E0hYARQj6V+SNzYBKid/a0Wmao2RsRFGWhxfjw8fkviYQ
NSL7SKobUd6qafyWoNkQ6Pj2KwfGR+8I8EbyP8VQlt2WrZwBZ3ElSu2Y+Rm4vD9YoBsBwqliwaCV
YwUBpXxib7Ky23jAj8H7HFHRj8pMYXi5a1DDX4bSFfG+tAQeciNFtFx/jI8dANKPe5RicCYlodQU
fSBdc/OJknO/VRi7dJbQKvRDKTiEbWE6FKlBFI3o6Zs1PVD7LTFOdNx9Cc1FCGaDDpUutw1E6JKL
6Fse7kUowN3mEWMQIeGqW3CzhcBbpjq10jdNfsgfiy02i5UdAEREQ7QHZQR4VAneTNdHWZ9PUvJG
f0bNId/NXYevx+WM2wclNqBbElYnrXIlr0Y7fUP7FNQnFF/3Hv/58ELEW+lqozE7DJ/TJ6v9VJsb
53959czGtwQ3BpR+VtppGJ+0h9LMwZrgpIWTxvUhtrINv3LlrOJBhaAJsoC4ssXQyZAYRpTZOX0z
jfei7ZxhOJNpYz5Lt4yD4/6VwU/DjT9T5QzJ/RIypGPZg0zwSMLECY67N2UmRHDLLLDwB1kAIQUq
6qfkaaL7VQLBXFw8aGaDjK9YatuzwKBBkNG3L2z8NCR7IXgI4GJMxIIJelIsgH5p1tVDSCPzmqd/
N8VB3d06BeMDHYqqM+wF0kHCHmRFl6FcLjCug+zGD5vdnlYUeja8sPqphGaW6L5sXLt4OGXxtUjH
jUO0KgHwOKTbceVroj+WKbExdVOPBapNJwbLhN5vSFhRBWQbcOmg2oiTAghGKQnQelOuLPMKLsSu
OhrpKdhq07eiCSh9gF+Mp/qHys01oYh1TSlYZ12BlzxoyedCeirD+pDtriZQkHpAXAb82iD1R3J8
LqfM4yxWrda6hkn5FDzmmy7MiomaCRAsbKREUT12g3VNf9fMjeyTHh/MzDW3qjGFBQN0mgNS8aRG
BgIpcpHsI1TsLgfZlfoW60/fzgV9Tr/tMhv/EYBaFyROkERZ3EQZYw1o7lv1Te5C10TX4k5x/zcJ
ynwvWN4AehFhCqiMkM7BH0xAQUEBHnRwZeDPCJdRRPHQKhjB8Jp0jpPoss9Z5QuE4DTnUMVDC0sk
anaCVEpkDNqbqvy2f4Tql/urI24wencjNA0yMzhMXPMEpbNl1uZ1WCR+FLklcWrDV1O3VzeCM4Jq
o+oLL0UU1vAgInB4ImKRFSqzwr6KUDj8QOq3pP4yqDvX6UMEvx2wYhbIxwSVS0lfwSuzQj+oTxa5
0sS7v1CC/eNTMGH8wIaBsl6u2/NjRNE5erSnMPCqJHSI9qbsbLn5IQAuN1DmSJKBUFCYQEZpKylM
s728P8onszvu/374rCjoBb6cE2DPv59YpTmSULe9rPv83On7OoN9fDzy0ghd8V6uCzDnIKuUyIVp
o6EWboavfb7x4lk5pqCXRwCXH1Eomjr/+sSQEnWM+tBnuhMkP1XjoNhOHW549etS0L0aTiviGuJr
PQ+BkZoGOfRD5VFFVz79ENFzs/V8XlEGDvdC/AfpbySORZVTu7LqkCb1slp3RhXYk4edRAB8O/CA
A3wXVglnSSSzJ1bQTDVSsV7THLT6stlWa2WhUI2CMCucDrj4YrA1l2MrHRsZZ7UA3VfvyPZjCY7q
fic+B/PArgNuBICfgYWyhEM7ZJYeKnVoe9PPJn3JvrTd7nMLAZyOVwVjDqACgnUNdYvWemhZHg2f
wQhr7PMqP74foBksFW/Oh7/Njy2RGMIYmWJ5pnQaP+nJhlld2iS+0SiaR/kRoj9ilK8eekOfbGvy
WvJgKM9TcdprM7ABYJrlzdbR3EEV7jbKQmbYdJi8pv08JA/RFg/e2vffjC/2Eu8DU7JIjPHtlyw4
DDsdSqw+fpC1BGE7ryIQXdbBtBCLHoLJQ5DSUeVH5CzHZIs9dW0Ot0KEI8r0XO8NEFF6KSi+JGdn
LGkxB2EL7Ck2GPrFT56pHbQCNVR/7d9i5KtQU2uh3gIZ3vkJHc1qNNJSmrycffeY+uP+6EtTh6oj
DiLiVKkINwtfj6eErca01T1ivxDm1fRpjN/ui1hZf85RgPoyJA9RKCeomFxKYJ3RKt1DGy8ne4zC
f+6Pzz/xJsDKNwAVtcjjwgThdSIClTIlnYC7D0xPof9MzTmPRwccFQ7akTkyceEdb8S91+bDj6yF
WcF4i1myMWgajvc3PNjXw9g/JsZWZ+AtCcKWd3WWRj1qnbwQl3VuOcx8u79ky9sBUHwEl2A5QFG2
aEZWWDa1SkTHvCLXj4Z96rXYQcrGCdud9FgqLiE0nsNyAbkBqgqTf8lNZGNE/zzam63qMWofotGR
2FYAf3GCuQQg81EXhqfQIrE76JIVZHGleG3xpP1S+ieys0PixxyASsS/uE85inM+B8noLDT5JpqX
Z06XP+TWXiOOHBBWBsGlj25PYrS1JxKeqYEyeAY9Uukpba73d3tlhVTEZQBuRn34MnXfZomk5W05
enKGlsyfNPYoRXt9b0wBZQuIpkMAxwjMl8gIi0yjZTh5aKV7UXMX6fY/WCR4rhxlZ6LtmSxYcTlO
LasIlNGjOYhOyviQaHv1mvtLSCbClHBmajGpmNlDYdSmOnhqmDs5LZw/OEeAFgGFCFuIftwii4fV
VMRu9EnxrJyhWdVZ2uL3EmIO/KDOBAi7UGtq1oKrR/FQbeMQ9RS1D30ZHpLkr1bZl5X7jyjAsgE2
5lEBsd+gPCFekGRU9UzjpxH8SPfvNte0/w6vCAHeIbUna6QZhndKJXGmbPetDRwTAiec1AgFHuDi
mh9YNJPUwXcijx6KwYLSSTcu7RWV47kBdG7h9e2LPkZ1PcSIlSWTR9g3o3eM5qzuJH/iOzATwS+R
G8uqMcMYOpZPXmy62o+aHPP6wraY1Bc30YcQ0CCjch5PapExjpFcUdkEIerk6uOB7o1e/WcS/44v
hH6CUQJLdFjCASxPnX0OyalvLsqwEZhe341/pQgGnDXW2NIOUlRU86pO/E3dmseqBFQxAlYGpsMF
QDGgDATCrTl6evGJdoeBefHWPbe2FTitiE4jZAkzKCh32ljxOEoa3FjdaZxiC4+wNoPb4cXghtUY
dt5h+Kg1XeVX53coHbl/D/EvnDlqOExoTwqFQICAF0DPT+zIAP8ZE1SqoownLg/hwzQcjJ1tHz/U
QkPNNhgCwZ2/qDWUTQlNpGMZJ4qdpOMwHffPAdEfnjkDPmqBwE7h7DAEcUbPNs+J5E7Zp9C6BFtq
t7YZ3B0ANypcJwDW5iulT0ERUS0evaR/ir61lStHfzAP3ukOdSmIGwO2PpcQVl0UWPU0eVnwUmi+
lclOnxykLdQdv5XFLb8RI1Jj5Ki2CCQFu0GJC1LLevpasEeiu7mCzquX+1uzcvvBFUQE3EL2iZ+w
+ZRqK+7tNsBDTJd82JJ8PJX1E4JQxlbMY0UTeagLUTq0LEe8S9BEJpMxHc1W9orpLZhOev9wfyKr
4yMnwU8xFF70E8oizEk3VMRj9mEYnWor+741vvD9cj2FtFUz4il2ckhR+VntfnIjr8wxr4iHI2GH
AzzfCrmJlDwbVdmTo9RR3MneCYTkWg5QDWdhBXAejTmF41tarM9zZEM869OYqA4amW04gyu2ivOw
IgUFN2TJY9rSVKYSf9VPhdP3B+OLZB9RuXd/o1fUHGU7iLkj0MezN8K9pJrUMmsTT/uugk+rgI9Q
k50u2mqUurbf8DgRPgD5K7hZBWdKSQPNDCYGJVSbg22zA90bRMNu4IHHI4Ao8AagZr7ddajpVC4N
uCIgXdOfkmEL3b4+g38FCCdWNSYEkhp18rTqZPSPza/9+8DR+WiOiiw8gtfz7x/q3mzGgExe8tco
P1qqF2wRW61OgDcWRwUmAi6iH2WbfTQldjvB9f+npI4Ogrf7U1gKUFFhD1gn56IG5FLQuAK0cTqJ
R+OlII/xUxzs3uH58MLrC4y4BpkohqfPVnGwt/rTLxUBZYtYlo/EBJLLgjqbNNEKOdf1F1Kh/93J
jC/17uwKOMtuRIjIV5UFNY1KiLBPbXraWzoFg8RxkKi+hJcJpjjxDU+KkKoVdP2FdKfyqIcbd9vS
HMGO8uJqiIDBEClSzRBgVBIS64UM1xYXWqUzFJFctC23YOUYcRoOuDbAcfD0xFwTWBKHlUQ66yWW
v3dP1Pp2/5Qu95nHaNDdlpcL8SzgfPgwI00n5VP+0hWOrHeOyVSn3kgRLacAJhFOBQVoFr8mRGUu
Rl1L1SJ7GeND4Y+xe38K/BPnHs18eC7+5tmVkKaPeh3DB/pfU3yUmudjH/hVc06aM9mJc8apQpLL
5FQNiK/AmxVcGlD9mYnVFOylVFwmnYti41gt14qDg/ljAiXjSJELViPSSoVlTcVemn+6zNlJCPnx
9XCQeLIRKMtFytFOs6pKppS9DI7Uj06C8sj7e7H0+FAGCboWvLvWgtcR6t0z0I2Tl7GoD03k1Hbr
FuGRoRGofLwvamWlIIqDRfF/PrP5tjPEVtikauRFNR4ywyc78Sh8RLhKPMDIW1ctqOUnO5amCrUT
LwpaT8sKOplutdxb6h7O0YdXBvcYES5B9wI2MrUOVPVF009T+ThOpzE+7V4kiIDPCh2HFRfTOVOM
BcyYob4k3bmI3HEr8r4yBX53Yg9gypcZfj0NcwWNzIeXqX6Q7FOoPqtbMbqlof3gKwHhHnwlBIgE
XymdkpDIFCJQSRfAH7uY08Hu96sdJ0X5fyGCWis6Cm0HVDS+SDa4rZxkq0ZluU7IpRnouYsCa0B4
xXKwcZomPQ2U9kUiLindMTsNW2V6S9XDKURClkP9VsD/uobajh7kjS9Q7C490PyACA4aL7Q768Kg
GGi2htwgp6FGYFb0LWUSxVpHqvYl0AqgFr/mW1TwS4OOKwmeMd6NQJoDZTPXbMuSSJqmDQS8B+8k
P1jjGf386EGl57rf7UahAhfEHHDFwea46NjDiZCkyUyVF7ReS6pzZG9cTsvTyyt8EewHlwlo60Ss
atmneWHCqL/07DlJToDQEXYa/96r5VwIDheWjPdoEhZMkbrIoHmkvESKW6lOu1/LObsv+LRQcAi2
CZEXFE2NwolC/19GGQzRT7nimltQoRUFuRUhajkL5YLpIBR+SZEjDA+xArzQxt20JUJYpRGoNmrn
EKEOT+n3Lnmot9o/LSXgKtLh8CNrBMMuerRdG09FXtmF107fjeyhKLptFqctGcIswPw+ZLoiFR6V
PmX0oqFAWv16/zhxl3LuUOHAAkLPyTLgEor3Utd2cRzGZuSNuVtYXsfQh+bQwsVl/hi+35e1vMVN
JAiRf4FJgWMihoi0LmqZVnex16gPVz3YbdbRxJvz1AAPCaSVWMIal60SaXoQezqc9OFgm9/uf/3K
ZszGF7w1uVAHhDwwfpg/yMmllM9xsdtA8SmglxgiN7wWni/gjXdr6RJuv1iOPdno3bGwDuPP+3NY
2wFAt3RkdhC2wdUxF6AEI6G4mSIveBz/yvb7y7ze7d/RuX28+XxFbooYQPHIUyXN+VxWW0q9vPXm
4ws70Ez52BMbXx+3PFl+VIrvqfyjC1/23+BzQVxpbiYyaTS3Si7opZd+Wicp+/G/bYPgDCYSNeNE
w/hUdarusMUovHJSeRcblDbCZUX8TNhlElC5qmw79KTQlf622HnzQbxyjlCbBMuBVzFXZ8EwpbnV
SPFUZx7Rw/dcfSCIMe9eIh5/R7Uv3l2oOBDOkqpKvRRrRegF8WP4aA8bmrZcIvjiSGcjVI0MJFI6
8x0GZLuWUeXWeJJ+JGis0rEUnO3HvXOYCxFWyYrMGrdQ1nh29twpn9rDHwzPX5BIyKMpk0hL2aR5
UAA813ry9Inoj3QnTSt8P3w+xoUjAJ1eYEqzTNYrA5F2L6l9+xDsLPL9GJ5T0QAaYfIfIVLQG2ZE
5ERuPT17iX4MO2nBF8MLtjQadZK09tR6QeYmzY+U7UVGYnWQ6gC2EKYaEQJBhzUK2sBmMlov1Ton
O+lAed7f3rUjeiPAFo6o1ZmFGWZa6xWGmyiuYp21+nxfxFKNZ3MQkbaSGcbyMKitpzXxUWGSW/76
3wQoczXDXR9HaYU5NObf+t+B+ifDo1cBBxEgXSPiXsB910iTPrReeCFK6rTWFlnJ6gIhIofoD49z
iMULRg/EStVCBeTgc/wol/sKPT/OKCehNtFHCGgwWdhiG5j2mlC79exLDILOdtofl4Zbh8EBqEEB
BqzdfP3lKlLasRkrOKkPZvJmVRvRvpUzCi5tniMl8ITh283HZ1bRNUbbMK9kx1JyC/PSpMfdR4j3
q0GdEDfUC5clyqqagiGSef9H2pUsSYor2y/CjHnYQkw5RZBZc22w6q5qZhAgQOLr31Feu7cDBRYY
+RaZtUgrOZrcXe7Hj5sVQkxPGvl9f/zbRxtSWQJsDhgKdKjcyJMirDvGmkFC0zyotl/az6l31NKV
6oulhYJFBjWQK+j15FcbQQ/MsmlGErZ9QMlDMe2j7al3TAQwNpTSi8y7nEaJMrVQJ9fDRLhPtCBf
q3peWii8aU0A/YD8h/mf77XX4mUboR4mNJJfYJcNKjwUMmtntJt9VFQvWiD7QghZnFtJceuEMXdk
XRdGVPHBfL2WFF+400gtYifAUoZXj1xpmJeqidatGQ+H77r2lK6xNC0OD+yUbgu8JVjD5sskuCBB
hVbzsHhO7J+O+e3+cV0cHspI8A6icltmmmJIf7jaBLQiuNwCBRCLbs3LXpSANxReIbDN6GQ9n0AS
qxpiDMYQmgbSBIT4a2GSJQEohUXGEsQbooR7LiDWSZL3ttIDXdbyZ6/eDDcChhB9t9GKSjAayefH
iCySmZ3bhxPZV9lhVHZmf9i+CQAQAl+GCIzQfdIMOl5GXJ2GsEMD7j3Br+3jI9GEkLSFRzlO6Xz8
vC5GPBR7Fpr6q229beQzF2YHBYWI7QiGfNwzySoMbVfxplWGMKb27i+lXcPGLW0w8qAiAYR6MAQp
559fk76IpykbAQX5NeQnPVlxWxaUKdp/iZQcjihSftIBSiONqW7nDSHvn/X2yUgvffe6fQeuRMiX
QEna1uM5RFRe5ptJ6bsrzvuCNjUE5bEodwZmVw6z1VzRFEZtQNaig1ueuX4e+5O6EhJZWihUJCMW
ibjIbVF1nNs9Y7TnYa+/ojNYlx7b7VEXpF5BZoDEA2g+8RSc77XW8gZVwx0PlfSLEvTs0/19EFs5
D08B2iDiRZ7oN4u4znx41nejazN9Cpv20LUBODci7TmHTur9Mn8e1d19cQsn1wRjD+Jg0E/g9JMi
DEaHxGlpRvBXW3SmB5tvuoalWNgSE1oPoBMwV9xCUxPPQM7MgXaKFTdo9JdCOattvX0awK+JchXR
Beam1nM0OqjHLh/AB/6r8Ovh++ZVmg0vbUrGKidzihSNR4BY64518QEFBeITcDZDTwEWIhfdtGxg
Vlp7NARoLTtoG0v1hf6bDS/u5lV4x8m4kTYEw8coiVAvg7WR8vZGgHSMCmKnDikiGqaT6/Mf02oH
lYVThNAzHiQIpELDysW8qgmfeGTJGNpJwFw/q54o2+7av1Ol43GLbIMlB5E4epyNPLeHsCXpsUKm
YRr39QcecBYeD7jiAADdvh94mjqplcYsbFBK6lfVipJduM6z4SVDF1Oz4JOnjKEW7+oq+Mg1QxAJ
qBDBu3GDpygGoBBHPYeZpmSn4WfFCC3tsijNA72NUBWyx+0k9YQwpMVCYJopelKWwWRs9zTw9BSV
5wDOwOMWn3B1FYaERbkzTixEHt/f4x25fXwQVsAwABAMZ1h+lAxubPaDTVmos6BH9V+yckoXzKgo
XBRPWwd9EBzp+/FinFgXRSNuWvCX+qsbfLLWD3vhECHZiuYHgtoYFb3SIQLxyaACEjyGtDhM5XFj
9xfoCrwT4IohECkgUrK7mnuKETHhbo/pH1XzmbU9Kj8XIC1R2VNqAQUMf/6V608Je9hqDDA8CtvF
+1mwV0rLU2kaM7oczp4zRv5kftOtlS2+vQVzAZI32Q8oII2ALg7N9sCGfZtd2Ma29v/ZA4SPxOtc
RJIkfT2mSePS1h3CvDnHysVaMccLMwCFBsJIQKwL0jBpidoWdHFW2/VhqdZ7p0yPKn4YL/ebdwJU
hqiggleMKyEX+3m8Sysz0WhILzbz9rq6/dkDhp4rAdIy0UxXK7MwIAAstKMb+Ymxste3dw1uKgrz
EShBySrehnN1ZEZul0Re5l5Km/h1aQSFuhKIWZIAdB3OKgjckLaVJBipN6oK+LgFckLkCoeVxMLa
+NJpdZQ6srwh8y4mD2ix675t3mP4Q/9+vjFfoFR1hpFTDD+SgJUVCLemzRob5O0OkJQCXoAWeWKC
VxahiSkYVlE1f2lB14+2V36/1ot6cYmuJEgKqW15PTY6JCTV6/TVWaPaWLhtaIcj8tmwnOJ9Pp8A
zfWWe1buXabiEGfoLveQbrdq4N0U6XJRWAsuDOkQsSTLuw4hxQtA9r6l1r73dfs2C2APoJqa6EUt
eaieUcNW9JFzGYOafabxyqvq1mpifa6Gly4yscbJ0gcMX/EUnWlOiXUgzUPubj9KqMcCrgf0nlgn
GTabxoZRjGYZXdQ60NOzVf3avEqz8aXLgFbpqtYD5XGZjMBrDsZ29xEOj6h5fQfM3kBtzGpSmnFq
o4vD3jK/zF7vf/7CQZ0NL6mKLMYjpxowPKBufe+7026NVmjhps0kSAtUoD2JOfWQ0ARuvy+0w/0J
LA7vIMGA5jMiDiO9Awc8pLPKodGltFT/wcy3V/qgxgsMG+iugizbjSpiZqmkRj9Gl51d9oELrpbt
3389vqQpOEksNXGH6JKBhzF+MqYPaDrTEq4RKr1wlOTGeMjJKPkAhphLpfxyk19rYOilA3Q1/A0P
Y2d20ZhDDWnsqbD+iq2/dGXFIC9oCkG1ANaid5CvPAPdVmpualgig+7t/XAqpifu/N6+DTDHiHOC
wwtVnFIIqYniHvBY2APUGcPD9sm0RtC/cFAtJMnB//7OlCPnCes+d+O2GuxL/+Lqn6z+x/0JLCwS
6ByAKQR7FNJhcpYtrtD8IaWJcxlY9ZiYp+Ts1Ye43EjsLbxUlAritSnU6e1zEJlIs+1riOm1Y7zv
++P9WSycptnwklGYOrvOohbDKxfb++r67vj1vgAxwDyWh4cm4E3iKoP3Qob9NZ6BTiKtq1z0tPCj
0KUXeF8j9ZF83m54kMtDYB4PErgBcmWXYo950ZmgWeBm48c0yL2VHV9YK0EHI641HCVgJOY+Ru8V
TlqbpXeJi53l+RXfa3xlOxbO7EyEOHRXfphTNbqVkgqO5GtiH8fscH8zFoZH4AJPfoC5kY+U3by0
nhiUL3Q3/d6B1RundWUPFpbIQ0peZJ1RGHUTP4rhYhCVVkkIRiFTOaF3rWKsuDFLc0D0AgU/CACA
EE4Ej6+WaBizsRoNAxihx8k59NVp+xK99+tB8h8oJPnZ1misY6NXJuHoPrEg07c/nJEBQ8Ub8vMC
yi05kYgepczs2yR0nD+MZr73+f7nL23A9fiS8a8rYLSaEuMTEy+RoCyCbiOPsdBIyDZi4eGjIkor
s4M5fFLjsZuiS1fpgVWc6mrtFC1t8bUE6RYoEbMigujLZejDge8zd0UnrY0vKT3a5llS2Bhf/VNm
O2v4wBG6/nzJQ+KqDRxyi+GrCF58YJLt5hl7AM8LYX7EL2RWgtECeNeY1Ah1K4+pXvkFfagtGjBn
5dUslllS3UhYgKZKsObBl5eWqenVKsvA9HMZBt+cXg/BoP+8f1pvNgIZZ9GLAQoDSJublKri4tnW
aZNyKYqgnnySb90JaXxJY5scLmRqYXzlE3uqw/sff3PVBOQYOXng5RHNxntnrogMnrqlm5vKxdWU
Y8werPyIQqMVg7AmRKzglbZT0mEiamMpF+J+4Tmq388l2aqSxDzQORHGU4Tj5byLaeBJ4pgtHIAj
s75W2soeL84ABUqoCkQ+8iYtlcCXRGl6G4dmfozQTkLfx2R/fyduDiq6LqB0H2RksAhwyiR9EVND
TTqTWpdMM3addkjqwC6zQFvrR7cwFTx6BGgIrSYFEGO+GUVvejVrURFquadae6qrg7vWDnBhKjMR
ku4gQL2VRQ0RiuYbAAmzxwRNsn5vXi/kkUDb8E5PhT2ZzyObSJ6PKSpO3Rxth05ZE9S575HNRSWi
cEzQg4E/XMT1pAtSorCrzcfWvTj156E9ZkngJSuBt6XluhYhXY++7GpHi4mLio9vdXFqes9X1eNo
rBywBT1lAv6EGCtwDSA9k2di9VnG+9i9JEGL2hsPDAv3d2TpZIFrGExSKGXA01r8/eqal1FPTfCP
uJem8M18l+UndY3xbGmprkVIl8TwQGhoChGd9prHvqMGUfYcf78/j8WFQsYHTBrgL7rRJVaRcXPK
VOfSWm9KFGYf2AfPBkoMaQfcdhkHVXPDrRFzii4Jet+oASFbUUQgzEMIFGViosbupprEqXK39brU
Ro3SUUUCNNsra0QjCzs9EyFtw9D0oKXnENHXB7fSfT1W/GqzB4LLjR4WQDMI1mfAuebHqXCiWjOS
NAs9ZMYe22zFMVjYZcGwquFiozYejB3z4QedcOBkrCws3cDe2ZvdP5H6AT08mvehROnmlVJqSmIn
XEvDLg7aBEGsw+ZDOhtfumxMI7RDL7Y0dL5l5oEp2+0p3roWHloATAofeb46eglmDm/q0pAduPlJ
Vd+2fz1AbgYqfnFIIWQ+fOQYXB2Yl4Wmd7bQhmPN61s4oIAXgOUFdSTwzVzp8xUXQL1c07OwJ6ER
HQcSpuN2pwYqAgTxuMdgp5JZt80koaZOMIU8/U7NfYY+5uq3zauExDbe6njuolRPDi85kxO1+tRl
YWvuJ380VxSROOEz1xjJquvhJYMQJUNHx5hmYTf5bvSTpIeEHKJoRZuuSZHsdMpBoe9FTRZOyqNF
0Cvzc91hqYKPLBVacWGhFsp6vLZW4jrRstCJdgbfK5tZJN/X6t/xpbWiSYJHhKNmoY593vF294HP
B8zARLpeuE7SbUa8XuumZsB9UP7wwZ825xvE5+M6IBOA9zruxPy+ET2xYq8sc1DE+4b1Wpkrz4gF
ZSrcSXT1QkgJry3p+8t6Sqop9/LQPKLiespXKlaWzpAIsoreHtheudSTdEnjsVgvwtb6ZdbBePD0
g73WFl0TYQv5PsDxFs2rEA1FVmC+SEU+RnrDIUXE3tpPLNvZ2VMR79Rup8CTHenkcyWgxlq5zOLi
Ac4NmZ7IzknhFEBc0NFqnCC3e44+j+12VQ46emBaEfIQRMfS3qCvjo3G4mMRZjFQdYc0/Wvz2QUT
NCCO2Hh8q3y2eGzRyTXSNIz6N/NH02ytNAHa/Xp4aXXynFdj5mH4hPiZme4S1m+/fIJjGEgo2CLc
Puluk9ZOR03L0rBpoGWVz+pmthRMAQUBsKYAvoEqSjpYVVeUdKJmIkoouoCuAXIXzs9sePH3K7/b
sTmL0SAIxaXuToOrsbK/4nxI1wJWGvUlIhuEojFp+DrhpdWNKPlEc1ROj0Ov+17m+NsPETCfWBzk
zfDgkoQ4KZilaZOLAut/knEXqysaZGkSaEQj4q0wpze1DSN4W7sic7FG1b4udl69RyHLB6ZwJULa
5aQqp4IWEOE1+xgdb3YfGV6wgEFFCL9svstVzcCN3GZZWNgPuXNUVoZfULEeMhv/G17SEk6sa22r
JfA14n2anhry4jVgEDx8YBJI7KL4FlCNm0qcLE5T22F1FirAEUV5tqNrAS1xUOTTCujB/ySIeV5d
Bk0xqpL06BHj1MQff7Tl5sI0XOZrAVL8xOYtCKWVPAvRtqI6DWsAh+XvB35bsBTi0knDexm1jbhT
0lBxTjZAdWuMaYvjg88MxdWAvMGoztcnLYq24zE+PxsPqufzaru1wSX7d3wh/2r923Qyax7hmOZf
gYx1NqM+xeoDvGK/t5S6AaR1iUPTtiuzkOffTHrk9COX+Gp8yRYw+Nw5VQg+fwri4RXz+MAFuBpf
Wn6ddcR2E3jD7ojGt/uPmAJUnglzhpcnzNl89eOYjHHlwo/k4+kH3Uw/hMW/Hl1aHKNq2mGIGI7+
d4PvjLW+wEs6+np4aW1MrpA2znmGMr1D1e14hdT9j/vLv6Tl4GSj6TBCL4IVfr4+4AYvx7EBes7L
TZ98dp76MmAtXzFmIr4p6yDAwnF5BdvUTc4hr1VGKXgSwihGaa91ps4pyU9j/UY8D5Tkm0t9xbZc
iZPCra3dMo5kUBZq6Rc78zX6dn/RlvYFoQyBpgCzH4Ku80VLlXa06NAlYW7vhuY4Zcd+zfqsiJBr
cVQCAjXqiIxf9UOrv3bx38z7fX8WS4pPMKygUhawt5sOUBVRMqvkeAIBjIsHb95uj+KiMObf8SXF
VwBBHhkWxu+8T1kE4uV/VPVvO18J7q3NQizklXpF6N6NaVLlYKm+8GeL/j8nIVkfhZPB0Skmwfpg
zP06erP4cdULWLqFV0v1/hC7moTmpBMtsiIPIxJwtouTUzwdtPgDlgipRYS7EQQS3cznS5UUjq6M
ep2HhnU0L6W5MrxYCvmSXw8vqdqy89pGdzB8Wf/KrEP+p833kXZMkx9bzy3ojd6ZWRELRW5Lun0J
94pymBDZyGsATnxPHVa01e1ugAUFIH5gNlGVCMs9XyecWuYkLi3CVIfHlH7v6L5VH1mxRsh2e8fh
coBzyhYxCDh/0gUxHUJHVXAogR/Zr1Gdu5mWAyS81wKkuzGavDLqCgLQZty3C1Srb0YY45Foid5o
COqi+Zq8VJnmDnRKyjJ84uRLO37evNPwypBpQp4adFNyxaBS2a3VukkR5ifrnK4lsm41B1IzqMvF
OxSFiWAxm28z072SNXFKQgU9PtibS7eHMeYCJDNUD6Mz2hQC3GzXtTvW7+8vz8I5nU1AugiVwhx1
Ihi/It+Z9TiWASrHMuvTdimAwol+kMj3IfY9X6Y0YxTUaFkTQouT02A8tPEpJ6f7Qpb2As4ZUu6i
EP6GdJm0WqR5KLQLrb8b76upf7k/vPjGuWpCXd3V8NJO9GOq1kyzSUiKIai7oOx3brTWenppDgIg
jdoQwMmBop0vVEkay8rSnIR1/hTqykp2ZmkK16OLw3BlIkp7Kmwrx+jUemxTgh5vxG/HFQzKwhQQ
asDH4zUt6oAlC2EpPHIcZF9DU30lVbjGs7c2vGQhFFSiomsVho+w0SRcu28LSwRv+Z0AXmCY5Hxu
01UVjUH4Feas9JkB1rWLUm6/DcKx1ACBF20O5To+V7GrvAD2MdTJ8zS9KVV/TPv6pI7dihFaWqtr
QdJ+O2XmKihEAsAiSHPqV2zNyi2sFhBrKOsH4AhRakPajAGEv+hixwF00X+ozgE8fuZaoGxBQSHv
ijAoAtTQ43Jxf43sd16RSLnk+bfWevGifZccq7VmKAsrBfMJDS4QHKgVkcx1nsVZZ6A7U9jbQfmD
rfU3ErpB0h2z4aVr3Vlq7nktkC5I0oBRuD4q6Tc18Xuyj4L7WmpxIqgbxO0TjzE57Go4tcKKVkCP
2oORBwVZUSGL42Oz0WsPHdqRmJirEIO5Wm+NCHq3f6vsmJLd9s8XUGD0X0DQDKCd+fCRY3VtX1GQ
KtZPvD2tNQZa+npkpYFeR3EounRKwwOcqNWFA3bLgT7+ydQV53V5dMB/wBiNUJOcr3FjYnQaQ0Sa
27tueFHWQupLt01UI/53fGntK3RfbUC7lKCt0eeDknyzt8eLRYIG7HeoKUNE1JOO6Vh5xHAirD7U
l3/uk7X0/a13L8ZHMRZOjih9lJwNtVQLM21E/ps+2sOLq+0M04+8Xfp7+ymCIJTQIloDLSs26srO
KUZitKzBPMhzPrh+2m+uAcYOgwMPPyJoBqquuYAaXd450RjqBdtk76IQIjNX7vGS2hMNQOHJCNUq
p6/iTnM7l/I49LTAcEp/8HMAp1eJo8WKy4oJtI0IQsAJR5mfNBECinCdTRRi0O7EOFnjwdSeiyy0
e8BDgqj9gPa4FicfALtJssTp4tAoAlLslM2dbrAv8P8QBweQHckzaXx0bGBj7sDg1fYPOrxx87T9
YCHkAOcSbDMI9UrLZeupldVWk4TgO3fVJz5sj4PjIYGqF7R9f+99IhnUnhGHoM0v1Cs9TfmD87D5
+3EbwGUCkDm44WWKyFIzAXAB/CdU3FOcHNfeigtmDiYHxgGQTsSSZQpHnhtkhFmKQ626FA0Y5/ex
tvPyz814HNeaci3oEsiCFkfyFbA4uQyf6UqSJ54VhxN6jGaHIn9Rycm8OB/wDGZyJM9A6bXYjIQP
ZXivEwlI+df9LVmbh6SritSoBWULdjzdO/qptYOuCoY/3nbsEc4UTq1gzhGQamkeVgV2ITQdANVv
hnaXFvHXqvOWJgL3TEBFUByBrntznYjmSZ0ydEUS1r7DnlLvyWx2Wf1t5XWxdMRA9gRcON7cgtR2
LoWMnjlOKoowBvt36uzjMjDynVf5ehGwtTr9BXsOjYhnACpfEGCR4Vo9ioa8nsbIMCuPyt51Vy7j
gjlHq3lBdwraFlxIaUcanTYtt804dNAmOaF+rAfGdgiJcHQEHQkai6BBiWTRY88e4qL0EL3R9CD2
c0dbsVMLazQTID0xPAQdrUF103C01CBmu3r4wC5AAggAwDToqECjz3d8InGk1LGZhm1W+Ypa+b/v
X8ClGeDYwl1DBvgW2VlAYXpxUQGokMZ+zY9M3Uxf5CHOL2D0cEiAFZI3Adheu1YEqtBwTh2YZ9Y4
pJZmAFcZlk8k+RGana+QXTXxQBSrRH6KHsdEOSXb0bUCdPmvBH0uwWGkn3oHEora79Sn3jxu3wNg
dvHcBqQGRMzSMSVgay0NNyrBv6D7jbIr1jzChbsGW4GgNajV3vlP5xPoi6GyrMhBOJY8R623L434
4HbbvRsUAeJNLyoOwAcgXegpZ1YZRW4eauXB9PxVxs2FfcbQggAAaC0EfKV9NnpjGhBSLkI2HKZX
bdiuj2bDC/FXXnOjoWS1VtMiVLpPPfHRFG3azGMgOm0I7hOkiuCqyZnUnKHGjbpeEaKyl/irrcEX
nObZ8NIxTUxKWx39osMmO6XFTnVfOtS6rT0iF84SeE9EgzoUrcAGCUN4tU6iRp0aVM9DkuzU4mFs
UVzwgZMkaiPwiETXZTDpzkWo4Nk2R83JgdJOnee4WElILR0k+GkoxxR01TAN8+EVN+sRZETRUEN6
n51zgIXv3+eljRCYO1GrD2iQXLQwmF5ltqQow3R4Nvm+so5D8h2uzQekwHxC64H0DP0t59PQ1GjS
SRbhNHFULXydQLwxKZ3fmV8+Ige2Gq3YAHKSWY2LhCMnFVtF6LFPBnuLDV9tAz1fmc0CUhKmAWWr
SOaIGgbZTHSFptQjgDZh3x7SxgdWYkLNkntMc5S/+YP+Wtgn+oEQITLqSL6IPmqgwZOOAno59qMx
1YCIKUF+rPX9/aVbOmkIpgLPjec4GgZJKssrzLjTbTyUQc7hl+Sl6ba/yESDZ2AxRW4HCe35GaA1
ZZlrAOKmV0/l8M3ZTNQMjYWVgXMA233LvOIOfIqZJ0Iiw0MPtqb6WG4H90AEbB70BrYdAYv5FAal
yCw3JYh59TuYDWVz+wcxhX/Hl2HQNYsG1ZnKNNS60efRaaJvxmZSMcgACFCU2ItghSdtg60nBVgh
sA2Wl56In0zJB/YZlw+IDNAdoBm95AUa+pD1pg44qUJR3HMyhxUPZOFdIaquXXgh7yWPki5B3EtX
Itqk4TA9l1/RiXfofNXYt+6z7Ry23wm8wkA4jc6RNhz/+X7HiP4PYwdEjtXmAUNKMmpWJrN068Ai
j6MEtxYAUMkRGUmfaYMpyliqB3om2f9zeGmtvFbJ0lQMr5Q/eforWvOXlwwsLKvIBqM6FKppvkCj
WhVGr7W4c+4utYJyCJK1KdyKwNoLxmCQNqA9l5yCifXIGnkPtTdFj43yUNk+G1f0uXAD5qE1iEBa
G3BDwHvAwz2fRRVnZBhIj5eR/UT0gNZohnhM7J21Hb03EyS/7LmRqAlQZLjf1n50vzbs9/3zurhW
/05Etksx99wKtD642/YpAb4R3AHG7r4IsaM3a4W6NJQGgnLvhhmKZdQc3KpI4ReSYPR+kbXSpUUB
uBLgVQR/6U20KIkG5NAZUAxZHyi1H7krV2Jxja7Glxw2RaUZB4gkDXs3iMc3ZCa3RwZRNAZvEEcW
T2E8A+bHqUtKrB13MIPU3tfRjqCAYvsmiJg5qLpFuamcOiJpQcsGHFThZ2/6kjlf748uLIC8xdDd
QMNAx4KIXboOkTOQJKYTSvf8WjnxMXCsgK09YZa2GaW4eMeDesdCF8H5ItXwZSxWsSRstO/0qee/
789haXgkCZHyhEsON02aQ8/doWkihArqaocmL2vlVkuHCEA6FGYC4AhvQzKiNSuUBpxHqOVXTk2e
+S5ado6bOcBQL3EtRKitq9cLd9o0j0oIQXGpe2Brj6OlJQJAE0hxIBtFe7f58KQA7wGlNjpB8W/w
KKMv93fg1kzrqF/93/CyG1BoiWlNCYbn6WPDHiPr4FiHgeyN9O8qXQk1Lm0H8pwAYwjgNbZ9PpVE
V0GnFaHEp3X+Ns2fXv/H2twPBzst/G5cCbxhYKnnIrRC0ZPMSkDdYByyYbfGhnu7GRge6CTwK8EG
3fgBpOAG51YxnVvwEtXaP0b06f52LApAwaboByW6dkpeGQEs3SJ5Np1rFtjeW6Jsx1ehNg2JFoRJ
RZmarPV44xG7dvv0AlpZXwGtXLLW3uLWTGNY9L5D7AkZEXASzLdAj2KS13xKLvq4A+tubu0nEL+g
P/Ja9nZhrQQBkmiSBtAHOl3NBWkuN8a458aZFCBnKevHfrOLDE4W+KnANSIygRM7F6A3VZ7HPHbO
1bNmXapipdhn6fuvh5euQzkqLO0MxT7T4bEoThVb8Zdur9v882XthwYmmjPh83VyqIbfivdPt7kl
DiQIBlCEdGHgwHM9X6HIHoCPnXL77Dhv+UPbrqyQNAMQmSAghDA1Ilt4A6EUZz58Uzt00m06ntFo
2wfL1o5N8d60fm+6c+9S0GoULoBgSQfPzFyKibaKRmeT8Wymjj99jTp9JXizNI1rAdKNsHnTm4MO
AerXBEgYEynhtYYm0qW7mYN0VBGI5UUxQUR8UsGkqfwOpgjB97/ur5TkcvxHChI3Hh6keJ7K2c5K
pW5U95AyDb7iHZlP7YO9tlrvOu7KsXmXggwLgg9gsEEEQtp1m7ptk2vlcK66U+ceUlSyDqcxSXyn
eMqtI/O+8o38hTcihZW8suGpQkpixPVw5i9GvR83Ep3dDC/Z8NHss0Z38+Hcxa90uuQblfr7+Iig
irATkvUoPZp/PgFTh5b0ZX8mLvUTsuuNjVGt/0gQdlV4Oth96QhPucOBEsj7c+cXrgOeLWWbsvqP
AJHnhGmF+ZOhPnSMulJ31OFc6o/R8JB7B1od759eSd/eiJCUVd8CYpT12nCm3ePATxvJTjE80HSI
+MFSwKG6QcuySkm1ijJ2JvQxSw/udNj6+cCNQwkC/I5ks2HJmwwog4cbzs/xL2Kc3I01j+Lz0XYM
eD0QRy/UR/c6cvIF77tzqz9H6XO68vW3CgrRB0CVREEcYrK2pKAabg2UFGN3npJd6gQ4P50VxN1L
RrcVYot5IOoqcIeokoZKl3Z58NoUcI+2OUev1Hpx1yL94r/PlRNaUr6HRzEH1AdIF4FX/ahPWdOc
U2U/Nk/D8KtzfGvcb91rOB24aKjFhttxw+RZsGlslKpQz0TbmV8GbfNNEDlYIAKhMnDfZCdQMXu0
US9K+4W731v3+1rL+duLJnrag20E2RaEwWXQUFnV2ojmONaLqXg/tbr+lgwr63O7C6jzwh1ACSHo
WW6iTaneuYPbc/5STuBpvQzlQ2Y8mXTF/bidB6QgOQgjBBGq/F5pnKEhsVvxl6x5RZnfmqFbmgTA
NvAtkcgGakF6WxuZXjosNtiLxj65+qFqfdAKjtsVK57uV1KkA6s0Sc5rVWcvav1PBp6l+kldI4C5
9W/mIqS7zXSXWbkOEbkHxIJIESrjSoLtVn0IEahlQWTu3S+YWziam5FGS4hwOuLb+a5PfjU06Fof
Bdr3r97CruBpJzDLSEgCwyC+5MoVKOq6NXsCMGUMTo0O3dVMSKmSNojYGsfdwqRwxeFx4gToKJmS
RPVakRgWWFBfksiPEJ2Id+7wyrPLUB3uz2lhg2aCJP8DPF6WQ42J4bqcauUParOSjU0BoHYFs8p/
5wJ3fb5sgDAP4BLHXFIeTNln0hyatet4fxYIRs1FELBAMwI88Ete7qfhWCs/1TXtfnPjNRMZXJAY
IR6FF6y8+f1gTaPd2NmFl0/OgUwrp3hheIyMPjooREHuRcZ6K7mT9Ibi4vFd/Ijsr2ts6DcLJJAM
CASiIAjkObCy8wVSuVG4vZrWF/W1YwEq4+I1UuNFCbgWiNnhVYaw4FxCm8WRkWhxfWHsUP1m/R/b
fd14VOH3A44BMhngxG7Tp7llK3ihUeWSFo+Z+6hHX/q1Cr+bXZiLkGssCjjKltmOggn1MFaHfC3v
fKNBMD7g2NBTCEBBlUiLlLeFyTuuonlFfJkePkdPxtq7eGkGAjyEkypKqmXUBynSPh8KcEvrP13i
V/v7W7A2uuRotoY31UqN0e26CPQMwZt+5R7cKD6skECYCg8K4SiZV5qWxgjrDUJ6rbzU40OJwin2
TMadvgYgujmvQhCiy4KLBP6CHIsC8TbVnYJ5Fz4FoPNAmkXZCAOFy4z2kkDMIruG+CzM0/xKoJVr
rhhq5F1Iq/q6u0/7ZuvTCAg3ExkvFNFgDuhmNZeg9IWSxd1gXeLmnyHexXTnNX82b/lMhKxaSUEN
5kGE9dy5hZ+yjaSbYpUAJYBZQOkRos1yWWdUTrHbK5Z1gQWKh11r+Za91cgJIKCN3slodQB/TfbM
rTHXCxah54rl+rU6BI2DTtBrvY0XDpQgK4djDooBRJilu03VyhgQbnSxF4GiBmbqm2/btwIKHL45
IpqC5mu+22pE1cGJJtB6ov3TcKBr9eYL2gmAZcHoCWgjrp90XqeGR1wrLOfSuMGAmAo9181OX3tN
Ltxw0VAUvZhF0OCGnNTpEgW5l8q99F/riexsO3AaULpVu+wjy3UlSEz3yl3LiGUP/Vi6l8kMEPVg
7nZlOJuItB1Ja3dDSjH+957XPo9r//52Lx0ogHDB0AjeOChD6eZpJlrTxbnoFNTt1PIt/k6rD6yQ
eIsh5SK6fstuU9f0HayI5ly6oTpNBj149u7+HBYMhqAtB8Wk8Jqg1Od7oOdJqpe5515IXB+M7lcU
uyurtCjhvXoU71X055AkeJ3NY80CizIy877S+hOQxR+Yw5UEfT4HpFycoo1HzKEMutRvPqCccJ+F
iYBzedPJMgEoLC+jyb3k6gMb/rTpSd+IUXlXsaJMEXoWcXM0zp7PwLZpn1kWbJ3CD6oZ8jXP7D3d
MQt9QMEKumEgMACFueFkUgnIXPWk8y5VGbRaMII+2XxoeJCbnxCab36o9YEYPk0DVd9Pm8M6EA7p
KJDUEQPDP/PZJUkUUT1T7EvCnrovBt1GWPK+eNfDS9uvRkU7ZQmGN5vcP1j4tfV4vWeRBKW1ipso
a/WWW5Q7Dhrk5H5mPegby6jw+Rge/ZuwQGibfoPGyIxJ15uY25fJo35WJH7+e/v3IxYClATaNwt+
nfnyZxE8EG6hes7x0dHUB6DsAwv03g7vvUUBUrdzAYQXpENH5egSFXsjf8k31sGKFRIgg/egIJSg
zAMABEs6oP4luvTlm+tX5dvm9QEwTPQ8hCIH+FM6nuM0dX2l58pl6HbOi7WWyrvVf/h6vCREK1ME
yWV8MYog9AmAIeUCTL8v2kE3K6nOWzMEAXjYQTO9o5glvwatj5os1tA6aCAvtovUduw3fPMdA8Ie
gUGsD8IqN6HTrK+aDqUEyoXxc5admpUjeuvYYHhYH0TSEIaAlp2fIIsrIGJI0b5B1S68D7Kf/fi0
SowmwSXejxEoK4AZgv8kUMVzIcaoeVlHOrRYqo5N8qK5fu75R9NKfHVj82MhCmcWlhsBbaBX5Pm0
I1LaicsivF38iZ778vvmIzsbX5pK4XSlw22MP9U+kmvlWon+wplFSTtAPQI5dIuJ71o+tkPsmhc7
Ar/1C3nd/PmIoCBGg+p2FA7LiPjOtCvGKF4U+lD6vtOtZVSXPl9w34OqGafKkYvJjAq9WjqoxEvZ
+fRU/v2Br78aXUi/clvbtvOMnmJ00nyu9LML+vX7Am4uNHALcO6RnIfKuA01DUoe533RFq8FcPUV
c14tjnLLcSNPI8IcqOVERhjs30jqgCpkPo9EyTrVyZT6lerPmvLshfdncbMJ0vCSd0/ytK/SJiav
jT9mO4fu7g+/tEjXXy+7TFndKTpiHa/uz7rRg2wA6GZrOkqagZRZzqy26G0xgynd/x9pX7ZbN850
+0QCNA+30h5tx5HiJJ3uGyFJpyWKoub56f/FHPTpLW5hE/KHxLkxwhKHKharVq1S2pPxPy6QYLfH
zGwYyEOrqFcvyqsm69vM//vK5cPXA4YO3wLxPnh8wgKpo5YOqJ2qok5ZziV7msZTxb5l5adiulj6
GTTU58c7cmfEcYMiI4KThPgWmuUI85mapYzrfiqiwjtlb7iofxWyF93GpqOVIKjWYDRgZEUQQ8to
kYFjqohmkyFIemlyVG4zifptHFyDx5uQqwUq+i4FNoPCxbCHtIpmy4dnc3Dm8vh4pTYloAwB70Yd
bOOiQ6zE7mgbaV1GVnxKlF+jIwHrycYXHLKsMmlXTGUZmdTw9ekXXSTKtyUA3QMBqEORDJxKwXT0
6HZd9qqSRY4RIB6Uy1zurX3mh4i3WAZKWbw/CVU1pWiXLEJWCogCRTnWxl6vCacVPVjBVAawCrRD
UA9S2UR10Pwy6pKjh2Ayyo530lZwAwtnA/khjlQGFZdgAevB9ZZmUGnUFsfMuCy2j1Kp+Mf+s4Tc
GtqaowyP2/K1FQdhhVZYWpZHuoUsFOoDJFq9tdUwE7gpeBwC7SnX42fOMOUGrmhcQv3LL9Zqez1L
gyPQeSKbi8AU1uOnmhGPatWwiKXX+M2Z96sCKND4sx37zAGH6+HL2VparVbyyEm+jDT2jWpn0yO+
y4DPgIQVAIwNX8mrKpUoaVFEpA6s/qs9732erMcXSSYrRmYWDxjf9I4e+FX27+/t54vtuhOPxpY6
Y3jnGTG4LpNYCq5Gwi3EE7KoJOLo4TtOlXbOkyalVR4tNpjpq/5qGB+hEY1Frqqy+6mFpboVJpxV
d8zBjuqVeTRrz27hG/rbY13buOEAWeBTAf80XozC+CZlkw1io5zbjJK2fp+VPtMO5emxmA2V4wI4
DSTQC3fI+swssGJa2USgVmHFsSnfcf8gT45gO9BgOLZiYxnmZI3rlGUdGdVH1fStQrJOG5sOuBCv
kAeUBEZQeJ6Q0jMo7fQqsvQD+/Rp+tpMB1ld1NYiwWogQA0PB+FLQbGdQjPrbIKMiVVBj5+9bxQ8
TVDnCMYk1CLeF8nMLRauULMmmtM8mA/T/J4J8O5HvJLFBQeNcJhUBVbDmtIm+kCd+pDjZ/8pQtYG
Nw9U4r78I9dKzxlZgwUCk0rfpSdDuz6WsKEOeL39J0Ew3Z1Ta40LtoVoSXI/cfQD0stHZfhR7g4h
Yy94m23AVm2A0sUIVkqWuZkns46S73V68ap36BucStydIAwDVwE/zjcPOkcZEnW27Tpqy69zHeiO
zJ3ZOqu3AoStzkZa9akBASY7a+o53ot1gveCEJCFGnkYWeQa19/v5tWij8pYRUYfVI4/yaoCNj5/
Nb6gasbUzrGWYvy58dXR1748PkYbzt5qeC7+ZvnLftHLRsExcpqL4vox4g27MXl8hdBvGYB0lEMh
gbYWoYF+2Ca6W0UZfVkuvYwye3MGN8ML+2urdar3to3hW9BUqcdWO44NlWjb5i7cCBGeV5rNhgll
RlVUsJMLh/XyeBckw4tMpfBhxjrPnCqyi4CW8sLrrfHxqEJ6FAbbugsST03qIkqZVZHXHevS13dj
5bDFGBphDDw/gRwQtpgwNjCWuGXE0EPpz6r1qcTR3tpkvBNs9J5CEBHUBOszZA20HhJ7KqNxZH59
7uOnpJc4qzIRwjkidalVSgcRHlF8+yn5nFU7yfq4t4pUACd+wR9cm4KyNdqoxMZgFRGbDlXjJ5q/
/xhBy3j7d1SKgelgvUptTAj4KSiLYuUTsa6xjB97487BJYCABuJjyOS7wi4YbGw90tosUpdzl1d+
n5Z+k5//fjyLrY0AtkVHHwe8G3BJr2dh95WqaKpSRKoeKTW6dEIhZLeOTIawE0zTh3xET6Ko+cac
14Ydhnr/0wq9srinxzmgkX1YzyIDBZBm9wiRTdPXcXg19i8SHugYGG8fvG7F+tKmTIpYMRwa0e5n
nh1r7USdd4hAzzvg7vhj/a6tVaLbVbKkSR6hA+iiHIz0ozr+erzV/MAIDxSgqVHuxluA3adncp0V
rUd1Gs3z52wA6sQvUG36WMbGoYXvwtmNkdp1Qdiw3og2M2lO0g6xhvqsKv7rpPh7eQi4YiPJioAJ
b1ANQlpBMcold4w6hwxWtcdXtWiOj+fAj+N6nZCb+d3YCoAszmGynoNVomB8QEPkKD7HPSIyu283
TiUJygzYVt6uU/BhhlQpSDcaWbQA4/DUyMIA98qG9CosErBYyMjc5b/pMMeeN2Y0MvUzdeGkHm1Z
jceGCAzM+Q0QhYEwYZPHyTXmJvVIRPSTtgzg4dMPpqyF98YurITw39/4SgkPHGboVRex76YLSsFs
d64VfM8oCgQPBMC0iJwIXgbiHH1Lch0CvurtF4W87T5FSIsBDsAxCHjaCqfI1YfORrie4HqggX3R
kYF7LGBrFzg8ijPMYb9FVXNbUlglcUmE95SjHpzydWyDxyK29uBWBP+Emz1opiZRk9rBRtOLbrxa
+z0x+C+8+AKhQwu0rcIWtJYxxDWLsQXFkTWHTPKwvTd4LsB2uEN5ROaeiiMxWh1MI64C8piLbj/r
7psH/u3p2TF2P6sgiN8Q3OsGckJYJwAxOo/bvSj9XIK668f+XbgdXbjccg/NodHrLYU/GZTFC1zu
x+NvHCTEbeEA8CcDb8mx3uXENutxbPQkUr2XSfnAEAjwJDuxLYJ3JETBAm43QZlT166d3LCTiFin
lj0txpMSS2axcVYB2ER8mweSoBTCrdC5aUYN6qaRO5Bg+mMhqUQZNudwI0BQaKWZFxM9DtKoWl40
+kIqOEu7n7eI8SBCgtgeUgLw+tY70atjrKltBZux1Mex03xWf36815urhGpoYKMQyb0L1C9WaShZ
YcJo9OfijXaX/cMDPMFTrRwBIkZw0c6sy4pSSaM4Pzf6Zd7Hj4ebH2luvHygYXjb4gJar8+c5JQt
FYZvvdfxS1y/45SCDdvhSQxgM8TKhCwt3WoBfR0sauVTI/WTP+t3mFTegFrlrwYEV0WMjO72o0YL
PY9UenHMwNnZZOL3EnGCQl6NDlJE8VYAo3CBQPfAomY+LXpA3Cu448ydRH//TwovnwMBG4h1RH0e
VLMoWKLmUWYcnCboPD8uv8/dJLnitk4rSlQ5lzt8jbuuA3Rpks7uChZp7dl77fJ3HKfb4QWNZrET
W/2E/R402x8BB+3/eKwO994wkB/IHaL1DXjq7vBWlb0k3TCxIjLcs06PWnrSvbOxk/3m92bwjrsw
GNy8iokf0xiyFEy6WKU8yK1/UOL2jm3glxsYWpG7us8sDQjG1BbNo167kuTZ2o0O4EFhGykxhIbh
cAta7Swp0RZm5RGJ42CukmCUpSe3ztGtBP77Gz8GjM5EMQkkVEaAwoGJvsPsIW4LZBoyAKiqEca3
4tYFhypSb4v7IT/00zuuBUAbkH5GoQ4gzMK1oLN5WcjCkF1F8aVxSNnuYAz4OlGqbRkweoB+Ci8S
MHMlLC8xPsKS+nhu/9bfYy94ixXczbyOVMQ12mleuZk3IRvm+VV6puUptf12f4IP80AEgDM1gfNf
PEiAPI6KWyPn5infaOiW79Bm/uKE3eMgabGGZio6l9lzi2UyAn26mKM/Wsd62R3KwCRAl4W14q3L
RB8gMcrO1muWR+501cgll3gxWyYJRhv1+VgpdBQRlC2uqrbPCYbvWLBY1yz3B3ZZivdI4TS2yEbj
VIlRJSUmHqEOUvV0DkpU0C8+2u+mMru04ZGBJxBdH1DpDki5ra/VOpmg08xFQKM2zsvyqnivRFZn
u2E5TBWmg3PyaijlFpar6vq8QE9zGuU5uo0Ps2SdZMMLhgMEexXVYwy/EFRtPNX74TEI6qH2DteD
i4JFMd/TDemcFybLog7olTkoJBVyW59/O7xwgfaAmLaTjeETdsyzL5Ozs7EHv9qAuQEBvAZ9Qz2Q
sPyaXlauSTISLciILa/G/uXnVCQGf5YAoimmk4YFXRqLXp8ivTm5f5Kd/Y/510PN8K5CoIGHDoWv
97xOn+uhH6Km9PvyZMqwSRvnfzW+cHpaBMEsk4/vsh+JcpjUo5P8/diD2dhhePEIVaGWATExkXiN
eP2YI1SP5s3Nm3XWhs+Ph+cHRAi1rYYXbp6+V82YORh+zn1GzxmKBkHeYgXo9VXvRhJjN8DyyhuU
IGZ4R1GnuDTT1SrpozQtfGL+XL4+nsvWUt2MLy5VVSiDOSV5H3Vhqx2oDGi9tdm3wwtLNRoVo0mH
zzesK8mel+mprSV+wMbdADAj3m7oyAmfXgystu2kdg6KUSOiPTES5MalBEXd/hcQqGeA4kfZIPy9
uzeiZ6BgV0m8Fnvu+HVZ+2R36TTy5rcShKUCVKL0ai4hrfysA4v2Ye9Oc0I0HlTSwWOEi3p97yiF
U5dqprcR+Qqegqn8/nj4+53G8BwHgDIWnqUXPl+v82ao1KyL9OxikgDlzfuhbghToQwBTypw+OFW
E4IlQ9bNePrUSmifvYH4DCWWj+dwpwxcAPgTOUcB3qGiw1fFiYqmXzQO85cyCfTdHALC8Pwk3zj0
dV2webAwPAgOEcb1M+XvxNobpxdkCGvU9sSiXZzFYdwbPjib/VHfe/1AAgIxqECF28ppxNaz8Iw2
UYyk98Jy/h67R5bKqgPuThIE8FAMD3HzZLRwkgpDmUDpVXqhqX3Q1DKo8UIcdwdlIARc6egDjvoP
BDYEbTAWDX3ghzSNDmb702h/Pj5IdzYJFw9CtxwIzWujxGT3SDJbR0YjiWY9CQjcVXCrqfMH4shq
BDbWChNAzRVYaoEjEml00L9jhE5AkG6drOG16X90g+SZuCXCwFLhJaQjGiBmpBdT6Yy5TpMoR5cQ
+xVd0+lwerxcWyIAMgU4gBODIFm5PlLGVFJ71ghmER/t7zE9Wb/eIQAVWIgCgMrtjh2VjYWll7Wi
hKn2SvNnGMFWpnj8wKycAmw5UgL/X4TgVS7u8rtOMImYF5T0qRpevfypNXwTLf1Q9S97EW2YKojj
T0be/BBso+slKwx30jEhJWR+WaP0e8r3XheYDyrMuWrAgcIrfi1Aj5UG9ewtBJR/a9XPeb+pRbib
Hyk8SkESLXiZFlXzTrNzJTR56wit9K1Mcm63Vgg+LMw4xxSBVmA9gbYrF7fOMAEjPTqgq93Z6gmX
HBboZnxhB9phSVEd0imhl7w4re/UXx6fWdn3i0pRWUpXok1ZyMaDN4B40v3zsYDf3cTFI3s7A+HI
NnHrdS2XQNxAY75G/Oyr8tOIlJ/a759BOSim3/xjVP5M/Ni4yBh5+RbcfQDQG+iRBjf9DqGgENDM
knhQcFkdgeIECZQmo2fasMTAzyIEhegHQrHilT6lY2znE4lDlvuOfkzdUzkEiyMJf2xJQcLU4NXT
PJXD9/LmZreXVtXRUAJ34nKp3Ett/2A/DRl1/qYQIP2xZcBBQHHWQrKsMRfPWiDky2Lkfml+J6ov
K1bdOHW8rpCjFXlHWzHSr5SDloFxIA5RjqT9VdG9wWtkNPkrBkqPq9cSnVBLqfKibOGeuPTZDjW6
NyjLh0enS6TSkBkEc8x6ibokLpY6G2Po/EG1AqocHqvM5ur8bnmJHCyajAmxG7W0FdJabhyqHfXL
lPm7kag846sidunB7nL/Zz2BIhs7oyc4rvNRM65uKXkrbX3/7fCCzXI8mi6VhuHbV3V4a1LJ8m/o
8+rrBYOSxkWLOvYkDklxjo1D3AfS5tSbInh7PRB4A/8lugpeWxhFMjgeOBgOrnIZ3ENr7nehEVT5
T4Qwi6Lrmq5tISJNz6MREBkEb0uP4eZAu1CpAJ4pwb9l1M6maRjicATUOIGPcGqWv2oZ3dqmFKRv
kJrlhdsifN3ImFc4ah2HSh+kH5npt29MRsu6uRmcU9YGTRNE8d/fmL2MthMFFtALO+L381lZAkOR
+AncqAlXBBpgc8cTsMT7VjrI2WmZkhkurogfOUqEdL+Kgwo11WMtuQ63dONWkrAteqKO9jBC0qAf
NDdo9j+bVhMRTAcdG1vpAIIOM/f7WH/bHRSE4fB+P1yhGIAFCYdWoTnu2dh2w5H6CRpw7UZoC+Nz
9/dmq4dOAQ+GgvG14ltcMJ9kMn9q6zD9NwMkXNYSwJCQjGPluqFdvhr22YqPavwOzf5N4eKiFgz+
Gz8CN5No2hLRoiVzQ6t/GoFNjU/7rwfUQfCeIYjXITy7Hp/EJrzmgbohZU8ZvVJZAGHziAKHh+Q1
eAIBoFqPnyiKkadAMISTc22y/SzLfI9Rw8E7z/D4h6ABipNkbdbmXui4vf/aVTtbf3KPGdvKnXEb
8Km7JkPM7IZabaBh6l8ot2SywPKGxcNnoxCFM8oieC2sPnN7055j0wndMWhK9nos8Y8j65S0sQcI
x/L4BBJqICIUFkmdM0MbUs0Jx0BNvrn5X7uPEPKZvAkdD1CAHmG9xXk1mEqNbQqN6aTbR3W//4Wm
QlghQBMA1hG7EKbTNHlFitjKwEAzP/f+P48//3duQ7DXSGzxoiw0zuS9m9ffPytKU47u5IVjcbaT
p/4fp3jWzCNx/WY+jj/i+ViVQe4cFIn13rAe6LWGBCQeraDBE3GRo0MGp04tN3SLZ5Oe7eaa58fH
c9u4ipBLQ0gKOCcEjsQIZ5zX8axPJmBCy7XRgyk9dNYZZSSgzn8saOuIgQAF9x1aPyAhLDj6y9Cp
8VA1aaS7wQjuZUvyWtkcH1UGJuyUAdy5YEYK12qbfAY0zyyflfzgyWoYNhQRPKyAgqGmCi8ukbgC
d0Wj1cNohzEaS5VadlWn5dqbL/k7YhSIaMMVxBoBmSROhFi1qZZqZ4V9ZvtV53ugc9m9FYhDovQZ
uw7bIgYRJpP23YKKjTAbnxvjqu/mMkCelperInSHsDb+XasLqTXA2ydihYNxoPO57N4efz83F4I6
rsYXtjpLaKVbC8ZXx2P5F2vpsW2yo+uC3Nnr/b1NhbmFB9IDry88UcEwK+K4Ot2mCyATZmjCs70U
9Px4NhtKjncjb7rGie7vYGI9UHDGlDhmWOkHMKLVuk88yRW+oeRgkkPgFn1vUJop6p5pDUbjjKMZ
uhNQ6H5nXDwnSB1/MA+P57KhhJyKF+oBwkjgZIR7RM+d3lHHxQzV5aPrXCcZzGBrfN5uFsBGEISi
jbFwssrC0MD65YR2HcbKhzza//mcIgjkDCDhgH++Hn6qDSfNwU0UmvO5PhQyJs2tc8sRJUCgI05w
l/bUk1b3SFq7YTseWXFQr+ybAp6aNgDY6h0T+U+SyG+gFfqklFnjhrN1IJWvyKI2W2cWMCWUfvKS
dOTd1gtlqTGbvRk+YUkvs33Sxz9y2WJtbvWNCME3T7I5a9AUwEWk8JPT/TBlDc83p8BpUH633b3r
zGWnGu0rQtywiD8s7ErMINtdwgrDwXsp/itCOK061WxSdhABsJg1nNNaAkbbupKAJYHjBjjaPcQX
BRMu3K7MCfvar62D/S2HF1JKjtKW7QCLHKrR8RdAX2ESygxelEmlcEDRM8t4Rv0HTQPTvCz5Zf+Z
hQsH6CRyJUh7C7dGtsS1Xc+KjXfG2YgRzjy8Z3y46L/7CAMKtT6zKdWogoJdXOAMV9LBkEW5trSb
lzigQwaisne5BTiQHaoHXRvOWpDFh7Y+jfYRRa168yyNmm5tCqpZcGpBII1EAz/cN2++uisQWADV
S6gNvm4FLj0qykszBZUuuWq3jhgny8XVh/T3fcBFz9SmTWY3rMqLiT5KzwScLzJWnA0hiN8Bs8lj
hPByBWtiEyvpzQaqnqdf9OJr57x1xdfdRUB4WqLTDvKjPG0CStL1kil202fIOTnhhCUDalCiixvm
ygWxHDQeuFMHZQ/r4ZOkVhd3aOxwnvxiPpS2JMi5tUbw1lxoIa8OETm9gR6bxsbt7dDOgE9TfKM9
aSh/lDVa51ZVcK2A3tM4uxLnixfjFVXtlktW4RAn9MllBxdc+hUNMieY3cwnQ9As+6MXeBOALIIz
CoM0T9h7hk0jnTNB650DqGB2cxljyW6HF26RqaNOoaoY3uq/TU+q82m3TcGFzluOGfAQwSW+3nW3
KIcGjDJ2yJxnr3yVgvs3T9XN+NwO3Oj5SNpqbmOMn1917VTLeixtDQ8MM2dx4oUQYl6EFqNp571r
wWR9zdTIO+9fnZvhxRKUsWbFqNcYPlNp0BAwUUnefFtKgbpBwJhRZsFzMOvl6dKkWZJKMUKdnfPl
NNYXvb3s50zBGeI4XfBVA+EKpVhLKedyaqq0MfnFUYOnQIas3PBEOByOUz3jBX6XMExttV/SwjXC
qgtSEIMSm/iOLbnGt4TgFoct59xv8D7Xk1jaOOdvJnjm7KiYlzT5kFGJCdwUAQI71KHiJQMzshaR
JqlZe2NqhYkX5PaHpjym+mn/icITBi64B+pzBOHXIhYl0elAJiO02Sdkb61+/wMADaJAic0bXWng
cV+P7yngBUEjQyN0Br92lGNsaZIZ8BEEA4tiMhdbwLvzAv+4llDh5b/oMzZb+dZlR/Nrm0FQ0GeH
qjgusgLkDf3GOwz1kDDpIDnThOnQpGSaV016OOkB4Du+Sa39oYRbCbqgG6xRHHTVUvXQGt6m7osl
K2LfmgHqIAH1x1MDL3FhBgrT6Qy3EDOwnupTt7NhK3/awyUAegbF+L/J1Na7MTOnrWw1wXlKA+T5
LjnbXY/yWwLCRpABYJloPJSqnIehzYxw1p/05ldSVBLF3lohHtj+V4DgeOQjMzpaQYA6HuIne5ac
1w2l5oXNSDBA6bh9Wq+QUjJLq7VZD5n7rC/XpHtqB4lrszWDWxGC3agGrVqsEadULb90H9CCfrfN
WM1AuEOXvqhqwxv1MO2/Gc63/WHN1eiC/2LVlTYgfqOH+ldr6g52Yhz+t88XNMAw+3xGOR82YLqA
88eHCXzHCUIDRE6tCfI3ZEqELaZ6QhMH4bRKO86HRMYewLdPtHjI3QFHAj/pvrtRM1Z5mhWTFdbt
i5pGZfncNhfC3HdYItg4DuEEreMdFQ+t6tzJEsMKcyOwJ79SL4/3YUsRLASFODkLWNjE222o24zW
Y2uFrHp1ui/LgsYFEn9pc6V4DxfkzxFUMYWzZNboE2knWKkShXGf6uRQZEfJadoUgfAZ8Mw8xqwJ
utbGTWoCnWSFdnx0GADfuEVZ9nOovr9jtW7kCFNB4aNRloD6hd54IqYP3ovkHfhKFKMi7YZyS5Dy
inBUXSM1SqgXiFgS3yw/8cgB0F6P57Flm+DWc3Z4+AV3sF1dnTt9qRCctc1TVb/F73jWwY/5b3x9
rXtOOU7UdGIzTOcX/FUQX9ZPHpHsumwWgvOXmotpdHwWzA6KT70jWaQt1YB7jOQqJ5pBSGI9iQkP
rEW1MIml8yf7c1d8SWuJiM0ZuHhMoEUotkJ8SpStPXVsbqzQij9bH4zxz3ds883wwiVqWJ06uBOG
1zRfe9Zl/CCbX4/YD2wsNhsgq/UCmcvslZZZWgDHXM3mkslCT9vjI7IFWkQXqSlhf3W7qOBqwnDM
T6WS+E3y6x3Lg7znv+Nz+TfP0FafCxUUYVh9tNT+4JWSZ9zm+bkZnv/+ZvhO7fSxMTH88Ic7+5Z6
zieJZd2S4OCVqKLCDLWvIsqQzG0bLwtOaOVeK+1sVPTcV5VEyNYu3AoRdjmLZyuxDAixi+c6oJPE
09icA9J2LodjIocqDF8VTgzyjsoKDfejXr60ejCbx/37zC9QEMCgZztkrTcCfBfI242uFTbu1Q6q
8j0zQCIKcSxAMdGbZD18rC0tne3KDtXiMJMvpHxddpPxclg0cAxIMCMSe5dMM/Le6cqK2mHWPbne
0/5WkHx85E1RpwiPG0Gr9RTAb2p0xMKlo9ZBbx6G3fxswviCKix6Q5NCx/iW/jIMr5Ye9bLWP/fn
iCfPcPcDfIZElIi3ya3J1SiDu7eofmwBRm5nx3Z33Rfy17dChHVacgYwSA4hWXNmLEhk7eLudW09
vrBOLqmYEfPx1X+G5o22b3sVAYAzMI/hWYIifIT31ts8Emrk2dIZYddeiXvZfx9jeLz/Qb8DMPId
VXHLlLTJGOJWsXtQiyko2vnwjgncSBCu5EEZ0sFIHCNMP8+oXNev/9vwwoUTd/9OIFsyf6qCvJBh
FPgKr18N6yUSDlBZaZmjLraB0EUa5PVJa48TUhDfnWH/8weSeHQPcRnst/hCr+aSpsXAzNDyfrjX
VNuNfcLwvPkjT5XiNAlHiaEJVt2kA9TtZ2HCMfq0fyeQLONgC1BeqGJeIPFqwuK+sMJJDZXsD00W
nNxSNJ5IBr0p0FtIW681gY6tk7Ww6OGYXAu/LfcfJAzLyVNxIXD6gPXw6lyZirsA4WT4Q1371bgf
XYjsKx5suM84IbUYb6tB9V/1pQKm//rrz1nG4bRhS3m8kxee8pofEZ3XEbQ3psUMVpnY14dDYfzl
DZ93b/BKhHBploxliTVChHVSWGg0knYzG3qGgDCPpWKX4V4LhoJXkRA0P2WRkh7BIaiwQPnupB86
Y79FRWYUVzK/mpFvENVgmmeFJS0IndDCyHd6yTQ2jikAgODeQ5EH3s4ifR1cP3eyLcaidHyqjs5u
UlMkP208O9AIzsI7UKQzaUqtrtDeHadoCtRe9a20Dx5v88ZJ4uXweM/Ct+Aww7Ui5GozjAMx8igd
gkwLKDksMlW+f/sDv3QjQrgzaa0WrGYQEecHtLxFzNlCfyEZlHRTCvjMLGR0eWxViDAYzOtQq6uB
PTU9ECfIyAm91TTZfms8sCzcDyh9Qu6NKwckCZMp8FqrzArZ6Ko7286L6vlQwVY7pSRwvGfX+bPN
JEeMK9q9RJBHIRuEfN8dPgFNlZ2Y92Fou9xfdN9DGfIU6LM/9sdOP8WmrHB7YyXR+RHGhd/jOBjC
kaCWRzVAM2mk54eWBPF4zpbA3k05iLwroIZIoiH7iqJhwQKjW1NTl5lCwXb7j6Z+0cBdKSvQ2Tjb
KxGCjSnGEv2DS4gom1NPfmbsqE4/d6uPo5q4h2Dske0QM4GKNoBs1Z3QhMN6LuLzYKp+IauH25zG
jQzBJWF529KuX3Cy86Co/K48FOp+KwAENmfJRjaWd2NbW4FCo8RNgbaJpvRTXiD1/jbKwmZbpwoo
Gw7D5q1xRUbxbpx14DPRgshTgp5c9fpSDh/jaXd7XBwrZFTgl8CF5h1g1zNBN7kBwbuBRhYaaw8X
pkr8nq3NuB1fuE9QzTdaYzbTyHYOWf/KyEEKS9kQAagIXBOOiUfoV9AMZvd2ElttHWndU61dzPo6
p7sjHxxqiBcxB0QjsSnst9l1INWxuyYqv6oqrsUoRkz2sWZs3IyouQOAB3xlHMQjLFTWkJLoQ1xG
zTVLXjJPMgPZ8EJUYm7TpJoI6L4b6/uLV/x4/PEbhxWLAvYNXlgJB0uwHFNF7IqypIyW9siYn9IP
6Rxku1vfANfGSUrwsMcrABfX+qxaA1QuZaCn779a4EGhEqXeWiIH4ASkxbkgsY62ydy8I6pWRBkL
ZjtIZW+9jXPq3Y4vqBopq7LNTYxvukG2HGYW6LK2MVv7cCtCWKFJL81cjY0iGhEBNC559pTTwzJK
EoGbUlDTjIodgK3vWoqA3iiuwU5fREseZHqgVWfa+5ZzfHymNpcLEH5gtECVgZKa9W7bMTJoU4/d
btkRoBqvPpWtJNC1NREX2oayDdNAkkVQazRSavHwaNFqj3w0p7MRLNO5ySRwi/tjhcbWvDIICSlw
mIqZWVXv0kFpSBaVboC4/jxIju39Oq3H55O8icoi69GlU4Hxdctf3JM3Hb1it/GACDwKsFTI4xhi
5nGysoIqHkin0845tKAuTfeHHLHLeBQAUQrHHRns9SSYXalApRQkqt1nkp2L4kCZhHlta51uRQi6
MSQKxZuEkWjoA70MqHVM9j9i17MQztMMDFtnpJiF3Z46dmQy/nXJFFzBzLp1hbxLjvH7OlDnc248
mfuNFJ8CDivKXk3ecn69EZ4xtHGhxWm06IdeP7npwZZ5NluzcFBFBqoC3Bgoc1iLUOJhnKsODHXu
eECt5RC/Ndl5r+2A13QjguvkjU44zTA4lKYkKrFQybXvLsr+V9paBJ/ljYg4NdtGaSCCON80YLWK
i1MHtiWZyJbxuJ2IsB28F0KC9zjWKj6246VWT+9YKFBn8XJweORizQxC5DPKdAyk+9VrnR2r4izl
St+cwo0IYS+MzO2GNtfTyOl8wPLc4vJ4Cpvj84IyPCmA1BJf5K2i0bojdholtq+oQStzC/gSr9+T
2Oib8YXv93hcakgxfu+9JszPilcXyF4ZxHNTKW6kCMepQGiQNAjzR1Z+0rNnChvlRo8XSjYR4SyN
c2c3DQMbu/PNBRbdDbzsqRglQmS7IVhZ9KzTUqSH02iaT7FzzGT2STa+YGIHA/Ave+Ljg5cYeDAq
uSUk44sJbIUUnkscjA8CyvZXLguXy4YX3ipGlzlNk+EwITBRf7MlbrhsdOF+0GlnuLB8adR1T1Z9
GmS9xzdPEKfAQwwP+AHxlu7G1nVmY04j0CZZ9ZmRV9L7hfHH43O6OYsbKcIRmsbUGfUGNom6gcUu
sXd4PP6mqt2MLxyhFjRjZeIA4tQu1yHM2HWS8RVsSMAjCDkKvFa44yTsct1RoNGnJIm60q9R7VGd
p04S5dpYJNSFguIdJQCweSJUYR46YlZpD1KxOPY95+9anU57lwkAKjx6gaZGEMIVA05xXbNlprEa
WvbFTgKneO16yU7cT4KLgIdvorL53v+2k9QoR6PQwkIPnMQ8dqnMEZBIEJNGi5tnLfstgfzp2cEo
e0FsjQ+uXf4YQu9x+MZrL4AaRmNlZaqFXnvtlo+VjIFkc3wbGSkg5jZgqZY9WBoCA1pIzTdCfuZ4
Oj7e5U0BoBRFohyV83cqjTYmAEYqmIBpt4cungNLVoN4bzR4FSU8SQSBeZJWUAad9IPaTwOgx0ZQ
f1U0UL2Gtay/0tY0EPpBBgl36D1TC/XGZFBbVQsJQDvJ5wEkIfvX6VaAMAu3iocBgA8tdLIXMj3v
Z6TDIt18v2C5G9NKKLqlaOES+2N6kPGwy5ZHOKb1MlhDqWJ4xbkM1bVUJSZ7c4/BGQGoPEDa6ASy
VoO+mgrKelMLKzNAG7PW++hpL/p+ZxiLdCNFWCT0PUJNIiqLQ6/OwGFKDv/s32OwaqCLMxBU4CYQ
fLCyW8B7ULtL6LrFgSTFYbeniiwImLUA3UUnGUMVd0FX4noEai7ULXQl9gJ1kTEeb+0z6g1hkRCb
AVcL//3No8RY5opo7qyGOaqJreqcarJow4YEKBgeboj2gWNBjMFRIFKIo1AjZOa3xPuVy1yM+6sT
sCBUdvNGO/w4CWuE5LJWgsdjCQmadHYf7W8AUj3e5S0JIFGBleDsj2AjXq9RpTWmO7tEDRflg7q0
gbNkQVNJIksby8QL+EEQxdvWA+a8FlJOxWJ0oOUM4/JVnV/zX4/nsDU81zWkIDiRhnitpYs3xb2W
L6FnBMnk57L8xtb4vG4cFz/KC++qJOm4oMpgmWfwzAzJq6NKnJcNcwHSLnQxR7qJ898669XRFyf1
iriZw2fd+eMUKMl+cwQOOyAV+G0ABJWw+n1tLl1BuznsLgmw/unror+S9LR7Dzi3GbYZbeVtMO2v
J4HAxuTUwwxcM1jBPmfNl/cMDyQnVwRwf4hrZCa9rVDQixTsrwL85d5+yDSvk4Mbj2JO7tIL1jSl
7jirJAeIEIiC5MwkGsDXeP1sRuN1lFnbIBaBubvrozAOTdE2nROWiU9wjKIiOzxeIZkEwY/vSaK3
EIGy+vioaUe1ObSSc7QtATk4ZODwRwSlGLFhlZyJKUzbJzhgJX3RZQwQG6qAZfpPBP+EG4utFLU6
t/PshMXk+UzhqmzSv4ovj5dqQ59XUvhX3EixcldfmgUTIerFyc+6LHrBD+PdZoM/DmkrJMhAPL0e
37PLYuqG3Amt9LtdPrnTuSL/x96XLUeOJEn+Sku9oxb3MTLdIutARPAsRp7MqhdIHkx3wHE4Docf
f7Pfsj+2ClbtFAOkMIYzTyuyLSXdncUkHPDD3ExNTe1r+PtozyGgLw8E04HQCiZoe7LnSfvVsvQQ
wPKQPL4oWRHyffktk7vXJ+zFZYF9WluOrWJnm8PtZ5FjEBbFRyf61jj5lN5xCE/8F1YFZgrJXfC2
EAht7jrd0yadDNQBnJ6YoaDl2w8I1GBRi/6oXfisKG+wWeVps0DqNDtE7aX8kdC3ezRomoYQFHmg
tR3SdprCaZkV2kkfJeSmv1fVmVV4vm3RnwuxydqhC2JR28fHCpdHqGv/OOncBCR7cxswkFIiXKMg
IwE7RF+c023rBX041U2oj3X0nu1D9v71TbT++umpWDvKQUsV1xyMYLB5/Cwm4TOKxyf3XN6M7LZ5
e0HB6QibcxclstVtGehjyTmR8wdzzjy9sAIehFFAyM/wP8/K/l2WJlXgd+ZYVyYXc0wWGly+fZae
DrEx42jLjr7pA4YIYPtmW0BnJ2nOsZ0e+01v1wJ0E3wMGM9Y8c1a0N4E/iK1Pi7TJVRLuoB0AzTi
DtTJE49EZifjIj4HHb8we4gkXHixMImQ7dvc4XQZWz7Os3vMfJWnkyzUucl7aQQAKDEcBCRtnn0W
d2pcsV1vj8FMSZTP5Y83Lw6cWLhQazcnGLwNFtfHaA0ai9Ic++rWHTjRfU2W6s2YKwhoQAZwD0Ix
HRft6TFUpU45xEvMsUEb73q0eXvOnL8wTScjbPaYmaxTLx5GGNI8/V2eE1J7flsgZISZAzVzZYFt
fZ2gjE0oDZPomqtINN0Y56AVCbLd64vx4jC4+XBa1qKPrTmEuicK6wMuj131ybE8b+SVkUBsmom8
PtBL0wVFIvwH2CLWfTNdELSrklo0Crrl9w4niXdmwdcF3RxGBBe4NyDFAjmILZnVTounZFjLY/Uz
ptPt+D34Y1b97fA9f/t3wBtJEA+DgvhM/mru67YJhJ6PfClmEg5n1uOlaVr7MOJgYNlxkZ/u2xiR
sK9APzpazooH6r25aQ76F4KXhWdH69bawu3ghGVRF3NzDN3bzjt4X988O6jzhW+7Kq+ClLs5dj3z
IecjfH2s+omI+8i8HTNDITEUAKFbidzcMy0LhBzgF1NXH6NwN2aFPid5tdrszTYK4Tet/Xh8xNjJ
5vZrhijUNouXo9Al+S31Pw3lmSDmhRXGe4PRtKpVAoTd3Bp+DHqInMbliI4/Nropp49vXwJcSsgv
goIH+ujmgsiYGN1GjeooGXY/Wnj99x6/WeExDWTd20kdB13YJOfnDsBzb3xV1Pn79Td2wq0mgBwK
z0/DvZpJ2R0870qInXq7238y0LZ6Qo197NUhBgqmYmxIk77LDBq34g5/cxUIBloZnaCCoA50K1w+
LLxsABlhoL6wEc5cJS9fX5OXNi0q33FnA94CiW2zpSLD4RRopFX68oPnXgW6WN6eNMiQCQc4tP7z
HEOL9dDF7eS7xw706kK6b7UbuHpQkIbIYu0Dgf4Wp2YP5Nc6FHU7o3PHtW+uf74+P88uuZVAuJJP
IHmKu3SrgdlnjWxBVZiPnr6ZQo84aNzWf5rOcZ2fnezNMJujkehkXnyNYYIuKtyQo9Xm72/+ENim
ZOVE4m5A8fvpNPl0MBlqHEf4HDubXkb2YloudPPt9VGefweaVGHLwgICZEEj19NRmAggjN747ZEF
ORRgiOO9mZiKbYQrCFm6lREESaLTEWwmhimdMUL/c7xu3kqO2zx88/r1nHYpN3g496+NVyzl+9en
5/luOn35zRUNMqTmU+W1Rye9Gj6a+KJFgzhx8fogz47040ekKwU5w39vZbNpnDk0moL2WCdXdLwx
7DqOznhMLyzzegsB81gLEqFLdLoIU5d16NzA2qMLTgVZ6t3rX/DC49dULwqjwlVmZ1suW9kw4Z6K
uqN0Lx7QcPv1p7+wCCdP39xywziOGl/WHSNJWFBQ5wLC1e05dcIXVmFF2kFfg5rxStU+nSKqceD6
pBLH3vu4lIdK30fO26fpZIjNbpIzen+kYyOOXvrN92/GrnjzRJ08f12mJzDdMo+ucDmer9zbRh1o
emkgyHGuccYLiw3nG0EEEtZoF7BNHhg/oPVChTjK+aZOyJye+YrVdJ64ZWtb7Bi4OAI6MBO2KRyn
nnjolrE48pjIOJ/sRecRUd87fW7PAVAvjYUpg2AD6tThB262Fv49E9XQQWU4Ip4oVLsDRSsA9QW6
xtWZrMUzbwffBQQEoiyrEh9uvtPVGcqyd0sXY0UfuCrEktN+X8pLqz++vguerc8aFaHQB7kjXB/Q
yDkdR3LNSrvYFgo5BYLh+c0GffP8zcVkRV+GncHz3XoprHWI17/1wD+OANwRAukoL9m6tbWbDtES
wyDKaT8s72h0UZekOSeV9+I8oUQRaq2rBuY2gQG2rZp5mzVH+8Wp8+WchvUze4KPQAyMwi6wbBAD
b7aWGypvzMq5O7LsoNKdmZBhODNPL30BsBsU2CCNhJrFzRAxa6fSVxpDoKbEEnGOX/PM8K6f8OT5
m50UhTykyaK6ox6LdHnfQ3t4/DhFF6/v1xcn6u9RHksAn1gt0VkVtw5G4UM+De+X4XMZnjl6Zz7k
Ed17MkQwRypOLIYYfnop4f2NIwv/nFbBuUE2F0ia8D5qDFajKUkV7L3qrhnz2P3235utzR1iIbnP
MiW7tTVSVOdhT5xzYOfLC4JTAe2oRzrMqQFBwtIvO+Z1R8XytM8dTXq3eP0rXty5KONDLxtgg89w
YT27xuHLgp1bFbwi1CP/hec/Sg2jJBhmfXMyulHOvu5ZB7u+kDsXsNrrz19//+SOWk/Gk+dvTkZd
lnMtJt4dBV6+O+h0XxZKXnlnYoAXp+nJMBtT6wal6iXFZ8j2W1nfRNnP1z/jxecDPAU4j6sWTb1O
V9qnJip9JuBZ2QJqpOpcPdGLOwnIB2wT4mH4t6fPN9IKf6KYJsiQoRqgWg7nmAznRtgcOuraajJe
1x1R5aN/sHE/v1lqBksNhxA1YxB2hGD5Zg20ibVUfdwds+hKG1xDZ4pj1jnebqW1iSRykoiIUat0
OkdKeWiTHuG0+cl1PRVRRZyv9BB89f0zxJWXFvvpQOvPnxrBqhaq9jEQGmgwyHnY3ds3EzIIQJbh
ewAGWZfqyfMBhnCv77I1lCSCfkqaH68//6Uz9/T5q/198nzexlC060r4NQDTnLxrc53t+XAn+H/l
Q8D9QMYQJZXP4rEsrmljetMehZPf83NY1Es7diWtQvwvxixtQzFVJdYb2NzC7fDZhwg+dHxmoc+N
sDF+7mKGyAqMwNHQF2pb8iZ9M7C5Hgqca2Cba/vTbUUX1Ej70vFUizz6FW+/iuWt8SqeD5r/KvCI
dBsKuk7XOqZS8gZVgkdOfHuIgv3rW+mlowAYDurCa330M7XTuV38aob7BC2Yj5G8e7NIPN5+tagA
bVZ61RajW1qw6CW0Zo5TQ1pN+DlK7Euv//T5m5PgaNHUDcUGRbFH2pH4rXVoSHbEKDeErUMzNUDL
G6PaeaM3sVjNt8xB49n0G+pXzhyx9Q2fGr3tCBujF9SQH/OQWbnl6sIVv8XZp/EGbcbftsqYfgCA
60EOQa/Cfj3dRJksbZDaZrydPrf0KqB/lrH+j+/63+hDf/zzdad//Tv+/L0XZqwomzd//Ndt9X3s
p/7n/O/rr/3HXzv9pX/98dCNVbf9Kye/gQf/NXDxdf568oddN1ezeScfRvP+YZLN/Ph0vOL6N/+z
P/zHw+NTPhrx8M9fvveym9en0arvfvnrR5c//vkLMOsnU7w+/68f/va1xe99eDDf2UPTPEzPfunh
6zT/85co/hU0FPQqQYALyA8teH/5h3pYfxLiJ2CqrB1GENcDCMSe6vpxZv/8xQl+BQlqJdyhHBhk
OABJv/xj6uXjzzwXv4f0G9TrcUxBhPB++b+ff7JCf6/YPzoJLLHq5gnvc7rtfJgTwBaAVBFZAgzb
yqJ2Ro5+mfklkU3o7E2Pm5CWKihmg/bNT2bmr6GfDrU5o38Otda8Yv/hi7bV4F2o2hbZuZKkpWFF
4mSCiKQ5J8n5fJS1dgBcY8wa0Ldt7DT0g1mqoXFInQYtorMp3HUOTd92kPAtgAzx8LWuE7UWyeYg
SRffUDYjzTFP9gKEES+f5ukcCWzb0nsdJoEwMRz21XsA+/X0vCLNGCnbdAg6EvNjkDdDNxLdhVCw
kagTDwm1yZVo0ZXNNDeRLAvZukVE+6J3R+IOC7H90RfubWLZh9fXcr1tnlgrvBi0n1cqFCx6Gj9D
CmY2RS0iGZrXrVfmw9x+6GmEjm0pUwV2kinKqTpHr3zcINtB1xQtUDa0/kZ673Q2FgZ4oqxLmmdd
nV7q3ukvZ9efcqOT6RClKA5W8aB2cB7V5ZItbj568W8di/UhDjp2yeJ6IDSi6RnL/dgEcfNeEdIq
IMciY4DzulmlUfnIS0xdBTE4x6ADSmb24ej5TpHUsgdi5y1qDeiM9942+kMMTQFiq6y/T2vH5ChF
UjdpXY4HcHgpKdOEPjgVpUnRBLTyiRQ9/UPayLlG5Y99v/iL7gpU/ApSO1W4KycHXezGALIgZwK6
5wcJvHqgZTALiHpBWDqdbcADqE6DPERuEohVBkHVHAYaquL1jbS59taNBEgOotJI6KAOfhtLWB6Y
OKoCljuRa3dNHyOvStu4EH0w5D5H/5XXx3tu7+BDgcm/ZtnAjtle5GFYDQJ6sThR6HeWqwGpQrc1
cWEMOsi+PtRLEwgZFZQwwezDWASnE4iejNwVg8fyJLYdQaXLgnPrd+d232pqNrsPWb3Hnkgulmrb
KMCTAkVeLmbQhln3W6VcfZek87iDoE54gPaxu3c9gC9SJuC3NGlyV9aev7exQtPl26XcsSVRl9Db
mdkoCDNwklmb6byanOhi8Os/EAZWRU8duQ+90u5QajBdR512d00dLGCvDSL3mzS+TLOy2b8+g5tA
cN0c4HjhWoLviA0Sbg68u/BeS6ZZPjcBz6sknXLf8qZIssbPJRiChRPKW4581Jld8sLSgX+OwSMI
RMGfX3ftk8AKtZLxRIeEQbIkYBfZoCxxkPg/s/dfMKK4dhEegsqBqsYt1K500oydX7J8gfeM+8ro
g9VBWXQLCuvAJWf7EgbtzKAvzSnS5C5AWPAw0HX99NNENLsLrkeWtyxsIc9R8xsnS/mHZoEg0lh5
1b0MDJzopKsuX1/NFyYV9zJcDHAzcBy2TACOM2KVqaocFCuZOx1QtCkZzhHTXjjgqFlCnLReEnCi
Np56OocNml25MMaIdnLu+xoyAq4pRO3QM9vz0Tl6evTgv61EQeiYhtgjz+gyvmFwQGYREj56f0CS
rWBSF7Hj1Ac1+ohC+ukDTeZp76SiOpqx+8jaRqHDTeofuiptDmII5KX2myzv065+43T/+XLIP66V
iBBt2yx0VoYDSkTxclai+FpZ296WkzlX1/LYePL5HPw9zLrfnhyVHuJCsZ3dkHQsMzvPSC9ni4hy
xxr7jbslu5yiEv0P+sV8HBrKSC+jtqgkk+8qjSaN81h+15BRIFUVBpdj5sm9Y9rfcWWkuyRV9N2S
1Yr4CbTTAsWrfVu37c6T2cPrm/NRne/0O8DJXKPUtfYENWWb6YJhNs042BDZu3SXZtXwQ8dN9hkH
t3Ih5ye/zWVXwd/xuduTPqkjlL56xiXSwM8SE2t+F7NDvTzE4fVw2yd0h9KuxJChD7wPTTc5LjF9
5EE9OZtDDZ1DpSAPGC4VJXSpmrDww6kkkaQoMh8sP9dP5vG62XwgcsYANuE6wWZvwajBlq1KJhOR
QXo+6ate/Y7Pana6YtkVvI6+QByz5KhQG3eIitT7CsBblXXxrmydvJ2icy1Tt1f/GsWgfHWVRMHu
fNZddvIHmvHQJPB5ev25iYKfzhA54O1buovD5pzOwZawjBw2WB34cvD3obmDW/l0p7YzD6cOh5ko
qBfqxbvhcSxzqTnk4GQ7HjgcSoJ2UXE+pgPf9bwNwTjVZ47lY2Og03XAkYDRh/8K6wuy5ulrmJSP
a0SRksBvQexyOf04y3jO4W7LG8k6W2jPRrd+M6Gds52bXGXDmM9tn+6EnlpCRe19FX4L8yFaflWN
w0waJ8w+LnwZijkKHxD3n0Fkt0YVYSjaBa0qXuACrL20Tt/ZQ7sJYaF9TOIRTU+zzvneUE8R3vXn
GJovjvRXB75HCvbpSPMwiHEZlEMcp/vZtu1wEFGn8oy5zpmLcJ3nk3Xw0HIRoSKSnT42xrPW5iI0
XjRmNEfX5ujij0uNLuj7vlWq0JV3Dj96ttdBSATmvwqowpNGz7bTz/Isk+gQ1sOTmax/CNnC8qwJ
D73YrRJpZxzP51+GOjRU8gCnxXp5/sbxBL0I9G8FY1XGtgxIuvTjzoPCGHGbaIQGRGOvPcbPZTa2
wqQgM63+J/yZlcEIv3ezSXRo3Xl2Op7rbipSV35cWn3bLyGpx+y6rtQVT8JDzdQN/Lozh+rZrsFx
AjyKVlaPDXDiTazSmEiaTFmWBxD/3gWlKPN6Sjk877Oyys8mF0Oh8gCdKDEkoJNNAqcuxTwkPryY
BnL1xTJCDJVpkew6MTkF0haaKDHM5zyN1Ws52aygKuEIYoLRgQdNMDe2a/HHNirlDCcYQdlhkE1d
1F5Hr6A2QA8993PbZXlSB+JO0Dm8GcZyvvOozC5Hyj+9flM+t6Pru6DRAHhgaEkSbA9OWi2D1VjD
XM/aKfxk0hPJBmgDx1JBEL1MxAG1/e6diPdtB0cTOu9kduUZPPz5fQYWdAZzFEIPBNt8W3/iKpAE
p6YVuQPv+ggERdzGvuj3I8KtIsjoDx6N5YGNCgKZtfbu4lJMh1l5BrRpJ/qu2+DwODF/gZDHP5dj
A3du/vifRD/vxEP3YR4fHubbr+L/ARA0e7JDnkGg/7OjfQPC659w6oqZ4q//CX764a8o1UFnFvB7
Vh7fWvbwJ/jpeb+CUIYqOhB/IDuJgORv8DP8dcU1V3Y4XANwoSMchv8AP9NfYVhgQeHZw7hFsG1v
AD8f98iTYwVp4bXiHjn9GPYKNSDrYX/qvDKoy6HUYZ/U/uwexsZmLfITQlayOaSonjq25RJ9MFNV
R0Wt7XypHdQx5v6QmR/UiROZdyxtvw4GwR2RE9dfRsvUnYkW5w/Iyfh94Sum7sc6GUIAhLX6LUSS
Jb1u5Dy2eZgtcUg8tBL8voToK0Ayp840kW3X1fngwGUiY20anCkusw8wLXIkKBl1dZ6GaK63W4Ct
BIdSpTS7dyunS4j1ZPixj7g77kPOyp+Uu7QtOG01XPNGKigkTE312Zh66HeVU2EE8Pvqj6ASqiTP
nCgCdtg0jUtQDQ+Z7GV0dV3oiKchZEx8aL+lYnCXvOq8+XOIK0ZfCcW7djdNScXJQPsom0miYZVu
HT42h8Ttll4XyqTCtkQ5fl1BxC+ou59PttxfR+8VbBntkxFF49PX5pig4m3plkoI9JaM48vK7ZI7
7ibqvix1dq7j4OaaQT0VajuA2EPbcgVjt1rrWdPNcvG9O7VApqZw+nBoL8ZeTuxiobY6174PBS+n
Vh96yNib2JUYEGqXCGhPt2fXWl6WlfyGgGVsiiHgzZcuS9qvVZZN/YWF+Cy7yvrOH3bJFPtd7scs
G4g2dlQ7pitx3VMddMTOTP1ej2nICoZFG6DCNcvU679QarLuIBqPHjWXvSQznVP3kM5QlL4OjAeS
SDxN6OvsxyX2HtXZGIALGDSGVKPWV8GoQUQsW7S5I11LxW3mMQcE8NkDuBmaavU95kAVIMOCsW1p
6OWNM+iskFZF8GQVpDU+ItsgEtKMYdDubGKDce+mYixCWU0WHTbmUVw0Y6DMVVLFiygc9D/x9pAI
kj/cliVfDPYWz6MxrS3aT4cLu5gqN76QdjTiYqgiJz1EURM9zCmLrlQkoAWjuOSW1NyplmzeDZO2
2hT+ILSAkGXvmxptzJkX3Y2JcSoyWh8XnOC2/cYHiwCRQhyvJZOOnaUIA6GTQ+Yiqay7bsqu0MI2
QKGaxRSQmnH+bUY81+3jJa7S3PoJdwsA/eWQoysWFI9LZIi+eowalUveGi+PIWwakok5ZbsHgNj5
7631wixPG2h4YTp6+Rt40VN0EyNlO+XuosorBNgUCqKN5Nn1CCwO3kAWynsWZC0nZkxEB3wB73kV
igDSHBFO/41VrGkv69GRH8cmQgzqUJRO7W3Dg3u7+FNKylECnvbrNJ53oNUlEPgMW7Z+FSIYoqdB
zVezk2IqwCTVHwQt/SqHJnJQEVeugIAJoFV/0F5YRUQtdTnlQzqoFlvH0OQq6Hhy089N2xUsCLRz
yWZes4JaUYlDPYCFCoEsBhynVpDv30mvdtEwFsJNnyGwPTwoavgDC1NpyeIgcYbTaOPhStCxvRx9
R0Y5TycRFzB99mKGGMQNYvpFEYvyIBBoo998RPzdlajG2tunQc2v7KBDiB0aG90jR6o/KaA2V62r
ZoRds3rQiS/vK8yiXyThWIscqF7VF1QF3CeNbVECKdDOddo1/jIeY3Dw01w1tut2qjO1TzyZLqyY
gVzdzZ4Nv8eY4/vGAc/9OhVZVuX+6EGezRizOAdLR+aQaJBzlJcVxWo0fpUmhVv1AGmBLakPxp1a
uRdB2jJ0tzWVzKGv0xWlK9WYN6mp+H5WSXo5x3b42cDAdKTuO+UVwxyNn2zqaG/XBf74EaGAfoik
CnyCwvPpMtKeQw9A7ccoN7gPH7CKaFFeGqrg53GHIWYxSx8Wg4nLd33DgvqitmJhJGutM+XIRWlL
aFzNY7H4ffot9WVzi8SI9q7Bfkp/alCp75RLxQOzqObYOUMQdYU7Nkja0WGsGGkU2urkcRDwT8zK
8TYRVv+ULYwe0U5bfhHtMtQE26NKC+oJmCnrKf9DFk7ivUHf8J7gEAWU+DKrDBpuieSOumj2WTRU
jcm+mROn26dG0O8dDcV9wLhhZE4s/OvRARxX2DSYVR4tJfafTdvqYgrs4u17t8/el2nnttDYr1xM
2AJ8mjQmdIeiK93hU4nrkROHh+VDbKO4JmgK4scENTiuycNmSW9mP+hT+b2DvtOcO8NQt6TEdsXf
UVOb3jA/7t+5E/S/CRv0MF5kaCglA0KpDftD0Hfct9elb+c0Z3LuAVi4kbNcAdOJesAA/uAUoPdG
PoF5SBIStllyzRsDTrINR/HON2g0g2SOBVE57fzqDrI0cNrj3qG3uq5oshMgAP3BqdumF45puocK
jV2jPYTlzKdxcMqYeKkDcTmWjtXF3E1TR4KY1x0yBLWfjoduCsRvmVlkUsRIibkNGY3xDg2nokW6
pY/FFQOW0BYl4z0tVFmhh6VkqftZTbP3MJZD+iNqI8zqbCi7g0KC80UvtY9NXjrVz5qawJIybgZ5
pUBVjvJkGkKAbOnU4gilMpJ52zP5s4POa4jCiEr2+7QNkQ8NjdZYq9LXw64Jh0mStALRnSy2tBMa
Wgy6Jl4DfRqylHFpyJJlsP6VsYBtBXW+j3UW/p7Zeb6zMUvu+3F0v3dlibA6Y5OA1xNY9PBr/LSr
imbyFBCd0V2iQlB3MCTFvKMMfyzr+zpxnDCPMxpVRbgsqs8Dty5d4qPj8LCrADV/Y3Hr+yTyjYIL
h7YFZHDc+a6E+e1y2szwsUJWh+511PbRZ+rO1YcZ+33M0YiPvxu5D7svUKlzp+esUUWG3g2MOJV2
vILxRv0u6BI1uXQs6wujSgvNj1a0V5HG6SJpxkJa4BLkR1VPEpfO2sMxrzhDBZmFL1kA4Gy+QwNQ
jARUVvfnAGrPF77Q8kfKXZROgy2WfkkXicX3OseNC1a2dAaG28c/Goa+AnmqhVnBtbnzdw3X8Uc7
NvHXmUr6ezvj0JFumjklLp8QSkdu7TLiU8uQlXIcF1AxstOsAFl2+dJ2ZfwFzA4b7TPGs8SxpOGD
bq45dPhUD1SZ9nAPFrf/2XomQX+ZcPJ/0zhlf/QiCb5HiZotYbhvFwDzltGiboOBF23Dk+VGpEjR
4E5XbDxOaVZ/WRAEoDtFxeuL1rOmKUI1yOEyQW4a8fCwNNM+KUHU2mU8XWw+lTzpdqxMucjLaGgk
8UVlvZso0DY5JHPjzNeZnYS4NxT9E3PtVM7yXrMuQy2EUt2HyAlK/zflTBrJGaCB2JFd6OsR0UaP
ro46X6JwhiSZiMfI+9aVA11qgry8ibocLCwXjlk8mC6SBz7UvhmIBDcjFHgNl9p7XsGlvBoi0ZoS
N3pKOSMdVZHag6uFcIFAbMFW36qIsfDC0CbQed+XZXTTCATmCj4fcHkKr3EBB9GJkUI1uQM3ws+D
JopYR5qGIxmft/BaHTQnbirfORorLb9JZeYgk6/dybIf/hg1DsCCsE6OfGRR/ANkHXxPCsgdOe7G
wDJeoqeGm3XEY5q7Mgd1PfNzSGL31V6U/iiKftD4iqhKDUIZXi0mOUyJHKpPU2ZZ1BT1kNbyswW8
3H9C+qH1982E/MRHWbeohwElzVbxHq6IP17QbKoHCPC3Y+q/q9iaXCFgL47x+8oi+ABkyDR8b7CD
E9yiToe3LTRHzbogsJD99MmMs8zA3WexC/tIHZvsPJeG063DQMG+6YZxUbdIfqFlIxFOypMaIBIC
38syHAf3DnJbEc9bqIeod0Ispf/Bn0Qa37YjReITerHL58yxsGkeL8OYcHRzv0lTZdvcK+swuFdM
m5+TN05t7vJxSRHkDX5z0dFAfZk8AXWnSGfL9RCbKiUTLxXck2DEbdilk/PRgW+tSVejCd2uKtva
g4M3++igESeTC0NprJv3GVeHFtBjkItU+V+Y9cVQjBMUCy8GFjZ2l/Y2EpfQLc78K08NzM0HVo39
Lgkw+dhfZQwbNScTgtbQWPBXW93LuwGZXrYDy2PhOzPCJS+q1gnFVR1AsntXZ4L+7D1E9ISlXVaT
HmpV792oreyFASPF34WlC9feeM181JDFUH5/XS8tDXF1JyU+xFkqhAkqhBs8lKwN0A4qbN4rL5Lf
/ToLfljEvfSL4w7Vl0aM9B3tuxLyl/3CZxIH06hzu2j1w3cXv4YSXQiDHfksGQi2uDT49F7u2tjD
7Y0M+fQwYksw4jm6ukhHaxckCtMIwYRrGkTeaTTqy4Ul8pNGl+LPEW7BmhgL0X7SQCQkQZJmUu/S
vp9qEurY9Q9sCpo0dxDtgprudtEdegVydFLMKP3ojnH7u4W7FJMMN4RT6FoEzX5gDsMRYtR+s0md
UiI0awbSTyVwhMXVVXjpR3X6fSgT+q6MK10WtbDcAOpH+oogmeriUqrbpMQR8fRfyOb/B81+CV5F
zfKv3dcf//t/PYXN1l/4EzdzIv9XeLdrIxCYEzSW9oGl/wmcOV4IFOAvnmAa/Aq2EZpyrUx8/L81
2f0XUhauABuegZJv4AogS70JJ1uBhr9xMkTnf4Gsay4ZPO1ghaef4GToP12JLkzpvRfTTkGeD4Ij
sbtDcgs8gZx3A0XnB0eqcvjm6MjqEBbSbzq95wJg2mdsZtXDW4ZxHuZiBmWsawvUo5Rdv6ODRjej
y8WZaTaSEW3NkXZLgU9kI0K4MqD+RdzyaaoOYFgOSQPHpgVikIMh1buaNFQOA90hrdDgvSjK9/Fe
1FE+aswmWgdxD2y6Lf3lqtWl4P0uRZl/8i5QUEnCNWG8Jfkx9qDpfwK7ZX07OCzrA+OxdzG0ZnQB
JGjiGcyZPIrgx/gXDkxm8sEJeDJNRTKUs+td28B2MjnwEqhQtAc7AZfqLe1ELX6MYBFItbcQZNFo
2RTKMklgfdIFzx8GXPjLTaqbDpPA5xmiuDdh3dcYbYjCDp89CM/FK4wD4lMHDaIrz0FbBOmu719J
WeGzWe1Hw7fXETVsvs2Sg6kB5Va0vkQm6Vlr8xFCiXFTq/EzEBlNk8sgCkv0vXFrtcRRAUMXz2wH
p4wbddnDGRH2gzNzNdcXXltGMb94/XXW5NHJDowAiwDlg/LJ2tMp2+xAuCCzn2ldfpqQ4cbW0LVL
NSu8WKG74k7EyDlVh0WxVrB3COFEvNzoSnb0/3B2Zstx48rWfiJGcB5uq1QlS7Jsy7LVe/cNw+44
myQ4ARzA4en/D0V2nFYpQjr77xu1NRRBDInMlStXfsQMuvBjXg+EYwl5NfTpoQNv9yrLtcZTIUbZ
Rz+jluq2+ovu+kaL264ri9B/SlgQYqRsZD8ide+Wq2q7g6W0w9YqltifEPFfR/NFT6Ss8pt6hJLj
fI2EXjzraz0TI/6m1fKYlY9zS4/Nx7gunfDp/dl8nY40JRaoRtPZgVpMjAT80tfn2YhLAwPI5efs
KpEHh1CvHtPoU9aTLLe51ytP3ydW07dze3j/0TQTvl5KuMsk4PHNII+Cbxme0D+NSef4Y7562c8Q
pZ8FB0zXZaTOQx8q1jD1KvPwqNDmDPhtV9MQybZ6najHZg36xvsi3XXmRORFZk6q1k6+TqDvOAbs
iwwgfbjpcicSydd2JI4KbsOxMeZk0nnLZ4adWiL34Dpr5EFH0atO/p3WpZjld4lTwSn2865C7zoJ
RvLqZ69iXyeHXoo0VOfFbQNzcPu+YpjLvER8smlpgd1ZdDcyorqPzam0isLYpNSaQxbf5Nf5zU7P
5dAbLlveRUdJ2ow3oRJq4Wfx9ilaheajbRq68F4zpAWGNEu8FX0fN01mXm9uzDuLIuHcz22veLjf
0vg6/ystcNyXh96bUxiNVGnZ6jdGtGGGm37FUp9Wu89deZNWcLRvcFXsfGkOXVILrzwMMJJlcQfW
A43rSRDosCSNjPDwn2Q5NqH1q90MZBWhDpD+mPHYZvlv7QwVH+0txN3BH3YZD8L5XAm3LUsqld1W
zB0VSpwGDOyqB351kpUZdeynkvdKRKatZ18PxqrV2ziVVUzWM3lV9upNi+5RLo7uQibUOS/VZPfO
oRjDihRGY6djb59kP3nqdygGi2XaPyozhQThV+Bis5vmIWvn73Vt99NJZWWvs9ugqObB/TG2yixu
Ad1HVH8Meorj8lBGkyPSe5okm3024dKH44OLuig2pkndjCl9/2wEb4wu8smcPa4go+5EPv310cjD
lHhojYeXdvQL9MjSdU3o8LLbPEt1eIGnUINFV4epEQ5f2kZNjG7/Fa8oeqVuPMRkrCeU4cxl7bVu
xyqCBnbTs+5Su0bCpupKdlWSg++yDTvEdW4D+u32pA9Krwv8Z+HMwMJguUkv2+B5aAN3WL+TDuqz
79NMMir8rKJ1sZ0VnEKqaHzwtgvU9fqgfMTfznjA9g9AArO/2223O3qhnOaLiIWx2YGvrQWNt6LW
7INuCVRvfZNOW9kyBAbQ7ZD/sd92zuwuvLEFAwatb2Ul9qRwhpeG9eB6FLxrF9GYeDhmvshs+9yI
nHj3czbGXf8XONnEwXWGwOWO9Zx1lNaNVQ2qD+8DyrrThEZ7ztrMtzW1h154Lp3UHOpAWqv7IRvr
dWrHSGMaJS+y+R60BSzx1UrL2gcdT4LyGdDBb+0zicalBMFq2JzuUQSRmaLU92tRHIc5qcA7Y8dk
JcjLeBNWeW2VXfgf8F6vbzcSaGTQYqiv0LLct47eWkg3KJai+0nEN/Hyq27Nl6pXaZ88DlIH8jvG
N26x1wMw5fRXUiWRXG5nN55y66/FHmxRkweaRxpRuVOr0Qds0kpzu9RzM4j5ADdB+NGjFYvQh54g
2r74QGPsNUWDmlpygQlaUKanYWR4w69P0RxM1ihd5T47hJDIURagNlkhDiW+rRLnJhWB8u5caxom
edst0IPcH+8f5CtvhRFwjh16PqN1YA7ztZPQdQ6FG2p6Jn4so+CPyZ7nYDlbiVOz5cvIK/VyyMNu
YK0dIlCDZke1t8yn/3YcyBqihgDziNzDm5kolevXIZSq5802ukFvDDInn2v/DNAG3neaKjcxB4JT
jzsy5LXxe98fxpW7QRSD4gOFBKYUNoBFdrUgoiTdnRM+syC91dbdgava8ka0L8fGjf8TDqLuywfh
z1GUfUATebMSPBhPh0JitgKzcOU3rkvblW25yufcQnaz+YaxiLhOdJpYfNmNj9eM3dLeQR7Sy0ua
OkHVfjADuM6vvZ4Y3VpIdJSvoCiFJ3s9B1MVtz2AtXwGnZ452952wHLRsHqfqmHAnN/GZdtx3HYn
pq6XZtKf8zYVkw3ZLlg9cXbK3JjsEhy0fCzGgisvHwJzIfgyuLzT9sEejmTe303VkvbZEUSIFCkp
BWkN8w9Q1HYUX4e0HlrrZEclyv53pIf9MnxwqdLEEE8AS+o32VPjOJAIba3upnL9rOi+Z0lsdrG0
u1Es90RIgBWgWClO51nkNszEQ7GFY0PS1cYRCqfJ3FSb+Rea3fe771bj5PTJpET/WQczlcy3tBM0
l4bjFpkHimH0hZOzq3sQu2ZeO+4Yp1l97vjtBqTKaRki2jKocuBnZVPVDNZvA0KtB/jOhInUPqRW
6vwBs6EqvzRpOzjzY1qRIoFSKTLe8RzQQopZ7mS9dgVZhxT8+ZzGaaqTw+SXElKlHzez0Ie4GsNl
OK4itORP5qXlpl0Ls9hn4smSIaygngyh3XyWqatdCK3FOkQ0b8XgF/xsdQcs3u3U+ua+knq1GUox
rj4Dq+JgJQwM4w5Q6CGYl5xfcbdQ1TKCPd1x/wOHY81GoXWHCSbx2cwEp96S8dF4/wU+Yp3ThuZZ
D37nVTcI0/hz/YmL3niAzYS7gC8qIV53VNlcdlTfhMbRGqA9c59WkhvePjlBigk94RCYu9qZLYvH
+XPudt15LZir/OzVzZIFJWCwX1b6X3Pklkv2MI5tMdByraJ1OPjR2OKP2EMSrOW5180w/Qe86eK9
O8PCHIE5ttC8Y0F7JBowNHogmLKyhj1Ojbug8AMtEXM0VvKZ2KeBwiE52AcwPB1bn2sSpgWAYtYv
0FNuCkvEOXh/0rn6QOW5l/RPfjWspMC7JDF+m2j8Fe3uOm6qtqduTRfYjhfLt1et7pEAzkA9q8YW
ONnd3Hv2eE77OlsfwjYrC/mlTimPXJ45MWu7qps69dMkv7Urkvy4r66v1oIaLULZ+s7ZzpMdDQPD
hyRRB/pGaK/lPXHTyA6SoPRKHhRlnQkU9uhmX28nzI171GzuFLwp8yn7rWyNlrHcCTQFpmRzod83
3G+sJ30MIDlSTYmrQrXUleFWlXImv2nz79v9AWKAa+fxRvNTMM2a28snN8LYfavMiSPbiCqS3++P
4c3lQa0W1wZELQphDZfs9W2uiqgVurP0k00eeX7K7ZYWdUtDMPFiNR6xzrlJcvIMH1jsK/INtwZP
w0+DrBujCgur9fVzISzZVhtN2TNFLeu6/O7zvMn9G024r4afdRyMYXaIQK9Kegy0o8PlIjL4N8NN
JTLm66ztICCyGlwtRH+s17qf/Ds/s7LIvmUXe+IXgaWxBWsxDbL9mmi/Yx09Wzr0vpq6IsCT8rK0
jOnxuEZW5T6F7hoXz/bimJMalNYC6pI2o9+fYWtAIPiCTYkJanf/MaO/M07lPqx+6Wnzc/aFYywC
1IOk657jxXJdk7oaVVvdOE0v7OXQNQlCkc0hxaMXyOPRdsXxiWcbu0s/uJ8v0/gPPAUkDF0zQ/8H
xOT/L3T5f6ABIqSdeZEM3fe8SJM4u3XqpEgEyJIrZ+s0+TSv6x+Rh+gT++g4uYraEyavpNt9UqbD
uv5Mcqsbs0+TXDlUp1pVUSzPTjYRH3zq0VVjpvJV0F/+yOWBSM3Rciqlv5Mi61hARW5RTLeu9LvS
OWd5JEeiTCJqp7otuCGkd1PRtSL/qE3opUnxP98b9iz1ZWwubjF0Zq79ASc01N2wGr8nzRo63S8x
+x3udEEOhWPltQ4PJdc+jWyQplhcs46tvzrdTYFZi38Mc+bzPcAyAwg4ds95kIS2/EIr5ykSN/aS
0jcPqGE02I7YPhieoRDd/TA6sz+dEqtjsx1CalpW9QAPLayLUz5kuIl3YZosbBdYRorJHhrLXPqO
Z5WF/z8qsmgZ+eCsBSNB+G7OaRVSgGRN97OcFvKfNvQ/Pz44E5d9epS568yyPqjUTsbiaZYoXchP
ACmJts6ojmkqUlSfjA75iYBrfSwb0s6LWWU5pOvl3YfCsc+YyPpDcYfreIE4m5IrnyNvBGrfoNui
n4skXcbkyfMLreW/AE7K+WnNvQyTZlxDLslc6IDZmF3fnKj/zsIBONtsAUJ+E6288dJbxZW2lHX8
xGGrVkqOLiZ18aqILeDmleaJxEmY3v/6uabDREKTusSHXX7lG8OFCwtSYf6T7Vs815e9gcvJmZlr
qJ89zEpUodX9IQR4hQAiowFlOzFvTEkRaOqVSa/yopk7KtKeNOULHe84qNorjntUwD2Qu+19WyPc
bp0WQA86VqmK0BgynsiXGo6RIlXc3bX5rJzl4Pa4m/8CyYkpqfoggroqOidqcREuZlkI6UjAchu+
vgaS2a5HyES0R03jkWA8LnOzEfwu7OM/cbVElsAvr9Pup9DUeKljky2z+IsweySk2CO+VE7JKo95
MVRQZTxPWmq66WRkJvr9Nb1CkBgu4SZVq8yuaft1He/0yhbx3EBHDCBcYUjCIje7iATjwr/k5X4u
JpUIaEKjWy+3NiofXOCli7JW/sFgrq9uBmOaXRohC/5DYeL13BlvbGhJaTw14VhwluwRnmt39II+
4ll9TM73qW+mYn15fxIuVeOvjKup6CHopLqWo/UGXUmQLl27zsfSRMoa7ppOG5S7aWaVlkd3CAxK
u7btSGocFz9vy6fdtc16z1wYQ9KneF1TvJj4hYaRK8Pegc9akjeHPOTMBm929ZKNxRcny1c6bURz
3eKf+e1UBsV/3n+pi7zBq5dC952LkrWlTtHgM69nM/GXfA200E878J3INgm/jo5aYvpNRWso5ScN
Zrw2N0jbqjL7VDRuP8DusivjlmT9pHiboaPayzpowsOqZR+DCn5fpR+lFu2Lx9CzjvbQgxAcPH9O
3PKswtmGmRfVeVCOd9Hgh6V368NE6Yaf2lQ7WafNJ3MnWP3EMn5uEjQd2NnlC5hD/+98RV8HCDjq
RTafosWWlXcbImAQLIich7Zu4AHlUK/vR6UH63mFGeoPv/flWBdtgL+VumEDdfZN6xEl+k6b8XJZ
5VTdWW/wP0BmzW7eIfsK3U9efCQX18aEqJI75XPltWZ8CiL5Mt0STsf1OsDvjf3GustqW7YOwcZM
0HGMtFNAy39/Hd/cNqRjKSoAPzc1S2/2ZhiQikcceHjSjWdO6NoCcP+u8jQxjpsszBxGTpUOd31R
Bh8a37ePN4cCjgSiZNzn8ZVbi69VCLIp8mlHjH23sblfyjEOeX5xySTCPvEYRZUJFv2D17/UN77a
xtSCUH5JhSOqBc6b988HXwhnVfpbFmYmeBUV/htQtJcZVZMAOhoEcYazEgIrkB0W0F199sjJSlRL
7LaHwJY7GXh2xCDzzVRaJlvSbKmXPWpaWngQz2kfdDaqvE2mR3GwgstT951V+5VJJXXZONTBpyWi
zak+JPZAw46bAb4YTe6BArAaUDKKJq8/KkJ8Y67RAUzoZUNamjQ9ikyvz/RchSXUHkkDks1EEfX5
LPnuuHugAuo35FRsWBg2HrtlCfNmfprq7sM463VxA8JE6MywH8jMRbQdc68Tm6kzV0EGd/dH3VDI
HFDFUfMMuPIVpjqJ2Y/vn4OrekEeiLwfyhVUAJGMhEZydbNOVhBmLXSbH7mfFhCJkD0jLj7QVKa3
cBnbPNG/Jj+q08PQD6ki14+tq6ictoGCEOyT5MU+Opxvoj5yo0yB8QdNA5I3V1Y/V8PStnX+I0sy
Y0kWr/S47pHaM4745qBN5OLmJ2mNzEk9o2sCGn+5Z7jW/PIxyJfJ3LxAQUwjNGBAjL6wzOpthrLO
vHp9iUTvConqC2vxXU0pWf4j9Wwmq705oArfmVPYhwve6J4+LLzebPOwrtkSFU1toA/nvV5gOdQh
+dADeh9p9FklDXqix8yKZHDTB0iU5AcVFSPhZTMWNcGyntQFTuoS4886fu0wvHi0TEw/bxjp+8t9
7Qtw6Mndw3tA+4Gyr+s2p+NAHX1COuZ5D+DrLhr0uS1snSI2QU2CoL0qx/sjh8jYs/81N4HJphl1
DfTL0WIx+smvT5gr4bilUTt/Wyw7mSnMS0lyVS/koOry1/uvCKz9+mHsGVSsL02xjGr6G9yf5ilu
3HKlfsvbFrbKoQRg9uxDHkiJtHmQ+3puP9UuVQAWP7PZP1kmHbQE0oACh+Aoq7TlF1PSx6yYZ3ez
9bzhOtrxFvN7lzxpkMKZCY6BYxPDs8oU2P8ZuqPH92AFO0R7oL4mfhwHP0nzB0RjRuHdD5M32+7N
qBPzUVyNqAodYrIQ1rPTk//qjo4YR/0yOYVY55OG1S+GI/y7zkO/dxuolY/mxaLZNX+cZnZUfckr
Qnf3rp46APAbuRpK+qEEFpqpI5u9PuGZW361IX/Upeegy5Kk+tlsEzERFc3LH/UMEOMfXWcYbe8r
CXJdLPe16CnSPw/JHPjqIaT+vV+fqPEwr9/4SqHuBU8tZ86KvjZMEOiGeQVLVOm1mD8ttjAXmcZ/
D+tPwdxLPyehF5LEPNLVzK6KkxfMmlHnbqrG8nNGMpUFWw2Gat9RGVGs6bfKDwtHnCllrlLUw3Fb
Qa7zagJ7fUpJOod/plVshlLQ+oI0WQkaxZW0rwG8UADEAy6WatLv+zlObMQHyMiXU089hYKQ73lf
RnugTOeY1C4E1DuvdFbIGFaXmfHRp6qB7uTA565THNrBLLk1m1cGHZ1QtuptsGTvJu9Li5U3im+8
eRu05NC3LWThKbEwbuMko3VKh8VfasSqAhi3J0ktG5PoO7JnhyK559XWp5KaD76554nmznbs9L5A
WCaaP8GXIHF2k41W1GeP0CEhJhy6NANav6UaRY/RF2krGPc/8tSt++7FDcuAp0N/HpgNGY3BtNyR
rGVn3hVSmf1exb75mfaWhKbXhRycz7uTArECl+lxHoQKPpkiyeyUIZcRFl+FykvGOBaB5E8/OM+X
K+gfxoPAHJPFqfZow8khuna5eTpiUnPVftN4An5HAxvXs7wDxdgZlQOqaaGDH7whJIlx3MgYO2sj
3vhZS05dRg0k3LqGV+KGMlPRiwU7Jc7+NVH5xtWBdouVEA1uwDTkEFLxCNZUdXpEDQUKzg0Rjinu
rPwcbsfdLHub2dXk/UwaqVfmQtj5b4mdA47OQco1VGCQsffrxtgL+Ah+L9d9bGpO02J21Cn3OwvG
vyQhTt++ySpJlpLISQh9iBs8UhHI3FX8WW1pg5pXqJzhgO8JfCWaimT7oe3A9YDUi0am8JwZihwe
KioDatN/9fKHi1spKz6iIDEv9VEpHdGdMx5g/qqbwPOHuKaCJ5qaP3Y3LvOkruWZSqEaFfrWYtdD
pNlcvNwtTcC6ZYJ24g2qgoZcE6xd2n1dZQlZDZXBUkJQaUSickbpbVmOts+Ltn7ojCVG2ixEwked
dx+yXzNqTKjKqUeDqWE76zb7GlJp17E7ZaIHcjS7/7iTQkTQ+6v6Jvw1cNSnculNkspVi0nEEeR4
XXoTaBCt4haIYOHPd24LIvXGeVXN7LGIewJvZxi5EneJe98mRSJRNEgh51FAr0Lx794BkWxObh+s
VXvXUOiKA73nDRK2HC095WrBW9iEPV/per4qr73oXr86CSA1GEQPoTGDXF47a34+hPheQ/aVanCy
iCduprhpz9xKzMCpN8IrRtpHGKODyl1YfdlPc9Lmso4PNAxMlvrORVklEAdpj+P4eUgD6rDSMBD8
LTM3gzR7VFIcvLzL15ceNgauF4AsyNdYFYZ3OFHOaOaG7OH8FPkQgODDJLX5XuKnJhMBA95kbWRL
kSY11xZe5HLSI4gjBKuxMx8SjpIg9VD2uaN+++6AM1b7dWnWAzsCMtHEkYnMBHEvqD6kQsPegxnl
4SopSP/8ioVwC7HRTj4j0GKMwua0f2XDk2enTIM+c5+ptoAQ+xBbVoctr3R1objNmYcCVp/NFPce
ylnjYp9HVxqczw56KF32lBPsP9EnVJfPcoIce7e5gXNdmtQ9AiXGdDQ1XJ31PHZZ3danPX9QDlDM
jMiW1ZM1nlkG+bD5rdK3zesH1AHxGXHdhUV7rydMX3vT6Zq4orXKOJ/mg72CZ4wP2Vob57YXFCcj
3F+GmBXflgvfCysbN4KE9QUN27HKjm5f+Ja9U2VhdCdCZZzZYXZtbqmIHlr5DRB2lXxqktRJlnvh
dBfoaRtwpJyYYQ1dbGi4PVxJnmlTAmQmzu3TyIdkX1UdLmzeLhTLBHk5WigZCS/Lxq+B3cDVvY0n
W1Tu2aUIAfB4Kn2DfRfRnDGuZZu8keoabu6yKOdsPEZwEAvr7BZUmYC0t9ECbDfQMgTbKTJK5rMn
6kapK71zRRuiIgkzmTteruPIA9iUM1NqW77grzH+CtdgSSxy51qSpLXbY2FnVte9dCGFiS6n+kJf
jT3dqPJhidKGgTktZtL9tE8mxBR/7U4xKaV1OHO6Y856t1rGG9j/3LXpodcePH7oF8eahGv7NY06
Uvso45lUhxeFknHNcW3yhcNsMGbob2Ekvy9FPYfhzRbERE1qOCDYS7bY/o+2Wnv+lnDXrDpaVcUM
3e1C4dkTKaVjxZn9CWnQdUCvYHGkzM+aegv7WQKmlbhTgduZ3BRV6eTWEVZSjfcQZE6TD8dyy5Lt
h9EumkhHB6kyx6KIZ7HNecm2BZtD1LSW2y0STSR5ofJTN1YGtzz0214b9erfTYugQujB9ddQZwhw
ltnlYtovjEpPJoPgDLBHz7qyMUhngN4iMAU6wkufSWA4k32vQJiX8GRJ6Aot5ZyXNw6mTjbDYUYm
amy+tG1jTBLBYDm4xzYcx+Z3dTEjE8cSe8A1IGmJy50coa11wFyvlNJXkgtsvkXfk3TboaBuvbyX
ruUreVNBM9fJl4F4hD056MCsFzXXihz8tAFEFgpjrFESsBcJy2NSjlCJJpbpxR5Wpwzz456r0do2
oPOe/XPXJcCwAiUamNnBoJBmahJU4fLDQl6JNd45yGU3GttjleQ74VTzjgxin711sHpeOaOwlc48
so+/wcQIsiNNUMxwaCJokN3p4nLUKdgoOE00jahD5VGjXPvUOhUcT/i5qaYkt6a+vSkPPULAQj5H
GUtmn0oKiZbmVI5jFo33fyPXoIOMO40pHW7vyrST5kBvyQlqd4xh8prKWc5FHc7JLx9ZLayTWyI3
dhjChUq4g+j7iFl15lyHWhz3YzZZU2p5waGYuhW46TALZA+rb5JfIySlWudylnVchORfi7Y0O5jC
aBrm3BVzbF4Q+qwN6bVz8eLtv6mX0UoO3S0PQZUbooLUSWG2vrC5ic5RQbibJQc8gXy8U8EIKzcu
Z4OQlouqMQUZb4sJ2SL7DmUCWT6EuGSKjh3JagyWcmTKiGZiJ362e2Z70sYK7VLXx5aypCp+WdB1
He5yXDlWaB9Pvd1p7iVROKcUVXnf9/UaKVnHNDmj8AmRiAgtY7BzMpKmbEJAVx/OU52DCz3uZLEq
82gNdrdHBlrmZoNOTYfH871NlLKCc6Egr/5PNtmASGlhkldIMwFkzBfoKu8ywxeYNhSihxvNnsY8
XyYZ08+/YkHZ1fS5rpFyEJ/kTMhjn3QUAgYdg57ShOkWvXpz6KQuqOc8ZCYt/rsiNFS/l2Rt4xSu
6OWY7C84xOSb2DUIvrLbqU8xZqGH9qB+7yYGAJsD4CVoRfKx23WZVpN5MpQhn9nfLXY9TiGvvFES
yg20VTI2p8gtLJvh6xCCafNN+43gEtRtbY6dsyVbqsozz5FzY+K3cbsgu6Y1qwDZyfgve+a66FKT
j6D21dBC9+BRldLE+EGjTZIC3WXzrzbEceCYi9rc/mPcm2tgTyWWmwWkbpk7vrvgScuW3Vz98bLr
omiBoa1GD6D+7FrxgHEIxsnwE/cEqHCznP1Zzj7Yl7uRP+p5Nk8RajBHtKpyybUfhZXmpNZ+YP46
JLu/vlBV1qfBXY/VtOd7F5YPvJX9vfdNtE/GfrIDvzUZ735LkcVz1LCz9tffjXAScQy9w4AjFgp0
GMDxcWMcSMvRMXchkt25umL+ztPm/DVjsHJxLwGYWfswD9KKEM2mdeg0wvRXKRIPFfQE96ailQ0+
rdurKPzT55v4shuconTqef2ppDgmjQ7NgIAdkgU0quavAi4PQAmET00oC1Ul5s/S0SyNmwG6/tmb
9I6izrEL+KLjaOIh7OqOuNVv02ZIHtFmEQbKaDyPT6Qo1nxJ/AISGxion86/PA2J9U9DLeXFvHg2
B7WjuWH1hUwVwx28kVjrBrpMpVwKsd1S/qzGwkA2XhcbyKZfES6pTxuCgAPR848dM8g2REh20lz8
Y1EYmGrwU4Mevh9Zv+YVkXOGTWT6JPMVMUIomq9BubzqOopmW+/LVHDNIFxQRbMYbrySqflNFYrZ
Ob07rS3yC0ILTzxs++79UbxOhZhRUM0bEz2ZriNcMQay/Af1BN0T0u5Zsn7JqtbwYrfsqI2Oykwq
npsJD3vL/ke5/XHa/zX2z+NdqAYE4ZED28F9g0xqbc1t7cfzF7fxTX6Oqt+Imd5TAIBU+F1ZUdsM
AxXOzd+PLrbh/5AyvQhf/zPAA2aAswxj2ffY5N41PgvBJMIxCwTBKBu6fqwQkJgndVOAcdgoZNa9
J6aTlm0LApBMAwuVF3Q0h965UY/2GBz+YBqJb2SdcX8POX+HZ5ukpSE2igtpNYsudNDRItj+NbZx
VuvvZdmYAG3njRbAiiGNB4Gjlo/SDm9mHZoHymLkW8g+kYi6yn9Fdm6FvtW7j7QHwEbs9rLMMQHE
mpf8uJi1cTubzUrXW2Yc8pc5Fe/vwNegOFuAJD25BsStHYqw3uRcBHxUhXqPfsyD2fDsZ41rzbVy
CQLXqbjY32YyRTjvP/jNAQzsMHRQSCbf4SGaeI2KDzElaogEPQablxWhSQoFe0/hjr6Cz7A7gLoY
UYSgGfslWHt/GNfvbwwBV3pEOR3o/Bu2wjg5us/qqXqk+mhDLfOQZQDCLnCJOCAUFdw09WXXv//k
KxVDUq+G0AG1n1QsWYHoGtBQ6O7C6U2tz2gbGdygilKC3VMsECAdDoPi3v0N19OkReYNdBhjZS5h
Dq25yn3qpdMfjhQCPvv7Y7veohReMBcBRxrhZi+4TlmESISSwk3tzzusEmzkygHJhOFu26JTk2Gk
9mxQHYbGcwj+L0bqshP+aRdcUsWQVWhKR7IWrt61kUS0P4bTTzMaXfor3NxtTqBcavv7kg3KH29G
Z4jsX1UZGncGJYHG+aVGKh/o1KAohAGGzlBHFZ8CjVqQ+wFD53orI3Dq05kHDQa2ktHHfG3FuWY0
hP0kevy7KG7bqNLCdQKSigVxUlwEBAcUqUJpctY6YJjvL1nwmtJE+tYItSFkyFGGEfWG0oQroA2a
uzyKrq24m7Xq6aXymOikSl8yhFVCFG2shTK+p3WrBNyLm4sQ7nh1KMkA+l+GKFhkeStXhV6JTIes
/JVbDtVMHkJsjoZqgcLNjDXwF8tkxNsshuM9OW6GHQbaJJPjQ9lixnfvXdXYcOry7MgQTXe0FFU4
PcCbb8B41W94EBDE/uZr7DYdIeyWjxwnKjWngxXrYCrxbVpqmG9UrNx8Ig1LQfbKfohR3PgbnA0r
cKfnjMqmIj9S2Bd1+gTG7PU0ZSJlYEozdbmY0jNbK0tmvEE+jvVt6bWG6pDFvdnJlZvnuX2KAnxZ
eUM3w34Y7jv0Iyb/BAqS2y/vr95VnxVWj1IhzhyEXJAsmjle+SPIU+Y+4iXF444Sy+31cf0IiO+5
jOw0pg50qhKyeB1JIQrWNir2fnGprSS1FKO5xmykQJi91R8MdXCrgdtfuyYt1f60Zzezpxul4jD9
KAl5nYOk7B96B9aDCiRIQtfnwaPkHADY7j4TDKKd/Be1+bnXnCkEIjraazD3arm1sUwRAqWchKOb
yaMbhGEwfTC/155WmNB0imPqhbANmeorI0KTX8AU9tTnqaYJQP6HF3SDLO/gVfjWc4yfjaMZQYyu
aQBnz2xYJJ8Sgs8hmycr+TJHPrrMpwZPIRoP++CnqjUBD3TfOP6TGNrr71YMKruIysrU+kiC9zU9
Av8MpkpIWRfa8DSfCa/5unqBv4R+Rv85Wq2hgxjQp7WX3VgzuFd++P/yDiJk6bwAxWgKBCnXvu7N
RM5EEZMH9ec9obh78Grzz9ERKAgWVAjR2f2Am3G9Xpgx5CYTipZgnHlv/HOExA1xY5Kfi1xEGMua
4Dv88+/nVxFE0W9R0pvMW+og8PlRudSb50MJj73g4o6idxVc7ZemWvJhiZ38YS+NmDBqJqZ+VbWF
Pg7EhzvlUhn8EUvpzQBYZghP2AUquWyumNeXSgh8HCJp0N/DpLtYQP8SZO+XX2YNBllj/9WKCtau
6KM/3j8x5gX/eeuibQsnHOYCFwuC9deHuJwnn1LUbHkQGMj1RxyPfXzO+zAF5GHQndWfQ5di4Q8O
qvta6CNw8QS5CxKYSHiG7Lmr9y4DT3tr3XYPVBblavwS+bJdXpK6E+vdnkxvEMvw/hhQFyJw5dyY
cBe+vAlditQVBv9WYiRw7SOIeiuaZDOQ37lza4N27dl6IgFzS5GbrNlDFGLZONza43rsDsI3BV9k
VQ0j4v1pvfasTKMhKg240IBrzH39elnTIJVz6zriYUi0d7l13aKMDsgCdKU6jU2pA/F37VewkCb5
PVJEp20TY0No/GCRr01KzFyzzLRYcjHZb0KRCSG3zBsW8RBd6DxFBhkN0Nd4dhsM+P7Lv30clovs
HYWQkGJx6V6/vCiCgBzmGtwjSxIBlAnXoL2IEuLADr76OMANrsqJmWOARpg3nOQ4sCmouXpk36ez
SvAR73cCsLjUK85ZLdeXsZ9Mrs3U0evqgcZDVNIduybsffnFHYdVVmeKpFO7e/AlPAn9eUcr94Kq
IIO1DraSdACqc4WO4MvOLGrTKaHcrqWyiy6+40Dz6ZBPNRfDAi+Dyrh0MSksOfUm5sBTMXu3CmuT
HMtTcjcUYUHrABW88PGrjeIVjNqks6KiNon0Ic86fj3eGFMIa5oUpIAxCDTbphUYWbH5oU2pWnKZ
ujZlXLV28UYjpzCuKRvKnIi8Q5PKRjddkeI7UkYFK6jYEm+6sUyB3ho1ZqBUthhYsqM2jofsQUGb
NQGwpJajeSWjEvF3iVQvjMTgYUfS0mA1B65N4xUHq0srAx1uEUVlQsDfC123+nPcWT5SfVNndUt4
29dU5CR3Qq0UnG/gjG1PE+8tyJGs3jnIKLH/tk3WHqzs5lhsNcY7cLYnC1rUiNeXHW0B1zTRnXvB
fDZsGHDN4MQXDirqVvYiblE0tJDF3ShzeyQYu4mZzEhpU6q850JbfzIaH8UFZP4nz24PC/zGL/yn
isYImhoHEE4fzwwYU/4HDzkWyPyiAPJr+H+UnVlz48i5pv/KhO/hwb5EHPuCBEntKtWirq4bhFRV
xo7Evv36eZKZ1eHuM+EzE3bYoRJFgkAuX37v5i4FujIvrfLxgFTLQ1hUZ3xLeqP5dbg2ls0NNCZb
CiLhB/TNuWVaRf5dbbdLdJ9PwTB9LvCIQAoIvuDtUaxKK+RADYWYmdRDDR6KPUDqHIvedWkUdij9
3yA+5cFxBHDxu9NstrJDnuboUl+nbcxArEE9jBQyPcTM+eBjWtY6J1GVSHIO/BMdTCx0Te/Sp43E
VRtaClF1gE+yel93hWpUvjE6z2npowuOdRNet7psBZzrNnQyQUt8ryt3lqUZLQj3qTe7pczIpsE9
+cvSb1yX0xF5+5PkWxgUuBDtmfe68j77K9j6NH2nmWG5r4Di8/SMPU7d2mfDaI3tNXD31RifUe9J
vxlvdyVsXCKZJ9+Et7GGKh4UDqwRAtwFJP8SSdEVbQpzedIM6FczWDkr+xZlYVsI0JwA3HE/azIA
qyFrwWWvI7+fX4KwHA2wJ9VhZ+WVvZZerQK6gIs2XH1/q0PXKl7UsJ78lSlbXifubNJjT+N9JgNN
nObRlMNQkRUSA7zjpjVsg2CEWTF71FG9RBTKwFSczsK2C8+Ei4mvxR63XeKBEaCqk/iFVnT5Rbmk
/cnscEGlhYtzG7EWRZ/MT0HppAtEL83nbNaMzVZ/UzXEws1HBmZWYNlIM1dnx/tFdVPVVC/DKDR+
m72elIxILV0a+yPZsJHL31VdOV55rOZVb6lvk/YM6ItKykRKtio+W6EmtHrpS+jGfRWarMSauupK
p+0c30cnNV/XkeoC7Ey7HqRpN35qMZDMTsLx5poWvgI5FELlh6tsdU7EX/IA6dbIO7Sv6CxgJ3Bn
ojRWKNpumwK4wVWiqZpoDP4sAsDg9ZIm2L1ro59xAdn14h6eEwv8dh2mAa122BaZJUEWovq87NHL
BXlWsV4o8yYJWUTxJvSYjKXITHJTmsjAegO3fheWSqcm26Le74p29M62hV/wCOPpHpJiS4R3QDJt
mYwCxWFSj+bX2L6uegN3gUU+gBvPLVMrJUINLs8Ke0lHYpOVu0BB2h+XouB7TSpQFBm36eXpJ10l
MjxP/nVzU60jjbU71zOgXh5Uk3EqLDkFXawieK6+oob09H4Zl003JFWVHts255lGJBJg9gmLo0fY
3Ri91MRYED6432oRRwvtUqXjdCCPkJk6y//SXl7R9z8G21UAtGz7wLyfm1K+3lGNCw3LNaqiTCuT
saUfkGmusulh71W25x+LYSvgCultzg1Gapol3OW+pns/pRiv7XLVV992Rw6N2U0BgB4dygzAqlJZ
FI1qXWmtCibfeZIItHGCk+iZApbDKLFO6nQAva9tgrEnp04bBhtlgvrJUg38VX26qt3gE8mDg27g
l5RKjKOSBZWnm0wNaySaVEkoCpQ6hxNnbT0WRriZD7ifs9iV7diG33rUVdlvKeByc5hokxg/q8IP
tdK6qma5q2tQsgWzYEPULe3FTSknpZ0D9I1iks4Asz0zYrX8KgKhM5CBIcSjUYeDfFM6Z8OHAyiO
rqKwDy4WYDSb2kXuJ/SMXdwnkeIkaRP7NACn4TSZJmY8J3zcZXGkhm2kfAh0JaC3ewyTWAFu886e
YALiEycTa9JOoC4HMq0dYz9XvZDPlyfEhesFWReOeqDTDJA9e2mJTLNe4bNNz8b9ok+IlVcTCHDW
TJrIwNQAOVaLDsqGyXKtcSdVVGmOFxIdSTeK8JPnJWgO5YgBMWPeeY3tUWjh4SfXWacgpSu4hRqT
rZ9G8OdRxLkS7fSK05PYnObwx7cAPrHHcNI6izX3BBKYrCpd/Y7Uh7wjO7rsjdbZKOl+mhvWdjOn
jlCxeEy2Aq5qAKNm5qv9KLIjQFwDTjAAjFqdVPHUq/IQdohcLTTymyqcHesmuC8K+dXDc8+vHMcO
//pHMu5kQaoaVYOqbOEd+7jnzZlV27DqYCRxJ1nk6XvdFjXfC+KFEUpXIDWapxRaKNwTNecKSXDu
DkAbDtzOfoA7FtyGY4OB/zk3E999r9XDFj5c89cRD17pZJDBMXxxfFMC7s6cpsP8OUnnxhNoEqTg
HxNGSQfjCCAJB4rRYxTXJr2nIGk6NHUFkZB7amMy4lJNHzUGj0NsNcOdS9B/ZcdpcCXio8UuheKg
WZQXPP9uqLxOfDCX3EH3XudACTDeShi1v26SnmPQ5vd+isMw3yv/VjcrjHQZS+uYYkyR+YeumK+d
LHbJsjmOM4vRctxMgFxQekVqdCpPcgn5HIwgDgFGy9XIOnUlDujqtVwNORYttmRGjr7JWoLIDo0e
9ijpZtn6NCgKEYLUZgxPHEJW0cZuXqVD8ft/Pk/+tUeB+SH2niApJOniZ/PXHgX29qsgc6C6q6sW
cjZEbFXP7xIv3hSSpWUm/18fjFKIIzztGdr+HuDVX1txRFSMHfbC2V1RZV34jr21GUDyb3FgwYmi
M9a6OeGvL+k7//mD/wqGyCwW2okuuBmoh/vfWLCGEWKGWTfZTbNsbeje0lgd/fQuwmMGCjcUhykI
L7vt9hY8mn3Khqo5uvnm4Gbjs6f29kN5XVpG7PWb8hlG4LS0H/7zRf4VyQW+Da8RNQHMFfO/Wx5t
sF2CoJ2diyYLKjriqu3i+kK2fE0c2LHcxnamzTCfTlYimj6t49y27UVUmLzlB7vuaeX3gpSZ9Ahp
Dq7xoWYYENPiKp++jjjTCt+hvDKa6jB5fbViMUSlioVzjZ0LfVy1pHhXVOA/f03rL+mrdCbpzaGc
J8MWLoFJ3Maf+xkm1B7G5myfRy/bDUyui7Rx8cyLIqvDxm7E0qDDaSqn9scuPFqT9ITZbiaebeUj
5ztU3Jwfg94y3q2JRQVjqiugom3xNB+b/iYU3EMdwAPPYhMfEGM8ZmRX9I89WDaRqnWAQXqBbtaU
uo9mqaYATxDcbjjZLYSTYFHIyWVjIeyuLnXQpyRw7s7tjMAQ33qZFjvJPeJd+wKJqm064wjHbrfm
S4ulDhnHWTF47aOgDCzrC03fwX7DYBTuwmnzaid4LffEQ2QbuMY0lKdk3mEE33c2/v7mZZ/wOHiC
jbXVHGBg6rTVofHKXBSXihCg5NGSp254t15kLH0MQaeNtqetH0KnRQ6dy66BZ4R7Co0W333AfHNA
+7bGDhEORnnStZY3DOFq/LZt2AeJ4+D0OLMeBEJj47O7mKaHbaGIevKFS/xv7OCSh17FWk+Gz7gj
tN7HrUpP+TwMwAJXjkGtEJUEpVPwHbudrLikHEE6mnZlgzgvJv5yYdgR4SM7MBpNW+A4Fyi9jY05
HM/rEHTpcXQ2TvJHVkZYn7c1tkVT/xne0I40yuwizCxeOBkWeYdbkgjMAbvfqS3fpmxdzHeqXzu8
ndrestJjuSbVBL4F5QHkTLt3qkNTHmYTD6Qvk2krH2aSjJgFSqugLU11LWDwSCkT1Llt3oUUOI8l
MUOUqAiBJlzCjcWb6oNNhTf/UBMpLRrwvoxYQ2QG/obrWR8vjpixsStCo3j9H6YYNhB/7kPTA6YJ
zNKODbULZeCvwBiSvQYeQevdziLLifuGyZqK4rMFrRJfTFbC5CbAH8cD3axEU0V9i2+HnQQ3S4UV
Kkmma04/bETdGLfYIz0sy0hGgDtZ6eeqmrDFidw6XR7toB6GY7a6/p3JPZiYzOyXaXkH2ZU+HsHl
0TiY8dTzu+xS26UhnosSW507o8X16jIhi8jjTOTzWzKUW3F2vHxBBWdb/UdsEHJx6tqR4J9+D70N
bQDhBbc+HM7qLJwkauMuSYORbMUVQmpsjSVRNVHUtE9GsAXzwUTtQ+BCnS0xWWseBvJZ2MZ0Z0R0
l3ooavDUaYIHTAOa6LTAJg75smVA6O9kPU69OxMlszv2N8uP8rtq9Qb/QJeoeOrraIr7Mbde13pN
D+XYv/lZ1r0all0+VS4JPYd9dCGBEH5B12jG7ivDmPSBdhVYOLFs7p5Hx8Lp68F8QINj/Ijm1Lng
b1jHG2KIE7zm9Bh4Q3jDd7VOppGxBgn6H599TFUOAwQQjLqi/WEkSyI9RFWwfTErdz+D6rviOFvV
8DznXfshcdr+MUV3cy630fs4hga5c5EpTqJopZMhzYN7wLzmYnJyiC16t9JaJnjEeSi9aTE0/Wy2
nvf7ZofZl2QY+5cNdP4hxX7sthr6sTzAQnRjMokt6qVlP/lr4cJ62ov11nTG6V7AhXoW9mCd9qUv
TmXh2tiWzW16gNi1/WjDpfzUTe7yoXbN8Q6TsuxpCUxSUIy+IO2l7vd7abn/Cdet6s5KE+9DCDua
ZFLcXA+wxcN7E/Lrl8qb+i8RtnYXGDfGkT5JcuP1U8tuQtPtSLvIIB96Ct0bd/abTwQPNeIoOfhn
IhmMt9TOxUMkWjoeHBo/wcy2odn3zmUJhP1okwMRL/u8/yz7RLwTkIQ3z5YYMeECPU2pxHq3cFC7
CcRW3ji5tz3vtjE++unQXqxsnm+zpUDGlOwbfPI8LI6kKbgfcCoO1xM+xw2fYiUng7PrfdsSiVOE
IVlHYVUm/4Jp/Br5Ynq32N4u8BSjQ4nRAyIvYkLqvDQ/uyzAJ2Mtw2cvDYIbsjAE9mSEyhGg5Xuf
Q4p5pPMLOttYhKJ5m+qCdGiU0eKBockxIWoX5gkZdJB/I6ZMWFoPKQYzbwQMGHed3aP+4rhz67Gc
vAiRIyHFT+sVj5n9IPa5eCNAJSfr2G5gz3tkFJHhaiFqxgoOlvDsoEMlFOqdBbV2Djb/VxzYeEp6
S0jyDpttdF83I5jOHprV23JqJ9aMbC9fsCgcXxY2G9D4oblM2FwdQtrQn3zIljbZdcIqyyNJcBkn
ZPrn63yu0nr43QrG5imjWDsZC6hznMxkyh9SWnMn9J+vS4Ef4DqJ3wi+GG9xtP8+D86rT98f7+9y
PRtTUJLCZndnDj6tcWuNXRk90Kurb/hilXOkPGqfqCiy6Ay0mcxwAWy25Mygv4N0rWV5beDAHgCr
zDcYFCsx0B4RAW5r/G6kI3lILRlXzYGrqn74e+PdFJnh3ot9674hWzPuSo40TC53fUxdZ7mb8qGA
8eHL7PUi7H5f2Dvurc3zv2BT173USWe6cZOV45kYF//Vtoa6j5PE6O+C0Qtw66cg/mlkdbbBiWxH
/D1sjMROmTfkj93qTJjaJEMbt6UXNIcoQHUcfgW0D4/20G+YA3KH76a5tmNTLFDTd3/4KDBxO012
keVnuhjmxxQkYD40YZ3whQRrCWTej8jxjRcLD7ifwtlYfqLceUCZURAYYo/m3YIf2il0pvoz8ky6
bOseviWOSL+QYNUNByEpKgfuQvvJigrvTA4srux5QjJlKsL8m+tPw01gbNm7O8AfcJMxwBFl4XTo
73ZFCGaTMDWR3J4x+OvucjtvYky26IK5JTkZeZv/CNusO1L4hi89nTTs4dz0piI/jgP9MCKssdP7
ep/b+y7fnrjw78Xg19+73WoAP3EJFKXD2t054wl6bs5fgdHdle4YPSFack9b7vVnp1vS+uAteRsX
nuE9uO3qH4LW/Ia3jnu/lisawMoZL0tkSco7czfO+7b6urt2hve3Jwa4N2N007pz/5lctgontbLM
n4zUsI9swuJj06/zjU+mzK3JanZZti25cfnsIg5IJv2YhfOMuR99z+q8FmXeXMo0zIqfil1Pl1Ay
ivecjMK43C3pGZLvnWzEKclYu1Oo5ccch3GqSDtKc/Ra+rionCVU10PbjmhW27BIftJHzWQvWVA4
z6m2ZziWRCveoMvDIPU04v5XRceVcLc9fw0QzlLHFmRA8BJPeVpRXMlDqcLzdvxipuZgthPCqQNN
BPC5NR/T7rfEi+p1/tVo2RuoHZT9qNJuo8Zr3O+69wp0gRXocahxtY23aZ73R9g1aX/TJ8AbuFOl
7dYemHV+81TU0zhPhzTyxuI0YeaXnYyhd/qYfHMaGkbSbOFPE8vV5A7LeqtGxFRS4hnkGyznDvi9
eXGXLim+jl4qRvKFsNPJP2LmmVgWjdmyss17QN/V8y/YH6RdTpha0WB2vGCgv51GGI4hljddKQ4Y
P6TotJKlYOM6YL4h5VAD4a6PGuEsCDjNIPNR6cSqYxRdndBIvWy3CMZLXo8/MRwuJwiSCBK8H79M
6Ow2LB8X8OX0bjN9plgYiPaSlAkgO323cvffKMiC/DQVy2Rc4LWUzQftyl/vQOOCx5GCDSqUJIIA
F3IGybiNQTZbw784s0qajbkt8riwerVsxaC7QHv8pErj3DRkG03DC7D6kYMeUKl1w4u2kNOKrihx
K98/JQ6bX/9ELUW3nKitq5hJASfOZO91QfCfMWzpBYevls9UwKKxYyF4q/qDEgTBv+qKlWiuMDQk
yV9lnEuKGNxxKS1VkESm/k3DMVp4JRZbepJn5iL7b4p5rs4RWg6hhK6zEoJ1eSNbbJyCZOvaXFCr
YBWkNDAaQ1JXUzohz7ZRxGXdPdTIzmxJ5AzBaNJUcvEJV+s2C2ZvNm7B+pwc95uAWyMunL633n5O
ZtGLf42RH/TFPedipGiHGQTYbO/2lAiO+WgjBG1RseBDzyRXmRUNVu0DDMNM6aVCASyOzNF0JXSR
BDBQaFonloEdeG/PMDJwPC+RhF60akR0oVRjdtlCu1dDoKpf55shN11LCEe7zug6pzang/EU5lg4
/sTAPRVAlsQ0egGjx5ftxStzVjIRsvCWwzpWowdBYgi2BPuyY7xysUQ/bRjtq05rR8TaCukjMGYb
W7xr93hWMROzbe+woQ1R0r49NA41EXo9JYDRTWRH4TCNaCUG9YvDqx7Tr7YsYDUN1DohtBQVXhbJ
B5pQsFTeQ1G6Lf0/3XUMrix1LaXlZCHbhv6aWWtxqRf01tQ+SdlvVIPYQnIpro3eC1leAxQIzj0Y
AGBoS+Vw7CT74X1TDobTDmAiUBQtGYl+TLvO/YIVoPSNHOHPmNkxLzg5oDbz1nDCuPEquNM4tBb9
+d08c0ZZ3SgzW5IPR299JcGuH961jFNEOYphzawY6ErlXMUydNuA4cmVj0A+Z7TFOD9u67eCZcH8
bOLg27I6R1lRn5GWzvM3Tm35WyNdhhfw8sgqP5qE3WI5vDo9ffqh7wr3NdvTonrIfczdzz3nMf9F
rSWjD7IPoHbtq49pjebA8BCNZgfw2z866WrSaZhRCzFmJYur51zeUbsaWSi00FlrrOcrS5yEJoZk
004Sr8fGAU0bZInax5RH8Y57Zq33bQlWK/ouMkrp99Ib5UG/V9Q1PWmv4gjVBSKcS7I6kNxLIGhs
Eal/rDeR1G+tjUXZROTotG7mYXMxVM6Paj3SVkSKY4OFsbwcBOzzftnqEEZMEjRuy3nw6uvURguk
D3WL+rJsySL2knBLGAscH9evChm1BpFyp1zlDb9fbSIVfqB2bAIXJWjZrK7c7e3wqpAnXNThH5eE
iEE89K58JrVG621+CwBs2qjcnJ+DB2+DlDqU0+uL1i6jDJI8FwUD2VsgAwUqnFntNU4hV3uf1VKG
MbFU1mk0XOHOg2qgmNgjQi9YFG+/Hgf5wukKdSSE9sDqUmJ7+l7yEq11kzOV9OeOwkSb7/Q1ghlB
Z/TK76TxIzWDapjQNpPbj+ha+eWVFTGJB3L70ZoNMrlXARgy2/VK4olaiH3oAsx2JMKS9gPfXipj
8hkrjiyOYDXzuNR4GRXsVuSLJC84hG/tr/684WV/u27AXbiBlrCYa+p5URZ+cNKoFwmmiC1uZ7+S
KwGtQVnzKAR1ayOpI2ogA4iOmFORs9Jr3YDyYfzls7olEtedUdGykS2KaKGemxZB6YethH0Cs3ve
t+tTudz4SyK357y+KioCEVwBgSsCiXvCxIrXYPJnYEePoDWi+L1aO/RXMwd3L+epv0lyEmQnIjNt
cujvaH+GXX+xBtKuwKMjf11xrPRrBv8F967SRLUa0M2Z78o6k6rDGWtRKPYTjATshEisq1Dx3mhM
TNODHbeXeA68aFmVItF3yJqumqodvw+VJSb7k9O7tZvHnjlvwXK2rE1agJlYQ3JnFIYu5khqQX5x
6CjgJXpeUT6++Nctx6gGudEq14aUA6iURF551lrTSEks3xU3QnkDMUeQFUB7RcMSaIjcK1O5ZarN
C5TMRz7tSD0tQKIy7ZvF3gQoxjDuEO0NfA7M5O4Ezr5c2n6lxLmjuUutcw3wXMWzwZEyhnZQUzaR
icHRNE6dbA3KWOciaC1XFOJbYX8p8DqqImi315msh7Ga0E02j07ymObGusMJwkdVdN8GCy7VSRAG
M28x8LnLt9CVjqOeP2mOgTO+k3hyHV5XulqaCsHQLiOoRvWJkMmce2W6vVx1tYZZGwEoTVyuGBDY
o0hClr6BJfG8PB1vqSRBSEy9nKEFIcP8lK+B3Gbb/uoCOoCecAt7o8AqByfKoYAfiAcSwyW7muxO
brQgt9Y0CY1Da5oQwKcE3LViT7s/aMM3Y8B3FLmS8jrVvJwW5QCP2XFNji4vZYlllfMkKPoIx2sK
lBGIgtmC+btU1Dt2W2VRTbToVzIJZGlgJimA3whhklvU+BgyEWAyUh3h1rYiNTaOewmpi44zrMSa
mKlrGa2phYg8SRO6nQ0nD4b4l6MdYVg8F0vFS3UULVyYksmoHXGOEF559wayC65Ai6a9oZZg9UYW
EDhksbml3b+VpXf1G1ClLU2YngeoGJmi3wYGmR4zfWtLIB4yj7S7GZMe9/xLGCVgDJccedZVHE6W
5ytVmZw2ikQWVqacZPq+Yv0tZwrkAjkN12SUs9dcWE68QzRg42HGa98uNTns172NVrrkWmw0I5dT
4Jh7I6AtkvTO+VxNOn3ywOz/egAZcIG81ct+ruwwNcmSXAkptNXHpA0b38GKG8TF4B/qRJqKQfLT
xiIbuWdqk9dzmjw49d05ExfnThnubVZA/Ax7XILrC+Gk0hVAL9iG0pvz5aV/gE4PqxUJQbN1AkY1
7xVujlx1NcbqbsT69MhmeUcMQK7WkWhs5Zajl2yYSHJtn0w83KBwKlF4VWBr4sXKVxJCg9teIF05
i3XbXqtvzQ40WofkpPsst1j5ThOOZVyAutFqyEUwFLlH6p9sRQtSni+20tv/epqKOZn2g3z4prvS
bzpAAKeE2gecI5DfT1KIigk9W/VGF28yfFJRI5ibBxMft6Y9pCBbtPFpOZmYjikarXoOzhjKh664
TX2YSg2vYlenquTWG3nE2YmPipQFg/6J9oF8RJqjxYFQbtDWIHNZT3voph7WFmpSdAPKqeL8yyJc
MTgw8pHDtVGi+EzRf3vc1Kmg4G0afN4vFp265LElNPhVEy4VjTDDGIdHpLleisJDyoEc6mof8FVD
gx7lNdNr3yVhaXA6ee/NbZV2EfJmSsKKUofDI5RLbYTMgfud2kKexHSI3WwFso+C35f01iCDG8z2
jO3+iIXwPK3yYWws0byZoIPNu2gzcu0loQ+9uwdbgotQXvuTUttPBI3wnvK4Jq/lWsPoanGOFsh6
sTT1hRg3Jks6QLlRJGvOX/BaCJSRi/94rdhU0yZ1QjqYR4/uYEDsAtsNz4bDqPQf0PYGtcGwxVXh
6su5rLZk8qhiV2/dZHNSZbpKv9Vl5EdRhiliKVxyqvuOrgYDxr+2RhQPUZuoqCpquLKDa1Xpp24r
qZCFWilQfs0tvVHKm8S4s1SMF8Z3nH80M0bvC0Bt126ZGuv63hmZs8q17dpu0TNO1ZorlBC+h7Zr
0GwQGB+SuqrKpwRtdfcOzZwjf8BCJh+vaneZeXttkykfEJ0DYLbl3FDglYOxDxiOZlP5hFWNuS/H
zlwji6pHHmdE0UvCmiq1wRQk7UYr38i5bzdpy2ViQQT1V+6mSLplGWtBb5c7k+rPeU4ha+IysRjm
iqPIRr5JX2dC2SGiKZ8NbesAL1Su7+ooEKpVXt9qdBRyO8/oYvHUA/9K5g/WJLPXx5B2ou8efZVg
adnU8l6sTXI0I1JTRPUCRNSBrEtU/0sdgIwV4sAjGTeWR494chYR6k2kHmypRP7lSvHvYQuQ1q6T
TpES4RnJWzQ4JQLMBnwP2mpzwkZcSrh/6XQVkYizmKz19QFfqqJ5yS+ej+IjMk05JarhoFuYxDlu
2EgRE4CGtb5y3nTLpU2LMbCJJljNc+Ybcj/U/D01kJWZNEFuIzcPAyb5TJQakDrRAzN3jGHQJks9
iuvhsWb5FmhQ5np7rjqc3UPypyWZeO97SZ7Vch+9O6o8GB2QoE3b8o5jinWCx7j3853V1tQqZ9Ru
/UwijpFK2qde94KFEO/8op2qOsXp+8VrvdZoKXpLZrnupwgOdbKs7Gc5VfVRyfEXWTYIFQSjFytt
Z6W1Do2q3IQXSkewDHILBZVtjtL/glwuJxzYSNGXtRcoC/KKMFqT8gLLC7NxxUklKekx6asdohwt
9rOmy4Isyy+U+ttq9he8/UNri+nRSV/tCioR81Kxen15+Of2KYMtYrcYdfTGeNQOrn18KyaxzNxQ
5HrVFtBsTTWJgoLWP4fSzpVlRm/60uAHjb1816BugHdiTXPuSFyn4tIiG61bo1+683W9vZdDQRcm
s7KK2VUlBQlXkoilPYh8TzOc+INBlTVafmGQHBqAiI0FnsVHJQtJdpy37JvFGwNKR32W1JxyVR9Y
1yP+NEEnTE9ZZ7lj+YnlThbmeC7LGx6arnyk1gYwQjOUENEwgeURoJLV63hWIc7hhSPSPboSyrpA
a7tdVxbRbUkKnThAd5OLu6ah60kRpPj4vUf0dJl9mvCcKGONQVFD+ybbAmZm6Qz0y3UDQrloaX55
tA4pCe/hiOYP3OlaiuqWs2bdS3EujzBTVV+onGsW1TxsFOlSOwgsqBdc8yiWZtjmVyOjycuJMmws
a73bLWJdCJvw62raH1to/6v3hFwM6znZK92Ttsp+rr1JDXUOysYuPo4l7Br/ktn+7IVInKx0ImYo
wFL54NFFnqZj4Y9b9zO1WzGvMQrGvXziqG1Vsd8SMTz9NmBX4oaxjeAFO1lv353g1CY0hy77HLR+
LLtR1uNQYOt1P3eQorJLVHES/7Bl8+TcNlsjqteGYfQvzwDWfa38KZrPeO3u4JpFvfm046FO3Yml
m76abdeLJ1RxSX1JZq4PFpUDo1sw73D88k6YILgXen7Z9GHtGVvn2k4289IKc9nvbVxh4lIUNox6
YQfUBSnLL3QTNxLbYUTlPcXmssL/coZsueu92Rd0ajjfWQ/N3jQLAq+28M+Y20S4/9j7Iu7DvNrN
/uwO0TgCloTkn+Vnt1oMsphyYUyPRlCu1XaEmwuj/5ADAa7GwWuSpXQwkzIbJwCtNfAIPE57v2xQ
ncJimAklg1jmrkeRk/RTHHJypeBvZ6wPfmwyDRwE9a7pPSTQjG1xMLJyDqI7nKLy0T84s2WuezyD
WS3PlfDr/k14DayWaM685R4V6STOGPnaDUl0lXmTY0eBszNql+eWKN32tqPj6T5G1SCMe0/gg/k9
ZFFuv7em7xf0QA006t/qHb5TecqmdXbnwwDNvKUzjNvBu18tYE4YkP+GDAX46uBpy60ru5khIin1
Hht3NtJr9Pf8sEyBI755O+WVlLitdNt0aI5qHAZWmhoPMGNs/wMkGe7MoXejTTjkU5RgUVj9A0Ll
W+25N6l0O90ONWpS3BvUsmxAYmFd1eRvXSirEl+pEHKkG/NvIZ12DgeqRBKplARelP2MraKVlC+7
YlOvqNfLR0UnVm9SKPyS1W9mc1bvYll7wHciUwlUR2MZRe0sITOMeZBssSIp6w1HtTwVRJrg/HRd
m/HXYrAGMOnN4yRoZcP/x/qEoBh7370vydz1Zvi8untjhKdytAAv8jyQR6Tdgun3cyAlSkAjvhai
f5zZZHG0Wh2r24D2Qnwe2zBp3vOx9JMfCwnxCCTN2axfxmp08ZUYpLZRfdtN952u/6TY9fm25HSY
vcocbcCgoXoN2Mm2k6C7OIXYPBrp6sTY0sr+RKk8cvJrVZLyJW04HGRT582DNxVteNnWEWpmYtok
7j131pRW6HxBo0nDmTyOEwPxxNYyUFKgvn32nSbZv04UHmSS+RAp5yPKMPoFJ2csUYa82ZVdWMZF
DFWOO9zHYODtg+4Gqo8VzfdZP7H8GWgpt0xEmGHneUpo5bFrZ9yp19r02tPUd313gDRlG0jZiCN9
ateog/y0LWlBCeCF5Rnjq/7sjUtWXaJxg56EH0AQQVzP7E+laXTm04DCKp69bgUyqqrfS8Srr5h3
lzfCDqfvbD5jGwe7uZ2SyEvQ7mwZH1oF2XhPExHH+35ul59zTg/uhnOd+JjRxXyqi9m5C4t5Pk1L
xEQc6S+7P1rSi5t4IJiyv2RztX7vXShlh3C3l/y4DFP73qUt/iwbHKAYVXfwqUesfI8PqvuAiYfT
HPalyLaz7dXdk++txTt08e6Z1a3iKRduhoFi7XzJ2t64CRLWeRSj23xjV9aCFptDtvkNWjSrWtWK
8Tdq+fRu4OFX/SERkxPEKVzPW5vu9w+UF+sdZqwZrI8+Qq8CBMHNK9vBfgeCKL1Hm2Neg/n3UljH
DEC7O/R9Tofc8mf/kgZUeoccWMu/9bw9LxG5hGkBGcwe3vemhoGU4uSBWxr4HTyKChOSzUaIZRdm
90h0AmhxE1R2GRcckMDtOnEb1LkTF5azPBRJan0NTRF8w3Uo/55n5XQH89F5XlaLURb5yTlqbRP+
UuXe2ctQhseRvv16sM2kv8NqQ/zO3sbOMCNa+t2w3Oacpcw7jnpfJpj3XxPOQ6RRL8WHxozq82iP
0cXzzPXs4Lr/za7t7DXJPf/oRWV+Xow9+ZgVcHeCxa5AYid7PWLp0j01rsOSmhvZHMOwq7uLUwf5
j1UY1qchHLL1VM5m/x3u6xrEMBtpALqZMbeHtkxZWRJcLI9djw6S7CW8syqjbJ/Cce2HkznZdR3P
UeNANDXz+YJMfHkrIs5icZMO5tF2kxliyOreFxgzP3rs8fd7OsEbzDbvk9V01XkqEoLjceq/xe4u
hRM5LktyC3dzSk+sS+JTOG3pA2avQ3hqqeBeljRfftjtmHJ6m0MQeadohz7mizifHJl6+sFciSUC
iS5C89jiiPzIxyJaTZP93M1j/b0ysJj+XIQzid/8xTmU+MC/cvbMt8Ywm+TGNGZ/+hJtkJm8x3BZ
AxSFHL/3yP/shTyhtTzKl+TpBQN1CL0Q1gFQETkZU2ZP9GtEYjmnfaMVjM5yrNdn9FDl+GgvSEhu
oee01i19tNJ63zZyCIpjGC2h95qisyimQ2Ax21hbbFrGY7wSn10/m6Zd45YEYxTL/jouN8OPdgcJ
IBF6xXNOIABMopETDfXgHeY/7O9Vvy1x3SRT8LiahQkSLUzTfFi2FGi3mdGxXuwt3z8IrEeCg1l6
w4e8iNC4E2NgZ1EPQRFK2qEwAdhvNuR0giwJsKKYrJMRwcyUduYtw6ByPhRT5e3/Y5zhn3nCOKrg
0uHQXgggqRB5/RcuPiYkm+XB5LpxrpJFfUAc2eF0HOj//pMX+fDP/+Ln76KlL5Rm419+/OdnUfPf
/5J/88dr/vwX/3zMv/digJnwH191+Sme3uqfw19f9Kd35tP11cVv49uffjg1Yz5uL9PPfvv4k1SE
8XoV6U8hX/n/+sv/9fP6Lp+39uc//vadyOtRvluai+Zv+le3P/7xN/jO/8belu+vfym/wD/+xv/m
7zleQerN/viLn2/DKP/47zbmD9hNYCYCozvC7wSyIL+xrL/Lp4ane+hZrmu6GFs1oh+zf/zNsPy/
Rz55IdgBIrYhAAG3kEGgV+B3dsjvyOwMSUallnLJt/z13T8oIxP10LgX+ud/95f/szWFtJmR//GR
rYREzwMu/VnKwboL28Qe04M/99YLmzpQkidOfhna53+7K/+XT6Kt+aehymf5QUAKjY3oBlSKBKI/
f9bQ9f+HuvPashU5u+wToYbA3wLbpffm3DDy5MnEQwCBCZ6+5/7Vpk6VRlX/l62hCw1JldtB8Jm1
5rL0kCFANWsSsY2Jkedi8tIl4k0jVgCxz8zcZWSpNXk3JsiyHROB5ZEgovZDKhsKtLmgAJzy5hQ0
Lv5VoilQEsOkrnPxBfvbOUq5vhZdaF+M02jcFZNgZUe6xF1Vp8477sjgERXtDW5+PA+rG+5Gd/7S
w4xgo83sz8JA2xWk2Rvg37qMPKyEkQegPotUkeqexhc2cUz9Nd+iQbub2Qh+pTYykMhy/Z+Bm4+H
InTGqBiNkcFNeVHP2qZR6ucOlkQTwvoanB25se0vHQBp5Jlqx7iTyDrVuugfh97XZSIddB27Saf+
GHmNyr7wfmz4Pdas2Of43xNSFpQpeGAjbB7UY2OERmXt/CYzavMxzGnRreDYNdTjHjN9l5T7C5Ot
IkxzshdYrGIfD4zlDV7pUEaImwE2hwvGq1t2d+Ed/rHps14zgE/GxDY2PndYHyOBj+suYzV6wvpU
5mA+FI1lNyrjnQxP735DU/Nr8tDIWZMOGeOlxUxorzXOKi4X7f5QW48MuSaGOcR5I/jOLSwp2YWb
2/6bPmscsQ6VG0LUBVTtZBASu7cGLz1u6Tw+j91iVdECOd+7cLaxrxKrN0vNwG3YZKRDhIGRtszi
VXRjiRIdM4LJCh4RfZT1DX1dJ8GmMb8Oqyoa6mlyd1lTOQWEz9DgOTy49Kyqsd1uDxE9v/AnaWyx
ocuUiMZtaF8YkWq15zOoJ1APZxNRqEcTpvjkfQdr0DF4OjtJo0wt1RpbAQ61KEWIO0Z0L14aOawo
nMjWZp7FXeXbr2M5510cIrEtzw8s42tOxwGnUlELtK2VsR3oAcJXZQMfISUyPMczlHmIOh6UwIy3
ZwgvUD3waG98J53oWAt3jGvjfOV2NLSfZWPVt46Z9kNSYg7q9/7iozYZlg5ogz2r/tdWeRatqI82
Y0fQSQ+cvqqnIRGD089M+kKtsvtRUV2qHxxKWo5I6AMHL5bKl3enNnBPtY2xwlSvq21ne3nYRwHi
9TbOjZqck9aY2vyC2drQHX2lmg+vtKs3PSCeZ39srWqPzogvhzGg2e+CaszCc3yICfnOA12cDOwc
7m23DD65JgrnJNHn8OUSzMopAhQs48BY9c8hN3JnpwSdyr5k9lxANA84Tbh8mvdqM41HUfpVkCxk
o92SqKypdkcbS7VTEhx1CDuumYhH/nKP5sjzowJkBon09WCWKH1s9VJ20/Q8tq3wTxQkCnnPgNAP
iZmhUaPDHji23sKgo1vN8avFt1NEuiimXdsisDpiQMSSa3T4Xne2CSn8zoTw+ov55LDGOS4EBQip
TQF5GIZxl1l98Wau5LO92WVo/1rBjXxaiKAeBkLX7aQjpKCMUcgVWyRNH7F+NTeZs+/RxBi4H/28
3kRT7nrtjXepXDYvGlmc9DsCcYrt2BGx8kCBBXmFBGKOkSqU2XeF2q3YlYwskBcOvVyTKS3najeo
Gk+hCYZhujUdzZgBpYXyo7lNSX0PqAvz/ZBjiNiJhcEnExBKpouw21wmIDbrhx3CENs6hsrt+sQq
S/EGoFnY+A3C+ZCtDrWfQdXKjSQcM7uidi6siBUheQBbaxJywA6hN56EPWSfqkoXwBxBkAcR5Pn5
skIXm0IytJe3AFNBfbSqYQ6iMw4AiwcL6ixiLT0Grww4iL9h/OPRHaNNZ6ORmwM3bz2/tAOtapyZ
llbXdeg22Y8O7Z36CgY6jO9+brf1Zwdfi3pS9L0rIhJ2FuZAUNqD+7Fzjc2NhQs5DTsOkiV3p2tp
Lo+4+bLiRrfsbbm2/HTLuFUInlPIvfJ2lowYbQbRWJ47PD0oVsvllu/ZMk5NYHQFc1hvln5k8/fT
Y47Tj1SQXDt8pNWBPuBH8JtS+7ukz2iOCslUNWErmY2A1ZDvan/f9Wgk26jUbUtShTGR6ZJkykg5
kUy/H5+X0Dx7G7cKS+wL4RvlyOGclf0DisTFTgKN4PLYanRih3SEEbFjeDFzlKhUcPj1VVNcZIUl
vaNLp+/fGaqs0d8tTHmsmAft9NZYedUdzJYK9pBO5dmZnRYOd1Tvm2HsdeXUgs9pl955YCfWOccW
SoV/MuomtECIaHTnv1iH9+GrHj1l7tqBlr5OZIfs8HOb6fOe5OTN4lo3bBuvEUFbGN8ah20N92Tn
51dy5Adlyimb9NmsxDYnoenM+QEUTNfw7hnP7iqjWW6XRdse4Aw0LNecvwtAn82EjDJXWePeL5Vp
XxFlUBCDAAB8TsaKiSHfEIOxhypkIXEBPMr7lJZDCIbRheW0K3Ag+4nawPHcTdoWP10LSe33oNlo
fTiO1UzXzlT39GwenrJTZbZNaZJSwDY/XjhGyc3Ure69A5cKuNydZPigyY5zyDC9MDf9Cym2g+1C
VlFYFs0N6yfKBaoUnB4DorOSM3Vzj1MtcwbQzVjj8tIFCev2WKOtK6k4UhhLrrM+lcJr3xcEMhmu
HAY1WOqLXZbm9Q01w/pNiFK904pji1EX+DunNTfu5IDxILuz2wEB2F5MmGhiSTQWC3fp7GakESfH
8+rDatosZ9Oe1aDS8jSjnHppqzK3ogkFG1FUPRSKkWGFdlXB4AI0xjUi5uAwiLWNvAJ3dxi4N0Fg
RsDTMEhJRgqWNS4o6P1fUlfzMVfKA+bBSVJlqdz3iAn3pVp/bZOhDszFRDSh/j8bYKfXvlzbO5IX
0bP6uXUcPKd8a5c8fV8rVnvnCPTcS+aAoJpkrBHUROkmeMgJTZFp4BeKMGn1jNbdo1NnYueQioCK
tpkEF7QkLozBa+YlZGLVe9PfjM8w9X5ymYx3q2MZsQ0qJQI8NV0PyNHjVRgC61NQD7vcnrY7DVIq
4eSTF7R17gGchfGZOc5VkDOp6Y2qSZrNNm5TT2CB7fvqovT18EgTjk+cJbNhcooN5YEe/3tqnSmh
mmPQY7YOiJ+wYI2xDgbDhvqlGkCzLQRJRcu4mA8yNWYGWI5/Qk4IRyNvm0eZrvo6JRjoWqlyOLW1
S/EDEj0pdca20wwXjlPKJ9Wl8kIzFeTJ5gzQclHPXFlK4GkP8d8S+ZKc09zjlECnXY9imNilNnvj
5h0SP5vUu4miLkbMJq7XwZXfLQlD96keCaaxHQFR1L7Lw/ZZyJY0R2Rbx1ql3yQMNcclRElJZZzw
l4shCoZuOviFqV/qdN36PZDtHy4lbjQDkjq1rU1Gp2PWaknwUjes64zA+5jC1L9j+0N4Qji613iP
moO0lhd/HZp3Pbs8P6rJxjrqn0lffferBymBPU91F8Bw6lOb149hb+k4x5CoCeyDorg1S7sr7Sb0
4xEL3hIDIXwOi14VEZ7/7suCtVLu7NIbvtk/F6fOEWkiJhcPU5AtTOnGKjwf8naRhNJQQC5IO6m4
7Ur1tTXBlLTtCCNnpjwNPOutxPhFj1O7iYEq7OSeJyWRshd0qEpP38T0zdm/YY7/rUnA/1ubfyu/
2kc1fH2p6w/5/0Ov79Bp/4//3U//pdd//iSn50+9/vmf+Hev75j/IoSUWGEUvaYJIoNm+t+9vhD/
gutJl41+33HJtwTH+L96fVf8i//FstjlwxNyoBH9n1bfcf5F+x+c46rhX8AjD/87nf7vhnKItkKc
scQU0uTJMWH8U6ff5FNfimlYkpJe4iLzS+eiysZ/Iqj/x1fB+stHdBkduH9igvuFDBoWbUtipJDi
Ijg66riqRv/8w9f+H4YJv6PHzx8GPqxNFmgoPDTlwZ8+jHIbxuMek1rP7/BIIJaJU9rfYzj4Ba1b
Oz7DT9oumR0yKfz7l7Z+H5n8+7UDyP1nxgfDG/9PKFNMbmNt1t2cdBn0zZ913+EfRDIVcO8bxFhv
O6ULuR7AOtQrgpgwe1HWYL23ounTBOg9B4Ex2eQpkxLMSr4ZzK69YVJDzPs/vNe//hrMlYj85UWA
Fdjm+aP8IWfDwT1YIc+cEyu31YPYSMU6efix7X/As3CNyv8LzT1/Ja7JIMoD4Y2UBIDs769TjlAC
F48ZhaorTPMUR6t7S7xfv6CyWLxhiiRxYeVbjmSI3erf/yB/+ZCwaIIzx/X8b7jbZ1rOHz7kxPMJ
FXgZJP5oeMmGkOASqNzwD+Orv/zqzNpAI/OzW9yTYfinV+kJAWaP0VtJSXz0++wFJMm4tnwhZOft
7z/P+S/99mWecxk8h6cbAGhBEfT753E1pi7GhlZSMHHB4uGlbkT+jZ8E62pc1pXLov3vX/E/fIPM
/kz4NT7RKFAbf3/FYpoc1neUhK52gmPugU1A7GJc/f2r/OUi4UA0CX3BaE6csPdfKPg//E5u67I+
K3kVBvvpQ+ll1b7meZ2UKO3QA/Uvdqfrf0Dy/NNr/unCbIoW1RuumIT4yxSwTkrlWvWfEgPGqwoq
G2GE7/9DZOdfX5Mjic8amj40b5adv3+b7NIGfC+z4DWN9IIsZ3Vn2dt6ATrDqdn7LbT75CMt6e7v
v9+/XjceE6wz7ZcYBGRTf/qsWQtbFT+cSPq1rx9AKOQf9ZZ6DNUaRnmz11S3f/+Cf7klOAH5FyZR
BJsCxtrvH7QjR2Gk5XMTiwXsrRVKUvUmuiYPXUVpnP7+xSyIQPy9P9wYwiFA5szVZ5KOVhM8+++v
Z2H70X5fUZl7+LkP07iV7YUsEc2+lgrTwiHjQ6Z70uNFexCKDIEI5QoamJrZ1dG1ht76WNmDugwG
q2oeLkZZB/hmB18bezlsvR9jdZfNuatqkVDUoDB2bJlSb9fOXTsfONZI19Psvu3jNPmdFc8D5lrs
V1MBTm7QjbwdxmZzLvXsWy0e+dy2X7Gk+32ispqEMfsU1nlo7eyGpACIjtlG1mUerhgzin5lgkmi
Q3fFHrb3jrM5hdZF6aXGpzU0i8lO3ZBvGJx89+SVM/nHIUH3SCDmaYbaoEjnov7vXCsBAcbVzvhu
PhTstzbaOkmHZdfAGchKDUHc2AERxYfMcMu7BSfCTPA2RKc7o1pyew8/EN6irgxjX26lSxwwWJLg
yvENUTD5MgMZW4OZ36Ibs+yjl5njS2riXIkDK8PPAbVW6uyT09HBSI9vTug8TtOx56uVi6gYQAyb
7zwrc4WjAOZ84ytUgBkjbPVC7Ey43Vm8sa550TC/MsROlcDtCJoJyKbw6+FyM0VwFOtEnLZT4TiN
NttJ70Ps1ebB1Fb4Iw18NcmIfXrvXUJOHvwhQukeWI8AEC3r3undcgTIQbt82BD1AdEwtq7LdkZY
qeW4buEm9vkK7e5qyVcPBIfRzOLJ7xq60m7L7HNaH+X6rqP5NHa2hXmEiYzyqjthje12mnvlAC4x
ybo7pec2M5mWjKDdoGyt1xLaZIX3s3Ivx5Hfne3shn8dJVIRPmVadVaUlelkQ/2Z+5cgHQTND7ss
vPY2CdM3LlETsBbZkp9Shwcg8/T8vMtW0nscmBKuUWpDv77kXKfYaEAHaSbcowBhP7Tux8C8rYv7
IIDTUklbBm+9Us5X2uaFjhu9zdbeZApDol7D7I2YxrV/wXTEFE4AcmStbrRL1NWpxeC9mi18yVm5
MbEB0lHG58vmmyufBDGvA7OFECxNX6pp7iEUeRMRP8JbASpsUnBbFGlWXDAthPxANIq8R56UtTtj
AsqdGNxErEeGcLIPfttlr13dnjFHlZEjSBiZZLBJ1kg4s9mC2lB2DNoaAZwpXoNKY0ICe+FE25bD
/WNbbv0KjWloYkcGeuXysm0bDmCqPt1GgAEP/JqHEUJzbgaWD7pLmsXGzs9vV+ljkbPgQ+7fGnKv
7UCGseuIbbqVFFZLwsiVoYepuW+eGuZ+2QMPwbLYM51i+sLzrb/RKcKxyCpU8z7R5b0Zc1/eEkbg
OoepWMFzZeVYFafBJK80YqQkgmcWaeYFt675rpZZs+cHcvzYAj4Mf1RCB9merATXyOMqsIbwB112
k9/Zo5kS8zwDvuLvNIT4NmAVUrfPQfk6jYpacxlesTAO453tT8N4WdTW9EhAqJufzG4QNe552ljN
7r7ioYzVpRbZyUZmt8ZVC+LgCo90Xe0HgRPqrs8Kf3w4U3acHvH5YMzHZkMtgDqvqIZfZVVZ65PR
F2V7PDN7mCE6oxN8ZejV0j2xRRMDqSnNzWjSxprHBmxzI+5aObYP+OC8nR4aB/KF1yIERhbfHLbC
N38UgeG0sba8ivfsjtU92ywxJFYqqweKaBNLsqOaXR9INwl9IhSQJLIDo1s237vGWr+8qdbfLVWA
jbS+z2/lGhTyrkH08bM0WvnD7ezlXlQyHGPIDsGzOSn3xUQmz2gaK+HODzkXoRL5wUNZh8YvycD7
DSUXI26mpn65k8od/YsOCP+BJUfPdIUxGNeSSSZ9lNlZeYQFVDRMs2pYV61vJygUyfQJRtxnexxc
3QqfPQ+ZghThyFe4CvZbiMvkVRXmwxOJcZxYc8/JGIXr5rCYyxcPRoULIcfEoIvkCbTUQYF5HpOg
O9PpYHBOXwxNRgsSyGC8ZH0l7ljQGGB9oFtmgL9t8bVWpdvuRd/Z6qLUYj4iHZ2yaMo67vaULdux
q8C4nMZJeR9LBWkzEvk6vY0W+h8whWB0Elnq9WZy5HZfo5PB95RnCNkztIpGJDMMYbsGdJGFgqcW
HT932X01tVt+2FV53syEYzkmfS555zXLyyWeNzGYh9pEtrvvjDK4t626H55YHodZbE32/HH+aT9r
6hQKLAUYIGL0HRaR5RVLcdBwM66hUq0Ii+rVOTRQHRQArTG7M52Gh0/Z6vyNOPWBqTfK0XbHUxgf
vliHnkDlarAXJtdtdUcSNLs0iAc6OBIrwKGchk7PE9yXrG3VVhg/B1SpMl6YAVvQBZbc22G2bn8o
4afhjV7rakp6h2fIk6nhuzCjnevrdpksgD5tIHetSSzykfiO4iuvPYkChaluFtutKz+9NgzHfTWV
RngY+Ua/y6AcjIRIBfxZ3CIOvygy/53rqSw9rHXH35NC36YBUL5D74csgkKtc0yajVe/irUsQFUg
k5sTN106tjlVW2xxqSiZI1Dwbr633EU2MQL5tGQn0xUIgqUNFB1c2MeYscZHAl+Ya+RWcO0jAQvy
o67b9K0zVcBiaekYCqfOaj9vi2VoflnLmaJNTd0HEBavxvECdCVaB4GpTBVEM0XeMK4/AlGn2X4I
i+EhK/0tT+hd5BQHVdgth3YJkExJKf01QSIBcrZCxbs3RgEcmzukv/BGu9G7wQJ+yMRtqn4WHIoP
AQ/nNmmcdNiiOViIXMDnlo8R8zKldgo+XRlZedexFQLfZe9HZzMVDk7lN4S6Vs57HcyjjZFsQ5qG
P40Z/5jqMGRCPI88wOVkbpGPD/i4wpN70mB6zBOsjymIVwYGawLKUZo3S9a3RlIgGkPAr1T+gI6p
B0+WYqBnIDzoOZFTIXc2DCZvD5Zi/okEq6JkBfmqYsMjXAKkaeiWcVp4BpTTfAubWDfTTFk1VNlN
aQfBclQEGMHydx37DOBCSYU9W1BDyiqHZ5m263tN0k4X5U2Tz8fF89VDmjmtukCq4vIEWpz8Rc42
RVmw4reKDJHbt71krnwwFy/zjr7dlGCWSqT+ERzg4nVhT/8xiKUMdq1VBAwl58L/TptSsoC00zyP
Z47p79ltw0evnsILc8FWjJRODi+zbVYvSmS25DRJuZ5zcjgOcP1cZPpwURo+vudJ+IV6eFn6duIZ
z4b+59rl3WNbzPPzSPoAiOxBSjhuig89yLPmr3IJmIn8JQvLRDthkGyNU/FIrrz2viXrCrGJLZFQ
9zgU2BLOkpEzSsmLDkm1l+STxZYQkZ+PS6CSM+v7LBh2tbWFy06w1ZUx3R61KREllBDeKHq5YwoO
lDHULLESn7UwDCIn8C9FQ4MU5WRDXm+V4XYJ863BjzbWuzqefVphEBaskSKlzHGJA3eGR6VTjSjV
Sj3vsYVKRUCd5bbXboBWd6DCY4y8NpSJ5ggSEJh3ibgZt9By8lXevqYw7qiIuqa5OftyRTSXgWJX
SXzvPWHO+ke+tQhc27luHtVcmo9C6PaZJ1CjYntR6Vkm2xPGUejpLmSm3kR9ULFBYBcS3AT4q9Y4
HNbsJdz6oocoXnfhmce1fs7wKW8cez33HPywM5aGYhx382qgogyy1Z2oFfOAUwsQyEkGBQtl4XYs
mKRn2D0d1ipeDWdy+zPbtsN8v0E75O137cnFPA40nYL1HvKzxFA1zR0uy7BIH7Uz8RCp4VFFWjui
B8I8yW+L/xoMSbYScAuwgPyO3B5ulzKlJVj9sAlYwSLU5XsPgZWJRu79LnVMWOQbFUixjjCj8gzh
Zlys3vKeZa7cUI307rXB1hC/5rh0j2DeWY3BRXLoM3CcEukM2LG5QH+OZGnlKHqecRL/DMJWrkdI
Wc5tO0ODveSIbN5HbTfd4YxTfawBOSCOYt/+Q5Fzw3/MFjiG0KKaxOm69CXgQqhOjuia1/AcfYiP
s7RUZGLIupK95gxtYDY91A3dK3uBAuweha1LP0g9TdVEUAk37JrZbKW9ohh5xLgoUIY6s968MR9P
LoGcyILk0Kl4qJEJ7jTN4hdrqwoBpKBx3a2ZGYL6tgiuOW5Wx5o6M/r6AEUVNvtMhOiKqKQAyeex
q6YLYj1rIoAy/YNTc+bGHXIUJNST6+dkphhzGrXCsp8sp+NwdhF5vlO3OCJB2ShvUYk6/xW+o2y2
byC2EAZP9mU/S5On1ZiWmP4Wa0zvJ1mbTbx40/I+22H7VNEs1ZysZXszDRYKX8aCIQfMYFJ7DFLA
fSWUykOZTota8rON/cZVsE0rYyGgCoVYi5FPFi4Fx6Sa9G4uFwB87hQ0T1YmnSdzMg3YISqwH3Ok
q0FklTMtVB9QNNKdj6EXOXoqPnIW/Wyfwnr7aLaQ9ixAlE3Ry5p+ZWcbqpQVpSi/yYvJ+eXOoop0
zqofvVvMX1JMa7tfc5Bb/EqD4R5QH6N8ml2HX5V89xxdlDK9b680dXcLmxcGZT9vgMM6Vsz4xWha
/aQUWjT78yf9gnU450CNUdkj9uvyi7SlqB2ZINlxTX+BdsLR5VeBhYIlb0sJHDUWflyIm07FqnWk
to8ERpsrG1vD2wQa/Qods2/EjSlpOPPAA5BsNcbVPKzqfc7MAi4UaUsQiRH6PvQqcJ0okGZe7ucz
ZzGpXKzMUaCzrt17SqY/KQ+mlqUmzuqIYCjeB3ls4AzNgfshQnEZ3AAv8B8NtzWeJ7/uP9K03niy
20X2BMaBboaMX3as4E69x5UiKo/DpujT6wZYrn0gN4i/Q3HA1ELTlPwSo5O/Sehaz6kvirP4p0jV
McMTZUZq3Cx57p9Gey8Cb1MnmlTKy0EMFZ+jouo4yEU1TxU/dMO23XWPVdY5/cWMkg/Wk8rU5YCi
m5SXtb1kKcGWXWgwA0dO1LP/1zdJes6EtB8Wr+qtHajA2UEA4PYENC8N5TzidM4UtykppLct2xJ/
crqzliKjAGXzN9xj4AjDmKYN/FGqOId3aEEKGTUGe8zD5I7y1jEM8Y7LSrCUJKrDwLo0elkUTBPj
JckM5WoCdmQcgCtPWzI5OZI7bEEAR5vBd4ZjGqZF8NGy5xLJtDUo7NBZOK/z0HUy8lBnT/FikRkS
LWi2blesXGS7wXeuifRQmAT7pglPBWJuLxlaPU+JX6/zi/JLRjWOmq2PifrUoAvS+BAnybV50VqV
lR3nsIClKGaj2k8rFx7cUB16kGgbJS8b/Ln8P1D808Tb5tuyysyNXZht9skdfN4DtLD8o98qXoak
uSa8HMawM45Dt+ZgeUOPC8uZJ17hDJfnzmhzzz0CfOWrRcvYNpE9hKrY0xGO14VpoT9dwtHeMGw1
PONUqWSIZyTXRjz2/bLthwIB9g5uQSASpG1ZkvHzzUjTegPT38i1skMPHMg3k2HVOQoh52RejVWh
XUKB4cU2XeQU+701Hiy4lShF+xJayiBT8MOiWdZn7uDN3bOJlvd5N7nlcaCF8vYtkO0wYpFuLvHg
euvXOTPwjWYDdVLnqu3z7F+9EJYHPqwfM+/NdbT/OuDn+8waJyRBycmJrjLXxf1ieoxMQDlZwaqe
agXD4yKmX4u/shenUO/fYVRbt4HCPUDxkQXPPLVwPeLwdJvDjNTjnh2H6V8HgyOfld2kKhrhfd/V
flu9MddIq8Q3ckUh3WNkSEZrzHsSms7PfQKo8bjbvTXg9JNF22K7MYJP7JeMZMqcNSY2wrMWF0Gr
mwhlZhKDVOb8tEszxa8xDXnckOTsXm/B2KEKTC39w0d9WceWqpk2GSQxLcdqqOribiyYFSbDlg9d
Yvujj0NXkZGL+qRkp7/YsgUelQK9ShhZtndiE9wRU+Wd1QrjNB9Js6SK4JFaw+MF153HpbnNzbNR
ld2z7tnlgOVU6xP51g4eRdT8bQID0VbHGRYcjOPFZYe/rqW86taR49xZQDXE/cyGgbmfhLbsuT2I
VtyY/tWE7rJmbJLLNMmMNQvo9YvifvCYnEfOlKGgVVZKfnGdimk/cxPqvVFgQYxX6QWvZhOuWWwI
GaoI4QiE3bUrNSUBnJlbvRHCcKwdJh9cRHn2iooNWB2ObQySzPQYuY2F7/xi1zBYCaAjphLlAAE2
wYJavhckBVNgjmUAkWBF7Rd1YquCI0fz/BY0LYpeU7st9bfJ6ClChoF6sV7bCXtj2svXru+6Lyc1
rceyDVD2eVO+8GMyvoonMfbPZzDLjZh9V9HJ160AX1KJbxsT+E+h7Y5CoF6NDOoabc/O0bP1hsYJ
48g0DcEYz0tB7HofmKhlqrD3dgh1GZ0YnVvw91haat6Xk6YnlxEw0y5gvtmx0JXMY23YqDHttr8L
a6OBwQt8/15XLdqmMxEQRVGJuDcMW3GEbTWHe8eamxtI8824Lw0rheHppMGzjxCauxhqSBCTzEL3
aapaBPvOS0fSuFxro6LxJx3s6arSq9xspwaHLRbbi7KRHU6nret3aSrybzPMELu2wshxIIa1fIKc
iCJ1KF3jR6rctCUCz7ERMzP6y3DP11aJ4S9s7/rtrKYN8bfGeZA1r6Zn6DSRs1U9FyAnCXcRLfui
cZ0bIvEKw3+egZvw1Od8WKFmWdUny2aGSGVTZEY8DJharmBfQGcfwFD/aLW2qZEKE6vjLJ0t3ane
Z9DMSRlmd93smvWpW4zly3Yn9cvqnRW/Diru6QLbJL3CaOCG3JNcYN06tk+mW2Uto7lDtlmtSd+H
RNIIphbXA+eEwbmIvtZ3JltdOTyfX01LoLhxKFdO9jLNiC0Rzn0Sgxb0GMzAHtFBB+1raRZBmqSm
Dm5LT7oPmknPp8kojHnS6hs/87GjU3JcvwgOXugiQ3UtX36POWtRALJNdrPywLAxeNviyFK7lhdY
MIPLTE89zF+JIom6vJFfYbgZnE94+a8g1PppjBLPBXSitupntgwlNkbsKEz3p46FTtcXoDPt8ByN
upQ2x6ymRJzjRakaK34uAkrAwOrUscNacmF4df+LVLu84Bxld8CpuRQOJnl+pb2jKxjjLSPznpI3
tYpLzfxM4Gj2i3d0XVwsdGxLF1PEcxf76ahuScXVPyCFhLR6MEJoHovprDKejbE/GCxrDQY+enjK
pXC+BCaqOSnluJKiaFugx1N7gdBVdHYY9ZVhPdjgjtAUOvj2ElDP6JDsjMsitjk45t3MOlNHWLS2
8sSWzb1dbDWPtKr2zLRjYbK484aACYHNyEbsqB0kbELEpAFvBUJSbE5b+IS+N0tjkTK4xyw6td6l
9IbCTYDrZ9ZJjWgHF6T/d9b52qbE4oGb9EpajGRRNvNCLIXJrqmle7WAQ2Bl1LqbcQuqQuQ7NCZp
iwRMc0eTkSXMnWUQS0s5YKTBgaR0292HU5pyPLVoCnfoTRmNhx0zmQifCVq8tGSmceVxy1JGCh6P
1xVzUdDzTN+2pPHm9r0J0G5CPamsIkFoO9xTj4AVo9yk+vL1XD/XPX3BrtQuEnHeEjRfKNJzdxi3
za/vFtEXyy5oUB7FPsNg4JSpZABC1tVZmblZo8MAS2ZeXMIwS6GXeUQOnG8UOPIG4qOzHW5i6bEw
8or5p8JvoIheAMPAaFiDdgOEVPvcqc/0ptdWVwiRpGiMOL2wkY1xI2a7PoDx4zEwh+l8OVXSm04q
F8YtsxNCbos8KLN4MO0Uw0Nf5F+EWjVjUrASrPcBRlRvT+fpBbGZr4MVW4SBQBgZBv3EfdsYO8z6
PJSnjVNhL30zvS1q+3+ydybLkSNpkn6XuaPEsAPHARy+k3SuQcYFEiQjsO+bwZ6+P6+qkclkdmdI
3fuSh6pkOgkHDGb6q35q3cIPbN5nhgEqlGg2Lm7+ouVkF0uihiW51ZikQO40G5tnLg7KjpnUFvSZ
trLGrfGDXcZ+v/PhYV9X8bwxAzcxObqC1RV0J5gSJHnRcYoWhCq0I9tgV8eOSxj5SSBojx/0abF4
t2SMub+r2NPQd/jU4q5pa4fMsJCI9NAHgEsvgFohiRuWB5LdKBsraFeOZdt2GfqTN6bzN96Zo8FA
oON9W2eOoBI278p8bzbldKc79jTdckyIuwdRpByHGtYtJ0gSd37FEoCKrBiDTZyNSxgoBEWKDEIf
b2lrmzFz8CLVTOaW7b7UAS+WlRG0tTY+4FrKvsO1zpBlS+TaAErewmqesVudYHI/VqPv32B5WZMb
C+5Se93Optp2YCqQbiu9dkD4d4QcglV2nN1NW03FRnKEG8MBqnXMYmRYPtzLeZZ7M61iZwvPpnrT
XJdaEcK3GkN0NTtvPRBQvN15JqgNMxofDkJejf2BTy7f/FkTkC9gokZtIfJfUAuKV0k8Xw9aVU4f
UCfa/pNTDGYsvKmZbb01rFZVhx0dAbkLmxEOY1SSqxu+KQo+EpCRUm9DPweXd0Qba6aodyYGiLBa
icY7Po6CwIW0wSiB6to16M3Mm391VUqnEDZWhFezqJP4iVFEOnKmWvofC1WIMBtSKm9IRlO1toMv
KJACr4GdsPNjZYclpoJ9okGmQkn2My8SPealKOdN+Vh7OftfVCeoAb5bD4Et8vJFpdNQb/DDNcOJ
hJlLf6giIRJ2vCDUI2kJU+6s1OOxj2OoBRtLaWJFs3fa9Nj0zCJxpdpJinZLcSDwxU4UW0I+pnZo
F9u/eGz2KHTVKKutUMYIIO/RZWZaewza0Oofvj9O6qVN9Kw/QNhoaS/hUM+F6lyj5fgee9VdRu14
FQiXZ+MqU5cJKZE+RnGd8cLyxhpq0+C5nRpyLqbDa8WuG1oHdfgI6VVicpbjskwSl0VV+FDgeJkx
J7KIBnaAFEZkwnQgBa+R0wFKuKjpwD9q5snwsty+DmxEES7cqpvsW1IQlyzTs1JHLhdtFaWejJxo
wCcimdcMC4K2dYbPkdfUo6aWmDMhSWcC2KlsrbCE7EsdwTK6kTZ2E/oiucRqQ0qp7RFyhQFieNBH
yksgviF4NCS8T/DMveUE3Zj1bYFAoMj9khI+0sdi3KgVnMOVpaZv6y4nzu8UVefvCJQAUbW6KSHJ
l5YrZPec4Jo19Ua2w3Ln8B+3ikY9tzCE8n3aEOsDEd/R9BMm3Jfy0MGf/AC55H/o3bioYMGzQC5t
drXGueHsMLGG4l3oAp+YUPVMPHNMLwkolfaXV1s9VStLXt0uJSOAw4xeWiILMhOIRstN75CYoC6h
oxA+w/XvUZODoWaqX1aOrxR6SzWQhcJpKR/ol1yKQ6nPo7XjbS6cbdZjH4gkIbg0HCebya6VETU6
64nJVl6hb4mdyUQxvZN0afhRarld+2rwUqwvpkbjU2hLrB+kVmZUQDNzun/5wv7Xwfx/fMx9/7OB
+f+WP6uvDubrT/zLwKzb/xAm2RuI/p5Bz5+JxexfBmb7H55jY6500E8w9eD2/P8GZn6IoYXDBNvy
dUMX+M7+nVW23H9gRnIRXQgZM67Cyvj/rNX/9vj+XVT5q68OS7Hj6WRfMXraeD6vLsY/+AcVU6DW
ZMgaMteAWBEMYEoI5nJczDeZJe3+hp26/NBhiP3Ge/bFeHbNYXNVUPpsG98Gxsw/f7ILkyLXEuZm
w1BVFF2nQrx3zhi7EZu7lZwFdd/jYQK+95MoSNX8xp6p/zk47fL5puFYGN5842oSN7+YqkdraAdG
ZeydXLcRgcpRA/H+Dw04Fuk/wyQsf1rMbgwiAEqnTavVmSYMwtr94V759zfyx7D4V4chv4eDoRgD
nsPZET3hz9ehXQgTchTIORrH1vzkxau3sYs4125GDs/TZm5s+RsD51ePIR/pGjhuDXavV5/hF7P1
LJqy61YtD/Nc2SdhFumrRXTmSDcc29e///P+eoPxWaT9fZKGumm7X26wQS5ynHCshyN7oSzgYGOz
rI0zpyHOwXIHvlJQHaQG8f73H/zf/ZGEofiebUixGP3/fF2pynVXo9XZStF649zSwRXnR1NqzNev
xL7//M/kOeb5oV+Oj7O/XNJ2Gk1vJe9JmZ4DtzuXRYSBSmzKJP8ET+1Tzcyl/vu/8Hrp/mDdvN7B
VA8hK1qYmwkSfbmDOZRMdJF3EIJxX77besOXl7Ne/OZj/vqgYg299lN6JAOuCuqfL+S8ZgDKCTeF
RVlirauGzxwH3LRVmPYQPIqttqKi5+VS179ZIv76FVrCZe20XYdf23EJhfxxcapNLPBGK2EwMdMS
AeXfQ0DOX32qGuLhb77BL22o1wWBL46PsW2Ltdf7uiC4wFfrzsA7M+dW/uLOdOCElS6mna5nVEOj
81kFXvwUKTFnp7cyHxpHj7bqa7k2B1wRVCm5y9/8Wn+9Bq4wWCXJmWCANvQvz0+BsIaBc0UuTLHL
nyjOW8N69IvlJstS/zdr0X/3YabOikjwwHetrx+mVgrvJA3Xoc829jR2ItvZMGfSACGgfftP797r
y02nToKVAdwKb7g/frmYivGtWxN7u2zyd2a+cPei8STtv3JVfwKs/HF9/evt6xLzMB1f1/lWxZU7
8sfPGWNdNlmdNGG/1PNNvmrlTi2LvSlVx16O9EXyIejYfarI6+W/+ey/ru0AZPhIjzQlq7z9ZQ2C
A5mMsuVvpO6Btxuyz4qhB3hP6Bi5AUu3NXj1/MfX1cXVbbisR8Qrvj40ne4lDjlyuHnkTC+ACzjt
lIu3+ftP+cuyjo4E2OSftvHrAfv6//9h3zBRLA7CnxEy7TDaBXZFfBMDMToW2RSHZLgZ+vPw/sYb
r1/N6H9a8ViAXAJK5vVB5VOv1/sPn9pghdTMWeJaKv3UP8UokIz9ZRsUVDR4e6DHNBzNhQcivW4m
bqi1dJLPrK7q/SBm5R8Y0xfmHruXrn7zVf/z2fjT73Y9PkAOw+QNhuUv+xmzKfxxnbUVibhtdsQL
83mXOxwSA90gPu/Wbn4aZZ1eyFT54Uph/IFAQ8JjrIqfmet3M/tzerrhcE7Z757rvzwEoE09wY7H
uK5xjvXlws0wZz3SkyocyRh/68e5+g6CXHciZy2zeyz/miCirXFjsk9kG6irXhrRqgyXfH1rfrPd
pd4bk8tgw09m4+i68bJEFslyHI5lL1cGnVdNqrANR0Y9JmGOjvhjOJVysSTc7br4bHpeNOgQxay2
q/TGZbvU1TXhrFlsAC3qoxG/EiluFkd6P2eEELmnjC3Pt7LpymXbGuCyAybuvhuR3iyPyepP2Ta5
PltAJeDdtankl/Cn8QHFK7sgjeG6pBGS3D865Afo4BXGPowq9LoKZIjFNYmhk83yAsFZm4JUmt7J
SKyuDmgzZvc1Eg4t3nInl7eI73KM/v4x+vq9sKqzj/dp4RbXDJT39RVeFgxLiUGE2m05M7JExY3I
lDu/y9dd3xZ/fnYsar6x+Lts932oVd7XmvFc4hL3eyAPhpU56Q/N0Ahi0xXTDKEBP41JVI/jbsZl
FimRt3TOjeYlznq0ZgErBgxCb54dIA63Tg3HcpNQO39Rg8JxnJ5J+2qBZcBLCJYlt0LeafGDgizZ
EUyaVRqllRpD1MNyZyzoZG4cq367jNl3xfwZyyYzyHBYMidq2qXEH9SKH8uw7hvZ5a8CAx5RZBxs
j5l1RR+y1fICj6tJyW7LBG9YdZUDdO3ur0titu2wGu3j2G2ZyxDAOGdZkeNibJAP81HgNByvtcZU
W8bmkfXA3aSc3LFEuG6twjIriPnGcDDvaTu1b4oS02qhcQCfUo2CYqDKXbsDEAGdNl3l1nJxUwU6
JIhvZpIdWqs11Q++dD20KJwgOJTKcthppmlZ1KISmthyjJ+fhO5eXY4Ts7+WwcQ0rvm9PmMEDUZ+
C8TUztGcPYUx2lEANN3kdjncM1tpHzoATbjK0uqnNUxDRUyhI9itl9fxUdLmEixEcjfhizN3fenh
7RfD4P/qW72HoqZp9ms813ING11BeskQZKmSHhB5eldOF5HF3b1uz+XB4T4517SSHLXR3Dq97217
U5onLr64rVerB1qq5bvMmwYTZcwe+yipCX3shW7/TOP1uwamkaPktPivPXfUQ6rZDAKoLIWEmKF2
lItuvo2i0/e04dFCXMYvNkzCSy904NXK+CRYSeY7w3h5nVPrS0jwZN36fekzYbBcA0SFk58qjCEP
rX/FOyowAcTAoOEEfFj/ixJt0OeYmx1jN3uTTg1x3H5QovaIDuMFiEIL+E5J/j+wVEmmyTP1l3ZB
gtzFiYG6lrfi3sgR9nPsmxstaTFLZeqjX0BPYQ9IwuGfvJjCnB5cCneikgkoTcKVKjacpZodZhIv
dLgRRyzs+C7DYuIKErh3okEDcKH7HpZ6IDVxTONZ72KAyp9SIx6TI4eW8lCg7qeA9LJhZ/itnUeK
RvFvAMUUV7KwS1aMJOE1olklhZHNdKnQKXelxHgy6Za6SSaHiFxO44TqM/xb0I4g4T/GJo1sDOyh
fpkou+qFAedLzik14KriCtPqwypjSa7AawO4gTr+0aXdAPonXdhNuh0pnCGfRo5JEbFuBLpMiEPe
tc2A60ylyUqexKTXyab8mOlxF6hC9hEEauueijXtzuhTTs4jPmbcqeFsp8+1bevgApLHthu7ewIo
2WdK8OzABPycj8MTpAXk5crgNrV/tFL9KFyiZMGA8+Q7u51PH885Zo/5vZed9Zpf00+Ya6wDJCLs
F3P1IP3kTgOIdRKUS3zLY3VnSyIsRcLcTn32dfbsJf5nugCcVN5K72NywyJFN8M0R+447Og47Ta+
09WRHCz8iv5Mualxh4pHlwVprrxWz6ZLoqIS8pQ48gYdG1uE0zwnmk4iYi1+TZgqWg+vkN2+M158
pgHXZrzWOGE1XWfXifwhfHfKiQ+tH+zvHhD1nzxRXH3Y6B+GrsHSYAqKuR8RHqf9GafdrsTdCmbu
gdJvL0x58Z6bCqOu3pIJmqUT9k2ebHDI3pXWyjekZuhIeXJm+wmypGyQeVqHFqVm1W4rQLxQs5Yy
0C26QvNB2EfppILQJZbIqmLAkiLPdonZ3NY6NBS3Y8w3mlgVl9HcUwGq0SGY00Lv7NjqKDYI+IQk
z8kEzZncVfJomDxDXt3cQRILEfgJTxnZTyRNC0SNAvXNzBjWW67bnwUbjzaAniQ/R0AZr/ZI+i/m
OYMDC2/XqostSCh+dan5e4rh7ooBGsisGfLR0vox1Kv6GY/OSbl9H5F34pCRZFNooGrLVh3YTdyo
K9Da75Dr8KIx2fGtqDSqE3y117qIjwNEj10m8cngm0XBRSxCWSGlZIMMBmgOSg/c/G3pls8uAERS
ULrgi6ncJzpGtU09THRO6VvNTu5L9l+U/ZgygHdyDx70I3GQx1ljk7PW2WPUaunHYCTZZjZYEeva
XQOXXkuMpAN5G6NIbvK2/TDS/nitmj36o0nNVln/8uB+Bnx29ovjIZJwGQuSFk36OcaqPuEjqLYe
HslHyx7LZxV3fCkQNtndaCoSLe0z46TT5EJuGGbRjl0zpjuDNhrH+Im5WnHXcfKfhjW7yaraO/Tt
+pDq1l5f5seqbs94fB6Qq/NXKbv7LMGowqhmxQjnfehrmUQMF82DmnsDcWkFfpsxbdW7PopL2Qfp
mN0qVueHvpsfhA3qy1/kznFWOHjyxgT6z/1uPTcFhwsPfIfXJZe8AH1Ga7CS872Rdix0E+4V4nsF
MTFSA+w40Uv2xTL/YvgPtqldz2kCm62v6/NsTMCUkpQIgyZ+OYNPx4lvGuYpM2vkd2M5FQ119k1l
UOxbLmdvSHZdhQWGXQbz2kHe41ZJzK3OhQzK6xdejW9uMg8bfOQM0C0LkxW107ciWfC3CScw/Lp+
9gG/crKB8d8PiwZ2rpk2PSoc96Iiu5G46203rMex98G9Tf4bC7gdtpn6Hs94iQM94SXOiId9ipac
9cwQNxbzBqaSdggmYbpfQPGFSBcVycGSsWsG0L2e45lE6KhtGGzGYR0zVvKziEHVLsWNh52Vf2fM
HuBW8Ca3FxH2bfUDl4gbFqr+xFyK/Rnb2tajHteziO5W+EmCYTbvavbR1+zfk1N3Z6fMEWWuDXRY
8X8ki36aE1/eFXEx7e3EItpvDqQOV+3bTB3cDVhjN5za+LZpqjgi6LIrq+IgyieYdHs6QYjZYvbv
9BMD4Rs3zcmt9ryNa+xNS6wJZlddw+zNjKACflJz/sHg/pBcr23qqCdbMLhaFcydxe4LKo17fgKT
McG6ktlg2mJLV86uTbOdtpT51u6NiweszxaPnW3FW9kNO5rkX2JObUs+hXBiL+w0tsLH/2UV7QZF
49Mo5yP+EuKy2q4XVJdrU+EHg61tk4ImD9e7oCo/C3q/gYRv7dEGuGlF2OWjpnEfF4i6aiCaqKri
ze3VpjOXZ8q7Wbp5ww6NHmG5sbYjLtit6ZUX9FOyetjxiUYQmerM0kEDy2J2nHwdkEE3RL2G2zyH
QTI6A5U9rO9mvOx9ecX61+YutQkCYYt5ZAwd0b3ebj30NBLO1w2P1ryI0QPhKMW51MSDkbi3FnbV
kDKQE56YPCpFMR4dmkK5pah+asrkpFl0Zje24gKNGkZOgMDfM9SeKC7W/voqoATDXy/Qz07Kq8+F
I+fbuW4+3NXWQhey77nx2JGzm/7mVd2FXsX6blJOureJQpvC49VdYXzCS7E3iVtgoap1TAv+uzMR
A8vohBTdAwaPJzsGcTogEOK++JW5HjEfBSFydt3vws+xSNAFESw4PoPJVDeZB0LR4CXAFnt+Q+v+
MY3Q7uPebSOn9p6cRTfwLBjbpi7VTipQo15lPlEO/pimGuEYq7sHQHMPjKC5ZWZJP2ajvluLduzH
1ghTjHXwF90HWc7sGwjoRjRUk/7OCKnH5NBzWnHZpO3W3B62vuxthh52uUE0v8sg/AFJdqBg+fZ9
0+XvUNvoCdNSbA8l+62RjH3gDd0vSy/vqwGUm0RHCoTTvgyCCHK3tp/XfKXe+gAdqVJ71vSxwk+O
44rc1xpO+iCPdKTdjRj9NpqRzFs7ybGQdYDeAi/tfuTVdDbK9ibjBXbslBZvTE49pAWXDJsNC8cN
9506yWx+G+vSCetqZZ1jO6JYQs8uZuJ4U+lOvY/T5kMbC3kk/DHS6JzddWN8RyfKcZknqCVV7lN8
MfLWWV0t0qylCPUeUweTTcoJMHIHwlA9tCeHUnpKkGGxVS/A7feuJ1nOWFkC0bnRWmn1mYSjokfN
2JBsf24q7afCi3gRyZDeCK9bj43b0bVBcIqku65hVliSG3PutqKID+kCpVKY2ttMz1XolNrOr/Df
0CcYY7zRLrlXb3FNw8YeX+j+HUJglgfX7XesZsA68arDLDg343CP5QIsQtudTZx5vr3Se4jNnJfX
FZ9WpQ+T7z5R1mWFdNVcOmG/rrV/RwJ7P1VCP/Qel0nzPLkppyXKk4HqYu1Zzzpx6rzmfvGSh05v
HqppzaCmZm9iBqNe89xhRjzPZUMZx2DQCgK5VBEF6lqg29hGWk4wvKq3KSZxOJn4bqZ+t0gZoWMc
SjUSFU2G+tYjI4R9xavXs9HbMxYp3ORVfA8SPiFCdeWNA0UHn7I1q+WlKitvk5Q6c2gOtbLwOCnr
v0biNzy7+IRSiEwRuSu823QFuQ3GIUNwZm1mkyAHadZm0+XL4mxJ8/QTSbLFf+bAOD76AjZe2Ikr
kE3DIsKqgjm7LQNTF+qWIMNaPDgZLUsBTvdy2NvFnN50g1bcU5Dd/RqamcVPwwXa4rLLzFsDaxlq
VkaC5xhLNJ8waWzjEyXHftHmSu41wr23o+kkI2liV760MbGYNvNEHAo900osPpMB6lOLeVnrc+wc
GrMso9E2YJ7ySHndRgzLFLWT/tSQSNfPkz26T06LH8BAVd5MyXqnjPjJ99Z7IDjiXUppbTrvB+td
G+bru9mru8UF7wZlMz86yYpHRk/zHMqdEOOb5AJxhw1m4McNriQrne9to5poyOH7HDgs5OlNrCVP
0tIDsJ7orrJ8iDk8l2q6GIl/jxBMNqlfprDy7TvyUkgfa5PfGFIrYtK3Q/xup3lxl+YtyV23CPNG
hDFW1s3aWe9d77kRNTXLoWRIzNoOI5Ufwm8jNO7d0O55y+CFOSozT6Lakc1dU/cnwBnfimygKrwT
01PvGm9kcF8oy0aEK2uk8DZ133NpE88khBQwIFOnDHtHADvwW1rY+HzgYBB5Zy0JysF+KVevfKza
5BWLvsE911KzV/A3WRotK25JgIldHyGjuKFJFOFA5+CZdKm5SWcc7VVS791hPhCBe8gm825UTbZJ
aeQ8MV5/B9Tf7Mjiyce0hUVxnuSEO8dekvcO98mlbItuK/FjPyQtRmaVyZCghWYzS1geECg3JBeP
6eKoi5wHEPz0Bu+aCfuWnsM0mXKC/aJO7Ece8B9DLy8Zu/m72u8x4nl+U0R5LbVnDsIorjGDncd1
7NWB1yL2Hl6sT23FGY8ATn4hOrIeXeV/U6LWjtgEL0TNvll8D6fGqpsoJYj8ojkVNwKbtiEaBk88
Y4gjDkVnbLSkY/UMufK6Aa/sRzpr+BOgFKuAcd+BLD1lQ7azXFpyVB+e5zof9mzPL6D1oWWM1kun
C4+yzKq8yxOsK5QJ5TelBwKU9bEFkJmLIO+kJJ9pnLx+xore2iSPFmoaUp0h/iA/cne44Wthgoap
izEzrim7vV+6ZvkB7oHqDj/Z0sTQobVZ6YnxSB31sE0Ocz1OB68pq2u3dLtvWnt+NuUa52HvO6+G
PmJiZRMdspXCnuuDgAlcY4oKvyoi1/ejDGkosIjw7c0aL+RMod6M9d7biFU9OjOxgsYwi6MSw7zl
ASyCzPbnwAWujCl4eF3W5Vdu1lvSenGECxDH1ARNJYNBsymbdch3VxhK85j0otI2gDL6G5xKKFYm
httnsmS8F4yWwBBZ2TdEkhVBxSFTgxlAPxmZFDsf4kioaesUpuN0gZiKMmY75WEu4mugQRAc6fCG
bWfRDnvKSYgWVIves7yX2oE+1Py2r5z2mCVQEeFXrw3GdxzXoCySR2qQ7Js6n84Yb6uNY9rlWzlm
6Vs95MSR4X2SRMP6+cNIi34LEM786flCZ0hgSqyrRFRwquWpdc6HGEt/HcNUyftB/2ivSjPnpS7f
0JjIRoVnJ7FIWqc5N+QKhQi7bLGyXZRr65jbFissAhL4mGsZhrQ0956SWDjOwWRxQ+6By6JUaKjW
PN+LPYXJmPs/lJhXh8OJSn123F7Sxkf9SkXGMksSF5Uabfeoj3pm/RyBefD0jlNP+3FFAvd7zn9z
eaU2jXeBXoxm8u4bdSbPQo1OdliqaUgiwVjhBeb8P6cS8LXol+PxCnKDFF3IS4JZ5Mquf2SvLfQd
TnfTPvCucMgDuk6SPYrKct6TKnEuHQf+ZO/+c5zQd8WQH9ierhYbinrYTzRXevdQ0+P5aPmza26J
+RbLHv/k+K1xSm6qunD4H+QsSfLh+sRfgBDiavkxNeTah+k60UEfDoa05HHp17IidmnJS7lOeb81
J2Hu03l2QOHbacz5Ct0RPbsnS/ZedaREq0p4zc/R0Abrbp0dq4pyQLc2ozJbJJsuWTS57ckZdXtk
+YpMS0q7e8TwsvLhMAkCzy7B6eJoEt/zohxVFc8jfmU173Sl3a+WRJH1uvfKdeE5LTuqHh+wry2v
TY787OsfGgybqhng2pIo6q/xOOBAFx7Nbj8jMd8r5NZrjYp+4tt+S9nVUsL206PuOyrcRb2BQt1Y
HmrkSiUUmyC0O05c6A3RunDyGeXibNYcweV6iE+3FulZjprf+3TpsbQ7GmOjZNC3nOJJvc8mYcyk
/8x8iBPa8h0ro3PbOBjkC19ukznp7vgR6xHJvHgy/QlKid7meyx3795o8epOlbuH5bFE17DxhAfa
AEvC7xrkhevxFSNTRnAvavQ6Yit+ubPE2Dj3S1kS4M/9mdVA9g71mtbswaJrV8kj4nSVeZ5cUb8n
FjwDmrNB/R9xDleEt8vruHWrY7xd9jmN4jExiqL3NvRfci5oXCznIefGaULdKf1d03irdcZBumJ5
b8GqhSnJ/Toyl85xT3WmgSuGeVVXW24Yb9iaGInFya0Gzb6Lp9l19kZDSCWyNCwGca1s6sQInDqn
pRVmc+DrhXmuz4ahNjEkNPMMvxfbGG4VprC4OZJl23SQ4+/ZMcvkaSyhI54pJ2YpcGaNf66sQl5A
z7tPm1Q7UG2m6vjcW348bmXtD+k2ta0WL3PsEcVq+qIxz5WuVvOxIA6hnyCfD+Ve0HG37D1aK9oO
z/J1mZg9XLPfZ4dixQvJ0ry6KTrGOhuxTGTbArNNBnLmTiW0G99pjWzPfzlGwOjT8qSToEXN7Lu7
xOo5YRlusR5hWvNKtIrhjnuYsod+NkfQVBgVlpeJmoPI7CVgel9Lh32lcQwsS+SNSyHafo+PbLnO
fF66cdCpDWsp9esXppcJ+85bldTZgVncL99V33ilXrMMvX3qenO9Y/EeT5nlnOoZOEyV+g5Arenq
/FjQcmiq2FVGo6KU9Fg44EcPsbCyN6qt5ZAO0GP66/B9lcy1qPqczM8JdtyWmXn8GtfGAFqhJZhb
DVm6bIcF5w6n/L7P90jQ7C3nflzPQKEoHnKwg+/J43Sn0jURguCn+LcVNtK9kXkDhy4/tzmG1HEU
NwW4Fu5ldu7VUA9P17HKdoL5+Cr7wuc2N736A97yGk29fU7ioniXib7eazBB7+fhypRZvKKHwa+S
gxLikWZtPD+2yLbYMxyEnCvNwSiHOFw7mC1aMhnHjCWiO0oOZDtoOz/LRMs3hR93j0ZvcKpBkLP4
S1YqqGTTf4fJvzymjE++FxmliaL0h81YQz0qXbvUcTNrXFMwo+xmV+Qt1QtrrwYzIy8by4vLSfXi
ct+FvmF+s2plAEBwJuO9REVgcOZCCWTCsT4XDFpf0sJs7gvdfSUx1W4WvfKiSs5QmOOpvdJV1kvV
x4KVgdIj16hb8py9i1g/eneFP9F4tSJnB2BFC6aTMDQOhGXLnecU/vtCc8+unZfmrFO2eUttOMVN
KJScvm1I/ul1tevSF53o0Mltp/eeBocIW+HBzWJ5JlPgQBQ0x1t/dM0j9iLyB3zbP9wMBtFG74w1
KqgORSPNzbnZMk00Iyqx42xju6b1PmlpMoUarAY9GgqC7GGxOOuPzi3yJchjzeDYn2cX+Onea2qt
4+sC42Wnm+Ieg755Y+rKuZtMJkNsMGp1FEyO/c3KyOx2YSuyHbR6/qTTYbivVTpcNCJsue6iG+nO
4u4RFFCt7N5EKCLwTfATM7f5lnbKCwAI0QTRrPXtYCVi37v4ADCz82oGZ5QXO1DwZeRg1CGnI1T6
Hbi8t9XSRhDHZa7NCLZtWVe9CSNXK9GJU2PEc2acVIpmqPuOgUxSkfJeSLSj7i+JzqPiER02PffR
FDXHAdybOwaSPkO9NDZ2KeWaWeDSIBMmS622yhLdDWiG/p1KGvM2L+afk6ip9wCScOBMk4RQMsZs
Y1aaONTY4A+dw0bULnz7pGdoWbES9s7qFqL/kKiseyDby1s7tIa/oWxxvTF8YT/UycLOo2/LSKna
u0XA8YKiifezrfac37LtIKYiaIV8wBOiPa2AwO57pmJsXzPqN7MWe4Qv8m1XZua3QbevJ7fYNg/4
1slPSNm4D3GGA8Br8vLg97O/b/Mp3k+5i0KX+Ru6z5ojj+yhoDrxDTcdqnaC9iigc99rVjxsUrb9
nGiHvHicKCN4XWwjubUL0OOzaaToOI5xZ0j/pXCu+qpeVflusklyiQZvAXY8sANs8DnbDcaeWA1N
CPTfXVQ7lWwzypj7P/V/kiYdPqui/lnmNbntbpp+zLnh3nYwBIagnXCgusPE5zDTY9gtQ8FIPPQW
I2Vjk5dHkJRbDwN+wHB7S8h8L+N6PlC0DZFIEvemmyM0YTOHlLS+0UGRRxhJnquq+LBHbCaNVgX6
2lrkMsS5sf3OYruAXzA2CEGLzikgIxnVuKUpgf2NRoadytk2RFeRZ7pgEaKUTB+QwuuTFKBH2TnP
YKCdTTNwnNAmxpEmttsj7SjcrPbKkZly1DU9gYMnkTXPyQmfx8gXwZrok009Uy5Blc2sHpVY6Dti
EY1mbuKQdiisVMKPksl6ckX+XuEX29pwJzcMBCP2XvrzqBd7pPb8WPnr95ZQeeRxbX5qDe+jzCQg
GTrm+qy8diE9lC1YBqtBrRXhBy89aqryv8VVXCFYumvGT+g5a+VMf9zGA+21mRbeZIAYalC8Gsfq
Zl60JxhG49GYlvWU8HoO+nQq9j5qGiK8HO4GSIuBDrYyZEycnryCsH+KUfPWK1s0dGRnsLtid01L
0Ca3tmENx2yn/FmEeVe1T8QusSuxqEZ1Wdnbhrfg1lJGHtG87W5atJebRHfQgkWFJAiLKdQH1z+N
VEkHqZ3YDyJ217Mimvpf7J1Jdt1KlmXnkn1owcxgKLqv4mNdiBQpdbBEFahrQzmnbOUQYmK5of/D
Q6S+i0vZy8j08IavkCg84gFmdu89Z58HHVLEFnQqnyzXOp1n66yaextTaFpVF3SxQVW0n5JeFzc9
9q9zF48vsAAtjk1rdQ+h74jztrH9iypqmq80j+3zxGqicyHKAeQkLjIrSu1rFF5WuGc9Y+rAmIyh
T1RuCe0rjpje7E0AHmVdDBNeUJURl1IGByktbZhbaHPTu6V15SeMLSIK//vaqv0b8q5Z2QW9MBkt
07Id5ry6s2X92VddedHlbIcHspwJGaormD0O2X1mms1zYJjy54iqNxR3LM+FPHcnSq/LmTb3XUTQ
Rsp0I2owodHqPbMGWo3rkZEJUDXsw0ZA6bS96YSeiTjDRG1t4pDfoGwRYKUjnU2sVF135k5TUG/a
efbPSAdK1iF39WlmpZmOvNXB+7bK8mib1sW0i72um5lkWtVxxiG/LZLc7GfkasfCm+Fp4SMlqli3
7SMghxACDyIpbJX2kMHVBkd1ToaDcxbRU5Fb1Tfeg4On9Xvsz8ERwyR67jl27Idau93t6DjWQ5n0
8rItvfZsWTm5jV9cTpRYtyrV7Rl2vOrOKmZsnnVUqFPXa0h/QiywwNFhOLYjYZ7K3p7mS1r7+V5T
GNqbgTZ+dZq7ABQ3hI8L+tdRS9aXZaJ265LU0m8xW5VfgCPF/Z6M5/AhJrv3u8rCgJmKxV7gk/m8
NXhKUUQFQ8ojn1R2AAs2Se9lPUOHQRUH6iKpGs0ZWHTnpuuykzWfvKDnsKABo24ckfx64tCZxaOf
sCDkdOkwZ3Nf3Vgx1cI9oAzNQAhlHPkTyscDF4M6chbRig8OmgoOT3Coz/yyDLdU5K46ypJGg10X
Ca6zuGLk4UwDfu14qAl5EE4ffSNNfWAuSvR1XcfZmVSleFYkaZ6ZYGF90GpiiqGWizpgBkgAWXmJ
2z18JGX4OZ5Kn4k8s+9Ms46NSXKRZd50pSY8eV5tkfgcu2uV7FRfHX88NTbgtSZILyuv/5jwkNNN
nBK5TaqY/K9E+/sGJhiFTV0XcALyrrzWKKaiPSI0Vj1O20cRYkpNJB5U5koplC4ZViciKppk485F
xe/kWjAmLFxxg+t9oY2XHNqmPOm0HomlLrvLPB3gHeSZzfgKiwKSbHc1D/P8tzo4xBA6TyVFw1ZN
/pfAw2A+IqY8KRphHiEfRKdBFUaAHE3THmlH4ZANEUJQ7Fqwa6bohvuNjgg93nkGZxbt6VgNhwUj
ziGLYbhi0CNELCbUd2GKYZ0H9lLcDxW1584tRl/wh+Xl4ojlxg9qRVd+jqzljHWVGa3H9JgTFE0v
5qMOw6BNwcPn76fEpKfQjjij82f2vmORZoBcNDYdMyQqFCQQZ1wF90vb47CPEJYcaP9Z/bYcnbuR
MeMBnwHzIc9BhDXpT4PSsAgEpyD4O9o7UmGZp6WE7yMgfHJw8AHmktpRP6ke0hHPueM9tdpCK+hB
jb7EoZmej/bE5+DQFzLzol4mRn6AgdvdxoqWJrnH9ED7slpOExqwbyix5epP+EkSjOQSlY5rE2cA
ONxDA86f/yxXrnrjrBifv+T0i9+CyB2hpBOCyCJHM4YjAmvWWnUaLzydR998ZljvMQg2Hal1JqAK
Po5AmHhiCXgBKDbP003ARJLTGKE7gISM6uUOemxsfSvMzHAm66ti/Es//EfOvvv/F1NKV0/Nvzf+
XTJR+FZ+i9rqRVDp+kN/B5Xa75SWZETYbCiIwyUy+b+8f8J/BySSwBDt82c+Odb/8v456p3WwN9x
YeCLCLBo/Zf3T7zz6fgKD2k2h4/VFvgH3j/+/ssHFA+YAq3leegY8Ehglnr5gFrakprQjGyb061m
nFm1GMV7LKdsizGKHkzC9fTJITVW7vthhucWpQMChKnMTXTMhUzdPd0rzpFFDcehjIiC6zrIXsg2
afEQ3jjbMFQWZriF23pfM+WPAbKMIsgvtITxPKJPKnaNzJutY5z2m+dMEuc1KpRDMRuSrLywhQPB
aHDZ0KYcrh1yl6BVzyH4Lkek80M+YbwJk2aB9kapF5/4vQP7ZUCZvMW0ojiQQ4XmBNdPDK6YpYD3
mtpP5Pu6lw7+ARQNndc9KKcJEhS7WAy2XugwmHJqhKPbvKDetDXJYmsZUBNMHVn2kbJJ3VYoer+5
4D6oTYmxx/BuEQVGQZkUu8VP/I9mMkiHAmWwaIepx2sN4cdBkKB1fUHSQXbm23XdX2FTlv6J11Tx
UbXYGTZMaqR9dMAO3ucQCM4SoBzgUfOcER165eIqg6NJV5jb/dHKjX7sIKbQN4YodO4hjEK+1Vcs
myZI62YPR3lP57AGoZfOIARqu3Ar7o0cbmy/5ihAPTQ8NHBPUD9EM5rdSIf0V4OwS6mKPX/VPwE+
+Z712rmc9JRdR4OjnkEOqZ5q1+eM6Vc9+LGqLwJOgVEhzmRCtBlfb09KIYmZa2LLdFvR7yS+cZnY
3TLBmX6A5Wuhv2+7m7KaDg0iPQhaUZxdAKNOHhvUDB9caWy970MbrTajBgfwYoDLoskNFixK7Tsv
s/IPPOAMJ3piL5mAW9mQ762wRDLWhboOdqbN2vaKjKz2ZmHEdi4Z0azs2ApaGg3Txj+1vFp8KFAJ
8fhrEe1zZtQRTu0GHCiDUiYBDL4+2y6RezurG8WD41rD58QOnGVHQ2lMEcYiC6HfCwtsO3OE0pt6
Duicx7XXfqThkENNN/10GWUWvvuoZPpLVZ6Zuywy4eWYzjbXCFDWUKnEBSw5PP+n0J2ocAgzhU8b
9wu0UMvvs5suKD2yDj1cuRueocrZ+gDZoW2SMcoWE1XUNrFFEN9GWywlG+ZS7pUP9jjdwwYCSZMO
lbWvp3Fod81kw0WWdBLputXDZWB10ZlmBTp60krzjVuZsiDRnDPJWeWo+rSrvKI56EKk5TYg4LcE
yD+sbcBeXc4h0mODHuQWp43tIKIKGWLPiVPobRF39m2R2CudVFnTRYHni4e4tDVM/AaK8T2ZGisg
QnrD33E2f7SB/TcN11oX7X+/Re278TMRf8mLDWr9kb82KLVmaOHNDTCiM2h0pPzPDUrZ7zyc57Su
2JwCrEP48/5O12JTeOcJX2Jpd7WHpUhjJ/pXkrb3TtGPk7ZwhItyw5V/skUBvHuxReHGtNE8Y6fi
wwi6V8GrLQr+ipL1FFqbyEaLWdf3DipvGuFDac0nrYZO6Wsmd0FUOpu+T8trMPfJ+Zg22RNHyuDT
JP35ixW3THZpkacsRFkjT6s6uR56dPFzRU8kK421HdP40XcToF3JM9ZpddCEeZUQajcqpHfLm5Ia
fc+19AmKu1M5tyQRoA3py+A8lf1T3zY3NDh5+Wk5UOHIaS+H4l6xcnGMb50PheU2+9hO55zEUFPg
MSHntj+BhGLie4ro8GubiKkDE2ry6j29ewJUY0EUJxV87r+vCqK7db6gjkJQTKTEaDdXnLcLohBa
c2PpAi2zBPAgT+ipDDTqBrQUH2Slyv4emfqYb5OmnZO9GWNBi7VpegQz3TCYHTjaGOsRidekTkyh
IDKrFiLudrMZxWUVi+bCkJjC75q72fDYO2oO9uhR3ZMkkwMn7zqyy71sJ7qyUd1Ht0QojJcxgZ4s
Hz7wwramGUeflHxuhM5hdL+IoOkp0cr+RIYee25l+8BwqnH6IMMh2IOPLC7Bq51w7VtS/Gi5VVhj
otlWm9G2uqMcq+iCRwfcHGk8c52uUcBtgHgCU89GduERCM8qUt2UabKL+vjoJDNaKK8mDLLxnHNi
XsDeMFu3seW12X0DYAYWf0vErKkPCaSTWw8gFFqX5HHRQXwp4zg9aRNSJIC0Eca8M7PDkt3McSse
/dYKiofYLlaYmCniKiKHET/gjpGMarK/vIZ/tJr93xYCuDpE//0ydfL5+T/+V/nzIrX+/b8BGs47
ztA2YX0AGz3Myaw2fx2i/XerN5osNlyNHub7gALs7zWKAEBylh0O3ush+of7/z9XKPUuQALuYbrz
SDgj5kz8yQr1yjJN/qbrrWl5LtuS1PxrL4/QDiPdpkNBGZOfewtLutvVqE4xiUh19dMdwe6ycnh/
NjK/vJKPE546ArMNBYAUHkv2yyuZ2uPUO+OewPWw9Zoy5A0H4VbHYfuGK/ElWODvK8EWcPnVHM8J
Xlmz/SRuignpD/p63trUMZuWkd8bDuJ/+HWQVPCd+XgShfN6YQfj2jbMaDYAwJpjFFTRdTe35uDL
GALvG3fOf2kc5jeCBOHS29IO25bvrdXWz5V4CI6+j3S2V7DFFIROA7M4aHCG0uzJ/XpHq4ARZbR0
7j5nx+nPA4ccrk3DbAEhDG5qVK7DxICvLqOONPbINPmWSTQmBqKNquU9RtRV/wxyfEBFV0p5FbH+
XWejku2JsVX0pQFYGe217ie69wCGHsldJj47GqdSXFnNyB/KqHG/J4SW6E1n4ws9KMiO3xMiMDyM
J5GT3s5Fw4WRJ4qvjjVBEacFQcgEES8ac1mdB/4ZlQYE/V6qdryys9J96IFtRHsCQrJ6AzUNVnvb
Gu+Lxxky3w4SvhVurSCHcpx588cJo/RT3Dm04gIOb/Td8wFNCt28Cc+Yp4qzIdbNeAi9NZQdjDKy
KFqZz0MYTo8T4MDvRZ7oy6bKoH1YKu7vJpLD00MWITnmF3dAEQddop987EQ1ltDKeu7WlmvoFNlD
aGjSbhLqL3yqpBYZXAVF2j/5qCIJWgASbJ4Kf+yvF7/iTpdgoj/hWSvvJHnjAMI4iF8UlvCz7eh4
a4BkFxh6Qnn2jPw4eeat6T/HMzkPZHEgk9qGkOJhLCrZffZEt+TbRfDN2FaUoLmIoCDufDWTnCBN
M34kRk3ok8Kf5w7uuvI/cvZFaKq64LZtI+ABg1TgtWQzZI/rsaPZqGy6XuqRIf3Sm+x92beyQetT
OB8E3H6aWxjdntlSzOMU5sgEMgiIiNbn5ItWWQeklaDlg2QXvmyzccJVN5EEjPwlmi6op9xoB6OO
8URcT/Y3fM3plyGCGLuVro38zh7a6BY0ecO+7dAn27SazAvkHKk4a+BjoiuFwHKRkwuCSjkpa7Gd
gKZXu7HQ5a0h0azf5ktL56xvCWHaiCqis+xThCy30zLSZSzE8Ckbvfg5IrHAu4M5GD31SAYY5SDQ
Kpm5+VhNZqsfyYLobUZDiEIYsQ8QyGghmjYkLCAV9RdQxYrs5MTrn0RdED7KWFN9yag8cDxAWFs2
1HW4gYxXUeXYxLNfWajDnE2F5QG93LQUd+gL4osQ8aDcwmdx4Bz7HU2CFM7cpyHFOIxOh37IZlKa
bb8Oc96ynCvmJEG09VeOO7ZGQKxTpAq9NTq7uOurh5ZMuIeMZR/lhu3GX+EEQwODnOZ9RJfj3spW
CWdb/aD782EyfKxt0N5yCtHynDBwiCUmE1m9JyKP59+uoeWtJoVp3GBZ1B+7zkq++J1b3Mx1n1a7
Gb8SbLEuspCarrQChJGqYCrh/khBrqbhCfwbDYWR9+/LxAN0x9DiqQqQ4W0z049XHZ7ubz4zBQyu
DZ7pbRhjotwFGadY+Okl0ce1XebUnmlv7Zpwcj7g7fU+taGFbJF20EiAmOXRgQ7gdH5OCpq/m85V
IU9UNLfpIao6aBoqVOBY47hOmUrXc4u5OVfzZVU0hl8TLeI1P1c8KFTczEHtdCrWNQ3oWxTF6jsi
3ehpCpC7bYLKxSA0JcwS8AAHiFcT5EK3ctGorSVHwjsOp1V2IK6F6WztEk/boiPfOWHUeIfOdTjj
RYyip4PSiWboMfuZfzJ0Ggws814FwTQZ3HPlivGjIPJn2ooCi8NG4yvOGTcYyWKWV9kN2GTLOUob
XW6Q1La/I9qO4G5bU/gCRrZx01T4FEgMjPvNRGabWdtm+js20d2gmtO591t8SYJu+6YbJyYvYm70
TTsUVcLgvk2+0BrokANIGIW7PPbzgthggpaI0RhB/cV9EH/EI5nMZ1Opo2+JYGRDCyIdbsh7SIdd
lOboi3zbTO/pg5DDg16ymffQ613nyEQsmDZqwqjAQHYm8D4TQ/clHEJwgDHZDsWOqEIW384y9GTK
CK51MpZJs6M/4TyigomQZnresIsTy/7Wh1UDKx98C3o5NEC4vmOA6R7hdYx6VrPnIpvTzAFbv22E
GxNKEGumISExjb3O78EzBM8YG9tPwsf/jt+uY2Axtia61AWeSaPsmsAAETERxP3UICeP4yTZFW2e
PNCMsZ/HKpnuHGzdBTIe18rAcpnkpijDhObVDFq9zkbxGMUDYQaGYRAcwgGe+6ZhtJJte6ZuzzZr
256sIMjgPSOa55Ih7y09TrUjqk3csC14V13dQnUnCuwgwWd+Gfn3Z5Sx8SC3o2v69pj5I1Kqkant
JoxaNpmGLC9UvLAk78MOc0dQwNXDYabobzo44baizl2x81q5sO16rF90Kuv2zEpw+mwjmG+oc0eb
3aeVxqdLJ+L2FEyN9dxwN8yWydw661feQgcmweRTRG2yQxSHhF8w0mOC1NlHjSYJcm8cNO+jwfM+
Jw0UAMT7w3hZOy4yWMuRWM8UA+JT9l5iGd3V/mQn6fLIsyk+VygSLDQGgg0k7efMnCiBhGRvA2kA
Almn5uMy4wvdzXPCCpC0AyPWMnCma49WbXGBzHdhT5Ezkoy6CZqPDOl4Tb2lym9n4AzfAfnWVz0b
Bc8Rb1+0DYYo+STBG6ATgjfm7gQjTm9L9V8+0m9KPrlpF7OwD9o6OqQNHBLoHN3OahXGA1T4mEHs
YGB3GGm2P0Rj55gthNqeluDskHZTtFNPzszcY4RM05nfa+Q0GaCUidqLuUXMRGyDwivLcmYL7qkx
7Mr7wSwB6QrRaA+3JRzp7JYeWT6cd6JpMnXaRNq5legbx40tUSpuFWtUx0EuAibCCg+QOwPjaEEo
gEnRwomdlnxAXzHE2AVGRMoZKj41uqdoDElzA/0uFEV4MtykqF6rk97vlHU+zQFgqWn0LLPF54pi
DftMe4/QcpiI6RDYZ5A5mhss02UMmNhvj3UpwYwhtIGbMuuUyJa2d/jmHZFNzyWxUGhifWmfpRZd
TORM6D+25DQROaVS3jg2EkveSiK+CIAb0EujzPZSeWOky5moo7BlgAc/46KFdDkcEuMSQpuiAnWu
KKNzrJoTYbFERwg3vyoad/qMr4FAJM2+mO8yS3nxLk394WsrHXijkHgnf+MYBbgzdooUqIC3fuYe
DwX9+WAA4hktBon0VHVf+2VAOaVdHCWbDAc9eTetw4YTdS05Tm1gD/XW6ly3206GNdiuZvsUfa3V
7orRA+vNqLpubheGf92lIXEr2AddqIJDptHJ5EPBFJMOaT1kuxw9tL0RwlXP3ojGY4/3LHMwKAcS
qWiru1Rdkxwi0TJacjktyIHlxYhddqAlMeUZSO/JavdZb5viwBQxESw5cgBAgrUorHddFGBe9VS0
0EXlTOF+JhANY1QYUoSwL9tR6T53tadwCMaez3ZASE3gXEJTYtYtwrx+EgCvxX62u9T+QKjcVH9O
AKE2N5nTNd4N2HDEenYdsQdzrnOzbz+qpz/qNvw37Z1SrP/7nsTmW/kf//NFT0Ly9//um77zHU3R
CliQtcb5QdP5qydB25S6GcoSTVOOmRr017+aEoKuRODyEyzh9Fqprv/VN3XfSaWFCnzHBQXk0V//
k6aE+pH7/dPoGQTSCgSkIRGAfWKY+Ip6JucsHHymD2Md6yk5GXSLh3sjFHKywzJL0OBTj36NvBOU
aBsB6cPfDzxb30aIYQJ/FZYdgP/oNmI4PB4i7bbqAVSFKGYg26Phyq20JAiqbIJ42xDqovdoIRn0
URXg0pSlL+4NpqKrGK57vM/GiOqKaOhGnlM1syeOfZ+Vl9noLM6GC9eUuCP/5HGBHVNtNdRpXAca
fvZ5pTkKEMLRRv0pMUkyvknREcOSNCnBQAOZ5zaq4ZgA5c6z40cZR4TRdQEb3lk3jhMKmJaj/GY0
Lex/3vnDxHac7ybUs82G8+98PkXdQGYNce2rdSuBpYDU7a5P9ezSYB+dbts3stfbiFiK+NAwLLx3
AGBgNWS9fQjjVZHX6mkdXhGu2W4kq9R72Gk1uW4RyBaGiR2qXMBgIxt124IEDwWHxYlhSIklfckV
tNVOfFcSptaeKVlEbjwixOYktgoCs6cVlcot6Cf/uiiRVG6FDrFDjDQu+gOrR/McIJ+ZSOLpoDe0
aLGJ86n7+oNpFCloEyKneps7uHT2GqHPVelI0DQRXVC9s5wB2ns0+qXcejnpeLRyu06eUMJmyUFZ
MC+xK4fep7TpR+zBsv822PDWz3VLNDqgalI/8f60OcucpfP5FJaZZ479UPTmoJZxPb2Etg2Zwefg
xmEDQsROcCxzT0q/D79j8Z7kCbHV4mmGfaNv8fUXn4hXHanCETKV/qa2G296GKeO0q1LPZWcGGng
ipBcayBvJwSWbYshIf4ExUVxgz0kLPdxheeKh73Dz5XREsQLN4yYrjujPlVz7X1OpaagnxbV3DhC
4P+Q5PhgcQJHNG7QaUc/wvkqhKZUEBf+oOscz+dAV4KNHI4o0j3Il0GTVZi3rbUBoXpPhde61+ZL
10X5ezsK7fclN8jj3x7iB52O/ft+IDMER1kWeaAmMo7+OT2Sr+nQOY/pWI3LVrZeSM2AmP7ZFr11
1UQDNXrQI8/frF4NSlzCiJ9o/6knAguROCIL9O1Lq54UIZVJ+H2MiMFzhjz6WuJ9uzOEJn1mH4S+
AaYzfMZdqL4TsNF+lP3QgDNonYcwdMuPtpq75qgA06HjbBkHHyqNO3XfBuV0ZrudNUc4CjT8GYdq
0N8ZQhZ5MHkhxy3VUvLRqwhaOMhwwkCRtDLG9RXZ0GuqYegnGlVFQP4CSmDYP13Kj/qWDxQxcpse
WDgaZ1LWmFqfeBGSAByawLlSLfIbnL9q2I1Kof+sqTeeq9gfnhQphw/4jKL3FE+M3ZuYBgtfy9x/
c39810Y03VWEb/SGr5eit8ONWJDC99ym2hQ7/FTts5Wib9q2SUp/wuvUQNLTaFnB1u88/S2alSl3
ZBjxhtNmIcEnGxLxyajKnBvZ4WeM2YXtNfUF4xXaco8zBgMUZg9e36MyNQQmuBbtjYtyWulrKL2H
YEeKDwN81qyJm2cZg+PDTPD5Dkxf2nzfCycFTzd0ZBDdlNpRJ1ZaZded7aIG9fJubg5j3LXPtoNX
E49E3SEUrFJMfEsUFZdBbzkIMSL+8dapcYeMbinSu6QJKnHQM5ixE7eKIeKrZmF5LKqaE2lKplJD
qg+l8LR3unJocB8ipWgZ5Gf7EDHsQyHqKuBjpcJtHvwFZ9kO4Fp8alEST5ixhyA+wUHtxydFODMV
qS0p5i8zg8ePqmlt4tlylrdj4DjVTUCcA0c7v6BqqYwVLlumRf11XLsogbNuQCQdjpZLyWHJhkyY
YDCfo8iW+P50A+MhHGFHIesoY3sfjVn9kEhlf4rCNPwgcze84VHnZQmlKL6P3hxfseeijkQc4YkL
GQ/6r+b8/z8k/Q8pfztgfj98zp8/t19/nt38+JG/D0qImYRwpO+v0wuquH8NmIX9ztHgPG1p61cK
KJ9DlPawHkNfZQaBcupf5yTPeaeI8qKDSa4ssxf/j85J6yDjv05JLqMk0oYU8ifMG3Cw1avhsmVN
/ZJ1NmdrrxuvBa45Bo08tGpTTUXgX1ABRv4BqyhSkyqxc3OBK1R4jz8dK/9hsCPW6cPrj+Gj6lrP
kQwWPO7Rz9OJ0tWiC+aCjwFTKiN+bXKC08oP0DQNyRh+ShaaLfjj6/ypb1w5Qa4LknlPaKuej33d
hNcMwjznNIy4dWQXR4inyZTFZjA3AJFSj+bOzRuf+eWMyEXCgTBNMJPHbM73+GNu/5O2EXJ4QFBJ
pfZ+PKwEjnI+SULP4KO0axBAHAdNFsZ3HWagvdWn7in6aMDJDWL3aEU1EJrTeBsvDhmYvvHRXsou
//pofDZbgb1GhuC/Ovv2NrdOAF3ba2xX597srsb0KN1PsRpWXfNtuiTqtOwkBjZLiGOyaPTZom/y
Nz7JOvv7+Xtd7xGboSKFQfkcJV5N7LIRyrpoYuA/S4AXFMpp+W0mxeFGs10e4OUmINgWJAzzgqPz
93fh9TP149requpAhkGTYZ2I/fT9tGGyCD8k2ASa7kKk5DDRh0n61D5kgz+lNHjWNniFK2b3+wuL
f7j9MLQF5dE6pKT8eHnlDg+2Pfq1Qg6Icwx8W8Bs3pf+sfPJvKFXV7SnNpAVttke4W8/C5RrU3Hr
oWSv3rgLYr3Yy69gVajgjdBEbPOSvxr8uYhu9SJtuSea09iHxLNShBzUQdGmsitPIsUoq/SsTUHt
bxd3yj/XYhFq69ZN9PmNG/PrV+I6XIp3Bpg6S9ir13x03HKhfgpAtDiosJ2haw5MX0MwjRlHzdHN
w494PgOO4nV+xRBsflhjf+8HbR8wBoCWk8Ncf0TiZV2QdKV36MviY7OY8PH3n/TX5/bHuigCT9uK
gcSrb9AkqY4Sewz22Il6Jia2p7f0d6C9tdEl46L8yukd5/0819Hx91f+9eFR7AcK1ZANFxgF0avH
tkLHObQNenkfC+hBoFoE0EDnhUrWqu2PSdHJR9Hny3cspdNxqvz4HE98ciBy1rxBm5brtV48O3wC
n2pdSbxO/Hd90H96hXqIwkw2I3SJSZJjT2gml1cVGl18YVS+3JVFUM4oHcfwesFsJE8D0pR6Yg0m
pkXGF8ttl8OiOS8bSwyPIoxAdUVgwtDlYc4gO6plwkt02oXFuXHeV7KYzElXVh71opevA1m8muUb
a9KvbwQTffYY3k6B5lesPYiff6s0V65ORDYcIAKa49CP/VGUJUC3eAQ+iK39oDK1wuFk+mUaBuvo
i2l4a41eL/Ly1npwcYXH/7Ez8T9efgiW5CjBVtIf6DVORL6aZm1526m4xJT6QAf6rZSNf/gy2VyV
h0pDoQWAYfLyiqrHpi3gRR+o90fKnKo6ZCZ37iVQGn/HoL/f4qOcLpqlQpyLw/OM/nZ8hkrZA/pV
fIW9kH8YFpcgdXTQH3BEEQA56PNYzDh446IrjtpGO4A5jMH2FnweJAps+V/eeEFeH1nUekhwORmx
9woOWq82N4THDpVjOBxMB1Z/14IW2LtV3z2Rv9WcV2LQBAqvSEhoteStRfMOdijYua4G09DWhwD3
LuYt6d45bHt7RmZgYNFlX4cZBVbNCvrGfrBq3F9910jMWfPWtc+FePz6NQpMZgG2GQ9+0yZ0OHIm
rBUjfD3n820cxvIoeWFOey2LO88avwRlFVzICm9ghx4CGjXM/gs/xKJS+a65RtAGltvCIruZwmV+
XKrJYSQFfjadDBxOKzsd2vDSUilF9+ixxdrWMFxNYsneOAP9+hCvrxEzYzR/5FO8Xh8Y3jR+WooB
i7Q9X3SZReeGIcM1J7mZcD8nPfn9d//r9dBhco5z7IB5CcqOl48wo1kCoEM9HeQ0lU/KWF85dCTd
rmnHZzsi6PONzfMfrkfbj2E5+wAQGufV9dp6KIzO+vGQdNp58GOdfbOWyTvXGqOTPzb6jQX3FUKf
gxtSLiA0GiOCbzOZePWk4CAvaRbQc6DZqLe98iJc/1XxfkwybETz4F1ZMftO01vD3hk9wUG4LxEr
BpUtbnrPRPdEp2OpMpP7xr7061vHJ9PkRwAjUD4v1stbPxqMZx3u+UOQKyQUcyA+RMzVN0Hu9leT
8YM9th7xzRjaiEqW3RuCrH+6/NpwXkMXSD3QrxavqoG9KbtqPix2Nj3YVi0+6UCcYCbwzd7Qz9pN
lvnqd7o+i1PLe+OXFy+lWn99L3w5fDtrycXp5eVv7/sG5ISvYUVUnFlINg/0PY2FZps389Lv0qW7
D4bSuzGRd0ooiXPaMjC6VrNGh5Niu+02IDGIlU3hFiR9GT38/r345e5oKkjCskgT4aDLf15+PALU
krGwG9giHAWOrZPK6yqqYpQtTYO1XH3xx6K5i3mrDsQQ2u9/f/VfjyyaIhYxu++hNwXj+uq0RN4m
CAKSyw8p/S7rziKP9GFEMThepYgAnR0gOhcy+wQZDmACFJJtElWYCEVMD3tKO/PHR38+EG6zAGW3
i237dVWLxb+3ccg6rBNrAsNgsJmFdmUuwb6NHz1hLnpkqae/vw3/8CVgZnI58EvNc6LXZ+inw1Kx
OOEUoIVB6NXBX4dyAxZQ64XcaNc7cYaxWBVn4mj8lP9fRVT2Wweb9Sl8caZAGKmIyFlnHxxd17nL
z59gikeXxo7rHsDDYmLJDGYfdE1jAs1cQglpK8IvT+ekbyBP8lcuYmuoxhtl0EnsyrQp14c3LKo3
3t21XfLL53I5x1MTrV+Lfv18uLM0WDu9Q5gB0SAStBn0NvB6tE3mRzaCD4JxQjZOJAiJ326hTpKh
AxY/MHI9nUqbUGkz0Iw/BqJagkOZzVQPivROfOpLrN8nybjGFCf9Ep50o4TpWcZgtN66v7+sAlrQ
qWPQzNKy5ui8ur8tAnRRw8g59PCtwuPaLQEgmza0HOIhRpgalpHjAp/tDFqMAINNVZUeo5kMVtF+
ns1sTsYk6q5FyU9iQ/JUvVPzzJznTx9FYpKQr0p2Li0w1718EOhAm5zMKg/wtqd2EJE1mYr2Iy6z
4FImc370GzE/ryktM/Dxw+8v/sumyQGHA9pqfaDrRVLNy4s7bQygNEmYmIzKuiNKYLhx48C+yATF
g92GzRuq4FcmUxZnLriaCG1ypNFCr+bDnx97GgwdJD/loW0v++faIrk0p+bdWaljX4RMb6p9iBz/
yJ7qb2Hc23sao9UppNeUcY0prqrFy3bk1HTnqtD1STEnjQUUgW5IES0wXDwYFuPccb6aiXT//d16
lejz49Oz1aP+xU3Cxv96YyXtOUWyn9iHkif8SrVBcC9K1Z1XkYg+FBM1L+HzMU5z/IQXAWHNWxHN
ZldPtUf3iDnFgfllVL5xZn01Pl0/FnkcTHeRlbPf/ZKX09IyqVDpLYcQXSm6JfY9BhMypM3sOmH1
ODmxXZ2OsyDG3pGDW+2LvnUvzKK8M3LiNUpXCxHppoPPdgkVMQoPI3CO8XxsIFBsVJsM+qIGVfZ/
8sFX245gn5brJPrl08CTIEuXFKIDsqtVhxkUwJ2y3g1uQNaFH8v/zdmZ9ciJ5F/7EyGxB9xmQm5V
WZvL6w2y2zYEa0AAAXz6/5P93ozLLVt6L0YatWa6MkkIfss5zxl72CSZU7eMD70Jq3fpOObLhGcG
lAITUgBq1gyQTurWwWwmcnECuNBRa9u3ils7U/BcCJQJf/vgv5/evK1u6UQ4i6j9xJv3h1GjKFbH
2Q5gb9lU554zfg2q6NEhZv65dZbx0OSR9QWCuvWcu4V+hQlZIq9Z2ody5MH+y335Hx/n1pqyvfew
D3Apf72Oo4cgBh+UcwiFWQ95dpOBu4u8dGGgr5mGK52gAb1EnYHAYo2ktTtbc+W/nIW75n9J4Pu9
AENgSo1DiKjNFQrevtHhcpRuo6HEhZLABy9b8aU0yrxYfpHdxhDunZez/BmhNN/n4TC9XwikRfWr
53SbUCvrctieMO+BrtJz/Zey/T9OoJtLzOFiwZvhEHpzArltm4vB7rfDkM2Wf+0YX+/QjkrY16y8
OlSSshAfYXSNx8C1jH2IrNVbvsiYDN5djT+XeOkFVdSVcT2z5CwIVQgXJrolLlewKS6b23odOsUe
YkEfgJc+1JukzJR0LX+71P/xw8eBuFWTDEc4AN58GQA2FTnfM7HCLRgTWbgDbSigKFIs2OAjB9qu
nksdAcnj1eKaPHlDiTwSs+yxqnmx//k+JMz1bfHAiwzXB7NsD7vK2zF7yK9XTHQGhwKs5blELvAA
5VZECTYR6K2j56Tj6ul9S/5mmkFnYaKk7aeoWdpD0c/2aRxNjwCXs4LOBH8piQweVPwKUTzb8wZq
X+1N1qsI8JmhZiy/sAU8dHk5fpMkB3+uGxF++PN3+o8znxbW5ds4qFOIG7z9BP9TKg5ltVrVEN74
NIHzWDiVdw2HHABpW1dfZ6FxmVc9y0Jbriw2sviHzM03fghwFXotXka7cnf/Hx+JBivghLtNxt7O
KEpIDW7FvuWQMyi6H0Kt7iX3K95C/L3u7KzHEK7fp5i30gPnwposFHGoxUlQ2/gqj5uN/fDPn+m3
sQkTaxI3mTzaAROytyfQrD2cuY7IDggtw48r0KCERVF3paaf08LqrPe+Fs1fWr3/uN8Y+XKvsRdj
c0BJ8etvU6E2nhqCrLl5cv/I4NM9AXsXx1I3yxH7RXOHlbT7JIeyvIPbGP40XvW1CGZsiWEbdMcq
GoerVcdVuwPiche4OnywYgMIc3PAwSJS1kecG05qlVZ93lqVAc92y1deNPfa2gbxl6vo/Ds0+N+2
wOdnvT3Igs2aR4fy9hvVkAB5JUIkQXkTY8Xcwi0Z3UC8ljF2SWAgCp801JwIs4cd4A+EqBGfl2bU
xEKttJy7uhrhS2/kL6gPrduR/u62RAxh8ppt92EFIY821J7BCixOvaQz64jj1q6DvgnQ/TzBhfMa
QF75lHkO8I+orT5A7boFkBXzvldB2yYWaBeVTjFpGLvS6xEYZzwm1W6kPp6o3UAPVgRYMX8uhJH7
sPCXL0ELfZloJekw1ayy+uKhOQFK2s1Ovw8btFFR2FuE1yPIipN2uAWs9AjH63Pm2+ZBuMglsap7
2TOXTnqkAQ/Vj2GSXnmwqmWic53zfAZ+5Kjs5M7aIK50QQbxBYm8OFMhVM8McoafEhZavFv5cqgv
1w2+z+SbaN87NfFPne4fQJeXt/wf3Xn7boFdvp9MDDqmFwGUKPSTNb2Ct1p3E6LIT1nmq3CPCw7t
82YZ7GBdZsftfpo6XvbNOhCc1oZIs3XQz2cNyh66T1QCQyHC2k/tefAeY71a9sXp2LGlFZTWMIGW
QFoMzjY7O5pxVM4Ri039wsXjOByq24XKqtze8zRWY+J0ofje9G2DovzPz/VvA3huSI5zl0Rd1oNo
BN9MuVQfQlfkSE8bRzqXEo/WAbsFz4vTy6u3NQj716VWB4eX+MXvvOpM/+j8pV3/bdbGH3Bvw7bb
4pu22X9Tb9n+sOmIjjFdyfo711VG5FgZ2DCu5UM+mfbs5eE7aEeSaWo+3DXLAKZZxNaRpQikuHEN
mQNJ/ePPF+dt9/T/PhU1ThSG7Cbgm/zyalA9p3+/5VkKwMf8IB0RIN4khqd5yutPKK67w5//3m+1
CyccnRovWMxbNn/1Ta+oUGm34TCLFD9VfF+arLoMdlF/jmYMABLq5XOc++3DNjXkrG2NbHc2ZGLa
LAdJYojSh7UFPOAPYBqblwCD+bugUSiUlQivdjNxRvTVBktjJlTLt7Xzt7RXjuTbR/zlgKMwdG4w
GCYvNuXXm18SRX6ggJ9mqXIIUUmhIA3Rua8RYe+jYUQdH65FcclqDrSjXXvbu5777xZsttnxwQSO
uS55pM2xMgs5g85MU0sYhuw+S10abF+iOePmqry902r7a15V1N1zK3ET9hF5DIm01fhhaP07Kwvy
5pgJExDRpPXQ7mXVFctz0UQ4YDp3Am2+KdF+IqrHcPCNWrVHhncR4nuFMeGkTT5qkggww6XECEBl
yqO6HZ/iDDkRrusouNz66zhx7YEQunbAL3Gutrn5plQpyWBDlrelGZ3ENzH1bX1aEG9XSRgPFI43
6ZHGC+Rs/qXcMpfwS4BM91vFaIz8K34vhnbDdw6IenxlCDN8K4Y25Jec8oJ2qmic5tJubYu+n+wh
LyEaJnioI0/xINgSUQZOMfPVt9fGPfgLrieONDxHRzK6WTChdGnzM5iDfNmHrG0JGoOqA3qgj2si
UUAByR3Xn4TEuZYRiCsl6/Yi6thfr+XQTB7smE0dDVkcV9flaAcXst2utfuSdUg/AWN7Q7Wbs9r/
hwMoekIZTFgOJFZ8P0uLnG2jhzg0duOdmIv173x0bdYp6/B47L0yqEBIMqh9NBbs0z0WObJAJwzW
Jfo22/0cSSt+AgeDK7RwuspOeRXFCCBbvb3iNBhMuoGye7K6Ea4Z+JX5urRmhFzi8R1hfUJBr5cS
22XWCcTy2WQRE6stVKSQFzkOdkHBYJjEBHIY34mhkQ/U+aK4LFE+H4Uz5O07iQ6sSTfMRP2rK5xJ
PxEv0s7H3ufFlJJ4Zn0n6XB2wJTyziS7VvvE22Zt/97Kx3g+xH1Ldh3RXoM+MC0Hm13MPlOyUcrh
rlNAFFNsJCEcbbcqEEh0Oib3Roax6Z+8WUKG8eTavo9Lpkv3S8RFSERW2cM+sEswODT6I4JHPwLN
SxjTfD/PIG72QVUB/2uZR2eH0pJReQCpV7+0vGZnQIByTW7chvYJYSI67DKarHpvLw54Ae7GKnEN
CbvX1ketm2bbIl/aqZE+EtoIkq+rvU29szYVml3Ns2nOREh6+Co2Aw8ZD1lEaFU0CdZjS9WUwCpF
NqY84M2/oX0LOExkrMURxgTSSgb6zY8KiSuQTmMX/qVRc8gyhf99f4rnOsY4Jy1yP1zZE6eGzRp3
mhUptNaGgez2yK0HYbsxPsYNv6iHQ271qziE0YCQSjuRgo+d9RzqdC00eSb+Yoj6I/wQuDKmMzHc
80Oi1eWKLeepIqkUJaeE80jemHjiQJnXpB2dJU/m7baKgfwwv9bGHXh7RVpjLJzgI80O782rQoLZ
7PycUvbgoNHeEiwbXoUa2zfIzXsN4xZzmBNA21jjd42efOdCoFHwboRE/T0Ypo7jrZubeI8DwNMH
19RNcSKznC2bxfQRb/iwDZ99F4TjXs1126ezVg5JgQ65cDtepyB48NA65my7JVx2gwz6Q2Wm6AfO
Te+DD2IZgSt8zgaHIbKAu75uGyTK8PeCNF9b2G7VNOt270sQ9DtPNOU3KJlmTDev0x9C1r3DEfEG
CZvVYm1bMudg+I41cJ4idep8rJ4K7hhwXn6rxmdSmHzmGCSSQ89yEUxD8V+Wuz6u6n9KJ7KadIy7
AOavJJLu2R5Brxo/o+Kr/c0xbNsGHV4LVKlfCAFFxeNOknOiCwqqFRbrw5j2hFacBp0Drs1rwlF3
TLJNnOTzCFMsAHLybPfT+H7TAwBOchfHEgd+qVU6Mi9w38ee9n9ydYP2DlvS6qaaIukDGQoWlF3X
3+6N0foH+EDSZosNKnpK2uZony38ChTBshjClzyISa0KEI4jJ4fW2x8XKuI5LTFyvp/ItyOThK2d
dw7zbDnjTK2nczX13TvNHMAhYm9s1usiLU1gDmouwk5JnZ2J7tiaKunFSJEW2Zqop37lPRMwSwMl
OhfhQIyK968BDT1v4gVdkFQVCNeTHG/84iyfIjvBKskNXOjcv3iD27QXi+p0Dyp64Nq3mxqPq9uQ
vxkq232tBJTfd5kleZVPOI6HSwf+aTy11KZUbOP0quJa3bF+zp+x7jlzShCI81QVTfhpxiW9HCvb
Xqfr2unlnfB0UaS6cT3Sv6rN4FDcBCy3Cpd/cSn8LSRFrR8XaGe9NCIZq6Gg9is7Apq23kaZUTpj
dilC0Rje0dL9WEwT1m1viyXRiWrRWQrVc3wxxCtse3hzAKdR4dUDh/7iiNRZPAIw2B0s3c17Ef8o
Sox5u8jtGVG6EcEmCMNxU5Gs4PBvCcZOnaHXLHfbPBv8yrfTiyzDnLfgSEXgomscoMGYRjJ8iydm
36tBUpdUBiX3oayirDuM/CMPp5ePnpvAHecyuOjw09YU9YcVqCVoSObe65mQI3x8lduYJjFspi94
vah1otpvg3MWbqg/rAkGVzy1cDAEl/WhQlwY7UUDeiGRlFh3xAzTqs2lIACOHOGALMUmdO660NpY
feZ6We6VitjNbvUwHVBIrwzIFgbMF0TKvAhbNiFUBZKBl6e38AXZ0Tjvw6C241eoP8YmmTUqi7sp
n8JvaNcwnsSdO+JgG4a2ZBaRY5Jt3X78Wow+AP9g8vhrdPnbZwHNWKXzDKZ7H3UbWaL+ZvS49zzY
fLt56deXcg03oos3clanhTAY0h2fc54WPlc/AWjldGHABCZwPoaqu4Wvdbb3nK2bCwaeKTeSPjZQ
ztUqIXntcONYV5ecI/JL42W+AYViuzlVcwXPYvG7Gzk1qkXS9POa7aDSR5dRTJZ1wk3EtbGdJn8v
mb7umG8SIYn3psivcEWRHBD/vuADRIMud+WIquXMTGY5d13uji/b0iprJ7be/yHIQHQO1HyW/bxZ
gyDMMM/C7NB4xfjsxyyiUsC/3KmUFFRHcOYphzUWkphOfcPbDlgXbPGmfNBIJaTBZEEJO59azKbz
gVMjJEcR2+C6J2AIcqwgoyi6hVdG+T6bPP+5J9ORgB5TWacxMP207znId0toDOP1Wvk33oiK/LNo
M2yx4O9IlCIJ2jpNQ7SNXxl82ldc8RY0V5aWNfb2TXdPeRNO2RGCQMFa0/Eqe6fhEs47j2QP2urC
ig+ys5btiD1rZAChdREcM8zATWqxFi3PfMEwe+mm0j0jQMu2a0+6UfHoY2wZkPU5REdXq+v8ZOjk
mcuiatva+7ayyNr0GzcV48KCsoE998HH1yBOULHDhmdUel8rug48VxYagmRcoEY8GGulsuyUn/cn
X9+ySrIetkbCw94J+E75viFGwFsbD4oAiIevudOI9wBMCGZww4m8B9cnWOUphlyR8bvkOt+F1iI+
V+RxR0/EIMP0VSRnkwyvymI+yX4K8082q7L8FJi2eBynxu3vOMGZw4jCXR5MhPnkgplY3aJPa7nt
xdJD7oOn4QBEzrfJ3Jc+Dyoxfow5Ho3yQfDJJpdZ6rJpeCp6Ug4IMBsidzctQ8deW0aFuS/iicyq
njSNEjk0+ia86lNIgaElhIVu5UyVOFdeuOVRtEgksWiu/JrULyF7vzs43Ur6iEujmcxYzkTqC2Xu
XWyfTcI72HGuN3My6YpoU76ORdcFkGbs7nuZ1QAKyqhR56x1+jypS0boJ5vUp5fe693uVPgIxlIa
lsw5FW0BD4P1CgD7rl7IiPJHwydZRAglYm3K7ZstK4s+RBb5Bb0pqYQLYK07y+p5ZROZFOG3RuFE
nDfZNlYqWQGnxlkl9c6Y9z9yf2bxtdSW8R5KUl5OGcjrb6Au6EoXoyKEUmNXEnZkNf2PZaB+O8M4
nLojuQLgDEEqkJtpuk6q1AIS1hxii2TGXevDnj5EAKB2+F21vycZS1svTTtu04WsWnaEQeMPr7en
AVxIE0zjvjS5+sC+sn/ncEeTXLEpUIaqXAyu+yZagBLntGI7O5Illh7HJ7i41N54HLtFgkgrUAYa
x8l/mmqQ1V1PaL1m3eh5kCBEE6a2r5S8WGVszKEXeP4SHxc36xlvdpNa0Frd8zxPT6Q+RNEB2Fv7
1Sl1JbHH+ADHOHvHZ0MrEab484PvfWscK0/szbPfxbPf3MmR2Drm3C2J8WQ/soD0bEEw3WY/yIXK
e9fUA1FFXWmi1xvFhdHlpthXaJtWIWWir7uf4bLqNtUavMlRWirHVoRf7XXOJzWf2Shl940Kh3Bf
us4A7QQZrD44Tk8/O+SyjgC8TWLeyXgT5UHm3A9JFrXF10moPthHzjAQGufy//FgwLlJgxEImUnk
+t/lZMkPk99AcSRCC1jF1BUvQ9/Z/3BXVFVaUCG1OxNkpHBTyo/FQ676VhIIN9ffNSCWk7+K2tut
oUV9gHmnWxNf4Eh9zqgtSCN3uxGRdFM0+ESd3nGPWB4weFYUcOK+2Fo866Lt+TgEtM3xXroxM4NB
sBMhbdzkN3UKZeqj14QxCV/jWsJsYvlIai1juxcfTdeSbDNhBljY+qy34LG4WfNEFVTdtz6J2/eF
sMJTTB3nXj048xPVcxPLJzz3MKK62cKz70rXvPSknK07z881wYC8WsR7tjztkMaoETFm5Bb5A16+
9N6jqlasiOWkPPSKWSxPPDHxZw8daJohJ+clQNGynUkCD5igk5kS7nuQMPn7Iu8pB9w6V5SYJLcW
8Tqsid13BLINq7azlPLaAU9bDFIkAwoSjicWeSfwoRtE7IEpkFfbs/+guw1WdSlRJu27EuPmwddx
cWevhf3VjCKyyM0T3QXlkW0u69LV/p6hg7y/jaVyPMQAS9I+wn31Eq9M+GsnNKhVlMupHwilx7vA
zubuuCkvfKTGGqzULxxzl4mQtFe/m5z6cIMeMvVFRRkKvC+zEfstJ8dhh9xPDrwOq2jalzDZHb1r
cKxVZ7XCrroLVGwzJsdpz8AZE/7zoMHZHLLCBOfBiGFMyiybvxQb8wX8u6G/JhObgP4Rj2jdvcb9
ZMUPXi2ApzCqFsza0V/zlozMZ5yPvKyosagaWna+ZG5NQPxzKPTjblIYTZ8ii4L5PJRt5p7F6td6
b60tr5Qejkh/wl/KkWnVfddSfdAvn6NqCiBrhY22PwC+WdZ0NFQ+sGOU2g6qrAiP1KrKvoJP4Bhc
GtopVg4I7xMrysp3vGPC8MTq2Z1O3FX2hHuFqdmdFUjPfuQii2+F1YYYD7OsXPdDr5by0VkwfCTN
tjn/NA5D+X1NAuL8nKmMHPs2aJf2VELuOgoSscrztphbj6jH+lL6LbZuh72J3hOyuHySwOiH/dLB
uNtNdY5yIC64WffKKeK9aRkeJFOE/CWRwh8+bmEBUYUjKQD2pGEkf+gCWAXHCWFtcRjQyPFqCpZp
fBinDdE7upoxMW5nyesiZjyZvGKj/iwGuuHHFqbnBzAj5VdvrgLyjTG/5ie3DKOZECc77M8kSeEL
LLQpPrGaGvejF8JDpq5YX7e2ztkr0HQvALDMxAKvm7K0XTrCHBlUFRcZq9lKJIgMZ9/2PUEBgiQG
wHB2WV5x6mR3pRiEurebgb4962flXwLeG59HFqYY0gvjf4sZ+OVAebJWAZhmKHJwlYTXWdh0+AA1
qo1hHdPJ5Q5gj789qypGlS5abCp7zUD+E2nu5XDHjWk4j61wFp89YPCfnLVgIdnyiPqP0iqJYc3G
dTJnEDrdtcImHn0YRrdE6BEWw6VuK3heHZVsg1dYMwoMw3yGW4RGtD7qWWF9WXRX/wDuAxV48aPy
J3191x6VqrbsAaQNK9i2M963uV1scMKBEz0UMf/aHR8NXrUjBz4P5NCKuJ06sJ5RAPrDkcmRTFlQ
A0VCg2Dsq7PZ0Zrwo1CHe8LynltmPZiLTR7/QAs3udg3iWY6lapkNzjjJ34qVLDCL2VgXNMYmol6
d5ti2qd2vhuazWXcJYqC99l6y4uLwSwZfP2ChNapqyQNd89Sfcfm+8YGk6L5gdBmO0fAqL8xG0TG
UmcRFjR7cxKLfmuFr6LbT+tWVS5dEwE1T1uh3M8loZRFEqJnVMkyETW8n7JmXGjw8XZQa1mElBS2
9mHGhvono24jnmNPLgPZOcYaXjxeTmE6IA9pD8NGeDVnZObVCTOJ2L/A9HbrW6kLAii2oqa4eq1Z
BpjZQ24loMS5w/itzTnIeH8lZC4q9OWwbDbgUyCg9Mo84xKN/dJcVNHbVzzJ8p0h4Y4yIFpL2p0u
XvfjZrnHwR2iKhESBkSyBjXwZVcBeiWurKKLpKspnnIlGnendISjfUA7dPWjWPYX1tOhPhSkW5kH
FQ9ieLDFGkBOm9aZlsbpq/HrZFWkKKyRGY5dgVK8Vrb1pQn9ClIbAoMjFWI7MhFR6oo2dY3PGbLU
korBWgOCisq6S2Cbw3l3gnH2bzMLEe0Z7m3BsUduLR7ttsKFQ3LvWvD/IsH1IzNM1aS91zWMWiRQ
xBPfGDD8zWusUxILidrsa/j270qSjbbL6DqTPMm6CuOzKOcbTIugZ0YQUkfWvdQgow6BMeAuMk60
7W5uKVE9RQpumuFU7akkmomAvbVzwUJacVO7j6ov7DN15cg0dXOHR0PV5JxM4woE7E5MDR4z+tRf
eo1y5sHUnqkvS9CpT35Vim+ogV3AXO1Y2McQMt1r5oHrmzP8GHt7sDUtw1CV6x0mz5HkkNwjsZdE
axAvtkK8tUKLtyGZtdN6H1DtEQwc8m4ytwibRAcdKZl5uPENOdZ8UDXMzT7HWx99FO1yk8hnTKAS
0nm4+S1Hk/hGNUwacgNwoJvyL9lc6vUUWSZDgxM28jsjvunsmwkUxGBnBDuBj9qqHVE/E5GMa04S
it+EuN75ZRj5Fm6EdiJvcHhnua33fh8MZ7d0xMcejNv3CmLxcNYq6Axaj4asMZ5nFZLEzIQ8cebR
W059VRlx18W36SeDYVNcncWdoV/xraJjOw/2D4asfvZJ9GUXfmF3u2b3dI9+Q168MzmHqq3a6EWh
SfJo9MQy/wjdNZ4TV+axl4A8Qbhacid6T1u/NcO+8iRzcIo57R/KUNRXUvfY/7EeroBlFciNCJlp
k3rxxbGW0DKYQ3qDt7tZQ45cDP4MjE9afBcuBvWmijEolNmqh13Lj1NDTQpNd9jYSX+BJRpUTziF
ZLG3xFyJO0rJKQl556Q3zpF16JmzAavwerAMp6CYm+/K1UEBrEO14/e1GycEPqZZiVqCPUlsd2TT
169tc4sw7qwqvhYMrp4zkmUVOzL0HvuYNchHv+/leg9wZYpPC7VWwiuKN4Jh0uZ/gyoVfdCZM6nU
9sr6FJewwy9yGlnvezJ3PUa7PnkjVTnY9c8FQgmgTeSZ6hAEbbjdlTIuCuL2fM/PECsN5gRiv+4T
g+z9O910CTTKca2fvI3pp5Q16TqRqBVhZGzcPQ8bJr+ShzhWJyl9EZLdCNqGHSoDe9AkVRcT79bY
KhkJSHnV7S1XqAGJ1u9loSDYdGNJEl4pMxeQQbGonMSjils4i7xmOlqSCwBRaTa4YlFLi9Rueu9i
NTmx09IOif7lwCafZi0971g2IFj3NqpJEBQd6+99hp+1/GSGrQBy1eQe5BdhukfUImMAvW8Yq7tp
Vh5xu+i55bEeq/gR21iY7bY8JAbMEOU0pfwDgGu4hv+JsDLBktwW6H1Ob300PQfXThGFaBLO6Cyj
7XI51Jgt2/jzUHSAQmTnDNkz885WbYJuj3EU5PikvfxBjg10xnnVozn6rETIes8cIpZ1hNeOByxi
OueFudLnbF7I6K7JdPD2OqzQuZhJTkh//TUME2aHFjkBM5L4pGMPPCWETTCbm52lb/ZDICWdxtB0
z7gdnQY+zDaLr4sT6ldycNdPg1NNMsVB2LssjEbvWrhBR+5ctGwf1qKPnAt64KJipQCWCyWsR9Kw
p0Shz9GkiiYZVUX2QCC37h/GDFwrVRAGnXB15yapXanMsWnq6KgLNnN7ux7Iux3RMdNOdRKiSk4I
GaHOovsn04Fhn8rSUoCrFNnJoC8e9i1NHhS/SAxl4pnIv5t7tbGJJZYh2OU4synkhC7CI0/75EMf
Uvjs9ByEP+iEenh90doFdByE5F0wYCEhybqSfZsg6oeZdJkjhQHMWaZslaLbWNR1HmvFLb9HvclB
SSofIoNbA3S10W7bKZl5wH3qWK2Hos5m8ur4nzw3DXBX8iDrqjibri7ubQEX5z6Q8fBjqQhW2s1z
bdUXKreasQV2/EPFSTwd2qaIylMzM79hssYaNSk2Y9rHQti3hHC+Z3gUSFh90g3ZAbJDkMM960Pm
hO2auT/LvPL4PIJklXc1+Fd5yMIR+YLnN4T+yoltOmBf5tf7wVozECD0rN5OrhGDGFBwHj0V1IK0
nxauOBzp7KIXZeep7kP7i2xnRbTmapb5b9K1m27mjQ4CccTN/REhdoQe8at2BAoUPZszAY/PmClp
ZirJOAfTBYL7jH+wy7/ndrawqXYIdmTw4RwWEMA76jDvsoZRBulqcy+EbISEAg81EQNj8V7xzFLA
5/lnx66DlIAYYiObrNbv/yxEuX24Xz48GAqIo7EbwAFz7fCNiKNu1jqc2ZYcOuyf4IVceS6EiFnr
zN651jVLlFYszE1Z3v1FkCS83/62f1NaBr7Ddlj4bwUkLKk2Ao677TAHrn6cAiRq2eg77g3HateH
kDfWgjqc7Xd51FkEyX8IwzU8NgIezwFzAwgH6YIhPA2KNA+U7hGjfbpsJHJGVz7HDkW2vONFlz9r
05jXUrhme3BkGZUE6pSmoohXCJgXJ5sy9hkh4OVGMKJL/VrNw6GYswggNMsfFiwsaWCNZUujHkAw
Fh9l4N882v0mz4s1Iw9f+9G8l5izvX27jd895Ex7BrrtR0Sw0xOLjiG1o3LJkbXMAdoTPYqw3SEt
HRVdGpeaHymUz5QoW/+1KImJTeyRLdwOF0P5laREt1t3FNtW+4mhM85w7QcQugvQkd/Jnkef7qye
/TTNGbIX1rfl/FKQ5bcdHR/ZFSd01n0JgGIzMO+M9QXlCupyOy/8iVG2bzqGrLXFQJtoP+fQzH3/
uQxhWvxNcf+bboifGvEXYtcQ4xqj41+fF59ZL9N3gb2ztsYDZywpsfNWEDzHSeCNtZMYsc3fhrj6
PIe9/OFnjTi0+XaFGc+6ufHnR3I/p7/cjb+pg7GnuwHsOsJLQYugwf/1YxXMTFxGhzecb6UeeJnZ
H+KiHI8+cJZ3Hav7Y8/dsGPCMMCQJu3hQxASQuoh2t27bjETgmFIXfzz4/lWjMuH4tHgGgH5t23Q
Ir9+qNFV8Ksx6R8sAL2XIe6mW6fQl2dIltvO0HSeAxQ3f3Mh3J76X0+FACtfiDoNNyw5oG+kgiFw
M618lllaMdSWg6byrPzhAS09chL8zmzQ6J7fWUT1Xnp//si/pn2so5ag35Aw5YFw7aegsnUK05Ja
6c8X5b8+HXgPztoQY7399gZyEENXbEGdAyfso6larXeyavqrcmtgXn/+W7+5LKn2/BCZGx4D7gwU
H7/+AgVL5sKbcg5taySEWvd+jvt21elIctl3l9jxPfBLl5hStV7bzmYiXivBdjrb0j9/lN+/NmhH
XjKM+31bgKn49ZOM5aiMD8r6kElDehOtO+MmGQMM67fy+5//1u+vBSIqWC7ayDQxH789mhlOEhfg
FNvBE4rGXCAP3QGTZSfYBbRYmm3vpymi458oBv7yt3/TYqLQj29XHGEkzn2IlL9oMfVCjIw9c89P
0i9ewM7aSeTODQEUutapE4Bc/MsN5bpv73e89Ey0XSxXuB7st4+ZMxVb5ConS0nyqfkFARwBA5vt
Lh2BoJcosKb5POWhPSP+q/puP7ZOd2SARYtPS0RmduRTkbT2RGIMku4xeLKtqiK719oYU1aUA9w1
bAKIaqBWTLK6puWT/jjoCzKy2vqbm+TtNQxiGCZCRMENQcNN80bPOlYLd1Ff0MAjdf5Gv7O1uxbX
4ivHf3sHWth87qMelWWzcqY1ghgewr6ZZgw3gyyv3xtTe2Ya3Of2dZos78si8vL+zzfZf33IW+GB
X5H/oPX+9YfmVb80hDO3R0LjSH5dazmt78mvFnJvj4ujL5jfpvHrn//obw80l4ZblAhCdNxuhK/9
17+KfMkefIg/R9VN/ZnJj6Iy8wNylZcs3ViYX70wm0/DyvIEaOGtYTRQdE8so/9m9/vXnPy/5ywB
LoCsOF9utlHsP7dH/n8cKblF8LnN+ulIJDLyug514F0HAvMaVPkm7lXoNvJuo+erHngiMueIA68U
54HeCS+xYIuxi3HFewlOxni+R/DKEgMN2eDczcphdLPWmn9iD5pj3Kp08MB+pd4OIRkF/dm4HGe7
Li/s4uRqld3HEgHHLtw0Y2NFqNJwbRA5iEvlc85dSqdys/tgY8CWaMN8Z7f5Bj6CZDLnsmfwrHxH
A7oRsGvose4R3+tPASiZ9XO+lXb52A3/x96Z7chtrNn6VQzfU+A8AO0GTjLnrHku3RClUlVwHoNk
kE9/Psru3lK5t9S+OxcHG9iALVelMpMMRqx/rW+VCLqqm+ZTPSSBe7Ls1qbIQmJkSpxUd88El1oe
2n1MHo+GVg7G2HHde4+Md7Qeg8IZr7C2xSpEviQZ0RKE3f3i8vi4FLg8bhdwrUOkny3xx1V2ymWJ
3qj0HcEDPYIxENTJCt2TmJnQPYhWVkP2L2wc3adTGrSXhiEw98cwiJI+P+nKH/H8NHo7/GIr8HH5
Zx02LQ8M04KCwD7/YX9CzFMHviam3Uzp6lpKURNMzbhbxZJU/cUCwoP0w5IIfIMsCoARjjbsP7wP
z71qSrWic6Wg1CumKAcDmFFdAufP3gtLq6eNRSgCK1eKO+y6D7rxIej9xD9SLEKjzjQQSNllVN+A
RvTpKl4pB7PRNfpbfBEU2OpAwIrBPmV4koznSitzddfESZNvGrbJalPXXatvHJ8Zx9oZdbb73QQL
6Tyq0NsJsnz7wCsgYBezHokh7Pn0042nwI/u6J7QTMGPOZnx0CdCTfuus/P53jOwf6/GxraY6wE0
oY4gC8qdrRFpWy/j0afAiPw3WUWoKMLwANkJVDk2dqWctA2ctuKzWQhjpxtu5B5zY8KFS0gLRGqT
kVsiaA/RhL2/1V1i4W4dxufsrXZMxKCHdvHUu8yjRN9teksbovuOof3ORXfPQ4f65ldl6UO5xYPU
wlyP6+YuaE0CKU2j9e91RddTPQdj/spTA8WnCKy+oPh9oNlFxolxN6kkjUK2Q1b7WGeOOAiOT8XB
7p3hxqpqSluYjVTRwfIi9dViZWWJr4jIh1YGMJSugmA8jEwPrTVT6u5peVgFqwaHaRxCjzVa6jqp
jli5fm69G5TiIMUmcnorcVHeUuW6tKxmPnZ0LW5c+MZ9FGUpye5RiFXSGSlDCC6WswlBMgvLblTu
ygPCSVkdwaAGA1bUb22voFgSnD66IsMfTjFYf3otNP1Eh56WFTTiTFbVVPwtHNoU6CfOAvIrfip2
LgfWOdSNvnz2FTrwyisGEz3LraPPPCDnatm2xVq6q5TnbEzA5s5eqHQyHwjPkjg2vyHgofMfvEGb
/Q2+Pp8cNeM61rM+rf19Du2oWNNE3r2pdGDuWBiCc2QDzYEmeWkzd8C4JsdTwwMo3kKlLcE+c/6t
9ugSXnmKIfueRtiJzRGN3SOQRWWNWlEwl3yRaZnWRI1HGHDgaGkAz6idZ3oxzN4csmbzNcQQWbES
D1NprhlfiiszwfyOrkOhxFqzxrTbaIUz1aHldsWtjtXZWRmlSk7+kNnEBxrXeZtTE6GfZArU6rGK
psuCH0/X9LUb/iUaOUYYMWtXqvLaF07/1H+iTE1cAUX3hXZyx9yyjeKs45E4D2vbVnk42UXtMSCO
aeSDGRGEZlmwfRpjQKmbtLWSo2tQRbMp5YDdTivKu8BNp0OJjeArnpLm4GZ+wljYzDJ7W1vwUg5L
pw5+ljZfqmFLl6IsjXPsHKZ2NQFlrjPrLDFBs+7bocQILJ2uxqlDPpbNN2yF46A18QNybN+eC1mr
G92gKGdFWbBxhqUTWP8kqWQ6Q7iEF+nNnhfdjDSRUqg4dKmzxtnCReq3s/lcGjqKWpcQIFwhqPFx
l9gWyZQZQlfrlm2s2riZoo+rhVRHtzrVN1dansfTflJIWxjZUlNi8kLpIMJDToHG+4j2B+auCUaj
QLAKBYudh/bf7qysk2ncQL1MLJRorbzGtd882YhkIJspUr9JBgXA1/JFdZqX9PxKZ4tgrb0M78iK
bpjxccQOUB19f7DXJVGAp4I9aRlOk1bO67JOhToMqZ8/QeLTKTivZhuaNUOZIiS2lcJ0CmKQvCaS
wFhTRpnS/PGc098z0KfbJM+EGInQRIEYm52Zz/WDSPEFAm3zqDkumSaWXBU51za/3r8fkySh1teN
0seqBTME78xR+WbG+bOdqeZpNl6RNSTs6OGLtmWcJjNuSzOdriVNKQFlCK59VVJ9jKJC2cBNF7mO
uW71crGHzHilw2WWQ1kXUJoE/d60aWdh374ZitmrD4Yt56fRjdmGWB1XagLNy33MMeRjN8GylK6R
8EklmlLjJh9GBvjwuScRVpllbmm9K4zQUIGz0fgXVejVHobcWHeaVzdeqjBVlQD6wDTvXY+ZYvkp
Yxl9Lgpm9WEPoojlxw8wOsrRWfom0vl+huxVrKA/m7fs28o0dAeUiAOksMXPHpBXCmenrdYqZoqI
fGVq5krptlauYlP38hOzJvWQKqalrONKxTeO6LKv7Tgb1xQFNfHeLSFwsmBp0L3FUqn5aDBXoVel
hRJ0hL+gkat0BY8jpmuPRlaS0h/w81V0NCl3rU+MekRuqPqxrWNzWLd+iSudZYppsw2TEL7HRPfw
VVPqYqsFGJfCedaTZD9JtkrgwBND32q1VXA4ZQpg7vKBmN9oKd/dxraM3S2dIn4Txp1ZvZF46zDE
5DWfc9zgicBuk7s+lkRvQ4TpCMuZ8rc56kmGzWaiFg27al59hrA0VADQGEN3Uo63H6iJsu/qzrcU
fut+MK6UOfvufeRy6VHLxS4iBeWEthUMUQPeHwMGHSGRuDFTwjwkwAe1a9k90GkmiWqtAkxtfCIS
6dOr+1lc5cz9LoIOA9Caj7b/TDubFlFmJbTB2yasEvzMaAQw8ISWb1pPkQ3Vlal3PE2bNjoMiZYn
p7iwjXtjnILigGxP/gu5Xr5m+LRKshdNpF/7emFvPEqtqT4YqhjKO89OChTq5lE6Cf0gcYmZbWt4
MWmPyQeEhb81WxIeQcHwLBfiJmNVfsX7nSZ8iJbt7saODAf23TLZTonqH7xYj14dYw7UPuIr3cRZ
Ub9kHBTnbZMU1ZsnfEx+LXdmEdYC/xWRharo1w3Z4pLFKUMLGylN03F78Owih+HIORwIdlKRMzbq
5HHkYRpszMO417QWLI/k8MtpGKDXhZmD67kH10vXea8purRkX7m3MksLsXXtlHUsd62On9eD/N6b
p7Hj8RPMZ0OVwecEBlQecpMjATdez7cmS4GrtXLcszqCJRnqPoGHbTTTaM1Awyfq5ysT67OWyhQ0
by2n+ZowXw10sGvtfD0kyi7WbVZMzNndIE2Zblf2V9WKxqdBujbtXaoyr+U67xD1Z93D2yl9roNA
1LdGkZoCO1rf3Q/1RGGc8Bw7pNAbhSjmPktCMdWMw4tUKnxnSGflag4a1Wy5UriDhMWRr8jmaThj
nNO8ALgieWAofXAuNYbKY+gnk3ExY6hj6ZmNWq3L0kjis1LS6rdy8zn67AzCeWtYTuhlGlOnOpXT
YF4RhmPAQ/hZZu4J7H6p1mndqPToJ6A+11nBYn0GF6OmzYHpZ73heZDYG3M07OiCm3728c0NahNI
Fq1zjRn8uVFPpXPqazbzVI4K6jWMGJjn0S/5ktbLURobCXz8IrR0nGVbM22dM3bJ80QNnG7jw0kr
/0kTKtZZnLBArErAMP6e4gxo6vmUzNQtY6StN5OGu7dceYxrgos44hyxNkxj9kM1Zs18SasCnee+
FfX+hl21nPds0KOuX8dVT+4f9IOxTulXNzb4JWttPaicjaLQCas81VhInC1NSQ2dIaamWevOtOU5
SGmtOBYImi+z3pvIwH2TvEYu33VIuqaXZ5WBTfbUFFbuXoI8cof3zomGYZNh4x8OZTrb1xp9f86O
HVXHqo/DTdFBjvej2LC1CZ6N2C73Kk50f8Vvsck4dUBvrpIu9hlBDGapbzxEi2KTahrpNttJpThL
bBGkN7k7xvrWZfUaDqOfi/jOI4y5xCFrS2ySLNWLS/o6u+G8gBabb0mHiPHJGETNcbyjGbrEAw36
h9KEaNgxxKvETQ4em3hAM1hGz9DH7aat6xZRisWQblJGs7FB7BIrpsGuv8GlgpFfG6/gs7ZIWnla
XQvZYWP34N2NoTUyuzoTVGVEj3ZsV9e4H8m6zzHWALaXSfGkTyKhx+Dn5/W/a0js9PGxGL7nWgEU
jR8VlFIkDvYA0e+wqlUXQCA+1wT4KLFShO7rRP0KzrsIZ98rNpBDmBPAEfEBdkDc+qCMBxy+83Ga
+l06ZcNDZyVJyJMgvRlj2W+ZVkQ93fTjE5yZ/pz97q9y4//TyyMAABdDOkKp/PB2e99FYW6ZSujJ
iH2przQQF51tt/ejHXcPgdGJ91xWOKfoFz/TLO395x/3x9dfJjboI5i5+SDQZxf15DvBCvl0alvC
UjvkmspfkeBChWE/dsD+JDdQPJoNDanD4sbDU8/esln//C/wUZZYVBDmM2x2DFRp0/7wAdTsJnQg
7xO4MNzkWK4F/Xa1/hjw1s98tx+eHZ7Fv1De/4ZOWF4VKQhcmMu4km3+j29bEM0z2ygGNa9lD0xs
kuMwljI08aomaz0l5CBS3z+lBnCNHNv3DWiJ4hf6z98+eih4zjd4Aghj0/pbObJPVxGOAHsXsw2t
jo4L1O2kj/1AAUpAocapgRxV3sSN3X4tAqFfglSR3fbnH/834fj7659NFVAT0AXMYV1Esg+fBFyW
sjIMbOLp5Ew256iI7bfe1uP8tXWacbjBtmJ6YYuc4iwZOflushNPtjmwJnku087Iz3N7NLUriiOr
7n2UdU4IOHE9cRK2l817tgDTsBoCCQFmqOd8E0U1BUNCj/Ej2bHLgqu1U7/JGmwxIaWSuX6aFX0+
2HXiatzWtu5G+xSYVXFP/MKunvCJ++aFn1Jjg64S9WKPBlwDvnDBU+1zrx/tMHNRQbZ9Fdg5EXIS
hyul2aVOHY/jVI8M3idj0/dm8ZXoqE4Laot9MKwBh90hv9NkbENNyU9ZoSLnFyr53waTnsFgGYAM
rTOLRmx9+Mh1TLSTl40ky8A6rxXOmG1U+fPaaczkYSmpOXPySh37amm7YXd9CU3e2WX1Mjvvp4SK
+7ra//wyMP52HTAIYwDnQ770UNkgv/14R8iZQmoNDt026Hw4TyNJM+0oqfjVHuRUwAXwacUkhJRb
TSisYC43vcfO6KJFL+MeKWGFPiiKMtoDtrZJ3+HeMej2GRA9vpKt7h58YvNiTymUG2/GUmuePWoe
cHsq5TzVveO77F295lHr2jw9qhQHcA4ot9mKQp+jvW0SLVj1DSWIoTJLzBlwMnC80A/D3pCeu3JD
lxh95mOfDd6JuMZYHlE/HPt6tFJVb3MbuuytL11B22iHVYHxTRXbW4Luo7aSWuqfZfAP7TUoe+fR
bOY2x+jbqBaxvI/K59rwqMeYpN1z0gXg0W6pyZlJey3ltgS3kZ5CQ0oHz4VhyvRqYqPqHTn+MPAG
PD2nm0mlbX/pmm2Jglg27Y2d1joPVOw508EFBOQ+9AbcLKGlFuYp/Bl0U/JFPYxDZb10mtPXp04h
v2ziGF4bFlgzirflzHgFh3SHLzemE3ne5tjLkotRtrTSJt3s39mDPS2l3mK+6bixyrACIkIDI3uD
eFtEGqqa5xRjwnmuD8gQp+QUMDMwDGNOGAwXzpAG1RpMA4o5fMh2w7cwL2XOmO+2neP3L3UubHo6
QK4clSEwxfZx2m17NaUu7Uw9byHuYxcH0wivE4OA3a2CqDC0TQdWPrkcUhA3x0ovuMwdDEVD6Aka
zl7hneLeX3EBwGaGtipB8zAI06wz0QbL+dXoNF5LuPkO/6o/XdVZp9crSoe7J45kbISxvuCE6zIz
VpeiCxr3xuir/IiZycA57rs5rdIy6XeYnmg0ioxMxLtSU4ZzIgnIm06AxCUXAA2iJ6LuMNCDzLdb
kAzQqGh+jd7sWJKHyqcRw9gItfHY5crrjhNdo9ZKc8vxoci63luhBOv9L55iH7dKAA7Z9zpL+c1S
nmJ98BJAPK/1OJkFdC3geEJRFz23tLywnZkPJRfaP5zjLq/HPmGBevF9GN7yQPtur8BmtO8Humh3
Fu2nt/CLXydyLnGI4+RL7LTjl5+vSX8b4vJ6oLKpRQwwh8IE/PB6nhbUOZAY0nCeQ3DGa9VlLIJt
Sw7yOS0gywC1GvJTT5XrKkhG21jJwFQ7Zu3+s+mKl8zTSw7Irr0eZw/ELOxoqurKaEyidYBTLmQ/
VJ1l9VCexcSiyZsm9uPP38PHsfvyFngHpukzejF8/cOqyvksivsM6p5QYF9IGxhbj1zU2vVmNFdh
AkTTkQHPemIJu5+/tLnMPb9/suPHoZiB1iMm/wEstg/T2Krq8UX2kbstEyI32BcpeMMAXZIgi3Sn
Dy5KcyBPhN0Yq2vnCrwe2pjOT0o2Tr82JRTwkE0jZKeOMzZBPas39xwyyTaA35pfXdqxPo8u1ah0
amBjZs5XUqax9Z0eM7NoDO28TrwAbA7607D6+bv727XPEIDPFtcIS5Bhfdy2aOUQibKifwySX7p2
0XveRQrP1TAImuJE19Jf7FOtZRz348cJaRCIPS40dozsmX+8+gWsQfBDotmNk47qHQnqZvy+gFJH
8pIHgd2OyclDjih2pmhd6gnZWFlrEkBWv9Flkk2hXekETKBzBMx13LZ4KLvcljgQEkIDnMfIIXux
RchoZlj9oBW9uhdmk4gDViLE+qSKKcuM6GwmzVdwZrVTecjwcLzWnA434zI9ZvXtHr591P+okeyy
fitvZfv2Js9f6v9YfvSV/viWUI78z//44Z/+bcHrDz/U/ee3XyLeqvWLfPnhHxgbMGa67t/a6eat
6/M/X+Cv//J/+4e/vX37LXdT/fbH769VX8rlt4mk+qGG1Vgum3/f2wrx7aX7bf9GKdlv02/nr7Sq
vCzelz9/9+HrH79/+wV/9pN51if6xTDyBGxFKCFaNlDjWyf/+N0zP4ExX/akgBgDrltuxLJqZfzH
75pjfgo81As8QOwGuVv5qQ5G5Lc/sz4ZrHw69EQG2BS62v+kyfXHlWh5aZtlgJuFlInjcLj+8fJ1
bTFGA4jUA/sIAtFFCtOoip6bcmI8gvlt2zvTPWb+++8+sas/74/fYAVdVURvuj9+/3Z+/tdtw+vS
vIYoaeLU15nE+x82u4vYBGchSo9D1rVXtd4FZOZHyMcg4IsXhpHaTQWJYQPxQ8qDtNU0UFzOgIk+
VhK+3OPVxq6NU9q7PAR0xq+nhHAnm2f08Se8dkjfHk7zN6vv7TpEy0rPJ5hI77E76nfTHDfvGlgl
xsWqh1fcgyvGV37u1oZ4LdvivqVSHUrLTH0k8BdTe+LMlVzlQcIeDZAUymXRrxg8Srly9IapZ6xF
+qWXJ+mfn9Q/us3+7c3zwy3205vx/8HbDFTAdxfNcsP/dQtdvBTcnp+T4svLl/7t+xvr24/8d/Gf
TqWe7QUW9jE0CrY5f95YpkPXsccd5+Auw0e33M3/dWMZzifsEwC/IJljOVtqkP/7xjLNT1yPYO7Y
yvDHdKr9oxvrmz3xX5c4T1iPlgCOTB5blWUn9uFB26BPEwcamWAAde73E3MPWd6Kuhy66FwBSdN2
RKapJErZ224bw6pOmELaO0U/zaqLeCpzJjO2CfGjsMALWB0Yw7Q4DnsHTlXNdZvoxs3k+Y+cKk8e
SZBdVyfjriG+H3gRgyHfp3Cz0Nr5BJBv2I81snUfOK92aVdrEtN3XjWC2+/Vg66ThKZXLdauGbJX
UGU8aAmr2p7KV0vv88PEbbxvseJT/zeXh5S//h6VebitbV9An7Iq/0Sm1t2ZERsuJpNmCHSKAb7g
bJ3rRryubJJphvzSO/HJcotrvlId2w/e7py+oVXV18Ued91w4kWv+pQT51Ree61/0dC0gzMv7qna
E6m3hvsBeYmQTJS8W0qfSigAKMurrsI4ZQM+PVT63MkjuSr3LOkN56UZRiIxMNVCZmzU5RoaaPVs
3Ek0xaWXONiURUk4PNf3iZeyIesd6P6tMZGrHD3w7HTi4hxIkq2ah1c6Ucbr2pzqS2hA0GpIuV24
9ghSmhTphrHE0i8a3fPwIZEBOLBeSaYWZIFjSq3j7moOZH2QmqUOBnOxS6NJyKJ2QwUHwyFqozKC
ipYUh1STzGJKYdwNflRWKzak8rUdsUwhRxlPc4GvhlOz9TlvwWYWUPzAcaAb+4BJ+AI5y27cxIRj
VGN1Wks7cjld2eZa99hYItuvmAfNiorndpsZeHLAso0TGXe9JtWX1jaJtWBBa9XDfDcmBNh8BMfj
lHrOdeHH2t6rKV5W5K43dVxnJ5/RxUrnpLsDz8VnyMScgQ7egtfKV9WTnxZQevypCOdamQdbWeld
OnhqW2D/X2UuRB5RZNUxFmZ7CtDjD1aA0NHwri8wHPmrJLVFRN84JISNMjJti25tn42Vrp3cFFVw
XYhuxHgzkZaL2rx6mXCn7SYH6kzTz0RnwNa5e6vx9YH5BDQtqFd2mAeROLNaOR/MuBm5rv0MZ97k
kJtiRh3ZpGXw8Fiv8aB9od5r5xFhiVZpN2oPAROqNaQItSMPErxUZdfccwC3b7lwKNpdWg86J1PX
tlE5W7LQOsdO2b2K2daOeiqGmzabtdBpk0e2ft7OKZ1+Vel+F+L9zVfjTBhnbAwVdlFhbWttNja0
xZP9FQSayHka6HF6B4Qis2LvvRmbZhcEUDI9puqiwI0DNz25Lh21G5R22fZxsEM63yMYFBeqdY/s
SNuzwIbgPTblrTeb9Y7L4AKn2G0alC8VHEPoFO1+dGW6bkvsWGMwfJ7MQDvHZHODevBldgTmokWT
iRsY8qDssltDC7yKMJ9x4bfGk6ds9wHNNt1amGb3ZmvvB694ySJT3y4K44XKc1KS2vwKrmH4MgKP
p6XxrqqwbU5GgUPXxs4kLuN5vi+Ib0dddl300wsj/Cf6mu6jol138F62TBxp3q7aTQc8CWv6znHb
d0CV4lTpzpORD6+eGdHn24zoh7n4EpnNpa/P8efE8VwsF7m3mk0Vv0VufRPEHqyKojlhuHusEgNh
R6/CMl+G6Qmk2uTgxtqTBjziyrS1aZMkzeMgfOJX9qqGhRZWdXyFme5I7EyD864fsTjWW/TmM/xM
u6EbqBG36q2WUBraTBbLheeFRBDtW5fO512eTiyNuNiSO9U4znttN/lW88QtqUcSYO508vFlkc6M
ylVdBhdC2pCcACyE3uwgnXkjQSID41VJimozMzvzi6+2ldVbq0kgMrvxOQ3W1SrSgpxkUmUeC9u8
CESM8wz+wwrP07xvc6ZI0J7IHkPwC9QbQ7udAzlv5SIyBUg6ScrAWtm45zwnfhUyPc6NuPOHco9k
ba1iW20wYpzj42rX8cgzRbbeG2lT2s1L9xrvKOyx4KS4M1beYJpPvcb91CfpZTF4HfMzA/JVbF6P
prXRg/EK3EfwjhBjrJxMYjKQFH1XrXaRJjw9STEL2kaMcktrNARUq9p5ScD0cZYA7O25xqey8KAH
TOYI1aeU5sGwjed7HXwZXbF1z9O2LHhoye42bgDTTdb8ue8A3yEO5G8+EambQONLA8evhtCsSkVR
vJQ7wyxwKrSBAs5JL0GEQ+7r3A3zuuKd7gJTa3YgSX0PUOEYA4WjZCC47j2XC3yeJcXetgzGrekF
0UU1zTRqR0PiGGGTj/mXXg7Jbd3w/4sXJu9DP2YMsO+nCpCi5173cVRttB5cm5AxhWZBQ04UVPzR
zLuIKoZm2BQDdVAQR88KmXjU2EVQ7NDIgL81YKH9yLlIfRw+GjecVjZEa80m2wIbJg8GN/Gl0YnN
rlNp6Ru9bQkDi65BUXen2lTHTgYeM1cEIHVXuDwGj+QPs2ZDVEtG8NpVr9VX2BPM1QDOsKgbrGgj
ic605OibRMleIHYkffXi9PGmaaGeI63xZMGAkz0TXcTfMuiCuZv9CLhG4q3Abo/64DX9Oqj0nkRU
s6G7DdyruIhwKwd5Ckgi4QmArRlvoZ0YJz2fvtTDdIb0LteR0q/rdILAVrtX2O9GRHOerJKQSzgP
De8RDFwVZcW7T28m4cgkW7lY69Z8hTrV9lgp1j3ZQvTu/CV1wewhpPgc4GE/NWqTqjZZ9aV513KU
4VNCx1/NVU7yX/sy0XZw6VZdu8PR+VQBFlj1HeAXEzhniKkPl0fl3ifNdE5GU+4D2AOryhOCo/3C
I9dxfUQ5V6mdkf8cswmauDNBJwasvi8SffAAj0TTOuNAd55pIj4Z/pjt86DNdsM08add+UwXKVQ6
b3Q1HVAuHKp6lNFZZfvRhY0Hb+07WvowNgV8AuYyt4PnfPZgkm2bEojBNMj3psi2TbMYULgktWJk
Mheb7ucUvXZDllt2hMVH8EFxsDVaMpLezGXkr21XPWYTon0+ZmKD4YL+l0meAs19cuyi21DJl95h
wjJDcHQRlwAjRweQPAynJvnS02p1nAqYmKAfyWk3WTu8NNTsSs902dxgsuPBtkALXMppmGgPiVlD
/PX4UjUJWnM3IHoRuhR8H8vMHRipOaos43EgJq25Nuj9wBpq5TAl1rZdz/B6pVrE9slQLYiqqVkQ
jnJK8KLjKVP+dlRxMW1N0T+JKWFIpcWaBb0+9rXi3NfKjMEWkQBx8JJJv6Z2VCO0bbtdCyB5TuAY
C2D2nztLV4fGgUyar9sEZ/AD8niqh5YssvjCqGE2uyywk/fGEGZUAIJjK6qPQe6NcgcwbPxa0YgH
UMal8zKwV3pQqke9dcU7ars1E04HoVLk3EVoXzmqYnK0+qgj69wTAzhismNLqEG1OZW6Hjdfaun3
I01/FJfs52QGA9hU5FruyQyyXcB4SIaZ9WylSJwk+yiF2jiDJzm2EajHnnBpf+raIQKcPXXozS4v
cEp0XLp0gJD/by9gJ2TdqcVIcdcldQdPSiabzh7L/jRN+HOOPYQLIEyW3+7NWHOqgyjQ64/g7xIe
+1VJImjmJV58b8qaISzg3EDto6FpPDPmGtIalZKReeG408DJxMRMerD0qLgDluF8CTAe0fLIDLim
1wz6GCFy/NzIanDMevgSs+SX2fNsXkHwEPFhGFKuslHVPs+uuOw+l5PmOmvs6IlGqUBt2Hskhdp8
wk+meceS1CrrUWkm/Zrhqr0ESijGqbEft4qqrridx7BQjd/dlInbBI/khFmwLW+inkrPA+pruMeQ
BFcupbn5EjeToFF5tEkA3sym8Xm2jbYrqT0r2QJI4Z7jMkwshismtBpBGh7gi5a57IJZOdqv1kBU
v/JijQBQRNz6LLOimecelqQHm2jTiwRTwDJTRu09XeFTsebRAIM1aqMbXRIag2rsJep8dOZun6hq
Nr761uCDeVeTPohQGgZHFmi1/QSmMa0uNMlDcMct5o7HSkbeipgEVmzQYP7woHUSsgKpQlVeIXjW
PGyLieOxlSZsCWTdgcbWOpzfHex1wq1PFTGXm0TPikOSF04ol2dO2yUFp9khCdtBoSGXabBJ00nt
O2s53gG5OPjYd668Rs+uTNIZIXRbvte2Jl1KZMtsnoMxMq5AI9nPURzfc27i+jR6wuVaXEao/9x8
YW8ExdM4uGCtkqFnliG1nC1WK4c1fegRwXdcvy8BtlVQaL5urbrakwFMESt+5MQntXXbLAOfOvcB
ysXz1J8axs1I+3RyB5GSZugC84CvELWwQAewlDmUnyG7o7n4RWame55UQbttInzWYPUuZnPoYaga
X0vRn2NmHFdpnF4D+w0J49fpsfB6jK/YyvPLVqTvlN51a09UWbCd6liEI4Wvm6axFaF+M10sVYzn
oGn2f8Yo/79a9ftPtar/04o3DGPfS1X8938KVYbxiXIYy0JyYm61lMX/l1Cl+Z+YAhHaY7BuEku0
lvb4v5Qqy/ukU1u3/A+F9E956y8F2PA/0YLJqN6A/uDrLjLaN7EdLfwv5RUZHWXwX//8vRLrfAvC
/UunwqWBbhoYaESYKW2fJt4fJWDE/AgPKNVjI0jp7K5lSbfPBx2c22Cs1MSjMln7dWS0kMQtoNfp
DmB1pkKxvF0tWNXBqEniXcGkP3NDC0v2q8Ktey7AAW5I8VQJqQI2CDYPQ1SGlH/XvqRxb+jXHhW8
Bq5J/AujSWg9YIf+HIPciDOMGaYa1YoGyti+p2cZymkOHkLdWl3pAFOGWjes1Tw6w8afA6wjtV82
J4kuxM3BiS/eTghBtwT7MvBr9FJfsJJiBTDsDBJVhWMWM2s1xF+FxUR/V6WpHh8gkGv1meGCawkH
26xolCApoOHUnLVkj9uFjW0TGIM8n0CU5gBs4Tg36bMtVa3iULDIu3sPslj6YFdmQzI6H7zRuNXq
ScEUyWxLnDdA2O/AcQSAKDUgLlfA4qhNjGXJLoRv3dW3o+zdkqlardMwOsiMw7Li75LHBiKBWdK7
TVYNVA3OMLJt4PCneq/AE6qVn4MIWNVV25AinBDn1rVnUWMAUt51Q01JcEtb31dYqLayRXw3CH8y
buk3BdwIMR8h6A1RvSKFbGP8dRJ18F2NPESLmf9LhkSwMFC9DjpWUsS9HqykyV6hgfHoiilfT5ph
kHYVpp1iordhzqrbqdY9cVW0/BmmDI1ViPmfKqHczMQO1hwZm+KC1BvZHVm35rgttIBjsd3D9GJf
xuKsgcYfOKmVQzH42G4ZoeNm9RfmP7xqMg2uzrklcxU7zqBKhwyLA02IPL+6ZjwK0IIXjeN32k7v
lc2GkN+j9qN0Hf/aKIJ52uQ5w8g1EbOmAR6PSyxkH8w5ggqn8n6hUVyjZqbPwPSkH8aU1N6TDlFm
mGZefTVrud+gQlbyTIva9pwqAAQrjCyWh6/b5tjUO+yf1jP6dvB/2TuT5MiVLMvuJecIQadopmis
I81IGntOIPSG6AFV9MBuci21sToWFZUpmYMSqXkOYvDDv393Nzco9N1377mBUZXN2+BNmX3UM5n+
uJlTNPvVcBcv6JL01qpZmGSKK96U8IyzvnIOjrfy2dIe67OThfv94Ggtd4e5AIoZauCgmhPAmOxj
KeRsxgNqHR5TywFm2dkoGIFo5j7Z6fXS/8adkhpMO2Qd+LrW2qOBrbsJUy6zBZO57lNfUWjcxQdD
Ol+8B2k1UQ69nuxf5obmRA1PfOh5iZoCgQsZyHCaj3qAzdi5cT2xfJAJooUDW6DhfNPr1X9MS639
lF4xOLztjRQvnWvCu8jqGTNKOgzQrDtAaelOpU1x9TGhjxGTTWvdU/aXfcJug+gHEGzA9g0/N40t
Ofrf0JpdBbo5s9RO6zgxGd3abi905OfYncbqDWKGa4SQA5oclHiFDu706puJ10wJ+Bh4IBn++Xxp
tdJhd06nMgdIH9NtbKQqWDfbUTt0TBZFLOKXhBs2d+Tvm/PZP0H2q0lCtXoLRyewedbmeO7I4b7Q
LFPoD4mc++rJA2ZHFqgE48ntyp/AiscdpMDke55mEHlhmsDxZQwGiUNMSnFK8GABDCM5IRuRRr6j
+Zt48LK8XOxIVJ1uHdIxNcv3vsq85uBTW2IHWjn03fOirZ2Icf4mrJw3Un9fWUnp5hpQZzqo5xKX
DpMGjrbbkWtPis4hnk9Ob84Lb1u9ePHNtobbaKzrfKr5RfCeuly5uAG5Pec35Dubm67E3CTfkmJy
7L03QOW85EYz1NFkQh1bKTWU7fpRz8JqnrykujGxEGsAl2mJZ0PeN43BfXdzULaH29FbE8f34BGm
AXqwl/6pNR6tjmF71WB11ZPGkAJeGxIMKmSDpmSXbsidp6NJbWaqQrdWAP2HpgFejdrwScBH056n
SaBuA+yxn5C+x/lxxWvxnW1a6UXbLMucO+YCRtYquT1/GLWh92D+k9EMZ3PG4J/RG5tF2Sjm6gKx
ar017Vij/UIQu/PAyToO2rk9p8+OORovrDhWaGyI4HjXxyVDECjZJYSuh1csKLEur0RO3OS+AhGU
B8AdQdCwYwQrpaRJXFVvhMRCl7XY2DtblU/SNrN6bzE0vE70YFBfuNgqP5ZFlfkB4SwesNHDiByb
kMiYpUwMbiUMP9etI0OAqDyS9iHCE2aYICc0Dml8oos33qGYABfuU8XTE1Z5pbp9Dze8CpaBkreg
GjHt3cbvDfAIDqd2NyIU3vJ5lcenkrXVNWPNKSJh52Rf7HlJ9zN6ZBoqCpPSA7UaCpxq2RovAl+1
HRlKs5yz0VPaFhiT9Ky9Rc7xp/ZG5QQi6YwvvsfsQLwbWTVqbsucB6I98xaA1mRDDIZLnrnYrq9a
BZp1V/E5lpd1YvEXJyzfMoTwHKwL/jebz5qpufJPOPG8Xapg4u7NvOhWTsAqgwGeAtdkBVSaJO+5
QuvdQ+MMAAud2ibhAqZ4ei4cdD2Of9v4GWFf1RjHKmCzOvP7GjdskunH6VL3sSqmG16o9gWiyJJO
L2sNRpGhNm+eyfY6X5kyOjhFwiHIPjCjgDPcyFcDC7whKFKoJ+btdoPxkWSQfpUgJxiEzLrmfPO6
5ddmJo23M7XEeiKoNVqnUTZeCzmtt5x4Mnu3v+NetXQPPki3vkPYnAz7pEid5N+Vr/q+jAePpDP7
Ckx98+tSzF2ByN8mv7eW6TrU8a69DIa/Gnepu+XNBSOuGn+TnJ1/bFAFaTgh79BkU5VaFlWs2mmp
tVFLAp2LjB8WQokDqEUh9z3EWieShdUQX0lrKh4S8G/aoQTn5u68CYtLsDWO0z4gTdDU0Ffz4gZO
36idGDTVR0lemxHPcEdd1EwomAXWimJZt9ADg7KeRxW2Hu4tA/BYGzVl13XYe4FIHAdG7U9pbutA
ma905dWs16F7RpJBbGOr2v34Vb+p2G5MVjcEfVf9VM7MuztZmw1cpbybnRiTCIULq99jMwUSufrf
ebPA4hoQgdrHjZ4v2C+a1omP5tbr90itCGhKgU6Q5CDt627CCUQul4lPZXuSHrJdxr3T8sdA9kE6
HnPcToNO9lFgYthSq79Puqz4SYmlrwGtd262N1cDu/E2deYWaKodLrKD2R6oima6QCvIrwb0Lq80
//gt/wou0m04ZWDCqQujoezWj+PYZ96wQBK5+VRJoIFHft/wyz1xu2JudVNrNID6gHM8WnyzmN77
lSjx5Jj2p1d6HuBlAYQ0LHVHcgf3uT2HOJO9b9JNFoWl7UC+ByYwTqoN1O0U8IKbzy7yzsPY9EBz
ksSYvrm1rMsuB6Irwm211ZeLbejFhWIJSRLR5qnE/Iusikl2Q2Gtt54mjHb75ERUA6bwTCcd43bJ
Dromb+La4nPd3Wp+gUNXOvEzIskFd6uZEqfR0gsWwTauL+Sfnrw6G6m3ZbGgMy+UzFJjQuulufPS
Lv/JfG4KuxGA7xQ4vud5B0AzMo02nF2/MOLMRCjHZFUhlWDrM1ZrikarYrT+kH7BLK5TlAAp0mH1
GVa4voD8ujnv95SFYx1mFM8d0npKu9Bp7Akygk6PH++QsvtYW/ZxoW7SuxFoXdNUACSV/T3ki/4X
djiUL0KmY0eXUME11dYwVQZV60wsbRk0/kXC+Z85/d8w/f2/XCV3eZdSGzn8r3//r5av28/6P/O6
p//DhAKFtQIriPVPf9W/jCWO/4/bBR3rEvKI52Dv+I9x3bb4IQcbID/n//7Qv8Z1y/8HBifwe8SI
GK6Rff9/xnXYTLd5/D/ndb6U+JagYVn8ep7BMfPf5nWMSJCOWcIdetp5GKXyjRbUpNJYQ5vmwZI9
IWSnsrXLQoHFAQzkfHTdXMRFq7TDvDbyjlRD9adCH32o0j5/NJLy2QHF0oWSNiyM3so4DpU5W8Hk
jMO5KMruRy0b8bASb3PEm9T+Cw6KJ01MNXv4sbZfCBjfKjb6DFkQjZMtx2K9KY/JL2ghwD+6C195
CmXATuNCaOyPFLfjb0P52onXaIc7G9YURRuTljw0NS7s3hFbhore8QpID7rR89RW1cVtsxXI5CDM
d4kj4K/BNLAHxt7sCMi3R3PxkdTxBFdU2OpFvPWsyerMtXACmxt7Ard/z/KpPwqE6Q/PmX8mX3Zj
kE+VPNxsQZAYrFRnDznq2Ytwm+qktxZpH5bkv/u6dqh54FS1luxhzTaQt/Zq5lG6NQd7oNG6o/Uq
rSRtcD3slg5lc+e2DLK9U+xGt7jXrXVlQqdfOadYp0id90H73av6gYFc46ZQjV90G2sRERZaH2VN
u9qcfkEGF5d8O6M34yD9i+cMEEmB9SeRX9Il6YjSGlI19E/if8AS5GbzYejj5VaEi0eFdINMjhMA
McXtfs2UUmQgSpTvKipL2uozz3sWVZ2n7RkzzkJaXSw2tMmmvuucdnh2S7UiGFNmRka+MUHTpeR3
gOAJOJy2vh4qpzQI5OZ0eFE/RqDjzzwPEfmAnH6RRIS1+jKKIs7Wct9X7JJUMbD0Wjlssxu0oPL+
wr9mBuqe2Ey0h8ET3yPgDUPZYIp6X2CyqW06pRI/GOv1UALfx3r1xt0ppyxN42vILElFkm6xA0po
/IULfuS+Rv87z9d44HWkxSzO3WDpSBqDey/M39LTvYyZxIfxSx1QPj1pA01l5Qyb1+zHI91LXPrM
Hh1iyCHVdmNUrwYntInFMLDrNdsnovZeer3KAUqZXGfs8rpxa98Z/cQHRvfP7yrTueTiWglxCWp3
kF7GnQYzlfdkR7nZLMZr7lgpjWOWx62PHklsP9LkxpPBILPEee5wBczm+mEJrBwIYsfcbwKxkv2j
yB6wVZIPFw8v1OPW18nbyO3qfRBXka3Jnl4KxLrK8Z+nahtvMBV3jWovx3DJj8SynBWVoVw+AzzM
LNC1qXvdGGsKOrojmy74kLGo2g2IeaeuMIwfN5nwJelJOOou1RBenz7oGXyMduBubQw5hD7y3U9S
V/Jk2u0WerNvfWtuQQG1XO6Y/O7NUTSHsq+vc2qw43D99ZhAbj0Dhkh3VLYcqoYjhFvtWbQVgZNi
0F9ps9SColb9twBFV3CnuDVmB9jvItOiQw7Teqevw0FMLg7sJFJ+euE2xkSC2Tr2SunTGvRA/+FP
r2WYU1L2eIpvlZi8gcDZ/MrlXA+losYnW4/8Tll5+O37bZ1Csrx4qAr1mVr8cbjlnSioezZGPsiU
VppCsmBollO2ekd8ochI95ubPC1zcalWNuSjGzPYv2GOoa2jnpMLG8Uwp+UwX1K6LDIw6nUl33Ky
MZZTnQan+QtXh3LDLHfKs49L8FCtap9j/aZmoeR3rX+yZUrxvebF1cpDe8IQRhh90EID3vCga+ek
Loz7yW/MO61re4xfXgzZek8Sy4pYPyIsOSXfeJJvU1qfh03GpGmilYQ4FxtGTs2GzOmVLnVBaDQm
GgMBnCZkeUOjwZIddP1Fo8XygCy3cRqwVOy2D6lrCldiOe5VTY0hDqoPPR/fnabc07UjI8f2av7C
Kk4/6js0XOtk1Z0N5bf/LFX/uWoDwhtnS1SJFE8CHQzWOtEUm9v9YZ7Tq1Wv62G0O/WwESFsbzU/
6AHgpTzvReb9e12U8t4V3dOif2jt7UBMCAsPTL7UQ5wW3d0n7RTjwiZuRG6903jN+M4DgB8yUBQh
YRBJo5VfZIdSV1zsaRxIifMI+eUXWhWQAcwGHU6CqEzkgA+KxartGT9WtQLN0wxkiFYcyU+XrNqn
G2GqQRwUX8hisYc3OACorn9I566ze+1hceqVL3Amr7jVZtQ7Z/jp/aV/4+ngIMyd9bK41P91xdzs
y6I/ur1I94IW5VQnJeBkdJ5b9uNGyKGpZfIKxv4VTbW4Me+XiOEWHsVkue+JPt9tPZqMkafv2YxV
bmnixLbmYFoVeqca0bxGOQMABafdt7l4BctkP1pwWR63zth7dkFNKumC2B7W3byaSAzl8KH0hOwf
7zxiqol7pP4tzuxquP3lEUBjxm39eaXJdSNymW64ImA6HHJUvENeZgMRPgoYYO1Qy5qUGKiLkZGC
Znqq2/aelO+Vb873TVFdrTmnmXG17hxyx8gU7a9Sqq/RnyNF11kwYTwMlqzcdlnaXRoXiLRpPaya
Rbi9rNbdkGT7wqXSqxXGz1B6R4uKhyCTaxa7zoR4JT3ybmOFOlIb1LMbTygGVB0azDWqUK/SKA5G
yj4Db597bqkAeXY6k07hJaXIp6vGqO0m/d7gtA3px0Reb8xrqoMcStia4MrBOscWvDlsiy7fFOnd
fZaNsSPXgNz+EIBcO5iUGLSbucZyGum46bHKzXacthTLO5Ax2Qpu/kMJ1qutZ9qO/Onk2HXs69im
fI0cbWuQLGHjGsNr320ZYhlgwKCaM64DiuhHScyPfodkv3TNDsAPhWwl45Y96O9SjLQhmPh/MFyU
WBJ2C/lcHnl5se38JRk3O+AKd9boDAvblBGcnncv1JnJIr0d6H10fI5wcEj9hmeFzGE4ePhhHH14
yjNW+YNsGBZVFVFHS2HDzWNr071NdjXx0jIeC+4POJ+OVZlD2O05jSsF3TzZSngE+nNHkYgjSpfg
jnExU6Rmo1H+vUxZwoDjfm8NjJIN1QtBBz0b/DrYEvTz9Zw63JpG95JT1kLF74E2Y7wYM5cFpn/A
Uu70kjS8sijl/GL3ah17baLzbMquVUYR4QaWPRV5xkrYpSXFzFL9KNmShWzq/KipeuM9TdWtoqh7
45k5GAR6Jio7IqObi7+FLgZG39w9COhzkbOOfOVy89fotu2VTclTj5MttGmfiHtuWMTBC96/HL4u
xDt0S1/OrOhR3TeqC+3S2Tdp9gMl0XjSapM32dSch0qRiWcFYgMBSmT/z2sPxc6DtiLyU41sLLBR
kFGOlCf8dbZxiPF/Hsxt/KoH07tLkN3ihXlhh0Mw+55h4+7GCbM5lC0kK2h008ExQRAEUt++ejO3
CVQvyT5nuUd3nL7eawz/XIr5Wm1eY7wSofxtJXgXlSBCuxm5yw0S0b3o9IWvCA3Zz8TY8SJbfrM+
qKn7FPj05kiWlfFli9YNRI49E2lXPuZIHIfC2bCz5sfBUM+uu97nOeqKjZHlmX7qKSZUJ/6MBfnG
rhXNPXUU7PJSoyDxmrYE09AMFKLPQawG27BBmX9JY7HVWn12U8JpTxSI/YAR+m1sEIIUvLYetlqS
qC+Rt8ljKys4KfTE3Mxa7aESP1DXmO9t69Hz1vch1b0Qo6F9EG37Vt9mE4dWpKDsGzBGuPaIFZu/
sr4++JCUzlwS9y53areA9oFfaAwSUC2NBr+gp583VhVefwCvUzjlF3YsHDe19TfDyEONJE5IdNaj
7mn2owbLL6seJ9/KzprEhjW4VfFUlIMdYgA5zGK9Ygd7Gfm4z6RD+Z/88rAp4K+gPvOPgQT8SHUy
rupyfduK/lfnFVc0ywvdjjRLu8bymMBLC3yHYsDiZu92XHqiFQ6dEIIQmLu5NJc7muzmk8Ut5nHz
xu0hbaabzQvLmaD45FC43O2l26qo82r9MhJox5z8g+ckxDB9rrcciSWTcVp23NR4n6cjAC27y8jh
rKkVp1XWnucxmT+sxNNCWH7TC3Mj9qY290MG2fEHoSR5AbhvXMXUzH+snLZt3/fmiyl1iGbQ2qpf
aZeY91liUTXS0GtKoU1OYILX/Qd8RrUvEtP6nYupu6sshMis4PoySe1JVgPtpQTvoJz4u9tKbLTk
j0P1K1txmhwFfwWlWb1lMKn35URTbD1JZKstHDVawAkQ867rFjIJNKBGkz8K2qAKKF6pR9+DtQUG
o0lUS/L6QNp2w1pWB280p/uykMcRwxGOxHS84HvEMDw7MkrVEiV4VMhUjMbBzfvf2FkBsRlkMX3+
e6PDXkUVr1tuzOFgWRIkYz/rZ7TgS9XmR3IO/V5qtXMSaSoDTNCh6fdcTfwpTl01RDTF9Wfp4yoB
GOvNJi7umZ69dPtsqHgtAqE56sEHwHiynTmWs2W/e3PxTMPfDTpJw4fuzcaRpphfdcZziEO0+YOr
5VmoZecqi5d1QWkGP9VPzTyAeGNf8uKJweBYjAf8xEDYjo5WnfNGHleScN/UzolYZMY7rqGDlU0X
RtQt3Krub1f7GOk5KVk5M1giBDQbFoUFc61PN+BM6uueTZtzB83WjBhBVTTS8BI2JcuBliVWpjZx
Z9fo8b3eLH1AwG5H7i2sCHO0tGghcY/P0kFAqU3ngO+GUPxWE5qu73SM+uykxHJKcKaFnaYn7yzM
IdfOC/UjrqqNmF08Nc3DYD0uqwffEVP4yRpIB3Fx9s/FyKRJ+Z3aD8n61LvW/Kcn3R8pVwCCk77x
7DfUJQ3QFnAwp1gidrOJoz2V9PwYc50801vToJ9WbgXxy5juF2XKl3qAWaSvXQYuMCWtX0J5vpoJ
zWDlls07psl2P/sl6BZ4HDRP3CL6k8FSwCvm8XefbbHsbHOvy/K70pRIIkxFPLuGy1IKltCz7CBE
pYbTHYU+cEmxqp3JFihOR1Fh2yvfLTE9DlKtIcAl41wbU/es6LCbIDyiniceRAWDgWPRSy/W3Nm/
E5M6TSPuTKmL7VhSVL2n+GoKCUAWOxxjKkhnI39LViZuHBgaizd9+oOfYM5i5PXAXawvZOyMI57P
m0sAk6uRme9OVXHdxA2Ivw+0NfbH5mtJ0j2pl6DxJATOcjy5Dlh/wdqckX1k79PD7hmNMQmVraWn
elmoXrQrEGFb7b2tan3PFi5qVeW0JCE2PxIWD7c/al+0/7SYms2XFivrYJbgrTuEmbWzsUcn7dnc
eDIhyJ50F0WnWQpaLzo2mgypGqYsJ3/tOdS8Tpm8VpvqPKZ/wNvxMkqnJm5HrznqBZW70kUlgcj8
qo/Sjvhe3+qaBfWfvliPuuGfob7JOIMLEWqA8fl3SaOS3/H3BmEJrm92A9Gq/aDmetqtGfAGA9cG
6QJl7bdV3gPNCGj1m6jBxRUzOv6ldfQ6xGb3a6n0etfgDcGgy0WqcEuW3j5VLCMJyE3kZzlrv9Ok
eUq0/u9YlTu9TF9cypLfOnZit72fEQoWT0FCgvJJX6Dr6cJ/8yYgl2xV55sKhu1ZM/FULpn2pyWe
vfc88eq6ixEAwrXiVnd3IHfgyzq7bTUof4bOE602XNzKp3mQ1d7OSNNnYzIf6nY55xVN9Nj2r9xT
CT4ZQr+TjvemenTKJWcstlLcFTlZITgRufQeXdf5UP0CyGc98ua/jEMfLwQKhGojadqH3uFBNlci
Cp4Z2lt5cJ35Jam6IgtcB7obBKOrq+j7ETMKGHbEPph4UfCIZ8yzFle0dEnvfZVm3wkQ1YQr8ULd
bZWnn2k2rtEMLhi3kpHueloY42WouVk4NClV29XoU+07oe75vK1NdOt9PqlZp24n0d4M9NG/ElRZ
SNrrJGAGYnEEyqksSi8TekKW5sgYaERpvzKBTTunIBXS4YkYi+mAINPcGBX89pKUxZpWpZB77F0z
aM0LCvoULoVHXKB08jj3R94ipjVcFrEQU8ktY1+7y4us0Sgb3Ljv/BHbI36qDzRefncNS9DaFVWo
zWxfE+xnO7Pzsr/A464NIkRYLrzA3Enb3T6RCD95F/QmgsKwTS9kFHlqOsaBcnSnqB0pkM4npE2Z
8xkBGXvAVn1zCqxXIP8Ig1k/7XHb7sum+4MSA6quWmEqYrqIfUabUDQGMvBcTl+K4xBOSPsiOvvI
5vFauPKpmnBO4XJVT2bJ37K/2u/1ujxqCVrNRNEwyRUr2cMJnyPwQfV1rHPzCtWA47PJ9/acfLYy
PY+3LRNg9OuYZCZRzC17ctnMDS45Mg0G7kyzZDgnWuivbRfCZsXkmmtoXnUTZ8Z06qYhFjzWrxj3
3V9yFj0iVYXOZyG2Ql+5d/S5e5jx6aLldgepyV80eYZNO+6NlqjilvD+NP0TvoVbwVf+hX782ljL
D0c8DF8/UZe2wbrqkmEg2HfP9sONhCGXp8asfEo2E0ids6t4e0mNrjJ0lBhT0XIQ5TgcNLRgWqEG
Jsx1flR1ewc9d4gWmkGYJObhiEe7Pc44RnARiowlsd1qOMIp9wkMd+NWxGEfpAliU5ncZ55FVaQo
QoGDJpoM9aWpRsW1WI5caTHUsR048SecLgnTs+hRqzszuY1CM7C6akuZVNprNWxDsAAM4oau5lct
keOd326ndEoI8Hk1dWWCESpry9dsRkbMBJBTClHdl77ja6OV2n1Zwu4EhHPIJ/9rmys4yxaF9kpc
lG9PoQZqay3N78wdHs11/fG55S75dsuKJifFhgZHBDKGg/z80yTGU98Zd0Cqwlt+MhRDssNeYwVW
/2OPrh8llJxTw4kuY/X6dbDNh3ab9d0KgngHjKyKi5K7GAaaQO/hfdmUuT64QqPMU1nNH4zQT7W5
XgfyII4zw5thx9sEK6bpQIqsjHLdPtNSo+9XyBDxNnA82bQTxmSv7jtX2nsyUxxws8YJ0beCame8
N7jh3aSFstjwsfNSzXftTHWj+zm4rby/ReXCop3DhNaoykU7h7HaPTseoZ6UuEMMxtSIazyAD1WX
3+m2vAldTDJFc1O9zIQ85/jM1vSScNWkzTnnIl6P7GCqw1jeAn5Jf6JzquZ9jnJXcjLp45PrPGSG
k8ZGD3e2cZUKsPMtgZ1aj5rq6jt/9Kk1yFFAVOPGOfdiU7vBxcE6nwha9iFbDWen8d+Phq7f2dZ4
7n3tyIyKyiLAmFvFX6p8PHwWWGzMqjrWMqUioovyyqUXY8L5Yb1BpdZ/0NVKxgavjBn+8r/eqH0m
XIMCnJX2scscnWSmQcfSxI2B5nXaPZ40kcq9VajjUBq4rjZWwJN0jyR/2N0fQOmDruudCKol7bGg
ZLXUZYAwclpxsyKNBiM/d1vVPHCKY1Arb30NYqKLAfHvYMBA1Pdw+XpEp48GHOlpRMTha7hYr5IJ
Psis4s5pcbViC9hhcmMPMQzqnvECKIv1nGLTDPhYnycKp7ikGQ3dEinxZGgewxXY3xSyTMvjbpU0
sXf4OLKM7DMXG3BrXKnGIvmuh9WJIfItsfL5opmGORygxHHKzUv3hgW9QhebbfWsr8DmWaHey2J8
MMme/WW8vBItMs7jQJr4ItQAF5TkYPEN4vvYcnVabtvMtU3vG0jS11W2TsxNs0cPEiCH86WxQDGs
HZgaVgWqrrTrlKpHt9d/29VaxQsJY8T+6cCmoA0mZT/LhJ5jaGIcn+Oe/BcHausKfO/6xU1MIPL0
eeqRXUO+XRTVfwE0fy2cSh3YfLL8khkFY8myfZgAcfdDV18RZzkLRjTcnBCxnamrYVo9PpL6kZrv
g1Wilc4A073Bw0UoLYoHXvNCRihjV85ELewVHIs+TV8ak2dnKfDslwZsUdMb/hCWpPw3sUoKp2wG
1omyxbGM9AFcdW/WT4x9IW6phRUvsVulFY9lAZFHatMz3HcV0F4Uk3LYLVN70CS5AapCIJOpiNHX
DOn5I+NGG0Ig0u23x7XtlFa/jaFLd5yDQobVMrM80eVl7UttT0hKu6yD2E1bfqZM2j9QHIZqqLUp
TpQJF3IxTt6x7OCqOsl2IYFGO+9i8//Dxg7yBI56xSUqqDnlaqEuide/6zrCnYFhJNR672Vs2T+u
Nh3MsI/WJ2Kc5T6vMW/3ficoY17CDhP8m26pNM54oYWlNe1a91GO3WlqzSfCHFTllbkZ08iINLjh
DF5HjKKdUZ9JEV+kZz6UI7o2AahoYyCSE567nga42SI8munUDc7WgHXGaIKpS4gz3eLyW7ahJMDU
DFidWM+JbjrRQkgjgwTek14OkRhBq9nGmekex26LPZcZhvMGy4aXrsa91Vg/NbRZ4i/cUKqGnYjj
70iJJ3YEOSk7WqaouAKNqt9N8Ff3LZdEG7vbbO4oUrYPfrcYxwZgW8D6KVmDlUt9Ghl1VT6SzNci
uA4YkGvrLsXX4pAMg8r2yCvz0HtUG2PnX+5p2cWm6+YUPAbgWHn8V5LwzCL8ce0mpm1JfppiNJ9p
0f2Avzg/3rjAMqptr4/pJyyI96QGkFsQFuRmpVfEVHhgJaPf58a/fciAITE0mENULLb5mMxy/SIB
ZX7TMKPfEYR7Q7GVEVdULcyA0d1h3wFU5MxZRAsc9OqliOgu/TY1+2JwOZkbeH9suYC5gVEHTj/D
F0ZVCrR8fC14tc1mEVNBgyJTiwM3zftN3VYC44lQFnsgYAFJTx0pK9IHmVTXlVbIqxoBl/s149Kw
7NsSEaISGA62gJ6aTzC7kLQnGvuWB38tS/q3h0WFRBh+j9b36CjWynkJ39TybxC/32ANF65Tk3B3
QN+fIPlhdy6sU92Rl4ZAQF5VTedbNY/MT3npUmvdn0Uh75axjuvVHaIcheuat+Yfz1DzWVsKEAG3
33K5/oE4G012TxkC8+nWwktU4/yIMSjjKJ9CSYR50rLfcm7fU+cA+XlvpFRFSyZXgpOfia+yiCTG
cVvbliufMfu7io+B9UPDnAcswPYnFhS6NoSlrR39slX7hkbiMLVKtrOV/1lr87WjH1hT9oUw31dt
2+jY/fDdyfKUD008b+21mBPvZCejT5bYwnPO5zGviXXXWSw5WvUgN1aN/5RaawmHJPPFo63g9E5j
Qf2nTpLCxasf+briaPVzK6hzb3xbm9mPnNm3+eekeZv1fAgToRHGMqhYE8N5GZsDWL7feIqfJAT6
sFAQ7hvhsZu6NdG2fccvNi1rODv5adgQE13VgRbJgLh5LsMrJKZQK9IDC4Yh9rqWgVu17pkAnRnD
UfCMwG1yxDpc4n8asnpR39HMaWFSeNnmDEa107X+sVctJTf+MnvHvFPWu20uOClWZ0opkjG1M132
bCNo63AK2Kgrf2lYSOvPwsCvssCX513bOhdw5BA7cgMmuqq1N5sO+ac1cZtzQSW0T5id0XqxLL61
rTlcGjFkNCY52qOP6fOzAsDx0LWL/4cSbekFG6jse8QGHRa6x8piVSOeNVm2/L5UVh9ZPiaxACB2
BzfTs9iXgNCnbrbdG9Pisvt1y9hdJbYdUW0sSSjeXHVR/iEeA+05cVFxlNk35GMsilJI5mCEzqf5
MkI03+t87XaGlTs00DbWR2re9rb6LMFIUMtZu534vSz5/WIZABjGhFYT2JIV6yFKlg9qMS6iVcU9
n5a8H5rW+sJFrT9uE4zlAedm3OYT15oKwGmq1WEygWDPy3Lbr+uNu6RWcSXHZvypHQEiu2lx4wIS
5bLX7z2nRu1nuL2nW+LdF8MbjgGTNWqys/OZSLM92b+Axh5d/az7y3mlfTIYILx+FWLlFuE+iqV+
hvn4PtUm3Qwic/eL5NLv26DZTeFcE3qBiB7ijgqGqdJ/iOimD3Qa84fE13/vYwi9rLoXuxXYDmIL
uG12JLi5WOuvvfTSOeoXDeuoyqHbyP/N3pksR25ka/pVyu5aSAPgcAyLu4k5ghEkg0Ny2MA4JebZ
Mb5TP0W/WH+QVKVM6paytes2KyvVRkomEQHA/fg5///9TbPsCRddjnE1I0dCpg6Vgds7g3qppdkA
c3i80E03QD7ZeNdFAIed2BhXAGePcG7xWjXMfNFuvVtmlWIrT9DHmAgN2AhWMbPK58jkOIvkvecc
B8TZTGKBPYF+Q1RP2TJS8Y4QpY7uHEQHhob2nna9u0bqYFD6k2dxh/QbuWddctGsx0wDzKiJmca5
0UdYNeoK46ahdn1JNp6RExUdxL+V1XLVpKH11MmhQxVSMjuQ1luXOUsnk9nOnVst4dQFB9vRiD9v
5vOw7qYHkMH9koiN4JipsD8gTdP2iGzdh6rGC4nrijG1M2qHhJDIsy7cSS2tTBsv64E3nGlAPveM
R/xbVMw4gEY855xxFq2qcyAWrZm/BUmZrVut6i6cvpk2JTk7W6IOrAuD3LK124z6wzTJd7alZ0d4
e2xaYO4DwssWldDslzEK3AsU9Tkb2pifaO7N2RdpdNSGQJ7arhpu8Z8QTCE8jU6DZdxrvVn5K5qz
3bFry+I9HsdmB0CK0EOlbMWuXF8EU8tqkxPFcCoFktPO99v3WIXJrbTb9nEwK6I7rLIdpyXNTfr1
Zj/53SoofeduMG0i0dt6dqoRkuME6iZP+/ps2JaBAdW39oMxFuTSAozKnR7+S2QhNpLSTzYCp84p
0XPtPWzQatWker3qkQsSySxx6eJ2gsPhACxc4JIYbvLQJHc9xgOzTpvBv4J5b+LbShhNJMRH6aph
G5t5FqmZzibag6nKk0nxjA+wc752RjBXgU607xMaNBmGknNdVihYbPQullMZt/BfSD1VmWJExflm
MdhTeYW1PNq16YhquCFnfYGx4iUtDXoWOFCWbdKXexlb6QP6u2ppKbJldEe+NxrcE/wV5UnHnXZh
aCK8t9IWR6EbQJJ12vAKYZY+135jwazTCQD9B6p/dQC33BnILE8FeNFlUJwQrXG/DV1b+pNIrycv
6p6Coi6+6aUykNvJNNuJymxPAvEOjQY97B6jhsTUJUaehMynkJZy3n4L5dhe+ukEWMOA0hLXCOag
N8Y3IPO6mUWASGTo4nOXSo6SijijXdwanPeDPvHPZs9S1Oi82nqcG0fer2Y1ubqzSCZ6XqNnW3vR
wphZRkHKHWsGl0/gBU+ackgv9RxkYfRIFrVdR5jQIPhGSpB8MeTtBkB6e+H2tUZBGGKA6Xw+d9oQ
GaQ5w7mM/O6rhvXvzN+UXHCys19RTdc6c6IISXZaZ8Y9KoGYrmNmyavQtUHhNA9WrNJliNqWpC6M
FlPhejscoO6NTres3mq6mQD58cg1AIr8rDCEHqNkyp68Lk4YFQoQWwk6CqA4atU0yHxqO9Y3Iqmz
y7IobFphhBV0Ol4Kw1HFMeNcgcUTJ0UUF6jIZRJeYzUiJ8srw93kmw5NhDY7+742bPsgi+cAJCYI
U+FcGgCmL1KpvHVf+WpNNN1yYHtYtu0YHps51MYaOgkAwE0ORsqMbeFB3biqorJ/DiSRctZY4Y2r
G+W9dgQa3mKkqu/7oEtXRVV5b0QZyG8JyaDnQYz+VSOHql8z+Up3TBRgufC0ezt6/3Mx5LrpueaS
MUnmZUr6cxd91RjQrUk4Q00I3eNSC5uvsad75D6mzkvcDsVyPtCs/brC/OkbxXAURpXR8p7okMq0
vCJaDU1/VvPv9NLe9BprvWdo5t0ku0jH3BJZeIsGm4TuxkZpxZm2dE/RVFi7whT9KoAr8A2LnLUZ
9YLVpKBHxxLIJThhgCMzjyIMPKQM5VGGscNMaZACIKUsivQrDq/AI3B8FPUCaaZzExisXk1mqk0M
T4b2Gh62RVTQUezCIi8Pna1Yr61GGBz/C/Wu3K4S0MVY0UqLmWdHF3w/adgrvQB53hBo9ZJJAqSO
XMqDTS7KRhHysh+9qT1anR+jfMU5zLBOWWutL/VHv/TGNVMzRm/NWdQBjXyOsBpPzyqIhnPlEgQj
giuZxNPdSObHsQl7CNGgzmYdXp6dx9RCt9nl4CiZNKwV/v+lpdGbj4xU2xRB31wY0H+u80iIledT
2HVYvumn5dUuSetSLYwBUlUGyX/HOFlbIYbDCdUW/UNkwnEqsQfPwz0UT5Gev4vYds8wXbK3oUQJ
viTInKXWopHSZPp7LHFWbFIy0reUufVGy/NvY98S1dfERLNRTnnFm9nZ2koynoXNItCoyC59bKIq
vx5lW71y+Ecpg5wwKM29Hr0Vvb0kNoXNf0jib4bCI1ho3XgaKxsHRGF71dlBGjg/U8RUYL22L2P/
uokCrLedKG+9wEdyyHRYv48ZKnNrlObdMdVDW1vi9Bh7RDREOEl9NkpGH5kwG2p3Q063EYrNZTJm
w3spECUY0Mdf6f2GN4x+aAxPBYZUVWgPUctim/pjiLgk7VCaYlthBmtfJhk5vLTR6w+9N837ACcR
vrDUPY5ZS1FhF9OFRF2w05uGCVpRo+TRGerMibCWzRg8oqESF8kZTsp0QJdhQoDR1LWhudNNoJF2
1YpBn6VeHetAnZUrUwvkKnBBHIH/phLK/GHdo1izGbwpHtxusNhWyKbz9PiMS2WlCb26IfXSnlWf
MR8Zad1qiiqBdxet+EUf1CGNb6e89jn+LmqVArsDoURXlCckXNAKbG+BE1o4X/pGnl2NwVlDdMK9
Zir73ooUhuepZD4rQ0UvYShxN4IL26FkJ5a4rPO31qL0tEeVcWZs2m1uTgnbQuXd11lrv2s+VbBf
jVsQhsY65S9cBe3QXFDfIe/XGiNY2BptIU4J4Y2eSG0dZDRkQiyeHJ3H2dPnyke0S8GRw0hxY6Sk
TGtBPBecA/Hmmjt458BNtHNRAyXqHeR5GJ7SG11Vz26D1HacKOucOXGLl99bYvMdGKWo6BhPhnNb
WPNos9bnQX5TEptnoYHnLBXLjUj7+DFo7IPRF/WJc0p8lKVmP3VwGVddoqIPBF4Y+kpKpf04OONt
XBsaSmJlmEze6YBeQ6tSFwgFtGOa+hj+HdHEZPap4rIgfS5aSG/CudbbAXyxhnYYFXNjPlnKDt9C
jNyg8JzgVYPyf41Hl14qeQT47xEZWbxq9cEyaWnS6u2DR1GhiJKE653cwq33pBzovHKOCHcyxS6G
1Zdu/MBxb9FnGSckO7SvqsKA2wR1DKnWqFvLKXR1JG2AgwpsJPf9NJTPGn28G8cL6wu7QQyckUyJ
mhUi8ULllF0DSJo7o6TNpEUG4wL+K0YBz0uvyItrGJ3XDFFcGtd3KXOcgQGN4XSHlsBuk/6ZIlep
H3BrQQi9rcnqyLciUvQ1ESwwZIkxbt63QfCEv7CuNpMnhydksbR1iLBwTpNkALvMzcxdJcVo7DIn
qTGR26E88rB7X2UztNdDVhKeqHHWBKKZcQ7Bc0zX2o5dFMk+eDtl1tah6+zm3uejX2CIaRcw8xSm
qyBB3dUiNBZoNFc5xFLcbJl1K6IETjdcTdy69UCzwIm2VZ/duqa6MqXmX7R9JNYDQYIXjqNnD+Uk
/WVIZOwydGgUNrHprPqAYyeH1QQZW16+tHHVkhg+uvMM34x3tS6btUFa66bIUWfB6TbvUmkBl5ES
epcdlrCWfHllKC3a54iGL8aIv3oMR3PTTqixw8bxl5MTcjacELFmtJW04S6gkL4oDU1bZI0w7y2v
hGJJu+06cCv/2JZecTtWMnsvOtxIhCR00cmSBqPeBgXR2nJzex5BWWiepkB/FkiUrrLaH5F4sGPY
upTn2IALQydfB+zVd0fLytgEx1a/cgNYyzzj2ZXwVH5d1UP8IOJAbRrENUcvz6IrQLDJgfE9XWez
nqMNObGxdzBVD1w9WtMgcNd5Ip0rr3cIKhvN4K6isHoogRyS+Wr7R7Ksxk1c2e57Slj0k4Xm+KMn
6m0RoMBZ2pPIOUBZsKrBKIxgrTL7UoyN82zXUKiAO+AwrMbII3U1LsKdGzvhfRRkk0anlr6wBp/p
ZpRNvmTqIPZ0hP0n3YvTcyDcYVuSnvg42Um2Ijpteg2AsCFqsNQFgVjODkoUkg5rCkZayx0OVY1G
InnePJaA094y5Kp3Em//sSuNmrx4UR6inDTTSLAbaoOGx8bBD42Pg3A3mKxLjn/qow8HsIBWG79B
vwzWQ1IjArKk9JYULBFregMMZT2JmAN3iybvNauF5E+YBr4Aj45hyZ72YoCmfgcYf0MBCAypl4Rl
MpJ4Q5TeXCRtnOz9iOgvpH28p+yyLn5c5XXhi1sR4xR6LGRe4xYbWnTkvNFOWrKcMqH2MRQ02F4A
IyJrBLAh9j0ulWdK+fDDQ9V4T9yACLcaNuiD7gZsUF7FpGH2JHkI+rLgLoh75vcKMOhOOANZQg6/
EYCzy2CwH4i5rovTYGK2GfC6c2htbYw1tlNwHJJ7bUxqk91qUmsOIs6tUcXM8LCaBaI3XhrS5r+W
hq12Q2uIZWBH4Z0BNmuNlF7SpkxozlTEuVxGZdDxhbbWcD1LvXnhO0JKKIcGfMZyqhY5T++2Hwhl
NRz/wEJvMkc3/asI8eM3za3okgA6SJk29hiNqiri2YYJA+I3g+TxHsnc2omiw66NFJp5jJfvjDgo
l5JXiGLbs4dDxQtKFdRmyb6ez1g0VsaDrKvuzfdM/z4IIcDSpWViNzhu9V5bk7ORIQo1cyApVAIk
vJkwwK9Cc+4H1/i+fyk65qtjNXlbJbL4qnc6ojLxskyrim7qndPG0N9ofe/onb+boSGyGRHq018x
KSh9P8whC0YkwU5al+3MWIdyZSJLQf9X+dWBDcg8E9HLf5NGZN3bgGIeqV/cZaW79eoXZtak5ehh
sGt9r95lpVDfiNMxbtA1s1ASr4iQrtSQmhh9uzZ1A6FW60/rFhbWkq4KLLMwaPYNMu1VSVAova3p
o2a8f0lyA3LNPusZ57RAO+qFawjGqlaW3rXMQdM1KOHZJZgzIc6UVTL4ZexjLnyqoaMu23SH+9w6
1v18jk6S/pAS37oDZBlx1A4YvrjOED1MRFZ5BHqC9ogoi85UEieX4JfXCD4NEZRRTUKhFt5FClHy
mhSGZDUI5IyxqNpjViG2dxGRrbqcF6RRQXSbDdqjnVJJqjo1D46nh4ciqpv7YQoHHBuZdQ6wCoGK
mwHcuho2sMvC8y9CdZzJLSfaNROIe1Fp3qaUjrsRNh2rqETjGxv37E9M49Vsc1CE0OuLWk6cNrRK
vQWBH61SI8EtIcpswk+e84Q5jlk/szrka44u04boBgG+MjPLxS/gUF2MisLDFtOWG/Yu4wwhVhxN
gq9PoeZ3D6j+y/sAoczqlwjxzVDovb0F+hdv4zBEDNJwMP5FNaHthiINd6AV2uvYR3+s2WOyNqy4
J0ZNVdsWZ9HiV8/uf+zL/+XiKf730RPb8CX/gTI2//HfMWOkQni20HXT1C1ScWZbcP8xB01oeJMl
VmEPBL3lwT6ewxh+x4wBJzNYaYn701GZ6ELyU2zWc9CE9WXGgfFSkugjdYuEiL/jW7bMOdHhD9sy
iiJh6PzfcHTJlTryEw5fJmUHueQFNgx+h5CEO5qwhQ1BifGBdl9XpnbMGo8W1hAOJdqmRmd3HUHa
BotxhO+ShUL2K1XBt17WpS6eTPIYqbLI2q0OmJdjmIyhDc21heqoEApGhbj2s0pi2dMmr2Qcwd5o
cPaM4vyiAa6UHMeA2ThQaLKkL5gupBFum5YxXVgUYPdQ22IWzOGC7VPydLqDCGSzHPg36k5zHOOM
35/xMVjDD9Muy+BIod0aS78awnjrkZfzQIud1xSSm8MRArRLspti/Nkv9C9H/RLKj1nu2E21ZmEH
iJ9Wg4FGZBmbRvfNrXWnAqoadfDsYRwL1li+mBV+YsdbMKux2UZai9mxF5Ks5wAz3+JroTPuTnTA
0MbmdbOLG+R4a5li9kYN2QJ5N4POPg5RLxqUqL78yA0GaVKSC8XoS4w2zeq46hecduW92wCGpoFu
lIfCrmIPSzLpV4jCqoHobfgFz5MdZS8kn3cpRKjK3gagYloUBmN24039VC9gsYTAqUMruYf8FH9Y
oMmLlVaU0anU3ezsOGU7+wp1aK+RDubmOEyBRrwbnPUPyK8VDoDG1hB4qZDuR+rqzdLr9ZrnhpQk
iTSFqHGUDj49xDl+fpP7qN3WMF3UqxVbPrbOInZudSPmRKpHJvxjPxhye+kVZpetJydz/F03Eoa5
EID9gdo0OTy1wKpfFYd97BzcFxIgkW49jVORPZeOFmIOEwrpdxWNYtlpHMkWOb1SSi6O6uSY5Nh4
c80gSBXkyriiEWW1qyjJNY4WNeNwEFZM1QyerAuAuBGSXgK7wn1SWgxE7a7lUmPEcTTIQk0zaVex
zy9shS5jOWHKJmvYbTFfTF78KjrM21CcDOejc2fazyhN9Wr7Y/5YC7tt1pqHBWjV6yFiJtLG+4uy
mYrXzGGct1Z5VJzp8ce4JUcZfbR2STHtsj+uEyMbSliYFkngoHbqDodGkL3TP8bq1o1Mm7gZ2cBe
JXrnnkz7hLFn2gE/9xNXFRcMp4yHVDrpZWEJsmmVYbHnA9VgYFz4bYKsvEEoGIU26m+otBd2J5tX
wmWBbwaJ5T9CyJ8jFRgHTAuoZhEMS1WLb4xqoY67eui09LotFNQDYMN4kdgxOgoGx/U7ioWEq2MA
B6J7TLFtcdBXzrLz6awij26Db7WeaIDHQGGqRTthtebZaxgVIjTStwExhuEerjSTPOa9Prck8PB9
egma6y2Gv/p2AigMCyVsTBdCCXIQaHw2HGIrmThGJ5TiaYzYbVHj8io2tSpJwUpqAGF1VWA76Dtf
Oxi4ar75Af10Ore5+e47Ik5uQZz038A19N/CSseVHyYc+lfSw+i1bHPXeEQe4jzKtu+wPiWG+7WO
6k6ukQWn+Kji4trGfcIcozfib1EYmxFTYdN7GWmioljO8rAlG8TyTnbgBx+iYZh54wOXLReUzjqS
XSHncGQdpAQpmhrTdW7L3kxaFpusLkcSMaWnPU8ceM7Ia7zxK11+97EeISet4NbYyyy3AAdTBNOX
DEAwi6VSXhhtU28Ysh1mVbu+UcK0x6cUqWZ1cIXu7Fk1MLJhA+vsJZYq4eKILGCE+aabXgqnRQWu
pb77LWkUHy5vFQegUk3iRMWjdVs3ibxXw+zdfBPYIQ5Pr0Yua5RegKTLi8lExieaLbg+seBxDFnT
8tlzNre0Q3YX+nnkmZEySjQ6mvlAKsKgE3IK8xWTcNxoqJzLeV7r2HeyGMC2djRor+Ak9u5SDH59
k2uojkEoVHJaxxVdCmaPqQVrHOXUAm65iQhJTQSNxxw9nRVjNY4waZ6avC89xKdlDFv2Ds114i3p
tCQWAmEjuEwlqXTzfS+Ore2Sil6rrHpnM3DyVWSg3OHbIpCUBbcGGGiy0EwbaVgM2XDwjaAZ577W
osAcYq/oHvm80SQzNLRWm9h5NF1Kx1fLAUJ5IsuzD/cBz2ePh7iYeN2KLEarXTk2IpK8sr5WREKW
eDZ7M+G8OnYPjjngvg87PXVJEJlPR6lexm92HwUFjCGT1+3IAKQxvg6Mr8zlkOEvXqgUG9S5rP1Y
XxVsMNUqhXD5QBjm0CPmRRZLO9GTGlpArceyJ/SgOwZJxbKMKjJ8jlGc4m81SpNc6n78xhiGbBIr
zCqb6AJcec9BnNKZMuqovcTJaySPA5cl7lKGAglPhS7FChgGkU8FbdqPqkSkRWSCTZ73EJ/tyZld
r4AZGgJdrGP2kCthkXGA4+qOXiSLiuCRiI41a24Jcr6aD1HKBU2B1Gn45iMDpzMb9xPqFeFjUG0p
s7y929BNWxoQhh9weKWvTRgjDQu1Z8cd8+taodLdVSAzbzEOlNoRAd+85Plu/ljRdEOBPXYBWUgr
XB1t/y02p/GJNGD5ngUZKvu+suxjAEpcX2S5F+X8Utod/4H7Eik3B7aJv6T7Ign4hAua//xvZbdn
fjFMCyoQHTNwvNL+V9ntul8ochEHIgHVLQQSf8RQme4XQaNLcMpmuAtO/Y+q27S/QPiZ/wfi1ybC
2Pw7VbcwfgxE1EyD19cVc/H+Qygn8k7MFVBydtLWYHFLYa0iRI/mMtIqcoJggByg0zrvNTZod+lK
4SY0nWxaT5HIDHVPpZV81XT5ELKrUHgBvkTQqYYm2TgNyGnYb054VjkITPR1DsmxzACMMwQxs1yx
k3hPg1GGz71Z2zeuxjwaN4llMMaiwsUiaRWlezsxrejnxtAs8ahjeWi6IbgJSofuLrENihwprUX2
GevK5UAbWbNnYSgPEh0QbCHTH3eseLTk6BihrIzNCjOQVY43Nj3s6Fozc3SvmqjSGk+846Fsg5eQ
LxsGHXLVpk1SLyP6oXdJZsRnWSbTtZUXqFPAxe18Ab1Wp4m8EJOdn0Kc5s8dgNuDtCzviNycgdXQ
9ssUD9QSI0CNzz2yi1fUOYSLlsDpK7pZc6JOcSKkZ7gIsjRcM1XYlp5FFwDh86lyMkGNp0wm8UJM
SJSrwQR2gUYFxBMLtvxaW5iAKxdOaFL27g7pLLbr1I7spzTSCiINAotu0VBdZFXWMJKXt1XVlzvf
D9qlBZ9jS7+vXtYuRXlgyVNui+GNg46FKmMcL0HUdwcnVeBvaZbcla6TX02yYmrVuxE9OhQLK9pb
1YPCuHWoSNdgutcrZz8WWlAvytLJ9xlCzrsi64wrNw9wqcGY2WCgRzJUJNOZBoMkQiNJm7WlyWhY
jXrc3CBmJBPEYLQPfY508JU2hNNWoNoH+pxaPD96dQEjaJdpGB60qsR+H1OcF+icLzDjWw8OjRHk
kvqDFuj0zY3EOvVw1x78rmXPnhRj9IQxMQdFfIkB2yAkwzrcWXwBqC1DEL6Z/RAXjEm8PrQwdbVz
tEZBabSAHoUCi3SfnuyrDHUc3d0eQo9fuX5PFiQfhpqxsN6JBEAy3gdjucfpFK3HyDW2HMNiLDi2
NZ78eNQuRJtwspnaljSlZKyZh0d4uDBfoLBkdBln7XVva/5NNEkigiZp+Fwv0rJ5klOJq3YcgnkO
lfrM2en1kYshY8ExldkiGPzMOAVOP33FKeK4l0XK8HjHsMU4prXU7yLYsdM2yt2e81A545bn3sAN
5rzKYbBkeszcMWwYCiFOZ2r8ZIUIK0lmPEwoi0MPCGeTz0KRlTAs7WwGDpBJAOdbGgnza9dX+mnU
pHoIvLjEgATClw9ZwImQRo/n3bXVVvg2wW7IQvO10VvxSWt7YLJ6n1+knW55DJIz9luLW4SjykJN
mE0BPp98pMWEiEe71w2Rn9Kurak9lY6xrzBZlKqWASM9LuSGOapXBthyTzgGiKLR889oCgiGGktl
3inRqJ7xqTKNVWiMrrNGWDoUaAP9+qqSLsNLcuMQ1DOPMZOt5rTDW6s56d52J+5cA/j/OozVeGix
ccPsinqoCEPTcP7ALlRcTabB3NJGUKLlE/1dSUdzq/dtsS9tdInEY/Uak5s4RbDjejETPlC/xrNi
OqEwq/T5AdbudNA5dtHWiwbe1Lh3rWservFoVqSLEx83Ma1M7JrsDR1b1qpidwFLGHUw4LqIOL1C
mNeK2KiTb1cmvE6klBRgbWeS2pLoBlSOJF7npev2W6/J5nq7xxNLZzq9xLHuHPWuIpgtzQx732CB
QysiC3roIb0XE1r5uQsaBJcefIk9aBTyaOLcjS5cGTVHzBP1Q6UGDkid1XU50v/xpmjMe6Tn0S1h
nsNT6drVq9v1jIj57s0dNWH/8fcbgqwy/POXKbTbj2IOl2w+/6G58fiv5Nr/N0JoLbIA/n0j8LcM
2uVLlH2qTOYf+60y0RzviwPJkJoEZqHxaynxz46gaxB1SfUBgNuUGKIkZcM/O4L8lLQdEgGoXTxq
mj9qE+NX/iFMRHiGrK9EWv6d2uRTELWU0sBlyIpDhcRVUFv8WKLkKFHzvAyNTRclCuRaUFzNDDtA
gw4AtSHYKGFET5ZuvbvEvV07+jBua8g1eoWypkw60rrRS+10hW8zIJtKMB91zTVDebQnFuwoNph9
a3dPqZ4Yb144Gnt7YIr63ff+PyTZmjRPv+9r/vox4MFbxNhalvg1bfT7+POwAl5Ti1rfTIJHLEju
nXKEs1D1RMvYQ9hejuM45+MR+WGGc0cxRtsNTafodmFSR1eAXMttSlzbsdIGcdD1QC1JMuBQgpCm
vcUPUt4MU/mgp/Fv9fy/jX4QPxaH3AGT7ZfuI8+BoOr8HAVucm5mKGWLTWP+qpyz6juQbsNTYWH4
WGLbxx8/lMVLgYn8psRmGVaRfiKRsr2MMrQwS4te6HWnZ+XXuJoYv5qNB2PWtml6YsjoP0Kz8/Z5
qJ6wvYp9hhbyRRM1vSN0x/mZuKFiqRHg2awGmgA1LTl4+WEIhJrwGBB7KVviGEYPup36wQoNq98t
aFTBv0ZiEL/+/SXk/zJot/uoVVt//IPQ6+YfmzZ/B9Na5P8fLCpoOr57uv8UuXv7khPCe2zf/vf/
+mHK8OuP/b6q2PoXjjIgUGnFW47u6P/K3aW/+gVNhuHZnomkndPLd3MG6ws4VaYTOmcal8WFA9Tv
cwZDfHHAJmEDJ8rEdC0u8VN8yV/FmXxO3ZWeKfg75skF6xcQV5av71/HesR6i7M0XdGb3dhjHHlr
dPblRi/CA2Rs+camXN32oaeOKbgmieigAdQ7FvhMnJyUF2lh9kfcemY7d9ECZ9b0otwgPKq+z4+T
rcfpCqdLpfAI4n1lOHsUmWddJxp9thwY9HUAwOoGab9Bn1aG1akZw4wiXmEMagSCM6iKI6Y4FHT5
Wsmq+wpC6Rwlegs6LvWz3aCC1X+e7c+p7S53+t9vmKzkUf7RRC//2NQv+dtH88MDPv/s7883oeRf
LNeiwwRAj4IYXO8/d01DMhOj3CSthxVTZ2P9166pOV84snP040F2bOArgtfi9wdcM50vHgd9UPQ6
DRhjHn39jSfcZEf/fsNx8QrNi7aBTwoKMJv0j0+4igdIm8wVTn3U4jIvk+ZC9bhs3c7NIfT23akd
FDoGg1Oz44jp0OZFzvQ9SVd9DVwlljhYBAmRC90K9Y1m49RppzQ7VISoMH2L2rsoQx6KVPNrPbT3
qGle+nho7/yktbb6bOrUtDz8yWZkAFz+8WPZLCvEorm8tEKAOP7xY/VV4AHYQ2nPWNrdV16nP5dd
hQyV3NFfL1R3EKI3UXht2dF4KOmk/+QSxLw2fDeidLk1kn4JixsjT6LDuYffrx0cq71YlAbwpLDb
PLoVjTkUY3Gx6xJtnYPkh6tGRjaAGDN4NPwYghzRzOpBn4ziDKmxKBHDjhY9jQJHYJbYuoAb4uSP
bSHjN9dxsis48u2B4Ru6BqQ28X4QPYO3cIo5wjToFWjA0twsvMZcqDZmVlABpEconYIrRSjGpCYh
heG7N4EHfwyK/PsIqHnx/fy5wVmLuYkleCI8HvnvP3ddIfkwUHOdMjqIN2mg4KNCv9bII7aa6psR
haa96KDrbGzTpGM+cHo4DNLAAwquj6SGBljdmMVPjh5jXvjJ1c3f+o93hfdprlMoVwS7xKerixE1
eGlvoOiUghU2DVMcw03i0y4ZrSeRgD1bJzUCbfQ2wyHtPEgLlkkT1m5KxPCkBAHPpxzzT399YX/+
1ij4yMyiu+d4FhazH7+1JkLVk9RNfyLE/ZkYJ4+HgYHYT37Jn14L1hO6gHx+3UTxMZfj398bRrRB
LWFRnPRcxxFdYxMJLI13V4a3CbvQgfpt+gB/pK3DSbc7eLIaMZOlyu4yCPUo5kgRtGe3TIyHZ0Rr
L4kKWZAprW3FTFxRYqZDC/Qnl3YDGkcYo1o7Ye6eMwNQ/ZLksJdRYh5haaB7s2hQAt1ag5s9O1lN
fDJRBjPIJ4Fm2WBMUjmRieyiRNrA7zBXjdPzixO7eufBw81umWn+k+/of3h+WTZYeufDjGcIb75T
by83UR40//1fxi802swiDgf9xPRcPZrJaNEnGXMJV8YQGqruCFiy3W2sJp7l8nSnbiGoZoz3nCzy
Vv1dviTWN33/61tnzA/mjw+uJ51fe78mByq6wD9eVtM0Cj+Sh+GmRF4NHs48JaOd4YgQ7R5f/LTU
tB7HbtH1XydKis1IU3U3pkn2+JMr+fMrhPiD3rQtKbOYS3zqBhuTFcRAPnQsx3D5lA+mdYV/l5sU
N4ymsYcToRwgM1gahT4+my6UU4SHfIEJaRDlmkjJBivriKfjr6/s0wkEeQmdEYmD0PLg6gtnvvDv
7pwSpFimyu/OTpK/lCZfExUTZZC0Z0yQuf/r3/b5jeW3Mcg3XI9lhDPs56a4NsiBIaytn5tBVE/A
h+g2xXW+++vf8qedzKQq9kxOVe48vGSR+PFDMbIHm1MFxnnUGxj6TaqtmyoLLyZfdxmmg4jSM4GQ
APRtA+OSiRaQ359cw3xHv3/2uIa5GMEFQ++eUuaT2mby2BXQq47nFiL+1mk4SfUWaXSOyVMY0ixE
cHZyGzveMWSlM+h1/slxk8uMv5eG2IyG10U3LX2LEdxPrm1esn68NpehhHTp/1H2A2j+8fsBPAl3
AInl2cvx7yDVYNHJCADihI4zLK44dSZVsS5DZOtRUwNcMFq5ThgAL7p4VD95BOdy6U9Xw/PgUrZ5
HIk/vRtWkDOY1kV6nlnnWxkALRLMLFfu6lKR0XPLAWBYSgGA4Cdfw+flAc8A9+iPX/yp/2GZeSuQ
XKbQwiFgYQHW14OOu7zK8urer3pGMXlpYAAgkawtMTBGIt+4sRf87Hn900vIkYnn1LHmIpUYi0/f
wJDM2oxBg1lV4jTxqYpX5ZCrnd+K4pyDUF8FIXaaXEMtn7dPhVRPTS43Q22re3yzzjUwcnGyp2Ha
9GFa/+T+/Pl14vIAfaBps+x5xvZp/2/xuyEmjqOzCAjkGnynPvfi/3B2XruNK9u6fiICZDHfKku2
Rdnd7Q43REfmnPn056P3AY5F+YiYG2tiJV8UxSqOGuEPSLv2hveghFjHVVA/ziHsMUAkjb5TPPxc
7u/VdCKvzgiPgGweBp0mWTyZ9/WJtYI0hJHdBc+y5p6LQacN7Q3ZVlZN91jhgrvKAGedrQKOzv2F
P9oaQwWNrZo6WOa3d/MuPgr+b7DrLgsXerVTG46Hj+QJSlKmvzOwBVo4C2J+U4jpl2qMLAmUtITU
WRY+xCFo2jJkHsYUDMhM2B2Zq+srDwmTY1AX4C6qUmyTBs5ZZ/Q1FCwL7SMZGx+I1BJC692PIgwb
+DhFutVp8a0nLz1oqpm26SCZ/GAahgJSX78aZa6A11C98//inZEuwu4Sgk96njFReKM43gTPommC
rRSpI9pO4TcInkC2EbVYyD6mN3JzNhjvco8p0302e2NWDwVFGtHhLXzzM5KL7T5PLH8nj/6vLLQf
UWbvlwLoTXAXfKrAFASFEiOpyYfm/a2p41KIr4QdPId6CezKFd/ksnKBLCGJ2QBgGQOz3pVR9mJb
Z1vPzkEX1I9Z3exLIdBUWlWgC3b/9aXTYKYmAH86Ta3t2ReSegzNpIwYQufWWmuZ+SpE+zzWvrIZ
MWVcegO33wVtJDpNmkm6p9DJvn4DY5tHdQMB7DmVRpQGkd3W1DXqWxD3yh6eq5YqF9Oydpi2kuPE
AkuCwJesai0jeLpvA0mmfaMfWm8A5ejq8U9etz4snIy3p7g+GnxJJuqDOtYadMVm2Q2Jd4JmwBg+
C9Jtp+2V8UsND/To2zEzsjRX4cFpEN1UVEJiUmucAaNtZvKtbRQjVD91etucMU2I0Wsq0NzsFEiG
UWU02gaunfqU0j169AyJXlWsi2/3d1S7uaZhmuMxxGbS1/ifGcH7U2Zabkaun3rPcQoGj/FnsYXL
Px5SewRGAN9iQyov1kkTCATQor07dOrDgJvYNwPX6sPQMWbGg/JQFj2wU8S6N7JS+4i+9hvDR+uc
9nN3gk9RrHtEaapq4ssST/HZdAEbGuBpWl1bU/r+9fCohCnxYmEn8clF1XqjgTfcFLH0qY9qcfZT
KFxq1OeHrkisXZHiWTfUtjiKOKz3VkMFsvBubr558NDw50y6MJBB9XmGN0SyZ/ajdEE3hTlgUiHx
pY/B6f4qb9fK7PyoFDSyLtuU5vy361Nue5WCum3iIRZcDBtNR0pOpFmMRRGYwBJONTIvBWNSqMaf
QnpFwBWDxsny7rOPrxpqC1Z2im3YnqAifgoz+dJEWKZwz342hv67Cy1nO3rJFuhjty9E7e5dQXNH
a9kStPaKhUt0eimzX0PYmmplNFxNVZ/9GktuhpITJV1UgKxg5UR8AWgZ/r7/0j5IF4hDTKd0S0fk
FXzN9UtzpZwuk2wklyDgw8I1mKQWKOPWV1NHQ6UkxHRh17lpvrESJNJLPVm4f5TbG4En4AcaBgmL
IMO9fgLQKkLrBz25FK35Ocj3pn6WgIWav0LN3xY1sv9m9KBgVNwNu3KAnl/YUI+ap9z/5yFs3Yf2
Qqfi7Tdfv3qeyKK7M7XGQfPPovOIEyBAiR5LD69WD4j6KCtlCMRuRCpjjcJf8mBlgfy5RYuVoANL
Na2REZTdFv9hC3iI2kcIdGVj+EeqKvc0JIy0PU8HZgivn4QLS9X7u3h7VqbLhOJFwBqgxzmLnKaJ
hiCgjuTSMmSHH151KJBGS9fI7T3K/shENxZQJi+1643CiYbhoa4mFyhO1T5qukmiXkWyYGishYhx
e2EZfMNT0WnYzNrmZ8JvA0POOju8jAFwCjHghIwgKvpipggRtpOXdvyDn/b/1jPJFq5/mtDCsGyN
ILqEMVJVFlQKBRpzFaG6oSnbXPWfUMQ+xSiEIA2Pw+kB4/V9h1UwcJ+T1+/ub+dNjSVopE+3CO10
i07ZdNW8S2O9pK5LbCvjSx65SPniJgQ9CLg27usHYUTkiAHeH6T5yGpIvbu9v/oHx38aM9M0oM+g
Eq1np0kv2zQudBjYgaaNe8MsQVkOBeJfandCSAP4tiTUp06TGjxtlAae4tCdk1RCibKtIgjqQTqc
ICIqB0+ubJT4RY/C4uA92fgNP9aK+/n+A9+WGwzWLIsWAopnE2jz+nVlueECq4+DSzUOKumLlayN
FsfdVEN01IvTcVeZkpNZyHjcX/iD4EnrQp3+ZU69gwnn+H6jzDgFDqW4/oUGHnY/SfDSWtr4pW3F
H8id49ca/ZQVw251jbebu6KRlCw8wu3B5Qmmk6JMqR1CWtdPIIDAGTQe/ItdVS9pXopLWUFYAyqQ
LrxlZdr266jIUrxhvkjucsWYxekhDDu44RlL9dkBMeiOXnGkPjVSVj2YSXXOU9s4++0kscmEBDsH
r7TjNQ37czNk5sLv/mDPFZmR5aSkRe0lZp+I6ExsWlRgi+pog7uvo+psGZH+LKzxGwzCQ2mkySe8
XcIf97f8NtKSxND6mBI9kCJzFAaMraIwRRXiAqnrcGhUHc97JG3vr3Ib/tjNqb1AV0xXDWXa9XcB
IKs0PH3UFDWFsm+PNtyONX2+fDsa2qdKGR7vr/bBGaLjClxVpt9Jg2m2mlYYUYecHJKYhf0ZHlS0
G0b6l5NwzvH+SrdXPWWyBYHO0pkHkqhd/64SmAeQ2BgQRKf8yeoB9QdXlK+eFf8GwCr/AfZibu8v
+dGPY1GFtzkN4qch+9WrRHtJdKEUXJRQlR4NtXr1wPlhwSj/vb/QB3tGR52B5gTPmdDI1wv5Wd+O
FXczykai3WGMgs5p0P9tRJc/DLK0FHs+qJam5jRngxSFN2rOPkclj116TUJxRj81n9CnKHfYUY5n
pks0PPRgU1jo4/gRer5MyaxTwazom93kmxJjMQSZkbQuPR2NRRWpkN9NjeInZt3/VL+HFV/AEMYl
O3Duv6MP9p9QNR0yUgibXbl+R8IHFGpomeqUpYlVV5uHz1KmPdYmyWZaSgBbgLcuRIoPXxQALYbU
tCtpn842ZnCDPK2bQqBIlKLV6J3q6nPU/FMl8ZeE6lBDZ4oHF+3AZC23do3PKBJnGXT4PbxsLGza
L9Yo2cQYY9LyOKARvxBTbt8KwYSOyISHN7UJJ3Z1RBNkJpErkLyLyORL09gvVSer50JYj5qMinKX
Fv/Xz/j/C2W6jWJTncrnMBUX9FRnZyeH1CZBWfcuNNLCVWYjXBjHSrO/v9s3Ex0qpvfLzNsO+Jej
goxF2sUo8DTAK9aOT62OOiw4Unjf47fRqveJJ0EO6X/Bvl4alyw+wOzNAmv30Gy1vQunYyd12Hfr
AU4nFIW7Jhe71o6ekHL9hkK9i4h6goLEwuG7DQqkJZx2a2qIGPRgrre2c4tIa9WM6FOowGpD1hqa
f4oHnz2pvt5/3W/NxusL2mKeTOWiYq2s3gzQ4hoD3UDI3kUtwhdZIQmL84kOnCaiXQu0ObQhLP9R
uXgPUzP6uyIX1kOtoROnVYRiwPdQwQR4/Wrw5H9hnaM1ncYSQku5VfzNK5ceezMWr/QXOly5Bw/4
b+ROTIU+eZBAomEJhu7SxqT9vA08Abutj4en0PLtndCH6Aw9LYcAmBi/VAnRzRr50W81KsmPwOft
hVDz0d7zRVlTMOat0J29fvUumgN2hPjmpQF+dTKS8a/FYPjkCmmntqI56WZLA34M6GyZWNMwOFa+
5Gp+uL8pt3mKxY0HK9wg3jG6m92ttazR8C0V/6JzDNddGP2zxyLYtyh/PVLlFBulbv4kcS3/+8/r
kkCAvYHkpFIYTjHnXQYhdHjBadV6Fy+HpBKS6D9jkuO9uIO4yCRxxz4xqgPUbPPh/sJvucnsFDLE
BaKmGqQUzFCvV8Z5rykKZgoXWTC6g2n/DwmRcAM7OM7XCIQF3I2de7Jz6VVGJ/x5EIPYKwQjB9VO
f6tXATicXHNg9z0vPNptBktfkfhKK1TTTFDf148WSGk59YhsJ7TFz5xeyDr/KhjDfzPo1DNAjT7B
SoU6SLUJy/DUmNHfKlKKpyHyjIUC94MIPHVcaHUKBAOM+cAxKyu8qfXQdoIy6n9C44tWsjlGC6fg
NvlhbsjVQvJD71uZz4IAedH0HV0Ls5/GQU+gf6xCu9x3ME+DhR/0wSUGNJpqlRYugU6f3v37A5eO
yIWJznUS2m1b7NIQtJ1s8iBEtiDw8auCVK8sLPpB74gPnLeHXTyZsjbf0bQQgYG5kO3ISQScSCs1
fV1lMDIyLfgOgcTEbw59HKy2CL9hKtCyH91nFeXng60V8A8gEtrrqs4hGMtmgxSkJf+rGu114eRN
cX72UQCRozfDl6jQopwFo7FDNXeUE8uBpZ0gC1nA0xowKKhL0XwlgPxMFTV/7OtBPvFU1tEqZIxv
Gv/3wnNM61w/B1hSvk6gPwY92XmSakeSpNSFm1+aMc2/GigdHCkgQ1KxsttgWUivmWLtIAz3i6Sh
7tOSx2/aoV/nUp9OPnxb0Yf6YyehK1+PcbDr84nBP/TSQww787/ennQfyBZB5VsqE/B5Q1fR6ZoD
HSWUFH2DJnRJ578Ov9hQ+dc9UrILp+nmCLOcSnkLL2iqGOa1dESpgI+R6lFCNyFwwREtQ7SMNlaJ
E6sBaw1hRDVeiJc3gWBa1JjiNJc2pMhZhlByhMH7smhHJ2ZNbzpGshDT9vsbP5cToTEoT1/l1Cgw
gCK/YdvffZ7UrUYmyznWuAjS0CahrY27B/LDDc7twSTsiwuVt++av0goZhh8RLLTtl/wk2POkj9I
fbSBWfcbJYw9EuQ7Pf/i2lAgg5b/1BYe9gagND2sChpEJXgZYIHmZWKKnAa+SZJTMzjYmkn7YiJY
sp/qoM/g1aJDHKDNPZT2izkgXNUmcMzS2GV2JfdySqtfNg8BlNHj/Zd4G21UdoK+GHAVnooW2XWM
oyKP0LwavEvDNH2HZWZw8CiSjmVbIklhRActZxpMyeCdLTlE1ATE9Ebr/GZfg1fyVrVloSdQ8tLq
IfjrMY18BnY17u8/5k3OqXG/EfIngOLUsJlO3Lut1ry8RHtLQbeN0fwuSX959XOl4usaB12yub/W
bVNoYkWwDJtFNk+DaLZYNEZki9RxOeKe6Oxrjhmg71GELWkj3NSTb1TiYcp3NYRsHgxfgdeVyL/U
SatNYt64u/9At9WeTvEwzZm4iICmziEA1tjYpCDCvjRaZe/7BnMxWJQeTUqwQy/N2OEZ1NrfoaiI
fWdZ5RbrVYG4q66yh0WfYMmLm5qrFxXkjrT5nRdvsnVuXRZbLGPc1WBb/0AHK/VC9LnZNh6cFiIz
GLJ4jNWnv7/ftigfR0V2tQu+a9uxDxAZEdkzAzquCwZA91/TR4sBkaSXRRIyLXi9GHAsXBtLXbsk
UTRgGp3iWJsybawNPh0U9MTCejdRjh9H80XTdTA8Gmfler065QAiJcuPg96yyoUdb8xWXopyH67C
KTRAnsgQxWdJb5IYeWGVhnYRltWv27wAgAPrf+FWeutSXV2iRAA6gFyjMqQsOkvXPwZcchjHUm9e
EkW0j7JUN1+yCIOCpur0F0tNEQZREyqM0ERGsaqQ96vBNprbTgIZs22URsH2VTPaCzxg+MqIqLv/
zHowv1lD5X7qmrJBIDeVjXo1Jazr2Kd9QxUHCXTV9qW1FWbmnc0oib4ArAbjE8CvLCGCScVh8Hqd
ViEmXyt5yKJ2RVaSHMMSzw9P4n9PPPT8p+23h1ymjbtGCEggZO5BtVoVRqsgCoVG3oYBicsFCNYx
yg2+EDRet3nUK1gQxoDMc3SecZNHEHcjcW15u/94OLmp4NIBCKQsN615bkzVgiFJbssXLUiDLa6Q
aC/mlcZTYTqtMmhYOJzqTVYEgF0ojNCAYgCzm9/BdaJHbR33o6O08skyvyut+qNurEdM2cEDl/CO
T4X1I/OHly6eBJtj4lt8ULGsd23Yo+VWqPVBdM1aMv9Wzb9Y+8tQmFmxYC6Mu00R72qmygFiSrF4
VplRRKH/kDNIwmYNYssXq0VAhXHMc1PauwwxcjmWNnW3MB+/KQamX8n8D/kyyEZgpK+PbUPy3uE1
MsKSbqn0RVk99kg7/wnG9vP9DfxwJTgJ/zMYYbR7vVLnqX5r+drotKE5YGOlPXCy0+NY1/H2/kq3
1SY/ioYyRS4sj1v+EohAxUVQe3QyvQf9qP2u4vjZMgACZm2FVWGmrrSh/heU7t7HJjIO40vHpRz5
mKlbNPDlYuEwzSQkEImdnohLkTxSTAnX1BF4F8cjIQJ5kP3RQY92ksUR2hHtLNSEam2ybLeVfFui
Ur5PYsV6DPFM6lLjVCXQA9QeQw9ToVvSGrl1NtVcbLIuLhcG7jdR0qIfYQJzlemKTnP/6wfMZIo/
MzMVB5m38KhbBRlgVF0WNuam8cEq5LXTzjAngV92vUrb2TVsByE7EXXfDrUhdJgH7KSOHbnoqvZd
63uT2Rc1s8XBiIMefwiY4h1MkD3aShgy1nljPrW++6fzJ0QUGmBsZaRgKCVhZ3j/ad8QKFchnWyT
veLyJZ5P/Lrrp41CLVc0X2oc0+AWbNGR25taoO8SZcQgQu6r+ITGzvCEPwQmUlolI2xV+Zc+Lf1X
lJDKS2xr8h59CoMoBZZO6VMkpsvSRrCibIa1n1f2cVSQ3IbFD2IYket925ho3KoelvFtptE2k2NE
crUs2WNUvkNgtfodiUrjzMiNe8RqGmVwlJb2qR2nzF07eDeDicaRoYsj5xyTgzosN/0ggklZ9m8y
BM2+RWP0UzB01k4KfOxrFJuDiFbOj66XbQev62zHQL/fuq1+5tZ+rNTQ3jcSJsT3X/CcvcxXAd2L
VhzSiNQ7ZGjXLziHuitHat07Ria43my99tAjQprbwwa+Rjl101fDa6WE7pnpu+kEmjYgI24ElxJe
ITYIVJ1NMqlO+321H1U7e6gbbKc6CLjnHHzJw+BGJsqpibqh4Y8Jk5QjAU73deFg394VDBJI/vkH
5A/tjusf0ho9euC+3zml3ilbv6MQ4fi2+zJV5L+crt9FHUzeSENb76K+VJaQCtN3MzupGqB8KJsK
OSk1/PX6CDTiRy8nrSPC0HxVpArcs9lbp74jIyUBGfZKGBRfGt2rflQSVUrTY86luDjKNlawub+t
b6P12dPAgAJy9UZx5+q8fprBU0Xb5LXpQJcLj7JRgHO1Rt18NPrhZbQaGak4THA2UdiqtNrD6mfS
ZM1vBUuaFwYO1We1dY1VQnL4FJay/VyAZH8Y1NQ8S1WS4JJjRzuoWAlSinKyYTYd7uoxbLdG71Ha
2EPC9Vr5TNUTrdSPIqiNHwDA/U8pTg/2whm+yZkntCYodLJzemk3o99M9Wh5llbjqEpe7sKkCh0w
N+EeBLCyLouuXOgM3JbB9jRjpg0JxhjczcSRfH+TdGDrc0WklqPgGL4z83T8QQHhPaEuVDlNVMqb
sFSaHae/3SM8WKxLjDX+NL6Z/QSFV26JqJDo0TteeBE3FwgNBAbgzKXBAd1WKkOrhlrq0bvMkfGD
7JcZx1wgQ3b/bE3X0NXRYmoyFdvMiilTtDmmSUXvURYYCDvorjxhYCm91qI7QRpUfv1vFqJSpIEI
kmI+SEUgTY9b37CdBDWcJ8MsMnx+/WqPxHK4UJrfVqf8KMB807T9rUk+vdp3yQFMb3WwRGw5sJmT
P2kaqs/UoPJ3A6kbxw5H/zEegm+qFBebvsCSLlUS+5MnD/oK24TqhyRJIcjc3DgMCcpGCh5a3wy8
RQ4dRTg2SLQUV4mk23/vv6Gbu/yNictoW8BTZ2I4e+qhiZFfaWvLkdM8XfWyggBroIqJ2dh2j0hL
20+Sng5fEHTxF27mm54cS0+Q7YnCBIvXnn0DbYZ8ga5GtmM1I36W3YvZm/JmMhQvMXRAPsdd6j59
9GNRmqanQd/V4Ndeb1Gpe4EaRZLl8HVGiDRKxqbNU+/MtiKiAw3Of7SYLaHb4PdLHabb0pKfSw8d
qjIoG5mnuF68R67Gj7LKcupgUD7JadlhbofE7lha2VPUNgoOk669G6yyxtLBsjALj5VsnaqVtwt6
fIxtD7O0Ti8Z1RWD/APyEDSZwBhxC8AojTKy8Hl1I9TDJqrlx1GXypUe+u1GgUq/8t0BpxU8yY3t
CGPyUNe++cZI8LYcAhSF/CHetVU5OFLdrz2aOZO3g4RNToYvCloiEt4ggW2jiBWlAZYOQYAz7Yiu
O5qmsWa5Rzx88mPotfVTaEfuOis6fJtocAQIw2NHiRSG+vn+4Z00G2aBBPL5hBQiB4GPos+6AmHp
K0HcRKqTIde56oIW0iDyX09BMprqSq9FtK55tQ/k9F8K3GLWIdIDmxz7vSO54qegxkjVx3IVwmgD
TsBNuuoJBddgKytiCaxwG/R4VjAKYB9prKFGd73/Sms0UhXETL8w9vuJnOFWHSFPe2Pwcv+t3F5m
DCEQl0ZdgokEh+56oX4McnA/teoo44VkFZBqh+V2LXIsm5SFlOn2vmCBCTjKnQlYbR5gzazPkDzX
VQe0XHtWqlpfJ20vbf7zL+JyZpNopQPBmQN9jF6g7KdJqlMMGB3XCM1v48T/5WstapQuyIP7y33w
o8CyM9onlIPAscX1CyyUpEHvgjnlKHXMOXHrZKTmds3CPt1CDGnS8rtsBiBcTtqbns67GwMlmA5R
Hvqqsuf90BsfAP3gQvyr5BpFTCN/wKYx3I19XG5D5EGfhR99uv9L3/KM65uYmd4EEyGDB9ckzw5l
3NdjpxSj6tRjhLt7EneHMQ2sS627z8Aphu8w8rgSdFxiX5XcKNYGXfvehmLdhIP6VAr/a6AP3RMM
huahGLp+J9WytUdDMdvZiI9cPCVDnmzU2qMb45jTttUDHmGr2ishRFciX1tt8oANTnbGFVLLtpMi
06qEKrwpvcA/YemXLeVeU6Cd/WYVLy8SMLrbaFFMH+q71176Q1HaGGA4AZZOGJGY/WOckWKpUSwc
D8OJr6VkX+hIEfGYFABrUMz2+/0Xf1NqkA3A3yPVooiGnDp770ij0ZROVNWxICcdscFp6Esn2kOW
4JmToE1T63W6A63sGMWg7u8v/kEkQt5+mrtRxwNcmQWITBFot5m56sSYC4m2RnU7S3GjRyj1P6OR
CEQ65wuMFvMvwJzX71oxAzSFw8xysm4Ifnl2+gNTV3nhFH/0IbGN5JFcsDQmzFkLWjJyWZJUVkG1
HYJN3GFebHP7MRGdRkhYs5pSm2FKlZp7PXH/FnhDru+/0w9uIppC8ClUTZBq6rPaLQol/HdRv3E6
z3wU2nAWQ5I8G3St10ORJY+YeWNPnbcLOdQHoQoSw9TvIZ+elFiu3+9YV4FGt9F2sgTFd2Sela2X
S0v5+oer6ApIS+oVBI1mpzVREjQjMTZxJIinF+yQ8FHs4+f7b/CDmgh6GN/3xIOf5iWzV6g3nl01
vWE5eaxemBJiZA+B56T6ef6IjGTxomZoSWpm+xp6vfys+4m+cyuz2sVa2h0j9J1PjV4vXHC3H6qg
pQoTGM0JHLjmcN1CQQ0ekojltNrwA1tiDJAK6IOunbUov8o1su9GBzs8JASdJFezFu6i23PF7Wqz
PDZA7O+cTVhasoeWP1WF5qK82KVdtqlqnBrU6LmoNiWWhhualkvQpmlDr0MkHAESq2neghrB/GaK
/UC2hkIxHXPMvsVRC9wM4YisC18Y3f7E/7BdCElvYlSzFZWJbyv4idNcYLb5URspHn5ao0Nu1uwx
vgyQh8WKCfhm+aQY3s60SuVBCwPcYtQu2VqNrmw6cAxrBvfNUifmg98PPYU6gbgF5WxeFclSjjJp
QHhu8lTfytjO06YIwuRHxGTloUqH3KmRoP8j256EfEGzHsZog6w7UCMI5OqrhsMiolh40hSa7F9y
VaWVhNfY0mDx9sMUkNV5PhIVAt+c4BsGSSkjc6k5ihYYF6yCnuIGP4SFD3MKIrO9IZEkgE+XFvjn
2d4AOm5C3EwUx8uSERslH2+DEGe7XTLUD36UpBu9Hodt2shiZ6vNp2rMGzqprv1v4UE+2BauSxm4
3SQxjQbOdbRzpaEhjZUUp0Pn9uiFI9Kimk4BRAspbFd4S2s/XH9oNwbmCvu4ModLgFdSA33wOxLs
1pOdoxhDzVdS1gxpkRw9FOdPdrNUVd9GDVILhEpp7ACFV+e5vsHAt5JCxUATVRr/ehVCRVmrbFCi
RmTNPOBz9gXh+fFHhsbU6v5LemueXO8Wa9M/ZM42DZznyBqpwSCts3vDsXF+oyfyWBcqGsA20lXS
aRx/l8mfou1/Z6G1AqB2TI3mZNGQWGFHuiIMrW3r2IdPZl2tWushNBAVqP0VDhV/JVs/3n/W20SE
s4vYAhBaxK7om1zvp49liet5mJL5lvYvbYP8nMQecs9a6y+sdFsTTdUDDPgp3YF3OctDZC+spCTv
1HOuDNquUBN1h49otq0AXGynwn0hHbgdXrEWElJgb8gyMfmZXcy6XDMQqWP1XKJcT5s/0fYSfpcA
cmLjt0ixiDMKfCi6Kd/HWIF/c/0tLRHtM67Q0g8PJ5Jd2RbBOguNpaThRt2LXg9EcXoRHJAJMjTL
gCWiezaoteF47hlQQF7m22zApFP7JiXKJkDgqI2MhzZNHzM97nHyzlaR+FXr47PhVQ+VdDAstIU+
S9InT8p71HDPpXgKrGejBXGL+QGGkZvSZjaO3FIPCrevDnW2byVz6bB/kPnxS8iiTdWcBBPfZhPv
cnmK+zE1+IcGm//ql3q0kcayXNVhkz97rhXh1yC53xpDqdAZhYBaYShw/wzfxiQqCfSoGBi81Yqz
k4XaFm6uoSEczB6UxzyWnhPV3jad9qS0BWi/oPtyf8G32mD+gXOqAD4zb0FfYJbtekptlD4eY2g2
JydNL7ctgwpUqjdRVW2j5sUC7a9JQNLlYDcO6brxgUYa2TEpsldPNtbF+NJb+Rodc999zDQXhx2c
sPttjeGMVYtDjMt3VGPQUL/cf/K3SdDNk8ObIowIsJL2VJm9261CzszUj1ThUFb3Z1zxohev7UPH
zCtlzV3GBW+2mDRpkryvKk3fuoEINjiomAtBUvsgQNPg4TPgA50kMqe/v3uSXqAF3uKXhW7bCO5A
ewgtaY3N4SUKuq0dvSCDnzThxpL8A3q1Rz4ikALDVtKLLT2ji+3vhC9d2vy1l04gJ/XyNZT2pY42
nPU7kM86+nX5RY2yz4ZXHAosEDtTvAbp0cArqbU8xwyrbSifG9yElJTBiucDhKij367Q94UYUcXv
P8VpQQOvZg4ySuZr2thPk3IApcsSh38Scpxd8Cp18JumCx0WyMbXb8PIpmI1b2WnRJtJkwj7o4tU
/Vep79YNqU9gXobwMw2/imFjKqM567TKo9//G9WvvYq4Z+vQTes7f4dvO5yBeJ2l8rGx1B9o4RkY
hsTP6Dk4Y7qr6y8ZskKyflg4WreZEOISMCMoMQltqjk7WujGoN5WNqOj+fr46EsCyQOqxUuSu8ku
GEW8D6use2oyN9zLUukCRo8SLKC7qtlIuhw/mG3cHH2vtZbICh88mTpltURahOsMbfZkXRupQw4i
2Onr4BRWNS6GRqcfFCu2VqNqSjR3k/oHieiwI4lrf9fpGOz0MZRXtp19ztyk/9aW1UIQ+ShwMvSF
WwuKgcHF2wfy7gPoepxjwxhKG7mQcqo08Z301j+GTOmf2wSXIgOR9a1aCjBqdJpPpq8uyRne3v60
PhR0hGAi82qM2e3fSnaoZyr4Dk+NDgoyAWAEYGw9jL6/lGjc8p6nNgtNPWoaC3LAnDGiu8j2tbU7
OJU1tCfUth5HHC1OOrS1Jy9Cia7ooMmUeJd99wDT1qCAEg5s648P3MKY4IYxt2KuBs2T3Qrlpy15
5kGUnvEsD6OJnbYrL9wrt2N1WgkcabBLhHmBaN71R9lg6GQVhd07jZycoFX0TlAz+F75Mn7cYYDH
OxEaXW1Te67kwX/AvTR7cO2gP9Vt5J0QIgxWwvKHc1UmvaMkoXXudBP9LLN+LCO/2FJB7T2vQr8A
279LU0u/PANhloVQ+1HmpQFHRE6MJA/AyPXPSBqsyfqqUc9hmWwQSXA3wHicdsQvCb/mhcVuvzWy
Lupk5lhAnsx5YgN0z/L1olDPvYT9YCGp5qaoyr/3Y83tuYX1w7iYmDJ5OM7v3ygcwhwoauy4mp86
hVVhWW/rT2OU/+faf1qIESl9LSTK56LkMN9xVBNV7OD3nh7sov1TxvYp7IJw3SnRY0ruvyqj5D/L
OAFXx4kHcUQbqCyn73rH2syN7FBOMicwbe9VHfXvYvA/a3kEmMW2mkPkZ+7u/iu93bdpSXgAKqwZ
6oHZBeTCyjaTsc4cybOMR2R/xGOtL4GjbjO1CQFI/Uq1AV/UFNe/S+7UNkHlg1wH6McWIwuLnmsW
bk0jEateiB7bxzZa+IxvEw2DLisKOdDVKAbngEcTKxg3wFzXSQe923MFSy9VrjXnMrR+4pDyyHhc
oQetDo+ZS4tj4Xu45Qawl++Xn+U5gRlKYxhVuTPK5apNnt34SQKV1bX2Vu2aDU3Fz27SHvDUO2TN
r8xqaaahHVSmnzCdYVD2pSB3x5NgLB5bU1rRVv9h5eUFO7ls3Sgvvr0k1/jRSaDeQs2NoT0Equnv
7+4lW8YIwRqCgoYxUs01ftBby86ihffy0VFg4kL9wxVIcJ11wGU8IHH3lXNkcCLvGAc+LydKXwcr
SVdD2JQXnM+W8oAP1kS6CPY44dzix822QhSDUY2GnjjTeN8A/arp1YsuJbigDDjluesSEeWm/YW4
xDnMPyW29ZK10prL+yS65IJZ3z7tlr6J2+gMLmFCG3E0AfLNO7u4qQ1NHimpE2bd1xqrcToisnEc
NcyiswI/rPvf+S3NAuyvRXQmHWIGQ2C73t5clJiUSknjxK2Wfo3i2NuVhTW+BoMAciUCuOkxjnHn
qBLusdbsl5QP+ksaFGRDJjqDpQvGDOt2T31J8Ow8hrk5/sRw3f+88KC3KfEEoCfwkh8hnjSZmb0/
h9jzAQQrc7TESV4OlSlcVO9Vo1prBi56dn1x02pXZrT4VopkpF8K3KLWGfXGwh1wu0EUttycZLRg
0uhFXj9HiCtPF1egF+UScVJV6qRdU9nFPst1poVKtqTUdttvZj2SjilUMqOeD6ZAHBZhBiULS0cv
Qs+ryLc6Dj1PSantaqtXHrMOXYEm6MPNwhuf8pnr4hAMCgNRMHjTBEWbfZPCHFXJas3GiXC/3QZp
JfbtoEsnvErtQ1J30rPv9VCG8hqJNCi93wP+CkYi0J3RzatNl9hLcjm3n+zUwAEIBSiKQ/BWN70L
RpFa9nLC0MZJamEcyGTdk64X6YYpXfYdsK29beP++/33cBsAWRNMzNR41pHMmt2+9eB1RRb0LY1w
SlJLicz1qKB5dn+V2xwGpNIbSQS5U+aP09/f/bKw0KWwjMvCQSyjAj+YVHtLyeXn0beDhXnrRz9o
4g/BzgUgwB5fL5XXcTFYlps7fUDegKEX1mZBOS7cs28jievjM1F/gVcQXHlvcwUr+KCUM6nsnsOK
KbQxxOmRBOoxTXRjLaqg2OaZ/isftP6hRUfur11DaVdNKuy4xJCrYYqwleKkWhv6+LMnM9p1AiNW
KPQqWgIxctCYWG0HqdV+/9ed4FxRlkAYBvtJz/D69ZQGBhsAKNxz6zf0af4PdWeyHLeSpelXSbt7
qDAPZZW5AAIRwTFIkZIobWCURGFwzDPw9P2ByspUIFSMUq+6zfLaNSUv5YDD3c/xc/5BwNsrzLzZ
Ddi1nol6v7n0kYQsCaXMt+fIX32KJkPNFzhMdYDq8dxyy3uPZW7g47wcbrPYxtaQk3uvyRLNe3te
tBjb5szCW4b49TPh8LikXiZVO4eiwvp127Gz6txoW9y2ImmLuV7ox85kf+ztNN4Pooj3vdE0hz7S
rrF6xv/s7dk+CUAaSk7LCYO+MXtLX6Ow4gkvrtIerNsOyeerwVarC5x/tmOwSL3JWIMl7OpI02fu
5uJz3JnBhdRD/2u5b7wvpV71BD6nePGoT2OQD/siVjr/7WdcnzqImYKGo+22VDMIysuG+mVvOmEI
Z2TS47veqb5Hw2BQc7HrC/x3i4NWA5jV4rx7envMk/7bMiiFVHJUEk7+tRo0zBE9h1Oe3GWaHj4M
2Dy7cNhRkElpedoj3GvkVKO9pKmtNzZSfo1WeeYJcy4NNzLKcxeCddh7fRw8QX9mJ9y2juegA0oA
JM+O7wbJ+Zqo7VOmGbvUZkfmVdGfWZPLux2tyeXdfxlstQW5M8eU6634Tu9i+yoQbQBSAK3ct6f4
9JUgLi6tXJJbkvKTyKr0oTqNfXyntk72aKcBdxC+slePo7lXuFGeWerrI54yhwJwkTSGnYYyz+qI
V6nnxEHOWw2h8XU2dHFhiLb0okk6FyZ/O9LSv+GKSuRan/CFLnF/68b4DpcO23BztLvcdOy1GcdQ
45xV18lB//peZL2gepeQIq/eaxAwOTniYQ9g11hqyVazl+5VjITgMI6zNwfd+1KAOqIcDhPH8o1w
2svZvC0zcTPNE/wKiuIpFxgSG1wM422ohdeoyVzGoTiT9K+zqeVZF8K5vgDyiOerZ0VGzwoS04nv
onJSIYDk9vu5VXO/7NGhKOQYF83JCHy9HM/dO3/3TWh0GUg5cps9MTTLhV3X+cDIcWbortIl2lWc
BoEbynr+h6Sj5SXpDC/vCRKFEH+8V6XZnIw6RoYriq3MG7BG8CRnGLy3t8/pJl12KZA8lhlZ4rqt
GWD/3iZ9mNyV8BppFgjSMJiE27dH+d0mJTRwPWNpIWCy/PyXs9dE5BCK4hDfBU5wm4ZBf6ipyV5W
0jDexuioXfzfDLfwdFG6wEFlFZAB7uAuUrJHoXkgRGr+IMWsfEeyv6qpOvpvD3YaV5hB6uP0yXAc
IBM7fjfkVtUyGWWOubE33DGJXiq5QqoLX85dmtl3idr8YW5D0oTUAhP5WmEG9Xo8Yj+rZdTpA21w
3QRXnI415mND5/ZaNZw5XU8qHctYEHcodnDALjDr47FEb0CoylUDyIa2VZtgO1IF3Yw2/mfW0F5K
Qytt7Mj+ahQPaqjux/gm1e+K8UOU3TU1kEP9UgHDrOJPFqbzNpZG1aut/IOy8MJx+t3aqYaSVHHm
sU9aYjw29T1qlYtMHwCfZdn/suCGMjZHh+vlQeBI4yaZNmzQKSd3jRJ7Iyqj/JSgGOiabWveKnLf
X/YKKi+J5bRnVv7pgcGD0AjDtpEZJBM9fhCjbmszEYhzt3GrXC2t+f0oxXBaAW+feenlnY7jrbU4
CABT4HDiGrKq9iHjb1ROJo2HPApRbEI1cDvKdf7p7eV+upWPR1m9UBGWpVkH4UQZ0wabrqkYOGBL
LDSaWkFY7t4e7bVjuH6pxe8MavriBviae//yIRXMYE27bqZDmCtbqQkeS2y5PdFAKozwBLishs9S
El53yjVGkeZwmVTv4+TjlByM4Fodv4X2wUjuVJG72eR1mGaX5h0wuUNaPjfia1NfZsP3sA29WUaA
Z6uq3+3569whZY/HgONTcnG74POAvPjkXDo2ei4t4t9PbXkXjtex83VwNEwKahjX+0RKPEd50Ix7
aX6UZZ+brTTctw56YcnOqH44/cWgfEQ2v6ccifmGa0U/JMcrjAzPEay+0Rn6moefBkm4efKNfrqI
oLA0z1b8kuc/MhjydqCTZlxOzaWifiqdW7sDAaVucqSEJfDbOApje+K+Pf8ndxuSZVBji4oxdXnK
B6v9jxhCPEbcpUAPdrQoO0f5iAy/8a11xvCqUqMQefgM39O50q8LYH0uurvWOUOX1zR5tQq4Vixo
QTJ3FL5XAT8Tow2ZKxgObV1iPiBfJiVW5e0zFhIUiqL0hSYgpomp8U3BOV5WnpOJSl/udgBxKjzr
tMs+nq/T5skev8/Ki6PsUxs+h3Tb6c8SyAr8j29EcTW226SwPumFem9kz9ZI9xhlDI+y3ZlT4TSB
ASLM3ZRmByH3hOpryFFkDWaqHdQY/rUWPUpUTr0Yks5Wz438Cs1+V3Mq48ywJ1hQLHVf04plN9Ez
WnODlCpH4swYp0On85ESq6l244z4ZWoE7U5PQOShPdwrT7EW7NosTx9Epxk3cZGWd6Lo9Zu26wLP
BBr7xwGbsgy+fOiNgmk+AUYWQhhRmoTyoUGQtkC8eqv3ue1RM3OrBYj29qI+PSgxeeEsoeynOQsC
9PhMlvEbl6e4YDQkb7dTiaN7EI/nwBAnzVEmmyjN0b9IaCJ4vNo6FvRcVSlVaO2ZhCH2VmsvgDK7
afrQZxlrsI9opRl4D0mhl4SgM2flaxLk38yi1Ny8bh7QGt3VIvX6Ec69Nlv1mczl9ChfmHVEdeoW
XJzWt8E44cfthLxBWRoDEl+a9Gg4UuwFWAo90GLRfrw976exkL+QqUfKFCQysO7jeUd4ozIpjcsH
VYKZ3TpRs+3DYvQ181zu/Jv9BUufQGXQSFzoLccjzViqRlIIbMFC7mwTxsAaof12bhDN12G0o6gW
fBuM7sPb73daBeGLk3OAIgJsDQBsmfBfgpWWFWCLonQ+DLDDP2aAFPGgFwWC+8p0yCloH6K8GjC9
4Y6vS9K3Au93t46n0mu1ECgF97xdDyP1woQB78pp3WMXNYgvbz/macJqE085CaiFLLj+VZ4Q4+6R
TI2JdocWFBC7GuU+rxrzttTn2BtiI/G1vjvX/fzNt6cIAgIZ3DW3mTVSIEfKrQ4GhS/CjXkeFZtq
N34QQAH6M6vsBCPIvoNpDgIS6g3Xp7WQ4yRNwLRsB8yKmpgbpZfNu7SeP6SlmEFcOq3+MjVodDll
ek8HwDXxpfxcOsa409FV/FyP4lEL+3rbt5r2xxkavBSTuxyPR7ViTSFT06yOmrGsD7Q2QrSRDMkt
x/KcYfjvluHS6XuNLct3Xi3DtCoBzhhVfYibGVRRGk1XNgJ+rgJ18KbVJH2bjJUvq228JRExN7E1
IAWe1we0IjQfUFa+LTr5M7Sz2UsXB5ZJjOOZM/g3oWhRwKINAMeCHbrGglutijS3UZeHCBrYB90Y
ytvZTp6yMXaejDoSN4lpPStO1r6XrF6/bay4A+DZ9PeIU39K4poeRSWn50LDiTqXtijnUVKgickH
olx4vIXttgMabnbFoe2eYnTILtWgri/11Bie8hwkTx46cDODybie8Qi6azGF8bEnj546ebgcsnPO
k6ehahH0AZLIRHE/X4eqrsX8pmvoqKZhVD7GTRFt+1zM/tsnwu9G4e5K3QcqBtzhVU7fgeFuK2D2
B8vOoutujlH9NadzlhvLsjtO4kCGLdwsGrWLzMvq3ElTUA5yVVQQ8bkPQaas/Mo25o0pRYDsx+QP
GyTLl2QsatEkjhpA1uMvORh2OY+lWhxwF2uv5E4mARysM33E02ONc4YmL3nLYsWy3mpqK4fcvM0S
kY4whFje3Bejkn5zUGB8+xP9bmFSdlpaWOyXRfbs+HVUZY6sVHKaA4EMEY9OCfaqlezMpJl2BZoQ
38ta3cdtO33pxyn2gLl2XqdqAqVo7TGx8nP6ZCd4WeZ3OWMhCTPP8BhW6U3ZgsFIMHA9NNGw73TD
tZMSmS5MfQPIzJmQvSIbtIeIHbMpHNmX28HZzHLXfcJ3cWF+6k5Bs74YXCdCt8ZBffea37VdkbW9
nwwI4hIbjf6LnSWdi7Tk9Ni3jnzRFDgVymlbz26kxcDn0kz7+vZkL+nB0Uqlm0N6ssC56ZnycY/n
uuzGGbXPST7IDfAVPZpjpAAL57JT0AnJMju+6EFjPhZKGV/EsjSfqcmdfmvOReTSaJTrC/FtXZSz
06h25iRVDumYicfAdvZlMo/7INW2IC1Bu/dNsEPu60teJsIzit7cWNg5qDN2edOMifzb03GyyHmc
hbFEmx0rghMXm1AxW5pLmXKgeZ9epipW9RP0v+cqC87dN09OomUo+o2Q7lhfyN8cz3zQRe1kOIVC
daGY7yTDarxRpUf+9gudpIeMYuPSSk0GpgRMkuNRoBakEfL28mEhB3up2mZ7rVAG9Mam8cDWqh8q
w+j9CsH1M2HvhCNAyKOoyw12qeEx9OoFAYtXve20zQHrZGzlMtE8SbiEbMZsUK+qVpn2VmR8ymWA
iEkRgp3E6u8wdZH9MFlYytJM7rEOCYOHFLHxfdnjq1vU1Rcw63fc0mVXEU57OTljdpCihjhOWeaH
ni58EwQS1X2JbNZWG3FlHUppW4KQ2KS5IX2mbaJuJyxbzyzlk1yT16UKC1mVf2iWrBLxtIidHndp
Oo9VjSwq9auNNeP3mUwKRgGa06FrZYlzRaPlaD/ev4y6tGiAEuIKdOKmac22yHq9OaDytwPVYTUf
DSqAUtkDkfY7cutKF55a7LL6EV0cdxguW8gYUv4UJmDDs/uwaTbLMVvqOrXO+2BAMEItF/2zvZTg
ZeU8l4O6FW2ySYvbNpJwQNgi3xx1dD+UbF8GGlaWCO3ErWfrwg9Vpj9C9/AGznkoDE9qi03UD9vE
SrYw8fZWOvjwcDeo4WXAE6Iayc882o967jdJulkSxRRRxJRfCzCqHfetHgL4BK4Cvtj2NaPe5jbG
0/w7HGTslu2tnsabQLoAvb1LLcUT4VeZpxn1XaequyaYdhk1EgSk6j5KCIxQ49/eY6fXXwoc9Mcs
7pVL3Xjdks7NRqZXVcuHoJvdUpp7V2AyiHabcy1pU3iYmK3dCJppo5ppDfelmRGgFNXlZFo/JK0q
LlIjtzYBLQoPY+jQl2AcbJra1m64vp0TFT7RvEAOD9kvSl2sGY7+tdGGI+xAkVKVEpPRFvu8jKtr
VFoVioaDdKXPoXIbyWnsRkC6lcHWfbluA79JNeUKj+nPQBwOuUWLfBGTqbxZJMM20Jz8Tsvmc5H3
9IwEY0CLnzIvXQf6kMenlznrrdZMYKVKqgWbKRvD7aRa1f3b3+93oyykBZo1JJ60ro9HcUrZ6CEG
dlD9bKzECoRwTRmFtrdH+U2oI5sBsYY00lISWyeFdZdHgaw13R02SNYlnbDPKl4Ibp2pL6MMn0/T
M3wf+x11OU/UDQI2VjI7bhaK+Ir5VTZnnmeZvOOjAzgYbXIuaaB0kW44fu0iq406lER5Vzu55mmF
GA52jmp3HofGNq6iZzyKe38A4OflBakXBvaWF4v24e3nOJ39BcbBfCByDf18PS1GHI4Jvi/53exY
z46e4KgWysWZMHgyiA4UHvcLZJzoMZ80SXKnCTH7SKTDjOjmNXxEqn/NWJw5jU+SqWUUZA1Z/BCU
uAAcz2gSs0w1ZZIOkl7Mfpv2pd+ZRb93SnAQth0l2y4ezAtpsq0d+EDpTIb+qoVw9EXxLAMYusiT
U56h7nk8vqbOuZYYg3FrDDFi7NizusqIW01VROGGK54OQ4s6oevEVPDtCfW0OPs+Ob3mxiK90xqk
yhpVTB6COJ+SvgdIFEo99oq1pd6NTmLtbdrOV6LpB3fC8N1/eyGcBFBuf3C6EPbCc2bRAT5++mLM
srZtDXEQWaVsqD7l8KkSCkZDu6uV+MKMO/ncnjwJnwjOEKsXLVk+GV/ueMxaH2umkRZPhouS12Jn
cjckSIdYY6F/s2ItvhgLatPKPBs3+GHgcxmY5UUzx/ZuQt7Re3sGTrJPapNsAh6GrJD+8aqa4aCx
H5TxXMK1sHFbMWLtU4Wg8A9pkvQzu/90Q9A4U7HRpVEHVnK966LR0AMhAVeopFxsKTsAV0JG8cwo
J9knswZKFxbK8lVpqxxPbwe/YaJ2kRwCq8u3SYQPqkC+bIvMefixyob4kyiCaFvT9joz8mlbFEEw
jENx3YLnuNwij4cW4xDondmWh25ojc0Yyd0NDgwJ/oPJttBHsQ3hdbp1GhUXFh4HPWKNXpLr/de3
P+npkbCIGxFwAdBQhF+jxQJr0OnVNNnBMMCJICnS7lrD8pRkGu7LZJqQQafBU+gDEstBo56ZhdMt
xaUKiXzAk68iH6ucdFBxiZjlITtArYncHMLUTu+MfsMOfJ/0wvZzJTnnqXZakwP8wPljy9xqqLGs
K9LIoc6IfNnqLYFL90lQS59Mr8w2rdDDz6EkZ/tIniH4F0ieupR9IrcYO+TYQ1Pc5KVQvaKdS5qP
mvzFKDs2vSiFdqWlsvOn+21hViOJAbuahiuw8uM1ksx5b5fjKN/qkvqBLnlPxUlHuyfoz4Sfk+8A
PoNLEPAWyrRwupfd+Eu1XMrAS5QFA83Swcqyzxa2k3mB9ERdi49BFpzrJS9/31EgWMaj87AUoF5r
j8fjzbWe17T65Vuop60bWWPsmWGannmrk+NqGQXJaO46lJ+pvh6Pkos0QCxukG8lKUMHG2+4C5UT
26XMPp+pcJ0mT4ylQ2V55bJxkKyOxnKMlSybG/k2MtUHbQHWYu4iPB1E1Ivejf2ub+SboFQfYrNx
VXD2lSvq0NmFGd3SfLS/v72tX1Wq1zOsg3MgpaC5QOp4/O5aZ9fx6FTyrR2W0yY3o8BHCiS5VAqt
c1M5cHaJHIn9HMjJj9LEGdOFkxx9cdRZQ7m9zRwfQ61mV4dW62I9nm8DWhU7006rPUqT30czjfbA
J6WdLIyXQIhyU9XqxDElaVfGILLbeC6i58oMpqca7fZ9WqjGVRfr5qHKW8XjPMd+Ve+rawKZ86jk
3Vl3neXsPp4BmpiAc8g3YLDhH388A5ZVJEmnlrALlc7cmAPU8aFX7kWiek4xGLCS+b+boUa3T7ND
r6ql6kzCcNorp6yAVxNZF8igpdx6/AiBaSVqmMMFUXPpUjOk604LG7+qrfEqQ6vvsonS52Huk6tc
RkMQg8kS3kGi4bUhsvg6TZlQLZyVHc60/Q+zTfVN0NQYNKfQ75My3NckObuEkO1XZD/+oIzydWNn
5WUVa60nS0jve/MEo3KeNPMmD2LdtYtMulY0pcJvMeest9BsivO7t1ffb45YhEGoky96Poi2r8+T
apTKpKsEDJtJk7Y6SvSBqTUIbcRKxXEZt911Jjn1phbzPh3mh7ZKN6mG9a3cN8ZFltCDJQlsgwf6
n86GosahswftzOl6eujxkHBAuFaRYxAIjr+OHYKjqu1GAiuuV5fNFCGZmMJcSmwwKnGdjG7Ta/KZ
iHd68lGppelEycsh8K2V9xKsiMqFj3GownB+QDOsvpGj5FyLb1nbR2t/IR9pYDIXPRAE0FZxFf3m
ipdAQEFm/auTPvjFOAi/HZIKQOlZD4LT04+iAs0j0ijq+0iaLm/9S/ywTU5aI52UQyJK9L3LxqQm
0o3NUzHokl8FNc4EWnw7NYp6kWiR4YkC3XhVGpuNmqTjA7C3c6ndydddHgkxL3ILDjYaKsePlDdo
gFgTSjrIzz3xT+alWZl9ywpgKqEuxx+m4JwQ+8m3fR0SRDviPdxzXvVzf5kFDKJHcyoC5TDFRui1
yJ5ukrEY/rQEjAoSPctF5JUmEUXx4xeTZWSrBQ3Rg14r4daeU/upQ7p9n0mF9vD2Pj5JDsnMGIZO
FBMIU2y1Q5JySJAdRkZPrkV3G4urzqkxAnQcKfUQF9Jkjxa7r6L2fglJ+Mzgp21JTL5exSOpBtFu
WWMiZoGfWWy22WFA/m6H9GKwF4ZVU5BQFIib2FvJ/lDJj7IdlX7fpAouBUXvZxTF3XIwAi8MzenM
kX6ati8PBeyYeVkohWvOui16icAeZYdY05sLitrypigKZyfC2nAFTaOLXlbfR8boCTlBtSkW+0BN
z5VVT7FgPAbVkUXehmsEF4njRaABqcTgZ0gPeaXcTHIc3qC1qflk2QCZlKrYpHA6Nk4ni82YY+6d
ivxMcnW6v8gquDpweaCacGKTkc2hILT0cMQ7/UHXpfCiTVDNkqKy3aDl5adadW5L/+atwWkBkIaj
I2OSoy8J3y8bLEWus22yIj1MZV4jw1o6X+pIwo2uFZQuB1sG3kHlIKFixiJtKr8ZHYoEb2+K011+
/BCrvCKjRiTquksPkoilbWVKiZ8WSfjhj0eB3E+PhwYtJPw1PCxrHUUSWRId1CECYycr0mbIITG9
PcorG/U4UFCGoWUIbRsRQGquxzMaT7JetVMeHUJn2BDM3Ux8TLV4A1dpOxpPjnqXGJet9lEfcs9K
dBcQreuk3WaSsBrubq1gQo85xqdQdtv4WZ3FrZZfGvpLF+oYxj+o0YdgxFVCAL3sBs9ugJpU6Z7M
fGvnwweIUNd22H8s6y8FHml+XX5F7fjPvxcEQGIgIAICwZqVDOmnC7tYDQ94qlzZmaTiFdGczXhO
ipWAFGxAhEgJLiSBdb6NxuxIhlJFB4Fw/b40JssLYOjtJ6fYRpIV+lh01N5gJ45ngaXb56mquAAc
mjNf9Derc2F9gW8GO8tlbhUdGkQ9nA59kcPQJxrNDcwG5aVC+va6Od38cMtYN8sJgFzt+hQsO6cP
YysPD/lcPw7y7DxUjdU+ShxUuKDEFlccFvD7Px6UdBo4CHk94K11Qh81gKgiG2mhWW7SixmjiCuA
5fivBOM2FVK/IRM953R6+qJciZlIrqrYaUNuP94fjT5GdIXbHFUV8IGGmRgfZXtuN3Y+KhuWUXgV
V1m6e/tFX204jnclowJOAmgCHgeViuNRnYw+WjXV+aF1DnMReEqEv6GRojiWuQUMg3nYdnC088cR
DK48PKYStzndD4aLMtiX1KpMcdt2Fwi3uJZ938df9MrxzGnai2mvaLjTQP+Cm5UVW22I3ER7ULIb
Lbq1HMrAodHcm7OynWQw602KxmPjxoRVJ862QZvtGqQye6XdtMhlWo14zgA++1MKZtauASxGLW5B
Qz3s356S5ab064xQkqBCh9ustSBvAEgez4g1s7flIR7e5wSHfSXji1ZhBrmXClmjN4eGQmv1lp91
+rkj8jVrOxoarVuEVkjaFz8HSgnHQ9tOFs0EpfQ9Qpmq2yJA+9Clxl2ttuEF/i200ELmOrCzwNcS
trfZDfo+aUGSZ+aEXFafqbjymvEl+j+6xyE0bSuOTAvz1oc5w3ZrDD6+PVkn/T6kJbj524vsIKvo
xOpxHEMR6bUp3XP13iOiUl4WlhQfyihtfKk06r3UNZvUkMuNNJDATKNs+4EuKXeJHTv7scXhuKOk
bk4qduO9oj1Mdl9v2iIUd5maqGeW+0mityB2IORjTsIJSvNjtckKyak6q6+1+0AJuSioerOFSFA8
gTD/IgUdKmSIGHiyGhQ34WwbbmU6nSfivtvYjSW2WCr1Hu7hyR+GYGB7dPaWa+zC4KBSfPzhRTFL
hVOM6n1QhJGfmFKz6cIoOFM5Wh/Yr6NAkcHeDA4+XdrjUcYyjfJhXqw0prjcYr/Htquq9uLtJfGq
wvLrKgbgB/AKaDcIP1L6dVzoMyVV2lQy7hPFqbZmrU9eidIrfGj5GWWAy0Fowhd2+mguGh1T0/l5
n5T+NCL669ht7RfZKPZO7iiXiK18qnHxcbvoIYriCKlk+0NiyOOm1/Likjq7yenADQhllcpTQyXy
c92qrp0gM/ZRVOaeMktiS3HW8HQ5s1DubFF9w6fayytdf7SFmXq6sCr04+z0TOQ62c5MBLNAR4HD
lTz0dTH+kkPG5TA7LTaB9+Q6vrFF792bvP4i9inzX41ecRNtoPgdyi/tS/wQnAlhy5JZfYUFXQ9w
ZylHcks8/tgILbdqVLfqPYDPPSxOvbY2pr5TuC68/b1PyGKvrwnqAkEqiOggvY9HwnrRztj96n15
be/Mnbgdt+WFsoVp7Ya+4srbzNN25cfet+6NnXUpb/JduIlcafv2c6zj5/ox1OPHGM2ui3u5Uu9R
CXYNpOBS44tW7mrVBL55Zo2vdxK5MriWJfciM0FKZPXKurZUUyLU1kYlN24sO/zY5I5z5vb9+0HA
TlPWIzCvdW9JqKo6SDPA0zFuikWcxD4GcvGZV1kC/NE6QZcECAS9/kW6jvBzPG3GECHlOpf5wexC
3JvhWiMHXYQLMz/YIJbxhdZAdleBmfMkMZ9bPKfvuGAJf1ZzKGuvGXsUhyd4qIxeycKEPTkVyw3r
nHHlahTAXgvKAP/dpb1OCU87fscspfKTITxxoIKbde4M7HifcqG+f3sFrsGRP8ehBo4GCLUw9vzx
OGiMBOwGPTuMcjJeRPk40KktvKIQFuFcaTEXbcvaqwOj3tgCTVfA8PNjY8jBTunxpGuzvnBZCYWv
aHV/NUVT5M4C6ndVd+YuLMeLLtqLPv464PXntUp9ZZfiAVp4sivU8ttkBuJMH32VDP18I/pC9LAW
BPRaPmGCNR60uZYdKie8n3TKvTXfyYAI6qLiE7t6iEZlqcj2n23m13F1OkSc4GRUtGePZ3ICCGmh
YU5BplGMD2mWxpdlx5Wu1bPQTSvrU1Oes4P+zSIBkQJCmYIar7tGLAidQDJUcXpoLT3aB9Nse6kG
Nep1jfzHt/E/w5fi7ufOav7xX/z5W1FONG+jdvXHfxzKl/yhrV9e2pvn8r+WX/3Xf/qP4z/ym//8
mzfP7fPRH/wc7uh0373U0/uXBlOh1zF5huW//N/+8G8vr3/L41S+/P2vb0WXt8vfht5Y/tc/f3Tx
/e9/Le5L//HrX//Pn90+Z/wagN6ifm7Wv/Dy3LR//0vX3wGTBu1P+xlgGJXKv/42vLz+RHsH8Zy7
I0sIphSQpr/+lhd1G/39L+5u73DJxoDdQVqEqo/DRmqK7ufP1HeLrj01bQhFVJ6B6f73ox3N/r+/
xt/yLrsr4rxteJ7jBU6vDi4MwH/w70B/ubavwmRdNaocC1PDq7erTVeWjGnfKvaMA3Ysv9da8D+Y
1VBk0pWq/4YmjnADUWYPkBKM1k9qeb4o8vwzhIkxYzfUFAQdHa/hXs6jwotmM0rcoc+KO9opWeQh
rmXd5EoQFN5smxwIRhN2j4NhBB9TZYgj2Nxt+gWPqOy6yOui2+Q69htdVs+b0NLHG2KRM2+SMihv
UiHPT1Nk6dwRhG65YVNs4iz6UAEZ+iQNWrHgpUu4oXKlmDs5SMbQKwabzGsI8Jkp8m+jQ+J+LhtY
Juzf8WSZUIBUdHaJJxRxwDId79zIyZQpzSbDjXHcepyLrqZIY6cJl6jBvi+oy39vxZD6ANrmxhva
YZQ92v3Ve0fJxKeJU/HHXKUz7cK2VNwsyExMPOf4oVazEYUHYAmXSYTGz16gnXXm4Y9zptdnp9AJ
CQREGljSNQ45leYQfaXccLV8LP3BMYJdjsyIb0qx7VdJfK5Ds2penQ64PNAvGaIWvFJCU8PNTOi8
iXzIMgjyDTTQTue4FdvaMkpXx7ZS7rStFKEUM6e3dOsu62D6pAa939g1AtPn7sDHZ+HP56L2j7bc
QqMjszp+LiyPx4EFDxp5ROZiDrLiUhJjcMYZ4rejcMleLOuoL6+7YqXUUMqx0LyJJQMZ1Vqp/Urr
+jMf9VV2b7UiTUq4i17gcrFeMzI1TcyxnjhIJ6NLjf4yEis9MSsIrzC3CT5GXaSoboyk4CfZrOWP
CE9LcIhNOXmutbn6EcmIisSMADAwLBCuTdo52jhZJl4UNW0w251Rn5kxW4n8LpKqjaxHAN1kJ/WH
QLvBL6G7U7QxS/wEPf6HPm3yp6qMzMvJyOoGVlHqh7GKc2+VdwP9U7XJGy9X0otR7jETUpJxBs+r
gYH880h0E3+ri6b40R6HnePw9f9dvKIsTs1+qZ78z1Hr+rlso+f016j171/7Gbts+Z26JMYLIwTB
GYLXf8cuy3kHmAj+C8RPWrr0rP4VuzT5HZcCYGTo1AByIX/5V+jiR0sFnHoJP+BahtjOH0QuiCFH
J61EI3mB6iB4cbw5Gzp2oq8qaQcOAKOtphTuaIvLXMQXeTkMbjlGn/MG2fpJ+TyqUHS6bLiuxvLC
6JuS6JVVXqcVnxUlvELE7DMcpifEIK1OUA/5Ek2Nvku6e7W2KrdXsh9BNj9K6vQUzcNjqyQ5ps8z
hJ6GUxkughc2MdaGVPSKILwYIbYWdRJtnda5ZTGH6ExiHVLmPcCbXGzKqdkO0vSsExSjvLA2ojav
57LGvrMrvTn9gYg1oOP4OuinL2mr7EtYOO6sPKqN6XiaEggPmM/exBgP+Zr3ed2/D5X6KWrMb2Or
f6Y59dI50dWkdhUbWgW4Oe877F+71v6aVtLoalOCMeFo7eTOOiR2umkQhyjK6GGseIoGyHPTY4Ci
JkSaKH4uiGBhOCgbNHleGm14n9Jypf3l5yR9uGLdq2NOZWh+ZT0VN8BHOV6itkMEmuK0Gpnbqepv
ZSUqXRuHbLy5w+8lirquLs+bSFd2VRlrGGvNrphnaRNUEn5bLZJkUevWyntjLAPPSKmb9mZ7b8+F
4wrz1pEEygtCw5Pdij4IZ/ac2PnMnWLwAwr9qVXf5jFVtrEUMK+kSfjTNLX7wmz3IZROb5TbR2tu
hy0ZW4/oU1hou8qam13cxeN1ZFAuqBqxk/uM3ovT9YeZfuP30cZCKtG+RWNl7xt0r/xw1KS9EwTa
Ju4hKZTyndPU6P5Tb4DuHtagaqvcT6xUXBaBWu11Sj7Ug4X5A+dOv08m56d00h+l1v+7A+2xyPjf
+sw7SsT/38i8F6zV/3yGuV0aPtfx86+H2PIbP48v1X73Cs1ArB0QIlq5nIc/U29VfaeB1qIQCsN0
qWTwk3+m3uTrCNdR/AZhRjcCL45/HV+68m7pavBboAN/Hnp/cHyBgjw6vkAT0HGAXUbZk0Se83o5
3n7JffQhJrEOWDpDGCaHXhPqxpAMfaa4X8g7zKlHdFsEOs6bDPHhF5HatCeE1i2mKnKTfDLtylT8
vjTEba3HQeNNevd/qDuz5LiRbE1vpTaANMzDK4AIDqIokZoovcAkksLkANwdgzuwm95Gv96N9ReV
ZdWZWffmvWlt/VAPSbMUFYoIwOF+zn/+oRtLJINeVXT+cjx5odMGBXGLc4tCaiOENOWPURTYyJ+K
xbc6u5GiUo9HAHpTZm0dLmWVSjIhmsZLH1aUaA60cT+u80pj7puPvqj3IgCYf1EeN6cbIvu5a3b8
bKuDt91q28OklTJxb5JIJHveV68+5vN4klyUjUmP3aE24xe8IM6Qsd/5tNY8ck8OGRHWpMQDN3c9
dKBswIN168/VthaRck5+Tfa8P5waiSBwxEt29q75e5fA8GA7CRu5Nwqv48JJomCBoO4GPyL/s86m
CPFT47/tUl2OWVvg93UC07pGXPwdD6v7yjHlmHZvpMo+ub192NMYRVS3nA6PV66JyZ1anuaROsSm
hWsNgZqT2i8/TqpOSIdpUtdcEpV5SXiU+FAWUmd5sgZPdTKd93G40SocibdSbGybUy7pgV9UuOfk
JX7zlc2+irbdzu3ShSqfZmsjWA4hWKmT1l+cwNRPcAwsEpxAOK8GghEFcruHbzeSoCE9MoXPLbCk
zoNAHwu2MC3SLikHmeTZ5vafWq31PYXfRFREHYR3eyOSq2WUyRvRB8yc+m4Fkd70lvsxHp5LvDSf
WtnUOzCxMTEEI9U1edxt8qw9A88dPXjdlu0ctI+owneZB7PXvhEs5ius1wmNSZbhwY3X/ezugXs2
uzPnrrYfzKZEWiZuZX6SLtAXWbzBMvHGWuTCqXDW88Px596Y4Q0rH61X7bZFH1VZmUbjdrMk08y+
LLaC8rB53pcRq3MnmjikfcIV6s4cp7qSz3W4mhNV+/pz1LjkZSpMzjO02jmnv9rTW9j8dipSO+09
zjMKiWuyYGBeVFM1vSw2Xp4as8gvHP8rOStYPqGbMEH2EIjOePkyzdxgePv6RWeB/myPTHxxcaWl
rtii6L3dVEgJiz/Dt6kZ5i96H6IfO0j+kIOV7C3RD/N4FwUQQnPVL36dD66K3lVVt0eF9MbsORjI
tsznxs8+7dmwecUwJOgxK9HMP+b6WFPMkGrTnjqM66ZTo+qsPYuYYOailZm5C1HnmRM85v51DhMz
F7Ay9d1swsotBDSxqdjcHeKdkP7W3E0iHF4ZA5rnJNBuc+8N7aR/9F3vYe1oMDFVrukO7qgj1yti
taDrJ9hUp9eJqr2wHPd+CUv+q4Dz5z14YvHwHdmd/PxQVYR/lGXyQERJP9oyucAAd4IknPamdxHK
3UxL0qdvPVx1izE6eu9BrJoM66pH8V/4PAAhZdNsbL4v/e5cB05dE7XB4Cy+MnYZ5tyryF9lDprh
1HvMyxSXRNg54cnWHTFFVc0MANKbTxZ5WB/EkK/e5mXFKEzMZZwD7ecE4bDTDA0GFjlwZd3c1x6P
9YVRpyhh5ovFVcCyuw3RoH7dQvJmsJDwW/ckw2wd8yBOV33V9rjtX4UBETfn1cT1ljNLQ6M6zLUn
T03oSrrpMKrsF4i+5l17cSM4wX/cbckOG0+nLNQMV9OjXafSM4tl3M4s8dk7FjJ95lUOTR7uVeAX
dhnnpTTCA4nu4MhNRcjyUncK8eNyI9cKwm8mRkrQyWbJUzZBv79uth2eicZnaT4rJTbvxsdEzGXe
3KieMm6kx8ZYxhluCYYPslvHxYz2bqjXUZyqaGVcsc7YblmavfsdBMMtdqmX+iRUW0/XsTGuyS1q
Lgf7dYh5p9SDfX3yt6DyrgKeW4/CzxX+6WgutSQ2MpG8s8vSvh4q1tSRTLn2d0k8DaQ1bD4zLHQC
3Y27sYwLbxuSqEzwaggxaMni6ByNNgvzTvdmuTE2Gr9nWmx3WHpsR+5DmLkdagGexREAiYYXbgzY
oayNSIGX7Y2UU9gVFUfnkM/u0tpi0YOKbpzMXcUF4U8QM8Z2B2p1+vCbHruwPpFD7orSdXedIRy2
Qxl0W/xmtdKZcqzL4jszR6Ir3apBGs6hHrIAvLW/pMLbENDb1yQdBqujliJib52LjHOHPxmCETK3
TUg/DFLjJ4VpdCrL8AjAwecsmL/tTGvpImRlzNlruwRlbVf1CbBY58FCCHFPojhum6y0QTMRBVDF
Fmh6UtgmYT04vQxU+D/WwEZtodYVLCnA7hwTt1W+zqoORl6dZXvRjlu1lmGtSnijHxTuXSdvaKCW
ul3jfuijAPVwI8RwvQp4b6UOxH531MZ8CQGkUygollnJ3JEn2hn/BwIHZpZ1BYuglMZrb3FPnDEF
mmdwr7EaxdUwDW17xZjJedj9gYwiLJHqr1HyuY4IDiNLa30ZrN7FfbqF9hPHE640fk2UaJ7GdfYc
VgkE6/hY9ndEAi9D0azG/9yxL1e56BLc5Rxx8VrkAscfEhkGz8G0TPhDmGgBU3SNfE7HFIJ3pTTl
/1BFTJiMWwVOfvF8uGmYpx7FYIflaXcdidZxNzFiucWLgbLT4GdUmeAlTKDsl46ywTdkBjgILcgr
V1xY4y3Mw74xbH2uFw6lACv8WRtpwjyQm7+faZF7katjim0uswXif4oV/MCwY0oepzm0Xp4d/fxs
Z5jzeQIA2xaLiknE6yaXm4QTE6eRm1GoBP7eErWGEfqSCPEYaKWGQgtYwvmkskkVTXJUrKYkQ4qu
9q5fC38wE63faNUMpcwLbzcZ7GkejVNNoFvaG9zBkhSdyFY5tgRJVQ9N1UJDq8kM+8Yzm70c82HS
Mjpi4LFoT7XBy6vZKEJiyFBn6Tf2UWAO+7C0gfedCeLEA3mMnFvHoRePiiWt9tPBcXk7CU3tYcfG
c0DakeDk1YSbfJ4M205LGsxHeDrcSYXYAh7+j7RN+x8LP5eirhIngWqsgY1hZ7f/YHb/f+in/t0G
Ghci83/dVj2+yv/43z9E+/z9b+XrMD3r//hfy+V/Xl7F38haq6ff9luXf+rXfitgaAFthxw8/D6Z
pV5o4L/2W57/CypOZNWMQi4pKRdnj3/0W9EvMCWwCIV2DDLEs0WX9M9JR/AL5DraI1o3OMkwgP8S
XsRw5XcdF7MXJq14cF1IvIjdefJ+33FtKao3x2ZN3u5IAssMOIBDYMWJbPo5uTPis3m/cOonousv
3pfGq0pX+/5XCSGlx1GXTi0fBE9dDvmjp8LQcXODPcs450M2CF0CFh3tFfyp5H1Yt+o7M/n6A2bD
0KcDKKzoRiqLLwDrm51MVwwAGXhI94btoGOTSWOeyM5rprjAMC4NypocyLuw7hbKXKAIKJ279b84
SLqCXE9CfJoT9s0TUSEyLOKqhvcYbPZwzjvJlc3NajY0X2sz+EdRx0f83DSV/cpFX9I3Ux8zZ7bj
JF4qnfQ4dE5T83Z1u/aiiUFzxAOb6Nsp6A6Z6z0+8O1IzUQyLwXABu9MVZ8QxY7PjIGP9XqLiDTO
8RckRsqdF/GRgLyK0U3YUrIaPN6/reGxxyWhAf6Vu9CH5hZq8VnbBZ55Fi3mAwi73PMF83SVj4lR
X1SQESY6Lh1CFm9GU5l75PLVBPl4Zi8witwxARoOTEI5fxARKpOZJzP6Sc/u29ktp6AS39JwomXe
qOg1bqFb+HN3++Pd4O9ITyQyxEfL3CO8XtpM/kyc1HEh5rabvVHyICjLqdz2OGe7qkfsUskwQEoV
ThYQXEf+uZ0dwRVBW/nBtaMLQzB23I/Y00TfWjIAMZvsl/RztDXzduVPXfB5qub5uQdaXXI3se6b
Q4vuNdD19nkLLHtwpyuSc1MgiodmCsOXZN3UpXyq3TWn7KET09GFEoieZu9OxwbamPvrCnBHaevF
D81SKcQ/IWOz6mYwaSR76FumXd5iHut6Oad1kpXDpADItip1z/HgyuBqGyLnm1rsfu9iQHYwjpdj
M17HWtY0qtXS3RJNygQBgsnuLm/T2mk5UlbMi/JQrCRqIr5i998S07J1VyOWfg/VnChL3dqjP7xT
A5VrX1g1RNU9rBxVnTb40BV5TGpvP48608FZbFEPY8BvexgsEmpE9G33Q74n5bHXnqaexfjm6LJs
u3ObtjpuKhp8l9NGOSufWK39idoXywSlen+6lSkR6wWVWpAWcCoSuJoVQ8O3DulZ/lMwhmQTgHy0
EYqplUyCWaeHKdeqEe6nTYgYY47Rb6pvwoeQ+XlVnLn3brPH8s3aO130NGLzIt6MxpKimctVyezH
UXeyexTJuDVnQAgvfHQH33IGG1mpK9daY+6lpKZ7I/vRx/+mX5OMC5Y5DjvBRXh1MvNu3A+hCjaW
ddd1B8a4lX7XcRN5Gy+hfcqrJYi+CocB4GlFID+X49zGP4YQR7bSDUiw/VoTQ+XnXWfEZ+P4scFE
XQMi1E6ki0PTCN/t8WzwQl0itxjoJ5Ybj87iNdz6IX1rkn4f85r0hhD7ick67zIHFU5esc0sZ101
wfp9b8LjQ9W1lKTsu11bIpWT7VtPDWF1ijc1zI80eRf7likNHxIzpf25yartIba+L7jvhKUWiD5M
x9eJzF1b0Uj8rP1jOTPX42luRTdiThRwSym8zISPZeT4HzifuuFDhNX+Y9trH/HHeNTXZndTdAp6
qzcPkDU6qjOgSPTQz/v8jER/faIek89EmLnr2UTW/OhrgOguX4weJBG/bWO/Kj+YKXLsPHTXQR/7
c8moQRtmYS2fpF5E4py0acX8kI0tdOB1tL2b4xC8QEbZWy6Ws7pGnevKWxiGj2p/xxpgntDClW3y
XoXDWxp7WmQnbsDhxtpPRpQjAt89rOP6nim8yvafGJ0PPUOINLVFW1cATwSaDOKMB1gqr9Dyitte
djj8cj3D6r4fl/5T7ItRnyx0FSfPqov5Y08AVz4KG1D5Zw4Corpp26dFbcFXgDmf38We/BrGXRyd
zD6Czk2xYA6t3EbeUdktovA8WiFuoD+GiBuJ8ykFj/NnT2XrfsLJVTv56rfmK5ZoyQeHJOG5bAJc
P996su7vWzlUP8EeoyQfweY+TvUymyuG8bO5jonPwxA6bWq4ami/P1Z1wiihtatFdcSZk+V7gmFF
EXqbNKRAbNNVoNZsYYh5+ai9mInRabqlJeg0qhMWx5ixlBg9+WPRVFJsp74KhDhtQ7o/NIPYv6qZ
jfrU9B307myZAhZX6Lg1crmqiZE6zVIVNZ3SXDRYs32ioWIo4+/J1hKVFSxNwcoNridnzjieLftZ
XgWrAZPs9oWf8KPvBukuSc6wdQRm8NsZHwn/QDDWGytV2WJjhZn2YRyvCLc5lqXVgHGAl2lSLp1M
P/pTz/1bzZ49itCFOy7g2v4QnMxjAXOV7Wyojun97MOgKPbOCz5tErQph1Awv2NNuN86ReJNiRgK
QvrM1fhBRRORjUOP+VWMZvhBxETScCL7hkscqOyyjLHAbeaweTp6lb0IvzfjpQTo42IIaj5EpPZp
KZJsYD7vN+kNvlp8nh4pZ3TnavgWACtrv+VQXQAqstQcrHs7IOrEdWI8Da3nRB9SnhlTuqPHRAtM
VTflTP8x3CVirGlYBs95pUmMp7NEOhmea+JJb46arjifQo++JDVe9rRl3fRutX00FGl/mbx12aTf
0Rj2adFxXLcn33br+4rgg+XKyoCWzy4UV3lX1WNGJJwYXEyh2Jv0MhGOQM+8BnnveLhRrBv+Y6dQ
Bvx1UhbTDaubtevzVknqFLxAm+oM2VvcGeg88nruiSQuTcyFvjrqoxrvj9bZv9KpDvjXbtvxM9BJ
wGKY29SeImWq4W62aWwva++4i3UgXyLbOl/6yq8/1rguxXm6mOyHHKc+zNkj99fBTejKDxbm18o6
2XA2hxPc6Wqdt5xQHx0C3gyEHNGsfg/0Cl/bF064QLALkGodqduNlLSu/Lx6Cfdn9+fkXmyrXAtS
VLk2RmAHnDdad28Cqxb/pFpV3WKBpAKk09vyMFLOvph6gIlytPPwYdZCfctI2cY+Hr1X6W60aTnp
LO03ZciWy4dWj5/WZtxfIYfJ98SLVkAWh5t91EnW41tv1u+UrzgBp4DJz5zK+mGSsdXFNnnJRv0j
u89t1Ho/fb0fH+hfj2vjDBOfWDn+t811hsfV8Uade4CXRC439DEh0B91GdFuP0C36i97IqLvyQo0
Wth1Hn/IQ2tRrP2e3S1BTH0FToO9FtVl+nVgpby1yeqhF2g60THjM+AJ4yIOfQHWBeroQ6Z3JtmH
I99rPGTLbHIM+ukhkT9ipYzGKVYmQb7oVX6swQCvh8ZaDO1rm77XaAbAhHzNSDY8UO/so6CZT+Zj
v/HY8hkq0nB/YU8jzLu2Qu/sywn8U4c4ZwqmYN6mE0GjJLNjfOB88fsNPxgVQ4k9JYPGURIGTGTO
epfLq/Rn/S10wJiL2BBOfTKNwvMXVY3zpcJrD5Pt2P3YsWOA7y6Lw0iAIv8ToABas/noVqK6lhju
0VEFFAuYP9ZwPmanKiqgcZLJo2WDQy6bFry7cvWE+uoIs9w3e10XrXcJPxudfsmul04HFMwKBTKB
pNTThe76mL1+CiXw2x6mBAAI6Xys5moxhedAreQl1WeFMxNTCeosEjbGcZ+YXKU4AtaLYuhhRTUO
1zo7YqQJzmUyHMZb/IVUdkDGINok+NBGxV5syyB9rNdGDneCWqdXawG6kO1Q75Z+quGLMYDlZHHi
oPu+sEpA6APL4SOXzf1mgedouRo5x+wOw4zNZ5UsaSFd3vTUGhs8cZ/leyZb0VedOkFdrKs2uF9k
4gni+ernCdz3FEQobT43Q63Sc3I4BEDTW05DSQfGoG/sK/N6uF0V8pE8tyuYtSwXnbG7XldTthJZ
D0Nnzw8A2in3a9cHr6HVm8rUhjSQsooIHxqEl2LUqUTcnENrBpwhKkVjOfvAz8jShC+vU3yoG1IX
FpeQ535kqheu7DXnC2ypsM+oLbeG/IwGqYo3yKt5t5oIGW9Jz10X7tD04OrRddR71udp6Cg/F/6x
6nuIS7jpi2we3ia22/xzVwNFIUdwwJwGEKW+XNY9sbnYrNee1xHrpSLZPNQxfVyNTKpE3MYfIJoK
vwTgpyVNzNHW11MwcUzZCtseZG7x1l0NRw/h1k74j6J+gBZ3s5B6Phb12NMidGDcJnePSFCLH1W2
gqyLMcijwI7jFcXM/NGJ+6kndgWlA/bQsmfL6AniK4WU7LJbHUX32TEEaTnWxnm0A6Xt1axX3Pj3
eO2zt5Czd1t4dcpX602WvXQab8VCJZd+GAoxuWWSbkMUTRTP+21feaq9FuGyfVKiX50rGUuC0KZs
9v1bv3Gz+pObqYVJQtsblRMyKChgm6jT+S68di55XposP+Y9VZhQabwbs/piST0rwrmvlGBpnXW8
tbgkbmlH2RmQiZMT7dp4uCR6wilpCSGxb1EFOqDXjWnS1og1vRq8WVS3TTBjDzAPoocNrpKuufGT
hiTymoN5uq+M0N31gafJ8NYfqra95vwnYG+kzmtOMFd35g2umEbyM/ckzhd1+e1iQfLOqddym30c
MJf3lNkYGvlxpvyXKkikPMvYHYf7ug6PEeMMGIf3KP84KT24/t0VpmVDg8Vn3HgnPmA/nTFvQW99
RJc0kGWNEMgQxlXJsqZB/Nm5BteO5HK8o5pysuC24aMd+XJMUUrgQziJeydpl6O0h8J0fNnhLN9k
EcPysla7bU/OsfvtOTTbCLfHZ/U/zBuc2LIXfRWdZQoRu2Q6UE1XoVthXlVikbeAIflKp+ctWGfD
GGJKDErp3d3ucatchzcee4R4yCap249VogTWZS2z/q9bVLMe8xYXseRxO2g277JAEKq1m362521n
i0fqrTtmsnsnCuPLCOvSrK2qj6vcWg+zunTtOI5Xhdhc0eJiIqlBTk4sKJVdkpgyvxj2hjyXflGk
mg0qOCZG5GGdFvTwsivVwJD32u9CSUoujqq4woujAfpvWm8+xfGYdT96OTlPKQZF6lZO85GWYH6T
LXcu8XBOIRtDWAzmfeFEbXfniqRRgocPtRp5FQcDXWYaHh1olNxGr4BvAW+wDVsSYowJuBn+4XfN
aV5mCcysLEZqbT+s8w0H/MpKi7SOH1UAT+pxTUZPsbcfcrhK+kAhrDHtaovNa0e/9I6t5uQOuJRX
QWaDOye1644maomnQsZ1uzMfDvRjF4vuO6rui/f8TKhLsa+a0lfPB4zIaQVzKGMp5oshfPLetfUw
5Psm1m8pIoOrw85bCttMOPHJ6kNPuAjFcjpNY0RJ2EysdTOG+4fWczFyro7OhuXuC8WdYZL1MXan
zAIBeIubAz+OBDQDCLYn3SekfbSTl+II3R7iPfDAUueRsGQmM2c1xT51cV3sKI2/ptZOVe6YbLnY
/Qz72aHRfWp1mn3OtnEnHyZm1RbVOiXfvDbsf+zefji56lKYlZWzRxwRW7vd4s7S6rz3uc7slmCI
HOcDvaxtINvkoRa7LP0hy74JZ/F6uGcx1YpHscVR0sWzyjUDvRcefkeXWaIVCtVt9vYvuqU/uNmz
2n5e12GDaRFrTddYp/biGrCZdQINq/u1IzPcHTXR2Bvqx3shsXoXV8yd8QcqJpfOOSiwx6zxEXIw
bCJHXcb0bVfV6ll9jVvPau5Bt7r641BZSguS++IpuJ8dL9uculyHsJfnPhvkcoaEEIHVOlE9yw8u
TDHBrMIP41NUdb15XtPD95i84MZd6xL3WYfCvWoVbeS4Wnf86E1DpE4pxsFrqeI+JFMjBS+S52nX
LnL8OVzVLi7DehlivRNXl+k80Q5Ms4iwWzkBMhFfiySoRLmpKZa39ILbcQp7GriGgSCo+FU44phM
CNeSHN73TcChexS1O6TXYVNFITc7rpPHsXd3+zpvYUWFqsVKV/nGtEk0XQEMQI3OB1VHnDw0yA3b
RS9Nuj43GWa7b12p6ew0nnSbx2AQP0zodHgp+2Q4GR/6R76qYVc/qk7v1bfFj/v1Y1/hmSQZXlV0
Cfk6xQBjOcafS7fnyQgH/4mCupk/RmhEu+LAr7V58VvHNBEW6I29jNwyiu9smFop4ElmLQTjNty6
dzVLY3rkQLqwAwbdSVlyTC4nnPHUbYf74ifdeLa72lIGdph6rMm9qy8Ab0febR464XFN66/iUvnO
GhXcuOGmmo5Y3a4O+olygTuCD7slHIkINPUqiVT9DG0TpAe2hzueAtRxLc3ERXtpaBblVb30HXxm
bzycm7Bvx7HUzpLcEQ2tvVvxd+WmkYzOC+OF+FPbYEztFRY7XpjXtaRO9ujD2cUcibOwk0L+M7Mi
JC44VqFzZPYNNazqU6oiNXpDibKj92nLvNlHFwqaBDzkqqfMk82L0yHLAkvqnQ+yQRHLMEAOaL5B
mKA59jzYN6Odmvebz79UVMZZ3gIT1SY3+PXyc1raE4Cmjd6P/gS7BPifyBFdB5XNmUeKlwk1/ef5
yIxTtgLTl3xzGruyr6An4tGu2p8eKChfIWmI5MIWlvxFEEzcCJle1DMEmHR7VgFGzDloGczbFMbB
JXvU6KdpDCCRpmLzHzuz2K30lt17pk2rzy0syEdIIA1stxTj6GOJ1acU17ChWI8o2cplgfYNkH6Z
rXibIa7OlWl9NvNSXRxmUrpxi5OWLQ55wK2xBspCUvv6dUvWeCmVu/UPe+JCSkiPhGW24Sp43bP+
H0ktTefTDsT+GNKgYMItCCtcKBEfgUO4OtuizYcl21fAQEdXPZdkjt47Lao8PtyF/+90PMkF1UPX
nqVOGYXHY9v00JYm82WI3JgeQ4bHW1Jf1ZBre1BgOrKiEsVwjK7RNEB/5cDx159wVwXu6Dudfnfa
zKCCdeXwE1f05XUL4FVVgETlrtgo7pwq4vhu9cVvvgGI5ihrdwylsOLvv4ZUw3upphq0H0qx+Vgx
emluMuHUhjFUa9MSc5rOkLiTmLc2g2UCyhl2r/RRbcTVndK7Ab9m5zRWblR2WxqTUTjimXVDOleq
CkFO9c9odOO26JaRcU0kI/CVEFfZ6B4uFAzeTroJewrqm67Ebk6FJweUxDtpdr/mVq/1RIm8ACBN
fQatd3Z7ODiKvdGFHuRcqMUCM5MJXclyzoZ0rvKMbSnMpVNT6TMLG/sLQsM4KMZiT+ZSOwAfNL3x
B8bv7ud0qbLjPBxB8wB9SbGKuqPrcgHS9NKzuQOHmJSU2nHaaMeBMUL3Fm6ies6ssp88nqQw3ypv
vpfr4KsCBorzII66bcHFL2zHmigY9lThVx916FUrgG3gQX/UDs08gkCnvackTB+knVYc00k8vkDz
c6byGtw3uT7iIYZ8TcTzU6Zs7WCjE8QIe3D4PF+saGaE9koB5cT70BfYGKzDDb2f/4HOLbmtakrk
0xx2kYVZIhFvE9IT0xtvnXdA/hmPuAhUoLuv8zEtPzu1DX3uDmJ7ScJj6B/jZV6y0ncvADAwDIOg
NJ3Wx0UemfMmTsbgfskim+QqXLqneBDug6H/IhBNhhdfZD7fncJDBRYU0RafQ8ZOsuCoC1zwnlH+
DOV0rIVrfKqM2YHgl2NN3zySkDB9Rw+u+nJ31fwZCkJtc1eK6fnvM+m/NJ3/d5u7X+zX/+u5e/5d
//j+Ms2/Ha9fXvHreN2JsovwD6uzi1Hv76SEl18h4sMwGGNRBOi4eP9zwO4Fv1x803Hjwd2X/IWL
u9E/Buz8CuEfSsIoirDuRLbxV+brPuP93wjfImxwMOzAvgWS9EWV8ffp+2/4zGOXga9TCBVd5N2R
xFQvJdwpGB+QOFfylYZQn5yKdLCcCQiZW/Ps+Jj+k4a0wLjy9W2z7PPP6NhWv/B7YV433PMZVk0Q
sJooYQy6BJ558SpgTj3L+NMUjd1bTVpFcPXXl9b/jEj/bnvVy6pf/4aQdf4b8MXL9wXx6L8Bsx4K
xJ+txZvxZRpf599z6//+ml9XI23CLy5WWQFKYbw7/IsC6FeyRxbxC7jzFz8tHAIgWvxzLUa/YLDt
w8twcURHo3TJdfon2YN/D1tDfom7IWHJqJf+Arv+90wPws9CZG5h7LvsUiE2BX/g1kc6DSEuZtH5
4iOelrFHCl/uU/aIN0ZSUp1np3HtvUFyOlyrxh2cIl0E/PHfXLN/qG1/q679g4var58DiW6G+A4N
MN/594yTJkEHD7gUghOIxL8CzTDjvRtvPQz3Vrk/oYe3HCXVIp4hXvKBIhgUpcuJ8eHPP8nvlZ18
EHjv6FKx88lirkx6eXh/83Bav8ajzc7h2VfTs+P67rNg1v7VwSD2tGbdf2dr8C/Xn7fDRZkvDrON
iRJr4LdvV/mpsyy9Dc8NOdH3cFvCN41/seIxbhPcO66Fcd33zvGD5j66jkMO0T//vhcqz//VPP76
fTHJTDA0D6EWJX8Qls5+I6hHTHgOZ5GdYYWKxxA5/a8bxe+07L+9v//pu2CTFcEruoSy/4FQlASk
0O60BWdf6OkL49MK0uXS/Tcy0cvF+sN3QYeCBUHAIN1zIzb3317MicWLCEsF58nM861xZzJ9XREX
jCD/WhDR5bIBlcd4peLCRdeW/GGZzFm3o7IK/bNZRP8m0nP8pu3c9uOf35x//UJcK44KWm2YXchf
fv+FRuMBhGpnYyoJgTGe3OR2wVgor9ZefP3zt/qXO8SRSJRURnrYxVso/sNb4fyKyXw0O+d+H5LC
nXrmNhZpxJ+/y798IThvMRGunMxhiJHnRerzm6crOEAioympzjP43XTCGQXFyzGnU1Psbeq9/Pm7
/et3irBIIkkJzS1y9z96UtRdm2Zb7FXnDji9KTZFTEnB1Gr59NffB0+ShMAVBKA80L//VpvVE/w1
DaqdNcNDCoM7J8bS/fL/9i5/uHYIvFUdSiLWoUevN1Mf/R/OzmvHcSRZw09EgN7cylGsqnbVvm+I
dkPvPZ/+fFmzwClSgrjawW5jsQN0KJkuMuI306mv4i13yPUMcQ+g1AWuisMIMtiLZtOrGarCWFP7
JB9OVlZOb4I+6Xnb6fmXIKxL7/aAroSyOQoM1jbSMkjKLD9bTDub5x38Qmgn6o60n05SLXfyN4vi
0daGXalKWuKZgMaRQAgwRRYWoMtosEPaMJQBkOcztnCnJixgeIaW4T8m+JnmX3SzluOD+EN/iDP8
lh/1pjR62KlpjS5R2Cka0l7zIGMDJnfg2pq5BNTdQ0M34zLvvsDFKKqPDXItmNC0CUiLTElgQOmI
yMxHzUrLD+hcR/ah1p2y9drKir4rqEMMrt7qsr2H0lGPpyGblfwxKksHWJrcmO4cGk7nltagZN5g
SkhW7pIeMMF5wrb8iyr39RNo7rzdpS20ig0hsPVtSNGFfgyIUpJeVF3XOnOKlDKoUALnbGFuNM7j
23gq/wDe/McK5Q3f2cvlQCBSYu5dnNdeUvPXZwPW0WocZPJwyvxY24EV1w56FdmnMeZJfHvliQ35
+qLAZgFfZ4ubglwDTC2p/utQk4TOeKDqwympFOmxb/nMfl9hL5DX0nvqKcWjhN7B8+2gV8ZHtsfN
hOqFyWmxWoCQLysqUijtASeVj1HQFTDudF85Wy+0lfuDIUuBqhqalEJuaznCJmjykE88nvB/6ugO
DiO6wJA9tI6K0d2hMM5BNVyc6uJyX4VK4IkGVTABpXVQfi+z5Ls5jNkZpI22sUTEEbeaNwQgCML9
hPLl+pKS/aDXepDvJ8mAeO1MqfNQDtZ8jnL0DAtZGr86HZpUO3WKpbsPKwoqeF0JoQsw2+sENe7L
FPdT6Il1FiNgrBVxmaIdW02AH51s6I/3flS2grj8GS9P0XW4ynZgrXW9fMpbGEJaaH6oZyG4meT3
CYSLcxHxOe5isj+eIhzGy+kz7QhVG1EeUjvjT9PSqGmhgm+cI5drXyjc4VQJAVe8OFbLkYTfpHAI
BJU6N5WtGoq504XdHrSudWdC+zKeV6FWe7sALUYzKwPt2lN4HtHhdkeEHu9eDgyITOZFCAoe7Cpt
JgfIbBmG6mmeMtF0azs3DUvAHqFZbHy7dRbDgITemcJbUNHEGlxOUFNKMepqkXxCL0I7QnOZdiWA
so1dfHnSY4yAqhEySwYJgLbK/xxK+bARwTkDpc0LyE6DBumvlKNftTI1R/huUrQR8sqi0Kl+INxk
q0j2ruUfublMOatM+WQ36mdqhO2jlYY/kB+u758snrhknEJ+mPUnvvCrnMbIpiZI8g4Mdx5Nn/op
6B76uQ3dyQq3tNivjIlkRmZpsGepMK12kw5KF4UGiEtwEXznHIRWqYJbRFcVsgTNhfPtY+LK2uDN
iEiIyTsE35rVrGUddOWsMGZyQjqnVV19B/9rbjzOryyNRZDV2zzmNsXkb+aEUMIh2QE1Uw6Q7sHw
TvMnDSjTxrp4oZcsj3l4v6jq8eZh7eM0tpyvnBYLfiTqfKJx/oKSTwckK4x+HneVEprdXstyw95P
aaey90qoNvtID6nbWgAIPvqKnDzCpiiGI5qjpv8D/F/5/d7vTkaGS5YsXrMowYll8GpFTTQg7JLE
7gSLL3SjpvxmauOWF8jl5PK3iyqEqBKqnDfLIDXgzyI2kvGk23L1IwOr+Yn/K9qY3RcP6uXX5mwh
F1AYEJJWa49qZdKrRIZweqoBH/fHIlI7aY/MezG/HVW4KKC7smJwS7xhi3MxlWbxNGZ99aaWa0l9
HxS4a7zNrNox230naagRBklR1bil+g7uvCChIFvWhp4dO9lgbdK/QJ4wZgans5bPsPhbU45Ut9aM
8mMi6+07mdIATTupDJ1PCf1ABH/pyOXjAyDmOUdSBpTcH7U2S8mGgVLVv3lglNjxcbr1OxKR+Nno
gkQ93p7yy52tKwqVeZsjy0Ztf3UMB83UFamlk+ZA7z5qgR/vsQ5y9qiCb4W6nHhyMSG5QU4o+h+r
27KsLIkDvxpOTpGP7jT16qEy6KjeHtBFzQ0hZuw6dIuTCqlILpfl+lLh9wZlp/Wnxop/ZcM8/lGH
JjtBG5Wgcc7lUwCQC9/HArUIdVTf5TId040fcflVIbNReuSLosOOrujyNwyWJvQuqv6UjojsB7HT
fQ17ARE1/ehf1Zf/ugbFcFXuUMopyM0x3NVZmQCsyrIm70+m3gHpKEiEZ5BRG4fXlQFxl3EVo7kk
mgyrudPpeeUxvaoTr5l8Fxuz+jyjpLxT40rdkNy8Hgo1do4HuMeG+PevDiEZOngblA2h4j59hsiC
ugYv2e+yNMT/y6hMJK6o3nC9vZzYr0LZljJIZVT2pwosuVvQhvtWYqX21gzQ4ttYEpePM+bJNExs
40lMkc9aDWuMbd8xOmI5zjESWMjE/ui0PvbicDGsFF2P2xvh2ncUBx+OriIDclbfcbasbnJMERDK
8IEXb3rMZX085zyw7v6O1NeoFlJg5lgHibEcWxXpqAYqan9qQx/QRlrFYD9DNOLLcT7dHpXDX7U8
1m1MHzAbEsX9K3r96HKEZTWqJ7mZgbEOBnzn40imWu3krkJAijsHsnEMK/rtpGA9uEcJfZ7uLMna
5HZ03NjkNrrE/J7lgOcWFxbV5ldo1awgjiPN887GX88LraHf+LhiYaxHTDmdDh4bnJR+tXDg8wft
kMvaCQAyyD4N8x1ZCpPj7e96uVqQIMXVgYoVt4Elujavd13epCk2TqUK1bH+BCWpPocYAO/IZwL3
dqRr48GAnpOEYhx6SquH9WS0YQnrUz2NStq9T83G2AepHW2skytRhJMxu1XVaQet3SSUXMNFIqqB
ZakA0YPSUF1RKb77VYaiMlm+BqlYyLSu7prIKrQZ7Ezg0uhBWFnl/lch2RXDlp3w5fSgQEJGzJKj
B0xRezk9RlY6SWgEodvAOnxAUz4+dvzxaM7+fT4c4uVMKN4VNM6Q3aZItgylJ5XmQx8O4Fvlqr4v
p47sQEJAA9f6qFW+dIPSRe6kIyJw98oQzT9xazvUnCnvLCNLaEc5uokuREzOJhTyqmjksTbd5wDN
CCn+MUoWIFNG5Wo1QgwbNCWZM/VUNNJ4nGbZ2Fk+CKM71zkXMhVZFTtMciUKcsvR9GrvR1ZDBQKw
KARUHawPzCFr4xl9cR7SlCVnh0mkiVbbujlESumEcS6Pp6ZJ2n4vKYj37ky5lSGMZfi6ehQcHelv
i7iSuS9TtUN8wXBmBAhvj/bieuN3oPhNdoDkrUZTeDVa0HJ+n6T8Dj17os1rHAbDfJM6yvshx8TI
dBB1vR3xYoez5V50BnRMkkWutYrIi7+dTAoIGtp8bj/Zw6kdteAuEXrWisktg2MT5TmxJaxVFBNP
jhy8uulCtEW536rYEcOw5fAlvs7ijCcKi4Rdx0AMgBzLsWD6UuIDOhtu2U1QvCMbKRi1/pOnhXS4
/dWuRULcVxR5gGuQjy8jDdCFs3yiF21l6h+TnORrYaG2FAPU3ViZ4susx8T5jo8Mf/CiXL0sKims
VadJNRciOyzZsYAibFiCNxVPHzPJMB81ecKUtERT4P4xwpcVRSwKS9h9LMeIUHrcwxPRXGQzUx42
gX3upyw/dHHrb3xOMYiLQQoPBIpZDNFYDXK0MXHtZEIB704QwBxkMKlh/Rkd3PTBnPvk9+2hXSx6
Hn3UNFEmVLh2zLXXRDsDNI+NSgOAKrUHs2+yozYaxcbR9VLcXg2LA5gKA71TuvhrZWK8dnofeKfq
tr5Ux3uzTCz5CA+lg+OfZ5MGXSEHxjkAj01PCNIYb2djqr6iM1xkHqQB1Ya2BXdwrwAF+F0MVQaM
XZeLYjeqidG9M9Km38IcXFnZIoXhOOS9z9muLmfd0Pxepw2rulgsty7wy/AY+nLwaDT6f0Ts//s3
F7Og8e5it4qm8vrRPDmxbQGJVl1f6lLQBciLmlIie7fn+tqAKB9Sw+ZQ0IGxLAdkqQImblfQxxsF
QeYgc3a5QeEo6qP4/D+EEscbuwb1lvUp1/AihqVb6q4Dshh72KTc5ZEmuQhq3Ptc5dOxTUQdjASa
+s9yUGFf1yNCjrqbFub8UOmo9iSpkm3kZdc+HQAkqgAkgMKXeRklTrKQU1bS0AAeeshaFupGMpJw
TphKG8fcSz1hvVcEvI6VZ3Djr7s3+Pc0g9PEqAYjMXtCMtE5tvOEYH4AmUZVxvxRSrTiyYRf+Sku
6glvqKE4WBLHngStBSlJzIZvT+eVU4niPRcx35gUR19tBVtyJsSRHN0tEIZ4pwPiRi2iGs9cMxj/
zFK7cUlej4eEKXuC43btbI8qKAD3IDJcJXHkfT3nbztLOnSRAto6iv7cHty1IxA7BeaPij5gldUN
5nROJ8H0MBAkhK/aIEbx3MaOvzGkaysIxCSZCoxEjpPVvQ8lD1kJiohuZNTZ2342mkNJ1fYs9WgQ
3j0g/FLIMhQFHB34uOViDZy8L6eeUFbamm4mpawd9M43kuuLBM206WTScuHgQnBp3S2AdosOwMhp
kifoG8JXG49wSLNPM4RUrwj18jE28Z67PbQrOYDog4g3BQkwr6Tl0IzYsuWiTkwXjZS4PMRdV/7q
+Ckogg5jXXtxissrQkCq/1O24vn77ehX5pAnGV4qpKWgDV+8216VdwpjtOMx08nd1JZKexmWHzNT
0t3QCrf8x8UcrQ4BbOAEVgYzDXbeOg8o6hn0AwNlNm3j2FRzJrxSacc/FkB1ECJNfJQA61jt3tv6
0IxuVSKKd7o94Kuf22a18uLgfbN2xgyLHJW7CbcLcyoTRA9Sv0vhMc7hG1nxhwKCR9U9k6SXB2vM
tY3g174204nPkOhkU+FazjUgxiqWrNJye7gcblOXw1mWTPMkaXO8sayuHAHO61Di37+a2KbvBWS+
sdwur01MN0eEcQK9ONz+mtei2JS1ULkxSSPXD+EIu3gNuQoTdmk8nXUldTwVB/j9/xCFHIJ/DLFy
VmOBA5I3dsqcAZCevEaLv4my1cbmvzqUV0HE3L36YIMGn3AqR9M1Qk0/ycb4UYbZuzEr104Y26F6
RFuXnGjtuKZNYEx1ge1JhvaJ89vfTUn1RFUs3KFY+1Pvkm5jyV0b1oscN5cvKMz1rlORgq3rnMcZ
OODoK7X95Gmgg5VvvDSvrWyUfgSAlgbeRYk9l8IIz8OUMJE1PsATVZFu9KVTKBfqxoguQ3F7go4W
ZR4MO9ZrLsBqyppk1lwekUwIRO8ho261m+fsz+11dzUS+QrNGNIxikrLJTGGULWzRDLcSB0qVDkl
6TApFTo08IoPt0OZ/FXLw5FB4Y4HVpxLiAfhMlSqKYISa5ouIprN55G9hjEQ2npdp6gnGP7R3Ykz
8YjEQahQK1ujv9MCChtXKYdxIrfPokN4oGoxvEWcedhY85cr8KWT9cLJEJrxq0wLUZA8S7OCpRGn
4VmuStSh02LLJ+dqFAc3DWHOJV/sLGsuZZjKDAgC7XTu5Kx/g5JKutF4ubzDqHHA3hBWuMCR1l33
OJa1RlRsXWXWtJ0dWvK+HYLezdEeO6VDr+2Hsan3TT2oZ8jMW/Wya6uEVsy/yAkqcOIjvDqjrFai
UmsNnFHpoOxz4IQICXbVGz9COs2eki030MvLEv1/CoG4oXKX2IJp8zpeUWdFwWPIcKHfAuEZCxky
NBr4yZ+6p251AO5gfwCl579tnNraOlMuD0sRXUhbyuSxtISW0RWcwGynHdh+aBH0XuKY9eCNAxJh
LqLWKFS1nWP+saaGp9jt3XhlMYm2u0ViRLuX/7WMDH0WOyJeHi5KWfYBQQD/II/JVv/9yvGCIgC1
M14fAuez2vM6wofIc4SG2zBUFg44DlTEkAJo23zjBr0WSqNoDdeEraEaqz3YhwUMYUNlQPFgQQst
0txzZmf+GKJ95d7+eFdjiRSPCqZAMKxiIVLAQ7DOTDf0tXmfSkn6FA1ceWU0bpFHroYCEAjsBjQx
K3Q5T7lUCmx0abpVjd9rYag8ZCvSK4v6xsaSuLYVcOqh2gNkScWwdRmqtuBuoZJAptNa0xs1GNSD
6gfavh9s/bOu5+W5ynBhxNB168y5thipFpMNUI/kDbT6nhOKGmo/kTfPcKuPdVFlLrLm1cb4rkUh
GwbeCCHFIN5yfGlpZdFEpwOXyXk4VkNjH4YBo4rba+NqFMzCMOejvUBxYxmFV0UXVimUfoRToncI
P2VvJKXXPt4fxWDzUjuhtQWCeRkF+rSuc1TrbgBb89HAqRsLcrneqGpcWXwmz1GWA61jkrrVIZF3
pYa0phG7aoIMDy8YJKtA3rIEMOq4c0BcaaQfJnkIpt9kwMsB0UaN6C43sesUKQzgIYxP2M9tFWov
Jocous4Fp5DscPSuopDiq1xoVohgQlidB2uKD85sJxvVrYvPRhSRiIpWKhivNc0qaBDWr60pdEm8
+nSHXFX7e6gC+5BiinB3Y1gEgynHo5NL+6Lq0qMYA80KoFYF9/s3fuxU2ftw3OrsXBa4QEbw1egH
qmRx5PbLCSp8s3cwpY1cNLR89TOkYEspkfpFTPyLhBdMfcgkNHr/KcvAMnbKVIw5Po+thkMK+ubj
GTFOWTqhx2tG7ybDKatvtxeQYC4u80uqfKSXnB/cM/SCVotVHlCrgLMfu9WYITeoxUP+V5usWkOh
ZOyVeh9WRi9/ntlS9akspSlGhU2OtOc2H/Hf6RUzR91x40ddLjiBUyBdAnrG4lLEUnmVzlT402cO
uqgu0NloxIILabqdXvj+9EzB0DafI7vpf9cYdStfUynuq2+lgVL9PlAjK3oC0hkHRylUfPNhRgPV
elSsotwCnl9kfBYJAMweAWKgTLPGDkmV3Qn1msgN6hZPqsgPlH5vI6M27nOgG/l74c1h7ChURD3Q
fr7WwQoH2TlsfCvR2F08EHhcU67lmAHmAC58daahQpJXddYnLhK/LUY9Eat6hyynn373g260PuFB
VAw4hakR3pc7NdeM9GdRyNWvKgepqRxv/56LTJSfQzWX48AEC0P6spy6JJIlDb2OxFWNKaMPjTbI
Hkk85Z0SBdMbBA3KjcVyuVZo3oqbl4yC1ve6UAXoo0OLg7vPQavmXdYq6W9W+t31DNEihqEGkItd
QndsNSw5pP8cphmFU7XdqU6W71EMbU+3P95L3ryaTAuUky6ItxT97FWYIp51q83l2CUHpKqIvhs2
UFXXZ6hy6VGtBmdjsgZ7b6S+YjxSCitTT2ej/O7ycs7fjZmqzWdkRpxyH1gWpnWxGnbZQW21Hpt6
SdGZ+iGWM7QbtNaqt3KFyz1Bt5dvJLrLooG4uigmq/NNo6wzNzJxu9w7SoAfT4BDBOJKdgnXhCKq
1R8lnLCqI0Qi1dwr2gjt/fZnvLxJeLeCLKLzQymPBv9yshxKzzoqQ6nbGVN9HurmN4IT8QNEra2X
yJXVDpiJhhV3CPnEmirbyv0cg/HHp7A3s8+wPcNDKWfJ50RFrn3u8i2f+iuLHS9t4XfK7iKDEf/+
1cE4479Y1nOAwDHmr+/byTfmo4mkRXr/LqY2JLr2UD/hJa2uLfrPcTDERuYa4EiOk2ziIBrHyfQ0
xu38o0+Trark5ZQxVQa7i8xJPJ9XA5PQpld9fUaar1PSt6OGR6CR0jLInaa9e3XQE4RXDp+MBjs9
g+U3HFSHRTrHhYs0dXg0J9uAb1oYEP36OL83FQSZALqC6gOuxvgnrA7nKkBU28YYyp1tfA4ms4uO
rQGzEUlF83Dvol+GEnvz1dLIcIKcDDR63GrOkcdWsX6yBrVky8nGxhe8XPWEgjfBDidhd9TVGT+O
PBcKsy7cxEjxAzWQ1FZQsKcKoeySxJo2wl0uehEOqQQoKORQzmox6k1GDacqC3S+4vkxbkD480Jt
NtLPS+yzmKtXYVanRjeTU4zYm8MNEgLLQ+z/tMepP8w4+yBUbkl7lKwdtMzNeHpAN679MWSpvTHW
a/uAPgiPY6oMvCFWY50SpZPoObJg5qh7l06g4CdJ7s9o6JQbe/xaKAB8qFHQdAB8qi0XzBTikqHi
6MqjMX4P4bV2FUSXd/1oO6fbS/PaegG0qDpgIsiU1tzKSuZVTNEsdefKrHbogSX7dG6wygLSjzrP
n9vRro0LtDUvCOGLcnF2OS1NJLPMMlfqDfUgR5NylnF5P7e9Gm58wmsr83Wo1ZJJ2sDyTczquO86
jv4JGGp26Js+NTfOkWtfEBgrRpiUnWxzXTqxlNpR0dvKXLi+wScKDfU/LfIcJ1Vqxkcl7s2NGRPn
0jIP0XkegbwDlkx7dX3+z0gEQvngG5apXKDgWYFMyf36fePIwV9SvPkdXtv9Qxm1xkYh9eonpSMB
cIPlB8xquSoRXIrHTmJV1k5nPWkjQvgn1IKj9n+YOqGyAm0UzDV992WcOcct00BZxJ3CRtvriKBS
wImnje8oFsD6O5KbUyrl6SeoRcsoNRJ6foUJocvbTTlojWF+mtj5z4pSK5QeGuUxK+0u2t3eAde+
IdAjslRyIPrWq52tGZMBk9hMXUUCQonkeXqseUJ/uh3l2j6jIUGjnzc7yepqbEK5TKPCkVLj7puf
xpCO6c8wAKj0nmp7lBxuRxN/2/pLAt2l0qXDt+G0WH5JdoBcRaGdugNuDZ9RpUjPiWPUJ98vmq9q
FqvuPfHotbA2FEpFtFagiIBVX8bru7RU5G5OPMRd1U/qPOqw+dXyly118UfYsPdhrl/iUYWgRQab
ArDBmrmBxQkK3ghOe/j9aIDGLPtjmef5z9ujWs7Zf6LQH+AMpjaqrouV+McV84gOt4c8ZZscmgkh
5J3WluGICRMslbsWoghHUYq+CJU2xHO0dRkWpTjk3v008jR/jpxj6HT1DzuzeX7cOywKU6R06KEA
WbwoYujlVNkaLGyvzSEqBWETH2wVkfes3qzNL9fhy5AEKe4FFkHrY42gKX2/bRVcFjyE9atDgpHl
J4SimwMFGu2L79j+XQnBf+JRo2Bs5Fu8QZfrkF693s54x3lmjTlrOoOf3flmLj+1WS59v/0Zl+cG
sQze7YhicPiaOmfH6joLtJrcXOpmr9MjmJJOLh0sPfuPNdx/CQD8N8q/GFrKyRpNseWIwsE3EfuV
Zq9XM+l36SfTN1X3uy1dmeXR+xKGk5ejV7yjwbOuDnhjzGnOUqDx/CEzsZxyKq9DyJmFnie4iOFX
EOyGKJj/3vsNBWpGNE4hMsNzWb0unMSobDOCrzy1Tn0SV8++LNPow91RuB85c0WfSEjHLb8hc6h1
mOrWnE4pivMjRu0N1u4b2+pyPdBaAPwjwA/08NeU1jxKZh0bgMaDsYOfe9dae0X3m42T/XKiiKIS
BikWyFbrkxa7uKRW0qrx5BrPGuzdjvWQPCI+9Gg7g7ZPaz3Y2FMXexjBPd4R3Fz8YaABs/x6ZqSX
JQSkxpPibnrOavxO0F6uT6gQaR7FvMG7d7bAwtPbeIGOg0xYNTecaWwVCqi9FzeYQliShgZ+B7D/
dpTL78ghwV1F9VyQv9eZEx9Pw2zBaj3AVsE/VoQbMkW/KuCF1pNXnhtfdT4oeaEPG8tkmSyKnUbR
RxwXJDkwGdZFib5BOLsf08Hj/T79IyPHcWzDfH6UJyU7T+Cwg32FcdAXBOMk9/aYL1eoCC1gcjyz
eWGIb/Lq0dsWGSZfTTR4sjNY2Mt2EzAjbavre3FrigFSDxHAaARU1ujoMAGN32b94EW1YuJQrTtP
WlXKR0w1t27Ma6FQm6P1K5SjLiSJFBuJpaGSBk8tEXOVMdUAOh5ZuNLYWzm+yJj+P6P6d9pgZoge
lSA6rnPTykfRSy5jNGuVNP6eGAZm7VlsSuO+M5ENd31wOu8UqzN+0hjBUE0O2i0di8uNiNqOwNAY
LF08GdfTV8uo6E7R5A0h0tcnVKaG4GcqT9lPK4Og8m5A7a6664Hx77CF6hNHDcV7OHvLJaO1kdp2
qtZ7NiT3B7lrorPU5dbdW56mMxLk1AYFsnGdaE0j5awuJYpUBuOxKGqU4dP24+3V/9IHWU8hdw1V
M24CncR4ORYrAQBnI+APdTKc213Oa5CM2JiG+S11fh25Ka1V3htxOSkcrDItwgmHgvKQWoHUnJSh
b2rXp+Ma7sKiHNpdO9aQIyt5VOK7cLr/fnWEC0hhkMmjzrc6clEKqfREfA8W8vAc4mP2Ny36LfDS
lSUt2DJCHoW6Ja3k5feYmyoxw6IaPDs1cvMdSxrzqwQ7reiAjrwZnSt9nn4Pqq/EJxuFPggnQO2a
++ceQiMgfUrhnBhrLJASV6PVRuPg+X5un3AiqR7TcqiPtyf/8rinkgLWjfOI9znQsOVY4cVHPhrx
o0e+gZ37hGKCsscTTXV2YTWX45vQl6T4jUW6c19B7mUyeRoxRjiOlNnXb7EE3ME8+cno4YvcPuYJ
Zh1xVt+/T8luSLQBoqFws6bu5hpFoyFmfGkzVSc7VLJjJXHy3v6Kl+ctDSIuZ45A8fJSVzvIHyct
DYpp9uKWZPBg+8gq7qxa8Y2jZU/oV9wZTryGgInBbBSUtTXfQUfEekx4emIYiQ40bG8fVXNsFR6w
CY02eNYvJL7F6UAw+qc8ZFki9FNXey7JffzfA83y4sou/4kqaIxu19L3PstYqWAeMJeS9dwWSvIF
N/Va24dyrKT7rA0qnNUxE/8eSgbWe8kUhNk7rgOrfD/1SflZUvW63VdZEj5HZe2Mu8nP9QpVkBYq
3qPaJkm+jzot+A5iBHE7vGyyP1XbppmHMHr6VQOihTFREDXSwcEKUMbWfhoKrxbKV0fVR8zjk27g
fvsWp/ccm1tzdIJvc2Qkf/UZS6bfvoTkttflU9B/AIfFfV9JtdIdpEKK9OcZVfnqkU4U6hGDSvp6
7GafLoKuDNpIedPq1Y1ZvdiKfGjRatJ5cJB3rQnGWdcBvIg0w0Mw6bPGi4njtHclvL52mKbqe6u8
T76IHUhETlLQnkwvMl3iIHyV96D8Yc99W5leUYeTglqHsHcK6hjvEG0O+rvTLLjTpIgI8YqON9ty
GS7SB7xNRmX2UsOejlEZYSaU+b9v742LZIAgZJE6JZcXrOYqGeBiaMN+wtBZKkILGxOliXZVqbZP
uI9W7+mqmRt7/yJ5JCA9asvircZeXItuj1CpSzvseSFir/5W9wcHOyZbvfc2EFHoDKoghTk19dVU
4V+AvM3gyJ6NcOb7sXDkz9MQpBs5+LWxUPJGRk2oddF8Xc5QM2OloyWJ4oWaWp1jOYcbRc1lY6Ff
nJaoDgB24HkBhI+7bRVFdYKB9RYaHg7lKoLkOFmmCtx2HY2TjevtckDgzei3U8MUJufrVrKVyQqb
XzU8LCGMvSacSeKy2CJrXg4IJijoFx6C5IMX1RXeFEqAnbbt6T5iM59kJ8Eh2FDiMvkzKLH+fHuF
X46Jw58uMRuWliA0j+Uk9cBdYO5UtgcywvzaRVn0JU0m+e6lQBRe1ABCwH7xOFpGybuqwZRtsL1O
sbsvVR92j4oUjV9uj+Vlzy9vF5YaWRalWP5D+XoZRiU317HRcDynBrW074O8jU4ABc1q7xulpj1Y
2mT/bUcl+eFLFR502NW2v5ALauOTFSBpejAFiuF0+2ddmVBNCFxSqKJexn+Xv4qOXGBXfmZ7ZgL7
5P0ID6U5Z0aWzJ/xYQ3+3o52ZUJR7kSu9qUG7qxlCpIm6MtqGIlm4oTNfjGQSrpTaUcc9swlCZ4g
ggntj9WEIopYyInfON7gh90Or0PZGxGzwimzu08F9d9QlEWoQnOR8SpbfT6RL+jpzKQaepy5NgnY
bi4d+SGqgU7AG5T/atHmJrzyFQHv8AYVYvjojq8qdQX+FhhQV77XBQDj8cWjK9gNW+3Oy+vlRcEd
PAhXtEBKLVdG2OZ9qwCL8sLJLt8WSFz+HmIHw+A+Gx7Bh4wb19llUkA8OlgiSQYItX6blcPo60aE
k3wbdM5OkpEQkmkdf8Lpb8YxqYbcNvT1fP/m1zU0VVR8dF9kvJajlI2mD31a116eclPb9iC7Dtr9
G7vs2oyhwidANtBI6W4to0yOKhA2je9pc/q76yAIhpV99xPaBODCKqRXQXWf9+0ySCbXFn4/heTR
kVbpwqvSCWP5ZCNLvnJgkEHBu6IkILwTVis+rDIKYnUoeaOuRvtaNbJTZs4pwMv81+3D4tqCeB1p
9dFktLrLwCeSU2rpwZrN/DGQDbZwV9jZyeqabNqlvtQcb4e9OkBWPFYK1CMoeC4/o5rnVRkqfEYs
7PxfFAuwzhm6upr35lDVP+8OJjrUVPUpQAJ9XSUIZMH62FGO93RSkPeaUjQ7JZ+yQ9fIxkZL/Moa
hHRPZkGtTECGVhMHsBOLoM7yvWhEZh1fs/nQ4Cx4uD2ga1EojpEjaBBDLyoKkQNetwGh5kl5aRwi
OZ4PstltaXZemSOHkUBdExy5C/ZQKyWFCVQuePC1Jt0bdJWOWVFrTwUNi/e3B3R5DNL544zlAQHU
inW/XA5dF8HkMjFQ7sbwhz76f51Ye55xWURIKnFvx7oc1gsDFGgmyB3SxdUOVlHSloN+mDwh6rkv
gdEdNUmy9yNaH3fPE6F0S6jZgGe+YGFMkRnZiaFSSUzNYV/rjX6I5lbbOF0vB0T/GYohNQmSbPLG
5cdDfJPMahp0L0MrCB54+LudMbTXu/E+gR5xEVPVoSRq8Q/VsjWzVRqKsaRjwE2fy/N7fY6Sh8Rp
xo0ay5XxgNUFJ0N9gKbzGiiQ4FkXYhaten4b6icclHXIP8IQWZl17/ZauNxIICTpAcOiJ79grpaf
TrH6HMvtUfOQQor2eW8ne2VMrLsfKBbKDbxN+HRkExdsSbPvzbEzTa+lF3LoO/snXiZv5ljfIudf
Dofcl2cQIhFofiA+vhyOg2kqJsux5TWh8k9rBNFZT7Bsuf3NLm8MgohhoGdKKr/uU/nBUOIv3Fje
hCwESo6llD9aiTl/5ZmMBand0TmjsznlWxKcV0bHdSgwrQiO8ipaVcUGgHxJXfeaN9ZNdQ6t7lnu
cGi+PbrLIDZIByHcQB8YEa5VEB/3TX0qW1KVkjdDPY6YBVZyt3EGXYnCg5XKEQVLeovr5JmTKcwo
L/ke+jb5oTfwXA7QyNw4GChTMOHL55DQuuIIR52FSuJam0VWm7IKy8j30na0nAOkBEs5N/jM/orL
sf0SVKP+J9cRpD9pYdvZ0S4rysoudg16o/j5GMh27q2kV9M3akTh6LnG4L3/JJr1EmKefqe9Uen4
5kcAN7n/gceqbR4H2VfaUwDdE7/3VNa6N2AFSuNk0wML3cJAZc5D0RGyFj7fzfA4x/kwuY2hd84e
hXonOc7QTvSD3NZGvCuiomseWi1IlScQRC12eXFRNslRrqducrHyG+ezif24f0QfSIfcJknDl2io
M4grZj+NH8qSM+aca1I4HKzaH6q9PGlZCoFj7M35nM5KanjaSNFlbzRZTWtrCqvmeZqzQMN3sWr+
qTNYsm+KIqZnqNZt8BmXztA59LI/B+/aQZOifWbFVX2YOYnnXWjmZnawqtr4xL4vg7OpSSpl/zAu
9gk5pX7MLb0w3o2Wmn9osOZN3sDP05KTaQVmde4w+xuO2IiOyRkdFt3xej0utPhQSEo67Ypcwh5T
ibGV2llZ233GA3j6EZdtg7EuBqXGHjdBI30eNZo8u6rQIF7Uo2li9Zl2WZN5uLYX47nXNS4ibi5A
I1Y0Z063q8y+Mk4TTKvsg6FPofMmBB6Z0Y1QpPEtpcvQ+jNVkpz+bEpcIR+VthwDVy/NSf6mWrOW
4LYJOuNhgtRZ7XA5sSn/Db4Rh2jo4J59puNbPVTUR78aTdHED3llKGSXWiBlYFZ0DC7ndlC6U5x3
fN5hqtPRVXQkkjHDpXXyECPOXD1g5Ii7q4H2QbUvurGVzhANNesQgiDK3Tgl2XuQUOnhBtSZliee
3tPfDvCZ+tYaFSvbSaBaftayUdvUBwyzPs8ltiRHK28Ck9psjAM87/j5Aw7dyPyZTRXiCtlTcHgy
5kbpHsjJu9g1Y0zVDyFIGBtIszxOeNj1sJV2U6nn1qGfpLH0Er9KmscxQwdxP2V6W+3DQp2zfd35
UrDr0IYYD6MZG9iwGlLbY6LZyFx5ANvTPSyKLn1ofKkfIeklWn3WatBTmMhPLZ7ePc7CrBUwyHuS
9rbnJdzHQf9sOSPTGwD/HoVVkT0+OrX5f6Sd15LctraGnwhVzOGW7G5O0iiMom9YkmyDOeenPx/l
fc5Wc1jDGp/yrn1hlYwGASwsrPWHWb/0yiKNN8ncj915jAZY4KU0S9q5gNm14Z1LQ6i4mUaIXWfU
JCv7a4iPQ/vgDqnzNeoS5akrC9f1sZ2Migc52LLwlCxqQq+DiN/46dKwn4TA4tl3rEGE3iInDS+j
MlJrX/BqCykCW1Pix1RDZt/KhiElWTEQhGxk63beRFHmbTGL5ElTK/GkmX2SvJOqW6mfmnHJJ6hL
tVne1KndzndWnWJ0WaR1m3/D2KrtsWNudHEyxszFlteSDtLJvWlmc4OpSMxZiTG97YNIH52vpo10
ShBPRq1j9UvH+0cXYcHsw/pvm4a64Wh8yLoo+6M3K7UKhkafQS2myvB56vQk/TDbYODe2sWSjTct
RY/mozHNrH/cuuXnetUTOs2Jg7uOVEcsYWq8r9/CUFiUi6sJTo85Z+EbVWZ2dE44x9OPeVBHzJML
jvv9gPop4ifgy9uHvpt71Qeuo5YY+wzZEMA9t61z15oq9s19xCcUmMS63wjDYRroeoOeW5epKPrP
dmh0N2Fkuy16Zphn+LVtyexvOhsV4pVjL7UAIZkhvGBBropLQyFwebA7PM/eY6ac5acSC2DtvSVG
uQQ9/rsjNtRa+2UJ7W58KxUjqc+xUmXVaWApWw+LEbU550OF+U6cIjseIDGtAwxLZdcqJ7yghHHq
R1HY597EA/KBqzYsvAm/o/gSmWM63cHEXvlFU9uNt7ktXPHW7avU8JpotLWHtB9RZG1x1WtvnSXU
5geSblP/GWrm9Dmb9EH/YNa1a39KK0cUX0JqmsqTmkV9epv1Stx6ESLuS5BjZfSYIBGKgjh61O4n
UcytWftdPZviZIXDPHLnT6FuvWObzOpDmhTOwK0ju+qkaEWUn0fpNOJDZs69vBSV0caXvA7T0Z9a
0WmP0dziQeCMVVX6XSVnNtZSjTJwqt5KTzKbW+srEasrfyxK3Qobw+CsmD80VYjmN12x7qMtZgNL
ODDp9l0raBcQHuQS3XLA1ffWgr/auZ+aTrtxG9UW3xsQk80FQywFiwrYVCpG4KmQ0bt4Ntn5ylCZ
GY0mQyyXyeSlfdZptMnHWMrlW2Qmhtt62hyK9GQ2xE1PxkVZv3Xp37Z3FpHwLeICVfFDmRoZnsoy
5GEbk0f8RfuKZ1OHL295AyAMK2fRxb3jZctUmH8asaT55mp22ZwyYjMtU0OJzJbvvOjZX9w+9fDG
FSibeXOTt70v8kSN/RKqmbhvk8RaXUXpr5zNEg1eTy1JyhDNN02KIq0jSTFNsdi+W87ax8rMm3f4
bpemx6d37EeJaE1yO9uYB5+XzBDDqc2VtjojX9QpgYWYWuUnpWK0nmSVxluxpLrp85ec7J3Q5DJf
nImS5smqI/ftrCxRxUma1B4G3Cg+N3HSG+9saBEKpNlF/9pJ2cXvE+HUHMtFoBvlTaLW2+94Imtx
hOKtUQxPyyBs98mV6iK9iu6hfnayhmYFjPKB+r6FWleAplb1paBhmL+jkVhhtFxE0B/yUUJP8+ZZ
FOh4FNn0qYxbADjE3+Wh5dcot3OVxOLUhU7c/hmPcSl9txmK7yoN+QjIjq3/mPRJ/BhtZNDOC6Zg
CZbgvUY8ls3Ahh+1Jr3EijT/xHckns5aRWb3wYzcuHjIZV5rJIdDhbB5NqbdfFoffxWu2XMZf06m
JG0+F1OiRtSqhg5ZUMqBDcxvfXxHrzFBp3yeFvE0W9pqgR5xj30yi6WsP0w8+OtTTo82waSomR8h
p3fZuU/ntnwzDoPs39gwTaabaFiUB8vJy4TMv0syPrNoPrRKb9AhTsQsg7JtQ9vH+ihVfLkUTu6R
XfKLMgT73ksT2OV7xahDK3CMyfwpzYLd1rdREb0No3ISd6aAofFAKWyAzgNXtrmpQi2eHjMH8WIk
qZLZDjBUU3ssLqv8Xb50poJ+AwY0Qbmo8fBOH7r8b6d1WvW2MTr1sxhco//phmGtnYuWyT05/Kva
G5tEzl/mXEQaH7OKAyiv4lad3MpE2lwxR3K3hFhZ9VU/Xbp8ccNzi8kSiPy6qxql8So8PbCjr8Dr
+1O9YCsCWjrkstXDMj63kF0/Soeq32WCBg10YKmNBve1InVsLxfGqjgDP5OQ7Yqy83VHdtE3PRod
/cmJzK763HZshttmLiYFfanRESfZpphye2BchvzBarK8emhlklObZLOa76XR2+pjyYarPzqy0vpz
HRboshVEe2AY1mxeeBXq4UlNCxneF3lluz5ZcDzcp0aTOg81H7C8USci5V/4fIbZue0cYbGfsy49
D5gYiftMiZEBtcIJ6GVhAez32h7Fkwv4YVt7q4lahGdc3JGfgN3ZKP1DhTamknqTIvMxWGBRib8z
aD7dJe9wiPMH9GzTS1L2juGPabxweqRS0dKjxQQ3viaklf6UTOFjX9XGk6zbSfXMJp7aNyJOC+tW
CiPMsYYS+ZeK3ZN7WYPEAuB/I1YxJtKVMhjxip3eZpG0cY0PqeiNXjLgYPretCd9zL3OmkLOdRH1
w4Obp83yfjYt9FSIl9rwJVeKGpRwWNSRH8pkcT0tzlMM1ku7rzwoIq51Q/tRfq/GMYSir1vAh8PF
jU7og62BVe1Iu7jcrCMBqLU+e/2wdCno83zlbcl7edt7D4scHmboulQgdYniTVpdps7S38y6cyvH
onlf1lHr6QJHI08Jjeb08iv9eYmIoqdNTYViCp0MdVPokF03wJ1vwlsgI7lXOvi2z2NX3joxwrUv
D/Wr9riZ6urDTd0LYqZKB+q6qCKcZLRrgcthMwxuglHX1P2Q0DCeSidWbK/TqvR7mUbL6OXcMR/c
VCquv6QiPmjd7HxyamK/tMHNteG2mXNWQWIBGChuzTRHdddO6wuL3l2muWwuIqv6W0w9JY+hNjql
/fLh5c+w/tc3XwF0skMhAfXgVR//+isU8Pm5WDN5xwlb6kvXLLb0JCnNl6Ua+gTkhVu4R/WL7Zg8
Z8BEr1BeEArPMPnYg0wGcTe8beXMi88O68vidMajMZeD3ynqfFCVWWs7V3NkPDAEgJJgRcEe3qy0
yvOf086uKmI6E6pZGT+7jICaTFN7suCMvCFBH74lVndkpPNsP68jI/a+krIwNdtaEyIsIVoKJtRp
kjL100jMb3GpS6h+z8O3lxfyWfluHYoeBW1UGoE05K4XsgXjOxYjHUAQmfPXNLPzy9BY9SXHbSyI
Op5vAMTEESV979Oygiuxk+IQcel6VBQdlM6ZaDNJNf2SufSXkgiOYN//1EseswktmdQqjxxadj4r
tBsq4shWrVYm65//BkhqMVUWvKzEbW3jio3KA3lgZk9eqBlHtbbdoeghURdlflTir4caE62bK3MU
t3YVOmekQTtvHrBOGTV5ZDv2rKiHKAqHEJQ0iA3C72ZWlrCNTIhe3Gr1UF2ioZ/P+qIUB4dhbxSK
yVTGVyouRdHrCYlSyZHJV1gxSiKnAhKYDxbpqKOwsxt/ietQcKWZBbn/epRpbJMJvSB5Fxci+dSh
R/Vh4kvqd41RwxIfkVXxuE567eblU7CzH1eaCk0TBxwPQe16XHWp0F0vkF9QBpuqXIa2e9JP2j2G
CLHXF11ylpM6fkijrj44f883CrXlFdeDoiol5m2HENyC1czUQe4w2p38Jo2mTz1vb5+C0RHI6zka
hjNOR4juEPDONbRdzzIUc5fHU1rc6bXbpkETFun0XU6tjB8RmOqounadat5F4NzNG5Va8ceZB097
qZ2wy/3Q0ufUYyMq3eeXv/7ON9BsDia7ipMJIOb6d1n62qmahuTul4kxXa1Bei2tSN65pI2Xlwd7
vsUIdKAd6FituIdnx6UddYV+eorShq79UNuhcb1+srr7CUKi8KSuRPljleThfLDHnp8gtLbITWj8
IcfzTM0p4rncNKNI74qqFv4iJt4FZC0Hl+Tzb7kqelGyROMdeZatLJ+OM3WpOUl2Z2SN+JQWcXjG
A7M/A4Q4CjzPD82K4+PQI0dM237LMmyrzKmkpChplpVylxQopFdZ2xEhlhpp5Dg+ka27PiWMV8ci
BqZECHGYrtMzLeY209pQcfLsTktEf1bbaPSqbA5f23e0GQW1Z+CkpB2YmF7vSntY1bSLIbubUTX9
ExFtKpn6Un8Nnf5IXn1va0BuASEP9IEMVrseSuHdwsFlqNBtNJIaOg2Ok/758sZ/lrIxH/77yi+F
oLUBdD2IEy1Js+qm3plp5rwbp15bTgAXKAunKZBc3KORf3t5yL158RgAHLNal5OkXg/ZtqrVzmOW
3eXTkn8b+2y5t9HuOr08yt7EwHGsPUha+LC9r0ehoaXWZRFnd9Wg2JeKt5jvzjP/15J5G0N6JNa6
Mx57AjQmVSzARdtLam6QcsrjKL+LY2VCNyr73NLr9Lp0uHXV5O+XJ7dzyACcKex1INtwKDZbw+yt
vlNwjL4LnVNuo7lRGtmTFvHMqXQtPA9ONVNVO9JI2lk4QNsAW2k/AeP+ZUr/W6Y0u7IrUpyi71KR
O1+rgWDIrpyO0sCdYLV6QVGIpFBNp3pzIdVqm6DFteR3egoHdqCWf4kKPb1v7eWQ0LteItfZPJIl
JJyKs2JYnC2JAnkvtETmsLqrBxNubT5FVuchgDilVPhtq/FG2gwflSZr34HBbL6P6LdPt1h3N71H
5E7aExSQ+alIwzH24lG6+s3cu3p236Strt045iIyj2BCm7Og69Gf7bhLx1O/0Fa44x6taPZMHLFL
ygMauwqltpYl4DYS2ht36LvuR4RebHJbdyyIn4IVwT4iTpGiTvW6lHdlgZCHT3swT4IxVnEADg1s
PND61u0S+S0RpjcC5InqmzB7HTCeCwmF6tZNeQ8RuDx4B+/sEMwooY1x6uARbZW5Q6c12CNJcWfS
p/lqSmd6r0+Re3559/96TW9Wjf4+ffcVcfRcDFNl5zlZ3xV3Y63r1b0YQsf9koiE7my6UGr3FA0z
oDsagrTpuqgeuwdMf2V+gu8+x6fSGvS/lCZvxsAJm6qmPjtP0XmRVf5DwKQ1b+sESP+3blAibGAp
wMrbl2ews8Wh+8PeWW8RAG6b85sPSJJQeyvuhEjF14w9OIBpU9TzbAlzOvhc18GCG2SF41CYWCXm
AD1vIY9q3ueikUkW4O+n5E91PpfVF5G4CRp3WbPklGwFoJl2WIroe1clVBhfnu31rvjPD2A3rRat
PEu2omYIZFGomfssKOEl3SlJWz0aRXkke7E3CvGXY0zQJwnY3MwyFakRJ0se4DTxHbIcT1aa7pfX
T2U1ziVPXFlkW48pelukuqWGQg/N1srXIV3cccmF5cGaXW+Qfz4ZL3wQ/qu2GGnN9e0F1jHUIsz2
glQBVjdps3afxvDj2rhOD/bi7nczHEQaVv0+ACfXQ1EHFnbUjnkgbR2boaQsp96vpSzlzb/4dlD+
EeVZUUHbR800F5VjJKiutGUdnoUs5JuSQvr714+ClfUKq0TGgPfD9XRgL2QzBmSo8GCvwuFPqkuh
20elzb2PtvpMct+v5KItNBVoWlvoCipD8ZBHj6bEOxGrpnFsD3Kl66zin31ABYYXNvh5niWbQFFj
baomgnc7SsztKac3MZxiw6giX04VynZIbIgjTtje3OAGAOkkhDO5zRc02toZ0wo1sVZoCp7XCGqk
cXqEENsdBQQ2Al7U0UCjXa/TZMbgCJE1DJQB7U+hIS03rt2Wl3fDjkgsODA4kuhpgEKDOn09DICT
ki52VwSN3T/Mdj77MDExSBqfNNl9FF173w/GXambN8s8p36jJ0cFyt2JUrJj54OKgT15/QuSdmr1
PFkKGu95dx4WdOe6SFQHh2svYPBEALhsmyQ02zw+X5xegaFYBBkTvtAVah/hd9Tn0kqOXMP2JsTR
Qo2aKuEq7nI9IVObEu7kBhjNWFle31i2N0Xy1fLu3FoU7hEI4YbkKG+KL43Wz8k81Oz8NnVMP9LD
uHssaZSH9wI83F8v75PdOVFpMAm5DOdscs45VVK0dwuE+tDr8qohbh6qQj+qHe8u0n9H2Sp3kS9V
rWogB1gb5XBZVG06Z+YU+8Cyj+7c64LGP4GDcvgqek39CE759SLpeQGi0MjKQKML/5jHdTd5pDah
11J69Ep0lZ84Fkfi9XujAmmnyMDTi8LgZq9ns57S8hVFUOlYaZ+7qUvaj+WQLZ8t0GN/zLAZG2/q
FbX+F1Eflb7V9RfYKUnG9XQZJhUsGuuXgNGJsc0YQPbY3ZFL7t4+AXJMW2slX7rbFXSjdAEkCTCo
qeP5lKWyPWOu2v+bqEW4ALjPSYYnv26k315a0AZSYetDGYgkV9/1Rlqcw1yvfSp01keRA42a4lG5
BWg5fjMitCvLZZiDzkHm5uVzsbugv/2Q7TaKqIpFJuKm+Tx8lZJmJICbD6lovvCMqbzpkJy394FB
99Ny0MiyMBG9njnBYEjYQCWQwZoOZasMngm4+/TytHZHQSGNPBFyMLnP9Shgx2urUtmnVLEm/HHT
b0rmxsHLg+yddvjA/zfI+iN+W0QLsy0rKWQZmBr1thHWka8iq3fT2OrrlEH+Oe1ccfZaxcFJZWu6
2gOwiC2VwKJbwv2EHGjqUQdI/np5Qr8+y3/fXc+HWXfLbzOSICMqNeOUDf34XV0sv3C0J1eJ/7CV
FokD+dC1/dto6uiddI+ZPtIR+Lu0jnQWd7/rmgxR/uB62F51lgA7KtSS/AQQ1n3iDkCF4fbf9UNn
HVT71u29nTClZ/Yj5VNqH5urTulLU8BIyYNM71Z5IOElyoACwvQ5qaPk4KztDrZW4tEKRBZoqwik
WpNTRGB9gsWu28QDoinq21HYSwFaN9aGmyQlL/sXeQP55crqRYQFqvz1ktrN4HRNNa86oMvi22hL
+bC55FmOynhwHvYO3XqbQypX4JNuK2RAdrTKGJDYzqeqxUV2KfvGN+1ijC4v79O9DULHYM22KCPZ
2znNFibAmZkUAaDO7n1rjPo56+B+zjpAz5eH2p3TL84LhK41d7j+fGFtaxH93iLoOlrdeiHFxVyy
I8LY3oRWZohBOwhtzK3wTxO53TBpbRGkAwnzAK7aj4e+Obe5OGJh7g9Fz3BlBsP23qRdSTnTzV6q
AjumujA8WeNf6MuhBiCuTQZcq1d/Pz7aKsW5KpnwIa+/n5LWUaQ7fRFAyCbmz9rsO6OxHDxxdybF
ixAG4UqE43G4ucXUcRltqjgJ2uOWC4quH8vqtu1LXfOVZkqPDvL6ozdRg4ozZiDABCgSbFsg0xCZ
ebzAG19SmYk3iDM70ouAAFc+qCU9eywr18pWkDK4cj2MnPbgpO3Nd/Vlx4ITEZpnXGhpYieeaHoS
KPncv+uaebqNQVffaGRen1+9gDwEflUqwCbQW7pewEKdhCYwGQ2A6efRbV2Y5RdiR3TkMrgzJRrn
a4Ud/U/EIjY39gjsQrdTNQu6GaNUG9Rr4DSW7ieo7R28uXfONEPx+uWo0TZzNlPK1NnK4szIgkkz
mRF4/ZvSnV7Xrvp1l5rsRxI8EmVIbJuXfa5ZpTE1jJJkVe4PK7QUu7Hu9PrlceHE07zGe4ZGyPXy
QO9rVi1+RsGG6ycewDkczdD+++VR9hZnbV/ybuL1xEVyPUpCO0LpBKq9Ye4iMTshaeplWtPfZmAu
DzL99etvDhdJG7kh42AksPUtmMnnepgiWTCYbfUQFQ1v3JKVvNTuEJ7pVGMCo7soe7x6inQ80K2k
srS69W4+JNBykhEK78GCeKXfJlXiF+DW/UqfjgihGzDZr62B8sq6YojU05LehKtaL4p2SMKMR4b6
Q6igf5fK+j4UzVdnzG2Aml72qPrGq1jJ/xkVeiM1GQRfKFRcL6Lb1yCW54nyXDHYl8US2tmCTPL6
jIqmFYbHmHKhvrGtBbtRT616aLIgtpfUU5ay8EZ3uY1HCmh6Hv6Ls7wq86ya3DSTAJBcT8ru7QHE
g5YGSuSU7+zcMlYaluEe1dh3YgYqEFT01wScVtLmHkMRanAMLL2RvJe9h+lUeYtRSHcQ149G2VQp
kC2ZpIsRaaBUpX7jhGF6r1vp+CpxoX82wlorIwlA9Z1K7fU3y6O2Qo2zINRCLvLTli5mbPZH2qk7
MWON5P83yuaLQXrjp6sZMaMPaX7EpeUn05ifAda/ruG8TmiVEkPzjat/LT1v7o5hLsBgZpaOVftE
5V7W9udCn5yfL0eI54vDC4zsdhVNpL22Fbathi6S89hqgczZAsmit+c4iY/i0E5wAFoHWHlVC0Q9
0d5MBpjTmI4iVgOpQMsS8zsrKy5z13QePJsg1ZI3tpHetFYeYNvlvzzFNfBcx15o/pS9V+0pAsRW
uwu2SImVntCDTDh2f0k7fdVfg4jg48tT3IV5Ks1XX2BALBW6BUwVbuoWYaaBGVdyyZBO73Y3eZ5O
53yJuoME8dc9eD0zalaoGzExxA+f7XnHTZA60eI6cOsEtzB3zcr8TPYAouiqFwBLkfxpgglUaBJ0
Sd83Jz3tw8YzRz0DwFdJMXtKNGXdXQm1RkBFQKLUMzotbW6McSYfise2db0Ypmxzn8RK/T0u5/Lv
QZ2r/CTFxN/PDTVsPfLfZoa0UUSRl1O6SP081DL4WUXSoJWMVtbPykQK7+3La/sLELH5BDx0TdZ2
JfCTlFwf+57Urad8R6mHbl0CB9Eq5a2oTWhWUwd55ZRiFDb6NcJ4bzu9ghMwjsvyMUzp4Z9ICyQu
YVDZklOiF2l3auu+12miZ1K9D4fSjulS691RA/95FEF+lctkzQZoo2+xJIYo9ViGLhXVWbHvwfzE
XjEM0UVR+/Rg8z8/36tIMeUG5kJXblv6MzsM7YpOLwMbBd1T1i+93wyv1I5cY9U6Cr2KFToFkGQT
FrNyFNXUiDKwsq4K6G10j1FYvU5o6z+j6Ai7gWRa4fGbtXaHgcdc7JRBJnP3YYYWfsG5InyVQM3/
juKuXHxwm6zR9Y7Sk0pxm4W5FCkVyxKWkk+PGZQFNb6DMPE8K+Sz4Q5AgOe5Q/vheqjMqYu6h1kd
xF3WvBkmRX1qm6Q/SxPaOJqYuh/HbXGQiq7/0WcnhjoG3SvuFXSurget8nrWcMiA/DlO2pPF5XzT
tqV8RIrK9WB8tJe+pAfp2sK8OTisa96yHXptJlFqN03gG+tm/a0SB4GxFSEGxoEWZll1k7ZlKn3a
39RSxq5uvxpmaH7LUdQzb8ZB6WIfNmlinSfIhLbf0oKwzi//oudXA294E58EFfmclfZx/YM6w4b6
prOj1GYCnZK7Ib6HatF9olCWXVCDmP74/w24yewUFQ5PUrC5FDt93w+F+VaG4/BBMdP5UYZHPqK7
01utsMCbsM+0NQ799r0rLTSbpmd6UVp0H7BV7N8bSmF9HJQeSYGxP1jfvVijkUeqHBteic8gG4sR
FUVEWHOGMvzSYp2zko+Gg4xlL3iSFBlArADb0/2/npSSQMQJFcKMSpfwDAZYPKWT3r6ZJyG/vn61
kLlRSPjQredBej1UGFcGlE2HoZpq/NNtnOJGRIrr8cGdAGh3fgBE2psavTwLb2HoKBzP6/HcGptS
9OPLoMqt7E0V2ppfZKV+hq9pHuQOe1tjxdZQPCUpw1H+eigRh4MwHWrvEV2NHrWvxZ2CHsPoyatc
KPB3Sinc5OC23tsgv7B4aDKuIvabLBCBZC3tctp7uT60rdfkdlPdj4oyFx9fv3AkGYRU3UTKcutu
DDdrnPs0rwJHQGNLLSk/mpGSnQSyq2e0JpaDie19TQCUXOfOrybbZuGSZalDNP9psFFL9XO6RLVf
qFYJ/TOzAN0O85Fu/fMRuc3Zl7A/gPkjpXm9ftG8IOpUrFuz6FovrN3Zw5X6Z2/Nn3r8Yg+yiL3R
Vp4SmxP82jNvj2aqo04f2zoYFq1IfLuZzNPgzvafpkidT1MirHcvL+Dzk7AivvmWoFQUaCeb6VVh
WfElkybQW2GcjRb2WVuNzSka5fDp5aH25gbpBOV4OENAKjfxxNJbg5BsVkEFOuopzKYu9cJQMUpP
40a8tUGh5wdlmefnAK4r2LbVoBhMwlbGsoZhpsRoRAeWSOOzORnpaZmW18Hn10SGUVYtSwR+WbNt
9CeTx0I6mapAmpaOPPI4zd/zWjjLKdT15GDB9qa01hIw9lpr/dujXZg5qhd0P4OogKq80o5PjZtG
B3WYo1E258y2oqFJRFkHetdFp8KI9ROg1yNt3+dpGYAyAwqLSvGFTbHZfBME8KaeJna7Xie36ayp
X3o1Ns4j2g7vZ6E2I6CfcDqIIbtzg/VEKQYq5jOgWTRa9irzUgeyLOvaUwfT6n1TYnt8ennD752t
1er2fwfahP5Sl3pqdHkd5FCQ78rWFOc+LofPbofey8tDPc81+ZK8CMiwQEY/0+S0+xSJxMGqAnNW
EZco0wpWt4pWXIHYcOQZTu9c+sxIA3vIl4NsZHcVUQvj8c//KHJcR0hrwF1Ol0kdIIF7m+vKX7IS
cFznLqib5BLL8fvLc91dv9/G21xufW+7S1wznhVW/clw4tlLNZjr/2IU6gpAlXG4oaZyPauhKPnH
ZvGGAeo+dWS0YKT+OlXff0IHKAYWDKwUnd3tOYsXTYeVWwVF0csbuoWEKqkOTw3Vt6fXT+j3odbd
+luO2mPOM+cWW6TPZYLwNMgNVEVqI/z4L8ZBb5RsmAwLdOr1OKrZ2OCY+jrIeJh/A2CZWr5A4PeI
77p3nZB6oHMGFIzW4OZJIZDeSnKDEKWU9fxT9OjrCIk2rKdYtR2IBv+Dg0O2d57JKOgyoWetY6tw
PTOpWmOGtVdNsSmObvSiMW+MUk73WquZH17+iDuTo+Nu8AntVbx7W02w41DHP3RqYG5UHSpkytA+
VL26JCf6zN3PugwhSb085M6xwnBo1ddFzRCM1Bpift8fSpzRIwK3l+eT9R2xjV56jiGK6OAr7pQo
SadA7K05I0+h7WPcVnoikTEV+Aj07ge1suJzA+n+3lDq8AGsgfM5bevkYkyWEwC7cz+bs4iPTNR2
1pJSAG9jKhy8o7aPG6nrM/hWYJdWBqQz6kV5mQcZxZ4I7enVrw0m/N+xtrzeIrQSu4xVvizEDX92
U4s8siv9pcHk+uVF3J3Wr87JijoGbH69iHqR45gQtWUwZ9RDG7NrbzUZh5/CqEoOZrW3X1Z81Pq2
WdH7mwCplwjFIWiC23QMlUizw/LDVLnRq7sNMNx+G2VzucQYndtx3q/22Yl1M9nl9LUQg3Nw3Hbn
wl6kFbTyU37ZEf2296fFTnUkTcBi2cPoQV3Vz71djQcnbG/nQw0ETMOmRzp7y7M08BVpK41NZwz9
R5SimvcazV16D5HXW+Nd3YyXEZ08D06pv+hNd3BR78yS4cEqkeaDTN9eNg3KhMi+sQ8FisktgnCj
ezIyhEkO5rkTvMjoVrIb/0DY38TJERa75bQg28B/RYHrLPU5axUHdS9Hvw2b7PWOt/g78oTRIWtB
59viN8aBIjOeSQW4bTX9PiWu8kGZF/v08tHa+3q/j7K517AVtZvGCosgGsLqjIw73KG8+fv1g6CJ
gq4hlR36rJtDhY+jMEtpF4FWh9pDoQzWmc2QvT67J+VAs5ZGNaSbbUO+zschyQpCvQoS5X5Ap+7B
hM58kHDs5KRAzVkSHl8Uk58xx5fFiikogq2HKPEjTZLhq6pl7h8DNjzNB7vUReMnS+rck9mObvDy
h9zbg4h+APGiY7GK8F8HwtAYbHNMckrYrn5fLKH0q2J61LT+a4nS2cFge1sDkjZuToyEbcImSNkm
nDY6MugB5ml1n0vLuCtaNTkSOtgJ7lSvSa3IC6ikbptdMKeGKhoSiqhFNP8xNsLwayVLUa2M3de/
kSgbsXTg4+iwbYFXLuTCtFXY7OUi8z+g/6i3uWkdORfsTcgBQwPcj1nxcrleJJGbWZ5kOvuw08RD
ODbmacRI6jHvHXkQk/aWiJIRHWvgZJQN1z//LcLXlUoZUWcooy7zUz7mywm9tqMMcS1hXNfdqbZR
/4WgugJ3tj4oUViORRS6uFEZznia3Bg5Ldur2vCtZTd/8apOPLq/aKbO2euhDOvQaAWQWq21o823
dCF6qhHyf0GFTJjfqIP2h+hlfnCmdz/jb6NsPqNcRLSgUAWPZEKT1atjI77HUEMeVO93vyPpITDN
NTxtPaOLegYYUKUUTYtqBF6gzFBts0pe4qif3hkiih4tOjZ3mTuQNxpW75xfDh87sWst51Nd54vq
1KSvt0tn9eqMpAVd8jR235RSTc6DIpT3czNab6CNR2fHLu2Av+y+TgXm15MQTAqFbUyPUEb8lUT8
tlOj2M6iVgBP7Vy7edQgjX3N1cn8o4yt10lI/zMUTn5rgWLt7W6hbI0w67oTMZhR1IzOca+Vj0qi
WZ9e/pY7e4YY/N9RNg+LVqaRrqaAYNHIxf5WqaV5Y7lVIy//YhyCL/EKShcorus1czEAaNOa2eSj
2Xk6pI/GS2dMUQ4eMDtRi6cZAtWw6ykqbgWxq0opkSFKV8u58pwh1Xt2xuRLVZevRw3R5iXlWBFD
wEa2vreqhiSgnTFQHBXufdTWb0OUwA8S7L3ZwPbWDbJCnn9b8LBDGhD3C5RVHW85o6v6t4iDRqe8
T+Y/X16fNUHaBEc87hH9WIvAPP4261MO86CVrcpI9eBjix2i5lsq+jmFx94jsYg8PxD3arp9edi9
7UdtdsUxuvABtjVgS1N6YkmcB4k1WZ6jVunJ0HLn9fcLdl6QzmnzkPNu33jZ4qa5sEGvm0me+DV6
xpfYPswA9ubCsQVPq2HLRynieosjQUsWXHcYGEk79Oy6L9+NukwPCmw70ZdyCrVRpJvQ+9vOBX30
CmX3dRQ3Gx4QAFLMswk5+KtM+xIT+tr5JEyZ+maE6rbn1Il68DF39iSF7VVIgh4I1Yj1z38LgaJZ
VF7kANqXBa5B3sOBS/Vhup/rfjw4zDtf9GqoTZ5YmriEJFgoBXD/7JPT2N91bvB/NQgYJY3rbI2E
1/Ppc6PKOrpFQaxlNVj29vuAY9LrX3cECcpSIJU0ipabvVGprYbEK3dmoUQAlUZuC5Us//zyadpb
GnS2kEGiabReU9dTwU4zd2TC92ozWZSeG3fCH8yse4gbMX56eay9tfmHd86hgrS3eQzFem2gvspz
uetq+oruSi9TZPX0L0ZZpWBWeAjCLJvkvRZzUwHGYLONCdqmqlFnAd51y4+Xh9k5VAD/eH0DAYS8
s6XFKp0xoa47kOvia/FumSOrr70mHSGsGqXVtF6uRP18+h/OzmNHcqPZwk9EgN5sWZ7d0zMa92tm
Q8jSe8+nv1+2NkOyUERdSZAECOroTEZmhjlxjtM1VXVKQrTt+g7WkHHnaN3bU25CQRBIXZHIe/n9
yqacw2LwM8Fl+ucUR8qbrUTZTn55b610TLkGmdgELbfa0qxBTUjTeLicDsLXfOztQ2D13w2j/S1U
tVct7j/0rdq6iTLvoJTvuScvGQeN9YG6WcUaA0PUvZJlHOfSsI6C6PSEuDcY8CpJd07C3UW+A77p
uYCLXi2SAf+5VEzmsXyj/btCC6JorPpsOf7vszWf0SX8qHXaj0xPd07FndD0vSdBw4D8llL08gu2
nR9UScLQmZ83VXaoYPX+oVVq8wU+8dr6ErZybJ4jhnTqE8WEad55HO7uMM8oKGjqLUDdl+YhA5Ei
ofx5YbrEdIFeSv1BVtL+ZIBAUd3Hh0asZRUysLEgPEVvi+BkddtEepFUlkYsrESycTTlXKuZOeo1
N9BJ7S2k3feq0/fOhzgeonBAqr2Ga0y+rkLJj+uOhaBrmCSjP2a+rO3pEd61Q7IGT5N40NfbyAha
J03w/V56xcm/ZGY/QxQWBc/XaC0wYGRAZNlota4+lt6VGssB7FtEjO+heVy+BvGo7JyEe2sRZ45g
mPeaaHXpEvrcoEjR4hKFJCfHNCrhqdcT6/NjX7jneL9aEb/FL0FBYja02XstuziNE/9dlJBPOE4Q
/Ex9pAAfm7q7IB63dwVdNMVWpoxM6krquHycrkFEpCqD4wxg9/l8BeQ5xxh9SP5YDwfK6AQVucG2
0dFN/jbLzHfNwtb+ebyWe0dISORR+hC4UWP1cah6hDOPa3YBOPOTAcvPSt84B3j+kCMY95AQd0J8
lkQpzBBB1Ya1g4kA2U7hs7hMffMW2qX/QcrM6TceRPMLkwKAPLR+50G75xbUPeA+gdyXCv7KxbOh
tCTTomJKR6s6QCNkuKgCzgeBON65je6t7p1qks4Kq1x3PEIl6Ss49Hlcoq77Eil1nkLdbAQnBIn9
/7WwlZ1gE3n6dBHuM+7jkFqAw2PeZ+n3c9yPSFc0+dWym/KjlmSIPaTWc6rEXEFYIWt2BDvIO0Z2
aYWSUi1PnZ5dO1sb0ze1HNr5k2X66XPCxP8ZAjEDDTYZDPNgq6BO6sGAN1GaXhmiq5lT1UO3jeCE
jZNm7/XYHGMEUQXJBVMqYlBvnS01kaQOMXIMV1SmHMjTCEvO9aipz54wiqTv0+aQsVpkS8JtfrmY
6CaBd6/C5ErgH3r5YPg/xrhtDsgDGIjaKLvSjRuXp99GewVTBJTcQ6stDLtmNMauiq9GGNafHUke
/vKrobsx/eDsYLS3BDk0n4E1KXgFMStp+3JxuTG1fRjX8VUZmfTVRmN46WN1+thPcvejLjQbPYzO
eXH6oXnJyza5Fk0efQqAKR0f32Pbj8lVycSRYMrhW66TgT4zGt/IMhY9ZK0nt0lxjuJY2bGyOeJU
8MkCxEgJE3vAF5bL7UPETdrSjq61rKKga4z258Hpp0MQzd2f9ShPn4phRg/g+bVxtAEaAsETxaul
VRsqEmoHU3SVu6n+0mny+Lmmyvwscoy1sTqFShJU9Jv6i4R4rp3CTXytIEM7JFWLXBdFi50d3Lw3
wooI2qDJFdZW15VtZqUSDEZ0TQYr+1Rroe0jDxXqKZD3avjH0IGIPt69d8nIRZSISeiJyWnwUlxj
dQCjrO+gui/j66wmSvTdkeqkd02l1rSPEpXj+WrPpZYdNOQG5kNn9fYfo27W/pF+iuyf5DKp2xeV
vr900fjE+qFGEi1xZ79HHqLjVlQ7CvZxkX2UOzuWEd9Qp1z64utO678pgzMML6nvF6antDD2n2I/
6uvb4yVuTzwRHC0SsZ+UAtc3Gel4PctaKF0kMxyKA+wyyR9OlQdAbq24+fHY2CbBEHEPB0zkwib3
5iroDgetDEhtYphIyvJszW35ghRK/dEumv5VT3357wkgGDVjp788trw94ygV867C5wSWDOTL8hyY
sGnGjSlHV0VK7ZPZ5ABAEE7ZOW3bM05q+i5zyk6KcdalFSOxK1NpTM544MztC0mimpyZbmoqF3C/
4h/BVXTJFf0qkHRPLpCcibYGZ5Dzx+lYbW2mBfxsZNuujmT6KL/0knpMBx7bZ4Mi5EjB2IoIjPFu
JteWS4xGKTKNeo6uGtJrnygXlTmvrK2e274FQ/R4UZsTjzEqCWK0g8FdZhKWxirB5ldqXXSFnfqv
WULCTZ+UtwHlrVmqd3xzcxCwZfMAQMpDXwZrS1u1M3eFVJjhtVD9+tSmvnnlaq5efNCP58fL2rgJ
pU+AQYK0l04MEP6lKb+AaT5rUy6yKVbiD80QGcbnIVHtP3KrD1Ep6qRgdvPWynZ6r3fWSP2C2StS
QwDDa8MgltVs1MPo2je9cjBr7um+RVUW1ZA9KorNgWONQg6I7wZ+f8OlW49DSOuBo2DHUN81SVm7
vjL4O15/b0H4PRk8bV5RAVvuJGxzuj0HSXxlNjU8pYHEWjQZVa2k2EPrbxfEpkEjSu5G4Ecjdmlq
kOa5cCY9uJbZ2J/myVY+p069B3HcLojo3wI6wTVFXXLdAcrMKphrO1QvCAslfyKMF7w5Whl/C2o6
vs96IaagThB0HbSU1zzVOXFeicycytNkfM3qwCu76HOeKz+rKX9r6vLp8wWRMPrPXMAq2MM1bEKO
qO4y1aBcyrC1r+gOzYfYUEsv9YunJ7wdTAkuQsGnT8dzdUfVAP9C4P/KRc6tr7OdzDew5omroIu6
86zc+VzMG9CWEVkA1+LKKToms5hLVpRLOmXaYdLL7mCWpnxhMFza+Vzbu5CEAw+ES5dPxijY0v/y
ekoH04a8tgh6uIEZglHS5C87lo41XYAdY3ecXfArCsIkAFD6upZraoEqNwDKLg19gY9y1MevrVxM
p8ceeNcKCTojv2Sf8hoIrYCjLZnpUS5tY05vERw5JzmM97Lcu98IBDSho2ClWQNOSua3e0rJysXJ
mR9ymdml1Fc5fvRXVZnNXmf1vjVBiAbEivdk9ZlCO2D4q7QUmBYH66AMSn2eDac8p+XzXHKkoMRs
BDYQ21IpXrl5o+momwFLudhhbbxEVR5f86l+mt1YWBGJEYSpQsNhlUE0kWMnTmywfciA3ppc787+
XNU7GcT2ScTNwAcz1ApYgOxz6d2hX412ECYq00mC5FDO5Kw5z5aRvar+mKNXljF15vqyFU87rr79
YAadLeDQICIEf/NqfXAgSVFc65AYxoHzkkHS4LajY3vhXD5N/scbBeRE4LhAf/BALhcpIddtdYix
Xuqa/r5it8ZBsafnZNYpg2AFvA5qWNQnoMRZbSWQT5k6tjNdsiAdXGjfSzfNpmknhtmeXQTIScf4
VKoMGGVlpQyzGdHicGaMJxwOJPjqsWztvdrRJmFgABy4BYSv1FtE6rfasVKynSYdR0YldO3F9nPz
X71TylNuF9GPGjHNYxM6+e9p8aTmldhFbgzm1IGaEi+RHy0ty/LAEDNzL5cmGOtr1gczYZlVnbIy
fhoRJEzxVnFDwRNChrQ0lfq1NYSMwl8am5FYZnMN26U/nt6mpkE+Oeqss/hlskOLhuXvz17BIOSI
0glG+ZO/lrZ1tZjhfotMHjDF/xvR4fkQqG3199NWBL+A4EeHvwPylaUVS46t3s87A8qp0ISRzM76
b21cokL12M72LIMVEBPForQEWm0Vw6eIEYQVwuiXvAnlE9Ov/bGepuwYge05PTa18n9eR4HGA2kt
bg/xsiyXJHXFFMh6CE+iFfqzO2l9gO6jPO0Voe/aMS2+DCtiOm/1gZKaq7cATHXTJls6KGGon0Km
KHYuwdX1+99qHGZeKDMi7rGhkCnmeQxjrNR53P3FXJeVXGI/6OujnKnTv31mJ9otmmwj2zF8d3m/
GF4d8IDnBUyQWd5K2Ny+oC+XfW1pIu/4xT0r6ByxOBZInU/4zS911KJl+no08uqWWyRzOWqA17CW
pj+ed4lfrazWIllVWTRZVt0MvZs/hIXtfIqh0NgTQxE/5pea1Pu3AiNGDQUAFxfUyow6+MXcTkl1
i8P+1WyHLzkrOxhdN7tjCd/f84viZaQNTYQLZGZlzQ5Sf47brEVLxtHHI3i0MkWPeZb3BmrvuSDR
LTchtqhirM4u+K0W5ZCkheS0AUiVS/BG0PYrxum3sKv6/IPsh0F50nJV35PCurOjBhAuQAW0X4A/
rS7gAlEenSpcd2ta4EmHXgYacrbGDHrluvU1488kSwcQXo939s6CcUZmJmAXog29ZvIvTKWaDZ4U
VBWD2E0M079YRAiRS6QoH3ylil9sSW/KHbN3zgIQLNTs6N0KSYRVoWhGJzsZ0hmzKqrKbls40UsW
zurnx6u7awaMoWgv8UnllRmny8vEicL6ZviN37lzQ0zyLYymYI8L5a4hQKQU8KGsptywPNsQP+V6
H5mc7d6K3BF514PUj0/KLohDR6tM9JgENwbv9dJKPZUqRZmkvmlq8TpKVnc1lNm/PN6zVbSDEcbz
xQ3CKaBcvz7ZSWepfjU11W002uTFKps/u6qi3hzY2YudqnP5yQ98IzymuYrQ9GPb2zMAKI8EncoG
MyK808sFFo6KXjrF2VtcDs3nskzzxpWUYYLyz0JLnCnmpniy6/m+XoHXFJAPort1nm6YmWwNGuvV
CwKRQ0Ux/3OZMfpyKtNhuulW3x7pfbZ/Pr9U+neEyIDZGF5ehXY1OvCMlKj1TaFxXV/kcQI5mumE
YRA+pJGKwmKhTzvnYXvaAbSQ4vD8iJLLeq0Mjip2APf3bYrH+q10uk75LYeYIP0gOfBboaqkSxFy
ybNT/+/xcrcHRJRswToK96VytTog4FHMsemz4ha0fvbiS1lGB6N8clJKfEtqtWCGaGOTfThi/b88
sYwH1uY0DMWtq8bkIqlV9Wloq71W3R0vFeOxPA8WhGcoTy2tgDO28zhNi5sMX9iLmeXOvxlz70fS
yjwDLJSVT8cnLAt4A6qCoAA4H0uDtp6Cy1fV4lYHQwI3WhddQiTpj48/0Spu/W/zCE64WOCo4aFd
WmEwxdDRaytuhTkVhyIwO1f1gexphb9XRrrrDYyrCIQ5t8z6Xq5lX9EYjGEHB6M7292Q37R03Isa
7i6IVg1zxiCKN97OgxoqgCeKmx8TDwVRPR97vR8+D3XUnB/v3V2X4PuIMXdKcetSVRUbVsNITHFT
w0GoXPtIFvblCPGCMhnWq+KX6nNV9P++FlVtCpkQL4LVX34tNSiIUxFjuo1aYv00IOF2C9mKPmeO
lew4xr2vxf2IXzBSxwO3CopQeUC4Sp5wDFXpTzBdmccQQJf7eAvvfS2mARjhJ/oSCgjLBTViWATZ
+vIGb2r3LU5r83MfOI0XVPLe9Pk9U+DiOVAcVSCc2tJUL7VmVaeYCkm5D0GTIAXa5sZx6vJw50W7
t3e/mhL//Zcbidxsrmj5FTdHi6viSKXbjI8lgeDOc3LPDggQjhQvKMWQ1TdScmVWRiUobmamjeck
NMxLrcP2+vw3Ai0B1IieiihmLldTVACZqypGcSAvS/+VmeJcPygMOPgvQ26jv/j/MAcRMI12nNxa
0zfH8tDauTXjeFNXHvXACa+xWmXupCbpzgG+t3/EiP9NH4re4nJlTG5A5tFwp7Nr87HQstmty7Y6
Pr0g0RXlGRRlHbial1baonWwU3FoW2kwUDHp2u+Q96r9Byo6SrBj7c5rDwSJAJvaKVw6tri0fvG9
ODaCXM0d7lbfkq9xBv1moE7uFNhukkrNIdGDZMfdN/cgDVmmr3nfBfYawMLSZCQxMQExXH6zMkn+
ZMZvZXko5bk9DhClnx5v5l1btKd4R2hUUcpc2up1tZRqG5e355CoSUq7ujwXec1Xa4JY+1RL1rBz
6W68hCSCxJDwVOh/bupxZWqEuk8D5yajmfghpTJ8SBH9+O3xwjbXE4GCaOfQTqQQgp3lwiR/1FO7
TbFSGMFBrVv9rSim/Bo71bRzbdwzJUbZmasCY8J0xdJUNBRybucw149jULgUv+tzKa72No6C56Dr
uAVVdR57RIo4z7yRS1Ny3qt5OjfBrcpS4+pLsvOmdlb6Wrem/GywKUzx6oueDm3f9QZqpRwW1mQE
tyC2wuMkVd/zZNrTQty4n1DyIJQFig+6ldrdcj1pnvpW1PTWVTXmt0xRvMgfbBfpkq+95D/ZH+BO
pzlEg4pcGaJ1OiFLYz54j1xDxeMWE96fzNYPU9f2Y/9Y8b89OTP0bkxIUhBD/4c7WhrTlTYQ2jL5
LTZi9ZiHs+POWr4HlHwvzi9KSGSYQOxpT/ECE3CuHhPmmIfCAd96s9XW790075ryEHZRpl9Tw24K
r4W/ZHwB4Jse65LXzc2HKHyrQqU1dnDkm28pkl0uLBUgMaCZ9aC2MQs9Gttme6fcqQ6d78hXcH/G
Dzuuxw8NxDHTztO2tcilTNVWRIyCyXT1EpSy5bd51aa3qDXr3xtL8V+Z/80Sz+4SKzsCn4mUHZOb
ywuyIuY6RfnRgS5uPQ3rtK1t1KWe3momqN0sypSDPep7g4KbGwX6ZGbQQXOBtwXptPLUsMGJR9/o
b8NEN4ZIpXMh5agPxWzsURK/vyZLDyJnh1eKLEykResV2SmnIWiq9hZ2wfhBVyZ0fKqwCbAox69O
igCgrRidq6EmeinVPH8lb7P+GALDciNfj54cruDgUEuDQRuiK/CVmwldhjkAkFZZfcvztv4BjlB1
a6dNdpx1+x3JoQFnvIcRKgCo5fGUG8WfRydobl2vd+FpNDXJ63roDJ4N9kQaTW4mCG3pv69DytmP
EEYN0a63JaX9mBVGep60JvmBaK56fPzibZdECw98FdVAFkY3ebkkxgKGdJD6/FbEkCW75iwZnxtV
Hr8+NrP1TSJX8AS0kNFn3mCzp7TSCPRmzLSmfiCCgaO+I8ONZsiBH5vanG9KA6xEEDKDLyZxX65o
mu2KOchivlXBULlh2QduEmvJkWZl7aHZ9eOxuc3KQIuB5uXdo3MCUm0VCzV6BYjL0bpbMqNrnJat
AsMltDs87nsQ4jumCPAY6RC3NoTgK/erukC2J2Pqb0UXTEeLlb51mVK9FKX/dNFIoKHpH1OJh3ec
ZHe5iWGTm5Dhxeqty2AkgN6tZArLzHYCE/ELL24R+loMQtFDM0EubqAZs1k6ZaWkKtlgG5zDwbcQ
Q02iP3od6TEjL9XXrOJG3Tld4otsrFKIo6ksaJnWuY02ao40OaN6k3vNP9VhXZ/m1o7OTpUOb8rc
9i9WrmdvtZn6f8PrsVew2Jw4Cjwg4wQ7OR09FMuXW6sXZczQhTPdpNqUjxD6j5AMNk8ncFgh/6CN
DQ4Kn1nl9CAy7TRROAVNPubHqTf/NZpKPQ6msleTW6+H8IhEUdDgE2cKkO1yPT6D/WkyNrLHZI70
ceCce6Wm77Xw1q7yboXKIrRCgllo/eCMhLWZE9mz58t2KeCtX2t9+E0F3uC2ofETFPP58bleXyPC
INE5xVqCZt7T1WdCkiGeLKj3vTQzRzewQvOIVrvl6lr6vcnDL4+t3dlEMXShkr+h4LWhHKwrozSt
pBq9jtH+o15L/qGN2mrnahSf4lfPJ9yB3odGPAVaLuN1f1wSETXwu8ELkrz42ygU/ViMc38ZKz+9
+lWj/Z7GcX5ui92Q/Z5lBLSoJIkWB96/dJJW86vMsOLB05W4Oo7N3BzVqmmO/DrT2c6s4lMzwmfj
V7Xz7fHOri9NsWbiIho3cEWJwfKl5Tody1kbht5L2lw+AcWXDgg3yG7uz8/ez2hq0VZD8or3i3R1
HVmOETAUtctbrytn8ytUB0x+V0r4tbTGvQm/95+1/JSUnCiACwp+kUCuLminTeUw6pXOGzUzltFD
nbPQi6XG7L/xOKbRMdSHLP5qD3UQXKdeC2e3GbPYflN6J1QOjgxKyCOoCqTTlMpjcDR0NIp2btrt
3mtUmQVCjUdrO+Iz6PowqOPYecxRgftAOrD82Md2cXa6dA8qdM8WeSEwCZyYPu5qQ4y+iOIGRVwv
yszi0FFKex2yIeQsleO3xy61Paw4MpB05OR5+zcUmkkQKjkT57hUUjZfHLtVv01p/KROG+0i4KvI
i8DOIgZQ1qAF2c+Kxg7Mxus7xz9EqZkeAlNvdz7RJhd8NwPCiaQPK9Rll+dDzVUfgDHyMbOuFX/I
6Jn+OwZQaLZt3J6S0pxeQhRBzvSj5VPV2uHNCAf7+nhD73w7xtzemYJojTHdv/wdMt+Yx9iWGy+J
5fzN8Mv4Q622I6WsbNwhELhjSgipENOwYojOVh2kyMzi0i4mx0v7OfHUGChNZUjdxWyfxrYwI4Hr
0wARssJssHCjX4qA6py1Te9ntienpeIGdROfg6D0d96pdTQjrPC8c8OJBjWX3MqKpQMMIoz3QqsL
zug020CS4uIKqbZ/bpo++aYT8HhOlkXncjKTy+NPt73YKaky2CZyQfL0dV9zzvIe6Tvf8irwgB+m
znytiLhv5DbzmWihOs+9onzUmHM4Pja8fZ/5eGK8VxBAMZy78hnVbxvDmGPb063097CCIx0O2wRy
y3Rym0Deiz+2Z57DDr08t5ho/6+fTgh+6oTs0/KkKIHCM+gGr+HBOT1e1LvW3fJapzqA1whmPEoG
66ogtf0KII+keqqGOh1ow9DoPeJUuTtaoJi5uJ0x/KcxtUKB+riyi4+53Wr1LcvqIgIlyctDy7xV
lY9JVlvRDYS6/78honvgTvbYSdemLvwPc1rABe0yJWEEbgouIHAZeGn2iK63vgFqmFgGGnaeKnLa
pWtSkZzIggzFo+PDlMnkt7KGYNeYDh8VKi7DOZcaA4BBJVFyss2pVHZmTLc+Qo5O8wL/RKWHHHf5
Cwz+3EJ3HaheqiBT7SLB2trfgtye/mePljUfQval27lgNo6CLaELxSSYKdCcq/tUIjBgqrWNvXpO
x0vihNG5AQRxfewo96yQ3QpMJSnuhrBx0v3CoAOUeHophf5N96uuPECVMKU778MdQ0wEM1uD87Oc
NQKXAbBWSeYh8VK7ZHpOzttTFdTh16eXI4h/AEHhLWLKf/mh6qhupTGMUg9cBiOxxlQd4giew8dW
Nnc/NT+GkSgZ82PAnYi1/nIhl3Vk6OPgR14xwMhkxqX6oVChx9DU9EkpQ2IQYYrCmMB3MZi0amo1
aYIKuRnHHmii+ShVo39AhMZ6sq74bkXgOsBbUFhc07g1eR0WdGkiD2MVqYmSFtUhGcNi7/bbZF8s
hxdaIHipcvCdljuX232aO1keef1Q27+1yayf0rgyLqMuBx8GS6outEaVJ6sDYnW0pYF2CbJfEpal
USrg1Rgj+uaFaLz+wRjH9Edq9+FraPXxl0ozh0+xCdnmYx8RPrC4gEm/RPWIjyYgH+siqmz0k64k
euxlqpSd/SqSQfVyez5vhfE/BgBBAIJB0pZLc2aboqweJZ4VR9pJD+C69BV9D1x7x9/xc8JI8N30
cddPZBiGSTdlVuJV6jDEFyTC9PmsJU0YHDIn24Wv3TNHdY/aOoI2vF2r42VBB2Jr0lB6VR343jDy
5NuNEp4BG+U7l+zmZaHMyyXLVwICS3K+umSLqS+btiorz3e0oTw6ADHSjwxEmNkB7LKKVG3klCrh
1tz1l0ArIQB8/AG3a0VYBOAaNSsR5a0bvH2pGp3NHIyn9cZ8ZKf/lnm6D2E/753x7dHDEhv6Tj5J
52J1NQZBncNf2FYe5Cr+h1KSdMTYLes3YnHtmIyGczWsOXqOulGkUCgA8m4zWgkbxLpEFvYgmY2o
LUjc5vHCwGNzqEawgH2V5DsH7s5OghyG4ZgJTjpm+uqU+4nsO4pvFl6lIB5OjUWd48OgDk1zUlrZ
l3bi1TvbSceVUJnBKM7d2klBCKBe5xBvmFo4nBW/nV4B2EyfLKYeP5lzqnxC82lP72wTo5ORcpsJ
ZQICdRpAy+OOdG6f5H4TexYpwRtsbdrJ6sfixoidErh5GXbxlzmrnOCtTCWjubRZZu1s8/ZeI4lE
c4SZbdHIXP8KEyPv2tDb0g3OtAjxcst2eTz2Oot3rPDkcVU7Qu+eYt1yodWk0nSJav82V0H4iem6
78yxxl8en717RkTnSdTCeWTllZFEnVujMlL/lkdZes6ntD1oCeSsj61s/VJjEgKIqEAckNisvlnC
lRKqeh54kwKnxQxrpVdkTHWGhrTHbbQ1xaVJ2Uik+ySMa+i7w1RMbmhD4WWMhI0HE90iiJwNyYjg
4xmg4X68sq03ksLg+shJwdQOHmb5kaS06ieztlOvTFL1mKWa5qXJDLQ+GMcPEcJxZ8UKrWPZBMNp
CIYnqbk5CGSrPBFMf3MhU0lZms9S8e5K3eyhl5VKx0LXgI3oVDt6F+GJaY9Mb+stmKNYw3ykkKxc
58cp8+1RaxWzl6WTfg1Lxz4iPRKdHu/p9hMyAkQbCKgoNSGC2OWiWmKGIZ3C2Qt8k35JrVmN67QZ
fSAfjq+96t9daxYlLHaQmtemuN+OKH5L1uQpctVcDLNH5afCSxs0mr4/Xth2+3jj0DdDABlcDJ36
5cKcKB8g0h97yuBaFVAHj2Pmg3QQ4Y/tbJck3lLdIWzmuYEnamUnB6NHptZ7mt/LLiKKxTWFn+Dc
dvKeqtS9JZGikZm+1/fXTDxOg8bTDH7Es6Quu8pO3p0DCdLbxwsSG7MMJMXPJwHUhYrJ5l0rR2nU
mF5RPEsGTA9zmJYj0hWizA23+TD2Z4J1+cnpY86WAEUTK4PsIJladwitPFRG3y4VLwGpcYwRyz4E
dWQdOid5Utv83RQ9XUEgLfCh6+njOstmec4ixdNG+rhTn2bnEFnunXO1/VbiPiR0fV8TWOylWxhq
OcEFrMleT6X0VAcKnF7ltCendtcKEET4sEUwty7uhJECVU9gy56V+N15qozZ1dp6j4tpW9wRWyU4
dgROg77jajHTPMMB04+yN1t1MJ7xbz36d0wzNX/JR7XVLhYVGf1TK019dahrA46cXoLy58TVEw4f
U7mrwmuZl519DRIDXGZo+KEkuXJWNQZzm1lqf1emPMlOMrTr/A99jlZJ3IREpkZTOnuaBPe2TYxN
K0hxwae8JtWJR7WuCQ0nSu7x+F1lzv5F4PP3TtL2amCCiOobQCweDaq3Sx8ICFLTduomz/Kl/Czn
jmgbJfZBC6onSV5xajGsROACCJoh7XX2x2fxI8Q4uVj1Aix5OTB8BuuUq1V18+nx/XBn86hD42ui
jQOed3Wx6qUaWVkTT55MEHiYpkp1rd4Ojo+t3Nk70ALUE1HcZn5vfX6idArgeplGry3q6jrVEJZE
ZRYeiqndE3DYmoIlgP2ju0jktKHWNnTJ6YrYrzyuBvUtTWXlZ+yM2guzNtIODueeKUrNxC8w6NwJ
mKZodKxRq72GsP2KGktxaHsDVurS3gGEbtMF6F6YfsQW7R5CiKXvIX0RqnFXV56qAq1ykyCTTFeq
e6lyQSEW2bkflbA4AzmOnadfRKH4SW5EIxFs+ZoTsmgL2+g48l5VTMoNfGJ7aiTFOmcR7aDHXrJ9
q9AYBW8kKhGM6q1nAgPE2PSwNGuvzqXs2lipc22VPD9kXdYf+k42d9L3re/TZ+K9J/qjKkvXdLmr
VHqNoSv0zAsHJ7uB/dZPgdR/fbyorZNghG9Gb5FWKa/w0siQZJle5XPm5ZMc/nCCwTpOTKrcqCcM
p+dNkZCI1j30kxuALfjnSCa3yjyaVt0hTCvDTWs/OOZFGP4/TIHxZtqRLJaK32pVieCRG/wh8zrT
+Eeba/XKVFlwDMpW30mAtk5BMAbIm1Y2vfMN+ZYzqUWKHnHlDXRC/8wsPS88JDy66SwrTRzSoaBS
uHNd3bOJw5M7CsQFCN/lNwP4ppcxmgpeMIfdV5jWmmOcadE5iMvoJ2rMzo69Oz4iMgPcnv4AJDSr
Mm1gFLI8S3npjY6eSm6mltbs6pVcJWRecvnvYze5szo42ikb8Rc98XWM248D3XKaAx5ZPizXupq6
la1890fpNs5jeX5s7c7aQOeL24uFbXFwZjTopQapGX0qpLLOZZcr9Qm5gDq4AsNs9/RG75xpIIS0
48iWqTSsG6t218xOmUZgS+x0/CoHpLBDWedfHi/qzhbSEIfc5F2/cpOODJMOTUvrd3Q7C+esmFFI
EFQalxYM8y1Bf/TpVxowjiCtAouJTv26m6PnEdWhLug9wAW2G2jG5Bll0Oy8Z3f2TlDkAp9icAP4
4srtrSEvNJUhTW+Me3BwmdPcYppV18d7t33LGDXgp3NBiThqjcGJaRSokZT0ngSK9bs8T/1RnxPz
0vpWcUTMvfkgTZry7FWPT4iRZraRKwROqeWJzuUoNiPoHb2hVrQvkaqFn+rK+vF4ZZv9wwij30KU
jTiU77U0Ekx21Oah1HvBBDZhiuPskCdhuXNZ3LNCHky8SyWBKHHVBMlUbXIkYnPPTor02GZ67+rO
vFdC2xxbcYjgSaOXb/CPNR4DNh2rK2AVo2M/WR/RDUUGwKrij0OeBc9/G+ohIIwph4rXX/wqv/TD
4lDqqiypB08apEb1ZCdrx2OIrtGzYw1cP+Q7lHf5/hRj1mXBVpcGvnw+eBwz/Ysl9ZWrobL77Wkv
eB/dIVoiV6AUs1wOEw1I3Ne4mjEGU0vBuuturWka0U5mv/EDobFJ2xUcM60wqM+XdrrO71uektGL
8O0jyeP4moVl/ez1jRVuuXcUM21Xe7UaZpmdns6+7ClTGh3moQndonfSU9nuUhtuXE6Y4pAStIPp
5wAtFxQHWjdNSip7JvRhmZvZfk+Qywci4A0pwpwef6dN/dFgloZ2FH8nvKXuuTQ3zqhfGxErA+UY
n+Wmk372Q6d/bbMoPIcEJcA6lfGoaf4/NVS4t8fW7yyW+II6uFDsI5kUX/cXp6cuk4/gUmQvChX9
xSwsB+GwPDpEWlTtPB6bC5eFGnQvBTkFWK715H1sGnFnMR3gyVQGD1PefRxs/SSpyXCyrOx1zoo9
iuSta4phQw60mOMFmrZKlSOtyLQJNIRX191Yuaak/MWYnvMsuFjIhzpA0jTBecig49o3Jy2OOQay
J2klSMPe4mQXcn9SSqvZebS2nwtqKjGoA1hLtDBXCVgMU0KCqrPiyXnu/zO043DKS6s4aGUn7/Sb
75giSRaM5OyewAgsPcPJ+1nK7Nr3/LGIKjeSR+MkM7Du+oEzPUvDwhaKjJxGjEDHULNbGkPMkevf
iX0Scyn618y1zNPU6kkZPrq/vPecaaBL4MSoqy6t1CkDjZmfWF4SDfmpK1VBPl0XO5nC1s8ZEwBQ
ITB8ePlavdwGdRr6cmJ6UhUV5yQKktY1h8Q+MVES3fxuGA8UDJ4u46JYSoOeWQjCTf595et5ELQJ
z47laaU2uHhPcZH0ctpZ2ybg5B2hCyQMUFNlQ5c72OsKeGlf1Tyt0tSTqVXhb3FI7yTQJOvVDrTi
2TdZVNoBaQswJMnCms4mFH1IooLmRasQLmd2soCUxE//9+QlyPsokMqg5nljGOBarsr380FCZRMr
SeD/bCc9d52sHl7Hbh52NnB5JXGeuPpAKJFjCbbZDXCOdqMPn5LSnUt7zDADkk5zR2WQ9qZCl8f3
P0OE0O+6hmImZ/WlhtwnO5iH/lw7Sn4Oxh4sQF9FrwgW7TVT75siC6FVIdD6q8OrBXFIL2Pqz0Or
nUZNaz4WStt/7uY9APW9zeOFBOEtYNS0RpbfKWiY8UgamzX9H2lntuO2sa7tKyLAeTglNXS32m0n
sZ3hhLBXHM5kcSbr6v+nOvvHtihBgtYGAp8EdqkGVn3DOwxU8ecgH8Jqte6JnKj3/X9bFf+uHKkB
PExiQZ7lzXRSrHywXWKUfrCTU7LYzkHLrD4CFOZGJbCDX9xGW06DPt7J5s4jgfeByYd5qDgewAO3
x7DFOyg38SA5JIalHUFUpwSGg9CPurt0uzxv9Scwg8YBA9pg55b2PROjK/uoAmDVQeNBu+gutBh7
5lIy/lBrdajPRRH1Wb2+VLXI74QdG8D+/8yVriutT9W03uqoCs3urKwU82GtUSiJYzM4anU3HS07
6XcuevHhaMj1pDzGlVmlt88MHBRWf/BCx1iap7FCOqWWhff59lVw5YjBGaXAqPrcKi88P2Jp0UGP
mHLWYKiNvUz8JpymOt7dHuW9hbI5YwxD6YPSDuJW26020sIt/HqcD3YHGqgG9vFmwxXHpruPd8Vs
FWFS9u5xcfoh0nocxpLAzPe51w2/3v4l5xf6v/vA7UBFC2iLQkOcz3cptKFPqno+eHHqhmXga6cW
phQYvXg4TEJ7jD/+73gugu7kCqjbok95Pl6CzmAxU7A+uFkOUimhETcajaAlV9+TZbg8zopaRvBH
Cd4HhLH5jnspDYTyLabmzPKjVRbBl6opi32OuNd4Jwm6PhaNRrguVMa3TVREKdc8Xfz5kNstuVaP
4kMICgMXMG+Yvtzesg3bWK0hE1NewkifUonf9kpmmsBGUsIUcnsZi1M5dcn4tkLHnQ9p6g3W72vh
u590GQdZ6MxAjZ3acNoo0QIpIitNkEsLzaIhTrmzCpcfD2AyAgME6H1e6y1ywwYRIqzVmw+xUxa/
+CVmdWkQPKZ98e/0QYCBLwCTSBN+s6+lXWndEDCKrKvxxXJrMxR6MNz5RK/OhSKAegWA9W71CAsv
mVwA9ctBrsE/yDyXUWAv+Z1o4B3Je34P8GYicaB4iYontfn8Ot4UoRntegjmfBQoVsZpG9nong3h
YvWBFiF7B9+u6Wdf7G09LqpjKaykO8ZoivUnY13NajfqaWF/IhZt16jAZrp77l1K8OFqTP292tKV
g460j2IZvJPztmHmJKWZdgJln2rxf18luut2Ov8JbPOes8aV9SdoQaYNciMh4LZfYc3gBGw/Xghd
Gi0UVV9EVbzcG+Xy+lOOUpS8EaaBK7VFTs5Gu7h90a2HWX0nnQTip1cnK0HD1hmsO/h7FZ5sNpvw
D3gmAa2Cum7vPswmxAqF6FBpZRV5o2/WYe9bcu84a34qMDg7FP2U/Xn7unjPq8+HJa8iH0E6gtYF
7OLzK3fKg2IY6eIf2qGJ/4khF/dH286nPGyC1gj+5PGZvyKYU3qnJpvHJESeuDAOQW9kwT5zE/tv
DRi6HY3lWivvitKK3/LO83Mcqex+2Bu9dJPQUE7CP/zRlK80mMqvg2yL4cVu8gS9aKfG66LVK/9k
Vjiuh6LTrOaYxab7Veax1ofLPKfmx0oI2dPel7AElA2ReDLH1cW1MRaz+zIuYk2MvbUU1Q8d+bT4
GFeWEHwdTrZ2d77My+PngwijVPHeUCWgOl+03JSTCyXSgrUj66cUOGJEMvwYvFpdZSQCMIWwuyHp
dbe9/NQu8sUzV+9gVHrx1sAdeml0cY8dcRnQEjRDujLp+gEpstVcf6rxDG1nlN7geYdGE9Unu1q0
w6wl61uKafuu66b0zxgWz86GL3OnandlZDjtlCHJtlVetamMNIhcNP7k+gfbmJ7cxc7CVVjfMRh7
RrDrbYldEcbxgxVJrNxhuCgguXLloba/9YYwat9cardzDnPZmTs5L+shaw39zmO3vQkZRREeFX2O
+h2E/fNVTbi6EvqczsFADjXUksz/PoxVQEPaSR/Kgt8nhIWHazOa+sPd5D2r6Jp8ov5y0AssNRAo
nP5Yc1/+dfui2N6FTIhiDyV2QhiUZ7bxUjJi+qo4CIe87xw3GqXsPsfNXMxh2y/BN98R+j057ytr
qKx/EBGhVkJRa3M1zSVsz9UtXQIGxArHrMsPM9fMHoDLPejUtaGgq0EepbALGmxTH5ncujO8laEm
zxrDXJpTlOswvdJc3kOUXltIdfSQRFQE/W1MjU8w6B05uId0WcrITwrzr0T0GCm4S/xplo0XPbxx
9MC5QZQlLFUZ9Xt++r5lXTrCUFiIwp6TKGkRkneNYj0i59rvLLLF/2I8Ai+a0oTVFCE345lwGcoY
6NihzTPvlVHqw1pJcXS9cd1XhlZ/vj2/K1tHOo4sixIWUeDV8/nZuUvIrsYjb61/b9oSaWqjXv/s
fKzobg91kZfyESiVD6WECyoYN/TzsQwkOaehLeODt0zdHzgqxU2N5u9YDX+Mvij9Xwfb7xwkr+LG
fEqNHjEoAX92fnaMZD01PBkTOnNlqu/MOrc7VTftmjs/cvs2UQcjQ+UM0RgLqAJv7nObwpFobc07
ZI4sd/a4Drtq7n/cXolrg9CegvhAgEQatXkA0dSjRYbg5sHO8Q2AIamFqzvcq7Wof+Xn2ERNRdVa
aLiogul2lDURZY7ea3Ao17l/nssev8R01PeLM06f1iZOnm3p6XtvNJPfvMno949OkjeR2tS7M5LC
t5/vdpELMZVjnhzzmRy0SCzj4Iri++1BrpwpTqd6eWl+cP9s318hS79pgiU5ZjhRE+tAQoJnSrcz
23WjDL4Zcafbx2keAuPX2JZ6nJMOO8O6gwSO7nTS+Br1iDkPhtelNccf3mjNjxmUqScGQwWFoQaH
CRVke2dhNR7no52kx36Z3aOVV85x7CrxkGzh/4zCSkBh41ulLHm+3m1sN1Ymy/SYDlkb6X2ZUgpP
m4d3lblAnyHigKxJefh8FBr4q7c2TXq0/MYK3SWvo5m64Z1b8PIDAVFMOK/EotAz24KLKwDuAimY
9FhREOeP1o8Wa6jvdGEuRqFWAjPHhWrIvlzIN01LECd20zGKEWT7HvxvlOP98+hc+JfBk2LuDEZM
tbHOV8y34lTkuZYetdKNUX4LtL/aYW2+3f4QNv6hbP/7MLTKqLSTdembh0NqlruMPUYG+lS5/8hg
ceQX00uFExJwJJ/aOCi7F23SpP6aC9v/oa9F785EIthOh+WQzdluWEBSfp8azBAPSWAUv4nchuY2
Vd70IUkWObxYaT3noXSkkx4nMNhZtIo86UPdqlGy0/Vk/KX3R1jQtyd38UgxN9TQFGcXeveF8LKq
TLoxKRNzaxEItO3mVNS5fNGa4h5d8tpQtNyVITFe1cDszndLL3Is3aDDHJ3SxR+hwtIoo40S5kF2
j4ewTVmV2hp2BerpVbo/26emzj13nvsALn1bPQ3KrcaZnO9cx7+utftpxAzi4VV8r70q0X1l3LSZ
moamovDtPj86uduGEm9sRA9jDIBo2x5uD3XlyyLgVMAfYk+i0M1QeYDGaF60+VEUZnkM9G7eOYX1
mB/D+5FXUSd9BAwglXDS+V51tk1GbA75UYNGG6ELX+88o4/vHL6rcyHfoYwBp43a2/ko1jKsk5ZT
nsrI/vbzbMxR7qKjenvFttkch0G1JojEyFgpi21iIwdJwTbLjPw4eVxDrV3bp66sDKg9ttYPoen0
04/VcMpnG/n7P2+PfW2GjEvliVoNAoubq6Op5qTwOsYm+2l3wWyuOw0V6IeQZ//uFhkQCQmZHYOp
Ffgpkm7auWl1zcNpBeHqXZPCDZQS16n/Yi5KmRK0DU2GbTpXllYip0rPj0Xl6JEnPTgLUg8efQWJ
YmkjQQShWEyQtbnTi24cJiMti6MptfQpqEYy8L78cnsqatnP4jcoPTTT+Q/cPg2EzSBzZlvrJNvy
OLQjGrCSasxgOdUaggrKDp7ojL9vD3h591GVQdoZvzh6J3SrznfIq6YYQgjFIycdpo9yXK2d0PL2
b7co71xFF1MjCKJgAoiOViOILXUifzoLM+pCs96ZxdFYtF4/2fNo5GGdIDr/ZJv0i1+XeoJncnt6
1walgUB8REsG6erN9JJRh5GXcin5bbLsVn2ejz52kNCboUKGA7vwn9sDXqwnswSNSLAEvlilrOez
tJrSi2MIt8dyMUWwj1MP5FGTev5xsGvrnmvstekR/3Ieebu4QDbTI5BNMk9fGQ2hsxAR/+GL6GP/
O1e09SHW3AcdMvigmd57p5jLl9h22ysYXNgrCSJrx6pb2g9abBi/aMDQv4mOpNxIqnuWwtcmCC2C
LJymgVL6Ol/OgQpyIcEDHet1zVu4q9pk7YYhyZ+q2Yt/Wdq5fH50AykNkVsQifJBgCY8HzGJy1Iz
0FU6xrWkK4yY70vhZ9lHbV2bw+2hLifHUAFEVQRWKJVvG+N9Ao2rXKz66LFRUDB08dXxMtoWxZTE
9ZOxCvFoGRZahGIm0u2i9AXrYzs7Kk+ZXQ2APsc1oXYSfAEu19/JSi6/AcryoIF89XwyL/X/f/rS
C78zl4w+0nExSKhDTcTZp4nH7rO0E/nP7TW8eMeYEBgd+EdcmpcmP5CC2nLNquZIY8eOuoLLe9e1
gXZPR+BdtPrsZlYDKZg2OG1O43blbC2dTE6fOCZBmf82u1nfR7H0s+WJcBgxuHUOirDxs7Z/qf2s
T9646pIvwsv8FfBL234c3cIav09uTn02LhMHt3EdKlPYlI4TfxR5DU+rTLvlK6gcp4kgcSbyBUqe
tF5WkN0uGv9T5+zH1jD+avxxTOuQAsASiNCz5+bRSro6KCR9+OYS0ylzwPM9DGop17L3q6O20DWb
itj4IPJMfrm9excR0GYU9YX8dFKAOplmXVgVuxfkSM46ftRUIw4rVVXs/XwoWddUfK5bUR5vj6wu
ju12clGDGoIlp8oI5yMLoBR9Uir0My63T3DEl31sjm1kLML9FV2R9ak1kuyzD2f4QzIZHOP/YnwI
cwSAOEleCB8JO5k1tGlr5SVZobVV5X+lWrFEldDKN9GbaeTgGvdh0Kbga8az/2gaTIECXg0PB6R1
StObh2MEQeLKuuATjQv/2bUm+XEsCDNuT3JDSVXPBQAcRcMHXKSQ7Zv97YOSBhx2QDhWB2J41mU5
OGGWrb31TKNVrKFbmNr0n3S0tCTUG09Wz2SlrfEizN7Vw8aYfRimmpsKVJsKLcfZwlyqSNQQYcPe
8xZ05ctWz6K5tGE+90G9us/o7dX5abSKzr1zXNWhPz806pXlXed2I6/f9lBZISwVQNlQCZ6acC1L
Lyq18TOyNHJ/e+UunwZV7Fb3GReOieTX+fHsirmzEXVvjmgVO0YYZKv22tR2fWxFLEJrNMrHXHre
t4oyAkhOvgVqoNvwDIEBXy7IJBzXJin3Ms8+B50WRIGZ3sNbXF7ZhLi8sNSeoUNb3iZRXKBMjSRv
zTGBlL+fZls/6GK6h1W+vFooIhEbAQDzOX3bdpIphS/H1BLHIYj/5KWfInsy9tyjeoSwlRmZjfZp
be070cOVfVNHHSkISHRUkjf7VvSJEDOasEdpr9nRzpEb69qpiWxZJftJWuLr7XNyZS3PxttcY7gk
p4CHZ3EsvF5/ltaElzV5bXR7lCvnHjlwYiLoCATR29M4+gRA+bwqGYg2yHZ9V3or1o66tUOvwbtz
M19ZQjq4XErILip1UvVjfnoTmrRuBqtqxLFpLFBry/zPYiVfs7r+IYf4++2JXVk+Ln+aV1yF0P22
8TOqoFpc1ERZtdC7KMEPdFfZwb3Y4XIUiHLURhQMzud0b/J8jGtsH/+J8VgGXq90cgctjN2peRQu
xHopxxIAo8CmiFY22faUV4XvCcaZzN4IW1caT25SWrvba3Z5GKiIvAN7lWjbhQJhn8Yu5k1yOGbm
aiZRvPBs7ifHzO2jKyv/Hhng8jjQ+FXVK84e7aotomQYu3zs7WU8eikcpdDv/L5+ImYoszfMb4vm
k+iN7jHGrboMVXOfFhjzRGZx28fQdK90e0PH5Nxw653fZVpUSsug9j3eeyMvl1Nhu5T2J51oCpCb
DIf+mdBbQ9OP8TDNURpn2U5Ufv88QMi6I7t1cQ4J5qh4k8HZ6AFdsM0LDnu9UBU/Jl277IakbQ8K
M3nn0X+HLJ29kvzzpDMgJN4FJLeaLp0RjwUuCXi3z3X3u+FywR+NOsn6KC3mxN6Ptd39sca2OWRR
nHfz+toYTb8+WQX41eTOr7mcM40R4huSHhoXF/aUdtXOmjUm9jEYEf2PB08/zj52Dbe/iXfy1/mc
AZ1xODmjNtf+VnvDW9PG1YFvHafKKeS+H7yke8ttmdU7elSaH2ZuWg7hOOeLdgIPGtiE88IoXnuK
bpKMbzFG44uedbWrH+XqtRPckGHVfh9GHbq8T9HW/q12ASnsEZeZg1MqGggyZQu+XrRNv5AMNMkg
d4VntuZfQSa9rx1o0TILu7EUXpRKo1pPFNARQK5wMfla+TkE4cmdhQhF7fbeXgjRGk+tDpLxNOq5
UeynSbjjWxUIkPVtM+UJYsZ2Me1km5ri76bqh69W2dt9OCVO2h3bvDem0G81GONCGGACooBG4AuW
WkO/Syjf1TCTbOE/+d4al7/IJB1cwvx4dfex0cXDlxFlHm9HJpXNH3qQB8EBQg0OEdLxhm5f12Ue
7BZv1iSlnGWdnybbRGMnLlPzixVIqfPVKLn+FnfIf0QDpPuPSkcK9ltsxaX+WvpdXu67eKzjv2/v
/+UpU9w2onkCDXBhW/T1Ioylz2kDHvugFzt3MJIIkxrx9NgonC1uCKqPpLsU7LbtnsqoWwQy7fxV
B1JIrqiVu1kmj3ZD3kdRTRd61Chybqup9FQhZSVO/ooM1LKnSCKjEZ4K7Je2u/Nxbu8+NRSmRWrZ
3l/GzcNopc1qlnZTvKalZxQvi+vFU+S6ubSe6jbGqe/2+m2fEjUcwQ8FSIV7uMCij5UXS03rite6
d3l8ZQ/VQesc6y3p6ShDfRjvmcVsz8W/I/Iu06xQrnKbUJceRloU7Vy8sszdoa+DdZ/Hwz0rymvL
6MH4+v+jbILOmBxKn4yheDUKMwhb0812zdQOoWize3Jn94YyN8GZ1jZdlkom5Ijh1Ucg4qPVjv0n
GsTjnSrS1bVD+0mJGeGCuqV91Z6oss5iqCUZ0TfPZzI+bbinYHP1TKCfop5DDvz24taA5OTNoBev
U65rYZ4Fx2XA1jVzP4zdXXTG1dVTzDwFL6KdsHnrNWoReS+s4nXOvCwKqmndx/GYvfj5fG+jrs4L
2jWXknrqt0DoZmmWigZr8ZpZErWcfGct9cuYGk7UTfG9Bsw211LHnEuBp08p/JPnn5+KcQKBUTdF
8YrsbPq71/fSCs1+jo0wN/rZCqd6rcowWKZx2cnS6x5TOKTMqMYniGeuyiRmq3wBbKAwrKosXrtW
szj37tBRKfDnIQIBmuxv3yJXziVgLbJyOH/wH7eq30PXTGWX800PtlW8iSRojiKr75m1Xx0F6yIK
qe+sns2H5qY+sWbJ6acOGOyyxs6elmF6TNDtfeFIkP13khRlhi1tBjIvrVSDMCRtynGXxZ580VEw
3VcgBO7kkO+B+s8hEpuEzgWVZ7pMZENbOGSKIE+ZlGv5OrVrYO4x006+0yvpZbhOQbNEo2g61JA9
tw4ObRoX/9QdThiRUXmo0+euIT80miP/Gbs6eGtyP9BCt0l0+w6m/Nq6EyxS+qQRB4lHfVc/ZZ9y
1I1RK+PitVh755sz+C3tX238fvsMXfk6UbZTDqDIV8AqVBfFT6MQBLYZaMniddXcL4WVPfmjbu9k
4WCdY97b5GtTUnVWjit9Pnp954O1aVrJpqvL19TEG6UdcTIJ23VNHxMu+PcwgfKjn8EVp8RGzsdx
OahG4bfla6vF5S6N1ylMvcze3V66K3cobdj3ZVNyD1sgeZvOIhtGUb5mwnpbbE07Jlonw2lN7iFc
r60b8v4UL1k9IP+bdWscCmDzZJevmizmHfbbK7DMdDncns/1UUg0wYSoKGHzJpTI89Lh9ctXhOeq
XbWW06sS8vn2X4zC88LlSPbnbj90XlArHX23fF1l0xzgZqDVMwJK/j+NssUEI5yuCzPRyldAgtRk
J5wLQR7fSzCvrRg4NPCyVPeoj6r//9PH4yVMMaVM/jq0WRw1E3ggt2kfZaBxXQFXfSdfkcrCKzgf
ZXZqzR6bYn1Zq6RrdmVHbPpBp1fxeV1QtLhzCq6canJHFX8oxCAQ//PRvDTLbNSG1pd+Fsqvt7bd
KDYgEfSZrf95e5eujUVKTL2LBST02QSlKdrGeTyJ9cVs/eEo0qUoQxyXyz+NMp3uFPPU795c+tgU
kI+gS003fBsZCH1e60lgc4YulSYj2x2K4XXyISPtC5xQ7X2BXrAe+WVQ3AtKLo+JAt8BboFyBqtt
e+3JUjb2JHwTzsy8/u7MYt7ljtU8317My1Eo3FBO4axwYkBRnG9c0S0d61nGL2biyoMZr82zbkzi
TuXmcssY5V1ri+sbwtPmMGpG3cnEHoESVtL6BBRTPI+aMA4d5Zw73/DljkEEVLLU8DwcJc12PqHE
l/O6eFn80paVhw6GW303tdb+CJjV3xkrkh/uZN3LbNXvPz8mDIoShxLooXq57caZRl+tS8H8rNLP
ZOiOwbiDIjWJaMpsJ/Kmabpn6Xp1nkAZKO8xUbL283n6Il5nAwOlFyub9TBZvPQgqqbZAYJvD3Oa
rGHuup8fPizEFgiogH5RdHj1m366uaoxdsxudrWXbHHnV20exo88xNmDvT0UAxQ+iUoK7BIbff3z
UdjTBGcrnVFSbdlXbmY+WbHeHm/P5f2a2OwZbido6jMPiqVb+ZnAz2o90YrkpCpA829FaqFDjEJH
13+uEsfPnokYDFROsa2bwriz5nGOZG6baei0epKHROZVHNFpVX8NRxP9Lcic1TnpaetB9g3qrtzj
hjh0+FeugXMARVCNUUbR7N6zdeXr4oUlMsVJi67U9gmWfp80tsdM+tbKKUAMif2P03ttDzlPgni+
s3BXrgyVKYH5A8WIyMimTB9QfwpSp05P0llcfT86XtM+BUja+UeFeDVep7nhx0yGPQZfk7mtk2d+
YUUFBtuJ9Mk38rr+IC1HayMLOV67Cp14lcmBO3z+bI7eqEX+asX1h2zszOFtKGLQ7V2vL/pf+JNV
8bNrt83chT5OOV/noUFX9/YML9eTFJAQn4yal5OC8vkBdNZOtnqvF6dCVOTRA3aPdZCUbz2yOPvb
Q11eHDyaSH9R44WgdmHx6ta1BVCzK08DbOKw1CT1vc7XQ0Pj9MSN7O7cjlem5iKuoKgsxO50mc+n
5osAQwlTlqcp7rpqJ5249HcDPKhfTTMHfHh7du+Y2fNvDA4tDmjKQpkAccvUgc/nG23McJWNLmEd
yrG1xj98oCHeDjtxq67Doc4Cb5e2toHrdZ/3ThLNqEaJT1Za2cYpN8bsm9W5jXgqLLjPhyJHDeM1
XdrKCJ0qCeqvQYZKxk4knvkDQHlcfewnzHEPDRo06d4dclF/KU2SsYNmyTELl5TU/s2pp+AH9aYW
6ju/JzgBHdT7YzmhM3hnjy++F0SGdIWUoLGKINr2PpuqoM7Xhpb+tAx2uHpaviuC0rqz1hdtC/iN
wF24AVTjBxWNzWfZi0EWlp0vp456937tjP6kOzXsvS6uKHCnZmiVrjiatTOdirKC2bHK7EG8bACk
TsHdyA2pUkLKPz9eaY92WeLo7QkfXPPZmOP+NyNN+99uH6uLQwyeDllkGv2YwVG4sc5HGQOEu2Yj
6E6DGQs0QFYR5RWcC8gX94xsLveOt5VNg2kJoo6m+PlQtHD7Skq3O4nS/DYAadk10rrXQlP/yNlX
wnzIOilFI7uGkM0mOiqQx/MTKbsTn0Jh7wWMH3OHC7xjIbvRz86zTuXA3c+UOv62cPHDwa+3tHuv
yEURjF8BlOcds0EavI036Xf0reeu/alqm+bNyab8uOTVDGeiddKoHb3kWC9++aOYXf1BpinHRtE+
aR6ivkmXa7MAKzVUu4tlfwJ5+vtU2OPHeOy/Oq1vveh5es+zTd1xm+VWSku8mGRhCtx9vqczkiq2
lmXDSWs69ynWLcw9RN6UcZg1VdxH61xP5MudL+/dhxe3PW4HhDWEiMQbCKyog/1T/EQv2NG1OZ5O
VZe3CUaUBdNtTUygpnYS5UsXN+1jpsbEKGpM1Q4hIg54ZrYfS9WKfMjj5dTLiailRNpK/1B3MQKq
u15v/f4DCOq1+ShEWnxtml6uh0e/VuIEMnbiNoWe3oqs1Za7GvPiTqdcGM7vRRnoz7Yuk1fX4kfd
Hurya0XNgKsW3XiiVBqm5+vLzWiKJC7mU2lm82d7zNePa1zdc3+6/FCUBR9tGJhYlNy3SCN6WFqn
l9yi7lo4WhQjbzOEGpSkal8309qdHHcA29uRJOLZQqW1unPLXh4jAi8EbDjBIJDwLz+f5jgaNqLg
63rywH+oQkjh9lGTuFX2QUlnYI7gDen08DaqJIPUBsaI0nfd3ISYi88A23p5Soqp2SXjHISBHq+7
xLmHCbq83rl9KII73AmUMLfghUQu40LdW+c6dNynVYp+bwFmPBpiuQd3urwKAITTuuOA8kVeKOco
oZe6WFvj5JVOvAuG0exDbVrNXwkNs18tY6rfZs14TKRcfZKMStoG0VRxw7YCHM5YEu8OgX4K5t5/
CmKybhyq2+6XtJnuqTZeHlZcB1hOqPzqqtteOV6eEF22jnmSFYX0ELvRlDQ/bcVwaOkEDFGCC974
Ed/7+c9kbox7HcQrm0lmgmoGSTm4m21R1YtNtIcMPTnZSzs922ts7GLsMDCnsuI7RQbjMqVTjyhX
AO8YmTExxvmHAX1grWWyVCdRI9L1sdGmfAyT3gE8EAL6oVOVdJPMd4lh9P0z16XuRWaf2tqXss7y
5HM7alZ1shH6/TxhYm+IaHalXjXhbNd5vxuwtMv2XpClxSEL8qn86uLMFlZTGfY1CWrKKfpKWtlh
IDbUmGIltheOtlYc6rSpXgoed/9QLG3/25zgs164bcZfTv7y7XQKi8wCv4q/VAlbkPAQv8qpHdFZ
d8BdIElTNVE1u96ud9e/28JpPtDK9IpPhp0Z1qmpp/ytHrzlKXBK+7kfnDjfxUI/eGg89XtnLfIR
YtHQB2HDxdGHbhdTrdWFhd88P77zP3WlmDqMD9tkTkNraRo/6rXAe3GsldffwAiussx5jcZx1f7p
8JNAWQB+27e57eI4WjIjeMNr95DN7imZE9QNAEmWv3WDRX7nS6CDkceDGiZgL47A4zx0KygEuGE/
NN/q2LAgs+gFsLLZ2fuEjEsoRa2vu6Xxl3CNLflM+CJ2GbiUXxCYnGeEQtwlmpd8HaOhcQ/WWgZh
b9c6cKe40SLHn6rsWOdmGv9n5C98s9dWIGDXrUpiLDCLOrLyNM33EKP6EX/dGmbpWo7ASaZCBt5T
aQ5xF7q4bwMVS2TV7azCasV+qNvEeKLKFP9h60va7dickS+4HseFn5pKWYVp78Af721dG55HI6kx
BUARob9Tu7v4tkAdwwWmBIokEpg29Rz+FE7I0UEBR7OX09r7Ka0ncAe/mXmf2+Hs6f3nB9/Wd/Y0
HUpweRC1t+CNIBWGOdujfdKoWu6R7v29BEt855G5iIRRNfEUA44Mggm5m8w7cddcZ0987uMMJSEF
zkkiacueKcGa/0Vf/SaOfHvq2GuhFfUn3An0e8bMF++r+hV4R/ADsPTFued8XRtY4hrNS/+02D4d
7kSn5xd0/QdH5O7LGqT3/JUu95EAF+gyrDlVWdtqTMzzOGRaNvqUTPrW33nJkv0nreNA7Ci0t788
uo9KLU6RZ3QaptAazyent0Orp1RwThPMhciDVrtb6uYx/V6eOMQNGEJpzzLOBciSWrKTJFwYp77J
A66yNunTvTfH9WM2MO8D0bMH0w4OGxDKu9bCT98AfLUpBvXtnLTS6JDjtIvk6zRZ3Y/BWbJPt5fu
Yp8UOIAEHokTFVJvrflWp5lggPrWqTP7VkaI3vXu85qXprHz4hos6e3h3rfiLFEBIkWpA2QW0Szh
wuZr0GZVN6pGSoqJmEZKilMQh3pRjfPHIE6XZrfmVfArEJMsewI1R83bkX6FwHvlTMOum9vJ/dAk
xGwvKDc32Z2fdxE78evo96Emr7JWFub8IPldUnQ8/M7Jpxi8F3iPfeg6fakjR2so+Cye+FB1Fqzt
26ty8XGqvF8Rm5ViBJXvzaLgbIRgoSnd07qkHjQ+cGp/JEtbeke0WaZmTy4vH+2pE7eoagYmrMgd
XxzmtsgwJx2ThnsWIhGqOp72Qt//rgH3RaxGeORRLPLpq+MRugWejnad+lOcr6cKTeN9NlhtmM/T
34Eogs8e7go7p4ntX5J6vtcrvMibkO0hIKUaTg9Xyd2cb6WVF4U3Z0I7TYPtnnqkRV4qrX249kil
Bk9Gi56MYgtuC1Sjk/lga/PghHiGyTl2hq/e2MZvMhjuIdYvzyasLySVwaHiIMaVej4hyM39UHtt
QCJYlL+OI/TVtB78Q+vP/c7DN/eHWzj/efRgAqhRGQtKI+AOt0zkcRgysdIhOmFiY72RLZUGEZvh
ldg8r9p6TLWuumfQc3FiqK7SFOdeUsk9J+d8njXNitp2gNM6hiF+H+TiPVlZV0XAbxL07ZOyfGqL
svgu6sG4E3xcOTMMTRsIlXHQ+tuaDbhkCrGTHZziIjb3GRHrPigW678ZhY4a1T5W1N72Xw3pZb3e
O8GponAdzlpsQ5JyH36AWUb2DX4XtkOUxzfnf9GnAd1bLTgtZtxE02z4u07M3avbUCO/fUquLZsS
EAVDh2sjIJrzHfPEEkzSzfxTX+XGd2qL4kNdV+k/t0e5di4gyHE1w9dA4H4TwXhYFw8yUOefGrj8
5pXx8NGSfT1/w4XV7yPNI/492H2leWGjGdW328NfmyT3LJ+BiqS4Ws4nuYpm1JsxCXgo4yzqq3nZ
63Jc7jxAahLnz6PqiivzMsZQelHnoyC3g5SfZvunEha0vXNTD9EJUWCNFY6lHuQg1G3juyWGVtKr
RPQDlEAx30PZXPkVoFJsQjeq7gYzPv8VxOBNo5Fmnfpx8v8fZ+exGzfSruErIsActiQ7SbKSNXLY
ELZss4o5p6s/D302FltQQ/8sBpjRjEtVrPCFN1g7vZ+KO0xZZ9UX5ujdGG0vPD9DPxIfdLsU+hcz
F8olV5w3FhzwPhAfMia2lrVB22lKye3Qt961N8tiZ0ZRhUB00V1Y8POnl64YlQQwOBA+zurUSuSM
ld64HEZ3KPwkqr6VkSZ9zSi/aUD+P/zQr6Nxf6MEyE2+DVRn1ECTGZWqa1sM6i0s0PgISLe7NZoM
JQkzuiRBfh7d0b4DCPHX+gTI6frzfyJJHE4FZbckuh4K2jSpcK2bZJSe7zT2cqGA97eiv9m6fwNj
pGDwGQDe+nqseFITpKGkuGknd2nDlDez8s0CETk/TgvjYcJpNdvbi9D/QLOKqzvbE670lVbLvkAW
GIZAGHYbh4M2VsOXskjbGseqlEhbjCLL8Ux34SGosRdbdxXLO91pZV7EsPqc6QdhnZUf8qHok3CI
i1K9Qc3OLcN0RizAn6B992Fvt/VwzAdUJ3xjhKka6gNn2R/qprsdOyU2AywrEs1PvT5O7s2+cMDF
WI0tD/hnVlOgJYrThQOYSTfM8shAhQaSx0vmJGZ+WOLGGDikJsxCT9GsrxgR2IU/ep1ZhyrWVCDv
lDLBkROWb+nXKGv2Pruey1lLl2m+Ggunl2ghE5ld2OPnNyfZJwCmNT9aKQqbyGFo1B4oemZfu7F6
MzqDHiCSYlDk0do+SCqg4isw5xNN7PJC+eqNmAX0L4UyxPwc5DY3FwnBLiDRitNVRWSd+BiNBa1J
Nf3U97LfpegC32uQnT9KMKJBC46BpgteIWvNbLPt07EGaCw65VptPNk8qxbWk3486kp+IYo+X1kg
W1wcK2N9bQhvVrauq1FozRDfCDeqH/N6iGRojd2cHbsmclPh6/QsO98q3Np5GFx3rD/aHUD9AD4I
tRJAycx6c0liIuAMDoSja7vvk+dyVs2dUQ72hc/4xlUM7YSXaW3kga/eTHNKbbsxOcrX2G3EOykm
GZhm++GmCnNZJYl4/VCApWzw+gLxvJqEpdWi6xa1zdHXnWw5YtY4xYFSF/ICk+F8Z/KEMx8Uilbd
6K1eISoD5liX0PnaeOpvhty1w2FiT+J5Lk4UoMqvmYoFw0djCGjj6BvQNidOom3xeobNMnlZiePv
jUY+GXhdExOY1R9G47ITaeNQ6qEfZ9NNfj1KSocBvWM7vpGYZ59MiIv/efQ2fKGPlF3fn9Eby0hE
RjMZB7ZVrW0zIwrPMUgjI74x0yUo7e7FQv0xAF50sqliha5y4cCdP2jMjaYN4E+e0DMbKulmmoii
VNx4o6viTZ/JLKBLaD576C5emNt5aMBTRtcYitAKw9/u+hjO3VI3dXxjdVCElWX6mtTar8hWBx8W
1nBhtL9w0tfvJ5UveMLAqMnLaW28/myTEyd21UTK9ejWGuqYa9p8bVtDrPJYSEVFw3zg5hRjJNIg
Bq4k/RFQGXIE0YSBSCsyzTxoqWV1u46ey7eI9rMWdqNejuFQdq4S2OZcVr/e3wBvfBAYzhSQWCpy
tW0vxs7TxDHa2r52jGi8psP+KwE8dSX17EL8fX7VUjHisuM2N4hMzwpVHs/j4KX2NSpRqe1X9JUe
CRJQyxeKa9wNTdpfT3lt39emaF/en+R2l1vOGjvxcUhy6MVsY/+GjF5AB7YP8yiq3zK3i5uksatd
L8C8L8LQdmlRJ7v3B92u7N9BCcJXqhBqHdvYLfHErFSliVBp70bH0S61Q44LZTDMIIzeH2p7v/8d
aq038gF5pbfxvjBNiiQxTFkKXsNNgX79lTGo6v8woRX+izY1VfAzpOVcZaKWaWQfvCFeXbTtbJdj
x7Mv2nl4/PiEiK9JSbkjiP0219KUdq1WFa59cJI2u62NsbqKLO8SAvhs2SDpgNimd0CtgmLFJiOt
1SbrlXJUDkOW6fgnKVHooFL90WWj0UhGCLyDxJNnWH99Lwh3waqJmsuBeNb5gm5pFMra8vaTWV8i
OJ1tOYZiG4BXIUxEhHATwqtDS23SK13I6GP0U4/yOaHjp8mrtMOn+cKmOx8MghhTA1uPrtdZgcKt
lnyYZsU7FHhCHQZbcV9ynWdRdKVxSbDg/EsxFjUlwkJUvWgxvV7Dxo4Vu5W2d2D3V9iOtMhFlbV3
yerk7WEo4EI5xzL2ryPSv+lW5SY4TBjeIc9HTDXtpPTbGOrW+5v7zYUD145xw+okuIW3S8WDdK1F
3mE0OxXZX/QPwmTo+rBK6+bSs/TGlEBIgABne8O42Z4k7MekinodU6K/7mMlQvtWTy9x9d8chRoj
qoArrHCrUyqMFAxgGUeHoTSjNIzLIn5BgG25lO2fLx2fZtVMASrFjtvCMLLJrvs5T+xDlEjTT3SM
qAqz646Tml4irb0x1Nq+pDYMzUuzt1h2Fd0EM0K45NBCTNyBm5oDTUZ24Kn9Jcr2+eoBvQCdCBaI
HgLV09e7e3DGFqpV6x2qtvN8lQJmEGsXFfi3RSFaE5Rl3TXVwAWPFuLrUWrH7ZvagVTptm4cfU3a
0lXvKtMgPomisdd8uQxVHnaKTH8JZZXKXBxduaSueL6spDtYkHIhrvYN3roW/xwxay4V+vuTd1An
rttK9iacHMML+uSiHe9by4o6B/rzVMFsTsDroQqrSFLQAt5By1u124kxVfPTZJTGpef3jTnRfWMg
gF4Emls5laix4sZRy+hg9XkbZC6SUnmVI/ppz1P40bsDQjrwOT7miqzdmpW0XOz0u1XloJcLpYha
/zaq4BpyhNc/PtKqL4aGD/uSL7X5UFToGxDLdXxs+6zba17l7Oq0cPZjonxYGYZrCVNQTjTjuZ61
ru8/e2KIhrroNT0+pmb7LXUx85joTuzW/+vw/vK9sSVW4SpUYRgOi6jNSRNKgbeLnONjbDZt0FhL
H5jeeInNvE08+DjAEQgsqF6Ayts+w8kk0VwZtfhYwQtU6Nv6nrB/QdlAmYSk6sNTwnd0TYJpRawb
4/XiWUbR4dfUi6OIetfHXAOpvR7s+PujnDGNV0E/7qaV+eWsRITNN1J04CNgU5WDqYCeGf3Bm2R6
N6t2Odwvuhkpfp80gx0o4wJ6p7QT9TFpvL7w09ZFnw6V7CI7lMKuqkDtoq760WeFo+GRQeXlQvB4
dhx5IIhI1pCfrh0G9q9XRAPIVFR0+o+GO36pVpBUXOTfihxozvuLcrabWPgVjYEQODg9VI1eDxSV
AyZvaVUcJy8VoVO29s7rjPLCBz7bTesoNLToHrJzqeK8HqWZtaUoLQyejFFvpgD/5rLzl0GsAM9o
GbKrhV/yUu58voaEQLy05M68TahgvB60t8GW25p0yZgSaKe2NyJMpoFuWvbS7OJLzulnXpNU37jV
1oIHhJMVzPl6PG/SPFHYi3MwzXz5JPMpBnis5X/UeXDcHW56sve9bvCKY1IWwjl6nizHwFAU0e6N
Ggev4/uf9uyx5HEiZePmIwyEXLYJOPNIumgsusxfRj+6eYGioFwBH/kWT8gHNPYXo3YAn12Skj0j
TBANkmFBR6TJQCNpO67bGoVXxrHHOlSa5gPTMnxXRm7Qt6p2zOnbXGteK6+zUp8etF7Rv0Zmbj29
P/mzdHn9JdCw/It1XaElrz8GmblpTjFvtNtWUt0D43CbnZfnhnXMs4gw0hVle58KsH8f1YhnZGeF
vXKhrYbvmxO1YBjo6PPsHVKtruBgVc6MsOtiDf/LOFyWJMwrWWxLOUJYqtSTvvMOVtc4P+N06R9U
WBUXil3n9wMV87V/s4KbALtv7kxEUKXWsrcOZeU4N6jtlifEo+YL98Obo4BOoylFkEN58vXXIlDN
XIiy3mEhZjN2Y5FqY1hq03hJXvX8TiDTwxJ1JU8RS6qbbTFZMQqCE0E+WbMMqPNVUGr6OkwyEIjv
78C35kSeB6mTUhrRx+adNr1U6WWWRkgwNvKrjbHiwUpLff8/jAJmnhLNqlazTfeKtokKyxLRwRjS
eSeNRD32SnKJw3J+f7Ns/4yyWbYKUW+4kMTdoyOLu2KxyqtKmPoefJ3+iWKzc2Ht3jq9KFGvuvqr
f625Gc9FrQJOF1cIMPb+ZC/uj7QepgBJapg781VS9h8F1nFp8T4BheDBXcsom8sSox/MprU8OsRi
bg+u2iShmLzl4f2v9cb2owvFQAA7UNnZUuyzOgLUl1TRQYna+MD95x3HXKg7dod1qRfKkfm3lPt3
Qqg+UqyB7cs1//pIjd1I2GD00cFJrf/mYkI+zkkaYp4iu/DOvLHRV74GWQp4EtojG+QYOGyaU9oU
HaZWbfxeV4ydiojExzc6Ps5reIi6B/fr5jXPGtue46RQDl7W14gg2HF0YxqrDdiHPxEAaTYAnW+6
atsDxRM/Fl4h4iOktPxOgal1nSiVF8x9W3yQnsUnosy+gpughyHNtt1zWbWwoMh+9YWuXnfR7J4K
RWkf3czuvltO01xqoa3HZrMn1hj47/xIvLabvOGdVBclFUct06fKH2vDFaHeCJrkk600L0Szkbsv
R0sU/xlp5zQ+3M22+QV3uCl2yNeq0DorEO53QHmN8b5Hegk4FPIull80NFaR6XG62F/cajB/DnYf
/YiUSXQgz8uJ+lo8d1XYJjp8KTVdbPenXTvRanWqqeI2GnUuGK1q++4Qd5ny4uE/7PKwNUW519pO
eLskhVkVmDEOWphbDqbqp4jwpIHRTfwGIw31PgAkn3wtmmYqwtlTZXZwlQyvlvc3yRtbHqkZgDhr
A4gAc/35P9leg/+GOdkGdh+jKB/Vukj2AEX+h1dxDc1RAidLJGjeHKx+cErk+GdBDiasHdWVPKgX
Sh3/w1z+GWVz1+KRZhukruIYackPE7B9WFHHCN8f5I2Lb2Vio0AAg2Sl6LxesHx2GkFxn62eDuMO
59kKzdRc24lyuQS6fHOoleIAgMmkTrQZqim0GXREJo9alWZHyNedP1SJdljVOS8s3flQIFdXghN/
o3q2TSgLkJ+ZtHV5TEQMgQWs244+2LQ3FsxLPrqAcJzp1q5tCxZy6xyW4fBqo4YijzJpjWCqHWvn
xY710JnmJQDy+eZedUvokBD3YdKzVVJKoqw1agsrDYFEqM8LXfta712yzXlr7XjG6S0RwtJyX3/+
zxGqu2QoDImxZFRIZEETrw/0WX5Rx/SjGjpAYqllrMpQlPlXot3rkeDsw3CXanlEP4KmJui6uQtE
oY1DqOaeeimj3k6M77O+73hqwZkiANycJ5Rs08LOvOiQu7DRfFcHK3uUcYYg56z2YrlQDtqGSutw
q4Qkx4u+LRCQ17OzKr1WnYZqGrbPSJjnsrrWBiML21L2B0BlA2zUTL0Qx2zjwb+Dcpj/riuao5sz
plCroxlvKId21sRnxRna3Ww15qnCpegTUe4lk/h1Ev8+XIy3tgQRd6IOylQ3NyHdZoQsFhdNL02W
HOf2d6Frz1nb3I9uhm21Vu3zZARnkF5Ist74mCtNfVVaWKvoW0phVKNHHJdLfBS6AQ8Kbbr8ccaV
pd2Ni11duorfWFZGW3kQgA7PQax1b0ZAdQDkafGYoEdcENHD17kq43Taj4M3TxcusO1RX9cVxVP2
DeLPKyrk9eaxHQF6umDAuIYO5rlNBTEuTy5c/m+Pshq9rmpmZBKvR4E5W+STZ8ZHcxZxAGK4CU01
/qilE3Nh0Yg/qZaR4G2lsjSDvA71FHlcqWWY9JlFc92IElwUsDwb/J9lfXz1LIzSSBzggtPP2YSk
6mzRcjdbRuy6/K7T0v4qlZrz9LGb/++84FxzT3KTEQ28Xr1MepM7J5U8Klla7lQRW7ezousHvU8v
FX3fuEtoUJJKclfS3di6ECqNhgJcqvKe1VX9KJBPOFZckDtDNFHmI3yIWalVWxdgUOeHmy+HnTJt
0TUQ3h5ua148vVSX5Di7ajkcZDfowzVKw5rcjy1/XY12n710kURPINWa3gkngISXAIrnm5QtA6DH
JOhn+2zF+Eep2Fon8vTYWbL8PAp3/tz3XfX40Y/5d11pOqOiQ7dsc3HWSo0NO9zSo1q3/TUGmkuA
8bF+K6PCuRAxvDEhIiD01ulvU5fZxqit6NWu1B30QYvpV1mqdbiKblx4fd4ahAuZ6hMBEId7/fk/
r7hqdYnSxMzHbRZIg46io7JaLD/eX7Xze3GlY2COzE1MUXwrWkuBpTapomLuVVnyXs1i51mxKg3s
ldC0k6fHy4Ut+daAFE9pcKNPQnFtEzKYjQ3lYpxTQgYEr/Us1q5qkZhXGWLk+8KZ69P7E3xjGbke
AbGtFs0r4uv1MsYz2jOx0mVHqyqavT724qRLbbywjG+OQvNjdbyj8bZtsyTqpBm5yawqFwU1meSJ
8NWxSb9emMxZJRy9LDqWaJ5z16vgsDfPda9PhlkbFFPSqSia28WCTLj3FFkNT5WmFr8VymbKdVeX
yWmKGt071sx7OSULvqRk211s7JQOV6mbsTUhauY9cuCNT8gK+VeCA7V3AlQ5kswMU+3mRCKTHE2D
9zKwz4dAL6qx9nEAc+uD3jaNGajDIkWIelZdfFWjDlZDbEeL/TmyRt69WB9qJ+xQIJ5PsaEPzY22
IITkR/0ixKMJfjj9GRdRlfhxb2oKqj+5orfXurE44hnEDZAYzLXd+ZC0rtJ9xrZLM0KrVqseMH/d
qd8jPZ7nXaOPc7sTuXQyJOfNfApSzL0eBk+T2IjqSo/sOOL1JOZJhO6YoOE09Tp2n3AAZ19kzSiP
RenU7u8krowhnID9ajf4XS9W0Fb2UIQjwNH2E3Lls3pIszJXoXSnRhMW3qSO16JQveyQcsc64bBS
nEJPsXLjKbW90vNt9rcZ0AmKhT92wzz1qEb1eXxLLdVQbyw8mnBc9/Q5DcZ0LH5C5s/7u3SoXN0f
J7W0gq5oqt8Tgs/WlbYoc/7QuC5G9TQRlfxKQfIRJYhkwl4xt7G1Cqd0Wpxd5yaSO9eM2uJTreRO
v1cUW9GP5FFj/nmO6RudIlRVslODDO4YjvC9q88TFsj6DW4D2bTP2jTVvpVLB9XOrwB3zbeM0kAN
x6eoeVHoOdo/DBRoCD2A5Rc7pHRl4VuJXma7ue0VIZCg5rKO/cHR+vHWtWjx7Srs2sU9gXxcU9vg
sRUgTyw7ude62VARorM7HOtbSP+dn2EC0oVjq7XOp2TGBQc3trjSQ8ot6XifWWXs/cYdNPYe6rrS
qgfPGNA2UJ3BAEW45EqbH1NbMZ2XVthdvZtco2t+NYpVIokUIS2baAGKAkr5uXM6jw/gVt04XZVd
b7RXWdLN2k2DZ1d5yBRPxruo6pNInFIiV/0ZELCu/xonI3FuYTaoxrEqNL3/b9KpT+8bJcmivcgm
bfw644LQnTJ615KzpvZTsgPr4VanJDYmESxlDdvG72LBYfIHkZQ00/SmnP5QRhv1sCZOaj+XSuQa
e3oFhXhQ1sr4Pm9xc9gJ0AVJEHujQZo3zlqyL5Gtfm4qrSl3ndcLO2DPDI2vRh63UrRUfJWhLdt0
n9a9UXzHTsbmbTEnRznpStY9LHbRO6lvZosbAdR228G7W8q2cB+LXrfie7UedYxEvWJUUY5sFtem
+Il/FkG7HArrVh1o/x5LW4z6c25l4xzq5eB5vtln65/UQWMPNZmI7moqVCn3ldlZqo+kW+seBkM6
3o4CYVR8Rggz0v22NeR36FmdUQcWJEljj2qP+EnloJC7RWvT6LhoS1/thiqexq+K1aGQ4KqZaYFu
a3qzC3IxjPlOQynFwSR5TKu9AFuV3Jk62uXCp90Y1yGaUXaC3pjbjT9HxJCmk56nSJ6ZTtFQBygG
vdFCKWWp7cYIr8i9tNK8eR56T8t+uLMqp2BYhBctPmgF57eWN30Okjh3RyQdZKcFg9GeLPQI/MSt
Z3dnWG19byREGUHR2XUclrY9eGGSihg9p3Rs64ckL+Q1dUAIYHoq+uEqz+xE3kSI/Ul/UZw0ARjm
9d0DAqIKRbq8GBTs66L4+1rIBUBsN2OzBDyMUfsnUZLoqdcaOV0tRR9lPVAlOFFZ6MhcmGhPuIPb
+DEd8w6dj3kixvf7QXZ56nOXJeonTWbmfNLMLG5v7VmX6n9NVE1sgCjPhiW0i1RRCv7bpIZppZmp
at+zsvpyKj3Mbj9jf22NP6e6t7uwGFz8U/yuFWgIuwM6FofGy20jKPpuLDCVsxfDyYKmNrI0NErZ
JjfJEk0VJsNVs17femHjTAc8N72XGe4IvlMX2c9yxMUzxeC26RpkN7oqOS1Wxe/WDnk1JNhA1bZ2
XUeK6E+LmdmsYtU2hQrtDkEp14cSp7tX6qKX2pWX5uWTB7hruBLa3Ba+9BZxldeTqhwTVhVxzKmv
bX9MGCaEAKV9bT0z7YOpyhqa0aboZQiBsLY/pTy6yq2M2RGTX6uYO35yzcbSr+q6G1AoQxLJ+Zmk
UbLczpM+tLxYtd60R3RC3Mrwp4Fg9wHxq6i5w1hNf/TKlOJRsZjdFxeXkJeoiNLYL3iZ0JnIphHO
Q59/JYYQ93Dw0TJpKnpwR0Wq9ldL1YfnuiimKaBKv5g3ApFt64ru4SB9OU3Dn6RerN/ROBESmklf
p8diHlhDENmtSoHAsyaju00dc5qfG23AigxwXezuUcmNOUWGWGyHZbKj/jGzZkNeu50m59qveY/z
u7GoJvsTiMMh/ZUNLT0Jv2yNJn/WJsPJcexpZqf007iw9cHnxC35oQLcmT8KVbidn3bRYh76IrP0
5b5e/+E5KxNEaXwlq8xesG8J1vfomPZDoLp9/FLYkVUE+YBXjo/MSKegQWN091pLlf5KcWQdr+GQ
lfqIm+k9kUWBGguai9ZPZepk0WJPkVgvZlTmaTB4magelciqMt+ywUt+6iMhWz20ZGL/0cZEe+I8
KdFzMTS53M2aLpM/KQnYhM6JJz7abyUShLQAZ3Wt2qCYtKnyEUGoPIhzcdR5FcPKQl2PThKgucyw
wwthJzHy6xrR66E2MbRmSMiShloccxbv0ySy4rvqjpcq/+cpMhk4qgVrixCJKXszIaWckmqah/wo
IVafcqunIaIt1uPsFvWztDs1TKbUfPjo1Oi9kpjTOqSfTHfqdXpQ9WozOKi7HhttSkTY6ggGE/Kp
l+j959WuVYCGqiz1RECw21JDPUhVz0tTHKfczL4PWdy0fqVOrhrOi6r8D6kwrpkukdpqKLQluutG
VxvLHCFci9e4wrEy4qeSmHoOKuBXl9DXZ1NbYanAlW3KNNgCb5GjxVIR9mpVeUQ/A6Eqxc1+cioN
v5f58vn9r3WWPLI7IKCjz4Ls94qOfv210sqkX4Pp1rGPeCVNRU0D6Y3PjSHbg2l8mKOBShG8p79C
l/DvqKG8Hs6uZDONns5wSKYHYlraI77ptp9Z4GHfn9nZIlISYltQXqNWqBNjvx5KndtVJNYCYpDO
zo7sxH7yxkxelXPW/f7wUISHoPQg2kA92G55D1sxp18YqvPYEWkPS7fPUnkok2r8YMcXn6m1ZgjE
HCFF2vKbWSlTOfSi7rSjZkaqP2k853J1Nhss6e3fn5XLAr26oxhqJS8CTcKmgMFeL6CmwbAqaAgc
+9nUmhM4Yv1HobZO5etxnDwbQo8eRMxEd5BhZb57f/Sz/H8dnSYBmADgKMjavh491+JOGoLRY7Lf
PSm4w5NkX4KdvTUKcGU6LYyxMgxfj0IOUlmkjPpRzWgGqE3ZQz12mwtX4vaQUQ+lUmJRyqD1ttoy
vh6FK7FajSzd41Bo7qk06uWUmf3vHu/dPazpS0u33fmQUtY2C5uRwRA13EyqsxLbmYo8OgKDKffl
4s6hajTNQXgQ4T72lRgKiOrf1jK6BxANX89MTj14oZnSK7GBFWQgUk9903xUi4tRDJ1PRJ0XMQlw
Iq9H8Rr0o5TJdo+TsL91QrtpcyT3SB0fkOa7pLi03RKozVPqZNVWJhRQ083HksWgTqhjG0eQBdgt
dDNEuaCUWfLj/aU7+0pIP6LsBHRWJ6k/izYEc/GQDU1OzdzEhEVJmQcr5uFJDML6/NGxKEVyN3Gk
Vq8RY53zP5VPy+1zO6/M7ITTrnHV8nDd4lANcxLg9IUdsS2QUypeocDct9RaKEZuujTI3I9p4SnZ
qe5yqe2GVOr2T1lHVDQWPXLu0VRJ1Tt9iNLkZsCx6VHtqmE4fni+jE17YL0uEUDZbMtlxZfFGkbc
RluJHbaV/bPWgY7xE0voH7yomDDAJeRmmfJfwdnXa0uKBtBcxMWpQlt3P7W2FTqTtC9cxvo2lluH
QbAdiCg6NbTwN4c64lew9VzPT+VIohoWJTdzOOfqkAQUWtynzkMv6kTJQtY+wvjTfONiaLncRdmM
FiA55qIel9m1/9Mg+mPjnBqIQ3SQu2SI9mgyXXVN69bPkZKMKlSsGKHK0EPMcnrCxM6pd1Y9zeWx
mtRuelrMvh6f0CmwhhukJb1oZzal8+39b/j/ldd/HyCQYBAH6OrTioOevX0C9C4jEfHc+IRyO6HP
ntxvVJOTauVyLUXNtTt8scyqX55QYpvMr1OlF0iR8G+kgVZIllqhbeGaeStRZ9M/YVkgpsCKJr6V
qSIHep+LJEuPPWUi6lhe5fW7MjEVZAZBfhYvQwawJ4AAoLZ3eJqK6VQKGrc7zUlqGQw6/l4hBSah
PHV65eZBUc1lukOmUhl2JYlGYvtepo5/ejonSIZnek6andaudRzGARou2vTaiBpH3yaflgnx0Zuy
wrvhgGcTsZGbLoYIqhlEHGTZtIpvnbhyzZ3VR2Pjy0w15msrg/qTBa6kU3/ntI6b34k2N+x7Dlqd
36CwEeWBNs4xfACXzP9a5EWtPM6WJ82rVZOvvDaTJM79xTDmH2TvlboTg1NMt9pMengCBwD4ytca
jFqPFi7TzR+UNyhjUBI1vZ0snKgJojRN8z1qgmYSLqRl2g5xMiOlBuw6fzijzHqMUNQ4qUle9/sF
dygvGJA5+SmyLC9IcG28vGZXsTJ/nO152MteH91DG+naD56EImezo6d6VBerRw3RURWS3zbr1Mex
nO0n7K3m7L7LIkvZySgtf1SVq/6RnR4/IiTZzH6PJDyVacWr1SsL/nPrG2gt/ieppXqhY9v1Y+Is
031TKj1ETmtSbrq5s8Z9UYtO+FIS3vn6gHBo4OQF9rGZFTsiyPUh827SzLFe1JwK944GRaZ9oUpj
zjdx5UU/Uz1LolDD9a4LvNQTi/Dt1FncIB2s9qmwKyQGxlE0TaAiClaHmjaO1HWhZMrhMFVIPx5s
VajVk1C9ubh27GiMwzie8+Ew1jBcr0VkGt/Hxlyyn3Ys3PxIWa5SjpY5G9kjdnSL64OC0xW/rR3v
vrGXwViCQVOE9h/kaP0pz2cz2WfaRB3dLwkbou/4xrjJb6qx+X+JFEl/UMt0tO7mmFZqqJoVqI1i
Sfgk87KUzmPRJG0c5IolUMySk7aQGaklhudKpdB+1bPO/VSIIu0xu1PU7zjyNeKoi9LFoSQzYqe/
96bGqV5G3BGezdRO47thKurPoztr2ucC6+WGRn86U6ZKpsU+uU1dYbSiOmP2bHnpbIVz62nRVUQN
989ES3rwZ70fpyBWBkNFm1pRp5sSiav6JnUG+WQoiyoBfrDzfSOZI/tpGnOv+yP1CFz1NGeq8LGW
LJ5HU1bdbdwNmr231V5VD26d2tZVWYPHvgF6W5gPSRk1nwyzspKDYWPK+6mMRCtDrYWdSTGppnZn
0IFY7it4wekTzQFOY0ZlWvPZXsIhUiIl+2TFbnVnIf1vcTd1yO8KI0KmSlPbLN9lSoqdcTTO5RJS
yi5PY9zX+Q7LAzvfOSqs1kCaRY5wrqEmNarKggo/hnXui4rPYHpNUU9Y+5ngUwRd7ukP4ywyK1xE
3mW4getd7VM87ihGIdfbBMa44igp2bh3k5nR/bCd2R4CUGoV3IgepZRA6i29JbNX2sG3upwaUxXb
jRG6gOKVwHHcNDmNep27KwXJwKTPtruj40boTmDloxd+j95GdegcPRFBQ8vklz42WuY3uCbTMqda
lwRWEi+fERFexM4wGvUu1mgE7gxN1rdQ+1ndIe2a05Qq9YvdgrXdmYY07zFJLlNfqkueBfOkLi/1
ImjUW0vlnnRjiPKd6DyX0hOBga/MyObunKSqdmW0LF/iPs70a2PWI+OAcDpnAKW+JoiHcrC4i43I
DhUxOV8mcP51MPMsaX5Wpt0n0qD8W1/pzrgXejJQwtXrB41W2q9GDsvPrhjEV72jNxA0nqiNoHU6
m5XTcN8IR53ngSKNQ3FVqtZL2sj4W5K6oxd0HVT9IO30YURJA55ySOvaFdcj7/lvLk8DqSjDGjW/
NCeN7hu8TrwvB7X6YvWL6+3TdlngyxTii+soUR7KCeP5XdK7CejXIZMjEno57Wlh1g9mnXs/RqMp
9WCyqvy6pdu4wIIR9ZX09F4Lp6yrkQ3J9KX9P8rOYzdyo13DV0SAOWzJDmIrTNBopPGGGP9jMxVD
MZNXfx7qbNzshhoyxoYBA66uYoUvvMHXvGhM917W6H9rgmcroEiwih17SowQVOZ5s281FE0B7AI0
OY50ByISRscY93qTul5AiLKAcNHtod4JKBT30ZzBZB+XgTJVmg0+qwq7a0b86I9I1cIMc1vr86Cz
K9C6FSnGF/QsHHR7BFTMIE0d94+j1/qLY86438ZsYZpwOrWufilaHIJQyuIClqkC3taLLAuL0HFo
/a5LRsuHolr/FfUAdSg5q/k/Xjfqv6LRmrO9aDucGYaGBuxQO96LiGfn2Sl7kRySYREPEUYy8c6V
fd8EyA0QQmF9QldIAcX0q0Vdj38dqybZ4dGcxDsEo6dHCNWd2PWEp3fItbEyMDx5f12n4TdiKV+m
uz62eDAoYbUa71k1uT47RP0mTbv+08a83aCDMr0IopLHZy9dZf7Glxtfu7a0FF/LmvpZX2Qu/cah
hus3TWw8ZliDTXtPtlm5UwFt9X4Fdnw+FHAxXyvDjAdERuEgr1crLV2aLpKLYchqsQdJmjw1Yxfj
eps0yXfVzLrkSN5ghTqPuwFJ25GWj1GunRwQqi2fRd04Baobgs4B+sIJdjei46KZMupl35uiKPYA
ZnDXFG5pPUuHjqJP8GmIYBpn63vaKmO5c8axdQ8LukKop0fCeMM3SrWYel+ngduq1U8x48O3d5VI
+1PNldsEkPIRyEWeHVKO1tPBvW/aufitkOlYHBbN49xGbqruZ6c1WGFlmn8bhapFPpp8VbQHI52r
R9qYyIVMk05PL0+TJvdFMvMsy9osevzp7SUPNFnWJ7oMc+43o0jKIBqo4AZoJLXfsdGYaW4DV3+U
CfuWwrYlXX+VvM537SLdNKh7x2qPS8+a7fPFzJrAQ8C9CCalm/81zcp6aeJReStoH38tTW9o6ZUN
Tec33iqEttpL8NoOufyHsm7/j0r9DMPssjV+4pU9ipOqlqp+TAYM/Ix2Ab4Of5BXc2lM2kiI1af0
gOuyeCbwql+KvGx/WZEO7c3QxPAtikpZHqhmOc9Cjtor3qWp4w8jZUIfYg1hblbMyrMD3OD7UE7o
/HhNjoSHNqkJLkqJMSl76qfGw5KaTrsrrGXM/GpYyo5+1sIiNY2keRFZdjSt/VB5yomP+y+phruW
T30q/56pHaq61lToKKxXYix2mG1MkuPB2xcYg63/0WeuwF3dLOMv22uiH6taYcWdTkzld4ueVoFp
QmLztVaT+pEMZVSSwJ6subjLDLdLj71SchrBAKb9XT1Y+fi/3kQu75EA3FR2mZEM2o8IC0H3yGyb
6E7KvMcyoTREcZyK2OaDOhYPAdzwJvoFvCOZvxA4ZNWraSmNsi/dyWyC3muy6aEGL9d+g/uMyrat
DmRpUjdxjPfNuOXy9vsq69x9peppESRNm8SvU51Jmum8J/+zI2+JfsK1H2nZlJFS7jtVHeH7DHnT
QZLkGXkE1odkXqw3jvszSkhHD0atd+W+cDuZn/rYJucdkdVYDjY26+6DSYOv+211bqvs8e/VvUPV
jq39Pwh1PUugKTNgpbLuxb5kkDDKoEv8sko3mp68OFaWcJnnEWcnx5pfG/ZP82I6i1bHfg7VCcFn
yLP2E6gQ8wdlKF3Zs0iZnWBPGJU9XvVD5oV9NHjtvd1KMp2Rr9mHzaiV+T1GG8L1W2gt7kNjeaUe
4Mdq2YcUT971ua4IN2F/xFmgZn093RFEOCMFyroudxqp1fi3rVuK8dPUcYHYxyS27oNDAPoiK3gq
a5ez5LGsNLKPzKxKkjYlceRbTOwe/+iVaIClrpC+4LOADU7104JFrQU0WCRvXJwuPE+m2vVIXU+D
Uv2eix5KqpbPNYq/ZKsGLuWDIo71rCcTXTmzVJ4yXdSExFpr6mz5BBUubz+l1STCkutyeNKmgtDP
UOTo3qdxPnrLzi0Agb+MxpTPO6khq+vrkYW8OXiatDmg920td9CJrPJYUqMq/xR6KpNvvdD6xY+t
IdICqC5mccBYLs127kgK+yzMup3RpZkd+ynPa6ffLVNnjCuSYZn/qSXmDaY/lbNbIAZQmskeBKTr
nsphyuQej+rme9MqlXGkG1mTybh5K9RTnQBFxCbK0/ihS9l42KvNWTL6KoZn9ckuK++Wyull2Wyt
gwDFp+CC/N22SYdATlqig1OEaV/2+zLGd4KD+0Ih9LPOCmvFxYFYQMEMShjVs/PCjpGipko9sghH
rUoeUbr8hRAxBY9mfv240nFtSkgVQZyh2o2V+abQnppuhTlKXYa0T8cgilR3X1LPCBJoVTfKSJdV
JBc5S515raq8VJPO5zRNOVFyKarQKz3rEbqJF+Si/enV3RRyoxh7QB7/fjy7y3oqeHSWkT6CSb/i
AnVJQIViuVGEiJ5g+GfEPTfHcEsj+nINyZXoOxL00i+gR3c+sVxVkALJnDJcpEhT7Ls6cUqolM07
A2mCGzXOy1VcC/mw+9biD5IT64/5Tzk1tuCaxCXZ2FrLdHeKXaEE0Wh9excvbUza11iaQADIm4sb
I19ZTJoJ6BJARqEOuOVrmA0Ty6e+Ch3us8wvGgrTfifdm37rF+u5djo5Y2harSftgpKumZjegJAJ
52iefTMCxuFGXhkoFG73H2+Qi+4IdVMYY7zRFGo5a5uCO06blEVsdQ7nqdL/nabCDoq+st96bCO5
EevhRjfmYmo0k6C6oO/A36DhN2cA8KI9a2VanQDc93fdlKHQ6Rj1QeStEn48tYvPRa+O1AFy5rux
37Zb57SrJPrgYPujLLaxp2bbGzw/xZjcONcXa7hSMhE2YTA6rIiDne9IJ/MyzU1xj1v6NZOohaAN
nhqGn0dA8/za1dobX+1yFQ3ABWipcuQ4DdsSe0VK2OSzLU7VmGoBL3IV6AVKTdBDtRubfv3xZ3Vg
JgUVb/3DocNr4nxyFAOLJjLn4qRJDHj0+bGsywBwFUCpFeYG9aRYyz7RjQbytTVFSRB1N6wfbHDp
58MK0DkxyI/iFKd55ieDu0ttgeSxNF+HxY13n94qKKuuGjkIx9Iv3IyGDbGdlalbnLBpSHYFKeO9
mYhbdLkrXw1xkXWIVeEYi4XzOS0EXxrxZn3isgRvqKvVMRscKmV8zhtf7creX9sicJE431yTm1et
H2JK3kpfn4Zimr6CQYzvovymYeWVjwS5lf879AE4je76K/5zFbu0eRQzLepTWx86bWDRymz0zSlV
doZyY0NcmRHaLPSJWTyWcBsQTEnbahVp1SnWx/Ig0QY5JLOYnz/eCBePC40c7PUg0KASCiJps9tH
A7WXCGXT0zAj7wPeLzcQnhbtvrcqkK2Ao+sgB5+23PheV7YGfRagGe6KPaEjeb6SWEX3CMJo9akR
jXqYiL6w1lW8HU3kW8iCKwtJNwcCFHqQqyflpreP7kPcu21UnZJsXABayW4HxtH8/IQ4t0RU6NsA
7N+KkC4J8IWl0evTgkt3UMAaey70xTsaPQ5OH3+zK2sHEwfwJaxNlybt5vAOFFzBmtTyRBOj3XcE
8UEhMzOYNaD0Hw91Ze3oatLMNYC1mDTGzj/Typ/ps6GSJ4MU1jwUtqd4+9mQCHZ/fiAexzWcAoVx
QeieJsxfaVDJE4j/LHCUUd8rinKLlXxtOhhfre8WsRQE8vPpCDGbg9eRK1D5U78kyoI/oTIP3i1M
xOU9gWAXMTy8vvVO2uKcqragUDfp/cmLshiDlGmmsp+qXTzukdQkk0pnZME//fwTjvKC0OV/V07Y
fCvoGm3kzFV/altPnAZiBXpqVZXmN8a53H4rEwcA1+qzdSlD2riUz4pJ7U80QOQBcEPv64bRQsCv
80/vCoYCH4lROdJxdKLPv1er2/1YwnE72VaSHQZDnw6Voyw3Rrk6IWRHMGMh0ASCdD6KmUdOt9Tx
cBLaWDwqDqbWVBgtg86zQs31441+eeGuWngr1A60gEpueT7YYFhZ22CicBrstsx3KMl5zsFolWTe
W45Y/SKxCPeOsyjir58fGdM+h7fEo6W81TNbTBvYkVyUu1wapR2U1BvLo1l55hzMsxaLh6YD97vT
7WkoDx8PfRlT8SavtHmDk63hF34+ac3sEtdN8yakkdj4TmksL1qCs722qPHdIgebfqHRBJTyoxvL
fXnieTlNUl3wIRB5L3Q9DNnKqcjbsFekeczqlpdNT2/RXS/PO2vKzbU+aTym2/xlmrS6UyixhjBE
n4esgKdU1G9Ie/xjW2109/FiXm5XSKhoTq0SWquG2+YS01LE/cGCD2HWpLRalng+5OQVfqlo042X
Rrv8cOtYIBo10DzgQDbPdJwiPGKaCfxx7PScnUysctnRBejV3VSnZn5yqtmIqDQv7rIDeI+BhQdm
8HnFe0P3sMWAv4KZTEYEV2LqOhom1iwOqTJicTrExsqVGOUwBrSl4t8fr9O7LO15JE/tgecLoB1q
svw533VjrGcjQmN1iJ7wklCkbQrjq2kMZb0XonTr1EchSiRI9FbCOUV2jgQCAg9Di4LzlNOAzzAD
2C01HmwHeIdxvM87FE+EP8WF5t7XakM/9ltBp0F/RdW814+osmR/W3ydBTcXbk+QLRCEkNCCjOkv
WZZZTyhiAdsf66wQ33SABcMuHqcmhoiwqBlAj1jUbx+vw7X9QpBv8SFBNpIeni9DO2AUazZmHk6m
1PfqLF6JFizfqevPx0AOwDmAqVz6QNq29R5qpKkxLr0IBwdKUTeawxFCGXqfQ7zsP57U5bkGB/WO
M+c9X1G355OSrefxtkVlWPEQP6KhU+wElhSfvj0I6VxiY2RZyJfMzWVNstLWjgvPrp9UsYr1R3d6
XWjHj+dy5QOt3tNEVyv1VNuK9BdKMXRW0ssQ13vx1mg6fsH07BBF0ysU5T8e7MrCUc8BrklFZ4U5
bnbDsGilgTKFpHTlvk2RYYfwU25RAS7vQ3TI1jeGlIKi6dZDrR/0ykI7oQmBzY13FDKXhbZM26Wh
GucmJg1Kf8tq5XIRXVLMtfRHJZVi8eZWxISdwn/NE5OILPkxNebo+obiIUCcE1mONz7ZlQmurwoV
Ycj5ZISbtMkYpSR2pAiM19mIk7Jly+bZw4O0OsBYTsyjnc31cGM3XpsiwilErsyR4u1mUF2ZPdkB
RQrrsq6/ukIdvovKlQ8ZeI0bscLlLnEpQ8BhhMpJMOlsVlOYRQ2WY+lCE2Kk5jdF7s7h2OBkfPjs
dgQ1vxrLvNPYKRSfn2NFA9RbwNUJJ63T/MnI2wC61S3BwcvPxSioRUDHXXUMrM1L4BYxXTfL7ELg
Qb9jS6IZPT2NdefteMluuYhdrt0aFxOEU/EgdN1eGhJ6lGol2DB3RifekKLA8cOKx+ePF+5yMzAK
yuUIlKxm8tvAZvV1gpMi+3Asp/JexefDd2Mbhaq+vpWrX5kQ5VnmRBzOad5KUDoqQC/qBGM41rkS
tMKB1Im3wqcvJpoSvNLcg9y0WEyf74RJKamCmwO8TdEBk4Eb8kXRluVG8HQxFw4tMh6r4u4K9N8K
rmTAyZwh6cawogf81OH8Ra+scm/oKV/st1VviOCDXQ2hgAD0fC4myiQpyLAxzA2H+kmvqXswpSBW
FJEeR8jHNzKYq+OtPR2qG9Rjt/G1qmYeXu7uGAI39b5XNkJi1TjVfwY9yY+KFsX2jQEv4kImCFR2
VeRZA8TtVdQogo60Z4yhJWdzn8bwopb0bRq1IynoFy3SH5YCzvzHW/76oJwsna24Dn6+qvQXEQ5Y
bL6dqr55zhKUkEf9tgYElCTw1p2u/TIWt6QhLiQbiGhUOAdrDkqHgkjgfFhAslm7srnDJlYP7qCp
u2Xoa78t9Pw+6hQFJex6+IGcQxrDpW3M77Y0zT9TZL18PP2LzJHfQdb4/xV+ymbrjfCf4qPI0IOv
PHsK49K0dw6o6OKbAiY+DrpIK6G/jqXyLUlmso+PB762u9aumgcumiLh1p5Dm3rKQ7o3hX0/zCAv
7b/xJz42sAn8ropvKD9e3GvMcpU+o+bE/Unidj5Lau722KfpHCaU4b/0IAnuokSx36LI+vPxtK6M
RC5qEKdY672zFaUeow6M+9LP4USf/gR2ajpqvSbCadDt/cdDXd46jIR2Km+PA4h4a7e+ZP0ssAmd
Q8+crFcHdv7vvJG3ZJ6uTGiVHWM67xS07QZJNB0gR5mpIfSY7GtZC+e+KJToqz60xY344HIo7HEZ
igcOtv+F3SqJpzDKVp1CN3PGfRY14w4Xx9ZP0mr49NoxFF1xbu31Ad9mcZSnNWfSLfDwgxye8ZUd
Xgn10hsB3eXh4jHlG1GboZ9Lwf1829VIIaQyjyHIL3IOdHDJL3FqTP4wGMpB61P7rsbr68ZjdG0V
HW4zXiKg87Btzge1VelC1C/mMI07DXH5GiN5Vt1Xqnh5+ewOBGIHw4HO52p3si3+xPnctBqk7zBN
u/xOdBUEZ7P7rH8FW2Gt09Hxp0VCH3ezilqPrRRx6xyauftjnuNkLz2EAhSQIbvPzweOMbcEDUhE
6Nal/c9liIGZ4ySzMYf5hERC7GFTb3Tjp5tyvKUqAtJgM4jxSS7OR1lgDE22h/4OArTPVVeHHZ1P
v5zlv7Wi3xLlv7xmGYyju0qWM61tV7URWuVGc7uEXu/ObjA5i/PDjCiXfMX71D15BHv6jfrO1SF5
StdY5Z1tfD6/orJbuxzGJZxcpwMqaONAIBEvDKWntyc9K+cbT8nljkdvn5waMA9PKqrF5wNGyDTM
sxys0I3KJsRZ1TygnwnItPHmG5K+V4fCrohusU6Pa/uQjC18G3eZLZjoxnwkc/kX4Pi054b6rMEP
2RinygBtjn/V2sQ4n1RbzVHkSgOIqqOkh7TszbBDAuFG9HNlPit8YK0T8ArjE3M+SjqXg9ablUuC
C8ptKBrlt1lAhoLYYL1+fLgutwWLRvYH5MSla+ZuEs1c9K1VlIsbovQzIe9cAIIXhhHvNVCCMBE8
5eXjAS/fR3RVV/DHqvBFy3lTZ2kMdO4Aa9jhomTOY7yAYegWc7yx26+NAql+7UgjlMb3Ol9Bq1HA
8Fa9ExqdW3LLYtT1l5qjhPvpyVAsXTfdunb0Vc+HSRucZfEvdcNZIDmk9JgjF/Sib5ykK5NZL1ri
MoeKEeiI81Gy0utgLORRqKWQlfNCevueEO7Gprs2CiEkrT8K6Iyz+TBVqSUrBtol9ZuTP1axuF+Q
C8lvHNXro7C5EVd0eTY2B0hmSaNhGwlZOZm7R0dUHp4uenTj8185QGsIAX5k5Svzbc5XLJ6yzkGL
xg3VipKNpkrtsU4FZJYp128s2yV/Eq+j9Rmk7ID0Jgyf87HsMquVGHuxEC2uJW4fkjkBOOUAIQHF
DdTop3D+F+mFr8KFGrJqx7oEg4l1FSoyKGc9J6CZlfnn7P5AWQABJGSBJN3X4keivEYyu3OQANtJ
Y/qrUf58vHsvzz7AhvXSpIJA+rp9hXp8Tnsh2VdVgv6vIer0NNZ6HBi1qQVZNNxCt11+e8Zjb71X
0zj+m5UiTVWGOcsYz3AnIG5ltaMzdQvUs+7Ts1YAJZK1MEhdYZUe3uarkDc7pS2XKOzbegiJyOg4
pFPh+HIxvK9LXOcno2vkAwDo8pUsa7zhFXJlVRmZw0rpddWo3uxwDwqBrXdFfKK7kIRzPEBMA2q/
I15LeZKyJvz4K144zXDP8Rem3qsEK8WUzWZX21R3IqWNT7mbzNO/mgv97CEucaILLID1/TFfEQt3
Cy+NspvFJP5YVrECWxJT3HJEvDJ5dInXOjDZI2//ZvJpnykainLJCfaLuhvMUT/h1Y72EtQfcO+3
rM3WHbP51lyJdBrpv9N43iLuGgfQcDYkTdhyAe87DfHlaRr1e09m8i5vjezOtZfx58cLfjnHVcQH
4UidWqZFWfj8wAMqd7LO9roQxknDsU+VKvGJqlInBEY5F7u8WtpbjWtu4ou5koOtXkbsbZRVtg7u
UYKsi0EXNYzbHgvhtOuQImwaAPZ7HZCs8TAM1fKC0oF0gmLEo+Bt8bre3tuOiL90A3Vr34VvmO/K
xNPUnPsoifKCGwiYC8UrvKiCPO3HJNCgalkv6MxGld/HBDxPmj4YjW/3aE+FKLaa+bdmFpXyViq0
LuhlT9Y737IChQuRtdmNVtpX/xNTHzs0AxKMvcOq7otql0RF3jzPOrxOWDEK9VhHoPi1V0c36aER
uWV7sBa1fFHGzm3erDTJEQFxYnTmbNmr7tGeXC9BdCxDGRBdo/QgoUxY93k0DBk/0zFjEOKe0/kz
Unmg7w3tFbg58PgUnZbvaT72PcD0qoUlNWRCywPwPUt11FPID78UUxuVO61eltZfaqUefuommWLu
R7Hw1H3dRrn2mo2eOz0lkjziDxS+fInp/M1T/u9oRE3yoLeoit3HSw87RWioVQZ6arevS4qO0M8s
zxLtmBdLkSD/JYEnUcmxc/U+USuXjikyYtnE2HnuwMCasBgyDk7uOHXYD86UPKNaGSNM6RF22EEO
DabxF0nw5IO908Yvnid0joI35TKYhjRG+Zxqrn70stpx7pg2ehNGp6b112jpcv0HMMSyfe0lYiWH
CZ2u+k5kY/SPVLqleC2ppP9j5wKqZJrWTfxY15ob1YFRRhN86lbkaiD6yhJBS6EKKk5ftdIfUkjR
e4QqB0iIVWeYO6VqVfWlJcjtfgAnibXnmdpy+r1DbGYIDWtu0S0bYwHftK+k4ScZ8pf7FGyo/DqI
fPhrMaCePPKGDR569W0c7zJVeIgZRmNW7qFHRc0OtULAti0+kekRYkU/3c9FReOTSvNcH/jU7DEo
s2K6M5aqsXdNPtnJKXeyfDyorL0DuxPZzb9oZXvxP3LS+mynjZYn91ormjyAwVdUX2SbJtVucUdZ
3MnaafMHWNT6L+jMdv7U6HDxwqqbJJTVNoF52SeAW59kInGdSTAm7oIqUrTvg4nG5EOaCV57MeqD
9aTz2WkDdnAaHmCv2o+2HcMylJA22oeY3qd2WDx7cL7PpqyTlxS6r/iSeoBc4NwZsnuTcLefUtpg
3Y+CheqOlYPc6CkZMrNBd1DY2s/Sbdy/8gHe0s4uBqt6UlRgEoeExsh8zBvY8ZiwupGu+vjlFOPe
MHk9tbCHSGK8NH2TpD9GS5m1L1ZUFzPswgaWRFCjN5YqvhPBb4V7Mk3NAecHWuKUpWR0mpxGTMGS
ZnX+WCmjfE2pUUWGHxlF9ljnWvswjdUAv62Ak3V0ms6AaOhO2vhGKz+aqsBrhYdGqNktXHm73qmT
+DsJWJzC+Urz2tuhF+y0hxY2TVutDBWFWStxHh0MUGbq0yy4nTFFLfoonKmNw7LN3fSYCc/6SaA9
QISN8tHwMdvW7SCtFFxS2Ziut5uoV0LcVnRqzwr3/MxxzHEFEY5X4SXszObka/CcIAC6qFvuOjk6
oQsty7sfVazJjYRtfp8nMFV+S9Q33FAxYN+8WXOe/dETM83e8nyImvtWm4b/yaJy4cmV3eD5o1qr
bqC48WDuFiueEdrk0VdO6ZQt7ZOK0q0RJpJv+90aELY8Ktmqx1dqsUxe48miMgfHo5l2TbHAjUSg
tDNDpIciA6idUxaPKg/m7M/2aEHONroUzcWk6sZgrON62Tn95JpfkiUd/weGcngdxq5Vn4bCzd09
0CFn8MsUmcF/P35Sr8QwyOOtpWU2LaChLfhQZmxzXFCM0EsydY8O3LRTFrN8RAYmQWtlMo+xS39X
jYfmcTBlfwQHcqs/+Y6EPo8m8CFaDY+4XKgFbSN5UHSNrBLTCJGBhCswLXFe7Ilnil/jOMAnm/mc
9r3sW4i1Y0EG9cPQpFP/1Apl/splVMpdmS69gzbp0kABhkGaw76UulNmEM7dThgORoBK2Z9ct0X2
MwAJ0/7Rc87qOJVuf4jadlD2IGkmiJc2T/OBHeD9nKXR8Kg7GWAuf+rbrgrqXs4xyrX5ynxHTKOr
G1+fTJidvh0PDrRnLVq+mLTmb3m8XoQ/eIRRA+F6oUCLQ8MmxFNyR8dfuExPZaXmRqDw/DeIp+oJ
FotdDRO0tyeh3ghyL1IHBkVEDrCtTiJMe+Y85oqB1y2zOaenNtaGPQrZ875CrPT48Ta8OgqoORdd
QxCjW4S0rOdyWRwjPTkiGR9ctOp2udVaN+ZyEbSCxiBbXHsDQK1IFc7nMqJwSxWyMgnkdIsIQGYR
1EBdPFiZ0p4IWr2QvZ7eGPVybuuoKyAQSSiarpssYfCoS3hTa4YSBnLlg0OhWAHR4pbxy7XZQdug
zE2Lkg7I+t//U63NDUpGkQKJGyBIP+x5T/v0+wDTzQj0Gj512BuiG+4HaSi3/FEudyZOm/QL6dzR
vQayej60JQtn3Y12GC/p//pifGia4W8vd/5NkuiWCOD1sdayDNpk9kULW5azVfc0n8NGq5XKT6Ko
PaaL6vlZbcx7g0r122f3JpMzV9co6mP4bGyKQB7kWUtHqywci65GdYD7CAcfebgxypVtsnIqtLVw
hs3cVmVrbFJntWLwwspGb2Q/RMgF+qUOsCxAxVmtg7lFlePeUqNF7JAGXnjTBdaeSGFVyr1MUz25
a1MrNneJSKxU93MPBureWuQ07CKnKed705Zp5FP9G9zQovbT24EeFUsSKqJ1058dR9NG/Z+m6jCP
YxHQ9myXgGjFaF+0LFW6Fy9dzStrWsQ9JOIhRq25ytE2GCrbyaGGN+h19yR+6dM8dLL0VRQu1ADI
VYEwrSeU+YRa6ZAGYpJKfWdFabbs1VpEr7WtiAHNfCyRP1vDA++1AkUACwCAAbl0vjezJDGhAqte
OAgkSwJ05im0om+g3YAjXH4/xqH2sJYLAadu0TzxpOm9xJYg1Ow2C73OEvfCVKpb24Rfe/ZSrrMB
DEDZkzjI2KqWGqQAEBA8L2yLZroTCdoDJtpHu48340UVbx0F89q1jkuBbZvxSvT+yPnZiyCSyleZ
FNbeTKPuW2V4yadvxzXuQBeMUvE7kPT886APrXdNhGx0bZTiRccKYTo4adL1+4+ntH7m84VDPBTt
P1pmoBo4aOfjzObY69WoZKeFLo0ICN+VckfYWM/gbMxl9hu4bgjLO0qPdmledDf8MC+vLXg9bA4i
LDYHbcLz8Q0LdmfZUPLzwBIFo9KVOzgmd67Rv7hiuPWeXn5ASMFUSKCyWlRKtuVxUQ9t2ZdNFKL6
8VtTBdJXsIT8BWfFT7/cRIIGIQltdwCB26IfNpjoSUuXKF+klNqK4h8L8Ycbpd7Ls0X7G0yGDU5u
pYhv3hfHrlKUZhSFoh4S8sswEUDL4dP0Nn7/ezUZdxKbQtrmpugzx5WOmONTXE7ib+AE1WmyxKfF
BRkFtAshgQ1YgVN8vhEycBYk7E58UnNBnRoJKS9MWlt+thBPl2yFoFL3XaE122HiuenbfC6Sk4Jc
yzcLObgQn9zp5A6p/unbgobcCtshpHoHRmxm1Il+KVs3OQkkWgKVFvuh9brsyXXRO/v4FL9v3PNj
7IJcA7vGQYYY9Y4j+k+Q0xhtGiUarNgxq8xh13tmPfhNWXPlIjhMcRu4ciN+48KYabavaVlOiCw6
iINWMtfO22K5iXhAh3YS95hZptrBXkoE8UpFrfQQF4EhuVGVvrJ3+bmcxpXkTX6zCcsAGlddV2vZ
qTepId5p1KWNu35pSDs/XpvLgdYoBYADKsLEBu80g/8sjY3re9PksTg1bluRIxT5V1QBP+sR53rr
8tNxIw2h8bLNB/Lc9DJCaHHqhRo/VZNioEXfDuoOmQ/D9ucmkjdu7mvzApeCFjM4WZolm8Nvlm6F
JEgCabdflCLo4yFFRSkzP3/JoNjzjjNmE4N23xzMJkv1DmON8mRRnz9R/QuhFcgbz8DlxUxfBPrK
GlLqKk/s+VlpPOkgH9hXJzyK2ilo3Clr/bzX+28q+NnmxtKtCc35aVmVLrhjCF0d2lv6+WhIE859
2sENdqvZfKphIyxUynulOKDajaWaBppa/J1gioGMSYKuPCks2jA3rqIrH3BNuBA3QE91hTSd/wrE
ylYHdwr2TmvHvrUI5WF0DeXHp7c/LxHoAPBSaxS9rvx/tv9UpbKIEAcNZZxrj5BOOt+Yo+LG91tP
639XdO016nQ84AaR6lA2OR8lcmu1iEYY5DKhEHD04FXNdzGarbnvpu0y3iWuU9Z+ZeEZeeNjbrYO
DS2g/sikvKuKkCJsste6R5LAcvrxAftL1XcsqrLdiB+1WjS3btn1SP1nlu9D8aKvZGX4+UCZzmdp
N5TC7D6dHiJZT9YumutvmfilC9fq/bLOpjenj6c28NLOpfIM2IDbVZo3lvod0nH5K9i7ELTZw97m
V6gRKirFkEwPYOvylPwBNdfaTrxHSy+shzTW/qLGPg0+yjvpW5bLMFHdH3ZsJrmfu+3B0wszqGOz
q49sjeEWAn1ztt7XiICSWIF/Ap7b7IR+zmKcXRGjLCIMf04kpcgKSsFckL6fF91PreaHLiOo/6Yi
8IYSRRLPN47WtR9B7PWOLiKu1I3zD5VaTuUNSjc9sHmoPNpuV2JvJQEsZIsduB59Bxmr/zaUg/+i
SI3u3ceHbhPVvi8COxJjgxXFQj5yPn5Jr0iqaAY+pH0dmoOYnnD8i1BSrU0K9bdimvWi2G4Iwpr3
Fi836Bb0X9SoLzlZNj80iGKGqoxqEVB8TW3fnOMnl84n2OCqfUDnKnJuvK7vPfLN4FQ3HIJ3Xtn1
GjifKqlqQpupnB+4fYoDpl9WsNjuTOtIqb8quPzQ4bEqN5DSRBwuRmDr2VNbJT9gLYz/SWXK6sFY
xvYYC8Sm9Mb+XVZLRVcHqbWPP8p6Lra/FBQn74xOuYmq0/kvdZWx1fEFmx+QxxWHnpjJ7zBXu3FJ
XNl63OjrfcT5BH+/KYsYNCnwmUjnh7kqkydF15uDLGOUJTHd2fdjPu+7ypLfhz5v/hZO2r9+PMlt
JLhuPW8Vw+ehhjl5AbYsHGP2ED5i/Lifjsvoxnsd5WZ/RfLsG5zLn43Yy3/EXKmBa8GkcGMFHUSR
mod0Qm7bmR3DR0cZwEXeTnu3aW9RidbNv/0OUAGBTpL2Ybm5ubBbukhNNC/zg5bbC2ab8/KMq1zU
+4mBhOMR8bD2TQjthnektp75i2GJ/wB8kCkB9zr//I3s6GYM8/wwYoUQWD16h0MyTl/4nUg9au6u
q/+Ps/PajRvZ1vATEWAOt2QHqYOCZTndEI7MochiKD79/uhzM2oJavhggJmNmQ1Xs1hctcIfmnqL
tztDHK9nltjq40fROvNhJOUL09q7hqp747sl/1gTR+bbDBouQmU/FZqKs3TBLBCpyVCfRoGQtjYY
SPthV7MXHaMkdPhW4ReteH7/oLz1FsApWCjHc0hQH3+5HbpuDZ2J9Pap143xt7KGOfKsYYp6EXhh
WwbpuSyL4P/zEmiRAEIBo7TS9F6uqomltHI+gpPvDfpJ+cyAo6EXqA4XtalnoeFweyCumOnpjrCZ
PmsQg+vbYjIyZ0NPDecblBT9T006XaOqvhGzAyrDNSd0KKYvedQI+cdeii3SKUGjUuFSAHOUOZyH
G+HCtHm2ZtlfCZ5vRaS170JjH9wTSfbL3bDiWq/xnFOnpfetozaX7ocFKdcrCLe/m3p58nGgWYMz
Tku0I14uIzOercYz+9SgFRhvYgrQ7Vpvobc7NWtTzhPmYy1a+48rUveP5g0Nk5xM66xwHEzjGqXj
zS8RjDZiJYhFkZ1dBIDZsUfwkN1y6qzcnbdosbt22E6gMqK+noudXvCG/SwofgZ2lctdNZj6t8mb
q7M7dAlDXrtIfkyZ112D7b6VWtF+WNHW6CMwVLr4KGQwWVqcyuUUT5b9qRlwCQq5S5btiGLtvHEM
VZ1oxmJDWaXDj8Ju98uoGbdZkHgiHCgNPy+Oq4dOt3hhT2/vSi/1khJPcF95uivu0qLSJL95+SY7
fS4DZOL1kwlwZjgMQaw9jfR48fAWNiiIpSiLu5o4aoQZppNPDsygX02pOWeBZeRDJ9X0sZRdMG9R
hc75//ey/IVdqX30NDh4YVUO8XAlF3t9yF/+5vW//7cACUbX7QD0nUzVl1vm58xdhjK4fT+cva4C
WAXWIynnOlW6nPIwBLBrrG31kzXFdX6CcOlPW79urfJeX1orj95f7q9U24tvissdmDx9MaSjcNS9
OMMpYQR1Fc6wtngAcgDwoVNNG248OItf7KRkLCz76UFDFYVkyJj6etPp2vSEyV7eoFc9x9c6+uuS
Fz8JdDaXycq1IKpcHA5kzJc8xvDkpPpqQuGgrsvtJAYc7vpKS4+ah3dT1Fl1oTORKLPho2Gn7fcr
+/LqPayqUWw/FwqaFPTjX77tDhAV/YpePzVt5q0Wh5Dbw8SqdkXqzAUa3tp40hysHCSaMVFhequ6
+exvvVTGRzz2cpy5VPk8q6zdpPBTrmRnrw4jP89cqcWEHkLi3wDwn8PILH/AQFDqJ8RLjSq0sMVA
jWAcrGtslFd3+7qQwye+IiCRFbw4H76uFQt8JPZhKksSjepnMs+fEcz9LZxm45b5ztWvKZ1cghYo
vJGAoAJf1dVW5MBFQuHG5Zx402KcgJYgHCcHbXh2mi5ONmqMhRbF84APJMYfuBrIHMn6BQsNFOU6
9CI2Vw7C+qIvTiNMEjo6q5ncKk7y8iAoK60rw1P6qbNlIO6xoKi9A1aN8x12jkmwq6j78s3g2nO8
dS2rBbdS4zBKKjgEVuhZsf35/V/0xqsnI14nsTp4X1rML39Q0gwmXpQCSyVLimMc6MNj7qjgWnW+
fmWXz830lWlJwDCdsujlMsbQD4g72uaJUaH7y5W13u3SWkMCvi4Sp4oQ2xEZTW5cPzeCqjyOFqsf
viHYrwKgFCo1rTCvTZwHsr6WwTXDvb/yBy9+n8sNwvhj/Tvk2UvxCg9fY7KAsTjnSK0523YylPZg
5lUW2xvUqFEEB1w5q4eaf2drYcB8M9sxJ/X6YwNut9jqnqbEFmFl5hpgEfXuRmBhLYDtgTrcVG1V
Tp8yzGmnnelMmvZUxv4ofvvoBPTnIM48EAY5Kr7NT8itAfcksATH6TeJ1Jm5MmKarBoEfo8Sl6uW
Yv6B7JeV3ImOiHWqZVFdIzO8DuXc+OuIeY1XJCWX/utZ684mZhfZGfsN09uNVqr/wqHD+jov+eRF
gLKEEdq9g1yxbgNu+qJylaCCaiV5tTGlkVZPsQ1S8EqoWg/KyxfFNe+v8z8PLDEUqZcHCYJ3jMhO
mZ47L53uQZTJb20s+JYNV5uC+9SbdcAuXpC2N+9/KK9CF/0tGNQkG5ZBEnTZmdcVvSUoEOl5SPNO
3AhwWP5+RcQ1W9cW5VmfAnnOHJEgdJ8a8lpH4dV3igTrypxaSXyQAS4lY8qpIaq6bnoWZTChnw5S
9aPpNdcGn6+3d5WjImDCvsV9z76IlV7DNTM7en2uISP4kTWgDvWoF3M//VR+Wv8BTmB9B5MDSf/9
7X11Q3JFo+LIYIjoQBtiff7/XEFl57Zmk2XNuZ3htmCGru0bVP32ttP8oygro7Q1GzBJ+1dzKWbW
L5cKAPYglzQ0ZyVcdYMv0LJP9Sm9EupfvzBU3xivsAwNLwReXq6iwQlrwKA1mAqWDlLOs7dprK69
kvu+Ks8gL6zPQMucz+JVn0mOSxwU2IucBzto9po/D3vkUBFexzB8axoaaff77+lVOsWCXN00c5BR
oCK4uC8YHTZDaQ3iTK5vYgZElQrAxIIZvlNO5sb3JKJZ8yHRinbeSpeL91sfdGmnrqSar88Lw3Gg
/dRJjseA6aJIHJfAEsHstWc6u82NLkwV7xbLx6Zm8AztmjPwG9tsQBxjXuY61OiX6jmOWU+0aVNx
1jhS27qrupvaV8ENellmvspVSOPK8Xnj+eA+Q81YPdBW+aaXxycvGlu1vSPOkKTcfVvl+NgxS+u/
OJ42/3n/nb5xVMlH6G3ojM0YPF6sxSBUz5SuCwzJgSkDEUlwKtBNfNivHJ63thG+DWMzRuZ0jy5y
8Rzbb3SoTHF22kyPLC9tTrSmxJ05AIEdi2n+R3LrXxtCujlc6H8/90u1Qr0fEblDzuzcTBTsBvAo
7F+r5eD6pJrvb+KbL8yhJl8DI0n0RYbjQT3AAlaI8xQHbhUtSrfaTecECQN76U1f3l+NpjkH4MVF
uKov8v3x/XMwSSVfHhAzxhmjFpl7BgufeUkQCcto7uFWVCd7gL+GqmH52Xe1k6ZP33PkjbfVEtQ7
FCts2EUrs2Epxrt5CIoWYHg9/rAX4f6eVI13UuFFaVIat+lQImJniQkIvIHtuWVmRQg80MBBrUz3
AkjZGMo6yD6nhjoJaXl3wYBubG9rWtjUuX/0wHGdaWnPRzCN/j3G8t2WbHd8WMrxNLYy7YHfluqs
ikFs9dQFoQR8pDktKv2cKQPnNSvvhy10CqBLw7Dhjxp35qB9Rb/4zo3r+abFjiGashgD90x4mM2B
1e3ObWwYMBDAcn+oLac7TpA1jsUc6zgmdIpIocehUv59Hfvlll81n30MsHYtXsHtkN72bjEnn3Eq
T59irZx/IDwdF5tWBQXWo76XRBgf9O6dp5Gbf/DibHEPrbuwWUGejsGz041k8Z2heD2UJvbHCabw
iF9UabY3AYbsP3BBxl+mQ4x/hpIh4mKnKpcWdZhWZskbwUuhzNhvuxZn5ovGEhwyMPT1p0YJ76dv
TzlooHkskL6T1Th10BG5mtVHV8co8qYBlB1/Tvwq691owCm9diJ9MOR043hF+2cEfi62Pg6kOLuP
JOZ7aSxpH+kZNNndgoUXuZtMXCpiPq1uG2u2y4FSPUQeOaVi2VrePB81Javv5tC1ZqjjjPg0Lp2b
7FJjMudIenLIokmq2dzoue43kdPVYPED9KQQX9KnHvPiFrT2jSz7tD7OAXzTG0dmIMqpEKr641Tm
EoZEgd7yFMYlnfDHwXZJEPLW1k8IEzvGvqwRdRzDNm9NM4p9Lek/SzxotY8WdIE/0u4s57kmHPVV
ZDNxw7in0XtEmwGbjnsnBQMRjkiyJ6GyfFgxZP0enkNTPtZbYyowc5TT4H817coTJ1iymPl0rdvC
d1h9srejI4IPbS1Wy+yO4XGo9XGGq0uQTDiATEU7PNuyVAvMk15lHwQ0nG/jmJJzCJGpfAMOpXdD
r3Ha6jHuvUpvwgwrMEzX0o5mmq1yCgAnh7rUhXkx5GY0GImZUhH2ZfnNatNa4DTQjdaAPw8ThQgv
0OEJFqJvH9C4Kj9Nc4ma41jy0A8tTtFWGVJ9mpJl4qH9aPWVyu4TJLTjQ9LHuN84feth1OLhFSMP
0qmG/rzYDR3RXnrFgtWWO027eYJVdhfncTo8a36j/yFNx+QqBUwa8wElRb1FuF8VG5zbxu5xtlQn
n4D4tKiJlRaGmGcRZAIGURzbY1hRzSxoVuZgVheMY5rIFb7bMTkehqCPw1w3x+LWXzBk2vhjqbkt
HcXFov0sK1c7FirL/UcoqxA5tvhVl96GhGxsftlaMQXPaS7bFGcSt3UjTepKp5WOZM6mmr3pWM9J
Uu1V4fjTr9iomvJOy1n0GQBvInbTZJRPph37XPCZEDkj4jzN809J1+fVzs7tcQyFIRGojJu+/pyq
RHShAxhxuDfNRYFmVdDYjoYV1JA/yLW1DRWCo8KpGGzv0VUWTL4+GG0v1D1pi63ivckwAJaTH+zC
qwbkEytcl7i1ChJvp2ySbena47JXAlD4KU6kGcBOtkyBk6BjTmeVmQLncafSadG32eyEK80vhtq3
djJgCurmgwPqP4myuEqWA5Q0eG66rtrqlo77nEXDQushdPOy+7SiC6zQ1VKr3Gulbg8PICLxVDT5
vgMYP0Ffneras7QPq3NR98gP6bUvGKuR8npGPKfbmgPu3nhtaS0beinS3PCqATItXbF8dpLWhbiY
Y0CHM6FH6zvyels5kTeZ1cQ3EMemEwEO7J1NVRmq23Dop2HrTTlUm1bN2KhBTGyzBzyUcVpsBiB4
IdQdf9oLuzT7sKMIlWEt8dx6UAauWqExx4kW1qIn1vX8Yc2NkhkIfuBfTnXk3c3lzdJVdICnoK0+
JTOpLB+V4LAWbdd9GvI8qDaNXgsHWmbQfxMQH78kvhfrW086RrMrClgiRzQP+zFME5OYn82BJja+
1qbVPlV4roXUQD3yAE1dShzNRxcBGMdORz5uGGQHhTy0Hkq0bb/qorPRcHZKR97o/Tzbm4kwqX9o
4pZ5RTE3MNizksFNiI+aCeOkysplOyu3cx4LX6r8ti8GOcP0GDVrZraqNGFGNq6eeGFBYSqwQBrs
/txqATZeBK1YhH6b+nLnWI11ajrEbpcwV3DzYHvVw7jP5njRdn1b2csPI/eLdufOsfd1bJym34D/
ptlrookyh0LacQ12HBO8/eTm2K8aQq8b3tviZmEPA+bDUi91tXP4hU+LazT913YxJOBwrSmo4Akd
ZbPTyyb7vBo6QuWSy1I/JDiZrV26Yqg2TCn7ZK+NRgFwY8KEfJuzC+sXhGhQqM1tF0Q5Nug0oEc5
f+1Ayqxa1c7q3duAK4elOAXmE9SIoXoc7TyGmtOs1sIRdrODhp8WUOdT43TWl2VybHgfwlN3FX65
iIWjvTF+gvk398hijMXwRboqtcMlwRcTMnvg1WFmzKA7Ot9J+y1CmUW5N3EvzlCvFW4RMn4cELEp
e0TaVK1j9NMzWs2ieMC/8YxO6wDl0e87f4M4XaDuHKsNnj0bK66buDXM/mmmgwkiv3Xi7qbzsq6K
2gbrYeQTS398TNIpL3eF5i/akcsEhyuzMI1NAP6+3Lk0SX7SRsrTTc9mM852BiO+wVJANLAcvdr7
SvlHimBJD16Si6nscDYnXJihd2WEraVvhLadQSlD+3WtJjmDYqhGnJGn3LsZnEkvo2ZObHOX5zqp
4ByM47JdyFTW6TIzrcivWgeC8GzZy95GzKC8Ny0UkGjPJ2N/G/SdMg4BfPg4nGpjjJEkngOmCkoU
/S7VndqFUlm0476UC+mLyM3k0+xzLA6cft8NIYiqZpt7VqmOedKP8B2NarHxHm3S4kNsWdkZ61Kj
jdx4zAkbECPLIxL+Q8PmTAJN2W6du3HrWenGrCCEwiv06ocJbedql9mLWe1tgyRslwwB+u6tILvd
lvhIa09Quix/Y/d9quFG6usjiV5jYKm4RJOZlup7EvR5kIWYSycKP52iEVFeCuzTMHNrxE7rWkaq
nb/kGI9JkaDjZcSa9sle4uRHkkvTfNJS0X02oK1hK6k7au5v4LlDaXSQ0lGHDEOWL51mg/uKB7p1
YdBjtrcjCW/VfVDZDX96XXcfJKoKwW0SrEJ9JHh9u0Vj3q13bZykOExbThlwcbXDJ4e+H/oAsZvf
xpi6ZtuOHSn2c8nJD0d9QmqsrJ3qpzHptbNB1GO2bxrgl886CZgXcnSdeTMshl/j3ZZb2lmb9Srb
WaKRh8bKy3hX6viGRXOFmPWmbTXQeCUmFBYOtXiTRomjz5i3Eo6Dg2n0eBlCrR3qW5dzL8PF6GZF
plpUD5qpcOazA9Lf8wTpz9qUVHsK2+Upcfh7M7vR2EtGLKpPA++Q0Km3Q00rzSc4O8gQIFe7ytAo
os+xXRS+inbbYUbaoxrp7XlTA2rsjRiNY1PhSHOUKAggpuxbaYWloVh5td6ScWRqdGHZ91lUBzS5
2uaWhAM6YG7HsQqNWE6/i8X0pr2x2Gmyi1c55tCdpdvtClFl1nbC4SF95FvIxz1GIwyAikLQXmWa
tzQnWKQz/lLM67mZMmeqCoCucny0MqPIf8QCNcSN0SMXO0dVK8RDkxTim0pz2yDwZHErCASW9I8N
wPYkpImqQaSmlszj3WT3a3EIY0hPucfVmN0VejAwfp6YjR6USdG1pxcSxPcBCZW1g0ccJHinpguy
YkDH8ESeM9hlzyk4knyrK01Pb2RTCRcUB8pI1saBmJieR3joYpNXEuaum88kqvzrCuZsV5dY8I5N
OR7JGf3sgL9x/mkV62Byi1O3/WQXYqrPbj6JeQsPW0u/oG0sbMVsQHOD3zmTNHm2stTRk800wDSg
BqkSh0IvTzRYkCAo8IkkIgS9HxpuNhY/QQYu4vH9Gv2iY0xdgY4h0vNA7jy0gS/RuzrNrwKkBC4n
Xu7nEYRpZA8MEyvVyPT4wlL4AkY4ZQM+egaSN9v3l7/o6qzLr6k+U1/YmHgoXDQkZn8aFV6rzUFW
jRZJE1dsU1fJFRjFRcN4XYVBAb5uIHZXKcX1V/ynbws/MSmCfmkOpTLaryTmdR2Rc43cDjDJVNkZ
kcoz9+v7z/Z6awFxrfKNdJJAe1+2qWelKXojdcfZyH/nnWo/GFU1b/VViCdevHyPPtsUyd71n95f
+PWm0oZ3HVrUzB4gPF1s6qRbSclcsztkVqBuB7Fod0I25pVx2UVvh01d0ZmWA3uBLjy0xZeb2mrz
4tX4NR50v5a3qY82yiCNaYeV5BQp28r3//pUjKUhGwDxAT7xigw6lDKuaRDWh15H4cCRI6LFMOKv
PNXrl2ZzTFBMgQHEk13qY9Fz831At4JiU8Z4cTogzyLCwtxsPEw2R/0mW1TX3XaD3l0ZwP8lGvyn
W8aOMiyAULtavqFeZ66/7T/HtMWkfcCDrTvgW2smwBO6HxSLyc6mwmd2hDRutol7sfLru5riwS0C
1d7kuB67h3xpJe7diW+YIWpYU0rBZsFBY063+EBGuKl3gauG8oyHe6KSEAuNMQWfo/n2nZG16s8i
lf2TruHYoKHg52OYJPGc33ZW6XiR7mhw6TPhdD1IRKugtMXpPN7Hsxjsk8ME8FlS3aJv0FYxiYXp
yDms57yZIk334wTTzhgIwxQztT6quAziM5c09zigduqp3pkU/qEefbSbIadKwQq2NmliY73TfZz7
zAvugthDrDoDUPRVk132x7JmL/3dWItcPlkaFcMN0n2tQC/FaS1MydPxqa2srj7MmurdTZW0gX2c
mlmPN5bA5vVWB90rQ79XYjyhBmE9z3HAvjUVRcIGeLCFmIRWFiQ7ret8AS9d9wdcR8cvdm+1v0yh
g2vr8g5/1qJXSh1TrKL9MKfPYB1qGtjmzfsfwBtHE3A2MxR60qjsXdIBSH6CxIgFhP8ywCSVJDly
e2k8i0Xqt8sYNw+iQ8UqRHUg/re+MSeTcQpzBTB2Kw7tsm9ceA3he1DdAWZR7rNnnfpu0mViujoF
ilvp33rwf9dj0I8cE9NMQtgFFEX6dCXcWPQHIZqaycKkOR1Q48qliyWE+4RZ7iD/bVizrom3E5h8
LkGe9VJRLEGuzp7pLRyokbUoRUcYk3QIc4W11Jv33+Tr0MlSwBiY7TG5Rlv15YdOW1yRqONPVDrc
D6skCbNaNaefmzbg0u8BuV95gW+sGDCQdTg6K1PvEttT4TCyLMgdHFIdLchI0CqxIyftamsbJ3YP
78JsnGs2TBfThnVHVzgLFGt4eLp/Odggl3PNtPfGQ+5rdkCtqcdbXUpcLAt8Dq6Q0l4/IVATLiOO
CzJ9SKG+3FOnTn2YdPOEVbdZMg3GxTtDfHqPHcH0MBT5tczljfUgr6wsCRtcJqitl+vFxbwsMU20
w2ibIgmzyjG0cNB7MYdLWo3odvRVfE0y9PWOutx/BjAtA1wSwvovF0XIRTN8f9QPk+M2d+Vcl/va
TdLvHVH6yif41lLAm8ETsKfAfS/20+xNaSt9MQ80J7JvjdbPFdVgMR46px6uJCyv1wInAWMaJrFh
EFgv1kqFMQ7QZK3DYk3DLWmNcUxH195OXvevDhwriIgzwgNxSBxwrC930BZg5M0sdXGmK2OYW4M6
1Z1ZfFhMmW6rOZVXspbXxwQxTyIZMiPwfRDEfLke7a+M2YrmHqbEz0MtxeusKswds4APSIn1V2LY
JSCGT27NHaClMbnkoPz97/9JIehqpIaGStghH7sSl3AEgcqohFWifYjHMga2l8UA5N20QJtgNpKU
mZdtN7SodHcePqWz3sw76Pfej/cj3rqtL1MbyvIVNwxTeLVpuDi4sKALY6gxfpplNh5xBLZ3puYl
V4AGQK9fr4MyArokzDcRg7+ETWBy1XNXyZRTmyIw14Cjcm/cgiHL00B7nLqqk+5Yf6/l4su9itG9
2/S4HSiEJlzRfp/oxizbom0Hb4N/laU/SukzgUprf/rYLKVvPhd+UVobzhZzP0qO2dlNbumjtINI
hBYh4eG2x3aoY1Sl56wW3yRjpPZcWmnM3AmloYamnfQfsmTJg22czbZ4dhEDOiHMQ+wwg0rTj4Wd
lOoEdKuxmUxp+XQsAvA7QN+m5tCgpoekD4m/FgVz4z9X3sT0TzIp2KgWRaVNYfqTHYIqz9wIeawE
UN5gqmTfzZbzq6eF6t8gXlohX1cvU3NjJB0OIJ1fassmteg0/CrxhLd/Fcm4DLdjahXxBm0iyz5U
DHTT3TKkxHB9yKvlN1hR4d5jIoG6a2oCT9xZyFmJH32ZVtl+0CsYa05McD7UWbxUkUQTIePKQx99
vC2x26GnkAOZm5IQBEkpb+BV2u0mNyr7noHLIO+nLHA/W17NRJRxNVpKBY0IbefMAdOUFDktH7eo
NkYGxvXieNNZVfoIiLYOjgioactOwJWYw95KZuqvxfsEI6Rso5JUp99SfHrVrRcXPR0WMTViGw+T
oZ9kyYhyi8UM6n8pJmCIa3ui8vGK6C1PbWMB5HVXM7O7KxypG1vUAzVjNyKY/xNgrTZFgowWQDMS
uUmIVo60wrpX2rjRfW1ZtlqKVMnGT2T6w5mEIfa6WYpPKmhUcKiggn8J0sKmz53lZrq3qqA0tm4Z
F93zMqP8fuWj+VvSXHybUGpWojvhA4+gNYT9J2YkBqBHY6HkyTMLU7/KzJrvmRH3wa2Td82v2W/p
oyaxOf4003w8WhmvV9Rt5W7gGrngr5yi8XfjoAcf7AJkHf1e0uLILm3jkzdoKAK0MV36W7+e+Fhw
C5TxPugN9a+uW8Q+5JxIGYGSA2q65HF7Si6J4zTNwcqqCr24urt33Xy8UiC+EWFcBDsB6SLwzs1/
kZoaYJALt0vag7QRYnWXLt3Sq+r2Vk3q/X7QfGspHmgt4tfeyGWFXVZe6jmUeAdHTfWju3jzw1IY
xq+ASd2VDskb8RleAjKrJIgru/oiPouchjQoJnHogsk+Ywtn7Pqp8a5UMK9XgaJhgqnhLiB5uWRN
EcfGrpalONiAOU4zXNh9Rq76z9u2rsLrId8FdnBpfF9pgNiVlYsDKD11nySdFi6iRMaxsP3N+2/o
rQeCbgLrncVAQV1sW5VI2nhp2h3awai2fuX2G1LCa6nYm6tQ8tGHRlyZGvDlBxpoNPQLYxYHxgge
tzZyF2PMRPL9Z3mdqay4ep9MzAL5BMDy5SoaHHC76zO6RmjHnGRdqL0y8K5QnTkeU2j1+/fXe+up
+E4hwyDswD8v1osdhK0YhXaH3K0tYCeJtYW21115qjdXMaF8g3oitbw82FKV9cBobX1DWb4VQ4XQ
Zutdk2F7/aWC10QMAyogEH4k0V7uHVcJ6sFV3nE3D0x9vCG4qQODcenSxFce6HUXYGX9rcI0iJJh
+XARrS0JrMvNJl4TknkRZPLP/phDFjWsUF/0mZSktqK8MT68/7beekJcsOlPrS5KEFVfPqEs3aKO
XbOjL5bnET7zeqiXGuiZxL92EN9aCvjwih9es1nzYjO1YRkZhpni4GhOE5b5rUChY+NV87R5/5ne
OvFrXF0rKoyInPWH/Ofic4NUs+ep6g4MOM4edqKA+LMBH/OqImLE18rhS34vtyvMZdKL1Tpo5VaY
L9erZK5lPdoG1AJFfjIyWQJs8YYbLdC1na3qYFMOpJkaVfPnCWXkuyltmkgw9v0CjqLaDUhLRYnF
8CcQxRA6AAWuBOi/7PqXuQCKIcjsrHk6gMRLPcG5n81Sy/v+EFeyWXYBGCzwUAxXsogysUYvWO8Y
wDBF8svQF12qbTrwg89pP6nvgPXcKUw1r3PCfLKbaUv7252B6gQExgwEDuNDHsQNe2MBPjHjSiSZ
KDnLYyapYDdMZh2GSKjX/iPQ+e/WQ+qANWSuzeNLVQHSw1jq6JkeBOj5yE8BachKK/79QEFGYOy8
Oqxzpi56Alnqw9QCZnBQsSk3Vp0CqMINMcpF13zFaZ4S+p9PMDJSiKFAW0c/7RKrOoEbcfrZ7w+J
7lcovLbJXd7O9qOpGcVvhqHxlVzx1acJqwCpAGC4xFKi9kXMFlSVqMIpmHI+3kOhZbaE7qWzsyRy
oVo/vf90f0lPL04jq6wNHeyR/yokXHygTdPHrlhop3ap0el3AgWgCTlnUQVbvbWRGQjTSZl+lGHp
4wHkFk71Yw6spjlasXKNW2Zes3dU0s+NrUjzwv0yNvjohqoRMLOZOHdNAT7Ki5dNI+MxOCwpDFtB
KeBmJkJWJt5px7Ev4TlZ0vCzs9FpE/VMMhnzTTqkQ7Bvwf0Mt+TFkgGsAgQBTg+lVv1hntu4/5lq
lIy/oPPNwXNtNRRDtq7Z2clM3WJ4nDrp/XKMpP5GS36df6FUjOFvVhbD15x7s9+MwioC1DdKFW9z
t/TuZjGK8snK7PwHKsz+R3vVZX8I1OI4p2GR5XxqZ9qO/xr9geQiHwaAn7fPd3QRkmckxJFeG42D
AJq9DQIJTjRDTnFYiMxXXjpB8OU7Z6kAWsKahZBbWS+DJLr1vptgyHEA4pR/FLXWb2jhIfQ8MIS/
kvW+ugDWVjoZIqwOn9z3ksSdzKoFZCCNgzbbzp9gkuisDNK3n7CZTve10drXTvSrh+OyQRPYYWS2
OtRfPJxmSw2Bw8U6ZIQPAQxq6bPtsvT5Q59Wxrz9162EhGPj5EBRh8bHZe+pzjgaoumdQ5El+iZA
Kxww75iGlj7/eH+l/6NUvHxtrOXpzOW44RzEK16+NnC6QdCV3XIgg9TS76YETvPo6mpatjTFkMWO
FeysqDek6J860XqfF0v046HKkGiPJg44EtR0tSLEjLPg1NdgCKuo9vu2uzMRywv8sNfqcXkwkBRf
wgRXtvqxQ4C7iepZuCdB/75AEBlC2mYB9OKGGsAAPDOWArXqYpKzcZtkOFeFrZ20M1ixMsl3cCnA
gPZsSg0muFPmh0U1qbfxDeX7QHlFi4FWIR0LTFEFPhgwcOZFki+sP/G/6nI3a+48PxLzQc6Mg4M8
uy66Pv6aWn76DXNoxldJujj5LobSo+/NoJTut0rPAgs9rqDRPsCBQd1Dc2skmB1nQT00X4ICpDwT
+wD9fqSATk3pu9+rcajiaAJjVIT5MqMM7VBo/9ElYz3iRC3dvcyyetoEmZMZt4aVjBI1J5WTQ1QQ
5o1N7lWgv8mGV73QrDW1+Dc604aN3JAzu5u+xmZ0V1l5lgFsVenHrCViZlgMBH/EtGjLuWza8q7F
2P0DWQxYRWArZbotB837NtL9w4EhTgrAo85IdTLIdUKVpZn/s1h0sKbekC9ZCOegNXc9Rz8N61hL
f8KZB5YsIEfUAA6zzPiaaCBLtsCQBnefd8PiR4FEVSJq/LLED0dBkA3j2dU/k37I4L6EkjifJwVu
agdlYshvfSway52eGrzXkAsCVwNzNHr33knNVG5trQ7KyAb7JjDbUDnK3O9/Dhf8o1XFZWWo8Ncq
IMSI5+XHQIPWbHGBAG8/tCD9whqdohLGsq+DAShrl0EPtY/aKlea2X62ylKPRqG6a/KPf+vPi68S
bzF0C+j1QcK4/CGYDzBVSlz/AKLY8h/rpUyDmwKhAwOigqW3QKcSzzj67Zg1JJ9dwKFyGme8R/g+
yf/H2Xn1yIm0f/sTIZHDaccZxuNxTidobe+SoaCgCJ/+vfAr/eWmW43mkSztwUpTXVS6wy8cu6wa
1UsqA78ETlNF5bkBKFPtF1fA9kATDnicMoXA1TSooDuA+bQoeqo8OAEtT9W+8Lvya9or9ZXHuSv3
Xi9L+6CqIB/BrKJb8L6pBQoWXZlb/7hxY1UnbUogAtSFGLoHTi0gOFvw/ADbQf8H0GlV9Qjf1kaT
bcQ214tGUxUqnMHHQtF0HUsBDcQosi20EK0SL99NTpV7HwOajtEjOF74OFZOx/uQlvDDd5DFOj5W
35dO9+3+5lne0ss146pmxZYCBmzfdYwlUCGKU4jX4Who9r6jzkVHF9zQ/VGWSG09iv/H7gZLY9TQ
V32JMQDGVkstCFWuzOmEgqc8urNexDR3nfyNtUgyHGMF5H9j4OvPTApJwEpYxytBX/DybFQ0/8e2
0vOntlFg3GPYGgbI3sLoHhl0BnmO3EKtp2dHdF/vz3kteMW5XMamZkaE7tNEWyWxQTL6PfqO+ZPe
R4qKr6maX5qv5x/cLMZlK051+TmrtfQreAKhHkY/ScRe07D7etSj2nkz0TX9jmxWUO1RrR8A+6Oo
Ko94nY/Dc9LrXXq6/4uv9wJNDJOEZYFGLZoElx8LVFiRUTwvnuqx7I+61oznnPr8xnV1vRfIVxBz
grJM/e9K2YeahT3HWlM+zVKLxjDASuKzQc0pPbmpfmyi+hiM0MrvT+069qLmTIoP4GWh0xqrtXBF
p4vBrPInTSN2B/RofvOsSuMebLIvNgSW19qRs/g0pC08GRZnCOsK6ZY7VjrgEPNk4BYowEym3be8
0LYsDW4s2SIJhKQJCSC37vL//yoqkAijqOYP+ZMAEPo49Ugq1vG4BVa4XjKq3FQQqCNgkEXwejlK
UEx+PINRWKrx04Mh4ulFSU+8m2Qv3+dFqn46ejd+fu2S8QFpBlN3AiwID/pyUBoBdm9GcfnkF3l7
TkVsfPWxHv0FecA41EoYG+H59afEJ1inVbuI0yH57FyOB3OE6dBMfwLxJXbpTPGTMLPc35/V8lcu
b8LLUZaN+teC5QZwHjxvyic9tZMXF5lhmD5dfpRgvjY0tKwbYxkQ4dggKEdRaDEvxwJr2uWzC4x7
KGX7n5v1AU9q0gmH/trc5w+t5cfRyRV0qI5zZifN0XVlqn2ksJT7+6gy2UhVCj9tlxel4eIW5anP
jivEj7QLin+50i0cvMCh/7SkLdtjpffNBIgN16a31M8GoDTK0Nr9VDQQyjppl8W+rKIY7TgkD/1D
bWjSOsZ6UP+jiX6W73s1ZPGvOOlVtINk2H9243nM3lK0N7cwP1ffhsIi2ha0cGxSTdrzl98mNQYb
CFmShC0hyQH1TW8v0Tk7CuFuSQDdHgoBDYpw1DLW8q30fksblkYSSjf1MLqHNdpEyT8l8fP5/uZa
0p6LzbVMiscc1BStMKrDl5MC95zBeUezWmp4vyOnmnx1vdh5sDOIDmMz9ehxD8MTNO124369Ojx/
RqaMT7WGKMJdJWTlnGX+IPico9P5D5ww/dyB8914zW+NQsPAIoZAFI4/cjk/Kxe4fqBL8ujHTfdW
wPZ8jurMe+0zyFworvtsc15D/l2OMoN/1EAfa4+lNqZvm3oUT0UHCv/+Wt2Yi0OHgHtmeQUBvF2O
goo94XHeY7a4MMDPad2IdyZ4Hvfh/jhXdzfAXPh9tKgMWmqI0l6OI11rwBQti0OED9SPrBf+d0tV
Xbpr+3HyPg51KdV5dvJo652/se1B2TAmiCz+s8aXkpEuuuqRhgdCu8DM0gQ+R1zCA961QZBuXHa3
PqdJUZLYksNMsrqaZk4eO4IyDWXnBepEq8ys0QF0uXLuf89bA1HcwDEXJQKdG+RyIBHlSVlEEQMF
JsBgc5YPtJqzz68fheLxH5nwpZyymg6OG1GHTHEc9p72b9CY2TE3oy0x+BvXBT3L/xvEXx0n7nfk
L0Hncl2403eg/xTanKhXD5CBk3+atLP2jeHmXJE2mfzrJ7iArAgo0My46jbrdCZU79dAhgX0Y48X
cQeDod3Ism5tfi4MFK0xkkSob3UhxrirqSZpkxCBKXmqVd0fGvHBad7apbCh2Lhb+caNTe9iAr24
fsBHRIXvcnfQXuq7ytHT0Ixs+5/AauEajqM7m4i5zpPx+vueeJay9YJTpx6/7NW/gol2jOe6C+CD
TCmVr2HGfa33C3FQRUD/Rs+Mh4iy7ZcMlm78+vXj0rJw2CSN5SSsLvy40hpp5NilQnIYHjDSInVx
6njjVN/4nGg6EHDS84a9sG7hNzhhd1mK9j8CPdBynfGXBXDsKNrUf/18gOoh4Rqwehhvr67JJjH6
oZ+8LERWrHmbi0r/AR4p27iM//zg1Qu9yDzTlVvCabzEL1ds7LgrpzrLEJT3NEVcZblDcpTO0tkY
fQ/5UO5wGl9zbGlOvFcd8otETsDe6X2O2ohCHtITh950Kb3NyYDzuZX5FJZMhJ31Q2uLACKWSLru
EEF0xbsZ3M+X2g+q//qyUVBugtT+PAOOsp9RBUjhZypfzO0+VpnjfsROiCiwzJVjnlCZabsHt7SK
5l2Vz9bXJNaB9d+/Bq7yMh5YOAhAoGkwWIgcXX4PYP28xPFQhZrykDwr5XSQbUTZUNPfpn25ZfFw
vZ8IPZCYI3iw0ZpbS2WJhI5JlhtlKCu4AnqGNWBEowP+/LiFC7l+JxgKw1u6iogrkXNezgwviahB
GqEEsWt4p9Yp4jOywb/vf77r+43mRYCpFjhH9u5aQ7q1a6T8NIzop9JPj3YwyO+D6Rdv6rI2Dghs
DG/zRG2Zb5s3Fi1wKe8tyAAewrXPS2fnU0NdA66DzAs4bPmAzMRbc4GnPGppJbNkl9tDELw1RjMp
32FSKmygho7ExKrS9Sj5pGZgxV+0zMzn71WttGf475WJ/EVgpHvK3e0n21bI0I7YO0CW8iFdx7Kq
5G4QEWIt+CtiuKDXMv8GexX3ESncVp2TWCu3Ut/rNxIRscXJieoYSKJ14UC0A0Gi27ahozykBxO/
7p4mM9Hfwy6cvuhK9Oeuy+bhqUwmaW1cF9cAWyJRjgZaNtQsDHMdQxlmPiGDrGjx2vjhHgbPlrSL
rFlzPwhk0fPPfVoI+aZBB7f+wKef4kejz6t/AXQn1le3kZO5SJjMzof7++56c4Pegq+0KF9RvVyH
JwERa9D5sgx7i3oNeq3zi4G11n/3R7k+rbDKApDTNJzpnAWrICj1VAp+CzsNbwLCvxNARtP9GJPU
PuAAMrsbT8D1tl6wGSYvDSghmHuruxnZEDRRIw4TZGFRHW1fo93jAJ9FhiNxx69Objm/7s/w5pAs
q8vm4lZaY+58UbRj0MVV2GazjtKp7h4b6atTXQn/2GDJsBEP3RxvcYkEO8SjuiYJumiSlTiycimN
QyRO2ZBEX8y8Kt/T+OWJSVvaKK//qtRuEAg0uS1AEK2CzLrVDfKcVIQgpOWDlrTt3rTa5KF2cPjN
8T3ciM9vbBo8JRy8FEEocPuuVhE7AyEbPxGhPeXtyTBQUhry1nuSeAlvHc8lE7x8zRcyK5c7R4Hg
cm1hQWfOHnW3B2FoxiBMst6ZPFgFvotgClS1MJPCf9fZQ/0OWD49j7xk2+6drrNhzFsWNteOJ7tp
Z1PHq473t9b108A3oDME4ohyADS/1fsjcVig1FqFflP28d6yjrLMmn8pcJX7saUYc+gHuaW9d+vj
/z3oKiB1ylLOXQQLTreBsUObDg5GhSgkSVv9P6wzwadPORKVfhB3l/ObhAYaU2d+DnKwp4r3IjR1
FGJaLIE3QLhrXXQ3oBhOTE8xl7oKdIf1tGh2gW4xqjBKpyrdebqGc3dsRcNbzi8ft8VYpt6ZqGz/
N6nax3BlnuLv1C/tFp2mIos35n7j+qWZsQhLc1fRklkFq1oyBI0ReVUosOveaR1VtBnx9tP9HXRj
FFBCi6cwZj1gNVcRTKdZQ1I2QRXOMg/Ok2NLwJpes5HD3NgyhBD68nkJYLgFL9fRHexZG7QGHHUs
tQe9imcuvmoO+4h79/UTWipHpBRcgISdl0PRFZ5VgqxDiESRBUwBFS1bFM7rZMyXzcKpW+o6WA0v
CMbLUSBHSTm3LZ5RQ+M/Jpqw3vZzLg/35wKLjr+zunwojtPSArlCu3tdHy8D5SFZ1A1hB/0MRS0g
7vMPC7qDfGOVcVXU+1nj+f5WyFwr6fimKHIcfTWbal9NCMZ+1GfDEscRzJw6uqjQaXRaG1k8toM2
mf+VubC+AAKoszPVtsLem1muG8ifoue6RyfF+qTbBVmLBEniP5PMZw4M0bEx/GPrNICJunly3Iek
Go32qXXI7XcUTCp0TnTClRcXWX/ETZzMQKlvJxvgntlOVpmWnCfPxAalQH6xPtS+smuILFUx7xZF
JCSyfdl16odeq2nRVenKKkwRY0qR35WJQBx1UFyxSHf3kPESpDImFYOBiAogq0KZRvJBVaVXHzsC
yWBnGdKJ3xq8Tf2+whmn+BDHQLSqnRpTM12ktkZ1SvvaVfs4iOzqoWoKz/1VCXPqYY35k3jMYIvY
H0r8XkFL0+j1fmWoLLihl9V6eYSHkUa/mW3r7C3pRy54kcjSqcBXyn0Tp32Aa+vs5sVJsFrP+PDI
+JvfuOJ7NMySonTe4APfUjZvzmatDz8mSrvi4CAqaO/QHVP23kttrXlIbK1P33tTCvwA/c+6aHdW
zNt7NsbA/BqrEZY1Shcim3qEEKfO/A2NmFsLa9wSC09VeJ/6fg6cg4aKjrWvWizq8rSKh49+2Xs1
2gyubPUT2otF+Tx35OznCCFmZIzqeWxOVqQ32iHv0W3+MqIN1O4G15Lze7CfjceXMtC/Ac05Gd8b
iyruTtlO+mO20sqEHKRslIq6wve+TmbVfyj0QlkPHZJR83OgJ7I4d9ivjce68HgpQXa0cKd3Y9Nl
3WMW11r3MBpCBai0BdxU0D3ZdDsBnAB5RmK54dSL2fw9WO4cf7l/Cm9ckYsYAWXVpUV11cW32bZl
lWuChwGt8p2clX4Ucd0EG0HUjUuSccCSLmhv6vqrOyXo0XbJFSSDYsxhRKecADSfkF2e0ZWiKr5x
udyYFl1LMmRYfYBK1kkPhJPBdHKnCaGqIXuaNNFnE0bOBof2j/Hg6gajKkdZhwCRDuYaLW+LyB0T
F+dw4BpB9B58TPcdeLnxoQBY2/0T05GbX4hky/lhElUu93UWIIqPIlLvO494NTj5M4qVWbMPBA3l
sOU1RC2r88yvOCmb8i0uFlO2j9uYmpib2mVDMhRF/6YxSlq7vtGs7JPToerywo63uudsnt3+sU0B
bO5GR0FE1bUOW3qEAvz0UMNRKB/v758lg1l9AaoRMJYDxKXJ5FfBMVp5QevaE+BzG8nIKAZ+TrTg
0xJ0AKJrub5baOjgj3SsOna2o7m/7/+AP0u5/gXUD2BFkPWAfV3tLAdixBRIvQ6RdXBRKpoD8RKh
k1PuCuwA5L5P8kDfT4hqvfFdLZuf+moW7cFSk2ns6rykOej5WmuRfMcVSuxaF/XH0s5Q2ZxNp0nO
fdSmP/pmnF9K4OZbBo03HkHXwsCAVx21ZwA1l49toTf+NKCfBXwFa72mVoca6fY9eqdviHadjVjl
RkxNs4YHfhGXZtxVrJL3HkzB2scc1JtRNmRXI4CaH2daN/Y8P3GQ3t1fniVZWa8OER7YZyBeFK2W
6f9V4CU7SBBey7lf8klH9bSv4CpK1OhmZEKNPtXDCf1AkHGdu7Ezb1wBLhLBxH0gOhcV5MuRNeXG
+AUXgqlSbywwtD40UbfFl7l5r0GWodVGK/YaMVZZo97j/RZadaX2mpzsIzKvGsJ52bhxhd6akE8h
h1AeooG5VnSWvR1T/2eo2I9Qi7eyyDhXua02VuzGhiQXRLgEpSGLgtyqZjFCxcU01xFhn0TPEDSq
b73t/2uhPfpoj3l8uL8/ricFOYbigckakWKvSxZ+JjJMkD1JPt8WjwVY1efRlFvC4tdzWroMlMdB
MdFgWzNXGhxzRoXqSojnUvQzaLMACI1biLdGZEeIVkdB/+P+vK7vxeV0cczgPlL6Wtc1lVFNasjH
PtRViaJVbzf98FC1qrSPKi/ieAdewGseas/jinSkb/X7XOuj6NP9n3F93inTM2fSEmBRqJxfHoJW
Nyc91tsuVFU2PNZIfr4FXWzuqcX9MQhOvycRYpX3B731tRePW555CsfoPVwOGgemiuLe6CCPIOwZ
NjjRgFMLMi3euWoY4gcQpEIc7w/6J4K4vGkWtvxCmfeoV/MeXY7aAGPqc0g0IS9pon0I0r7VPiNI
0ffvIBKp+FON9uAEBK2iRgUjGZXl2eg1vYPeAiZzEcPuZ6oMpfgB8DnIvqUmqmWntrTt+N3Qd65/
Jp20f+ioKKewdigKf05tpQUHZxDYXmrRlLYb9ZkbpwP0nWujeY6iHNWQyzlhZBPMqkYBEbuX9tEd
ivnd4uGwcQav7+il1AS6HnAUO+VPtfyvO7qDoi2rue/DhtTrUBExNHsUp32106WVfnXKsTjFCD09
9YmXv76NyuAkgZ5Dr4Gq5fIJ/hpcuUPXj5rswxkg/Lmi6LNzPTSk7u+OGx+S7imQCOAr5JzrZ2jG
4U1DsbkP3UKzQ2s0yq+66O2NePD6MVhK6RaXJ8IqC7v6ci7+GMQ4YTp8yCqbvliuGp/JDs0Hq55e
6yFP5ZqhOF5/4DIk7JdDJdwVgyntPlTwTZE1gHDWWIV5+h8+GyXIpfQJj3ZdipQo2iWllaiQMFQd
YmENuxkY7Mb+u7k4YCnB8YL9pl5zOReTzWdmiVDh0FICWgwFEHBO5u/353JrcZYmnc/LBsDoCvbQ
Gm2WdL4K57KV7ztlprzZHtqgwtE2CijXQ1FugtFGPxD8H6zMywlFfe1JDHW4/HujeixtP/8VSRPK
BO27jdf65lCggx0gI5SFvNUNAbs0VoEEF0Va8NujBbxLnIbagNKiV4cfcD4ppf3ZcUBsV6sEcGrq
ajtdBINQ5pi0utgFaJQc76/S9dvx/5FfAMoJiK9ECWJzjLIxQJao781+PpQ0Vs7wLGr9fRqztORJ
jZ1t7L/rR5KIGkb10sFdoM6r9wq8PaQDzOpCX0r33eSqaddXjbZDrToPXctNT0iibx2tGxMFNYVi
EMZxRHTrPrpCnqTFYmkIdasDzpjow77A6u594rvNm6hGjvv+h72xUUiH8a6hFIqHzTpRc70JQofy
hxDTVTRz3RSVzwjzy6xVwatfLTJv8m4Sfsr3XFOX2z9HdQTyUzmG0jfrBzgM4yMM0i3sz60PCFWD
aiUSsfTEV4mTYyv4D3kyhk3dufUO/WUHf4reTBHLNb3+czkX5usxFgv3jUomdDuCyXX3vVK0e92s
GUM/B2EbwaZEtCYv7Px/WCzANxxrdJ6Y3GpHjnaduTLrxjCy6jbMY9c843hRPKEY1Gxs/hufkaiJ
Mom9iFbRcLpcLHei4RGJQA+lMJyHBLu0QyJ9sUfudTEIq/qN8W7sQ+pAXI3gy0F8rxt4vVPrbovQ
Z6jXlfkfqveg6erIqZ5IAJyN9/jW3JDIovUBYoXS/PJb/ootZC3jhl1hhGNTa1hkomlc2kX5Us9B
8thEUbNxeV1fJDQAqHCBCIPVZ67BPkVSdI1W0jYzc99B9LasDgbxxrcqL+vHCNDph2JCP+j+wb5+
PZdmqEenaEF9cpNdTrIewb65FfcyQbd+NNDm3sVRvWW4eGMUEvgF9kocTay4emegv2RzXtpDaDdz
Oz3QHUJ6AsGQRr36mQENggIYYwAIoRh7OZ3OxfKkbDnWLXY0VLfd6N2sae1GQ+x6F1LxRL5wYTYw
0Lpt3RbYUOMAO4bCJ6Yhg7cPUe7Nu7q2zVdveEqePM3UIBCC4I26nBA1KSOBZzyGHfD1HazIatfm
RrHHlGPLbvh6kZbqquFz/YJLdNbd3KKmAj12+hjOsMt3faTlaEF4W8/lrW9HBYJ0BCCYj+vn5YQq
qRuznLwxZLtrSIgPxk5L1Xh222jeOFC3hoKtD52d2IMC9WrXDbi2255o5lB4Pl1fIo+k30HeGPKz
Av/4+/5JujEa8ovY8ZFsGVy8q9ECEwsdPpdOrSpAamxyy4McBv+kAa7fmNiNlQJW5fksFMq1zpog
LkXe4Ik+6CE28AFi9BQeUbeqN0a5MSGAy3/MpLhyaTVfrlSHWPQo0lkH4liJPX12tHHLaD5bubYl
73g1IXq55AdLJYds4YqGblqQQpJM90KfMvXPcUy7A/4N+Yf7K3Q9CiwQrtbFG46EeI2niQc7T0SL
QmY7yvZM3X9+9jsB+/D+MFffzSK74ipdrOEWCs9qIyAv7hcDXjOhWPAsZRp0+9zCIUl3sAO9P9TV
E8WB9ci8aYQvR3cdxfRWObbKCVTYZzL65OI6ceiK2ThPetGdsF3ZAtNfT42ji7wozXdwT2jGXG4J
uP3ITxTGENJg1h6sCSOcoRfJaTTkxmm6NTPyEdKSRVebc3U50oSNS5E7+hBmHc1KWlq0CdOxPgmj
Fl/tpN7KiP9UCi4KQHzAP9bvC9WLB3E1Na/X5xibiyGMuiTeJ7DBn7wSobq+jmqcnmT5Pe8n5wlN
uwBWtRmc6YQO5xnIXJjhsIZfVGW/sXQ8Ju4v8VVUwFe2STlBObDWjrcqTCWp19e9pY1h4eGPPds4
54x1V79NRDnsWxTXPnp5t8XOvaZOUQnjBbXAD+G/SW/m8vOPAts6yGBm2FObDz5EWT+VnwoLau7H
uoYC9T32Z7vAyyOxzWfqFhMKL13jy6chQf/5KKPOibCobQmqg9Y2XgLE6Ow9eCt7pptdRuNuMEUc
/eoot/o7qpyF9q+rIciPq4A+6lDpy6xs91iqpcFDl+Z+c+w9JADe9Ca/+OsU1SI7EANjXEG6V2g/
BdLVeN80nLYDCj9JvKszdErUoaE6Fe1riqTta0sCfB3wGuDzlpNwRaGixl4qwhkr9JEA1QEPmORD
aZN9G60qkxuXyvU2YDCQ4BC2yNZJWy4XJCo8aeWzt2hdB+4/ODU08YemHezqYMaOVZ1b24mKkK7l
tEXUWa75y4NBJsZFtujv0aVYq+A2ThXEGU42Ydb69s4KcvlQmC1Qtr5vn2WPBubeaYQ81rkbvfrC
ZqLgbEmt4XQx9ctJIwRcjr4trLBGMmQPa1Y9lm49bRAfr68aRkEtKgBD/4fXcjmKKeaxMKPUDrFn
mrBGqd28/UTFUwSMBk8d6RrspzZCyBvrCWwL0K/3B1W7Lik6Gnqk08CgpIJTv59dNL9oNmoVzkXm
qHX7AjGbGNQe98/j/Rvler7c3ritU1oC7smHvZyvAMwyO4Nth+C1XOvQ1lk90eHEV+CYVEkZ7ewW
47LD/UGvXw4gQQvjkCKxR91itZSB3wPMgAYOrinwHyXGcAhxB9ljVvpbypTXG3bpqpPPkGnboPRX
N7mFa1nb0M1AYVMFe8uMXppCfB5mNPxtlXyWWt7va2Vv7KLr4IIy+6L+QABIGmevXv1FwmPIsEkN
JxeoRyYRL1B9KjcArNefkanBF6AvtIgErfn8eUl8PlE6CQfPl/tRWPG5szGyEUiVbqzYNX+fLIow
xia/WYLaNcxd2iboN9H6IeZxZfNfN5Ef7HMgV0BW6HV7Z8DPUXQq4zL1DlEbWwYa57Qj0GRxSuc8
ZnEvnl0rMttvTk+V5aGyIiJVbnFZF0iriHHedXhA5lvUg2UvXd5YS2WH+5IKEjDmdfdsxN2yKJsq
CMF5yTHM9WGxk4cdmh+KwTXSpwpT4HZfz5aLAIMmZHaUfRV/vr/jrzcENybCqCgQLXzN9VINCBx5
ULqiMNPr/kucCzT8YKR8uj/KNUR+QSYCgqSHzJbnsb48zYY/RAtEOwqRleVQAR1r873jFBKjH0U5
9AH/CARxc2eBfwyVZ1vv/N5CvWcC4aUetb5Vj2ab40h3/4fdmL5PudflfQScB1fi8nfVJb4fM/IO
YTnFIBLImQOxG5pyeDVYZ+FgLNIGIJGXcvnquHdTncbCM1lVk0qaMcr+jKndFrX46tLkDMBbWpAW
lGaoMFxOByu8GqsSQWGBVvBL0CTyQUBgfmt4ZfekCdVtEbSvbjEGRPoLZBWdIPKJ1bSIc7W50ihH
2kMfPOMX7LtnVKtwf5zSDrXr2qvy/+x2ntABYnNt3DNXq0dLHcg6Lz7rtzD6LqeLonAeadgOhi2m
gse8oiuLRkuQVxthzY3PyktEXLtIwSBUu/z/v2psdVXmdFcL6nldgo9ggbum3JmZqp/Rm0ssbAeT
cet9uIYz25QsSZq4Ppdu3roOi15o3dGR0sNxyEa1b6usyY+VSoL3vjF6xs73+/i/okqQgcFzyjsA
ixT+zvK77GtCPz567Unh57DEDjcs/St77eudS5F4JZFmaLkSDoKjkscoccTD/fN49XIwCpqsC9KY
O9hfqyWOmoKHKSsjlJHMHzqB+EebRkGInXSwsXlubF2K6gtrBVQub8jq6EfVLDEgHoxwGHV1wEPM
Q0zFQZJaG3HdxSD0EBn69II18BZB/tYkQQnCBoXdwdCrKCNzBysO2haJOWSVnoH9Ti8LC+1X5Q7q
te89hCgATYQzgF0WxZjLnVt2E/6Tk2GELRjWB/AD3oNZVMUGAfTGOaSzTpeI8vNCZF9FFRqSKQ1p
DOcjE+KctuZPR0bWxga8sV7sOu6Zpf5Cg261XqmMvTrVSPZiV5nHWJriCWQr2Derc+Vuyk3vY4Fj
0LGK5Xi+vytvDk0IvGgALEYFq/OP7UypRVZsLgCv4p0okXR389L4PPeu+qrjjoS5URCBHHa3lA9v
3Dz4Py2aMSCvqIAvv+yvmydqcZYeotkIKzyHn+NUJifVdel3RBLH/TA3zUbAf2NrksaDtKAKDlVx
7ScECMwwFt16lPk9432pNf1Bn5us3uUKrOD9r3pr1yxVcHYMHUnkIi7n1nSxTukVN5EY0xIM9fLk
VCdEP/dH+aMIcxFncQRM36K+Cj+QV371RMkpcoEy22aIbe/TiIhKIbRHK9He6Hr8udSco668fxvL
ftcnwT9G6+8wyDj2jgW9tTLxk3e38Im35g0OjDoinUpawOsfZIy4o1WZScemq/ZuF+VPJVTeh/vz
vrWSqMlQGCETp8y3CgU0kSX9LBpkJbOy/Iitdh7GWeoc5xZjzftD3dqkCxUP1Dwf+sqFTdebvsk8
htJh8f+kQqVCK5ndz1ESZY95FHSvTQ3p5AHjIZjk/uTKWR3HItJ0e/ZzO5RlX75QoM8PAQqE+1rT
o5PuNt7rL9GluEVZC51R6Oer+9rIWiPG2s4MW0DOjwWIwkOq268WoGFWAERAKdEwJPddLVjr9nMK
54FCjadJlE2N7IBbq7tD02lL5PrGDkScHpy6zr/lvF+ePGFaETQzvHUSWTUfBi+OH4Q/1Bu3prE8
LquTR1MDRBd3JvnZVWdDNYNdxLoVxnMXnOlHRJAnq+hlKieFubPddLi1SivZaTX8jVz10XEw8eF4
9e7kABBP8OJye61V7eaWmmldo61ZjKRCVEplFGqwOID5DEGxMzBQ3hjx1udFEdfmzkGz/KobNk5W
a9RIjIIKjKaDk/nmvhLdfLo/ryW4XX9dsCpLkZvc7Up9XXmtwEI9tkPHGX67QvvUTA4Opt17nvuP
fjq9vz/cn3x0Nd4fFAeJDGBnkrnLTeOVpWlNsXDAIiBXeUZwSqWP5E/zcOgoZiSHYs7QmvfGXDyS
ucX6eYjx7dvncyuqX06Sle6j5vftexErx/4I4C71DxjIptreEJrlnz1t8F46OE9LFJuOuE1UbmGG
naYX5g9VZAgVESz36bOc0jzAc9EKPjnuPIm9SAoiJxm0XDXRbOr5eUqkAz1AU375AO9fdTuo66n6
ZjWTjf+NVJg7a0Y014dklPY3MRSFfxxNvfMPFg7EwCZhNMGGRXzcP5gtqcEu01CJ3dlegmN5OXrR
F1a++2WUxYiLbFNmydGKMtQZCWxR0xoEdatTAeKm2E1RXn7EbN38PVGDHvbKtKfyMGJQQ+qgR9o3
V0BPfXF0EZvPdVLK0Iw9Ue37xm6/JFMUib2V6L2PZW5sFQ8Necp3oelUJNyutJPdxD0J/8nQ8t+F
rlR+HtLR/KUiOGN7GENtwMU1oL5alkH+Iy4CWJ6NWZY67u52771+87tg/Be2Jy2Rq7oWPVusbUrk
jDsFsrQSHsCfwZ03XvUbR4z7YqGbI+B3HQzWFdX9YGDzx5qJp/0ELVqzpy2dmFuj8FITeZGzk5is
rmQFfMKbgRKFreyTg6VG7zhGasvb4NYo4A5JqoguFxGVy4M18LIEvhYxF0dXn2Y9H77hNx4f75/f
P1ql6/O7sEewGWRZru6LkfJii8cQtc3KRl55WppjzzVZCoVrhEzMA55nAGOki+P3fu5RsTxkeB3+
xkBTWgcj8wr52RNm/1unRpNt/bobbwX8SG5N8BDwjNcY+WSqgVRF4FZdtGm/Vk5rfJgyzfNQG3Es
/EwzqeP1bRk/p3bIT/TkppBWw1aif2spkIADR7/oil1RiDu3JJZB7DY029J4C/k++YHWgLMRL90I
zehNomiHVgSFizWKe/ZtjZIJASDXzq8pi+Kz4uzvi171G5/1xnwQUKHiBDdkQcWtIhdIBwBMmsgM
k3GAkOZU/r7UPLnxEt0axeckck4g93BYLjewcpy84sI1w7Q3wBGWcN+Gmuvq/ga+8d4Ba/2/Ua7B
fQPKv+1ghmU9qGeRl+5HGGbmrsTb/slopPhUqHor6bw5NRvqFfFSQASxylH6OJ/LRJZMrfb7nSaD
8aGpPGfjA97YEABBgYotEQNFj9U9E2tJZ5v1aIVZ5JiHIQ6+6fpkHdI6TzY+4o1MNkCoBHa1S6bO
7rtcKlzaMrcFuAZbHDCm1hTudOwmP5cnJav8xW20jxiit09ZG9lf76/fjU/J0MyOHc8eWe8SyyeZ
LegChi0J9LHgCj9il7BVkLymyi3FASaHUAcRGDXJyxk22pSNdVDYYRG37yLH+E+VvgZNrj/5mvMz
SNNDpn31Gu0tl+HHmXYoSjbmex+0yI4g60ADtt7F/fAhldP7rnXnvTFvnf9bX4IHEjQESgULq+/y
J1q0Qjxz4kvQzsKbeJr9U5zhp3b/e98qIFLP5085i2AWs7gchpiR9lPQ22EEnR6wgF036Ber2X5J
B4yhT8h6xv2b0h2q4tmcc2qnhomQzcmm12gQDOXeVuJ2a+KkTxAhuOmBqK8SN7D1yCTD4gzLHuNn
XDzKo575W2JAN0dZ5CepIuIPuIabjFSiOuZnh40zdqfaVPYpVU37P2xnCvmAIRG5JO9drqu/KjPp
PEwJqhE25dlCHRvdrc4u5u4b5/X6ZoDMsSDsgeown3WqO6iGHlIt7NDu9fikfHi1QWp0J1F3r/9s
y1AgfymF0qpYM5omZPILS9a8wHrsQKpv0+Gbl2xyYW7NCHQOWC2q2wtJ8/K7KVX0qWZx11mOnaHS
kVGRiXMnIH6N6o2c5dZYEAlpEYCZMaj9XI4FyRT8uct+Q8k7fjM2ltzbg6+FU1sHG6ft+nUiTiR+
8+lE2pTJV4et71HtHzXHCesB/3UntuuXyu6qMwAl/2cKinrXqE7f2IN/Kg+XMR2jQsNADYmaAZ3k
ywmmZVcZntQdQkcys5eZEv2/WRpUwj3UicCFvCFxSMjPTPHeRKRhPkZFK78NwITVfpKmanc6zjnv
I9QhMlDew4AiAOYOsBTVwmgmierFyRH1/+PsTJbjNpqufUWIwDxs0QPJ7qZESpQseYOQJ6Awz9PV
/0/xX3xqNKIRfO0Ie2GFq6uQlZXDyXO6l8CLil9xDXXErjPNdN4lTAnNvpF54WtdFOLViiztG0XU
uvb1Jg7eyg5tT19X+lh52PBs8jCX20ZHge/KPIhsZS+2DTWFsBrPPjH3Hfj0cY3HGr+/SwI8itlq
JGSx/aXpY+MxDZDzQbMCaYxRiOyCcF6xv/9zbv0Nv4IIQT5uwIaX4ZyC9qXd5aONOk0d7tEndZgs
m9yNvGrNwIgZGTmgca55yzKm3qEYktS6fTKFMv4cB73ZoYyRPQaNEKeZ0WK/70tvY8JzZWt012gM
MxIAumXZqeg1vTOsTkCX1IQ/NWRAXus+t3/cP7+VJxtnzWAxeEcZpC6hiFbTm+7c9MEpD0Or/qk6
is6YvQf9fOynDrIA89hDYBeGwtUfeLLN8FSnCN76kOKmTbOrMj0RvhfSY35DRr14cYtKT56cOEgH
hvJtKz4JMefhKe7y1PGhX8yMDZNc8TQ8AVRFmEPlyVmiEMZxyPkrdKAsHIo91HNokrTMKBXwaHz8
SeC4pNSWbMfdtATmOZ8TbqFDtJ3axyrwmr2SFcpDUnbtxlIrnx+cOpsCeI+fWspfVH3aI4UwsStQ
X7DP1DR3C2crZFtbhYqSrM+xH8KC69vcqr2nh2PunpTZAgljoPnS63Ow4aBXVqFyxWtJQkSv6r1Y
+dt7rWdNWraRxE/RqDq2thgfwG1tTcWtrULXRGeAnU4RjczrvUylZ4pYgFrK3Q5dW2hKH8ti3JKA
uI3iJdySl5rPwjO61HuczITiLheXMntGIVVNvpnR9OgYM8NkkdiLwD7Qp/7v/jWVTnXhdEFG0acB
RwjRwRISXzo2dPJeYp0cPDvXU4leE+7yD7fONXglIj7b/QVXzpL4AGwPczuMSSxHJvs+A58U98oJ
tnSxK00j3ovGzjZu7u0qUNZK9ACj82AmljgzBkpAdHezczKgKDl6YZcxOkvh7KN7YTzCorpBFELz
YvnFaqtxWoJr7xRSPH0NilE/CoYmPr4KTXoCJzlxx3ja4l3s637Up4B6nyPrkx34x192QnP0w3th
TpYvA+ACsO8SFChiOM0aECgn4ADh69g54zGdk+Tb/7AKsvASVCl3tPAKQ21N8D3FwaltuvJxdpEV
ikhUP9zaoeuCZ6NwTEJGKH99X4kIwhIa7eA0M1rtjzO45SHMt2RGbq8OGANmmQGRMIXG3Mr1KvbU
tl7VOR6DlsIUJ3WojZcyDI3nCXSNdjQnz/v64dMD1SATfKpM5MGLLBjKDKTUqMSewK25T4Ga9Hu7
Mras+vbVA6BCa4xJAlCi6hI9hURU14s0C07RXCiEjFN87KcyOQ16vKUyuXJNibJIgZigllODy+6D
Z1SFaybBKUDe7R/ajeJTWVTuRvt7dRWaxIypYdkkd9cfygu8Yh6cKoCksGpRvoiqRxW6orf7H2f1
2KiVybo1Le5lpy92I1RBS1ZByS44qHoYHS0xp8+DrL9+fCkABKDv5FXCLVxvKNK9rDDaNuCTVM1O
03t3lwcO0sptugVVWDs73AKJ43sRcFlastpmaEuV5lqOZv0ndx7EcdbFFpfK2tnR86JUzk3inws7
SCqtjQaFWDEKnPIxLDzenshGqGzIu6f7Z7e2IXwDAAVCLXhtF8bQW7rCkOwUnBLI+QCwC+vopH33
cZ+NWA/PtRw3R4Fh4YHUEElGVxj0JKM5+Z7k4zfQzfpGiL3mgKCvkq8Px0a2cm0GvWJmIq1EcKpK
Q3mgT5d80opI+KJXs6+OOuePHz86Ci+8YNg3/UJ5tL8FWxGkg2UDOO/U2nHxtXci4xk3saXSs/aB
mO8BWcqMuQSWXq9ig+XtY1RQT5QzxsOMYs/JNGfvy/29rFmcQ2+GZjlskQC2rldBw5u+ZDMEJ6PX
xD5E4fo5NCHBrBCePd5fanVD0KDIpvF7w/p6KbMuYML1WApguP6rKOrpLMA1bZ3b6o5+W2bhFGpk
quKsnXEKRas/q8L6rBRe9FAqSEnf39Ca3XGBZCOQuAQbv95QqAXQHjV6cOqa9ltvOPFDqIyDXxd9
e4CMNfXvL7e2MShDuUQ0BWHBWBjENKGhYmUmr3liOm9Nl1R/FMz4pPsARayNrclDug6HpYyqRfDN
tLAKwuF6ay2Ea4yZ9eF5dqz6MFHR/LuxuuCvLB5zU+6QxHTsHWg47+9xxUYgxmKgEpcOHGWJ6OuH
mfGjvoe5ErbBQ47zemlHx/j7w6tQRefNAFnLyPUS8WopbZZqIKJPUTSji0ZB4iDaQv/4XmSxjIFe
yQ9M7fH6DIeqDqjMsBcNnirpjIbnsFLFBtBz5cQAnzigwJDyobRpXK/ijGHpNkj2nII57pE9HdWD
XTvtx+8u8jkgFPER8CcsyR+tqaySgtrACSbE8exGyGEEMJtusK6s7YUuETBLRiv4e3FiYo5D0WqV
c8pms/eLwQ0OrbWJ6r69R5C9kUdwYTkwdZkTedA92hrS2KD1Z/QY88J7pj/rHtKoVT/8yPL/Z8Ya
dBCRKt/p+uOg8JKmiloii+qMxl5toOzg9S82jm1tQ0zK4llhtOAVXITDTalbqWewCiq7rh/BhrLz
epRDC8SqN2z61i+wFRnUcXHeCQ+vN6SMyqDrETY9de4fXaKc+qj6J3S652ziJmVTs1GiW92aJD+j
Q0mdZmndSosQyTyytShX9d3oDv1Xt9KtS2q0zv6+U9haShrnb696qcErliTyIinq9DbqA8LrmZs/
NGkkNnZ1+3Bg3MivMDIB4O4G2a9V1ZxliWPD8m+9Wk79D7zTP8LGbXzARP/c39btnZJrgfCQU9A8
8gv/kNmp49WydicUr/JBFNWHrpm3/PbK4dEnklEEaByC14UJdt3oKZ45OqeCIfh5B1+wteuHsdD3
VDHdjVu1thg+mSiBiBK9rUXMAqGwGzeh7ZzCcEx9BXCTn6bz3yhVGx92e/SRMXi+E/ZObePaJuBT
9uoh0t3TREl6p6ZOf6zpXW9cqpVPBEpYnhwFKLL0hZeoK6SLqmh2T6D2vd0El9teqYt/P2wHNKR4
jCThA0ntwg547AeR6tQCtLpV/LZos8e00LeUD95nwq8DB7I+yQhO14Yq7jLgH1AuVwbEyU6oRM/1
KR/6+EsNhP1tQCTP9it9ggnHc7r4k5Jws/bJnI7RroRAnzFho7J1Ll3GH9FShL1/mMNc6rvaCebG
t4dWd05YYPmqed08/wrxu8HfKWR3SuurwlCKwEe7MRI/oqLWmh3Icuim7p+iNK1721vEYFAiSSIv
lxSaWDw7jX1THIQx9k/DZM+vSRZ8Y8BupCwvks9NI9K/7i+/YvmMJFFIlpVRMMkLH2XmbtCZVoNi
s8f4Xl2V8TGCkPscpvbfH19JNt7AuTG8R857bfm9GxhTJBM31UQl0+1V5UDV2qEyylj3/aVWzJ9A
jMYiVAPAUJZxUuDGramKXDkpYRYeAsTDHjiDD9O8Uo4AIQ+PgTw/sHXXGwpqfVbKXCgno6yno9uV
zKlV4U+zVbfIGNf2w1tFtdWms00ke71Sb2RZmk22cqLa6u57ODQsEEMM32+c25ox8GEkGyqDhxR4
r9ehIxOVbRGFZ8cpiv2cNfl3xw2Lx3l2hof7n2gFbYHJ0ZMk2SVgpvR/vZZRKTM12RqyGBgR8b1f
aqP4NpU6Yqop89q2E6m+nedflLx9gFHzWzROW7WR9d/APmlEcQFII69/AxFHVWtgW05Gajf/WUFb
/ewmdd67MMMe08D2fC1ogockq5394Or1q9u12i7Gg2/k/+89z4UXoFkpZ1YoNshn9fqXOK0Vq1DZ
V+cZ4o90Z8IJ4H1jfDOOjtOoxuYvNR2Dv0pzUuantgnhBimJcJCe1OJcCfYEhRBXISmsw9I59any
1ohJgVY2YgJnPzM6op0AZyrfGIvx2s8o11bi62B3Sre3W5MR8aRSi2qXtpnTWL4zOVUHALhWTyVw
A/0TI/b4UjUQ9cHyhJf+GMxy/BbXRh3vWhchBV9rx6DaG4FAG9omjTWOyqi+N6ZsZ35Su3pU3ph2
pQ7gV0pVzxcEVaPsTWRl3r+Uwxy+5n0bWictC+xoN2W59xbF6ajtAj1MvLOB7lb5PZ0mNd8BZVIG
PzUir8z8hqQz+WYxzZQ/9MQMxZ7EJUIvJUjKdhcUkQcOVRuH7li4ba48G4OTpg9u2djJaXKsdvRH
K9M031J0sgLT7VDMhWzBmPyB3onzyDBFG7o+NcD6n1jVMu9I67D1CKu0MeDXjdoY57vCzeiWpmre
TC/OlCbVq14Xef5dGevRgNChdaa/EzMO00Oq6bX2eWTwyfFjkPSltp9iJ8gPQDyiwndD4YwPjZWh
Tbm3y9Ayz/BvZemzKzxR7kN9tkhkZzvVtrj4V1wMMukU9glMKO4vI6AwzxCdCLTgJGWNzwjPhEAV
wm4j+nm344WdgzVlPIsKHoSbS8IABluVNGpKBXygrp311Gy/xZE27EQgId6gJfonaCq1VzHN3ue5
VLs3xCCTl/u+Z22vKH4DIZSPHtys15etHI0K0UAvODlQsu00yuKHWK+GDWe6tgrZOlhkyPAly/T1
KqZW2drs8bLaceR+DbMgok1bFRsNmRWXLSFI1AOAd1Ai169XMfQcEmU9Cc9ZEDBY4BX6V9ndfo60
UN2aW1rZEagNeiT0nB3gYgt3mbd1Ns+BopwCFRe904P+DZ2GekvO8D0GXhgJgGtoO8ingYgsKapi
p00m12Ad0c/P8NLsFDuM/TiPLnjHp2b0HmPV3ZPxXMZBfJqM8KlxEZRsuvBzaqf7GhhLq00PEPoe
8yz7s02rI6JjhyRjCCJUit2kjnurmQpfGObGs7aSzQLXlFNPgBo4ocVLDU1tMkKoHZ6Ba/7ocPk+
VWRlbzT1c2bw78L++FQgF1Y26qniUTte4jczJrvQE6/Ds2FFrW9m2vREpNVvFATWnkoWkA+1JRPn
ZePPq4Q9BmMenlUXtZogix+iNGV4DKygZX+yg35AVsb9q25ylA3tl6FzNp7INePjTHkgKUuAzl6c
bFqGRiaiKTwzY6L9I7Sk0/yqBsr1Yd8ABlY2MSiHgrlb3Frq40itzXzACI6afZzUGnoQ4RaX5+pm
uEYkNvBS3bRKpl4ZtLkIwnM6mCF1qYKxE19H73Z/fze35kgFh78glZWjf0uoVQGhvN2rpjirVW+n
B+ovOUKocwITYKh3TvySDl70xcghN9k4x1u/BJsJw/9w7FMZo75z7ZcAlKYMxhfJWbeMJ0KE5AGK
T4fY9cP0bzAykeKSWUhlhxvtWdfMEnscSvecDYDp45aRtSD3tp7Hm+2wiqxVygRG0kIt3OzcRn1f
uap7FsKxKU2pQ+R7Sjr8EMMY/HH/o90Yh1wLf06XhoHUm+epgrdI7XrbOU/jlB9CBEJPpeFOG0/x
6irA9MEp2eA4lgxkFWX3Kh8j91x2cbcrpyHfxaW5Ndp3U5diLxwZoCjwV0xwLJ7axtDntGld51yI
4U+lml/HMqA+rnaNz2jZh/FXrEYvgylCzB1aj8XljRCOsJimdc86bH2PXREbB/Sntuj51mwBlnUJ
IyVav2Va6sFGEWi7ZwZgx2+TVe5dJ6VQ0E/df/ct4TZckhsC5gXfEbTucCxd3yIPrXSqH7p7NoO2
KX1DRX1gD+tS+5RbThcye8fwU9HrZeIDoomLI8WyRuxU5Jfdw/3fsmYv/AxZUCK3Ju+9/ilDAZNU
2s3uOVIU7RB64bRDdM7d8PJrZwvyHuEpwPbw2S/tpY4gxhM2G+7j3leo0DykQd75TE3GGzW/NdN0
ST8JeZn2Idq43lAcGGNZGrl3znOj/pa5anvWe7P7I+H3+XB7e6/3D/DGF/MtGVamYAD3AzH2woV0
+jRYaVp65ylo58G3iwqpj5mqUoG249fERtQt6sr24f6qaweK3UicJcEBwO7rXYpGKzTQlu7ZduPs
4ASd8jygo3yAUTz84/5SaxbC4B9BKOAWZg0XGxyCDtx2wO2boQlBra1F520u3f3HV5F02xgiADH6
OtcbqkSIPniNHcIJBHF5nkSHOoq3CJTXjAMWEKawSYjIERYog5AcLiyhqTuXZCOHgVHYFxEV+fPo
qPkjmlDlv/d3tfaZqAcD6cR10d5ZVF5KvfL6KuSixzzmj1OoWW+T2pL9ReZWBfpWrZ0VJPmmjAhI
gZZ8ChFzPWUwq2TV1miEe35O+tJ5raH58zyY7S5znC77VNNcj+DRMiBj1GkvwCBdKPGLriKg2PY2
lDNTkqRvnhWn30PTmn6UtBR/5OCJX0xy5p+x2cbqrmiUP+S8wTELYsg+Gw/K9yFg0OTRbMs0O5SI
72S7DqlH58Bd0H6YqduqTBXFrQuANoPaV4NieqNbcouglvhIGlwU+0Ge4l+vjcgJ5Zwq2S4ZaOTS
xGDuWO0Y4YCR5KhEsaUJ2P69Mfzl6qlt/Bkx8c+gM+K+CmKDkGCe1XbuEO42oGr8MkA/hgZbP4WP
WpOVMd1S1MSOQQOq/ylX2yZ6MVMl3Xgbbi2G2oOsboIVoHKyrL7XqgNdcBcWlxIxgjc4BwPfTeb5
MiRJu+GUpY+4ysc4LWq2gFMIfgA4L/I+PYKUKg5xyiN8DnCnwkZGKjuMjzXgcaYFxOA+dePUHzSd
mNa/fzNuvQo8Ywza0O3mzoOau/5UqmI6c1mO3tktxOx7scu4Wc7E7f1Vbu878QmFCQlcIlZekusn
iVXLWk1yGRPE4nyeAKf2bb1rs32ci/KlMrv0w+oLIHCIjAFryrkrqqHXO3OcrJ7zMUwvedOJHSxO
4iEukJgYy3wrSVzZniFLHdAkM3mhLmeVVCUPMySesktsQh+hSTLXNg66J5chyn2BzsXGBbv9aCSK
lN+BevDtqFlfby0MKTM2kzzOFBnWaFK9fU23//Dhj8ZAHrzFaFSj5LX8aIU2qclUROnFSsTka7X5
MKUi2I1ZgDjHuDXcvnKGMKUS88kKGRMLi881ECcXnl6kl57ck2poHR/1XOv8XKv+tFFmPN7f3Dtg
9/rWAUumQEVfknT0JhNNRsCxlRiyCyKOevzQu+HcHBRgUM1jYLpZfEmbAsqF0YwyNFPnIjT2wwRz
0C6S9eJGAmIOg1o06YEObVD7Tj3Vn4Y+qMtDmcTDX4WKjsQOZJNw/MHLxuyviUCh3rtD1/wyaWxE
fqx1zpul8TLtM4ZExbdoTt35hSBmqvdVMSTqQU8iFAYKJey+dLWtVX41THoN4QPeaWcgkEgvH0Zd
+CFa98VmQH30M73q3zrTnHqax5C1PUD+mkUfDhNkliYRj7KiSWf32gJHiK9ms7OzCzS40U4zJC6j
yD7MRQ8klbFgWbenUMXg+PUqWqVGZWdV+SVklO1NV0b3ezAExY/WFOOGsa9cKWpikDfTeJcxifzv
v4EJdA8OO73q8osawuCA6E58sFp13vC2a68KCsE4I8QgObXFxRWw6KVgsfILCqTOkZaJOOSdqRyz
bjOhWFtKEoGzHwmOX+pWK4otnL6r80skoJ9XNEc5m06VPJSMdv4PZ2cBzAHRS/XypqAY5V6mRIqR
X4qYuebadoOj2dZbjH+rG/ptlYUxVCUN6SIb84uiB+Nf3dB3ftM72gMzBvGGf11b6h08JbGcGt26
a2NoBIILvQdxttq0X5op7g5eG0a7cey3YBhrZvd7mLEI6hNmHKdoJswIQz050zwUuxRgxka1aHUV
7JrWI6kf8OHr/YRMXVaKlhQXAzFWWpuuiuaqcB82XCr/l4VHxXtzgeg6UsBehkxV38dQ4RnFJU3t
4KAwxnWo23xLE2vl25CrS+lkEP5kXvId+e2iUjKIRJVr+SXzFI0+lTI8Zm79pQqU9KNAPSCHwAHJ
66DfkO3765UijfpQ27lcVvqVTCAHWvgUJp278XHWN/R/yyxMIIjc1rUaNb9QQvwHXhP9kSRg8B0j
sQ73P9DaSiCuqXpBa2LciMyraKPXU6fkl7gTzPjPMz082JetFzBPkGR8eDG4tkjy8HRY+BKJQ49K
xGltlxfdTfsHIXLvWMCi/bOsHH1jKRkaLAzvXX6FbAM2RHKu6w/l0LBF4zmqLqVou91YjNrntp3s
czUl2k7PBOgztza3AoiVRd9hWnTzkB1ahpdFwQw3RE7VxZjgdWKCLww6ZJy8/uv9c5RubbE5ALZE
Rljie0nsenMpWZFeT3ZO5jG+jE11tmv1V1IW5xhIZ1wYwg+n6Wumut/vr7viM2R1jEFI+l8waS7M
0m2UaYyDprhQtcr+qKZOvBgi3dKeM2Vyc7094gi47JjOJi0HIXa9PWHPQxpxoy8Chl79i57PcEOU
Jo6e2mJe1g+uio7C61Aakfnc0bwf/BYZsnbn8daMlyIa4+iTPlOcP7WZPnrPeR/29Svld1E8z4Gu
qP48zlEDwLLrvwMOqP72vDgOT4U5h9nZpkjrPBjMhtd+n1klYUzIg3rwKtiQ/XggczureTxrO3Vo
SIuGTg3+jAYTIjzVncJ/nX50IG0r+6L6Ojjl/KpbWdof59RUvqSUqgTkXrH4z6vKiJGnINZ/aGU7
RPvaAR6wkUfeXm+OUpKMUH6QXOqLPFKB4ZiOS1pcphRgsdPZ7a6zouSYING6ceNujeN6qcWNi9K5
bhkdKy6R4SSHtg/aQ4Vu4IevGKtIjk9KGLzCy0pKNY5ta3v0dMsgVB602DB2ZWkH/8MqVLV5ueRA
141OaWd2kbCjrMJJTLPz2EOeXO61abK3+rv2iqnj9uSjQkJKNnxt6iOmFlg1ph4wNrSr3bEBTTEU
wjeVunvKgwGak/t3eM0i8MAOPACUlmkSXK/YuKnoW5Lei4kK5z+WE1ffDWRQUD+mFbFxjO+91+VN
JlukqieDNDBb14s5XpQYSltXl36orBrR0qQpX0e3jKYj6VP9o9OCrnxzJ0HdqktsLd83rTmNDxYj
dH9UQFXQrYcSJAceVMWeP8z2PCItX0c/08YqvJ1b8fbukrrTDZjiPKvfJe2cDm+2Kbt7bd9a7jGa
hzn1uzafvC9AopPpwRSi0ndhF7b6g0VNbAKFIizzoQ3tukPuRIu7/ZCXs7ILS82ZfOgF9GKfZy7e
3XepUHRPqjPODFzlUZx8+OkHTaNi48wmkd/YC4vgEMhRrZnvI0R5oEipHBIvRo3XtvuNYGbF+JiU
BupLrYeuyjLzKKKosdvSrC711I/ntOmLx7oxejpTs/owp6F4+bDpgY6F5NbC9Upx84U1hHpE73Cs
LlacJ3+BS7GlilhZh36ooAy8UV9a8UdsjVBditnKDuL1aqJyW7uE+AIS3Zm5Qox+xxTt1jzzbZwB
QzaoOeiC6F+D67xexaPQUieE0peRZs0XjLT4nnQVsJDWTnxItOfnOvLSfz9+kOTZ8L3T36M4sngg
jWFONCFY1EpH3e/VFNXy2v3HzIYtEsMVb8GELpbIbDGVpfen+rfIOveqMYAnrbqE7QRTrhLXlfVZ
IF5WHNCg9bQN41/7ZrKfiHenswyf7fVpUq+KY1VXqsusDgFklXX1WfNma8My1r4ZDSim9vHszLss
gnhPosCsrKwvXqXO1t9WoCE+mDaiSf24dAvv4vDr3INCBLZFlnQbub2DV6X10wggC19sUJvtph2c
+tLrff5nwvs8okEfAx/0lbDQEj/KG0ZhqzhOIK4JHQX62cSI7I23eu2zSsYmtKl08tnlzG2tM1rZ
N2l9sbTCPJa1WbwGgwm/J+rfT/dtde2T0mCRAxLyfVuKyLSiKKG2HetLlXh98BBakW4fxyCDeeT+
QmveDMoyiUxgvgms2/XR1p1WB51l8VVFBJE0kPJkF1Z9dfL0af5uO0nwUVlTtJ4lUwK1IQfW92Vu
ayvzjARpU11ip28QahV/eVGeACiE6QU6n4+izt6VpakkS+0MHoHF9qwgHIBc8C4UilG9RknVHUTT
uK+dOW4FjSufTL4HNPsYNWDFxatdxhmCdAPuJRkqD/ExNfXHvDc//r1gGOf5AXVBkLXsv2Wp0Ab6
irw+vOJfqXXMdIDAKH6yhtH+VqpDf7xvILc9FWpf/7fgsvs8g4mA2g1Z57bQYM+1otciTb/OY/55
EvlzP8f/VZ610YFeO0pSGTIZug4S3nRtlB3zDxUHzSZnBaWcCYxltvOgofp4CQRngsdktBRChRuO
EA0ccI4MVH2pvaLcBSXjIUGl5bthqrbqvCvuk6VMQOTSJKnLX+8JXlClDsasvnSlQS/dVYfp4gUJ
TMvlBMQ31ttDpn5c1JfFyDypVQCfAeK5MEonsBwkyaPmkk9O+NgljXYMzaE9drrZXcy+qR7tIduK
WNa2Cv7/nSVbQuAWL8WQJaFnpkF9yelwPNXV3Pt6F5hPnVLWe5Hz7kISudU5ugX+sVXQjABq8JpU
SRaPhDYZMYypRXPp56qqj+jHlk/0VpvXIJs7GKaLJj9bdprva1Xyyw6unVyMCKwjZY1KfPypADzB
fBbVKIZol9MqcahoGU82Pya3AWpU474FGotMqreFq105bMgZQNkDrUT+ffk2Bv2c1sOgNZehGdJf
wlDDP4ckKE85g6ovnqHUBCFF+HDfKaxcUPpmdFilvDcaNosvbFZM9AZm0V4Uc04+zXnuoEIZ5Rur
vOfZ14kQZQQbpTh5jKAbFp9U94YMD8op2lVZHxhAStGlq20/t1rlCG9AvGvgC9uniWhPNCinfdam
0x4dlO7YZp2r+mkO9P7+1hdBAIBSyc1Eg1m2silnLhoPzWwPdtw6HfhSKitGUOZPMYrcZ2uYu42l
FqcslwLoSLaOVqxM2hdLiVJ4g1uL8Qzln+IDAg19/rS94eDXVgF3yX3F15K+LxxTysyE4YzViD57
qu4iS62PhD5bU/VLJAObITDFaGh/SuKAZWlRh66vrWFrOxsNVeBL6pVR/TDUk4MvpE0Q+bqGYuxj
aeZGdrDzYfwllMaG2N1lXMIPaeH9Y6fxnL/mSFBEmd+K1v6ZWH1rHAxEfS55P2tIRYEwrw9NqDrV
3x/97oBE3wHsAPKlKt21/6af6mrlZE1nCAGp/CPlG/IbOlBZmZFuGP47n9Nvhi8PizsNdI9nCctf
Shh5VEJNtY2Nc2lrRRdSIavT/jKFQ4Ed0Oe3z5nZpPFjTNFM91ON+vCxEq5awQQTF0yVFLH1DyMn
TC0MWWmLzyFEQcnerHJkdkwlnB+8aQJbm2hK973Vhyoh7UrtGtLltnSNQyPaOvneazO6bKbFLNHR
iBLXZu0p3lKTuLlQZNME1Nwm6gjGDYKpDGxKzB3ZS9+79d6AcNNvnfFnM+tbpNkrK8muCpOZVHBo
eSw+YdZaoGMyvblQOqp4gdU/zaqmVRQq+/u2svDJ8vOhASMrDtTckFFb+C27s0Rcpol5NjwGRfwu
jdv9rKjhDqFP67U3RPZ3YdVb7Jk323sHMbMyPX+ip2WdeehE7yilbpzJwDTblxQQkCrKu2I28daz
c+s1pMuAoxRcLgo8S1lWy2gaL4ln8xyYioFXjuY9WPj6Y7UWDhL/z3A/7gLj4D5cXzp0HPUK3V3z
PMV5/oR8ZvjVSE332RLa/IjUwbBBEyXDoet7R4OXaosOIES2xhbhkki9EWGOwgI9HTCx23QFDBYi
fjK6ELxBXjdf7xvKIrh+358L0wjU/dSsoKu73l/AgFYRWqV15hdFP5GgH44l7aqnAmkIv4hm7RP9
+fnYdMoWo8oyXPr/S7tUeRwcDIBPacO/1SiaQndhjO+tc6WI2udaRg9tMP7b5AUTvSLKLrVmiX1J
SvaA0k++DybP8PuJc79/BLdWCy5M9ruhiVQlv8b172jzBJ1maojnIIH1ksLDuAsiO9wrZbHVIl6U
Ed63LIecIM+GQxHOw+ul+sZTi7kKrXNNxOZnaaHuRVbk+2wo1Ee97s5dx8JTmzXHISrCjSrNyrem
/cnkGlgZJgC0xWuewXeUWq1unbtitqEJ0PsHrhAHa8Wt785ldEC6wNnpSTcd7h/xEp0tN3619MLM
urJubITc7HNdVcOh1abo4CSq9RlCcOc4g7DfBXz2Uw/V1q6puvDBDD8ItHr/Cfh4VAYBdjFlsfjM
JjobSenG9hnVKshNNa3bRU21RSewYtU0v6C24TUBHUK37/oTBwT0hZWX6rnS7NE59nVAkaGtOts7
9CJSC99Jkb3w9UZon82m6sd939I529UeQprIIGfeFpr69rMb3Gt6FTK/pHGw+EWp3hTg0Q313ETl
eeZpHU9G4zwTP+cAWK1PcTNvTerf+mYKEdi5PGdGhJbPDxjrqQH/yCFkVnpQ1Ejz1age/ftWdXub
cJEEqBJuKZnhFrdpTtKK1l5gnKfOGnZd2fVPDRikfZ4G4bEAEL0LtLn8NRYuBfmoN5/uL7+ySfm+
SjyTQVi5zKeraaZ0JTLzXGiF5TelJy4OgIaNq7O6Co1w/A4p9I1sZa5ZWZ0qg3mWs20nTj15i8PE
2ZBZfAe3X78775ohMiymlaktK4ulWQZaj6TOWUXhoD9XItFC4WcVsLYDoUSTf9LRCbaeu3hqw2fm
1rzRN6M8/NedIUN+acoSFnkGdM0kbX2nKdo52pnqWPybT9C+PiqmySPgZ3XgvEVggKddb+Xih1Dd
aD5WllWBIVWSTHVeKi1tBl9MFJ52jEvHf6tG1OtPptO1gdgphT1+kAwWxyAHbEFXMXwq04OFb7KQ
Oe3HMDbPY+XmnyrUi/y+cpKf963lNiLjBaNjQyMF2kwu4rVfoJRqlpHJd8zDYPyaJXP7NXRbcXT6
yjjQeIbcRMn6/f1FV64++iwSX0pmJensrhc1EXtq9HlyzqXWlo86fHNHRJ+NR+IKc2dGnjjUnhvv
orZKtgg8V+xWSiRA8U1/9HamV09hEE/D2Tk3udfvI5Di+6TL0t39Da6vwnvGgCDF/aWjUVvsFCy6
cx579DnpTKExUNhbJeqlxrQ0EYpJckBPst6Aubk+R6HVCmq8TIDFjicgmlPAYw5a8VCOdXOs7Dj5
OaMx9DIOqvjq8Wl/8dZF+75u+l+CTHajH7diSjJVpjZPcZ668jJfrtIoSRrFOQsgqye6Is8NM7uD
K1LGYoLxk6cY8fH+OUtXeu0eqGfBb83LxvAg4fD1AYRhWFpO77jnHg6F57bzzIMYzOYxN0d1w6vf
flK+JukRX5OKKJOf10uJzgoZB4+UcwriwfanzikhMnLsWN8I7W/3xOe0wcMw2sStXwYEmhuMNMca
5azU4/gzI9dPfKeq9W8Bk54bXvz2IkrT4aGQnSsKSYuLSI9Ozb3ZZa0gzh3IjHoz97MENvk9QKio
8VWzFs2uNz0Ijuom1s2NpsftqUI8S+mD1ILZd1BA16cK+ezchFoeXkoP+aSSivp+HKsfH7USFjEk
rzYwVcasFyFWhGhEa4ZDeHGaEiU702nfGAed/x9n59UcN7Zl6b9SUU8zD+iGNxN97wOAzCSJpJE3
LwhKRcF7j18/H3hvTyuRGYlhVSmkUlHiyeP22WattZ28C/WN+VzaPMAXr+BEjPealiJJ7FlhNsGx
KDL5ppamdF+1GT0ywkDauG4Xh6K/I94TpGrCwNOlUyAwEhK1wVHq8nd1pJY3pJI/zUZabZSKLu0R
PScWnrMGMGn9RJRWG4dBYwXHthGFe8Trs2cpVHP3+iadWw/eOuBnS184Wi+sU5odgpVJ2dfZkZ7b
2k1Wd/nXum2qH6WlNQ9jE7RP1awFG9t1PrXllcVcgWqCm7KWGcqmos4TPQKuaIJlgjHEf8KyM35c
n9uFYaBccr3w8JnkugI2wnPg5W7LY1g01DVSNXroeJIPbx8FUTfeA+4Rfv6ywr8FriEuTkxXbcA/
adc6JVBMJ6Vb5YYdPDt2OM84ReDYURsh7lpdJqEqFkKP0BzlpPedVOftDKQ0cbXhrchlcN64lyRt
uLdgIogUTicEDq4uEwB5Xtu37Qdl1srvfam8EdjxOgruOrrUZG2sMxo1sW8/EfFbnhpEw4d8LvT9
HOnthid7dgSYC8gsRFP0hWG5bmbS4NBgh0zmMkqF25dh4FqzsdVY4nxzCKTJO/EPta0z2fVcnmpr
qqBaFSE5+l0068nByixlcOVS3YpzLg1G5YxaDrJHC4T5dHt0VZCGRvEtLxrmUL/NTXkkk5pnk2/L
MHM3jPiy2SdPPX2j8VJZQi4SaLOVuSuFuSxo7e57mlrpto5AtV1o4Y7W9V/DKd+SXbg0mqwuERR3
lmrr6i6NvdARrc2+B5JF/j6WaApaCV20WyK7wNaQ9dldv7znAy7cenLb5D8oaawDHbHrREsAwnmk
RUflVmnd0pE7n5q9IbRlfsCflN4aJ5IHwM0AqIUsAtn01e2K6EzXDq1fHKOh1178JBSeavLAH67P
6/zcL3cK3jJ2FjLUa17iN6NEM5tcohRVHTNfkT9apV99gV5U3fydUZY+lsqS0Vk/u7R9HfSgBGJg
wbbfoWxJgq4aCuf6KGdPFPlhNmfJnxC34DmdHvgqzdJ80NvuaOWz8ZiIUbXraRRwp8Td4CT6MNFo
XXojwBLzRBRIcRzvBUUJmA+ng6ZqrQnIYnXH0GiyPV2WY1esu4zWEHnrXp/f4u2dXrHToVbz6zRK
XggEdUc5M+cPih6r7hQu6G9JocVKOiZP1hSmtzQOHDZO/3kkwyVbajqEhMRm5CBPZzl3o5aLk9wd
UU8Mb5MQdJ2qp4XbmUmAaCPdW/tmtmlkbRyqRuglO4cP1MD3BTNpp2aTbXygc9uGw0g1Cz+Eljbg
gE4/D4tQzvXYDUfJHLRbsJvCoxGZ+W5M82zD379wqsD5AUFe6rlLZfx0qKgUKqVVw/HYN3F6gCup
06sAMR5prFNbg42966tQ2bgwFwddGgoQO5ng/lb2jdrCkArCPB5pFJ7fBcDE9kmp9kcS/dWTMWf1
j9jc7GK2zGR1vhaRI5k3g7zfGRCIQCbI6iLpj3ooZvFjXOUaoqPDix9Z4c0c5JOTBvpkdwCGpEOv
Ge2Wj3lhV3EuCa4oZohLXv10qbUi6puyDYZjr/ndfjSmyK36gCinC8YN63qecOXmy3BFgHMulOQ1
iai3yC3QF304hmPQ5HYe1HTVDboofScli7qNEo/+c84sZ7uT5FBw01bNJliWFRkmv46DLQnK1QuD
tDkuFBu7mBFaVqyx+zHuoQgDO/MiRPZA5YpSTQGMKtKTAQ2ptfOebt6H6xbl0phElpArQfbgN66O
2eyLDdjjIPdK1JLeTSmJSadTWwQJKsLox0XQ9d31EVfvzTJLLCaqTNQxSb2u21EZsanQxTOPEMCT
um++Xom3iUTm9W1eMMNgjpHNZRxemzNYNRKKUttHeu5l82DthrnXUae1xkMhlltqD+czguQEyhlI
MMKhKEycHto8ThRpKhmqsny/uJ2kyB8PQ5tkG9Z/dTmWKcEXBSm0gHNxu1d2KM7rhN5AMtpwwSTY
ilZGO4BtnTvJ8lZ3oPMpAazErpI2RsHbWFfxaWIsSHMt1V5PK/ofkzFZB5PGR1sUkpW9gTVEFIQk
Lsm+pZ3FGrJdTlVLS8hp8CRhzjqXYNlU7qtQHhKAMkHxbYYhHd/PpFb7QzfUfviI1Dbk6jeeSPA5
iwYUdRd4ajQvO92/WOuoNdMA2EvjSJJoSd9Kpo3eoPjmNnkkyZchuOE8pqSMTwcyesEqA/TrPDEp
B7cb4+lD082VF86y8OX6nM7uNY0/eakW5t0iQ7KWrFOtuUKgSek9WErBlzq1+sA24LiLbqd1SDTj
Wm9FG2dnZuk1SpBG/Eyu40y6ELxe0eaV3Hu1HJcPUTLndiKW49vCtEUeacGL4w/D0+bnFSzWN+ex
0mu193qadZQ3Yjpn7yNtUN+sTsM4BDHYJ+rp5N1Xl7pKglQSZ2XwVKWh1YDQt+ohrFMQLXFrtjyE
4VbcvnLuXmfGZoFL41mCbLoyxUOZlXCAlhErq3tJpSa/6XtpPKRa4Lu9IoXf8kY3nEie+q1a0Zll
WSYLWoowgMwpP04PZmUU4EmRxvM0vxJu4BpGn2uwnQetroKNy3Z5KCw/Nhk7tlYnFWej1aewH7zO
1+uSR64ANDWnqXiUCIZ/Xr8FF44kGIElJQbQEHdxtaRBFHC1q2bwkkJXnuUctZ8OXU33+iiXpkTP
ZXI6CLGhuLd8/bcICiVjHbVgYfCyTI5rOwzRrHB8FSog2G2hT7++fTgeTzSVSaxbZ2CZVB7LcFR9
9MMD9FxHo632pT98HeZNb+yCESGTvuSQlpwfSmynEwuUNMiiOAFfB33yBzJf5XMfTNJw04ZFGu3l
Ms63gqmLQwI/4hyih8OJPB2SDjaU8mG5eAFq+DcUnxfMpBVr39tyylK7KgIc77+xniq+ApAnajTr
TEIqRWKsG/Ho6Xmf/dBh/e3Bn5X2MATN1gtw/uCBs6evI7prkKLQ1zqdHqMYFS7V6LVyFzuxgI22
hToPbzrgte/G3Ogf0javHTNWikNRllsdYS7ZGMQgSAiRqDmX5ZW0Oetx6Fneoep3c+5nhzYrktt6
+qF29AixG5OeKgtDaEv1Yo3kWMwbV4O8GvE5b9966uWQFUY+cWzHqhrbOxPObuUUCrJPDnRd/1cg
BhDs1aDOn4Km6d9JgmqX6PrmGzmCC7eVVBifAc8Gotg6cJwqOJZNrw88wnG5r/q5cxUh+rkEHBsh
3IXFXtxPY8G1wf5Zc6miUKbbtAEItg6z6VaIVOVbWDXFPqtH6SH3+44W2YK8w9fbasZ6we7BRyeC
YmwKVGu7V1ixqCB2PhJJlP1uVNp43yV+vZGbv7SS5HJo90u+FM2F1RNZ131Gca8Yvapsy10uFfkj
6GJQOmEZbbz6F04PiXnS2QA/0WEm6j+9OEJcBSoKS3QxqvVxfC8jzGPYMMri+zFLhMFp/LDObSWc
4M8qI4pnjqDQiXyfBjRQ2ThB5/uK9cU6LdrJ8HLWn6WMYeOZYcBJFusfudV97kz9thnGLzWKMTYa
7ravdp+uG6nzHT0dc/n6b29MnDfge8ireELPBS1p/3dTGVW0cWLPd/SVUUK3gAXRQIB2Ogplsajv
suVxNjLjc1k1ync1iaEY+NQ8X67P6OJYUIQp2aL0RVL8dCwpIJfp9xVjJergiOowQsBrBWcIrbdb
eKYFdG0BYoq80iufUYmMNA9kppX6rXAD+Ti90cUs34+muXU2LuwT0PdFB5jMNPrGq3OKXz+NWTgQ
0UBK2zfIed+laRG8LSOFLWVCqO0sWRJaYK8T++Y0NSDex8FroXPv07ywrfCRelJijyhdOmqubTXt
vDwv3i4uITnOdfEPDF4riyS9vHbgZYoUUzgWfRVvgFgvngm4fJBhoA1zyU7PBAdBznJ0SL26i7Rd
LwQoWUGCc3IlfyN453UJOedgP/C3weeuzkTggyBSyQ14bVd39qTRga2iIcvu+iE/d2fIPqg0OiUS
I8xdh5YZ4VmZF9LgVWpPiyoNuCSIdaeZCMeyjgjpbwyHhBXAtqUt9rpiIOWDgh4Xb1s0xOZ910rD
UzPKxq9elIQb0kvTxniXToW5dBUjQ4BA3LrUaBQgjLMELrlf0UXHLrNZSezI7Jq3LyPffykBY3OR
R1/ZCoWimVKWwuQppSEbR7OxLNVNzWpoGG2Yo7uwQdno9vpiXpjcEhaRdqFkQep7Oay/mVz6wJBc
SXrgj8lIK0+/+hrBG9tfH+TCiccvArAPJAdPe32TK78hp27UoqeWUnyb6qH+Tib8ulUrE8Hh62Od
O590LQfvhEPAplGJOZ3QHM00+gjqngaeerof9ZgREjOadwUZWTet6whdFW3onDgSom9TrfUbH+DS
ZH//AMuK/7aikJskPw+73muqXt0bsRDbSi+MT4JUbGV3L23e70OtNq/oswAGcNt7eJ00lrFCxVaS
ZAtydMETWLpt4k3DdKI0s15RBNwGCTEFLzHN0Sk5MfYA5MnOmil1oLE9xx0qFk37RuLTYrxOxl0t
JF10Zr8eht6TtJhuHkqV3CPqtdUxd7lVv1UDXkeh79LCzYMqRy7kdLsUgVdfDUnowJOIXZzc0PV1
yadNeBG8CGLv211dbWkPX1pS3s/XE0qybJ1MDWfFmnqTxJUFI+7rlHa5p8Z9+xTTtGbPIw/xWm+C
J3pkvLkh48LUR8MJ9hLlJHyS0+mKZl/4dcp0BbLFt0HQfzX7sr6JwNZuOJDShWeBUhJgBt7TV9Wq
06EGPYtz5D4GL0Ye4yC/igJQhBXvlMwyUR9CaqjPlcYbUrU5RAWyWaoZWoc4IL2gjE27kwILvYJ2
EnG7W2OPctEWUOHViz3bfQA3tLbEx0C84PQzllNMD2s1HDwB7942pSy7L1VSDWZSuVaLqLHJG+0W
c1Du04KAfZh8+c6cVdkehVbYAWwoP163X5fMB+UasgLk5Bbix+knQvhXk+pO7L241IKDYMbhJ3mW
pru5hmN9faiLR5+6CGPB8ULA5HSoCSmtDODm4BkzKcx9NGZZQTOhIK1tU2uVe1EX/MGBnlxteECX
7BZPHLEbnJqFbng6cKWUsWpMCdHpoDfVTquDMLa1UZvVDU7HxYFItCwJYqSV1kkrXWjEGR7N4Jlm
3TsxuDK7JlO28YZeOugLrGrpgcBbus54IwoVRJOlDvQm0GEuj+qMR9e06B1hN8Nqp9dis9W9/NIx
4QYv28YqUiM+XUKtVgbLXJJ+0yBZn3rAQ1yzaDpKOEYbr/fF6YE4XcgRFBDWxyTOMykHhtJ7uZWL
D0o8aAXSq3pmi30o3stjuFUCurhrIIkpCC9e8roUXfa6IKVFvCQv5sg/9NOcJnbfJYV8c/0CXJrZ
AhHGDi9CN2u/hNbsviQOLTEuDaJkWwPVP9od5M6vZayo5b4QmnIjnXBxSPwSHH9itbPW6ek8jaUQ
ETpZIYyueujyj1FFO5A+tJT3DfWgjRtwcTwcZSTKEYfBqzw9J3WPXHI4EgFkteqKVTzty0wMbgUd
gr9qDh/+xoKiJY63TAhFtuR0NLnUQL6EdH1UstB6p6Ty/AmcREO3bH26mZtZ3Bjv0kmhULIEUQgi
ku46HS+Yc+h/psUGok8o2eWQk6OAZvG3huHZJLO3UAVWYVTeoYtnRVTw6qZN3idSMz42uHR/Z6so
1GNCYLOAijidzBTq/VwOlEYkoQ2+C6GOALxpRN/SYSi+osa+VTy+uHhLF0giXfCGa2kZya/VoceO
eM0wJfFeoDPI6DSD2Hy+figumarFeCxxPNymdd0lkQtrCNNwpF+FjBZ/npT7wUrbuzmUtzSQLp72
/xlqHe+GqazNGvpynqGghE61pwQ11B1FxC2qFjmC6xO79H6yfkRNBPIcjpXzMFu+XJcVp68BvXuD
thrquY0V3vYlBIAJ3amAPgXylrbppTkSQ1GvZkzutHJ6TOS8o0FzzB0zA9hjQ9MGbjPU8nEOwVXY
bdzk++vTvBRRccOAKPOQomqzfKDfAppSK3yhn9m/BIRI5gg5l98uein90vpV+mGgvfYuTSbhXaZl
am0jZmm+XP8EF6e8gM+ob/EErVWKQ1MTxjKleGGK4eAjX2mJgoOu5OANWmsadlH7aIdfH/PSqQUd
gHUhwQwobPn6b7MWcvBu9HIevW4I5Mnxk0R/h4MUPxQpz+TGSbp0FVGsgvMOFwkLs3L6Ej+zRl+k
YiH2qfSx5o4IjigYw5bHd3EcSsrAmHn3eBZOJ0VZkoS8XpPMTkFk0wiv2HVhX28YskvRzSKFx1Qw
zWcI8LgOlQoM/egZwdQ/mfNU7LtqGnGHqnh2pVYpboc5x7/MdH8jhX5h11CRgjO38NVUpHVOJ1gm
ojHjxFONAAjB5bA0R1OzwJ6Ft2LzlsBRR+tsSYMunOE1UEWog1QxqPJ4LEPwxVCyKbNTITN2cS6/
ufkOY8ng9nnDQb2ra0dFm1pka6UIH8+fIR4ayG0UeyEV5/BOlvp6Kyl0wbCB3kcCDDbTosiwWITf
zn4wmBPAqHpCPKCWTMfHg/qBsyDJdieq3V9aaOnzQTdTQ317YMD1Rlqd5wjO47roIIp9aUoBF10Y
5eSmUk3tPsiLdMNfv3ALAKcsnaGgNYLkWBk0ikq1MLccErAV2W3SyoEz5dG8YTYvHEWDRw/IDxxc
RI9WRzE3MnR3UO71ilrTv0xy3tw3YBC+CE3OgNeN1QUDSci4QHMXUAW6NKcblqhNUAuQTkkpG62D
3I6qOZavqSndZwGnumalbYkaXrjkjEf1jRwNTfPWx9+0xmhWFcIO6vSNb0dVqs9HWUnpPtUBG/nW
E/tE4GPLMIO9HrZbLdouLS+XjstlLuKha70aiS7WlVBPkxelZfZ+KODWuGHVlSENUNqx2rArF24E
OfTXbpxUJZCnPF1g0g+xOdFa10tqqy93QdgInWMUE4qRUiJP1W1ZxCXY3FIKNo7RhcO6REJYbPL4
AOVXTkZGTg5E5STSSlvJ3FY04kej0bUNctWF1VyYmzxBr4mA9Qsbx0NIcV4TwSvWpZeJarvXQlqz
JmJvbgy1hqQuhpOAa2FYsXOkh1Zr2atNrcAClbxII8FnzyEZUnAkgVPrYJGOwvJW7LIhzlSHBJD4
rcz9XHCTOW1pJNJL6FlevzyXVhjDuvj1NMVAaPF0b2MEkEMyUqJXI4kL7Ffsd7LQpu5bR4G+Acxw
gdQtHQxXs65rbczSuBO9YRzyh05ozRs6VQgbczk3BBDjlj5/JPeIIdb7aIUVyGcytN5kgSwYLSn7
WRXT+L3UhfZBpHT715tnBWdyyT9IpIipBp6uXVGFQDUVWP7TVEy/+lmdJhchknDLsT+3Njx7ZFdI
P2s021p3Wo4aecowoTmk3ki57/UuOOq5EN6mcVC9i1Nf28WhJh+UWivffP8WYTMTlCG7toA7TmfY
d4ZU5Wpee1nsxztDm6nAq7NlfXzrQi74TOjoi1QcqapV5Jwo2qSpedR4nV7FeyCjw/2sGFuh2Lkr
jwgdzD8O4QKEW1NQJb2uLXHoKk8T9NbNUhTd60n7ABBLJfuR74y6p/1xlb9jG35en+AFcANjEyQt
aFsK4mvailbHaldOYuWZwgDOO1z6MSM+XUPuiGh+VLTdHkl3wyUPb7laKhUfUeHP3r6by9MP2oQL
gj1d3UJlIBE0l0LDozxHo11HYpc4+tzE5c316Z5fxMV7Wlw2Ymuy36uLERmgx5pMaKmrycYXugC2
k6sHk2k5Y6lOnRsHcjU/XR/z3IgTYeM/kXMnh0Da/fSolok6CmpV0nWdYskTWKvCeK6nOCndMaP0
u2HHz0fD/YWuSoiEs0YT9NPRqAqhrCapr5WL4qC0s/zUYappyppv5ukvjLXkRRa2BseWGPB0LK1C
sDKIksIzhzi80fU4dbI8S2+EWZY2XvplY04rAnja0LMhoxBx0ofidKgIczawwoVXiFXjauUIS7tL
m/fXt+r8eDAKbGa4AQsZ01odD1Gucj+oxMKjSWjt5oUuHAPN7D1zjoT3Wd1IG1iKC+MRNmNYeHnQ
+NFW4yXh7E+dHJWeUrdqZwuRgj680EOEcQAJJLGDylW+JU17cVCaolrAhxZHcZWdCyOlypREL3kc
UMGjnNfdtcArdn7ZNceE/gYb5/9865ChWCzMouy2kBVOty5Nwo5UMVW1QBS/xgoalAEs1N31nTt/
iSiFgXoh3U8S5qxgruejPLQKqBQxbiQn9GfzfWn10yEPpm+GFKYB8gG5uaPi/Pn6wOd3AM+BiJZI
b+k/td7CPFDpBiWQI/AR3ZwfLAKjT3ElTf0jWFnlzbcAA82rh4bxguFcX7jRGKJCFAkopipIPGWK
QqciVX64PqXzDVukJpHOYDXBaZ6RCqsEjhQaNx5yksHoQslBbkXV/dHaXx/o/CTCEgfhAKIe4A2B
5enJiHwkV+eik714HLNjZoa90xhh9ZQU7eDS/2pL5+p8r0A7gKenqLxo9a9LJoIWxDryd4qX6YJs
Icuo5KUzIvxu3aiFqr+7PrtLo9FQk7zOQqNDg+V0dloNCDvmXntG3cjOXLbFPtDG8KFNRWFjIS+8
4rhCuMpgPbnUQH5Ox6qHVk6hX7Ze3vvpjRkj6GvDk/zZypXvu+kQ9W7RGoK7gNEek66MUNFCeFvZ
uIUXTg4IY1quLkIaZGFW9kyw4lDgKx3Ih6SgLUGaCPdQb816w6ScLy1SZaBLccgWbZt1lBnJCJJU
WtJ7SmuoFKFkyoig4IXbsB2kjTfhfE7gp0gWkEuCPnOmBQ2kQspoiTp6yhxY7tIaa5fgnmxECOeR
LLRHcGdLLWMhpq02sE+CWO4F0EzVWAjfae89To8t6cBD0gzBJyBvMYrLoTYJGzt2fgUX5WdsFzxP
GnLpqx1T9Eoy6qIcvXmopENTdsNh7rVk1xRJ8ijUyVYj1gs7B8CTlZTwXpEhWM2zNZK6wcXDgoVT
9iwi8bnPm0Z1I3g0G67t2cYtMhcLWR7S8BLYrt65Ph+1ARaPwpKq0q6XBmPf9FGysYAXRyH+gEeG
28UjfnrzQi3TazBLCs0NxV+SWZm23Jdvft2YCgmOBZKymK61eAf5lKo1I/Rr06EIq09lZtRZ4MRG
mEUHaSr0l6xDq+shSNokv0lKJTU3HJULs4TrDAyY1MASwi7b+lvqsaKxYtIjzu9Z1Az3rSiYjiKH
0kae8ewwohaHz/raJgLhmrO6IVcDmqElej3loftIHeHCSULT3Kt1Fe0mfQiGjQzd2XFkKqBZ8V5J
vFMfXT7Rb/OK/L5s5UiVvFYKwm9TPJrvMjExH7JCTr5ffw4uLCEx8rKFHEuyLatkYKsRCJS+KXld
7U/ogrYgPyHqbLzdF5YQzQb8LbhwKujPlbMVqZmPj2BoXtLo48cwEiX60RXwh8eB9vCDku6vz+p8
AZHXotpFsIFTTjB+uoB+G07WMDWaZ6oBapGJUkpk3cwS1L80G318e32480Xk+QbQQVKIUJHkxulw
lggbvo0lzbPwGAo3rOXStGErVd/+xjjYQ2q+oDBpEXM6jhiNjdbBuPI6Ke4fs6jGiyyLZuMZO98s
Em1ADihUEmtgPk5H8SuYrmWZ6h4X77YWs9aldbtXSabgxvEbda5IMC16YQhzcTxAb697cYm+idR1
gXKt6GeRq1ho40IUzd3Ir7aYRhcOBYoNpGWxvzwtazRb4Lem1eso+KUCgKKfmWLkhl2XYhDuo460
1IajdWEZKQQuwi+8ZRjK1TJ2fWgkWuwbnk4++47iF7qMktWmBz0Qgae3tbBVqrgwQRYRr27R12P3
VscQObIy0vXS9PSiG/atEHd7P03Qv+3rNyOKlmrWQlGAgQ1FbI0oavVUK8VpYKioHQrXMjql3+ll
kEh2UaTihp2/NDFgdwsshfQ1456eyCwK837qdMuTfWM8IC/+ITKi9KaR5Y2LfGEgJoa4DBtHbnTt
sCJOGOhx3/teBkXBGyOz13Zt3dSf1TYQFPf6bb44GLRn/gFgCerxdFZwy5CvRcPMC0e9VO3IN7vv
QpOC5gC//ePtYwEAIEtB2p6gcOXgDLTLDnHHfS+WNdrH0ZDopjaAyAq1vjGrM5eREIaUGXLbpLBx
D1bHHjA/Em+V5NOQs4gR/De1o2xl0i6vxslt4nY+lAHSGdentyzVSR5mGRTheeJQPHB+nC7lnKd6
LI4MmgmKvE9QnUFp1dxifJzfaOwH0muiuGCjznqbyhHWqe81XrE5+14M8xfg1Ca5ydqwp+iNLQoW
zRGSj0t+nkw2RILVmY8DsxJQ3tC9QKr8nVRp+S0J4fJGmeNwA2Z2vnrLUAs6BOQjeeXV6mm91XbT
IGjQrKNZ3Pn84XinjIvD/dZtgnb/KvDL4i0lh9NtKgM1pEFVasAgV6ebNNS0GwxMtuFsnJ9A6qgk
ypbMHFHL2s7XFKfG0cyMJROR2n2h3OVW+WOUxVuttZ4gjX25Pqu1ENCyVZSHF3YOdSr8+pVLnwmV
HkXVgIio1D90ce3G5XQngFKt+qMldvtIbXZJRnq6mK0HIx8CpzKULaLLch5OrwAfAj+VblxLTUdb
3XAoYpgsaKqeblR0dx3TKnVkspPIEoZzYxdyNrr0uZhsn/7n76+vwLklY2w8EtjXRL5EUKf7GieC
qqHKZSxntbbBwAg30OpzR6uTN/ZFeF1rNnVRjViwPWt1Frmow1gwZsOLQcPfmXKik0KjBJgPvrRh
yS5cC27UK6sRxNuZzYzL3JDJkRik/5P6rwy+z6/aqLYkbi6NgjXhxQEuxeKt1o7gqNWLIDK9ZAyT
p8IYwoc67oQNZ+R8FMagTSiOATcP0OXpDqV+OadaMsVHdMYU2FbMSES1uBiCfy3af/4c/0/wUjz9
68Q1//wvfv+zKKc6CsJ29dt/3kc/66IpfrX/tfy1//fHTv/SPx/Ll/xDW7+8tPfP5fpPnvxFvv+/
x3ef2+eT3+xyWsNM77qXenr/0nRp+zoIn3T5k/+/X/zj5fW7fJzKl3/8+bPo8nb5bgEsgj///aXb
v/7x56t22n/+/v3//cWH54y/9zF6qevnP/56+SN//it6+eN/BXyo+vl/n32Ll+em/cefivYfRHik
iSiGkDtFKOTPP4aX16+o/0HKBYQldH54ylyqP//Ii7oN+UvSfyyFd56DRZ5lMXJ//tEU3b+/tOgR
LN4R1X9cGOPP//6oJ5v2P5v4B9i/p4KWaM0//kTj88Sc8HAD3V7kj4ATiDAqzw5MP3SCrCFlPUnd
bRwdq1p5CMriR1HCgw/ldJ/70VOk6J8637wjtL8z5u6+jO1UTTxJKXV7FkWCE8lwBL2xQ2V8CWZl
P2XBUXWoS81uYfp7KWKt5O+CL00ObZMDu1fVwoHb8txHslOJdpPktKlr6HimabEdQDuR1epZVg+y
fBN/sOLHJjnUpTuo9lTuffCihVPcWaVbNwfNvKvMp8dWR0PduAdEE4bHMbS7Q6XuMsUZgp3fOjLs
JAoc7X6KbbsxdlO8S/NbUbDHcieqbtk9Wcm7qHOj4r0fexHk+MLRfJcGO2Zi2NVBTh5qa2+pt+mH
9EPsxm766Ae/qk+K+L6610SbdAg/07LeTudjuk/32hfBd6fKzr6b06H8QHk4S+yPAn20C6cKnCZ6
CaX3+YfatD9W6UMhfJaT1tbM2UYTgC6ZSuHMdiqX91V8EGvzMNM0SxgPUAqcEqpamM3ubTrSAI9W
cN27QjiE3b7qDG+Q6J6VOnSOsUmnuXkrO2PodF+nn8J34fv0U3z9VXz9dfk5fG5//evn8Fn+2f6S
f/73v/2v+Fk7aAf1Z/9L/akddFoSC/Jg69ND3+z9aW8dquQoG6A0rMTGP7SVDqLZHbib7yn9Efbi
QIq7+FbJ9my4Gc3kvqbPquL0yD4kHwc3fD+iftXuQvlgS05xG867MXOH4GDV9uA/JpkjaTT0cHvi
xOKxrpxxftQV0j7v+F6GdOBncBlZ8WjWN4ZS2PNkI58s81Ou7UNhNw7ut9Exe8tGqU6ZnPmOvhXL
r8mH0Rl5vCzb+t476qNd7/hz5nOh7vLJNr4fsvomLn/K5iMpE5QMd4p4CID1GI4+Uot2pyfmGfpO
ldOA2VU/FoOtfpyewh++uLeapyzyjPxulG9yz1fc8iZENd5sekRB3wfCz6B5zPSjfJt2++DAXy/C
z1D6R+W7lt896eI+Fr5yVAO1ckGNOFLQuvLQOyK9PkzwkqMQuAHiOxmpdBo3JIk7FU6kAlFZuFFP
YXej9AdxdkzDrQQcccUptD29oav7MRQdwUxspwxoOH2v+PflMe3tca/e0Q/OfPcdBAOJDFcNHeux
bu/CcBcU3G9nkj82wlPTd042C8Sybiw+xb09/Ao/Rg/37t410zvz155WeYXwMDzfC7YW2ZadWE6u
OvO8j8J3ZeP2qtM8iLuwcZt5ZynHurfTj8JjHxJ0ufK004JdM+1GRDhoCJvKxyT75UdfzFC2k2mn
CsfBUdvnUfB3jZLRIkE5yBoVZUGzNTlzISvZFRUFyvauMQs3tHVDbNiRoh+B2bljc1fHx6TlQaQD
c3K06tL2BXH5bFa7K5/EZ0iLUWDLn63Irt5n1a/EVO1gcrJ03FGgLN7PNJIPy84VZ7s0MTCPsnoX
N+JN/ldUeDItG5y2d/JIsIvWciSOlEOz8cd9kPLR2NHYHm8lN1XsTHQk43viT05ovFiD8IUkVard
pOXtREnI2hkpXLPgYyh9AeHITA+5uE/yz7n4WUx3Ze9ND+azHEd2g7akITjyfDekniIntmjuOn2w
832XPonTx1h2YKn0wbG7N77gg9JIpHiXvbNEmx+TauM08h/5Y3ff3L/+b/7fv74C3oP/xlbNi0Hr
in//0BqneSnuo4UHcIthnL35yzSU2KkEJfs5k1yzdUfbfKrUB813pOkHxx5VTmH80aSZnTcPGpzQ
Sf4iiLuAXDutchRkclt6rQqKYafiDymf3UB4b9S0IQ9uA/rmqXwKI78ljqR7nmEPgJ7N6c6X92F5
W2ufsp0/7AbTTSYAyzOofs3XvzYidjW09fI9q4oOERLqdjXYWsDa/DBtn5FdK7NnS3bMrujt2jpQ
p0o7e7R9q/yaDvo+dfN90hul3Ye29awf4x+op1ZJ46jVfVg86MHngufRp6VfTpnLNQyAavv5AW8b
XJo2O6P8NYdS086ZE/SC48OehhPukNSlmfq8mxL5qTVMfh/bQvVcS9Yuv9O4tFH7RdXGXalaO6vV
9rIx7+LC36dD+ev/cvdlS3Lb2pZfBAfn4ZVDDjUPmqpeGCWXRAwEOIAgAP7V/Yb+sV4pnTjHUt97
HOetu21HWJaVWZkkAey99hrA568nhKJHiaw4IjFLDCcFDPdD8RUH+wsfkhKyQySLFKxmMD+ATPBB
rkvbmQzWEjBt3B9hNNUU/QbiXFwVJoTLYXjWKmvJMF0PWdCkvoARzNDIcWmt/Q4z+kJ/hrXIEWNM
iNoDeuDlA4mNbGmYsGrvsVF49shSlbSkKFuQPkuE8YBbFurtOirvpXu+iKYAhSHbL2kDNTeoPlQV
Tb2s7LYfiAC6415T9FGChzcuHe7zwX2SQ/YeqeSmT+6pevvRu/xHBev/a6XoRTT4P1eiNX17/2vV
efnTP4vOKP6jxF/AXGCqhuHvRQ7ys+gM4z/AGsUMDELSC4ELL/lHzYnXYPYBgtAl2R2+kRcq1j9q
zvwPUGnRyOH3SnRjwCr+k5oTL/2t5rx8rAQNP0JW8DfG0782KUjSMskcZleGiJlcBLadtOeF0BLZ
rx0N60JEErvUUKxSfIjLkT6yDonJewHf0srAcKGmTuzlB2RrpgmIP3rKDgzzZHG9G+WC61Hx+Qlr
aLd11vOyPPBkTjuUZjt0w1UgJAo8vaho+UhDU651T1gYuarfOIubfurTbarWIfPC1xlimq9Tvlit
zyniLGXN430hjcuC7ZSwvkuiepjFKqspsayixageKJuWo5IBFqtLgqNmcUyPKJ7w/PdxVplEgfUl
ZlmFcgz6O7cQKCjhGhV2FptvFNyojIgv+zaW8uJcEWZfCjXQt36dduyp67ZXwayiB2hpdVvCH2Jc
7iZQEJtl6D4aRT1mErLD1D+tyJ6G5HOMt2hETnz8ZI3clzs4Vozky7JkQICwKfRPXCpdLMj1jifY
B6nVzMNNMOYypXXXy/heLbSgTwEBWwhs2y5U07tjKf82zyTgKaoskMyaLVBJ/9xTbGBPKVkS9TL1
y+gPfqdxPYEc8w5EO4z3RizjVzrn/jtyX5MZda6BuUS7YBJxn/ghOOlu4tjGYwwKDhqDkNtCqp3f
g53ldEUABt/PmnXktGeUUHDmVOg/FmNgv/EoFNPjALn8Iqp+tTn8vJDC8mFmZXe1EJ83gS+yU5Bs
7FHtVpysD5FKs3oPfiPX2Ku7iMbP3koNA0wQ+CT0zyzvFauGCeB4UodykeVtOdOy45WystRAYFSk
u7mig4Nsv0J9FiDeKi6t2eoMbfVYe9AgfFhBRbhMWwWmYUldFRCQ49YmBzcO17dH5ldlQM3PW5cg
5O8aRsA0bABDOX+GxXWu22m0Gbk2DKEGR9dlxUPUrZm52h3n9Crrprmr5m41W6OBiyFJucjNcMoX
MeMUHW36KbPoOxhslZtxdPq4raBzIKxqyrc2mLLpxktJ74hEjN4KGtWIAnmRdybuPbTL3U5uO0ry
5bANsX/24A8u7Zj65YTAgO2xB9x0DyO5tImEd+Su0LN5tKNCU+h0pARk/UP/KSREnSIwPHGtFJYE
Sj5JjslmgIknsB94hiQQJT1dKUZ4c5Q8uiif3nrVZy8dHi04w+Xk0gfhUBwrH+x7WoNOQnDCDWM8
ndNYSdEUDF7xFWjdClWdFoLccCPWz1mX0g/Oo0ApBK70soGYotezj6iW88fVWM7cO40clDQCnLSE
5pJU80qwmmyNdTmv25/YFZLYtJ2f5xxHLkdqne6bSTqD57OygSiHCN2LckV4jIN5dTmOS9vvr5hs
axtdU50E63OpwVav16GkWYBqnHCUBZ1b9hGak1IrM36fFhtvfEK2V5dT3mhpmL0JnOJTl1bTWGyL
ahWqAM0A/mGsLK8xUJhD+Otks5Mz5OVuTQ6LWoK5r1xsk8NUWlUOtctx8at9DcQHKOPwMW9jq1Nr
P8mOFsjQSYoFxK8qnegQHJnSJJJVPyX9XGcbIuPQN6uNfhz7YR2nSkWZpW9JCf/oT4CVVfayD8ko
PhTRYN3BhGZcbkuxsuU260C5aEtBF0TRj9A2m4eFwr4cBul8XKpVWNmoJbR51UET82bmFNKsQMz5
SZYsOcJvAVX4GMhXiptbpaUjlcXVb2g6TFfxNpDnAtnE8BwZJKtgLyEOmcO+4KNUoWrCG93u6bxc
FSIrnqiakbi27Vm7sBiNIWywDDmWJlCn3Fn9Esc2quUSoQklMezxNgs0l5mthCuuVuHRyXL4RH2a
3/crgh2qYAzKNhp10CDsBo0ZzZMzggPJvckmW0OAKU4dRNVHP/XFGdwdNBrQMaSvmHLl9WolbaSx
CGEttTwtdBvRnpRIC3bz7j+IJaWuLhE/2Uqexk23ycFWUeSiI2RDGDImPoI7RrzwIwMZ4mMq5NMe
rHCi76W5Qrbc90sKxod8AuhZ8SKhlVqW+FzCdvjTgDQ6iQzAOT12cf51DcW8vNIeO/GVwVxsfu+G
WI+3Extd2Aqe44ZjfqE/uWij0H+MOGxfmMxg2d0oNaqeVlB5drdwhU/6d8E0sIMsi8iXzBnR3yDH
RhWHjnNgIlggURNbPDKV7qMcxCkkmxRAhbR6hOn5dGQLbEqr0WTqLhO7C5DakYRzBaGT8kDYO7ZV
YdAXtwPbtWpCgb10ln498kj7el7WsHJ9yUk9l9I/rHCP2NtYmaBEJyh4ec7mYchEu/siPhA5yoqE
0CXs5TYfh3gqXuGIHDSzTSJeBVidj1LP+U3HRfa0Lnue1lqUPbrtRLmvA0jBNywW05t1ZA9qw1aB
BHvrp3ZPPXCGi+tRbToKmCsLcO9PiuKYQcMCh+A/NU0pvetED2KQl+tcHDsGLV88ZNENzAXR9PAe
3YzPCf3u96T3R70jy/ayQRoAfv95cfz/J5oLQvW/q6FbPb39r/9CK/ETGr7gvz9e8bOOTv7AcAle
0uBtgoeKsQ9w2J91NAmLP0BfhgAIhs+wOMMf+2clncR/QHaFshd6CpAe4O79z0o6yv8A3gtFLwxs
4TF+QYP/A/T2R8ziv2ZB0GEikhbDEQykEAVz4RD9WkjbwsAkBdhHlQ6bXODjj4nyKScKZZ2ZZHbc
e4GmGAyZcKlgwe0Ah8BOwDS98N3SrqaDqQt3CJRoEHFdLm0yyF63RrJiaVmKzawe/dJNzRjkckLv
DGLg30yU0Eb8OtDCl0AVg6F4grMF00+wk379ElB/aCaG7bvBwGt7xA/dplqXdg0ah6RlW0EyCYQn
835vQ2zKNx0UYsfCRsm3royG/qVTnYmP2SJjU4/QFYvPfT7vYYPKA/ur8LsAKhPH5g0JfKWB1UuY
iXqJwVur0ylfXL0NqcmAUe/R8jyRroTbzRCPDyRH4YUdn2Vba1ySalATO5j1u30OAGdmcwCjq11m
Ens0QQGLHXVDNPEOY0UWTvMDiWhZ1DQiPrx4bADzogDy1mrnnUmauZvIR5p5wIhwGu6W41qk6nus
NI3XKov4fMdCNr9cBl+ghzm40MPm0+k6w1Euq3yF8VC9dXxCQ2TYblqm82hoppEEUYs3uekWUMMB
clv/ZIMJDnVIPfIvJELHgZ1wM+QZ2QejOPB0K7Mr7+wlIUZw9oGFGaSM2cDsEVmlPq7GYsF1XIhQ
tLmIKN0rXk2giZvcZj/QEjKFx3J2kzksXRqwOqBjgI5iDtPbjfXSH+JVW9Fse0lw+qFUflkhvzU1
2bTqALBuy/ssaZc/U6Vi+Mek6bSfCpgduZpDFveC0NNhOKBCCft6cj3dAcCGszhgbi6A7swhALyd
hSUDSBjSq9RuOFuMyvO7Pojn+Cnf5401HWf4FiuPppfRoH4/C9tFjxaEfowSMPu6mtZ979tk26g7
eLRVCXD6zc13K4X/XtVZnXiAKOUs2zjdghmGddk4VnEg96s8mtkF3xuKL0ZjvthsW9INTZwa+pmq
vAPGlYB+16adVfpMeu1stcFBZ36xTPLvIwquvhrRPYXvSJh3D5AJodA120ggjwce8hbOmN9gCJra
7oC6VRaAGD3zrdaGz82CNUXbYEx7+nFKhf0ajdygZoqCFStp2IO9YaKbVoBknYnuEW6AN+tdiDfD
MEajNVm8wrqfGVmkqWZ8MVxdFEnd9ehmbCBzYovwgGAQ96DKOQibObcbeR7AzE/Ol7iEsFnDYt+q
UUq8qfHhQJsQaYMPGMYLD/D3x1Jc1wVxzhXnG95iSpV2r26EHvlEid+Bk440dogPhxMAle+JiIcd
pnylceSSc8vGkVcTROblJ0eRaAscMXP4wXvpppdCQ699Pwi5dYefj+uOAj/9gjL0UmIRga3h50O3
WKg6D8W0BVsT4UBVN1TYGKsjG8Rac128waBjS5uEIY60WbY+/RItxYgEscTyCLgwVAFTyvUjrgnS
hxj1yQtZO3GDfKL1PgstmauB0+QrRBkJcku68R3hJsEJydf8mvbYdTcdpWejRyxlNUFQ2hfRduql
+t4btzQ76ur+kBEp7vIB05U6QZQT8LdxMb7aujXWGLiltlW8Cz67LTTY+kXU8p37FzcV+d2IUKuP
5VaIy3HQj692CMrrwTMGLB/tDDKfhYlqA/vrZgGD61PQTeV5Tu14mxrvLYDfiT/Edp1M7ZFXcurR
tOeV8zn9OLj0uaBuCXGnGOsBxCP67rGIrAGuinfIqqXPgT5Pqc49foRhYZ2lBBd6HEr4kXQR22uU
TyyqfDrPAO5z/yRGAD+YAWzpQwY8BJlGE+5BTMwH42BfrDudXvnc8bpYANpW02rTpk8X9uQniqll
pgp/vysz3/R2FC3mrx7b8foROSv8zkf+e8Dt8rkIxzFFUdYRXmOoqsh5k2P32Qn+bPalR3KaWW7w
7YdmK4x5ceBYVGxjHVoyK+ppMIitFXh0t3WKdZMzrq72BAuabWD8VwStVD1O5RTXYC9j5fIQ5r7t
LuiA3Wyg383o5TN2bPQ1U1dmquKTno9BCUtKkBokvbflXIoWjKrlkPawO8Z+ke0zMoYLBHLzWfKb
HVI3WhdUmz8LOsBreYesnDTlvHVvYJvEp1Cq6NUgwohiMJLPXxkjGSg+XeCfZztnx4D1M6kGqLBF
k/t1Leoy4VE79ll2hwwCcQ60LI7YScyNtCKvlU76K/gKzIDS8x0NiwJOZiIjDzOdsrjqAz5+xdEI
Wz7IGNmJj3w9yXFamn6naPTWQiXRFUP5kp8GyckIry7cscqtYnsno0u+ZXT73gX7ctvDJfiiYS8/
+qTsXopA5K+kcJY1iZ6+rgoeOhX3rKsXsEjRkuZbCNqoTvGjRAmCCJ94eY142PkpSXzXFGHhWLOU
dvrmg1V/h1/L/IAdfp6rAmvvDiP59c8Q4v1nuJyYZrEhuKhjt+c3RiU7ZspDNMAlKCoep8jnb3Lx
EBOTjD1hw5StZv3+WYQ2vV4LGmK3mbrbYrjU88EefjaouA6R1usjBPplPfm1rJAdNjYSnMntBXHc
CvtHXi76TkZ0/7DLKeb1JIpLOaYBD52g+U3LlxFFJWZSA+G05cgIElXIlmKpAr55DCK67EWIHYs9
2jHg3ONU2ZaAZrCgmzLD92K1SVJxO+lP8AzH2Y/toBhqxnagqHBmHyvK1uigqMRcL1oTHMbc4iGq
VKbi/AB3COcOOA3EZ5GtGwj3YocTZqq2HBOtcjjqVReQfuXII6/HeVyDR49c2dOKMNlvkvcjTJyw
uVdIFHNZPYTZsB9pCBlcvUeeSQwAY5Ng6oJ7UHzcSqTCVAU4DJiJDPmIba7nafElmvGhaxekCMGG
TjVLTl0EE8KG6I3qFkWQaMYEi6sJgUaWzQg3gG9RbmhwsEXPuqYffLnVMJmfIeVy68E6RCZijrcx
TIT9hL07JHm5IV4rkgHKktLcwNPIsAZm8do0eo4y8mRzFupmhBasbwucm7qSWTiEryM4+69ALb17
MKUPaumRmnBMGUohnAHBhvGaRTBau+wbqAUZKiV2E3YOw5Sp89EK83uDLHgAeDEGkrzUX5hPpkec
yMV2lTCL2VSHqgMzooHh5PLLNL0bv6bDEaBsGR2FS8x4yGFuPzQDHJpOMbeyP4JPESBgvsynetsv
/b61aUYqHQeoWpOOZ+HjMCdDWLFy2x5SmwMsEjScjiYW5bWcDIw1IxR4ujHKBid/6TuwmUD34bsp
DWomHD/FXc+fIgOn7yaZkvQ7iqM7gC7o0GcdzflVGGvXVXm2K0CdUwnzMGz4RMJIzPFrGNRg1KmL
KTkGpoPIeui1AFoqoYJrCWxIRVUSC4cQijoDrJK+KyCrt/OdwBma1psbH5OOSqQMoqGnVTwFKDrc
Fru16QhKsUqRBEBWIYDRYa6YpC36GRTrO8qAt0X16/PAdxzLO3hRt0tosm99mOuDJxReTrCTYq3j
GbkTg5xeMVwACsSBheFuzCYLqzJBkkPF1g3TOOGV0ZUGcwoaVkSy+opqANQnoCEG4/GNxQUgEavE
QQb7DAJJ3kdxZfaU3ASKF3Ozm5SEV2h81gzguGGfyo3rFGi8Kr5YufQNSxMPKgRlxac5Dijmlhp7
T71mmJLwjcZX0B4UU13KHMsX5lD4mDQeo08FokkQAulw/X28pqLODc9vsu3S3/WBST7GqxhfkmHa
QEAo+WvCkAFRwVrRvUdrOD8W8yhAHpwp7NEMyeKzimLMfYMhUKJOEQX62ul+0BV4Q3gdHUIX3Xgh
PvE+Lrp2QfrSfth2OxantbBTjAcooQStSmdTQJPd9zi17DpggTvj/C/OIECtNwA+R17PZDATZGbx
HjemJIG6VH+6RkRUvH+m4bJ/MqE3SRtmZn/OtwWgOC0hpwThjb1HcTeu1QxC6IMt8IRVakjAtrls
FrBOjaN6TDZ9WqJ+eUb5vQH2IXlVeMtOU3dpCOnY8woXXtwiXHg8a0qWdspzeqYTfU8z+MAGEI6d
sehsWA+YplZg1knc5JVkJ8o6cSDFRB+Ty1hkSWTy3WwpRNslW15LR8vn3nd9m+N8baKcSFKnai8A
MS0qf8iwfL91wJBoNaFl+bKaHsLQkWJu0ihmh/k4Lz5/CZcx3ppMB9BoXy49rJcy/PdYzP5+i0pa
A1tfD+ArKczzByCrA5JiRR2reDttUaKu/MrcEYelrTx6Shg1wRWoi3tM4LLAPQSoPI68XD6zPO8/
hiSCLmRJsFnAM+u0S3dC9ebvEzJHX9LJTqAIzJZeh6Pe4xbFyXLMYMXxEJF4WSo87aI/usSZs/OD
PlDMWT46uIsd8x4F/BzEh1Gm2z1IYZjRdzoub/YhfwfYSPZKdDTAEi13eV0oxk8YeGGNdL2BIL1k
UXEFUDI64/T5RuE4/Q7Hn+3kaRi3BTZV1QA/zW4Cni8x1AoZG+s15eUFcV/pE3bJ4VYWGGTbiZXY
IiY8nTjrL9MCzAzKgwUu+mVkJdgPuucN5EQobWGOU0s0fvXMtwUEH6ZaGtvt1u7DNzCNy8PmV3Je
sniAXzOJTluX1QwHWtLOIZHfCj7FLcv1fF8OOttR4Y1LeuCL3NIjFWq9S0atH1XXiSN4dASDqr4f
Wl1iGkhMDroPupAAFrXrPPXVUIJdB0Mx1NedHmjNi5FfBTBwe4y0eoMjsbtCebGehM+Wm8HkwWXs
lNxHUg+fNkm3uXXFAo+LFAf9Z8udP9K0Q1xxGK1rvRQls+A4QdcN8Hw/dxNQ8pNTFkZfCtQ4pYMV
Nz/utmpa6LBeh3bogMbDq7RskbC2fR+WGY1LiKoG+yQgf8humMDsM/Nfc5sM93qaJnMFMc32oHOC
RUSjHds95jrLe+AQMgbgf91RzK7x52VFT5gsJlRHkefuawcQOaw4qg6sXt8DJpcEDQoe4x01+ZL0
AeYCzDwnCMw+oxjXvKYB+CgxTLstTsQgbadY0aTVJtkOcxe9JPMcXis+MvhGhPA2mi3PQLIir4EL
8mO05aoOOXzHaEf6s0P/UYmVTC1qFJytC183sAPD7jzDq4RW4ao8tBZx+NGtEK3U2BfAq89WfGYH
bdTnqVAgIq6udICjSvHQu3F+TXuVDejO9fjBu+7Dgij5+8Fl+XK2kA0hYFkkhn9YkM6UVjnGFGtt
Mm4fWLKR7t6nW1Fvy1aCIzQsLXj49uh1L/aD622SoVsJfDM7PjyhHtwPoY2jGdS5dPkqUrW8AZlf
gJjN258OiY1LY2IQVBgZjpgzJEdUnqSo4KKaXLltnlotN3KHA3D+akIiHmiKsdDSbSNasN1GtxFa
//FIgBaewU+35xFNEph62yHPh2Jv4Pk3fN0ZkqwulOTyHFJ5LeLCVyGSDU9hIrFRmJ2e8hEYikWx
bmqVmeLbYgOvaxjQF2mz5t6gBsjIsh4dmKWP+b6ZL3Pq/Qkifr0++EX4w0jXVxzH8pkjnKwtQMd/
kJ6eDb4tKCcGC73IhPmWwCcyvdohUwmu+rzQtp2lI6/7ks5fCrneTTySmHCGWe3inH1hvQqeloVL
kHxEBAAtYC+l0NOJ9CAS8pw8jx0yzDmgMn9CzVx6wBgE1Tb65LEicD2/2ZDHdkY7qeBH1GWvRLKw
EX1Mbznu0jpuGW/WrIPTDoVZ6RlYz9pYHfmzoQl50hDbnlHzpFgK8VOYG3MF0O/CdSXLYSEkue2S
1d+MDNOCNkIc2lyVOs4FOBOhRwkADysYPZXhS2dQ2VkNb8zWCDJel+OGYPRtUq85/BmRfOq/h9LZ
wxwN7FM0xAaFVceatUz5lSvpciv6PbuL8uHjTlD9q02952MRfEi1xgrSUqv7oQQj0jr9aU0UZTek
UOsnnaTkalbF+lKooGNoDeDb/MBRR7hXlRY9QNgc8XTN2hluGvRDGeAuTExCcO5kgu8IqE/ND2yX
AFPzASdPQ4NZf8hlhgoQIzC7V/6CBHUJC+YjhQVdXM1xjyq1XEfwfNlAgo+Y/xqE6tLpMqbfkmvw
LvAH0NhnDz6x8gNO3GU7ZIqhlhrt2KfVOPSABzAt3mQTTss8Xa/r2FHwNlFUge0hLGtTF7rpBpVJ
yZt5XbDNuCRH04V7WgB8okgJqf4yovgHi/uvrO3/DjFHBM7FjybAtCL7TUowj4jAg2nZN1DH/VUh
TZCeMCGiovZjv9bJaLoRgP7i73JB/i7q/iIg+GXkEMOOFPoTWPtklwSj36Q9RbbpORz3t2LU6paV
sTn2PuTNDtC1YeFsTmM8mCfSiQRUGUOCw7//6v/nyANOUXBjg0/85eCC4e2v0wKap5S4DEjyHoRg
qcpA5QAQS4zO/uxkkm4fJhh2Bdj5S9wCR4LgK+c80YclB7rZ2sUAn0HNP/PGp8yJc2eIH67N2HfR
MaXgHTWJ0LN7GHfIb6rQ85j8jUXSD/XuL5cQdcdFTQnPjBT/+j0cDR7OIcBs2DBGYSeyI10ocHCi
wPyptw3oXLuKMETadi8w06EKLvUtEjkvoxri7KdECymP+0Lc1oQ/pjawPMyGnwNByDT+e2HAf/ch
L7E9SIeG1wViZy5SoL9I0+MYm20OJ1/QKRe+YUpMsvFabv0lBZz0jyu17Bvm+5jVcLHjIv+YIpVj
iUYumvsoaynGl4B78oV6wIfpXv7NIvhhG/7XywiuEPQtkFQgsAKej8VFCvOXTwhgm07ggrFqNch4
ffq56HSkuTuGEzCqO+wbqT5kDHh9k4+Lz8690/twVyrqHAIV/RqiOwaTTDfDrPC4aBfjSelmF/pr
yebY9tVq16z4GxneD7eoXz95hLsOySSsSpD/+7tz+MTTHfyP+cLphFvqKRZ+KF6HHva4LfFY2G8S
1htDYwlNxG0fRX1YYbuk/K732Uiv4abdg+E6TB3mWBFlwwEjMFBRbKqTvUohA6smfpkGAQnAbNuu
PvqUgiALhvcyZODbaS6Sw4y62TVSotVALY3xMylGOeINJfmOjok/QUYIrJXNmJmAfF+Qt4nawj5a
TbMPpYtBo4EYfhr/ZnX8kHD+enFAUITlCaI3oTnOfg882jGYkNCVQiOC2wRGEpzcoWBY2d7VDDXT
2Kp0TOJbvaxoqBaGTNjrvcx6cZUGCr9O0LTdA/3X7FgqjGhrFabJdMImKvh1kPkiOUi4MpAKk91I
N7MwGN0UyJb215EDnwEVkgpK2xSL4cXblEmxn4G68C8A+EGu/ve72a+bKcQ4EIJhG4Fhd3rhYga/
PcLUInEzEaCSycKqSwXdw6bVDWcZyOkqYwvwgGDMUEska9R6Ukr9N4voh+z+X1cbnwAXGYmQKXhC
FxeA363vYOCdesU18GTKkM+Y9SE8IfxeAFP4OdLBZQanpUQazhdGxtVVA10uO2vYR3+mFP5g9TCl
LGkigLNdHQ3AKg8ytuZVcRyC6D677kw22yHQA8zTY2rEMIFf4dDAqnQnkHHIqCNtmgCoPP77q/tD
7PzXL4cJewztFFwOsotxSRz9ukOkFAr8Llvf0ZnMt0BaoIxB6ig+PRCC8hZdpIFFLZzlrrpc0Lcp
AMsSlG64zrRwd+7i1pYKdJIRzNh7D2S02Tznz5FzcO2TJIRDovH8OjMKe0rQpYrXmN6opQkCG4It
DxETIGHA5uBWcdFMSpkJWF6qW1lOy1PSoRmq//03/s1FFeJU9KJQ90ZQh1yEqsVvzNqBjPmQjsP7
Gl/majGmHughQE9C3QxWgqoLQE/bAc/YeDtsvWPHdATuipocbc06x/TvnGN+G+5fPhCCjmEtAR0w
skBhVvDrLZBJghCh0F82Uhzn59FM5JnzEoYMPRKx5sYhA+LjNm8hJrnr0LHWgoze3ZSlYiD1m1Wb
ymJQzStQfcvvihZ8bbkMsjuoG+PwYCZIRRaWYlSZTrO8NZuC+XxgC4f+6jLgxEYzvUSTTj+kBng9
eIMB0Lsfv0s2CHwOUbCRvPYIYN0gQSjEcNAdwSMyrmDPBZtG+5bCjSgGLQ4EycbLUE+1xRi7r7s9
ZuwowabEE70poHXgJBmKt7QJ9CPYRdYvpRrxZsOPCWQkkxgcoNzMJ+h7w0OBsT8aSaSvdu1YoKO9
UP5G18Z8mMcGVtHQmynPsVIg0RM3fpjCj7r0QITTEb1PJfgCq0743t8OYHBC7xCFQ9nGq0T5moLl
hGkZri6poOzDuOnHk/Yfsek/jBL//K7o/EUJ+j9yiv4v1H2GAcgp2A7/suQu4tJfxJ/Xb4YtTPyV
LvSvl/3kDOXFHxfXFqhIL/7T2OFROf3kDOH/JCnoPznsHaEJRc3yT8pQHP2BGgYBKRjooTaAUvSf
lCFoQaHUh2r4YnV7MQIr/iPKUHxZcf/aFAlsnLA5wPvqt4Kuy3luMezvjv1gb4FDraAg662m2/AV
3kpHlGzHLYmqGSMhcJ7PLFQVAhWvRvE8k7hHYsaj7fEw8S2DtiTo3vpoDE+YUYMBWAiBpCbgNDtw
4cjK6NpBol7jF22s1ReRRYeyfFw3XYFHfgNvyyN4/x92JMWGYk/QdD7s63yRi3Ba5+LeEuVbajHu
xDKKi6cope8u68Byyg1+T38UXP0JE8lzX6LzcJSPN7isd1n4v9k7s924sWzb/krhvNNg37ySjFCE
ejlCkuUXQpKd7JvNnvz6MyjnzVKEfBTwAS5wL1D1UplVmWaw21x7rTnHbC5bNKV8TGvhJwyiOJxY
hxojQswmi+9HRi3OPlsmiklxJsQ5WYbfRiRIEZufUl19dbLhDHyMSwIhCc1VfDEM7WMfzjfBZG5E
9MNCZcKuUV3hwN7NwUyyxreAAW9DRb407iPmtdYYP8bKjdCMaqV3/TORdYvt877W1R8GihbPwMSo
yDRb2sJ1yibZp7mtXtVGKp/zNb6ZoLavaLGXnlMgjban9rsS9/I2bktlNanIdSvjera04dw0jeqb
hXrdG3Nq9Dav6+94GLxeBcGRtnVtrSwEHvR3Ddb+IDR1zGg2agHWHSYSgu6uMjf27Two4hrEMP+g
0uzzdGjO9URfgzoQF91clj+nIK7uc0mN781yTjZKKV9mQ2YxGZv6VV8HvzZ5f7S4/I8rx8H68vsl
6P/BxWXBnP7PTp5tkz03/7p6ruPngr/48TP71zVO8J/v15nlT/i1wkDW+rJQRvm2vrE4F3f43+4e
Xf/C/7SglviaUjzz8v8fe4/8BbM5nANWORBqwKv/WWEU/YuC9m4JvGJjCrVL/5MVZtmA/3t9gSIN
2RI4C1UXnQLWwKXmfbctozlYlGNgjLepRAtelpTvVip0LylkjNRFwQy2bv4wwYRjWqoJkIuuGLUe
yJbDY1YN4mCtUIZbOoL9OpaxE0Yiz7fv7slv2i5HvqXl1NAqEuMuk41HnNUxlkupkow1TelvayVC
OJTkmzlKRj8j+c9nb043u1HDq3RIt2Nh78wMs+2JX/Dh4qp8OtiVWyCWtQVddHiiiP+B2c5TfWuX
Lf6jKmVkgVZ4LTs9XqfGSM/zXFb9IMIonote3UppikitdLJNqtT4Zc16uugiLb1SQM5dhH0Vvmhm
H524UsvDdPgQkNYB5UvDI8MNAeh0+DuJINEZN+vFLYzTiI4anXwDderZUOTGZka10OCDaXTP0dA5
SmPEklw90c9JvFyff7TAKF7JS9GuE7kW53mQjVdRkDgbFFHdmkpSgy1kJ2saLNVGl7vbwZyGb0ye
WbgNZxnFYsNNW7n4bibj7sQtWC7xwfPNo83lR/rCxn0JlDk8tSKfpKnX9OzWcFKdnqYyetZsxJfy
EDYeG2x04Ho9XOt42lZRMcno5rLR//xHfLy84OcgfFBSUy4Alzj8DWVD89o2kvR2wOF/kWXGI+Tw
YqUNZreerBsHh6anmSzynx/24wtA+cHqwcSLmwcK5ui2tvgUerPIw9vBmlBz2MpjFnWjFyWGhMCy
cTZxG+2sAIRDjvLYl+r+VJTBUggdXn4MjRTH0HNZ52j6HG2ZC8XB3WcWzo2VlA09MgkprZitr5i0
hpUdWNmZMu30EGKEipptKma3iflAKZ0KiiIWsLU1EaFuzKa7tLaZ3Oa4KaTCx2f3rc1UttpubYHv
+fzKLb/q4KGBnbbUbxR53DNsloc3LG2ZnIxAf2/q2LF2ExrVVTuBe/r8KEfbvyWqVgEMwvWxdbiS
pFseHkalPRKWlj3fkE29HUOsLWhOdFrEjdvBqFsrbT0+a5X+EncWyxaqhbw7GfH69hQcnCyMM3Cu
1nJ/oE0eQyCllIZmX87qTaEF8rVR9ZcUXNkTjjP7tg0q0sCEliqXap4wpCJY48UwBAG7XWUxEc8F
6gTDuIqQgDO7TWWnQ9VXq9vCqBuYRoneb9ByLd8Svf4+d7XGV/SfL+/tr9/5vrl+1Fd8u4g2JTLs
FarGhaRzeBFDUMzwjBz5JsqNy1qKw6dG49lKkLBPXg1am9YUvf6rROCQsWLdohsy9sGWwSRzbdrw
Ks6cSPluEGN6ZctW0Lq9NoVXBWK3Uy/kYTG//FYYh/gQDPj+CMr0ow+f6owpI5e+vdEQXFMoG+3Z
IAKSggH0rSUpRDrbF9ZFMVXjPeI8LmCulBPaRpullnF246V6gdCoypP2RrI0sUaEjSrq7ZL+X6jn
/n8zaONbePd0fdguPjwX3XPbvS/j3v6Nv+s4S/7CJ3JhA+Feoizjz/q7jjPNL4a+RD4y4sFgspDI
/q7jJBzc8PbYX5LoRMAgFck/hZyk8gcadMOpTcChUnupf1LJHc1a2HBSa5gMWuD00EqiPXj4JiSD
aqUVu6ldjwDvkURsDFaSzGx4igrUPWhioPlrlw1pFtuYfukFRi/1mZkcDWP02itJaqDjJNZ8E+rA
erRQm29Afllnja2XqzmZ25d3V/c37+7R6/D2g+GLUhgvsEWmY4c/OJzlGIl42uyCKZiBzs7zqi8r
2S/VxlkjSk/8z4/35k15t9T9OiCXBrqpqvNf3Iv3xS6Krc6eM7nZISuUH3Th3Jg5JJoxlwY8I/Zj
iifynL5jsnEs6BNpN4xuoffZKgEDQShif5W2lA3UlYFHb6K77KkiVnWbCQ+rMjQ3J7HW+qRbZ4lu
OFstUqfN56dwVEpwBqxxQKphTWlUbB/C/5TO1FP8Z7vEyGFeYEd0JyY3VGZNtpoyaycnNZ6FpjtV
Ry21wuGlU5d0TD5ZPN7wuI/ulTQmPVloY8vkfOrOJzaXZ2rIjjvv2u7caflKDJbUbRnMDZtqkuCP
z3bjMwxz/qxpujzmy/FVVlHa4dTXRzcxU1StCjLR7YzCaDYJbuJL4gf6y7gT7YYAnua2s4Wybhu5
3loGyHBGcAgqmQGf+iW/uRnMNCnvFzDYsoU6fJwqfUwVuajmXTqV6D6DDDH70A33gifozJqycY8F
yHLjUbY9ZSqqa96mdJUjFXSDXgQoBHr7bkiH7JGNmXqVNV3/YEsZ7WnQH3/47eGyETPN90dXgWXC
lj66gVpuKVnWpurOFkN8RXBC9RpVCwiLwKIrBFKzp421edYFU7FLKrM+N3sMWe5EPO9aLlNgSiVq
KP7v+IwZp3EjxWB5Pn+4jQ/PGJta3ktWxOVDfgxslLpQ6GGRaDvspRrStwmzuIoTInH4SH9+qLfB
9+HzzKiUoBEVWi4WP335Le/2vRnhA4486uquF7pTMFKKqT0Z1yFjb/MMzFkiSfm+L1pAYQpZJHyt
h9HCXDwlNKGqusYWr8Rqs2Lj341rKxSGeSHFjvLYa0L78fmvXVbuwx+7/MJFQIB+gH3k0SOPdt6Y
WzRzuyyf47O6D+Z1pPfVmUxV6ok+UckCnadtjHjDx9irnLgvb1DTg+MvvHrmytTx6Nn5vBxerA75
aZdRg+00pTeesskcg/MerS6upUKXd4z20G80xbgA2AI9xeKbESjjW0kGTzORG+M7Ruyp8NtKQUyE
OhkrtzQG9+zLrFdHxnhhgdC+SHNG/Z6ZTuB8ItMeGYDIkfUa1yb68y4KbbhTyAGvOLwGD90ZkmYL
GTioXKcTJVb6mfBvN8fnNvstO4jZa8oizz0yV/R97wgoVGFoiBbGWJf+EKXi/LDUkODDAABeClUs
RaJiRLwKBOnOP1PNHEs3HExE6ZU+2TGkLyrcswn5SsmAocp6oFSVgwJgyKuzsLcVpkfkPzNkU/M8
9sixscaV0mfQuiZBo9qfOiVq1uFcM9y0BqScclBrGV40RUmv8GSktddZjZZimIhzwy+aap9ApUg4
wTD1dZSxynqqVZVA9bamlyHSOZG2lTEk20Fu6xIhEP6UqkG64w3qgAq8aIbsFIHzeGNp80wT/8ei
Z9C4WpJfDp+HsNCbIUk6a2fmo7OSZrR8eWfG616q9O8llK9bueac59IwdnSy6AdHmX7iofxQPKCU
ly1yYqE1gk8+fiewCEU5ClprJ7EHOVPnCqYAJbHbk6mzQWU9+J+/gx8WJ45H0acC4oGqY1vUeO8X
DNJZZsggkb1DzDsAyc1S3yhDa22zfT+xOP3m1JZkDxZqIkTgcBwdijU2kQwcHjvsQZZLEF+4TiWF
OoV+1TpXnT/E8i+3k88YhSN1EWXj2wzi3VpYVGMXBqPt7NLZCL1ZvO3z0p/IFNU/v2lUu/Q1uZSA
394aUe+OJPRIodMiB7uhUsotzEEIeXh4Nz0fBH+og/EEofx3TyqaDbzK7OWXRsTRTj6vCBOOnULa
6ZlablJSK1d9nKU7fGvI4Uy+aHHbsTsdi3klsFtsnDSpTjw5xyDi5fqywZb5sAFRkjF+Hz46gaP0
TV1Kxg69JkufkCxZ26ZCyLWfgRcPfGPMdZayQIcIHGgo8jx0yiZhmoWl3c+tEYO3qQhIPPXDPhR1
9GCREth44hEVYGo8/GGalttpIgJnZ8Tgx0Yn2GJ4K7aKMJWdVqQgdvvYch0UxHSGrZLqfBquezMy
15+/Wx8Lc+o5cM00IQkmol939IFh9RNmGdvpPmtz6TUIm/ibUTr6jYi09kfHxZh8BT08zp8kG5/V
kmXOkzsEhz7Z7pLyjcj29CFCNO4mmhE+MIQVkwuLIVCukH3K95rKCfpxZGHRZKuGxVeeci5zlTHj
9eKqApvz+Sl9fId5xuntGEwO2TQe5/h1ddWOVdMFOynSMAqY5WInMZV1ExXdegRmcuIS/u54XDee
c/QNi9bq8FZ2gCjwNpsBOZD1Jisb8Hlp+nWOc/iQcBU/P7nf3C/09eRMsCUgWYm20eHRVGVo1Kix
pV1h69mu1Nr4Rg1wPA6BWQHym8JtJJpFtKPWflSDwNNG9gVap742rMxXYYt5Ip6C/ixTjWzjJCat
pMhpUi8PQgMu7dTYW4vsn1VWifliMmPxTZt5UT4/jd9dMx43nntwBhYl5+FZ5JQOckfHiDIvLNzY
DBjHzT+aXn3J9D+MomcN4Ipp0LGh/NMIOGY/0FhXxdAY0g6ZWuuRuvg9Gsg5Bvz+9PlJHXcVfx2J
1BMeBaZKoKsPz2rocJxPhhPuCf9pv4sJ9SfBpIjjSn0cJG8SBrgVDMlNzEa7B08WKq35fVByZ3Zz
RWqrE83U36zBnDpFwlIosIk8jmHRUeXEeVWE+8ysLXgX5XDbTuCghtpKNiTwtWhZ5OwS0Fq1sp3A
vmFbUp3Qqemc9GEFu2ArGNXTdoPffLzSDVGS2Bgwor3DPH1bZdawMmKykT+/9r85CmYIspHpErF/
OQbpF03dQIob4/2ctkieKcCAWKb/i8fWYOfCRo6dHIumdniDMQ3TDVXjZN82s8BD1+yMSdu2WAN8
pZt+fn5KR8Rpttt8s1C7MSBSFTJajpvUUwEYCBJasueL7RdkpISXwwjuxzPjqVbO6qg1rvWsVy0f
2kae3M2qim27rpTpdhBDLa9mp53ugSM7t70tlS8qU/KtCZDXEmdabjYaxXIhoR5qrXrz+W9f3t/D
m07HYmnHqcAV6bQflamm0kvOrAzJvpGb88QkdUBYzX2Z6Rf4vF9VpclPLPofa8TlgAuTEZkeVcfR
Z8xIonSOGi3Zo2gCTwsAmKSXTl5VQe+cWLt+dyh6jgR1IHxctvWHD0FWGJD+OgU2czU5bjTapj8s
I0NgDqdkar87FJOKReBJJjUry+GhajVhvNPwcab+RTouyvDMJEFgGzFbPXEBrY8VCZobPprcLNZj
zTk61hgpSarpbblPdaB0tlmr38LZtl4wTCpP+Am1Hxo4k6ukiErFM/LU+hbVEqF+eZoq+BS6WLqH
w0G9jNhqcf2E5SvWaz0FGpnkI17upFb9Dp4BdeA8tJdBldazzyOJmwZEW3NbpOhVeY90kG5F1tZP
plSZLzUekMkdCN8osPC0c3ieMI7A8Ssrw43EfGObkFCXXYZmP17KqEGwcoQmWIJ8wmiGBWJGkzMm
8BzyeVbxmzkjCla4WIxz+Hjad/UwQoKG21a06zqRk9nVzUo8STkCWZzHUfRdrkYN/C1oiWwlLBXT
cTsmw18g6zQ+W6IDRk3HlFwNB7C71FVZiM95Kq/RCjapr5g1Lrk57PsaU3QqCT/GyHypAc3DikEw
x3WqiPtWCsjHztCowGSu5BOZZtqyMB29j0yaEC/QqaZuOI7zU7VMF8y1q32O0wMTK8/q4JVJn4zu
CEEr8JHZJDK7cWwLbj3a6Qsq6EnxRFbXd2VfD6wYmrAecSZ1La7nVl6rtgA+2Qdjs0VZivt1CquH
LOwNT8YDd81sq6w8s9PaaxgPXbZqba2/i83EeW2IK208NR9wl466lf4U0HBit8wz1faGqFXgSQ/o
heKxlU5tg97SI46uBNtJrgXZhm/qssNXCshp0upaUe/1VHVejWKhhOJjT4CM9lW1kFli4Atz1IUZ
Gsiqks9MaWhbF+up6ng65I11ntuwUDMnB/AhA2Z5lSwsWn5ZY4V3Y01+ascMWIEt9OKKU6ogXVfU
8AvOzAAFjUMnwGUZKlh+c6O4bheEGTJs09z+6SIMCIr9DxjbRWByvLmsujKxgs6p9vKoSmvFKYLz
SOlfW0mrVlCCrAsrBbTx+TE/rli0xhF+MBOk1clA5PDykt9Qt06PS488ttwXFRNl1JzWSq6Haff5
oT5+8tnVLV1EkiFsjnc0dKl7NL6lkoh9CNtuhSCrW5E2N58oLJYPx+HzwlGWdqWyXESOc3hCNJCN
1oiE2I96CtZJtm8i4rZWYdDjmmynr8DjI9fo01OC4N9sXZlLAVPjxi197uP1GN9LFeegBPcNZcez
bM3ylVXK0dVk6Tyls6TcVmmbrXDwZX5qkoVIr9T5mUSRtYkRnp/4oP/25/DKkCm1zNI+fNHbvqV6
zMx2P1bKeKbH+V6t69wNjG54gTDDMy7b051dKsW6xndxNs5Tf5cHSPVUUmxPFLa/ufWol5B0WBoh
Q2gFDm+KmUA910e52Q9Id9Dv4HKTCwAfnz9gv1krUKGazLd5kMmiOd5ridBWOiJ5h30cJ8qVHPbT
K0gAimYHohPccRMlM588AVJKb85zfuu0UjQniknq6PBrZzLiPzzjaUk/VepqeyvCEAJyFMTzK6no
4DPgTmgLfFlEpj9PanMxytKU+3bA3/hq1Ffpps5r4zWI0UaqrZQ7HqqmpDxR07zVR+8fc5oQPGpc
THRbJKKZR5VtB1GOiPhp3CPsDHD0Nnw100YTWxHN65Y+zlmhkTrCHbkHWJHcA9GpzgBnGS7Wm2md
h8lEy0KU52NAEHqJsOh8CHHXpYM8nthQHDmumHDwW2lkId0z0eh9yMJ1JsXEIGuM+1C2podMjL03
ZV0GiShF1l03RPCmtryZkwygHc/KV1i+0hbUQXkusNXfgJtrnxI08ycaAcdr3/K7lneDV1ZF0icf
1aBV3y1oi2LaiyKCVyTi/qJTieWwsUH/Lw7F82jjLXyrQ49uF/hCzUTRNO27WEDPkQ3hAefKzzot
qk8sgMel/HJWzD3eEvl4B44zFOVWlgLCcycUptjdeytq9tMQ2F6YiP6qyFL7SoEscOJ5PO4PLAdF
ZEnCMiMPB+HW4QuuOAJ+s9VzUDgsbqiOmlvro7TqQ/pRsohOtZg/LG8ccJGIsmtXGfNqx7tUkEAZ
FopW3ucYB9YaxQnyY7Cil1VPTIGaBmColmHCPBr0Q3rlvq/L7r7S8BQMRVifeMR/c825tXT4aSvh
8Vq0E+873l3lSLxburynXZl6fdyNX0t6Du4w5Mpa1OqIl3aYTlzz360BKCy41QgC+M9xxrRd61oK
K2Xeg/+S8IoZhZvqsfDLMWzPGtUwV1otlfuqLrK1PKfyvmH05tNLqi66ob2SGHdcGLUu3+FdabeS
XM2XC9/EFyYBJJ8vzb951RiMMYVAb2HQbzn69s8pc5DUKud9jS7tIcHWvlRXzrrum+rEq3ZcAPBk
UGVQO2s8GrST1cN7USojCzAwoL1udfOWKcW0zaZQXRtZDdxr6slSAQmzGoO0PVG/LXf5cE3mdSNi
YAkbYPR3fJJISWR6z868N/tJPm9rdboNEun58yv58fRIgGXdsqlxGCi9tZDezQWmMcvZ4mbyvsAh
5Pf87WMh67nrwKheaw2YjFrk/XUetv3q8yO/ZaUfnd/bXn2pFpFl2UeLGPowEeSxpu6rGWRka0v6
1xz3ZUE/slMrgkJiYAvzPMvPRRNSObdlR1hRC0u28wI5t6Cw0lr0KrvXYHuNUXWvwgrejIz+a1CV
M3+SnjjXmlXWMrzAaf5rVI289yrJnne2CQFjKCUkdHN2i4nRFmseA/SgCPa0v/TZwPOPlmQ+bwHb
j9Ak0/h7RwDCto7RNng6I8aHdoI8DfilGjHzW4A2NCQr4sSz/tYsObhOyHMJ2KT6lFFFsnU5fALt
rF8mcWZ6nzSyuEixP3d+YpTjpUWcYwjaJxPqjcTUAqwTKP673CoS2SuDPEPcGjdThys1B2iu4/OX
gLZLWO16UsOkvMP6kY+qTfZJRi7PWBSFnxT96AAuHPLyQmoBXq+mMYTomCOT/jpD8g3XjtrCGnSC
sHUVQ2pjj35Ps2GSYvfXeiGSp88flGORNMZlxmOkZPLVp/1GEu3hBSilfCgHrRX3lhZFF1WVdxvF
WGgkmFQKMOVBWZJwFXXimm1NsgmHDNig6MySEDUhAZpcKHGRV0/ouV1tzsBIjqmzAoTnRIsQWgFj
yaDjilR4Rs2Wk5aVb0tD9KIzl2pXdp0mkJronXhBYdU36aDQYwSooLdrTE/6ic36snYd3m6afYx4
0WLw4eP9Pzxb5hdVn4Z2eQ9evF6D9Wed4c5F50GML5SnpFzlBhQ5YpoXQleeihPrzoc+NsphrIg4
7umk4PBbYM7vPz865Mums+P+3gGSugFiLlal1aabVm4Nfw6NbisNaXNW2iofYwjAHkjLBCBxPp19
fuffkrUPrgUEgF8DKiQYi/zq8Jf08hhrkMLG+ykf2icL7huKuTYC1pWmdpJ5YYUr1x3VSv0GvZWN
UWil4Q0xlWq/zqasvcu1HncpvvFfN+k/Ss3/WsSL/8iAPwg1z7q4+Pn8r9Urcs0SF072XrK5/Kt/
KzaVL8sXk7RG9PeslzIf8F+KTeMLUyvV5NFmq3GIA4cGvvzT/F9M7ZbeAU/+38E6En8eFTX/mkJ3
UqOR9UfmviOwAL+HFgVdEUSlS3/aOc6GjUcQdU0xeVJVpPYKBnFvntnaXJkkBsbFN6mTku+JU5YC
MiVfGnfsRDGeLfCj+gq3ijXw+rNYuUiTZoJNkK5Yq6A302/kDTR01Nn1EFPiSN1rDFTl2aDDBfNK
jrCYzZpcNv6sGlK3ooFq7+VigoPl4IVt10kc1TfoeBzSJVQwSlZQgKyWMjgNa5zl41avNLW47CxJ
Ey6Sj7o78e4flgNcGL4wfIsd9hYU/dTChy9cqFPgVobNIhgM53Jcdt8UpUMiD0PiMkskBfBZYkAi
y8vw8d1zdPvrpX4vJz+sdn4defFL4FYACo/g6fDIEY1fjfNypzAkC8Cs2utpVKoTRAn7sHDkz5V/
TaHIGKW4Zn9xeJRpEFPdQbGj4wclW7PEMLjxnBp3+K+mVNsaCSrxC6s1RHonwT4GaAqbR3EjCTDS
qhlmNEH+iJuaQARwk0PpNjPlvy414DLTZMJAIGUhdO4uU/tqDe+ytVwFK7PuRpCxgc4YwrpXnL7s
3LZuwYbM0jjqnj4afeZ3UDSMdRtqnc/mR9+lVan/mKrF5SxHKIKGr8BMs6/doIxPtbCi6zSKyOAt
RzP2IeJN8zlKZ/mZurkE1AcruAadAulVlHZRuNMkqhfcRNnPquir2WO91TANaaGe+BJxNMmqhoGd
XI2m5sy+XvLVxfDOhHYldFk8pcmgixU2yBqeDiQ3DyAIHsl0DmBBlEmDxdoKM9BdJcn08kYXWTPd
BTztt0z+4EYiA+mTlV6pyje1AXPoBRKaLDcO+/JnjmZs3PSDGHczzWX9LEfcBdQ4Bq7lG4kSO34o
g/G4SAOTeD2Acn2JAAGTAXFSJbkns0yXPzDEi24ANPWg/DXNiXr1+GOEmByNJA8mmnKHwtI8ekKl
uaTB0Pwo7ag8JyhFuuvHFmFbZCujPxASOYtKuB0n/DRAXCaVS7vOiwx1jUgrN1OicPP2xvznG/Rf
7G3fLR4fPkJfu+fiB/ucd1EUy7/w69OjyV/4hPCaL3sahY8Q24pfnx7V/mKz5LPPX3TvvyxR/5gF
vlBg4wNwUCX8cgT8+9ujfuGf5p7z2WKyvAzT/8QswPyWNebfRc0SCW6itqG2gt6/JNkvK+G7LVfZ
RwG4Y2vXphGKi9jJyMwJA+Di1VA/qGCGV41jZtfoMEvStyb7alCM8UVGEOv1CVmpFqQsP+y05rpu
+/FJReCxm9Ak7A3indbd0ExbqAbJwzwpBOmG8z2Tqoh42ya8YyY6X+gt6K1oWnyYWh9Oa1Pw90XC
/lXrCFO1+ja71OLIPs/BJcoEvMVayIyr7mS/Uo1gJaK2/5ZC0wSdHEWV5ceFZXw3coXYDD4gDNky
U2tu1Lq0LxJh1KYbBE1+bnaDQ6KUMFkRx6qabfgympV5cubAYNeHRvIn9lcb+h7kyeJewH9j4Aej
hivMaNvSUn1oTAQNrkDof7fAt8/4Kc1VHuiGJ8pAudWrycKYpgx+ORnV1hxRfbmQI0n1EJSSbpHA
z66U86YrC0hN8bVuRvJFoit+zh4Os943R+tuW1Sf6ABH1xTiL0HkbCQNd+EwnAO5eAGdd0n4xCrI
L1gPzoe+vbcILDXSDmjWiLpJrndyFPwgHqM/F/XwrWIjtu2qXr2pdeJ7AKi4tdZYPrPdF1Ue7cum
Fedcqhs70neQ3PHC9906EsRMTNhToXIZmR9V9quhJrUXGdb4LOftD9NEs1PlkOpGo3miC7gdVOkc
Hi5RvGGQfR0gcp0ZYix/FLK5M4uaLa1ybyv6juyJzdSTVlTXIDxgRxcSfyXURvdB/FBDowFPvTko
63VS2dVmygN1qVS+mlW+r3NFXCbq8GxoE7CSONiInr17Bdl+qNMZJCKdxAutgx0ylvG+SQbMhZpq
hCDCBnAAAbqEv0hZ84RKdqlpJaknQS8ijngRLGNpOzOk3I/7biu0NnkY9GA6Hy3TIxTLzfpvPbSO
7ofE1r0OLT8snoTRwjqEmKC7DfhCt8QMoq5EFdneKOl1hMMXl6JrGDWEZEPSgDXEi42icCQVsrZG
b+NSEUnzLBG7SXxvaK5srQu3EM6AUC9aipRpL7l2oOxRsTX5A/1+QpYIPjSiHI5u2F1PMV8BRji3
ViIIf56azaA3j+hxVrWWf9Vo1EFN2iUze1Jy/PxWre6YLsZrAzqiizm2uei0ETGGHj/JU7LGFtm5
Nhpbl3r4vMk4n67qLskqiTZVF19qXZq7djtDTtHtS5gRttvw5VzrxODSgAaYntby+ayltpeqYenT
7ITP10tLnboUq/psuXpaWWe52twIJUVLPorgskCT7zVM0iXi9ty8qHOStPN+RUqO40c5uPGkDHdM
j21GvaO6l3IjvJMNJ4DKzqWksCPq2hoyvDFt9yOLw8c8rrdS9lc7pcoetqVY5XQCHwoTwaUinE1U
iccK9v06y02WJ03ZpLnld6bdnQ0j10NOBtJ9E9TFkDQGP2gI/W6kKPfmVm6E29gIJ2dN3+hjYK+V
YiBMrtGtFyVAGtxFQ48SZlafptH5GqbFJlgwyUaVbCICqcI8vaPDoTObMX3MTgly5l3TT443LRBC
gN4hUOogOev0kFDq5DXg0hEwZzU+2XKvUZ9uJ5H6qJoewqp51acufUkLLDG1LtyaZLRR0KKigeVj
VPG4/jex3l0D2PqK06vyZKnXPFXvNqMtf5PrhSDulJs47Ygi4R7Ew+infVC6RZ3ByQ6M68TKqltO
p/bGco6vc4N4vURJgo2kdwNIHO08bKdwZaL0I4vH2uhR/PAWKd+q6hMo4IE7bkXBvi3QTzS5Eq3z
WHXArcakDeAhuM+C7DERZMjJoJQ18wnrBvmz9AaKTYUPJFix2OqPEd/PW02rtPtq6FjV7fAFIwbv
LmnYUz6ZbiYSSsHZ6hkQhoaXZ73+OvTCZ+mxI5euEYp5hwgXbYykC03u5e6ZNJH8Qle69oUqFtMX
LToDS7tUYGIIiA7xlRgxPPxYWWBsEtYZaT/9dRnXDB7UslTuu9Qi8xyesHSWy8Y19pLuOu8J4nTN
OtBuSeEAJlvXis/K7ayJQVyQsUZyQYpoZ781VjCPNdl1XQzReihIKWJAn/FiklWXSGEMNt0x6HPF
8YZ9wnQ2Yl9+rEIScPIc83q7qbvwrMo35dhnG0VNis3SYerIrUldswn7bV+iv8zMvySnFBfaiNw6
HDNkFs1od6BDdGlDDEGyLuU0AAJL0ev080VNLNAtSfYeWhYuAefQj+ZDS/oQPyiuvs4N7pigee7n
JF7TgbfupW4K1qOVNz5tGgLTw2bYwHMMVoEtzIeQIeSzRFLMPrQt6O1k5F1pIk0ekNRH2yktCJjU
4vB8SMroHGWEdC1l9XQHVK56iieTvmFEKcLXE+jUFmQl1l2Af19bIlkvczgSD61SFi+RYs67eNQC
XzbHxi90ot7t3A5uiQfLfJREwbZRpvn1P3VwOy0Ja8g3PquDd10dF8/5+0L47d/4VQhLBuHGaN9h
lYABZVYIruTvSlgybLyx4N4YoSL/RiNNjfp3KQwyhU0y+SsM+t/oS/Tc/u7CAFhaLIhLkYwkAQPt
n9TBTPOO6mA8TWymYBfSb8CEf6xug9dYmwk+fXeuYgWTpzpbYNnVJeuSz7wNfABF3Y1ZykHp5bT+
H3OzGC8MfI6qS0Qhy5/OJv4hSu0iAl7QYCNLdUJ+PAUyIiqdfPlL4seKVWK08ZosAODQ0ZBJ64Js
M7gfmHe+JxLbNjfPLKLRbHo3lD/Uc6MPhZ/cR2QBz/rYEREALoPIJ222IuDWlLYWMT2BqnqEKZdk
MyYBNUwRd9UNuCSZKFtY2joSgZGA446kBreM4aS7hJi2Anyx1fceTD/LgpBf6y92z1bSH0oCYdad
aabVNmysTnJ7ecLg2gKDSclzIDzcbUNjylc2iloHWkkCQRh5zJzC38WuNdh29FBIwzCv5bpFdKdE
o3Onh2Pwl9514X1gDM19rZVL4oQdao+sXNFXdVRHxRUtrPeOuScLjS310QrCWnGTFHa9gKh7lB5k
TEdgAUdsE1s6YONz7STJY8kc8Tugd1KQ+iQixYQ5RMXIUElw8bKHZ5ueElPgKZNUXznzoNIpCoOv
gzpajyURLFSrxD7t8xr8r0++Xbcv5Caofe2/aTuP3siVNU3/lcHs2SCDfjENNE1aKVOu5DaEqlSi
JyPoyV/fTzbuxaDvYjCzmN0xdeqUMsmI73ste9xFZSQ8odLz/PecdonHin7gLvLTqd4jzDLyQ1PT
AZUuBb1jYyvGUzdVrAcC14kRJaUal5jwW0fdWx6UD63Nnbg15qUWVIdlds+e0asMU8jUfCWFJ5A3
FISR04iS8hums2/9FMU8ZUSDN54JiILA+pZuQBsxEnu1Rm4PBIe5AGp6t5JQ/mgaSXuY+DLrEO2C
jeSLwYzWMDrWMLmZMv+rp23+XhVpWuxXKl5kuHG2DsRBZhTgOENVjEFSNTRE9T3aj9t8A32hV41D
BZlrEz+Z0MaRYE/TO5J9h812zxlMtEeXp1FkX42Bqv6UEvz/U3sQ5keEZyl5uN7W1I9pJaW2m5zK
f8QTR0Il8nwjGkl/fV8qBGknonb1AoVwlzwP09gmPeOLvohfnoV373dPgV1xXsmkeTbkPHlvDYb8
hZInB78MPJBcDoAiyfNYl+jsR63BXqdD0bVkSqtKPmnOVrtUR2gNxX+6k2/zgRSw9DIlCroG4zV0
ktVXbrZvjMIs7mYxz/dGK1xWC11HlEfmO7ebGFs4KV+m2/CQ6EhEI2kLBHqYHSdtCy1ncdebnRTl
KfWqRbMjtmxTe/IBjfFETZnZHnStdYagrNEQEWtpp2kI4TLd9W2lSVApNSpKctuiiG0hJZ2nSKV7
/oCO/mig7H8ufB3BmSotG5abIf6Fa56OjKEe/O9mJicgwjarfVWUmlz9XC8GRIV8F3yYhfllucX0
if8AFWZK+vzFFRNs4pJkCzSon2OuUW1N30XibhotF8WkRdnSSv5aKPmBC5G6K+H1VD23BLqFyrbX
L3qYknf0AelfZVjtD7n4oxncwnOtUDhyzeN2aGd9r9ix6O/23YwSNtl1Z89Mym8MEw2fHuvJlell
ZClKndq5KCs3bibTjWR36qS933ZTmfCJZMCvWBvBF44pm9Kj8imf3fuFwRJs2jktjchEBhYx+Gov
1FopX+SyVUnMYnguh9nYKP1zyw3dKZMeVa15ZcXkGLl5sGZuf/Q3vxpj1cr6Ygtasn5Xqu7ALtOM
fcpneBkCvET0SymrdE8zazft0RnrTczhFtKQewuj3sh3m82ZX+tZncJ5oROjGpMmc186Tg1s0af6
YRmJ5g8ajyU7HJdEfpZeP32CDCx64Gwd6Eil1vw3AnKWW9rbKSJCAZfdiiHqiS7LBjc8OIFa1d7r
OvbEri3Um+iJgSP7Z/tuVk2/mrV5O3OKzlmjtRIWT/7Sa0XAApiUwTjlPQFP1LYhtTAkVpgq740f
e7ZHonzr2bajhK/rcfBX+zOvkjUWzPqV21BKpsqOUsiC2sh5XW7jJBFzL9aQr6Rg9o71LPgNp4O+
2DRpDno7EmXjiCwsa83/nc+DbAIIBXFrCtkIYtCQWZBtSwcWCHyuvKOYEsMKYD3L12lw7TE0t9yi
xZtr/D6paUBm36/HZ2pMBH3UhZWODJBJ/e4gCEZsBeVCkNY6ZHstm3LagDVkMsHgTgWzNDlaL2RD
6W90FPB21A1jQJjTUu89WsWoB7R2SHKKGOfjxDYyK0gnKiLotq6pRaDvpPyH0u//B5I6/e2GsftL
Bp3s/8duBIcc8rb512zP2//5D51GHQFcQ//v//WvyRO/IZn/7W/iZsiH9XH8261Pf/uxGv5Zcnv7
lf+3//IfOOjLKv/+r//5px2b4fa7ccg3/20y/D9Cqv+BNwk671//g3/mr/zbLcMeiS1FQzcj1T/n
SP/fbkZknURkQiHwRd4kKv8YIy2fOZIBT7+xtuTr3dI9/zFGkspHyjAwHlAr2h00TP8vcyS23Btg
+r8B1VsXEBEvhPnh07/FZPyrUYYUjiHzNqoPSXdLAPduRbNrvADn4Yxzd7A8J4rk9rq5N6V+yBc4
fWv5pHiDoUVUt+a1BnuSvYJxWFpW/mIJijWlCLtd6JV6WQWXT5bdGsCJmoQvCdlJYexKmQeVWHY5
ONdqYl2whuNkTDE6qtsFlAbGQPkQGyB9YYEo34febu9M/3fXEeMBatNkHAHW0mEvvznCsJnn7qnM
rmL0j7zRxN4LcU/aPeFOy1MvcFlbbxrVapwGIUW6R1UT0V/p29VySor4ivxNJJAm81KFGDBjBq5Z
o8NtIxGkpPumovjSmDnqu3KvDEmuOWahpubOTd6nVTsInFM4JWjItZOoSz/bBjvgfDLk58BsInPv
nTpwkvSgOD54L6Q0gmZ5m7RRRGspzIProx/qBfe0058Ai3+pqt5jgmdDt/5s2SaD0i9/tdtJrF6U
+yTyeeVwV4GBmUXThpq5nLk2Dy5GD9aT3WiVrKOiIxKgyA7W/ISR8TSD3ry6ygx778Ul2oyBI2bZ
4aw0gEaWa1dkJkHm9binhJcCYc5ORVVNl+kHzQQuFvWdvnxmU+E/VgR1vLbSUy8GeOI9S8brMIiA
0pTPlB+01/V3g+CeCuZLWPKE8Ddou+ci68OaejFMJjePSTakkZMiUUy6Fu+niF3/NwnwWF+380Ct
VCQXGmG2+YTaw4tKzGJTgmnCU/lrR2OXmut6Y3LpyNFuH7o1AfAs1O9NjfNfT74lYx3Yy/qF/iSi
4e1hLKqHTsxhpR7R8gZaQt9rRVO8uaTk00u2JOkS60oP9J3YqqDvrBfkNP0rC8yvtSp74naa+pC3
gIyqICZ20HVY6tbYA76RYwOz0NAE2PxCmxnPJHNv1SPzw9lJtAn3DCFjnkWEnX9JDLCHmqLSMT/U
hf0o/eS1bflIV3ryyhOGb/YzIBTf2c9tfcSbFjjpvXSOiVOEJi2CemYdFq0lR5qaaVH/8ni4bfe7
SOuwJXjOra89CQOBiQzHPtuCrL5pOgtymn2/f0G++5xXfzZSGdfil5Bnfum9Y5ZjLCYrcqbPrf7t
949kuJ7MjCLvdo8HIsqMJUjLM2JvyPyWPz/VBbM2ABeC2dPVHFrZYyL453C3hero0OxRe3Ijr1of
Nir/pVb9oduKtzX1LkhNdpuouMnY/3zY4UWFnnuqvKa64z4NFKYL5aSP0j2aS3V0k0lEtW0c6r51
wnTxAJALtk4xpWMgzeWg9drPkrv52faKB6PsgGbGnznPP+tuzOJtLd6Rs7n7LNNjNZkXnz2FqGuk
mU1hr38YCdP3TUoSbSp4jQonE3L4hnpr03ghrWQ6bYvXX+vNp3maNLgAvyavVrfQiqV5U9D43YPo
7Wc2w6fSY0byu31RFc1Pua32K4bN2WBeIX5YJC/00fDrtYAvTOb9U5kCY/fZKdX7w5Rp92OpRx04
LZVznxvZaeFQ06Ngi9+0chzghs/dqj0ng1eEbvFh1TMKrmZgoJrSXUMIT6jR9xGnozdHtzY8iqXj
VH0lyxikbeOGLSRKY/7Mqo4ooFreRxoRiRohImV688whjScnzb7nBBgRc4oGK9xRUH1YyjWmELWH
7u9oSK03/XMGNbwzuiwJqQ1p6QQfhtglQm/fNzymynNZ8rEM0255LYt+JQ3ZgmBOBuBAU73Xwnuh
Zk9HDKH13BSb/odeCDP0MTiGOEPXGMVlrBgGXfUOdmtDgL139UnrfO9J5d+yp804qdywJFF55SUr
DhMvhyTyyok095rrJ2tI0Y/sB/NP24VDyqshOSHVea3aY51O5HWSsU6AwQGxwans9V3JYyhBTjbz
C5oCDoiUy3wNdc8KgDOjhPJNumTvqxt+mJCb4RrZXl/fe84zevY+sH9FrsIO1NdWube31sWM1rrB
6s1PRsLaO3d3wtvuyL97ymyHOBqd7CudcvUzwWcXV+af/bLMASmXd4AT0URD2dQ95+Kut8H0qQzJ
ToJ+7c17ZJv8oBsuSmeilnMvGvs7y3qG+uEBu/XRpJ9WwZoHDq8N5T6lOGv2/avvFJAix76769P3
ZFCfAOlk154m0yXDHd6dCpjJcGMfO0zmdlGppRc1DXtUmfc2oYq5uxwd9auuunfvFm/EKXgm1a0K
cPGtMZm7HQE6t+Zshwp1f3Av9NBmIT6TIJtIHNoGYw76ebpD+fYo+H8frY2i8DpNtwP7TVi7lyad
927mU76RXSrLg3LhW179b9opd6kSt0QuLwCJooyqqvaM/uelUMdRZEEqGTTo/yWufpqOPmpXVuZi
Jfqm/GhRXNOGjhRRnpeOoqq5TqKaphEcmHfa5uzY7abnkagocLBvsZROJFLre3D8t8HwJT/ecLJ4
84O0Fxtqwc7ZrcLQzolmJRRL8KhQpBliL+Iq+aAviANvoaiwBmqw5urdSNflSNMp76LwlsCjgI7k
SRHp0wuFacfWxwk3aPnOcH2gke7dNms45+TRUBtK9UHuMkIugolQiFCiMd1bHFXZQMcaN3zZ+uGw
mWfpIK9d8C4UIbUHYeGMr4MzHd3a4sOXaqS0nhxyXTCZbG1cesa5bZvrWBxR7bMpz4LV1uXTUez9
TXlq3OlQlSwl1nzOmz3TQTua+ZFLTIRln+yKyt1vtR/BDl/bTgSjrv2dzC6Qvhv5a/5o1OpZmvXj
qo1X4SxPWtbGQNr1h4nbtRqd51INH7r+U9fmfmx/cMae5v5spF8II8PMbMgDQnGrzQdXVTSHdpwI
d1LvgrS5z+T95H0m4qRPrwZvdNJYIT2/szzZ61vjN7HS10NJBh6IXmM04ZpNkea/gjGG3vxFAlNM
6/1OlJec/3Ba8Jl2Dt+dFS26/VJUdohU8jAbGddF/VncBjyyfcVbV9nUXNlha5L7O8ODest6ENT/
BgzbZ2Or4PxzUu7H52L2nDiHO2mT4kf3eJXG8pxa813eem3gdtOlyI4E55Nbv0ZwJfplWTC0jtaf
DtDEX3Qr9or2YAzaTjdTTl15QMHehHjAImU3Bq/wowMs23vL70aqw7yNTUD4bYhm8CRy51hhu2xJ
Qd3ZTvuLQmpso+rJ6O9Fx2OQiccx/3H1MtqMktNWP/WZOJlb84DQMI+2GpKpGyDc3PFV0QXkO0Oc
5IlB71lCG868o8vy1Zo64rqSDoIjl3CcZHb1dKsHlg1DSrdgGYMvLk7gEPClk0K18F1QHuntECAE
dX8y7fuxBiKwK/PHSbZf7cyPgHo5TLPRffILMzkQssxSUYB1qsWjd+LRBsdA3jhEPiqrkGyrc15o
T1Xjfy7rEG+GhljCuEKUHuf2225VlABYM12SiVjpM3vAEvZ2QQX7r8ZKKSfiA237I2XE0a3zNaBY
7l6v+pPRda+DtR1yf30jTOu1dIm2y40z9wSZVMw1rX5Wph7lIrtxZwehCfL9t/G89Io2emuaObOX
QHPcetcIa0fMNCY0PCGxLLKzoiZdWmMOSrAGqjPCuh1fin47+Bou5yF/WfnItbmGJ+VQKbbmbmqE
F/UDzixnGn559cKsO+pZPBcbMY1yRfZiR7IYvgDv6aQc9T+Mrvi+6dmJysXQL2ntgEHkU7Mnlq4P
p5Gk7EhLhRM5BnbmUHPFreNVnd1E5odUrHslaXnG5WYfAVmjfEieK2dLH6pFwz7ed/JXt9EEFWSI
29wrorfyumyYoB1D6juL2L3Ih8vHcmAxS+8TXPbY8z2YK3/nYtjDasiHkTXaGw1IyYMmWPYmUwTV
NoAAJ+Zx60wqlEb7hXLMi+chB+DJ4YmU7eJRPzjjnNfBakSzHVpk5VE7EdrrZtpb5rEOFI2bfGqO
/1Do5NEKm4ndEOV1JRh0J1BcHyFL4UlKxH2QkLFs21PpJ09uZ+qAI/KS5Viu0fA/kFOHbaj5zgs7
rrpBRA660VjlpRYWdfOFKa54yIu0/zbsrT94FZ3nKJXCOWd0U6a5hbNbaHuv1SiKcC0CJ3pI256i
GZWP/p0zcJF1UIIeZsWTPVkvAgM8tLHXhhWblo2LwF3E1yR66msbWlxyS2jI4GZsGr1TB1QSm0fm
n700EM1IWQDQgUf1/kZNZ7+TDcZqZ7sOqjzmbvfY6/61ZvyjPDgwyunbJXtjtrYRgjeN3E38JTDp
rtmcqzsqZk1eFjG6oaiZHgdDY/trc5QCc5NdmeM1xCWrth8GvrZka+iUtmuKrTuKjw2oFXai/lN2
4n3ujCdTisPau3etUvFgNteFJ/tc5j/K8j46fTzMvvtD8W5UNuXfbrKDvE++iPo6iPqP57+ms/Fq
Gv1zV1kvxEyh318zrOLOl931n23df5Da+ZTTXh5qlrjWdLpSg+58oeMMZh20khLJQ7UMx16QCEvG
Xp5/1yzx54y8Jgyit+KvyXTgqW0nQIAQtHSLbLTJm8W4vdGumO5aLWdqX6uo8OSFKmT0E9ujkEsG
H/0pjZGyEn0CnreHa+sqJ0Y1Bks79veardkX0Vd1WHvtjlrmcGv1p57rA37tJBZ5qvPxd0bhLSVg
m+SQcUjEq3wOPVCLZTi1afpWNdlz21SXBEmKFGS2VQxTcvvGzgZ11Qn6DYwEyQ/8ysB1vTgMbesc
Q59hKij2bOVPdG/vhhIkf3XXr1mbDuPWa3eul/7kjDlGWpwrNT3Q6P3tDw6sk0UiweZS/rs1797m
7nQno/jbNRnam7jpvHeKSfmAdG8IGukXgXDT0BVRWhifeTE85FlysDcnIJwLtYKj4gqPQUycNctq
GlViO1WWv+965AiLcWoM86zPI+zM+IvgPRjy2t0jFNmRRhiVaNByav1cQjRtRsnA56QqHYpv4V3c
FIQIsu1tK1LkxxbwhtGzZku0I8MxGx1GKffLyknT8/rTmHMTDvI40hDA7K5VRBKWihBGQi8YUVeA
2oeuyy52TniZqb2CC05hq8HCKbvwdEL+ZwwvPRIit8WImqrlSKh7z9ZaDMMbE9F45yvxx+KuI5Ii
MmZGPy+jFFiHLblMK2kNbOKLcczMNb/M7m040czMmeFtveXRneHLqNRz5seiJz4SNOPZVERlF7q5
vg9SnGaIrHnxDTsYpqwJx6L/rRwbs/53sVhRWQ8vWb5caIL/S6YlkH1Lj31qSrgY2+rWX2nizCWA
FBrhiO5ZRoxx1deRC7hLd0iu2kOh9fqTSpozf+whhAh6bla+QWKrDAIiEfIt5nKdMG5PTR+2g0ca
DeRmxTdPUxzmFXWf6fmurJ2WXE+CPLGcO5E13D7zrYq8WYVpToV6lb0mdht7FrDMCDZ/ZwPmXCZe
jdBgRTaL9V1W3rGTq7XDn6giW1IK7PTtUzeW+d24Lis1M81uxkG8r4cFjRaXcrm4t5bponxRneyi
GlwcqVxWRhrtrrxV5Azn9fKnbm/97HJ4KMZ1595QCrxebCKHeSD/h/5gCJh0pydpqeIcLxyauNS5
cMiXb54A2CvYBTivP8YVA3o6M78M9Mh1dp4hVR/Wy2j3N5dNvn5plZ7+lA1w53hRtXbIVfrHFEO+
Tym0vsXjt6GHGo8CsfwEjUSghXOaqlfbYI9uEyw5E1mko/1MJXeoD8uhdB0ak8xjv1g/Zg72Ua4a
Dqb8cWmbnVlsu4kQ0zXw1XafjfJNM/VjrXVPMy9xMKnsqdenJEgT+2fIuv1tRjGdmWIlakXOmkFk
tYN63u73Rle9eOYfc5jCKidupDKf/AZtYq3Me3ecv8WsuEVVe5y68py7dXUQW/JUWOpeCWOvL0BT
K4XOh2ng0a9un0tW5U9drd/Xrr/scP9bgabM/K1KPqjOvBPDk18/KafBb2bvarkZV4Apx07BOau9
LBaKqKln/Nx6ipn7wm7iSS8iqaqL1S/3efJbms/55vZBuYHJdeb7KuPOfieHJgDTW7aaQNPiki8a
hv+aVRghvNYksaV6uqLH7R3Q40S02sEwgEAwPpzcluuvMlgGDPU8JZBMVm5/aDqyhYaAiMBhQgeo
R0rlPeXSDorB+VwX2pNNx4+J+8lDY0CANxfqXNh4e93I5jAbuGNHwIQmzc9Va5w8B7QnBwHqdZx2
OhYapj3s0sAIwjpiTD+svgjFPK0BWqG3JSm6wEZ7OWuYSjNuG7K8Yd2Gj1679qDSiEg9KWKHm2e1
lz0DOKqpIrLcjfNoS4ip1NNlfs/Sx1r7bGl3nBv6Mtz05/aCObSq6o3aa51OJwVncT+TlSTWy5w+
L6536l37iMI30Gy8gtN+8t9Knp8lwaJct58lgcjhNCWxkNXRHziSZ0K2OS6SlezXJGpvSWl89sUy
3E+TtVf67YD2983yZzGqz97Poi15dwAm6NKZV+9vwZZDj8ypHGu0alnorKTHuOOpXIZdVsfNGBMC
nS1/Rf1Fe/eKZSDJvgevPvvdFBujIID3o89/gWrodb6XoNC6RUQSLHFf2bu+Z20wjIvlazuKyIDV
mv5cpz8SnXRp1PdkeAZtqu89iraTlWiKTFkRBHyYERGAIj5IZOHttOzNdcodiy6fnJWeRPaZCdJ7
qpr2yQeMRm1YOiOhE9Yh18pA2c6D3Tx75lcFpyzWjCRK8VRXLPWdpe1HMUHad+W1z8sztQ00ezdm
bFDVvphd1OByQl4xPjrb/Lu20u8WjpMsVflQeQLwxnqwa/1u49RTTX5EIgo5UWfNqdPFm8Qa4qg3
NV0amJBkfjXMfCfTnwU+Qd3qXN+a+YpbhiT213Zd+HB7uP+tfti0UT/NVnPUlqdygo5YemfvLENM
VMHJyunY6FpA4TSazPd8G465nF8q8VnNCFwn9wkl8b7AU+jQtWMk59T+sHLv0MipgHdxf412S+77
XCHHLfa5qs7tcE38kbybnIJsTTuoAr9Pu7Ap+ggYn/MiORMWETaLtjfFuivsNN7KGWWu4OL30PY8
qMxFC5RwET7N1kszboEnRH3v5HE6fI7itAL4IjQgT8TthrCci3AiVEWFRnfHLmUZ51rebzofHQAl
2j3v2OfbUUtPOMe44uOSYTGPm+a12q6VU+9s/VPjGi/uiMNYUvdQMEMgPrCm4p6O7kpfuUQglqHM
pEmiRhp5SkUVj8xtNbQ0dKrbd4Luwy+WxwoXlFrePPoOUtEHU9XfgzG38w163i6GzRo5mzuC6x4o
54krg2hx85BZ+aWj7qCExSLdPCwsRiXQtdybIkIvj66yr1RK+skbVwBFJk2M69luznZ17+ivvXZo
B+CinYkrq5V/l+bV7CG+4hzLpyHdJ1XzS432PsmBRER1wNq30zZU97X22hkFWgPIjqkmJM4Ssbft
V2ke2lmGXoX8trt05GY26V7584dJpF4frY0WALFgJZd3TbP38jEEIh5MDhbkva7YWTez1GL8Njbv
OXNhubv6pncUkBVQIB58t++eNUFGRkpyVCCs+n6qCpLjfPdtXWczbrfxULKCMULFZbsdheEEsAVR
bxDNyZeoZxe5JBXvho7WQeTly5R5giVhdNnXGYSyY5JUaLh0rz5aa8+CVt1JA9C2Gu/6bWgPjSav
Q5Z8zU77aZJ9vQ3jG7m56q2YquaEPpCx0Cjl/ep3H+Vys9L2gd73f9oqv+tq8unHErSHvsORnMgM
gSneDe1aUthyA8n9dd13rsYp7ARyvSY6P/L6qTWKTdgKyQfPfxHOC8RxsKxROyz9ngg25B6wtjfI
96Vkv1AIWuO6yON6hFaTd6ti4G8ogH1djVdVXExBAy2sx0b2UsvzuZqUOYs77L0PRv9nNrVj3nZH
4X35Q/5EwHwoctRBhIK7XexuK7OM2nUgyWV7zKrjOsZZ8i7mc2M/g3Jfutpk/h62UCBICmwdEKpX
w/NW0bOoDeaHb89R5X94k7yThMoRQl8wQmIVVx5HSX0squ1eJyGvSX9bgMcRXYCxLxaC6hM33ym3
uYAXmGBRiNlLa7qbdP6QvZ6HzWwfarsvr03SlR/Olji7chUPvFvkC8GTxFu290AkfHIKJovXyYUF
6sePcmtCEg93ZmU+kuhGmrmT/01uqvhK3Pv0MJ7yhZ7kMj2o3uwA5phSPE1GBfK1AJEQl4EGtLi6
h8nVfIhlJBWy0363mn9pNnhc2ksuVel7Zy8fppdps74cnTe88ZcnA3Ro8bufcVDHtbjpRdB7QXuB
+PvAk2E3wIksyyNJa/rXYGvOod9G7+SworjbgGLpa4VqJ2AC2xxadDzbk1MfXfz3/Wiq2HBTJ2qS
FPWil6lHzU6etpHtY7SzX75IzRAkUoZZQltJWvfpoagN85FYlMQ3M8br65wpni1EkAHZEl9+tuXA
qOnKyrlYV8V5hJJxnQ8o7aHRUz1P3lgMfR4hfzsjJx323uxjpFGjYcfOmpY7F+g9suruIN3lLcUe
G6jZWmKre5tn76Bl9pdv2rvSsSCyLYHSemMFE7u+mhGKbldnUkcY4l1KwETXZ0cp9LvB1y9uhsCo
0Bw0/8tyKnBmyNHP7hbMGzROafre50l6cJ31bLTp5AVVk6ZHMhLJXpHuKtGXV7RXjNIqYgFKsu97
SxCDJQr0cgrVkcZ5kr5gKpAicPsM8LJEY4imHV/Q7FRxL83hpJmkusDimOfR4mfqYR3AaIfy5s70
cnuXJLLd93rzZGM7fmoNCFJ/TdyrTAWJgA0dw6WTi19uL2nzq00MslMbbi56V0Oy20wSJW3dAlVs
mT48K1CXGETfeEBgj+pqWZ3hppaHqx6XekM1IfL1UVHQkQUWyQo7KdiNyYHxgto0nstE/hk9kjcv
TSJMwIa0NT9mOtB/phvIm5KNHEpcUFFVqu5ny3VcZOk2/uUdJOSP4oLr1qIWM8sOdKUuIIOlpu7x
5hgoGdaJtYpUtZkFJsUEBUGxxFCZ35NcCX/MKvHQOe7r5AORWTI5FIg3dtnYmB9Q7hDTrRyvmFi1
2NINTg/sKJEu9WpnE0vznpYZcy6pFJ+eJ/5mDakSh8aZ7TvVz+YXUZntOUXvgC+3mPEVKyZ7HftR
NmsHPxlq2k83BdLmZOOdxat/mIlYvHM0QKc2OfBdDJyNi31qVPd3mAx5tf2MzRE6kvt2cUPJ1QTW
o00Wc92sHzONuUzv5/FiVKv9PjW+akOj7/0fHfF+G1gYVPai6nbAHnhw8qJdcaAVy15mGrhvQsI0
tdTwWTeb81r97XC1PY80lj1NzdJDoGxtlM/b55A09Y5s7OqvT1pHF/WARVCxkyQyD5t98diPqRto
G6ObAYHEl4ye2ZywpDFYCCRus/gwmlFclZ4IUhUNdZSlXd+LGUGn6KiyrdkfmHAkE1VLMJ6IzMIw
0Msoi1txTuA/q0Q5vNdGe0ebNvDgnHl7SVBwbHlNx/fWQagkpXT2jX5feitq23GxvG9pT3UMo01Q
vIO65aq3jf+76m4G+E1z40l29n1C99ROZz44gVAzRHGXXtGgLm/utGBB7oTzgNuh3znV1ABWSmpK
us70L15putEkB5QwJiuF6WtgOouaFeuEM/2u5tTu9jllB2GR0JLYmV2jnzqqoO5WkRpPxkDQC8MZ
qfCJD53LArbS2Ke1+MDKAaLPxBOJJIRioLZd04cRADgeLWN6KJ2Fn2/wNFhpw513/jhk97YBG5ya
ZQ48lbPKlWLYlyZ5O4Qj6HRZJRvmwDpfDlZdeZ8TNUwTgRpYcSJuMe1JlMh+XFf71pN6AWZYk2/i
koiLaSCdSAg24hw5VQNEkfgXPwU16Sp/jIbCxRyKjupo9PbDkqj6Fitq5DGxsCnQhmOwKbau8WZV
mHgAePwOXZGsjItTlijjiySp2Q+kEZaISCjQ8go6eg3R3oFtgH8X9hQR6hh5otUicy28R1emmHeS
mf6PrpjiliitMHUd9+C13fBEc2b+KNkvlHDrS8EgiehjTn5y2a1zkBAFeC/b/GHx5brPyiY0mk7f
ja4JkZtsoMQSK0A+yfT9ZpQ64Vx7m9tGXa3/pO7McuRG0i29ldoABQ5GI+2lH3wMdw+PSYpJL4RC
CnGeaZz2dFfRG+uPyqxKKTJL6uzGBW4BCSGrIkPuTudgdv5zvtMV441tdzO3a9vZ8rFsjnUQXCAi
dac6Dayn5Va4A5uZXttVMd0PZs+XwDlBas129zAG+N0x5iwSjXkQopw+SC1RXcbcIqqIiQZKpLo1
Gxto71BXBqP3KSYWYPaKbNsAjXeVGMKtNgD+7yMmCYFP8C3P8uEUpFN39Ac6z6s6NDYjmeVXEUPA
TVy/25UVU1+uIYYqeG2BxrLM/5IM0XRGkHspNRNzmHp7NfdMkskyI8aOc3HllYrtU9KyvO/SXByi
JjUv5GhzCg/OflI4Z1oFY94rUfx98k6lWR9Ju+a3hAH1maGl2Fn1OJ2dqZ22RpdxjSVNsQEcIu+g
C8qz7Q/6eqJq7SIv6/TBh2ObMr0lUIdNYdRXDlOSehXEZsB6p09vxm6Md9GixnZ2dDfljXM98d0C
YCAQumWc5FEqMj7EiZ/dUtKhL3uqCh9LYzJR3NInC3VhnRuttZnHsbxoynynejHsrL6pNgGrRjA5
+mlJ4GyrYRFHS2iED/7g0CBS1qGkk0d2yEmz11UXTT26a3dM7XOSCCb/YWniyCdm2WRMJXArB1ss
t/a151rYsnJUICbJpzEdnKu2ls2ajO1HhB70mXIYXwLwCmuRjXgvBolzGwz8dqyaGUIxk3R2DBPR
3WrMl+YLM2BanJfYMgoCYN6QFRsWDB0PDRYiBV0Nu0n3hxw1L1t1YBcRXz7aYWoJbtgS05BiD7IJ
S5V+sgq+usDGWODkgMtWKf7+la7HgVpsGJLrrs6D1yK0/Ev6Xw813prN7Bg4eZJsQ9ARHo85mEdO
0PRCEU18yVOFOZOh5DUmDocXarw9vBHJlMeyjSvThmnYlOlFgDEXBSYc5cEceoZAoxOydZ664Jqz
jX153NYZXqcgJpdWIHspvy+3CQHGi471x4qX9R+zrGkvapx10wrCEV8LkE+v37S0KgDv9fLx2k7h
AK4MXGxXnpmhrQ/FeEjsIMHyqTUJA69NHiv2CHi+6tjeVFY4fh3yOr4WNIWuS0n4z02jkUKRQY1H
/K9MdCL+vpj18dxbl75f1TepmIKXdvQ4dKXU5vWUGfWXqSvnr2mWlUc1m1O6XVpbGV70ywR2DD/i
wKD9izv5jshOdrT7Poa9pNzo1piKYkuZbXcaNDL5AlG+mMe+fe7CmaIX5bKadshg0NYUn9GwQEgN
+NKjaHzO2D9wJZYGgmGHyeODDsb5a5Ym+VkFASzPbFZkamwjZrPnUdpr4vybCTZtpwnJQlE6jy0i
muZNM0Mx3uSD31yPoboYkzRfQ8DuDtIvrKPt8YRPh7E4121FljqZpuuxxM7TxN5dwHyS8KKTPEd+
Wsu1y7b1pA1dboxREj6P5o91MFYf2k5hz0pKRq7e2D3A+8ZBNcZmg0DXeScIvhgUh1tHhk8o8JgR
zKm5IpXq7LvC1tejGTCfjlNP3TdSVxelpMa+J9K+NUrd3jrG8mAgx8lTyMu5k3bQ51aNX2BfgsNw
RYgm2nDNGJeRY4mXJuRgRo4d8vwMa8bsBTKez2hoFYTzcDsnSct3J016HiqZFOvR4xZBu6z1yM3k
RTNVPDAWViuBtLAdBmPaFfGYnOkg4hoJwoRrYXDn4ZNUk7r1w3MWMPqITsq9wYAPTyEMmy954fB0
Ci6po6KJKVh5smMJ0FBT5lnL03w2TnWITil0wcDl5JJbt5tuZVrkpgeCt0XcbboG1CM7qnnkovcd
8kLQyL0LFijuZ2YS4pknB7VXpLVihiWe+1nVRvCg8yK6IAZCLEIyood30pgGC/tEbrzKEmKTkWMi
AFQ35FWifW41F2FKLBn5T6/92QpviDJ4orloAuT1qgE2k5XNfMg8xPs4bDaVKU7pDE2JnMbKSOfL
wNcPRslPHKB70GQOvft758LfCgIAMuWft47+7w39/+scf27Ktvza/fS/2r+WV5/y1/btf/Q/MByw
IN7+PfRrpRsM3f/7v75PByy/8QdwRRAXVTBxQHd5zr9ipjYZANOEr8VC+LcQwL/iAYb9zuH/48eW
bXMLJFf6r3yAIYB9wWEBuEJIABEeMPM/cxG/g6SIVPCFkKj4/X9/D5by/QUk+Uc+wAW4whuzKGTh
T5vd3JIf+A64kjQ6NkyneqCi0rxta4QmZbA5N/BZji3V1lMmjpHsyKax6qwR/vx9Xnbk9sed7lLM
nO975/3oIBD7KQlo5tzsUwmi8At4ynzjrpvfVxMzIjyeZX6qu+Cy1DwFJKG8Ryc8OvadRR6skxd2
FwBRlax1dW88lNaXqrc23Xyq7QsKp7jtvRh1c9JA/Q5FI7KNZzUskBKTagKgD5GFSxXvbMBwArfF
a8BAvUA5xTsSr1OfPOhGQwhdNwphLbymA1BtRasPmaDGLnfXMkGHau7cGdtBTKJMhu/xiaK/DMe6
N46CmamBGuT2tY3RApxlzqO71q3D/WKm7jvhORb3+6CpL4xO7xublX+b7SMXW1Gb0qz5scfagbGz
ncmBElyTSP65vyk6tGVxLk17XTQHh919E7LAyEABkHDUx7bn/YNvTyKXhXXIqnUgvobhwzB2eFJw
iEKJsaft0H01ymjj51915GzFXO7L5t5XXyJsELOs8UbO6q4X1lVn1eYKnG+0b+FRJak+p668n0cp
LxwLN/po+lAsaZFQhbtyBaZeHb0yJ0d1kBi1kS9SL3lIgGrU3ESLIrnwJ79aWRPpBwNT75m+goo9
d3g08ktbfEpHlzkQdh1lG8/Yz7kpMqM685w99EPqbJ2qy5BE7JdAzxi0zVifoK+1V+iEK6dwHzQq
WCDdtcIcE7nAatx8HYWu+aEeuJuGwYNVZAsIwd5G7iPJyX3ZDle5xu5MWrk9Tu58o1ji7GP/VJQk
mw2FkQ5wVha6pxFtGrE7c85OL7ZTP+zEsMwIx20016fSYsOY6Nc6gJqFPHIcJXp7WR0cTtI6ar7S
CsI6Kt8LJuWBxuiJnLuqxGK+ckcs9ejTTuCfZZYQxsMXVgWMPYhhr9MGRdjTQEpo/lJmuLd6hoUT
6efCRxg2t3zL+M+rrZUNG5itWIfxCPnUnKS3WuWQ+NSE+Y4xqD/tjcrf2iK+ptYcn3a/y3vr1hYw
Qvz3gs2O2cDcCBu1MSgSFw7Lw2Ld+O6FvbBavGV/LtaJs8kwqhbtZ9oJWoR084HQJXL8eKA/dluK
QN1Yqi0OruWsySyvp8k4VT7W9wSBVH8cSfvI4la71YElAOepucXmV107rKqJ8mAzN4c7Pbp7ay6v
BRtTF8+nI2IyGoUO2I/dDeVjEBtHqyUXzOZYYO4k8NnuzPEq6bAfI9FRX3ViuMzy/KsxP8YmGrW1
yqqgvh1gPlVlxKNbDzvbuGRN2rl3acv0Js+F3nX61kqYFZj5zu6Ooxje6zo5zO0tpphVTHPKhiXI
ZTIya44mpirXhA+2FG+ttR2ivjNqmNKXjor2aJD9OsDzYccMpCMu90QeHOb8VWrclIjUEOcCvN8Z
2xfdf2C1/RQsNXlEjDmrXgpvWHuoEpVTbhavyzS+dNgsC3yV+BkpirH8dY3rOLDvQXrSKoc8ZVpo
XgOU2tfA+FpgBO+xslbuXS/tfZfckvTnFnHVu7E6zY715MYZpzZ+Pgv+yAQ1JWvvS+kCmvbYsRnp
Ze4yKEiOERrSWMPRAfx69MWASybFcY4w3MHtM6LCW3kR1nshYIUO/cZ3zHEXBdwAWUjpke1iz6FJ
b7v5UTFYIKsyLHafqNiVlrnlvFNb/FPsjsuANy8ssTbY0a+9vP/qNfNx9o3LeQQGdYi6vakF4UZn
WcHGmyhsniuqqqPQICQZLKUjBdZXNrNYM0I1X/rWAh0X0RX+jO6qc9nroGpnL60bYTqEy+2p+sbL
1UeMPOu46G5Zz2HSkeZzy7OGcvHxYzPEGMsKZV2GaUtqJNwrpwxBtdgoQGV0nefuLfwFLOCuoF9n
iE9Nkl41QT59RLcnhWyR22nPAA/JV2Mar7oFu1JWKKPlkIAI0bsaEM9FDbtlW8bFUrvTMnyLrPWE
BxcfnZcd6sFEp8UW5F46VTQ+Ak9s96HKmnunWNjEPGRNabSv/aDsR8tsKTsYJXNE2Qq88ETmmgIt
QeTVEWjVCO8p2HQBeeG+bYN9OyzOBmXtRNlfiNr/nLMTOxltE7LhMPGRDwrDIInmY9Z7GviB3238
ZkYG8LkTlTEKUdx1nPBE2bFtr+IITE6o4ocWM4Nr8fAHZ3TrZoorMjrXo3UfGMGWDS8cB+pHaS62
Hhh9rYZG3NHeEu7pM7rpZ384ZLO9SUzxWEQmbo4av9xu7E5hWH0VAL+w65rFi1VX3pEGXHYHvtR4
kAMss2tOLCAWpYmJxI+se2hrx7TXpwkZfFTzIxybDcv0z3GX0jdDm/XOhoY4ufKgvOpgdX68aQu+
YA8DAiP1LVlO3NAugAFGgvEOh/Kmq6NHsxieSpcZO/vKEDWcmHd/iPL6Jq+anVG2j4037CM8ZRtp
jw1GO+Z9IeO8MrweuxwhSe9beEg8XlaViXooXRo41oLpd07TF7YyDmZsdBcLlLHHXtyN0odHoJpT
VuHeMMuueKgCw99NU4BO7bZYBrRB/EdlislGzIi22wvZdrdLVw29yq3AreWxqUnjyI03ZhfAiaBX
fCuSOPwoRR2RhiuA/KyrSEwwOaVLApNVQ2WHUAiqiZt2FUNtdRdAHDs/+6ZYoHEyTtpzsYDkmgUp
hyM3zlf4I/VDUAE1OsgFPxd8I9HRLcbDH0Ejpss0XubwxT6dCWGv7CyEYlfPPmXKRRwkaCNGqY6e
UbGixHlExkS3aX5Mv6Hw8sjwTlzV7TXTNe9ZLIqzavPuUnzj59Uelc2FGcEXwQ8Rv4CvbQD0Gfqp
XNB7ve46E+cE7s8dqTasYhg1vKPfM/EVGngfRcbdgXuiuxUL2o9SNJxine3xFE2nfc426tQ5YXhr
L0jAjmr0M7gvpF8M/OpD6g0nl+XFgy7S6dCJAU0oZXhTRtK5XHok3xstioHg3V/JBUI4LDhClShv
67etvC0XWKFqx/KWtxIcmEnceRkNpmQEuUslzUM60UKdLMBDN9eCJOsCA9IDjfaZ5dGACulOLbgg
HsYmfZ1Ou0kWmFA0mKe0cowrvUCGigU3FHlleekuCCIYoWQ4FiwRPeIQikr2l+A3oq2DG/S+9WLC
C1W9VxYKqHK2qZHlu8TxYLW7Pkabomg2hpveh1nzOFlGsAdrjkdKGuE6aba47q2PXjWXxzCz421T
uNMHzATlJ7qA3Yd4wSuVZTpctAtyCcRnuwkWDBMJV3nvFYzVjaG0L5QkZFDXA34aFLjqMPlGtFNp
eAs2wWXLrYMzmAJ9Kp0+uROZBBocHJuiexz6eEdFGbrKcxR+qMt5IFLRp+c0qg5DEpcs4aB9gXU5
BGEQXXeBIqE79B9iPwix6C/9MhkzRTGKD0bXDevZrM8GZJttznQPvzMJoD6OX+th6aWMJwaYhIps
IKwgZeHgsyBhbXjhpRxcrNrtZQwqgxTP5xCpmxW6fLK095D02KgaLE6I7jeEbtqj7MVlkn6lIcsH
ehDfBUnb3ZgJT+IgiYtNg7Fom4Tzo2vg4iGctbESrLxdhM8SnyH7EXWX+SHCcHiaFC7AzBluoa8/
Fn130zlte+xaDN4R8NzQKuy9qtv7qRfP9M/YBCvNBQJ+tOy6WcWTsZa4R8+9HNmGqIINkxLjSEKM
EwW6ng+19j03UxbFjTVjmEYWzAFD4NVnkhuPzTnHu37oukglN54icjZz3r6CQK5RIYLg0BhMgwbL
8M9jMBXxziC9ceAh68aIMGrYcdG35zTT+iqlRIjUV86wMK/LlCuDDFI81sUmbDzdbsoMznRWh2Tw
ZAQeqFYwGvMuJr4d+bl9OWHksDkmbfOlHxCFiT2W5ibn/IbEUEYvYCQ52k50rEis4tsHhbOacXjh
ahmYXRtNoHd0MrvxSWISJyXiOtX8ZFDksYWAs5eT9ZqY1b7RtbdJ4eGtKks+symmam8eP4Vl1q8H
I1S/8ab/luByXb0W77vm9bUDqvAfIJagIPxMLTm02ad/vP9UdGDSs9fiB6bCt1/9Hc8l3vkQC1BO
XFPQ4iM9FJDfQLWGJd7B1wJ9D0GBFZIJcfafXAXDeyeXPm3lKZehuw2T9jvhxHzn+tIVHtx+d0Eu
vJFJfiabfGv++EM1AengE0qneAHsA4x01JofVZN5zMc4hwYH7KbPdi2rFjvD0hfUxUVTWH1+D0Cs
Kl/CVIwVqyjDafoXBxcjkrvtRZHzixqMRRD6TsWREq4DH2n50Fw+eKAWtPd3Kg409yn1FawaUFck
Zf1ak9Luk4qZwVo6Uxl/NgC0dtGudPMes2I7u6rFbcTsIYOsUAaFsR0leFrC+sr7RWPPcgr88O44
VDYtHZIGIZi+wNN+fHchuVPl9Q5XW5fYBEIpqajtY9p5UbafuglMApvERoDsCZhTi3nduZlf3yRF
Nqqd6zmGd2uFoW/+6n0hy33/vtgwCk4W4MWmv0htajmq3x81p3YKQ8Y8TtysnOBhaTFeGqnSkl0B
LDTfWzXSJvBEDjIt6odxAAF7SC0Ve/7agjcs/bWDNg00NFJFbW2EnNrkQ25l3qPVpwvjIG3A1os1
CRjdriqC9Wa2/nYB/a27xP+d5vr/I97+D9RlKeH42a3mKg5f31Jblt/4Hdsi3knPWyB/gNz9hbTy
zxuMzQ/YzdKmQHhF0fXxx/3Fct5RqQThHfyF9Bx/KWP5J7flHZQXRFSqgn6rZ/hbHGxp/3hBe47J
7YsyZcnrgf8DHPTjqelBtgX3E8D1TTDG7YE0kR5y7NJUhxkfqn9VeSHk3bGP0+isO48lloOO1h4S
EApYgCtJfGu0ZfPB00UMmjUdwuFalW7EvAAUlc1SQtemf6w6q8BwKbibZiW/kZpgRdtqRiXNTTSh
1MbDc+FNgnVqZdLrdxZwS0z4L6SvV01sahfNwMAaxaiuowRtTIAljQar0ZVkEgRUCycrSIY2dc4C
XPTH2YjZgpDdALDhut50FmDnPqZJTMbZyQHzrwnPVvx9uQhQHQdGqKvUD73qQuD0h8mCm2rG/mEn
MVdfoprNhIUZFSDxEE2YJtfOjtFSKbfSjLFsIzyQLRKFyJ6Ul9pXgugo2ReSOdfN3KlPETRyQsEd
xpbAVkSSJwp7V1HTMjmftLbkU2Dzko+hVWOpxpE75ufJZgF3HLjGmQ+XdgCbl5uNfxBZMZXvnTlB
IZwrkH7b1JtVu/Yqz58ZFkfou7Tr+SBBWlxbbhnp+ewiwl+yDibR4nQG20CGtZo8VR3U7TW7eTM7
2Ikml1VJOwX14YxQ09phfCoAnyA1KJ/6BIwQBaSRKOnFDpNelF+04J1p4ZJM+LZItfVLMyGAruba
9z5HsghIoNiTeBhQhJ7NuDNc1Ma021P2VNXrqCr8zy3lQc0mGeKh3TcAXoe1Scer4PmCN33l+2FD
GsJlXGBJPbEuTKQ34eGMW+B2k+y9VaFzx1uPkOHgbbdypD8XyfyiY6D6JerBq65GSB4nK2ijO7qS
2q/Mxu4ZcLGbpCURSTzr/ArOTOLH7zWmkZgDlNa7LLNgIBuQzAyykLbzaJdjarFRM1miepPr3mks
2za+Em2G6zjKZiyBmSSYEdgDSOeOx/fTWPBcX2DExWe6I+NmDSXDytHK3fm2zqTLe7MAqu9sh4II
HIb9jFygzOY1svPgM7PS4ppxj/USg4dgCQCLYVhpry56kheBm/JnjKWNK79GljTtZh+YgWYDP6E1
oaAV8ydhuNU1/VVkDeu6IQCc9gRiN2YTuGRjI7Y0KxzNSXm0O6joq9i0qXUKUQQQdYOBHYkdz9b8
lKVh8DkfSJ6D2i1tHN6+RiOZdF4R9gqRylCdFSXCfWenN1bi2ncBYv2lZcwd+0csKF/qurfnXUhS
MV+1feI/YcWXt53s1FPpeRlZo8ry4kOZOR0e4SHLr+sMJi9OGTsQXHJeQpSw88NXu53QNdym9k1+
OMyk2WufmAgywRCinI7Z/RCFEXxOG/f2fQLw8hlyD9+PyhICmVNHMQmusoFb3xhnAGkyEuHoJs6S
FwaDWJ+Vn+T3ps2rbVG8J0j+uEmu+7xFsLOk1OldM2IV2TimIVMwIHN4gZejHvZ03rjdNmzkmG3d
ZADeif0abBtLIGDlJQ4SE43imxUBgA/ZIw0ddmUojcwi4CblG4IOkbmLC7QioCvp8ukU3rKNgcpW
83n7+NwatiNWJb3lKelxH8Xfbxycy0CnevJGXvmci9pe1FIDudCo7XDYYMFx5lWm/SnhzxBhWHqt
vM4wSr6waGtO+BuwgeJUYIGXTmCTNkDsnDtO2NEChM/qahUKEQ3beIJjuIkpeKGOgAuuWBFYZm8b
CAKS60n6ybD1vKqKroMI7bVJNbDBmaTnXQzsvVvoJ5p0e809uRaLMI/zIl/lYd3m54DOuPLU5Rl1
0PWUhBrelccOKp3dJN/5AYRHINt58ZEYGyeFjsOxwO6ivLsWbRDMfCXpcc06nnec1mP8HMfMekAJ
Faa/oawi/iCE7FqsNU55DHLbarc0fcF/DLGUollXs7mEfzPdIIjTWMkgPgcEg9mD9AB2V4ZRZWLn
D3EbBWSsO9NdXP+uhc9xNKsHOy4V0z+dcvL1qCTROity9xkcYxoyXA/iDcDdGXSlVUVMszxPfBkB
VKIXmlby7NO9ZxYHNvDuMDwEwB3shq1oY30ZsKAyq1qkU9uavQOG9Zy5QGynX5PRzq7cUbr3GETm
50zbzeeIIR1hurKUX6xWG5j1S9N8GKHV4sJum/IrONGIgmCvPGWE1z4CmtR4TZgs4Zcv6fKr6oSM
Tl1nMQzPurTupm62HqVLVGWVU20DZJ/ffgpqBx2fdfl8l8YGxhmj64/4SMmpN7Ho9ngRZogcPaAw
YZNsJJFqorf0jQ31lRLRpcg96q2Dqz3OGT2kTN9mLpp4Feihd7hQevkBe6FJ21gTeNi1A9HVOwGL
R5P4aLDq9m5qnqOsjj63o5FCYa0rSBDkqCf/NnRmK4PmLh28W4RJMVSG/jARSEoKeht4xhN5/ZQq
E3gdg67O0qfBDvPxZp5zd8SnIQftX4aKVfYlkNg+WZrZ56D4IDP032VUBgzBS70xuNApHrUBt3Nu
WofJcDPztplq31rjr8jg6rLTLDapdKqzX9Z+diq6CAuhNyfWZ8LUw/DFosyhvizBwBsb7sA5dyZc
mvFmGlIUPn5zArM0Rc5LmBnJsHZMio4I40v45wyI4yDAG9ctdG896ehRzp1BiYnRFskHtj5FucmC
hLggs5dQMkXjLg89wp04MKqz0WujmUKgj1jQUYKZ3SlxUerShxzbKxDyoHTIltdLsbTbm681BiGG
ar4D92WSiTFAFFWugCHr+jmNCArqw/S1A0aSXrXcIJpdR6C7OcdpWDbnwEwTdYhUas3fZDBNpeRs
Fji1o6HS3ilMEwB/Yg7L8NLuRRa+lA3cpk3UMTTmq3MhJMci4I3akYa3Pwb0Vo2IRqEjvuix09kx
TPspvaFQxpyZQirfgIJXd+YxqKYepgh8HQyHtVHLXY36khGan0sHvqaMrYfWnFFDw9pjKcyJ7I73
pEALWIGuO1CzlNh17T2rwbKeSIKPxIgRD7+a2ncwMKcJkNEsJECyygPTJN4+czJvuj6n6tivew/T
eQYF/8AxTzXMBeija9kkdXdN/ICCMnAf+pXY8XD2x8D76BWT6e0sf0oZ+zY45PaO3yvG8EUMlHAG
oM/AgpABnYCzF/sctL68qvwWU+WkLSYwDOXCcIEUxRBmDIeyJp+l9rhqKq9+4Z4Q653Llp1T3TJj
ACrO0PvXnQeVGrMpvYKM+JOsZrWmQ9h0sA31Fjil+RWGScoKXsWUWkGfrZ2t1DbaX1lEaQAaxKN8
LZ7QxPcsELBB1y7p81WAUQ7VkufmvVCx4l8dUX8oQaZGOz15tOs0A8Ud6zyw8JxV4CHvMP9GXwtb
0lJCjIzYtxrFdOqqICdpw5IazD4pbARypFamDrWEcNEwu/aPtD1xiBvPjB4NzMTVWsswNcnnNwnD
UJc8ONnm1IxuHN2E+lC4ZTyyvJ10eQK7tGDBKAkiSjEYFAqoocSPnBYJJoxe6xQL3dhIID0oCPYp
VRhOOXi45JgPQPJZJ6U1kBYmJG8x4ZQpw4CS8cQ65S/DgqlruGcdqc12lVRTodcYNqYl+BuRgTRb
NXwGpEyebG6j8jWsYkq1ycvXyUuVVcCsNniF2VxMbVzB85KMs2fad7zehxEbdrLBANt3mvDT7GIE
w0AYdgph33NDJhggIx2maNPkdNCYUvJM12C3nOBI7VfSXHlNPiaPnouNN8Argpu/Wjcs/sUHlp4J
o5ywqXJyWv9d8sJ/nFQpfmrsQqX8x0P8+bXoXv8x/SP71P5j33wqPn2hVaD93uxlL3/N77KltN5Z
6JZYt6QP/JWWw3+qCgY/AoJt0xAg2Vf4rsJo9TsOFllh0RLQE5VjK3/xiP2uKlg2miXyJ6UCwsTx
5fytVgF78XL9oVq6LPsE0CrUQVJBQrjOG1EhUEYDpKyFSNQXjJLZwixPHNW35bpS+IMXZ7p9L1LH
eUgmBVGD3ZJ/w72ivTfZYJtwkjDVsN3dCZb4yR5uVvKU5B7rZtzfl1UM03gNWzD84IPJxu3q6PfY
dvNpqz3bv0ha+xcKnv2mJmH5RDTEsJyljxXO7dJ09r2CR9aehVpS8MQHFg1Rzs/puWLhkyROtHYn
ANJB23ofWtUR957K7Ow0rbjVfpXu54XP0C5IhDGxbpJMDMcM8+xaM1tOuXFvA+gEF12BJfo7Germ
t+P9veduOcpvvgVWsqy1pOc6wjHf1Cz6jWW6xpSmDCTyfNcN87gNh/xhmEGTxIw/Vl3QDr9dxf/W
5/dGsP721QuXk5JolnDgMr3p5+NLYttJf8RGsTG+p4zxoWLlukKSVuvSE8Dc8DEkjikJihPLrHSh
Tj//2NbyEm8/t0eGC7Oh9PAvvvmuvLoaJq/nLcAw8rbSgfI+Cat4Gi1HA5WIvLNJfyJEdzkDuEmM
LQ/rca2mzuDJNkUnqibxe1fp5yofCLk4hvmLg/SmS/nbQeIRicKH7Obw9by5PmavoPa58DhIzkPc
nzV5vQbkQd9ZBAM0Q0NsuMm1xJA3m+PRzuVl5nxx5BIiyddpQN+7vTfCfM+maU2sc+N4xcZRz5PP
nEg8VqO3ohthF6v3jRarnx/dvzi4GLiRHm1mIyZO0x8vhDpKiiLnYbxpef5Q+N3ky+M3AsQ8Ay4z
5uq32dS/P6H+fC+RdKEK3/eYNzAPeTMB8YncKq0saBQ25uyBhbM5Vcm+7Id8m+VpcLa186I7Ev9E
KIetn7LH93hiszYgogSkX+5p0Mt+8bb+fBh4V8v0B6uUhbT/ZtIATLrJTM27Us1IiwgQ93VZdc0F
99hyA7Sw3fy3PR3/c+Hoy83k3xugl5EetLQfRnkUEf/rmcjTjS/Cws1sW44ktffHM9FmlMdOhNZZ
TyFyE63+1zNReu8sFFOHeR6/BV6dH/3+UJTOO1st1Tz8DiM+Znl/Z5T35m6MaXWRtm1M0BTJKxgK
P144UzO56HIlXW4Yv5qyDLfUFoz72qejSU3gHzOzav/excprLssD7oLLJIHR05uLVUuX8XhUtVtQ
wPEnJtbFDkjSbeH7/U0/gAj47vv4iwfOctJ/d+P99nI88RmUMRC1+Rp+/IgdlqAydep2W3iUpLcC
RbWBgU1vAwUh/w8vpUzChD6vBmLnx5cKdFZx+WGqCy3DBOalMB8JXB9qZZYi3f78xZZbzJ8+F/lx
bkLCo830zWFs86a0cgv2U+k06VXkNHpPCa3zsSZc874zsAc3mV2BiJS6YfSgxC9e/83N5ttxdS2P
7nWWdJDS3pw6vWkGaIlGsw0lnJpKt9jVKI687GadQPQzfjXl/cvXg45sCpvEABfNjweX1ukK+InT
bOcgqO/8ua7PcnT6E9Et/6Qy4xenzV+/nLIEjxPLdd423de5VoNLUpbtngH91ciwJ1cskEDdueD9
/OwX66K/ej3JTJYnL6M35+0SpZ2quIiHieyUP0qKnqV1Yw6ZOuc4la8H26l+8fneXhaCaIXLatxc
7kBEAt58fRky+SxSslrL3vEmbaNk19I1tGEAEz///Ex9MwF3QXj8+FrOm6/OHnAYO3Wz1UXRHoAI
FeswaxvCwnGxMkKKMsPQvmFQMt76VD9fVcMoLoMqQID++Tv5qw/NCWs6QFYc3Atv7gVDMvVZnvFG
JpUXG1RpFssqik+9roeXn78Ud+gfLk8+sw2JgHWu7bjcZt98ZgabVejOdMK4i1s9jkkpu7M1vu9Y
h6t12w2fQ34x30ZhHex+/tJv7wzC5NGP81L4jkP1hnpzG6qsVFE9E+Zb5OCtcSVY1T8BZJo28/u/
+ULc6Xi4LZYSh/WjeLOmDUWHhmv40TYdUDjJZNO3Gnh1tCb1DShahd7BT8ljGFnfPhF00Pufv/6f
jjHbTcHtgE0QHpklDPTD/qdHQGUA0VC4yPDhBHjQvJjdBTOOxAIhHnk6ongjnAvvF/e+Px3hZSPh
4jvhXGKItWx0v9946YyJCOTrbEuwvwFbhEefNX9yhE0DQ9dvcaCXOKdqNpobJwzqX9wr/vzyNgsD
yMU80niIfquR/s65USuQ7glTwy1GFsh1yMkkLWqxJkwirS29JRbjvImSMSJ//kXJ8qL8xYX05yMv
PObXFo8fElr+2wV3m2G1jDoaicns0UvpJ19igVJZy6jYW7AnNrUCjDtYZvOLc/uvX5juQlq/fFpu
3xz5/0PdmfRIbmRb+q80ek+Bg3Fa9APaZ/eY58zcEBE5cCaNxtHs1/dHVdWDlEJJEBpvUbXQoqQI
z6Qbza7de853ZD6mTkB01J5gINzWcRuvus3maGyvuUWSKF4WPT1GUBv/4mxf19Jvj1vBBJEPJKuQ
iszmfP/9V27rhCGNJhEgLCIwc4uWB6BK/dau0T4tDetfQmv6+495LeTXuzIoqCD6eb9aQ5Ampdt9
0y3p9ZzFsN4CdzqT7sxguXedxznqo6cm9vO/WOF/fM7rxJ7qMKY3EfFy//6v681zuPQ2txmPbjyJ
eVb7maDQVwCWQJTpa5+N099UKbGqf/5K/3wMCodql/kgYi5mDzSMfv+5s9tZVcuRsPc7FSLUj5y9
bXzvKtIeKqjYOv/5x/18LRd8Hj0Uwos4EETgxz99Xt5abkzIMySIwjHvSF6dXYiJh9taPtsnmt3q
OoEpiGuF6ed1Sg7bTWhZ3scwRgpdASmFE/rws5xl/2wJNZ1yN57/4rv4w9LjHUc7xjHiMGLnyvD7
Z1JqsOsFUt5dQDjc1sLbtRM0fk+BqIqTtWQoQnuMJH/xZNCo8Xt/t+QRhTGE+LXmosqMf1oDYUT8
Xlrhe0tIISN+zp+U+eJ4rVf9EOVQd7dhTCTaNWJAy75KyUb3IFMVBqSnn4G/WAUgxXEhsbl66vPW
KATNKa5O2syJm38Zk9G2b2n9CecpycY63grVQ8HyutYnuGJpsv6UiK7xv0wMgpqTnZaGrlGvlQXR
DgWwva/RkJtLhJC9Oo2eY89b7cp+OFgAkOpbb/ai974zdfCWDH1GzIz4lcvQAquFDZIDDyzQPn8A
+NTuxcrSiWl6T9AEiljZbhqWOiREtzOPqbeMJSg8j3VQu2UpoP5XkEySHtR352WYFRFvQ3bCc6Lt
Z0JKxPcSsPep8Rv9iayoBn2FRme3Hac4feGCBOArrAecGpOcoy16YKu5R5A/j2cLJiPja5KvJ7Z3
aV13bALpwSLg8D0Wk0dugq/mYw0DSp+7lByjTWOmfjySP6o/MdRgwNeFgK6U8ZMvep5BBqX0cZhI
LirE5bkCi2fuQtCEosSXRzjhYBZZRqHcZGLFhrRR1bgbe+K/3S+McrFzamDFfe7274R/K2cvQmt4
jUbVu1umFho1CjBQUAgY1N6XqJluxzYM5sNs0eS4I/QSLCOAuIxQ47x2CN1zJOxa7g3WuRpy/5qY
GrL7+H1rgGFBXobJ2h+ebw/N0WVM5p91YA3jlr93TizmnCFqQKUODzBRsORDx870bsxs2V2y1Lb2
NtgIC4AtgRoHx1joCho3rxm+DjoQO4WK/zZEwCSYcA1dvpMIXYs9RAg14SdwwwYXWha5h5m8yPKS
M9R18JtC6+HQJ++aMXmXHmleMh50dNaC4uw1IA701GSjdkUK1aCv6WaODkmJm4qydjzHThvkiP9l
8j3GYXwb9DYIOsIgFc0hD/H0FqXU9IyZTkOzk5JCHAxDBhEXw30NS2Rq36pSYDQQCsnaDjCnaA4M
RctnD/4qX4MirHurMbUeiOMb2kd3LBC3OoObFg/27PV7oPFLTZvK5PWxJiaIeRqjn+nscYe8nefE
S686yq2nJfAsiNUtOI69rUnHeZK0ga+lWZimxbgr+AQ1E9Q1FBPuJKfWGIWbLPfUUWlnPtrNWBCs
5IvkXiDJq09UECjbK1kwf7K7HvG9X0t7DRciTYC3qhg4YIgXfXF60qI4z8BVAuWIko0X47wkgLFB
bTAE6DnqqvKQ9Ep3tIFa6vYjSPF67alQLUF/DXTpobGLbrrPHMbKD25W1d2eJkf1INw0gLPZ2vLg
2nZDly5X7cDjsMf4Xsugi++5+MQdWIqcYfgchstTK12nvMS1PV7nysnUnuFo83Upc5hSwzJOyc6H
9X8GzeAYtIPCXiMTnZD/u3SBBU4V2olN6XejtQXHsrTYDOpR7yGtIK/ixjFZmCwwQhcD+Tf71ETu
jVWJFu2/ibPTpOnYbAYT2XeDQhtc9Pl9likSzvLEz3bsJlyeMjw+OOWqxo+3Y1046i1FX5htBtk3
02EqJSDFqAsHACrSyfM9wUYSEmg9y+HctjOvOX6iODzoZmp7PBbVPB98LYEn40Hwb0d0ovqlnCAT
UoKkfK/FEIbBo/A7PHJkwg6oObQffa8hMY+bPOCKjHW0SwC2qcVmKN6ThzlgJ8BKYUWQhhtnOZiy
J0xmmcPRPXRqZnheRqEDaaSJsVfKMJM2kr+iuGu0ZCpZVXHq3Y22GF9Dm7kpbOFxhiGYZs9JpINP
JJdxwwLgTVIEt6IE42SFxggdmgWpeSllvOkpDPPdjGKt2wfhMiNtRIIW7KbacpZtMjGv5NyZ5xow
b968ICnz9T5PmuKeIXgTozLI4BJG9QAzUnZR/bS0q65L68B5Cpsm/Uoyu5SE/2n6ZoEijhE/kwjP
LYhvfUZWUJJilcaaucs4TP1ZxGV0mNsM3xn99HG16KPnrSF0KyCGdg5ldHDCl3jJs2GH0bf02Bg1
cMuwTiYihXxDGqusoFb1Q3MJxoSAa7tNhieJlgYaSwYZyPTCXVNIk6pnG0BDdQT5A7e/aUPrk+qN
+dHU3lLsncINHPD5SbTt+9Fd/VgZLN5aq4UwLznXWFfygG0pdU1xY2KF2tKdE+u7k/nDQy1J5DxD
mpd7Jm7E3TGXtVGpFgXABCBpLhFDyMYhq/RJtfMwhHeHpEh4Mebegz1DdcZJNDYtwtd5cUI8/LPy
pw2+Mtgqol7V8Smjj5b3Q7sfc1b113bWxx9+5qOFJGiABEU66d1BS7UUK3NTrHGCuflInQlQfCvt
En9oMEOeK8lYuOsQeBmofMHk7wmMAVqaBprApiGZDSCkrL9kbfstBXmAO39FgHpe2D8jmizfiWbN
LjhtG3tnZsRzW6qT5sOHuFxTlon0hlOwR/U+6fCjFR1ayxhBVbRdRjdPt0NcCYOXGr47op6otK/z
AQ/QvtCqvxFObp7TcOk+V3rAXYXuJVJPOpyT+ChJru22Yeqk36wxjYKjNUZO9lIjSr1rTVvN21i4
cFlR9wA1nqyq/Kpboc8qSAkMAAnh1cepTeNnzbKGvlLYPsD9fm2+mLJUSL+m8muSFB0OR2dEIt1H
QTlf2mlZ61wIr3xL/2AoKJ/g83GszqQW99UBqEJ5sQdn+TxL7Z4k/HAHiTCCPkDrZY9kEPiQtZ+c
KH1JlxA4kWBz2c9Z4nxPBnvGa2sNct7RXIvvFzQt2cmEk0MTqrKJlOqtzMYD3oTkVFAxRZe2sQZ7
a5SdPkiISgkXTwesaEiqr3PD2K/vD9Uo0asSthKne5diYgSCBTji6ARWFu4W4XkSNnyPljY3k/ve
+iWwpnpBq4PWUjXiBPJdAMThhUZhaiZiEVz0pPrSpVX8itoC+nD0QTUpoCY4fg6JPKNNhXLZ4zfa
jF0X+TY5S/7aiHzF56k1vXOQkKGYpInlxbJH1CtTHj03plgzy7tEz5eM+vvbTCFKQwgb/XNjTemz
BmjeUuBX9ZuRgIi/2TSCj7EYjHfAS4kQuyE2EWxXPOO6NwSOovhs024A7ZsV1+PQrwpbX3WXIgFQ
e5AhYewEdUlvPptoZjgV17o+GasG7NWW9IwQ3K/yau3D9boo07aQykNJZ8Gauz7dlohSFT54tIe3
akLPfYiwfZIJE/TTeJJzhzat66syO+m0AKe6dELU50pGsBrSeq6cLQ24+TPsCaIVlwy66hUl75Cf
CgUrDjm8Txa7caPhPdY1wAGRkLuzAR9bXbncF/tjmaqaygYPIzKwAVai6cn9zeYl807W7LUc63OP
7b90HHgp3uh8lUAJqYtIitia3FfejkwmE2+nTNQpGNTQebaLHAFgYEhBQXCd8YoaO3cI/hZptUBm
GutD6HfzrdXBkNksKmLBYrJHz+MLsE+oObOYXwgYmd0Hpmq2dbENTvtFI0+nnSrBFKDxApTVOc3J
7TkYTxiJV/2rC99x22g3+jbkItQsT718tTIB9ZJvjZ0vFPMKBZCaIKK6mFsqzizvgJalbY0OdWXx
bshRn4fdXLt2slFh4X3xCJ55n0qaQUcCBnJcUWPc3JARHSsQcGHuocLxqjd4vxSSQ6l4Q/NoDEs6
VbNLRoWH2KEUlLqUk47AgxwGDGwHVaPPggzdxQerj8BouEWJHwHuL0ZF7MKqOMNuCo/IhHBUeKIk
O0ZHBiiNgBCAfUHA9R/lDE4BpzZ3WMYaUqP3sWyfnJe2fJs4uzBgKifcjGIJ8C44EiP5EhfkwsBx
S5vLUtmgSlxKPTgwVK+bySu7+6wew+d0sftLOCwKBv6cAOAL7GU+tMK37D1YRGpIN8hHm+LMQg4B
ooQYxFhVp8bq3WkDUWx8LemJQH4IJcD9QlrBdGwdTBtbl8fKwgx1C2l9MRINWOpOEA/pPl6E1fT2
VZGDU/4WARA+iSluIdZUefMRdVUnDmDT6q9IqPB+zWLEgmxB9JE7yH0Mz4XFSbdDygonoRdhRSij
N5hjGA+wOQOeExrBLHWg/TVLgTp5RIeJeKE9WzqoDJDm2vrKMwVj64cYqVHQcffdNNUUX3S76Edu
sSMHuCkojqDgA2kg2qu4s0w8ncH0xCSUdSmYIT9a48E7j5gGawqxE1fFQujnxPyYhDmwsRt/5PuA
ztrPakcCnyEir0QUx/Vrfpmg064/rmOoGeE03jsUHq9WUPmKHAW6qIjC3QTzN+n14DM5MUns67w1
wsBQ+mZLUl+PNA+8Laym8KWs7Zxlkgq2P/q744Z7TO7ipyfgfLvw2qpTjBofufQ8UNJh1/BqXkFQ
+sgDJ3QTK1fg0BMqflBc6cZdWLkgymBmZE9+jWoMwl9uv1QRwLqpS9toP+p+MkfUm2uGTGf1lx4d
eXyOcjbINqptDMj+ki+HQWbqMKaLBP2+DC6uEW9B4ODnHi1nJnEzxn5vhl0pgHBDoA7IovCAPEc7
PHLORzAu2XzoMjd8IlK+uUaMDN7SrjNy2MhUI+KCJJ4Y9owTkc3lhTmnHqIdmd4xjwqexYjef2up
FDMRRmfBxuaSwExRUKMpsWhcXFl1hWxWoEC1iYq0kMW3elAT/auBGLA4HPVZSjz+BwZtPLocmTxL
nji29Arxczge2fQNJqRmacWxLgIE41UaB3ueaJI8oUgv1wtqS2zGWNSiP/iSlIa7EVZH/r2Ce0Qa
uz+yV+9G/lbMeVyPyxZMxY6FVvZlDKMvhLmNgKrQRCoNKt8OhbBJVEJoYQj1pLym7yaj50C1o3nu
CDHKKYpH/RrZ5ewefCfB1I6gEyTVQkG3xUSzfDGuhB/vZOxIQVpwJmF+Gr8L0pavocAathFBCtL1
GiUPUSNz0YdWZQu5M1+ltNet69TjlkHBOOxtp2fw3UZswzuMLYl1lkiHRujQU/eQQKkbty2nR3/X
EHkJN9gjQ/J2sMKM2GoOMuhZBZ6CUzOmjES70oqx7FAb44xp45AsQkuRuJoglKc0E6l3mHAPdTvL
W+ofgvDuG4ls3T146fqV2EqAZxFTR64dVyzUrykdatSUNClBZXlEhdEOixCYOByEvJpAw7x4mMmG
SEz3JTIhFdoiMit4AZiEWc3HWnBZRpNGEJbs5SHUXpo9LZnAEOKPWDt3jnAGcBVRS8c5hs76tYXa
i6JbVoXa0iwArYLrANo6P6OW68HPizVhm8N8E89W7B44rRDKTUNScKNA3P4CKrOxtqKZwIY0Q08A
lF9i7NhrM4P/s4FXY++pI9ggaWfNamuw3qmd0UkW7rGRFsQbecpNT3OJEW7vUHqeS48fheE6jzf0
EkJDGyGZ812D8XjZOUisyB6JXCg/9pjDXWXSl78vbj/eZhS1vKitFzRUzZMHp2TgvOQirYiUADqR
vjogjdsdUt8FIHFakgNnZ+G1wX5XkkAqIf+y837UQxC9KKtfyAME+M/fQExMXDC9KMJ7Sl9fDOzs
V6/NAFh5QZZ8y7RqiYSNteWeMm6SnCi9n1TbRnbhHRWi0SdcU6j8e2VSshYpNsHyizrCVUYLhL3H
REjHqgLGRgHdad7WY6s+QicP8y14FfXd0lX4gVYRypTpR7oWCy41rtXBimap6LpctTRu4F9kwJaL
lBnzacDhm5+7TtqviiPnTUz1nGFEmssXABl4o0JncW9l19Aim7J88Ha24AexYc7psQUOHBwwORQn
gYaXsTW9smHjGfGVkSExNZTY2ymFubktii4/wovjDoskmos5HklzH8yFIClAl9+8LnOAaXWW88H2
MXaP1NBZgItPhxGGIAqIHX2GkvXOdSzbIyKkGqE1RP4pd+TuW9pbybLl1gyBmQ4ZtKfeo2MDjIYv
WpjAAoSLFPO4QCzTx1ArQWSOqYDBCRtL+C6eKaLIp5L9joMc4Pzc95Y4aZtgbTnmstjZXrXQTvSU
PviwueCrIFns97J2Q66upZmGbZiHw6faKwlFJ1O+KQ6TM9kfYyw4IWhhMhbzUaI8FYEoo6tELQSu
umJAiOkUFeZNEXORvAr8yCaKDeQ1Np4U65CdhsO0U976zmpLTRcOpro8sBaY7bWyIpWo8cq7yjM4
DMd2gF1OgKObHN3IarwDsewrFVsE3KIm2sVf2OrKZl0P6W1Zxun30EozRHN2D2uUPjQBwlMHnOYo
mTfhY0t5HbajMJrRQ6etlvl9zQszUWGM5HUynCr5GrftaNXdyek87lOerOGmddOAtr5Uo0PacYDJ
jvZdqLYw7NvPVl4IcwiSaX5soGIRs8wXhSAV5G6zDbNlAVlUK3oOXVDXp5K8QWCHY88+RKKiJEmB
2dc5ntj0n2jYqHhfG4FHp6GNKQ6Ahfx+q9Iho1Mdt2V7KJ1M50c6Idzc2SmcFb/WkmFduEMKAYkI
EC4ujUw9JgLThDkgjAbA7lyIHTApXA1zp4P5ZEzEnURORL+YrKdzGxmCinNEjwPsq6C+zeQIQm3K
fPNKL4fhWWSv9j2T0NewsRJ96kVHp8ENsrcxHid4z0UwQdvhHtJtUiCzZCxXvebbpmuMAW1abSEy
ld63gg2LplIoCCwxBR7KEEbNcS5V98LTQQuPjy+7koyqYkI0QeSGLSXQpndJa2ND4CYzIbUloAZU
e7uLWgNYnhufzPaVxC+7sWSgEuYtbtieqCxIOdWmG53D4kg679BRANhS6EQL9EGDosAxtQOuOYKn
cD2Uub6zsPrEB105fn9go5/aaxu3UHSMDPru0zLZNVUNNuNyt/i5Gg6uI7vP9HMJHqUT5xO1SGzc
SYcsl+3MmGo6Yg+snodCY+b1feKIMuQ/uBa4/n0u6eaKbWLZ/UPgKb+9Kkimu+HZDwuJlol1Rxqf
N+DJSOZkK8vMpn5Ji4b+c5+I61wnqbsJfED6W1eQfbqny5WZzUBWWrfBPRTEoLnqBPib3aKkhm1T
PuKgwvfYV6QtE6ZaE+nZJKCCqtmbXpccYTlWl95wyjIN2skhUp+stOW6rek7JPuUOSTpgSHBXMRs
zNmaJu5X42lgfXxRWjlch6a+aW6GwrAK29i4X91JZi0TLazIQdm5z2R1k9W29npHnLzw5nnN3fKQ
Yr76HvYKCguOjQ6SGpDSoItoJcYJUQE7Gda64IAMEpBBmedBJ0yoWlEyzZ/QNkwfyzzTJyEOGS9n
PxNNXXdGMx2RCbtzQgvE2wBC5f4/xlUV7Numzcr9YDHhOoLFyS9lEJYQKlO81ScSB/zHmJtRwT46
Bv093tPYoR3Upw80uM0j5I0i20uRtflRYwoAdy5sbiwVDbnkSnjtlDzmzCf6HSmh9vyjg0gBITNe
wj58YdwS+7tKM4o8th3v6xVBvUX24NZh7d2OyzLpu6goZPzYugpgkSC4YPjil7FX0hMo6C4zpezv
Hb+svQ2DRxn8lazqD/NrJrRoIgLHCzEZoA7+/awWIJ0OuDTiZcfSdl4GL7izFzfes8l5B9ewKH8d
0/4P8C/+0wwqaB3+vez2/6rx4/23PhT+63+5UOJfGFlT6LF2+Qoh4vy3CyW0f0HBgXhDBFQJKF75
V/9yoQC+cD1cK0jgQWuEq9Sip4eU/Z//jQ3lH1oTVPEixLUQ/x3FrbsKRX4zVUdevwoc2EXcgN/m
/QyrIY5ioBwtwx1BMOR/25hLiZWmukVjlZ1rZ67PwZzXTJFJanN0N5qjX3PtldDFnvNeThc7rzlR
lb3vBJTtDaQo507mBdZTpEL+RWHnvWVoHD66c9Q8TUzU2gMOh+R/bun956q/V13kv1+Gt/nXd/We
jr9fiuvP/HMxRu4va0GKahVoCmKaAA3FP0lOEbgm0CusT9v2cUStCtN/LUb/F+QokRPHjHFRmK0C
r38tRvuX0F7XIL1Q5IUBNKG/QXJa1VK/XYu8JOtbgEqQz0eR/ZP6JaxsNxZV1x9UY/Atdr7/FArD
gDchN/s3D+b+H7/0z3w/fNS6M9JjAuvi+jbv128lcy0WY79ABXmYw/ZMpssD0MQjY/ZnXJdXQ2id
/u7H8cid1fGFGvKP0KVS2pGeafgegtF7Fkm09xwgAjmFNsKO6gb3aHr480/847PkE/mGbfYd6FzR
+u9/I8qbVO8rPfKJmfCrLdEp+2Xq9knF+PDPP+gPtq/VYkcXjI2ElcA/f5KigdZiKIme5NClSX9C
/V3uc2fgKkvKjL60TlZe+WE/PPu6kIdmBXjq+Ynf9GUS8lOt8QMzlyT6i0gSriXqzqam3Qcuk2y/
Kx/9se7+yvz0k5KI736V3sfgq1hjPKGflETFKstnilsdENzcBG13jUn8nlJVX69N5Smzp92E3WYD
vJmwipnS+s8f2c8yr3/8AWKMDgFqZxYib+hvv5wFZoWLJ7Y8MCLHsktzq7wCJemSYD7s8pBxdBan
qDSsbcS03tSwDpOYEEz/3bbnqzZdrO1gm68u9tm/+DbXv/rvXsHgVztYCIuB0yD2f3oF8yiDbR5i
hQOz44+I2wNYvKnn9+dhbOwtWkezr9GFJJvZ9cFz11J493/+dILop6qFXQD9PlJeNhVvhaj99HgK
gAsCiXJ+qOcx/WEV2v9imOtjoMLeeLawSzDMZdx43+RV/dlK1DPDUrNLrGbVfhDpu5+k4bkBjnvk
x+TF9o19EBGRPjS+yA3BsztODKki3hBCEttn5pZn7aflpwUm5uRFzwAzM5Jgglnk+6V2pxkfWRG6
TEdBQO2hV5jx2m07QmcSwaU6kDR3H0G4Oh9RUxXkvkECoH9jxZ9Vlw9vPf97s9rE/tCG0dltb5Th
yPVCuOqL7hbwalSZGxkn+kBHKj5Oo8KpmTJD3DlQeK/8GrJFSPgQabltP33PDST4zcysnVFsr8r3
HnHTqyobfWYbguTeLYs5NkMFWpU2Bqk13MDe+lE7BYN3WweEtE3xcRFFeQ6p0edNCKXqNurrdj+V
lvxe82HPnl8FkJejqLrOOgdmWmkPP1xqXEYyTpTcVv3Qvum0R49TIuwnb053/qbS66yZKLupPVZj
W117Khx+ZO5MRwng7FtDXAuRlItVfyI/K0FfFc83zuprn5BKrBqssuMGyJi+kR6kK+ZX9LqUTzGR
ZUOPdIxwKQgBieMe+nxCtwKkleE96AW6zF0QwwR2lwn27wwEbx+lctqiuQyuY+y2SAIqt/+QeWbd
pSOY3TPtegY/RYolCjosd809bGeiqhOvyIYDz3JuIfvaxXCpO1ud4xRKK53LqJyC3TgPnT53ivgl
uL3QrxKyQv1tm+Uhwji/pHchYXj0ALOjO5fJXnpyNaOxHYMi78qMAZb0RgV0AIQ3vIAbKexd4vXL
OxfBgjlDIafuUiqHjje3aJ3emD61aP6QybRZyrJ4gGAv0dro2npmbgAKXHVcOhsaZN5+LKE6ffgm
GvLtElSBOdShdNtDokL/YbFoaJ6jdJxv2z6vfqhQi+8RqgM6dEwG6fGFOVzk1cLvR8MND674oaYJ
XYWO7pkRo4ys0hcEmzBe6/CbiZsnSXUJTLYuryy6FKfcQ2GT2EyAtlAtxF1CvhOToAb7gemY1k9e
tmvHJHjQ8ZSdHfQUe65GiEkF41MjbXjR5EFcZSHzsGoU/jHyyGxgHElDyS0qkLJx+9IzLnkHZfxm
LSBfXU+ToysDGpCEP+7Gif5jSoIChJuFaGCdbI2zps+pwXoA1wVetIhmyeyXiZ4DVxmNwSXyZHg1
i84hMRMMNcIsdYa0JiBIKMgNnnOLIBgTASk92hmvHbeVlzqOD2lRIzm0kSOabDAn40RPFkDajUsc
NiqI+tA2lUUXhzuX76QZUvXBOc9jWJ+HNpI3xLoRMj/3zN3cePzkBhNZj517787FjwL61tnJU2jy
ieU/W7YjzwXa3yuSiz4Yl803NjHGP7BO5y81++YnFdYAhXIkD9PQPKRZFWy8sGYnr4E+oAuKmm3P
M+EuPiiysYrgyJWbZM50sta0Z16xZhrNA/1MBpdSBA5qpbp6E/iFDiRn3bkMjHe9bGOmzkEW5Rty
9qja3AGUvkQFzhADeDn5pM9uSLZ3MzeXpnQQf4HZqFhVNVlHUCAey7pAzJF/FqUrKI3ahnZjyeXC
Loz/1pUEaCbFWF7la+6Y44fdZcqGEZ44iZ30o8Ozp+drOafLoSEA+Lap84c5d5aC8TkVJLd6pXij
5XwLfX78kUFiuSwDYHebm8hmKJBGjApRH40gUxwDSWNQpYhJBuhYfjyEh1T23woB0SJyVXfnlIo4
KNHa1rEDFfeDdMOcaVRcQEs2mtFtOFNWbOTCDKkVryiG0z26EQPVOIgfVlXYxQmGDtmdKC5hEXqv
NLCzI8lqGJWVdK+RRYVboGVfS597+uwQZtG2xtyK3jzGiNBPETN4NYL2I3dvMR7BLiK/7hoqlRQt
2ZfaSP2JOWRzqZol/kBOunypgHPvib2BE8V02Lsehqbm8FwN+tGq2JK15993LVVhUeTDc6vJ6nXA
xdxFVUUELkFX+6nrHDpGqT6viv9t7towl90Eln3K/e4wLH2LaosedeJln1WWescSYh6AMKX7W45k
8XXJ45Yhi+qu7brq92hlIR0sBJ6gbDVHRLjlVnjdx9SYy9Sa91KG/qZJCqjo/BXaTUT+GNvTPqqb
x5hu+NGuPHAkAOkQIL7X41zAoUEoXci2P0v8N86UK/TLwZ3M5qemX9yrTrpfUw9DO2g1BrRN4e/s
pFwIk2b8ZgFf7iYZbvyiKgnQ6z50Nas7YurjM7y/HbNp8tjDr7mjE+A148wgnHO7ClAd8Di/1DrL
7o1uCHWVg/Wd8fxjSlwL+QjDVgJb30uHs82aGUkGBEGeGTJmGM+z+GFUtMtFHtEJRRURkVo3EKNG
j1htbMlGVYlgPBRo/YIkdj40XJl39B3g4rXfL7cGLSGSM9Y6YjglPlFtBLeGtwvwo8src1qgub3A
t++glUfTs5yha6mo956nKhoJhYvH+2QIiMrOSqF2tLziO5XmZjPyh36q2nz6Eisrv2sc2GRYiFro
gIbR5PWss/izKU0gNk6C7BL6l2u/8ibk5wrnp9pUZGp/L/2IJYTpdPhktJM9ONa8HHOZpOGOGAk2
RTmSKbFl+SYNkZSez7Tc4BDa6SXqqCXgsJldLpmcbtwMReaOG2pJRleZdsS1aeXeIbpr74E+I79t
8J+CArOWlbW2uB2hckBggZPl+XNLUiRCg554z21PwNmrV5O5hsJb9T+YS6ESmq2l9WGKRwiolN/L
56oz1HqZqr60XQOc3FTsQtJyyPHuxG3emVZcyB4NE2KUCnLCg5qY1SjKi29BFVXpPo0z79wHg3dd
qywi+VYMj4iIIt5Czuc3RJxi24uheVqQX3nI167IAwAAFCAyZ8uyk8+6XBh418lMqEM1n2ba7jcg
PcRHma0V5sZHnvpFI9f/wTBiAdy0mIeZBJ5Tk+Id2cm+847uEjibnvfeOUw0TkH+lFXI+KBBe7Qd
K5PuQSbp+4L29fSYx5HOdmNu1xyBgb9jzOPxa/sCJscYxnIbxHW6N1Q5MIJcNhn4weV1SczTcrRl
s3yiVRTf2B3x1/Eugf7vkcNEssmGyIqsfiEtbfkacrX6LsdIPznl1Me7AezHOXI6uqj+kpZy5yrb
/sgRkzGhYp956tKmyu4ntW4Gbcxkesu+wSms0YNvmca1jx0iw/Sou9a6HQjjRC1fgxQsXDLZXTD3
n6zMjT/1/O51ShfUu2CopgeHO8IlJ6TmsQFbfiQaeLgO0ZS9oXKkWAp7A9jItqcFhxGiIYqqkfAT
KzWLv+3suG3PdIZTonvJgkb/mixT8Fqh0NiO2Bxu8M4AFs6HIthHcQ9Hja+2OND1dpLbqc3QroaY
JuR3dng1mE3uOQwmPInm7tnuCXB+HXyrQMSaURHEC17fTbX4wytBh+l9HUbEQoXBUj52LmLljdDF
cJo7b9rWRP/yIJTmDzpNO1MMCQg30iqPk4vGf1I05TZeFftXaUO4C5qKqXsyztx/LoahZk495+EP
NyYkoNTjqbM1txBETC9LzYETEvrxxtgzP7kQJ8dtUKEKcqMm200p4VHBTMCAXBZGyZBAYT+Z7KZU
mrAovNqbtFHIbFsoXDF+zG8ueEJmBlPa8MqM9rPJwvHh1zvk3+pD//8QlkFvfG3ZQ/I0G/7rPyge
z/Edl9v0v28R/sp8//b9f928N7/rV//j5/7ZJhS/wAIOIbfTA+C2SPPvv9uEsOCBRvCl2Z6H6/3X
dvY/24Q+aXh0dKMwok0Ih/03QGb+1Rp+7tN5hLYD3OFvoZN+6lFg0LDteMXC0HQS9O5+8vmqlqgK
M6SkvoVFchqS/8feeSxXbqVb+lU6eo6KjQ0/BXC8oU+aCYJMMuG9x9P3B3WpWplVV7oa3oieVZSk
IHkOsPdv1vrW+0SP4ZJ3Q1FH1sydFSY7e3KiDYqFv8Q3/DI7Wn/4ClTQKG1w6MkVoPHH0Y2QipPL
UUM3UNWIjqAND/tiEY1XJGZ4aGtqE7cZTZpFHFx3CmHpeI1ilSw18iZaW0sjr8wRI3uG3mO8NtPs
hLoB/K8hXoYZAVgURbU48ekS2KpZau9ZaXAbq/mErk4pJz8A3uCy8GeL1xjdcyMkelEwrN0+n2P5
GasgLDyAxshh6Y0RGikxpHs7I/kZAPp8Bnbh3CG0jd86kCwlaeucjay6x+kbUW9bU8mMd0UwWYHq
0+EFyLCzRSjHIcE3rGN/QIXlqjNG55/UnL/1zv732On/03ZHbH7+7J18eP95efTbv/77+gi+Cu8i
pnLh/BM69vvEfkWvGHDImCP+nqLwr4k9w3xDwB5an1AIUxov8O8Te/4RKlFeId1g+Imm8+9M7NVf
jLlriINj037ieQcnhS/459eBAYVp4dWQ/tJhcptTa6/VNBN2P/6QRNK246NZhS2ZduP3NkQjocYM
8JbqigwPu+HSnGE5ywsE9m2maPrF6F7//kXw33yo/sduhdYh7X994nvvH+X/+vbVfH798cBf/5t/
PmKSXSMTV5hjCApYwKyJEP9cCknjH7jLEQSxvcT9LPiPft8JgQRiuQB0mSXKignhi//9CeOOwBaM
Q9wxcEwzSf47T5i+PkF/mEjz37OWwvbLrJ4+lZn9z09YmJtyNPQW4bVQjEOq5/zPoHXMVxYP+nFI
F+2NIi2kG2w0MsQjFC2xAzUPh5Odv5cq8XpBbxKcrJSmD7if0WSeieyGka3+rtulPPW2yIkxi8d1
XrXgsHVlMdsvtFzKDeMHhHyEdufPIF/6s0K2OAxs4GEDhKU9kznlGXK1XcKynHcRY6qPROjKu44N
FfOYOm50kS5I++mPs2yYD5awRzi1Mn76w5f6HxZavw3Ff/qcuA8REWq6A65F1Vdw4R8vpnKGQJoW
2g8uYfmkiSL12oyo852xpo9gHmByDDc72odGgR03MvvvxuygW89wcRAyGIbTAzIoFScjA7dvwkzB
tzeYdBFmRpcyQ9m1QaKJDaVrmhABZt/HmyLVl79YzP3Hv4MqAgQQ2771nv/579CGNgSrWf6ocZff
50HwFWkEguHXXC0xyirsKD+bCp2jRaezC4fIvHfyiTD3uVVQVlZ4E7tQ/QjI8yKMryMPPhdnBOGS
YWfUnNJi0G/pSJJDqJbx8c+/hF8WF3x3lDbsEagP2OyAIvn5d2+o+7XWCbGyISAHpa2f7RBF19wN
THdSgib//Mf9ChLk57HaIzdjLawMwEC/LLKWMYNgL62vXstelNR4Aq6vboyKjqBj2ngKRhqEnszD
VcLEsz/l2z//BbR/ezn5BdigSRN3BLXYb5ucP2wZ86Sd1hEN6wjcpa6SGDlW0japPwmxkT+WLKhX
bfFwwDANE6IexPyR6zLCNh0b8/uo1tGwIZbUPmcT7XxhCcVFHV2/0a5mmwWBWeTroquI+84VuDi2
JPS1VC0SiWOMXKZIjW2odVGHsUm7X/Cv9Ps8a8LnAhfkvRLYYer2mV39xQLxVzYhKc2cSjb7KUpg
1lSrcOOP75rOSiBkFfGdgTSs+VKa83FWrPGlmcgXXA075bbUYvEjQmwzoNGbUApWBCtcGQ6YD1iq
UItPfctHlo7lfO27IrFdfJr9s6mI7hqZ+rJsJ8O+M+3W+DZFExZtfWnQ5DMY4RgqDwXC/4sKjPcR
Ue0d3E3r8Odf7b89yvBceIJZ7eIjMvXfQo7+8M3ycpTh0BgfqIHpc4Ns2aCNWwXfOGOrBKb8n/84
7T/9PH4kEBnuEx7nXwqJOgFgpM01lEJnejECkJ/QnFO/INI9OYBjkO9a6lh76ImnqAtQl6dBey+H
ArkqAbHMcK1wOJdVoxD17BRIdXGwhH6j67T34EkOirDxKkPeQD/YY8j02De0d+DxB2bUUioucInx
UQXn31lmRwqGsE6itDSa2QICcKNogNYNpzk6Wtz/4O1Xb9iggRpIGsf8iw/jl6KKx0tdRUE0V2D1
TP3XvJlcj4l+y5fvo0MmISYzARvKwKKWNGgq3RljDmfzn3/+a9vy0+2x/khTcJXj3oRI9csSP4rR
ChvV9F1kjX1w0m7xZUb0nJEGzl8dWv92ZvDOcEjyNRNExcvzy4qZqzpXZNN+Z+3zgqmiXjXvbfaq
FoHHUqNMPTMcl32K8Hh0Y9vK3mJ25JdZN8fpL36VXxm8v6Wtr5oWg+Uklye18E/vcco+2WY+hDt2
Eq/pvCCcRR7d3MqkKUbyfKp0QKk4W09JMDLPUvRQeYlI3HmRCXmlRTbWN5PGhtNXRb/wlE7FlwHF
gsGtEZPgYOFC37MBbFrXapriJAPM/IQERpiiZRCY/Mjcav7im/wtwOvnr5KMet5aB1CxY/Hs/vxH
iXjB56WY71kq1xzdbDI/yeKje+NVvxnmrgMmYhdUORmEn03F2/OFjRBXeqzrNiHeMvHqBmiXW0EW
uC7l1G3UOCLd3CjU4n2Mw/nHmieju5LRK5XEIh/0NmuvaTjrL8uEAJWcYXnDWTxI/Nf7NKjjuzQi
Z8a1ZntgBFrafACiY+NK9iAsFTn382tWKVLfVIrykKWLdVQWaZz0qmTDlqFHcEn4mhya/MSkZVX1
5E41cVyRwjmQMvzn78JvDMZfP0ENXiLSoLX3+nXAoA1dO7ahfG9kJF71vkGzr0bETRCpnGOibYu5
wZjiwK8g2Gg6IBBXvBQNzzHJmzABwyBF7Y5Z4EF3e7ZkZ9zXcdPet2kHMKeqtJZwj9DsT84UEjej
dG1599tf8P9b6f8tKXH+617HxdRVNk0PqPOPzc76H/3fZkdDAEc2n0A7ibxSo8z8vdeR2j84/EF+
g1RG+cK06l+9jmHyj7B7WaicQDIBOf1Xr2Oo/6AxontCQYnJQ0dK9Df0b9RLa8X2/x49HjnjNxmV
Q9tuADsyfqkgsQOFaRxIw1cR4OgbzMbOVp1qCyEFYQxhW9mEIlk7cImq3/SKfSDb+GYYa2y0UbBk
J6JIrF2hF28kNhDB4yyRt5QGbJdZOTjLlHmykgQl84dQp4m7IuznfW6X2YOlqJh5Rp2Yo6E5olcw
GCqxb2xhXGwmJWkJLyf33kDtcbSLho3HMj0FtgIbYSGONTBbn3/L9JwxNsm+ToBFExexnZkZY/Lu
qoVpnQpIwDLyu2kJx/2QV2SLt+zhE4bIJJL5wWpiy5ZvRoqwqCEUh+X6Uvs1fG5XYLDaCGuNh6iq
nUlIt+bOY3vKYS14FfSNbck3hEEjHE8kqIDaK+xNaRWPuKYdj/QjpvJFe5sMSr3DMWRtWWqVR/RC
2kGLeppF2DV7NhzliWeEukFQuOYco5xeLTNvyk2PsOP+hKUauH9KbOTW1gvsiWOwWt805EZOJE1v
wEn4DWlM7YplXNgjleYpVoidTKO+9Olzp8Og4T+3B/bCBpVE19v7Dj7EfRGyZWQ/7EU5SpvGVs9J
vRhY2eSZfm/mbAlSgsWaOoJQbnWodOwv1po5CkJrYCVTVhPwyGJ6qlP900njBhljW26dpjGPSxVU
+2Bx3g1luSlY83sYouV2KJSK0NS0vsH8LjbKhGNsNMaF/XmpbTq1ueU0Ty+KVb4ha9xPoBR4DFgh
HNi3dH7UJmDfAsvZx0t/0DKgBeAyMUGXRL1WacoKtMwqXFDxCWDNmxPVCud77HPb4jFaHMk3mGNA
jJRHDPrdbULw9psqsgWLQ53to7EOTmFNO0OeTTTChxp2ojPfE1X3dULhZlU5wwOD+1L7acpVN/E9
GlULmA4Uhmqeo9I4hkVOTc3AtHrlu6CYI082adSnicgXPJhrsF5E21g3OIv0/aDrzk1OwLCnNuqy
h1RRb4SRFTfFFPf4IHooTq6Noo/XU2+/dRPcUgzppThm8Vif4klpnki+9rKl9gJerV3a6YXHp39q
mibxrYV05XW1lPRyNzQjn2AFG7HW7T0ICPum1ULtO5pEKKQat3Ab9i3jg77a6mJMVDeq584rpdKd
VTFpkD9qHTs8eK21JQo3OcHzaBc8Q6RW6upFoh51cu1cRsHxhfxr8y7jXqMfjszPMZ2vTt5t+qTd
lTGNKdoUloa2HHyxapBkgLMCxRDZqSXTAaQjzQveyeQ2ryo8KRI/4ZhWMayaqPFIFpiIGO+JGux7
BgSL0U23PNxnq5X9wwJMlYxz0trBWCQvkgwAr1071IS8e9shHqVkra7XqOO82oaCNvSZcewDteRO
HVlYjci5wily8dR0hCShw9Ksd8usrdMw1GJvxWnsSfAwFy6GjmcKpf3W0pFq9OytXQeUwh2osN7t
SKAjyU0WK6Eh2DSx+WRG8yvhIZHLuH3npHlwCAdMnoXNxt127rFODGQbWooHfajAKZSDJrIFB2yC
GzVulWRD4rRzrIOgWo2+qnEtiYu/lxHHRZQY5INX0dWSHA6GKD07NpVrEjk/qoHw5gr9IYGRb0Zj
apdlmAhSkeZFWKOxby0gekkwGGfFpmT0lJwnV0xoCnRSVYhXM8tzQv7YPkI0hMQsv8JlVHzHaetr
ZBvZk2oNNrgC5lmoLGgclGo8No5VbepGq3aa1qpnyivgCNw3FdQVaNADO7kVdGCFbpTp5NXj2/Ug
x7QxmYqELOsN2bpZ0L63FGMSylUaqTe5k7/Oc3+IluUx5Z4IG+s4VWKTkHepOsNG7y2usBmymOkl
3QzZJLK9gbQLrDgfJiXkqtJynPgchA0/W16zyb4NnfhoEEtdo4HkybsLEjLFOqkA6iJ+26/UkBnD
wLq+61/zWLnphudRx0gPxzZL5jvqte57SSakm9mKwQISfZeT3YaENKlsRuAjMA1JU2/u9U+g24dE
/SBkjxDJBWEWyq2J9yyO7qxIE0R0IpmplgyuJpm0pafJvkOekIO4YQgIBw6FUxXan2U+5T4hZ09o
3Ji4kYjNLzvmQMVGSV6oUQ8nvJehmwxjuOkEUT02xz7FbCp9o67iq6KIfCNJjnGDTp8nlzdIedYT
EusSEr1uVMKl3BCO69hOJHxqtXqai+4io8DUVmFDuM9wvV1ACUGAZFuQ79BYkzQ41vY9OpLwnfQ9
9ZuJ8IYDL7G6nd7ksXADQrkvk7ZSxYqgviyaUF+6RNtP3ax9RNYcemGbmB9NqrEg6iOeHGekZtDw
uW9aaAN7BfEITDExOuhulHlfF1n9OBaFc50tURGXmXBaRGlJHhG8tF1a5TXP3Pr/mTL8KhuCyWLH
PDQ90gK3syPzNk2MF6m08yFHCeZyHhwj3Hivq9nSR/cc79Ha8HJmTX/XNGiRW8iqQOmW78syWRkn
UwOaIurzc6S28dvI0c8kxn4oA/yigd19BEVIfB0wR4bA6czoYFEPoV3VW6uER6KYZv4xDBGc61h5
K4HRu3xFYU0hZYgDfE2iyhvDvl8JH9eMwQlMksXcDyK+Bnb0mgeyO0zV8loY+T6b8JSHDdqUBqy9
R56aeByTSRw6HGT7HhTRlkj58jnPS8MDHImUjmD5i4IuEkxfvASHpR/t8xQJZ6NUXGkV3vptPI/E
qgqkZVXRARPADb8bl6jgjapuEgcATJeGwuOYGE0cvCHvXkxOqlE1+w7S2zOoUxhwDs8QoiFrfo+H
oHwtnLjZ6pU9HZEDVZlvI1qASoAWM9HacN+TirTBIHKXEhK9haGX7nC04ppznOUgYe/uerQf33JV
Dp6BwMwldsLexKg2/Lau8h1YEz8WR0q85oJ8teYRVHp/1I2L0kFDXLroiXWzb0njoS7zN2aCtIDg
Isj06rrhFqvfBvN1cBuqQXzgSzRAh5Cjqaq52ERiflzwtz/3SDNYgM47JyuT7zZOcD83+uLYFtFw
W7b2jTnTgCaIkpB4xd0H7jua2xZRkjcKlRBKQE0IysLbrhnSZ0vRjSctL1XWBJBE7NWgKCvRkbEb
lo+klxpnJ5Ro9Q06vXKAVtMPc0OQ2ShTtIMD5WWkEGgWTJ9pYItTbSuAEHWVHL9sdJMgR402uZ0c
kEQ61dai0W4c6eMQdU1z9GRsgvngITWq6h7Ey0FPZ1JxwwP2kYhqgMw60q7jQj9K8kHjaXoeQWc2
hriOlkFxN4U7wXCKN5PcIHvWI/KFnR12xWGfB9G3xGS6tjB4Ger+buwX6ra8PRqxg8FL+DYuVX8c
4mG3LP29DV4mNchUHZUN0kTRW34bCcboc+byyzRvuWK/9XAHozUrd7DLp8HOf9izhKsG+a/gbS1G
+6pVpPEtrXIphmmn2d3RdOQmIuBhKcqHRIm5LlTQBovqMju4D8cw/xrGzPTLyZqOdd8bKMx7gbTW
TE749ctrO86MUmzdT+KAQNmEXFRlHShEVtRelDW9D5vtjRWKV6Xl/kXDLz1dl3xbnHX8SnG2R8Hz
XMTNmpDGKbY4iIeGuDymarnLlxpNmTHfZsSDxVN2sCq2HYLNZhq1oU9kT3axOlvbD1WsrqjGZF9Y
VXqL3xYcC3Sm0ThroaO+quNQvnWGfg0nZiXJOMldkEfItOMCS4Gqhfd5Pop3SPsZIMLE2SSi/9Ii
pd4UE8gpyF7Y6JpecjFY482ckmrnJDWwiMXQbvJcv2p2fzcxJEWPkKjvVpxVEDyy6AuMFIbySSQf
xdJep2Lg/GLE5w7DsyiS4slRq+2oJ75ZRDt1DeAs+aXymLzYVB3RHFTTNUerYxZqtdG0pkOlz02q
CaI1i3TIN41hfkVqSb01YDoXlbFFhGRdwMnbFT6A2jgZMtCOcVF+BX0LGmue5cXRwqdWNqc40Etk
Ee0H1BWUEn2mbQCGNLtYTS8SasO7k9iIErqxTUjuw5LlBUA1N9ls5u/AuNuTMTTxdkDammrxuKH0
hBKQZtHN1Fo4unIT6gmYnD1chX1rlBd21OPDPDfM01GKWEV9VxrRA9m3L1aGA4gVhhuESOUjjAdh
GG8Ah+wVsn653vCiA+044mfWLyQcVgeOo/gUaThN7LYzfZELk8lsdiYnytgT/gi2B8LcJk5s7Rmo
gsA7UJrvRa11r40ODoVEzEVT/GRwLDr4blPWIMMq41ueM2amDdrro7Yngckr+sbZM/qUu4w4SQ/B
BTwFe43dC5/Q5CrHyZ7v4Ah9EG5ZbERupztzqN4HIoeC3viyjfS9G8fWqybNeozxZ2wNgzK6rTiK
AgfDcV9ysUH4OLPsM0HDZLeQtG4CJt+u7LS9qrwDpHRzZdji9DH3sayOU67cGoWZvXdI3gguSbKD
rRPGlwM955MzTFIFhnQf4x59RH7AmtBo7C2TulOD5Cx0LbazSGAxEmnyex83B82q85MUIrnqSzah
VEZpmhS9fRpl8+CktDUGy15g/tWbDXxwbw+2uU8dOJxE3GbcJCpnq7Pcakr+ZKiQ9Qd91UmCt+Hv
OWpx/a3XCWpulKHZM91guhzT1J0WnDUbxn+kjQ6LXnsqr6frkHkIiknkFMu5/oToInuyWrWl/JLK
gRl1+wzdrDgrFoAcEsktLPo4BzsITYQSL0uw0YdIjeAc0aGu5AGvyGV0G1chmdJqXPpjRMnRGQWL
Cq75LwShyR68Inp1EeM9M8ynGibeXoOL+RGUavOYKqbc1EtcfDW5Zh5hexdba9LhTqOh83Itj3wn
6HNfk1rAmaOl29Is0pc6S5zXSsv7d2kBJUON/0VgpjikqyB3Ka16q2B3dNkuhtsot5XV8gZnQc/7
nTVx65Tj6pmyZ6wimZZulnxZkJ1W6N4Vc/JgJo6BSwBrdc9XM/hthiI0DGI0TDOp4l7f19CoisF6
0HuMQuBFojukt9o9hLwYvCPw5303TLRSBG/zzcwNWiijv9WYlN/SjdvnshCkaqPAP01KNJPnSvZo
avckgSYTOcJTSwGCMt5XIINuigUESmaZMXQsRTwOthpfAqKw/Rz7xSWRZMPmaufZEGsBD4akS7Ij
Gl7qga+hm5z5oItSHPDwP8REeMasS71w6IatHZoV787I0VpM+njqC3kjG/jWBgIrfdNZScJHiBrK
r+pl/NCtutpRwmBAAwC9txo1ue+j5UUT+SUc+/oqAA9utDLlyQytaTeWnfpZB01AYHvC9Y+HnA19
WgQFPT40y4cpmz6qVEEzmdfhQ9ZqmKxnrJ6+EwavUNNKcswCZgiS3nrt6etdFSmEbMAuZUbYMoIB
N2FdZ73UfCSyrzImFtqNrUH6NDgXwvrYmhoKC66SqOZX0oLafWiCdtG6is9tdWXkVefGeNbgdJbk
m2f1iXoTHI++xO9dlT2Q/PkKIemMn0tlcDTkPqqI1gVgegT1sviitTRK0UHV6anC5YgAmg2elYhn
O1WIT9Yn0lPdRtGnQz2C9XJHG2NGkISxr7YwKMhOiC/dIOy9WfbZMwDFaI9PTuUTU5dTw8N9Croo
vklDfbqPk0h7tjNx09QVSadtFXAw18u0ntOCkWRYkD5iVAEutkCeR7EMPIXLfDWgRdDTFdFdCWHl
KBZ0G+x5INU4kjvRcLBalWP3xZSG8GB1WkDsRXIf9EChyPQ9mYmGvQ5O5w3LnKu9KoQLe6tp6eSW
0xQ8VkX5o6RM84OeOoEMAVK+G1Txu2aRyaaf0TEyVByp1Vrl0MDwhNjGdNo1Ww3+uBIWJCtgiJ0d
lUZyYgcxgqpIwS2PSIzt8YybGkeXGRA/GqGz4m8WFvV2muleza6S16CaHjI1CM8t0uktESnhYZHZ
uK3oQ15NcFZZpy37pkAckY8zZZRu3LIpvKaRlT1WBssKRN+MT6rRPkAJofCcLO0SmLV2ksQqE3vU
imPXzRNQR8gr5UwhSRMqd7IC9IS4nOGn3ux7Eu5nF9fOFtwmX3A+vKNg+wxmJnNRTIVbQPcR9aua
aQpYKpO3acqx80Uqc4k2aM1dMmBayNLVzKRHbxNsYBk8KniToO6HmPQGQ0XWPyWLeqdP5WGq22Vb
phOZxLXj7AjgIflWre+IXWYs3d3UZnERS3UzOlTCsyC2pe4oiRi1OLXC5sqsSPHN+2880vSOkXEH
/bcjnFe80JgdnZEi3DIwJVAolxgHfjDD8FtHeShyFqflVIefwZr/zsZ/W0S6A1UB/9jIEf6sCufY
Dfq9MCrCu/X0B6w9omvTvPiWR/hQdFHUvrmog1tr04daJME2GNP7IgiHTZMF47PZyPTaScSmHoIm
yx3QjZpq9FoxThkr/V4BOqvlx1JJTkLhg3Qy50eN84/ZiKeky8ohM9FURO0JhWBDW18NV7MjWoFt
bQ7hD+iZbZBbA7vJSXAg1/38MC9qt5nD+UVv4H3TWfwganlbZiLA1GFl52xG6q+M9m5kHL2Pk6I+
TdWK24XwPVtzf5nbfNzjWuVM6cOCNGDr1TLH4FMy5RyD5Ulltv0Ykhm+3qCaehrz9oPWXHUzaI4A
Ny3ukjlWt7UBqJf6F5DWEOu3pBXwj5s4xpKmKSQcnNtepA3D26T6ThuslHjfuviGvShHDkx4rb10
syi3LVEmaIoIJmcQl4LH38zVEOUfpl2kLSLdBLxmX/aa9IDS2SY/fLHWgfQQTthV4mUXYFmhKxgD
A19hnVWfZufo1zJBUXsM4L70G2IB7Fd10NrK5Ygsv09Og8unlk380SUFqZXIbr1BAQfF8FrS06dF
92025hxG2PQGIwjBhXCehVX2uAE54Y62ot0b5eJSJ0VnjgxmbYATzzDknYfCqgkEnzSxS5VU8K52
DklWbf4wFml0WnCrda7iGMQCRIHwkdiQg6zobG8I5Fa3fTlbt45Km2eLMDqJqktApiXmwdFU34gS
0G1KrN/1i4KdX3+rIrACgb0cF4AHLkrl3Wx9djqvEqwoZmHzVx8n+XPPSPnGWklZikIxrvWFta06
HEvmXNQ7Z5asfRbFgaLMeeZE0KnnKoTC145vo2Pcdax9D0uFKTmcxxAXHBsoNlyuoXAMKcWSPgGK
phjBfr0N2JJJKjBOVxxhCyhrrIRHoKAZKkE6PaQrIEGTwXdUbd6oQUYaiGTPkRFb52KWYMGd1Pcq
bENIsnfqJJzvw4AVt52V5BqTdo4ieoEFPi9JuTELXjk5wsBDHxL0d3k/3+ZGwrGhrcVKal7njjAF
vRx5i0eg2NRycqfFS3Row+SJ/uaJhxRdCY7BUhOvkQw2JNyDWVkOTYFdMBq1Hwy9SKJQCNfyRc0b
FBVptumVnMciMJpHe56wQArxGY7AUrPBZtw9aske8zx/VSCkO1nVNZmMLx2bCnu0XruBTuXqcFyZ
gQoG0MEiKAqIBPF621gIQQF4oE4FVC8txWhJNQKzSyl8s49Y2aSqse8bEjnMFvAWGDuvj8v7RukO
QRuwK3JomjnuNbzfGDahCuuA0KxkR/J9DB+4tM3bDks/hpm835pDGL4yBU89e2rSrT5Z5ouDRpMz
RgQ/+jRTuMRz5UWQQcF9wnU+u6oVF/dp3WcvrN0Kf6GgpUUuLu0U/1iqxmNh912FBgrpjNg4kSVv
jOb7XVUWnzZPN9e6KxPFXWrzkMmY7UlalPU+ANJ+7Zba2dH6PyKU6Zl2U/qUsf3J9ZdtMK15uYoC
yg6KS6IZ84np+7RpkFU86GYqL+s32FkhuO0GMyZ+u3v01yuAdtHxljGWRAwgUdpnQITjkookWG7y
pCp2FVwA3xrMeLOEA4YxdBG4A74PuvVkTsWRbBG8dOkeAAPj7ChluoeCbFvnzTeb7dCGZACNkjmp
t9hY2c3Wyq2llzlRMJWe49LNB1rteG+AwXJDXZshkdvjWzsK60HVOvFtTBLTDbva8iUNwj3WbWe1
levr6DzZINSLzqwao/t6BrapsqK6Qwnen3H94+EbnH1dls62mEgkyWKBOqxYquwRN3ntA6F0/Ckn
IcnunOShsxMCSwAeg2NM5glDrT7jRs8rn3MPiONopqfQrDufwvY7t6Xc1cnI/d6wzHTtivGHUwY7
4lEeNFsxT1pubBUC3M9VhP5urCLq2az9Fi7r9E1iTTbrL6l2BzWDHoPVoXrChXfpRKvBmqN+MYgx
qBS/DCDvGfK9N01t00y2nwOMvMpQlN+hmhlub2nk1fdZ5hcWvWBXCSgRgQMmwYyNUzBz4VcC634e
3gf84sewdbwZ2DYPZZtJX7A7pr0sdPIgm4hLGixhlTx3dcHbKrA54/m/lJOiH2uzHvdVOZN70xWP
tIWtp4/yUekUkp7wOBZk12ObZT0QOq3hWXRTLkGehzCCIqM3eGSJMmC2m/cEplLKcsUE9EjK9N2E
9d+5RdEFd2YZTG6lFGKH6OY1NZUV35/zpxGHUvYJKUZJ7VwkXi2iM6XU2RHX00Wv2eOa8/it6/uv
buxSt8QCi7aYlqAsX+xwmrn2mcRKpK+30QKjvImOaKU3HZawoQWfnzMy9spaPtYReQ9dcqphNMQU
8eNyh/PavHLpl5tFNpqXiMqP0vFct2q84nF4khtQ9V0eHqTdB74FN99NO/YRDYnTg6K1h27I6M36
O2cwicdpy3M81FdAjfEltgxCmYjfQbFYM/UYx5xFsKU/DSxL9iH5xzdBXSi+1SSMbpW0YSpaaPax
m5gpO7RHUzy/5qwsQt7QA5/QDUlKqmfZcMoHQfAJvGr4+6z+dJY0eyxw+k6Nkv4TSx7t9BR296mz
VNSsA/kdSTkxMZVBtzHIvFjcUYWiHi/Wm8FA8KS20CSAuG7bArIDjwyDbZi2MdWHXTb6g11G0LSH
CXB5V5ruGBbFyY765FrD2qFCalNvUUh8yedCdUXN7LdToXhVuXqLH6M5QYjAWmRMOIHjDARt2Qq0
XoXefYCu0PdOYr6O61GXBrCJTatnYWGyb8wLmR/0Mms2GMXCU2A1R3UpVgY4A8rUfm0rDIzDFHGz
JsOmS4OeFDJO2XRWtMu4ZJz/KM6j5rOVFp8IKu2pJrQlu7fwFKbDiQGbF0lAIzWveMy6VzUrP6he
VL6geImpPrMLNmLpVeoLXIc1PeZBMZiixBABNaWlP2P625lI9sdkO0qmq7XcdVAuzUG9dpMNcn0g
OZwUNDglzXEU3cOC99nFDXVIW5OB2rAREC7zodhAGKdVAL8ou920KqctbSX+RpuiS8Go5BqTBO4x
+Cyxu0ChqHN5qBy8y1BiLajDEHPcxGY5GAqeTwzOJDJsapWBKZhnFyzsbhlj2kpw1jaJdeh5q0k5
Rpjw2D+DWUMLRjzKTqXQPGAwVm9k3sM+7vMyfiqtCSmz0sWbLCuFx6D0dqBZ3qUQia8IYjdyrPp9
YrAdYqzEZyjE0zIqu6iciltCeDpPJSIOloMd3UgMC36Fk95FezP7suvF3gyYRUGUri/qKN8sC9M1
tmHYME2ip+c4zOtbDTGDB7AwOHR1T+WPJwCAZfsxmYay42i8WYpY+nDgR+5t/amzWZyAWcleuC0Q
CRQr6iQJnF3UpK9ly04QMkq2IdF58a1WfNmFPt/EAEq8GKY1zWM8+7rah4ys/w9z59UbSZpm57+y
0JUEKBrhDSAtoHDpLZP2JkCyyPDex6/fJ7t7ZrpGM6NtXS1QaHQ5Jisz4ovXnPMcQ39e8p4bOGOv
xyy9nsUVJCL8xQYtuPKq0KKUmF8tGTEw/QU0qq2gjJXb1/CcGDw7Kceip5XSGv+pq+o6b4cZ/6Bv
8Zq6XBnKbK3DuN1KlVF7Zjotbhj3MOzbAPysruCjVZiLvViztFFimc306CZlTwdlVpabDbSOTXou
4/u5mHzNRBJE2P7GQY84amPAyqJyMIAFmAEFUdtGD6hQtJVcy+TkCPFw0HXV10Qm+6V8NSRBumD5
5gkwmNc0M18ElYCnbGIqG/RUGBLrmkSjZG1i68wnIZwqGoVXRWpptLugMVe9WqC4UdtYPmLp5btg
gFWJUOdRfFXfCm0dK8R8MtfDILaOMBMYmCaig3Gbyf9kxeV9AfzIJnzXhizxZYKwGCzMvRdlJhBu
IXuwxiDf9YFWY2wx6ZX6jN4sQJK/hEQSKNkupMMvkwCQh37Wp/hkxPV1EeKnihjSqQ1XZqOfYxUk
YAz5cmHo54hDG7uhZD2EcN+pSQYdqISVs2GLll2h1uicIAGgZdAi8duQzOQeHWA0z1IZ5TDSI8Vy
NMVMHgvyzZLVEEUh8QSF1VvH3GTqDd3/KLLoY0htXErgoQEJajkoZSfBfn6wRD7EMdGW0qMEtQBw
ayJDaAPQB4wD2YpW5sAd6d7dQfrNaubCLaMWxsoQio/AZZLEpc/XLIA2CbezVgbmVctQDxeiXvla
t5SXFLr/lkoS6Zml3GdYIufSIEnhF0RW5HqBac/N4pbdHYFkpNCRazX3jPtgk+xe0ylnCiJBHY5a
a2QO3oGTUTYcohW3aiGIbmkFD2ml349YpQMuIIcIU8PmEKF29IzYmpkjJc9o48iz0btn5GO0BAqy
5bLJw8t8j2Iy2TokRuEh7voSSQpYRkAdqmDOntLWDPkXhSAtCwaQqSewattKXOWSdiOH4ixyDE3d
eEm44JwoaLZVVh5FTB1GWj7e559+a0jY5mE4OMooZr6osB2w+o4dVxlbj/M0EeMwCccmlTkUCGV3
ezZ5LNCbKzIz1pmLNzFut0tIeWq4nExYFot+Xw0Pi+KWknKVhBkqT2mgtcluKalRK1ErH0ohWNgS
GzBPBQ2bgFIz4qJlb3iGMzDL61Y4Vi0cFiG6g6lDLhY3KrGpCMQ3VcZsObXWh44SMVlLuno/YFOA
r7SkXtiiQRxJ4bhST+o7oxd7nj6FsJdy7u5M/vWWGkK/UmsZ+E9yB9ZOD8VM99aJTJrNafKMQKyd
PhoQ9slM6ishZAc+qBa3FEaSTOpFx1CAjWeLIvtzPG2pS+pdVZUECqZlt+cdMQAIQEEj7k92jKUy
90VMxVdX40ulK+M6UcXKEYiGdMVwRCYIeGzFts48xm39NbBMsIsqHL2BvKOzMGCO0zif8XqIXmsF
n3nRU9NFoVsg2yKJwxr9fLhXripVGQOaYG+J4xuL13aNppPHJ0nLZAcMllsUIhDRRWc2v4zhuWce
6yaWpLlpz74lKFXxiJiucXS5mm4tVcuW13qMlVhzl2gWTinhtjxOizo4LwK55xqBc24DH8LXjSG9
UenDh2J0TCqSYp2bKG4ucKUzHuyUQnQf6ge+iXGHS3Y5WBV5Y47eZ7FnIc/fqHhSGTH22SrBxsbq
P08uSqbJO7y246FCpUlYEPoWnd250bnEXcEJD+f5kiPh/jHmWkX/TIjRTRvkM2XkYhIkMKSg3CDS
VxDS2Y28zFGDcj5F2EZm3JyJrsBSmHUFO1BX4Lt3h0aDcqE0xXdZyVH9VgUmIJoMUfC3PNQahxpS
LkCAMxq+inCfCPvPJO1apS2pj6r20HTREPvdfFd9ZFykJsp6JTwj+18ulVwwljFVAlsYQ4MjccI6
qlrycXTUtAooMnYBJBuY9yMa7WpTexXgK5/7uXF7a/mstLlbkRg+2E1uoNlQY6o2NUratUZYTr+Y
Z7nI/MigX4mh/Vx6XQJVZwbiTgUvVntqXAwKds1RgpFkogcRmO+5VjrtAkW+gY7KTtFIOTQP6X5U
reoiDTKsm6x/L2v1pMIqAhLPljg35XqbpzlxGgFr6hzrPzMGxmaRylfWGSKSGykdpC7ehEJZ2oEp
nZVkmtfwajylME7Q60iMHV4iatoARrxiTX7bDTvyUljS1u+lFT4nDSvsKGpdJgH7QLc2U595osxc
j9rQq5JJh6g+CKlPJEXZ2qiuQhK4+sExoIfT5MwC+XZh7SYENq2ogkxPh8S9CxON10TBe98ZDW9y
O/tVKcLQX0bDl6KJShs2l2exA9wO0B2vNYko1OYEkr23RtKja6gCYmATYjhGgEjvXZrQH82dpQPg
h2mP4bB3OopbQoHiJsAqUXUvFGAXxYTYT9ESmmuBDLhVSudiJ3mZ8GTrky+Q+anHgPtaKipxENp8
imTxq9RkNtHCRkyGPRmZPhfpsYadR8IOKj51T/bNQ1BoH3gBeUQXKn1jY4EMIC1G8KdEqB51md0w
jLflmCZx68g1cW4qQZCrJNe8aph4aCOy12W3N6fMfM8ag8WA0imNQ3qB8t4ITf46dVR2URgDQmrk
QaXJyzbKWGjkpxXTuSykUz82/Qi2MdL2+sjo2aa5D1+j5X6VAjF6SkdtsUnszTZMTMAMYboBqkce
wtid8kiUH3MwOOgXY8Q+dR/tiEpRWS5IgU/UqPzKmPUqsgvawqM1mYsNwg/wggLK57i0HvOKyyQt
53wrV2aynrTCcoJcWV6iWGbswc74CwVFecCildxi5LKsJQRhU8g170clvQ+a/FlZVL9mXCQnOShe
e+B2B9qV+VmUZaD3Qt9cZsQ/4Nh0lvv0CJu+quuTKFbqGXW9vJP1JNnDFGxOnMrsLkgkY4LNJ0l6
1rgxkjT96BoS53KUGdYkJXwGTPmUuen3hbxEx1wg2C3MG3cmnMZrGslal50lPieT8ZFEQ7cbRubN
5Dn1G5JUpGOCUxhAj3rJu/COh6kz5Q2GzOQaMHQeuF8dtqQFnaUublBH7wn0/C40Ut2IM9jNBMWg
KhnI1yEND26/pk5fY4ECLM7mgiHT7JdB37haP/8QjKHzWvJ8LlZfIelPwdT0i5RdjGFmtiiaEhiZ
jBiIop71h6TkC4+IDhzA+K0rG+kzUk3trVPTdIaAlLhtZ/Y/DA642l4QINNKc3sx5GdI1S5StYoN
mTQRcrM8SUk+ylBgkTCq5pYImK82i4NuzQAKcp/QGw90YLIn6eHglwnvThxXb8nAinGEr+FEpgl4
Kp8fS0EhzZHxkIP1bSMLZnlkHqTuFDofpAXc+3OyvBok4NyXx1bLpKV4MKSUR0ELoHDdjvpbRM7p
Pr+vOcypKB7zDM7WEmIaWIhrpu1GemIYIed3PHyVujJD+8qfGJ0yBF4KkayeTkSK1c8oR5SAwLZC
ERZ/bEVU93mUGXiDNcYvk9IWHmqxfK0Mg8ZCXWI7ZSzGK70HG+NO30hKv+tqGZ1VFaj9Whe1YCel
tboyoO1vYhpZph9SsJlzNXF6qR/82kp2eErNo1x2JvMJgijT0Vi1hUlwoshYR0tTUleTyDwHSych
MzEE4rnlhRXUEtzkjJKjMK2OEG1klZQLwALvkW0jEOqVSMH1jgYQJaTMrNdgqk7dJ817Iq8FT2vI
WspC6XkIdPKQZQs178iUkXNbDN+YmVAY6Y34kLO8d8J7xHGr6+01ay0cnUrpEJt7KI3oM14qQhrT
ItmzDLUciVg0D4R/WhEWS7+jGI2+NmGbehWyCGeY0k8tG5+qmD64D1NkcnW/aTVrWneC2nvTokl+
2c43KOzz0wRzFAU2A2nDeuxjubgHh78OFjC5gNrAicW7eLi2NnpRHItMfbAsqUXP1BYuT8DWGTAB
MVvXHnWKiFVRBKI31GQr85i+EDTYrnJBDTwpEpO1IuilaJtIodwU98ujXFQX1AaakzBBRDV738DO
TGPFZLbg+6ZHVgjeWGfqrf714igK7aqg2rDjdl68El6VI+OKZCDDpNHuTBO87tyOrtiIDrF/vhY3
umv1imFLktht0HDGa2ptjh19MZ9wYqk8y2rGeaVQr+sxNh3SI4iggJfqRoKgrbUm0fbQXcGfhdgL
UNx2AG6NRik+0c8Y6zhVX8O8pWUq04MoxOKx7wWSsGs14H2R51XOs8e3RCwWpUZFgyyEtrzrOW+Q
4E5Knbrhgq2qH+hxdfJyokSqzqNcK6fWRGmvhDOre4Eg5Sdk4+O6GappT+nVsFETPpcBUk5RS4rD
RX2q2ppah1wp5kr3WivMp5W1KONeb5P5+KuB7U9Z+f4l7+YnVNU/RZ3cX++vRKv23//X76/vvnfv
P/2EWVbczZf+q5mvX22fdX+xs93/5H/2N//t69evciNY+H//t8+yL7r7VwvZbPzRlSdp/9LLd3jH
r/H1Wbb/19/5nVsi/cIShZ6aNFkseOCYMBr/zi2RjF8kNhEQaVRNlrD2YvP7HVyiaL/gPobRgMFa
tBQDI3T7W7CCLP6C51MEjQNpTTYl+U+x7LFr/2Tl04CW6PCxQHVy4hn4nO9Wvz846M3FCoViDt+b
XsW0nnMc58dKJV3KodOp601IAUAie9gREezStBO4YFeTbrWIDzj02HOuMs4InckMakP2iyOK8irY
o+TTa+pVDhIKHliq3+AvFuQmPcST7paMikA8YlUqEMU3uiRP9/hkKuFetfW6ternUE7LTFHJFNMi
uu5ajiea6aQUxKk1XTkfwh4ANnkxCA4jKwJJeLDUSUYT1S+kxDw0zLiz8xyiyn1RVFJ+vaqclPKs
G/H9fr8ji95jrCHJFoOVgX6r6CfdA9JBb46iL838OA9FcRvKpGThsqYb9qZZbb5BbrcN4yt5aB40
pbGqq9UzsT1Vep69CiD+jI0xym2zFvNBxLNk6uF7wkKRfnKUEXbmekGKrEEPL6JDDJqUX29kV+0E
7leAibVvCtnMeKY3iSMv4CqVJ2MokXCnQ5UYvqXOqbAmWlTJLmWiFERNopDWyQDFG7+KtRprDggW
y2HP3d2L1F4f7PTORXAn5JYvrZnOByWQxJCCqJm+Kz1o+0817NPiWAWTKO2kuA1vQquQJpqaSvAp
iUqbrJQprsbHShNjYLS4rOYWhL5oorLKxUhRIfQ22d3sN0fJizUBgjgZFcf4jpmZont9CwzRiwZj
ULYEG6oXhNOV6atmM33kcg60sSuClPUORvirUGrklanSoMq2kHVsneOlMFJSnYgmx9ugR4gbagm+
+wLP7U0r4uJhAbmjuM0UDreOWy3182QgQixtQuNsyMAt0OPrLdmpTE4Vl98iPycsS/mbmUbXOak4
DA94zGLKE6PQRIcApObUGOB2QqQgxdglHvOuFhOGDu2xcoJUAWIY1WBpaaZm05fEOEMxg70FhZyI
mctr2zpbDl1hCo23iNzMJKgLTNtBJlrpkfqsSn1g4vNj1YsVI7A8SLa07dNiJzHZ5igSYlyeIVvi
FmGTLr3dgagEn4jS8o1BxVRQIKjcMGItKPohU6HUu3Rp2TWvoDZuILFp2orHDp+0GKpzuNJVLBTo
nwDLxlGZXUnBZcdD5jsuxzBuhNJnyAsQa9KNew3IpoR5pjWJmc2GuWlWpYZr3ym0ioKor+bSXPdB
Jb3GjXhP5s1KC/wa/WgNVbQxjNzV5BTXAc+fYCLbsies1BPHQQC9mmRkZPKh1PFmROWMsaNZxsea
ZW6+EhI5vURRye7TXKa6ZrZVTQBKeh2oZGToRegCsxxZT+aZsM9kHopgnGsKxzqNjYQVMP2qnZpz
yxIVo8vEUt+Qbhy34QNuWIbtgdk3pgfcYFRvKZuKEUWlNmZHpJk90eZBmt+73wB4L+lZYusDF9Ki
l2GYBol/QJXGXI9CarrLlEvvvMvjeJ6Ab1+SrhMnexxl+ABWPQxr/uGC1xeF+S6NdVltVJZ7Om94
zoM+MdXUcOKmqAovjOWJUMsCEJpN2DLy9aSS0qWzsVIVzTqeyqH1Y6OTMl9mcW+ws0CODM+MwUP1
JucwqRHYEHIgVyN22laacUarrGkJ5ZqIcVyYYqEMg2Jtg1vtjVW5VGRNq0lYf6N7kdcDp3z1DKVY
ijzEYrW5imtVk/Zpx1bWVkYmwKu+B1I6B0F5U8OWdysZEe3tATORRsu4azAc9lNm4jeTRi/O2MYg
521AaMReXO/n6DgOlUp0FXmds8CCSpef+sow3k21TfvnFsHyPUQlR6YcTFGaPmigjWmvBVGJ16Me
S4zEJqS7voYgtDwSRyE+pIZS4z+BaghAS+1E0YfFIX8MkaKFtkVVD/SZqA/lBG545LMTKkaMjZIi
SVYJFJI5lpaFHXjfzbNDrzqpX/VMzDUOY6QUAzm8UnrfHWuhZVYzZAXi385RgmTYoJ9uY2Le9SXG
OmB3y0zrhf40uK9cmqgXhq0JnCTaqenCrNNZUr0z9iCuheYD3lJAGKgVNE3GoZA1I/ZJLQ+rHzLb
QKI3xbZUCTArxUdYrzMF7kxrSlajJeDeaj3Gu8RfkvE7q+uSfdOMN6fuRHdMUBatkxnztMuTj1jH
ZEjy/jxAL5tXcTHzfHTVZuiTkLEtbb1LZZIMsyMrqXzNdRNXcCWPjI2naZIkN8RsvZCbGUnTRk0g
S+NbVXsyLPu7QIYQH/mimrEx0tNj9ws3Yigs0kqTIjm1szlpKVhZ5PQr3LVm+pKWA2JSAtiSmIjL
zMLyhhivj8y2cqwkj7ovlrJzuWtTUTOwC2NTzAo/0ASyzUlDL9BI4jzoCM5GUYd2kGm/XDwlZC4r
spsvps4WROHDxf2QSECuvIoEgAC5ftdF86HAAx54WhQhNyEHuDW3rTCP+kqVyWq8ywwbUZ0dI5/6
yVN5yrUBws3AVD0FshR63FKUQEG7sSX2Be4MRZqIlJv6QhpWsyxMc2infSYuGy7dkLNJni0jOmQ5
Lc5b3WlzexgksepPYwF3s7YVov+a50om4GffSQgZDnLfoBmJhKRLzyRJlEwq6tFgbgR9ZhnOlV4I
843mSByYJaYi23EBDUTHSG2a482M/4+9QxjnrCKQrur3KaoRKt+s5ZNgl2GMYoqhoct8DSytrD3S
k40bpCPrwBtnEMRnqMVHZZDUoSITZAb2NmptZmGNCsJ5Z1Wprm5jqoH0xsg4Gt7Tocs/ahQb1Tor
ybXcTzq3MSRyYuwYH+vqeE7zirTGgSIXMwTY/Gg3h4qabwPBHIu1kRZL95JzpXMVinHYPE95oj00
eV+86jLwmEc9J3mIfQ/+mFW1iFB9QyJi8ZjgE8JSrsuMq8k8afqNZDIduWUsncfraJVaLnD/QjNZ
m6Q04NUm1JJvqqvHayRy6Ht/vvn5py3NHzuaf/+XLdJ/yeaHbuWfg0wO75/v5b/99+v/8f7Hz+0P
f+u39keSlF90OE0Q8hRJUYlf+kv3c/8djZQvOCYiOV+/9kW/Nz+yfKeJivesOUWyEFnBBvpL9yPT
MoFxE4GF6jrgKfnPkEykOy/qbxwTgVcxVOQ14t/Bh0Lk1lXNA3pnDETjWMe0VB4npCAhO6nxHDDF
HYNnJkXjriv2BCG+/uFd+gcUROX+9f/R6/I+/bHZEiMVQ3Jb4rOe/QWwgPSATv5YhI8S+HWxlp2T
1jXvQVa5Os7Q1pjWRrkVRK9Xr3W3zvgDYmbyxPnCigQyrmAoXzklKQwZdHj4DIZVrsz0ladSWoQ7
8mcpOD/+9fcumz+zhf/2pt1//Q+domH1aMPCaNil8WYSvxLtI4vfCHBRZ/Tdxas2+XX1WUjfxnQc
PiV9zT5uGc+MbsihPFo0hhbjsOwovMYf/AwJkE2y8wJyUN4fOmFb5w9G+pgyrmtyX1a2A+FNocOT
zJu25Vv9naozLko72iBaWheH4q2NbOAYvujWfrOa15ztLpo6j3GWi+nG1vZMoWwg957pxo7gJG7q
FSfB/jBs1DEeaolon+xlNtEqj5pnDda9Ifukp8rjceIhWm8C6VWvjln2iAYa6ZihPKaIzkbRG7Nn
C58kARI2lHuezW6GpmI4iRV+HH9AgZNt35Dt4NIk6jwm4MGur4LisH/UsVaV/PC1VvSD4MhezKUp
HvgTyiWdT4QgQJjgwMyaGy84FHbXSPhMcJ0GftJs1Xo/5ke1e6qLbTqvFW0tVWs9WksqcbHnuj+Z
5B/e7esbZfiho9WDGdfjpyXOlx8MSbX5GmGMslD5pXa+xqRbfbDFfmyVlZZeo+WgHTLNR4Gmehnj
9GuLUIjthDdVTvcksAJoB7tD89KcrAZsiy9tS0zOsDrruwf1ddR1RE728K5+ip/ASLrEKQx01OZk
t2haEe/z1bhgpCspIkHQIa9x9M8yOJkfapS9FitEsnarb4RpPT7EL9QrjGul51EPWVge22A1t7eW
XOMFwF861m6gRg5Efiy7MRbUcpengTPH7/gGJFIk8CS6vE/E2BgulAVkpIrhRtlaMXZF4SpPC/+x
PBnsPUHZm3h+6plOM2bU9W1nPbWMin34M167Qam8zR6ttbzVfMvXfNGzXMwsorpKP4r4t2EaTwJo
Af/geJB+pgz+foepkNF+vsMmXaIIIu9iB13sHGzrrbSOTspROyjb4jgdiac5SOf8/4GJ/Ds48t9e
7e8gTsmEClhMebVi3z/Vx+Y8PZRv0UO40rzk2BxhZjwUXnMwj+X/7yv+HchOng227JHZ76STuA22
+tOyqVfRKT3oe/OkbbOjuNfX8rN5VG7/+tCSMAX+oyOX9/T+Xv/h1BoylkSTpPU75UQn2fHxcn21
tvRsHePttNG32Q1BHQvk/GneSpt6rXuLn665BbaN32/5Nb9x6We3xd76pEXbN2dGPX68K85x7GA5
x5AWBYcOSTJo0dhdKjt0a8lWRzaTTih7SMeBecCxSKku8ZXmXoS3DTJ7ZmM1ruwe64wzXu7RTzJS
E7ue3T5xEk/y6PQNZxCd/bH0L0a7mtjszhswWdpLtZdXIbajad8NF7FxxBq/wkrT11K7DY/WuAva
PRQIA5wvKsJvhEBodNsnJInz98SKBnFWaevfDHjAyuSr/CIeRFSKaL7f62t9tHa3dqXkNsQGDcUg
Y6BDt74HRKHze2nY5Z1p4AKfMosVUs9LbniBEwsCycYbTmaLW2krbNuMvlWOkoxQ9nUf+rit8K71
9ZfF6VtW39ZL2n5m1WunPMnFdyhuGmN931Z+yodxJ7yScq0lLi7VZJXrW8QQd0rFl/iRHJRN/N3S
4BKF9Bl+LK8j5qLEnbABf0xn8fIU1xxaULDeMI8gHkayK+hr/qdnC3s3ha7ZiPE/VedxQbTfpI0s
n/Fx9qgw1/WTUl8s9f4cURw+JGvd7mZIAjaGpqt4FS8sbG/KC7J2G5kkt2R2KNe903ATde4PFhCu
7jPFP1ln3n1p5Hj0YdSENfN/H7k1kC3WWt1GcTM/XRVr7UCrbFNz+/IFi/LoYL+0ay89lrUjOtV+
8CffOgFpPe8AXdiNA0nE1uyRlyeVapO91J516p9YaPMJS6AwbNUbDzz0NoYX+EAhtvwTq41lR1BA
uPhdntzMXZ/nk3QM3/CodtYlVDiTn1rug/BGHhSXZmmLOsnYH+KXtauv1WvzykVQ8yOFuYMn0G3a
tWk5qsflqXlNbmtO+C0iZfPix2ynC4JvDhuzWHU3rQmd6CQhzCofoYPyV/kCoArxEkpXcX7AKKBc
xDMUTbO4algSr6DXL817ctQu9Yt0mU/mXvA4oT1lj8vYAYnjMiV0F/umO+G6vAovePX29zcTmpET
bN+6jcWfTnwGVW7hR356YK1nv0qO7vc33e9WkTeva/91cj4nz/TnffojaXl0de/xOTsGD/0Lff/E
PwnhwzlFQWHfvxrjw+2y5ZnlRvBtbPU9VVZsLRM4TbUrEww+etIHIufCFT186qq+Gyy2uLPq8eAX
a6xSlBdI1K9cdxPPYPoRlWrORpvtF/6AWcBWf7C6Kl9EwuiRTQPYoFJkmLU4DI2RXD9UB51IPnBd
3LKusCr33InLKt/nQE4iWvC95gnH8BLDHX4DSrIfWJ9iY8nd8Xu84+c2Mxe+fEDc2Co+wXWx4k+W
jwwED3j6pnrhmiGun1AtsVV9lp6VNQbijQpLbJW1G7xXR+ihx/qob/MnpCTn8TJ8ypo9NWush03t
ckfi4Ii4kmsH4l7yiQwkv8h4NzBlsZiKVjXhUdkmFh0kgfFAL7030x37gbF32+miQSpvd0t3llFb
ik6NSRcUBDZReSHL7zjN3rKaJG+cttVz8YAVY9ft23RbVk+y9FoZH1b6pgvPxku4pK/sDte4koJY
xPCNo/IGD5Q5VJF4yWN2gXpza4vswyhKMu4dMqxk8X5SIkQ7EOpDgQr5WDe9ebYzjFHom34IL8Nt
OFvPQ8a6uKzrt1Ju94bl6wRWCCxN7oMBj7Vx/ZV/ma9oRs/ieT6BH8Sdhx/GDj679/C1uw6X8KUe
z9nY3eEn0JRqB5ov0vSuZBpV12vM70H8FmYrDY08Xgr0NR1pHPGj2qAU2WSFC9zFbq6FEDrdg/nV
/WCiSNUcN0467Ptjd1Jf9QeKnB4TpKBvcMbYhIttpAYYHWfEZNgAdeLTMIAl31jy+i5VvJY/mBIM
xVpP7OrBfBKHj7T9gZBYeMmfuhf1InLFQbOq0RVR3GJrsz7k3mWRWvL+cIuXhF1BDUUG1PtB4aP2
hJptT1SfKOqMYQKMArRCDw9W++Mugk1d1knViNDYYVocPVbZAGMCV9Kz6hoHbXQX1PMc2xyyWJXj
lW5dc8kvgp3SnWvJr5RTL6zojEClU1myrd+r6/RUP+BBRcT+hEQUsQbQRUKAipkcLheia1dR6nnz
aENfnyhE2bwisEr9IvewyU7D45JzhcWO+MrTjX9asFdd6xJ8hj/ujJuGL1sV5zl/1UXoY72fzaiS
NwNb5Zka16XKHMMVhgtVshUOCMXOv3KajJZ5GNDvi9btDLQd4/0zTb5hq6Vned+hocE1tiYhTlF2
WbDP1Q+W0AENoLZhREVvJzWPzIidCuqvhaoFbN9kI50HXRmUriah2dhN2QeODpuBCIAlQAC6E6VP
OS5sffoRBzcemwYFTOcLp/mJs/GCaaTlrhd2Sn/U+mN6AeF5Td+1U/WilG/Zy1DZ5XP8UJ6UxwCS
rNQ9EcxXbmBnXqW3M2eSx5jwEe00cjwoClqUwR/mNlsX2BJ4OoWOXthz66qQMEZAAYTuFaM7S899
UuxCSbLZtTjQDHjqrYCjnCEPZ/N6/gjLi/ygWV4+pE5EezIWtx7+iYOuzXyWDuKtPiP1rZCqzyz7
3Qkd8GxPl/ETzxiDMi66Gp1btllAaTi9zwWZfpaetk/QSjwbN9NvzxnaglUZuAFtQmenD92bGcBw
8rE9WtXOUG9NhSgdpaFt5F7vpu06WQMM+FCRbTwaPJ13/UNxyb6E0pkOdwm4yWDQ5n/Kj/g72U+v
UHPwxuiP+F6fgyMuOgGVpuZIIe4Ve/lRPzPSzkL8o/fCRpbXtQGrEkugjWWo8cUrH7MpOuQE/k92
SjXiIfwncZCMNgp4W+yVtW4mF+FFd9THyLR5AqRfeoKmwZFEBrUHAR19sG1ol9r2SZ6I4rQh6Aio
nbGOQKgT2XUAQUMv/SrV75jGvLHPWR3NHu20Jb2MhFFO5fev5fefUgf85wZkx/chRkn66+L/r0KA
31b/f/3pfxFdgEon8c9HY/uvtuzKn6Zi97/w21RMtn5RofKL5C+AwmCIxXzoN02AbPxCcBOpEooG
u/+nfHtBNn/R7kFXFuH2qJMMienR72MxQRF/0Q3yTH4llf9ZUQAagntX9LcBlYlmVyEyhW/yPmZT
iEf5uWtqQWDX4h3thDQFFAhAMqcveICEo+mmSi8eq7y5Sgie1XnAVC/KVNJlvxWV+q3Oh02gD+v6
LvrToNEyVxh8JNHcI3LYk9bJfZvFFvpd6xJ33ITWc4DANQDPQtVVh8l2puDJev15uFuwK7U7gq67
zUbcnYQWBl6nJI5l/DBr5XPIeXA3Y+YT1nZu4mwzdMlbqFqLm7InITWkn56K+xbMVNAGQYh6CkY2
5QZGxziwJrsYxhMxG7u6Q2kQqeW+QM+gC+1ZT7nZ9QiyJir6TQFQpRzYrlZqGrlAb+4C1fZLU5a3
eZi8NDF5xsajXwvDdz3po59BlM3D5SNJiXBJ+WcJVZYxvOlczUjeGGz2rq40vhEV3wJGbXxB9FVN
fsYABzVLRLyrWZ+wSVUtRML2NAn18JaIKLvAedV2ry08pseQJcrMtznAp8MBGlbCrUgQtkLpnJh1
490zrmZKzDAiQ+q/5T/YO5MdyY2sS7/Kj96zQDPOi974GB4eHvO8ISIyIzkPRtJoJJ++P1dVNZQp
/RIKjV400BtBgjKD4XTSzO6953ynbteeWl4JxSPSkNxGzJ2b0nEA80zpEdom5YGGbZyZO3eUN6Sn
kU2ORwOZKBSEHMhl/bacneAI1S+jIgnWg12fMJHAHe86AsitBs8Fuo+dZWKs7UF1l+YtIv1yPzLl
XyXLnRuXJ6errq0IMCwzslVgtQ+dzu+TuUvXFtLonU+ItnGt4BsZNrdW4F9OQdhvZsUfDksHJ+ww
q71VuoQGA5avseX01pF3ZaVFCNTVpztYldfMhNbCafVt3TkPFsidhwKpKXGtFM3CRPVe6oVuVsJw
jvjGblEc3NRnhn9p7YGa/GHFpHloNMqAYKJg3Ttz/JyFwF5qJ0XxmWXOQc7mUuc5fuspxXhdkrM2
d9hec2+C9Ju4e4R7t10X/1DCOeEgfKmLGq5Q4xr2g+ImyxTIZDfdyTFA0zGjurZi4sHP7lZgpBdz
hq3IG4LLlNBOOm76Wnh9t7OIPtgMi3Bvo9B8IHdfdoyDaawBdNg1KmXIxj2SISPxgnwGdhXvqtDd
K4TuJ9sCB1em8y5VtAxQ7UzXbl0dysXTm1nnb3RK4Bx0Cq+h0z4XGiM3OI5r05oAS0+MGBeMl5Pr
k2jgr+aBn28zx2ZfY/9gIBNnrjmARYNDq+kHVojqJTPo5mjlRKH2vT/vSXLjoCyiahVMHKzTsPxm
YHsBjYDhUQ6Wt4G3e+SkinYwGTeDqS7AW/OCp2BCE442QT59i+riahwYuaaxZ+/aHo9PV10GtB8t
i9O0yOQnaV172WcFSBDOyxUwLa4F9yxDSFRoWrAJwdzlTSZLTjC8IOlwV6MOj6J3fFbIBVT+LTFX
o3aijZN1t0yWib7NJRoEt6NbRgKei5U0SB4cCUXEKYS68i2/X0NJhDm3mH6H5oK08LQ8dPE4vpd+
a3aziNlfI0RDer7CqEHe0XTWRtWJd90OkbdG2lejU0uw5NfoeUzl5AfXmhYKcRC5kRnJFgYFVgcc
zJbpVCzI+0U4XbgMri9HmAg8CIgFI+s4t+OR4d33JRgf89w8l5W37qqUhPjJ+sr8MdpmFdF8dhLf
nPlR7iIv3XE+4nHiJO3NBGf69Ifn0OFCjXXRD4VNlxvEcd841Uni+Q2sUAPAJsK8MReNNd7S1rvO
GybO6IqoPQx8FPwPR+0xZwUqgZOTuJMlsq80tATlg0CWaqQXEQIRChHjMHcO888CJ++lXVNUiGlC
/dGBfSvreq+rhDNrwCmSLB9v5yi4XGP94AXlW9HdN7NzURsEaUlOsVW65XYYwe8uRTk/xhwHmzMQ
S4txeJ59yRkpkZe1WQDy1ZcQaFFZBk7YQ7BAeGM8GneIXj32hypYG7G03+yC5XMu/OJU+OkNmoeE
Xs4A40inVN7lMO3sILkx1YeEDrTxMNdBJpyvy9n1P0bdfs+Sod93mP/W7uBddBFd3QabKPP6JgaS
0vaGCs+/NLh/AgFlN8ueFy/zEUtVlzBSDhmy68oj43w8W4l9CpxwHr4gSE9Auui2xGF8IHJIEdew
0G4Hs15w2KvxUvpKn8AvPXW4XY2Oj35hvtuC7jnC4oJGYgcP9tQm9lfXn3HMeNDAGHq7tONharyy
2iG0QkSeEi4MgrUASBTvoro9d1Cx+9Dx1xdpGmU7p8NlMmhz747225QBNApwwURN91HY1rCuBQsA
3DeaGFZZnKKIHWhczFsWxG27Al4n9qrPfMI20D5MYdzt8Bh6qG70vK17376QtbW8TsvyEmKPQo0y
cLJoK/YrS07Mdb0WhwO9krSe8ssSD/pnlqOAdxdyvVcoyTw8e4jwVVzQ7wTv8IlerTossykurNTV
Lxny/mdvnpu3s0vpjrwmBmsj4EPvxkt2s+cxxYkmqlv7ARTNSwV55zG3keguwUvdesOhYWq+SweU
iIkpa3ZzFlmrAH/vlZT+vYnfoz4IV0HbAki2TbVxVbrro+ZysmlOkEJtet+5gh5J3WuB7Rtn7yPP
SbatA+9QCct+UMnwInETWGFwHwd6PwDgfXETMHBeZ52cBJV2IpkJGTHUa8jL46bt2S3LoqXVGNq7
GdHVRIBn3CQ35DhdppF90MgemgolssT9Td4aIaXgne1xQ5AKEsjmqqLsyOEhuqX3jDeWUE5/VcsS
4xraLdNHuzlG+V2OFOp92F7MhXisIrfBC44tUFE5Iic0N4Mj9ymxRWzOcLFxAhYzrU3lI1gP2DOb
K1tb2wksSY1Bvo0YBaUaf63zPje0k8FwkJV1MNRoJL889eW0djAXr7EbbSK4vH4O4iGCcqgjHJmp
uBYFLNcYwHwJvtLv1iR5fcm+3JNQQNYZbRp64OD/vYJ2l3cLb+1bKVuMUf6m9XWFVp7zUsKLgHwt
sJJ9RThOnLWXkCH2JS5ijl07zXzIGoZwL6KOr7zGcpXNBIbH7nJf1P6104wNihgDk2Fanhrh2/wm
+GLJcCCyWJvnUOAucuGEsrH7NxqDNYKTzyTwj6jNrDVi9h/jaE6ZanKolgvlc39RiuRs677hoebI
lzXrZbGQykY7A42mrNyLsY8ZgnWfXX9v2eahdRHV9/GmdR4wwb+NLXljjdi3Q7gbo+6wWOVVlViH
QNnXyqtonucdZmg61JOZolVrZ7upVzQxuvlHU4SvHu2x89pQ+OoNp/yXa8dHz+iVjpsrWCp7I/Ue
8tI+LfCRZe2+8Mz3EQB75pvL0R3fFnUR2SiHVMJpvts5VXTFoC1azPs4y6s+ubLd+8Rf7popOoLW
P3s3dyFNjS7trny0ryoeaaYIFrJm6o4kZmGZT/RJFwz7OOsWU1GtwVZxZmrrT6nkhd9bxDuchgUs
jk1AA+HyBZ+r5sfMtv+jLs6gT5SiV7MfcKKKTig5bxqnuxstb8f6gd+dP1CEt95EW6i7d3prWtkV
6EhZ3oCQA3mk5Akk5mboMNuir7nkXNWsXRacQzS/TSMDXr98ybLy5HJQ9XpxDGTwnLl0u2qEeEuS
JdsZ6GOJTb7M9G0j7Lcs8fBUNw4ku1RfzLCQgvnb6KQbSF2rZepn9MTWqpuig66j58Hn8KIGxlQ4
TifpIEt2rLvREU+qfQ0mH1HOGQ9l4OsNxb1MaEdgtKclUJL+blLzWadLtA2RocrSdU/13BKm3lbE
0svrPLdvDX5mqDxnToTP3EQbRsbBF74hAON6fs5AYlFRpDiWFl4DHssxwhkHG5WtzMZjXNbBmgAW
VCD71qJtjWmjX/vueF/T/UXkdqMmwYxMHwv2wNRC4AVOAILE5B3iBSyr77+N401UttdgMU6OFT5E
4FWKznkF6bcSLHvsGXDgtGyfNPRPYjc862txCDPxbm1/6ytapSx7d/OMKHrRp0Zp565r8u9Tk50a
G56twPzo0f4o3GFt+O3S2Lr2kDAV0J/hdG3njDmVaO7QFW+blkitgKjH/qI6d7Iye7omTmHFQP2m
VZi2esTNbNpUa9g/hwwAHakxxcQcRiBSggiWLf73WsF3TfvmgHtUrk0ZyLVl+hPJUvtMLttEpRdd
170XofXSYeE9QyHgLgzFNuwkQga2hrIyB8sk117HkXSxWGwcynRMMEas87QI17TbtpZNW7YwY0h/
rqX3zahdQhJKavu+sMJwGwhWc3zwA8M54xyECTv+k/SAMnyMWyh9FRLVftRXicB9ptTzuOC+n5za
XLYVs+949p7dapnJqRuXjYMzbWhdjOxOs4dE8pFKzpJO2Kg9J9OnkYwGwsTUwaqYQgGlfB1j9Qbz
puT4QyO7T5lKBib/VlG0YrOcmA83QBgXDeYqC/1PbNv3dl+frTHhbQcDiJ+G22lu+htp6xOk3OvC
tbEq5YKxKbgMgoAWbxsTKLLKexxshUreLJ9lwOrd6iIIU7PPXQ90dz9hNQ9n5P4jzW0D/B87wQTm
zc/ry7KHVmPNWfyCAPYxBXxLrXKWO+KrvSlYienkcUCWHcR5mSFdObv3bRkT1KrRjTuupqnLCd7q
krsyH9aTkfc16OnUj7Zx1sMG9wxADfXlBOK27BZQtg24/iDGI14mRbvrDDCvgESEg1A59PlQWZtp
nIdd6mOb9JsseMhGN91ySyfWB3SAFTVkwmllaqbbIS7o2fhjfJU1VY+5kvSyo4seeddWLTCMCNwH
MBNxkAWKUE+p8j0OJyAvForzYPqWWLzbdr7D9rDKiuC1AXtrGO5Fvbz0PQDq7LXOXL1D6gsviJ6g
xw8RC/yFHN+rzDzHeX2wXJ/SPXEul56tbaG7XdqM8sAaXEy1PHI0ZbrFWrWB642U44wXcK98jxUO
FMMjGnmSBeYSIJxjrPTA1gIxl8pDwKBXnuQo3IS7oBbZhygZDk3FWO4jaut9MtCDmVKNBxu4Y3zI
chLatgBVy3UXoqy2eftYPeJjnsRQH4FGIKdkpFhacCUDpMlx+qmjYoN64AhM4NrlSQzP3j4eNQAC
j1kILxwF/zbOW1J9mTTWdGPNOdoUuEsXz8z5MM1c4Gd2V0VcwA+GO1S7eiV1cuELcyR2IcGbjN1a
WNMGpG+HKaw+CuFcw/ZbYxW77Ez25Ub4LNzxMsoc4qjQE6vP0o+fpj68xa+9dqW3g194GTBTGzXM
De0ywRr795j4yB5Gcwe3V5XpsZzfkkCvm3q+c9zkZpqLV6tuz4OZC49Dm0/AQ3UONQntu7DJ1042
r/oO00htmSu3yW+dCgNGr2+T8QV96H3ehkD6kH57YftKV8ElNHg0HBibni3WcmkRYEDflckgdiSe
ZFdWyvE0VtcayFy1lPMpnsabUkZ3vJab1O9RlWM3WKwvl3Pf4ugXkyrIl31zzGrGE5OMrvFm+89K
kwKlASv3C3FKQDgBanZvJVIpO7ZYdxtxZZHTif89Y07uR8e8z5/I66WdpZgd9ml2R9xKuvVsRrtF
ra7JvWV0rpeHpUSxbs7qucl6GfBwJ2iGkT9ITpcLEUlAx16TghjnlRT3VtQDVevKZwmgHC4fLQh0
e4ulo11BpGCRCLK/kvRHX3QNslgTneqonWnl5A4EgSK86LLi1pc0FFchxa7e9U34DDPkSUasnCPB
xsd4gZyYpCcaQxHxOqnPxuBg5ghEnu0lesEL2eYFaAgyF+BfUCC6wUNSTw95xhBHcaT+v9XH/39O
6HoOJf7vu/nrph8+/uv7139h9/uRlT+19c9/819eP/kPYq3DAJGRsIVDVDn/619evxAZLP6ic9ql
B7nTDum4/zukHEefa2PXsF0yXM9+v//d13cJNpfOWSDrCjJWaUP8J3JXMu9/aut7gS89T4buOQnd
88F8/5KfmpfOFJeKLbuKk+GRmjj6zbre+PqxHwIbFNbc+rxMvp3X2bvOKlwBfaLJrULar0Q1bEyU
DHn4fVJWEce7tIX7951GVaT1aYrD+hU/GwgZQtRa6yqrp+5BDV3QXtTwCG9HOYafcB7KT7uO05cw
ZZtbj2cX5EFnhqQOD9YeJSrRyPOqFcv0IxoIrkKvoxAi9a4IANgX4ZRdFS4GaQQjQj+OeuEwUCmh
QbKYaiI5zDTFnU3oxwEgkfO1JPY4b2lpuM6GmyKKm9luc+exEZYoXiXNRn2dNDRlAs+t3r20Uhx1
hyGqCDIezPwjrYW8c6AMNPgddfoOKoUBn2sT5BvS6MZxHQ38vnFRSMN6QhDQeGWWnCpe+GFhb6Y+
85a7GTwa736fFPBv8PuLZ6kx519lrZOz3JWtdNItfdWKHAKsQAwsy8S8AKd1i+NcpG67tRlRPJcq
gNbciKRw1l3bLFj4Eq+FYVAVhs0xcK3hBHtSDZ/E8+XBq+NktPVBmFlQ4umxw05uzmxj5Y84qnGG
wstynNpbdn7SFf1atMSYr3LhJdV6hrtC8IAj1Pc4SHS2I1Owhf8fG2KJAZ9fR35f4Lg4R+0R4+UM
j5bByLd2Fl+xUwx2s1xbOEkfA3eKKzw9k+1+C+SUuBTCI5qLiJI2OeLd7Py1V8mFeJouzxTwDcXU
PNc9bU+WXWa8waBz7rkn+ME2hdENXzq1JTaIKmaxXgzWLzw8zD7cWtBYEHgIOoB89W+sIZ8WExiM
VY/a8Rk/OoIoIeL4YJKIEjqxgoRurtEhyW6S72zVlbAZ9lLwUKy9lOMp5xMr/G7KiIeuhJLJ+YPE
mJncZo0TqwRsFxxxHNYIKYIluo1JBv5oJ0OE3GzHESoOKFxnUGuGu2tp3ek9pG91Lzo7+OgBZzDx
9RN8h2Mh42RntI0ObwbNjnciGWOSBKOlW8G2jdC1DeDWQ0nI2tpN+BmAT/rX3KrquzEokdlETV98
5Yq+NpAYk32SReU+zADr6f+N3XRRjj0woq6Pcl4fz3X2fRYkC9tI2P4weUe5lnlO9GSlefXMnwxu
6QN06TYY9fAAisS5qqKczOFcOHCcZF5LurKqZGY1uRhIN20ejW/Q3SFFL6Ij6lEbaBorghrkD8Es
4b52eLnXHY4zohOKBTPjXJjhJZl9IlTwGHr5rhRA4Zm9KKTiUwcrB6Rl/42wXfuGUBNqdcyjKCvH
cvGvzZQnZtepwrYPfQWUcs05GP1MF8QfSG9ya9vlGpemcuF5SlFxIrTg1CPZBuTMd2HbES4frKyX
flDPbzZwyU9nOqfJOUK714s7EJFWhwtkJbtIPXTNtV09LSKnj9d7dRkekqQbrgqC0T7LCJQQgqsA
dh9dveqOi0Kc4GSI9skj+5BCZcpeZBx6PHRiUMe+DfzPZlY5GAzF3yMUK0WGp6P0uldx+6CiIlUr
gNf1UzLaw30Qu85xahQ6UdBMEBuYiDJCq1L9mlUmXFZ1Aq76En6/ghrX994bJUeQH2JlYR1LrLi6
Y6ZjkRGVVDTNHBUqWgHKVqcg8lucynZpXROPUzSbBEjrQ+VkE8kNnEsfNAnmIbi5oTryuZtuk1np
Eq65FPEmdLStfB3mqqtOXlDhP+jC+llZVSfWVT8aexMZ34belZTKbInHy64AcnKa9MGDI430Gzw6
TmPT0LWJNf20nJJAKLdPg2ATxFb3reiqfL4KdGAZkiTz8muqgITCbEBAX9mKtXTJ8AVlcNRvnYSB
DporfusVoRM5ZlZy7L/J4Iz1MbiW0PG0c82IQytBqiDuaLmRET5EOExxyNgo7gYiP3NKyAqA/Q9J
W/DNya0EDZfXL2h6EztSuC4Ij3HPlhc6NYkOmPCO8tRjgxvXZUiyH9WV4z1hoQWFXpcxUdJx6nyP
4gZvpCTx6jVJSuexmmyDksdt+md6SsWhCPqYCqGYADPnhYo/6SLKdiV7p3ozpTcHe+E2tD211/JY
TZmvnzu+JtR2S/BbOzFIz+CQIvw2gJzepw6wh5Ub52GwSYqindDsuh6pRqLHcZ23Ha4H/t2jSRDi
1gYM2dG6qHvCZZoZg/4+hxtz60ESPkvtLYi2rvLim9rJqmbdq5T4sI7PXK0KWo4XQ10wMYsclnR6
wJDcEL/UraZXz244eZ1e1gOraL82YTgTiBA65tj6AxPLcAknj+tSHq77iq7UitRSzvAwnH164mPp
vwZ9112W4Bx/CL9julSLMs4vWjfmDztujBYpFINRu4r+Onn0PmTIPe6MQewHYuz7k25cOl+cwZ0n
kSvrq6+X/NH4DhXyEpF2Ts7ZVAEFdSVQX34g7SwxOLVzFGVC2Y+0XKbQTHrrsapGXoYJiy23qi4p
QGA7E4eoLTt+t2RFU6ZGXvERFwtq8ArTLkkLgBU+kxY/OYY9UkRYPkJ5F7tK/ABtnN9DBgu+urae
hg28OrIWGlN01FLYaunWAblshe5+BK2jv4X2Qo/MQL2/HSfS/didBM2yZcm7hds+jP0mBRx0lfSy
+BYyBGFc5fTeVmjJOxeT/h3tImDscPV9kV+j2xgMdzPk8RljJrIudDyz1dIfDPJEF7FYKNL2o+8N
0EHjDNE34+niChuy88zeF+RHnn8CYpJqGU5p0g7tvmy8qDpGOnQ1BMAaiRbpR98johgexzaqsk1W
l/6Ng1kZsXHdERmZdL1ibOb17lcbdSgaOyedboTbwm/yWP1COuUQTGj312S7pGJGK6393H4YQMI3
lzoVbbRvaMofM9tOvI2Hqfam7Lq5XWU8Qw5rDdDsnMHwqaUJx4pbBT3nRl8skmo5RNYwE+VLrvES
DG8yluGRNuH4BMzTwPAP6nxfVwum15onhsPoGLS3XcEBYsOyh+CO/zbHXkv9ZrFSoghuGH5KThYB
Zy3QxivfRGFzHk7n9T4hVu6lIhqO9jk4x6scneSydhlAfXS0nezLjjyzw1TYzkdAe/Oeki6Wm3Fw
aVn3dh8+QF1iSpwiQUUwTNCLz3vVzfRgp9aFxIPt/8h3bZ5E50Y/SIxDRgP2yrW3DlW/3ruuHrFW
xcH47sFvo+gesKMyrRloIzCEektIIbM4UrX1o2K1eSAvcck2sG9DxnglQtzStPlFif4ysEB2rGam
3wd7kOWXAxjiURexZV8UzmC9TJ4kYEzJ6IhxCB7SUArSnNnRNWSpxDc22tjFXCbQYPkokL6PYsqp
wq0ktL7y1ueE0KqyxiQVdrTWgrQk0zoBY7BPffDN66kmfG4XGUEOp9cE+r5KUhqxteUvVyHCVACG
S9zbmzQf8SRHerHHFd2TuNrhImIMkSpo1l7ftFBNcokUUZJwgUSEYKiVJ8lZImYlmxApjQm4nkqF
7Bz/v6ge5sP3//k/5Ln+/e+L6sePevmos4/fV9O//ZV/VtOu/Q8EaOjgfMrmQPpnjdq/RHLRP1Cw
eGdrqGAEcDaB/ruWtux/RKEvfquzwyBw/2kE+rdKToh/BP5ZQee5Ujro2v6jcvpnck4oBG5WGTh+
JOzIjiiqf9bIkYosk8Eq2YsBVE9b4jLti0yRM7D/3V35EzsYrJ+ftHhwecSZHBQFthv5SAB/vs4M
C1MxhaSpl9PtAZBioLUsS/MiA/bGv77WHz9TQONC+nQKfJyx0S8NgkJ2NKMbFMr2lJYbXWkYF7Eu
r/76Kr+qC8+fKABMKaPAwxoszvbY33my0t6JKiCmfKLZknder2q9imSGEyyki0WXFbX5X1/xD/eQ
fRClZXh+WFwBTvXnKxbS7UPVoU3OOVZCos+wW6XOGWzEpG+6+D+72C83UdnzYmYHqQbqnHmCsYu7
uEgIpdyoKVG7v77YH74x1KOS5++Mbgo9npOfP1k6EKqjPTquDlLsu7xF05cYr/ubq/zJ/ZOOFCGs
Kt85K1N/voqoZhQ7KWs2FIwcA7AzsK8Hy7r3SGD4zz8Q4AjOGwGdKv+Mvvr9wyFo6Op5YtKYDgwm
PD7Mmhfa/M1L9We3zUURyGLhsML8KnAtK+2V8zwDE2pdsS90iCU19vLLv/4szvmr/r2OVvDteOzm
PpADwqODX74daUE+tu0CGk2Shi1n5ckvQ25imw77yqOqXgULB7YToAT1kXQWZU6hIbjtJ9Uy/K4W
cA6PEuUL6D+gWNAwJg2COxvr8gSNOEQnNcRwHmmnJNhBpsH30B0W2H4i1XRo8gKb3L3OiOSH6TMn
3hCi1pRrYCLRh18GuLIgmsJ+rwlfuY9yG+BXlgEz3NS6Cd4SOi569de35PyJf70jPKg2X7Bg7fR/
8YCyGgBIBBaPsqMIKTtm315FQQPKqmNE7Y9oGctBi10/2fA1iK6Kbv76F/iTb56OqgNgwHFJbPz1
Fxj60Q+F4bgw2RbeC8PczGa09DdP8Z+8MIzsaNzycjpC/rrEJYgzRnCQzLKVBq8ySg/nCtIaWxX+
t7/+QH9YTVnSbM8W5DzYErDG+Rn83Wqak6CVeXgwzvke9fdgGqFo1UiT6UxSGj7UXiy9v3Eo/8k9
dG3eTsdxXUgM3i9fIhK4jNghLilIhVxpFyhPloXz32wTv15F2gHMIhm4qNHh59m/XCUDbZY5Aqto
19Kq3Wgv66cVFdQYbv76Dv7xQkjm2RXOG5I8PxY/38Gu8PsG8EpFX8tPiQ7xxIqKcXr4z6/yzwND
CIjLO9sBfv89EXFxrpcVTN1oIhiHTPqNE47Z3zx4f/JZQDYANHa5isMT+PNVmJ+7Qy01cVnGr45N
g4iF8tm6/evPcr71v3+LpWCEwHbjCS/kJOb9csfyKNMqySiLo35p7zKBydBiTPBdVOegPKJhUrn9
6yt6/h8+GWe20Oaw9dtlfQ5vP92/evITz/gUbaaClLPu7ZqSIa1g9KJgEVl9CHXkv7jjGMcbpAYV
OcXs9fXa9ySZJqQoYOG0S1le0MccNM5VAUdQ+RQaq7xTGqmS65hw25t8GDEoVvNnT9BcsBYV+uI1
uuriBwPE0t2MPoofIprcLt/5zkIrNXKGvtv4dp2Ul17hnjP+2nzE4eosoSDrUVo3sjzr72swOwNJ
fY7B5zS570nPF4SrO5WKeX+MkRbkFVhPSZm5amD8mXVtdXFHwaX6r1m0Bi2BkeQnxMbQN5nbgPCn
SCDxWU1smvZ6igVyqDYu09cyVOh3RNTm+doNFR2+Emae3vZhWk2rnFxspHAMLTD+dI4oLhcywSM4
iOxj78zS/WLdjGFrw9KfcB74C5WXhlpkn8LFDT7ddrbUEzSkMKCeM26Cy6tBm9ysUY/mWLOT2tfL
pR3N9HCVZzfBC0ldfspvOLHmBuSwtOtsFjAL01oZvMflZB4XNiJyBSufIQMzCkOvtjc1DgCpobkS
utPZOSES4xRcJL2TYpZoa+ebw0NQbqxw9D+HFNLXs9VU8UcAb4oMEYtXG3p4ON9HJXFSUyECejUk
JjE7yl3rs/XthU6eg7hm6BV53A3D+Yck9MbkQB58gzE3T6tl21mRsp6oAOlUhVYmXge/T9+tuUX0
1UayfVOICeORnlUAfis3JiAvTha40FQdIPWgM2RIOxXgznfAhSlkQY9r5VwW4zxiMIYY9j7Uo92+
B0UFlMQa6W3Bmqc02OuldZCU+qWLsLIfHWtn9WfNZ9Uv8byycpNLxPWKuXNkW8E7oTg9Kkia6iPt
z4TnPCoc5760UzL1gKUpTKOZJVF8V7FD+Jmn0K6Q05kMayuyB8zUqsDfW4cif2FwKexvgKPK4Wnu
GgIWaJyW+VoS0iU2czxjuJ3qGD8ldMoHoN14IxCScWPrqFTjoZpjpkQ5vE6ivW3D4ErN8NdQ5dBb
+eGfk6+4Z46bfyMxhGgNSJfgMSUhAdllGKkhv1JaJ4AEUn9sP3urB0KzquklIkJFzLZceLzx7Xea
FRkiu8RA+J31MqE+9UXW3s1g5+ttXFdYX40/I+wevRTDQyFKGl61djsBxFG7/UbNlXoiP8pVGw+T
b32MphFzYBst53xvB+TYiiAVzsCN22bVyaeO6k9plhGIuo3cwGD5oEtrfI9gtyigzd5kDWEw62g8
d0yyxnMhCXuqKC4jF+zoJqHU69cJqSuYiBJ5qPJg0udsyxT7wIhefMYyjbpYrcKcJJC3PnD0MHwx
r6SQgUrt5TQ8tij8YKthIK2zpXjOwwLuCQrOs7+3hPEg2txdcCgiGUiSaLsshWIWNCJYEsNx8asE
r1C5lB8xt/UsUO6gn7WtjB6jRNJ0I2BoClZmHtTzBGUUfUtFAsBqoWNf7yDPjQy3XCLucBe46GaQ
tALCoE8MnQXYGCdVhnsQJnskzHgnC8qFC2uIzuENZenr72bpYME4o9L9kbQzSVeXU6q9n6cRUY6b
cE7FUJrN3poxRYp1ZKmwWhJwb4O78S0729pjnzMnatiyPccgpsoHBqKHszinBlgQYtaWhuiNEmVF
u1GD4LfPObWQMdfn1cMweaG5t/2EMkah4p72PvhKFGrShQk6o42Z1n7b2ncWaLeY0cp54Mujltzm
flndUJHD9vDGOHvgZ/igH/Vk4z3rsr44NmXI2izmvomxn/m0EQ0+MXFYenuqd6JtwgfulESVZZnq
tUFAHK9F45dfg1KMFWsjPSrV5SzjYdGps0unCeNPBOAzgzYqCWfl4MGxkKVb7aclNRatAfXfoyPy
Qe8mAubswyAEcwwQeuOJWXVN6FifJdBgEzIieVmqqNwFrCrPQzCQaWfnnXycJoA9m1aMMFE6lVBK
9JXviu0yL/4HKQUgZStb4uFPibF5rwgIZzDOkPhAowwljOyphPB1aVbrQAhcVgDAHKiVaWrWGT3l
Iy8HgvrcrtuTiwL8LCW1tU2yXox7KkWUAzgJtmlBRF/V8yEHL3nSsASRJ9WmQzo+0cn/yhrekSd+
Ta85dJAtSx4gK/deiWXx2+MAfFIfs36o8OGJQBFI2iF7w8Qo0/jd5a9BC+pV0B5ELxDxdUjCCGvw
tcvQNR1SbFzKlsmDnoADb50KBus66KRpEHGROnPC0hL0eCJ8h8ijkEQaHtBCNhAfSc1b263SxbaR
ytJ7snQbe7ekWbwc5jyKxqsa2lh+DFl48MxJd87BT0UzFFsUky6YmNErzIEmfefsgkjN2bO2XRVv
1SD5p1EM4HFfTsxa1nSiO/sKa4EiOyqqUYTdeYlqu884bfyOgW6sh33NILm6SNgdJnrtMxQ9hve4
zk3RSgaJrC3iIopU+kQ7O6b/bflmZr4fxs0WUCzT4v/F3nksOZKcW/pdZh/XPMJDbqECQAKpCik3
blmZlaG19qe/H8jhHXY32W1czGLMZsMFu7tQEOHi/Od8x1GUaeG4W1Cf3Ylej5VeepxrjQ3wGOpI
61BZj4EB3v+15GMdDwkdX07p0iPec3aSl0TIQa6ZWpMBLXPu/vvStq8UFINWJHxuzmAd0kmgjzsG
jtVNQ+dK6FeSNTRpuA1uSzdjD+OSXHGGSapoPDpBxXJPniv7XmLD0WQ/ggk+AfrfbZs4Kt2OHFvI
PGj2rXDIqpQOrdmrvheWWX/tJ3H0RIlZy2+SlULd+NJrEYJVk9GxKCh+wRjaBedodK1o3SAUNWSB
CmUDVHfTp1iYk9xopiogKvKsSLb1Mlw/37wxngvmIIhYeW6yyZFC0Dv2Bmr0ckzJod3SziSvs9ht
EC+j3FbT1e0xOhL4VDcad13T+C4Dydb99vnSQEQ3mt5JnN5Xjr6yFEK9QjSYGYNZzhtCuzte5nie
qXdXnD/XRuyTFB8jhyQ3Kn36IjPlfCYOYv4pqwdWeS1Kn2VNMgw40lkC5dYmwhAyaasGgkZJ2VEL
YfqUlObMvNdD3QVPaZvjwcmDOIHcOifiNWUaG6zJ1mA5DObWKnYGaF0UB1XJH3ZRyPYQ2ZLZQNea
hbfBNMGl3ityyQhj1M7VC+MF/orSCp50B3T/JXfT6qftKWqRm4jihbBlRRVgynRvY1YwXG9L59Hs
P3glug6GlbHzbkG/sgea2Zxv5ZDgmixzqznqBOPnCra4eWG8CFk81ln5MfZeyefTz4To2IhbY51Z
DW3n3Qy5coXnGpQEdwJ6T1Fj5NfQtBBbyiS3y5UZF9j5ugEHeDthOLnWjuCWSsqMxrLEb3GqmC6h
LW4YMVsR1//M25YkVx8w5GOPtsZhEWu/jKk5yTszaLBqZtfGHbezn+tBRAGDpTSn0qRofeYRNWQY
4kQzt5cqWR7+/Colf68YcJEyLcnl0HVd4WHo/O1NSuCzItjWk0ruOfQcMXcS+MEKq5ZTFbXK3SVx
bwThQqEGrYfJRJpzyPRyr80eRhCNLhVRMDj6yyamRccJsQzbpITcuq/uc+GYJTmwbvTJWkU4i3wA
wNYhGlMLcKlRjls9sxo+cNW+xgeXMoEvXOH0Jy8fgyTVnoRxVWL08GlXebatdH5OtVTB3ZInpghT
iN5uaCig1UQGKDZmTD8N49uff0Z//Igwyrlg+3HxeagrvxNVYmqoVFRegVilaT4xTaLyJmBAtHKK
VDzBSxguf/6CvxeM0Akt35dI477A83eddvyzOjAuqSeyhcEkc+/8U9MxtOHSwTm5ooLkLzSCf/Fa
NpqRZO6NEO9d+Zr//FqZK8c+txNsKTBvt01T+tSf6eigKbv4i2v7Hy/tuBD9qwjqmMit1u80nKDE
5X4FG4Pcrl8xti7nxU/av/js/vgirrDsv82JeE+8od++HyLTmPZonaU4Zki/i9SK71sQ6Ic//4b+
1asQ0GEgxTPjer/XbwpAzInkkkM8IB/3ZpIlZF3LIvzzVzH/+OVc/3wkFfinliO83/0QwEZkgdO1
9er6JVXbDgGZ8ivDhNXmdq1jrP1BdM29SphcP2FUNsYfKVe5aw7dBC1pUZRJsLxzaA9fBnPxDjFu
QbhVkI2DzZ//Xf/VJ+Kb4FhN/KT8z+8+dxlg1ecyzefu9Y8SF/uhMyrvL6Yp//JFLM+00VFR0n+v
AppjMFp9zRwfeH/fcK5lvr5Z6tpf/kKZ/sMHD+uCfY0XwjBhBb/Xl7LSG5u2j4iRuz2snCmmRRoQ
OpkFG3b7f/oIItA511HbdQSB+fd3j2CsB4Qr5+rrkxoAXG5063zwn1urEn/xJf1BqmP9svH6mtiL
pUDw/u3DYdkt0U2xEKOREZXxSzWRSy/SOwoAojMe+QDGB+iq//CXcV00LfG3ahFGOM7vtLrIbwer
8xke0C2mNjZuoZ1F69nfX+X/Alfm/zU/+tUe/u8n5+FH8fO3c/Prv/+/Teim/C8c6DZdRVIw5Ob5
/MfcnDXivxhbM8BjBM4/s7GT/2Nwzn8FaJm5jPCZwbO4/R+4DP+IVYjRAisrA0YfsfcfdTv3f9eE
IfL8e7ip9dsH2rmOKWxLcMBn1Ow7FK389geJo8dc5jx/sOZkQhVbUv+9LFrnQRYeyMrGSVVZ39lm
0gcXbwzAsJNDDS6iJVCq65z4WCT89Khr/+rWyv38RS6CKLyB+fRAWkTSrZVYIpSNAN8VJ/qxcjXh
UFHbU3zk1OcZJ1DptE9hgUqeBnpd3lvSb2OorXnqd8gWXXPG3ygElqYccGOLBs5IRYwPLtXhBGQ5
or8HiX9NUyYRaD0iVBKX1FAhh6QjqsraTqgdXbuFhDYGohwSThZTq0yhfNmv/daASEkIOaFZ0w9y
RUtX2fY7/shrZrqR5NjaxufQSw3jZ0cqBWHByrhW69SOIRrTHkxNqRxgBy5ASeAr2wuMXWwC465z
e1z1WJCHhIxzN4LisyYPeO84phCgsnm81KK3b/vB0/aqabQDw20YKXPVdsBovHUg6K8KMBjLBpOq
kR6AlFBZS0SOcxq2+JcMU+kMncJuXqjCAF7FcdZIti7CwbiucXCjFdQW3A2JsEOE1m89ijU0Hk9y
cWTfxKTEvF8oALTWyxQ76ZrlIpv39IfE6NpjYBEK0NYXNQI21h6bFgCKrlsMdo2sSMuMXkVp7VJP
Rke+PsNJ7HPb55aWDUm+8WdDXwDiLMJ87iykfgB6GXhl7hxZv8cQZelV644pwpWHsSGf0rnfeaqg
W2gQHviOvGjmxzEREVUswqQVVUTYK4s40MwGKqbg6yw1uV0M1YRT6G+P8f9f0P6Xed13/v2Kdv7I
P4bkn51Af/sP/r6kyWsZFiuFh/mFST1y0T9WNGmBvWJJutpIHNPjyPQ/C5qBSYi1hZXQJwHHdh6w
Mf6PEYjmLQtHDdN/NicGteZ/sqQRAvjt2cFxXY4/hHhYUm1W0L/9Pf75RE1xDyQgSzMJmn0aaBQu
Gn3qkM53KlPVc1wKVFfew7SNEX52c+47h7gsuvskgPRS+ha+aqvNua0m/m7OjBayC0JiGdXmiSkU
/Ak3AsStO6B+sHb6YzTn1aGuIXHTA74up+YapLxx3ALYAeFzHKrrRqvHXpdb/nJA4hnlbNwJQqCY
62e7p8c99kHmWI19zHn1ejDxEE53kvIWTlclSd2AcG6E+rIyshrKwAIrsQUJ5JrGt2EFLwOXwEgz
TTLQNBezy1ckHnjYbGAOhlsf62kaqK9Lqq0OCEaOCDhL1qpL03wsi1xlc+LsBy53uPkYVNaN+SMq
sl0gq9veNuydFsUFs0QY1eUmnvW+VvAp0n5Dq/keokLG05oFW5bWDvpefEdIkcxlpzcxSu6QuGfb
yJ6Use1IvdpFHtyZefISC4hAciZznZAdsTeRW78rl3Wt6MHmpdL6JboufsOXCMW1d4AwOaaxKYgi
rQfcrockAuIxq4D6efLTU1TslyKTqABx9li2JDOr5LMVsrjJAt/YGgNY1LKx66vA+Sl7O970zldc
u8dYGA91cXEIhzvFbsyGc9DD5smn6YNdDmAa+cxH32xvm6w71j3kqKNaiKKmHauUkOBgUCIPU2++
8osq14s/3tAk+Vha5amemAfJ0QJWMbj3ulx+tV7AoLkrDwzNxr1TzWSpFziSWYO5PjtOQ6wJXBdf
STJ8Yvi4I71zgxzKHiBAWqWJAdxqmb4dflvr1C4P6I87xhyEQ4WWu8oeADbnDN88h5JWKo0RMIWw
AC206V0qIpy20Qg8HUOyVXr0Dl/rlCepHls333UgTvNUXlWjJNuLurvtpoRDat584mr5LCt7MyzL
QWbDEam7XKmAE0Jrmu1K9Sj7eE3vhyz7RcLqwWz1N60N5CGift5WJrlZBNTAwt2hach0argfDBee
fLt/ytLuNqrFVX7fBYUPVqpfzI1lAd/3Z0ndOSUDujnGbvmzGxK99YiXf4x2+5Ph8ivYsQxtOjXv
COdusPZeKLJhko/2Y+QOSpG1TlX/FTE/sDCz4D76kbRzec+8nDGkLCvMdYO5TyPrM4uldYwN7jPl
HEB0q2p3kxr5scmcD6YWcJXZqwbCsMsh0EhGyb2ObhxUE6/rNmXirxZzr4BaEMD4chfnSHworIcj
xRXapFNgdqjABivIw0/EmjyEWxSHsg2lh5NVQ/to1W6Z23dT8puZfLhABc8CQ53NLAUkvBfZ/agg
57cFxxoAmMzkUqStYZ01HxPDLvp8vfpl9N2vGN4dczEcL/xL5O9reMeRkPhtK69+n/rJDHg8y8ow
SUJri7tcRkyQkXflDDE8Dhkvj75YjOU4tpouCymXxPl0Uo4lyc5m1cFlUhqJbx8o1BLxO/FEdyrW
9J5n5YNAQyvvPJPk/lvFZA68UmKr5EhbuFmA/vWK2turhYvxeuilym7IHkNo7ti+aX7irArYZIzx
Hbp9JH+2deHfCc6N7cbkbv1A2syGMObYGLLTCpKg1AWtNn3KXHXlk4WMQ9o95QuYO3A6E9nCNoSb
4n5GIhJwSEu0q22XAuG4cVLd9BJXTkQxotGmNtyWMqdx2Y1kOm66cTGKbT9gKd1p9hvmiNbAnKqp
I0KQZS8FeWOZV/facmB7d60fxoy13qihWqkl54H3nbUwY2Jgrj2WZ9V2h5ynnIr07BWZLv+gTfgW
QuCd7afGuepKQpBKUlRbqRRSm7v8kCbBJsfGAV8R4dnMSj1j1UzXyTR8BbZd7/t6Lu7MfuTR4Xbc
OvUaM8u+tNoj8eTg2OgdPK11P2c3vTOdbabKQRKtCxhjeAHWw9jtxzQFiY8RSlT3k+xWYxCEGdSM
Fla8USOLs9Iu+0gf8WCT5Ip2ZO2L8xjM9HfU/SVh3oo+q946mWwDVXunaeT/AMao7RysQyGY8sb7
IvH2E4H4xnL8zZwmPdUj0PPpD2kkde25MfWI44M6GthcVTuFchiddw9MwYr0JV4Kx+13mqfo4EbD
sxtjahhHLPrJEb/LZiKYs5pHHkmSio9uos4+PdDYbH4opMRV7fkS3nRcnOYFhrwl4PRE80NeGcXB
zvObosWhBZxPYU3BLzBOKuTbpNuYqFy9dL+AP3z7HDJXkhHRPh6vrNggo7UiYljaEVRqc9JPc71s
KeL8ivWUb30VF/cTPWDmWHy3RArsqA+VSwd4K279+E3aS7eDFnVTdPV9T3pQSs6xEud+koZDdEcc
Y9zS1PQMhOVU1/rRzZlacr4YN21bsOm48L3qLMxrvfdE+y2W/t6TRX5HkBd2kK3DzqRRz5yN0whR
2Gvp/WjRxh1CGlVyoZjzQ013ZGRhwKRIy7Sr7eKkWAf61Lpw+ctxM3JcYiv1x6/K6Z/tlIFN7bH4
9zOVdEZBEUhMRR7EzJJhS/PEHeSo41HfKqOg9LmNTnRMU/Br3TMvZMwUFDQSzsV9QZlzONrpRccf
Jb3dRTLsYI8dmDPgXhADrOX6qOb0rQA5vjDOMwikrFQzBAeT0CAun2Xr8QnUXvJI9I31OHQ91uVZ
FPvOr6J1UrvBDXCbb0+iwWF7yNtqz/BqZdVXVnm+qSs6ZgIIaC2RuMOwDFnISPu5tprdUlHvKMx9
5BVvuH/OdRXvG2ZXEdGnxSh/pcQ0poI7CX5PjjF6lVTZi3T6vQvyrFflXZZfJxcCR4nvzOVBOjP3
3mq/dPNuioOffeYhvtx36hQn/LYatC0sr8RB2TIu3VyfAK1wvnnCabJVwg376aUBbiMWRsJDLdgF
7wItgrDoq0Oj4JzA854Z+0gut6TNX0TzMRbGJzlFtv5TpQD6IfXcWNzs7I4ZIGmmXAXhkBhPBdOz
bZR6VlhmfvFcT8GLOYn8B88kNgOGQyvGeufKEWGUU0yRSgLPHGmaAGsm1vAVW+W8LuP2MYk7KjI6
J0a+rl+Mxr+CNcytv0xl6FAmyxkaCzQd0txYV5z41KozbosUvEfw7kZbK7vpkocioeRkhPDfJSTO
q0RH91NdvTh+cjukIgO8SX94XHqrKAbFTMHfzdizZYjqY7brGxhat0GG3NkgRmLvaveZ57t6HQl8
mNDFGDfnLRHMtNOvE15ddtr3mr67TdSY0fYKcqSBMerYyEdBlw8WAg/r214x4H1KJ7UPkj1JsFdd
uA+5SQDKqOy3oPk5kuodrHg/Vku/XZT34NUJ3dYgOCWp+pXALkSEdKCu0lXU3EzMNp1lbaf8fogj
upV7G5h2SGaJyTXwC85ERftUkWDzVlik9SdADzhVPHTjSc70aTDRZHrTW9PGtIzs3JVTvmlqENkt
W4xZO/dVscxv2ur0d5LwZw5kegkGn1N+Q9sWK0s/PWnIrSQhj55uDjnj1VVqtevWpMWhoTxhiU4y
93Zj7e5a2I5OAzHPBoBvFJ7xoDGTrIIiHkmZ6UthccIylpumn7ptqVpAJmDHUcFfDOXeEPjdS8DD
bQ/1nfpcFOng5M80PKFvxgEWkdJ/GYr5E9fHbVw+BIPzUyXJdXN5hUHFqMXfqmHYpmC2tpNq3QtT
LGOvXUZ6nZ0fjKjdM0m8MVN9ttIITx+9c+ATLUKn5XZ0xA+msXdkNXczpYoa8yycfZoPgHS0+9rH
ItFxv1tHOHImx7uvfSOMbeSppQdhXLl7bg/xuuvrNX7Efdel69quwGkR3F91jos3bqTsCdbnkxQD
l7kCcQgi1AVf/DkusrC11IFYyBMHweNQIbaqDghM0yxHsoacCV4avJFrRpPWXdnZgIWN48T6hSvq
ZwDbeDvkKtRUq/fOA9vKxeE/IttOx4i0UISArQHHJD07quFYz8NLJo01GMVbXZvp2mnN76lNfkWz
2A1R+kyi7TTESFgweV5x0Z5BRPNsB/uFr8VV+x5ufl29K2+XtNwJoOXrKnXZX8W2zy0AVlzutnle
vjTVEDyn1L+DyfX3duHNYNKHHZmfO414jeqGfZ0Bd7+JJN0stXwvc9vceEFyC0r2o9HJti2Lpxgl
a50WAdk782voMThCDz3S1tXQ/aW8dt+0jVgL2OhTbd/7Xgyzwi7p2sohFlqcTmuvfsgbfzdpr6FA
ZfpmmM9bVFbFEkENI76MhpZcVqyAHvdmtj6EyhikL/JLxS6pNvxm63Yu9ohv5a6l+kCqnhJhIKfS
5/IhvfGaeqMuOLU/bI++D8pGueE7yw9fy59RW1243pt2Yay9kaxwsOuHYQdwONt0mbezq+hxGmq8
C9bjlEbb0fK2zoSpZJBfZUcF4jT/cFX9WnNwz4k5DjgDr3Pwxr8JcnvX9vkTCD8ivw9e4DSPyvHw
tYz71u6vR5xVHf8cdB4mwCgG5Z3bpmF0r930Pct88N+mYiJsxA3sPiw1V4K1F8SfUZwIOHlJHv+K
5KDPKR2UFHhVpXngF2VgZ0gHvmAOJIQYgY/FowLylPjWpTOt+l6YWpzgacCpuNZR5iIZgG7SsebY
vjjkngt6YeHyrLQ+NwVHXLv2MATjDtlxno+5UfMDpjrZ3Lje1IVaY0l2MLJOgfhJYRg8OzKi5iEr
zGDdOM0MhB+CYTte07tx+YQtxOBCF1k/8zlvXjpmqGGMx4jUrJeEJSLmCvd1d7AptbznCmvCEzKm
PXRMZ6+aMeazLxq5i2NfPmFRxUKBmAxh2ogW65HG79Th9SuuOQj2zgXXU4yx7KruAhYhFwHHE3sc
IjZMEWdh06AH9sTWkjWhl+p8M11lji7rh3Ncx+Zd6arpWJR+UuxwVy5fLl7Edbs084EVqDpEXUxJ
RRUZR92jEbe9DeymjRAMEmu3iGDYitibX7JAFwcns+bXrvbmq2e8YgPgr/mIrjt9K85ToDMdDzvR
qPYCBtodUI/lK3MCLr2ioFe7KsErdLS7YwtJuQVVvLPqBFjsCjapdUhMfsZEFfmhwe/hIxo6Nwyc
JfvJQn4cszzeNnoUewZm/bxhp5p/2Ve0FMI19COLoTVp7X5ZU7lqUys7C0oqlK32o18lewETAs6z
5hnCQ905I6YS/Nbcf5vi4rMfAoBOUrUb+PDPRUngmKraej2YA3Sx0RsBiV31xZqlxJU/EGEUECjt
3LpW7/2crSK9YFPl8yJTmIaBqI1dbQl1Gae4uqnSWp6KZMw2dEXfZEYCBU3jBd/CiuWPmUTVP3h2
Ld4jJx7eYs8SrKkEah+Yy3Eh8aci/xklJYeNuauMjcXpdu8RSyWstsh9Y89cYnHlOF/wGagNSRo5
AclRfXZonKS9AduSHSlETk8px6PXPpuWQzpI5waOcESNhQrwCFaWpY6SV4Vh08OqzSuGGnwtjXzh
/lStaoNNRgmP9E+57bGqOYH7YDr8Bso2eJyH6gN2YNi06kgsPQpjk4w7oyey4T3OrOLQqx47ydIN
KACVV/n+GuT0clPjaKOEZ2T3X80yhvGBTSv0EzxeXOTHi4uXfdP6RONWHvf6cuP2nsPdowQz3BsC
P6moQ2IongSg6qnHaqJESPCpLPTAQvfshzBTwLw3QzZw2YkmQ4VACqigJhFAkD7Ou5XvTR9+X72M
Y2DeG2K2OQeUN7mczjWxblALwIizIEgfqLH2zjBPHiu72BV++bDM3RgSmOqHPYU/YxTiM/HOs9c3
VIrlHZDasn7PSvP6pDItPhRJ2sG2sTDlQ4NokxsshA4s6owlNYdlHdaz/dNRPTMh+j7nc+SUVBAs
eeGeOCGb23IxUFsLaeEmSsae+r8aQ+VQ9Sp022DG71eX9VduAdJbQXuI+EZnapwoZniYBEdty+Iu
xWEEM0xcY6xZ6SGnYIUAp4/5fG4U6HVxbfct2yeKFOiz9vhzjypqAbkbXn4inDDuUys69MwCaWIA
rDiBhtlKc7Qu0tbXo4em2GuyMYBT/qOWY49Qwfaa1R38J5Ctg2k7J6tWVssSYgY7/GWcSh1Tm4gq
PdVcbQN7nGtgieUTN7UIW2+kAq8Zkg2cZDgWrkvhUVNtA3fcGbEMh2Y6Uak9PVp9we1+kGL+9Ohs
XzH7kdQLLRkYBlIclMGwieN5yJpfJIXinfY72hD0GF2td058BhoyY3nukEssK2YwVg9VdHSXCr6F
U3P4KaL2IQ+k9R5xBwtWePNL6ltmGiZVGt1IkxUb89F4R6z/2R6ap6zqEBb76MEcobiWhuVuGoJ6
suJCj9xh8/ECUK5MejM8+aO3Qt2q6S1QRnXKJUpb7uVHcEjXq03yLk0j3k857K0ivTfppxqV+c0y
sp74KDmWcg/HG996mC0WjGO2PW0a0b0igfGvLOq1V2a+JVwIXwIG5ras/I2o3LWBec3hyObkERjh
SRXMPt+syv6BkmSGwP7hZeXyfpo92mWmilAibQcZSMtkcp5B+8SbCArOAzrTPTivXYK2moqL1KZ3
qpzs58z6Z+Yteq/hUE06lEbzYFw7aDqSe1iG+SKxF9Q77GChb1BT4KHXwVzfxSAW3tVSxYQXbHc9
6dGj5sjd+jAis0FcYEnaq9n378D1QKYMis/ctm6FXcF0VODIB8yitpPCTiRZ8unwW6lZlTdyyO9E
NnbbGK+sX0Dm8KYfuWv3IabH+nEchL+17PmEWfel1PKz692PPn3qwPwJDK+JHmWYey9VzgRimBWa
U19QrZFRIGU6HzqAUK0S72kSwXm50kIMBIAW9AwqosYXbiKm0CVX99OmQhtzoup+ROUbOwDldb3l
re4cVgTF9KXoxY578/O8eOzrhT2uVZMeAXIWRJJnomi2/eg1pUI2bS/TMNypYACpnyJ4aRkmgvtC
kltimyz5r7gDU+T33uMomnSfcU47oTfsyYQmZ3IO9g7j2U4apbonFpmuoFb/ki4HUl1V5T0C8ePM
qX/ljtyV1eT8cB2HChbE7Sbxgm0vzGu3yZ6Zjv3KiJtbQf2cu/DLkek3vV/8mpJ0CvO47jfsTKnA
FV8aT9Lyy8MUKLcIpWu8oRzcDLglV+Alnn0Lfrc3z3vc+w/NUn3VwwBTTE0c0ariu4uw58/iey7N
F78ZyPtIBui2DcAHPHIStn6c7VBUnqYE1Rww3UMkanrg2GbOcCxAwExRt7NzvN+e6w2bppOnapnf
3Tw/BJHJJ4caRpKhuqDGY2ctgM26CX7T2YY+s3QMjxhmHJyFojcbkzhza6c6V4MridG4G7zRoZBK
bITZ8MkpUlIEF/icHbSc+XWBLL4px4Agr7bOBgBZ4Dj+9DAPprHuBbfYGOTnoitqh52Y/qqhz3iH
2mfP1SdgFw+qTnyA6NYFEJq/MtPUeh+ceNqLScAWLyPQHwHo8zs3Jdg0Uk8PBBW86Nx/+W3nHLSR
dT8WPWZvbOQzEcD4pzZU8mbryL9VndqXAz+XyHC5nuBZFhpgX1Q3R25F2J/VNlE+zrYBRo3MJM+E
3y0nN8iMHRGpDSaekxooZND11vSDj7lBsEP2MJCkGIwFcjn3DrP1efplsS43efYaM4epGA+BVs/o
e2b8ZrVqTSpebON4cM4WNolNDbu1s7MvK4135cK75pi38ia1y2X21LS9e8hNiipMhGozk1sgtHxJ
2DEN7nFKPiVUf6yASVGwFvTfade86iyIT9TWbMhVmFhE2VQ4YawkFQmhlVC3Z6fHkoREZzqo2izR
MTdcPHUgURqjxWkNkVqV/pOeaBnykhsjTY9m6u3TPAsD0DxeRr1aRffrRFNkpppTYkTN7SRMgHRB
xDDHYqkOhNIbRhoLTapRtRYJ9Ns55U2iXVU1wSZ9wCaVc2odKHIOTqWNVd+u8+wIQQXuXE0cwa2z
y6KKF0PO30yxeLv6zrXKiqX9ekKIXwMEpmHI542E1X4YJ/EjSZOnuaV3si7jg01/0TKrG1WaZ6d1
oR6PXOWHmJqz6cjGSKFfYqbiOtfc9Y6kWc7mKuIx3UgzieIogpucVNTK0s5Lp8FnRdNEhH12aH4u
g4sRwMzHIr5ujOZNMd3ejHDKzhnvZFe5NfGUgk5B3+HcJp+r9K2bvpuOYYfBTz82NewznTi/+sh9
b/trutfeV4U0GWCVCL64nJ4qRxZHp+aBtaJbOeoLHL2PSrRvYmasUKh6O3QLGMTbZsz5Wht3Wek8
tndp5BN744YJnWxlyYHCWo5nHBsic1vxsvDYH8aG0G/B55BS3qSwxyFRrRshbvoISDR2ZoPzMlJD
BpzsajamrEVsHXM3uQ2oLL0PCuICXV0RhhGq33Dtvy3mwtzkjsmkK5mPMwnqMC5s/8nL0JehA8e0
RXrdne3Kz4FpBzy+8DriHI0YHpqlYsIPZrnpag2ap3pI0xN2822R1mKjc5sLTF5dGj6Fk85MFnDT
vZiUWsAIZ8vTgnYbKkgXPmh+d84ovl3xmY7t9LNnfrhzvIwXvxeu4a0IJQW3eJEfWtr6Mk/eQY6I
GYkUz0AI5eraoJW64w+Ds8Ze01ERBMNHy+8rJQMwPUsE2bQh+Ln07gM5mb3urzS9KkRTZagBgmwO
2Npn1nFByyuQegwawBzb9IlaiGqVTPLb1Tu6PSwFUazKNtTOvlrkaafcZ7JoRQ+6YNg4zyb9q/pR
cQSxRczcmRFJVHxHLo2DCT0kRDen0Bk4trLV3DUs8l5dhtjONs1AuUVAVUtJsWU0FTeygYztaXfY
EK/cp6U8EIyFCy66/JMNBUgWVqNdaXQhpM5631VQ7gKLuDa3Ew4HRXnHo0UKvdKP3IVoyLmSSStt
b/rWrjZVTp+R5U0XFGDkrqHeq5hhsPnFwX9fxMa5rLnbp17+FXXT2c3bFztQPHp0YY7xPROhNSHG
LUVChEg6uYmW5gSBVRYv9FcfTFjraEVoau6QgKynMlcv0SbpTUXBV/0Jk+mR2PIKZ7k42G6P+Jjc
BDWGATN6zTwm+LVZfxcVdoSFSoueLQTrMpXUBCIR/Z1owaSWnIvY/DlkbnW2Bkpqzc6+EdEwUBGG
l2GMt0E5Le+uKNqXBGZFOBmIfx6i0IYz475fjLfZzrYlWcqdTX8nPpBp3YLf67zsaBdfeUrZPQax
YIEoPc4XvF0bX0w/KrPatlb/jdbJPFOQQOrU8jT5KfzZkbpNLqtTi0Bdj9tsNLgO+c2ND+bLqin3
0m+RoB6XzK6ozZWZew/IdqGM7XBQONJwxlj8FpVs6Y1FvKs8Spe4r+5kPh3ynjVJ0lJZjAkIaH9V
jJDTCr+/7Wq2ZkLL2BXuGA8QAjZ3cyU/DZIPq6jtz4R06d5NQUMZyGkPo9VxzsTSUQKFlyX1LfK5
ICAVMfgL7B9koo/9Io5xfD0K2JNas2dzAxQAtdgRfePVaArmyiadTd6E+2cJTUkFh9mdqH/csctu
/HHoDqAm1sa4F37BIZLfXuKH/RJ/0hy2IuOCukY2io9PsMZBrLt0aPlZpfJwsCkzr9nSg+zR6pqX
mPqVPou2MVEgsrDNhg0y/pYRq2wkqbV0oRBi2GkLmtA1lqaojw6tu5w7M+HJwm7XZNGLMMYjdS9+
ClNS8bdOmRLPaU4Dd/rhgBuLbOPSFx35zGhbK0a7mnuD/G/qzmw3biXd0q9yUPfcICM4Al03OU9K
pSZL9g0h2zLneebbnGfpF+uPLp/aUspH2e6+OkDBqA1biiQzGIz4/7W+xdmi1GgbiH1T6tvcHGuA
2YR3TuGmFR9zctpjvCKz12iDTQrCQgL0tatxrbnVLsHH7o4mPODk2Yj1x9Yarqm5xYue2r6Z7tuy
2KQOLy+j8G+UikQv+j9Dv7TUgTp9mA8vwuXo5A76jx7neDxyo4z8VnWiu9HYOWm9GGJxF6TtsaNp
wsJecqLKq2XvBPUyjCJkEdmaViPZga3COdpmZg+8H5dpER1lXIwPFdvTySRFwZVyiu7pO2NIlzZm
V3io47eKjVNQRndOPN7ZVbcJGps+eeJchaNdHAq1CY9IksbrrO33vRjZ6rjfX6nqfqlx/yNtkhPu
t7r65z+0ydrzL5HuROT6KVQTmpzqpNIRqv2TEP0KFpI74NCilKnhZpZxPUSuWaz1tIm+p1YZw3Xv
KKQG6WAd+jZv2QFi9xPLLqbVe0EhjsTu7SdBTAzWA4iIDWUVuvUkqXv1SYKAjTZsRIzCwqieUcHy
TWvUBAk+IGDptkgU5Ttle/s+brLqzq5lt6JxWdULBZvKy8/b8ke6y/9pEvEJXPPfCyqXXsD25LWg
cvr3v/SUyMCxN2hIvTWDTfvfekqh/4UFQge8JJ3JHzZxPX5RyqWG1BJXCnls6k8cGSLMX3JKof2F
zBIxN4VwbD6Emv6JmnKyBvw9QwGg8ztMRJtYk2yJkmXyM7yaFzZbDlS6Jo3vSQHdy02SxbupERYW
OcqwalUE96/uzG8eireC9F8j4i7RGFXy8c8Aa3ni236JyZ99kL2X7GIS9xKVZYLCv78q6G0G2a0T
zm76+1dXZQpema5joyNYhNupEyMW5g93F2yC2XU/e+FKUUp8K2c7eAEXfEtnz/zP65ucXnyzhq2j
k+Wbez32wMkJCrHrwUX+5lfXMfs7H490TqHN85SFrh4TkaH9+vHxbX0/rs3zzSSa+Fr4peyzawbH
O/iRyrhol8hjzdZKqR0zz96bEp6Ct+zD/EbE2AfNLx+PPE2RN1PI1k24XpbUTYuv8/xm1zZlmWEA
Ep3pqFj6lveRtEgibdv7DPQKvnTXuODneTdrGXIyunGLhYaT4mwOBa1hJ4Dyo3mVw43p+3ZnhZgG
/EY5tapFY1Z3bkEsRBc8S78ZFpMYNkVcGbqmibNh1b4trCwIkTCM3iRp18RXLArV0u2jbRd1C+ns
dLYm3z6+v+8eGFtnVAwmuiEsBNZnX2yhQZiPBg+4taJXki5KHT8OsZ30q4/HQSJ+/j0ygQQsQokc
3JJnS4GJEgQsbMpbH3VxkbEL4xCRqem+I4Lj46Gmt83bKYOYX2KusxCasyaeXRJmYgmVQCClpqcR
jMcekaI+Xhjk/X2bBnFUXdLSmJaBtw9iPsYxqQOwsoMyoJQK7wGmbrv8f7gSw8TjC+xQ0ht5Owjn
z7BsWiKSS5/dozLZIvsxf5ah6i/+fCQanbxJqIfpdHvejuSFGGJ5xpkGPt5mBZUTaDkevgsX9Lu7
phs4IiUGNt5AZ8sXbg9bFzmJNJ7w7y2D9nycXxhC++0YPEWCl6JU5flNUzoNuVPPN9NWWjmH2S1O
7KWzTVtmdyjRYRl16K8HrWkXUnGiDak95VzQw7gVZasJam9GveypZ1/4YMb7aSng8upSoBmkknf2
fCeKhrTHs8P55C0X6NoI0JzpZXlhYr5/PYFY4wXOe9exHah8Z+MA/9AggxC9LPvua+lYqPJrep70
dhekYSoAy7MXKH3mZ7y85GNl5kRXL5pqh5AoOhReEWz0kNQ21O7zxmrkj7qRJVJigutGtVG/fzzx
pol19rDCNrOpGQjwoTyubyeeCVY5psvNXRnu4v675R7jubgZ5MPHw/x8Mb4bRzc08Cbot3ie3o5D
7kLrRP3EJ2jNXZO37EApIhxt9LIKYUCTuaqsMFhD0eo7k7NKuWki0UCK8rz1oEQEM6rxJeDn+yWf
PRux8dNuzBbW+ZKf5Ogkh6bi5QbYG0+yd+qd9hlvU2Ns66RTNuAj/4xmyA6C6QGCjzmosvnDS/P2
RpgETLDco9oqdAtihR3TTU9JaKsv8DJ/8xjyTmE1sbm0qX/8dhy8vRWZDIR8RGNqebM6cbtVAvXm
9uMv9nwYk00Qvx9XOlk8HD7O5k+oKUJrEuZPPnjKtePDxWw6UV24mPO31/ko06d4teUbOXxLUPZc
TFYIaLOeNY+z0dyLVha4zMrmwtvyfK04H2/6+1fj+SpS67blqozyStf2Y/GJ8tDHN+63Q0ieOQxX
tmXq5/MgU5uS3nA4d+KDSWppQjeDbvml1WhabV4/d1yJrgOnIPRo8m7ZZ6uRiMgeD1PMOgY8r0Ml
FXMdu3n/ubX89qiqZQWMviIPdlIVJP2JEn6AiKwZqwsf5Hyd+fk5NFW1psdNvrvcPh60tKK3MoEE
yeI1aLK5DcufaixrcnKXIQm+H9/gnzP83aWzEWExxqKrnj8BttFBxCajdK5bTb/W88S9SZqe47qJ
f3IM2vDOrRwcWhEoGurAC1MqgpKRf4L7lc/V8DiS4yutG2zAxX1duBfAn7+ZALqO4d9medWMd4d2
Y9Q5G+kdH4/8328KlKZVRg7aXLhub164+5fGmp6vV/O5sGVmiJDVF6koQToSi4uD/T+7cEnTnH13
x19d0tmao5qEFXcjO3figOwDko5dFLjzztSvBye4HYQvKK81z1aZxYuPv+zfLEM6sRGcnNmrsXc/
G3kMotpQJKVfw1SaWV+a0b4UKP8+HuWs0ILKlLcXhGiNw9B0medACd7Bau0FqE+h7vUY8nGtceyj
AaWiAEZ4G3oPWedtHDfdtY2/pnx1YWF6dxBk6y5Mas94MBGO2PbZSuiRBNOP+B7nved9tzAfExl1
pwLHA8PoX2tlfa9iq4b8NqMzuP348t/NorOxp79/NYvqrHVUbNCIdeW3rsWDDAcQXcGFufqT5/tm
Fp0NczZZAXNmRUcZYV50+AWsZmMpwXNNiWVminwHZ4/q9bBFv7rFfaWTI5T6AMja9ccX+27Bmj6F
ZWOW5ZVN0NzZjIqsolKDSWhcR+Gp8NsdfdEldfo7icncJQL0wmX/brxpHQA4y1pp6mc310YBFEmC
XeaEMVDqttZ4wBcmc8o0Vj2xtB9f3W9vsiVA/zOdJ0zBGbfIV6jQV95kbe2cjZ8HO3q2NxWZlale
3Gihc5Wb9HkhCB3ygJDJfLAFSU+X1ujzDdg0my1dJYpoQs2I8w1YFFhd09W45UY/1Zv7uhKT2FCp
rGslKvTyUyqbLr+LdZmhBo/b3Lj9+Dacz2hLTsRl7jqjO+yWzt6ONYYgJEbchTS5RhDvoDkz6TV9
PMg0X1/P52kQvlIUnawYU0nj7WPT6knKkWM65ATbJAoWhrp0iLciRWn+5wNB9HX4RhHyQa14O1Ae
Cz0R0ytE74ulh34vTKPyOEHQbwM3vLAY/OaqDJZavj1N49B4vqEPe0UXdowZTCecmxrY3JLEbpIR
T/rrx5f1btXlBmKJ5WVJCVNn2Tu7gaqFuYHiWDlvnxxcUiuzfKDdmwMOSMt93AcYdramdgkr8+6V
QpHEpg5LYZcajW6d7WzTCvpBXXMuicaOEj75qCBSv3x8ab956C02JwCKKHZRKj6bf8DCkkz0XBlg
hs+G0SAe8U927dyaaoYMbbgwQX57Sa+GE28nSIdJdvS9sJwTRdXM4Jfu+ra5+/iSzufFVFt6fUln
t623dZ9CFIw+dl3GzOzKRZdaaEBYqXlfXLig88GYGTaCKwqUFIF4K59tooPSIUHMpcwQVyhecTOp
j8T7AHqO4mzhZqFyYdKf38BpPGcqpQMpoDA5QV9evwF9id6GrINy7kT0LO1RxaUPz/PjO/j7QQhj
ERyXBVkUbwcxVOKUugBPDKHNgB1xMC9ow15CNP3m1jmqxUaCk6g57cvfjtLwHVWd5Nal9nVCinz3
Xfdvy/jTx9fyc3E7W/wYxtGhdxKqAajp7TAqcvEoD/tiLmKJaTT6hP7tObYIiDfjnQzDE1vGlVRj
QsYbMolKexOF5kEQrux09oNIuc2kjA9zJ3NOFn7YCx+PYwAf4PUHBGzB612wl6PGzWHp7APCcwW+
j6oAkgnelb4ahLYw0JeVP5rRJEhVixXwq5VJSOvSqd3sLqOshW/DbAw5y0c3JysqrkLDnNt2mF/b
ntv4jz7I6/gYhFpq7XKI1IiU6sEY7wRSvWPcacrTkKrWXo7qGH2pSCj0kWvr2XWXURCZBbmL4mOA
g8Hwld1sorIosdMMSf6COUFcu2pbRg+ONqK/UUhbPnS9c0v0GVQVS7EewOIlN53wO/sQiKqzN0Pn
KJ81J6iyddVV2U1JYPdc0yrSWc2x7T+pnWg57oz2cK2rGNt7UxpLMpHdHwGb9icv9vIrQeziMUTX
D8Oizjd6FP0wyPDTt1XU40jPWw3xsuePHvF0GWhypBxqRNo4Gd/rQVDlmqfUCoq1m0qKPKUTPce4
XlYBkTa7lE5WN1m/fBorld8+qUDAaWO76cEV6JFnmBfGctfWgTxFNbmWIHD3neG6oD2idhVHekUJ
rcREqURjuTEGTT2oWqrfOD16uCEc7/B91MeCRu+WWNxK4OW1V1XjrxCKpi7gWgeqm8hQ7aCKrzdK
RrTg14pYk2ReN1m3ahudMDkZWNdlW2OLdaO8WSZGwpTmG11ogzIiYQcK/GDUPWo3fQxyg146Yttt
a6fjXotycLSFQJIWYUwH1YkDr0ShIunQT27jHX3yGp8FPmtbLdZJHllPZhZXP0q1lsuhLa80KOVA
AsByqENxSvoc5uRkz+vj/geBc1QP/CghCcxPFXdWJOvcGHZC7ZBdxbr5HRG7H87NFHrSZHxRgs6E
xWAhNhO6J49FIqKTZinqDd9Xfd0HgapdOcX41VDHkbjFFNZo4MXcZz3F3hBxWpdO+kO2GMLU0D4B
7h2oopFACd+dkFZdzFEE6o9RNX61ZGB+Ji85PWhVl8MPnz5gEOVYaUzw0pk1atj2la0g2TSXOnZT
AnjJk4tAwcLUxgU1U+LoIeyJjSRbc2u3Cnq3Rr91/RdnADKKbnVQnnojux4yvmNebNqsGOT9KMsM
ndiQ74ARtXP+kbJJrKHbldNhQhldez/Rvw03b8R14CD+QMULsLfxs2Xaq9oq1NproDliXpngIbqE
8mTcseMooMyp95jf2mrGU+ehTp5K6ogBC9kHX9KKg1FlJA366uIbrIFwWQRxfuXAcN5xLIuuY56w
713foLgh4VXfueWXMQ73FP21bu4gKnKerB6QhJtcx/X4kBhPObziRuseMqZHeiNsv8+WdtekqzQO
mo1fOTCDlSiN7jqFZvAMPa24a9QfwJ/ihWo3C9NH+hL7WEzFswdedtazoZpZaGoXfPX1fUQdcV+F
VYyAWw8WWhGaS/pvfoQtwZwXLSq1RilWjWKKb1WgwDUtKmebeKwKSw+NtRppVyViHyg3U/ofuBvH
eLHaYF/Fxg5FGtCbfDnWFQ9QpMPLQTO9bGMU/zNVjO1cahkMijr75LUkv5uEwMw0ZP0aQbp4HIgx
cGKbn+9G0Pz+BsfYMh2dLWrAma46X4Aer4YwXhC9hxQlWLUEzLdh89ij0lPDgOFAxWpx/b1JSImg
ALKpiDauSYI2+2aTN5tQgqs1MJSqcNBad8GLgBygrKs3+GnlY9Fp/YK8yifWMcjWsdru1MHbUUgj
NUMdf5h2Dc8gxxYeW5/gOrRHLDY9bjPwMsUY9flKo0/wVVMnXjzmVoV5sdNLfbxSI2kWqyBkY8F2
gqIMPo7qWxUW32zPuBnVON5guSKssXaT4jrXa3fZKqFWLs3UvpMe33Rl6P512IxEmNrdOK7QmyGl
juqR71uSR0h8qnoSGoARfdCjrxhz3G07uN/tSiMUyWvNT1PUxmbEbKyn7qH2lU+poT+FGQAym7xo
pJ8nU6ZIfyq58YaxOBlRW9wWigWTxOlZXuEFBXOv6Avmk9c4BE0VWpnsoIzpN4lDj0PrXYQ+vlPo
s8Hi/TDG7mOdZmLu2k0YLxMiK/qdS9Fk7eAMcnseb3dUmh96kuNsCYdg8O/TOh1OUo36taIkygHV
omuuxyqx9tC7iU4diD2FP53oV5gbdjxy3sG2sYBhsJ7nFb00HwFlh8Qe9ZCGeqh/VFtErzualfqy
gRvxzbEGIE4wUfD5GMYJnU5ONTCJQFTkx0Bmw3oStSl9v6AWsbCjYccpbBaX+bKGhi6CRJ+3gz8h
nvtN8NOZ5pSuQQdj8leY7D0eQ4jm+k6N01InCl7Kl1LDAWrmXbPkfLxUS/NKqv4V5dd15VbL0erm
QOzc4hi0x6CiK5E75jyM/Wwbx3pJ9Cs1XbJxzeK2HMpmF/sl2G5VBgnPjR0+2Z4/xLvK7weNBAHw
cUSVhLNycHocqy2PKB5yUW5LYxt6svyEK8rYGRaomUZNBdHYuNmdPREF47yg+jljMqvhvCb5e5YO
VIlp9Zgzn9AIHyT3PbK6jAvMi/phLDvMrknJaPPKNkl08KxxgyQY61anAXOR6bcqGwG9Z1r+xEr1
TB8NTTlBHdXC6Z3hxhN4QEczKY6x0obWooJyF0xiRnkk0BgPn+b1A/pBB3Mq9tVIII+10e0NJBxR
klIynGWDim9Ehg8KiOVulrQhid1OYxE2nBCI1qtGGWxEYTXVvPQc7whPxv5CrF237h1jdHilGL23
QFEOiKvTUq1ZtIFTGPPYyB7Bw8/D0HyqLCBDMlasCUzYH2qhbI28uOvxqH8JLKNexzpS4dxUNIu7
13XLOui6Y2ImwwkeAuYU1XmUYV1c5Zay6dOs8xe9byRrKwf6wL/yrrWe8OW5xUqtSAwKWusCrhDZ
mK+g5T5URkgntegQNA+FE17VCRxisim8J09kbFCQNbKGJgXq65QENEwEnwlGPU5w+3ADKGdDjtpc
kV4QIw5qs1Pd2fXBjfrwG4ZrsF1g4G3K0T3Zuu7aarEnkaBxm8GahvYRVYva16NN0vj+IbW7be2r
EneA7SF1TD4TFr7t0pjA8yK6SVz7Ps3T6tpxrUfSQ9BzphIwT17RdegNxDQ0Pggya5Mnb/ypkq/a
aJ3zfpizprnHKtKtjT621yAM7uzIAPCFl52VGj4WdCwzuZVa2waziGcJZSpYSpxY+u0U3g6BVlF3
oFrLvS386ike+lsv1m6k2z8qg1x3Vlx7mzhmyYkhJuBiCfiNMKoivEHt0i3llMiMG+lEasmM9Xdb
jnp7IggXKEdoKCiXIzstv5KMUjzWrl3e5mx8r4sK4k5Xjfk97o79oLQJjKguvw0Cp12Iul7LqLYW
WZYThOSrSGzL/inPrSSeWQGNoCLWP0FzJK9XFc9WE7wAwu8PPg63fOmA5N+VVnMVhKJbaz0XkaWC
GkwUfJIS5WoZNcmi65UItyjOE3Lj956RGddeTLKNYeCn11u249UQHD1VPdSlWDqo3xcOx867YkTF
GgZ9jx8ktxZhFjybpU9+EAEzpWVSiKxz75owy50ZRMvcBvSPzc1EJ6M3mbKuQ/YDMXDJQ6fJFLyG
065M2682pmanvIdthOCKRepMxzIAZ3ScnkfwE+ZpQKbbApG/smIU6eMQFSFuu6ReOxH1kS4HRzoX
yEravTRa5Nd96a7N3hTzWKt/gJOimaQOJXkjGTgZMEj14OHxZ61vCAOBFNHBUSEM4UvpshMyAu+r
KWBRNi78jcyvbh0n+5IWg79sVW/E2VeW3Yw1ZIA85vrRFnRYc1VMwQx+XffXTpkiuTbyPluFDlkl
ZqPiWQ4i1aPHTy9i5rh+u8w1c4XnuNzoAeup1ZckbhCikP4Q0le2ZZ/jlw6LEHOjZ/nIYiWragKU
b2kR/wFdBYtmP9bhUguqr+nAUb12A9zlk7OzY0c1BERoAUNt81VcNvoGL+Uk/o8gRWVR/ynVnWim
Z8rR66MfGTr0mxCcC3r3zomvg4DX5KZmGcX71nTsQ7WaEi9YwwKODg9O+jx2RFnsODW73r4FNJYe
+hQ2NumJhUyTTWQEzq3jTvIvjphev2iIUAQV4NZJtHG6puznEtNdYc0c3pn1FTlMFp12t3cAD+YR
n21ARW3ellSGJSZqLK6LYFCdbd/LWOzyHMPySdfM1MXyn6LwpY5qG7MyrJWFTzQFoI1BDo9BSaFm
7hkdHwAaUoUriW53XmOoiGqc9jPPxGD2KDKk6WuABl2x1kgOKGeysfLnwnSRZ6NHBuKgG2r8MFTE
n4AaGoYHeoeRXGPtdV48EbX1otWt/NCG0j9ZVVzfOeCsPjfCcNOlNw4+rCdiynb8S0350nm2l6xD
v7Q/QZ5vh/mQxb38GgS5c+LYkbEq56GU12xIrO6T3whilbzAQVAdKIP9qVW81L3287aC55P3VnAI
UfN6x0wOqrFgecpZkpIcip1THwAdaZu+7G67NBu3SloYXEv5UtZRP/cNpM1IwjlozdDVlHKXRHCA
HrO0bZo9ra44hRQmwYYBH1jjVmvqTT8GNeg8zlEiN7xoycvbNZmNznHQ647sG+2508J9qmi4dNJC
VMD6UrxMrGzRt670yoeA3KVDPsUReXR9WQYboraMrNb7h6CVRteucxez010QlLvAzDiIE7fDUpCb
LtWobsWLL2/9Y+YjVNVfAq+4w80i3R2lHAEZaXIa80sW6OKDTl1r6o0RcSzuPTXG3lNKK9n4WHaM
uRd0HNiUSlu4vgDZZzQqHLjAPrgDIvFVWmtwuuRIQk9bHePA3UtQRrk67CWWEuvLMALyBRu2cuWQ
Hb2glPFNWQq4K2EyJ758hC5iHAm4ybArGAtrPDFg9tQJLV91LVQPoiFg/AG40a5G9xE0Ib5PavN7
vP0uKdoGFd6wLFZ+qH+l4KHMu3YgRZeE8UNeBQe/UOsrOBOKacMU4C6ZHZZ2zS2DudLXHZ4odd32
o/oC/EhAB4eGYcEis8v7mLOAEfHgDTS723JPfU7eEhVTfOpE8ZAT0GKWB6sBm0Hdht9ehkT0zBKl
1g9C1nlMUEgKASBRl5HQjmYReinLuelAasCcr61iSFDXgYk7jFRvf8GJneBmNnu+8lXgVzbTvp6Z
9QgX4ivKhmYWktY3kPRea1C8WhLexwG8RUBeo9qxO+QOkbynzXLkD5NxE+QT9uVEoWUfOFPca1BQ
pTT9m0FNSGvTy8yvrxJD2flCfHHGAQ+7F+P7FArgRK+T2NeZkBxurNR8TiOy4jZpRlGmpNeXHuwI
gt1K6WFkwHgMFjCSM4SQwLCPHiw6CjrSRUwI7Ypbr7EYNIWlQ0Hu91FD8Cy8l/xzH6lbCwM6Wzi9
6btl5jHjj8qgDbOi8e8LBKz5srP0l0qXa6q5j2SDCHWTJLVvUbLyzYWFFOKopamcpbyblxHPyT17
Uu+2dsDP4LL2lq7vGluhUYIaO1Ve20NVlasYZ6Q9w3+F7Uc3Mx0TTAU0W7PdblFZeES8GtRrmptf
G011D2FkW1RAAiB1vJnn+A5BmZN0x3qXrnzCepRtYyhXUVRpq8wvd13WHtsSHqmbOrtGyfMjgUkY
4FX4bo1dTTCvsZ1QIIpBEsIM3gxNmEQxogOVcxwotQc7FgK3cZUXYKWmmLlnjRSafj6w095ZaSKo
J0SoeSkm9Mrcb+P+usXLfBptiCMNPOofcezH4U1Kcf3Ocek5z7VqhDOgxspjFoX+oVcsFVpbCuNy
5tS9u8XGVOJ9I24eD5EFzmrctUalAt4ih21JiA6Ikr70mWUY9xdRywaXUL7KwYlHlM29HznddiRN
8TEjxjo9VL7ISIaI4kIsPVNE3fXgtl4I0nywBlyi3j3bp0FZOko31jO97/UfpI0k3bLCLL9oFQHs
hYLp1klF/c3VzQ463Oh+jyH+KuvWVpIbKOQ1G1OoBHAYIyImRaX301KTIMgfkcP5XjzhXLxvUVer
e4e8uY2Lqx+GY1RnGJ5ixHxbGiPacrA12lersLJ6Eo2pXeeJcZvXlk8wJF+8w/tuctDBSfncBVLn
5KXoPS5L6soWazz4VA8hIwBBd+RXoAmJFIK2RtNFMePnOYUBIw38E3sofWL5nGQ1ppuIHt9+UCvj
GoMm4V+NVBa8Q7tw59VxfB+2zCzqElpWzRO1tXXOZ0loLEUxUIWHcKtC1o1mUSnGQnnuOgSACsC1
OAGz2kGimLECDJuPC/2/6Xb8FGWahqoj/bTO2t2a0InczOipVFDNAspfA2u46dy7/YWO8tQBet1O
YJ5LBAMmnRvVnvoeb/sdoEFqR29pf9FVqIH3iCk0LXyMfPORQ2u3oNFdo4EEnPnxBf6maURbCi8K
XSkwdecpET5mE0+J6Uy1SRKvYThGR+AW+QUBzHm/cro6YgY0+r6WwR9nt9GrFbLnYm6jD2hCptrc
S0Avjpa9ShOz3dYtvsqPr+s3XxztbHSptEiJcrHPOqQ+xjfsp03BGRGTLmynfgHEM92WqHTmEp3R
hYkyNdfefn+6CpTcgmOuo2E2zq6QkFqZiZwTB8STteMN89i2j2GJp7AZSDmoV4Nffq2j+OlPLxOO
HaLhye5A39w46/kFPKFFZJW0z/Nkzbe76GuMe5V569b2hfbi+zvKULqByYG+qYP14O0MJTo5Eu10
mkgo3QAhV9GbaCVb4Qtz5f2TgKwCZSiT0TEmoPzbcchYR4uQo0aQRUgK6LAAXkIPaFx2pb8YapCs
GII/vovvVMaEbaiSLHo0OwbSnXNLnt2ZklAKnj7YOXI29Nq69rVo2qbQzlIfKi36XAEa8Kg9Fip7
yoiTtaxvw5B+w8cf5d3V6xNhfzKEYYAw32kxWkWrhmjq7BsBVytvsg7LOugsWbKVijdgYz8e7928
ncYjcoRYEc5LrAFv77ZBLVotM0FlbxmfiCOdFQvUfo/1+uNh3i0ADDP1vyd9u0O4ydnjmJps8k3e
7TBcFaASRmHNES7d5oZyz4simNuiXfz/jSjeXpiTSjsh7AKXePy9JCu3xRirSgqFSo1T9qLWZLpP
r55/5IMk6SEpwOVlTx346Xt9pXFDqlTUno2OJc+anWa6R1kli5x9JEeYzNuI0Vl5IMt84M4/r/OP
fJP3WcL//tf0M9+yfCgDz69/5sH8/V/rl+z4nLxU5//ozc8QIvNr3MVz/fzmP5ZpHdTDTfNSDrcv
VRP/6/d7L9n0L/9v//I/Xn7+lvshf/nnP75lDcc7fptHTN1rlyRKzFdf9fT7f/3cdAH//Md90z7H
zbsf+K/oHcv5i9vPlEYipiOa4ovoXqoaH65l/jUJIA1MePhdkej921ipGH+ZqMgczIFC5U91Wtz+
HVShEuaD9hjqFD8mHPknzkoxyQL+nidYKXnJIgtCO4esmgCqswehsvS8NkgUfoD3GWP4a8x9T03x
jq6fjhm5srcIiJK1CXLyhEo93+m5S51mMMdTBRF2D2s/xuyTrj0PiI6dFdHBceriXtP69GClarE0
SbfeUOYf96BUVNjHBuzhwt/AcjSAJry69ad/ffDXZua3l4OMlEUKnBiqVptsQBzNZ9OeM5zpYlK7
ozwIRxkGIvxW+5vK5mz78UhvF8ZfI9lYH3jJ8QYQZyM1SeWE4MKNO5HEBtSa3t6OPbWZFITuvnB8
8ypvcsrWTqxd8oz95iIZEeOoOT3aeAzfXiTV7qyHau7eUbpqaSBW3j52df3gGeaw/Pgq3w3FJMOy
yauPuBWmytlVhswbwtbIRVcALa7I0X1OTJxdSq9dWvjltAD+PRO5obxgtGnXwIaM9ox9tuO0MuKS
EwKL7iOLfHmv4mBgrOyxPtCAXxY9hAPHItB5m3qAMfTHgsAMjfdfGO499zmxXrClzUtlou/UuyE5
4clftK2+TSZyX3xnNP5DbyRgqq1NnFf7MAn2Zeudal8gORba6eP79nZzMl3MpAbl8TQtYq2YiG+/
IrsfQtMXcQSKpVNWlkrRF0YZ54ehhlKrK+nq4/HezUYWe2GzC8LcR7DblKzzernPgbVF4VDq9yrA
j/Xoko5CuTLed4mbbvO+c25IJzbm0AAvzZC3G/bpShFeGZrOk6fiybTPZghqnZ648UC/byyzW3p5
6lKbcpMLT9t5BCLDUBTjpuJBxwKiWme7PS3XUMEpvbhvXC3bhKBxUKAo4zpKrPmg2fFCkGw1c+nW
g+Mwg2UFZ3dWTkWFMCmDY96kcqkMa3bgz39459lJsD8UmoYegQLU2QKa9wi4M1C2D4ELzonmS0Pu
BCgIN2/LGdAOsWw1/5ZWjnXz8cDi3Z2f/NumSnyfyjueaLe337kGclf1TaN8qPXlWFLpMnwqjVaX
3hTV8FjK9j5E4ze3PEeFKCm/1lT1O1kuIMu5lGObkz+FLQyD9pzV+TpqxIunSQK9HP0r8WgL3R7X
fV4se7W9MFnPxP/MGcJTnUlDbHLEdFTnbC+k5CjsPMrJD4UhrsB3rDvEEpntHCun24epDkGRIGdF
f9Saf82jP9qdXJG4k1XZj/p87/Fmu/I/jf2gTXfxv4c/nJ7T5+R//+frbcrPn/i1TbFIv2KDMk0j
IpYn/+5/bVMw7PylEsyHuFdlccEbxzz8BYBw2KZg8wXWIXAACQ7S/96m8Pt4KmysLJL9jYrL5I+2
KdNT9PfLgfXM4aQupz9440m2RW/nempYaNrJtFsWHNxXU/LonUABtRlHs1gIuxdHJWnrbTsOQs5Z
aGnp5KZ5RSskPEgFRpNo0MSHNQ4t1hZjXRPqWc2ITFcWTkMB2vT5Pehc7LllEZrw6k7/ZlPyU057
9unxrFuskRYOjJ/7yderM9JL3q+uI5cxRfBT4rugmJwEZ3lCgvqC7I3PWVjxkA5TKYv8Gn+H1q+Y
EZ9qGJjpAmNNpky6atVgNYbchF5vollBg2pXpdS+O7P5UvnZrSHM4on3kTqrg9T54saWutBCGXYL
0YdgrYkeWRfSb/e+ow6Qsmu0gE6FgCj1s6PaJsEmyxSiAiylXUWNLVZFn4X7Mkn6zcc35O3bavo2
Bcq0ae0ilhLZ6tnbiojhJGtAtS5txBX3cR7AHx+bwtu7jl/CnpPRU6GCBZw1Zfv146HPRPjT2NS0
iFPm/5mmxcb3bCbFaeLZTUXfreOPMXSchzoeB5afoF/lOXRBqDcLq0mQRLXtJ6WPIPpo+bePP8bb
8+f0KZjOVAltidsL+s7/oe7MtuNUti79RJxB31xWZpKtlJZkSZZ9w5A7IOiCoAt4m3qWerH68K5R
/7Hssv9zWZd7e9hkJhCxYq05v/lm12wgYxajDnvmCIgNDIVmy5zK70YQkm5dLSd+h3zz50v+XMr9
uGToUenjcWDHoJPx8xcfZZYMfRv0yO1Mf4vV9qVq1QOyw79d6Ne7uwIT0GNToYI2eIuCqIEE1d7i
97HL/oND0VuaQ0KAy54hm7vTgSrAKIX2WYzCu/z5O77ZWf75khhUeL4QtpNqGv38JRn8damUQx/D
gAbaIlsZo9wpdmGXMs831SP1CfiPstt11vJcJyiT//wJfvflcXaAMVqDTH/5lTsDNDuzqj5uvOQF
fiw0TP9FOKW5aSeUFL21r2v/8c/X/LkQ+PGl8cqwZqO+op/59pHOjWky6wEglZxgfYL4Jj6qCOXT
n6/y6/MTWhGL+Y8Tj8Ua/PNPO2i360DSqzgo1lZQBEV4npnK1oX7NzvEb24j18IpY8KJwafw48//
rXtBJUmeUucpbqN7YXD11FreN8bnYDJMIO8LasrWnFH7EcZp992HP3/TH6/Cz+s1xabLsZztjb3w
bfOkc+F48YSpuHfsrwrUvkkkWmD2n4hLPloJFEvytza5JpotC96bRvRpEtG89VAX8H+9Q5tG+XZg
Qgc+6OOfP9tv7sJPH+3NA953hJ8kKR8t8KKzXUd3kdt/5tYc/3yZ3yyT/AQBdmObgSqBdG82XOz9
oRY2OdTC1e+DvjsQX/RcOmAmQjJROkPsMyR+IYMzcOnAAqe/Gyh/faz5CCzQNMspS4j7/vmBy0Xf
I4fRPAQh7G8aFdFukk77l2+67jW/3OuIsgLjjW3ywP18FbMRZTWZI1cRwVM6B4992T/X7LaK+I0/
/6i/Lvo4FDmu07Rm/2EG8fOlBIQKs/UGFTuLVMclDV7yBuqwPQAnHL3e2+Sh/Z/ZY9a1gWuulR2s
FFy/b0PFI4XrW4uOWA45PKYRchV/bfy7wXnMnK9//n6/e225GBQKJhwmXoc3J5LW8Bc7mZWKy1XF
XDEa3Xohguh0btBwSJDQskfVg1rkpUmnrYkQ6S9387fP7Yojo5cVMh9w3rwfw5QYJjJPFSvfvY3Y
4i95O4o92OOdnodvM7flxrJEvsM1fqBufciJmfvLHvDbD8GBlfWfcw6b0JsbDewXvENWq9jTzQuW
r4fZsm9nq3+UlnymtLtj76Kz7X3HY7ZxdPP6l/vw6yZEO4+uA8IXumA81T8/aGMlYE12KcjibpwJ
tTJuEJ815CKILO69Gkx3FxORV+z9NiK9CzsQWETHg0NrG3HfM1pHprVFrChQ7RrFMTAjc6ea+m85
9L++e9iETVxLa58TDNKbRcYMCRpa4COxcblP+eCEZxGFBzQFxOyMsEL//LP8unSylTAR+5FlHlju
m1+lm2x/6EVpxZHXjV+LIn/vOY3zfTT+Vt7av/7+vORczPQZY3jQqn7+/YVIrEIXrhnjXjgZpXxZ
nMLdznV3p1PqyjxZfQVqrvdtVZ+heiPki8zpKCtSK0xGWTXDu42gpbiri+BT74fjsZ9c5GDoDo69
RzEBsfxeAfaAfldhK7K12q3Bv6MzuMhs9Ze0r/8yBnt7rwKaWRzAuFU/Kve3qzEWjcyXWYu4gQNU
7HlVeK/TxkPt7xIiMYGY+PPderv6/3O9EGSb6XGQNNc//7cSIKt6MRKcuZBsuMwEqpjefZcm/u7P
V3m7JK9XcTH+YurjKaRm/fkqpZtbVW5WCxoa3EQLyUYLxpfelTcg4PHJLdVfLvj20eCCdNlpC1LU
OBxA3lThWk5Z6FnFHNvo+14kM8w4oydlK+uLVcKSRd6Xb0Tj1n+5rvWb+7fWxM5aJDLyct98Uw/0
nOjDUKNqJcxQsgvZjfOY9AEKhqlzzvYoY+GJp3D5nvnh+9rM3/khvjUqoKWpXnCyAJaPSNj78w14
+1Lye3BQYI3CgO2tiL6fb4Cu0558ILSiUUsadKJTGLB08baRnOXpz5ey1kfm37d6rhUyWlwPQHSa
neDNclPMxtCXRq5ZA1PSzJYayD1wczcgqIF85wKngm3u/MV6JexnD0S3o7UIrtxt3D2PR4hpKv/8
58/0m8eBIS/znLW/adE+/fnrD62brcFCJGh09NcJJ6FD3XYy9oLl1XbmFzGQCIiw/T/kb6BlNi02
SU6CK6lhPTT8fGF6NqznWkzx3BXfS38p0k0UVEWFcaHOYzsUmDHrobn4+N32IxknhL9Ubf/1z1/f
//WWUCjguwdvg632l1syILHGKWSMsVtOzldPJh+LMX83mfZwSIL+WzEN/uNIbUMqoxWlD0rIGZH7
gtcrgucbqlNRBuHNQF4R0lEEs26QEi9dG8jkV8Xy3jWW5j4wVPZOLoZ3KtzFQtC0IHXDvgK5rPWO
5CyYn5Bt2ofEbQimzIaBvkPd7tuASMtOmzTtZbUru7G6NgRKtm1NgOtMeKc/1fZJu+JzbQTBGXCR
89r1ln7oq4YPOZDlJ+xmX9v2czs5+mEulxpvUzEebb/zrm2D3DAfy+Zd1fXLIYuqgIgSS+woRsuE
4KJJ35LV6177EAHuxjdVeNGTVTwV4O+8gwyIIfrLy/hLAUdziF5EyFmSTgE+4jePozG3s/CGiD4+
QcBe6hIZEHxe85qBixFANOEQXLpjGzgxJsQvf3kWfnk7odG4kR9yXYZab0FSSytQWJVqjKdq8L6G
JcGXtpXUR0JYnz2yjv5SjL+dfPIGcD2mIZZlmfTv355wSAarw8wvkbcHafI8WJLpDG6XXRWYyZd8
tP18h0OSpNHS0A/+lEwfSsMRj1mpgksK9+77KEYeRAASF8Q9EpVlmTvDVrVEh1I2sZoVkKYfzDmy
t1ENr6gP+IdMFH0H6TTW1SVH/PDnn/DX1QR0AJoRYFw0BHz/zUtdevMcqYksUVelBIhKld+pKA/f
hVLz7PhZgudUp4CqgtL+26PzDynj5+WVfYWhnMUngDL5dnnNLGK3CG3vUXyKOt+D60KQg4T0ZDdh
n20kcNmPTV50/mZMdXBSMveqDfrY6l3iVfVXHeb5h7Qm4HPCtsvY2dNozL2EDlIxuBdBZu5L6GcO
/trxezlo6yqysCNY1iqv4WRxcmoTHH+bMQujY0+wJ1lROUlOuvU+Esh3NYPSOtrkHF0INVVkoVZP
S1S9OnUN97wlzdYhj/ODCioU000kEU405W2tHX0qExUcpWe3d6RRok2mHH5A4ixhgmOsIqRnII9X
Vq5zMqJS4UYS9mNjBlhYRsOJ12wtdDKD/Jj1pnUQiQ9nXA/BxqllS74I28xLVjXTE32bKC5QGaoY
aiRRxwiWwao19Bdi6Zj8EFWlmpu8K7t3eAv576TBzJQIkpI2QTcur0YxGK/U2dYjSATv1dMtgjPY
lOzaVmdXsegtRL9lJHZLO+n7QgzlPnSIdjNxnAIBDud7rFkNIaM4m43ODuiTkxy1y9DqvGY2vl38
W6MZkXLuLUjMa1ScO2is7VWldJNRo+JyyGahbz2U3syjCOLZC5mV+ZbsEhsDfdLzW/hT91j1vRKr
e0Z+JCRb7ru2wrFkQdK8Esopb3E2Jkgr8/pT6LTZhdFWj7kiDXYRWtZNuEYhjn6AqUQ1BYEbkrbu
R2oZQvvonE6bjLSeY7lkQVyH6RBDx2nPcyHE0c7b4quZjsPdPIc+cm6sFcuqei6x+Z1n185JVMwn
ZgiL2IamcLadWfGozY6IM2ndZokJmMtoimzXjxEWcqcLjbNVZt433c9EkqS+CZNz4cSbxmFPm+uQ
e3MIj8dW7QHgc+ucZsWhmCSUkVmFbbkFtbtTAojAVtQeTZyDkOUzAws6coLCT5DIVm1+cEPiVc3Z
B3FEjsmRNOHlwSScUqFAjzCNpVM5n5dgTu+DNWMFVxp5Q06X0OPO31uisG5ajyCMXirzWUVOfcl9
6cUNQWH7TplWFZvoSc9akZ3Zoo96LgSeJ63C4FM++O1xqaHxbN2lwLKETPgDIbcL22s93yYAZbe2
bZAxYVaRfQZogJR7CWJrxrC9aN/gJbPyB2Fr5CNNED3PBO/FmEr1gzKoL7Crh+0tPotk32C9keMc
8Iv0FuEQKUgl+mG3CXNr3XbTuSnAN5DDEQIOCwnzjPr80OUVLjolm9DfuA6CeuL02qvnC0VYSfJx
CJSz80MJLYAzxQGfWHCK+iI6E7xEnq/X57vFM4JH/E4BGUtJ9KItoR90ZpN/XHIzx3QKCXcMyoeC
/vLtYBJrVUN9uM5V6d8GQTLeItYOPtvsAl+i2uDWJZV4kV5hH37c06kr/LjUnXtNcg2Ah6MaJkQZ
ZfoY9IQIdJhMy91MwN9t4q6JIkicLaQDI0VDHfZHRLrRFpQBMRcynWFKVXHkdPpuqGz90BBOfyGt
vNmPNPb3Njq2mAAvIy4nbLaI8cNLy2n4XBDDMPk6GvBgI1U2jd45lr5371cdm5FUUWznvrjLOaLe
obEgiYReo0mCyWIs7/pmcW6nfnW81VZDsSgw2jQb3ypw6XqDc+vnHhABv5yeyHuL/WZZ3ueTsK6B
4PnlEoq+6Sg3vijwyymFHXH7YxfsMR1n53EYEw4kud1MccJe+7EM+LuAFuVHDF/i0jmZ/3XSdb3t
26m5OKRcH6pwivBcV1a+IUDBBA7PD/HSmC6f0dJjffWa4aj6ZDy3ZXeSWZi+GyNIHbX0MK3TTrzm
RRneG4LouJqA7ochDJdPi+ryD/7szvc1mQ311Bjf/CVY0zExH9BDs654l6ptKcZ6K+ZluAsAfViE
QVvDfCvrHAcJedJ4ZWrSc94RRays4zLW4QPNFHle1sRQfw75y5QnwdMYjDpnwh6ReVkP6aiPda3S
e0xtaNiDPoJ3gIAEedGAdXdHlxYrJW54YzO1sz8eBj8N8EtqLAwt4129LdpxOckF404i6/peFj7c
p7D1G2JX1FOpzWmbKeW/I46w+QbzVH8os8jg0h0g2xF/+wfHcNGQZkaT7adubF4E3XF8kSNhoHGm
vXnfRYqoxinro0sfmF+XoQnwO/R7Ii2XjTO2K6k18W47ocWHyKyJCU4CsUr9CQBll5nuaI6Pn4LC
KF7xfuWPjdTpvqodr9hGerL7va1tbBKZMpaPhjsSneIWPf5e/vnq6OFQu03MkhQ5TEzMR5vvSw1q
DUFRTdBTNExPvnbmO2kQ3gIolHh412uqjS2kc7Yy0e7Tph4uo89MppCHpQLXojmevE5wWq6j5+in
JInkstdEL16TxnW+mWb+WQZj8C7Fd/bVkCV1IlG83hN435C8WXfWd5KoZn9TyDB4WlZQRUBm/VVK
UZwiAcVQz71+5BxExJIsygtbavlxWExifkZ4Aj05yyxm1VY16XuCCi+cdzqgy4a1jVZllxL3vjfW
m2hsoxtD87KOeE5PdB1DJ/YTDjgHqzcYc8uJGtTT9cNslvbBtKZ+NRiGn7RYqvw56JaPc+5m5p5N
GnzKQFrNFok/Nwjc2ZGGUnSetU3GdOoeKw2ph7cZGqFaYAhMBAWiku05wGR2yy7ndA5LsOsotvag
Zo7AbxLqu2lKMsA6axUU4TI6jJn0Ts3YFQvxQxi4LZ2fQz7jLeVKd8dCik+4D54rnLCXRGHTB7la
bkwx3k9WCg8tHcRF98vFBHix6/02fBRU015ldodgoKQ2ytHaj1l5hL5XsYBiGOOYB8zKDj7UsNWm
jNnUAEmEDdn+nvBMHT0PSK00Ky8OZRBXxuDvZQZ1JkzqcBM104svBuNY4nXZ6ElyQY9ERn6h4nPV
ZsTnwDva40YiWyxqqa7D6FR4o44R93bvenQ6p2FtGqk20x98v8rPXZmyAqlkfjbNsr80Aa8KcewE
qORwCUkC3g0dMNdUN0iQdVicUGIfSDiEJdJNTSybYy71vHNT8cjLXG6LdLkWsg63EQGHcTc7d72P
JrtoLfc+TCxNL1GbzUnP+bDv8wyH0STnO3uRXbVXSmbX2WIFxRQ63CuRNXhkLPO6EB3I3jbo9Zeh
ggWveqgU5ejkR12cB3ibIxa6e2JDmaWS43sjurx9mJw0ugmt6ksy1vOlLGlg7fzBD2/0+gem6okR
dE1s+RbOspiwNBdIdAfdSRfqyBmI1PGx1eds0rhq0nR44t+5jLxd55Fp29q1t/rXtHqdg9zbE25P
hCZP7XnAZnYVTpIdWrd0qZMTcWMPns+KRQ53lCbkySbVVXu1dTWwSWwENYaBOfVI1KHeA5nBT2hH
Ln99+kISZR1rUhevWeJgt6QYPBGa7TwZSdPelHU6P4y5lZ+cvjDv0iFpD6NtcshphsLwd6BQdIWD
OtIsn9Z8Eyx2dWiVOz/5k+w30IDFgyt8ZB1t5XYYuW0izAg9926dFFsuKIvAhW1i8NQvHNw2UAPb
CzOSXOF6nCFMqdzl5RkWS8xbC/7xPsrI3UpJv4ROG4H9FYazfPMFxIBdRSQj/06ajNTpbY8XPckc
Hp1QNZ+IGUvfjwa0ol5o7N5pgtl5R8tivO8k51yScpfp2vbJdB1B+e3bf1yIc8Iy1ailehxKYZBR
CyrEAyhGAUBsAT0jepjoa3aDSzBTgmD1xqxc/dBJ4b3qsfpuiNZz93SyHG46WXR2bgawnsJJdqhS
ZlkeJhwQN7SijHO6OGJvFbV4yEsfh2hrRR+zyq8/VKPRE5w75Ydm3fMtyFBbs8z5URdFYtCmJ116
N9pUgmBvOYR1OPtNn7BAZGw5qW24kqPek7Eujfaqq2hbj4Rlzb2J4b3zwoMwSLccmQXN/UIK69yu
nBsjxD3ZA0vDbxYcxyztYzBq8svM47Uz08DbJ6ER7D2qRmb7/SwgXiWzcQcNvztwRpA3P8Q0vaus
uFiqecTy2pivDVCxna9C65yIXjIZy8KtpM8NgaQH5UVA+UbkKJXaElzI5FHUOToD/pNMr2aRYpy0
uTnN5J/baL4y2rOeF2l8DWqRPo+Tk38ee9PcL0NafRlA7D5AOWkgM/f1w1QO6Zn09ewGigNrOxq9
XSZnZ+O5pChupjqy3kdumuutXLzNTFj1JutIZQFkdBP2ypJob1W9HaIxQWY7tjdjaB8mh5qu76Vx
bDEAxrUdDGeT7vVBe1FythanPKRGL3dWTTZqGkpeVsXEySY74YKQk0hXiVcoN7rolgb9Ym+zRaET
oel69PoIrgEVA4CRukl69tcWUyjO/dWa21h4koEXtzHolIOiJXIbmXRolePhdpjI9nUU5W3qDPyK
TuOegFQBWnFmf9PkzvjBxQ95ktJogfd0Jc9vrSDFqbC+GFXEfqfs3Zg9LjCJzoZpkSytMwrGhEAT
eufsp5sxVFR3tcNBQDymU56cEgt9ZU1Lgg7E/D7tcv88EzS9y8PVfkUPeTgl4D32tVPl28qo0ViZ
LElRuTJ4TXMhxZiS+kBnoIESxXMuxFQkBLkGsPlo2LNHiY6MZVX010FzXGTb2Y6RM35JmdRvqaA/
Rnanr3Pp04xCsHeXugmudTyDm8YvfdIEE9JPEZz5fTftF/KsY8doTsui2LJdwGNKnDo/+1Zb5BtP
7nqImxp714vFjzUh2dB8x+igenlyhyHDBdQuj2PNX/6R4t4D4jqlVr5mupHmaBLaB9YEWAigJEBn
uKjpOwA7DYx9Yy57+vtryvW6I4hcHlpdTDehoMFouw0glZCc5TKZH2e1AlyCoohNww9uLafwcCLJ
G6eGqlbkPApeZs1xOIOWqXJ9WwtIXEtaPiSrOdfLCdHTsqfe1Qdw1E/chNc+Fc/8UM+E8h4nVx1m
7V+moWpvW3ZkNx5VKtsdCIGO2E/tRJQo8Kw88G1zvQ1dQ985pejOFrwAZ1nEJmClJP/Ohb+4yZ1y
viPVXd+7eUvIihxr48H1ipbgdGFfQ07033KE/Vugfh8W5ujNxi26adulNE+iztAxaALQgXkyHISO
3C+8TxG2c5b9mYfl4nsOOEEwCBP50/ahrqMe3Z5/l5R+iy18dD6MlvMYLpAkpqqSVw9RH9wc0hkr
O98F0Vyg97KWS63wpkvu5jFvbGubRw4ns2jsqIScCRBJynk+d6JPdrc8lV3KUZJTO7uooNEyi680
J4h9iPInWxsDYsxs3EKf+TokAlP7CkpwOVzT3rTvPHu041xE5m0WuOG9Ew7hNc+sZmfJQRzRxlXX
1LBOBadk/NolsfD1tCbjhWX+nMzQCoDprGiC3r4tMfFezVahl2zTvTk5cKGsFPMmtUNi2d6tr1XF
yzX5RwhP7ktgaX20wCKNDMqvI6UB6r5ef44mQz40QjM18Dm6JITwnWkzMz/wHbplng7k3h/a7ohB
p7oarUhu+6yMPgeNssC+5w1qan4AumklggIFMAwM4Oqz9/OnniYPLKkQdusXbwH3vSktX5JVPjjO
dYTacRihGu2kOWSvAT2RS8s7cR9wD4gjbetLbTpzuAuXoPsW+XPG5TLBWGLu+2MNO/hdEMjp6rEn
f9VCGO+lcorvCUTEG41R+2NXOcVD35sjDnGTjlbQMrCfJw/zYBIMDPxXXiTNmthJMx6eJoXHqtqQ
V9FWkJa6+dGqc2Ixo2J8AojZ3HN3exNwZJ4dk4TCJwWcdROoFJaAE8pLjey9jDnvwJyzZv+SBHnK
+bx3t4On8dY6WbPsbC4N/QG4cbKo4SRaXdJ3FEi3Ojfcz8oXyALH/gpCxdmkgMfuhsSo3ldqVEdF
6OoEoSxlXNoKO2UEwflIP+RWrZN9G1k02gtLea8rbIm9oqCrNFaa2zRQMoiL3bO82GFQfo4U+xQc
Mkl+LAEgjy107G0LGW27lJX7XM9O+sGgtAmaOYrDom3sDc05Yxe27Yrj0mwT1WJEW9kHznPeObTR
Ap2+Z41/oKNHviZHYkb+lCbvC7qPFGrevvXbg3ZgJjIAPaU5GxjUoA25mibIUh6TISo/9RXNh67R
AUMI47tToCozM0mHG0PgsgxuTFv7mDFs2Oq8rndGmNL0DXnn2qJ/zsP2xKs7fFEDzRpVTt0OANGw
NZECSwCSmzSBndRmuXcu+OpggDzvRllGc8iCqIkXXfa7ciz6U0YXe+exyX4zE7Zo4iftvQs77hvG
02jrDcDxBgo9fyQ4VUzReMlrkqpXAeiJfj2u99T2dmoZG6ia2La3WQSGJuPvnZ0WiQU/HZ0+WrAd
JEeSyWlfjbcyZaGwYR4/FsMQxebg+PE8enVGlQsWxiICG1RbR1wqolWfh0mH9y1trZsfB+45q6en
NKutG8dJx53biX5jzk12DAWYxnmcwkve+WfcByX53kAVQ9JNNy3a9oMNQui95VrVYXTnEdwiVeEG
AbQ4OGMZHd1p0PFKD/koVBO81iIvXpTVd8/01TAYTzmhNzthZ80FdEX3NWFKcKkZqp20QZt4puK5
aRdf3kVpIQ4k5NzNYS12Tj1nz3+e9djrMOfnccsqIVs9+gHcY3RGP09wJ4ZRRWbabWy5wt0aXct+
Z0VPdUFPupTwxS353uNTPTFz+cb2RNFiV2aAVM8pvVd/LafB+/iHoOWoX8IMsibRnAHagVbN64z+
mhf95TP/ZgLvsc4jJHEg7zL4ffOZXTpMyeQUqDcb4T7NuY62mXYyDgGy2JYuQq1uXXHsofmaObxI
HUMDrFqdeyvDutssNqJPiiP1F2XAr3MzDxMTd4kMEz7Vjyisf9OaOGZNojREx9im5d2hNGEedZ9w
wNzUbebu3KSAREvM1t8ESavg4M0tROCCR2KdQmLmezNuDbyFJ7rPwbA2VnmOmqTdzL4eBZyf4BGw
0ivy9CdyXUZCncTIEYFCHStWsenbsL4rF1miWvReaT0Utwwiw+uUu80paGeHDF2mbdViN8hnzXVI
BQDoUGj4nww7vivEtxs62gGVmmQZMFP7S6Laa0KO7AavFZnNU3SoFmR7HuP5m2ipqy/GjGsgKAv7
7BNyzr6wNBy7ff+Rdkx2Msdl/KgKa9mppBoOhiCyGj1RSTVTfcQPp+HOC8v/svDubHj1mou7pPO3
P78Uvyjv1pgo3AVuhLbB/1W5G80NilHYX7E0vHk3qfmA/Si60okvDmXj0w1q/SB7HEIjZ7kpvuaW
b24d4YFS/PMn+UXYgLDCxhaKyIcRDk7sn9/OkT+R+WA2cT87/r2fpCGzCme6+3GV/8jO9N8wW//3
HE//H1myWTf+31an//E9fa3hiP6v//mTjZu/84/ZKXD/FYJUIE/KASqDqZB7948l2zf/tRIewAGg
3wPWsQr7/o/VyQn/hXeChZYHLCL38f8anezoX6vlMoRSgw/yxx/9sLpjRb/7513HxY6z7L/++9/9
y+hUV4Xqfy0Kq14Xtzh6NFoVeIast0K7QaYQaQwjia16EjeGE36bs9TZ0Z65cfPMh9w5ndteZGSt
jemZFPaPhSvMfThyrLBnO7aUam4buMQl+CNCVwygnyha0qEAGpqYyPaHUEV3gwczMO7GPMgR5DI8
vGMp6caYBc/DcGup1g7QowldNBSz5J+rr56n9GXRQ2d8gGvepB+k6KuXsQ/G294NPgewBe+Zw5rI
E6OuROuSVRMqGfDp6eBHp9aPYM/BHN+ZRhreZ+5s+NaKOazl7dSkEUXM1EAoKftw6m+iMA+XY+5W
26FhdEfBOZxl6I14R0oL8XI/bD2G2OtM4S5YtLnzkm7cmHl7RVEAlah1LhhePlFh0mGtXJT5NJ/V
mQLlpgPxsPbJLECuOJx2NVX7AcIXcgULuGPnXKxsEIeyMNtuP7b4szaRmQwNo3TOxmRAeM0zLCdE
siQUdQR2WKlIjXVRI3J9caoby8/7bdtUOlZVxICc0NJ3FeI75qPW98GYb9nSpvdpW13VMHfpVVbT
zBjNDNSzUi4dmV4wQEkZNPsEW1unJCy47mxm2Tu7sEFYu2UGW2EeXarYtpDTXtlZxNApw85MGzAf
YVZ13rOhVAheN02XbOuY00IcO2Q622ac2QzePD1j/szeD5HTX1Q2Pbf5BHnMH3BMWxKsCMwsefH4
2e5MIU9Du+zSUd4xQOnjGWXrDjGEvUuVv7fG7rVoRloSFuoWb4FvbkdFt8/KQR3GaAJiVloRpbhn
vauDYfAAstHD2kgemfE89V52l0L5XUtDZ6Ivk5XzU9CxZdLSl9fOC45JL85Ixpdsj8DLHci2LSGJ
E9FcthuCYYB6w55eGebTbZKUJ6CBOFMyF1TpPaEIS3aWmZXTqHXCScElmwK18wSMua1rmCC5FJUr
leOm9RcOBnYXMFQ20hNbSfIpssd0m2fduB0JUfWZFVPnQ+Tdatdc3uvSoyVk6IkeUjk8WskSQLEe
mcixaDRftfRziHchRzk4/u+cEE8b4PitJWk6LOmw62Vo7tfROp3e+VNOy7R28gODrXMq+xsaDLuq
iD77RCrtCyRfm0RFN4GVJ8/ulCWbeRAgdCVasY1X90XHe5TLfCd8GmYHIuON6pvNy0TL25k1fXMh
4XMtBdzBGm5aUdfv3WWZ8RzqYbhdAHkujP6MpDg39OXvYEcI8P5iDOcNRLFx2eZpA3E9dc2dXmiC
GLZZPdQqCN6no3nj2ytXNJHGfMa3d0nSSVwap4aN27R0uUDd+xVhYz5jtj1kfXzbndOWe1j1uEvy
nploHphZeWBepV7NFozfgQ4Bw7Gl044duzhrziCUintzoCmxASMnb1O4wvamM+f6Dmv30Gyklhn4
VgwKn0f6A8U+UHToN2VAtv3Wx6Tjppw7hVGl3xcx+6xzMy7ICm76MhX+vTGnmbNpjfJ7RJDBC6Tl
ITkAjYewus5gceoJWIzhqtg06ix/SPT4CnA6OrdYHXddaVXbtiDf0Ugd57Eos+mMmZJ+MIFQhyqn
GyiscDK2K96/wI/eq9NS0lE4tpH85BIYdY7m1r4ENMdmjKApeERXlwLRBmKJjataEu/hYnIoa3ul
qeeZtsGUMbblNL32jCYZGvUQVTvg10lexk1Dq3dedDNeaOgO8AILYH0YRlO1bDzIFOdmCCriMFz5
IoJusrYq6rCCZ6TdAIo8+k346IQETOy092j4CSmf+AoYBoFle0pd+10pETEybD36gpJ0g2T9gEf+
hfVVnbs8GG8ib2IERO8B5rq8DSosEy2nDYS6m0wSrztvFKqxcFe1osdyA/8B4hpNRyCXN9kSqIth
TO+8KOOMwtkOQeYq0aF/yvjGP8o89wEbVPLsdHn9cQSr98SpGRRka9sfnai9HwxVcrrDJFsp+cRT
Hm7Iw7y3XXIgCsu995U1mxtYwbcJnH8xF1/tYGIUTYJEiLkrMa8lhGyfOQdBCizfIKu3Njmd3naC
HntEsvjAFhWe85p+vUpdfduasnpEp4/I2g0rOqxmeyOtaMUfljW7DloycKCDvbw2Uu1GxpYEsQw7
T9JL7BVBV8TxdQAMmVHZeTuDT7GrjSrGcUer3EHO5ab1CEhz8WmQLm5cRUJtkm66aWzn1tQS0pb1
v6k7j+a4lTRd/5e7RweAhF3cTRmgquhFUpS4QZAy8N7j188DdU80C6ypGvVd3V50nBM6oaxMpPnM
a6aGVpiWccOGhue9UAeytU0YYZCwAtnjeFLmJpMOI1iV0IwO8bBYSaHSvk5Klz01oSXtw0bN7qZy
VhCkwdSOK6PCoBqJXTuZ1kaVPVHsQWszCSZuTTuL6/xBUqZhRfE3hoDtl3V0CHjG3samoCKQNiKo
XC00x0c1AnK/CiMwIStVbX90JgfX0Upbp7xqlPLXqbXCg8jQWx/1iEiDkmZ5aJrw1tZ1Hpap9lA0
RgkfVLV8PYR+tBXItA6WKdkUgwOabpGeSSvDrJvvsUl5mPIMEGSAC156b4wtOvke6e5NE6dGcyUr
OLOv6qG4ttFk/o70cKVeD7V6q1T45dVJ7kYt/FEk739kkbwJu06Q0gQxMAc1K5snHBvnNpJiXxuY
6VG+IUSMt2LATcdII9+FVRYd1FrYT6KdJcItNE54HZGthPHtwpUdQsRwBMZmqtXS85tbGn5ND4LU
XvIdwBO0qrykT959pUHyGsW+SMWNvKgadERqr1hbhRfkm9BOmUesalWM254iCrcZjLbFe1vWmrWC
m4r/5Dej+SvJugcvkpt0TZXDHPdaQWQFz6RuVArdY5F/1Qqz8NfRQNPbsVPLfFORp0XNZqAToxGU
ercBEGLaNkaE+xbpoz1ACpRgAvaq7Rm7qAolvFZaeKngx4yajqkm9b9R1AYQKlXSV8zCLHQ47WSH
bQd4GAKUYSU1WYfzmp4bdx3mVCt8RDfBgP0BKZ11qKOiccK8e6mCoHIKSnzSyGUatGvFLr2NHWYa
hf403cQDVZokKiIOCp18PlVevKBz6vnr0ZAHZQPp9L5WvGt8G0angKV75aUqUFG6ecEms1qcGaai
paXpBykqgEMaNGsI+2Ox6QZoA6uymqa9YeXhoY8CFYFNrwRtqvYOLXUEP8LkVxJiKBDFQr0N5cq8
8ShHgWIbcexYSVmh3so8pe+4+c08wKS+kdPSWhtGvYnMInoIhlSvOQjYcqAxc6XHioqJAg2dVuAJ
MULScu1WeqwGOfQ3nRlity3l0AeA96g+dTKi2ODHFIw7eER0Toa6/ooiyACILbLEe6t6/Q4fB+U3
H7bYoaRuuBTEH0g5kC0PsxAMRJ/jalGYwzaWaAGUpYL+RzDUIRYTvdU/c3Nb7aEJPPUw6hVA+hR/
q4B3OlnB16mhxMZ+/95Jcvgs0MJ87ae+Wxu5aFxU3MHx+/SL93YukrdAxFQREDuHQlrDsJ/yTIm2
mqL/1gVRzDaLykMstVq+Gv2KHtEE/Ci5boXJTRmVPhIldh8l31BdSn8mwuzGQzfBsXRpIeCpYkmF
tFU8SSk3xQQ5enYDjp8UY+po/SKBkriWmrY0K3qlTpFUHQz/xkJYVr8JdK31t3mchWKH/0a2pck2
9NC3Si27BVkNqzGiI8RrZ+T5ij563Wz47zrxOJh21Oy1yo6irVSUjQ3A1e4FjpOJWoKOshsVCRoN
9eQmLWlDS7zPawld2Q0SFsZ71KXdfRKMvuYEIBAQ5PU5YxneJXFYTY80aPTitUpM4mutrPbcBH0K
Lqgs2rcJEWhl14b+GF/XE/YJbTpj/Nq5cV7RgHpI5HD4GZuz2lFS2oSho6fpT42mo3oQt9hhbYsy
4eEdh/EmLTWthhqkpC1PtV95WylPHpVQTfJDgzUWUvjqoDQMgqXJgLdAU/8sA9lunb4v7uy+cE0R
pM8yzflv0MnyhOpkYL3QDOJmj6oEpdhIrumfmnl8BWJcf0+zHKxDZzfa905LsmYb9J2vO3Fa0sVP
awKqtKruKchyikVgv4U4lflrAuKHYSqVFYFc02xrTFuSTdfqPqTKLB7wNNIxw8KwRer0bZpQLkWb
uQglR+bxomAv8+1dsB503HhVgxVm9yjU5pMn0EeYGsN0yp4m7CprAVKiCBxrTkPWaLwOXV1qW5R1
ka0BDKp9pWVhYJqE+DJWYWqWjivKU/pDGiPn7wT+ELbXYQBiw+ganwZRFc4nNU3T34BgjQS/5Eh5
JoKhF15r3Rwm+fEu68AwejgTvQ+jaeE+I4XyiyH1CXlWF2Tga7Q4v4/tQgfCFXkZUZyAbQLtrHO8
SM+jG51Mzd5HTaTw8NeFIX+z7QR0X0F//SYJfQNfg867reTZycIMwvw5w2olRLe86R4SsDfvFeAg
8ADC+13TpXFi2jxAVAI5Y7cMRLO4xoi7RO6R7h8UFPf5f7OgPY854608iLL/ovca8umKPs0mc/Qj
cTOUkQJtQi+Lblob7X9iUsDa9Cnog6y81iI78vopQ9sY5lS51b1GQ826HNuXoSiqL/bktTAIpj7c
QR0ypm+57cneAXnFHukSycIwkX4GxsIR2kKmNGlftLg7JL4cu0pBVLMyykG972xUKjgDY1u7gU5U
gJZBEtM/tj3Qo5NoUE6ps/AlmpohPQCvluJ9jS04QW8wIr6cTD7GPLZNEtRXAx19YmrFGjdTFeLs
kYz5uKFphGG00OAggM7sjX4vdbI57KicFM1NMJGk3dd+BBhfgidUHVqyrR9+VvW5Q13fc4hzecpq
YETfbSrQ0qppJcT5IkuFk+8T1qAiKT2MQVLzSlmSwUs4fjEqkqvWksONp4mYUCjUblXwl3sqMfV9
BZ9oZUkZJoWSkX0zRetfE4JYe5t85bFSRPCa+AMdICuxlJUgSectFV4E3CHoMN5B8B+xc0tF/zdW
U/W6K/AfM1LQbIaa1QfZHqc7rMBJ/IeQrq3co25Z8cm5DjZD5o30JEWkNTtVkZTxMSkS7Xcghkhc
gVtN0p0dwTVGJd0MKFR1tDFbtnm1yQzfyHATDSebJkFuzGZbtN8y+10SfSrH3Ktl/Nr1aXFdlZy7
O5Pib7rrQ8kG7AzQbad51lYWvbehivUIkeQR5PdLZOs/pdaTX/rE5Ewq5dOQY30lS9U9Gn7XlZw8
9LK/Sy2FiXvReIf/bPNYEGqvkFK7oe+60y1LQtHX/9rEvHuZfii79J2g9Q3Y0wOisV8qVfmFbDJl
ctlcx1G6zevhTQ2kcKOZzd73pi92lNirpk7eoAKPIB30F0lwGjs9v4cl8AC47rteaY+hLN31iaZf
576Hi4ksiGYCmGMDRmRBf9VT+AYAML3pef49DwC0WDNkLi2Aag5c1eDM9B+lEas/sQ8jK2hscKeV
/zao8TbP4mvJpjOa2NRREpOSP6RDwLRopwn6S2yYZlyBjdfpyiXeOhXRLi3CJ4CCJXUYok52+69e
sEuUTv0SRPnXqiYjwlSRbkbRkp170cqH+FPtpYI8ZydHco5FiJUnvf5sZ8UEcqgYW36CaVSa/xxP
otzKU3XNA32LngBvnJiVFKfhTi9xeZ6MLxR1bnIlw5rH2FoRdY9E595SyCn0EcfUKd4VtD32vdSJ
jadGKPANV1Kd3QpieA9nztUEpHkVTwZyrMF1j9zFTVZESDCZ+Z3cJcQlRvMdq4vJgYPSQmwJ7T3g
a37JUNwRcNWYedCQ0bN+i4eMsZWb5tkezftKsfO7QvjXOZmUzP20IiYYyuey0X+riSGulVGzDn1H
mkvRprzCHnqaYVz4QdnqKjfNnVXhZ6bTBYsM75cPfBm6+PSGBPJ3xYgDYKPxPgf6dl3n/n035G6P
9lXXjNoXkRg96ccIQElu7UPGbt7XuZTtcDrsZncuGVUjS6zIe4ortS7DvRaN3+wAN4SCH8jrvyJw
PQSEq2tsy/q1UmLenSS3laIPeyOIvuR6bcK8jD02Xxle5yBtxVbM39wjR53S7t0bGjruGongGLKa
OS0qGHJ0cgEJNHtTy+4UKXqc0oQyUleMd0ANxneAAHtjpuCJ6TVErTaFxI+v0HhHNQERrFx8UYje
AUiFOyxIAaZmpHyFou8i2rjXgaIhYpfqYi3XeDT4YTfd6YNa7HqzcEPsUlY8Q2wnbu91oqb0oFHf
2Fp4CThzQr0zK+WtTIh+EdMGUoZ5EfTRVN4ZtVJRa1ZvMrVv7ywqaiD746cKkyY9glRiBcXG5gUn
2qAwIHu/EsowMUgXIyUy9cKwYV1DnqHWfqitKjvkgZYRjeBuZmMvg9FQD1dnU6O78M0f5cGhAnLX
BNar8MqrXNFfc7Prtybi0HNc1K4T2+9XVia+1+D6oARPt5Y5a4YpNSZycfMKLjTealqIoTzebDQI
V8EYN/Zd6ps9eWRkqN42hG4s7erWT/QddX4KpZlu+NkPgU8aqsS20rsTNgLXYaFMj3UO7K0sAvWh
CizxZExQgrsM786qkF9s0qxtoCf5uo1wp4MNGoEIq1Fk65OkfhnwWFtl8Hi2ZliZTqs245faC6aD
KLyU4zlITjtS/JfVynxvUwoaNB63eBSiyB4VvDTdUD6iogBkWRv8tZUGVyaSQMANSsVBchIPjoLi
WxTCB8qfrHR6EKZ48onzV1DezKuuSsddNLa7hIBU1VSXaO4mE0OFyaeBZ0mIColuj4ZjREHPE2dC
tmkA/9ggvLMQOE5JkLKb3S+oSF5xcEEfUpkD8VW+VPIU7WM4R7u08XExq6Npg6tUir3RtBNpc2MK
qhO4ft61kfw8lsZOrgtY5pTPruKgKH9JE1GA3wIwBwgOvqXSrkPYjthNDvvMbve9ORzqNPUe0Wgc
r30/UtBsjMXeN8ggPRHXMIsySoZTdIsayw6j0vhGJH2zrdQuvoZEZHwPy+QH+o36yqMPuTItzOxo
+z7RCgL0CVTT6a3qMERD5fpB/QTnMYMXoh4Ab62KsCupk6fZixqaADTb/N2X/PeizjZoq/ROqg8Y
HyX9b2yddnlMiw3iK3S2UOOmncgaSScF9Q1SUv5WJNo5SohyOYmvVaseMxGwgdXPqJdezbG5TyrF
1blH9qGW/CTB4YGXZFct011jBd8GMLi6Mj77aUkGDT7c0Arjuz/5wmHv8eOtGp4rUt43cNzfJ6vX
f/Y6VOrBfPXC7KVlQS1F4TeXpeoOCAposbEfYu+m86ZfqtwF67TsU2szQ3wzRPJaf09DLF3XoFwB
4tRCwx40zh2U87C7z4FMbeiueYeWa+qrkNtvUaOjp1ZaX00v+k528ltM7V08hBP46eaWuHBcYxRE
RafFp5jiCPhQKjb8nY+W0ZDwYCp9U1XTmwbfZ9VGpXlfmrFT5tpNJwDd0o/S1LckQiBp5ckC0JNv
NR1wztIn6MMpLlulrVnjXEN+ixxVw8US5/ZcbzPvoOjwNS2yBbUOdJCfwtoOjeRSgcHqNLDzb4mV
Gzc2X/mnLnv1myLp3+Sp7mt7VZkjZtGUB+o7nT6URMNR98INvT37logrE3CaPE/de1qF/2nRswR4
enjV1wGg40MQRU4++v0BIbhCXyGmNT0jljLC98Q4ERU0XzJCTGWTAvwfRohdftdRVcDERofk41m4
feVN9KWbSrB9rVK1kUMm1QdfUknFFEpvaNeMemcdKq6O3yDAxhu57aNfqtH4sNt6JRye9TjpZG4E
M9tZpagPcTUhugKDddDjG2ZnBndBibLiIaFC66TUtoCjxo1wqZqN7MIYNyUfypcXWq9jmt7EGp5M
M2rCKIAUAZnDJjiSkxXKfY6axZbThzJV966si1vJ0m/Q3ZV+hOy1ewU/XnRp6k2lgjeye49SMyqr
+SQfMLXyHMWXfnLd3GYT+pBmo29qyzfnkjQOEfjDoVcX4Tea2DFCPo36U1exV+TooKSXl/m3ksyG
NlB/BwkCYEXu59ZqQkSnANxG/M0OawoHnIKv0zKpdIn6Evoe8gRhqCF1VuEvpiLviSmED2UbzcgY
2OqE2+0qq0XccbhVea2b8eS0lEV9B9io962Y4vg9kjKtg4qrD8oqyHJj22J4Z6EG8/cYh/8dgOH/
N8nWWaX5f4YxrNt3dJ/+qVC///l//8/8X/+3Wqv2D0jchgFKYJZ3Aifw3wgGydL+gUuFqupI5pgG
6AHgBf+CMKjiH6ppqAZS3uAKbFNFe+ZfovKK/Q/kWzXVJrSSDRw1/kasdQl9kfmbEEDUwFGpDLM0
zMjLhk5k03RuXVujUwnF34Rwaf+5Lf5HpMRSOGYeBQl8DeCbKuOUsRCOgV8OGBb5BlcqOrEaSmgO
Kgy/TUgkfUEq4tJQM4zrAzwsiuxeNpW0c/lFP/RGsTfg0zHrg3V6QWTpGPuBwi7SNAKEiYwqDsIs
S0EsyyLHg+HRunBHeGtyXbpOgS7T426Cgk66XbhpLdcOMtT1996uxAXlsBOfTkeEZV5VEyGQ5adT
MPW2E6lvXaNVDVJhm5TME/nffzpEg9nAaHHNSJd5FT6sZ10EFODjsqUgI0lXU1RSW05ViU7gaFyA
2J2akAYMAYMYHTnDpcyNwusuTZQA3HroaE0KD8R3YF9y2zgxioG1D5Vb5P10BKWOJ5QJQDvQNBoX
QKt9l2iN+YgyW/b3cwHqac7iGkCRuLOPR2nNHrfLQmvcwmq0KwQGvIfRrocLoyyxkGxBvoupo9/B
enGQj0fJGwADOTxc16eFuS8VDcJBKVv7pEnMg4+q97o1cR5FNcu/MPKpVQT8ZGB3MWs0/ZGA/7At
5Egy0ybDU7Ztx3Yt5dia9+FFvfrPh5m+oMrVCe4SgTxjoZFiTnIelqlauABk83WOwss1CBeqZ+VU
3X24r/8F7voI5jo1FC+ohoAUSqZoaR4vJR3lkdB/gN2ipOZhUltzn+ZGdVua+iWJ6VNDAcdAxdLS
NFwAFl+N3lmgwfKdK++yucnqCjNaHNwcaaJFdX5Wnz8TJMQPQ/EsfTy9gmBYa9KEoRqc1HMIGphr
p5cmdGmUhU5a18GgA9iAhi/P1com078Jc6ri5+dyctkUWTdUJIMR6F7cRGEajWnp+8wFLOpOD9Qe
l1cdAA3M9M35oU5O6N9DLW+izgsaDyoNUshU8/emT55ihOqv84NcmM/yUTRaURb5BIusiFLLBf9m
roJeUkCpdc0FgOv8mf8NU5yfKrbB7DghY8eg2UupKFlWPIgoFv3xWicTa1J9F9JVdkIr/cFtmFz4
UieXDy1N7gXEYDVdHO+6wJcm5OvM3E1MGjjYt5FbSmb81x8JPUoN5U4CqFmlb3GRl52EtWNqZm4c
NF/bgYpKYWu985cfSSg6wRtCqRbb9pNjBKmNiruwnLiN1dEaVYLmpwiaEskGiksXvtKnZfszlm0R
8aFxqJmLZeO18nIixcQtOmN486AGUy3X6Q+en9InxWRec11FPAzvEWS3bW1xXHMc71IcAXHss2Ic
RA07vM7Gut/2sZ5eY07R3ilGMNxQsC+vSyDkdzEA3ZcWDZlorUhWvkLhY7oxWwkDC7RMrngB6sdM
jMUFgfBPu3b+nSw6iDusv+iFHW8jT21DPWzCxAUPa7+iDqJTfc1LV/I1E5Zt99fxh2AswMSzFjnC
WMsLhh5OlyE9nri0PL6OsNY2CT2gv921DGLh5MRIGv+bs4GPN3I8ZZ4OVjVxYy+pHDMt8XvXu/bC
0n0inPCN5ycTs5E/gmn24uJPylbIUivFbs1neiMNhltuSNQOV5lmQXYEo9Gti76SASGkA7q3ge3S
j5GfuMmRZVLr4pFeinrdj6V5nSKJjqSg1IG8T7t62qJxkzt9kcOJlIeueDi/QT+fA1UFXorOjSET
ei6jGlVg+M0jErtxMloUTZp8V+FQfeFkf4qdBB41JFiagW71nJkdfwiJUjAmrm3sehVKhmOBVS36
SuDx8Km/gtFWXXv9+Mucgubx/PQW9jjcxvPISChy0mV4BMvYUBRmJlFSilwzCCKqdjTVHvVp1GeQ
2Rji8myapOqGGB7GCEr4pixGEExFjZrEdWHZHDuvqe3XmIr7qx8YI1IyCNXREz//Oz8fP3KL2c5s
tq2aQfPHC9TqKQUYWkGoTiRi0yfRqx7M3sENhTK4U+2F4U59D3pweB4JmWxjBvp/PBiUzHN7LteC
aPTEOs0o1ulz6rE26D+7Rlxor/iXGW4xGtnz+Zme2nBsBEKxmTbALX88dKBW0VjPKPLBQzkHBiuQ
Ao39d36UP0f76BUWbDhE/4lk/zCYFvduFubwuGgEu2VU0SdLZKybDTiQX+p60A4U38Vhxng/4xrr
0axDXbUvO0/bdFkz7CGuXLIdPTFtoc45HVQzbnCxeEDDfFKUHMyzi3xuzOanjUT/7NI2OjWKIBbQ
qVXwXKuLC6/CK3tq6fgh1gln2lep0ytRG13YPZdGWXxCQNb0JHku3B680DbmPV9R6ZMu3Bmnji4n
F8dbjBWggmlzTPch7UFkqLTaEW7w2KV3FhTgxwCgMHSAQC+TVWCWcJiLcgRTVlA2fUpyuUVNQEWg
yYoMGQaokWf8o63+VDlUv4vBDK3N+W12aiV0S6OuxAWKKuhivRsajgog3QAsZD8iyGlN91qCIN75
UT4Fr+xlQBJsZY1cneU4Xgg6ofAowil0wzjtD7pdligJtcGWyL278GnnY7E8NhjPoPyJ6iyXw2Ko
oE9qFYEASI5d/3uIzLs61GiAN+bz7AADxOL9/NQ+8dJkqgOUVAB/MkcNU87juQWWgpfyAKtSasrY
TVtopPR1/WZTksLfKcrUU5cHjjrQGl9Nup8BTRTBPZ9Sfzn/Uz6vMieHg6PKCEETgi5ecUXNUSTF
wYOIMJmeDGuWd7QGCtKhkV6I2T/f9sdDLS4nJOPgrwOed1XCaseENLjTkUlzh9D2r+HYa/+P4y1e
FxrBnVx6jAcdAG37vBA/wzgewJ8bQHRtVVw4up+qdbhIq3NsZ1i6zmouLoiIWKex5TxwReApuzKW
kfKBTuUHazCfyo2UVWj0mEW28XA//p7Qz/x9/lue2lYsMQIGPKcWiLLlPhaxVNYK+9gv1fKh6tv8
q4nl6br1PHHV85W3pYmNdjJq8cH2S29L2xoLiKLbn/8hpzYVPqLoV/+pTxmLPDpAvMr2kypwESim
jsexQ49kFlwxgKL8B0PhzULIQ6GUgtvxSYJwUSl+jrZYBa4RWG2IfjlSnvT2UUk5P9Sp/YtNOEIP
swEKBcTjoZpZJaJNTN8tYV4dRAAgM610bxshNEa3Noku7KfP1ywlV5IoPHa4mngRjseLcaKwS/ow
bjzBL8+qTvktm1l2oSr1+e5jFGIGqsx0vkG+H49SDkCp61L2XRmQ1UuRSMgl+EJxVJN+KFQWC6JB
dKnke3Jq7FCCA13QhVhcBT61RkLNzHcTIRePQHH7h0AR/YUL4EQ4BLMcMrxJ0Y1o9s95+fCWSpI1
QOcHdj8lWvoQT/H4w+dawE5NeLdqX5qHejSDLUCMgvpYlK07jNjv6YyCAM7RhTu/fxY23vMW5ecQ
1qmcT0qpy/gzKCcukChlqQWwoJgIDmeZSeIFBVtlAxH/IluZXoFZEuWvPFLEVk5HbYdPR3RTIIi2
B8YKzOj8rzr1KQxhkarDbZ7rrcffP0UYUAql0nerwp7lDbNuDXiV5uj5YT5pif+Z/B+BeYJBigOL
ccZeoM3VBL7bsh/eMaO3t0lVFVc2chBXBeIre8Sqg73t1xLiyUXxMEESvxQpnv4VeDjhQ4bHAPWW
49myF+zWMyXJEfiufMv6CgkLGIwbNF3qddk2FiVgO940UxTdTqFJQz2kM35+KU6sOCUHLLMojEA7
XibOiHwin6VZkoP8QvwgWTLagzYKeOdHOXFb0cDjap0xQRbpwPFM52MXGBlus0gxf5Waob4JAwRx
Sn3g/rIvJJynBuN4GdyM8xNoL84z+HwxxV0jOUMUtw4pKQomwPvv9SSzrrj14y/nJ3dqCel6aFis
arqM7sXx5AIbHVL4lUxO2NMGFfx+jTJYfPMfjELnVNfmNaRMcDxKm/UETm2FYW+bJ6vCiIgFveFS
uebEBYwKMekvBoScj6VLEk2OYEJeU3K6So/u/RGWmF3PZ1/GuK3Ny/4K+9LwwtTmn34c8RKffBh0
cQ78ZKwQpiR7iZpJu2mKvrlCtM52uzrX3k2wsbvasjrXKzzT+etF1Xk7ibRRisW3ehEbxJlEPSf0
Jcf2A82VO279qSsm9/woJyIQNiNoJmbJFxTzn3+4+cPYUHro6bajpKAQhmrCqiCfIZWhEq3PD3Vi
L/KOUcGFwWvOd/vxUCgVK0kPis8Jgs56tvpyuqqKpr8QUv0RHVl8McJKTFflORfiH4+HUZtcriY0
UR2jgvw7GHkAxMyLcgBqg/xDKH2GGagc/jQiC07eoHf+D+TNlFt1AupuGmivjby593Ur0GlUoFIq
8K3RpkYovrgJMn2mYLX99fm1+WQzw62P7yN6W7ONLJncYnFkkhrP9ELbAYBT3OLqUXvupCAWC943
RScf6+Y2gNtqyiMyjxMAElsOwh8xiupf1Fj37oPRhKPSKOB/VwmfHGUyDRbxeuz91v+nfMb/HkPA
j51xD1SjKPfTyzhe4jK2W0NSWsuRugxbqMIOV2MvJVuzwqPy/MKc2J8fh1q2HeUe3fqqGSzHqsPh
jmei3qPk2N+Uw+Rd+AaXhlocdfC7nmfmqEkGsVU/wSiVdya9E2iGbf+fzErQTJV18Ao4CxwvYIsS
eGTTHXZauarajShmRl4sKvuLZ6XG9vwSnjh3uEvQk6ahymO6rPpIVHy6Ae18B9DdBP7amrZ2b14K
2k6PYhKFz282hfXjKSUMP0YVe4LKPYTMrJZWRZClF+6QU3EJk/n3MIutB7dlkocE9TWBZPbXcihp
e8NCukZ44Tcahsqb8HRUdJBAg8VlQMSCIRj//c1sWcSAaKDM9/IyLukxxPA0xIEcqUoloONiXHlj
r1+Y6skFNYkV6B9obJPFgk6wNhQYxux8jB1c/g34HB68u/9gcxAb2Kj+WNTfF5veGqPR69LMgoZp
/w6AIToKjKULLZCTJ4tEe+6AkKhpi/o+YhVzvsl2D8tWuw0CKfnaA/Zz6wIG+/n5XBpqMZ+8Sq3K
NzjEKL2lVwpqQ26joeARwXL9D4YCEjY/nqROnK3jHa+i6zaDfiynk/18NzZwmoYxC2FX4odwflan
9gLdCeIALK9I0xYLODP0qG1yhHOMOIng8mpL1HHJi+ZEgIWQl4HGw+yxTJ3reEJehm5v1kV8pr6D
kzOG4SEBrbbT4EWvQtWqrjokAV7OT+3koET4wJpmRzNzjpg/BCBdqyDpGsMZjLq+2M4dsK2NmcNV
3jTTHWXjhlaDCC9c9SfCcMvGS465ktAx7vGgiOmaiHOw69GaN27TvhcOzg/YhyWteWMGIvn7GwNJ
6Lm8T3Uf+7r5+36cJCL8hdxwlpu8yjawajF5yfvywqtyYimpgyt0D2YlJnl5lpFtkke5YxQFucct
HjH4IJJTbJSizNYVQP3n0sYA/fz3O1U7oF9D5Rnb39lufrE3ozwtqo6VdggY4DIhNlg/qD5Sh8iB
Ztb3NuGO1AqR3ftQKZ0inDtqkP60qyz2cXkkbrnwi05cAYDJZJ2iMX16ANDHiw2+XBtHEP4OwnDh
Jp3FRuGZoJUAi/M/+K46ynFU8IQAxaweD6UB0qxilDKdArrTQ9frSAz58ALPL/GJ00/djticdodC
CD1/9w+7x5DyHoy0ZjqNyR5t5SjdwIMJ/v69wQGcMhMBHSXJZRPWb6c6AjLNXEwqvpEJObrqMvfv
p2LIBtrkFPU1Ol7HU4lNuO5JqphOCP1jK8ZZelrX/hpqNX8MFeAYSJQ5h14smGVPapggVuQIG2ow
xFHY+VbQXvgsp/YZaBSBZ+xsG7a0DxeKlFRGUJtOXY/WrsfK5OBJQfogbATbzy/bqaHIAQEHzd07
jvjxsk1+loh+DEynMjNk0H0jRASnbZ0skLULX+jUUJZMfYL2kKawEY6HigOlM6cBfxQQC8VmSpp0
VyhmuoHHfTGYm1/IRapGG4lojq4nOJtloRg/YXDWwDwcpcJ/HWuTFcIpW4rU30wJsqrkm8+ZbbVr
hFi4M2r1tW/K979fWVIZGmjgG+aO8/F0PRTIcbS18f/htnJy3aKqF2vZtirt/sJHnEPTT7MlOqZ0
wRVtaouXTh8QU00xonLqQpWu8IBVoUqoM2dXUW70EIr1gB3stmqC7sEqof6cn+mpW4T3FXlF0m9C
9MU97WPdJHH0DCexEm0Fp7CBYyNfgg58bq3MUqDcvfOzijWpugjQc7TeRqhQhiPltoY8PoT1VU03
4CeKEuqVPinapkBfD/+xKH9ue61zsM+q77VoUocLD8GnGfNTuDSByoBeonk3//mHe3OmaQzxgFEJ
Yi7plWaEycHo5Jfzy6p+OjBU11TNok5J+s5rs/isfTHg7Qau3dGMvB2xrWuVctVXKfBLuWsHx8qU
8Sf0M6KpUpbQ7i9MRKZHe4IxCcE7gd2Fm+6waXqE71x8COzO7fQ6+533+LJBnDV5VSuv6HBzSUqk
dEcMrh6HSpWfzZq23bbDmATnaR0RIkTH5PjCNTdflh+3LZqgtATmJ55eGS/E4oT4I8IUVtl1LmIK
+U1NtrDOMitEN6af5F3REVbIkSr9Or+sy1X9MypFIhv8CUC7JUyy0P04VRXIEEZV1vi6Jf7GaDrI
kVV9yV5+fnMWE+QW4jGiqv/n2TjeJjAuPN3irQMLktpOp6nB/TQhs4bBtHQfFJrsxGifvTWTFV+g
LSyXlqooMZNJCMp1y6s4//mHDQqHONDVbOrAB2jjb+qyPycZymOKVsouNix/NyDh9vZ3C/tnTCrP
hIjzwObifAbI8Vdqx+fUEswaJjwQYOzl1hp43Xghoph3/seFpQKnySagRi5XLvilp7xuRcgjZMh5
ezyjTqIwtRafsQ11gWaFkIJ9YTmXF+w8HqV8tqpGA4mC/vFyqmE+pl3XIh+eidrNB3Xad35UIh0Y
/tEY71Ex56rfD7zbV7TYkeU+v7bLC+fPDyARVLltuBKWFc4SUQLLM5LSHZsaPpjOA7dK5QGVi/Pj
fN43vB40JjD+nWFzSziY1SpkGiqkFsQ+IXIWmdr9GAw0QtFpyUK4m63YIItQu+eHXZ7JeXpsVxDM
FAsoayyj3dn7x6Al48Zd8ppYVgSluXyaFPMSR+nEOlIugnBFiYzq2PJDigKtv1IZMfUgpN6n+LAh
ZSSNu7+ejg4gmrIrzz+py+JBnPxeNoquyl1qPf1LLzxpT+yN+FOGssqFL/Z5RtDKbLqaFhk8Wmbz
0n446ZMSV7Y3RpkbSGgtaGatrCjGJJvzM/p84MDsqbOqLodb+8SnkfNRDiki4KSEAdjGVrAUoLmG
SjiGD7XkVX+93Rlu7mbxqdjzy+0+RFURZ2R6rpR39hrQEGxldMQujHJiUiSuOjeV4GRxS39aOnxj
Aj13WyN+MdJJrKNY29VNCi1WUrsLS3jiQ/GRNfjBM7QMQtfxaE2IXgeRWe6iFAY7vslHp7flv4XV
zgmWmNGuRIJsCGv+FR+2g+ZJeqeUSu6WaLlc94kyfBW5XF5Yuc/nlVGoCMgKD4zOHXw8SjJmY5X8
F2dn0iSnzqzhP3SJYB62UFX05Ha3x2NvCI8gQMwg4NffB69cdEVX+Fucs7DDrZaQUqnMdxhsqAYr
ujgwoCjTGxMmQ9Lq/31/Q1wE6kb4pT61T7Vy3WmLQtPreGo6tGPA/9GnH9fT6/v70sdhdwNgMXkQ
4/NyPiGNQrZTzmgLNihQRWazDhAOMJN6fZRLG87nSUd3FjAmIKXzUYK5Jgo0QRWrovX/y5beOI5L
4B4LCPNR57XJlQTr0qz+8NK4NajP/+EI/LUZytGQRWuuVTyiaXNCjxF6fab9D4eVjQC2gz1NGfFP
GvvXKPPYKLNSZRXjaaQfqx7dTR0jl3/fcjSEIExAFOAyDnZfyLKRPTOEhVWGmuQNjwx5XFk2AKdD
cGWoF60ADhEPR4+yC+hHqgm7mIqAopBazi1BhXZA5dQHpGx9plf7vcvK37Kc7rOxeo8zyT16Ilfa
whe+2XZ1gNhl8I2Qeb5HVIe0JMWFOsaucYlyA5uUzKuuTfHCAebHww4B3Qmx0N1duCZhsU8g9cdB
jdtRNxBg8758Fj7iUK/v+ZepE8V/Z2OXkuADu96NFKytq0GGqGNg6NkJZ24n9HtrjBME4x6tFfWS
GnzHDbDP9B1CKf2Vq/jSctLTp9sBSROK9vb3f21OKL1e06IOEXs1UsMdcgUnmqHDlR1z4WDTgeAK
BotrACnZTZJEQ+rOBEspG5z+KV81QN5itVteMoWFW1qhT1dGfJmooYdPiRm6JLQvnlHn80J9vNIm
4nBc9kt7z/uQ11+KSgVaRStm17CFQwAGbXclGl88GgHBi7DvbMST3fZ0ZnQutCQjhM0rzSkkRT+m
aOTe+Z1p/5hrW4Q4kVlPA9J5dyaZ4qcRlM+VX+LC3B1QclwHJIv0H7ev8dc3Rd5XGaMeyNgYAu0u
n/Pyja1T8+6dAf5obk6oiXT/ijEgJoDR224HnbIf7OXzQSG8D51CVCbuQI7dLEUWhJ6WDv++XR1y
/I2cxFHhPjofRRCtfcx+ZKy32IavGb7WGpWF4+tncrtnzp9PWCbQSN326vYdX7zUvGqsSiXjpB3E
WxSUzbfwVavD3A/ZIWngXOZtpiFqMqZXosGFuOPwbNug1xbv4j1WdJCjmVtdK2PZoGOm81AKC2up
T/jIqCtvthdYv+2LUXD2OP3wTUiGzteSPwU8pBoZa677w2iqB0cb3gwiQDq4ezKH6cZVmNHBD7pt
l/ZQaPmxtdIbTMs/v77aF0IQZWlyZgqRFAT35W9EidNq4NKKx7EjAmKQjeJXsV7ZORdWFg4wr/3t
JQX8eReCCsevGiNdy1hTbneTKCJppabPmiaXK9/wQrBjQXl1bDhniuC7dR2WUquKChDzjId82CNh
dgDFgr4YilnVP7fE+YobkY7NSoJBHrNL0q1kNsah8YpYdI1+KNuq+2JPan18/RtdCCnbIwriCpdu
QCH8fK9ID8NIyyiK2AmK+Ws2m/1xWVFqr+c8uCvbybjLEa+/xgV94b60TY6Z+UAnOIokHOfDZmuQ
Vxm8jRhIao2K4ViUMYrmxo1XukOc5ynm63Ixn1dDGgc4CbSckU8/ISVOr9bx0fFECjR2kta7koW8
6L3xm23WS6CseXlvrY7z32zRSi5tBMzi2qqnMNcSD489TKqB7jz4dv6ISKw4mToOeJl8yCv1iGYy
tr7O/PP1D3Ph8ID5oE5IgknivMdc5R2KNk4LP01zB+Nu7IP2tCzjdCUgXhwF4C2tPfYA1+n5bCk1
ziMS5Xlst6oHEe12d8ng/Hh9KhdOKITG7VODht7EYs4H6asSu9XFzeMEtN1hzrIVO3E4UmMwXhnp
wgmlpcNGpkvJ4dmDrnFmM328FPLYndcCZTpCXO+lfD2S//XzmhbX3oMvavNsF+hSBhCMDVHILPdz
U6g7CVhvyPild441o2gqU028x8jGiZtgLg8aZi/4MaCeNy9Ldt8tdR6trpBXdu6lT4lqzsYndrae
1vb3fyUHW7I0G4nMY0OfOmy8JG54gCuvQPYvfUsq8z7oVxrvYHXOR0GsKi2zWs9h3qKxO0oU2gIQ
NYfFrvQroenlhP4UcKkcBH9KkLsAqC+ZrbxEyhgOlnZrJ/P3Xtn67ZW9uT2fzlMCRvFg2XMx09ze
T6hqEyvAtUXGTYXCR6SWRrTPNrnccoRnlvRRpeohORYoQGJNPDU98sdUB5HsWi0wsugDf6f8W05R
D3LcpCZEQ+yQ2XP3rPdFjw5+VjffHQTZ8CqFUgzWXybDPR6243IISFfdSAK3/zkPlvigZDffLrVc
jhNyhG+LXHVWqBlWjwp32VUyVt6CJ54l0Cm70YiAn3T8c+u4R2ozYuDgsCSG9bW1AJygSGChh+a2
+jeRqPKXttibZ9qgZgsLt0D/nrXaYhyHckxubM1B+NRsarmGU+GB3jTtFENY/FTElYBzIY9mvXl6
EQo2KO6+0LrobZ4PJm7MOMCsn6cucL+0uYN4vaF1z43MjDeGxBYFiKJ551V6cjD84l8bsmSy/A7U
DYHukUzv3xA8QUtzyR2uHHdFKNqcVhT7nT4cbO/ac+XSJt42Fg0tBjT3qgejKka9xw8aIUE3O9bL
Zjnl/w+PvYBCMn1zxA0ggZm7R1HQWE7VBl0ZZ0Vi3ThSTY8l1LorZ//SXMgnofluikw06c/Pvp0W
LCnadXHZ1B+QLEzjJJHalez1ZYBBOOavQXZTycxFZMXCIIVAW7PP/SJuMFeO6J1fIzldHIqH5GZ3
yBN9f/lV6TrWXjeVWOHqPQSxNjklAFbDcV6GK7N6eTExK9A6f2q6NCl2YXMFrbPobskH6prqrm8G
Ez5tLdGBHTtUystqvkZ6eZnYMSJ3OgWd7Um1Tx/zpBNBlzOi0/bWGwRccateFM4wfo1DN+Ispym3
/r1WxaDUXzfeE3CXfVpXFDm1zADjJHcSaC7WFn5OEDS4hHF2ej1wX9iMEEzY8Lzn6BDv2TT+rKYV
1+kiXoRUb0pput+K1tP+vQpLF3prgtE2pXBp7S4hr5fgAzE3jhfHVI9mX/dfhiqVV26hCx+LE0UW
wdsC6uQejoTEKvk/VJI4r8s0QpnVuG2FbuDu4OrGGzUJ9zB1nn8FsndxVIfLnEcTwP597g8rcsTk
aCniFHbaqbWx9DGGOX90k0I/1amdf3LXwIn//bsxRxpANiJHUAzPgwiGMOZWmCrioTGmGxEM+Jl6
4l8FyojwWKjS/iXf3JgeuyjCUtpGXw9FrNY2fZgb7D/C2kHd8/XJbMd2lzycDbNt0r9yrmXIXESB
O15Pg5/fuuS5XjgP8ge6MsUpwPc3LvMAogNeOv6dNST2lUNw4Qta3KTo5JD4gfnZ6h1/jd9X5pJk
yG3Ga2UPjxMiX1jBpW00T6N5mHobmXMp00+vT/rCE4kuIrVTKkKoiZHQn48q+kWijNyiZeFMOMZy
0QSPokFcOUt667fy/e7H1OnePWnVFJp6Pt/g5GbGLixHLGaK5MqOuhDGaQICjnF9m2x8j/yXxE7c
35s8htqOZbyWl8dqQV0YL6Psyjm9EHTQJNyUTdi8QHR30UD6yYJ8OI8ysgrcnbK2wBpmvJYjXZqQ
t9WnbBLSDUB4vr620DsdCVveS0UGo3tdm1Ol5/4by1HXOoEXJ7Q1bMl/ebzsn2Zeje116zBU1gZf
U9ev7nSRXSN8XdqlACMgFHMHgtXaHcZxziC9+Ca21n4igI2387HBj/oB/wotylLXvQXyee1ldmlm
VInJuCjD04neJSt5IusxYNkQF8Cly/BN9W6e6vbj62fhwr1OO5BL9k+RFLff80+FtFlim5IHp+cI
9bZIUxwb8gR9k7EKhmhILOdKxLk0rcBhudiAHnXM3Q7Ml7YZprSjcGLUPnrVdn/azJCPr0/rUpbO
SxJxM5YONO6++oDytZwwK8njoJzUnZ6p+VZJQzxYzVg8pSmUbRKZ8hZEufjW96tzwqJqraPXf4sL
54ClRWMNhSzKIHuhtT7vQTuvKXHGX+1PgYYDZKsjXNHhyHGFTnFhWTlsDg0bJo379u7IjWpUsy8X
EVe1Xn0LhM3u7IPq8PqELo1CNkbzzILzjk3vbreYCgz3UiAWoxlfWwkw02pRKnh9kEurBtRjoyVx
MVCq3A2C+mJaYAgZz0WqoSNfTFFluEsoMVm7Mp+LQ5Hvud6Gwn/Bp5Ernhdd42WxkWlf2nRODkKZ
T5qGtev/MCe2PUMgVEel5XxO3H4NCv4I09Sem0b10utHa8Z81kj+mRdC5gB150/pjX74Cz0WG8UV
hBVMNHDslvpfB4TVxiP4+PqELiQOiE9RbvXou2/w1fMJ5Z0z4cvoi5g+ILIRsCcScfKawu2PfNP5
qBbXW6IEAMyKUjkkDx7jmnNl078IXrx9qHxsnZ2NE7t/m24Q0gEPTYp/g6zfiinvownwbkimiLmG
rJIrlfoX238bD7D9VlrdOFi7kBwMRofkVZXHk+fJU6ArPATtIb2y/y+MQj+AoeiTbVXm3f63XVR1
eXCL2AjUj1Ybp4NudMmVxOsPw+8s8yNNpebHu4A6I+ijXealzx0lZNGKWKOW0NAD6MGEaMjdlWj1
v/NFUDy6Kk8OuCBqsZcb2EHIzpRvPBOZwbTvC5xLjWk8rX3aY4OG6mtnqfk4AyY8lXhuH3BvcqKs
HVct8qx2edIW4V5J5F4c320OwVaGIYtDAHm3UhJlyc4cWCk7G/r+0LaVTZbsu6UIZxLaw+tbfnMs
P0+WDajKHCha4h5N4z2rxRY2nmaaQpkF22fcW5c2P/oJJdI7ndpJctd7G+i27GaoBcnc/uwwKnwM
alWjXLPUGs5Hhn8Habv6mbmWFteLiZtunzr1G1F502NW2OkRj1zxpl4Vzimc3BBHTzOqrNW+HYbc
j6tJ726ksq3bNtG+gaq+xqd/ufeYItIO0CmhXhHlz4+1MPTKABmBmFNdOo9L0edhYWMWc2UlX9Qs
WUl0scGCeBAy4EyeD+PmVmqU+ZjFiSkwa1jNk95gfdMOAN+DT/1o3tte8oQSH+580j7xKr4N7HIK
kwpTk2p5mqvpQzLR2VC60sMOH+q2HK1wQa6ntuYrpY+Xa7JVpDZuCgkmwMPdSYH9HWg2zcaTjQsL
7iq1LVtsAkbtyv56Gc0YZ3sAACCB3blPWTAm9CoEDPyTTFbrvfDy6ntN2V/Sqy/lu5Uq7pUBL01s
o3XQ3AQNxn/nX6HovbkbuRpOSTDhI5nz7rLmrPzXhA/c3IZ22Lh1W/d4t6WcQMBKpNkBxaFTt/Y4
iMOmtPe/zAWsCAn6Vg3Yc8Jdqx7WRjKXfFiyN6mOL2KDb8yV59PLgEOSBZ54ezaSce+JiZlv1lOh
YIYMbdMe3BYrUL/+VQFQuTKdC3thy+YA6CFyRrlyd0AGKx3qrPfdU5Wmy71qS57glsfbY3LUx3Zx
r537y+Nx12z4QxDgu5tN2A4ummRZJwm756saEdp0JSJQA8KbR4WF0pXIfWHrbUQ8AKnc23DQd2dq
LfDYRNfLPfnmYN4nmZMfqRnNp9fjzMXPRSoEThTyGtLh5xsc8n6AfNk2Kwv0UAYm5abHvB2NIPca
of7SAnIXETg3pBtwpfOhrMVHetBaobhQ/b1b19Z6O830O9YHp8ubK9vw5ept8oHIANFZJ4jukVmD
wJrOSoR1wgZls8Ds+FBKs66keC9Xb2vD0VKlGMpl9+c6/Ks2U+cOZudWYp78Nvi+uoUROdRpTx2U
kyt1vEvz2bTXyI55FIKSP1+8AcdCIoJpnrpAKwHKO+NBpmXyz4GI+QB+pSfNZ+J6Ox9lsVIdd2TL
pA2d56EoRuOjhl34h3/dc8CAaM+AWqMYCg/0fJQACcqsTpR5ahbkD9GiEae8cfT3vekkV4a6sGzc
nRvJFvyBYey5vauNGHLtzyZ5d4vZku3cj9K7JgR4cRA+DiB/g5xgv9fmNtGRKGYQt6wWqv0edoRY
AV55H70syW1ZBzua1GODVeyrqtVUovEqpXFa/ar70GVDidCKjqzks2aT2D8Zier7sNCbAp5aUjV6
2MCtTm/rtV8RmlqR/TyurjNdC4wvp08W9AceCKBz4x+cf049lYMScCtONs5wv0pAl/T/9fZKp/hl
9KBsrlPJ3uivtP13RZFALhKXoEpnkemv+f6CzHxaPkz4i0WOLLsrJ/vicNA56UxvWuZ7JW2oWTBd
ZKqfODDrbdXY5km4aDOlk8zCWZfXdFlfLOLGwSEBILfh/gSvf76IUyLszsZ+8WRPLn7CnlFhSWlf
UzN8MStGASbKrczTDLbhLoo0+ooA3eg7p34RP+1p8KKuX2zkA4YfGiamV96el+ZEkYKngGttZZdd
wJ8bkfdtpzunucGVFxX65pgGVnkl0l+aE7gzkk6g0xQott/irxjcwlQUjWbbpyBz03gO6ALY06pu
+wY/ucbOrslwvhCf/0O89YleoFB4U+27bmKkbTOil3rK24ROYrNOQ4J/SF920drawAFsu2kyStMm
+u79WppO2Hap+oQZh5MfkJ6rmwgbS3OM/EwNxrGsDc3i4mjrIRzVACgbG8HlWpNrC91nj1laBzxc
wLJDCKE5vzulY04mlRutferScv5cAbo4LpXmHqwGKhu6Sf7DDGzgyhP6Zcz6Myoqw1RANjLp7kIZ
Z3/VvZT3Sbpm5WO9TMF9gNjHPY6/003WYh8RFm6tDk7aaBVr4Pr4MK/1o13nyffJcseb16+eC1uS
wgZ4NIjTm5jz7pil6DxMdg5RH/NZ+3FBRSjUsdH+12uUWaPGiMgJddXNu+R8S1IuG7CXGVDHGOzl
wVaNSxXLM//9eAGx4D4wwGV7VHF3o1imQPwDl/AFE47ImVDAHm122OsrdmnfoKIASHF7kKKVfD6K
WemFZynfOmHsUGPH65fzwQggSoWdu3Q3PInsWyp6/9z63UrfEMwgxXjQpPYE87nwFqO0yN8wtscW
vqkh7A5Bd2UJL0zON+lhE+GJhgTe88mpyh71dtTNE0alCKgYjHNEbM04JIr7PBQERRwq3eHT62u6
hdndWUT9gB0CKomMei/85y6ljd7mQsJgzGk4LnP5IVezdzSaxaeklYzH2k/058Rffr8+8PaxXg68
NUtgf2yqnOfzbQ0P3XJiD1kxjrDDhOFxgTb97TK6xpWT9qdAsR8LbYDtBUPMQb3ifKyiG0Uzjotx
qoQOz7rLmjJCga1n1nOjFYeEktuPzM6dg+dV/pEm9Xh0cy+3I3uthyOSct0dV4YX5QNFnz63jfvO
aju81TO8X7wBuV+Nrlkw1uK+5ZRgQGvKaBRG01/JvC4EDRqvoHQJHHTw97SzAIUune9jnAKnc2+0
ucijhMbJlYN2cRRkRExG2Mgku/Xqpa1TRRmMk+Z2b7s+8Z6GJDeu7Lzth+w+ClfkFv4ZgbtglwDU
PQXNWR+Nk9BWoq6YvgeNNJEcm26Xnrf669vt4pTICT26glQD9uDwSljZmPSNcRowQgn1wfJuixWD
qtdH+WMTt58UJXZuZGIh9fzdpCq8gbpybvSTXjmVE8GQ7r5gLEZZkGqI/10rZPapzsxcRLOFlhv1
xBnT+HKiUBmm+Yi7OZan/e8Wx9Mm7JD9/GV5/fpNJd1UhLNfCPsIJaITkdbZGIJ24KxFjJgfl1dp
j3hOJ0ngfnNkEwQH21rQNeN/kG9ry5gESXhiVaHI7eqrVIn/M6Cz98vgDfxhsn31EY9UYQPbsewv
WDcUM96Wg/PZTnsoBNBgBiPUYe2BbjV9IGylnepzJJG6fecXk+5HWJrQHoHfWb8vhSq+pF2Lg7Fl
S3OKJr1eu8hofIzEQSGWQ8gvvjjH//Nx/s78vjJOU1LiTu6mgIRDvfar71c+zYvtBnaWAEvRicsW
dvV5DAj8slkBP+knnmbe0cSCNZw10WAQNV9TcXrJiOAlSa0U1P6mNoz9xvlYujN2Rb+26ynjMdRG
vPvWW57tFXevlKK7nbt8wjLbyvLxUI6p+wnzkea7WSt5P4oqGaOlVFRJ7aKqf/zzKmwiTzRgkDpi
o+725zy3TV5DXQKv2ZpRACnyQAPRCM2mvVaAfxnguas3IxAwNgT5vWIWsS8NOidbT11iqCNqufZJ
030FZnC6tuAv706G2h7w3GQbIHn3IBv1QRv82lmQ3kx4dxpt0jwbq72AKbVT7WkqHGx40sVCx+r1
5XwZVahMoBwH/wXdCQBb5x/aGZwyS+x5OS0qWO+KOvkdOEq/khmwa17uXS6tLWfdqBkwjs+HadZq
6GYj6E9JrYrgpg2GRTtK21iLo5Us81fbacEP63Vq1aE7BO6nSfjYkButckHftn2C8Xc9l8ZhcmRu
hgjfaphRD1YrQkyijew4B41jHrn8Zxtv87n9MAcrDrwqEXMORhldhhusA6lZtTKY21Na9vDRHXSI
j1WZLHgiq6wpormn3BoS8FFEQZM3TyORUPh6bKTECGVZSy+PpGOm/7XL5GtR40+Zfwiqxn8Ahpba
N27agib1ujoIm0KZH/Rx3AzRldTIQpI8nY6T28nimKRSPLugiCUdF3yhoz/C7odk1NNt0p0qok1+
detzGkl5sIzFbUIzMeV/YhmS92D1y+fJT92fbTJq70Gl6QWiZ43x3msN4/Nojb4Wzp1fjtg51byx
2752XIDBpnpjl4YJYtiZg7fV2NVJGBRe7kTLUnvzqc/aEjFjT1vrB4lSEH3VtYbMMgltTOm6+TzI
2sYPxCPvL6mf1skYnqhd93A+1kz/2E5+KaKisaYC2YtVynAVjkxCYSG1Ebduk0lYXGaSH+gHGu9s
1QnrqEqzb25k1o2fLCezvtEMxSG52VDfonOnR1fTsjL0U07Nx0Q0/b3IVnM9tnagso0YVlvxUDdV
Ffl64R5yf5a4UDup/TvoEtdBAMdZwJbZWWrhErYYbydFiA0LofRPeLHY3YkcJA2ObJXuuay1qUZT
38A+yVjNgbqIm2H57C25dtO3dCBDRB21hCi/Ll+KvmhZNF/jnGajtuCm1fS8x6ag4QwLQTspSKzx
h5849ndtdAfEMaQn7lb+9fcpbRe+TOeTtKm16B+okKzWqekn68M0BeVIDqZnA6c+VUHkmrPpYrQ1
Zr8rq7YfTEeJJ3qHKDlopS+eStLRd37aluSFgVdNh6H1qdrrudH86FaFj9HolYqpaX1SRwQ7hbT4
aE13dVY43wtgATS3KP4xMxms9jHN0+V30xXOe1NNroe0umnQhRrcRR2UR6YfYZpK1RELHKyr7dof
1xtwNr2MkiHVnyZXg6fu0rLn7lCpONZQ2m+l788gX3LR/DZrJ/mK2k/7pfJhGIY9r6LnnoK3FZkB
T0kA/Ub3pnffelP60Iom+aCaVvvNgwmf+XYa+ypCeNX7pSAOfMnz0TTiLijt5WROlpT3pWuz2Erk
3Q/YSU6FUV3mZydzzAoRdhirP1YgbPPIsxf/W9O20y9BheWZxUmgC7CH5khH+/RXHWSjF0Ey16pQ
4Z75De358cOyKL2JawST+VMvmIaDJQ2rjkaUnJNwbYr8A+VDUUb4vmdGWEGs/94H1DqOCz6VzmFc
EjZIUTrJf/wzAa5rVG5YpCrPIuG03hHgn0tK7mjeu0FbUI1z8sIPLaMfnkqrQaALZ02PXdlnm3i7
CPgEfeVlTWgBR70PlJm0twly5NOJExW8dVPbxyVsXuiN20bdpWHvmjQVBeJ3XkhpTH0gFVq7kC+o
cvInw7rHX355Z8lcj1RuQcxV+mLftWtgsGeNzFd3vakamK08gQac6ylchkxQYRbnuf295rjiOXGH
uToUVelgqDLp9vskS+Szm7W9yyesDby83MG4cSj6P9WBC/PHo1FCeoV0TXvsbbwGtGCoAMCN4mFF
BPVDa5vGenK9xmnvKuzmWpA6GryQThFKIzEV2cNm38LesJU7n2pO23Ra56Gu4mnMm4piVuVXN0XT
TcBGhATzOdf9fyVV/D7K6CrGfpLaBNymQs9d9sp58McOSnZptsajDsrJjZTMxzdG26PpJTE+jLGy
JIpWOOqJOzyR0wGjkUwZseNOxMwWpsiHrsjLH5mpqTR2hD+np2HKKxGXiFfxDiKvtWLhqIActckI
TXkqmq8MMFO2zEhPoJ8GxnscMAo60p1GJtCRiVUgVzXs7tFjNz+vEr/QuBsnT7/B4NXMQoevWPBh
BBybOZCzE1pj4tch3MbhP+kLHamCXIccU3n2+h8W1bicrXIwn32zKG+tkYZ/KFRbz6FlwcA/5l4q
+puEYKwfzHT0NBTVau99igK4GwbcWW86Dp1353mNpqMRbpdlaOZV+asUY4dQFypBX+h4d/c1+q0J
WCujo4zZeOThy9osT0mwahN2MJUkhneJM4denkOdzjW7aqMeTerbck6csOY1EI+tp0drOjxAO+qf
Jr4+dxG5XB6aGH71J6dpJpYAxQd8v9LNo5Km8PhkiznNQ9Be6Zfe0eQYOd0EAJ6WVH6nj07zs6bE
xgPOGZ08zG2dDJs8WGsOZV6RBSfL0hph2ri1OCyLpz2MEnlPiipO9sWyB/fNurRKxARKaz40msl9
lhm5FnpBjkniKO2WeNnm85Mz5v0XWSdlHVm1JxZiqVNAllJGkxxWcBpFWCvlTAcOTBkcUzkN31ba
DzGS0ot/pzJR3LQdV8ch90hSvxVO4a5HUajUuM0qLfvq6ZPdHBo1GWNEY0rc1G4+HodZ1KdeNHCv
bKtojahaGvnAWua8w0Td15FYtbSJTLTqHtcSuul3e5kpsI7F4H5oOsf6lQUuDFe3L5V+LAcfTfiK
yY5hbnBdh7rfER6G2u3fFl3X/hpaLroYMUEQW1afLDzuCLv9r1SNPreSTl22SvTls2HN8te0GibZ
Qdst9odi0tSPofuZlScjl+tPjJj9L3O5VmR0DdXfORlAZ5jACPxQmzy3PfDdHNqfGEM+t6M//BjG
cvpco2ldhi2c3U9i9qafvE9I7xrXaFS4mD3pnY1KYPl+S0+es3HRsngqMyQgA9yvphBEP3yMzhlG
FSGCMWfROq9wbPRATB+6zvQ+N74z/Ff4oh8fofhXP2D+Fm7k94bXhTLRukdv7sVvZ6jM/0zLbroo
tZPkN4GNq7k3bcouuKjKNOTnVO9GuzI+Frr03k/togOEkRqK7HT+y/YwC1KwA6exDG7Jotz5WNTG
fOuubCdQtNvuKaAJoDaSwRj108F7xj2rKMM5azLYk4hkPet1aaUHpQ3VlyYpnF8FfDyS6HwKPmqO
mVmw+B35q08C7W3VLdWbXBnzUUxGsRwro5ObeYEYv0lZtz+WdoCSJZOkWT8oGGlsCTFn72sVkLR7
aWF4GBZCFAynBEFB5lAsEIKruvjIghXT3YQyyqes1kQJoaHWmse17QztMOkUKA8e8b4JqVtxIeWF
cLy4MQzqlugqpM6hTAdT8FDpZf5WV+5Sf+wFQSPqO8teD8WsA3UkEgzPCIl3TVQF3jKEkq36WHWd
/gwl3cVZQleENzKvagkbKqEyNDI8UkN/zIMlLAKE/0KacE56YwbYumH3NncipKHbjMdi8NNPGMYG
P2t6TKDmvDlbwwHs2/uidXHBGVxd+ypxIFnJpMvsnTK5RUMhqETNnZ2soZmBkgnnOq3rUEv4nBzH
Kq3unMGYM3wiJutRIpBrxr07it/zUI28rM0iOQT5LD0oXvP29sgtY4hwiWjGqENTU7tT+E8JRBn8
7EPulZNN/Fu0+RMOvst0E/jrsBwlr0DsEHW3pSGNxyjXTGBqDhVMd2xObrKK6qYFz/9gdsOwHAor
p1y8lkFxSoRZ9wjJWc7vzWWZVFRVvnNbj/X8E6Cl19xJ20q7sNe8hNKMmcqogGbwn2XVnKRi8LhI
6m6c+7cmnr3yJu3GMog65YjiYMzr/KmyhvFbAgQxjYpxyvrIVEPzTQSiSyMQit6PKl+xPR2ranVD
v+T7RQIbaye0taH7POg0x4BKSf9bWY/I7cElpd4kpZM+ILveakd9cI38aPVNhrEbN7MVzsDC00Pp
5np60NZ0YnlWsenzpcUq48mUMBZMb8oFviRIecSuVyJHodyRqmua15Z6RDeiUk9T77kfNQ/pmMhQ
A1Fb14V3Mw3W2Id64lO1QjsWwTr4IQt4UepgkZNOrX7T9qVlfikxCxkftb5v/AiZoupNtqRtfRsU
S/YoyRPccCwquwp5hw5fkN0ZnjoDC/JwXmsnjwKNZDTiZENXWx1zTKKKZ0ZNwkIjOfTbJSdrz8vi
PYpLpRWOUxVgitmPvQpdhJYrehBBr+KBz+3HIsDpIvLTbMruzcoKlnsyI5wUvMbwb8u20UGjVWiq
RmXude9Loxh/VwUR8aCKpX2n6BA9y7Eg589Tnof3edKXxA5YBVh0NfWQPWiN1s2hv3TNhD+kLFDF
FjMnbs5U3YWo79jfoIL32aFwneZpnvEYudFIA+KioIN4rCc9+boUrPShI7UrIn9o9edmbEkaLaXX
+XEaJ63blsYbn6k/18FhKMahD/01aK0wrywWbrDMtCGf1OuRHGZmI1HjoQ0O+M0x7gtB4LnLpm6o
yUDS5rOn6YO4LSDufPF1VAYO65p260EGFYbcpVrQOSSDGuJhpPqJcHCCueawePMviVbBXT85PF6n
Fc+sEG4Y4jt608qEcOXLKYTanr7p4Ww++VnjPpuaT8g22lTqx8VvEzOcXLJnyqh54VEoEVnAWGPR
REHmB1QEVqX/8KcOeTWzmYefbU7f6QaGWHKq5zVIDm7VVz/G3ur0w/9Z2VQ32IepU7E9iOvCJHls
tVl3ov9r/p+989qNY0uz9KsI5z7U4Q3QVRdhMpMUmbSiRN0EKIqKHd7tsI15mHmWfrH+klJXiSm1
OAJ6gB5gUKeEo0MTGW6b/1/rWzZb9rakEU953mHJLifj1mmoPCUWULUAkizxWuAUPOFThE5M7ptR
3PCZvdf4lT8X3QB2ogkF/Q9VCxPMy0qRTZ706OoFBamEJi4jB3OBXbs9IjHrNbbVz8Uveot4jSnt
YVH6qek3oDSZtKxZNmk9MjcPpnchJlF8+dMSG/UuWuku6mqKqcd9MS0dl9pYqnnTjeY5PE2b9UVP
xfiPK3mOg6AO3rGNK58S6csLly2DMjaaOm1UPKUogLE+VeryGmr/554HgcUEK+Kho1/KK/TyKMwi
vUiAwZMINWTnZSbKy670ilMttoxNW7vGK5CGXzS9D4p/BLEHgAKQtaPK6Jq2xmpZybSZTJL+LEam
shuZr435TgGA4rtVawYtIGffWtmOlNlVZrMv6P40BdHCPGQc/HvGoXuFxO/liXdyZI2S6BIAUTbt
pobcpgrSwR/fRI4CMQetMmesHcMVch1jTWJMcoNRE1915/QseEiQ+f0T+dM7BjGTphVafPWgYjgW
r1LpK9I6GWGNx9N4nhXEyFBftrZsEIrg94f66RVzD004JDbYjsGmHB9KzrJJ1rEoN610+qATVXrZ
z+n0yit2KPq/bFrhqEEsBQmPGjOQhJc3hw9vlj33hZtT0NcZWbza2eMcj1QQlXscZ+i7XxOV/3QR
YXup7sEth2uIkvDR+1YM5D1K1eJWVVkeaGWmhA56uABO/x9b8/Aa8FywuOIVYIl29A7oa2+tsSWX
jUlajZ+y+dquILpfeSp+ulXPR8HqgUGDhvZxRlORldU0mC09iEZZI3YEq79q9R9zvQ5H4f+HcHXG
3mMdU1I6k6PJaqGVMtu+RV1uk0oyHtde+c5+/pcXGWH93/+Vvz/WzdKRziuP/vr38/SRxL36q/zX
w4/949te/tDfL8anTg7d05vzh6Z/sxmqLw8yravjn3nxKzjS908SPsiHF3+JyOmVy9Xw1C3XT7iC
5PPhkqf68J3/p1988/T8W26X5ulvfz3if5SH35bwsf76/qWTL3/7C4gmyyrcfvTCoDCTr4U+5l9+
PN73b94/lPyef7uObqLruyj8X28+PPXyqave3HDhHl79lU8PvfzbX4b1FjYiOi3soSic6av99Wbi
9zx/BWcU8jQ+Dc0yuuF/valqtvZ8yXiLugtuO48Wu1ymwr/e9PXw/CX97bOIjgEVRT5aTPOv//zo
l9/e72/3k0v3/e9vqqG8rNNK9n/7S39WPf9zHPjltfhRvsY9NtgLdVqQlJSKOsvaJRoUkbRu1l0q
4cWTKoQnzhrPrUK5yszxLh7skHL/SW+Z1IAMkfvYYLZFZ+0H9g+OkYeD1+9zluqfKF7HwagQNl4u
DM66nujbcbY/GF0veCmz+nQhJct3KWBcqLmXRgSify2s5N5URLVZVnc6g5U1+RWQcxWHxdQ4jY+n
KL4aJEsxZ6zNkwbVTIDvKyfMjmW154nY76gcI/yvu/a60wX665kuRDqk83aZyskvHLAHWpWx5HOi
rhrO+9JFvzdWH/JMNNS8jCWwXLi7a9rd1qbxQPN9T5XtWhWk4FhqFxitKwK+eV8bzn6t0zvppVeZ
op3BWDgXqb7trGWNyrwfzqzR7YLRMqbQhUYTWDr9387xtvhVdICu6rnRlF/VGD9jl2RaYM76WTms
ZwuBaaHB2BKUoztQS1afelE8kMGwT8QMSsTFwGWY9AzcuUPiKKc+yHr2HJTiIs3B+lw11hxp4xKI
Pn9nNEkexJV3k8dYaj33YtCpM5Wynp+6vv0Kv4FqrsVSv8iXE6kVYZ8nAfvVhyaeT+K88mM9BOqR
taQaEEVD68e5qNLi67B0q581g0T2QL1Dd7rmwl7rTTIUqG6yDF6tIVQySPpEkgGIjRj3lWJSWcCd
NrI52BJ36PhDb3ZRrM67mkLQzaR9xmeTBVQqU1if4kYk+lqzbikb35JQVGfu8VCv2Yc0Xd+Xwtn2
acJVHuw4aqu5vgTrVJ/JbpouV+p8PqUx5XSt+vue6j90RJ44p3gcK6PdSFptUuhxZIIYPSWmLgtR
MFTvem05YxsDJHuc3/eyWQKNKoZJ+RXygT74NfWJRi92nlPCUOpvY22NGOHCjGiOrPtaDSljNHfE
kNsWQSS7JoONuIjGJvVF0pzUSRp0y6d2oa02tGGtINVcqitZHZoyjT+WzbsWfGul3o8UEahiRFZX
RkqcoCHhZlRtCNGIl8O7nN1i63SXqpi3kzzNvHTj7fPBJU2SXYBxZ6bWeTWnUYwU21cU7cKBsIoX
IaHS0gUViQLd++fh8b9nDvkfOB8AQv/d+H9R/vv/fjF/PH//t8Hd8t6y+dAR/iIxA812IE19G9wP
iMjvg7luvz3ADw4CRoPXHxfXPwZzzX5rMxkddm/0+pGpGn8ymD+rp34Yy5kmmM8O6H0YSaiRjh3m
QNDTrCQ6ONQU10h8bJlGvlGSVDVCb160y5FitTwZR3dsz5Vq9iqePTLf/aVGehMqTWc0vjIbzddG
iafcp7QY7zP8VOBTysHhT9F3mS8HjfZu1cTWo9vLCbVRMkKPjD03b95ZOVRsH0+MdUNA3HinLi0e
07SpM1JQO70yQ9NrMOXaKmUIKRXxsVpXizKicPPM78E2zWz9E3xNZt3o+U7TOqt4lyFMoPzXd/N9
WXpaF+oztUuqjk67+GlLJXRjWYpdRFJq9bDRMcacWsLN4m3ZkmcVTEOzrqed0Wl6YEIGz0k/XUvT
X60izTc9IS/GrVfn47tZ5sIhDMzI+Pc5c50gJUkF707SWowaPS3btaw10zfjpVVOaWPpeZhPwrgZ
NU4S23i+Ym52ulcMjkd7OgfJNCCzw3od0BJS0WM3VhFrhTpkthlimGqq3TgoVuvHU1lOOzsu7Kus
oHAT06EJpS6cPSVdmlO4bG3kR5Pj7vjF1eUPr8Ev1g4v97UsSQ9MZsKjsYVYdAXUw2r/B+E7025S
islzQwpYxl5TKNCT5uzuMjHLU72N3c0fH4+QEIYn4r7BnB0bX6dYHQt9RbJUzv26GWSX3tOdkyGT
WP+o6Uwlvz/ey93K4fwONg+OhvWawx1byYemz9lmmy7bSU4tV5Lp1Kzp9cZp/GeBdN8PxTCisxYl
BuV4hd/XXo9c0nBDZYGHXilz/ZhOzfoayufldoXDMPywieBPPCUQtI72X+kk62xNUodUMN2NErG2
G5Gsr4Vm6EfSWxyD+KscFq/sYzkcT8jLJyOfZnNK18kEThL3oxfZs6Wg2k4mYzkdDZm27we9UK37
wlQ0ZVuRgPw1qTK9ieKMegj1WNFZ5ozY0GJBqYp8ni/mqRAAceVkxveZSbfXT3TUipWf2Q0KDKS3
U+xnk5rQqrZq5cnL7LY89xJDGXfDvNofTLo4+I/kwAOUM0jS0cfuotNO6/pSC1YcbUYwudNa3gvN
bJUpEN66lBs3n8ng8vUKk+DGUCjhTYbCGCHHLq+gHeuNt017eO9XFdZ8MgAmLFo0nUthlOFKTHX3
zo4HEseRTg1KgRCLFB/XCmLqg1odqGRkLKd5rMxWkJCnWeyUysLaWWllTXG8ssdyr61lpYXSHjKq
wkOfO/E7egglT2JZ5mqUqJrMNqNDl7Ly7XFa4rNyRGcbWe24FvsY4YX93i4BmgRuJTPrMzrFqoha
JEQtPKO+r96pdRV/LPVO6eFF1unwcaZc9kjednFlkbM2o1lttVReriR7ZnelJ7LuyljaYbxF295k
OzfN6/QcyyhF6r4AXzwEcTPBLggznOUam/B4GXbYf8f2bM2RBd4l6WJm161Orw65aCfS/TpUiv5u
pZO1fLYKUk1DT2JrvBhZ1S1hS0Cs2HBEGtM5uhM3XHHEfl7yojgnw2+ZfLp4FuVhJeubL3FS5Blk
DZm4w85SFs9AgKr1SJvcslOU94Qrew6NQ8OlgQvBtdjU6eqZEcmQpXzfi6E2b2iuivmuyIjqifoE
ect2ogW3BhrapfGiaNcqUWjWtUX80RwpYZ6S7dJJ3yZQsPrEvQBiuhOSnXsSto416g/PEgBJZ24u
28fELZxpCpKkR7hWIQ+bgikxRsWPjVTTQ2dkApUV0gHfVaY8CREBjxW9hdhtfa8b+mWXOwpFxM5r
Wf2KiQ5/Y9Y0Hpp5KASTAL2RbT8OrupTKjCcSPK5Sf6pVjZWbbcO+q7x8vp+0Xkmw3WgEe4P0qvQ
P+FiL/yiT+KY/jjkXl6rpZGBQ3qCPHWlOSYRm4zVi0yV0rhvYxN47y5xcqZWZuFGaJxTCkqOIr1I
0telYjEBCVvpu5uh6ObeC5W4MlmtK5ouQpAxcw7telFSP/UarL+VEMviU15XkzM2QGg/yNccl53Q
G+tdJknc21Y5KKkU4GmzwVrr0IzS9azZtG3q2Cd22aIBc+gfqKegogzbJ4AToYTruNW5DioguRip
bFi3Ao+FsquNAbWKlqvVns6D0zAeNXUedmWc3Joj5xskrcLk4jLPlFStUO+U6/liwiZSwn71jJKP
jDxtgAchCvaH7oBOSKTlWu1nhVa8X9IJ1b3dzLzBCAQ6pzO3yTDaetKetobe6uUQIugqyOFx07YP
FQefvLlNpypGcfn7Se2Iig3ySzMpJYEuwFNo0jA4qvsxhECjz+MpFHNGm8l37Tw29x3WhjwaGsdr
7uZSmdYT3a6adKsqif5J8pp4ZxXaKHnW5paqbdlkof3WpL14e5G13vhtC/GiCvVjWeJo6sWJeDDv
MwMTe3LghhxV76oqTkTaZSIUWGQuPPyOoQ0G1zdW7TXj4xFdmcmKYwFcY75iomcRfjRZsZpsGBgc
Earkpm6MYkWV5U5TaKK3u1tgI1w3xqGE6OrJPnYV+lWzx14d0u4fGQmfP4im6odNBH5u2gRHJ02w
fG9IhyRq3VwcfB5GkXw2GQ9neulAes7cLoZM/vvH4WhFwNPAMgAmJJaMZw31UW8iiysNWbA5hciG
l1BWjK7FXOfRnx6FRSJeqgORBeDRsUF5nI1UNKO2hPU0opNswAGNnvpacsXP54K63eHKseZgTXrc
NGpr1j1FmS5hJaR61fWmfjIpvfP4+3N5KTvn/TlkDbBV08CCIvY/fjQNNHwzktEsHNrCiSyPVorV
FGjSkGtuJzeZQ4Ed+ttt+u/ZUr8o0l40T9WN7J6eJHXZ/weKsXgSfrj+h2Lvi+LrSU9J683NA9XL
N5fpU0e9eXlzTt78U/GyqPv8e75tyhXLfgvfmKYQYA6MUzji/3NXfviSiYnz4D6meakz7nzfpJvO
WzbMbJvZXjCCUWf/xybdtN9iIMJFZBPIwGBBns+fVFwPR/+x80IMwoGGRb2XN09j2KFS8OO+yVQG
Q6QVRVWBmmjnTOkHjrlp+/LMSWXrm8aq+hlcoqjQpAgccS3z+d1asZ9ChLsVBV8ZukXsrAyZuoTF
ja4ZxYPaRibCYF9PCU0t19O4Y+Ks1ZuhLj5NXfHVbMxgsSBm2sppMlcq0iHP9dH6fxky3hTPvHMF
aQRaPMtIH+qPnljvPK3xaJyvdxl6qbCnOEp9Mvlc9m6KBW4dA9rR7NcN5/Oq9U9l7ikRcsc5QtSu
oJlJCDE3tStOeG9gP0pVfVdbuRpCL0zC3kp7XxjQgsweeQSq+1DV8xVF4LrukF+cd7MpkJWh5PbS
7Ks7j5lv5p2Bxrf9WDTlJ68uUVnFp1Swex8O1ukyEkl8MFKiw/+sWh2lvthIIsSt7CwOHyvtQSJ3
rbWl3dUQZpO8R7g1NwbBoW4esbT8NC32XiSz6vcy/SJi9xZpa35OKbYOK5vZMpXqXclK89Jkf+sr
plIE80RfWneYwp3sS4xaMqjzz12JmqdEUutPzYCbWPtQ9jS78unTaC93fc+dS3N79oG2fp5W52Sl
NhzEetdES5E2aDftfb+WUSY6tLFVcal4RAtMXCfd4h7hJkWpNFAEby5ztaXMuHA+ubfSxAalt9UP
OaiudtbNgzwt3ACNZbspHfejNFWEL8OI+cxWeFIGP1bWA8/1Hvmj70wKEv6iEj4K689xPy/vXKXA
ND/oSuQtZn4q6pblp6MnCI7NK1tN2X6NA6oiMpm6fi5O0ljIa5Oq56aaDfxvhBWcYhY5l31eh07f
mWF+UOIta4n0aOYjKEg6lrXXg7wiQkrxBhlZ6kA9deHqIJTso04SN8TLnAYFiads2uLTDDCan8xE
4sXQr1LT2CrFaCDDl/vFQcSOOAX9MRJXX6w87Db1JfQ40WRogZF5Jxo3y2SRznZkCivL3ohWO9XM
/LrIuktH5e6Dubostf2SZBu9zT/9MIK9WjdBAcBUS8+H0gHdH6gER7twu1Jrk9VisnWLpvWd2tou
mb1D1QWH33yN2/LMpfhnTfD70ag/UubiqPClX44246BpmEHiZOtQK8GD4W07ZyD6sfqoZxEanv1k
TYGUWDjSvP/4+zM9Wlt9PziDKixRDQLccW5OdZD4E8uYbOs8/4xUoA5tWpY6i/xsnRhrnm9E2Qde
XJxR3T9T1tdSAV9O198+AQxvhnRGWryAR4sqaqSgwCwtIfx0PAejepYI+6Rty2AxC/xF+SuYHOew
YDq63PDemC9wm7LWOYa1Vobad1DPwNajO/FlZwdiuevyC0nsgN9NMkPI4t2a7F9ot0x3mWmfS1yA
bbej7RXkEqkXlEbkr+/gb94h9KS69q7Nxju3djcDBVGjafel127XL4osUO0XEgtAE2kr41E1GFfw
yVwfON0JlvWHbOpPlKR/F7ciYjSKVFc82e3shnRgP80FUuDG0M6WtqajpaJsFaOMshb7uSs6X4jp
ocVBUCaMmuyVu3d6hxtinMwvTtt9pNmEOYApbNsM2pUwTRiDXodEP2kyJOfrnd4yfLr6Xb64t2JV
75Y25SHr3D2AlSWoXXFapQOGA2XXAF75v7Ziuq1L/jleKr1YVP2XHfH/gd2MZ33Rf93Nvjksoh7e
nD3V1cOPHeznH/u+ftLUt5QiEV0c0rzh4h4e4m9dDXJA3h7EIrgegTrCIHEYTr6voLy3dKs91Gug
BdjE/NCytt/SGsGryYqZNjg6HetPFlAv94a4+dmn8UIfwMEIctgrvRzQukVW0PfcE0o42sNSmjXq
YznIzxquqld2ZC93FM+HOqwEkf5QmaVZcvgoP1S4e4Kg27adT6hG9sysVJEQr7h/piE5nA8HcQ7Y
Uq4QRM+XB9HJapNrOtPHttfQ0tMJKxNdjd+PxL+4aDBHWHWC6gCHcxwhNA+Gu7YlbD/PlV9sq1B3
tW5MVzPLmFc4ScfXjL0kwj2NkZaWFrE6R/UFZrdJxFN9klmuhVabQlwSNGjPw9+f0K8Pg9UYMdYh
zvjoqkn8PQ3lHxYc0rgdRBcHqlq9Fhh4+CU/DOaM4uDbaLvQKDM5l2MBW+atxHRM5iHsZNmCxjFG
3+htWYQ5n+pkYSh+pc3z81khqwQM4DFPI3U91rLpvdd1g2PsbDsuAxQ/akBT7jUu8K/Oilcb5SPy
EwpBR1OiI+tJ9KWxG4Glsp5sY1+dWKiaipqGLrXhV+7U7w/HhuDl8422ZB1XRdspKOkRWupWwFwo
L8Q6mBvGkfbq9w/GUfOBh4/VBhfRBt7CKIQP/eXxVhsLQD1XuwI5yKe6VdPPzQDgOzBzLZNBnmpL
jE/EzS+JXreTUI8xY9D1HLr3auIma7jQdcBIWBXOfVPiIg5p8rXKrsq9CW8uFLz3fdniIW160e+G
mvTRh7xILeWqgznLYXtK5dHvz+n47T3sPpGOQjW2qVbRCHp5StIrY5M98Y5QY2vreFN3XoKL3y3I
m19Zv/x8s9gvWwzvGLgccGqHr/8w4sW22x14RLsqkWqkGIkTsNUcn2gQW8FI/X7+w3HpcGYc5tD/
PoTIHD/wBfqHvkm6XZUi22RJuGyRDE27Qp3z299fw59fLY7kQQLjoT8UoY4ewznrM2q07c5e1zXo
KxZWRZW+xsj7xUEOIziTHzMG88HRjcJ1YC9ZXO+M2VG2pqOw3gFpv/n9mfziaYA0AfHARguIP/BI
VqsbqaINTrkbsXDjGGlc3I/JIVXUal+BEPzySByA1SxbByj5L58GK4HZSS9yR7csPcs0qWzqmr00
hCLjz4hVHIHbAiSH//GgM+C+PBLmLX3WlHJHO8L0kxKefOrg4f3zCwfnlk0n5VI2JEenk1o5JVYn
3yFrwoRs2T2JwhpTSDWYl78/0q+eAyC3FJjotFJROjqdqQQ8HS/08rx02dYTHqPOROf6+4McbW2e
rxmLMYPSrX5Ihzh6Dmx1RZoms13teA+UIJfzxhma84mUoutKH5cvGhbAV7auvzwkpXkWEOzWfkrn
Empi4RbNdvnaChwrtJJIFCp3Nt633bLIBvkICvNXzpOlFnf/5TzMWhTPAetRZiywZi+fDscZZGKS
PEaTHEr+aGPh6GsCu/B1AccI43wkHVMuUve9oZH3htplnz1F0LpajLrvIlay6r6pq+limfKVZGW7
7k7t2e4+Yj/IoCAwBLHp5/Nn/kSvcjMW2upGIu+pSeSICbugbaBCXvVCN/dW7nTDZTbWIzanosr7
azut3MLHWKM6YbEebDAe4AlqeVY+igcr0yr1Wk+xHgcpD40Z2K0eX+ikSX9NKSD3pxQ7DCvqYqW+
VUiZITZL72l54E7dqSvsIh9PvHqu6oPqRH3LxQAsVE6nhr46JAXSb4JPRX830shXTU9GxOl7eC/x
vW0sMdJLbdRPqjmPv7am1VM0yeXysRhMB7VakbsU8doseVIqTElxP6ASK63UyTdJoo15mAp1OaNy
UIOLceKxCOoK4GGYlHPb7rymxV/dtJ2HFUQ4aDp5vVykpO3CIM6uFfJBvoI+CwoTHESQOXZKJLlr
TSKKndX8OKpC41v6sfwq+iXfdwxnRRCTYnTTtkusEq8ZN8BgD6GaCJa0L2YCNYnmpD3eq4nWrBEe
p/m8LyQS0wrY+hdlaTqN7nsPP3YQGErBXRTtO7lo4OmWqUbjGreVtHfJMtRVWHsSdypuPFGEK/RU
HKX2cO9Nufwc84L1IaUa1fbbtRtvs8WprzFig9CQ01xaxq6dIebTa4WmAuQitdyz0cnSbAcmNb9a
SYA3zlcxKZEtNK3edi40FlI5HXfbNe2trdRFvHMX5rymlTCKWmuysdqO/bAV8UxKYMu7dk2PLGF3
LivjVLp5TkfKXT9hcNDOaUknH1j1z3lkKlneR6zwrcVHjFveJrZUDOwdrfOxXNx6CB1m9DQYFkyo
QeN0SrnRDzlqPJCy/0zz1jmIKrUiDY3MTh8GkVlfKIEuGqWZZFkDE2gk7rQy5xUvLehgqIrm4mvS
9AxrfVHoTpjJUjysc1JrJ3Ti4/R9AxrCQmJlL8D2pczT0Cy67MaacAlS6fNQVeQguWBAMKQgaMUZ
CCIDq8zit5a6nieODmG2LRf2RknVzuEQaxBQvUPaAeuhRAkxPSp3hlMmVCwGgG1BTWsG6E8nl3Xj
KnHzSYwgC0J4mctWMKb1kcChABmlSFXtao01nPnCtbsPttbW9c6e6y7Gp164d/gW54aG7rIiDDbX
QUT2mHt3y6DOTQhD5+A3T1QT9qua5DIURlG+h4XfEj/taRQlM2cwqYMLUT7m85ICx1otYo9h81j7
xnFKwA12aX4tlrrK/bWvGv4sGyjRRmy1dehxL7D/Ev0jgtHIGUpSq4ofbXSudrCILB3BmdVFsWns
Xjf8QseK4Ds29ZsQQMv8mLlgLTZNCisAmSl5h0EXJ12Dgs8q8IKPjWl58GLG2jKCYpRZDATCcFAC
JkK3/U7TNHFu6738NgP//z7WX88bth/m7586WecPj09f6ip9ePPlqXizR+f/9GP95fvPf6vA6MZb
+FLqM/LvkCx3AHh+K8Do6ttn6wLcKxbLh5rKP+ovpv4WhxnKz0PV8dk28M8OlvoW4D5AS1Yj39wE
f9DAomLzYjqmFIKWlSoPIHCEq2xJjhYe6sL8JeRcBGA8RndHiK52li36U9rQO1k+ZgAjRNYvmGvd
TyzvPwqhnNj2ZD+sirJsEXd9sRKU3MjaL1myA3Si/86aGZ/2YpGiMnj3BgK1TZlrsEW0K23pQ8Nq
LwGrfmysxryoJym+EkaK8aBrTyDj8XI0G3Xu93Xx1TBmmCBFH0cF0IEbiY36YhWnan7CBFPe5MLK
GcIyiwp0CTUXlay55Nd120Wi18PcLbeAHy6SWYaeNktfm2to5K6y4jFOvfO0rDwCL7A+CrUizLV6
X9TdXYsghNT5c20ir3RdbD+tlE0GbqRMnQWhemVEi9Pn4VzX9oUFz+bcSZatWuUnpTcGpYxPhq54
LxMc03StUSSZj4bkAsYdc1lSJtlFX7dPOI2BCvVrMMYk8WqyOZPtcFY69ReRal9alzqqhZUrU8sP
zqhGAEu025YE4c2QuI2PkOLG0GDyDANx8qigNsU8fehaI1iS9bbNmydDKCOK8uo2r537tXROrRLt
jZHpX6q5DDLNEOG8KFdVGgMkwUo1d8mCDLg46NAKb5+khhlKonc2Q5OGU/MUY6Htm6+12iGFd2gP
HkbbNhYz4117vvLDWlGKW4PFJpYCGATOYKFM79rQmvXqi1N2uU++jXMt9OJWdNeFzn+Ii7j2URDO
N+mMOrfw+lvo4A8HtkVhZpu5hqmYdXzUUpPrxsvSEl7Iim3AXVicpt2+J44GDfxqhuMix21ajloU
azZMwIahVR+SnYDKEokMzFoNoNptldZvnNILUrXQtvPE9DSz6vDZbLaRrh5wGlUN4QI0lD9P4tMC
vstHdlj4zeRcWkoSzcnovlNcxY1kW/kJJxxpOtAU8N+St6A0Q+KZiZxqys8pNcxJW/sDb2cXp+6e
MOYL0GSmr+njdiFGz08IU57g3fj2DJs0tbEIlvTFBmYQVa8/18BMQ1OOkCTXyg3GEqJXoI+xfa+7
/b0jlJq8VC9heaQn3bCN5ytRO1dZ33+YCoMgE7TNRj+8W2Jjy2MedirIQNPJbqmULbwfRfs5O7Sb
nXplFWgp5r0ilIy/mtHcKjcadFfpe8owsxbP5Rg2tKMDNgWXVn0BNu++LnofBfOpW22y9QPOd6Y6
EXlxeaJBpAphIYg97burHjDVLna1+CLrdvTHq8Ab1hPQzZF6YE/A1niChonRm/sROT1Ea4NwQRA3
Km+uhg4aesQ90ZEMUgkVYm5KF4B8MyPqvWEu9TbIQPjtSMBqdpblTJcGesxtPTdJWPZtsTVG7aao
7GjwVKz2YlfNthqpnQOJxDj39DrZ59n6YC2xsxcNLuu43rt5YvqAhNrATrrQnEh9zrzTeDxLE93Y
qZlaRRn4/OthbUHNZQrLi9rMz/oc5Wpn8Yp5sxfmiXFSm5Aoxmkg4rPwByw+G0AyW8BfdVDhJ/Nr
bPL8W/O4gCAJ3aGH2K0+jV16OghxKfgYu5yKTaDPD54UVZSWRZDoo3qBYILGp0KYBy2/tPQ9b/Ct
ujtgSCvJM6ttFW/+pLUaKyR9hcthuHLXNpAvdGgXflYYQPb66YObrWfZxFpnWFX2WKtzOsftRzYp
WxUaTrBmy/UIiyHycmVnV5nm81/Td1UNK8qe4cgUPTuCXDlzQYL2VjuFCpnPn9RcOWU9+GkBRjar
SbrvyiqLHIqvEdbBew3dsiXns6Qg2mAx50cvUUk+wmrkocw313OFxVZoFRB7uxoXm+wv02ECQUIj
PWgOUlXgA1O7Bo39KWm0yhdNa5079tZZlY9kYhmBmNcd7n5fqP2D27pb2Y63M74yd5k/gHAYI7Wd
75cB+y/CVncp/DpN2nAVisdadRr2Bflpp4orkaZmM6yMqgIpN6HDrarqsR41xJ3TmPC6Tg/pmojA
9dYrp+9JTNfYu7XaVw1xNL26CquVoz/2Mzx0O7mbkiU7N9R8/pS2ebmxM/tDRVvZr+f40h5vFbh9
p+ipsQO08LTixnYoU9LAdidxY5bC3qipl4SLl1Qns+dwF0Xv1wr4vspkKrTt9sLsMDTNnwtLDmGW
lPcOvEd4VPcVet6tmYLtcnE3SXVEf9A7IYXiPZjjS00BLFjb7AJwqalQjtiCmadpxvPstV4aIsE1
A6cZHxuor37akFapqOJ94kgUhLb9uPSy23jWYt6o6txeJSYz6qAtLA00gDEnrHrN0Igb5X0h0z4a
4JZFddNYaIqJjKcVmQQgCps7TTPleR/nw6WlIvNc07I9xAt317PIlD3YSJgrY69eJZMrvsaEkZ2h
W6wuEe5W4p2gPbplK+J8FJBkSt8eVvNM6zEYlGIRH7B4Oydei2+vXVfjswfs7qxgGmFJkSs4tmae
VgPRREfYGBjp4QMl5PqhaxXAb4aHGw384GkvZjWaEVJfuyN+haRSJay8qih3GLCLaxwj+gVuvvS0
GMFT6WR4WLgpd0MqwUunKst2Q9Q9Hj0wIphAqsB04/zBNrM5RMRtnZpl2V/IskM9bSwPihfLL7kH
3mjOyvbWG/ohZKBg2P0P6s6juXEsa9N/ZaL36IA3EfPNAnSiKJKSUiYzN4i08N7j188DVXWlCLKI
zu7ZzKJcKEsH1997zmu64jYYxQjzJGgfRBTxV60YO9/qrkVhp8TwY5v31fiQy0kCAI3HSReJz50S
FiX0uFw8iihc3bqsavb1oqjutdjP92KpdwvQq2ut/qKZ3cJxLQ4nYKZAzFPvGMtefYRJo4WrItdz
f6kVRfHQdpZwi0X5YHc1LHqJZzJwbV1tDxa2v7aApOvCGnz3VnBVF0UzfMah3Dldajs466xqiC0f
q87tjl6Yf6ksq1lGfdV+bTVZQJZbTjeV24MG9xOlDdCrSfRHHfLlLSmM/NGvudJVbah9CoHeQitU
5DKyEaTeuF7q7wxPRAYiPThGuHPMcq2gCcIZZpVfGqkTNzXWy9FYmKEy0Ib6zuiLhZXI0TapmurZ
j7oDhYelZrafgzjaCT1yWHrUbuWiDY51HaM2Ti6LK1nGpsRDmo6tSFeI2KyBw64K8S71jI5NRb7N
qpY0ZRHemWWwNFDkezDStN4ho7BSo/Kx5hWtNJq0MkvmbcQpMaCJuGmD6LvewXOqOyN67p3mpXSG
eqGEEMKqwYtXdezdKEniksu1dilg9XWeyelRsNI9WkA35Kee0S+pgWRZ+YeubVdhoz9Y3q6VWYSD
M9okaCraiYl4UEu4tbGVrWOzu8+xhhOLvZSG3ENbZ5n7LGRfQLCtVIT0WRPI5qTwW+V+WwM8ykRj
nUVAjB3Bf2xdwAet7nZrtxVvY995GYYKwFBWCXbQ6/EtriHQOOvUeujcOl7psrNRoT6Ymvei6EV+
Z4zeESgBRmR9kv4jj4qPHNK7QM9IG1TajWz+zHXNOhpy6G7RL2Tq82e/CImp213CKeG35bLokEXU
q29uLg23tfWEueld2gpoFmKZaXVle1Oh06f42sqrOzGl5RSEFFTHyle4dOhQcheMgLfzrruXuyFZ
Ikxmo/11dMz21qiM1qbY5v+wWtXiDhTs85G0bFYvkpcLd4oZ7hOQ86u6RQU8cPda+ayUJqlEv9mL
VXjXq8OtAkliMaSYJ8roE1ma4MF8vu1zXhkG2axEsm4jqed8FEl4NT+iGlfitus+hwUukqo47KRI
GFO0GdVsplEN4H9VFF64DmPE/zotuVUb7t6cXYJL1otFvCLBYPtl0XEw8CuEDn20QkcHLwGhFhFe
HY7lgMwIAqp70arWrqb6r6EfKHcF5ovZH/Wi30ogXIW4/n+L2xhVWv4etrEqqy/fU3QWfnz/Ubz9
23eUF0ahhuRHeapFMP6iP9IIkj7mEUD6Q8gGr/GmIvBHGgEcBgIDpAsAtnN1Awn7VxoB8AcAD27L
FL0p4mMi8lcaQeInWKuSmRutZ1As+C0g7GktAewIpgygaUkhkPAfSyWnSX1fCVK2jiTkAPEh1VQr
N4RPw30ywhDAtZ7eddcF0N1pRebPaCOGF0QClKMpymIglQm3rgn3qBXfFLWyUsWZ0ulZBNwZJHiQ
1E1Hf1+JnM370mnX5HlG6lXdK44oL7wYzrvlR3MuxWe9hmKDxZhKVBipiUy9BmLTEBqNe/Oet34G
fVdTV3kR15u2zrxVPlARNHNJncF0THB8I84H8CABcZQmMmaHp22r/ARyK6pn+9KohTv8dX9mRg8M
AiGBbZHAHCgk1d1quGksR2XSgq2Ym0DS8Gi4PowTg9c/v4Tph7ILFWOgGadfAk+zReBWKfZV4pvr
FKltGFOF9FEIDffGaSt3ZUWyukbCAVlQSzBIn+Ad3XLxWuZiI227LgzB2CrhztAcA5VuWVklGJ7f
uF3zMU3UdFmnHAVJXuOEEvOAtH1dbXY69r6PjuAFng3MqFqA/tXvRCfVZ9ALb7PkV6nrX+3TEJNR
VBaGOunpyAx6VDGHcp97VrFWtPYVs1wy+WThlqlbuWuk+ZSHOiWnHjvjW5kZsRCb3Dk6gQLxW/Z5
Dsv9k1Ob6cciV1GJjclPU+zykHxq/kzo/i1R57QyN34uoHmqckx7sFji1NUpThA4i9lh9lRd9U1r
1Ma6kyxlUSithWKBMif6f77IUMMf2eNUv0drl0n3aJGFel6o+nvR9xdD4oMCnrNclUYkwOkQnMaY
IAUUsEV9pin+vlzFhwG9j3W5iJbuivv+MrGBEK/ku+IWtLo9N7vPe9OQQK6gmIUsDXYvY+vfoS8y
UeAKNGj+3q/WxuDd4Tk8Jq52kM1m1tEbeXnaSAtKDts5eBkgC6eh5MoLixCN/3211jf+Y/CEtv2d
fst8lz4Gd7EtbpK77ihvuKSty2f3h7W3Hg7ZId3KxwpuPjrAP7mxO0d/eX2Bj+v32ndN1neYqwmv
3MHfK+0ONeZVRg5GKKqN0w7rwDdsLzYXgTejmHY2q0hmA+8j9cO+op0hotRBoCCLOsye/NxPNew3
mpPOedGcje1bjDFBD/Ybf/UJLEmqy0xMlKjbj0KiEmIlGoTBRr3vQuoEf10MLpx055v1JBIH+PtZ
hPZj4OgY0uwhvS7TW+0mWH7TFsWiPGYzlfmzwSIS2J1RPk/H1G9al3f7WIxQH+j2gYovsYPgHIkA
qf/SDK9+iU15oNi5MYMUOVudbzHfEF7wA88sXdRoUBzYG93egu0cUIZzDHNleHvT+lBSXtXymWN9
Lt44ru/WJIIZitUApdh7eO2JUbpvhmTtSj91svaulUEonQl4aTJyMUNRZKyu8I/TgKLcGF2up91Y
TehIBpvQKCJzjix3NnQW3E+mooXs7uiZOdlIXSRfo1Yr84OBMYvn4cwOpdrCBzDlMenW7sJMvW3X
zFlZnfXmW1huftz5wEhO7X4psStqB6j2ADLmQeTNWjns40YJGz39bEWhjVTxzFZ3oaVIbCEPiBwc
DIjxqvt+AHNDkFRnbCnmyas0drZ4YK1LzVgP6DgB03iA4nxbWtvrq/BsueOlbXAoU4/DtuuMZovh
j1W1md4ffJWKstqvnGJjIO+Eov6365HeJsT7LRM4Ni5/wLRhkwF/nJ6JZhoVuEySllb3wlG9bQ/h
ra4t5CecFiRvIW2yVbJSkVgSF8qfKPu/Pf7HWXIeegyKly4GdmPfv1sceA/3slVqwBw61Ea4B2qB
Ra6d9ADiKgURrzf1YjgOf+Boo1DG9BpqNa2vdK6g7F1TXATtvUnqCDnZHY4ooZx/uR5sug7fuvVd
sMkJqQPVQVLhLRg0qM+S8/i7vx/lOfRHmSZ4lKLvd9p3MskNxRd1YZ+3GO6hZqWjFksG4XqUUwgf
BV96aryw8xewYqBip1FUqZB8klzuIYGlvU7y8nMahdFN0GNteD3SeX/hs6ZwAefxyL4yJcamFIvj
wRv8Q1UG/t6Di7hsPKWdmQLTdcUDFFi0omCiOT5ApUmvuVKPPY7QJ0dPQPIg8kzlaWgyicJZZ21y
MZoBvE33K8IZPFTBJjK78QgbG/1ugqtFE3iIeRfHgNqM5HlHwCu2iPdvX8ofWoTE6mZmOV9oIM/U
t+HiXc4N7TRilqPKEuRNeVSUiEqn1G41F0Jo7Bq7vDFm5uDZ7KB5o60gJA+cICnqnwYrgXO6nVOQ
PWY7VpW2x8LBuAWoPQMkPZsbHDZQzbURtGqO0rSncZwwSyJfKctjHaU7v97ForX5zdk3iTCZF30V
BiFswPKYG+ZioNSVhDMz70JfWZABRswDSrD01mkbsrQx5Iaq0tHg8iYgLQG1Ciu5682YuMixXsd2
/IoyFQGIpXJwKJyWR/U5OxqiPbyG6WI03HjwvwWhHf0gs5oGM00bO+dkG58EndxN0bbt0zglqI+f
jW8LVMQVpDpsgHvXm3dhObF2wXwjUj3iYqfzzRLy0hznG4VW3qTpveqM9frQA55QrDAbzO22+X49
5jgu08aheIEwGucxzKTJEvZcKXJKayiOkM7wNDQOSnBTkixG78RblPXMLnj2gB8H0AS6g3QvT1RY
l6fTRB+cPoT/XTCA2k127w62tVZ2wy7cAw3ZhFvl1rodPgvfW7h3P9LX6229tM7eB59sHiqlRdgW
BBdjGdzDPUjVmQl6aQQRsx5V71BDts7yT+BtmwYE4JHzZAnCdhUCX0AiHiawOhycHspF4s9swhcW
hTZuUUC3R/LY2duJhJ6JR5XQHjtJAmDb3EMLuiulciml6qKRW1KH+EqHnzsxXOkYybUtKM9ke71v
z9c/kuTAsjh3OEe5gZwOrFAkTW8U/nCUMEsywAlW3Vazvl8PcqmpnDgQ7KizqCpp0dMoOSBRn67v
j5IM1gWXoIWq2PI382N3aO38a/NSPCdzhobnRw4texdzMmuQw8sTp3VpWUJ1OlnHcYz1J4kPbQYW
P1GxG3c32HQy6RVuqkweddKH+eCT0cyk4Qj9u2psHfsmcyl/Nz6DlkniZXmnPA/G6nqXjr/zdP2f
xhzH9d0R7miW7IYiMBpPkfDQe82qOYH3t3futRCT401Br96LKK8cFVJFyi7fd7awaha8F3fCVlj6
WyRcUJ61R/7rttgAdt5YTygu/ncNnRyBuGGAM6HudLQ8/1bubgw9m3mavl2wzxo6pkgM7gzQdiYH
xSAbYa2gvnfsb0HR6pv0xfveFFvgR2Zht5vog/nhIK2EB/GbU9vCA3rBh+IlfMqXaMDZqJbNXCvO
Uh1v88nCLRFaAIp20xoCnGfdwIFHPIKLpjy7UCBCA5n5oOAg9WnuSXdxbcK1+CvaZJhDnIorQxyj
/Wy+a8pWyzdWibEmepGcYbYGru4m9dfOzENEurTzvI87GVjFM1UE5Igb//QftbW3RkVhq98bO++D
f+fthtwWX7uZpXq+z7NqkD1koBnus8QulUs8VQRiij9V4y5sbvASUz5wWCszgd5u7NM5BRvHoFth
GkGaOl2fda6lnFp6f+w+Vmv/i/E0fKMu/Qh+wd+Jz32xxCCxYLLVC/NjffP7S2akJVOyIQ2iTGmx
muBYMHSc/jiAeu6EhTzM3Rov3Ad4FL0LMRk8TN0yQxzY0MVbbQnIfo1H5F1yh1PRbbINtuoGXzJ1
pRySYIuoYT1z4bq0+b2PPrlw9a0Xy3jrDUcsiQS04QQk9KLfE5H6Y1fHndwar61kPd78sd/tsGaE
h0dS1MNRQANg1LMr85l7zaUV8D7CpBmIhGDVGrHvlMXL4Ie7qDdu8licmQ0XzkEyRSOZitoSjKrJ
7oYQIIZP4zZeWwerX9fAY5OV9GcJ+9/PmfCsY7JzDPIcQoxzMt8HMw8Qw3WGA+63KIys6+AZwaqH
frizBHXm7Du/+463JXDfo9UDoNTJjmWCxJMCK9EOkD0WUuM9d9ZW9HeW41Cg7OyiwpqnmUs5XNgn
ofFBZOISQ6mS4u7pis77EMmWvK4PeS3dILy77S1jjXTaz1rYos+CPI++ipJk3RRfGxmwqinz0mnW
15f2+WBSQoNUiFisqPN2nxz7uqdkkJnF7uCjT7iTe2NN7j9foK/3hPvsXNni/GZjoFdHIYW/YxRC
Puy0zVhklULbye7R4Slqd5W6AmK3RaFja0YOKpviAirWZ1H2tqb72BT1KrPc3031UDxC+XkUCqbC
jQXM6Sc4TUA51FWtg5+brEE1o3Ki5S6O4mApr3fu2XocQyFFjO3KaDOjTUZYgY3T+lzWD442aCvU
0FpbxG/SDtJyTjvubArz0iajZCDGS37ijPsXdZXo167YH9thsEUqQZ2H8ezzoAV3YtwsCunoVTMl
hoshx3c+wzlWyCZbtoomYwGQoD+WeWWTHb7pLGnpq8o9GZRFL1fbvhw2Q1vP3N/GTjs5CMesP9q/
0pjZMkiRn45f6sMf6iB3HxskIRegeJqdFTnDCvgx9MZAPPidDrcK/76ZpXJh8hKZtIPEkkWudwqO
oOKVo0eal0QON6lv3GiJRhaAZ7mreV8p7OBtLK4bd8nE2zSgsm2o8zOz90Lr6VOOD4t5gynGZFuM
gBj1npEXx3AQRMD8sRquAFNlC+rJ5XcEYly2qwwNc6mYy0rI4+Kc9Dy5AZYv2xZPuzdRn3cHGA5J
Yh1GdXEssDdHc0wXok1qhNZRA1W1l2q53xmooO36oh+hxGigt9UgLWkHSQvAsosWqGgvBMpyKHpl
ITjgXhXkPDDJAtc/4OG3DQv0rIwszjfXV+LZAT9Kg49bHCotFFSmLypnQNC1iJzi6LdWvWrjwF92
gm7NrIiJihSrnDAk7nj2UmQgymR0VBCwXWKRIQoCi2sStOkVqlofwzCQdo3ZQu0bhgc0E4rR+thc
QRjPf7NG+/YFaOUDf6GKc3aUYbPoQOcUy6PeZPV2KKJkjfJaNNOd50ufhOi4CKDWj4nKaTstIAum
o5THsoSlIZpD/KV1ErzEsQz8EEZhjR5f7d+YTdQe0lyNHq+P5qVFwDpEw59tZywKnG4BhdrmVR3j
BdsGqrrR0T9bBmmjbDKKcTiwBmu9QSYX2bk/fX/+/UsJi47EvYmCJv88y3PDlcRSI2z1Q1hRwakt
Jd/IZYuKM/N+IQSiclOE1rfrjR0bc7LqsNJCXsgyJA5MaGSTvo6pakme4Sqsuq+CsPeRyEaGYClF
IN7bmd3l7MCaxBqX0bsV3rVJLNQZOGvooIvQVHfWUO5SY67If7lJY6URkY7RJe80TDq4plSHqnxU
NVv/4ZJthOS0r1+vd9zlxvyKMpklOu7plRhwa2pyDFNSPAqaW3TcZx7XZ3ORLrPYEcGHvOloTqLw
NgodcQjlY1us9QGxkduuYOWvpPQe+Pr1Fp1d1khaitQHSPFxTeX0O+03lNmx2jQ6WvQx1kG/r7oX
eDDXY5wt7TEGHEgKsiAYgUSexpDC1iorOu7oqRg6OGX4HAI/N8GUDHCiHSlF9LGHKI/B6fXA58fr
aeSp4A7JoVrCTFPkfYS9eZ36N9yTFsLwrYj9x1REvxuiuawLq2r4bNXisg+UGV2hsf8mS40XB8q7
Cq5XMEcn/cvpDjmpy6SjZURrbJdXnvXatwFY8AdYhzNr7fz+P7Z33KWBCnL/n74HCy6nhufn0jHq
pGULwyYLohXSCUvk717U7qODya2XQgTPli3O0UNdbPt0zlLh0pTiAqfTXDwQzxRFkB5M8WeSpaM2
INNdflZieG/ld7EUZubupXkFToMbFBsWlpXy6bwaQssMoDRIR+VD0Kzr4nPu79LvkfOYq0cgPtfn
0qVWAZVFNZWjUKU0eRoM1npfYuyqHJPGfDQGcdd24b4q4o9FaMyslwu7DBiNX6Emc6YL/M63Olmh
ViM/urqM40aHJ0o7szouTc3x0QJImZsMfXjaojwuajWQBnbmADkqN7A+Ok2N0YNavyjoX+Q6YvLX
+/A8JcPblFueSPcxO3mFn4bMYtyZQimvjqIfmx+jXoKFWaCYq8hejw1aXGwRCv4RiRjIGhDMVm1S
rxqvudMyFM0ckaPKQVQAn4R830eDt8/C8luKdsLG18rmdeZjz4dhfGQpaPEy3EAfJyOuha0sYd1e
cUo2Csyf5FNuVdkqrRoMIwq2ZJWr6K6RLQHeGqJNEYSrVZ8PtY1bpYeFVqvYcR0LdhpZ8vr6x52P
nQlOkWNCxNuIlyDI8/enasHx0GZxxG2pMa2VXAV3QeFBrNW6YaXows50gmx1PeQbAPZ0KyOfRS0P
tCkvUJ5JpzEtT65af8S7tk5vfMbfwfuOWkf0oW9rwbXJxLefu1ix0sUwxPGntPZH/f9AwCS4pn7z
octN/wCfFqpZCpq0sHvPCZ7DKBA+Z7koxTx7DHDBWEb4n3FigDncMkks23Vk+SHwKhFopCcPt21Q
aQ9qJgvQb10EV2xLjnCNF63QeTLVEEflvpMHuDK6Vh4SISOdKUl++InseQ9jxBSMz2ogtw+h1Ieh
XWV1+7UvdSq7TRzETyJpbfC6kd68AB6Jv7ZtXWAknccuRiiUM2ZWxNhn7/uUkiyACg5g/NlRhDMn
tyMxc8tRHz4/snUvXeR5EfhVvApv7s310ZtO5mmgyWJvBbEtFVhgUJrFZQVPxYyOltPNNGf83GvN
mUwRNFhBOidE0UQwtEif4nY5s2tNe4ycBLk7zjgdaDzX5Um6RzXh3ydSgA9IHODHF28b30LatQj0
RRySXbvebdMGUWoF6cgqQ1hs9NGddFuQAGHLoqY5+rhkLXoxKxelCd7/epSzg4wELgkW3lcG+GoU
lU9XVqPrHRxVH5CG16yKEpmbpjIeYbCuU0Oxe7xkbMtMFr0f/uas4J1FYDTZZVDkoB4nDwGz1SG3
Ial3RA0Xx/vENnIfXvxM88ZOej8r3qJQnSe9QXdyfJ42j/ccIDYlIckBfVGujyZ2QikInuudeD5U
tOVdlOlQoUfZS3rKMzWIklVsOa/UHtr19SATEw/Og7HHxicikUaF1kmP1drQitib8U6snCXO8scc
W+eq+kEddxEO2QomJfYuiI/7g8eJhaqM0nX8pL3JhLmlcD5tuPtQPab8xndRLjrt1x6zn7RTHe++
Qww9sfTbMM2WQwhESq4WjqZiY/xQynM+5GdHD+QXcyTbkG4lYw8V6eToUXtkOygd+fdYg2vW2u9u
tWHhqtv49XpXn48nRxvJjxEVPiZ4J+OpxkUpyYng3yPGL6zFQac0rslzqb+z/AovLJ4/SLRwVX3D
HJ42x9Ujw49cmZNUsTpk7mUJlE/brxvo/mKLrAHnlkp6p/xS9rxYcGedA9ZNG8oXvBU+uPGJZMDQ
6D3pUDiQeZ0kUnVsENfExy5u7aGKf09RlxflJMpkj5GEEHxzKlbHDhceLQbgb8DI+c3tcgyCBO1b
n45CNZO50eHTFHXkcI+Kq3Ns4uyTPQuDJM6swvFb328ob2FQsaVuIHKhnE5Bg0uPmfpvi9CARNv6
xTL2hNGb0PSxc8jz1e9NRQ5PWQapAYSajYqqzukIKZkaaIki5UdXb9iaf+ba8/UA4xCfNOgtAGhl
JgL78XQlczfXU7HR8mNkIIvjc4+hROS9/HdBJidnVyTMAIkgftJiJ/vaDh9yjEivBzmbzJOWTGZA
EmqFK/rcACQsHYBR+oj+XY8w3fX+GIxffTXZgbGYglrsKfkxxQ92ixwsau9iQJXadqpVO1fMmhuZ
sb3v0lepg8krIKv8GCtPEqINabsjgTHTadMtddqk8SPeBZEypU+Ccfizb7Rn2Oaq3Rm80GfCzI3N
ZAsw46auoCTlx775qgA49OeeCHOdNbbzXTsUH/6qgLL10SSXj/KMoT1J5s/rwz8XY7IWo0iI/SAi
htuDBza/KPGLVs9kvOdijFPwXTtQ1hiwWGGKBTFUM5zAiug1mi1HzwzHFHDaDmVQZhYtaUx/oeK4
kv/Lvehvk8tnG+XpapxSn6KSRmS5nB8NKbjJocFL4Khxe1Syr9dH5eIMhh4gjwrxXEomy0SsHA/w
I8uep8XKpFajtZ+NXlkZ1qOjzZRELo7Ou1jjz9+NjulDv0zS8SlTWIvauJMaPBa95fUGzQWZrJUC
pZWolcd9DD2nCBEhU1hI/8nzb/Qk+qvbJgsGKQyrKN+iyB6iFPmiFGSb0BhW//6UBkBJeYNEJMXy
qWq7LsiFVQoim7+Ok1BW27yX8YGZiXJhbyaZBJqIB+2o2j65keY1srBZUeZHxaJizOPazmJbluwW
rTMBu/SZo+DCIBGOGzmYOJISZyW4HMlGaMlM7/zTQOoqVEIbHuz1mXCWVH17Or+LMp1vnRZFJIPy
Yx6vxpfLAeufh6C3xcwuER/9hkDdgzz38LzYNA0IBbdTKhpTNnKI2aKAfgvjZUVLx2l/6HWDimcy
k56+GOZd/mFyXBsmGXIqEVw8gi8dWK9IwMH8+/UOvLAJneQ4Jge2rOLfjkU0uynuvaL6UEjPCJxu
hjiamQ6XR+pdaybLSSmDtqlKtrsWYQOZcp49mN2+aOWPaeQuFXxc8EzaUJB+1IwMlZXgFvvQTSO7
MwftXIsnZ5SRhqRV23GHCqplbspLpYK9LiLClSUzoc4epG+z812bJ2eVZIapBEUlP5beQiuWiWNX
T+WjcRM+O9ECI1zqYGm8SNdOPNPbF46v98NqTdZ6KAkR1qUEloJoWUWO3fQP1yfO+dvsNDtmTW+s
dULKZMyOIXZgfawHW/qKxXlYwTlbWu461maaNDNuU384F63g3gIKcVQ6bRn2e9kPgZcm6wppsutN
m1l3U+glgujsnj6RfBnzOP8WNee1FL78d0Emh3Ic125Rvo1Q0t1o9U7xyq0YrK8HuXDyn0yDye7o
CKWspgpjJMbtRmoK7H7dlYz8jYCoNO5P16NdPGB+zfZpDlrKCl9AI5s7k8TtP3TAAG8y/Oss9dlA
ZVmGKVyjN3g96Ny0mGwrzfCvoODY2VaOXvtsdq9DOUO2GHeFySOQnqRmBrGb5NK03mBB3EtQTOIO
laTrUBNtUtG2DsgZa9g1ebpDPbxeb9jliAY3tvHWBv7y9CaVUqfL42jg/MywsA+CuwwFtCQZQBuZ
j6FlLfJqDmx0Bhz/Y7/6FXNyGlSub7WocufHRBUWrfKxK4ylqTSLofXRxUJ4Qd5K1kopb5VZEuvZ
OML2BJmoy9RjTVJLk+aitqlHpSxohyr7pET5soKVm2rpEmz96jc7dhJp0kjLCky1jV39UIj3Ti5u
lZIGBjxVK/+5ypCq1+feqW+plZPZMwk5WexKj8yv5BBS3Szl2/JFHhbUzDpUVPB6XIDKv3FX8YKK
zIt22+uPJrShHUKBM/vaWYVPGT8DAA8UGgmHW3VyKuRCMmDVzWf4L+WX9icyptvysfjgPhiP2Fd8
qbf1h/Se4JTQlrPl74sD/C745LxA+n5w8HbWD/oeVUAL/RDJVoKFUi6aXbmM77tN9IxgbPdjTj7k
fFaPzR6xtwBruHJOYZmhEitmaXn6oSuWTWNb3rKvloWAfObKwRVxKe/1mSl2tu9OIk7OfbxieiVM
iZj31oOcPEmDP8rdLgsU3Ly5YT07rk6DTcuNIhpruVeO8xkWmFmsTCNfdpY4s7nPRZkMXyRgtYq7
s35Iy7UbFJwgrp1K3/6DpflrpKZYT1T9RCXWxwnqxRu5QgM/sW6UolsVMWI9eWGbEBavh7w4LUGc
MzEQfaF2errNmngYUBdztENkOsjUdgscXYXo1psjeV3uv19xJluAjxlAg5+qdvBdaE/KIRM38pxP
1lxbxm949/hu0wi/2dRiD02fItzTFUNApbW1E219vdPOL7Zvc+5Xa8YveRdpcEQcRKiXHcLCFh+s
b9WHRLT9O3kbfa2/tR8Rz0D7rp671c714eSsb7WuEwvq4IcEx4KitUP8TGXh+Xrb5oJM3gdKLrlB
pnEQqYK1Mn1/HcQ/ykBeXY/yN5vSrx6cbBGCCAzHkpl3ZbJq1KOQLawv5ndePvoreuC1v9azmRV8
fXbI4mT3T0sQ3DwFtEOebhRrFxlPJYSDcA5HMhdmslEMfaZ6kcsgaW62kA0XFPDHpFvKVjHThWfX
zZM5eFbrEqFhBUrPQKGr7rs2+9FIDN+gWSIKCy9dXB+wuWZN9olKFMQ0NOm9Sv3m6Optln/l9b9o
C2V5PdD5QxkUk8l9z8LFCvmBabouVhMjKctOO3Tw9wKE8B87NMps/ztyrrr9IdrMMenGrWdyOwHc
AH8fPgiF7indS+2BkRfUhg8WgvwZ1jCs3etturCmiDDWCTmBkVycTHYLrLgiCEQQPXz1IiUq1yhx
Zwsj1OaO3plQ0zuOEOuN6kEyOsR6sEjyVSBjE+P//K/aM8U5mGYk+jkYloMop+icFksdqfXYmJvh
c22Z3InlAFyT0tAWw2gXKoUH0f+SNnMEmcsTDqALJd2RaDhNZ+nWECeIG2sH6UN8cF7yDqUIXvPq
EtscyHdFbsuVjVTOf9KHv6JO9tl06MVU6YiajtCkp0r7qM/J8F26dzPvfsWYzLuRADUgya8dQKrd
4aKgrpIPKNMviw/RGrffZfMz+KJtlAW2P19FBPo/YRRw8181c4pyVR3gFVLea4deqnmfWkueplH6
fD3I5RX8Vzu1yZ6bSrkTJg7tbIWXHruh6tPv/X6NpWvyBgXyjCML0IzT4x6DOKdC1L2+L4MhWkIW
/CF04hzP8IxvMm4OI+4QLThgiGdQFBPAoBSVUnMfConYLc3OET6bZtF8DPuh/qTKSR4s8aEqXgPc
MwGuearPw8GJm2VYu92L30pAy/tIbj9jXKF1CyAYLnYTsFlflczPg0VHsrq3YwS2EjsWSlSUqyav
Zu6w07v/2AqQvrLBcgL4MRXzsGolQ8o6qu7x5xiemiRHwbvIYzKZhrdIpHg7ynjOrKVpruAtJsIh
nBcWmn3To12JavSULaW6Zy9vfkht0C5AwCI33iI6qWXK8Ak/zudO0bbX58WFthpj2eLNfw68yeRS
G1hSRbVfbO8RBHpoPT9Ze3EAuLmmpoCEmbeRY+PH74ekZ5mFqDPyoptM9R4xeKsdtPbeMVEd9Zzm
h8CiUhXxqVKGvVNHc+aV04Ofvh2H8q+Ak0040BDizRWsMKifoI8dCU9WrLe23EPHKkvnN58jRKNR
aJzqoMRFBI9OV5pkZnrgil17bzmevAj7InjUnfYljQznOxbqc7olFxoHfAdfTsDgYBynuiUcMLIe
uUl7rxkoAyl9jQ4/QnCLOA2dpZDi9nB99M6uvdDogNKBVAXVRnloCjdzNa3MPMFU7iPjp6+4jxoa
nmGGM4fI3c2Rl51m7uQ23gd5dqei6X89/Nk6AUVH4QsVEaAwaD9P9jGrMDUhgGl3r/TB504t3W0v
utWiTaoXK1Ny3GI8nCCyORWmM6oDrT6JOw7Du+dS6+ht1HcKrQ6k165X156m7FpBhpOa2UOK3Qdw
XOzjtkErAYPtFMg4ycweMT0jtFE3BRY6iLRRQ3WKkykiUxT8wdDvtVA0l6mCDWRb9nOlsYtRmDSk
LFWur2898a6lEqNbjDS1+0hw8k0SKxGXPDgc18fxTNxvFNal6gcbFN1tXFLHjeldGMNMlTqtBf+h
6/T6WY7xq1w4rSMercFJUtzxEv1LEpSQGyI/xVopiioMGDMjyZ5cVDIfxMLvNkFfbd0yxSHAFfPb
IRCCP46C/3ey7ONv+pai/Oy7XlX+n//9528eXdJO/mOVVHi5PNQ/iv7xR1lH1b+MysY/+e/+8H/9
ePstT33243/+8S2tk2r8ba6fJu8d1xS68i9d1TO7ttEm8Yc//fN/6qpL2j8V9OCQk1TGDWXkLPyp
qy6p/2Qvg2MElxaglsm6TLB68/7nH9o/xZFaO4JrEZJDXIAflWk9/oj/Z8x7c7qMCEMmrPaPfzX7
/o/nCz32t2iLyS133MKB2ZHkgeLEEjCn9eghw2RFldp4i6s8zlrus4DS78p1ks7Wrf6lVXn1WAGa
HttMjMOtUTf+zTBkh94KZmoJp5vun18yCkPgasg1Yfp6qEsvjB24EtssbLcOfmaRLavYMlmzsNuL
jR5rB5woSFLT1afrJC8DRfTgOWwr0Xn11GQld/Jd5+gKWTVPWmcOKPPQbaODMNppDn7ar9DIDdaD
LPs3iPNaMwv3D+LKr8fmW+M53dDPZweWVWbJ6Rf5UqlVvmYJN1UuLFu/zx8D7D4tKfnQ4G+8CuET
h3UV4LCFbesCkLmmLlOALTtLb/ONpPrxru/yNrX70n20PO2LiyNcnI/2rmupLNel36xwkfiC7S2a
N6nuld+dIVf1pRmXoZ31d2q1QTeruqkRN7Yx0Vjmgv5aD7G+GkgyanV86wvG0quf67IwMHsQuoMz
urUvUnmvBlurF/yfktwa9+y39Ve8zW1Yh4faEYq1CkJkWbvDndiJn/IcW684eKq7nYcNHInNVRBk
W8EMPgwJHHLZ9U20rIZD2tRb3aicrylQ8r6Jmg8SFns7NRXyezO2+P1Ap++9vAj2ve6FyJqbru0N
Wb4UvaL/6g1D9Ao7faU1tW1qvQdxL+3vhDze5/qwT1zDt02vwb8z/thqHLH/l70vWa4cx5b8lbJe
N9IIEpwWb9Ec7qirOSSFNjQNEQQHcABAguDXtzMyqyozXlWm1aLN3qLNqpQK6eoOHIBz3P24zyaq
E8czSKUNLgGP9/0a5y0cUa5RWuYgjKfbIhy+GI+z3Mdsd4uAWgeiRCjceYrcmgIDY5gc6BAIlkrD
Ze7zBcFbU1ycQ9kh3TeKMY07xM2KMmIMUkwFY0q+XV/rovRVgiGV7mAM8VNiDOLQXDi+TI696zV9
7l0Eqk/SOUk2kAuR6yeSFMvrsBj6vOTxZ7hl6xFfINV2HLZ6HncyvDyWveiqfh8bG52CFqM2Y9Ej
vlgSpJaVTZTyCuOTQzy6x76HZU/vyRvVzgMSf/r90umPOh6uPYEbY/W/2JWeOocdPfDLOTK3XuF+
9iS5finJwFK1WgtINQBXG5jq0AkUutg8pqwnEz2vLarPZsB55apzDtYRNkGC2Zo0feUgMTkaL41u
urSY1GPJxzBpEVVyVbhrfd97pftFtzR+R1giuY2FMCoJNQSaMNCITiGT/EMVUELXyxRenMEvJTKq
HO9VYTbsXI51e8I3gZNEsL8/coLLvkYU1DMdWXEPeT8CU03v2/cODp2w+nP4TexIP0Mmg39fYaar
SQSSd+Hg1rjxQzzzxU9aPWF2Y6L00g2e/x4Li9C0ATkoxxYBWLfeSpZjHCzdXiNz4aSpio46hCej
KYm51wz5YkhVi8fDqqoGm7Fdv49NiZC+AfnC1us+3IkGz5hpl2/+1Ha3c1ya47Ty4N4spbkIheyy
ypHtrUCw0gVhzmuJVLuhP6OHjK/UEPZ7u+rISwcJTvE6slIfBuvYL8NYebca0xoXv7bOA5a3j0YF
iGVzQ2G+ta53CaaOP6wDJWM6hh3sCeiBzoCUlyReJCOJ5w/6Y/Sdz0lPwxtyqd78ZbghTlSdoyHn
Myn29Ug0yoy50imb2NFXr53B2oVQn3yI+YTU2uUJHoDFQdJpeQ4XetJoAG/X7jnYHj+ss0gn+EmT
FslFCBBOBuTaUIOAHRsdlnbJBWEXSvwXVhI0cgjqCxPFwiZxZ4OUNfZqQ+vsNRs/cUi8rJ1sTopy
yluGNLEhOljjTkjvabIOrjM7d0EUkj5hMHqnEM7T6ZtiXg8erbM5hjmBg2uyX2HqQR4LZzi7Yu9j
bAcrLe3hxf7eFnpKNY3TXlUZXXY0FsiQqt1TFIoTRhqeBy+rPLTUVfkcInsHcW7HycwIZvDO1bLu
Bp+dDQ8xGrgzw/OI2AiLFFT4TgbwKeehqzO3Cm/96WMycPafG71HFODjiKWE0p1xD024Jh4y8aZ5
urghgdnCyfWarKzDTHJkkPtvPHLyfuKH0un4wQ2G4KBGilRfL60XLVJw9+4RFBkiNqexTbZYC286
rN4DaiQ4+xFIxb6ThvDcQn9Xwt2EYIWdnemMObrUMERvV8XtxOTel32851zueMizeSXpGGAl1wLv
pKuCFKUlhs55XscibcM+oR6ihUmYIpIxqZC0xk0SewPNg22nWdd9ax+ReJpM9U09sHPr4J6bH1te
vXvRt6AnQdLCS2E/zPBTLTg845YLKewDWcYwD2KMlYSUAGVQ2Tqs0WVRiE8s3TrpCxAWQnVI9AtA
sxrvWnb0jAXkL5qpXwGZn/byCDY3iL4Fqrt55v5xL6chAr59v2+O1TIlc1+hdCqvDSvabMTSgXTG
pw6kIahuAivK08CZm2sWvbhW8b1Y9qgYd2oO4jymPUyBYJSHaO1ciK655v2yJgyJfwOiBGlh+8w4
pL9HD0tvJ9g1Y1Vk737Nb8YVCU19TV8KDGRm2kFyrUsPnM9fmpWNOxWoLzWBhHeeJ9xTXM4ZwHec
hqr46jA236Exw6AMzHExbAva1I2ui9q6ufGK/klqNlS46rqvriLXdqr7k/X4o2MnufPr+ZnAz8Sp
6lNTVQgScN0HCMsshsFKfukXJEMsbK+g80kKDtCp9CHwXZoTncguoiY61JTGsB7DziRLFIEKFQf2
LijE4PuWw5CdPuBaObOya24QypZLT0c7u330EM52TC4wg/G7nZnjewNpZzLSBQHhqsWaMCco7tZ0
IvyrbslVxWiC1JQMAzqg1218Lb0FxNbwxTHiBdloQeKi9S2dfa8+AteQZCVVcahl0x8nBAtmpaOG
w6Lig+rdAwrVFyTE3lSN+62prUklpiP2iIIsk6K3qRkZ1KswnE3YNB0GhNEktfG+lNiipaPeScFx
s2EqK53a16jvo6QctxT0cb+qNc7E5HIcKdTDMijFlT+VLxAvO/tZ+RI2N02NHhlRZixiD1Jq5CpW
47WCRU+CCBYnx8JR5vBbunX9FXOmDA/og6cQ/l5JjDiWfBtrftITQstcdP9u77jIigmQFtTZPVQ8
KHpXT2c48g2qsBAShd51TwvkKulouhd/mN8GFbIvvRTvi0PHnRV+m9XQL3TzlEfx3CEPd8Gq4uXV
4F5ZKAoN6bDaOEvejcc6HD8YxmKnxt611MkJRxEX8jrRHGmlhOsTQWB7gs3rzGE4moSFk62RQbqO
e6ecScNEipwa0V8Dik1Yr3ENtCRzZg21HRX5qqv7FUb6dqkM7DzbA/J+IDOp7hcvuKA9SMmMDWup
n6NOnhV9cOPuWC6fyDW/at0lHZZ23875MPlZS7Cide8OWzMfJpbwJb5gTciHskkr8AAB58ewf0Aq
Zd4b4OnBCodHP4lqBMKGL97UZUaJ3B2Lk4BGSE0qDcRVr/MI0bcrPZJ2uWvG+AnOX9OA+7Dsb4Ea
eh3dM/9bKP2dB6qQXCJ/GxrZe6y5Rm1wNTRRHvDreALqK/d2Nmhf1tyBFkpj91peEVY5Qc88NtMV
VLnNMO96icV+fEVMzBvjb8P0SSyOvVnh2pKE9ScS6/KW3pb0i9RjRmBT6bi3naOyZVjSmAyHgGem
/Kw7mUr+fVkRmFTtBv1ZmQWtQbYKctbuvIuG0yLuO09lRUwx35LMiBu2lQVMra+FwPpDdbbAGIk0
yL7CvgG3pZzEuOte2yULPXQxrjzpQmU4urFa7heGWxSlSmWuh36LdcYR1lEiezeLYn5Nxqx3nTPb
8j2gr4tH5Io6MfQKw6lGQd8A7o5nsdOqTysUqiK488YPX6w5UuyTSe3JiudBzmIk+I07z2ndRbll
6GyCVMN8zd/GJk2bSTiZIAonEZiwGBmMdtUB6HsaI6a5qXeolO/90U9k+YAiLAcAnAXDsDcO0DuP
78Zx3g12TlVbJl3xIigC9dZ8jevc4ApsYdSNZM2DhUUoLPizRqIyh5FU4L7NpUSWDYHNjnM1r9Gp
7HHTw7xePiFMJY06dnHr5sZBKOzi+4nvXFkh98TKs4U95dT0mZLksM4sX+scJOc9g+Ux8+VVXyHA
J7JZEJwD7m+rx5YomATspnZfMX2eCkEzRJ/eeRMWbflmuhsgoslafvgQJTfmUi1IOILRve9UaJ6K
NCyudTsB28aGrWBjlQocvFROGA8fMTy/B4aCDHZox1GaDlBIDHnTeM5eNNVdJ6M7rpvHChYAiHX3
oKVBGO/BKRGyLTTFRCq3u2aeL0asEi4FqE0tiqBF9E9Clt9HoS+m5OsJ8w8PCyJAzwXVHjwMGnEa
5nAXzo+2iL577nwLMRAGtfeElVFWEXnuHZQHOkK8+oorG7XCTNpv8MmCRyveJBTtyGeGMO6JIuY5
L3yx/98qQO5i2ITNcUTi+vU6RP0FMc7xC9LT6R5R2VsvJog4VgwxpwhMgehXV/FRtY1368Gw+bWh
RXRuRr/e0zbQf2HEQ39m92CZvFHkmJnAoDnmQ4Ofyo9hXIiwnVseBw3IBpYq43KP3lAnQ00j/HAa
TsXWn6xRZ4+DdGZMq8L/Gp+qwuK19TTF1t2Irc8pfrQ80db9dD8aofpHU0S2/qjYOiW29Uz91j0t
Wx8FpwS0VMPYkHsSKv6MKBz1GZG6OmKvgw6hjGR7UlLF50rU7FWFqFQTzGWEl4jCma9jAf9oQCSd
PIKawa98tHu9lOTWr5vivVy1+2XSpL4fxFBdkRK94kSnx8ZBiwbDXXmJAuGkwdZbrluXuXKmdgWG
WDGhuFD0+MuAsFptV3LXxojM1k0/P3Re/MwEomB7huV1YC8lENZE6PK20fQKkxRe0rXz2xogmpqp
oT4vPYw0wrm4WQGSM1HndkWqr9v4e2dSA6zw0e5WkMsk2uVYRWGbqVX4vLQS+5IH2q6bZ1ycZRfX
x3Iupxdu1dyncmnDfF36sUwETOFPCi13mEAROjd5RGCgPDNXTTl3fVhGWkQmqzsI+JYHtbV0/dbc
9Vubh4RZfeh/9H7Ljz5Qbi0hjE3iK8PX/qx/dIzI054vfGsj262hnLfWEnmvwf20tZtsazzXrQWl
WzPabW3pjP4UvhTFQWwtq92aV8xaj4ffwaa/wZN/6yZx21edVv/1v/7IRPyAwUANoiZ1MNkPSfH2
+98D2DGBmt1x2iOc4+O89OMXEwnENw/syAMTZiBgOMrZ4Mufv+yG9/1Usf/hZX+6ZUjQeNSOtj2a
sZdp56Ouoo3yEDQZ3f35K/0LkPP3r/TztNFELW8bSdsj5+YdOef7oob2clrDT4QU/8Wnoj+xDlgJ
ECnkwHYCxxIwp/PTx/rnSsXHejq324qDWz06s20V0tt6BGg8hkkk0ufrbbVaa08gp2Jbwmyp6B45
OfGLY9zuNzXUf0QB/AgkVf13/QPf/wfe/wO8/ue/HnuB//3pQ/7tE/0P5BFwPfx7GuH/tO9v3R/z
WfH4X2kEF3mqfoi5Ktg2AluDseI/aIT4lx/JXxgrAesDzx9cBr/RCMz9BWgXEibAQf890/U3GsGL
f4F/6HavUewUFF4h/wmN8NMN5FKw6xiUBc0BY0mwTz/B1+M0VmOnizItaj7fNZ1GwHw414hgb4fl
ryg7aJP/eL9CbQHLU/AjG3WH9/8zwQ4T95qVFrirlj17WWNdvTvwwBkRqDz1Fxj2THpnog7zwr1w
zbvyBJALOCbM17a2QPlFB6vUpJr8+mYpbNkCRVWgy+NpqO+AQwU04zoANll4sTgrBmeDVHSDOc6T
03VpFWMUJlkCJ3ppirIvEmYLf0nmwJVwhII3HGppt8aML5dbOr2svbsmkP1tbMSM9zLWCKJsqnBO
mW7ZnBEWVS+yGMpjWU2kQ5DChDEGxWqzIr98GPzEkR0sMXRTuK+xR8IxtTbkTwplAE0d2sZIWe7E
EuEvCXHSLYROZGCcALFEKPqvS9n2z2opxLk3Q31fdqGsD9AIsjltaYe5So1WuQCAzrAJkmkcb2ek
15Q5BcI+f6vDZgxyTVf9WkJEe8MLvno7u0j/JVITscksWzdI0FiZADZ13fjkGLpUB6IEVra1Ke1d
2GjkNXTWHfo0Gsj4FZGWxTP8wlrkYvpRi9xKNBkGzfaKSEDPMeaVOZWiictp9OzaGXHdFojVuxC2
gsEMs8idmUalylTBdXhOlzKmd4aUwjsw7SvEpq90ukOLHZBkNJPQqTdVEXQtIZudvQE5OqWdkdEZ
V+0AcFja+BHOKRyz8iLy1wSIFRItAhIGr3yBDRmqAZe9EQEiI22xSJZ50Fj0LR1Sq2+t0fN7Lc3E
UKOvekr6alr8VDAFve9m7f2FQUi4wlBliXYzqkSOvHmDUPjeGIvRCtPhnHcMlS+Y4/lmLni7AnoT
ckwL3vuZT2CI3QU9wAJPM/mtGlDu5AzOVlkDwqW9iiQ3cerKKPgswdZSiH2s89jBIKTauBC0hHaY
lXOgDhLkkXo+Ty/M+A0ADssBjHkgWV0oXkPzWvJlGZNiCTyF5ko6GrBfCBEpm6yLkBRmYnEUVrH2
GLDW8hSXCXmP6gCwn0ugHNquugLVv644ziy8snTWRBb5OQtthz6ZOBkfPOljcYB6nXc76i2szd2G
odfGgDSMPNVolvfIxHB3G0ewAsngu7LJ59WD1nOE35CLGdbNBGvCBg13LdBf3+Opxsgu7F1xN+Nt
PPreYsZDUHEV5jDFQafWEzsA6Xcs7GhD0Wq6c1H+PSotMfSLpUv2OaJGmkvoo/5NGrJE12LpgHzy
1R8/V2+e1pQWdAqSaIxBBsqw0m9DgMg3PGnZhzmPTPtqrNZ94sI5VGZFVYVlztbS+2Y8H/1JPdhQ
7ZZBYvpr5bTyTzFZy0femsGAfuyQpOJXUF21fA10Os3C8S4a9n1j2i/wzE1ayWEH6akVIA4L2uB1
DZB0mnm1RMZqENqnsFLOI3yfuvsyhr94iuJuvvXj1qf5innOMfMbLxTZj/3p/8E+/qc57P8DN+qN
jP/3O/X+Wy/LP+7U2x/8ulWz4BfYkINahhE5bll0zn/fqhni0jEZjXQp+EdtO/LvtmrvF7jD+Ch9
oRBgWGzwdH9n/Letf0uVg04Ak+rg/P+TrRpv5afdEzECyAWHGg9W0AFq7J/KQjFC6zN7k8zXSI8N
4PYafvomHIInWBIyveMTnJPTsZy9YBcAUv3izm30hne8HIuor91kXgF3JQ2fQAq5wepOJ8cJ6/as
Gi9+8ZGN2yZaC/DUURWjK+rKxiAebIUl2eKGCqBq6Q7gRUoVoQoNvClRsWP9HVxPi0uH4HCdSKP5
CiCwJ9h5m3C7KR2zXGlNvSKBa66blkAwAQHPRX2oZie+0kFrr0t37N/QxY3f+6EzWU2487au1oMb
eBU1X/u4QzOHLHID17CWwyO9apavepzDLzE4y2qPva0Gt4MRBJEEtqyqpDAsBHfXihX+JiUclYJm
pJ8chqEsIWslnl2NU504tvQMzFwgGcZaBy43i7gSPKFaNi8+D9ZzVzVBcCQuHfcVbW9cBtoTyFss
Ty5notmDmSDXsvVB4cd9XX/yusHeihLOnmQwxE4CTDMMcm6salMcVYr0WmwBbcokvN8zxIoo+GAW
nVcljAAiyOvW84q86Kah2wWdN1z6oSpn6D4n95Up2NEBBm7lHYwvS4LZRad/qfWq4NresNZPRldH
N7LBBppiagGwORzXFpksTDhuTgiTz17vx+/tMjcAw7ymhB+uMPRtJpTKFB53UZE13IBc49iXDnAV
M07iDbVAxqjbYZMEhwOMOxTTehsosCkQZVozHKKaYeawDJuO7Yjp3MO89MbNAse0UdrTNfoiYD4l
4JpeY4YC2wQwyggIUZVhPKAi+2mJQ5IxhirpNKrB4oV8B0whOO0Rbux9rKZ0LqbBhdCiHXcLi/sl
geAmmuFyCwgKF4pErRhjWX2IDBztukXzY4cXvl/geh0lldt5oOg8XGNlWQE9BesPDWmDJLU0DGvo
DGiMKf7Tyrt6Smuk2721pYU9RgF7svMYTYUEnxZhvt2NCgWWJfBDkfti8KqUryS6hGsfNCkzYWQT
dygoIutbEkRJE2LtP9SjLbAfV9L3D30EPiC1ndeBWRcNrwBa0uW100v8dSAuaFymI6TkRoopBCrF
dsb3SEDdOVbG73JFvZ4geCNOuB3kZQXa7AO3qJ2DFnPb5Kbucdt6ATwkYXIPUD6PyWK/NwutvobT
Cte9cNaA2epa+hbteQy6J3awQgB7GeV3CgYCRGNPWANyqaFlNvcuPk3rkb5Np6rwn0PRb/JKZPwC
K4GrDA4mY/JJdVX7vZ0NeRVKj15i5FB808MQ9AnuQHPtz5AGZO2A+LB0Ur2g0BBgKDiBMUkLWqmi
/DlqYhdiX7hH0jRcuFOmWnMUfQ1wGWTstTW8FdTKah8VcLQiboN28MRrtosH7X+twlPH9AhlvOaM
p14zL1BMYzy2AQVM1ttosaYCw8qFyJxIAw/GPTrJJIxIV2QdCg/nGKjI1HtdybpIhxZy/B0CN1yz
swQwahbUK/oQGzeornqrsRx6JZNtLlfZsbRiALjSdTBQz/C1DuddMS5tvHPmhr30vhxZGqGHf4p0
H3/2hTO9oJFnEA6hap73W/yBu4OaTD/Giw2qtG7nJjhMg3a7HGJWRXcFqUOz6ywtB6w8jld/4O0s
07EKRLXsnECx1yVmmIjHB5/uediUPBcDAcMg+2n19iVG6vQ9yFNcIYRYP7idlqmajjiMBMoAypqd
MQqWzXHTjp9OZVDSDLrA0NimLBoQHzq26AtDEKIUQ0khmP5I6INbWlCzhQPecK1wWmEVhNPnx1u0
RF0kAfDXaunZ1YqghdqAThu3hGac+qjqzlFvbyH5ymOgF2NFwSuK6bopvSzAbSyG+YaNzofCazt+
Ay6wpqdGgkuZeLWZlSQ8wBuYG5N5UXcOwHDGNQQ1XowYoWGM8qoczgo9D5rST6u6h6WBv64Z4Lnn
vtHydtbjRTS2TSp78BQ/Kl2D9Y1zO0NY4HTw4Wlvlo3GHfmLnCOSYWh+PITSPE5dAYcW+CcfvKBF
W9Ldz4JgaQOV0BbRpeMeeo7Rz50RC8z0ATisA20L5jfGq7VOuUfrkQhTRKfYq599ULE73UKEXcPi
wi3EjiAq2DQeg8timynPnqp1aE5MeeQUiekRYYgi8ZnKht70B9Mc3F7gTrXyiM4NXFwXHWQpdm00
3ys6ASuKTzEdsPYgq4It7+uMJqEzIZDk3jwXsnxWNVPIU2QPbVOd5pCfo8aDfNDOGKBaYbHj2P08
Lg4sg/C0Q8nueLt8QH8M/8uZqzg1Pp3REEr11AGr7QRuVKlzwtwdnxlu0fVcD86pBXdvKKHoy8EO
+jDP5gZXDVYcqDaOZaHAYEbR+CLhYCnq5lsPPh2Bv4epdg+OjZ7AWULgiDSM1IqoeQLYmTrBcKPc
Cn45ngcTFnHBWuQlAJMrSGDqHr0Awqp4R5/CXkN9BkYgKVv9UfXuvRxFlE64GdNpdbKQtLuxHx9n
t37BcgpX35gfSefezWYzGNI91oAKVAtGl0Jvh9IHnnb9eRzbN7gCPy+Fjj5kT+kjmivAABCswHkB
gDSnSMmDN4wyzpTVSFqY/H65QxqJBMMqGig94CqIu9FlZzHJj4iROu3DmV4MBYOilxe4wna4qoNv
eLmsjiAnqGQXZvCGBsfsFyjRBL3UFPliHCLlCOVG5g7kcyV+BvAjX9u1OLngbh6guEFpgmn9eSEn
0twCquBJ593Xm71QG8PVCNSZ7VGysK+wIl6vgAJkzWhg4DtOG7F85zKzEzXPaOfKpItwDuuO3QJj
2YNSkUDF0WAi5QwM1kD0EfEdMY589b5W/AKRCCTx2DaW8poE/lFbhNvpOkWBUaXA9zOoqx9cH64Q
3JjMhbMHZyFw82EdgO7D9dk2EU+cEQwx6ws30Y046MlJXNJcrCzPTRPcuhT0ZQinDrgswKV7Xzrx
rYt9xocFdEMpKNOiOcQjLrZ43Jc2g9EupDivvHF3RKovKDJeKlBIMf/ohuiKtXeVvSaTxOXcP0zI
RggKnH5/fkMRSAAnKfxxdfDKFdMU5VPbVpCwyF0h9W6KP0mvr2wA931dFJdW+mdH1zvSCpFGFs4h
7jcDRq3tGM1HDqcZxRdQaATrulrdNUHS2oGWKq+72clgOwyJSNW9FjHCdIfSofvCg34MaDyY1iDe
zaa58Wfs0XGwaxViv3p3/WhGW6VD468ZeukpsRLFiLPqz07xHQClOatXCC1Mxw5xIK6Nr84dfBuz
psVyoqoXAS1kho/Ww4ewiZPGH99QWs+HuH9Dtz6AX0NbDt5RC/4aapygIxKsw08om26oKUaOtkDr
KOfgnFSyqMjpdn0zSXuQgWheYweO+mkdtFG9gwppySulHZ7xPjAGszZQlQikzgBXGKbqms0g4dO5
qkAnj4FgH9KvxRtlws45RPUFYmrCIpBJMQgBQML3wdVCJAWrznlq6cEPZidIY6BH91yHbpiwoVDn
IUJ4QEIW5Z3QwEzfcGwhlnaDIqyyoCoM9JhDFNzVsIr/jmY8BqjnyOFeQsaJyjMaTZksS9k9IdIC
rvFkQXl1ExSVvg2hN+Q5FJnsYXBLGiU9nPfajC8CgFRtl+ETt5azJvDAks5OzOEK7Vw3WQSKRfhg
2QDxbJtSbA13UJQqlVKt7U1LhhmhalTGfgZIDZwzth5MPkCqMiFPmdV4g4BHIZx0hoBhWwQshsIS
8F5w6puKwIKzJxioA/J1bmzQ5ELZ8JPqANvMMExaIBmxXt//P8yg7fETQv8QEIEPegazPxEgbW+j
a/897gCW+E397Uur5Zt4k1WHf1y+Aez/pv72+e1vudJvnz1+31X4z+/HEf7ly/yKVpAQwwaYcoZX
OFB8H6KXf8AVNAh+CYCvhxgqYT7E6cDhf2MW3OgXgP7AKTBwgoQOz8GvfoMriPOLB+U5PhQGHqAx
jVn8HwEWP9FYCMeO4ZuOkTYA6gAzQvYTueBOSpRzFZRfR5CQgJu5f09VfT2o9UzG8RtCBfJ+XR8K
u9h9E7G0ZiLXEWwxKtz5uey8z98d8n9BUm5TNP9kC397P1D4AaRByAIAZvz+dySlgQCOWDuXX0Uz
jDsCO+bkx5eGopQkTRghQsF5/vPX/MlXDIcwRtobKBZ4PuOo/ze/deXBVxplg/doEZXgI0oMUmj5
VFqQHlpyNA7jwjDYjW1h7PhToOhfyBr/CBoxRKKw2A8xM4GGlEUAqf74oQXvJhzSJbpfMf4cV3PC
R88iLRArNzki4QUNPOw7rOusxz//5P/9hX3YsOMig28ycv023uv3RxtuYJy6sefdI/MGKWohaneD
4Z3EK+aHWJmdYsGDj4p07NnXP39liuv092caVzBOMAQpOM/I8Ai84KfXrmfmdwhEFXdNgg0e/79c
Xo9HkYZpuZ+T4greADmsDw6Q+hyDY7UPjvIcHMNrkvMsyuI0zkm6/Xx73HCQh+6gk1t50PgWCRhH
91YnkI7hgR9z+nEbZN3B+SrPcc4yINfH+t18tbfted0vd5BwXKDoyOk1okCv4i/LnbkFz2Rv3eOc
kFQnYTonYS7zj1s86ceHxrdLOmU4TmmV3fkZAnFzsivSIkUZlnsJOQQ5BAl76BtzSAl3cie+18cx
15lJ40N88LN63x8UFHddsn461/Ro75eb5YacxTnIwyv3Qg7O3p5MOuZT2uPZ6BE1C54/yv0j2XlJ
fFhv2TWCj/FMaMvT74czKIAkSsNse1icjYfxrA5t+iCSOo1S78j3Reofg+st8FodYNDyF9fwj+iD
f965v51P1wm2RCfMkf6cmFbFKKJGn7R3u+zmsUroGej6vryb36sl9TT2uiQecgGk77zCegoMYU4T
VEO79VDl/R4Pzce03n3bX59swhOZPtjEHMoMMQcJfpDXeZNZvOsWhxw0YdZdLE1Ncgdj4S0EMOm+
xLcdNM/4d2YOJCt3Xbr97eHw5xfuj1Gpnz7nD0+2AAIgrMEeVvTf3zMDE7D6nz1xB9CgTD0foxLL
PGJKp+/2BrwIJg1gBlqW0bt29Hj16xfBT3wSHDNR+JGy5mtXzmo/igrKobCf8qqDfI0uGPeI5j4G
W0XhElZQaF3dpT/9+EJr/cHdoUSjijvUCbfxTYy0Q2/WsbOm5qboaudU4ESd4lL99gW+uJj2LMoQ
/oh//9mPx43LFP3FFeD/cTX5cQVsgxCxi30Nm1f405GBsmvBxI4EzcvoCdF4V6zj97XmV5H4RrR+
oAXIw6q59gi9QDD7oKpot2KMCq38isEeZLnUDuSh3lXHzGNYd299/3/ZO5PluJEsi34R0jA5hi2A
mBgRnDVQGzeRkjDPM76+D5hZVWKkWuxclllXrVKZVBAIwP35e/ee694xI7vSUvfIoPET8Qa+bJFP
F8+xOT61Xb4vpwhmRLONm/7aLS36vx8dGoob3NW3hJju6gpVt2QsaBm0IvrpNHUpeox4g2Z8U0Y3
Iu03HSk+MiQn1kaTaA37TKIPJ//ONLtjIuIbI6PxWGd4WoqHsSuvRuNdUukKwrl4qBzSE2hnc+tY
cC8s5nni9Hjd8+hOTdlqOrpSHrIDb1R/qJ3dHuNup4nbubO2TGMH7/dP9Lql/vTZfGN8YeyANtM6
rJSX+gJHjoIBsCY3QhRgX1y6b8kyVh4n9IUTWtfdV2ZEFzux33lgLp6XtTpj79OIrFBR05mXb5Jg
SNxOo1hukhZld875LxrqHGusfiPDVngJQD5vcV/bRQhmfn/VfyfTOaSCYk3mNTaBJ4gLNlFl9jIs
eqE+1lqq72czvE/oVhxxIDIPkLQZDINb3YmS5n55QMDXn1NR0pPKMddZOHrM4qtpLkUQdpjoyHR7
qZKqfQTJkrwD5X17n1aE3PqbomCHtKCBAL6oiQpHjcuM+uGxpzsMM4P5t6oWEL3sY9HGT30qGIvX
RUCy+HsE1Fe35n8eDofIOG4NZllWdUO3mJS9Xe20MW9wLvblXVb0CHVHuamG5bANYhJUd1EDUhAN
KmEf6dJe5zFD/twuPsxFhpGloIuN+ME9gUPZh/jZjoOpfXbmYrzrRr2hG8Ek9fUfrTKq0c+OwCZn
O951SO36MM+uDaHeOLWZ3HF2lR/M7nrJx/mUhFcux7mHUqPDFFVYbBJzVjm7icRvx2K4WooCIXvR
dvd2KK9VaxABcPgPr8/PP5rO/h/0U/9to1mOKT+9R38zY/95RrqNu5ev9K9+PgW9/uBfpx56FX/Y
JDLw1BCYxkSUp+ZPW7aCJfoPG1sPp5o/dVNsEn8dexTd+IMHnNwVaFSvITbGf849OgcpJIwYqc3X
mGv9n4xp3woFoWjzNpEMjnYPI5GGm+jtQ225XV0NfbFciwmfUN7jH2lCGkhTjMVLobX30y36xZlG
W+v3/7xE6+c5FlEhLBjOetq6fIEbM59ijby0a4XpC6llqy4DRoCPE+l6GfUv6IzKbSm7ZKfI2zz/
jPjWgIGkz++sefp6YW9+kXVqjgkapRsFObnwby+8xHLcjW0JshxRbb32sCSGFpr5U3SsSbTJC7kz
4mj0SjOy900jfoTt+FDYjhGYUw8Ez27veia9u9xgh8ab59Ew0e51TIddopbbsMzroG6MZjN0qzeK
o+VhecIdR7MsHst35NjEuV9ez6uNH9MWKmab7fxyDRd1lIup1s+MPkOato3Xo2d/ERZWwnZr6le9
ujezKzM9hN0W7W7W3jETam7d6pD0nm3uBWeI7+UVI5Km2bXV19bZLPqmiTyicLjeGjFMey7Pc3lK
4i2RW1gC0bFjGQxBVW3opNacmkg7us9dzAlejYWk2OrfBGcaZWvhi74eaYwWe9TaX7LZn+1d3F5p
89nU8S0dmNXNN27x0VJyzyhfCu3KYpRkH+xpI4pA7ktCjitCWAMwbK660/Jd7+wMThNRwLxtsQN7
hF6yzSwMIF5u+pHrx3FQ3fe3Tbilk5jdVR/sJ+OJGQ/jBhuRnIf4IEy2efsppR5PglIGDKuV07C1
ds8h4x1PsT1M0XfKJ5dOpEvjHicAI63N3L5M3WbQg5I2MaidFwSAtfQHM8iPeAW/1Ope0IHETi68
NN/NdLzRmJ2Ts80hxX6oOYNwUPne2lv6uZD/y2P4zLcmHlquKtnPNlNwz35kKLCTO3MXYXf1onP8
aQkDOe8pExEPuDfjx608u6f+KK9nBhmPaK632Wn67CIfPyMf7JiEhkH4vIychZjub8VB3mccOkCc
RDQLzxy6JrRet4Pi0bl0A4vR5o37lO2U0/KUPxfYgHZ5FSSTH3Lgwk/1g9mYvMtOnNxO7iHaqAGQ
/9CvvswHZ0s4rt9w3rI2XOMBX2YdedkG01iUo3bzqx/JD0Kkkh/F7CXqYXB8cdV44bY80pjk5Vtu
k7NZBtzQp2LHfPhQdwEe837LeO5beig/z8nOvXdOy849D5vx4H4frrNr9w7GCLnT2fXylde22YSG
Vw9Mdbz4VtsUd8UdAi+3DyZOQykNG88Y6QMTJ/HnsvaPdsD/uu1t5VT97y3AXR8X37++2dbWH/hX
M+8PhkHriqOtEAmERuxP/9rW1u0J7zsSYbRJ9Db+vatpyIRt/nNUOu7aqlnX5L+aefYfpOHyp/wP
nBX/xvgnm9rlLmOT/6kiSHfoJbo0kdau4c8H06Sjy2zkEQyDsfk6IVYL/RgB53ekJ5UVYEU0b4XW
6iUGKFX2mza3h/IYF0nyLJw+nw9pR/UU/HT7frH1XZwtXn8nNNDgN9ZwRstad+Kf2nkYa2tVn7Iz
DIPqIc8U8VSNc8ZrZ0rmC/ghPrhjhq5J4Ip5Z9e92OT//OiVokVFTEHx2q/46aNJa1HkYCeQBBJl
G7qFOI255MXRY/UW8W30/Psr/dXH6StEDoU2yPbLE5yRT0C9suTsmKQAehjv8pekXsdBTlkHg53b
337/eRdb3+vl/fx5F1u5kShW0/N5mr5EGydVK/aiVt05Cf/4+09aj+0/FQ1/fpLODeSUBK/rcpNl
kFmV+N3OSlYgtVTS/JBE8/AOhOxXD4qOOXwF9pAmePkhSpu42GTjc+n0QBaGRPvR1HFzmpM2O+iy
q5/72hqDJrPeo+K+PVyJP6/O4d2lIMSHfRka3aYoCArs06HOMcyvCtPYknYc3jsLzPti6ocjfR6I
qBCl7mVS1u8xKX95d12MByRWixXC9vYNce1mhu3P56eluiHOYNyFY/3PEgteL1KjxU1VDbtGEJH3
9kNS4XRJx8YdO7F4gXyi7DR1Se6mNI3OTJ27298/MRfItb8+jxL/NdaZI/bF5+mTk4J+C8/J1JTH
ZqqUz2Wsx7elasg7R1emJ3fO2x1uAagwfaq2W5vXxvbVsZi3v/9VfvGarF11/s9ruSZ0vr3yoRhY
NWV47hgy+l2VmTSB2gIxefketO8Xn2TQ9Ho1WLk0QNcv+qf1pm9APJJEdRr0LvxsTHFyaNzF2o51
kux/f02vL8PFG8nZSjBYWvH6sKXeflRes5LZiXGK1Vh77LiVX2zsys8r/6a/Gu0QCzpiywozZ55+
lcAKJ39OqvEdptQv3hyT/YYrhWzFzndxaycchEVlaSe96lHLiNae/QrZ6rlaUhq96rLQoQ3zj8uc
IWzPzPad6v8XC66pstxq7CtIey85U/kS0SUzjFMJbmevz263TTOIHwkAw63Ezn745zedCCtmiLRg
6Fitm/+b79c111mJfjKJR2IK1aSCkbDtluhmarv/PA7GdGoip/8UK462V1CLfmoSxJi//zV+ddN/
/i0unjIWemmjsDw1U1fd6PMcXruJNLCY6xbaq1a9g3oz7GZ6yLvOcKN3nrxfLFbg0lSGRivz07nM
pbSASMXjop06XKBXaaeLvTaEevzONf7iTQJIigvLJTiM/tNFM7QbG5AwlXZSpEpcghj0XRdhPW21
onuns3Z5gFxXf1TfWOB1KjQEAuvt/umltcNlUBBlnNxiITB6iGYboWEUdVvFGBwbjEbYnGfsM4dY
n/WgMNv0JBKlVtFOifrRHjlKC7M2rqdsBA2qiwZh6e+/8PVdvnjXTVoedA84ZTOnu3jsHJQgiimm
k1Y182lsWnOjFW52q8ejtZvxlNwvEKq+y9Ku3nvg17/57SdrdEgMCyYo5RPpHW/vDYpdZQBUdlSg
cN3ILE6CMDb7jTVY7U4V2ehH9mx6vIUKpv54vuN3yA+FpZdb22rInapUZ3ynSvjFyqcRUM33RFcJ
of3lyoeMciwdRxyHpsy2ck77c5jH7kOcV+iY7Si8b2y737vaPEBYGrUtNrTh4++/kF9sbgzz8cXR
v4bpyXz+7X1Jonph1mMfFSOmNwDt+aSHUl4LWABBA9T0XjErc4fuFpSHOTSo6Izi1irH2n/nF/n7
e/J6J4AbcjOwpV90P5J+MgatN48yb5Nv0hJwU8R00NLCCvphzirkd1O3C7um3hu1Gv+oDGl8Nhu3
97XIWA6RalleMZjNtTPO5ntv1i+eHvj4ryclbItMhd7eJUALOTfQOAo9DhWOoxFj0nk2Dzpi1nOd
f5Xqkm0osgo6S4PczKy4ftjL8ijLjrl7aQwzB7V/H+V+cRb5xQEJRQFxvRabJjTPS39waHaTks7q
Eb9aLz0MO9XtEkNSrzpqj7CqsnsQESAQ+vZrxNgNjWPpHiR6zbuoYSz1TmXyq2eZXwfrydqMo/68
6EJWY5vEkW0cMVuGuwZxlOY1E9aHfkKTCaG1esSgUN5PA0nGZlVcKwZ7ze9vyd8XF+4IbhUEKusK
aF4UEn2HH6Yd9aM6dPY2julu4f9Q0wBlePrUz1ZzGLX2KUU5/s5GckGJXCtEPnk1yNDUJaz8cjeN
C7NHlKUdk6Kt96ZC/t+A12tri0y9yxpX+6IhtPru5hELcqrG8jC52cGGFuHp3J4gz93unbXl7/eC
tvSaH0diADKMy6Ulg7oom4UQpLJcvqqNxqO6zGHpWWlotkywLewHWCfyvSWb91LH/76vClqy62rC
rdDY+d6+LEo0mth7kqOj4SHtxmjeFZmePv/+y77Q+qz3nE8xSRJjDeW+X1ZMIu4qHYfkcbHn8hqg
4HBociX1h2aIuT7b3GY8Drskk0xKGUMSr16R02lH8HGyHqB32ZkmGESnDje//81+cevZahgygUdm
078MxMlklVkNvxh3R99P5Bde56Ybb+VEEqNTICaeS8nMv5fvLOUX7XBuCLZu6leexFfdwsVtTzvD
wW2EVttKnSyY8Hx0fjUORbGJwFDFzLsYC3v6GE7vnfpej3VvN1fOumuFQw3PBnt5yZ3jOuZC173B
FnkyakVFZg7YTyTaR/DAA3Nord7ky3QXDrV1HEcwRQKe0FbhOIHStklv0UXHfiZk92CTGQzNdLlb
NNGc8xrKTj2EL43aP/ZjYlzNiUw2RVW7ftO0ysbiH9+pFf5ei6Negr6MjIcSheX17fNrN3HGmmpf
6fX6fmRN4wRLJI1dI7B0bgx9Ce9+/8T8/YVZP5DIEhZOTl2X4iEel1xfTOtqst1wE6Ke2qZp/Z6k
5RdXtSIBsPOpkKxRKb29Kjhr1aIk4ipXNHk72GYusTqFqKE1LUOcskTKw++v6u8bOkMzVCVMxJnN
MKh5+4EFVj6qDuhMcx0HsJkGGKmatVVEob9TO1Cq8Hf9/ADSo6LkpV24ynWEaqz790+Vb82Idkoy
a6MvKbbEOhR66bfADD+pBWAi3IWDQIYi8+WTXrFyecCMG31jj8ZQYL+REL7ghkeAuFrCkMd00fct
YKnIX6Y66je9NSdIjNs4DwA+WbvMdidJOPtcfuuZQq1ZDm39MEOVWnwTU2/lwwAyPo5Nlp4Go3Nf
2rqdo8DWouqrNpk2Wi6d0dXGdCIxbjBkZC9N1du5V0lwcph2NTSLfF09Z96udbd6r+ep30y52Lgm
UFI4kln20oX6csq1egSu5IDz8uKyVdF5T4wlvbHK0ltbXRhPWJXRv/DyNz/qbJmOKUp/6JNIrJkv
ZX32o61wrgURGXvfSztJ7jmhqj/aYtLvjHhE1xxVDekpIaPH56LTsEMpKVhnz6Z99TUpLR1ol6LK
L2auzQxCiiwzAjmqybFIzfSuz7IW855tKo80AXR0W1lWVZhYihbpVGKWiIJMHVtLq085vn7p9siC
ZcLNKzNsilVfMtxyC18HGPq94fDzoWOcJz3c9i5PcAV4YGMXGLV3YMITxOhR80nv+4IZkwatYJtE
YV1vgLjiEtWNBBHEjCCFME2rQV2V91L8MDBGXKlDZn1ugH1i62GjdLwuL/iREqzeCimcGQRpXVhh
YnKM8YhXbYmDnm5v63cqmYB+NsgaP4cFJAFLAUPHqCBt1WsLtkLMNM64b9vcyL2ujiIFenwMKULU
Qt7kzcD40nKsuA5SJdZvTZkr0a5JhvGqSxBue9o816Fv6fHq7asafp9aBQ62kVYoSj9K02raCpk4
NhBRq03glEXFLlJS50UkeozWs+h4tlojBnnoZsXwkZdBIT1RFTN8Wvwz3cZozPlgQL8AuODoIP3S
Wj73Ilq/mCJUetCkc3rodbv5yNI4MU+Cxv+Ioyb6HLX11GzSdjK+WcAycCtEtXmPv0ZHvddBOAjy
Bb0td1Jd1n5VwTixn2bxMKqm8uREBh/fp3BnwG1m4zFz6kzshphTs9d0Q53uw6Fx46s4csvYi9LE
ZsLX9gvDXmC5+GntdH6prBiPDWmfhe5pYantALdmCmK0JYfmgT/bDcJyqVRfU6JipQ6UZn80k7iM
wXDZFOiuXtYI3sppJco1ArOsbHLKpXzE2+VXDJ8zHyNF3wf1jHWWr6F0EW6F6fBsJYONxsa0MSUs
Am2gNhvwmt1mCE/mqDLtgv+ReiVsuCfp5kwqwwKLV0VJGPkxnkQL1lVkngw4U3UwFiKsD1opjP3U
zPgYkcDFjHFnJYdhgPn/WFbpghiRL3nYxI4qn02LvLWNQSgB836gASIY61zBIldW3ZME7N/d2GAk
7sWk65lfy3jooKSlSUhbwJEfiyqNkWamZW163ahWTpDBCE+B0PZ1GjSkkFM6kDSNobVyoIR18dCn
1FqED3lDa2FJZcN0XyAH4wfC+OPYGxeXkXNK50qBxlGXI/NC8CHXyrISjExZOc9hbQILRhqNnRBi
8lWu1s6jkZjYPjSeSNUr01TJd5pc9AbBsjW0fpqGuu1rfdU+WFZsN0HW0CbwOs1JDJplBes0nqGC
spYMCqaHsd5/iPtUpL42lkVCzzuhLum1YkZ4oywfiLRk8QkHPd+HSbk4nOpG5YcdmwIKp2nFGibC
SblL5MTxypoptCF4s/x6qd6CU54VYKB1VZZ3ltE2OFwnd/wEW298Enqjn7lTQof16CQf+AKG+1Da
6oMeZ4rhO3kxQFwPC7UEU1qaycaxEheYhgEj1JtcDdwFbHP7weVMa5NuwSzBb41EP4HDX57cngIM
E2wme88YQFdilNGWFU0CsSwo47G2vGFwgEfPJjuLj8rJ+AayNT4bSYGNdeYKK6QCS/SAhK761MaL
/jyo5fQy4bG2wEQq+Qe7lyxESeN+VLB2XIeGdAwstYVibYpWtXpESuFC+mo+dNLP5lpU2y4e1Ts1
EhWW/szlm3HxY8JmrUykcDGMKBjEvLG3JQosNsAuG/fx6kPUzUH7TkNW3mI4phKx1Mm6J09SJn69
LDbTNSrtU5bwzQUmZk97R3FfOd4wLuyVBFPKMFhUtf6BZU7t96y9Q+mNutYnm8rJrD6IuzbNvYGH
sgyqHirrVSvE+NkdoV5thhhS6UGlH/S5Ttx0CHiv+u4wC82Ci+hEyuOMLWKj1L0R7TJSbyEwgmJ0
Pb0osg+pNrgl+nZp3ahKnWFWzqsQjfKkdhrYThv6ce7kCQ99P2snShfa9okC2sMfyd1jAwD8I7xO
IRjUM6ex/A5/2Cjg/bLv+vNiQkW0G+GCBZ7SgoANygmNBe8mHhmtfMdlhGWLHaf3CiR0/dXUGTrG
w9goMXRrJbZ8s1wlOqDRK89IK+OLqeRpHVASLSXqf2NOgzSxhqe0seIDzh9QNrWBMNSfBk25L7Ic
xNys6+k3h2nZ7E/R5PZbJzMxLjSm1ki/MPL+njM3Lms+PFP8qhf5S2sN07g17WZoz+MsZuMQ4hPb
FzXhVNjEqU5Z0DLxEqHlve4Wq3oZ4wZH2lD06Z2Z28pzabjhQEOlMPOgVaoGM2Tv0gPSzJXPjZWh
ZsFxkwfD6qbrnFWemRZVO5tCj8fBa1BcguGtM/VK5UyyXElpj8qnvBRTulNl5PYHCUa99oqikTjS
hFxh4aw/VIYzx4pbNL+D6htKVpKKqBIlhDSFJwooZwIYYpNWHfBbHasoL2yWlPCBe7rngAGW/qNV
EtzkDXVc0UpjKLXJLNF8bmstkUFo2whWGtuKPsVqY30jmgiTbjFQ/KDkiPVvZm+Pd4JhIUZ9PYNG
CIDTuhsIQWMFhMVPmtycq45nFNxBXzpU0/AyRrZzh+BI1RvsUKMscgzxOVLi6DSHlvOwLOH8MNN4
fTS0yERzX1TgyTl8ubaXq7KKN043DYQWR0N1JIyhiUGr0vE353T+Lpqxq7B+GuJxwjL4CJ4ZcgTN
TNa/RZdoe221kjcR05tx6+bo5u9r0QDoSQVBFdRZQtb464HYe2A8qsEvbGKvtmt5fVaoFSp/Sop1
7ymb4c4e5+hLrqAc6dzFPDu6aDeVlnXRjoqeNQWrONkLEOxQn7njsOB2d1OSAfgTgMQwaxFOqs60
SVh+z6IfhsdFqIRbJKoJg7ke5/wuE6W9Y5GJC/JrKnMhwcSiESCBaxRwgU35XUZqfl9hsttUZoEN
tQsdzN7quLBPGiyfo9/GxCT6ZjLXi5co5Itv8Zoq0dbMcNBudNIAFgrd3v2B9bdy/Em2eQqRcODr
m10wpWcXkFG4xaUHtrRwOtI11J5QC29epHiAIZl9qCJ+apuy5Zv+ADDpaYgSBaBPa9f50ZHhvPgN
tG8NANAsviVzmXztYhzINI75TgJLc9pnyl1XBYs7hsW2m0kU8IcKhhMLtlP2gduZ9udSiWkKKADV
H9U6x7BTDlTsRGHQjt6olgw/VfGonRkfL18mZ0o/ml1hXDlZj1q10sf53kVSO/jl0PY7a4IM5WnV
UlP+zMO8s2ibyr0xtI9Dmbg7Q2lwxsYAF8hPbXRlU1B6GXDXc84JdhIn+yoWzon91ow4oag2JXbU
dj21UDIg6iO4Yijvq6UZHgszVCGJWerSBs6Yds+5WQ5Pc1bM9zkPVRYUbpcUeC1xFwRgdztrz/K6
AqdmTU1JK8/qI2MYqXgu7Wa+fbgWOIsnc/rWZB2PAzjQ6byEXMymAtvxZOA0VrxEC/Vv0xymPNGT
UW0rGBvcYKOTD6ANEMCRpZJeM5HOfthLoo6Bay9gGHQB014BmAGMRisLcRUn0zQGSjVjqmzslGSl
UK9bOOx14za+AxUVq0424fs33amzAqMiVsFXeoHAK4pUMlhUs+eJGqRIt5LgwtBbMpkHok7C77S0
IMax91pdkHXK9Nlqkt7c2aMqf2TaoB+EMUs6X6xHT+tQ4jrq5jk+8C2MG9b3Ahu0rk8f3YZXu83a
/MYJyQGEs2BG48lwlOxBhpyA93btYFdAVm6dlxS0oE/t147+UM9o9wgUfI6aFpyGWWHxDkgPX6Hz
Ziha39WgFzgj1BPP0nPlttfNhSyIkFMNQQZgupa0UfptM2sg+hGEjBOdCtd+gqGmneexbu/bAfZ0
Jrk1XqGTEuHVlnQ/tz2LxLZqO1uDRlHmgDisKFf8JeyVz+iVZjR4NVil7Wio+Y/ULshISKATEGpg
xxnlEqa6FUAcr0Wo5iA7EyHSOcNAiu7bCbXaJh/HftgquSiuRMOEdtuInoo5L+G7cEaym7XmMymz
2yISw7mpRDJuLFj8QPn6yP1i6g3Ry/RewFyrIExvwiZ0IbrWTjwiqmuq64U1HtBwH3OmLCdlfoI8
hn086yaH9IcycR6bLmqarRbp4YfXhs0/ksD9r4RMcqL+g9r8rxPKrbOAf09X/qYDP8XPbwldGCf/
pZNDqq3RcMGzQBwRllKL+e2fMjn3D/6QWhtVOOQu7I78zF/ib8P4A0csDT2Yfcxo1tbXXyo5zf2D
xwi13eotev23/0Ql97btRXsNNQr1Ej1X57VdedGpbGcjb6Nmwcc95Bxiu3YCpF8o8a1NGtWD3VjT
O1qYtz09e/VCMWJB+M0lGHiQL3p6ouX0bg2RiUMkI2JKgyTTAvYbKKO2P30Dv5hvoWt509NDc8Yi
tkpPbGSKeIcvI+oQamSJ08FvXKoZV/sGjA8780MF2NKYc9+oaW0ztdVpTG1Cd1LRigVOrqZNpm3z
xloG+kcxoKZY86WWhPvZokMOL2FsvxmtOfklp8BwbxWlap9gi1XXtiJ1XypjGAecotOHvnOEAs9k
ItVA6a3MOLlTnNWHiJN65kda1bubUsHT/zJpTUEPpkStsrPsxeIb0VUAzfsibgXevURrsyBPU8mK
bDpz77ccC8xrxA95e1tynCXXg90ghf0XTi99FbfHBviK/TVPgNicnSW0b0MRyzNowPglQw4ZAx/C
sO8JvWUXCaRNuWT5HOrbbnUZgVS4yRJVnssF/IzrxXZKGy7qEE/OASMfQSdq1ObSOQksPiguWiMb
Ay1SLDpXy2TV3Bge75cwHLTsCb5hZ/jNqORJfZzmPiPogzgTeqyunHPt6ET1VAHhZuaA3chMtQWj
c6hbrZgDNZHmQr2vwZ+fdlnJMZxDO4w1JvB1Dwrmcx0lY30WoVIUj85YziOLeinE4HpJrQ7qR5sk
ViLKKp3zMetwDGqVXPlRjEsHEkWUVEXWpBRN581SMZhstmU9ksSNEos96yqhm1bZN10HxwHBvJLX
dhZUNJHZ09RR5g7DCkaTVeeXkbCXW7urtSLl1JgwU71ha+jVe9nil/5EPlSytCAyWXoDmulj+5U5
G7mxvHnOPN9xAbqroXlmI4IyDtYTMKeoopLtruZkzGEBcz2BbbaBUf02jxXzRnb0nLetFg85Euel
+VSHMw9RPbQzzJtGL5WA79EqAiPuXUxkcUMSmRVnxPcsnZXkcIiamQpTs2UImS9vXhZ8W8uGxmky
7Ba1MsKPfZOXHDP521T6L/PQ9eENLes49AewP1RJ3Osy0IuE5knNmTUNcEXYNeJ//IEw4kLH3UlX
wB0Z10wqFd7fittxjBss1i3fJo0FcpKsuDe+jZoYqyvgGaK81mBtGKdsmOrsGM9DZMCUozZCGWcu
0fSQGF3b7mVdr/9pNqGeI4aSEDVLSVU25SkaOZ8TnEPiWmqlqbqnXOdoH4e2VX1Xy8xM96Ls5/BI
EyqkJte15rnte5Fx8oinA/NBU72qlHiQFWg3XQ2Xq6YmGhKxMF4tyj1HclwDmDV1ipVvORvSrujS
IR92aO/sMOhkVGm7tlVnID7A8aY1XKBCndVaJsF3VZoD7xQr+kiPRO/1lUJypirqNoWxQXbH2CSi
2K92GnUbdgVHPGppV90YSpe6t6lbue2+6vPxEeSZHp4lL7KzE7Xeaw/hZPL4bpQsM5OPZQlndW90
RGtEMNAKqrwnmKPKetx2taE7W05BQadOixLv5zYRStCbnIY8FTKx5RtJpFQnlNEqbCEdsM6uGWX0
rWACtgCSEzk1S5bWHNXcKLyeYQAbTA/V5QH64BBthVUpIyfKAooHXNqJUdEohs2Q92IIaBmIPEg1
esIPPJVw1+dIROaHUdEnyjaty8J4bW24LNZPuu1UcNEajj3J8jRjjtLuZYS/NSigFc3ll4jGmK4/
aUoRujyXTPvoDhNBV8UFhZXJcKu0NmW3OP34LawLhu0Olg0py/Z5oJVOHC7ns0Exx2+TDlSx/v/6
iFDUlS2CzP+n3flX9dH35rJC4if+7SQwLNsm5AnFwTrpXUOQ/+Uk0Ch30BrT+133YYqof9dIzh+C
SoiSChUYGsA3GFNiUAXTPISJlElk3Ln/pEgyoJ6+nQ5aVGn8fUBTTMolonvfTgedOTN7rePA3Bo2
ei7FYmqTZg7ESlnH0zqNU3twvLgtbRxDco0hSfT01iVQFEd6VONUZuiDU8mSYNIk5C6stEVopLwL
slWDdOG0Dkk6VU+Ir8mYs0ob8o+eW5zokbyFW5dQS8VHY9XsBlnG0Ra6nCW9TElLNxicoYG6GDrK
94lGlUsTLYTAHcFVZkK3jFfq2E8wMWsb6iTKX4XhWzvQRMx1xT2OzMQ+ZUZHe4vZkraH1pQ8OiRu
fqe0sQ9wBm3GN8T15CC995ORTfPGLUzHt6gG4mCuZPLQqFXxOMYVTTOWq/GpSzP9im5FTOc76eno
lvQUvqyCuRXlhlBtJ2MUXBs5QyMmea90f8jWAG5pK0Ic2X7NbT82M+OzxSLWDfBZSxQNSyUTPbV1
Huy2xLkWFRNru5Ibzf2cqsbXosXJ1roWxn8xz+XXdNIVIjCZ5JxAfjJYixBAfAIzSOsmbjOnpJet
OYAn7RCwap8YAzmOwFKDrtf7p0QPx2NaNwWscS1yFlpYNhIpBqOFV+bLuFrO+mSXVPbo+FULMCQR
pEWRhHEMF7t7qjWjguEwOKSgtg7jBE86sGIABi4WrIxK6GeRhtp17cY2GfGzO2Myn7PmxjIW5GEs
Xt3RSLX0s60XTRaIrLPLq4GLe+hwUAIehL0eef28Noy1CLikp5tVOwXD2E43GX8FCGkgu9+tyf1K
rkaigYJPOgImLYHfijakdTNWLg0fqTXt4+S4y7dBnac72Ttmv6PVCZAeFGFX7YgDB0PuhLVvIMnH
W0ar1LgHLFZ8L9YZdqR0o4TXp1q7ihgXRjzrvFuxSuIQm9cxeJuYk77P0szYS4hPzFjWmbmxVH1x
YMrDKL3PQsbqM+b7T//D3pksR45cWftdeg8Z4Ji3MQfJ4MxMJjduyRwwA47BHcM79VP8L/Z/YJVa
VdlqyWS9ajNpUVpkJoMxAX7PPec7IF9YtkcqY/FuO1X9eY4SjoqitcRwEOvY2n9MsAle6OfqY65V
/sQhVK3jrrOAjdzaH1NwsQ7EHDOZjRm+eb/t2mnu/I/pmUB2hU6VLtEbllayfXzOETAQHQODVdvQ
m11/zOO6cJjNTatb2CsfM3u4jPVV/THJRx9TfdjGTPgpzfHUNn1M/pkwabyZ80V6G/tDHWiLfpWC
q1A+T6t84Ni5IFzxoSrYq8AwDDFaw/ihO7QfGgTKFXrEbI0xEtCqUqRzrYONjZWTzyEyRrMKGt0q
bUgxmGlTxzEcLiYY1A8p1fSz+9BEKnh6Ayd9pJIe5yPBw1VAGT60FFWvjXbAj51gNyzOksDusqyv
eUpjWd2KYeTHfWgzfhlcog/FRkrXj0+KBRtEkbQMQfh6lDmmI2e7zgsaBU53aZ5jAg0+nNhe9Vdu
5+Q/g76Td/kKrN5WraRxLwbLbz/GIkm/RlJw9UGJ9nv2IZFNmhPiCB1wyhRZ/2iGQmeHoYmUvh9S
4d22M9fpB5xKWbeNOcDO8FynOdobr5eHgf5dEo5h14IKTktK7Nuo716rKumugn6kl6tt6vFu1i1c
5q7uOlpvUnTwJY4yGonYepopBv8uNacG3rUG/H0w+XzZgtH+FhmOoPtxohjnMWO30e3y1F5g6Rn7
tcqBnm2g/sbNEyCFFqAJR1uV343j4M53bFXL+VCObZntWEZWeoeVwFkOfblAdZxYe9110gpZsrlN
ovp9ndAs8QDFlk1yTBFOult66Nfbsjf5fLP4aKxw6jp1UX0dYBjlS/bWN7xWO2vI/eYqtGz1SdEa
20LX9yllY/Jlv8+qNtKcBM3AfmBeOgdCsE+R1K7qQzlvnJ7+pDNHYu3R4lb2O7IMQ3EmT9F86dgp
Pshyzmww01NNe0VPIIqTcCSe59wE1SnnunWZ6YZe7uslGrsj2ZLimMCdo4lQ1dzz7KogkNs1xfQY
TNPUs3xif7FeznGyXDtOICYWztQOnu1wykgbEVFRd/6ydOMhBT9o73RU9PcWb2S5DQyXtFnl7EbS
jNP70XJoGP63rvX7uU2gRv3Puta5+1r8Kf65/vXfDm1e9Bds+GQEPjSt1X321zObG/0FAx937/Wo
9NH28l+qVrji2tC1/vqHuKB/l7VEDHg+8iHEc8biMIiN/Jdq+X9UNc+d5U8nNpjzK1/OQWIiEIPv
+lfwfMils5TGrnctWywObl0fnJLab9wt3bvnVGblSTayx9YRth44wYke7ZO/JHn6ErIXApc4MYc8
hE5bFc+cMyN6KSluVEc+nVByk77hZGf3/aBuq8GO80NYz0lytLn3clhrszS4wihShVfB0rtpsGFe
dNs33Vbe/Cjp9NRbOLRxecXVwfI+cdvvAXTXUTKwxwoqJzqmeN2+2BNdmFsYlPZyGDqLjYWkLlVe
dKI9cHOAp1scG4y+G6VLG3NC0ef3UdcjXHUgUDDnDKVF5Yzq9PySVvwlGjcW8Il2jOLMJrCksDN2
R/kzx8zY7jE0kjfkFDBwjTac35BVdIgLqx3U5L0I6dHiObftgG4eNFljQaCFrzpe+clHxari7LzN
BVjrjdYzYfhRh0l4jOfZec7Y7sqNSWGn70RRaNwc3Hr2Uhc63bjTDBELQ9VML/j8UoKWgedU1PnX
SE3mzslzM+9Y7tJxTJsyCe4otJrvnhyta1rFcrCcC8zureMan0ptomLZWi2OJEJEzaht50PqPvRt
4EMpUBgZ6cpZGk8dkxQ73H7kib54rUMZioA3dTFlJfozvPdiwAJg6eRnWYVaPFNyF/UHamBZySFi
yWnfRhU6hzR9BuudJuu1NTSmOzChN/PgD143g/IH6Q0ASyOwFnHFQ3uc/NN92Xd2S50MNW9nn2Hg
pUsmTqsM5PTUJ5hEF9x8pG62tJ1IuNiDjQiEj4itdlxG32UBWWPvckXNERtdsFLtLOrHlHgzGhem
mx8TktKnaobtum+1NQB0j+OZwvhqcugFL6yGPQKze8qfRl8S27ZOLnTP6ihxKHZUhoQTa84k4CMm
tImBKpiJ7sm6iHgAjtzjIQumdNlhSE6cczQRA9q5Ui3TTjsLDAYg0nF3GOsyekSRCy/upFS7ixtR
0buTwFDi6Jo3OA/GnsUVsKfyrkwx4MHnaltYvlWkYfbOjQAZXXR4IvyqHY5TOEQLN7rEpsphlCK8
wAF0ZsgNUVedVWXUV2GHoG9cJxl+RpnOk53vF5PaVksvPwfDDGsXQVa9cECmGlX6yqF3wAzjLXB5
DIEsiwEX9FhfLh5cef8BIxmsBARM7DgqygHhYqbDzFLRYUvYLTXR19hJdLrDfjOGrD+bbP26B/2T
bZUdnZuy82L2aHzIDoQhl3mbu1w9LqMee8OtWEJZqZTlMyoEjfcS56Ho9/iqOhqHuhi0pMZV5x6w
KmPP0uM8fZPCThO6/9bGQlCMw32d6eG9cKr4u/Jacoe2bcYLqig2GTrRgwyHNGvDjW8W8Rm7BiTi
pKCQZ9uHav6CbZATXGJhDuQ0FwT3pY0BZjdClWVKWGLJtdBnhQnMImfmyTGDOueaZ6a27AWdApRz
2maH0sKOd8hzfoNNDFMeX0M6LLeZxgCHV73mcG/1hY1zLE6meueLdOUjeziXT1WDWkXExYu+eWVL
W3iLSQuDuzRlDpw8GXElqR678UxunZprrh63pdcQtMIjyN4gs7LqkKSBeKetC7Y+06P7GjaAC/A0
aHHNUAFdm7qo/tGToUXxJhcd1OZ8rpqdW3Ep3CrwPGJfy8h5LNkg7rIyGh57uzcYFTGxdsd8WhuC
gBZQjdx4znLStEJwwLdLWOnsadjA+osuU+T5Sr76Yu3qqnnVqG6l8C/dem5DhRSbYT5z7lhYZxGB
DWEUBAdMiXbNnYpdN6A7mWYbmDMvas7cc1iqTbqI/Nalw+uGtyvZz4P9UPjJeJeGJNAKRmtVJsXj
FFBfntOnVUQ1hI8+u5srKtEj67rp0ic58CHoMnE9zOpejpgOMuq7t0Fk7t3Z39d2exUUeC42Y0KP
55brf3OqUlcpgCfOblRt+yA5TnqdfU6xbWHGpml+4/afuMfRm1TKx7DGqFbM4yf2D9ne5pcI7JSy
BK2/J/YEq0V8Qqo5Y2wJOZKje2CauHOkPBax/44g+ByioW47Q8+4K4U6mWDhK+sUl6XN5aHorWO2
5O/UVbz0HJvZZA9XrWC4xQV5wISRXgYKEa4mvKDLTttV/uolGdT1FKPcYHrINGP63PITnEL67Gsx
Zq0Fcjbournm885RX7entHNvC5xfVMdSBmt719z2uMo1tHlWUNhoB4sO+G7RXRxCSnvP+NBYSHc/
xOT8TstSQBdkBcLq3P4aouaQFmmgn7BOOCRZeS3H5mowYFNdA5G9B5Cc4SYZihuLPm9rQ6ih+K47
/4JxMb9ekmp6CMnib4J2Knb8oPvRmm5z3LPPlWmCnVPN1smb8xesXPWFt91sorAJbmTR03TMtegY
1QkAG4TXu8L2HtI6JlXkB7N/jIvuCOM1PFGY8YLptWT9w503o/geO5e+BmD03IkqPrVecZGx9J56
Y0j5ppXz4GgRbUfffZg69hYVW/g3/Io8dtVG91Rlp/slsCGXDdyqK9HdDhFVGdsizqho9jESPxl8
Uz99Mjc3XoTRtiBlepi1HVxwGjR3dtd/F3ninlurBh1Zc92ZYSwQqBYA+9Op/dE3Duz8XJDh8Lzq
RB1O8xQoKIjFZJcbum1qLDI6u8+TCfZNJkpz27QkoRXpb+6ug0qocBjvC8aZnZumz7SDfbbVYD04
HFW3BMO6fZapzxLvz6Yck29lObzZLoWWm4Cc1JOV2M1zYPkuzqHC/R468gWv0PJSkh3a2LbH+WUR
m3IeYcd6mdmzYzvismy3LW2cpwQLXclRgv28912TNgqw/rYEE/ZZnFhPzHbc9TCSA3GM9AaDxY3C
DHSehpnfP+TMmjU30O3923KpGdrc6dI7q3Gf3VB+DAvXPQ9efLaKoN/E3Luaul7Os6WaXcnciKmx
PEQM1fc6wIbiu+WjHJfXWaQ/aQM0DxYT1bPwi/wtYYUl9TklfyO2md/i1AyCWokj5Nu+hj1k+7rZ
c0EVzoqBr+U7rTvKvqcCzRQXrJMmIqo0FJP/s8U3zeJCFJnn7oCsD7xH2uv7x44Ig30lqo6o+Ba/
Tlz+lCg8NPQVEsfYniy5WNS6SMjr+hZZjqYkRufQhNxeC6tvvhkCSljPGvAlU7XjTODWxa2/WJri
JkbvqrrC0a8ZLEuA+n5LgJFWlQeUjYFquGyCu+AjCYQEKCrOUaDy58Vk+TGt0sbxnjtyLkLdR9T8
TsVN0mSAMe4RocuovzdYkIr8q2zRV/AXSiN/2nEaZmCOQpJS+14F9Ari/YCAxA5xKybyS7vIeMF0
1K4KHvMYT3NloyYdAhVhStsEBuDIbWfllvtCRkS9uq5Q9r6ml9DGQpV6Vr3/16fa/3M+jDUW+j/P
q5ev5f/7zz8NrOvf/31gpbqUbxMNpZ7vrnnL//Jh8D7+RXhw6GzH/21m/ZsRYwXt8T9GVuh4vh1G
/KvfR1bHxthB6S07CEEbKhyAf2VkxQHxp5E1IuO0Bi5j9t78f8jy7Jclg2MNCQPcAeOYTeNSnvcw
LNmyDq/uyG+GB9rqonqfVTFecxotHQxgBdmU6zi2dHz0Ayh+j5yyORNTwR3mZzuRg/mZtqLpr8NR
mn1chUrDNBRFfxa5dutD0gbldPaiRMF0XahRPCgftOWnkC8Yw4m7jM6pXagI2TkT9qNX8LONTHG7
ZfX4FLWULX2PxnXbzwQXppgQ66rqv+dpkd1VuNppqG7KMfs+9YLajC7ouvicz97o3YHRyfZLWjj1
Vtu5Fz5kKfk/ykUXbCE9uRH5bIdUlh11o6ddNlvPwxh/a+LxYkJ8am5XPEiQup2buXK12eIJiHw6
qI74Rx2Rbm0otv2FxHL0yba7Nx0rJzlPnnRtDKUc8Ol9ePGy9LPXDvHVQsN1vUdDXnhJc/pYjhoR
fKYViUQ5IlzYb6wUGNYnr+npLpGuNZEOVWpIrse4aK/CCNDxJ0pQrOUY9Gm/XUjKjJ9woS3En3gG
XX0upsa9a1gO3egopJ6xofrxXDYWyl7tqOrci6Dst2nbOc99j2lvm6aGxqpIy0ie6UHA5CVb9p0u
RsV469BNFOVbp0mn95x6pgleopzs4zR7bnK/WC0QjDKJ+3fRO/LWlfkSPnRE9JJqi17AJbiYxRfR
6vkrto7uYWQZQ8QivYzSD3Z061mENaI2eIwt84JgIs4sStwfuK/T5ZjTToOIqCaa+Q6kvFzv20pD
ZLGT9kV+9L2ZSLvKp7zaWENsXhksIkVtHWS7Ii278o0WiHY+Sm4xwy4fOuVxqB1bZly4v3egd+3c
3QHSKMIf8ApK50exhMH0VMxDO57nro+723KqbJI6RjEAYMJwiqEaju4SYnQjJuQshXvqw4YA3IZ2
3MI+K9y64ttqbCUHZc32mO9t+iPSz2rwl/BLaNOadl919An+yABeom5ELraoDVngpjbHPoplgyAx
tBF8OlG6yUWvzuXuYHd8Kfcztg2A3E3fN+8xsZfk7ONZCJ/UNHTZi5vgABhpCMD6kzKRNP3IwrAd
+nu2DlnJCakMMcSktk3xB7uYyNmz7fRdOum1Extn64Y5qz1wHG4VijPohOaaKS46Fr7hHDf29S1V
oUxNvXvBM7ggkeh8fhrw/Lypok2uJXfxQxL65g0WAu7JOCzeKwbJTdYWFNAhLOCLX5Zxy2+GEblI
65NVAC3MY3Y1DJMhpwlWdhTf55bC4DRSjCRMVE6bcK6LZ5oUmpCWECYbXJv606x1d801Lj8FWPOv
6rwpdjKGHEjk43ZS8rnsnOixKZbkisw7r3uTsIEoNEcvMhl8H7ogDu4qRT4sKhHJNyzvvaPNlfBq
jPwCWpHMR7YiZj4kzhS8rI23D7Ga+6sSrPZNN3dmO/cdPTNxZB2H0k2nLbFP89mrPIXvoF1BxlnM
xfQwLp19bAVdRgMJu2s70mhR+E9xdheROeF1ar4I8k34XDJvz/1bHcI08ohjZPQXA5CIds4w0/7C
1LSxRc9YV2bWRZv+3hlSXi/d49yox2a7tItPG2ABY2LqmLSF8Kbn0Fe4qKHiXE/dFO/LscA75cB2
Ccx8mTmgvPvGGk++33aPWPOyk0WUa8uO2t5aKOYH4RVyC1ncufayaLia0zF9BZ+AZISRbCftoDuE
mKHPWdU+sQ2RhyDIGb2iIDkuLMzolNL5bYbT5gZnePeYWSo7myyYv1Qg8WgLcGm4bVP1Ds8CpPg0
6tckCjViYDdtdEJ8y6HInldkPNKrm17bdS72GOhiPHCVOQd5+RWgTNZsHP7y+pF3LslS8VciYI9+
0Ge7adLiUCnMWR7rgL1FOcgpFcF41lMoLhOol1dO+sG1Fxl1Nl2mruiZuTai63dU15KUW2x/33S6
Pnl93O9aH92Ds60Lgt6Xl6RJ5dG1fEL0qum+ztJ0e4dS7HOg2Bb0ogKNsgzvIW/h3meT89iO5lBV
ZXpTJHlNMGZ2rz08yV9KG68OawvKkdHNqIT0yCXiQo7te8U283mEJfFFZBnNfaQPE5r4/PrchIN7
76Rzs7USGdlnUg+avuRkrD/RevnQWDl3RJqG4KPAk7X6tD0ENuY6S1TlgyHsZaCnnNwqD946kBnE
U0b3kNk9U2XhRlejR74inkMqDwQqI6iTb1apubRkOOP5eYOkDDCILbj45Vq/zZbefbKLgPYprDId
/7X148A3l55P0jFcuqJtVzt630r2vFajrAuxBb1pO3shudU1wy3AJ+7iQB1r9LBclpRSL2740CZB
eyOKKf850kHc32g7zTNSc3jpdOaQ7mg05ubuMI/KSQd9HFP6QpW3CYiUBcmrjpKOVruswxitNm3P
YphOi8TKW0YBTGNFR6+RKTtZYlKP0jDEPrFxI47x9vqGdzg6WQCI3p7Oow4kOmxhp/oWc0Zf/QBh
FcivIqCqiIBb4g9vQ+8053ZhM+jgCT/QCz7gtBveyhZdEumfuvLez+6j3kq3QZCWz4WPhHlkieDa
B6ym1BDFhvVVXY8EO3VUNY8DAa9dXUgazeKANozOV2wUWNGjAPfLCQpZuSMonmxH9DY0AaiwHnEH
KuVJXZ+xPpkzxYbZDYpk9anWE/jdkqzZt1FIDlZ+k4JqBcOxk3UdHty2fKmpedtQwhheueQ/UbeL
/GKRC/qq2sp9sbQarf0w+DjgC2pRy3EpsISoJeKrH8+f+z5G3WmK6jCNi/8jB0OzZoOtI66Fr6Nc
4ZhJ6DxEpoyvIgjJjzQscNngB/KxybEznmNILdbGi8Ka4xlc/r4InlQfRTsfnT7e+LMVfRNTxgw6
jOELotwr297hqeZckzCr5uFDL4x7aNeLlm2JdmR9IcsDGqk/XKsG2XM3JZ14opSgQhaFtJgf6Qx1
Lxpex9s0xU9OlUb3itMvVGGN235O8/s2t0YfI3Mv1Y4N/9r8XeuclX1QvU3Gqy5Zvqo0ja8uBLQJ
xpGSOsJIK09NaoTYhF2knyNE7RscgsM2tRZBZBtv4znKNdV+fgu+blnerTglcmcchOnaq1+HkM6y
UBIPJCHXTJhnRTNRKJLh1DwNlDrgiSxj9yFYIvtVYzqmcR3nr+EKaoLPY9R635bK7l+4MxqIvRP0
fH/WNObViBZycp1zHuTOczpH4uLjLf5UNTJ/x7SZTLuECogXI2zqHadqvZXTgLavSZZe5qTsL2kw
2ZfKqeRVwY+It56l7JulWoLn2hnaa292CffFfeF5O2fhHKP8eV1/OckFAXFaDgtGwyfjjBDH/A7Z
DPveFG05a8j+LQnMmjcXjTf+mKqazlrX+dxZstnkjaQEctupzBHvEcsi/9K1fTffEXWZks9twTx2
RxrTRNFmCqJl2hCpGPWzw0pKXSxrbcrDIoZelCZsfrmiMcF48YYoXW6uYmotaZvpJsu/ELHDTptU
LomcqlSTc+UlY1gfQhOTkjYiKpJT5JtyH8h+2VgO+cqpz+SJhfc5QtLZGuaCbd63n3leap+MpISh
e1a899wAN5zX1Bm0d3tjjdZ8PWr/vYAEc5kXP37oAfFfVwWrC+A7zmYYqYgItE8eDiMCVa8re8Cx
WD6o/Dr15xGOWqlOQ5pVZ9ymwdn3qy+mKB+0MO0qGtvbcDbYODih08/b7CZcS0fPT+JzoEX6nS+o
+5Rw6d56tAV8GcYpfXGIrl3FoyOPWdgGFy6mpHsssrzksu3sax9gm53oZvlqK5ARt+NHRLfHXn7y
OmtOGZWm0TnjmCz6nQNDJL/lFB+80fdsL1cjzQ4WCbVyaO+cQeflZxL804/E8bj1rTVu5YnkuVnN
7JLfrFahOLVmDN90klV0v3rohgeMQpotPpaxdEf02T+PKuH1sLI1Lr1UQNz29kiGe1v+lq2WAZZ3
242Uu0fLzDSzF3G8S0hgUZ81ljrvSkysPe4wfLTTVy/xpABOo+W3LOhIzk8fWfHe5daDf2jNkGsq
FNKv4VB51kWmUVg9WKHhpYuSZKDbWrtczv0gna6WOG4s9Hf2vlskHBkC4lIujhRXJ+FDKbHMbPOx
V8mD45chyyFDNgf4NVgIVkvZSMSXJ/XDBH7d3EaMfsE2KqzFP2jD4ulUoOzRi2rBkNtZIWn99CO4
7wgwbVu7F213ap1sHhDHZn2ycv3Jx6F2JT0v3tOjy5Ijj+07rODZocVTdBIy775RjZi+6ZX+ELJx
+4zng7DZ4tRHaUl1RDbjhhmiWKEwhnGNfDuV77ORCdktMkknzy7FdTTVa11p8Erfo+GTb4fVVcqy
6SoZBdz1oiKvTtEY3BL+GZ6p5p3AO6vMkmPBtyozQUuUs4z31VyVDeussjtZfjd8n8ulwXfoy3eF
gsI10FdwLAoQDofZUTUOxMhuV514SUlQegyBue2qo2Uv8yFAB7E29sphEIkYHirpyGvomeYYWrG4
n+162Y/N4hzCZKAidZ4PYRk4e1sW3bVZMfzDUoubaC4EHNmV99CrLnqNM/xei7CHd7ex9HVpd+lh
EiGXjiIS3y01dNcpGs1jMgsH01YbjSD16N3ZONxtNtoHL0yAmU4YUu/M73zhD34FWp8OyYhXWD64
c8dkPbnyevRmb8d4XZzBRYGnkIVHbfww5+ymyWc2BABfhiQpzmThYVrgCdNnUq6EJ7VwztA66JzW
k7xOR6xHQjjFaXBWukxCNY8y2XCxyyiSJylb9SXPhqLIGQhqHd+B9YAKiYGLNbgl/GS6QqkmvKDa
NPaPhcMqkpm4bP6KC/t39Os/HB8W0D+SHOdmGH78WXTkX/wuOvp/QRr0qZnAkIJ5efWp/OZs9hAW
nWjFbeFcdmECYof+a/PHCkkHusa/ZAxk0vf5s99Fx1WrRGvEQIO92eNP/zXV8c82mfWBYXPHwl5n
FYdn+oux2WqJc7rFROEndNRjjjx6o4MU60LhfqMcuPrNSEW0L/nR/J1M1p85VevDYcvB0rhC1xBM
g1/SX97EdRJ/Xcy4TVKKTk8FngQH3x/egL/zKM5KevwbzOn3h4Hs7IS4k3Ai/fIwaWktrVUOnAvb
ONiHpk2uCs4etJMV7vWcJ8VR9n2NqNcBa+3GiA3R5IndP/4tPh7l19+CjZCDAyng6f7Ko+ym1taT
GlmSqa55z+nPfliK4wJu7GfTNP73XhuC003ZX1XBGoV3UnPIiSF1+7or1H0A1uSNmwC1cGB/xDGH
u/KjMwyH2ifArH3GIrCIxQ2rXMYE8izOtWPZTrANeyol0lhGB03q95wYM3Ecsxp4GCnXSC60FY5I
lwI15DU/3QND4fHHgItaIjQhinp8W7r53ouVvA0UyImoTJtDHJE0CaGWAMHpcrLDUbVsnXCEcvXx
yv37WvIf5Bf+8CH6bzEJPttN/UtMYv0Xv11LaBEC1Mnphy8+cybfpb9eSxz+hAUGSw3sTHyrPK4/
v19LfO8vwFlZ6tlhyDUlXHu/fr+UeFjubKIVEfsNej75S//K/uKXL11oOyE8dUFRKxY/Fx8fv8Mf
CWp2uDidnQC9sBa1LHuX+PpwIO8O+hYAVLgejHvuj4ry5/ulTQOAQ4U7HYUW4PH+8Kr9nQvA+v3+
2zfv41eh9guYKFoEy56PYOgfYG7GazFHQ+bb6rKb92TN5V6jb6028s3/7pF+uX72TWKpOhH2to4d
Cgxtw4QsUmr+yL7/k6van9dDvz0ph/bR6CNHDPXiz68vdNC56CukvwSM43ExJOUnx1O7GMbaHmYN
DSeICjtiNvG1hWD95V9/pn98+F+2UwvGlXwN3BCYTekAdFuK3BNtiCIO0z95Uf98U/r9mXqBT2ja
4Ubh/PJJaiZ84n7DJykGQXbThG4DC4fD9Eqcjh2L7EDaWYd//PTWN+rXj0xIM9daeBuxCvzl6UEz
Kjy2TvYW0x/8F6u1xr2w0ID6prduCRTiBk+z5Z/cD39p3fvtqbJBJPgkAu7A4fqm/+GTOidozTjb
UfcwHn6OHK1vklQv+b43GLAOjTuxyOnCWjg7P0IW8fD322ck7si8zYtdBSc/4T64r+yga3frut9D
MKLlnssznIeL6gpqcxn2GnOPuUD9s87Cv/dNY5UKixvqPTc5LlZ//P3LApMlxTAO7nscZUC3KKun
2ZHknuvq5p98BIGy/vd3CXWbl4qPOBct95d3aV5YjNWUW28ba1mAS9BywO01zLIHzLkpUBudKrkz
HqbX7YjB/gaNRxC1Uj6uj2yR0LAS9IWRpMhqQkKOVDeOhR95N4YDRk5it+5wMpxgMA7TvZziKx2m
5zntHExBkWlezITS8rJk7A63MZ5OyiExb0YbEkTGcCBX7U+hSLJS9xTV9zWek2nnO7Wp167PfN7N
8C+YfZQfiZNlZNfsorw1ameTScruuyb0xpNi9Ei3dYchlVBKsbzVzaTKQ5V7Aikl0txw4bFZTwxs
3ruu/FQdJDgfptGCVBW59hHYDFAe7L8LSpyT4FzYYG/trE1PguMRcJw5dqHGEjE46M44ONpB7wI8
jnovxGgVu0mTOxrsNr7XbsUqIO489YL7zQ4vozHNg1+g6sHV12x+qnIJX1ZfzbT1s1LchV3ffuFl
QjCKRqG/R44bzgeNIauD5CdLuenDxP8xeikEvNFhKYK8W/bfAm8OP2eVDl5dJ5icTaPy4Er5w/IN
u88yb0qncV/Z/yy3XT4mP5xZjA+m6UIBp4n6HETxJtp19YLO2Sfz8ID9RKSQNZT/ae5Z4G1wTc1P
eVdj81FLYz8xjSfJPpKNeYoKRd10CBBgUxqBWjNBDkDYFOVyUnBZ6o0o12K80Y4WXH9RP0SbuiP2
s7HikOUGL0r4LSCOhlDJhuDnkHtOtss9q7jxZFsNm7EsaC1bZjs0d37Si6s2z1CMKi5Sj9wpQzQq
kQmCdg2k4uXTJBPbHAP2zKuPvPG8qywia91vqHw0+ZFddP5Syw6eXZR4PSbafIT40jRh98IiOXQ3
YYEJ84R6gOiCaTsgtWh6GtgghpJzl1nua5eUPGNhCoqtz8TtWFcI7J7TJ3LjdXQe7LuqnR4wBoNb
hUZi2o3iQuZuHekG066amvKby6J/2i9dTtwGIT7XpFTM8KbGTNNWblmLjfsuRAed+8Xnq+KFgM/w
JgwvLjcwAkDQkHDkD4aY+JItRbjngEMonh2Ec9N6PpWvqqDG2Cw5wAQTC+s2qVLpn0TajjWLQuzJ
l2JRLPtqAU3o6Bm9TIeoUjBv8EDzUSBYb9uQeeAs19f+6Pv5C601Nstcy2iP0DnL/+PMCDRfZDiP
1kXglZ8/T5SQmpUS7LcHVQ/T9EP2aT6dk5ElG2JeOAZ6O4sQRUXwJfO2EB3628arK/2pBzNh7sQg
ihQ/2+hPOAB1c+3RoN7vMplo+0G1lvvZtwcZbZZgbjp0D7Dw0JdqdisNH9aQ1tsuT7eMbh2bl7qJ
ManNKjh7syXjjbRUl2+FQwD93NOuRD1fvGSPSyCnkgq+1HuqcUGssObMZVmjYvtiWE+SsSnsljA6
C5kcWBDGkVOQlP68Nw6iis9Fs/Gdzz4UhHvMpuO74+vFvEoC1OGwKWoEhzdoE90C62DURW1fUuRL
0W+E0/nVtXRlG56aIAsMHeFmID8KNKAVytkQvAu9u6qw9OxT3gd9lB75JHORO1gW2maXJVnwXKKy
gBidlpA7YO17SOrYeseL0EVVHUfWt1yjiSqxC8nBHG9HZxqeWy+I0lOVOxMxfTsyw1bzw9yNF07F
59m3l9WuqQj/WYMOgoNB0DsSiC8qVG5F120/D33zpH3cwHyP6uBToQPzHJg6vrEcGGPUtS8wZQtH
/n/2zmO3cmzbsr9y8fq8oN8kUK8aNMfIe9chFJKC3ptN8utrMPKakPIi4mWjgGoUkI3MjJB4yLO5
zVpzjim81TJjFLXjvEtyOwloNeb+rJKil6xTc48OP7qFSwlkIG6JWSUbBNIhYoXqNaJMSr+lpQNI
qs9NnzT9fTIigpzcZQhszqAPkQLXg7pkhBqTwHSduhGKz/MCNgba9OIVshjKDVCBHBBlswb9gEJh
wOsR9ok77Uwd9bkSxXqQ0JCChNuVxV2fTpPqESemni5xH9LvB8rVtN4qs+c4s+PANAr4FVCCURyV
WOyUznWf6MUDvxPxdTcNUBvSxjorcRaep+schSmyIXBUaIVn1T6liw5poV6nHRNQfmKTIuyvy3pL
5SzYWOU9JspFJl6DxDEDXkphmBa8IO3IFcjlkNAyNuBD4ZKe+l26EZEGtTkg1Hik14OI2mxm57Uv
e2cn6qI8jNUwHnOagc/urM8HWZvTvkTqAPzOcvYuXQ+6eNq6hI05v1Vu/QgzpTh0dRIuRssSoNPM
z51oopFvzRmJTFQisd/2p3nf0FDMNDjE0tSwv8ra9ZDqRN/YzhwrQ6GGW+lvjmxobcJseWlzDNnD
km5e6izfj/TM4W9lUsW2UT9Gs7Qf6To0G5RUYPZZnWtlgWOCdrfHcDx+z7CL0vFOTvu+fZtF1AVT
W6DYtI5uXBN9qmePxMFcIZ+HeoLE3su3Z5UjRw1j4G8BJ/SRTrtK81aDyXuMkk7dpVZy0qfaHRoV
7Ju11vhu1bY7mfXikJmRdUJNNKE3BRAqVYBwjOwNUC6YpvoE/WDoAmwHy16rdOMig7dSe+0CmbHT
ZT563aQX3pS3LzDtkttKn8bUc9ShtYIumh1g2HFzVdiLvRvaKTqyi70zyFG5kCnlYE9vq0vSYE8g
vR5IJ2l84KnfEqlfIDI50btV8QYYN0dnqNeTOhaX6QZ2dsf+LNky3iPhKr5VbdOKTGLKqGx9z5qp
Sr6zU3S+iXXFu+iukZ/YKKdU2Mqn2Wr3Nr9Bxw4xbcg/wIm+WREtutSS9Zjl9IzcNkwFBdHnZpcc
m3Rdby1pXI6Z+FBHfmaoFv1g9bSfa/W7rOwdm7ThslHUwZ8qZ0/prPcbpXyLnIxMitVpEY4jbZPx
9DRbiEGglFzD2mWn2WYjEZc0WQMVcvL1ikHJ0zp8EPZKsnaPkqisRIDxumI0tfDC6SNW2JhniQ01
VQZKQi06DksSOFo4cHur5bo2aUMnonyJ+8m5NYhLzZ1G+oqKeXtjCFAAOo+AmQyieTXdiQOM0t8q
U3Yc3AW2efI0GNHdMtYLzqWOtquqozGOIQaxvlGFoKfVRheEFFIfalqorW1ySgOfKYZdzzhob33L
FrwlgAa7kabuEyQgvhEVDvyaWuVYapJzQmPD9SbaNGCSM5BBC+aYp3oRQ6Auy3eoqQD6qiXoR0pJ
afetKYk41yO9Cno7pQ2DuyEVy4tJQz9M7DFcFXeAILcw3y71ucmGWHpM9kS7rrG8RweX2uGwKN2+
6oxpDlRbSl/WrT2xXekUlEOxO7BLdYd8c/PX3VNsxQa/zEyWbzrN5cZDac201wLDpn3TpYdyVNZr
SAvx7YLd9RGkjB55wkppXeAJwOWiGwmI9Enq6ocYYJF4mT2mrU93M2v9IoVF40WwHekiWCOPviqk
BWSqsaujlvS641kKvpEnt4VVuFeRWrvHBnjABX63yNxpkVlfbSb2COyyaxzoEycnMExQ63GY2Vx+
nT4f1bxwDwr6S7iE65gxcoCGC890E+NbDEOn8C216NMwM4zuO4+xECwRZIL3yeK+451Go9FFGAq3
5C4AC2tsSsxychAv7khd1OurhSZ4g7H9Ah7fxGME136XqSX6evrn+o2zpEWNChPqvDosPdBnBGyv
mqw0FgIqUPTWe6tPQcpu0kvuMiM3vdPx0xuuCi99dSJ2vrq1Yt6JTF3rA7rp6gPH3tsGHi5kZUo3
qafim4aLVSXwcNUYPr03mfCLvWZSku9NpOnALQAEzkED8ZWkn7pVYRCNSnrEF1i/xIaxhNSf9YfB
tQZ9l41K/yhd0XXBvECd9wVsvchD0Smw4TmxfQblYCA6XZ86/ndSdYx0li6CdrWxfLDp+z+kcclA
1fRK3GnOzDKG6N2BMm7HUxGsUdS94H7PeFYLfbQ0UsbWh8BVXSVL65okNUQJa0Ocz1xcDMWLyFoH
+DKC0IOmF8t4HHSz/cDllr6UwEWu4VXKF6c222MxNovB2K5aIxSFaz0OXbSBOat23edIXAY226uY
/UZSKPP0TZjip+uofZuS1H2kOct8VEAnZN7NlXgN6F3Z932j0M/qGJhYH+B53Ziird8BGsHSEXEL
WmBEuXk21hwKfHPtJo4ro2m1YZ4aSKdUY7RQ7zmL+aKWkXVn2Ei7PAQiJh3jyWpQ5WMGoUQ1ImPY
JfOWyWS5lXy3x8roMOYincX9Omk3pB8O13FklelJz1VuCsnuwCtlpEz0xIec9VICVB+SHoJzajjr
twgV2/WixA06SCsuHqJab98mmpSXuQHJeHvNMOzaY9zelZkOaWCwE0sGqH/dLEBWUeiIKfo1Yy9j
s2kZIN4agRtZ5ouNK2zhxvX0TenRQrLkRqAYuCHIVVEypN8xwhvXo9FwCDIH0fcYpqz1CaEnskaJ
SIYD9jChKez1prif+0gjU7oqq3dlHM2Mmbhrb6Zi5oCqrlWNjpmpNg6LolLf26gxVz9CsCrAU8W2
Gcotjyecl4UtKZLNZfBXUCdnqYFQECjZrDwX2CLoGay4PvyOvjUqVmeGKDUjOIZHD7aGhzwsnKqs
iJBG5F90CfwB0taOoy/rRSKzWPiGXliIjdfM8ehZ6/fFIkx+bU8gqbcOTaJtqo1yOCS2iotX0TsE
epBk490yxERJo6HVjuBgY22XY0Scd+j1smGfT7q7nFvFOCTAV/XsQakRpXsiM/Fas2/V0C/Irg4t
JMZN0LYOXOvaKGlku123yc66fP1AGjImYAXIFGQDOSk3TqLSwlJ7UWAkjeCh7qymk/e20uEJFi63
yQ67aq+1NY1zL5UUUg8OtYxyr8ZGcd0NM5EI60z4Rdhh6EwZWGjqwikfhswTxHa0fsQaznltgtPr
zii5Gtt5hN1FbCY6BcobcRHpIxi2KH/9dWHyR7XzU2XSNVRnC0Yml+pH7fdziQ1PqN1EkF6CoprV
mxU9yXHpdXigKyvEHo0dyd8DPT62K46a9QEHaALtZyXeaYC37vQ+b4n5XhPtNxXTrdb29XNtzgeL
3iGdwx92hp9Kl6lr9TlI/STQjeUZ38zIBh1PeY3+I2RDpv4GHPkfLmfi6Dc0WqIapcYv5W+kXp09
zjbeQwsUsh4tWjBRfTjYjvHdsVxj/+vHTi/l691RgdYoQeqmgAu2dTJ/ujtTp6qfqlYKEyWJ+te2
jjrnAeR+HZpJoiwvQipa/tpCiQ1Xa7B/U+n8D2VVKjNsjymzmMK0vpSFK7WsKTPSVliYxIFrYDrA
kq/uAQTK3/RK/vRchWWp5OyqhmqQtmV96WDAE0KfuF2KtIh1h34QV1w2IsAfbHkgFud34Vb/4da2
m8LSBpDTtsWX71GMfYGdmOK+TuqDB0p9PuW9ZyZWlPk33+GfLuXw5mgGWZGuLnRIjp+/Q8OQokuS
gkvFDl1RlV1NZXE+MAiG+iN99f+3LP9Ls3hsv5A/1NXQf3Td6/BZAcEP/dG1VGydtiWvrmA8GyqU
ZF6lf8Dd+CMQIi7EH81muPOv/+pbavbfmVsMZA686i7IkH+1LfkTW9Bp2v6n9SMu7y+1LT83fix4
c/RETQ64KAppYH4NZpwc2dsz6uVgtI3+Ppua9TnJcemZhVr5pSm1E6lI47psbcIV1tm+SpV1PqmM
TDmhQDY+21jpT/M0xzVbmDE+Gb24sTW3yP5oiv3fGGHIAIax+/jb+WvT/203Vu+A2+vqf22XesPx
2KVxMvzvz/8JXOUfn2RrSn/6j7AagPxdjx/dcvPRg7f8J5dl+5v/0z/828eP33K3NB///V9vNVWa
7bfFfKxPw8am1feLsfZaDKyef/yqH9TB7e//McxogVuCuZ6vUiD3phv1z1G2NcdpT1lE9GouC4jD
CPgnZdn+OwRlg/4bfSJVhcb8r1FmWH9Hn7ItbhZD16Cp/VdG2dZL/7Se6NRpHQMpCsndwgKA/GWa
VWVcKnGuQOEi+yAl4kaXZjBaBGDY43VFqEG6vA4GhoHidU2unPEeDsvAmk7M4rUKZQ6DKjEHZ+WQ
h31/K9mO1P2hUx+YaQ8k9xCkAsO4ZceXYeZe6cFdr/rg29bT2pzbaeZvl5bNnT7vB41+y6nSvNVJ
4Cqhthzie3u+Vou96O7qksahwGddHYe4BVLH9h1cWB0FdX0gDmNvN3sOwz4hWSeIWA6iUIHJHp0S
8hfUQ7XNvLT7KEpqRoAB1P6qYcM1mB8cY21EdGnb3U4AS/LmOwxQD+T60gCvK9tvWrRcDupyVHDk
E/4IH+DQWcZ5rpbgHTpvLp+c/JuwcCPXMQhf21MwUVNoDrSIUrQLZs4AVPamN81Zbd2qkb5PplfC
mB4sJw7nSO6sZaXuJlG+Rw/uVO20Jt6VdQLwLwmFwWZp1o5KPfEQhx1NKaQwBkhl/PCiocq4BNr8
fZblfqKUKa6X9IUz2JTM5D08j/EpAAzPEkgW885fuouSDSOYizCKBl9Gb6Xulbit8KEU6oe2vjnr
neK+Uhr2h87AID76lB8sXONDnF4RFXI3OkmYiwNABvaj5I1Q05zFk5puXu7WR94fYvqhWTmcQ55B
a7yPqG8mHCVmLXCxbMXojKZ4vJzh8aZm6+v9vINC4Y+JsV8mjqCUUjqsUGKGjqdWtLkCTa9DtZBh
whFMKrqvOW2YtK+s/1g9GDqkgKmnckqI0er3QIz9Hmn9tKSnjaojQ7pFKTtn7xsVkgQBEjpkYA7H
2TGpULxgvgt0sg0q0iGKrKOnafP9GvuZHoRtIV6gMmcjYq34VZjljgQqK1SQZrfam1Kc2eV0KmK6
VZHpN1W6X53LZoCQJsIYrl+lFyex/TBNzw3lm7I4L/qIG+Uz8CZsV4ytF9rq/o8Ep+o5J/Cinxmp
xjFL38QsKUQswUSmZ8vb5pDwGbdrMKmdhzkVHrTuW6YCOcjYmXT/qwSBriv59FS5NXypwxxUyGDZ
h1YlUMWZWlZRxZwfll1LC9OWc2AK3S/EFd5XSnPE79w2+XxZRr/ZxgkkgT9vWP+YYLadnG6gJlC/
7quIy4a+O8D204vvqQxEX97n2MrhU+9sKiz6FeUPz1U06sbOmdlyiCB4SyNWAmLPTonkvt4aFDaM
GkPbTTGZYuZVGSU7VI38mPAbwvtI1y48aLvDR6IDdeFnNCpdKIvhVwUq6QJZAbSJmtgEfPRmbXcb
owXCkE+NyTNl7gnjZSH6xZgpHD+QXhDqvM3g4H3OrIi3MUee2eY79iGoecqp3Z+2EFqK/pglrzDI
iUCk/rxX5B1xYkHl9D5AMc+2L/vkpiRdyPrdBvLr2etPD3XbPP90ChjFUua1yUNdi3t1yK/ACgYJ
VjCY6F5ZvSyN5lfq05ax5ey1BSMoNICfVrirP85Tf6vG8qqmdNz/938Z/2nhMJFpstdB7skq9fkj
VJOisEWh/J5rIjQoz8DtYbcS91fAZjL7G+asEsNxIkILMb3jW/qNaR8rBav2kW5NXl8yVajQV9Iz
3nplOc7WaezsC7TYqBRU+9BAUlLG36QHfzlVbA+OVAPUZWL75GjLPn9qjRGTsgmiaeB+G4cCJIvt
kwy+UHf99fP5ck77x4UQtm0SWpNN4ecLAUIrRlWWI0ZfXy8CtO4l5Il5nzqHuP3dtcSfbktjkwDy
BsUsqlI0d5+vJh11VnQiNr1WOXMq+0ZE2jHt5SEua4g1E/okeFh01LXMeJINcELL2GvWMaegUape
Ls8LdHBDtVl0l+x+Y91rECAwG9KFKB9pAQck8eE+Afurloeiqm+zuAyk8ZDw8hKI+650Vcj877uk
CKQcotRtNh8br4kvZP+mmekel9bVqgW9I89nMF7zpaleQ3sMDR2/53LdUbgRGi1Y+/tiIS0yXD/m
xVQEktGs86YFpza1BTdqXqbSONbqfDaTg40sgOikOSSz86DHDwUO1jFpj00XB0qiHGjmZut38KJx
3p90yd7pKWtS9iX7jjr7BQVmGATEv+lBipAmZUF0WmpOePyLY4o53BoOorquDchgotlJnGManvuO
xyCepxiKWPOoWA/bMiy6fA8iNjFtz6AGH5XrwSVJaDJvG8BXWDBBMp3LmX7t8q6pZzkwX3uV3hbD
lqV+W7wvTnmilqT+0guj15y73x3tXfAIDDVUYJjL6nXMU1Rul0K7ycrLaThgYcmHm4mVw8a81SqP
MTFvavtjBSjrR4LFgtaxsKET6KkQ3aqfyQ0GTJtwoWiJqwSoC/XjBQ8b2QkJ3CzeVvDsFGxOcsrV
fU2rol4IUZK+2aN7ILgSg9+AM6pdIboQreQUwz6JHdbP1ArMSQaFMA+zSc4EjsysPizcPPlstM5j
wmhGhtSb3vLeowletbDWDN9NwRvt40L3s0jbi+UtS9ogY8Nj8J4QsOOBpsFWRTX6DHBAUJtJCMXL
43IVWk30P8eMZpnbPVAdP5H2id7vK2PfJ3Qbaloc9oMWxeEEREnYV8NoMpWLw7akGjLDE5EF4GIp
X3QHFWhsUdCZsy+s9D0ao+s5D6MCpx3lQYbeTgV+rz85dFJ0ix8b44Mxm/vYgtRundJVCfIlObEy
9whdkfIqMBjQPAmEmo5Yzaq/wbV3Wxj3E+k5hjnS97NPtGYfxfeEW0OhNxAHGX6fhBkZ1zltuDK6
ybkTR7lKIo14yOt2fCObid0XUUQqJV31ZFrYEhBMKsVOOv0JYiL2MFmgl99HabMfsUOn1m8qsyNi
RB7x2/l6871W8b/fNN3kgTOQvFuRQaouNdQcb5obP6WTZKxi9KDXXtf6MXGv2P5J52O1S98BIlG4
vlhZIrWH1rkcLRSA6wG9zGlpsIiXLgu1cmelj+N8R23nqDh8OzK5BbztrXhNtWrwO/0yUpVQNN1h
7N+Umu/LfILq6qP6CRawjcnW12JLSX84JCM3LCn804jfJc1b1T82OVkF7DWX/NIkgWAYn1XAZCY0
qrXHo06Rmv2d0R+U6Lx3w9h5mOjirKjT0hgRHFtNgjDVFDc6AnKH3nu1W9iQAjDzaqRnBgFochYM
1asi532ZGSvLzcp21BkfcX+jg/T66THSbNz2jEvN9AfC1kxbJ/BsDhb9qVZPyO+m6A2acIQ0cqxg
YEXKsDP0K+2QJ2NgmqGePLRKchL3zLF1/gDbEyJfQaCzFW5HiVErLukMh3a77NDQ7duyxNZJni2R
DZs+CCxhoNBomwmWVKP+stXA7NozLMXSK+yjQfd9xnVno4jqu5e4W0iwa498W94sH8bsXqu+V+yV
FPIoLLtA+WIeo4W9U/bQCzVcAatkt8X8DosJJvF4mEuCWJcbRbH3w7KeJKVNlR4KW9JdK/0NkoNj
RMuT2DPPJs/LRpsBskQDnBCP9NirxVuNmQCfW5YGWB1eMRR3qjxNOkZpcZyc01bZ2nI/PspQD4Gm
XOWyQJkIHzheQiyAvlKTH2b1nmm9SWn5jsZrq3aBwWgdqEfOTahzuZZcGwbSLmFXG28MF9ahnJOt
00EbtejhikdruS3NKnCIXFmJzMycdwj625Q3RtopB/J9nCYejmev9cU3Zz2Z3IM0LT+3zvHKnEbD
PYEd5CN7MC7y6TCpz3Lc4J9nRBtyBKuOlnmpWPsZG4m8psCfTodYBT9+YtIhnm8BI7fRoWBX4Ghn
AhCNDlfQVd0DAOygVz76+Sni7MXex7UKhJNEhOinTU5Air2X7ctaPTTbdcriouyyF3re3mS1LzbS
02iE6/DQ1uTG5SvTi77r57tOxGdEPFOS5heqEBMzHdU7AvT5MifDRgJORE8Fp1hcUDf2wZ3s8L0h
qahfnPRAVyRQZgLl4JIU687kDJuHYPPusKrX9sWUP0/ihYbgvYar0NS+g6sC27yjz05ahoHAiHG6
7hJCrVfy0tYEcQiO587PiTes/IgDUZIeDWzzSgR8ofdGdB7kYi6q5QEQ8Aha95am8tzrlS8sW1Pf
1gRhMqzaDNV5RHXI0bWxvWwixJJFBreI05GSHtFdoQecIOtgMrUalDjGYdLuSby+1msr3AKKYzvf
5920gy+PflB5JJzZk/W0WzheJc3tDC9gbD0BkqOIEOMWt9hi0OZJtKNJ6JIvKN0LaJiwyO+j+QOf
/AU4zCMRHRtCw6PZ/J1+Miz8hgPbESsjVQm+mGf6Ih69vbCCU2gVsz+o1Tm+ZfC3TMTwsa2I4/yd
NAa/LDGNl2S6GJxXGNaNTTt8tvzt/p2F8xFSJw1dho3qowbuMFbZXVq3zCbbIpefrLD58bl7ZOmF
2YxaQvWUSg/I+/JnKog8HxRoIWhbLyuZR3i6BndoRWgn1upc15sQjk5YsMQUk0WvjfV8y0twy6BS
DyBxTgYVzChgiDxJw6VgJ1efThWLb41r1mRzIv0ltXwoZRe0MYOEusoQfW8hoqFePcBmCyxxNbsn
jd1BtaH9BUHFNihtrvuY9C1BySfXrX1J09Cpca+X6xnWIIZK9jGpWKQnMsPLZt8ZyEl7VMgqeX/b
LsXoLwH53BuNGqTmQSNtaOmnoCkYPWpzbsY1TFaTQ3sd5CN6VlgJfYYRm5GaeZNiBLDyL4qcbSdC
vGZAGsj2o+zCeTu1ztWrnrUXYxcf9S6PvDIZgnxiIzG+g/8LJrs4GSftGNvxzjElx9XOn9urdUEK
V2a7zF6PLhtRAPwOxExhl+9IIncT035baRRdXvoZeMoMdIbvsS4gBgtWB6Ilc53dJ8/IsUoyM3dM
xoMKymYNYLFsiNSdaT+XDrle0JE36XD1xGg2I19b1L1Z9nQ9kyBX7GBrixXRS6+xM1HKg7lwVK7X
QNYPnb7uqo3+W8NVuudQoDf9TsUmbBYrc9iua17xq+yr6bxclae4y09GUzttM8grT+R/+Yqc9nIB
pkurze2LS0V2F9Loj+vQ7lMEsBThLLM4mdg6lVV68+Ow9Zdq0JQA+edz9fhHRfjfpeX/WQTg/qO+
eC0/+q+/6lOZ+v+RurTzy7r0xfgxvf7t5aN4pdT+qT69/dw/2iCasP+uWaa9WSVYFHC3/KtAbVNr
FqajsXrgVtJ0eif/dIKCRdc5cQqH1idObUvjp/7pBLVwiSLeEK5tqY5wOJf+lRK19rmAZGHfoMxA
F4bfZWEZ+9rP1YmbW6jNDs+FmJ2dxX7gkSxayOJVQ/CMPehPdj8A/EdPNJ1HUSpuLNVMXuVgIXix
3Hz8Sz3Q7fPYGjeGZVa1hY5X9vNZO6XvqtF6N581nIanMk3bk9UYIDgwW/3mYL+1U//dyuZSdKEo
mhEGvJUt6C19uZRbLeRyzNlLE+2d8kgWg4ePlX0os/wczh0zbVr4vy5c/MdravS9uDDVC3P7On4q
LQ2Wu1SzwzUJNfXqfeqvfhZymt79+jLa5/rRP+7tp+swIn++jiWmCSDZkr0MO2qVu/gkDtvjK2tU
0Pzmjrax+OfH+NOlvlRHWvrohZFyKXTI3BQtVz/yWB38tzY4SM/w7PB335z4ens4a22eodjKmyov
0JfHWOgGYYRZpn8bu0ztfciZ+jHOOnxxNkxeey8Qz8WBKCcrjLSG0zl9vDoOJgyTLn1hiyIi2X8x
gi+jHkuvg/YVcdDssEpUojHYM/YqK1Osy1LfRb0s4NHAYkczCCLt0hCYMBBT1843ZyAkGdAAOmTO
MVpZBYhNFBShjWU/R+VkH1ahop0bZhcs3ay69r6H/syixwsETiHSiXymYDDqYTEL7Q0MDq4TUOED
Sx54Pj8uVoPl0cno/RCUkd01s1pT6pYFvYWe+eVuXmx2ZyP6cvNQrSnHzEJHgsUR3ErdPbGHFHbK
ZkuOzZqxpPBTjxRrHbdHsacNVdafGq3WQOguteysdwcI5INijg70Y7Wd0WfFSKjQu60ogPpFP5eZ
yy2nc1bWp2sZ6aDlTJPdEGeR8maxTS37zQjbBtDP7+kPG7XFu4IkBjyE8aWh7yaum1plt35DZzns
O61az6ZxUf6SbACfPmhQU8MWu8kU8Jh8eWMWg5SsRo3Ub41ATTYlKg07kcP7gmLj/cW388e1mOO2
1DOMqsY2S/w0C5QiISu9L7RvKLzQYExJw751mrQKKnCvFkU42G15m85JemcPbvRRNFmne6Pr5C8j
xUcz/PXn2R7g5wesU9wEKoDeyGJx+fJx+q6LmZIXbr2K7Z2lKSAwtKE5dAtFn19f6vP8x4vKpA7p
FDeTJjSd5uvnO08cHBz6WJXPzI7FjowfxR8zIpOXhVhJIvkycqpmYmLV2j3rI7W8//XlP9/pdvnt
wnAPTBZlHe7r58uvSzf2cD0MXBCcfKRL/6GepxHgiZX8Zgr+PGp/XAqzNj1oBC9IGbY9wc/fsSOB
jWfUkp9b8i2vZA4BxZna8TfvxufJ94+rbEOW5cshxWzLH/75KhS1dGTVjf2Mp4v6grC7cz0aIj9a
0+XUbUzl8dcP8E93JTTbJMBpM55v3+T2eX4aueuKEnRYF/c5LWzJ8SV2QggE77++yJ9u6sdF+Koc
w9H4sr48uryw167koT7Po0AU7BjRobaAD0KcxNI1ZvNvxv/nbgIPkesxydD2x8q+hTJ/vqlZpMMA
lS56Xl2AUaCtyCaVqXquuVClokl/SJx02SkzR5hf36jjbAKAf796Py6tG/wenf0cbA/zy6s3NE6B
NcQyXpHSgeck1DLeE0SfIRseuqk6M0kjJr1FsUech9UY5+HqZDjzYieFp1GtidHuS4hPKPA0Ulx3
oJjqb9SAISFNzpAlIcauJD+O+kDq7ZxF1bcZcU2OVhX/qVdmi/Fu4ZbHF0fMDQCwSEmOsjfZChEd
kbJY1WP2viICJgLCjNv0WAnF6PbJYmlLiOlveMFUaGy8LdbZELMXJ6bVkPNDE5FLsE/BY0uKVkp0
gSgzyvcZtghnt5qIl+HZC/Ncb8l08EjEA6m1VrYEOTcbimxC0x2198xYq4bNWSkmzDhTTVZvPQ+X
5Jlj6Okx2TV7qWL2Iihx0dxAsNl9mM3Gua+TmL+cjToK9bxEvk5FoikOE9ZYI2C/os0HC9V7Ro8y
cs1zMoFm2HpxbGuHpNbFej460ZodjIo981XSkK5+KEB02jvUn9MlL/ZU+JFNaMihxURygoWPRosh
1yzZp1QqLGaUHp2zQ0KfSnye2kVEHzfS2jdxj5GP8DOqArVeVNqVS44HNYesjbq96Bs5+4oxayh8
YzOP/ZLvZQlQJMk4TIQTf4dwS6CcIHyi9zd3b0g0V0zNmBHOJkUtW+mXowN5Vic3bwhAMsKnjLE1
neWRGT+sduzcgHndKkeVjovLGmPqSjEz591KwAScOZV8rUp01jVxql0ZZhQlqExI6imUGIT5CNmq
tgKjR0JN0h0ZLSpA0TYQs6bhDOjwgIK764prtBbIMyoSRfpjkbiUkVZRAHZDzlOO+wxlyMPYuu1j
h+r6LV9cAJ7gSdpTSYgtLcwCNiWtBam8T/NM9aI11rwK1bR279cOeP2MZSULo9bgKblzbzCcFUhZ
3kr860MzJNTcrRmKlydKPb9ShDmMQKdVbTeWJBeG2DXsPeDK9cE2B4yo2oDAnTLbvFY+6oZ0Nw5G
GiHFFKnr1YkNJyWf+nk6FnzUaxlh5p1BCoDYFLVMfYXJhSbQIjXgoGoHCQPlu9+DITR3Rk2cxV2R
0FR/YWPqpO85+0jngpTb5DIeK+Xe6nuNHYC65PKs0vUsO1Pdfh5Osf5gqnf6hRZ7tbjqaUwrsPQE
Jjj6Ja6grL0OUZP5VZ/Ju9gu1CzE62Kel1iW712Srp4bJWMzqOPBeKqJjuq8nA4aqaVrpNy0Gahs
zAtqcZkumoYAvqqc60yT1odGtvp3KkLaIxEsGTIWZCn6sVNWfsCaiTw8xBI+DHUPN7tZ8wIFeSdM
81rjV5Z+HVdzOGJgl75REGy8ffi5DdFc4Zp2cXTihu76c5N4ONIZRDuy1y6K9l2AO7Xo0VjFHYYm
d6HPMGGXU4zp2ujG6Ll1olL4JRboawv7ycPUluMd/rqanpmIpxuld7KXZJAWtwIKJ/WEXSe3E18W
khgsj7yRakTMgkXWuLeMYjp3lBprDxkISko/gZKXN1YT5f2YSMG3aYtlJFJhwjis5pb41uQLzsG6
XRTcyf2KMXOBKfRdCHpz7ZAvW51LKc5bG4Jiak5YoxoyIa4irTJpbk7FOlPpJlAgGRMdbFpGHoZX
FVp/bdQLvE9hYKzGoFG0lNAw6r0vVpHVTIgV6a5JR4C6Hw+xihiIKeyqtZjXAmkr6lOsbv6T3KVl
ppQ5EqOZ7A8CA5O5XC7wcGjjQSNyEEssjs6MBxjjcJPsos/cciahZtC1jLTDHBLqCVMWJNkK/gYB
icZWRY3arGlCzAojVWOcEo/41IiLJ8xFuWzZUqUhqCJo0kpeIMaRaVU857lu3iN0BpPXK12R79pC
o9bZppX7PBDD1odun0BM7DN3Wlht8YJ4JoHhrW/OCl29mt76JVZQhcx7hDvSj7OIslnaxiRJzAW+
9GBCoYQiAgkZs1wJ2QkcXiM03xwzdxNLJCoQtVWTJ5lBmTuUjZ7dQ4EqSbAwhPIOV4B9Uq/IEsEc
UugSBxSeCPoxzjoEpj5oHc/PTisfgMAGuV5JDKI/X5VUR+1xNMK0KdQzoxnAHlT/h7Mz240bibbs
D90AOA+vOWm2ZFmWrHwhUrLNmcEhOH59L7oaaIspZLYvUKgCamIyGAxGnLP32gJSgYeXGBjtCJc3
oENk7HBJld6VKfOORdNPUBFpg86kLiio0Fwv3cieUXROuSHEl57P0NZ+skrIGYbh243OIyCB8D0v
Bg6QQRmpGyMp48ciHWLwtBod5TAO6ltKRKVNMBnhSeQK57gDEzaaaNQAMnS0BVJ8ygbg3q9tZzf3
ZppRQzQb3f1N6QenvrACd2/MyRrbDmvxAduemnY90rVviR122Ou6knhfge90UxpVeO/GlvOzYBuB
sC5EeLmpq1z/mkaN895MAXoAMxx3nghYAzOnqkokYZ6Tb4xQcS4OI2940hBN6ReYcjjC2o2PIZV0
TnIvDaPO+quwEuMl7isCWmXCydbSUqQ/cRXTqU8IeUPr4nLmn8nAD2zVrPfQdsjmqaCWz4KKvnlL
2rG5V4WcuZgd8TZQA7vgbaiGkSGzAXStLbdAtlGMFfaopg5/CjdTPxX5tnTYdD39zXlgvAmzxNoq
+bVAFJzRBAi8YtdwoHtpelHzfcWubqPWBAawnjqRsjWVjnuHe4nCPvrDqCJHy5SA/z38UGJq0XlU
cAmApKS28yYLOSKK8Fr3ktgwOk3SJxwIk+4Q7lOriL8DHMDykLtj89jAhqIVFWg07/hiRnso4+lr
UjUOMzJ1coyebfKed4jrVxzv6Y7hl04e8OFU5RbsgZfu5DRnoYcErrzoIJoezHwYoi1fxcSC62kO
V3nU9LeTET/7diXvZRHGz02BM4W2jZogioPcmFZAIKx9lRVptybhxUdZr/Xt41h4brQZ2HVSsx9E
j+sx8FgJIN0CVtd10L27AbCKIlM+ibH1kzG8yi29z7fVAKqeRY1lKtbjAAK/bmZfnI4cimurqYxx
C55ioG41lInaMmsHvEfgsy/zMWnXzMTgboLeiQEoKdU37MZsI+3BZhWMcTYSTzgT1uxk30l8y7Sk
c5pmZd4NwUplzvBi8Z6mmJ4wevBusgIbyZjcmpmvfUsnpXub0El6Y006BpGu1RCO6F4HJLLXSR1m
u6BuJn1Ntk0e3BuQlQ+lJukD8caYpCYR12egqgkYgogEnOENbE5IFSfvjUHSdsNVTB42sX9kgbVu
YrJjECWrf9f6L0S3ygfP8tVdqscgSyGhExTpp/Df92HYeBsZN45zC4jYhXalVdEuGIy+fyJ6ojRo
5oIZX+l0Ze+Fxf6CxhpY/nldydgSlzNSUskeXmiSpU9JV831qVTV8qIFSBrutH4iLyArSZpbB5He
TztNjO5bQe4qGg8TwEzCp/1KwCZhJQEOBeR4aIZrre6870FgK/TwVY6Rq52K2LoxejPI4XGVCTDy
Tem2VfOVvlyKMqi0rHAH+peqWJpL1im9L4G6ppg315Q5zPt8slK1hs2RNJeGcpv7rE4NdWUZLJtI
FTUKUUVVFiRjWKMxbfEAR9EmmpwBcguW1AcKfZ22cwMtvambUf+Ry9x/10qWg7UeSgRBtamnZO1p
7EFI93T9ad1nKC12rlWgr2ritEORYPNZCBogHSvDmeL7iiQFGmVT0e+GokrYqdc1jTrHo7iwIopO
3CulIa+sfN3R+JJ43U8v6aOMDQAHMOpvauZvqKRHCZ05HGxKzFo0pOHQrMrRKvZ63UYHUDDllc0Z
ztlVXZU8emGLDDOdYpZLxfnloeq6ycOQCM4Zt9vo/vJVYMHCKIrkhZNfcM82Bt/taKADsZICMimN
NQtxgOGyDoem9ubLEEYLsKjHildtaw86+5w5seaRSeG9Oal7OxE+rBWPJH1k2irxHO87p9gMBVZf
d/0NH+P2YBQGAaM2nP17rxZNu4KDgoI6KzP5bLCkBXejCtIYH3AncFAGGOXDjaGp8Dls9Li+7UpS
5baEo3FjA2ko0TXIHePewyQrb0bbxpgH1Kh7FRQvQaBwQkZTN0E8CIXDJGMBkj/JjWTxL0uc1Cz5
uCVxBxf4hVlMCXesI7t7iSg0vBnJYLF95gxLA69t7euY7NEXJgKSJYQMpoW7XxZwsqnFbaIoyQlk
SUxGFYVb8DX3K0LAygrYlIXB5KYBPBGuAlXnX6dYy75xKs33mtVrLsqoTLwQ78d7qMK0fuZwHuF6
LIlNq6z2rUd0/dwFykRswOn4FldzKR86r+0wE9s4GCtq1UZ7DxJpesLsmL+hIcD0yqbAfu1Gt1U7
FOO0duNODTEJ837YvIVDU7yPQBOCa9MwAu0GyDqZqcqxaJtLP0l/8CPql1x0zrdkKIdHOxxZiFwn
7W5TU6DnKtzRV6sSszi9+WCUX/PGRFo2gF2vN0atx84VcVcgpAHgcbZRyC082aPrBV40vssuftOA
7ZOOl5nJTUvlnr1B4RHNB4OsJuc25jAzKrOZO/iT/b0uW2rT6HH8ndI1F10q3xGkFtiJCqAEOcSS
UI7aNEsVQs74kdn8aCh40TOBWGPhcIgc/ULBtlCkyoVuuSW8lTpiP/jDS+KarfhuNF5ekEtdusg9
8ALkNwRNQOCo+KFgh9q6e3SHmnRWYEl9c4X4sTNeZtsksiQcNc7KJerO2epp0f2Oi84k61ID5riL
ULo6BGfiHcY0bpFdYQd0hHFYI0ugJyG/Wx59tYeQQbu04WTXV0Q3IYcFSeOTfFi3LjzsvtW3aGmK
a1uWrX6pFRJFIl/eLt1FlUPo5SQHkM5tCNV6zaGZj59pJL29k0Zixzt9sgZ1HZLXRN5oZUIvKzCL
FtdhZfnpfhIFasskt0DvCCesYzSX1dBehaDhSY9KgiD9RgGisJ5jNKE1Ah7CCy95Lm5PrOf8xIOJ
aHiU/Ub0oJSZNuvBr1B1DVrePZV4bn5wPkJYUdlThlTVQFvCa81ePyBd/sFP2PhAS6DeugE1b90R
amUBuZmaKr9woyHDtBCOtGAydn3zzkLKb2mkkpeOaZWsW8dNaCalIMc2XRlje4mtlHM2IXFsrPSq
tSrAxvFIKoJOO2OgLPM1oQ1brDRRVi96ZrUARDImxY3r+/P50kxzG7dWUKIFTAv7h2fVBZyIzpZP
eYYoZkt3RCTr/6GDYdhl3pqvcIPkr9KPR3gUWmz+c5XTQAxLyZ39F4XUJa6WsDsrdlRa7H1XFRcx
ib03YN/Y2EJL29hpq76eLjYelW5ZnXE9oXykbYYxclFqtCtdb1HQJ3v0gtPFkJIxrKVQR05f5ajC
/uEq5lK47kq7H/EccArPhbxB/0tLLlI1KVGi/M99+f+LFaZYi/dc8/mAkjlOrXhhrhKdYpvohsVe
SeIncpp096NdtE//ekMu3jKNhgEYZBpE8w3/VfGmYqEIz86KvSaYXBHHGg400VtL4fBMLf/4AX28
0qK2PgyVb/tA+/aCQPArkzIToIzy9+nbOaqtz5oDzZlbaej0MY18vJ2KupCGBrXYE3KZ7mpJTGgY
GtXrCDr1S+9N4ur09fRP7opOLW5O+i202ZdO4yats1pNVbMfeyleZ3Aq0SWpsL/ldZxtlJOUl8UQ
PgWZGh5AauFKqQk7QV5cO1+hB8xKyL76Qd6xdqYVdTxTefOwDvjILFic/rTQ/3qw+hjWXckLt7d5
zy8anbZT29jiairb99Nj8MkQQD7hzbNZ4fljMYVqyuws8EO1V32dQw4wkNIK0ipPX+Wz+wE4zhsO
k3e2RH58spnSy7K3yLRJMkRo0ZT/nDIB2p/O8JkrLUQjdC08ly4BjRLmkOXwAn681MAhw+3Dptln
wCy3eSvBqflJcc/2WL8khQ4LeTZFd41Iu+esrlGPqL68m/TG+GWjoDqzDhhHTUV0MNQjeZJ0cljZ
jMXPgZbResXY7yOrSHSwUR3bbD9C05nxOQOHx4bd2AZG5V7GFXXzjdM0pQ912wsf+k5aP5xAVcYa
0hqcwr7zh3brc0iF+EN0+hVCXgtRpVMgSUaIFwLqNHOCd4rwZ2bm4t6zZywbQTXZd2EWEpV3TXFv
PZqT9bVj+b8XZARNZ9aKo5bVfMs0xxCw6LzHxuKWCbRtiZxzab+UEdI76lzrll3ITiX42CLPjn6Y
1aAONF2m3elpdjSZ5+YcPPH56QN+Xq66AdYoruF4r3Ee67cyGfQXLpWeuconk5k5ZoAg453R6BR/
fKSuxFrhRHq7NzkK79mPVXedo+c7q7Kbzekb+uRS/tyopRmN6ArY8eJSpp576RSQBWXnpJVr7Oty
t3hJqro4c1NHzT7UBfMU1U2HR6Zri9emFHZo63Yx7fvaBWrleNhOrWGb6v0vJ4mTS5DAZ97Uo3vz
UZD5M6aDlxSNw6KTSgy7NUnPVET7cswhVfEb+0B8JlnUfPvHUeRKvILefHOoKP4odv5aTTvPEEVW
hd3eaymBkG7f79rRwgJAdvqZB3a8/HCtuQft0oNm/Z5N339/kokfVG1Qeu3eIoblXigZPOiNTfxO
bkxroISodysx747V68BB7AcJaYSrxJG90eLBeT594wu3IIshvwaaBiAD3TFJHnA+/hosXKUm4rLb
JxyFVp3vOpdDB5mRHh+NzUH3HoNkxKWBivvR7eZw36Szn+s816gQ+BcJGWavp3/SZ0991sngj5t3
l9pifITb9NS1zW7ftvj/rDzVtlFrV9eUYM9NsD8LzYcGtm/buE/xX+A1ZSwWiorCKfuuN9phL1wH
QButaPBQVGSQ006NO96TasERwWuN4dmDPpWtzMz2L2rgujGliLz/Itx6IBvLGCl9u2RgQwpzm+K3
Ff0puXHqJSts5DhWM1BvDsf6Z70X4jlLIu3p9LDNw3J0K7Dy2bRC22fP8vFBGkMXTFlsDvt+KoqL
MYHlVXtBceZrpX/ydGbNjzZD3S22A4tVIKOXiGy6GPeFHtWYz1znC+j8cleZZf4YwdhfQw52ie2p
9C9uEtcPU2sxYuOgtmPjhTtSjdobRG7WJaeU4fL0GMyTdTkGcK45jRg0Hozlq6Wju1bxlIz7AXAd
MNEuxw8evqL5Dx6ijkTL05f7bMhJNTA8RgKAt7HYwvsU3+fG97inwk6HLhiSLUDp8sy6+8lNIY+h
JMMXk6SC5YjXpgq02CinvXC0uUgYNxdyBBUrtQnwL9i0f78rdkdwRSwWXpdlYTGRWoEkwpfjvnc0
cS0MSXfZM9LtP4+dr7Ov5OPvs+qaiy0AhLwYuEQ97oF18nCyTrzlOMrO3MuCVT+/0nMkDVpVFARc
y1tM18E2CKvzE30fJG593Vb28OQ5aUAR0qLxkVNnulB1m1/pFeZF2VjBXlLnWzmNmd0SiFlRn2Ff
AgE7vjO92FwLL2az7+s3bUqDjjjF4swUPp5TbIIBOLExIhwDxeDH0XdyuywCoeuk4IbxrqywnRYt
OaWnR//4LeYqDA4sbVTEpr3YoNTCM1uHeLB9UvjBRdJpGGvqoJo9IeaZGzqevojmWGWt+TPDKzn/
lL8+rYlmKj8xSnvv2dSkAbIZ686tnTvfqoZrOsjm5vStHW1TmLNcSnN4YVgK/pzo/rreqEeQ+ojv
2nPfeEZTu8torzhOuKqnSqeMHI8XJXWUH6cv+8mHFFgQpwl0ZXxMzKUqEggdxddaiT0CIlLl6OuK
L2XlEIglmd1fRJeGd3JMy/arh0y2od8a2T8CI69IxHGEv28s+rdwyn0qhqd/2vGUmn/ZXKgB4cLR
avGwwX/60jfsYK+QWHzj1Y6+Ez+QnrnKJ+Nu8RFlbw2BjM/P4oUOjNLAxpiIfdrr8JozAxNzqFe0
saK6+hI7cXxh9mAmTt/bJ1dlavEk+XwjU1zqXnV46eS70XDgBCOuQl23fhEsZrwSARhd6G1hb1M/
S29PX/R4SiOKdBwkb2y5udvFgDZjNfmZP+WHms3vFaxjtMxZTU25keRRaWP7fPp6nzxAX9MQ3fOU
+MtR1cMQWpdU+IuYY2wR+a5BtbbcM2vC8VV8PjBzrcMF20COyccXlQZZZdTKKQ+OPf304etvtCY/
9zFbLjyc7/HhwVeALERrf/m86LMYJcof+1AG7h0Lk3PjRtAgIlvaF/82aKaOY4XzA5t6Ntn+TPD6
e90BdoXtj33qIVdedQOUy1oPcMrPMCOMeVT+3nLMl2H2cdBjmaNCuVjeXF0go2qZC8QpYr3Se9/o
wc52SXxbucK+HZ0wuaOajlewJ0GYFqKH2AMgYGfXEAzoSk89XNep0E2B6U8HDzkgN7sYfD0pLwqy
kxXwR6TzGyF1YKqT5z/XmsAnq+U1tmm/1opzpojl/P5zT8xr3hYdktlyKcu7VAIR9xi6Xt/iz5Pb
Me+razVZ93TTwzMLx3LeLa62jBxDREhku8/VWqWTA6CUvZEu+Rqnp8PRxJuf0/wZYs9hsVQsZjd7
DaXnlpsfqiQVmPnNdh34Vb3L+u7Xv16JneesD589TujmFgsheNdwmsYqwhPHs+uFw4Gu5Fg+YTbY
/POlLI0D8hxiQzVj+a3LC9JW0myID4U2GDcZ8QbEiij7mtXdOfOUjo6tbATxMOBc4UvO0rdcHsDk
QNgtrPRQKAEwt7TURqLpRw6rcFPaVgy5wfVKbWWNRfCrM4thY9ZmD688kuAE6H+c2Vgcz5uPP2jx
gouwcVL86OkBLQoNLJJfQXoYbO1Oj/Fnl7HmtYqis27zGf24jtS6l3d1aaaHuA61Te3n2oMHkuvt
9FWWRUBGlwi0+QM9bx44+y6uMpN2il7Jg9aR+WdnWntLVWS4QRLvv6jc5IxJ2OF2GstpC4A5OdNd
OX7j2R5TBGCh1DwPu8THy7ukrRDHMMoD3SL3VhrSvUpyxyaUIpG07UFD//uofrjgomwVkIWCUM2T
B5W2+YUT9tVF6xFGdHpUjzZlDCs1VQyH3BPrmbMYVptIHhkHsjxEaRn9kCIIUHLBe7NHQuPLDOFQ
pBPwCJ9IthehI5x14tg+CQI+Nc+JNZ+Kmu1vT/+qTwbbxRDkGv+5I23j42AnDfKkFuTvwUKmfJsR
xP7sIWBDapfpd60K7TNL3yfX81w+vLgSmVz6MuQuzVpSnDg2HtDtTfcDmvaHqnLxBntkoZRW7O9O
358xlxo+fhMd+jR0m/gq0iZ3F2utWVbknyGcPARurdu7BLc6gQCNQsCjOi96F2nvPfuTJn4SdwRF
EIHxZdQ0GRY80F9fMLJbJnSaccalVImzip3e1zYVPi1SP2QKfgH7kYvtuOjlyho897ejkDCcGbZP
XnzPZRvk8Pbjsly2CazBFpmumuYAEgoAyuQ1N1IPgjODdXwVzqbIwgx2KvhF7EXZpo17WhzRpA52
3gxb7Nrapayq4p/vhasAygVvZVIg8havW5z1jrJQnx2cCbSF7qUAc9HI/utLjUPYwPnq0emz0PAv
nnvDch/HZjodco56O9B/BK8EdXzm9TlaKk3eZL53LJjzKW/2JP+9sZu9B6SW+O2B9o1ogP9ZuC7M
LNG3Qajqu8QctCtEZQQMomzXcBn62Zmd8tELxS9AszgTOtkfMcE//oJ8GjnnmFp3UJGwbsauHxHs
wkww8gEJwqzFPv1CfTzk8M2lP0TggGNwOGZKLmeiXrRtkzrVRBOyfEGWCG/dITJqlWS2eWnb6Cei
mFizM3NmEY7532VZMyjD4ig8rqYh3lBtaevTXo2mfMxdqUysGB060tTBkAgbzY2v4dAIFKlm1GlX
DiZsdnBJAQ/k9Ah83L39+Sk2FFLM2a4NMO3PivPXod6AkRUWFjUwNXk56uKCENeYQlg5+O0/NVb/
XIp75RiPm1WjobF4IRXS0qyoHbwOeD4uJN4MtCtRcIkg8tzBfLFQ/rkWpwNmM6dJyPH2YgtD5Hue
1UOm7f0yBl9vT2P6IJMA7Sfb8i7e9kZYP3UElZWAEeivI4ztAEGNaVbdaiaR6huJHusSvRsOCzMs
NfNGqKK6hxgdiAc/TMNrlDbiSeg0/VcFs+vJs6rm++mH8/GF/O8uWFdw4ZtUDSGrf3wdxtipB9om
TE9Hb1wMB0q/h72m1tXQA0caeu0Wl0f1lpsQIsbELc6cwT6ZHH+AuLwmrD702z5en1gwkTnmNO07
3Wng5CDIitks4VWo5b/PQ95D+kMULnlsy719NxRKCVVpeyvGrd16AmhHkKGOavAynB7Vecv1/z6i
/43qn/cdU99sf1qMqpkZo1lorr7PEUJuYnRBv5ogJdVO82qYQhQ1VCX860iLkn8qb/zfK+MjJv2Z
TDnu9+N4EmHodhILxH7Iqvo94cux5d+25ipodDVlDeS/07f62QOkqmHOxwoK3EetC1lEdjYJXjkc
gRtMNd5100feJrL1+szb/XHpnu9ttu3yUfdANdD2Wc6VjrTijiSpvZWzpK5TK052pl9VPzCdY/SJ
oyJ6OX1zC5jBf5eEnEFhhR0+ecaLS+KKVEEXT9oeVmHn7jrPIpkId1D02PtNvy+GEh1wDI37a2eZ
5S1rbkEEaEjwNf/HMyN9PKmAQAJvsOl7cYRbfqFRH3bs9+a6LxKOmFpEwsZsGrEDGl4aYxtMsqe4
hpeVFqXxfnogPu50/ozDXC7j2zlTMo4ET5OQU+go09yHXthdZ4RqbjQfBe3pqxzPJZQ6NPQoRPKa
ApH7OHmBb0wkBIX+3hCVt9YGn2i5ujuEo0rPTKXjKyG8Yc6yerOdp4v48UrGQNoQa11yoMurb/TE
ynd2LdqNJ2J17hxzPHZseTXdxQIKjpvdwMdrRXTlq5YEqEMZ+vCAB1pqiAuNbUjs0bruQnmn49La
Yjq1nkXvWCz7gM+CvEAGiRFj7bZIZWNRndsJfTIGRD141izKorqyrH5Noio90brZofeSZOM3Mczi
sQkvjJiu6OkH+9kQ0EEweX91Hcj+/M//2gIgxR0i2w7zQ9EMZKCQOrOVkaVfnb7K8VbLdknq9S2S
S3yilRcvq5oDM+uiKQ/dkJm3NTUe+rpaj4PEjpHKD+4rMge1OX3RT27N5YDGIc20Legn81v7162V
ysgGfCol++bOABhoFVdjkfz7HooipzYjDHj/+fPi1txIE8MwJhVngCxYxxEZeJoQxq5Ig+TMBvlP
o/Xjx4vgF+I5aN+zSWbt+3hHDkKutp5aKtaaG2IL8pXz7oUiujEDQNLM9Ipmu2MTaZToNgCFDBFO
DLmM9I1170XOJcdgh2SwOhMAQfoOSl9WTjgk2f3iJyncDCylOTVPxkCO6E5LSOmzY81M1o7oSTfU
cVuYq3ZwmZUUgrXfBZYAj7zFzP4+UHIoVxVrD76m+Ty0Uq6J6QCp7A8Z5O1rXtr8RuQQ7bom/foJ
f333s21hiOJ9SgrSyw3aDleIQ8XbpOWltcrL0tppWhdClraGDletV5XvtdS4TbJM8byiiu6nVVQr
46ZxcVjTNQiSn25XGVhICnN46PuC2hmJLXBVvYbQnznID+bukNS2uFH4aLR1LlMtwtqiEbeZ4L4V
ayNVxntIbe5RhdHwW9qYgem9BNjBBzerDvbkYbevlea9FWZLXBjybHnnwKLUV2D5c2rirkqKTZcl
eDSLidQi6EGT7awNxPy4xFCFqG3uzYQPLGrQMoc6P1fFXJQW5yhuWBNICqjMsuvgnfo4W8oUQkER
quKnJ2zi7n7nubfDQzp5T4UEYQJ/UyuuZPKWxo863pfTL99C4nl89cVpTi8ImnVdEimA0N0BqiZk
4Jt1p344X0k6AJYdtxelu1EXpy+73DQv73nxzhcmlDdLcNXMpAcy2e94667FnBpQ49a1t85oAZ/r
zixvy+//8qqLTWVKepUdqJ57xSHiuozvMxLnjGFXeExB352+yeVu6+PljuTUGDQ1LYU9+ZO0kk2W
5etR+w21GTNXtD19pU+OUiycLh9Hmv3UhZeHgGwwyOQeivrg4DMk7wC1zk1qjr/iPCwfSn+2csdi
uIz1Fj0PqcJMZ6t8qi273cFRiTaVrtLdSBbclcUe4mpqIm9O88V0qKnhmiICltQyM67gTVhnNhKf
LP+0JDQg+DbFSk4XH6d/hNeSoLaxPhR9XXKor6GGOFI/M0KffKp99l7odijfQwhaPPouq3pnHJrs
ULWYe0e/9zfj1OGHCEf7f3EpdmFw1AHEoWZYvM+hZfa48k12BT5A5ZzA642eKf8KitV45u395HsN
/s2jsYOIYf6Gfhy7wMQk2dlZfhCRgaOX9hg7kLAubjpBhumqVoH/qMphfDw93T4bzD8ndrRWVNWW
X2zoICCt3ADstl0bG9M0JX2ygFTw2IvObGiX7xCa/TmhnAgxolj4pi7uUDeLxB8cvzhIE96uO2Eo
i6IohTvbipXZ18nu9K19UvZxNOBChMzM/XzKLR+HVJRt1ltZRiuCLvG2ItYcq38PtdvoKLxqbvAi
sjTa1mwsry3LjLcWSoYzC8dydeRoDcYK+axFzpJD3/vjbyAfjjB5EfNYE7xaiq7onWkrkl2FHt+T
Zxjscn7iCnNLuq1GgjBOj8HRrKL0wwhwxGcCI2iYH/9fGzIS30OoKblON0ZvfjCJf5EWJXe4l5Kr
Ekngpd838sxzPr5l9ktz4BfHF07dy/4afH0/YS9lHMJmktcVdmqy67UcMlkhm4c06+EHNG1+51Z1
s/UmwhFP3/PRKsQ9s/9k4Ln6rPD7eM+9k0VYUkzjYAW12oy2NdwmE4z701f54xb4e2c4Z32YjC0t
rtmTsnxzehot7ARy+0A1v9FXYRGzw8MU7N/IMiR7wWtGkW0sZJY/rAZbH1iUEHiMRolHriOZkisv
POdVkQJfriUAWH2Tm6M08FBBT1/Vfa89wlrxblpptncd6e9bhVWpIWgB062k4z77p4Lf7pjK96CY
6IA48FehSsc5iPVqTKINeCL9EiM69GAEofCUQrObXoXRGxGOevLkV0MVTe8mlB4k15kxVWsHoNx3
L6gx2gSGn11CP/Ou9LFrtAvd6QD4kPyhk+DS+CM5sIHU7ZWN6atCc4bXfqusyL414xBgNUrb8l7K
HFBwXRTaF9Ha/PohGczr0Lby9yGNLSh2TNx1XkR4eyeZV0Q0eUa3b3DdXfiuBRIyGHIxnpkif/CV
Hx8e/ACWWTL35nOou3gthxBTdTUM1mGqg2AE49Tl65SwkTnQRHeu2M0igNV7GT8ETep3V5hlMddW
goMCBNsojzcjCYVfTSHc59Kgjk8eu2s9jn1M3gJj0l4XkOXPvFio1Jm6H362hQeK4rFNYJpGv27x
gQWUoPdpidnXxEmOyblNute6SGt/5aaw+ZOCEhu+3xnoYJiVX6+hfWtP0ZTIg5UMmbeiKUualOOG
hFdmqmxuVdiotyxKxDe/FXZ9PRREhK50s63tVezXw40Sg5oIMwclf9G1HeiWjMDtdzzwzrRqKyxF
q2L2UnaqN96cDBPxqgYxAgw7cAcybbI+RUTVd7jd4fiA9JNGAU3MB79k76ZpIhdCz5ryHZaRqDep
FPmT03fDeIGM3tK3vR8449oVpQ3DXQtS/xukN0jrBKkCcSMAFmR1oAGMjute3nNsD+8SjAQtWaly
evWDYbwxvJhMgKhswrs2VfBZ/FFgMtLqdPrqxm1K7EdaikvCBOSwBT2T3IVaOwSbyLcLCRkCnMpG
T1v/hyNb/VusmizdktnmvWWhnO5ybJjGDkiYaFYdfZpDUVva/WCr8ZUaN1CFTrNZ8dKxc39ZaQs5
jQU4+FqkudehH5Spf6MyGe5lA55qlRgT3CPAI5zT0qgH62LWxDRZqn60ZV76a62pJZrPrLXf036q
AgZf2uUWSy0B21UcJ09VVkntLldQIzaJbwzJRemTzr7pKxLp4SLnvXgeBdL0TaTppE8klRrGu6ya
cPhPqHkOQ0mM3RffTkXyFUt2kOyJQLUFCsSq7fEJ6zEwfFMjaxySQxLK5LKduqGLiM4dneyujzSU
Nah7hXPpIjUQa1mH8nsCNa5ZlalIrU0SphoBIyWVrZXMs/YC0QeEEc6UAfSl0Sl/uY5SL1438Z/o
djSS+ZQZzVNgQn9yyrQ2d6Q7N7e5EJGGKzkBiT7QiL+mIKCnREy0AajMsWOHkVeGn3wZg8EiHbps
dFDQKq3gdLVJe9mbTUlGWFqTxhUIL8rXWkvewk3uadkvSlXO7Wglc75FYNhgfXrduaMSW79bZkOu
F00l5waoXAKmjvxg4FcllBVQSIDFUDjFAzgjjTycdmyJxJmVw/wdREHR1qQFMV3R+S2069ZKRrGl
1Gfcus0QwZIXFQRgq0VDfAULqnoMh04UV4XKy/S2cyI/vq9708VBQlHsSm8beY1ftyA8JRFT9g6H
3v3iBZ7DYJu9KLFQmWG90svcveM+zWknxoL1Kuic6gvUVfG7VSW6/jEWJnyqIQ+gTWRJcNdbwFeu
B6mHITkHiX+pR+yR1kz6rFlrypRA+82+NXZDP8TFF6skEX1NBG+T73TZwYKgkw1bIZFe7l5VUdSa
l0gbAbAFWojdeCJQZ8Ql0gCakPzwlfSG8t2FW4G+1aB7vDN40D98jNRq7YVZB+zOiMPHTlN5Bbxd
6K9IEwJ7q4shHbdpFARXCqQKyeuBm713eoXFw4iiSdvkY82y1adGsSWli3TV0g/jGzvm98F401MS
w90qejebmMCguQZRofovna9hCsXtGsKqvKEhBS2h9lIcbWBJOGCLTIyAY63JnRdK0gHcgLrNqgHQ
9UR6dfe7atNaragXhAj4IQERKROQXBc0Hlw3fNM+uUHRNMQXXquHL8NUI00xOq9xWJ+UThZbkFFD
KjJl3bUaBNRVXU+xtakod5UzDi2yKeqYJIM47UgfVQHSjVcwvjg9BLDHQoodxvSESMzHyRBU6nm0
ZPnbawpzz1oOqUuaofWSJmP1VlaK7Zkj4oSRBdYuL8a6dA883Klcl8od+OjJKH0SZaznG/YXrQEQ
L+5+Wlnq6puIm2QXr3R9a8Y1OF0rjgZihaKYpAyKTVlHrjQG/E3R9ZTpdeAS6ynJpLZVeFHHldv6
GWzdHJXCZuo980KGnMnWVa0F3w3pNAX9N5F8x/Nufx8dVUnqXE1sbBWgplcqt6G3MQY/ve+HnIGw
/Uq/rU2hbuHVGd+SonAObhDzX4FVaW89p1Dks0gRv7FwWPmaPBnoX6ZJFerCDSbri8h7uA/BOIK4
YidJgU55JSBHdPI+VTBYShTHAuleOiOtrY0VaAnfPFOLBAwxR3mrvo2tXZqVnNILySJLvEOuvVpx
5j8jK8gjfIJVa7MBS9xLZUYkxKelbvyOkoZU9VpL43cZDwRmJEzFG0tlUwsdShKGkwyyNzZgu4bX
uukiwtcbWSU7WYwprNYU6hZYjxaiWfF/2DuT5bixLNv+SlnOIQMu+kFOAG/obJy9RHECI0UKfd9d
4G/et7wfqwVFZBbpotFLNSuzylGkRUjX0d3mnL3XJhL+mq0dGLXKtcKHWYmz/jRFUQFvgxgF4U2N
mxleNStDRWiDoFrEFocPqy1mOGyqHvWPdaHkP2oCV8MTgGjqNpliQJZY9KdTfcgJgYSyiOFb5Fn3
1TTC7rGC2XLljlpUn/RGb4QsP7a4MwqnukFeV10VeYRYm9eXHWHGsXtTBKJUPWAG6aXlKD+sWu8K
Olk5M+oolT5BPhYPPO1EOtpaEmsGZ6zUXLmjmzEDsgDYfMbORKUEGw/xC5BCUgQMSu/hNuhFQaJg
Uhn6PbO3QTJmPQv4G7SiOHx2enFl0/cgdV2ZZmPbTilNszHrR6YLK9Zfi7TLxGUW6sFF3KkjzSVD
ggZssSXeM6uzypCfaIBS7FLthlQrN0YDm5j3VD5U+yx2nCLdatBayNMUzMa3BEb0I9lixJ9/H9n3
954u4Yds+xZC0oaGQNvTs6OvvJWzwZI/TrBFRoCd3ZYNB19TCcdlOnWTWQ0eDaqY8y6NtKp8LlQL
7qA613O/6Z3QemocJZk8S87RjW7UAmbT2JoZSRWD9o3uPdBqiUtCObVA1X6NMtemYkv+uadG02Ct
DEeWj26sZYDdgLSNa7AeAhdW6fAnIg5CPj3HJL+W2hSN+yxoKvMnz69Xv6cBSjjAorGqntZMM+G6
cxuRnUdMGoC/O6Hf5HUz5ieKmeTNqZ7JKCRaLO2srxXs33MA+NZdrBm9vkFAov0EgzE1KysPu3TV
8Sq2q5xEablpe71PVzIrjYpGZF/PuBz1/gyhmyvWScdWY2BWfgQ/U/UrlYoU8Ze66EoME6VBUc1V
6u+DNguJYlYd5IXQstm+moyB3OFyFo1c2bEzEmPHB6yu6HgSn1UMYup9vUvH1z6ZbMVHf1g+5lqg
VLspb9hENBbyX4LamAqRJ+T5D72zJtaKqU7TDQGNaXgOhyS+SAoq4sSmcpKDMAGDamMP1ObJtSnx
nlEQV68Qe4/s1B27/Tp00VjvOMYAMOKK85eqUu19NQ2KslHAO0xe23Q2SVmFFpOVyUR0ZZrAN7fA
+wZ73YadpXtT2rSvnJTVO3hF3RNTtFJuShVTjmuMeYg+zRK7VFOMyR+yQf+mBMrccss5TGyauFfP
Ew6rzBhkxgQrZ2jIhuNvbK+lmtScOfJaqbbgfZq91dSq3EiNE9tKzwXxazJI1YBgH606z9H4QLoY
Q/Ls8nEWYq0lWX6R5bg4SK61xLOMalbvwQbL5AdDTaJuq+CEKMG8b4xwJoel64e4+M4OLFk7si19
rIiAqysTExCMKFBnvhvWrGlimlhzk2YO/XZA/elFIm1XYZ2TrqTFrl77Ayw5jhVWGpKDM+XEwjgq
tfstJsmxIfJVqFs7g3B0XpVMOmncaKTZzZq4yt2+Nn2jCZPc65cuOacdlcyRjETWR2mq8kHVprSA
ZCvRgJdN6zarslVsCYpOoQxvDrZqQ9Ka+/Pe4v94ZUxXko/KGH+krTB+us7s3kzmqCW7TLFAAipR
knCay4MHte7nyzxRDLLQOtV8GkBxGhBuFafcMN1KRL1JrnX7qgnMZi8qOf8wg7psTptphBdPWi2U
bzDBnMdZcH6OemMN62FyK9Xv8oVjKJzJuM0KmehcFTaA9dhOE7h8c5otkk1ZwM4duGLEsfX1OJKr
NOb7rMdhDUdhZOHTkLBJPy6SMj6x7CJ6UNiwP9tBOHdEAGUqFARwXnz1ukKjORF59AoTONfvOkkL
Cq9aO16gvJ6Gk8ClM7alFCp/1hDu2JgW0nyGAedWqxJ0ubmqrNAFpb+QxRIvQy59l4F+i/yyosHJ
rEVOBveWEycXGzdPZZISh6QkIi5oYaXyxYViD7UsIQhi3Su9ccmB0SZlbKA2wbpj2HdQFBz8MEKE
gJWojnY+zWugR8SuArmFrJjs4aDayg5kRg5rEiQnUUxaPkHf1QcK7roS9ffxuJAqDSu3sbIHab7R
E3QLS1+PTh0eUrx7obkkrBlggk4UbSj0tRhp9+N+J3jHgyMYX7VVs9yDxtS+ShnTf2NB7J9kNE57
NAjjZZzkU7AzYFvUbLgqZQ/qOpx8Qy+H77jHyE2MpCwv1HQiBhpxVo24Ser6jyGK2+DUnWfUu5Pd
Wid1btevcwBRdi2w/hJzPBtRvnLHvLwDONmcRTqFKa+0YKN5WZ01t2CKe1zVXTdRylRctT3JzKQ1
LwHG2BBOx5J0UA1NyskgJBtfFAHGGeZF6K+BTlyDn5Md7ayMXk0uplkznmRj20RfpRpLJziuyPBF
xCnSs6XZjl5vDd33eS5hWZS2nXOUjGLnTAKeCc6EblD36NlRqZ6MrPZuiRu5n6H8n7t6RZ5VWxJN
sTIT274MIsPaJ3E1v+StQp4Qf1f9M8pS62Ws2TZ7LvfrEYBjC/U3tsUTVmRCykp4SQl53Jn+QBkv
vE0HaFeczmMxEFBmNi3APbe6AiYQ4ggsiRznwEueBFMPWPg1UVJSvcv5nAxoznA3KWj0AfNIxYLM
fqAtzi1k8cAbiZVot7rVdA+NTOKfn1cuP2+d0aI+qI8q/RiIYShepDJcUv6ll6X7ljOwIYUC1W2E
e/f5gIcF2cPm2UGxrSpAlbek17xUKT1w+nVFfPX5CIddjMMRDlQlZlGFCoDO4oWaiLf415Qfozwy
xm+1t6W3ixoHqSzCFdSBB7ctrkwaNFrxUuzarbGyt8ruzxI2/m7gvhni4EbJuTU7R4riBR35uslf
Iu2YQO3AR/D7EAd3CguhBkeJq+DMwgxZCK/1sq/1qlnPp+51eDX70fbzZ3PYDvj1bN5c1PJ2vGlB
mLhlW6j0xUvk9FsicuueetHWKIttFp4UyjdcW97nI374vr0Z8aDpIZqpbeyUES1sREGzCUlw/3wE
i9/8rg578C4s//7NNVH3Yy6n6vSiKurGUIydBbc4CE7T9oj+5Lce1uHdO6j4Brh+Y7ufihfcFDsU
of5kN6xGZDo3FyCmfVVrN0nx2mhHgVEfThMotCDbLApi8+B9p8g6VzTyihf7FiHHaf41Pi3JIfDS
rXHLYTpdJRfg2m+nc6Jzj5TnP3xl3gx98B1QUJ+sWDjFy+A+9fKevXs4NitHf1HDvZJFW0N//Px5
fjh/vBnw4KtA2FzoU2MXLzlfnNt9xdTvqwCxPx/l44f5ZpiDT2GmEWfn4MuYQrTNzdUVoOgVSKMj
w3z4+r8Z5eD1x6MR6T1ljpfcJvOA3UgcH3k+x16Ng9dfTIaChJ7bVUF57dYc6rWFT+FL0rSO+as+
nHbfXM3BB6AYKbFKGmOVjm9vzEf7EchvfuSWab+N4lhIH+nPIoIkXMw6eDL1XIaGmKX2Iiw5XiH6
Aq06WKR5WslMyueira278IJGElnORpH57KnS5wSW/aqXBpr1pM2ll7uWsWpKZfA19HEoQyvnyA89
cOkyf7vApkxj6SbT2sRG/X7m0UVfLbTA4BnFKB1rjgUyJajYRk5FKTKOV12tOz/z5bjnVX0C8gIP
Askeg97a15p0dbCr5lycuVMwP6c4A+iJj/rYeShquuqUDr1NoIjjUvLsFbI386V97A1idvD+6nBs
A4HN7ch3sXxev02niypggVktFo33F2XXdCLzZfl2khP442bpWU/t9/Devaaot4vKPfkpx1bC3574
gVRLvB8zT/Iu1nR2QbmTsMV8nIPLiRtX0SMNj+WkHVVmHcwv6NCBJeXIh/KneB+fptfOzrpCu2dz
Ij4n+CyE8/yaH1k7PpzU3ojRDt7pQBtak/Y++7zpdna/VZUPUO3zJ/fhRP1miIO3cSrbJKcHyEqL
ss5TtGuF91DprtJm+G5Q5S36Jzf68WvMP4rB/O9lXF5Wr8Vt17y+dhdP1f+CoEvKUG9u/+qpe/qP
16KjDbIkdf7zH3dlWL7Nt/z1n/+Vb6l9QS0G9WqpcUGjozP8r3hLRf2C9x2+4vI/ksUwtrGQ/x1w
qWlftIX7gEQEE6dB8tq/8y2Jy0SbvJhQFlQikK8/ircEC/buEwcGuIAFBHgB/GYuf9/yJr3ZMVXq
PJl28hM/t2FtizFTzm1Y2NNF31Pg9xvbJfKABJdprxe5q51HrUwyfyS3aK8ILf9pUwlYvHFWcBXm
MviaCF19jOiF3+M3jmj0iF6nP2zWOmzQUKXTY7lD91QqokbYgHWdk72IOHG5Wg2lnl1Vf1l1wMMp
/0ed7UeOXdATozV7pWdG058Iug+0VZVa/64RxDT9KIKp0b5pfRJEW4rvbrQNE9ocFxZ2g50717lK
zLxm1fcFVVk39JVQs+51RdD9rkArUANMRxC6FCloMtsEyxEWU1aavrbHaqJ/X0ZKv7Mmbaioobql
tpGQDpOb1qgaotdDyczbK4Z1TvMsvwDinjabxC47g2TeySGzImqbZyWRc71xYJpT/krL9BIZrb4d
W9aFK/wiScT2MdAICac/pJM8NMbNMF02fTtRFUD91vhdPQ/uau45VXuULs3gfIrB+PhGbfd3mWam
sU/+tONu5npSifoQhGq0L4iN2ZlqilXdm60093Eh497ctBHNEm9eOmDXKMa1F9puweCrxghXrCvC
s4HYT2J7G2Nc1x0RXH4NW7jcVIOGM9bJwxeS6FAjsHS36dodDLIA0RFpzmYqSxLXxyJpbp0UMNzW
DDF9rxryA0C/xSnQBUW4RFK7gTmrMMSS+ryb82ggC4GKM5rpVMl8GB7hzz5oQ7DTacdb0EwUtH3L
VAbpWYmLwqKs5/qlpSsXbUf4c4nXdgAAENJHNoQCdXEQtXXr3qN1ZJWEZkVEB7UYWBhJOFqrsKqD
BwKoaEQLUiyeAIaexa4kS4svkoTrIujT23pAXIGWx0hrf9Qz8h2JuMlowCvqN+GUbXmWZkMb+cSG
EP0k9NG+t/R+TP1xspdmX2dHk683Yf5i1RYh0GIGzb2irSWXih4BCcQYVsDNiO54RdaX2H5bxOW1
ABypr0s0Ws9UOoHIR5GbrimPU+9B192164mEiQfAU90zDXuDwleU269iwK64m2Y3eQ7JUrmi2JnH
JN6NieLXKdJsT0SI8b2hsqYGklwPuJwuDJivxXy/Ax4UiwwZdJIsqbKUajSzmRU/SgvlUhSm0a9c
mYzTKtG7cZeQP7LJwoY4KQqUVMN6lP+jV8UEWlV6pyqUhFueat1Z2aPuKiSPkyHV+TImngAfodE8
Z5MO7Z4ktW4FDtymjm3ndnDilIgA124oC8t3YuEqq1lL+KmdIqxbPaGp51tz1T03YErqtW0MibaZ
KXJvXZQONEFEZptbZ1Qb4ZMHRWRTEHRslySuuvuOdqvij0NMYiTkxHoz6UnYnM+UsAHqanpHiHsh
gdWzw7owaDMsse9Z8kr3P72nI0MjseK9b7yuyvObcGpdGk/VZG3nRGBwGho1e+r7qH7kjZHqWk1T
pzwpmFFcLjmoTu02N6g+ytC6R/wAuAj2pCS63iST1eOEo5wZQ2C+jjH6B0/DiHBeasRweQgRq8Xe
HtG7qbCOtidsLDnjlfZANqPlNsa2cEFArfRBRlvikawUJaxO7+j/Vvhu2r388x8wRz5b4S+e+ibu
nor46e06/+sP/Z1jbXxB3oRqDXoHvhT44azY42vb/fMfimZ/Qe+oLvgovMULXenf67ywv+gagDTM
QGAxEAXwr1pmyIhfZHxZDMLw5TAK8+8xf/3KEw9fy6u/tuiEgP83UeALh4z9BGcTgjZRRZLh+H6V
F6SkLgEvjzTQ0Eag//J6KY/hDN7va/8eBKImGlI2Jwhr3w9Cc80OVdJ5RieNToqpc+n9KMqpWo3H
TIbvT9J/jwTZdCn8LZgnbvbbTUtoLnQsQjY1+ndYcUZ3uOmmokxXbx7y33fxP4o+v1rYJ+0///H7
MBzBdFT/FrhIntzBMDOTQWLV5oNeD7mzLlSy1IghO+oPeX9qX66GYcCeugtDHYH+4cOJHdrStf4w
RzlSAjPQv4Vov9lWCCIAiOLbBLZdnaTFlF98fn0fDbzY3UzgM7we6sEpIeUF7BHFPeh5EqzA/EI/
Vdu49GcEZWsrzcWKyQ2RlhLXRwzV788nf10yXj6Qk5zvF9z++wdYoiwSdLIeMCd1yb0kvjHwRwsY
9absYZGhvsBKvgJtRwhuyUJnr0unQib7+fX//sKCxEDXz+EdVDOw9/e/wmILRSlAPPRJhAG5Du/q
iu0S4Y/aHw9EnQ5fKqgD3iXsau8HgscaTXakPyhdWm8CULPIGacllTEMd59fEvp5/q7/OrNza6Gf
YX2FZoyVDavHgcq6sMjqI/BoP096mKFHiqNuFVCMqIgiqQhNbkaSuJoohVaGVzc4tUmZIHiNgyJ7
ncmadS+xBuIA226MiEYvg+QZH0IVe31j6fC6MHORfdo1BcnXdYFmdZYp0Wh8IzMSwVk4tMNix/QV
NcyQ4dU4zD0nGFBVNWz02BwGrfbDAeMo18kwRy6ysITePHKvsPOIY8ICUKB1UraKpevtWaBr84Vj
0paNYV7JTW6S5LcZ6756cnJ6VkDUgXtdO2yPvulWOts4/UgAPxFJ6LJyJglKmJR6wmVVk9qyMWjh
I2i2XMRlCuL8W0gPhNgA8O2qdTWxWaA1NqfoObO8fNE4GplrQiOzYRcYormDxKG6nlU1SuZlaa7Y
J2AV2h3p4ZHqzwpCVdRRJqpuc6bVGmKetVEdBRNHC1NOwx0wqVk/mwtrSrw8jYfHSCmiFwBrpkNB
PBap6oF1toInrXHU8LknuO1mHkyl2w/QNIktlI1jRb6Gpowbu1WVBHHlIuGI1FvDSSKd/C3WGeW6
7K0WYykt/6J1UWLYDTrSK5RwaTPS/VOyzAWGowddpynrqaqagSC5aixaZa/MCH6b71VV0pK+FrNR
OfmJOkKPuUnUBl2jlyWZEli3Y+mWndwSAN5Mfof4o4vPcq1Ja3XDmYbSFCUsM6pMZ6DjSh4NAaQE
ZncOcSJhHUadr6CZ0dRNaMc8fMLHzEg2K0VL6eMZK0uEdv0tGAa9NxD52PSnaWxSDgx2bGEdN0I2
ZprdXSanOSUzDljdz7nRSeZJcD+gJB1k11TB+aCHRT9dmSJOLNVP9Qrh7tYicWDMCaNSlaK4b6Mm
KeuVGRC1bHK0qHRC+XSGij2il6p659Yt1bweLEO+j1w1Vc+GIbDUbYtm4+c4lTS3SIhxLlx20tWu
ROf8TcczXeG0tbJXFHUi/FnJpjf27QT432vqoLIvRTgQheVkcbCVzHrRVxKxBRI2oElii6Imn6+C
0hyuWRbM8BITv0IMTF0k32XZJYi+GxW0PpjZWeNmCKI4v0VCq/ot+V6Oft4RM2WdxKPbwAU0pTF7
SRFqyZlWRPWDlQq19vKZA8daIyBuccC4hdgqqOWr5zBKZbexQl3OKwmHhf/UkCoMSqII+/ABVODQ
bDoXiuz9NOLouNPmIQgu467Xso0zIWZ7SKbU1O8mi9PBi5t3NdmH6JMG2oz5hHgWhXwuym81ojES
oCSfu3uRIDYBKhd0CbFug0sHXkej3Y2B49VtMyT3ZHs1GaF2DXypO4AxhZl6ZRkuKjxaJea50oYz
zzIKDZ8TunU1OWyW146l9GRDj0N23ZpWCvgkhu1DW1jU6OkVDq/rGIEf4Ni+EucjJmAMmpzFrzUr
kld9kyQdjsk2dFddVsVyZZiBGbFMx9rPvuaGblrUdw4Bs0hXSDK2rWmFvRyVbz4O0UXOzNL6k9an
8bYCUBV7cS7zdCukFVyHaK2+tiSGq74sTD6XWCkDlVtksQy1YezYSJaG4S4IbfMeLW5drIwwR7/n
lnMzbobEiq2NUAIgDqIgLs9HXhJdhKUdfydoF9pjEyXySsP5QXG8VKgRkNKljAhBwoEYvsLML0fd
YGrXptj8WsCCeXRwVSPVTJXgu4o190efqcOdNAmU9ij1JK+RMY+aH7Vx+0iuKtaW2szSldbFZC73
faeSJak60/eSx9esalr6lR/pLe5PWysB5pLlnK4KgoXO5gkNlB8WY/sNyXv0fXLM/DkSY4UluCnq
546cOOlb8VjuKlmU8TayxLgvpDbnu1Qx1H7jSJT6HEfn+Nm0c/N6qKfsXlN6/SnJFY5VgzMRnjt0
dXyrEZb8GEnNuO9VBT1PrSbJGv2G66xY5jQU2nYjCNodHGszEqjVE0cZ2T9RC0DkmRmmx49DTN+q
UpuRNzBzC4Wgrl69mYVRSAZpmpikspr0zZi0J2K/xkBTNlx0EPGZuWm3BfGV5V5ld4jm8YNgz0Ct
OxmrItFrjfNhOu7VuR3PZvai0xXuKPGzj9PuvEUwd5vxBMaVxcKKNCYltfuCTyfYl5zDgeAaZHH7
hTujgdDhpecrB78pZRBWSRTviSN/6EVlpwTMyTj25Exo6gLJEV7nRvro2RMhr0T3GV1CpcUs91lL
RAjRjGP1TIQ4TtaI6hczTTPlT6T4wTguLbYZG30qMEQRG1K061lF57oK52oMtvzXTUbprh3SNbmF
/XlEXY/UiLgtkk2tBOkDn0yhbcegEERKokwnEyzrqJzYojJv0HvLv9EE/1ec/gcJPW+2iL8Vp7d8
969PCtWB////+nen1+XP/X161fQvnAsXGLtqLvQLl53yv06v1hcsw+gYqTnzD7ZNAflfVWrxBTja
UtYGhM0Bc6GG/ev0qn7598EVSor5J2fXZRf+fkO7EKxIILIFTk08o+83zxLQ9aAFyWWInG/yrbZb
JjbB7ifgD60rqTT3akaf/cie/aApvGyknSV4jMo8jcelFP9+3LwYyppktcsoXBtaeUGVD/dBV3jN
eG7F+auRiXWL5NsjyuHhzRP64Nz50dCgChYcG24yGggHQ5NRWGdj3VwOsd6cobquh3XiFvPGTWKC
76n5RuGFM8flZg6Z0Ni8WyOzut6AejjyS963B37dBM6FJDEIc6lvLE//7Ul71NrQMqbokiUjEh7H
KUFOYGZQqh/nEN21Q8Jrs8ooiT+PiCptD9lpwB4GPQtZwroTkclM6Q/3XlvVR57QBy8GYnRqDezK
TJcT7PvfVixWNzm7+yjptZEimQOLxhia/J4oCDmtNc5j5dkgOngan9+V306vsJ1QDNNThgcG73I5
gr3pmZiTY+RRGV5SNhTPpdmXz5KI1lUgZHyaabn2bchN+0ohDfOraiXHgOTLwz/4HnAbgpzminXK
TQcHvFw1WotU6D2ly+hrTNzuMw2paBN2Itx+fp2/1T+W63QIq+EbIDXq0NWoR5HEzxPsA84V9w6W
pxMt77Ujg3x0OSb9sQWugIjrkFA3lGZYhoG+x/kIJwK17L0MVRwoddfd//nlOHzHgDZhdEE+e//Y
oOebHfDIy16z+juyoetLmyrskQP4R5fjAAyga7cQ3A9hvj2BjKLN4kuY09iQajPKd2RTGzdJ2U1H
+sgfPZ4lW2fJV2AKPvw2S5jdGkFClwai5TWK9LBBstqD+P/z20Z1iiINzUiu6eAz61zaGV0ac7PS
+S5BgXP+K+r380EOGGa/Jhp6mRRh+JqpiDqHJZKqDCvOP5dlrApywG1Cl7GhtEtysd08FHre3Y5i
NtVVITs06m3i5I6PU1Gzt1agyT8Djf71cwwqQpTAWAaMw4ue8YKbeebsUUc2uxSR+wkJ5nL9+UUv
13TwJTO1ImwBBsknfchBqDjhEImh7YXg9J30eCyBaH1D7fos3WNYug9elgU6aQCfIhTNOIQ82J1J
OrAp92OQhjubksQK55x5bLn4vfjEEk2Zm8vBj02p4v0nltDydQlm2ONBF6c5ZnEPE0aEr9kp6SGS
Sl8HwlgLqqhI54PEfDCtWVk3RqKf03QJdiLOgru67pJb6jc4Vxu1kb6uJMmN2bvFkZln+TEHt585
nBd6YTtavyE/jV5UtRBij29BuZzLoXq2QpMy1WSQljmFKkUP1bz5/JF/sHS8G/NgDuoiVfZJZ+wT
wW/y4zEhQFnK/KzCU+tFemVhHM46G6GSmU3n1HCU689/wEfvAb6UJRePMiFnifdPqK9aN2ZS2dtB
R1FKadoLYt3jI7yZAzXrr89n2T1B4bMII6bq+X6UFim+VnTqnn2Frq97WYp+JaJF7yRmd3iglhR9
V6q2vYVSyI4G/ylFosZyirWRqEoIcCGz0LgruXJMhHcg+fnrpy2YGiZnUCdQft//NLwiSeXWxp73
2FkBw4puOL1mz2WUiPWcNvHXmhCRlda2OuKs3JQPHM1JIcbHxj+57hUhTNrPLO/GI9PsQe7V3z+M
jQxJTGyzDefg1RjmRRTkqnucINopXk+R+Fk6DKft0BonpSnj275py+8Wdoazphnjb3rb2dQM6nbS
UG/bYk2IsdhJMjtPi1yp7v78xaHXoru8M2wLDuOUrKpvVY4Je6Uxi21buI2Hc6M/0pH4YEa0BfQ4
SLxgLKlgv3844aThAQmHfV5pQ7qqgVbc56DXIEhizNoUicyPLNcfrTs2WV6/NnQAaQ7ja0G+jeh0
2r1U++4MQhP4U9ynj401iquxKRbMmRZRlprUUbswYk2egIEYboNZ1/4Haw6fpOCzgXWoQbZ7f/Hk
RpY6sdL7LFSs9Rz3P1Uhj+EUP7zepdsDpQnxEG2J94N0hQCQF7X7vBGmD1ORc3rTNtu+jPQbCFEj
S2/U1mwkgpKSP3Hnig+MOloXTaMeufcfLBY0RTlngYJBenS4/DVdYzex0uxH0PkEZWnfq7l/HR31
OShdmvzzFo7dsQXqg+nPZnrTWQDJhiHQ4v3lpxX+e7Os9vqI81SpmtoLEgMbkEauewnr0SgodPR4
/mU2f1OWeVLvr82pW3daCVaUPccff1WLQmz55h2Mk4fg7Vl3akqdxd6dw2bH601uC3qsI1f9+0W7
Ggsyp/hlB0AT+v1FK0WIea6s9zkshnuSuts7LSqtP76ShbxKmiazA3F1pv5+kJJebF6b4z7vjeaH
Plrp6Wymfxbus8yRDOLQkyXTjXbpYd+wUChjmta4X5y/t1U3d7sALkfokxiZH9Ue/z4ZcShBJUF9
A2YmZNT3VzRZajIaUbO3sxiwCW7A8DqSZvxVb6Wc16N06BtViX6vgnTcSU4uT5MmolPwaBdhm5nV
SrGxP+HckYCWRlLb03UL2GJcff4K/VYt4HZD20RYQH2EGfq3ecM0g0kPBNVAicqqG3tthns7QFIw
LYrCTmvGOcZYl/RWa2wxzFvdNJ2EgF2yP3wHll/COYEvDEnjQpp6f8dSHZRNVE97C7iAzzaUHGcV
9sLn17v8JW+3bcuJVENsrREWoy+RVe8HmRwwn13Y78eiSX26WeOFpYLOg2e6/3ygA2oku+RlpOXc
yw7G4hxwMFLf5AiweQFyOknXdPcS01/g0qc0VfRNTN3fUyfL3jZjdN0UQ3RVmKPy2rm1e1rZ9Xxk
/f1tT3Xwaw5D1mI7DC1RdvvYaNsLFpHiqhZjf6Wq40WNAHFdh1N0n1mQQPppPq3CcthMUDhPbCsU
GXQfJT3mtlmu/7cn8V/351AfQeMtThr8xfOo0CJisn0Jsja7Hunke0FqJ14HC3udwsvxtKr+01lt
uR+CzPlFIqMJahTv34O+iJ0+Ntu9nWuj79AE9ePWzI9MnYdnhF+DLLBedgaEOqnLHPGm1BMMSt1k
Ka8ACN2bkp4arefpAjP6lte7WU1jIY/ApH5boZchl7AekpCXIoJzsA3IFMC8blfv29ZRaT2NQpzn
7TTfov2HMCS0ri98oZYh2wMnvklkE2vA2zn50UOnn3bka/vwIyCkgE+ao7DNtuT9HSBroTMBQXFi
Cd2zecgp5sWDYVV+kCgPzG+aR8fZ3rmFQRfLtfJVHzuwTzSruAKMVD8d+SYPJ+Xl7rBv+SsVD7nM
wRTTDblTWnq374ZJUVaijNrvWtzajo+ID19rX7jjRVlPbb2WlIJiOt+V9VohcahPoaS4iFsMZ4AS
E/T9NkGuCPonU7Xh1Mjr9PXIb10WiMPvg4mZKXEJsyXW5/2tY9VQS1nm+4Es9Hmto7COsLPPDs9r
REeFgqBTKGKELRYdt1W7q94M7Vd9pnEIqMjNrSMrxeE+YLl3y7EMGRjwxd9UNzRPkR4O1V5Taoz1
Va+OW0vL+uF/8spApoDMaQFwZPJ8f92ZA1ESFSvXTd67hzBeS/zUJe9UZmnh+Jity11Rl0RODaSM
1P4cpeBrqlrP9nEADcAPirH/07IpF4/EiZMf+EFjOZO+/1FO14SYZdwLMD/uOVEf2fWALf4xpmN1
+/lz/+A2EydOl5uiKaelw4najgIjDTKFLE5b7lDFWWuZ1seYcx98B1QZseYYzH6UzA62WzabcgRi
zkWFquAEfU+/KigXX6dp1UT06Yvs5POL+mCXgRgRIwO4VcpVzuH+rpiDIW/G4QLAT/uggtYwEACB
lPZGpzdQW4NMUjftTKigR6wJJnFdG6eXYgi6+Mgug3nn8MNiT0a/aRGPISGjR/L+WXJ6imTfVxc6
7WhSOEZwbmudPsODbGb3wUShfM9Gkm5ElLL7+mEYyHZ8hbpSewUN0CBkJqQpfpHkwMowh9kFaviA
wJ9d7oYzzXmtnJVvqtLa8ylaa/WUpjJdULeHMIgMyuxnL5tzkIvoKuVemyu04olZ/6AfYHTQPrS8
8tvZAflnzzBHVoZUomFt5rby3Bd9ej3EiGRoqlb1j67FOlmOcvphWm1orMs6g1k5xpl9Iidz0ndh
nsr2orMGOW6AE+U/pk7PkGtQDE1WpZ73OBG0JvChBtmAHkj96jcQ0fvJB+WRvtDlhRA+Dppyg4Og
LPxBtAW9XTYvuxT09vcKgyXhH0KZS59Ijqxe2QMJCpoeisobFJMGF2GDziWxS2XtMzh9csg+RX8q
E7fvF1xBf0KwXN1oXpREaI6n2sop9IAFAk3pVq5WrUcHYwAWOPrX8Y8uVWmZI28YDIITDNYTMU5T
sdFTRwE85jZOvs2JB3G9ZBjoHHv8KTsLvYJTs+LbCh7Kkwbcm3kBTC2avcmVsURVp7jyyi0GZ6sH
Lf+5azRdf9LqwX+yd2a7eSNbln6Vg75nNufhlj//QaMlWbJk3xC2ZXNmkBHB8Z3qKfrF+mP65ClL
zmPDBdRFNRpIJJBwWhSHmPZe61vW17YsiFLWzoSOHHtgu0L8Ig8uNrfpGfocsJU4DeV63Th9xeKK
CaSKtbDsMAEfAzTFrWrhxSkGkvpBl9CIktJ1q3t79CSy+FHBXBKpaOsknTh4AkHzkfg5OkPlNSre
TrJGmbw1Godl0/Zr+9YHm2ddu2oOmAMxNDa7xlNWvV/VMMiTxct9X5UqC3fazhUH1bzB61Hamvaj
UQ+5igNQQF+UQS03XY35A6rJej1vTbEYRxRS8rMguXC97gvcbTsLsXi9Q14n3moocSpZkIoBbXFK
y0JhYXk3i7aru2zt+YLMpe4V/MgOpUGK6TCCEhgJYDRjx1cdpZ3Cu6pCYtEmzynng1haqKONdEY7
zjtKqeiuFrLrh8laoj34mUbu88ZwnUu7Bu2XdFBCPpIVpNF9OW3wVoCMvncWQBQHklLy8UDDC08N
NNLq3pxVyPoIeCvfcWodb8Z0Gm8tzAKQ91n6m31B+sazX82ddZAjmCGAMeMFhtLu6NSCUTqN6iQy
J3fOUo8fs+uhVsbT1JUPfrBYWMMHmd8XfWtdBo5rXPR+lrdxABwf1UbYDf6ZMFp9rwfYfjPJDSRc
5EU/YVMZ9Dtthq2zIx4gqvfDOrnMIVmvsqRDZjF8W1J/S77wP84157Mf+t9/idR/ECa8/9J8ab8X
JNjb//9NkOC5f9Bu3rr91IfhNG/RRN/0CK71B9sKE80BYdP8a5N+/yVH4H/6S35g/2HxxwHLFeVn
amq/oz+giPliuaFazj/sUlA6oFdGLLwt+N8dAjo9cuz3KAIKVKbG0Slz2d2slZuTb5PpKBvh3EDJ
K2Pev1Fc2mSI4HwKmvUNPo06O+Nbq5AEuWA1j7ZDmHRclGSaJrVN1SsJmrZ5v9gjBNs+z5bHihyI
96FA7bZDKiMeQ/ofhBYQ3wCKs+wBDE+7IRM6/ID0TqyIO2WIDWYnKcz2aMOqZeGH5CgnHyw/E9Uh
q3s6C5yOZGl8JavRbSRSoJytfsxQKyAYQhS1rXN03rZCAp5hi8Pw1IkKqlAJ9qtXbX6pQXBOV/WE
rS9Za9OeDkG9AFvyQCGrGw/+mnvGCRRUWrysEkJlh09NfAwZJkCcQBFmgOEgeOV7K4DcGkOC8PDo
IPbM7WM5NVN6mQ9ap0w7ZiGXxJsG7yP6x9C8T6PCw61QSWcF8FOQN9bmFyWazeYdKQf9+AHq/Cwf
ZDXN1q5DOLlg4G9T1PRRXtmkxoCycoioWXxnuV7r3s5JOU6jD3PTzN1ZCqUmv5oLNE01k5rvlDJx
PGNJvUPGLZQ2vL82tTJgxGvXuEeE0r1K0qxrsoN07N5uhkRMIV8GbvMOu9dbehqli9cM3b5YwQPC
jk278atZGAuQ0WhdBttNSIXI8weY7o3fYyDKdTQmGekYKK9GDxugvkTtWvFfogVP9BmD0TifvK5s
bVSpAKebU4kWq/jaD65hv83crD2uRSDznWdE1UNqdvhZAh9UX16bVBVbnSIUSQEX9vXQlWdC44y7
CvLJBNbUBt5T5PrSOWXR6nfnLby+7KRye0khgbrEpECCvJ3SBfyYG/W33TBgrfdzUaATn3zr1jEc
fabtEb9g2AwPdjdFT5rgkk+lX76xZRc8mlkJUdKvHPdWOLL5bIdZ2ANCGraeEDYETBZFId/MpVs/
deZsvu2zEfn52EXv18zOrrLMDtrE6yxP7noCVGUshhajpPHW6TbleS/qi6UA80glyNMfJm/ubut8
cj/YUPso1OWuprU2FBlBAatzCKcQfCS6N+TednFRtaZxUMQMIpRrz9J8hl6revJiZuz6jOavqyvF
XqMgSNRq3o81LrxwsP1LLJ38CKThd2Sd3o0Ks6tdu+SkdKW8WKCGY5BPwYj5brW1tnAVqkZtkSOz
V7INs/tuplRCEu6+biuTnA60z+xodVpW571XBNFFUXAaTkIJx+vAcVtV15xX53LPXiJvnvgOygk4
AvqYXaOm1Lwex4ZNXOPRRHiflfAT43KZg2I3iBpI4JivKZyftW6M63VO1bozFlkEbyJDB/7e1hOR
BmKt8q8VUADwoKnf3Y3+GN2At5KfQqvS26baDzjI0ofX/KRCPERGKP1jaRsjv4TUIx9T1LTtXoI2
xAJc6RU4GMRe+0ZRT9M7UZJ6ugOpZz9N1ijbPQecXrIN7EDdVbKsgkPu4tn5SJuwkueVi/z0ZHQI
jva1H6TNoVnzjPbcHE35+Oj4PRjfrBoFbNYhK/NLNi+CbCpUu6uO6bCjwQ6m1i5vyEXrugOIXJoZ
pxXZ+vqWAyMtDvLZ7PpCwvLl6ajQgXXrjCMxvd+tcDffjv7/3lCElRZpHa2ErbBD45GV6eVCktuz
jYUULJcstZHv2gDnY4L4Xn/+L1wH1CGFJIe6dPTqcAikbl6hi8H6biwosuDIPlkyH39xDntZG/t2
NxTFws2+FtAVfFUZWuEf1/4k03geI+eEiQhwoajbO1Kz57jvKnW1pAyKn9/aq3Pot6ty6EV1HkDd
+HNr8P1iXE8kufOGUvimBA9BQYeODKxO792AmNLBLYsjUZL0jUWPQdQUHZkWHbWhdz//PV5Wob/9
GgF6NyRg1BUw9bx8lVEtgtKBn0S+QPYYmmV2yVLLqSNc5NnPr/SynLBdiawZlzumEI2Lz35VRQqZ
NwthrVhqsza699YUwyst31+UHX+8HzpD9lZLdWh20Ah9eT9t0ODGUSKN/a3lpyKS5POsxWauYZz+
9g1hhgrRuxDji47NfnkpgANl5vltGnsyFRfhYj3nSM8PP7/I39zPZnSkH7Epa4jre3mRGj+fzkOc
t+iN2fxwKEp3Og31jU1J4FcAob95RZBP+RapKyEH/FNz8N0GsVQ5CQzku8dsGJ4Mc+TAl0Ef+P07
Yh9qkaG+1ZVe2wQ7r3eMwp0ijPvlhuZEbl9dVATVsq8Sqv9VOujf3RMlFoqkNHSwWm3Fze/uyV/Q
+TAIcU/5ajjYUkeg2Nd6//ObelnJYV+9VQnJBdlmRC7ivqrkBIQETW6L4Cb36DfDTq4u/IHBLY1x
OBet+fzbl+NYgLQgsjzgwq87OoEOnaJTPqVX4sof5951Low6si/kEIlrZ1ncX0j0fpwiTUqtlALh
fGxnmVcPMVsnXC1qCTiv535c6+wj6geylUfrevEJWbXH34PLbLMFV7S2mBXq9QjYXj3QrMicYmy5
Ym8L9MFBjzWK57Cdovvfnv+51DZpbFmnaKS3L+i7LwQwpiLVbQ4gLs/zoaqm6YDbcrgPQlJxccYU
D4EiQu8Xs8ePA3uDQfmMgo3V5P7ZJvvuqhRkMmaQAVOhZY1HavpqD5C+P6gONOPPv5YfhwDh8szu
/Bt5Ai/y5Q3ScGtTNr1AQfE9XRTGVqzp1fiLyurrIbBtChDXb/wV9lQcaV9epdWhquag4Zuvx/xT
JSvjGFlNu9dLPb5pPONXefB/ez3q8mRKMQ6YgF9er0yzegnB5MVRUC5J7soKD4G7PI1MK0PsBtmv
MFI/DgL2BjhSMcezcOPEennBYgBmjvuZ6uRE6dFuiSaCRRFU9649T+cyijB+LH4//apR/LfXZVYh
IJJtF5iUl9fV82jJZaCO2E+Ne193iwW1PxK3rfT058VCxWMIAhd+95tBHoVQFlUnz/iHfQHZt2Co
VUSoAAyXJla16XyyifhIfn6ZH0cBznfSdYEB0ZVE2fHy3mr2XhYWIbyoBsUtb8memYPEEUxY+osb
+tsr8UoouHCx8HVPf8TzuVDcxUgETeM9x2n8Ye6KJM0bcbX94mI/fpvsjSmE0P6kSYMj5eVtzSjY
BstXXCytj5Q0/R1F+M9T5qgjJYxfqBR/HN5UiekV0Bol2+0HbwOUHknxtI2orYzmziQqJDE88csG
6rYT/M8u4DYjb5chgN1km4xW+9Xnn+fdXOctpVXIblOaDP6EFxqJ0bCQ7CDI4xiXkGdajgFc5pEy
dNJD8IFDb+RBd1gYHh4eqdyFR5thpv7Fh/S3D2HbUhCO6aGGffXbEXlWpkgdAR11PiFT6WAeFj+d
f/FefxyKCBshTbHau3yXf1bYvpu0KbGnUEabMM5VZVyKdRE3melgHAxV9xZ5ef9UIAj8hZjwx1vb
OnCBh8CKhHPu7+XHNBlBOlDuD2MsdOEx95YG+A6Uyp+PxG16fvF6CbnmIjgXGGHoq14vEmBiKmMm
HUQurfzskReHGauuqEQVdtMDcCXlwLjO+7JxLz2vcH7FwvhhyOBjQSoJCgO3O1KVVy8wWFXRbByh
WHaNvByo4hexK9EpzqRPUJPWRbP/+R1vP/HVHaO9sYBqs4lGFvNqkA40AYqcaT5GKui2D24qUszF
cJPdM1g9U/SL9fGH10inDzkkIgzYGHQ77Zev0e4cjXoOWLxF0yuJ6Cfi+iWg+ec39cMXul2FGZVN
PFwRK3y1Cte0NsMux/5dV5U60Le2jl6FddcStrVzqqZ77lPvl53y7eN4+SiZD2B+oNzyuHz06qot
we1ydLMwrqKMDpc1PxW+9a6NSArK1b3XjJ/cFIBkMN4j2PtnU+HfQmFeKU2YmTBcsO2mOMQW1SQg
9+WT1ejn6NLUXjwTA7PHVLue5Vk57KrVm28ws+oPAVL8214N09FQtjoNO9LZ3OefP/lX75f9I+3r
7ddgR7eR7V49g9ISbRs5K7EqQRvGnZ70jlr477lYOAFyFRgcTASOa+M1enWv5DyAzS2iZufhtwbr
n3dJuELC+Pm9bL/rd++TBHVOFbxJBHn4w/jPl0+0aO2JiWiSuwhcW4aBxY8+ahIQarBnjlw+pr43
4RgnKsjZTwMsgI8/v/6robldH/TotuVhO85ZcfvKv5tnPTvrwnwl9gKwlXHHykFXTjhk4x4MOVCi
/d2rsbaZ7CMD9sgsbdub/e5qPiWyrJ2Jy9a0iGPySJycCm8JN9MPkBYnP7/an/vElw/XpenDaEGJ
h+DBfTXTYf0GkWF1gOqc0KAfa41RO8U+rsPpOJrlrM8HMqbthI6rv9z3Eb/Q3m+pzB/9qDb6a1dG
azklA50R0lhATwSJOypNx9vOrHsCcZucjn0RdNVt1U6zu1tyawgSaErmBxKFpLkvCcyIDviNVp0D
XpCVeEpL0y2/vcXf6vb9v0nS5Cv57qX/0BO8/j//kX2R3zcF//wL35qClvcHZQ9sGZwVbABbm/Dz
W1MQlCafxDZ9csZGacVO9V9dQdv5AxsSIeoccjkw/un6+6tLaP3BjM+xCw8nMi16e7/TJmTefjn4
OWRwhmPgIWZH/sx24OVwKGS/FFkv9hyw7BHb7iocjt1rBS8TKMwzbtKy3KkhNQOK2cvY76jaaPPc
aURKU5FFHsZ7NS5gWoxorM9TQMMucPal6G8mmoDXZpkjTknLrl0Td+rTx7oLwyme/bn97M06/wSb
EwaJbq0wHry6I89K9c75YJJM+GmyLZx7hm2t5yGhO9RI0TLWbToGF4vZmvUhtRpznpKokWSF74Gc
lNHZIqFcXi1a0kYnI1Q/yJZokrhG9AkwoGz7FcVCXjGpZm2+fmWGXYJLf1w431VV2Z3C0g/KfYcJ
INvPfmlMK6nyuQv4MQh9GfeeN5pf2r6O+vZAh2l0AXUMIgwE7II2ck/wYrSz12U6p5ApbOLAajQx
zrVPxKsFCHqAgBE3/ubPWEfpOHFAlMsz6NLhsa+WaYn7JUXbs0BUOQzjOCogU+F4twQZR06zX0Bp
mMOU31SD8trEGYzuUgi3kMls9zQkuqFI00Sb5oDaUSiLGJfOvuvAIBw0CqILEDBpseOc/rRYBt1U
YRBpqBcj3PDefvNZjGAzd3pu87eR6py4mavIjCdpj0njeuWHxoEXSrhVNJA8JAjDjM1OyjMghWjg
qsjOMYctJiY6MBLudVXnJKmTkuNYiVsO4E8nuihjuL5Rdj7tKyq1x0LYzkHmtn9XdG73mQMi6Vmy
nwoLCFL7RH5dfloZX23SID15RxvIewajEnEyzonZ3CPdNOqD42bWsLPKtNrDLLffNg75olNsCLGm
J0q1PCt/Sol/ogyVift61ABz2OQEw4esl3N12WQ0RC9bl9AEjjqejzz9uGa+cj5OoC8iK6YkgjwF
1Eq1HKTWUN1lQXkQpuxqoVVWdI4PpnLF/VYsvnB7GSX03y9HMV+hjf06iA4cfDcIzlQ9YXB1cZaN
9bJrjZTEt8IjX6qP9H4Oh8taUVeQed1+Kj34TVLKfZhlZjJ0JqFxcxB+nmTXJ85sU7zvS8GqMnon
4irCg/RoK9mdjHPYiqcym9ddlxvvdG2+q9yUNDxXq8NKjGpcL119NAmxm7sosaaiOmju+bTU3dFW
wbvUhOfZFicVBkZs2x41VTrEsYG5cV+t5rOa26d18T/RqLqgDb1fOQcf3MkNv6y1+2zU7K7D9IY8
NPttK0kpcqdVxYWoGPtps087m4DwJSp3S5nXST0FzxlqmdgHKRtDVMngqJlJ5XX9lmj4Zu3ncpen
htqJGSg8W8Di08j7vpjT6Eiq12WkCCukEW4/tiJ71CI7j6LsA9CBt2QC57B/6w8Rx8akh92ZjMZw
3RFm/Z5m5C3l+LO1HJ1TaZUSGbo8R/4ABKkz3mR5eirT+jHPkEk02YrDLjKnnbKJEkT86d+pDkZt
N703Gv0GABekGn1BV6U+eWK44mjePDCr97tw0OKrX8JWEZPIdnbhMVnMwbycT51/V06gW+pxFPs8
mzkRZWh1agSuO0ms3d5eGwgpRQvIYTTXjdcyrnQJRxsfcV2A5yXzroXjfipr/QGy03goPR/0uayu
+tWsr/G83WTtOCXWCILCYm93CZeIJxIATl08FV6bLajebvDuCJ5+JMXsgKOLHD3wobc60qcSBVfs
CPIizGiPWeN97ruf2qivd10ZmZjf50cCS4nhmmV6wHPs7X1H5VcwcyC46nRPiaE8ZSNmYcNzkgHu
1rnXKThuhXPlEAp8kfV2eT4gr9hgPR0Iv/EirNTbYFA3nVEyhXBwS4aA+CknvGssj2DWsZbHKZie
6hrhghTOvKunuU8mkyZyoW37RCTaybbG+TqUtZPA6spop5lJ4UDund29thux51BfvodaepRu9qmZ
Bvd+nNw3NdFwQpOXitW32Ze9FZ0IGgyTXI/dyZvkg5qH58YXV1VVXLQdYrl+Gd41wnmvQhQoTDbG
9awpZfPJ1XT6aOijA4kLm+QJaFQH07XOzWm9EttEP9VHGqv2ziJTZKVBHeeMKFCX6bFw3WM1WOLk
5+qgxTiiOhBH4UVJvRh8nb1xMw7jM4m650tG9KrVn9HjN87G1r1lfmuug5V71iHnzrKwQbt53fPS
zg+e2X611XLuuzlE3i5LZiEux2KJjuQs14e1NW6BJxGQFBEbaMzGWdO75x0bzk85OokuBTvXCPLs
OEmXOxCvwK7X/rMQyw3Gc7HLOv05yNwlCfOivXBxygEV2iI2lX2ozOwOSYaTEA2VNGP0bMzrG61r
tBWld+5PwdVqhSWNIRIOm/bE0l4VON3smumuNT3dfzW1Wd1rwccY9xmJny71J5M3EAGEOqAqQt4h
AtMQn2drxnkJcstRO4jcq/WO3KnlAJJKWxoNq803dVBC9/PnwJEUI+hy2BY9/RUV7ArXCANdl0Rr
WGzr2BTWYXAfDjQLLnXTl2fEKjSGt2v14BX+rR02AiyviVJyEF9tdt+iOeuZMux1P8DfBeCWqnKk
tJITB5uU/LLEMVm2muyLwpqy9YNrkpoc7IlJJ4nrOJtVVNtHpzUmrzymROPOeFe1no1jnqn2BDl3
tB94ebYYr5fMMM/NJUfrsPTzrVKF+Qkmud3RoWcPuWP/AKDurQy8SninwABIFTfNiDwKtl7mPVYT
KaM7QE4YRuF28Q3dEgif28ZeGM5k6jO3FBlOMFZez9j7awnYJTFMt8uap3SxQfeFQjwgHgbC/qYw
ZaGssyGszPdzi45RJ3mpcTmw8Hk2dQORLIPr9vNlWU4h9i6CVHP3jsJqSqyIR+ZFVRlZT8Z0XXkZ
Ed/ZpI5Ah5F2YAVD9E/gNAdS+GTm0AOrtmqv6ZO66YKQx+usrecQWdoF1j4UkN8hgjWOt1NhHTAv
VMiV6us8lVLdEPItmWQlu+vbpVmWAHVo3xxnnWEtzWjVF+9bS37QLATFg4XpLHg7W6RBnuFUJCWz
oElMANdS30hyRVlPSDkN5CGVhHrkeNVE0kRynAKWnXXKG8QseZcTxqngeq1MBTUUsZiCfjp8QeO9
FDdThTDlSQsoa2fpSFE3yXu2Zbt55qG7bgF/zBD1vN6H5Mn5B6L3pvLNGjr0RPaFlGFw0OBk47YY
4clXUwPtsgzGcn5sG1vdpehqAlIhfEsCDO1qqMzjZibPAS8TSV4vxXRs55oWn45KrQjTJGw7jeo+
OObE0ZoMb5dcXrbMzd5oIhZQ4H1NiwY4Ahues6NJGOkNZgig2bqKDQqcmYr7lmMqcjZPWDlc+CVr
g0NqNlV9ZnWt7b7LJ42ohIhTELgdVL9oP2MgFzy0MazizFnxHwqU3P2yaiIxDV8+WXRCY8SrkNPD
qj5vtK0OA0bXo5y79dGmZ/5+qMuBvZojahkV+1l59nGqyk2gZ2Qq6WZ0b04+6zN47IC3lTYu5ygQ
Z75fuZfVOEyn1Z2nMwr4/Z2ome28xRi8mCxBpNg18+a6BpfrHNqnoPbyczNk2uIujX2UqzAJpI+4
TKB3Ovl9yjpGR/0irAdkfJjMDk7hi3tVG3qnTKoroE3dKyJz64+QEYfzMjfKd3QmzUtjyOTXdunZ
JQbs8b/Uqel/lR3M0piuivEpHIZmI6Pb3fXs1+XeaqhrdkVFEb5qOTVYIhzY9xT2IUchcagcZX5a
EMUbmwZvPpULhPim19dRmiOqdMSnDgdOrIY63RmiD296y68+cWbN9zBD4duLqjyR+Ed6nmKtPJMF
wZzkqH+injGdyapZTp6E8rTb0n13xoDOq8iYGEms888yzIeHpR/DHRm6Tyw79Y5gve7JXcZsDwxp
2jVdmr/rzIZcqFpfRIPSiQO9NNZVx/EkGHzrEMHRhLA6OuNjpFKZyKUICIrOq124+O5p7vUXFfbZ
QXm5uJ2m/gYOVnNJWzngTIZEtQpZyyuo6Dur2cKvyQm1Expc7sNcDA/o3/MzKiLGPmx8wkGR7Ils
9PdZZ1rnVkZmADm0xedGbgfZoBFXTUtirzVYZYLevUb0h43Antw5ntyxe+RO2KIu0TAeyTNYOEmW
/llA+eV6alR3NqQy4MbH+ejYy5xwJ7o6/Fl/+P+lmP+1tUP/vTr7OHxcPrYf/3GQH9vPXxQFrG+J
Jxssffub/wTHeZRQtiQyyisbx5k67l81GQMNtw8QApuZA2JlEyT8qybj/UGbIoAkQS2Hog3iq38p
txFubwAEqtGIgyim4Cn9S0F+860W+DPsOaXPFzUZqrDYtkHaoQPfDPbea2pFT2B71bfTtstJx+ps
MFbiQvE/EM3M0Xh044W6niIEwpu3WJN+eu/I3B2Ok65EArYYsKKYlwnvytqjKezYJc5MqFl29BAu
sVVygupQlFo3e+2t00lou3f3Si5hFBeVz5jsBrKf8wWIRIx9KHsjFV3nAyb3rI/Z422Zujb0YOxS
62olWHeNMzFJ9ZWls3mH6aIQcZl22uPcnhLiCt9M9PumoYx0dBdFxK8sB85LKs3T+e0wW/75pEYF
OpNcgPeE2KC3tMrQv+3F7Nz6yCQbyiqifK6Mpb8jaKp6HxE1MBHAARc2szX5GWoeS+M6oAZ6msxN
mQllePkCsNW0kzYUwedB2PmTHtbwznMAuiaNCFb70gV56eyKFasYR3jPfaCwM0Kd5HAQsrE0mmfL
Tv3mHWI9P3yn6tUizd3AFEmVYXTuNxCzt8uCgHnSXL2BdaYZa2unfWYWGqasWnFI7b24MZuMBM8q
qpopXtgq8hZZgB0SPgajv6pUDgtAy2oFa9HKIuIAlvXndAj6Z1joZrEzyX3oDzKg70qGeY1ivUql
zfQSrQJ+ActobJVKDec04GeyLaCEN+eFlU7kma8k7MYaQqt3TCOvetOyo+d14l/pkr5pyxw3Y6uf
82i26cZV2QY1ahz5tJhG+JH2gPvs563aKuT+8s4tjeyxNqeSuwnbpkfJ4tLmmXWPlNAh0jjIdt2k
VLfjyGVfuUHvfsmgbjdvqh7b1yEvDI7R8ci59kErR7kJxSZc/eyfVxJJBp5t3PpFdWXlPhuZghat
cyD2ZPDvgqCj6QxS0Tyju5lZcLUCArX93O+apA7gM99L0KGIlAtrmTY9J+OMqJOhe5KQ8Im1l9n8
CRNOmMYLXFEU8eBDnpp+tpK5l3qOJWFntyIvBKDQkUrTrUWdR8YorSbjDKfc9FVqlP3ntSrz/CNw
UYKKHSt1gotGmQTLAgqmyuAEHgaotW4pV7ZNY/QxIT9dtWvWueUsptmjsHlFPR/jsoXe3auekkNV
ZllJyUkUT5zJ8y99G8A/bf2gY3kBkCViqoWIv9fcEaeZ6uWtXqU7H5y67/iaKr73pAjcVeNXct1w
D4I2dJKixJmboHJ2v+K86kgeQMbrJ1EZ2oqyZ95+DCyFgHpyHfm24nACOdWRdrdzjTqE0DpEbn81
5ECz9zZLtZUYmZlv8TT2cD7JmSRhzKLZwbI7szjNRss2uvQ6maDgH29XQWRNB+TNoJqhw+vG3JZv
Zj4Q2LLZsoBtp7rPCF+u4tGeg8esMaO7Ttf2jbkY8gpQrrOrM3/bYpLVOCSBGwG9lmSd+xhPqJlu
dTf/AzNk8RhpNX9MAR2GZ2E0wJFnpu63KFycGfh30/YNbZUx30PJYWxmbTndUOyCiNNYRF/vGvwu
bWxKrD1Q0T1ilccGwX0S2hV4ugK/wSlb/Woh4ttQ83mdDvOYhNOQbrLrUNd7WYzBP0Wa/x1L+fgF
b6D88g/iydQ/DsS/fdSFaP8HJJVFLLI/XdT1l+Zj/WI13/7KP1fzMPxjS6IA+AjxBFFm9J+reWT/
QWGS9gbIBejh3vZHf/muAixZjBmswZuk8k/p8F8dFuePAKEvMl86rpbp07L7jdWcivHL1RytMDpz
xGT8bpvuMHzVYeE4Vo2cTUk67edi33ZWHwuPOnTT6huzCFmDCajaBv/XsLTaezOQxkGPxi05EhTf
FpnYeacO7tzSawe+jCkQA6VdBRNqQkXVoCJNivABtpwZk4OwkG4xzeCXZKwPy/RBlERqZvT+OB8P
l2HhFrFnBOCDHPO2CscnJihKKOn00eqoOrPWZl+DmQDnflngHE/9V89CQZuVTMva8XcrrcYjh5a3
LX2LAz1y+qdqICxAhuS5Djnb/Fg5GnUFM1x3atWQcTo179FWciwrAiep8zB8hDhi6qTO3LY41pL8
YJClFT7hTl8u1uIc+GP/ysaWeduVXUZNRpX1KS0clYRV4/q7KcUqORTFNbPj9cyzvAon1WLH7M7H
PiiOWKzspNwCuAwMarEzdepi8IwCOnneC4RZ0vvQp4OTSKpKV6Ulr7vSgopDibupKtKRWiP7SmqW
HOMuiq5FRtzZsHQbx7y033P6VHQ/mOSrpuog/bfGaar6Lq6y6SlriitXyfXg0jB5oL7wgNLWPqEV
zK7afGjOVBvaH4VsaxyqC6FrxezlH+pJCxDwsLHjqRrVOXu79+bkL89e0KvLwq39M2X5y5PoDcUS
1n8kBK9146pzyacInN4zYwgf47HCqYV8FpHyGmNQC3YbbONswmD1Bh2RQ/9K9MSJY6zym7a/17YB
VcHHKV5E7U51dv20umlzFlbWkIylkBchZqnnTIYDJQu/ei4krLdY9+Ng3+Z+6xhX+G9KfdIzdWJ2
oHNzmU7aKPeel4NTGj0ANOOcjnI3y7pOEKymO5AOfXsahZF2j8TDc7xEWtbe5VldYzyb9RSbEzAe
4QX6kiqVc4kD/Y6lfN57I7XrdvObyRWAvSnDR2zJ1xH5GIvhLBwm60cMQVRglu6dSiOVUDB6a/Su
+7aqnQqrUo773+orEvZIqiOdgvA1rIcdWtr+aTRqcYVkPTzRPdR7rx3U42xMxaGwiuBzOJcUv6rI
WN/6qkrPm4IXCN9meTTTSR3mCdxnOen2smm89N4UTXQsDTDjOzmT1GZLFnCqRZtZuLfvKiHrNzMy
qCdnYcjWgzAvA3MtnX0xLKV4Yy+TwffQOMVhUwM8isYH7N/aBsx/u8fQxC5nQrmAg/M4GmSHdJ66
lXL+alJA2i2TsHaBjsiTD4eaeo1lJWvhDOf0ygpaQ82bOk2fKnNmYxCYJ2N604tgSGbPJYSLIsap
l82XYZ7YkUdOe+hH89CUG2GypQhHZbKKWzrLO0Tw871VL0TP0SQOpL1v8RcOm4wjLbJru1TPtJH0
F3hE3QFyvZXXMR701BgvXDgWxkOlfCrFlzIj20Ndd25VeMueqt9aLnuFNK9AuOCldiQSNXXDO0Sz
Fyst5s+OrKpnndb+kyda/yZVuXve95jjpL5Z/y9155UcN7at6amc6HdUwJuHvhENk46ZZCadSL4g
aCR47zGtO4SeWH9gqe4Vs3Soo37o6BOhiqIMmTAbG2v96ze8vNGaUphZVOEEpszppmLusynnmpkH
7hTGKY6017adiAscLR2iYrnOw97yUlVCABmE/X0T4u6bC9d61Uy641ODuSr746GrEN+n5M3tLQKj
Hkl98K8UTAoOfpQF5E/mKfWwkvurEMCKshwIzAMRXGnFvB+HaN/6xoXZUauPY/4iY5WAACO0+ybP
qdg7hiJjtPX9+mYMUgnin3jS5vHCL3PDHXAOcxStomuKmSMISZXsiuqxGkNMtCF5BSXoCaCReaxT
P/K6sOyvrBjwkbo6vie9ubNLRJUNekqqvVLCstJu21pbiQloRiFSSS/az2wtSdgeeH42uHM9v6aa
ehpL1FG2qAz9Fj097VQUKt96Q/OQ9eu20PXTadkzHXx4DzO8r402SxfcL4Tmulhsozwaba1CQewD
ON7q8N4NGGNXJq5Bm3wUxzdZS9IVLYN+JNdH2o1tdNOo1uQY9VTcKrrPdLWDYVXSCLkkazOIkOtg
k/VC4LF+S0eKZIkxWCvepLVQXNNJ4r44Vg+0L+lFW8WGBy3+jX1qNSJFdip8Ol6KkQmH0VmZ7FA5
zzetZN0zGDZWeR6uqA6wAevTL0EZDXjsaYGrYEDmjOLEOE0eWY/j2DqpPNt17e+1KJieiISMXMa0
NAR+ipnQPKwzIwVLGtu1Lw0pjgLWcNVKmVPLyZ2a9sG6yntGv1U1rkw1MVd0b8Gt0QZ3PsNjbjOI
ImLam36YH+Z+SG76Jqb5VId+n2Idt4EHFNLod+GqE1EAUoNMjqYGjkJWjBTlxWUwdpeIojJPqmTz
wsJC1FajcULzmk8XoSlLm5S+0fFV3mOiDyuDoZRiQ+QDwJsQthii6HCIInadwslE78qWMuXQtPyr
xJcuE4Pyo+iafpWoRH+ZRl9fyNBwnQwvBL2e2anaxL/tyEWIO/WBwHIHmQeOJtcYoZCyZusNUyR1
p/Qhym5bCZF42fIklaEXGhBO7oU0SNaCYvaAdUlots80lfnVZBUYVcsrmRIjSXOgQwiQsJkhNfSt
5I0IrT1Ai3il+jImH736RWplbU1ex2a0rINsVKeC2t+R+umgFGrN9IPwFF0/4N6x0qPJzeuAdMfM
DgUm9JBH7IIECwfvshWaajuIvvBafYZF5sXy2NuWtRhtsizMcXAW1jm1lu5NYnvZIKBmZwwvdGva
5iFodKGjFqpfQTNJPOmt8UaAx0Epeh1h6wNYK+kbISlEVya/kyKKt53upmPfoTsf2LlMJNVVEUo3
JZAhGn3qNGzkgR597U4bsCzWfFrAoOism0GGtywP1lfN6vJDJzVsMqP6OjZztipGA1+PuuuXjKu2
vCqTeI/SQWwBLDCdkUPsHKcIWSJ2H6pXdkBU+EzSFM+HGj+izoUhUSQYgYCfHWChZD4RHtoYG1vB
aofBDiN/olnGLrn/kljE7r5OUzPJ3zn+v9Ua3RYZv857HMikr0WJBJg8pv/41zhp66/FkovcnP+o
5Wj+62eB4n0/uoUE9uE33nu08qn7Wk/XX0HK279ahuVf/qt/+R2uvJ1KAppfkYKDH1x/DejifkQy
F8biP2+X6HdJer6OXj/0S8v3/NUvyX+QSL+IFfBKWJwpoZ19j80wCX3ENR8l1iIIXEjZf3VLEj0W
chjEFPgkgknS43zvlrQ/FjEtZKgFr1ycjX6nWTr3bcN6S4aEho2GJmJBRlLZRzaakM2dmE5WshoK
JBC2KVKFDYxydkKbjQjQAQHdKsSru4a24QmCHrppAWKBjrdAhdSUjz9cu+/Y7I/aZ4mL8QM3dgk2
hIiHBEBVUTFCGj1r3ubAQgTfm4Y3MZq9ZcajbGukHi4+SMMx7/po3euRtS9kACwikfwvuWyIpzyq
59vPjwSE+uxQFqogLFmiHQ0EiPD3P14bfXFZCqtW9lpLIyfHzARbG3tMyaZAuoAh/hbW6UiRXY8B
yMfEIHksmgsz7A2v631xP2u5dGSHyJ1pVpQH2QcNhPiUrWaIVhOVy6oLGce7TPKsAybN46rRJ2hI
s3gNq/rVl5vAK9K+26sJjD3IdOFl0UzizqJKd9gL2HCKOqqPTTcK10zy8ks5MzQGOmW7uBAxp08x
HvumjKq+zpLOv0i1JD+orAne7ulFATFsPYg4OkVCBpatqK8ZFZ6DqdITB6JsBEZOb307587YCLCa
GlUBeA2uYSFcjFag3qdYIK0iJRufE+KjVmN4maYm4JqovMIuedRjEdfe8o6xtLGqYF47ch4dkiJM
H8y4hPpTSuEpIHjXNkYusNVI2r4WAwXeVzV5Q4Pr+Fxps6sMPsLBUGvucBJjAmXlzbZhuo5sSqKe
mwAxo1FdXqRI/GwpUa6soVBfzbaPPK0cgUqn+DVD/s/70RTEK0yghtMgxQLXT/HxhpLF6Ws+Q60f
CCKD0tDj79xGWtM5RqjX6jMpK1G6Y+nuBYm9dlPDhIP7tdf1YtPQCzhCf19q4gMOLqJdBhVle4jU
Q9CzF3wTdrBzviGMfyqqsPVoinBei1txE0ARI2eZhi8WG30zdWbuMl18tbBTcVGmknZeDNtyGicb
L8L2kKtKu4YAgeEWLgkQTAaoT1Z4J0cmRCi1FZYY4pbZOMlbhfISW/6qGSVxG8paBkkHTHRQ5PQW
TyidMOdqHy5oARTTtzgLdK8cGHOMg1CvZZIhnRo4VIKbiXHTAx5R4KExDJ+yTAairmk+/US7CcZF
CZhWsBxEzZ4NCAbQyq6UuaDqFwgr3dLpix6+S9c4KMn0mJjZ46ogHst0IqSxM30LeyddPQZ+MG0m
uCp39Jzc0kow93MpCpFdEZ6z8yNRusKrajxGSotVlTkZ5YVUU73mad7v85ZJCCu5Hnh54hdDMyKX
Qup2gs7Iw2qG8KJgN8G+zBzcPC8DRrnd9ByJYnISKn0NG3QBaxJVMA5NUCiSNxiJ7lNF9CVRE71O
FmIElg+LlHKICtQfcBOzRxWGOW5WYNknEef1eVMXlM90m1hKrNWhpLWGmXE1+Cuw4+Qhn4utFme3
YlRqbtsHlE9+52OWlvp2Mg+NMxN2zj8Ny52iDtr1hPuPE8xFvsI9RshsPEbBiAv5OcXy4JkNLznW
2LYUDEAMcduLBrS7IJm0p0z1ha902d3JMjvxVoB+f1D8jGrDJzLojfQ4On0GXisB41xIGRO9vViG
h1YaYNuOI6P2ofG92KSV8H24YEbazmtlSDOUHVgBbUwYIl+mjAdrGMXmbop0a21aPQSwZtjIQ2R8
Sxh1jSTcDc1jkffVDcMMDP6QOuoXQ10CZ8ylNFziABiue6Z/EDbUsncjDQdl7Mny9VgpPUwAFlot
14Bkpj4m16jjAM5SluuRGVB7HyYNZjpzD/MJUoIQb/HY9JP72YK+exuTVGuuR8ms29k2Q60uv85m
he4xn2Iy0aB7xSvLejc+aWPdY4YjpuxPpXYocxGDEgAu/d5AzXjrG/keixv1Kon8/GhCSavtOmBY
pSaq9DBBOoqqQqUUzevudUjhxC4yiG2s5IOLsJsGXGqZTJdWqfDGQloQj9rgxV0jYfMZqVulBD1L
8g6XpKoZixXuY+Ou80EwoWN00m0KrdG3q76hexaMQJuAzMfxGGjBkwIbM6cGNmf2CWwYqsRI70yz
h2/cRZ2sOHkRx6+Tod1ENbpbZvPmiP9wPR5ZMuPRaENrnxdlWMIdCYXao9yXbkF+pVsh4h9ZZqpt
SWLFS4ex3x5zHnxzgqS7wX9+2Giild0EU5beyLpw5HkftnQRyaFTO5yVZhg/h0CD0h01guQF7LnO
EKfpJspQfqSkTD5rZOutx5oIF7mfs2ucZMgmrxRsImMoaHsrVrbloACfKElf3tZzpWCAJSkd7Q7z
jJsIkIlAyilYYWLMbKyrWj1h6zNrxqRQ0rEtUvUvkN8RtzPPiA8QwTNHCNIgxmJKa26rFndGt4K+
fc1X1Xqow4zUw8TaDwXqDiVvBdsgZbNzrKHWT0yIJHijrQD5YKxy0wuqcr4iuB0WYa8qa0kXlBQ2
pZJe46XuyWaZ3GkFVKCNNhVsA/3Y3kJV348qbDAWobidIhNXLdxyPSslg9UV+6HoHWHoOijIcXIM
4no+ETCm2NasiOtMT+d9JpXCfUMoDFohcS34assT7Gs7aZgHLyBS/jGdK9OdfAiSMPgHR+xiawP6
WLE5hPkt9l7VY7BgvWEmlsfJTPvLWKhpxAIG2mzLFteU5y7AJHY18dqA/4NJjOyoHLtNROUB6Elh
14rih5qA3OsOWohbiEPtBXPtX6CkbG9E7DNiR+9EEsDKVFC2IVT8ycPZb4AeaEBvk0y1fLSa0QS7
rG7FPC6fI7VjHY54Q/IwmM/JJPOqEzCxOPYJRSp9eAOcIEbpZhrC4E6XchydklzWT0pddQPTvyn7
Es/w6hwdxvpOC7H+7X3Fd+beYGo26a1Zu8RH8zSZfQgrloQiqC9MRN9aMpbdhDayMupkpQqxf6yx
AF4NgHwOvkP5icCa8oCNnPxGKLIguu/PoDynLJYwB6xpVA1LszacITBH4kXsdzHYxCRu5BTmrlJJ
ME9C9BpjZJWP7xtEEEXdPrYs/3FOB9NNW8u/ZFaRKVRwIk+an+TRFskALCBWFoIR/K50CJiqGOwg
2XTqQSxS+bZu4Yc1fSTfpl0Dcw0HuXK0lnGj0t7Ae2/for5nK9D1gW3GbMfjvIABdyGp3Q2VSGio
pBbpPGtKkIVuZtYseGwMxzV9JlWdnsukgy6vZRiAZFP2TWV9y8PA2luF2bzlsJRh2CuBKt0mNPHY
IAyFSJde11LBXFbCX8iqMGxz5gYbiBVD+elYN63plqY0PKBTA1TuA/8YZnqGyHop7jWlLR+hlzYH
snb7JcpOHY/vf0ilwYKMNTxObN0vFYWnZSgfQ0ure7foNEzksMHjBAo4T0cDxUhGck6pv4ZalnzT
MVfejmnOt6m4j27NLBgDLPql8ciIu2TIMJUPzSCwPoFk4FlI4JlHUe/Lx2nuxSOOGcG6HCs+PErx
JWu7CuZbE/MeusmYXV7UBe44HuxS1Qmmjj811S44WnHd/Hn5A6u3rlSt+rNV+X/WmP9/2HMjwvqh
XVt6+u+9+gIa/M//sW3S53+QOQJfMHtufmzW37/xuxRMhEJEbD0oqCEpJq3uX403uQCLdSTRA4sS
EuE3Cs3vnbcgiX+o7wpT3F9QD8pLAs/31nv5u+Vn4YextODvP/Ev2OFf4R19pB2ZOu6zmsnxMRbF
fojO92ODiZw1wPZelTZV2Sg7GQd5TEOFzAjhEmtuEVmQVzEojOqVFCukklupLeHQ8gydeNhn0FBh
oMA0jI243JIpfRwDBjJWL19j8yvETt/G9WUVytYtz9f82lOoOlpJii+84ynfqn5zKEA5/8xD+K3F
+L+A2evnNHrO/2EzIX/u/lF8+8dNy3ycMu/1b5jPj5DPfwAMNSX/8jn9x/tt996i9t8AJMIA6bMF
e/jf/5k/vxYfVuryHX+uVOMPlVLbWoAeYAjAcGCYPyEi/gahIJlrBnNsZImLx+n3laoyNtfgv+H3
BWmDgTpQyveFuvyVrMKdo+iHdicCOf3GOkWm+wEJAWlinr8IomUFqycVXObjQjVCUZv8nj6hkk/E
/gRud3HSXCQUq9CJ3X5zmAy3E4Fqb9jMd4OHcGwdrY2reVrNMXK6yb64D6ghssJZK+vW62t7woXb
3nUrKCnxaniA0brrvXY3UC3pO5HJGPzYy/vGw3l7k20Mz1zN9X4iiadUvEzfyBDEpg34NlgHSn9M
xu3s0GvXxFT3HBiDgxVcEcDplQ9p7UlzO+fUcRQniHQemo51uNW9cB25TGIuwpMyOPq0x70H5277
vrPDvXgpn9Ithh87ze5X8q7c62t5jYDt8UJwU36I4Ipf1E29Sz35JVr5Xre5Hxx8Jm0o8XyCj0fO
VWLYyt6HhuxFuKhe94/yoXM6++Q7jSddUTVo9v3udH9v2YeL5TeTU+/TbeM9qU5hG3a9r/eI13b4
oHLsmZ3ZD6vb28B+Gd1y37qdl10X/GFyXyEQNBgmG/aFiCGKze2IZgd7me4+XOWRa/CzDfspsm+5
Vna8bd2WPxtd49WymQo4hmm/1I+Km1y3bmEzT7WDy0UqBhefKXGkO9Ea8iLOIoNr5AwOTtXrvBa3
5aa9UOHkquAoK4kP4fv22ik6wkdb4wNgS1ftzKCsYRLjyVcR597s+KWbV4NxrB/mVerSlu+DLevg
fvQmW3P1p3RX5bZSriQyZF3DcPLhiOYgPVLaIEdLTuULzVah2t3X8kqCOPhVW1Wnbt2tU7d91Uu3
TuyLPOK2Kdr2aUQIIThQCCfudT/a89f+QK5DslbsuFkntvUlLysbj807hbPhwh16mJZe/RRQKLhJ
uB3tItwe83D7WI/b8BuTfgYAOkKYVeChPdsqrrKvH6enobFHGUTKZtRoVZsQhKYP3BYj0WFdia6x
b0Sv77/A19aYnp/Q+rjl2vxSHsK9fFBu6v2w7u508mBfrBfsYN3FD7e3bAATvhB3ySWUsquC38fC
YRg8EJpkXzAj1FZMHEV0UCg4UZrQ6pTrYW9s89GdNUcKPdVyp9yTpYPSbBkeAv5033KK+trGrWfQ
VuVt9wy/X9u3V4sKtNgO067DqzbcKK6/C4/xNt6DznXf/BM/0n3B3co+Hvc7jr9yxJvKFdgCitEG
QsGZprDLW+ybqLCiymm+6U/6IbsI19bWN1dp5QiesktWAguMJPRI8LTXhu82XWnthh52oYQ6YAp2
gmnS9rY+uAI0xwdWXaXZ0RfpmDSO9ujiEOvfiK/xym5tRBHrbqMeesXpXd10tFdOzLLzFTO61XHa
4H1E33NBF87VUWs2h+BSufLvhBUKD55gUbmbvoSJ24h288Jx+U6ZO+WDxr5hOP2Df4qPwcX4ppte
9RVf/sT2CwfCSIOeB5/dNa6OFfrC6VZWXGkzHeDDOKvJmzzGjO12dq/KlXbxItgNPBQ7uoBPe6nv
ltr1GWmjnXylLBY8FI7mY/oCvFxv5MdjcLCeFcASO4+P8rVyjKw7Jd728uPMINHBRfcAHWaPHagd
YK/e2a/iVpoP5pU3O8bafPBt4ZDtka/Z5Yt83CrXa8ORLsNvyqV57B3Fm26U3WW1jTfFCmIUEjEj
2Za2r96rNScEK4cA6w1kKTf2np/DDRJNayvaN+GmOO7wk3W+eKUd2peT62knOfReGRW6gdO8yXu+
skVXfcifHxU280Lm7kyr1uvcYRU+Ez1hI9y2JWf0Rg/FpkM61v5SXknOJXHZEABc9WrecQqoZZxs
W+yZe3nmVbFFX+GUfC/Ap6O7Bgpc/o21ThHuXWq7weWA+PVlLzmpnRYbNGyWQkSbkxz0x4QyZ9d+
0zSbL9Nvj8b6/Sgu23t8vpqLdF3a6T14Pftib2e93eyr/bDqZBY5SHD/LZZ3jZsvdZc9O9NKt6uO
/7VetuXLvbXumRJqvKranYD1P2JGN7Vbad1Nq87le+CerlNtBRg5m87I8hQP6msgIhrXVooXHLX1
o3CQOAeLlAP4ZHa4ZlW6xlryCvdZeb6L7Xh342y+CducbMwL/cJc3V0STaBFjm/a2rPmJNua96Zx
YDw8ONMx4hJ1q8pFrLxe/ms94cTAXnjiHcvhG+tMtoPb/Bk5fmOtmz0HZT7kXMlhz0AfhTzjxINV
PeHpLLyRvWC0rk58pHrleyfk1ZiK2+l6iq76YKOWvOe0x5RDhiSjLBqhVSlslH6DvLkVwSp3uvU9
cP23yst/YQj5bzRetH4lsXh7xmv764+l4/It36eLuvSHKGLvxrDqz0rvv5ocgb8i7AJvK0WUsTZ9
J2r+NV/U/9Bgb2LMYuI59l4g/lU7YqCBFT58C4pNNBYaHji/UTt+bHGw85JkleGmvliH0TUpixXO
j+YvMNWtSemp5wg8hz4/w+1oI3fADBLV+ffF8U+9it5/3H+bv/z5cdrSn4l4eVAdLyO9Hz6uVnPA
0gTH6dpXWewk97WerFrDU5BNHahJAy0/gvUJPSYwwrcCgmG+KWtF2orJ3Iq2LkVAVpHRyY9QlwAr
c1+47kmKCuxYmtSTDCFUIUNHSxMn5pTXGE3Ua0BZcZX6lYnQr4p2M8q7XZrK8i2oQ1kCplhORFtG
TFcG6Me8CjiAmUPnTlANV/DZ4Etm8wRbhCo7OQ1hiB5Psfr49EPL8ZPh6rtP6vnlIdoJrSvtAjdl
Yc7+cHkEEoCkHG2LWyM2fMrrrLzTB8bTni6ITOcqE6qePoKW2VMuPPGVGqxkNUVsTsCF1dhJHGIE
D2fOzY2Rep8xSYxrfFMEd3GZmY6VRFHjtCn8b8ivTI106FMVOQY9mG8/95InMWZ+a/o+jlddZ6FC
qeJpmy65OHab65tRJIHaxpDevMCcoNxAj8EIrs86PEpnfpIxyCnYMr7zJ0gkyUPM1jyDt9Xu51dq
aas+jKFZt++cZMRJgAHvDdmPV2qea6aTOmxGcZxNu0dhYmtm0DKFARjtwUHjcq+R47CWBp0Nv2P+
1VEQgqlCKZPkC0y6xhtYuNpamFg8fdPhxZuI90KSBeusGX/lkPu3uTkHjC4D8q+JQxiEgrNhdRoY
Q5nIzP9y8Fmbg/Y3/Wg9RLU/2szbG1uTqEmUUQxhk80t5ugWr6ak7n/LTu/9CaSN5eLR0LLSrLMl
1qbaHKElbt25xZQFX1KGEFLzKz/Cv/EW3k/X1LkFPMMgMkvH+sNKjuOqWmisrZsEjPMaRhquOdbS
wm9unKZVxo2F4AxKLIaiwCz+LmmIaNAKHSU9AxXvF8vl79scVA3oGBIOt4s/8dnhaBjCGzjpNrgz
TNVeLtJyi/W8PDihBj/HD4fsJCq+ttA12/IZofpuAlK96JI6vzLkdo2eYYbtxE9HF9Ln/mHAt+H3
nNiXW4P7nybDqdBJd8Vo5eM1Qy9kyLUvNu486LKbWhH6/3zX6oO460w6NZgO75flt97V/xob6Orf
Vkshf2pVZT/nQfr89rUJf3x9L9/z5+sbwcTieMnjgneqrvK2/gv4QWUhol1AMElWKExCjSX3/eUt
63/wVl/ep0xJFFwPfxBGSn8QlqmY6LxESUVv8VuZNh9XNca0JLnx8zV8anWO5P0h/OEhywJ50kPB
ijZzXKiQCaZ4HYSoe/U5T9cBYPrq88doWYD//XpaoCqmrDjjGTDwAGzP9w4YzknT53mwIRFgZIra
+LfwFLMt4Ht8mMxQJB2KYfnnH7qArOcfKuHvipR9yf47d4qWSanq+kINNm2lCfsmTUJCV3QFrCH9
LhP+p+XJx5fK+/mpi4GqzA4B61k/K4byniiJEt4kXI8MPvOsCm5I1UaUTZKsakoxO2qNZv3+VWiK
w93nZ3r28dSCEhGTGuUiptdLAPPH5x+jynlINbPeJG3H6D7NFIxOZuFIeBgtdVXUDMrbUL2MI7N6
yRXzV0bZZ9n1vA50XqUUZVwJPJ5Z2B8PgAQ+HBh0qdr43XKTk1G+Y0gSPSV9lLnhhHcDKUWhelHK
lUscUbdGKqnBgRiRc4JmN9KNoXfj2pS64YHKADHA5xfobL2/Hx/gJjbQwJ1Uv2fHF6ESiiDlVJvK
DGlz0LS7jTbqG2ako0eugnD8/PPOXtrvF8SkDod2x1AdO7izl6VQ4xfTt12zwTJfrCAKdDKxfhOb
hSf6hXodFlV8jbOQm4ih72WmTDpN0hnTHjpo0v7iJfa+///wJJiU+iKKYnYcXORQeJ0dTYaPCvYa
frIh/U+dbUKKiDbpDbnZVXhIjgzVw3jfl1bxEHXlG6HR7Rqlyuw16cJH6nwzvFYY+z/BUQHdUcY6
qJ1cidT7oO3KbT0xiIM0z0SQilhidjGYPHC4oUV7dDEY34TmAAUDW7yV3xf+wcBq7unzC/7urHl+
ihZ5udzl5Tk8fwLLtsVBLY8yIpJQGlKjVo3i4iw23qVIbZzCKMd7vGViEX6eZF0y801WVYrdVd3h
IZP4WruFjNG8YKstHOd2TG9SrROfRmuCwNXH6c3i/Ugsl+ZvjaaL3xQpJciGN+sz9uYWTmJwlaB4
E+N1Tz4zOECTM+Ucsh71V2ClN5+f7vJA/+1smX5RJik4c5+71Qr94JOWGKabuZtVOBBENDUTcOjn
n3L+1LBsJJGHBeoFYQ+8ND4+1aaWGN3IcW2MpA4eBPh0pd82276eta8Y0/zKJPpsv15WKeM7ExUh
bwusac9KLYOY9HCu+TgcEQPYhNGOAxsdS0Ec+vmJnb2O/vwktkmGHrTPEGU/nlg2ynmgNE26Gfog
OKQWbk6xLqY3s1ABYytRepNBB7z+/EPPN+nl9KgEqAWY6pBLd3Y1ieuBaQDJbdOqbfDSxoNpekZS
8STG+LrgXRjqyj30s/IxaTGAsmtN+NUN/dkVpomGfqyh7+RN8fG8hQE7xl5MSvhshgApSyxYNwRp
Tw5MQv8X/cJPVg93Ei8H8j1wOJHOPow4ATiwSVBvSsFIb9RoYKcl93iNn0IMBNf+KvRIWl6yZw8F
3odLV2dyjamxPp5doYlxVFlZsRGrap4dFVlNi/yhaBtbxfcLtbeQzEfJCHIXfxg/cP3CjPYYQKAY
gmpmEoqmyRYsmKh56fS6e8nkEupkOPgKQWO6sIeS8ytW9E/vCKamKiU8T9r5m1vO9ESXQ7PcYB2q
2YlAZeKjdLmAhPudS/BPa5SfLXodnTYjPzoQyNYfL0++xNZVnBLlUO0fJLmRDl1DAIMAOrBTlSS/
CJVe33y+6H9yfgQ5UgYzjBd1epOPHzoPapXIOeKkUcnVFXnQ/mEa4MTmmv+rROSfPF+LjzSe7wYd
4EKf/9A4FiFRvUAtxcZvIe6sMh1lGT4IpterVXPq4JNtZaVtGdN0hbbHNCv4xYL/2bkujvPkxNMz
4lH88QA6cTbwnG/zTaYGHf5AnKEE9HPVRYX15yj+n97Lny11WlI8bSEZLG/1jx9FgY61azgjXOKd
tRtzpdk1+sy7mXhx5T6QG4PZCzSbnVD98pb+5DpLJF8tMmyNUlc9W0cVgt1ZG/QSOF7s14rqR9fY
JSiVMxqpf4jnib0rGuSRYWUd8uyleCb+X+zfBgWnAUKwiArObvXc4MzSm1q5UUNR3wSyrm+H1he9
ImpOWSBImp3K6a9qup/cXnZMTabCWAKL3sXpP/RMpgIaizNmuQmQb14ivKSiM+QKZlWk+/Hq8+dm
uYhnexmRQQgcKB9x1jnfPEs6JDMZzAL1aGBdRll9h7DxV2f0kw+Rl8ZMol4FNjwf/mcWyu05gyve
BiPQEvxDi+llwLDw85P5yZWTkaCwNZPXA5p9Vn6mzdwLpTCUm1Gv1PskaprGLksRM5tEyctfrI2f
PBoy71J6KmgXtCRnpX5dIPlGUFhvdM54nYVWRGiASEU76yYDS6ESjn5X9JEzCPrz5+f5s+up4o2w
JEHgOX2eLgU/DSL/mNebFOcft+7VFyHmrff5h/xkG8fIHpUA5BDj7+9wGIoVCK2RbSpBYxnOFA0k
8TW7ACPXVZPg9Yv8PPhV8fKTlznPOi5PnBmvqvMGalbDMZxSP9sIba7e58kkHM15rG5NhWjGWM9+
9YQvwMn5A4BB1JItyNuDEMaz6iGATpOR/1JsYuQwwMdT71f4bwrhNx4G446NgQFURzjK3VxijosT
PCg2ZjM9rAQtrr6VqpRi3CbTBdTEYREU1SqQZ4fwRcPYIFklWjsoDmUBVgxmZSmeElb9poAJeUvh
Un75/Kb95AlQoaSZ5A9ITDDONyxMyJtWhf++Qb4gYIOQ6nh3Vr7wpY2l/uq3P2vZGHkxyNwres+P
7wYDerI5QdPdDLoATwH6MAQboVlj6f0r2OMnp8XkhzcQEjc+8vw1NGG2mU/ylG7eEY9GJLUB8avg
EloRbz4/q/fogo87okprB8zAjs/Q6TwmIosC1Cujz8M1BnTUra4M4AVwIqQ6FZ/yVp41vBMRh1+1
6cTLp5tM/U0Mk/SmERZxUco6gxTdz/vWKLM7FTpx73FLIojlQvHy+dHKy5Z2drTsQVTawHVsevrZ
Taiw5tKID6g22ZAHFyVpyog7UmFfNiPp7UMUBS+dGNa3rVYFA97cvkDOujyfmF1VV/GM9DiUxPZU
Fy1WRwa9SIGNMT59eErqmDqeBjMf12I0dMzD9Oxi0LHh+fwUaLg+bqXgBZRSixsSfH/4jCDyH1dS
3NR9wuSh3DQFPgDEWnSPPvPIzBbLvMwcta6YH/UNYqiBeoBLngQR/fVcDT3CuB7SbzWaS/pzqVSR
F5cj/mUYhWI2EZoCrpUm+mLMkuSCkPlCRy+PpUnpFdNM4TKq6QjUX6aKv2rxyTJXsR8Hk6dPSf0c
YuAWeYlYzkzRdbFbrBBmQ7XN4gLbU+MkwoffVYSjHiZ19NEH1xW5yFogX8UBVZMz4Uk5O/VMz76u
MAt5QW0TC27h6xi9Yfdhm1jD290cGzuMOY07SYW0YnRLxLtaWJ4AQ8SXpcYbK9yRHR9D0RsMLIQ3
s/QVlmac9l+NZr6ek/ybSICMSwLg7IWjZJMOZHVOqQcyrXQ3P4tjLSAdElUsGgvjMpWFmfNHE6HN
9ZvlG9FBKS1xA6CAZZgK+ngXMqHUbSUNdbxzm/5QmcIMQUqaza2fxylG21W6kQUMyZcIbOG2KqYI
KUslaxgTRPom1EbhmyY3pWdarQo9KommFtV9at1GleJf5WmTsl7VvEDnUJs4j7UwGtqy0WZPmGPV
jbsyyrA36NsD0d0WjBcCNZ6tSknE1eKQ64zl8NQUo/bCQvg/1J3HkuRIlmV/pWX2SAFRKIDFbAzG
iXO+gbgHAQcUTEG+vo9FTFdn5UxNVy1rkxIpIe7hDlOoPn3v3nPrecXYb0ZhJdIDlntjwFLTETgX
OYgwSA12N9XYZQ9UzUVPU0a/s3eW32AOTweaes65KAv1QsI6Tj936C+yCmBE5UCH+YzG5BND1GPn
6ZegLGDBVWIJBGNNH3N4ZljTbTeWHlyKIkDjgQlNr0TQQU0u0qLeJibcv2mGB2svtoAgatZ3BqDV
c8oJ/ppCp8IJgEXN76P6YDiwQKtS+JcZXKsgcLP336Uw2gOwVTx6BkqKZNRvhGjlV5BIcswc93vW
ancbkeW9L6VDQe76j2KqPz0sVHscjcZjr/P2yc08Z98tV2yFDaNvVbelBndhClBDppNsQNVoqGeN
/cWVpbtPHKalsxb5kVaefYgbmT1bhmVsFm6yZzMCylVmT0uks/WQjuhHpGgrfAZjsa4YTzEIx05S
E2WBfSdaoB7kEz6XTAZpsm2HDLSz1WAj9DM/XsUgdki17/UwbHpzUlf1PCGW2PTMPsKu2eHUJbvC
6g3/a2rSnKsO1gpJFkSYT5GL4ipB4IO/FmRwEZ+H5aqX8xJ9ISbe6VdLWqDaggF5WBbr6kFpTP+E
WtUIKywjkPhd/0OPGZt15SMyInW8C1nj1qEkiAHLrnaMF3/G3rZEy2s7zQqfbmr9gIRc/YxwUT0b
pqy/luY+Mjybc56dc2eBM9tGSmS3E0yBsweAg2T5sk+9kBtPHbqy4f89iI/uWKLjS0d1gyvP/FJt
Ou1xR0zHcTHMh04U8cdgGfZGE0l8mNW0HIXGiRW0LsfgqCz90PTa/iEHJscZ3VeUaFO/dSv7tTMd
uuRG1TCMaKd+gV2XmPMp9wQYmplg+XVe1yBMpGo8kKrG8ArohQqvkq7euLNblVvKZ70ngXv+5nsT
XJxloprJR7MpNp7SBNmX2RADvZyd2xk2FwDnUkz3VRQsrwOEj71bTfZ68gatcF5WmO2gsRhfVjaD
kDIRf2WpLl8IqPdPMLSrsGlZa2uhFyLZnaglPGMcAYLrKu93SQXgIJqMdC8oZo7Q3ronDMbur3wP
eBKxaas7t3ISg0AdMgPhPEViG5t9jmigWzx0nGOj0y31UHCegCJvzWEZ1mmsnCdXBfCG+Zxh6aTa
brb1oDRZ32X5XXJZecSd5Xx11c9pxGfJ5lz8oDfpbLzUO10J42yQ2GWEe985bL6Th/IvWWABFYXp
PTZWGZz6fvBXXiwrRLqjZjNPnCb6lLoLbnuVVUdsW82xV8KIVp5rDm9yLKeLReBa6Ork5LZxsQe+
aDIJd/Kt0xJeMQceQIymbXa8tsPWM+xhsyyC3xX3ynoqtLEl70AcwFVdTxBqiI9RShPEP+25x7Qb
gvytMFBR5IyP95YYS7gRg8JC2M8/XEMNF2MqxGEmc+IdSwNDk2TI7m3ltrvO99RjYeNBLMGTf59F
tbworHmbpql2vW0X94MnXro2gc2Hu4Zp8UTQPankV3laHVldOOQZv2nE9fodQqO4AKyIjxA2YZXF
+agQws7JAWWMOa4UPdwsNBanPynRpk/VL5QvdFPiP7SAgkTAbX0cepfZOF/gru1rZuVqSor4fiGl
G7bKIDelUXOyuYENNsVw0yd79Ezg8s4EfdLwd6QG6o3vMkTyIDQbQqNs9VRMp7tKe/9x8WpJiqKX
geAqpPKfEm8q7+s+Uk2obCNJ4bhaVKed5/xIYEpuReF05hq0T3ovLRfiQZk01koldbyK5kAdXNju
a55+cRamsZ8ZN3w5tHsOU6kzOhnC1TsZjQFIRt0WZz0v3fcEBhDQT+XGCxqBhniqaeR6dk1KsDdT
sGBqjIvqZ2EM1o2Sifusg8q1UZbo+KyLlHTyFFIYm2mNlqobSPIjK0QO9zpW9n4BCQ8/FGjbVKf2
aSZ0lIxpmdyo2bku7WE5AQ9ISWeruR5hh8K0JFEnRsL57LgHhL5RACkwuojT1jHz9Uh8LvusWz6Y
cF42Ak8y81jVLCc2rB+JEwDup1o5dVXc7OtMV596ilnwXgwJ09CHvkd7LvxGg4Rm6OBkTnELQive
0AeeQ2Am2VoJLOp6bF9NAlRW2TJYbymBDnt4TS+WIuTIzxt4FHlhkh9g4qdNJzzXM+ouaGRBtpdL
nWxiPfbrqHKNfYole21ZFXJ7SgR7HGsER1wdw5jdbwW85xpMg7qXmKTkkTFaucviNrksfQZDVbt4
UBtPO7fYcZwHB2//DcZ4vJNj0NMI9IKHVkXdY8s8rg/zK4SmLk1GqObsH1j79St0O2ONDT16mbKm
uzfGGt1sWnv1trw+os7LMTjYGTjNVLZ7rx3jjZO/cfqxi1fXXDFh5Qtl/4ynmgYwFxMrhpUQd/Jg
8ZCPZrd8+gnSZgfn3BZajbm3KryimCeLZGW0ZvtAgfNTGmX9oZeqPeFvfB2iqX332uCrI0cqnD32
QIv9d8zddF221kcE4fTOYV/YVHG5oAPuX4wxirYZhLr7ZFgKwk8opndxg6y8JE4gtAY02QNAVooQ
LtZt0JcXUwKSFxLsVtSUwOuC2N0mdYGzPwI13mXtQXhpeuESsps5YFFQO7O1LQlDeG19Iz7MZfIg
nPKpmAnbI/dCHSEB4t8QUXUOnHK4vgP9uonE15Dm19pukpvA5j8Um8hpVPqeVlIeE4pHFLeSABl/
gVkCrG5jZJ2xndqxWE14C9kMpg6kanUtNMmrygYk1m3/Epj4AnLHHY44cRTuaivyQ8tKsRRbuBHN
rUe8UyoM+ZzNJT4TZTQZyApLwUuoYbJ1eRxsqsGQFxJhktBaar3TpWHs4L8pDoDSu2T+VN5eKa3f
VFXJnVfBYK4jF1sXjv9kSMvXYYz1jjQ5mK/1+NTABWbIo9yXgiiCSxvHI+kpY36JjSBYg32Ffzgf
CRAwDzYBMjftgMMclP+wt5rYBzzsp+vGUN1xKWPn25g65raXGHHixqM4G/zpWYiZtG+fZBMPnuGR
Ie+wqRLnIy1cvZ6cYtkU/cgKt6KWlkC9bwkqCzM35VS0CmhT+IKrm2Ds1SZv3WEDtVLckgHhHSDO
fbO6tH/po0bs2dH1kZgG2oaZlW/E4JIxRljTSmI4Zw7q5C+dHIZP2G31PWCK9M2GfiUat9qRA+uc
etzna5Qi7Yo8JH00tFUFiDLpJdRiUptZOehI6TTnEDd09ZPk03TtzEjYs2WXDLSZU3Nv2m1yE8ik
CSHN804bkbExkqE5EsVarRIdAQi0YEDxkRVhooyWEry3QFH7O4dnuuJw8JFoaAqlrg8N1G0bN4N2
nSP3JPFmxo9QtNuS0IPQ6QL1MOVFvFcpeyEg0nYD60KEAcndoeQOQ7IZPHtQFmQ6mX5vhEGaV1ur
b6AxIDAggDEm115Q2KcrgM/6MhdNeudJLU/0aNrtLJ2FdSqPVy410ktnrG+t1LVuySA39gZVHSDJ
AY16z424a+L4oeDOtOIfIE/Bh2TN2L5NVv7k7wt8ruFkKiChXQNiIVrORZ1+mWSJ3RSN0Pflkt3o
igJfG8t3QcZn6JX5xU/JQrZH2/5ZJ6Ahh6aa7xfPLba2mcg3J52NU0EEmL2aJ2AlK1PC+9d2dYaj
RY64W930Wn8wEyAfujNfqzzXt8ZQQ+u4yoFtRU5kZ8bjvrDw0gi7x+8DtpJOvWeuzN76FIVyxhXy
3uFoaTvlYt5EO9NOE972Kd8kIgpeRsvONkWWfstdKC0wsKUb1tnihV7K8EPoft65S1LCtrHI+kHV
cLBsld2NWV2vbZs91zMpVgDNMX4MGwJ5PoTOiWQrC2MTWXb5bHRdBKZT+ts8ggEXz5ZkeBhBBpvi
+RbJyJcfq3k9APpJiBXzvvJG1SH3JmsfJEI8DS5X3qrErGQNhCrnfZk5OHMKj+MjWz486OFrC/zg
KhZp/FwHwdnKh2nve2MNVm3qbwBFV88gKioOlDpaa+Xkx5FZ+OZKECJpzJZPUke7uR67QyASuasD
3X72QBo3GNdv6qKZQqNicbtDoOC9l+43opxebDFWZ13hF0jnqQ0Xf0qPQRnJbeYh4cxlao/bSXbD
uSXo7nHOe+wAJffHcCwmv1ipKc1PTjTnYRwnPxeTCctQggy0CiJ5llmXRzOir7rSlZq2vZPYWzj5
hP2VmFFw82+UTx/LhkqyirGyh0C78z0w4eXnREV6NiJyZsYluhhQYB4dmSdbRkzIYpDDrTvLq787
UVyHDrhWqgPePFpIVzExA5K7DHkAih52x1cvncadK9RxAIJz08eEAuli+gjy9keSZt7Ww7e+H912
3ppLYO6CcSyPUJ+wfBVK6h8G8ipMO3Gtn7NgTl4LP2u/u83PrPW4a7o1hv+oatd2JckgIUvsPa6b
dG07cjiSUCOOeTPpu8UmhG01ygp1OsjUfZRZPgS/PpY7s7REOF3v8lC86y19u+ghHtm8ohisZtpX
2SOn6xTaqorWWZzHYaTyCQO+J+ptUfe8SbmxzHjCmo6Csc7VB2TJaT/gwacTlSebfkgTHqs1H2HW
frXYAI7tGES7vGiaFzrT3u1cTQE0vszEiR/E0DCuMAdh1sG2TZvc5IbeJlh6uGFYK8pog3PUVVjA
xNzmmsSbmiGbK2ZRhFYM0IkfqFHjurPnhuqYERyBX7ByW64gT/U4VduaTvXBy/O7hDyITQ0zfpss
5LWImVTMLF/IeqqX/IBmCIV+46uXpQToQ+xLA3mLC16Odr2IsbeA80fZT1DIDDgisbD1pA/0rJgI
QBHvAR5cgwNyRRk9ybUjISXFJhgu/pnxJvK7aGdl6XAzQZMM7WQRm6LEO4USK5RNfvGG9FNXRMeR
D9TvKzpmWyswNs0iwVlEJu2JJhhOoxNE+2IUd+1YAzJsW8rPxFbPphY1ZCw8gks04HyrgVq9MhxJ
w9LlJl2bsvk5Muj6rDke7zND4+Sm+grrVCU7S8bOBXqd/QacPmdboNKGol7a2Q8Vx9aOzIePQKly
MwaVvRpQjh4sk9wfz7BOce2+Vp1fHTzCUNZpMzzXlpWfCnH16ZRdt3YbsWzKwO/ftRykv5uhCW+U
EOy/XSXgOHqR+1hMbr4unKHZOaogag9R2lHB8t8mtkg+HJquhAG2ib9u4O5f7CLqNl7QpT9tH2K0
oRt/x03r6tAz4uPAKj1RGdT7WnnBvhMxsPpeimNZLiY1bO8801IIPj2/tk9tIruLqyfvjnxBBjZj
wCqsfepwKDNqKzteWa5T9jYupv4eL4AkmMvBpEBM2r0bt8O1FnNPhFUIirbcGT5zXeHR7INJ+Bgy
SvvR7J3UWJlzLL+nTHXTFfVLewf2ggMDONKhp244RkPcXTisvdD0QcrCmsFqXFmGtx/svDxURmDb
K6+hv9O4XfS2wGM7EAllHvw6tl4sekzbfMlxdEZmAtdz0QtXZJQuHwj05T5LVb+1zGDCKNyXNeLT
EVNt5WWvEHjbR6sVzU08tNTcBemFcTixk+EzXYxWroI4h2gbZ1X6Gdcz35vw1TJez348XSRTsLWz
FNO3Pslw+oLy25EqadGarZfxdjGM9r6OcvtURJV6yqw4p5qo8E8bOlebJpH6lKMPz0LQP0O+9hai
5SFlWdZ30vbacxaP5ZdJOF8QJnLK7vScVFVoEqEtz2WP02TlN3V27vyeaX/eDD4sqSm1X0Wqm58d
6ndSVixdnezM52AGaOkbOE3s6K4a04Gjlxv32RxQB15arzKI7RtdCVrY9L7PKQpasr6an/Fcx/6J
Okzu4Tlwrk5A2iBeQw4xQxeB/UlJOOxrMETNkxEn4iUoyv6bWSlFtzC6gpzqnhnpyFb1MXSmXi+l
5scdMgNnMuCZxxyn/UsR5M1PIYT5wYfsrTqbJMXNaBv4kJNMkV0n/BgDjOwLklEcAxkQ4sIrYXaW
9O9zex8ljv2oira7mRPTKTkZUzBJsV0LIsxKZlWjSQb4yhQ0ydcJIRCrKIin52oh9iRs6hKdrvj1
czmRJmNNZSa++RLeTzdP7jVGRvNf1bPjjSB+aTp6wa2DvOTiDklLeyQgW3OevOm5JuHP3I3lHBzh
CxH6Zcshby6khZnOCq1P2j1makQwEZkE2HglY1IIMkn3qDOVW1sBl3pbZkaVrCETFY+OWcVYK/0o
AWim/dZZm3nbpuFSVg5+poCch9jmrQeI47TrrmMoxIGQIJokugOyEUlRJ3hjxWPjZ/1ODaC9NsTL
8EAAXvFILeRGMeW/IkeHVZqRZ2I1VBZlx+g275h4gdyjuxFG3lI80tKI32jDc4MODCW2gzWaH3Xn
dUf65xC/yqx4MadM4/x2mTMVRg0ruJr7b9049DcWsL2jdLMhPQWMewEjDXz7vEOos1wnln4fsE65
0UeXqWZhhr8wRgxr1Lskz+YSZFl88dDmbqNGZ3s/koxxK2+OvywjxkY9Z2gatO3ToG0ljacQPxV/
zmla6pD4QPL6TD3Xj16piF9Nu3wu1306sBrjiJBRs/P5Y0uK33mgNf5CRyDFKJyqls2iIIujDtzm
CWZu/y3Tke3RonOMT8NGlunWTvNEV9PgcjfXcg0zkKwvFM7jc2s67WsDpCYk/Nd/4c4gbzyHHNtV
kQeXupXUB00Bz7ByKwNTXcd+xdiUejyyr6qJQsXDNksy1GId4S/mRALwqmcjveE96MtwojmLW45k
RqoUcF3d2lYRw4PB8Z14N3ij+Ub8YOqHBfF/j3SwWFmtzsSLT4eeeJ/G4YPAIcZQojULPkwyo086
RZ7rzG0XPaCw4NylGVzepqhb1432cbAWQXFHyHVUbK2IvurKmHjpFz5vGqAl4QkoGOYEpqNwX5ym
ZBF0Ur0Xdi+/SyfJzomKbdqQ88j2YPaoHntDeHDLuJnjPwPWS4xwZvLyFPVVp5KpRQxrt3CDJyjr
LHkvYAUaquFDqAYmR9tODKitNOgimC62j/xKE2q5p0c1Pht+mu3hbvDCMjB4ZDw6QFJk4XIsRJfE
k8Xj1Sn4lAd+0h1Tt/O+c9kZy3Wte96NtEeCTEGwGIhUjZrKjGQgG45zEGfbGigzeAz6iG8F0cDU
WbWyuwOOlOSBo6iRa7/No+wg5yHbE2wYt+eY96MMR0YcHwnO1Pec6dVNhdlqN7t1vq1Vwa6bz/Eb
0ykep2fZM0kvnT9TdCTxsiFyZsHedx1cDwjQfiozru1NTSJBz7DCYQk32fX97hUXnRv/KvOu5i7f
XsUsRHCBZrc3Vj6y3/OP8E2DeXwtsEMijQ/s9rF3ZpI4mPP2GKbYmSsOgG2wTNPZdKM4DADaPVRp
RSTTYvXThqKeEyiX/DUdZ/AYWTVfiDBpeQbofu86L6rdj7xoi5QrZCJpotJXv3ao+JCmsuh3dZVw
GSICB77AbGeyuE16ch+avsGbbqj6ENRkgvYLCJ7rIadkyAcMSsFrwQRcYZDs50vO3j6aKRZxV7JH
povDPudGNZuI2RjOC1dKc1dkhEy7sZE8tKzv22bKcYJhT8FY6Oq9EVsMyyZqakAqCw8JQlrZnzwN
FRYuR0WntTL8yDjOJUxfANIsOFsDdgn1nOmdbTNzXVd5Q7Ft0iXdJYxrzgxMMThmDs7NEMAi0i5U
+Mib+6F5mpTFu0gIRXCrFXA+ngM5lU1ghLlTtsT/tjWwDbdzj4DIXDI/fGRFtqXcJ8Hq3oHFIpyA
3Fj3s+BAoUq2lmav4vGSlW2nz4xCObJ6ici4Eqj/KB6yfTBlzn4AkbjNYpelopnQhspn8jFWKBxX
ZjKPz8LsJXVjyyHl+g76RmcuHim0jAzCa8zi7bOAGWWifPsavAy8PaQ6tE9c44dbshHJzVAJ8YFJ
1yHjzybrjh7V7WAJCpbKxLZKzEJoGBMSaDUZ4DDG7khrgt/GTZyoC2mNG/uJFChiHT3NHm9UXcdW
1UOD/y1U+5c8dP+E3/2fs9n9G7nirQCdyT+mbp9Bbv9Acw5W6c/Oul9f9dta5+Jjx+CB4ihwAnxd
AqPA+KPr//f/4m+4xVoI1UzEAcKTqMb+i/5lm39gJ2WdY3xDl045+zeokmFbf9BqlK6JgNj/ZfT8
V5zxV6bTn8Q/vs2PJE0hrQA3GNutfdUJ/kkpavvLtSdLOlfl5QlBemM+1sxGqg5q4YRKeuvMhhXT
CyyzKBQ6YNVG9myMkG8FupOpkkuzcSJYrDuDyHsYHksVdAdrAuAbatp1xdGzDMUMzk2QjvjNaKXA
8wnnXXeOKdXKbRP7rqJvUdF8C3BSC45EQn5Lr/0eC1omYdkMzkPPedsimlIQt7siIEuaXn63FzEM
wlA7EPMGWX+LSfr5Etysvv/6WP+l9X+rflSPffvjR0/U1r8BC8y+ykn/8dp9jj/JCvvzsv31Bb+X
rePCc2A9XOkMKER9FznV72VrB3/Q/hCA7K7XjOBqbPgvEtgfaHpMPGRo7AKYX1eZ5N+QdX8IHznc
VeQK/lY4vAb/As7B+aWo/G/JGvM5Xg18E2hUfTARiHX/ftWOBTUsDvSHpvGW6tAyX71enYcEbEg8
GZc5bh8bOVYQR+oignOiXPtC8cnNdS7q5N0YvZZh0vVOuWoZr6RMnIfCDYm+JMXQ8DjrueIS0r3q
mGfC0HbrribUehnfTA6S+TD6GRoQP7ZN5hxBGj3pvsedhzuBSo36o/yc2adJ34zF0pwbYTZJRB/f
vOYk5Naio/tgWWD8FaE3Vp21dWzyiYgClHYrSF9WyrbCuuib+XGc46Q4xW4HtleDi6SzNM78qCPK
JpBZQ5Y+Es4r251JjycP9QjVYDV2hB1upnyZ4l2c9gjKTF2a5SotrfJtHAzPIUKzor6jvCS9PrGj
7Kc52OKtkWlzQ5ZTBWPdjmbSI9KYi3jfDbZcwRn1ZWjWdUsrTNgToIhWSncF0xeYrU00ZLWhu2Pu
g5mSfhfJLP+WeajG1oQYxxQeUV9YWz2azoeT2c2zGjqkg35ct1t/iRpCRWKbcncUKkPYQY5Z2Pid
Ck5ZisZ/1xa+lb4PNmEYbpQVzMOXZule03Ecg3ebCugd8VSe041kT/1FOT1wtRPjZupLek9pv3xy
679e7RN0oGFRkhUZmgJZQWgoHHbr0c3W0Wj32doruUYh/XDyc4v/r1iR2pRbK8ZWND18u0FW1yxB
dzvi8CCVmFWfcJmcyEErxbycPb+3xbpBfZHvHYdp2lo3xEOSQGZRtsuuY3TgxZRIK8xPE7shF56F
RudiDVtyxWqXprhBNroKNFMYjNGIbhxSBjApTC6SgLIitmNFu3UMNsyao3KVzR2g9LIymIbGC/gM
x7LgvY6Rllnoj+Qz059xc6jp4+hfQxTI1x4DA23ANd88uVROln8Rz23dTclQlLsChcx3v+tHCETB
NcJEd1I/paVnP4y9F43gxvKytRm70aryu9BHI4fSKynyJnqfmUQWP+OyKVxGKVgzhwORzKyOVeJP
ObeAgdS+sOYNzy94iPxvsT9QSg/mhLkxYbn1hK7o+bYgBJI05mVu3YvRsx0gfh30W+s78hLUEIh3
tHjGeFtZVepuvNKA0Vp5ojUxQM348Up/+j7LzGNihrLDfkHkkFm7wFNYESsOavewkE9CJzHrv0Cv
e1xM0aABiC2Le7ASmlm9BIe7qX2jy0+9ZwzpZh6MCV20HROQMARXgrg73TCfkDkANJXtxZWeuSv9
eHkax04gE1N28NNUcU7qdrPMF8/wm27dOrZ87O10fDcZkbN10bOdN62dJC+jmXvkwNteKUJPNJuh
wxINQS3rC+7miToTYtMQUj466EAcmaFKzACmvF8Vo/Wqa7TznlQye4XgC0ylLCYgXoQ0AVPxiRO/
g7nAunMbGnLFhA5k3REM+xwHkYhuMpXBvGuDtji2ZN+o3TKzfLeF77WMQRg5ziEhPWWOhq6ff6ra
qaYOKBvCLIlbKq8Fh381otZIPOhXA5T+z2go6lsi02WFxiRh9sX9ZCYuqR/KC+FAcYLGpmPLc6pm
vo17RlCraDAJbHKDihuDG3G1DiPXxwobka5Bro5Isu5eMOQzCN4UMy0RP+qI6sZt3q2NsWOKQ74y
36fswYp8TK1bqFWn/YmtHvvP+BX4mei3sk+mbw37/BseCe/LrErrAS2gv3W6wiw2wdQu3V3tKmoJ
Qi5InUJ3DSZNFsTauOZYAUYFBTOiuISOjg6uAwiDLrcaSYHSiiEPkRF7K9BRwPVK8TgmmtVczFot
5SbLh+Wj90peCS9I7IXYsqImyUku3UhtZHvDhu6xAfWmEwnWv2JoaMwhViOX1TL60zLQ+wy72hxf
VNDDqDTdzj8610fA8KeFW4dOsbN+i6z/pRronyvw/90qJcocKnDq739cLV1IIp0//+M0tGnR5Z/p
53/s2vTz7+unv32b3zUUhTXYVEJzSLYJ/g/d6ncNBRzjD+onHFqed62l/hS5AzOV0t7l0u8K/MxY
9P5WRPFXeC/4joBtwM0EvvhXaqi/OOOuvGHkyRicyPy4Wnz/Yj0ibKct7Mpsn2XU7NzGPJGuuVaU
1XQU13wxJ5HaZfX8Pxg+rF8+i/8u3a7eSi4bOGxt/zcn6Crk/9OFg5VpN0B5+meVsOV5iDiEeE6D
nFS5ax6ZVW54i1ENE67XxA2RzhrZWd0RClE6bsiJS+wppETRHcUkt3ZSfmDjo79C5qitwRSYzNyH
dWyqw9iou7H+skp3R0ESyti9L4v8qVZfid9tZVOeRQ03oJRP2awvgWzIQ0U5zsF6kJUkRX3aOZl8
ZxSSrPAoP5m9CUm1wS8fjdlXIjiAOiiaCzpYkX46sTtgN/ef4pLY1FZRkzgIXLyD0xB4mqbfk4qa
IonvZTs9MOMiS1GrIMxa/2YsvCdgVQ/Xb9n17UHDo1rhBDnkLYxSNhF6dVGyFbZcg9pfTz0PK++2
g3TX02AcM6qN3pZiw7z5XJnRt1np9kBKzb4ysu8J0qptno9i543qLYiijXKWj2nuSa5JjGRLp3Rr
L3pjS+fZFPXdJKpm5aEkC3shb4aGc7CC/WBFDF6cAFsAzTqP3oxSkoZJebZ8YyNrHBbpvCnk8Lvx
8A/No8FfbDvX5WKbnildlL+s1b8aVZuuKYfJMtpn6gwwWO4pcTtSYudNk7r3BHmSQSbHWztLn2jQ
n5Kg2Fwl5Hnh3TAuWPeJelTX3J+ZzI0l7d6YzxEYxPOq1S4xXMbkPYE10Sax9NpNxd4r7fulV7s0
Cg5zw4CkrIsb0hXu6mh6KbuIEE0+9kyeHbd9syJSMUdkaPF0ahg5GSPz9Ouns7CKa+SFrQ4KpmTD
A75zPjOflM/YT1dFopH1urs8kWuRFB8eY/e8cNGIYEbRRvkx0jwqB2QDFumc0OHeC7clUzW/AQ+w
H5z4PpDlXWl756yYbhGg3qqmeQziCECtcWpynBdpvYeK9awZYltUDnNU3nm8JhNgldxut56YLjr+
Bh1lLcvyLlb8rEkVMl5aYxPZKKsnXpw02GpgOuOfkyU6/mn3vPv9vv9dwpb5F9Pcrw/WcgI2P5oO
jnT/YgvGTdCW1Sg7Ov/Bk5LBEyElG7/wtwwP31oGY+GIKyKlP6n67NIj6FVt/RCRYQJUM3Kn22xu
dm2TnVM/2Jg0X1VWo9yxL3QIsJOoO4mjhAJhnRbeWS3NYXDk2ryKtOjlndqmObiTuxOevpQTmnhX
hz0Jk53qX4H2rbsIZL8jdhXvW+bNJwZbWGHqXUQoWUT2PGGLX1FSnEeNJMNMsnVTjS+tj6J0cPiJ
Juy95QaNCnEO/TaY650Ts1khFJhNe6sHZmnMJJgG8OjVndbVng7ohYIfR4rkHc43HrtQ3VchbpZL
7OhbhM3rrIMO6k0nu8XfknRbbqiXMrB3lcLEcE2YbFqb+gkQLibupHkRUt9GWFnr/PtVjEsSGAMI
END+t9bmV7CNIx8CKGRMU2gwswT4aF9LIhjY+aP/ycDr/MWW+fsDJ3fuSpSAFv5XkEXmyVKSG9U9
86wvA0nYVuzu4pkpoqgYp87kZbkMq+L7wovulId1KVO73hjWxsRjZHGoqn4XGTElmCIptsi+XeR2
cdotnah9JEXYgZH3S4Tr9fB61RrYjvPcROm361tCmvYuZttvJXrVOTjImosQ+uD//7L+f/2ODn5r
xD44nP4vuJEo7MaTMByfk8xrQod/c0RIP7dj/p/kncmS3EiWZX8lpdeNFCigmBa9MYNNPo/0YQPh
4I5RAShm4G/6W/rH+oCRGUV6RQYlFilSJSW5SgmSMDNAFU/fu/fcDa7lX+yN4o/2RsIByBDwVl6V
/XEJGY1NZ41Xqay6M0cR+rRhzt6hpozPO+08Rt54Pg/EmTXVds0RZ1Y4bIjCQIIQlbtffPOP6xlM
x/qFfSy3jklf5oMBzyae3LNHJnmjWwFn1KRCWgjdeZPp0r0Y6BzUNVVGIQ+NR9ZHDVaxY5DggI5m
PZl5H7qVe5V19lWHmJj9+izpvYsq0c9TWd6Q1HPOEJ9JQnmqgv7SGqobwBE3qdM8ySU+H7SDstZ6
5BR453Z8zXLun1SfXdnG9KkpoGNrdx9n8Tel9GGIndCf+0uzcDjIpm8tb23LxYKVcRFKIOWX9/nc
AJqPZxjxnuaEG82fwAxMGx3VL7GybyV/YGMU7POW8dCa7sVkJ+c1zq5f3GT5U392pUO4lkTubkOE
WkdP6xP3Q7lUi0imScLPSvrKseEtbhfRb7fu31DY/8vyf73Wf7G8zICe4L+u5w/N5/JD+b7+hd8q
95VZawMqWnvwmMghx1KF/1a6/4aztWi9Yzcl1gOe0e8NUAFGzwKjR3FuukDzfujaC/F3dlis8JJV
wlLlbfgX+p8/r3tOE9RibuDyEWECEU2z/vcfnomZrmxZe5otPCNgo5Xa3RliaI/O1Hm/ePw++Gp/
uxYflykE7WGbb/zztUSl6FpRmYfaCZjs9oNBfhsvSELLXknnbbe4twnunaz9PMb1zWoSCct4rllg
GBRIUM62eUeqVb8k51ZeUqSqpd3PsdEj/sCYMLCo67yhl0jGeVj6ebvBgSS3NsO6jZtg3WViv1wi
H7Zvf7jhf1CCrAeN/ziIfP9mkvYk3UAgAQxCPmxYXombL4+4/GKIAiFoYG4FPbyd5TR6YxsSqSVs
WIiqytn/+ZV/XtP/vDI4kPURA3S2/vcf7p87LQMxS2W2WkXiHdr8MlxMOf/iXfSBpPb9Mg5HSI5c
Ftpi6EY/X4b2oEihDsA5drKBPqVj0rDrkz40g9KLNqpBCYPmibBNIeLoa4d87mWulyc90tzeCoyi
954BC31mjF8r1TUbp6js92T001vMQh0UdTk2FFhDFaNu7PvsfPJF9po1kxfCdkZ5qCrXPrd13p36
0Zl+AxX8G/at/8Zgz5W4+a+3safPRZG2f5v/tmcUXn7+aZqz/s1/7GdsY3/nxG1x8ubcHUBA/H0/
Y8r4dxpDCGfdtSL75wRS2EwnCXshBYbdjDXC6/73YY6kEcHsMgDqxl/Ebf9XNrMPVQyYTZtd0/V8
l02TmM3gQyciHpG0psLsHrM+K5nH2Kq4msrUQzc3TT3SZw7cGcloHKtma/ii+waKsW+247ZDfv0Y
oYC4os2p7sRsLgfsc83uh5/0DzaK9RX7w0axfkAopLyE6U2wq38/ov6wXMeJj974bveos+6mFhZn
IvJflzBHk3/680t92Bl+u5Tn85Ov6FHu189Lthu8ETMw9eNszNWWlPZ4F3O6+MXh63up/fM3CkwL
HruPQZk7+RHTPC7ahfqokk9DhSFKuFriXBlvJl2Z26Il4M4ce7bfrovyB1HM/tWijUsaRuhgI2fj
4go7iT5f8Iomzj0OmYb3D0fHbJ4JKI/uck/X5zlCvWOGMXZbtwy/sLo4IcFj5uHPf7EPrI318QlM
HhuLhhqDSqLcfv7JiMS0m1m1ySdv9ZF6fWnfEPfbbnmJluS6gzNPewGiQREOJLFdD8WCVSJnjEIH
pGQydShaBSKyf3DkkO0GuBC/3dR/xz71323EbPLS/Ne7033/7f/93/fmQyg5mrt/bkw2eGHT5vjC
CgINKa3f9yVB75TNBfYv29AP/VHDsv4OFB2ulXA4ZDGYZgn9c2Oi4UqVtfZaTbyY1vrP/YUqi2ML
l/9x5bMZ8YZm2LxqMFgv6wf/8UUt05bia7AA6rtCETDCZGLjWEXrYRvyuv7FmqSLrxPdjXeR2OaS
c+ZDl5tsWMRtfWWLxZUXruq1YgTakGSOpmOmZAOJsVyR/doDR9EI5IINaz5m4UjZkCRMJwRNhVkH
zXEBDXfIEfTEZ9ZIWwZLZolMAoyXHId7dzEtxn84yDC4497Gih4zNG4/FzCfGN4VClenH06REd+W
fYsj3gma2X0127yj90jklxUf8mzyHcjxOpqnaxo2UDRBkspo2I2NyrvHEVCEh0tOBsSM+/NSXKtK
FQ1hsUy7Cdk0nPzOSpdafWmN1kPtXrrmrdOzoZ65lW6n0J4qj+mGwJhMvVfr6lgMzeA/9LNXOS3l
g1/lbA1jSfpMjJP92PnBuMgQg2ylThlm+uByqLrGCu1h8bz50uaJyZawU1DOnM1ULGN8JXyE3emW
r1fNL04XULiMk+7qN9tPAk0cCvo00t6SKtdhsKhRVxu5iCBCgDKXrXXEhiNweTFoa14xgKTtFRRF
psW2W49QYWs78999AucwN/bV0r7NOXY99C+cHyWpPcNoG9DM2dbhARduV8KYwwyaJlPYYRImjzPm
lrxPZkHTNiWUwNhHlai4bVpJaU/4S+sgvi7HVXmxnek7u3zBITJwOfp82JQfIi0ioBLYW4v2mkK8
sq8YzgbLs9EHXWpv4Un0U3QaCle0r3KCyva8WMmkP2lmVNWNp8vdWAT6sLTpg834AeoAxse4pjiL
RzgyXe49y9mtv4kqjxiKD8OziYEsjGIindcH9zbJGd9Kd4rDpBrxzigd47ohS3Pih5im4iaLK89+
IoUz6l80B4Px3LGaboOWKR1xR6Um0ji/r2Xvh0wNS2dapTyYbieGmoQvZ9U+G5YFBEZX77mpq6Qt
MbH9ewYQ8tAOkhWyn/NxJpHiOWIA677oCG//KXDIFi63KhhTEwFD3pg3owF/JdrGPu+60ETkAe4E
u+zcXzAeTs1DaljT8oUxTYQnyZlyx7rKM84a1wUB7taTF/n9S17M1k5Lg9CwqpuVjYOtGOgmt9EL
f9Q6ZLT7aiYYloaJEPM/JL9JQ3ScgKO4Nc1m6O6MeskB6iddYpHFDcaUhQtBRxrP6TC3w5dZQQb7
5ss28E8mPBaHOPRiTC81fEjrvSEfnIwkhs/RmctcINuB3wCcvUx2X3TXTVtX3XExWoV9WVKXdLOO
iF5vNHYk5tvZVvYtMxFzoOW7pduJc72fjerFIEs5CTEtEdqW9GwdV3XEmqGSTOVmCfhRISMb/hQG
ee4fvXJxvH0gPWMnK6VdrKQdKojYR6xgBT2ZWk1vZBf5bNKEhZ+e2+fR0qnlCOkYx0scoV6FxBT7
FibdSj2TpUFU2dwE+blhN8NNNSvSiewsw3nO0LXAoWU75XNvqeUNBLV7jkhn2Q6Y/L5VFpiFuBrd
O1DNz0vkzHdRy6n7lPKlSbNKImM/4k0/KA4wxNUuJP5NyMnP+CCGT0A8eeKeTsUBh/S4w+zLJ1Po
Xl9w9iNmSZWRfsU0bjyVcoivO/7NMHfbdFfM9nznlD5hTej5Djrq54vSKtRDnKnxti1z2zqLPMLG
TAxgmygFIaqNpX6pl6B6zLzRR23SCesdFCMT6cZZ4e7o1zfNktJ3Vn4nHhBPo4J1yiF+xw3kPXs4
KJkf9LJbnZDujpINOV3vNt42Sn2H/u44LYcFCM4mYdKPBodA9YsOrzeuCCvS10lgeDt3BM+4EwCC
ik3Z2tNb3wyPHX1Q2oCkPDzDetMP7AD4+gXskGanFAiTngbHN78YgqsUaxRm5DIO7dKaL/GORK+E
wywCo2437oa+oFPmW2N2TUvCu+Vnnk4Y3fPXtu4xnorK7/eDz5fCsmDKJozLGKLhxKFjW2oh6mNt
uc3TyMsebgOQdX3wBinvCsNfM0285Lk0adLHg28czEjIBxfFwEtDhboXhJvux8lL7+A4tDtdTOZx
8FAe+0m6Sez6wYQXdIVKZ4yuZ2AfxyYjb8uuFWOWsXHm8w4GLf+/O6ZWZ40bM2o0poLSPLNH03ls
RPoFSEZ5Jqb4IifdV+AbdDrAELXkqTflpSf765zw6od6WZYQE1Gz7ZsloQFdddshjS66yoK+0nfN
LRaO6hzCBqWAXVvqJY1a74wTm3E3Ev8edthgr80I7L+VG/FLkA7NQaPq3WnTMd6LxYJACREcelht
VPJ2MitNYNqM3XFGI+pucZbFewOo8EWx9O9xml1jQj+VGj0OXuEbZJ3tvdTaAJbTyCeyg8utnUIL
KrrLRuj+BEYQ9xlwCvM9ygeC8ZrkXDYtLREtk0+GYUIBwTMxwZU6gbiiXGgBsgN43CjABVv2HhNj
4YSEBT/YGD1MQQWJy12+WfhECEzzsETVitNcnlXn9Vjuy5IIcEgLhVOfaqshXFKDCdr0aXddtnI6
p8jxj2yowQUGcOOgVOx8ogwy3Ff0MEP8bXJn+CpmUeo76Bz2mvCtlzCA0oYCOou6pyytbPus6arp
AQV3q8LBiHosUngLgm7jOxRrRxVTlNyJxRy9lwKrFoPh1Q7dzsl8TLO+DMfONYkVE++4S7AZssmp
t5xX/pXfu09FZWQvChzHXlQg2jixqm0ftbE+t+shBe0biHAwUyZOk5Owv/QZWXSeqS+RV+XAm9J6
7wUdeUzzBIemnklAiwdj3mWG7Rz48OS/VRBo9hWl5qepGFLjVNTrrt2L2HO3Pd2dDqPwPH+dEqNX
m2BIq+5aSgb6zJ/1V2dCnV8xWMZ4MRavQ5SR196Z7hBG7oC1tjGsYJ/hStplMylqqA6Zo4LS2knf
Q+uL7S00dDHPSCSZ80ZdyufBgbfFNnvhwPyI9wqQxMXMMG4TlHN5qOjK1+C7PLE3xDjsotwwoBMo
qyBVABfnGqYY491ewAy1A+nBduQ32zqdgFg0cT5+w0Rb3pd5WhKC7eTP+P/k8xQl3d0UgB3fxB4m
3AHcyZPftN1xGIAWTH31bVGeedRZU4RxZvqX+AXUZQXnYO/5S/FNjZZ96HNpHpOcmCSkVg0bpa2u
m4EYIsdFLdDGbXqHL5rw0sQQhLUq9UjfdTlzLEc8JV79WKTI74i0Nw9Y+Ic3y9EkahXeW8XTcGDK
y3mT/ihuaeRmQz6QfTy0vExTyVBOB84WB4p/Y5VRcoIAEF82Ac4X+Acx71ozgh/fvsG8yIwtzz9p
dlLqu4a7aZ+1EAvDtu/VE3QSqH+lWRwGWHZfRirJYzJjLdi0lsgfW4c0FNmq8oojvXwdq7J4aLPv
etG2Xl1Ak+EduqmmPPXKObleO3dY0bO8go/XOZg2upwYPw5vuPn7aRi3TmYR0YmooVioLzbtZHq7
kfk4Dq3UQxLu5MxvrHwsAG9grDjV+ULRUDZkfgaGJU80chqgLmpVJem4wRHi+0tWb6PJ75E5RAxr
MlLseThr8l79uI+YkaFBxSnmvDvuXHyxdD9epgEp7d4im9fZKi1skS1O6CYz3WzTtWX92bZ8dSZK
jC0unuYJmKM0d+Ar6lAbjYYfUXhJAksI0osXtTeFNcqrQU3NAW9ysIPF192tw8qrzkQKuW3LGQpY
UQ3ld7XYprd64q8LPABnrrXQiSrMhifRxgnqIcSADXCpM5Le+1q1tI9HL982Bj1yH50cjE+SYsII
4dsFMwHPvKx4tmmPz1bDV5qBw6P8szkJ8sSOV0Hv5Q/TMpoRLA80wOcTtL1jggHoThvEDOsql9nZ
0KToAztHto9jjVoIPgeB2nMrGaT2nkhIf01yMT317XzZWGUVbYRBh55C20yOeFvsHSWMc4NKzTjo
WLpfHWvEcVnkVX+DB6s4YXfPQJst8RevVX57is3Y8nZA3jCaSjihm3x22bTytLK2aQDtYlNlRbOc
O5WDzM1u02EfeH3+YmSQU6LCbR4g/rIUK+rGTQKY7F36HbPxCLuXwS73FAPo+DJkIt1VXYa+s2rL
616yPwmXRjxTVsVW1SXGNea6+HrsBpN4VKsqPkV2RpQqL5h52+g5uZJYIHcMXlFEOkmFMFvY5lVq
595VUMnxs6Ck3M3alV+HqgIhU2aOGSHzjprrgk3x1ICKufClWz6UflC+eH5MOV0jJayAVXX1XQ3d
cq/LojiHKGi+ujmJwmUWuSeza0ie5PUTfZN1p0OhovGepth4u5SIRDfz3I76UCWZH5owXQ4QLL4G
5hR/yhl+YHK2oQLSicBTqZgRozpp7wQ4tOOQwurgcO9lFzr1/bOurcZDbcxyM5qlc6Zdf5lDZrFP
iRDRqemG+X6OjOzNxXQB2s3umZjyKPbwD786sduCt2yTKxdZ8p1gU+TFk/boDTkt3SZWUPCATS3m
zTq4TSMzQq0QtDvCfE6Oa/YXBXr2sxKxqKD3SqxmWRb63gfp/tp1Wl1adcOBe+zTi0SlvMeNJJ+v
HJ5iA8UKhtmIDSS1s2mbKsd+dSLstq7R1heZHYudtqv7FoU4iXFCVPvAzlJ3z/49+3j0oPyNBWxL
EfcMKnoGvlS0TfFJIpZEpb7wgvbKokK0zZmQ/VuJ2yC22qdSe627dat5pIDv41xuBfAK/sboBre4
S6uaF229oOgqCXfK6J5QVMcpN5vpHgAwMqc3HdyPIMQrMHzWTSWf+6kdH8GCKYRo0wqLi7XwPxFm
KAcepyk4dT0UwHNgomn2ZamwSRwzTY0/Biq3T1KC3djjBlLtgVL5W9EOXkgS2ngzQDgYN/AJ3k0/
G17atDDb82nx++y6YsCztgCmxdwACy42MA++tE4zTQ/4h1m4k5WWGP7G+CmIcJ+3k2zvaXxEB51O
rrEd0So7J5sERJgBTTwfRySxSFaUkxpbRXSeAnY3uzsMDU1JfKyswNzqYLwo+9LMdgsduPzQLLa9
h5VITHalnW9ubOpDlFfZuCsSqvGtRzWFwy0ykMEX5ptL9mRYVObKlEPlum0FbN49x1NonjzjQp5q
dwSnNfnWfEFjp6shuWv1UPG6LLalMxhw30whN4NZ68epkSmRvV1J1yuAN+CpVH3tO+GctQlupN6D
RBgBHG760fhqtgrA3WzTCsDbeJ9kqbygQLVD+lPedlKWeWVkaXYriqU8WKNtA3YtvcvekNM9YNf8
im/KQcxQ+YvLVt+GNRKAbdMq8q0x/uVXs28kO9Us9Y4OXxZvfFBju8WZ58vViQlSkzZjBOcnTfdO
1WR3bhUleKjLItgls7TMLUeu4sZFTQ3RFc+neSm8iM5gLtRsUwxMtnfGrHQx75oiGOi76W4ukB/F
sR+itk8wZEM06oGb2oZ939SkXt4YUd1zbuPJGhXWxzyR7ptUS19+6WOVOfDDG92RS+43WAUbVy/V
J8K1XP/YQ5ojSNyPYMA9d07vNyZPIcKpg6WGpA/g6EERxRDq5c5Ny2FcniIvy7tthkQRU3gAseU8
sWAL7nwz5apJ53gXzlT772OG+/F1AmeCHMvs2Jx2VWu7zcUQKe+Gk4PMHvNgdLuNnLO0PckK6wwU
siryLyPOtdGtE9nEcBecGsbTMrJV7pcu56opnKBvZOIsmjjjLNtUTL6WDWRQlQ1b4XGynSDGyZjE
cceKxC4iHoG4cHxO9m2isro4ZmIA7su10YEDkxC7uB+6c4CmXbofFa+ZOz16w7JPc0uBdWI1OZcD
+AgAhnk+y6OTgwQ+0h9SHpQpKfqDPS10JJkVLyK6M3yHi7eGafihzxeND3QKIXjEQau6mxk3+oxJ
NU/mQ4Z/nQzwBPn5sWstw7jBax2ow0L9Ym/cGRvPMUDmGl0U5gTKt+EYZT7SS3fZdsustym3Moml
iLm9cYP7mOsuMFqn7f9uIXNpE4woxux5vjDGBQl+Jj8HiajPWhO4KoTTAA4k8vnqwhPRtGyhl80g
ccHazWgZhemCp1fuTTup8YLINFrMkUXvT7M8OZ0Q6CSjgzsaDQVSB8Y1bxd1AEFpbbs8oO7Aqvwl
bbt4NzRm9EgbQ2ESarxTT/fwRD6uOHfnpTlFhH2FcALSO+ARxg6+4FcXbwSmkv45RuuzaVJLX9J/
9R4c5TfXQ0F5sRmgOmPS4uh2PXXlNx1Nj5OvOq7lPzMPWmGOwRlqszOLKdZmcLGnwG6rdlRdJGon
0MO0mYPBya1si1Pd3SZF8tQsVBzMrTB2w2/ajp3R7Du5KBgkcXJIptY4egMau05SgpFFu0FXe2ht
z93B5VeImZZxHylz3oig63c0xsWN0+poO1ixrXbpUCfRyWkHjVveAnDpO2zgMzLpnV+K9HNr4z9w
JnbZPG8FZDzow7Z5uTRLdkwK79wY2viY2ZXaSSOZ99oq7lrf+bwSu8pVHK1vMRWJw2BCwnBH2Z6S
ubYeutyt3+HLJ1cthzLg0rUqbgqiZmKtcUv7ddVfir7XL9IU3dYE13SixsctUXO511GanJsg4oaK
NXUep3p690sYCiWG6wKOW47RqxbulyQbLkDuFp+KoYufhtpAQD3V3legPNgrVErLkh/22WupO4Y2
Se8JpIVxM4nhSjBi3DFgNSG01ljI7IFW0zAEAEHjBuiSL/dmnTzBdyH6sRMaKF2DRgEXfBDfGVBI
j62bvsm8dE8pMkKbhuImH7xHbOOgzXKDrVqnBIH35C0EU/Qu4TRDCFT+lwpnCS726kZb6hsYP3BM
gazDZXGeeijYyG+lCJORat3odHQ+eE1946npMyU9VNdiWFlKmJwqtG83qT/7oStox4ae199Sg31R
LFrY6VC8F7A0RPl2G4qUcS+WpHxeKqgwu0IKMEdpre9zMDwlIcVTcbdU863osaChfDR3C2kkJ9XH
RBUU5cqbMkU4F6kg1S6/zxKFIEcHTRNGLFkkxW39GUzc3dLZd3M3P855fnRLwbSjq54Nr6nOMyIq
mLfHR53zXGX2+FKKablM+xll67DsXGJyNjKp5SESZQfTpqkuVelPZ6TNcdygrj1py+DcUyfTZqX+
HYKljK/wTu1j7Ys3DUAE0LlvrS3glfWn3f7EVP5r2jC+0jS5zjysdCuA9VgVzEmsLij2pqbeIqzm
wLFRhtAs5xBB97gFhPfMHjq8MJA+k8UQnVJMNFu7z9xh12sJAMTL2mMXVGczSPoQSGxBd1HZJU1Y
QVJ8Z0FUxaCdk21vd47iBCXJm6W7Q8Qm62U8FKD0AcZF7pXt8tjWC/BsmJ9zuAzFU21mvFObSDya
BcAi+jMqZLxUnnmJokpRDawIp3xsYvcZdE/KuaibQFRBncHe+aSsRW65WeuJLZvaTVrMdMNAzBIx
YLpPohBfKzfRSAlcjmjSVQdqAbUb0tK5kNA84epPxkZYJD/UI8TvJake65xbOvWMu7aAVMuNLlrr
zB0wnkpQi09LXlD7TX27Tz2bSV6e6W2auOplYH64a4x5CuOBlOw6Y9jGwTFzbu22HQ9dum7kdgwc
fKvm+BsHUWoNC7jalLM3sg/WPMdVXJ+N9H6BupQXfR7pT6KpBYJTGtcZwugtb53y6Ik05h3hGdPO
jIEl9TEArHSNfCJmTYYMCOcRmD4AGQWRjuYge3jSo1Et2ts5yxyElGn5Jhcs52jGOKSYafIo+769
gBCdPySkA0jEl1PJV8twZ6zN4XcD9URYtX31aM1myrA/92maMDoKVZGM28W0gTnNwhjlZVPzyJ6g
rrxO9JBRqtaV3NLobLvd5HnYQJKSFNKmt+5dhoehEtOXxDKCJeyNJgIgPgAzDfvcMOuNVUpk4SNu
6DMcXojH6aSeVzMvy9RP6lum27gRcKVTotNK2xKDgZkzSY3PNDAoog3cdKISl5bdFY9LBC7CXkoe
Wo3/csaeR1PqVpTBbWfkGIupFN2tXHJohVhRQyFNGtm5hHJMft2wQWYMFqbXVmjW/tc06ww8zqYb
7drU1THVUpPXGy2LDFJdXXebBhneDgcheRNM0qhqlXU9MHulASTb/ZD2dIUm+7so3GXK3NTjHngL
e1BWWMO+nmfgFmZhHktJUG4biOKtX0oQR1NB5x1IfArp95r92j3MM69milWswNgQH1wJUd+bx+Ev
pZo57iq/BGSwSupMKcCu/Dyv1yoeST+YiQSwhiMntH1OgCYDXrzaP+gY/kAS9LNOxxe+Tf4dkTVY
CQkaQr7084Wi0Rmxaaps29il1GcKJuV0PjuLMMM/v9DPIkWyAVFBoGmR6OYxzv+nsN7Ih/1TqzIF
1FyMOKQHD4ot05XoZaioHcOAHxUSnxMkDyJ2QX7/+eU/uLW+X99aKRS25QFoR2fz8xcdtR9EFXkL
u7Q0ZLGJaMPKjQMM6lYmJOTtfcML6mf0E9lwSbaJuMGTS6dBaifCSQJh6yIOajO4FF3fOtvvH+4v
6Wr+J0JJcOv9cBfDz93nv72VZALPV5/V2//5X/dv5Vv8ufhJC7j+jX9qAdE2S9dcY3KkdBxn5Y78
Q9ssPATM+ArXhxqrIbq83wWB6HEAlSB79lxi3lyaqr/LbpA922tOb4C2UBAa9de0zT/zSDAxuKtW
FacX1jhSp8UqyflBbIfJNp1mFd26qSGeYRQVj+i/sGWLqUfjIDt/+lJxqvnFc/7zev7tqq4tIFTw
AzC+XT/VD1el1weSnW2WwaNLoI5K7zXl6fkPt+GXm8Y/LrLGg3Ea+y7v+/kimomsH3f+bR5L+Tx7
TfuQx3r6lez3o1px/QFXARQ/C5cxVxH6j1+l9yNNTLB/q/qkACRkxfJW+ikjc4SUR7P0fhFmvOq/
f5QSfr+cMHmk8CWvWuqfL5fjQfKW3rsVudDndC/u41E4F23vj39py/3t1/P+40L2B5koaTpWz5zu
diwaanIUZRuzYYz257foj56+1ZGLjExKqvsPT58bt4NKEvdWRX5wxx9iaD2Ny3JWLLWxn4OsAAfr
xskvNvkPOJN/fDcPWxQr0kXW9uGyBYTwOSn821YhyR5lk1BUYosNo8Sx90sV5PdQN6Nd6RXek+O3
7t6xVfwljV2O9zZDD6CVNfzCJtAUZ4XAB0jCRfqLG/CHvw3tPoB4jkBZ9fHBapoePh8D/l63ezvP
qWyx0ns0EX0Iq/YS3NRMgY9/fkP+YGH6pmnxaK3Il98Uej8sTJAuiUxG63bKOnFmNSP9DYZof31h
onFm8bukLSPw/SAhbYxmSObevA3UAPmZBPENnXf/FypiFEn/aakQOc8l2Ho9n0jQD3cZknLW0IG7
QP7PjKJxnPE5yPyiOmt85VfAEIMctp/I8HwiEiEQgcbywMFN26I/zqap31EjEgUM05LWR+vJ2sfo
yC2hP9uS4pGhzr2gu+cH4ViBj9umS+De5eBi5g3G2gjGWElJqOHGdWAG0voRS1792EhAOJth0s17
MiBw2zixTwffMWwQAvEy0fHHmmE/TYj2ys0EIOWhY/K09ZUUJyDwdodGuRfk7KRpa4X4zTFVd7oE
Xm/10wVRePZtPfmRFZZVmn92oBuvSqQlA3FDaOTB19j0Ioav/mY2AvuusTXUCUZ78HMb0SgwxCxB
5Ia1Dc59RJkAxsQZXzlrzxljl9I0AVrUaHh1W/tqCxKZP0IHvHuTCZHutFY742vcW9N7k2USU2sH
ks4ZHSyffmMk9/yOwclC2hCcaO2DCmWJxeeuZmJ1quakezBtukT7uOyiE1qU0UDRzGQNKVqiY4bc
1ZgcykoMFflQbf7u0+uZNyS7WvEu1d1SXVgcFzj7sYXBf04c+h5x2xhvjBVQfmBedI6Bm6/5bb0c
/T1qTOu15EwKoSiYSJGQkPncTeMnaw+LNvi9nTr6JlaxvqoUVwBO7RUPJbFY7QZYif/ISyU+8K+b
DA7otL/4xthf+Hhr7ZDos+ZmGVrnXJtB/DmhP4/yLktKccCXnj+XtKozGp/OgKZETmjl/HbId9ZQ
N8QSwFuhH0p/qQ6VF4x5mARjHYIPZbRfu65hMHFfBVOOG5efUzGgIbcNkLcbsYz1Fya33gBP1amu
sBUA8rcJIABBGyQAccivAxo9L3n8Fc5yCiAfixMI97KZvyK77QNQqx5lMBDbJ6/umYovSYbkyZNE
BmwrPdo6ZDIbXVV5bxWXehzXppgzVmPo5/543xHbccGgyX7HCOHON7kjxnML0cFVldnoxsremmWY
l2qlac7JMm5ULwq1KZeA3KiycHBNoiNCtwkDtADcKmmN0SEEMrsZFEKc7dL15p1eKTw0OZqx34ph
tKDiB4TlQAiZYPyg5ffeiUMktUUPvrs3WpN102rHTHmvMOMLC20i8YvsfvqaTkI+IqJsX0eOg/ce
s3f4TpkLP9wyevvzqOfiUXrKuc3tJf0STMofSAgJ2iZEm5ifqomn+RSoZLrSE0vvgCStOvWqMuC2
I/j4AkefG8SEB3qyGcUvfALGZpwwGJuVi3c2WErTpBRV8BoQbeiQ5Na4hOwFnYLEtvTzS1TCc9lZ
/LYx8iCUgqEHmf6yyM3mNZXLSI9qUtnbzG3I6MaUwwOZCNVXNzeiF7/0db2pmE+91q2QnyZbMp3I
g6y8xuxJ/oYZ5CDknKrK060leRMy3MumG99wiGgwSi99iYwkubRa2Flb24gcqLAj+EuEtUsz0sjX
doxgwq7L0Ig95/H/s3cmSXJbabbeSlrNIUNzLy4weQPAew+PnoxmAgsyguj7HjuqQa0iN/Y+kMpK
MvOV0vTMalBmNZJMUtAV7vDbnP+c75RiGB71bH0GJx1DTZtoxLFb6lZQsQBUed1UzzoTRTF+NtDc
7zBgZiljtLaLgXj2abzHqYljtxiH6IKllXsOOB85IzoMUObToAAUjLhrwFuQsfENh4XE98myPBEB
btHm2cBiioRMc7ztqjC7G8t5ZjokNeMKAILEizx0lr7tpVmvBOnVGA5YBm5TOQ7ZXcpzDyzcqbIC
K6BgIjPmGgPNLlw+GaEoxGlIxvQ4YNV0LhMrefWa99BgIl+YMa5ItyClMXt1WYAFYTIq8/jKaZqw
9UyW46LzqlEy/WCi1ozWg8wbzDklgvB114gOrYtBdb7REAjMk+biaLq0GRVcGyZzfHNlZeIoZ4RW
BNv1WzF5kOKgail3qdfNLgQoUZnjvHFGqvS2g6bMs2HF6ltR9i6M+wmA4GKNVQhIoi7xfwocNrSc
DdlBxoN+1igEnDydGP0LSJ/5SlS6QyPkYg+FT7Jfex9SrUV8Dly5a6d56bZlosevPYO7W+j6VCZE
0vjg/C1AqxYxH33VRNF47IOQ9D7NXtm01WpH3FVQmIqtVRKHND47cas/1nOdZJsKDnR8qPHsdMz7
4lT3K6tMqT2KGloACCrOTNimTIY7hcDyLqfEoJRF0QVwsElvJ1SOJ6npY47TpwPpxhRshtPQo9lO
ocLyDm+O7jEm9r7u4s/bDlWaWf6Qi/opSTo1YYd386dAd2YEdJX03TlweXw2GkA+WCJifbKETUoT
hziGfU9YUQDNZRpMJtyF/Tat6tA2MLHz+yJlCOG7IfN65oEdCUA517jzJ5FDA5+6FnuPZaeVttUT
CERbpDebR1GfGK05URZ8tSbikd2Y6VCPgobvjkEnQ7fj6EE6eQZWgs8bwozlKzcuOl9gyKCULoeZ
i3gwYpVJh4VqCrcv4enGXCtgocbhWPtjzFO/VWnQI2KRKRerszWs/QQjOLULTdDWF92c0JpbY3SY
PbQlO5WdOXNyiIPC1q4A9A3RiU4k0EsI88l0zNvSelKczI5YR2l/7jS7eUYho42rg7cf+DKFwLEZ
QkomYdcGjfuY43cvqpsFihpwVUTeuyU31KtZjzTGBOBHOJ8snQaoLA1SNiEya5yYRsaTXk2CPPcX
yovgThmzdoOHF9Kc01oJLjjL5uBATD7n7QwAAe9CJtm5z27UJ36NzYj2TIX5wwMSh6teERsYN40V
GLSPWH0Pr6SlFG0yTGdvYvaYbmOyAtOOK3u0YN+cKu0wGkn+QFq8dw4NjGLNxzyi+KEWw/pwaqSu
R5+COUhRDeXCsLFxjRAEFZtIscu6psccyRdDbCod76TfNrETfx2cGc8Mo5AA6NtouFCC6yGsBfT/
mv4O0IBdNaW7npBPejMn6VU5pcVpCNcatgnvVu+7LhZOfwxNRvOCWNhHyxvNTF1GKOhlX8jSj0Hd
Niz1MsOk28/GFRDjBM8gJ5Xe5wzcG36XQ1n3FmyJOBm7xb5hlMswKg+W7FO6uInrRdNqVuOuJaI9
lje5nZxIe5xoDG7OuT0M3bFK3BS8fhYnz308qOz4/cbyp1Sp/zIn/3NM/v/8T8Nkmeu99Q/SXmX+
lsW/ZlDXn/ihO0njN/wRUHzwQbpoSBa3ox+yk9BJbbmGwgBnOSQt1xDY7zHU77F5kvZouuaPIP5/
qk6a8ZsNGYiAGHoKLkxK1P9M2OvXeyboDFC8QkdrJeKJs30NyP6smjBbHFtkX8ozorn5ElMYSqBZ
Z7Tw0zvy/5CAfhVnfn8Zi/Ss7ZJTg7j768uYMahdQPCmZ2dJe6Vxzzg2Y7fahMNqG6lZPfzx67Ep
/XLpdAgVsZkDcTWI8EqT9NCvrxikHTsOtxx8r2yI9BS280KiBseBhUc+x42geUqv+xDCHCNe1u0W
j/EpRlpwUvQ2t4QeSklUd8fYLHdOwpiEuxOCggBnn5KtMhn3u0W6NP7QUWrGdCtOIHus19mwizea
iCwcjZOaA6CiaZhxh/fGSusxuHexkSAqz0svaJdorF6p2FOVJBBxps57Hr8SDxjAXxEWcNEAc53L
O4Qk3WJX28AFoKraHx2XxuKXpsjneNww6KUnhXSBToutJ4kXQfzmWk6fEpb92MndA1Mm2PJelILO
fJbz2C2fVW1kbFZTi2Pw0DUx/x1dMDSA7XXgCgyCO4JnOBIJeZQB5/2xmCd9I5lvUTqtB4kdBivo
PKWtQErOAFjkcIJinLVtsdEbFn0TREIG69UDlg53iPt4jE+CZnHm4wxbUewY+tf01HjCyahDoYlE
j045uAUXbya/OHn9mLblcy6N7AmbVG0fQxaytap8MUruYxJP7msb6nl7lK4DId5TzHPKb3PSNY8G
PSjmUSNLF9NzvpjNajOMuPVwC6KSsM4d81EYGIU90hlFvwXWEyfvuL3txrd1Tel73nONUSBMuWZX
BZUbfR1T8sUfRUnNOOf2boGQDtXeykHPWIa2WSw0B8HZQwzOlxShN91V1HevGLN8TjHSmovNFH3A
NJxfx2JUkp0vDYIzwNQhv69oiSgZDRYauwQZA+CkuIhrLbuypqLvHyqmrfYlq3oCADOxju/Ws1S/
zkZ9tM4lFCIuVnjcptjP6OBmLrYgYpCzwYS0eLM5DoLuIi5e5S5u3cA+2x311DdTGFXsM/ioq/Ks
JaWLWySWsuuOBpnhRvoDzXliO43YDpqtCKkexkadmBUnnqzOqNoMm6ldXkC3Ipp4TSq4FOZpa5PM
ahzB1DznY7u1ytp0r5uwoxpaK500f6BOjNInifRuPIqGIwRKlFNoRy1Y8sNswxmWNgfsyOjScFsM
NLKVuOmDrIBz5uTxZYhpDuJNn8lTEEFFHADwJUZGeFnDgRKPHsm4bI8Fu5qPNSZM+5TY3TJf45eO
HM789LFuxrYfem4hIcHubLPUuCyMfdy0sTpURmU3L27NqPiO21mQMQx2m2J44IArAPboGnienihZ
lr6WMsk77Cokxz4l5O8wMNYYo7pg01t6Tds7WFYz7f0IS1C93I/DJNuFI08/UWj2IHKhNdXD7FKI
ROcGp5Am8BvuiVlPMtAtpv5cV2punC9LhzNrORYmZ9DHnhmuNj9gYoVDOsSWNQEUapA/vGSAT7yt
CcviByndpqYVKrGTVULDx1Z5Y2RHtj8Y1QjvrWQpdW/Q72lD4crTcCH1tNxVLQ2bOkRnblxVuMMn
RCWlajulE7SBwnJaNOi727UYNWDGKQPI/F2YoUlQ4EObp6b31dFm4TA+aRSRSRSFWNFk7VCadUq7
qjkTjiIGmwo+Dq6VBqNvSo1NPCUzNgoNUyPeGFccSiuh1QAD+npt8JjHiyZ5ISlJlu48zO7ArdIt
nGYMSEzlQYRVC7ogs/U/3ld+3S7ZVQjam2zijGg4OTEN/XVXsU2iJ+jYkWfRpbkmxnryPZm9xE//
H6/jGNIk3A/pRqzTh5/kX/Z9vcMiE3k0yOGagtM8PCQltJg/fplft+XfN0kUf1iv7JZwPH99GZVg
h1QBL6PVmmsflxyen14f20Y2VyIS9Hr98ev9qgSvb5+uAy1fx2xSAeT4h9cLSkWxjU10w1ooBFzi
gvTOgtIBhB+KLcqe7pVi1t/SoBr/xSf367zm+0tzJlhnXTB9CNj/wydX6vNgB0RoMYMH2Ra9APQN
2IcdWdU/h6768VIg4ZUpHOR1AvS/vqts1jIfJC9ldA0BvIhsYtA74b/4hf75vVx/ERNjluIkSFL9
11fp55k8vgWEU4xLW7O7VfwyQS6fhQCfB4SGXY6eQzpusvzHx/i/R/1/A2X20xP9TyPmU9m8v9Hk
9vOM+fuP/DjrW+5vTINXignOAZuTNUPBH2d9S/zG4d/mk18dFMpZZyC/n/Ut8LbfR28reIv1Za0c
+B3sQOcA/4D+DFOHLAdD60/Rs3j8eCT+PrNUptKp5Fhfn3kSi8p3cNJPqwrysovbFjeQGw3GQZp5
f5UsJW2toiaYxQFQyzquqnpyFG0aLTuN4Qowc4zgLUrYOVzUeOSo+HnMzfo4Qnu8M+vupeeCbFXa
eF2wF3/SgBM8mtoaSi97uj4BCNA2uujL1cQUPfbaqrtlxlZfWiy27cniUh2igrX8X5ianTc7t7Jy
66SQrc0dNVl5hWmfdTfjPNa0l55G2673HbuIQcQ70Fk/MoqfyrfAAY1LVr4VJE/cMAJhwElyDrcQ
9cyWrDr2P/yMpQgnsqNKtJkfA9tEkxDqPFIxUJ8rRWs1xwSg23lCthjpF2+eTvVQsCnDUF5zhh9p
FCxM4QHuxcXZLcUl5s+FmQlvnA7nNDY6CnO6cbHJD5fRWsjV1JAq+8kW93R1VtjzyOqVd2Ewx8e2
m0R4Qhg09JrOREqfqXBUMZcjq3IfrbYP9NHHIwcpkhr3qD7LFMSfZmj5C63gk7qiBKe4rusJ62zY
LsPNBArST+Zu/ORQZZpcBEGl/jpzK/7csZuUR7rclW9WHzb8DvFU41iy5yI/2QvSOqhYI2EV3pFt
CFZNoafhG1URNRLvf+ok7qYxp+CT0YSRRE/AQp34mIRs7eSmbovwo08IYTvGfOpraKe66UODleqs
c1TLfToeaPRNGhvJsXd65l4Ampg8wuIPAYuQOyp3sk36XVV0DUAe9tX8bekHA7uREWBilVjJOHkD
EflOSAsRFWejQTuTOYGPNI+lV8Uy40/Ulq+dmTTzZpoWapugmeov0yjjcJurNNYfzCZjVISfKvjc
OQOuErHMnI4HOMgIdSn1fyUZvYc+JPfsSWfOgKJNCkqQDpm29CM9cfjdsBCfHXsa+Uj6Xt1IAQdx
w0nWumlDyAGe0KQLuGSo23qjkQ86BqMjvnFrzSmVmAPnHEACQRYraefyRVmlxAY1oa40rTJJ5NfU
c2boaeudbVzu84UhgxeHgjdr5jJ6ocIa7322ZMURyTGuwRknggtGucyP7OC01sZj2n9xaLdMNnzg
6j1SLQOlTE36c7NgkrUgLRAqo5Ou4FCaYBUNdMsgA0vjYXplFoNeXvo5stw9mzR36S4KiuIcNmnb
ebVW1h99AHZhO9BKGOHd02Ntw4C+Kw6caIwLHIH2mDB/O1PU6ZKNrXoBo5UixWUzpfOgXzFw7cZN
0BT1+obYVblboqYxt2R5iZ0SlZUOpklXIwrqVHuDWMJnrZFkUBZiChUeTyAaOj0kG7t3xLWtFy2T
Ik5ju7goKGsgTqVHWzuKGtrHpY5bY6kw6e0mZVWfFQOAjx6QCC1hizY9x0Bf7p1yiT1CRhZV0Xgo
qeEtB7AfDn8QMGWlphvZJMVhkHpkbIyZ9MDW7O0gafYyEPi1l2CiSs0yr8gS0M3Vr9k2wva7uWWk
pg9KhD+m6/+7Ff8bR9w/2oof3oq/eG/E2LMy/+u//7whf//B301ftvkbehMWCoRPW+FzYEv8G9DS
pGuK46DDPvgPMHr8YMg3eLvs77au78je37dk/hUcehduPHYj/lRcZH8CtWT9ep9AFeQgavDnu4h9
KID/eJ9omz5WWj/S26JHgn5CZhxTp8X83SerLvZEUCm6Ux9uEjzaMYUsOW7lLUOmk+o7F4t3/Bgw
ynIQpmb3eUxMteF5PnLuM5Dxus8d6BH2jxI6i+RylRJD7LTCR1oCqryQAWwMbdirSdUeMb6GOcyU
n8E5ndJAe//+6fx3PKjDR9P1zcdfqJtqAfzR1tTFZfE/oXlqJRH/gVD8VnTlX3Bu/vXfIRfeNn/9
j+JrXH38/OxCZv6bcKwAgZmomDwhEAfRbXDn/Hh0vyPCgPIhAVvQSUHa/edhEnGYdclAaYa2Kjk2
8q/+RgnTf+NR+37Tg+6lbIEqKv/Mw7ueZn8+TsLmxbe1fkVWgRj86z9cqTJhTnNR9x7xRR+Zsjrq
xdJO/iisg57FzSUNTC3GKpCwVKusD44qd4hgcmexTkOkDdkmT1X+iURwfSsDFTLmCOfllYZAbROS
C37EctaZ/+LKuxbP/fp/LbiGGhwZ+SvC90qL/PlqnVJSnDXqZZDAjrxgMIzbKA7nhOxWm9yFFlOt
yBmKOwRKI/LzJghvaH+qvznozBcrs8TJas3ps6Y3yU022arz1/DHeWKHRsPVhvFlgA7xyAeti22u
w57vdPqYGVwZpOPjTPvaBHL80AlF3VMVPO1kbw1fEjHEFy0M1HaIBqyYTVMkV3Np7rKB+Tvj3oav
LcUreJ7p2Gm/kcQjyRCX8srKNALwOMzLf3G//NX2hoHSpNZAGezUNmBf7Fu/vk8dhtlMre+T6jYW
dbKADGnUIQ28NVVH0ssgD/bftkT8T+MFrgLOf70weH0D2+PtL7u3tvxlNVh/7MdOZq6VKi79VhyU
CGzi1f3baqDJ30A1I0pBIGdgpBBY/r4cUGcHJ3JdDmAN8kN/Xw5cxlIoERhmV9rp96rFP7GRYRH9
5+8VpjUifzQqooBZct3qfrpcZikJdCIY6K0lefVuqJdrK3etj05DBh3IfMOdAzmFGcze4zc0Xwr6
ceshOqA86b6ZT67p1bOxjYJui7QYbEYtIu7raD30MledlyDCXZal1EXNYmfPbnyosgXhcgYm0gWN
vunaBLqB+NQ03WkesVFkJhVe1DgBN2pd+1y2yUOkLftxaocV7xbcxCXVsh2lL1wtvWYOwgu5/Xrr
IIneOIMAfuZSLUbaiJajvunuGwQsDBHBHRGQp4DS1ESj2qlWuzwKxp1N0P6JUryCNC54GIOWizxd
9A2XQfM5n9poXy155Zu1iDcLQCo/sOl5IQj/KaeZGMKDaR0zi7o67InfwHe426Ae21sCM8s3qcWv
JveQjbkY2aYt0+RoYq7b5rzoTeL24lw4Y3rHANI45pEF19Nth0+xysvR64PJOGGg1JetgdvmXoRc
l+pQ3lUMjubKfnWHzHifkkx1XpsQet0URqXfzRPsqk3dCo4Y5lQZvKpYSHsv1sVVelFuR8YkuxDL
8Lc6MuQ2iqw+3coOK5znVnn4UjqtiZ9iMtvbMDXVUwayDsU9Xubbss7ya4tvRcQBuZpR3pV1bCXE
v1tojVyqG/XN7TLSTgFvISUt3TjTVeGqPVuOPSMjdG4U7+1QhcAQkgKcVd8OMdY6qjXWkBy1JmOY
u89mQkbnS9vSEaK1tX5T5SgEfjdkpvFY66F+PTTqDvsEa/VixDWOiiztPAZGlGjTqMh7VzPUj5cG
W42FVajJpvw0mZl9M7h8GlEaV1vGfctN0FTXxNyZnNb0g13jOYRzVufzaQnVZwZgZnqKTQEryKAE
oMTxRfXfjLfSfCWltSltXfe7CR05XqPGC1YlWoERfnW5rxdprTnhI5GU5YbqwehEGmkb8p/QiIIj
dfbyvrjGSXolUv0KUyRjgMFLuvkZ2sIlJMZL+coZox/wFYdmOYwtfU6vR4ysbxUaNB2M5Qk9I44i
aMfN0RtkfSE5eGMNap/l2EVTJpl5+4gtw0dbyvaTDjUtHabrKaR33j4SuhzKh1o2+2qYqVD8iqti
O5H7AibwrMukve/p/g3WkaaocVK6/a4BBKQH5jlDidBnZHurgB+WkWGnYKBKzG1X5MPWXZwDg9Xg
kGEVZPrAp6q5Z660xZGPajdk0zmrJvQgZe4H3CR+P4E6G20LbCRt3QNWj1sZ8bpRkk4MNEK1rVVW
PfC1uTKS2zkkKqC/xgxsCKP71kJlEjRNbJdHK19AetGQ0iU3plP6FSCJGd6LwJ8exd8Eq4qajOjY
WvH0aWTWSfCbnCvhNlEqOuwAEwSR+qRgePhpm0vWufY10E3jKqJ2yZ/S+FuZkUhOKsjviXJ8Srmf
q3p81wIs7ziv1NEU/Rmn6Kaf6OKpoZtS2GloE3RBy/gyF+kUXrIlsDZj3Pb7OaFu/a5MGTqnoNLW
Q0Ppj3AvlT7H4B7M6hr/M4SGEn0JF09j7RLQhxtoGtEZesRMaC6jq41SvMHiJOOSamV4F6UbIDxb
LrAPYRp9xJr+pZh5q4zISe/yhXwhNtkqID9b2ELzMHFr92IO2ndrae4Z/wT3kC9i0wtN7TqJgHdu
A/gOpM11d7jIACOwWWnNYazwRHuqz45hWBmfKcvC04uB6VkriwFvTBNsNSyp90WSQDyiSvQtbVr3
Iqx4FwZmhwHPXLZkwqC0lBCSONZccFE8MCArCPk5z5nm9BBTcUXRK8XkEvGhiZP4BC3PPTmh0+MV
TKorKn4dKlZcpsuO31Y5FOjxNquHTdRVEI6WLruqAdjfYABl7Y8+wYhHG9S7pxqmv6A/rbR8GYUP
Kp6xVJT6B8rBIbSDU9GWcG3WCsEVqWnZ0zkc6oo6q5pZv3lx0v5rPsWtH7QCJkaZ3jWG8RWQE0Cb
sGfzMeJDPhmoXMrcVna6hfdKZeDqUac1oNo6Kpm2AU2PPi2fwnNnxLXMwo8FTG30UW2Y+S7V1wD2
E16n4jTpbvI+jJmDsFO8u015GkGH7lSY+rkUfpUPvV+gnSRBfk0q6KaumXmhpyl/KKJtqmY/qCv6
C+gbEZhGPy/LS4tRteasGvFuN/QBrg9dq8onALdXjGJz4AHJtuung9ReoNXt4ROFHgSLJ+Wk+0R7
sZv20NcjbMEJDgmB/aKpC5D9A8lO0t9S7Xu9uGvAkIpyOi6hzdcByKBQwy3j5Bsr7M9xNQDESIov
SkFMxcF9AV117NvmSHv5Zi6yi1sLwOnRcyC00zD0p5SHuIxKL+ySM0KT3xcYMqxQfw2alRhUQYUi
Fawui+qf4lk7mZr1qJHewmNAZ7RbfCzDQ92qaEe7TIq9I4aCNotvdiC3ViL3gfkmeqzECRYCPQxB
gMkHhnHPc/stV9lhyMMLs2iPeTIrsZ5cl5lxqIIGMcyJb5NeeGYf3bpExnzch0zCZ52vOd2kDGB3
jhNdIus8YqSA5vUV8e0YVnKL1r1JqJDFR7bwlo87d3rFYA16md6CaJIWNkXj4tInVeeadoQnf8wc
uqGwY2Dc9PQko5f9KZrCszU/zTj8HfTgaQKMAb8T6XqsTvgQS3TI4X6o3QPsgzvuLIW/uMW2D9x3
vrSbqLVojGpp3lHBfJS1pSNFau92VR0j193xhvk8GgTEo2NJZsBZnD1+923CxU+3H6XWvDWRTgkd
bgqWjVCPa76AzXWAf1wvunsTwV1ZEHO0+jgPia9y1w8EAKqa0s9Sx/GSpBenxQi/ZPlL2n44mQ1a
v302jXnX1/NBpHInqwUr/Zj5WVHSj7XnnnoM1YAVfYFniDWFSH5m8fHqlH7Q0iMpuzUrcYWMczVD
i/N0I7zrVf+JSlJtk48vCw1MuU09kzXAR4GZkfCLuvOpy9/5KI8pND64zpuJClC+Wh4+7M2QipMN
KQaEYXrd1Dp4CZJe9kCmQ/VjsmXKfKlUnTIqVds2Mu/DaiUUm+19zUFj6IZbLWJbnEgeYOmFwKl7
rt5uzLHdG5Pc2GMPtwAsEpPEDcxSMAtODuaRS/tG4DY5LK14dt2heATEhPdXtu7Z1Xj87AHTKVEa
+Thb8bNRPoJYue4q66EsQWkzFu617i5y6rNtmleqG9fiZU6cMKOwcJy62fDssL4TjXlPAu8Aqel1
1J1byk93mksqRNvA+dnjzfZ63vtMtFf56DzC0hx2i969rwv6Liedwwo67DPprqakTzVGHqQpbz2b
7tIK86XOru1GAQgNyGAEI9QAFnJ+IhOOs0tkuxXit6cglI5R+tfjw0CoaqurGL+xlDzqDEUwbGzp
a/oaNl8KClr3HNUjHiWBYcbsP2PqeTFm59XMaGWSipo2LOCmBlQiNJMn3MXbmKk5U2c+N5h6CevC
QAu8z1yfnYMwCSiA4K0jb9MP2TUAE4/Tia+K2LfylrDDuGtT25vyS24F1yK8DuLXouRAIm6ytN0P
uGBkW7+0GDKoj/Jrk1rvSn+1wmyXwinpSGaMIb2NermVYN+q5UcCY1fmzgbMIPYhlb1h49on07x1
Yj4QqT0SFTgWMWkGO94jEB0m+tVC0+XhGSs/rxhV4QTexyW7RiJAy0obBh65UzAIROiDe1W/JjlM
38Ip1G4R95aTW3BGIAyPqbMLaNimPAoGrDSOzLkGXzHO4IIVgFyJU1w5TpZ+rmFgxbM6xJN7jQHb
8bXsi2u0vjDeSHfdzkJ9McKvwOmmPZAI/E/JqTeesKa/yRSbfmHRGplGOwYi7NpEARNtdW9DgfDK
orZeo8AgZhHWbKSFA9DGG815j4LSQ59h3FI3zQNNLcHnqAxw7sRgwC7tVIFtJQ2xxRZeHrs+ZMOE
bUxCgPMVFZcLy4R9tkT6RZPW88j6TMd5QE5MWx9JkByY5G/N2fqSg+XdTHH9YExqV4IMPeGwfDLr
6H6UonlK9PQ9WffSIGXMAxgIDgck5Ds5d/rWrOJraoDf21o7NXFuEUexwU2qDay+91qM/swj5E7O
hXKLa1wyW4IImu+24Ld0vdyz82+HULsK2UpvE5frngkD8VIMdXINU989zK00OZ1mDbn2gbZQWi2T
JG+uuelqu2FVjvsxlQ9ZZ1I16RTRc2er9BU8duRlxcLAVJjtlb3iHPBvLa9a2GFcH4bV0G84l2HR
3APT8bL0DROIDkbv0d512aJdWaaTjRtL63XD01Scl7ACF/ENLlA14PUGApkmVn8TyjXZKhcHJmBR
YlwiL7YaNEOjieKN0QdjCdLBrIwrwjH6WO+LVOtLWHPlBFk9wCEmP1P3jneP9oKw2WvVrAHVCokA
TbgYQ2KFsP/WZuyFI/htNQ4ED2eWXIZfQXztxtbI5VvrjrjBcTu2A0xdGJLGyaF5MPS7LIywqS+g
TjxMV9jGuHAw+8NmVaLb5fy94GDx1LOOMkVK6QD3RabZh8VyhpaDXDBOfra0SYqVvgBwT3iFIEOU
CWjO1M4eQU+BGs6S7mDDwxLX1IkQZZ5wLx6XVsOt1oZzeJgb1Zxhj7sozewE+Pq0giNZueS+Xoc8
0WkuksIrplJdB12r+TETND5B/uWh5/TrDVReXvpw4ZfvnbS6Q0Ki62Q7tvR43iBTSnvHhG9ZHqWI
43RD+brGDdJ1aaejWemY11zXNhCz5891UUbWzmaKGjXpvB47w9mzE71qMQvobGBKBaoGWO/i7Prq
sC3rx06VWDe9UskmtQ7JkoIC9aRRG9VFG6wiNHDQ8kYdg8ItsqtknPSJ066xkA+hKR54d828ornO
5q4ecZoqe3pIeqzzH1zgIvUREzb0h7ElFRTJwJ6e83gZr6CvLAfwYXnPGWwa/alx4oO5lLZxX4se
nx0rgXEOsEmzMjEWn/cFIKNgLwH5xN4oMoSKmtWE9awqnEvCoKnyoHX1cjPQcE1QiX/EkcBleu4l
gsG1by9Je7HbgQQCga7VJpym8kspLRH6ILS6HupQIYsdEjEQS0lqxadDY5D7PAw469FTyxCn7HV1
Q4hUVhtKerR7u80YgFdu/wU52rybKe76KDtOKDSYyk3XVJj/i5mSWn0oXyqDhngoNtJcjqM+M43v
3QCncb7C/QvJlH1fmEt9H8VJRYSKBsokCIJo49SLDVV2AkJFGNNknATmV9ZR/Bzj3gaMlM13fatj
A9VHNXsRywBphSXg/pCGxkdn0yErh9R9qDrp3JPCKC8mgMg70CUYQNJiNE5NW/XwLHPpPnUjJB5a
RCGf1YygRz+TbdORfmhnhA0sridAqNX66Y9gB5nvu7fcnyQz/iTBjUIsoo5UCZwjSJVgtKs7T2Cn
u286Y7HBI3U0+7EVFQ8FLvUbutS1XZ3O5jkXIfcF4wqTCKqXSjlD5EaVH2E4stJNjY77WWah+ZCy
XD4zv6tOCTi7h6BrOI+IkdYCrx9Q2ySH8es8Nt3ntkexx66MdQLz4hS+wQqN9kPO3ThpW+MraVVc
391g5J+TdJbIjKFmeUkVldAXjeaDeqEbnqPMo8oy+QZH1uBBHYlC782uZYvhfQYP6sTXsGcQSQvW
Fw7tYdXfJ3VuEDltQ/FilW2AB8BG0b/qKgfW0rTaf0NF7UBlDQbSj8H1DS8+9Mmyh0sBx2la0Py6
aPyE5joSmh71gRL3tbe9FBySxQ2hKJYrph/7SrcCbCR9n+2ggrYHZDiLRtlQ3jZQpbisWeWRnuWo
uafEKfED/EhXKJ8zs/MHNVjxqeZbeMKLbMFp6kpJiXDJ8Vkz4g8jXTjiTEYwn8ysCW9BP4qHEa4N
J6KFsB4Z3ccJTw97oGW1JIjkRDFfKLi2VvdLKuZrQwKdK3BoniUBlwPvd3dnscJw7IA5Nk6PFoA5
z0RiONAIYnqwwTQfL0tLwgpJks9Cn84pDoht7TTDLrNwo9YWlht7LHR/kAGKanfdj8QgM7ZTmez5
WmU43dPnepYPwPm9sdxrk3ue8vC9ENm+xTmicbRRLXg5dz6Q+eNQEXDsoHxZD5b+agQVyQiNVHgl
GPiwylQeuSVK5uC9X0Q5BifRzJLLT2q923mnPSUhgUT4cKP9OSWmNVrGdjBv6QOLn+02OUOiar5M
Sx5d8nmyvo0cHKDpgkzCPmymzxnhuY9MWNmLITpxCmZt40xRs22KgMAlioxqDkPkVEBdMw1/T16l
BYXgBNKj4wAM4xnqXvIOUSy6gYVgfRXL965TRXRPpSL7BGXEeCFXUl1bLbFFf0xa7S1satL95AaO
UZT2j8ZiUHziaO5wM5vhcjeqLkB21zv7S9KI9GTGegMtztj3coV3TMJ+rwzqjCNOSMZ2NNMBZ4BA
nhi7+sYqsv/L3nksR45ka/pV2mY9aIMWm7uARgSDmsxkbmBMCmit8TbzLPNi84FVd7qy+nb39GIW
YzaWVWYUwQjA4X78+Dm/qEITLnGQ7YLBmcvYgxqkDIpId3jDME/i87ZBfyxxInHmdE2/b30lBUta
yY4lTkimNphJl5sbtxmcOgsJrzjJrEiMFX8gmHYiRD828srOrWNJrtnopzs484PQl+MGhA5XguSz
lTsmPE1PxYXImRNqvDtGis/LvnprrYStjE/XiIOPrTbDeVyzwounaQwbLHzdYtcwOBeMK8OiYo+u
0QPeHBxmx2EOh409SEpQoKYgaoDrA+ITP9HgzANACvlVI1XiIdWs40e+7bfG0LysWf+Rz6ubVwNn
FRwzS7WuTxOleEee18YtpOQ0j6BpSrDbcae8GttEYSnNBV8Hk4vIGqbBdRy1JlLTlNSfQFeM1z3i
kzcT+pvnTACpR03L26Dx2YIpdBDppv5Gb7WHecFbh+ojdkqDEf8EzX+mGeGCpNoDsRFeOpTWwgYU
nloxja0W8wiB7tA4KYZnzu852nUIUcthWw+Vs43zXZzoMAhrxgUSguFN5vxtTYqedaxhUW7lz6Sf
RdBo8+wR3oM4G3AeSIAC1eZ2byq5S1/IT7BA8mdIc54qNRtw8lmLRFOXIotib7jV/fyy4WpCag30
LFMS4bbUvmOgEAxTf0oo7XrbcbhR9A3JF2v05yQ/T5uShCOONHRlC4D8Yj9CwamKxC1Kk/xXlW+U
XqdMnEmHOUzuNDCLS612dQp15vJm7otGwUP0OV63kQQwCs1s2YZCI92X6Ujn2Kg8OZlh6Eod5Ifk
x2Y2G1W2loxpGr+pBaXzzuoQ7kenoVO15VYwacuW5GEObE+kKWirO4u0RsM6hqVK7TFPs/5uWZgx
Rble01IYiXV67pfVVF5VCKU9WLF4saxBiiaheoTJeSUn6/u6Gqeu7c7mblzlbf5sfZX6lvGBDB64
JMZYd61krO8JhTs5T/vrAWm6H3lWGDe6WJTUKPopJO5OnlaiJG5WdU7ywc0suErd6XLxc5xAocSs
tJTuomtZSLybyCHS10muMZt4Uini47KDJimlfqBkEbQ6Zx+KO1qEYWWiGJ8i/z2bB8hxIf1SqrAY
em8QpptaQ2tyzb8fbKa7rYNU2W/1XY7+wCs8YfMe49lyp9PEtF0x3D5bY0Jascrq48pJACDiPHgY
c9m93tS+gp6zV9FlCeaxHK8WQznJFPFgZy3XQzxMz5ZVpDexMPgaAgH3aJlQchsRipvaVQUMCM4w
tczXrqOt6HTNJl+WBRyZMyDxKDYqBTHJHUvxB2LaUlhDSDZhTFEIXIIFzXC/mRQoHwg+rsmKh3ld
jT9XbEtJRtG406b6XskSByDGlSnp98Ig/ZSVJCgJiaCPHZ7oSUEwT7YeDtXQMcmgAi9yBKP2nBRq
JNfk51bzo90WJ6vn8yJUI4l4P7pq2xTegMyr1bYlpXUCu1WuUI1a8U2Za7ctuZs8797B39+3fXFu
lOwGSygXkePVpsSvB5yWtlBPxdSf5fJ5o/g4p7LyNFXWaaKQB90fXkj1VRZkIaypPDyvWz58WyvB
Kzq6LiYanxBiNtmX0l1D9qd7yRPsWpqcZgEd7t3pxnXyjRV1EvblzBHF5bsxGN+GqnngOFsCTh4r
5EuWzmnNaIGQU4BFJFa07pQnV4qGilB7xo8rvV0mMfOnTbvJs3e5XPLMzgfqMt02+0ZdOysHwheY
MutPwFjazZwt4zs87kn3hhwCzroivO6gUWLFjsASBE6K7xQAVmT87qoaSxG7MFfrOeEIIpzpkAs3
ymbWL02iaa/iUXMruUrk/MxjPZmtiIgAeVs/eBgjd26LaRTy5fUGOkZFOxKJWVEKNHmh6hwPM8xr
FDXMNkVjW8eV3e0NGlJqKe5vRkqKQT0GNxeo0fQR89kZweYQwEopSc6JQvOSYvAH/HBY3LGXjWjv
yyRmiAXr+YsyLdtywXpyo7g55D0+cTU2DBgibb/BT/5v4MX+HwODHAD/f4wFcdKs7X/BhB2v/51f
oP5VA60BVxdOK3ysA7v0GyRMkf8KtRaBPJPOlvwbzvE/+QXagQkDBCmJikGH/NC9+x0SBitBI00A
AiIhzCSJlvrv4MHkPyFAEDtkXqmQmSE1gkexjt//AQHSWOqM+R5+ZZx4es4g1kLtTsRpZSIsl9ND
zw59JxS9dGW1avyT/Au9IuooZKs52uv0VPAjNCq1fcpxFOnYwczxtYH+9x0BnQrpmEky2K3yEba8
MWcpZkrMTNX/w3D/F1TlP5MkNNEQYWiajBfQNhhDv95F3wJgYb1JjiZtFJ4zyuGkwZqT73QYwH94
A/KXlFle/v2PVUCVIvglohVu/GnwLAqQtYIXE2WijYJDjB/Wjmx4dbOv+wky8GXp0V355595QLj+
yAc5bvWPnwk66I8PjEIIpD7cmpxNXCMpbjU7XugDdZ38L8TyDir7330SownH3YRCqP2ZfSVi3pIJ
NPWdDITiTMKNzj4GmJhP2nk9C4/jZqlnetCUE5BZo4YliCBhkdrpvRW5tzOcWC0ExwTUHugQVYQW
UHqDdsZURFIjS68iFAAsMZUdvW0y8ea2BaaHaRj8gtL956OG0cTf340Eooqjq8kihKT367hJU62i
g5XvbHgixYK0BZDpUGmYXFQQpdVD3AHWblxPxuoh/tHDBofv+d0CfU6LYdHKM7r+0iWOazbUXpoQ
g4KEO3+k6saKUcvOZLuSJCaegcWBW05qAwiqhGNDY/u4T/zupFcVem/Erh8jdjyVjAmS5ljPx8dQ
ISqin9E5AbcSM5JqDTvFLr/GdziGms1deKQOQnG1/HoWi7B01HPQhXZ1mBiirbSYtbpUNdWPLW9A
DqPxita0ppgotVBvXTvXnDi5S/u+fqpri2R1yoeA31ogpNn7aCmfRcuJDHq9NGJKg8o/zVGZPp1D
HSJmk9QWNac2gKWHA/MQuZRq6FfcEDu0nmycDekfIvEjSx4SBikPd1Ng0haylOSQZKcTtc7Vy6Ua
cY8FPxpH0vdV82qoT61dQY/5VmsG+tGFLFejbyXTfdpU6uNWKPNLp7WieJVKRjfcighEknHFZXVf
ldT+U9TJZigBw7K/a3tV7dQN4EnadJxW8C6YX2MBtQgZ59V52O4bKAOJk4JHY3Lj7gSrpCwUDR0f
DEs4vqiVYZu4Q7CBTz2oJDOhEjBpFV36KsmKwYYls/sD4p8y2iqj7GmpTgkmG2aSYwXDVwxGBG15
lOOtP8liVlUBf8U00Y0pkR3AfxS1t10bHqDhJKSRcSJ/pvGKsSnxWPloYHFLLl5NSofT6Ty9qqCs
nlupWVRMt3jQqMxUVJZztKXtVQOr4wiUQd11nrv+XPHUVrpVlAxBsxwqaAWNZoTier1zmqnpvg9H
kJ6zbgU7dYRueg9yuHzF8/oI7c0gE+XNI+DHR+gfjk3AULTx4b9XG+4sY9cjDmQJltcmre6tNHu5
NyulYq2KK04SOkpVEEb1wnpE85os/F+t5j8vZt04CHnI4OhIX/6dBOqimvKCexkXIRs3dPzeTXoD
bmXictBg67NOJDn4Mn9iNeLG8OfcvdexteppOdMC3/Yt7NCl+ucX9SdktaxxTaYos5MeJoawSH8N
MH8bmGzAAcyWv24eEFZqa19jguzxUdGHHn2IAzBs2zGAX9fw/xOw/2ZBPwPc/IdH8ndEz4ePungt
JmFIm/EXSO7//tvfMjLO5EcKRWolE4RM9W/qLqRof1U1aspYtKM79sUh+T0jkzXoJRaoflHjN4Bm
uZTfMzJ+BWvUOp490kUc0f6tjAzHjF8mN5AM1VAxuz/Qwn/c2fHjUI1szpVLHmXn7jRcCzdCqNhA
dii7XdAx41v12rzWPQPRAJ/6ZLidpIdesaWb+C67nn1UVy8AQMLYW/3Ky2+WIDvJTu8OJ+xuX8vo
kHNC/wh3y0gNpnPuJe7q6w4mgg6QLpda1GmOCg85cmfia2S8gtYt7uMTvsLBek4d6hhhdx481RG8
+ay4aSSE1KVdKczCPgI274uBeuoCwEHu5gl+E+qn9iE5KS6+VtcDLT0bAw8XF02/9TW/uk6uEQ2V
fMUdQ9UVLgudXvbEq+JihN21fKIQEXTX2yV19Yii9qm8zqI5bP0qHILSVz0hnE7mqbmLb4Xr8qE4
WdfYP4TdaQx7L3Mk7jN1Ek+4aAEutBEyv4ZhV5cUdgBZE00vu3iKbyd1sdef1WmMVK/wct6WEqL9
EXmDG/uPEFMd9CbdzJO9+FN3GFe/DfWvy1A9KeQd3C5AYCLkwBgNvifexlfrKQuaoPAEZ+DOpqB2
U3/xu2j3lKA/T64U9KH+0p8Ht/LpGLvKqbjCsNA3AlKjYLmFrcZfLffVXervgXVHZ3OIcBy6Q+7e
wS34BMwIK0cHlmSA94STOTTUT+kpP5m+8imditviXX6zflCo5DoGt7enR4eikouSvTN7uFFdAX2+
aSLVx2/GK4I2FP3KTcPpyriD/n61uZ0LNd1VHDwbXKSr7sWr6n1/pv7ezJROHRngNzI416Lbe9q1
cm1dhqh4aJ9qr4vWT9EfHS0y3Io3yW7T8xzIYR5oEWAyT/IKH5LrRXPLIFaidHJhCyMZeWtEIKAZ
7SxAe8ffi9v6lLmamweZK35Tw/Ykn5dv2Ju7mytzsaY3vmV8vbliqN5XZxrhIfoXIEnNa/VeumUm
BpyF/dLrWCciP3ufzuWTdJv9ZP3wyvzOiLYgo49wUgPBz25wKLnkV/KpvNIvzdm8zy8GK6C/yqP0
VJ/U8/AvpHwV49ek9G9L/Ujy/3DqWppJbvCbly7U0uhCswpHF3S7A5rONuyWa+jdz88xyHyDVVlG
bbS7qid6NPFd4VGJQOl51SsVD6d0KJq7o7940Jadwn7OXGogNl4kjuzR7spCye0jVphfhFIIWDx/
o+bvMYuc1O0cyVV8wy88qMauwizHWSo5VQFsXP6NNhVPtwrWsLnTzlIIZsBNgiSgNf+BP2JpnDSU
Rj72n9XTHI7nIiieTGzxwizYbtrQYvZjwT6f7wXHcIRn1e352RjGL6mvR+UZdJUDDvPJfEkuciRd
J4fAo6ddQGl7RZRE8uN+r90DofLnk3GpjDCJ5lNyRR5+HfuDr95ogdLcmrw6thMH+OhlDTSHIr4H
Y86B0OzAVebnnyTRzutLab/VRAUE6mwSVXfwxBMcGfv9EwVTe3FZk7w2dkwHWxAb2xRH8hAnOi1X
eTgHcHwv5nUXjj5QKn/G2tYGSeBRmXUyn6xwCy3mI/W4b8w4t3VeEfyOAHk5un1c3Dsx/EoNeCgX
4Vxf7f7sYunlNN50tm7RM+Q7zNx88IGeea8adhngZsbUkwPNNdzMLdzSKz1AsXYdCTfb6fjc8rL9
TG70BISEDb/Byb3GTz2WQNSF1MuDJBS91S1suAtuf40ptwsb30Ox28Fc8Fx4oqPYmV/4dL/s3t+C
ia1m8MAT25P9mbAjzC5R317dOtJcy6WTYUU5r+pC8b4Lwe89Gi+J2zP9su897665SiSwAwlMY4rm
nungF3hvRJOt2NR+w5Y3SU/tU+L+K30XtM9+pWT+bR39ib+yGLieHcyWS+fpl52trHGGQLBHF7vk
mnVhcsO737umwx0wlJNDP4onAUKcwVn4qeA+FGxAlLj5Ekc1+xndYn/zKvu9dlDrtBsbcFkwM5KG
2wbliXbgeWIZ0k3wjyU78Wmr+8MM9GD22Zpt8NQ+BQd2xcHr/XKxj2lzbJL8wk08rpDNdeav9UDy
+8g8xQSq3jcJ5bGHMqst/phOZXS84RDqzDHRqa5Xv+OrlKDZeQP/Jq9fz2YweYDEneNHzKDXYz4P
IahBvhedPiruVd6o8/BlY0qAIgryiFYYN3u8eeeB9mKyjO5vNwJh352Z3YUHmsBFUYlZCWElUC+m
sziG3T1P3J3M9NG5GabWNYPGJq74RC/unLXhN6/5I+/PuMp278Se7okBSpuMp+TiKcY/3SGrOPF+
DDdzio7NU+yZHgezYPvksTggYZ3tJ1BG2vb0FZ6Gc8fcUYPdReTZKV3B0SN0sx3Ex4idq1/zOC2m
qeWnrFkXs3PHDEae7XZMdFf0Zndj4YCF5ckcvzvGDI4SDzPxE/aO0js2Ro2JjDcdgVNjKhsRRjj+
MZUbz+LvJLfhQ2ruoaps7QpvdZeDRXTczpEqjf50xoTb54/4IHzmHBqXPO9j6jXhMXh1tH83L8tp
YzgGrtrk2ZNPBHHQXkFHOHXHRHX1QLg5nrThbmFNDDCYwInfB6XXOw/gzriHjQlXO5+Af22Ly02J
CmAGv8ZCs3MuumRUjkFGPY+kLmb2yGwcit/iH8eE5XJC+TwGeqiHI7ty5saeFQpnYtBZuF3CIdyY
x8dnqWR5xxpJ3NxLvyamxFaBKSYPqA163cHhm3DJxuMZrLxjSkCgOk0hGN8AXIyN7KaXEjwAewZI
lLjkHQ78Lmfw9u/7d1DEng6QKiBchVQNera6PDCY3ypae3bJzBPZlbuf4FKi3gfjyE/SYAkFVvEx
U/E1D+TT7Ath74exs5ytaAiBPrMcRl6COIJNr4ntYCMNSUl1CdEOxJlofFMJw9bVEavKALlrpswx
YgtDm7k1I6owDXrXYFbJjOXmMaIBS+rOfFruQHiRaGQkINKlco/xbrkY1SlC0l+Xd7MLFz1uoh5+
UHbn91xHHZTHeDgZr9m4/4aIYAYLz2W5Rk+RWGIyKSvS1YmVEBOLsNpzZjYK1gVptBiYF+1NZ/nC
8ApMtpje2dz2VQiQcWe5Exu85nlhOdJ65E7ofBGDTaY0rUs+2bINX+ZJlRH5q0PaFsYu7R8fcUMn
4bOlyPQsF0Q171syyKPPwLriSfmKbeLXDF99iYh17DzHat0c6QhDWOsGrFRHIf9E4IJb6CkWMEkE
oqbudA6lLRfwhif5Y8owku4cux6XMl+l5Ba0jGzJLu7T9+b6GOrupHGh1Fo8oie/bz2LlNwM8seY
FLu9qYKORCV1FeJTF+znXb/UN9Xd9rGGR6IwktlkpCt9SORgqccBVZTAugZHCJCCfLxkHReX5ARS
I/elkG9PtV+dilNyagKEmql2pTfoaV3Qi/5IyZY33wpo6TgkQXRMn0qfI1XItfgY6Tk0cn0mmI1j
d9A5q51dOBXZNMTIkpqg9bMQZgOvIhtxab3YmU1tmqzoSLsEziedkx7//NEW34G0cGawnNY78hYM
7t3a3y7T9XqlO7kPNtjbPSsYSdTWsKX0w9vLnsKpJI6U2LGu21AJdq8jZaeBHLVnsCePwHdHvhAf
jKdOf6Isq1+RiHmAcJGGCyCWOVqgKw6nADtjWEzX8vTHmWASodccNU+MLxNFdeWbiVNIfZZvF+jQ
rZ090XUkg1N+qO9AwG/RGud0uIf5Aw4Dkf6SfSAXeNZvqwCVIB8z2qywEw8qRXIneEghhFXAFkma
eeShMB40LwkED91kH4qAk/DjmPNS5eB96UxubL+NYUEmpQX8wO6cwb4lN32tIeba4+YVV9nV4bTr
TL4SLH7rkeaFQ/mqdiG6PVlk/dA0G10VmAQPMUKYzBO+aB55MTnf8XjxFfPRRIdDh5avYzKGTXSc
w6yv52bxhoOfv6rrWfhBesoEFIarOBxcMCSP8P3kKOujPUh9iKxu/iIxH95gt9nx2+Iu/uq9gsEk
KNATtE1WItdoOIan2kD2mV249jJ3wc7Zm3ukofT2bBiULCoE3/mIlNYMXA/OXBwvRdcK6KRKAT9F
DdUePwfCKoje7aircznyWxVlUe+l17vmr5+bTy2ZjzuyW7RAV45fHZ+AN5YNu4tr/LoK2wI4Egp3
sq/7nX9cxkienINCeS/vy2tEd1S/YXM70jqSIMIaRq1OG3IQvQDtcJEnJ4zQYHd11sPEmQ82B4kn
psX2kQIzd53X0VHYaLl451g0LZ+OmOFX0o35MMn2Mbn30+48febBkc8ew3UcQQD6cTkTx7xj9xC/
4crGW84n/Dztni37uCgCio0HKPe02cC7+EriICDzM2iFDNnIvmgQ/2lUkEkfWZ1wxkmVnFryaoKd
m7OnFmRS3AeDzjE0qL2Ri53cnQtpHfR23CMdtEiiM/ZD0+8eAeT4VgStMui5/N0TguOVbL8OgjPc
gBpaJ+bRYxcxXmxKizc8735B7gHUmb039+bADFtOG2ykwVF/GYP0CMPeMcocAQjKpAVXc2Y3nwMZ
o+C3fFDuARok4xdt/oALJpHy00g8Zdd5dOTYpkFaL9ucQFR35WZkcoT2g6M2O8xxXBTIKv5QZfsv
mm9InvyDitWf2m4mgqW4SbTShSSVTLPanZrCEvu6906egoiPs7GHIKXLAYAHYJBZLZwrOHSyvpG/
IgKiQsFWB6KQRGV3k7C8PfItOlvHvhCkBDjqU9SSyExtCLtP8SW+9FfWTR/J3hwtgUSFA7dqdgtq
TCTVy0mjZoS4/uPmgfOJYvK9xdGJ2CLRn0JNWJ2GCyTUcx/W/K+7BCEvu4xnPToi4uSbD/NxbOMK
gSx9W+1bg02oCoan3a5vhkv+MHwc24D0eOxvYFZc+NOhZDdsAcMdHCL7bWZxV+wHR6iybI1/4hHn
2e0gvRMdtBBw/s6vZ5bREdUqJ3fRYjoOlce+Yrr9WSAaSq550j9p7hBXUreFqErcrBk8CksU6Y4t
ZedguZCi8vkOlRNn8wGrcs4YjqTVPzallfW2uIQJXnPkaPHd6h/ZDdoyR9Zsy8+7e+QGR/kONJk/
EMiOgWAvDYRA9xt3/7qdlORTdjrCFE9kYBtBdN1rov1UK3eDznK3G0pZYN1YswuZNJF8BWgXTBSI
Bl9/4NYJA6iVefOzcLez0BRv9ZQTDLhIY9eeQzbmYCNeKh6Lg3NW5ufkSmaADT3noyOPtNyaDPHI
sTktcA84yjvaeIOZ00X8lt9VbZiJpHr5ZWF5H0FExqvdcSqSsBZsDNmd4YJuYU4ufI1Wr3jezon/
lJMpTlFvg9YjRpR3Kw7LJ9Td7Tw8jrYcrlmz4Cw5AhJgvOXmSBEn8p8jxVO8TvQRjmxPpUdnxjkS
w5WBmyK2VmJJS9Q4Ujo4XEclh6SuVa6OQ4nBesy/Ihdx7Cp+K6+T28VdiUlHyQGLJCIVIrjOP1+t
kvaPVuufOsdV0WoQI0zjEn9IN+qJVixliCPfe8KB9wHpK/kCl8s9ElmT0HiklpJf3wo3C1Xm8UWL
sgfttjlTVbvb38orfv5ZXBu+ErLHe+bJJCUBQ0X9+Mge4tvkVD/M5/YsBcpp/8S228NiyIHfQpVz
87NIJzEcrzhAk8ZwNI5mUmIOcX4fbjcluYZ+25+Np/1Efc8dIjZNrzg1TJHsqsKyzbEuL2yOhH5X
vC4IeLvngeWP5Fv5ZTxVV+xCJLQye1nsTxQ5wdt5ejhE1p2ZuMvbjLVI1PnquTtbN2VEfCeKUz6n
8qbcyNfD2Yg4envHAT8PrPDrEfxbXRp4Hvz3Z32kXyT3/6Ew//FBbw2U+ixJx+E/vt4k+WiOhsgv
37B3YbR4N3302/3HMJXjf4qFHK/8P/3lXz6+3uVxa7FrfMPcYDzeLUHc6RfVk8NV9B8DZB6m9//5
P+q/vH+Uf8H97e/+8HekDC0WFUoKeCpDwx0MZMvvSJmjLYMuKwpItF5MnFOZ0r/3ZTB0lBUdbRVk
kujtfzlE/t6X4Y+QrKUnI4lo2KJeLv07SJlfS7X0hKxDHRTtpKPPoyKa8mvJNknNFApL+QLDQ3zE
Q1vx6rUsTw2ALhfCGYW4bO7Uf7FYgXb8srUeH0sv8xAopY9Pv1P/U6UYHiW4rXJ+bvqmzr0JcNka
NJsWf8eAqLXcXJwJttsAlNOajYV2fDoZj3Kbjz+B629BX6ARHaG+lpWhgEy6FLTTqMnPq34wqmR9
WN/nbMtOhh4Poq/kKm+BjGZOljyNa+K30yS38DEV/ZI00/w9HsF4OsK29doFuQgF7JxZbDdJwjDA
4NU1ym+wYA3wHIX5BiTYKi7o4KCUgPIo1eCq51og0wttqwm2PmtC+Tlm4hC/GFOsFCBLMJs3aW0x
2rh3dAUY1Mara6Ao0SFQTx/eXHtB/55C7z0A1gBfoXeBhddytzXlyXqzGiFe3AZaQn0nZ434E6hm
/tIA4aqDNW177d6E8X9RF3NJnvnVCm9mNa1d8PsuU5DCmqS1t1Up1x4aYB7PgokkjbNsSGVSb5kV
js2peuB6umnG1daGPTQlQQUk4r4t+9j0sSHiOI2w6+Cm6SSGwCD14fAWop6VLKuWBdMqtGiVN5Vw
wUO9oDsjr0oLX09LcJIZGjozS79UoOn7VgrXREgtxIER+7RxELHIRgzgiIatoUsuOsNAAwtZGHNM
H1Oj+in3h1OWtQAZcDN4jGA5dv1HWzTsd3mO+jZI9amBbqtN6eik1gQFWsL8HFSDsKLDGVc7pwkI
FVC85LYqvqeqPr+Mxoi2BgR1RL5FKy5quCcSIgaiMAEV2GQlg7mOsyMwjmyvxTNS2KKvd0v7lPWz
/hKnJloVs864BU3djOisTCPkjSYuU/J4a6g6WK3ZHllIZZ53deOzUyP/mEA9f1RTgeydVaYxoA2M
7D4GhKFVF4MylIuSuna7lLXo7E0LAL1REsAqVYN2YyyrycSxrkrYy+NqucI0btygVWhpYSMQtkq2
ksXZu4gsK6mNEvffpz3VAIwPS/ueDAlG9bqYtSfsGrontZW7zgeNLHNowjwEWnu1LAYyBUsdVKpm
jQ5olzgw4o75spt53Nnp1oqcgYsYm3h1SrR7C+WQd5y5svsFxjQI2BUqZwb/8hmuh955uzAsV0KP
piD6LUV/3+B5QNWzWEbUdbukAr/c0j5LxYFCSrsagdSPCR9crfuVheoOELQdAyl0JBp4iyZAWvLC
nc+zLajL1KTAnuh2JQPjsoutb6gdFstAZrnMA1IDONZx1Bc1EN3opPaPEOnau7xA6d4+HNcv3VrN
L6s2aD+axNq/KVZMLWKV8+kWh8nsIS/QtNkrAbvvrV+szxk7UAxvwKErJykpD8j90nXf1VgzqbaW
unEtlev2uGFQ0REMRuteLfXtuZh2ju+zlUK2iEekTctGQKTBnEuR3E8skSJSK5kk0BIwQW+FtRBQ
VJVy3HDXQQXfLB+MRPFgHTkW7EMKrblWQECfzA7dY73UCtMpYy1H7a0T5az9PPA1DwWCRv1HpgDi
thNjHy+WvkkcW81GprIO+gc9mbxu4acVCe3PfmK6O/Ju9oDe5aHSbCFV68zfty2TEObRem3yi5pb
vSR9q2nvlaEbdF4TTJdolyDg3yNbgPjohu/8uhTkX72FUwTqwwmOCb657+0CKbabjdWfp0F45iFj
ubT3s0m5UVdS3WuH0jCh3Y4y0km5JhVGaDRbjdKE0ELcoYS9DKb+U5+gAwe6XmVG4UOYKRbcKluz
JhTBx8B0fk/3ZcgvDazm2h1wedkdGbcr6qn4FVAamZR+AtsDx7IGitwqyihfF6qJ2d2KRPtmBW1V
mUjvyTsEhtZVMDnwdbkRMR20jAJAgjCuTY+EdaOrp2OLknAoQC2RLn8+Nbq343VCjEs7wHk94gTQ
Py/bYCllCRZ1GPTHpALJoThK1ktk+GgcG0ELTNqo0aMAlvgYA0uUX3qxrVav73OlcCVASvE3KVuG
TyBL8fNymPbYkzCLHw3KWDAkxWTp0DgUIbhv+aIFc5yq7HVaKn4n2sWfoMnSqzEXq88c5b4oH3Fw
cBNBQHVhyM2OEiICJweJJ54u5lYgk5v2CGd5yVI393rWpd/aJBlPAmTF1wlFWSSqjKL7qW54ozl5
tXLDGPChdh3vrUTxBq4kjNGGfRx6MrBJSO+t+ETw6DlHy3NzTcQSEKgtTLjom5AOUW9I+eKxCclo
88wd1HYTCatzLaXYA5SrgkVQZtTGa7fG8FI1o0WlsEInd/cxOdzfMPXC7mFQp4nljW/Lu2Km/eNU
I17mKGx0SFiUhXGfoPDEYX6Tx9KRkd7BMMwqxbdeURtkUNoyebD6TIa9xpzGLWPhRqetXcXR6YS5
Z9OFZZv6bZnSoNHrYiPa4I14py2m+bwX3Th6IspiHJAAOBoeycLWB2ujIGHVD0hmuGWeLByd6mF+
WRSDkNXkG7zqcsCIBx+TroqdUUK1Sai0YvatatApGwuFNLpWNioQkBoD1anEbIDCb4umgb9L5PeV
ZU3HZJ/S1wRS8GxXKq7NDiQljGXEcppy+Cw53FDwkPw5hAXjWsUorHDB/jVUsky8RPA9VNDTIQRn
iCsrjXi20hX+wNRn5CAE5HlC3DVr9Us19yW7UJvj9CMLhC9SnF0nXxOOz+51sdWjfIaIXkCepDC7
bzKCc73JyVpfVYmuyFo1XWgmacOZHeVuyL79hvT7XsgpiuilvlItXDZY0HtGYPKpy0Cl23YD+8th
KMpoWJpZ9UCvGehO7dq0O6OSADCoakM/Zci1hMhKCrML3BOXySyGFyGi9UykWPQ5Q1kijq9wakbD
oxgFCajsFs9gV/C6Y4g1I9ZCGHAWgIB9zb8tS5sRfDEQosRfScP7BGFC8nH5PGx5lxQ5gqoGuWmD
+VRvUX4z7+Z5FUJpFyWKJqtG/EgOh0tRF7TrAS7wD8xBl4s66sTuvCz2a6bm+gOobyr7yKIsUNPg
Pp7MeTZu8P4TkQDHFf2jHff1dtk1gfYkNobfuHMdcCe+JI+CIBaTPWyGhmP7kCbUYDdTfW2MpmaL
QgURZ+mW1anGiJnn61gR7dIquVnrXPhh5mb/tvU5dNkUU8je7uo++b6SLdzGMVzTZdiK/8XdmWzH
jWtr+lVq1ZxeBHsMalDRqpfcSLI94ZJP2uwJkmD/NvUs9WL1QaFzj6XMY6+8NalbOUinnIoIBggC
G3v/+/sfuVvDeTPiCbkJo1YMaMNF86PO1jXfgVl1PnVYzWAUD6a8hSGA6+FRIR48xq0eKMj5lpy3
o4ryLxOHO+yWaSeZj+MU4eBEK85IEiVWipyDDRMBW9naR29j9eHHMlc9JYg0AGtIiE/quC/m8jEi
VEHkWrDE0ACec+I3oT4rGPb1rAB0TyPtd2ZkuckyDrCwGiAa0OdbnxS+moOrCQDBB79MAYfHwqNS
4K7SYCewSr6D3GT98J3EuliBobJJahF+rpnwd7rMvfey76PzMaxo241glottmiZ0TaNm1/q8leHk
b8G2uvTQd2tgbyG5pjd+0cvvdZW4X7E4RMGsUyugGFbTg7jzCcEpyVuLVx+wom7FOWe24iqfZ7P1
RFg6HypFa/pGZisEAK9gcdj0Y21jQmWJqqWvdSEKbXtlmljBT3wQWVlRoouTWmIK6ptfb4cm20oC
uv44YOl3h0Fzle2JZJiDmVTdrcYKWRssC1y2tWZpCqED3Ib4I3yumn70tmu2umRrQe6ew/LJvUOe
6EAdaP22vtdhnFTbKEuG6gq0iCaJyeetNBCVOWmLAaOfjxH9rPU+IkzEthMlLY15ARShOMsI8kDr
JTYq4FH7V1kAIAIiQkuPVJe3d2WCH9C2dJM+3gCsKQI01QUwIWh58g8Rl9nniofgfnZbSR5+0bNE
LL1E6bax4upbEoUzrVKa4cZS1/0WrQ4tcCP953rH821/rVNJ3NoYkAsrgHffOSIGyGDF6m6kPwnP
TKW4niLPcvy0bC7Cwe30g1BAqrniJvpUtiIMd1NXhkdPj7ASynWigSOFgkAIApW03WkH2e5Z6NcU
m90c6vu2xOcx5L5Y61VCjFztJc1N0IBYVoFnWABDt5kzuGcgv3pAwFZL8nxy04G8PkEH1Kc20Nt2
NstUVit2w9Sz7OSCxZ7xlXJxqh2bsaz2dpVYnweYOeAViEL2PFEFhRZ8dxjkCdOJDTGVzzErAHZw
yEtdZhjP4ba0ySdgqByuHEX/9ciOOIdQZbYJoUu0We1xNUa86fxZcxSpT7rov5VY+rdZo5+TRv/l
7BwleZF/n146dgoHiaf6j9cuL+ZFp9QS+xHoXFpZUOlKgrJnP/tTFxbeve9M/45A1IvEmCiQTNZL
cily36EGRmpOkE5m6VmS+5Jc8uU7BMIigu9rJMTh36Jyv1b8+hDDA4lbDO+DTy/Q+zcyJhXQSoOI
f+J8RRe3sxvIlZTsZ4DmkYHpxLWiK4h+ykIapqcoPp8qN2gf4mismpufBu4vijnCfNa/+ovMtYRI
oOEXkjXDeMZ5cy1k5nJt7IuuWycJMHgBbpv2F10PC+6+r0JCGbdQgJN2sNdAPx4T0N/5Y1bO0ada
R4RBOG4X6tzicLYcJd5m0XttseWd//o6/zRkKKQdZNrQzLHfocPudTpunKHUzb5bXluODa1FyMGa
r2dZu9Oj4hSG5kNkSX6cOicBjSoCulq17iL1+PcvI6QRzwOszhx6e+fchWbgOSrL6yqBFv2tc8cx
PTgurcYbDENUeBhwcAm6XVcnjbwkW1f2Fwlnoejbr69DmO6Cn28blmOAph0fsRuuGDQ5vR6POO9z
x4smeYHlSwz9KFA9TNwAfJu0L0Ecrs4nnM/JBgXtYjmbuk6L5jx3gng7x7W9XP39y4mYR4KkqaGm
yze1hln6gJNyN7xoKies34PmAgStRrrFCDFmCennkKyco1l1rdCNZgB1ngEKiCKDown02V1OSXdW
NVLffzGxzQD8PEB+ILhLATaP9HPRrfemPaN0l2yaYxfxDjwehQ960nbJMe8TH/qPTvLwOewvF6B4
klaf/IePtRJZkl8PzJtSqU9bgWn3NH0CIT4WYCBf36fehSpEFLiex4tM6/hr2Lk66658W0sfPUhs
Zewhjt16RXYTDjg9xdvUk02KxjQIG/bRYpja/Ift0fazrReV52hq6LRTUDKsJE0o4s2kZy+TPrSC
p3SeI1SIpiNuAT0IlfCpyt3RfEdpqeIJV2f+3Q9N0ke7X39T+XYl8cBW47VBf46gK9MscK+/aux0
szvJKj8uTTvn8naGT9W2ZCatmT9yr0sAucyWxFLxa+aOQEHPsU1aW0VrVF7fkjwM+i/T80XnruZL
Y243MQJiSM1dGrJSzSi6SJfY+ZndgH4ejrZvD1Zz5hSwyh5mcFr5DzdsrPIThoWr/yVvlXkHHtPg
o/aSII+4ALtdoq2ohtyJP1brSMppiwVHvT6QeFdwN2RRelZFI30usemusPSzkdIW4NRQa+JoaCGu
hRnJr0yVwjLywOmxLeXRJvzk5eTKC0YXaJb56NhfM36K6jbWaKtDSeYFT6poGCRgwpK7kacVRC64
HpG5KXPuJcxWN060zo5JTuKc1KgAMjd/qMYwmOZdo+1xwTxeL/0jtKNFoFUP+pwXh2PNz/vZDqB4
H+PRsvJ5CxXMAdNYlrWHgjJ1sCndVm3tDu2uTy2IF2QYYkZuBynJ/L+mCHRw0/lZav4uEIOgq7Oq
sI46L7x+DZNDyGDP5a1VBcHkvrekmzj2MW/7ZVHnDaAxotKN5fkNZEcbo6YlgFHgWHV3Z4sxSNTN
y9VmLRNJHOhNDMvwgAcW9M5NoPTkWNt1CLL1gXY63wu30ZoKGirz2qeR7SruMFCtIfaN5aQu7Vkz
yf1MjkDU8ALTpEuTIRfJcCHAMDDxUh5Lhn52c5sxty0POPExdWhc3cm56/nGY4r9xUO7giN5qosA
rpNM8pz71DiLuV2jmlJuOoDoiiGJ67blnrz8BMxlZIBgCaOMOA+cVqoHJ3FKqg4aW6gHvGG7/kYG
cfIjYG/S92UExPEp42QyXzVirgbky12LidiuFVCckCROMuVeDoVlPpSsETWvLSe7EIUTDMf3YqHw
hFC7Xczd6gZSFE+irG3/PnB48o2R7YiwCFTm8BA40JTRwJyunHTlop5CFeM9s+nygqz3+wbSZ4Fi
xuIcTk/JQFJ92RHARjwVvbIHprDXJxNfOILWGNzQypjBIHSmRdbo/acEJ90Lm1RKX147iqQzZxW/
00gDq7JUl0svAhx4YdJM+m708zGAx5nZPfngRIKlvcJHBFfSjVasFfmulWQkjgmkNVaFVHiu9Ld0
2Yb+p2mpOvUgOjGiu+sVK9BGZ5xyZ/r+VuV+hdFgLjnnWXJhO6pgLWj9bcapGi4cR/EdD2GbKR4t
XPz88YNdNglZ0ZruxvWhifqasZ7Wknng2J75Na9l8lDh9nwlmjssV1emYOnwaDUHQb4WYFcGzyOg
EQkcUPZhhQnMKGV1EHpncNp6JhuNoTWTzY9H80cx0j/LV7Vkkf84PWVuP5oXeV1Z8Nw6mMSP2cfV
nQTOymFXNwWJxDzlOv00W3hWWGLMTc+8uDPLGhay+Y+c9Gf+WeBY357JFfPrryNLH8nmFJMHuIve
nMUf6tGp0OEVgZnPZRNFznd7xtCAeZQk5rmY/Ya1k4xO1Bv9Xh+MjiFMk76HXxpZYEnIH7jvZZt3
2UPjDDaY7JY0YLSRaSngCnquWnIqAvPIsW9xV/5PSMUQ0+6U7mV1Fbdi0S1Fm+f7RO6QeGDDb9ss
7dU8huOH0xfO0iIkX+FnmD/ja9a3BKCl1wz/CKlPDo9dkWQhKF13IjLVQHTQaZLlh6u6F1MzNNge
M4f+UJ1orWuBRUtRH4hbo+59r2WZnwXNDN5kk8KkpA93WK3LApAoLTkcwqHRjOBvEDMOoyCYijEo
z/ddaVnoIP2GVMGDl3QOFxznFe6kL48EFoTcqJdNlfGrHbQ4NUCe+2wNVYB7atpRedk51Ei42VM/
rMslRCBYvZtYUaBDI0b9gZGOxkgsl30IOfWJEriZhvhJt/55Umifhuc4xu33Q996mpey91NMOitz
v2ZKTFNcMKCVD66t3MY1bbh0KgBDR6IXhK26cocxy66YsKQmuhlyOe4wIGdIskwqii5CaeHoDDMv
59ixTUln8xGN7h22OZe9yLJIbFKOJRl32thUBtptPKb08Cco9vxOpEDY53j6tq4AuUAN246ZPZ6I
zXL9spcXZR4vE0f3yTxHpAVd3p9n34QoL9tvnioTKLxsEg5QWh7NTngzv7kkVQCzpw/MfjXWbsvL
QjLtDAAuv+aZsFdh9uK8zcymWk/a7J81qDBuV9nHuRkqLzSP/suup1wYx8AvZjvOnH8Gi+Q4zLoJ
t7KTaPABH4Zbm1Ff542PcwmfU9bT8zv3jnmipIIviejVXwRfuY4iDJfJWtoEMX01kVDf+TVMKWvb
BYCZfvjY3enkwwJbruzucyturWA72YVqDykpE/o/O09PPJVtZCWsthBLHXY+Dmh4cG67ZJL1QvII
trJ7AXY2YR+kWNGxQMyWp3hBKDITD9i9L/hQO9YmphCnra8IKzNviGvMo5fVXmDNsOmK51jy9Alh
QdKNrogFVIS9r7LSbKB+UhWFfZQuHIH4sATKbE9V6wdtf184ndWUDx1VI4ZBxjgQ5F9TJzaj3pKS
ZrncYpAAWrvbkOqeOnEzVA7VxqM/9maau0qYbVnXMEWag3Lril9ZxkJw0+1Cmm+BEUrJQDZMaZoD
7dFdxZ1DIaHLn1aIwp24TWq/YChURjUFmPtIT/4IUH3tbWK/bJOJ8XmkIJCaz0/LmHg8swLdlg8v
YQE86Kz/1uglGu4Xy3V5GL047QGB5yUOC1uv6s0ynKVhZi668UxMSPXYbD1B6rkE8Vmesu1ng+oZ
5H4JCm7HS+yROZ3i91vhmS9ZkVJL1Mepa4PxQxe1CTdzlICHNswV84ZxVw18HX8Y4K/EHGetmdBq
I7V2Ao50LBjK8wBButLMCh/oOvMyA6/Opb28RVgR7KrzrukVl+bjAM5vLqmueESsNlW8jcAZLMRz
1c3bbrymsmjmM9Q4c+sSaZun6CUj0aRVwGXh/Eoc4Gbj88dxHOctCw6rE5O8RbTyowMX0To7IvwE
+DMzxHzNvOx6vVK0HArsRMpEZ2m3sbPCJpvnWmFyQ9yvsodwtLr6M8DwqP0eSj5vO4ja9vojJucN
afqmpMoLaxpdTL6x7aprgGDODVxAv4JJSj+CR+S5Q/cwFo+UzdtOUI/IVpIsaRv6QMAzreVwp0DB
LY+gcd2q3qFooMiKl0HhEIaN1KCke532BceOTSF9st2bVS3WOOyZ0ED+7+dkcfijWruqpV+E5M0w
78IinimWoBKhJtnOycQPCxmLpYU0x4S64339DnluXzpktvp07LttmzorugHGpgjFVT9StGo+RGSF
7PIg7XJE7ejJYo4GPFtULFjsssR/LwTgP0TyRkYRbO0kiGY85C1lfgJs2HhncbEUILkqxxmq2wbX
HTs6m1tEH+tFFC49El0CudRFx6wx+EGujLV7i55W4AXAHlnnKj+btbKNpoE6Qw/cUOLSOnabitqM
1V13c20mysT0NitertjA41PU/LJkN+BWycsQ21iAKeogMGu8D51STPs+ypf8SesGCMuminWbiH3P
caj6mFdIKEAoFCWlCKCfvnzMnSLizlITCU2pUa6iWq57TD9oEbBCu6y2wmqAhSB/APEVPUarYN4E
WQzlYuMlIvOvHR8TUQukTWeObe5pk8tn9hlKnPmy8BXc069QJabOvdHVavXlbnJLcyjjAKJZMk5n
U7+rzXt5iFKWy672eXrzGqjNTCEIvvmBSSvZ0pkoBJPr8/EklxReGKWS11wOjWv2endparam00kX
4YrZvQOWtSHbkZeO1XxwkJnl2c3LckEWoGZHGJrGrPoEfnEn5i1GCn5KD06lDceOcyJmeZuA2nTd
bQuRmfNKF45maV+0ZWLMPKrMBhxGCU8q61XIyp5OvhP3X+MlCMqeinTxHJPGiGBQH8C84Q+b7mVi
kiQyC140DYgN9noE9vwgm2FkTJ26MdmKvLKaekR5YcgqZ0HQpAsqT9Ka8x5Mct2+d3u3dbjXA8PG
qsGs8e24cNhXRTMLGm9O23gd5DNr5OKDRmNcTscYSkeJQDgSBLredToaafb3rJ6VzaZCzYWtqVx5
lQvlyjtzTstyRtzKAekUOPcJNdqnznJNRqjGi431rDoteT2OMsQzL5tr3FhoEijNWBb01jqpVvRS
Ko5W5nBzinyyPjZrnrvYJlRwosQsqv0pXE/iyhwHlW09Hyhw8/DPcPwyqQYxz2ani4ZsYIOItDCB
lt1S+lD7MrNkejk1S7w4XxeqgdN69BngeUJyyDn+o+1RwEp2FGXt5PuQgLL5KMelLc7WLLViepNy
8NzjRjJ/Km/jpa2H0RMpCtGdOVFURN9JE9ifWmpg89d0opN23qUJt/HoVWPWnDsjjtcPTVxUWAZB
/12PSdO76yfuydpaR62kP2cXi6A+beTUai0e5ja37C+orUS9d5De4C7cFnJKaCYRmLrgR4C9sfqQ
wVYCv5CVbhadKZFZGRsZyhnEw2r2nihQzc65Vfdt/i3vHbHLvVWFx9qdZVtfgKcfg/O1H63xY+WC
mL8dk8w8lxp7OgZ9bgnwfsTrmCdyF+iImr2X6Aq7MQrHjX+Gc7LV9TtdNXbtomNjT8+uzdEsPtpi
7nFLtnpGjuAxRNB4cMvMFuWVn7Z6/fZy4nqJsgkDTNRzShKcziuWG5sN1xtSTpWJbAjgQzzWrHoX
UieOYPI1dcik1KeDesL3VbvT/J9PMZRzeqqo3fve2UT2iOmRkf0vnk5H7oISFXPkJc59eSRCfzRh
dWtXJgqn/NXaX0gbNN/accmQei6eue8HqPbNRL9FOGAbATM6nkYWbUzqYlox+/ElHDGhdZZTmlc7
XaxdftWTIstvlRNRSttUlq2qC8ycqSrulmQ2S4bX1OYchB7L4eOl18w8/IWq0OVgx2ZzlGzaQrSE
oIOQBdn5mDuMwnxp8AfYFTCokh+sSyVLF2bugq6/ds7mbMupbKKVw84phm7ItRtas/Y7RWOHt1TT
DTewmW6SQiGmMBXsFUFmH7SrvSf9P+vvyN0G/Z1YYsi/pVHb5g8ZJgtMQ93hEfatpxYMwbIPvRT0
LAasnTdsh9U256lsmYrG3qz1Wi9fm6ky6a+5Vk3wPS9c4uljrKuR3/MW2yyCaLjM+q1Aq6L+OiWP
qAIGqtvomhQ7rBELyy1SDC1qN7Z4IgZiozbz+WHUURfc9G5sdoJZODW36mUN44mLSE+kenSJcDLR
CnoUCj8GYCGwXiiruzYxdel9cNqHBtuFNLmlYGkCsc52zWkDQLRZvqRYiUV9y+Gh2DU8Et6KpeJz
assxSSeGXRVmDhQC046HYMInuzsuvk3unKRp1DhXta/M5MvwveHtq4GImtqudk1Cow0ajZFQHIhE
0XoSuiMimsCfKZpe4Lr6nL0mCVxKch7VwuRR+CJK5CyDLNAyL6ccQGXXZEzw1uUQbbUzz09cI/4K
kPL1S38e9eNoP65QnxEeuKIJbkLq0AxbVBJjfUo8MYyfXvZUu26ek6cTlQZYWGHcLN9iL0GJsXdT
DSh1HyTLwFhP1WQGjZDbDFOczhYrs2XzlKOETRZNO1rjml2zE85Cz2EOTxaZT2g5FYNho0pDQ6nR
WAz1fpYuIFleMECKu3xJAxRFYCINEhAFi0P3kssjD0vk0PehWUReDovJiBJbHKohqDCR51gZYQqU
tePMBO7HJViOYeuOEWHyghs9dxjoqMkOJZqM2FnmNBP3RfTQ9vsNqdEIs7xizM0fdaS4JpJ5re/V
zKG04tZ1VW3yDgnicAL8Kqu578ijzQ+4kvkcAZBej9Vzi+FzpiYrxtC9YtxVc1P25Pu+r1mZ2MRe
Yl5vvNSZMHdClD/Nzm9qbeJNCceNQkwGhZH0e1QgWXxfFxRme0TyOlrtIZq0S8+MVt19LLVX7nwB
w3uzzhFYozLIvkUcDa/jNahI1AeoYzZ1pfLoWLa9BRhE8x7g8MKMVtc6p227UGkHzq6yD8PgcF9/
XQkRrxmblOTAdCLtZBsUATC2t0VCpBNoNKwAEdkUNKCtQ2Zbdo+ixOhYSgRIH/p5buY/0GORu+2m
PErvWNfm7ouPio22q8q1iNH+9lWxxdPS4NumzOu+raCyYjeWiyT0oEkshfTc6dJkd9ESRtmtg51F
gC6CPM+A3N9r14dSrURn6zTEgQ8hUa05kioPxPfHX1+Y86aUyZUIgKhYUvrcbcOMfn2ba3KSY+jZ
9ExRI2Buuqdsh8sRjlk5hyPbonrJxIeQu59eMkunZNDQ+PxVbsM+fsK6pLjhdbN/1oje76/IGUze
BQJwr4Obac35fOZJndt/AHQzcVerI7P3/foLve4c4fZHWP1iTI8lCw0c4duBXlaZcWK2JSpX3v5A
osxWRBg1ZpNFNHWZ2sSxC0x6CLEQ/Q1i6G1d2KWDhMF0ZeD4jCja9NeDafm5rLpsig8x7FdWybAq
RyJRbMPMklhpMinEyaegPizH0sW3sEWZHx68rDPnGueU3/r1kLx9kkMvohBK4w5CAoZGvCkPN76b
LYNyAE0QgKJSdvq2ubDEmpTbHl3YDSBpl4czSa3o2EZDnfyuPm3aZn6qBrv0GOF3a/uOA/PNFClf
D4tP4IPMT3UHYbWiv56jFdOealn8PzyMNEpM+nLd35HP5q/DYu4fUnShaK1qtoTzHtPk6YrtM2uO
NvKDBVS/Pa9fVl3O628WD7Om/XyhdDsFnvCQrsAop3BtdBA/kaLCqKQUEi/9IWmsIDoIjdxzgzOV
1tdgxEscUppx/k2p/E+TBudV2xjEA8hj5rhGEfPzh/ali6vBlA4HOO92dDPaaxbcx3lh+bcEStN6
YACwVRmjgSZ7wt64vG6pzGmAoRUP6+9WqjdaD5diue0985BZP0Pv7bofO+RSOXlrMte2vI3oQ8IR
hQisOgdBKpCgzOn4PmjgF3OoasUWe4HhfZV3mjbOKFy/TFURB98lBsHXjrZxT/ACShRbhwKGt0nJ
waOyZJ2kqTPJsOr49VT/i4sXtCzRw+WjH4Ll/HosxYKVh1S6OxQxJgjvC8CkIYLlbHaP/jr3tN8u
MFBvx2bN1I9pJLTdeEXkf//1VTw/Ua/nEVxkhxlP+xo4avHmMrzesy2C0vaAOVB2MRPBvh8m1yF9
j6dpUmENOYViX5I+aK7KrM+TS9bIpKMkivfSsWqt2PtRdhRj1W90AuLto8jd9QFnor2yKd667pu1
IJUelXcZkP13fNw9G01TzTYpaQzYiTBtqp3l94vL3p3WwxacpqlT+z4NEshKy/CT5ylse7YVR4mP
pSoL/3aGAFzcMrMrffHrUXy+ljejyIJFfyKirzCA2/76Zg4orpeQYv2h0WF134dDmO6XsiMNlgoq
zReVEAArIkmVfLPGaFqxnhDJmdMMrXgMF7fqOfm4FUUWWocOWLulB8Siw7zHlg6DIrZZ3Nbn3NLn
fbyGT5TKs/lixknpwxRiGrHHl2kwZYURxXZW9x4tvA2eStd0myW6ow8uaT+G7kRnXNB4fEKII5vc
i9xd+6dfD8WfNjUIp5Aw+Yd/8VCaFf6ndQlttkUHCadjJN1L9t7W8PYpqHStf4fXYdueZ6ufXdGa
UN3/Jz444uDku0FEGhmN388f3EcqqcbRHQ59TevSTuK2SE4kSNKDXeGReeFldlwikxN9f/vrT/6L
J5kGVKZqKH3ik7etmGHtYNC4sipW6erPH6vcDx9RDFTfV2Jo+SVcANLuelTmsK7YiiF0xNRxf/O4
/MW4IxqiqRvoLbtB9CY4UiQgPSua+gNJiVYf2mEWBGi+yGlO8kUyvW8Aze8KtwC38uuv/1efTETm
m53IZuzfbJminRs6Npr+IEi5AAoZ4yr+oXmmQShPyDg2fSS02jeR7H63H/0pgA54ZCjDez47oM2H
v77nqqCvbF6kPtCzWNm7BE27USEKSd5zqI6StJrAdZa6/iEhY42DE+E2dte6iPUlXUgMzt8fC6oD
EnmkFyAse3MXcq2aqk4nzTqgav+qiCSIDXqYrlrYy833sZuDixWHpuE3d/9t3BQFkiMQNGxBNAn+
/81ArE1t08DKTuh75RTh8ldHn7rG0Z+mpuVMU1BHQgKSODTmJENg5ftff+23ki52Yhqt6bMmmISQ
y07y+kZkq8g6Z230gS6eUg6wB9txPxZhFu486sBbYRe2xJLLaXxQsZFv3apZ4ytCQ9l04bIO3dK/
KDlhF22nNwgAxuDw60v88yw1wwOz3vSLG3T96yscumhAwZ5yhVm2AKkrgmj5jNmudS5lLPRnayrQ
g0TR2P3m1vzV2CCYFTZLoiSufIvLpykhHOSydofGndpPQ9KnC2lLBzpTILAY3uHWOz/iQuQiAM/L
4BKbqfqKVInzHvfLdSBFJ5SfXvmqSJ+cYYyj32xefxHVSRPScWXEu6hE32xeTTpiOz7FLZ6pa/GP
0U2xifJxpAfL5VQ2ynnfyb9k3PgP7iLy85KaEr7aaLva3wzVnxdSac4iocBVjMt5u4s6IM2bpsGM
KpFBajGXqyjDekI51jn2QiLb0aVlY1fd5iiSLhInBunh2Yn74ddTRZit4vVuLp8P5ahBzWx5u6zI
Jl/8VpJPGAKMOMlTDy6uf2NJURXd4oh+jg65b6qdwMFb9hh/qQvioMOCdO66mMM1PzLn63tY+eHw
uyXP3Iw31xZ6Ab4c0KajkJPS63kM9n5oK39tD0QjgbtPMeO4ouLc3bS2jW/Z5Ff3Q5/X95aKlmZH
exOVxATpxxFIfPW9y9olO615f6u54P+GWvGq/+D4Xd08Vd/1WwDG/4NoC7ban+bVn6jjm6z7b5+e
pqz8mWrx/JoXqoX3joAh4qHjNj5jLf5JtXDdd4LaVBBiXMIhlMXqPxoPHOcd+5zNKh+6pDaJw/9F
GxfveB+zC0aCQxFQ9L9DtXiTm2Ji+SShEfxLm7xahPj/9TzjnF440Uq7fYliUnyL+R1E4mshux8x
Kc9Wb3J0CRiSibzoRbP1Ew+F2IbaShDIrUasBPkLqoN/ejj/1my7/S9mEkT3CKkeHHmikAifBoqI
le/fd638z2/L9+znWfOXrz/NIod3OvWrOOE7FnEZSod9LkTPzNT4JwvFPk0oYCFMNCSPHLVe2lXk
O7IH5E8Fh5aAbTx0/tasMavPv1YnDmlG1U2CDlALIQG52NezZk78eLKa/ityO4wMvLEM2m6ru4QC
DG5srPxbTwU19HUdG7U1LhguZWt6pHBM7qIPmlb7Mt643Vg23VdFHlfBYM6KDjxTGWJjtWvt1Av/
8Ty6/19PKZKzv5xCdf+//xe9N39wejtxes7/+B///flFp3nzHJq+NDo9//fLVLEC+x3BvIe1N1MV
7b75nJe5YkX+O9sXnHON5QLZdv7fP8lBd6dZAHTo3zZe0Fxhm/nwr/kS0FglJLuZpP8CgE4k38yX
ZrELOkEjCWJiwJi4c2BuFkJmkaguEreLHUGfgrehylZVY/+jCdHywtH3fGG9DyzkPWG7QStWddM2
brHKdvYKAo+2rinKNPOyLSNJQf8iXDB8im/sbPZm+n+TGIHNRi/gRo5dOa7ejOjf93ILzAYHpxF0
WVBX6Q1dzksyUQvolgjB0NCmONZZvXer+lnM1w3N895mlXYqznBJXLo/bN2PiA8rTy7/6L0xItpO
+gVnADy0mv0AbwTjhLlcK/Ci8DnARPSxtmIsxFHa2njQejTyUpKNUf7SPZoTtiPsdnvERkslisMg
/fWqJDFT3DT9oLMLnaHRBWiNDFP9Q8/kER5XNccfuHkAA6eSPMQuF5OTXscU5adHIw/diyhJdl46
EZCPySKB8YZ0D8AJ8pt7PqF+krJtbmY8yskc5G4Ky86JA3Xmx+FyocUK2rImr5weERePf5QIe/rL
pUqDO73GPqb2i1ZxfuWtFlJmzovj516W7Tn5fKMiCrynou8gK2dLkMJldHFptSpbUZ1PLIiyUoiH
cRy7ZZ+R61/CbYd2fDljsBDWz70LPdIup3RbjJ2FV8Po6Ys+7dQjddhl1w+LBdt4rcDtyWH2t9Ya
rvow6SreAbqpDzE5U0rALFPLWe5rTExp1A8952OXMn8e9Lpa+Q890J89by0L+Qey5yy8tcp0NmuP
FbbbzmW5PgeZNOTcaTeRl13ktAUCAA92ai8A9eDrc7aUfnI5Ol67TeZAfhwHTIbZMvH83KRQi3Zt
UFi3w+RnO+1EJH7wVN6AwpH4SU7FnZE+ThubUtzXqKVzbFZODrU6QZG8egqRpG35qJ/mwgn1zp07
sNL02B4KUknnFBu7R0cjsUObsXRU+1g076tIT3dsAZgf+qQUP63dPJIgaLp+/lELNDl7HzTM+B6f
pQL3HDVp/BFdbufecmhmgxJZT8TbdaoXPGwTB/KsO4NiFW4vrvATBh+7UlC4HqsyYMIQBdiXhMWL
e5l1YYeDSGol1kwJFXV1RMm7jPoGxejAVXbZqB4CVdXjU4Ut9cFObfiy0+KneEmmAngkegTnO09w
tU/qOb4gw6KtqzRWnj7z6KvwmBM6fgbOdA9VWAXp3ZwW8w7Qh7vXIfbSuuxXqFGNN36ffOU+0pxQ
nTl+b30eh6GA1hfTUAUqQ5XXvbOWH/G0g0kI9ExgEzRAcKX0z+QcnA5avFz1LVQRjzuf1h7w/iH2
YO0PTY/bIuLBfEcxyZd7OUzkJMO4TlYqKTmsHEyv3f0wrNHZCghhP85ZwLM/uEV07TUisd/b9gCu
tffLMPkHpmXdY+nmZXMZqTaaz1CA6+Kw4CNW7Ic0c9NdCp/lbMK+TNCtZzn4i3hZeT1GUfZBTLN6
bMdE3feLMz0uxSJ3WA77WHdUPYzFzqH1u05UCsNgUR5141r53V4Udkyj/gxXPSiSu7EMHXFMBh3g
pBAlqtxYzYT7VY7KmJprfs1xG1jFmMvuWo9yBCWg+GczNXQZ7sJ0LHYhOlBgr9ia3oReEsO0iAOK
XTCyrnWqo3bHKa9WxxFPq2EzLOTAx4EG9k3EkX1LBSG5gTVRlTvcy50DvVW187Xz1lHu/f/D0Zk1
14mrUfQXUQVCTK9nPsezHSd2XqhMjQABYhb69Xf5vnRVdyex4wPSN+y99tZ75hh0nB17TD3maVnc
JPdjm8BcBYkDnhn5Nsc91yLEj6VKHtZ+iXDHcnwTQI6W/ICkTyD87AVbEy/ATmAZa0ef6G+rZ2eK
jKFtHQfoYjobQDzQ05Lfe7lt3rp4G++rIbdvXZIB+0ZzGx58HQWvqidivfWK/HubMx7/zzVTWn8J
RNAkbn1TYGxRyeaOSmw6PxB0nyOXcFs0Ab1qSrJGDy2+jPz72IQlGFQMwP1zz8Szp+0dxu60rmJa
X9gqV/FFtOtyHssywtbCSHzP11hBYyDAzk5xUwE6VtYcgrbg4wuhvxzSaAFTgzvNI++nFMyjNqwt
SfkaT9a7c6Fpa5BcbXnD7D9AiMq7xO6Nn3cvcWS+qEmhJBaAPNYXvAAxsKQ5AuGAb13Af96KT5Yl
6zueMpEghuu1+zeOQfSBU2Prd6OwPh+z1mf/62Uq6ixtTiOvJ9k6qcIGEk1f2bfVNFZPJsLRf8xt
pR6KWYKh8eJlzVCfJ5M5rJEjgTvrdedfxi6ZVlJ1B8hd/M6p+91j4+RLTA23r6grhuz1ACwNEaIF
mBvOBAlm/D9D0nUbgYvpRVBxvY+sqXSwqwrQtdk3cqSJ90XyBn9+SKTudmKKwf+OqYC9afwhb0jw
xTp4S5JofQIcl7aHXHutOVmkYXxHWLQPVLqTgvzeAgTj5AuVOgRqCk/USe40TxwRDEGA5zeyb0ig
YBwZnGQdLLd0HK3gZ+XFxbWYfcUMVUwNxDr8THV/aBsu6D2EtHw7cccHz7bxPc29WyTrEzXTxvFX
6fPqJn5ahS6peaoojH7hCpfpGSzJZnaIY3F67mCWBJewHcp2v2Q1P5uai7BF7W89/Y7ONkOi7Pnz
uJ8Ik9xLBnjZCWt8/eitDbHYe7P18DoVMnwwHWXdXgNVwZ6gfBzXM1fuevXA33wpb6U8cifxMWW6
gFOST1HaoQdHMHvrUcJOVxO5ADB+ZOWfFsBdcSmSbDDdHp7D8jojNdQPzEBJ/8EaCcIfIam9tH7Y
RbsOEt8LtBsT7aM54+QOWln9ELzn4KQkN+07Mmf/m28c39pcyezdByZCEAkDm1elyvQnHkHvswrL
zDzkyxINT4qjaq/lBETRNFVF5KFzdXlklLw896truIxZPWI5TBhy/qgx2P5uylzG+3yakdRudV7I
+9kTc0vKtodJaBlYhO7b3o/JmCi88C9/UrZjX1C2r2kX9fZsE0SVyC+l/IDy5/sLaYLoHA/GX1t9
jITv7CGdwu2KBy/CHTe6jayeiNCyHTg/43Ze5ipUEdxyP82cVF8SoMJ6p9X3bPO6hFMBGrtJ7frm
xLD+dcxBP/CEckK2i51AkgXsAeFe0S3uBrYFL6hhoF+NCsHt+1ZNuTmOkct4fA2O11OOskafqnXI
7vmIJ6KFvDq+DLxUL84z4peNjSH0ZqEd3qPsHKY9eume78+bSfGM1jb1dgN74pIHP+EIL3GkxcdU
MRKhzsV2fRti27THukmz7m7w+9CD0uyci8EiZmsOlx9PIvzEKl6/bbOs/44J1od9YrWHB4JJ/163
KnV7psGGEnydADgLCEW31mKiPtS+3xIi31aG8bQQfvi4OcQtbIgUUWMYWYaHThcJl3aG8goduex+
zUMdU4Pw14e8FYji91IPxfQctUrltwlp+RnyUv468PREZNhDRfjVgwcCe9fMaXv0mKL3rzaeXf+i
0c1ySDoYdUQTibQHv5eTNfneu3WEIhUN6m4EPJful1hvzRnzBg62fCCHeqeSdP2dt2x3bjYTYbs3
fbuVu7lbsvdJ4eBGn98KhKleEe5cBQlxFzuvq3C+LWo8eFUf9/sVjVa6i7mSMMIWkayP0PYIoliQ
N990SUR5HkYmkbskb+oWOMrikCONFiS659Jr3wY+Jn3pI3smIrb0T73kxOfjWKL7XFdBxGMh1pp9
EBy9UtcwKtYtjr51XzcqTBVTPFbzHJafsecCrMuyFfaYRkaJ59q4BA5AuvbqxnYt/Y2goUP/GOX5
LdFNJXf9MEFg4laOyVHwKvUzbNuVCCX+woZrf0jG5xTV57+BFrGFXVTNIDToE65Jz3L2znde8ct2
Rt25ZYiRBHgeIS2dVMsuTdfygbYTViR/+rTrkDPyWmwdjcBV42mV92LFanq3VUj8DvPYeX+NUHN4
S+fCr39LPbTLXx9h97yrzBAO3Q6LDBXnGje/wcltZ9Uv+m4ZwvIWgz6jUCuK30n9pfacxib6Edp0
ksfK99R3L3EAkyrTNS+QtpLv/J39gQ0u58EOyGtPXl8zLljnGkwhuz7vpvfFn0T+oKMpA4tcqHLe
F97QhA9B5kXbKSmt7r+vYTyW3xhq42aMmVzVr9ZHI3hj1l/im+oKer5961LYYCgnff9htTwPR2PH
YsaE0VPfxVxmH2EF7+MsY7l9k63z/aMJvBU75JBWy6Owcf4TfGlHmbsoMVW7ZnYkBrhSRPbgdUll
/63+ZKJ3G9diPOMUR809Rcu53PridXaJ/x3Kinhvlni+Nn7pzHcJ3+cwxGL6JKjcS1+qoXXEpafR
yjONVoTg99pRUAdpTxrJ1JXDuVuxwFyLJOw9dI4GqryQzZONi/pLn5KeS3zEkLxUch6mOn8IbE7S
fF4H3z2/aXgqRzybu6TtWaLP88LQE9dPcYiShiVXTPv2HLsYRftQunDapQiu3Lkvy9od69j6etfX
I5xPmLrZA7Xu/EkZqordHOvuguFqu58mqiCgG02UFdxdIjlRPZcBK7IhJplwnsin4BLkjW7xF+kf
imehffha6Lq9HWl5L1njKC5QC1Xfmhyr/0kbybZ5XmN2NFKiRm5He228tP7TUfMfcthSb9Zvc/+x
svF4TMosfrJr0D/IYGppIGxDFkiz+SGhtH6T/0oDTecCOXN86uIVENOclu0t6qR9XAOygz+7cCtu
UZX2N4EIQt2l6bjczXp0f12ok+Q4bUHzyHZ6OdusMASUVQtsrLRl7nNwSe1eW+g8C+SxMtuQ6Njp
rYZTh/oXB6TYLa0DYTHhg/zrcLC8Q+pA5DAOnZJ7U/s9yHogC+9xLoq3WSGhgLsHf4+Nll+g5BtA
8M7Y2X9F3ha8easMvpcb7PdicJ476k5N5y4V0KBgz62Utr2gKBOVexxtyyfq0olcHlF/Wd6xE1Kv
adBc2RCvMNuAV6CoZ937tKGZgmkzlEQzoRQ68QXH9DopGx4zx+zgfhZzlO/LQbYzTwkeyj1NRLAv
qwFUHpIlZOJIpNGRAfqoP6IKB+bZTxmJIoGn9n8JeqrYZ5rqNP/XYl/4KFa0ulAG/ebGhrx7hVEx
E8/B5Y+Cdyym9qkLQEjuKqszcRST799cE/rDmVrA/AlYBCYfk7fE8aGa01gScKPNV6sqHuCIzPaV
Gy362YNCuKbbEpKpNZXNR5uxVLoNwVDuRRlBTBdyIDSjHuo3QGB9fKw324H7Gz2UOq5c57toyxU/
7BW85zVHdPLhZIKX3IBBfC7cbMmk0CMdz5fakwqZG//isiV9txkv13Fc5abvapVMy7XdEo8gKOEt
vyL4Pg9h7JHi0/XhoyzX5Q9+dqPPHTOlYzFlRMWUS/GjMLlPbJ1YN0zDQWHviwV/zTR0ndvDl43e
mlUMB1wQFrTgXJrxkZI4OXHfZ8G5iwsHBDcpmlOJoqGgMpV2ePGRivYHNw9eCU6v5clBibtC/Np6
tXI393E0M95upyc1M02Y0ZKptxLROoaeVYW/ILcPd+VSguCMEIokt6Dd0rcQyO+Rt6U6i6ior7JI
8pfIS9NnP8SDDKZgbuILWMIaiRPqhiyCN8vgAF2D3br6HYprc2ma2RAfUdD0QhdKQtIMMXT/bPJU
B9+nOFnFnRkZA3NYSFALRbhO15mjqtmXINZWA8Q2A3/RDVl+5q7M3vCleXgvK91hcJq1e8knVf30
8ojz9mvc8DDkmuY/k52GKztlrI2hMi4XD/M2P6419T4pqdrmykao/Wu4zA66BSlDcPhAt+55A27v
LyrNbmMKSeWQdfmtb/0E62mjggfIkkt07DEWYMWQoCuG92TSZn6qnWdJDoBk/JxyK22PlduYhsX4
Z/YQsEAN555afsCMNeTGkWF+2BAckZkS6bKuDq6JV5JwBs6ox6QKse8B3tUPZgLl+x6qUmIdC+3c
EjjbGtLLE6TYRMDgAGbmK+Lhn2kb/yfbrxR66QAkGvjDGAAp0nUtshc3BiyKvZz1yHNn5IS0a8vR
adY0uTsJR/r7VkI4RhoMUXqIFt/s4tJr2326jSz+GwNsL0BNvQ+ZUv6tmLLUhLfQ/55WHCgVlNMM
PQmW4ksswKufSqbUT7zK2zvmmfWV1HImAUh7QQOlJiEPDSesPgWmk+etTZVkFFejcM+9pThWbSg/
bBLX91htvk7BeJztPth4QI7gRWpyaAxwx51lDmWvouRVO5Rq1R99IchvWsgLfw5xPrwrjS0donQq
62uKZTHb95invjVqQc9ht3nJDoMLEF4MQxMv96Vqpx2OGP+nHutSHvFWVfNlGyGSvG9BOv9cTNp8
rB2sWOxwpMBJ7VOssjG6eb6NmCf16/yutokzc/Z7fzuGfZpeylgCIO/yMdvOHKctAcC1l2Ex21RS
v0js6eERozyHN36xFKIO45ZdB6S14BTQ5knUZj032Fp/uh5tsRc3SDVAQBwzvBCgldEk7pGmwMtm
BhJdShWgMNyYhX9hk5P6L6t5cWKYps66wgeXhpN338LLvyztHF3jIYieli7zf9bDSs5ZOJonFQrv
sqAbu6u6VuBkU4E3n/GERP+wZRBHppdpu8xbbM4wxIt/5ZjK9/pLDvgA2sAuu3Hd8h9Vo9uXovWq
Sz6hH9/l2TDegjHM630hPMKTfYAfzQ6VZjJQvpcMFEItphFhoEr/gJ+Rv/sacSFwzfHaxwnFNvD/
6hTWG8YoPL8tYKh1mYieiV33UzCM5zVKuuBlyCGO4AdwnbyBdItwM7VzYo9ZWwZgjKZqvGBTCvpD
BgmZyEGMl+FpEkbos5ZLNzIHwCR00LAiufxx+FPbB1Jld/kWxj/aOPcIG5RuZfQnKu9+rsI++ceg
sRm5QdOs3OMrz5GLA/1/4P6t3U51a3ZeLTVv6FnzWPQ6wuFIfUXO8hZPzBO80LE6kHHPqsXreeXm
uHhZqnkSBWfIsh4BbMclbcQkGLenQj932zx/4LUsvkFvjkuOLcUiIhrWNMZison5WSosTelC0Wf3
zsiG6ZpWZfm8BGvyEinui0cJCzvagbxRPsQqkX/A2o27W5xU6cNS9eKZCTsfAS6tC0Z42R9EEMZQ
0RBO36LSVOYzUTr9NUeJfsh1lxyjuu4/Mny+ZIpmKRWq85b0EoTNWuEkGv3mBP2WsSVM+LW9cNB4
9xs0onYX6Bzc/Tip+il2qX7RVm3tzetTvKBlbNJfIa83ot8ozLlljG8PJV5P9DhM/Vk0gUE3owdv
aSlboLxu6mO7q+s65W5pZZfuu20dsUbzy+3blBTEgYk0um29Hn85t/HyyjpEIyZij2g55YWXKPOy
5ZDGXnmnLZZUmLfz+POLboTI5rhsW4E5RwxkhcupuqYYQqEfr8N2Mmno/ZvDjXHKggRu58qBoQxt
9oyLupmaDour3H6nFDn3pT96zHo9Y5+CRcs/hZi7i+u9+ZVzhZRHqRvcEIuX30fCq/QRz0SvzmPV
S43Zj0HBMTIzSZp6MxV2l7ZKjkuIqeoEUIMxgdO22tvU1+/DnJPfPYbZfz4u2teii7ofunDqVFVL
Zn6UU7Aws2q8hrBd20QvY+qJjgMk8P8bZIxlvZ7C7hYugro7Jj/Dchpq2V36rADnS6PjiA7amLy9
MBohkiKqVPGcGFWPdxoxJHns46LUlVpmegozTwBgRLrZP+OcxsdT8J/iZ3RP2ZlxR0hgUpn0tPZd
hCkNcRgxEGmeFOe0WEh2k+D9dxC32ugwsHaZaavA8Z6nlJeFQzhn3RXXUXTylzkNP1Vm++QIeB1s
eeXEQqxo4KGlr3WAEJOJ5zQTHM71dzeUPqlgTPhGDZFc5SR7ys1E8mGlRv6Tu7QvH9FPr2QQGiid
5Jl4KZyVlgeRI69WPzLZjyxggC28habCzN5qLz7QUNJ1ldLreL7JgtjHS129qVqtBD6C/qbmrdLl
EKMwONITTgsEAWZy7pA2Hdw85nJVJHZE5uQSOBQMV2K6ANGVCzh5pruwO/r1vPL2v+F/ACWt+PrL
blvaYQC54BU8ybX4nYVlAJpF9ckHv3d+VXVornjQyCV1ev7lxCR++Nm4fUurrzWVJBhiIlijmOa9
wPQvqZCsbW8VflX9Xa+A8e7TpFX9SwRWCNtXOYuYRV3cffNqE7/EQ7e0t7qSICpg6iT329JjV6WG
7MxLm6VecjFkSnjnHMH4l57CJPNnPuai+4n92aFTHq3bOIiAlRwk/on21Nem1i9htqYYvFWG9A7c
0rT+HdrMLHuXzzI9rhbU096ywWObGbHqQNec5X+YUzEuo2BZf+EJh+Tf8ePcBTJZH3LAzepxW2Nv
v3LVMJWa1cwNH45tcIRoFOnPeOzjX2LaaM4ybP4XMluG393GDmUnq9mMZgehxFXXgTE5+WBJE95w
CczEpcWCJUcrhupg6yl50KB/IP1uM1Hkfbp0T+wbfCKnDFORb1w0ycCUJ07A2E0hUe+Wqcb8jvIg
dzfshM0ZjJKNHwtUqawpKxEFX1DrySwPQpRxdg2YMI6ntB6/ZuvMPd4JnOYpdcUy/0eIgBO3Ecae
uvGhyjuWDXC0+2bwZnzTk5OHTEdN8M3GS2dva9f3X7fy1n3mbOaZk/5/4P71nZKHGIsZO926zutb
2zUEpmbB9kH6Co3RVoajumlOi+Vq+3INkLL66hr33kY2aMqcIkybtf7NcN07zpkRxLoRhSLP8dzV
Dw6vlaU5Muuhnif4K+FILz8wtL3zdBa8brH29mmteKvTJFouQvfyOPu+vZZUnd1uhDj3lps+Gb8B
ed/S46zb0nsYvozT1wBW0B7DeXBcdeDfsZE1P7apTnh77bJlMIbqPngI1iF4rWUcLIeO9oE6GKNV
fICCPB78Qa4kltpWv0/W93wHWiWPDprtEAkl6IQ+bFf3d5TiLM4stMVNU+7G+h3Puvvlz8rx/qBY
+M69l6tdxoaiKe9tJwE/XShu/NXfxZJZ9EehG0Vsrw77+MnRXdHZJ2MHvLkb5vKNTjWB9Z9Q+l3y
gplOs4vRgLqf4+jCCO5W2RhyRmfbzEfqiCqLj2OOY6W4b2aRrtVRDmbxsCgF0KrhTXVxRqZRsqwt
4sx6nORvgoy8EPhMyAwGJhheIF9xTxB6OI9NcSUdCYwQ08rJuJscAonpmDCcaL5TQGNTUiELbGLt
VfFmrh81Bhjx3HVLUn5ANtk0IgASNdBw8GYgfSf+yPcehaCzPoxxv0znrYsKKHwlnsizC/yegTd7
muxTjHPWQSsq6aLIDxS+Ib13zkYULOUIsmbIGUyfVjkbJDiVHca3ngUMoQe8mqr6BnS9QOPV1CMz
+1unjFdDIYkiOW0H6Ndd4e8XB8dCHcRAvUcaL0Np4iu+gm0uERCdZnxsAcV2v3Gy5VT5m3UdJD2v
hNTEVppZEo+LjNZ7nVMtsGBiWUaLwAy7f25spOwz0R9V0+/7XucF7BJkOcnBIoBeiJ4fNfZ2IjoY
s108etcO0Tl4zvpclDqgSLYM54N92mzTfFGMrHFhyqUu72rR9eqJk2Oinma1yzqwmeoqMCjYxg5j
Dz/GMcI2HfTdF0dh1SO5UO20dvUNsoEBWFaW05L862QyJO+E44TFPY1sDyQUg2txqCs4zPuSEba7
6/NZcz36eRpMvH/Ml793XtUQ9gsyEkO5LDnc2gjpyNVAxqkfGaSF9pRNw7penUqn/Nxp/J3/BkQ7
zQh7gmaa0Pcs7sKD3KINaqKy0ZccqCsUbf2R5dWa3GILFZ8gh9VjJsiauMgoJJRN6dTtpqsqvMC1
UuMdArJJfA2kBZ3oDv1I+Xeo2I19Festjn+K57wRBFlaX0Ur6j5TBO4NzEIYnZHSsIunUsKAdlZM
Y0KqcSQmAzCpPozaXeJQu+y7pK1Ivk1hXt9ZSFREjufIt5Ir24upuyRZYbfzFHd+eBxqvZAcOhQ1
46huAqV09ocyHvIzZ8Pqj5cB7Th0Dw/MyUXXm7f+YwWjh+IUprNXnPj7RcNVEVI1vqxraf3/qjT3
mG3zVoDLKDwWK/9FZT+xAZZt++Uup1h2GQh34sSqZpeQ6cRNBMq0wh9rmW94/wbbQz5Iye6ozxp9
yXDy1OaTG14xCmYpx1xvZ4pNz4+hjviOlRiUvS3pBi+yIiqi21sX1NlzFmYt16giqiIy+9GsVffW
J1WX/eeNcbld1GD8DoMetNp9lJNtwca4VOJXFTc+y66YaVZwBx3QE6xSoyH5b2ySjdCk0m+/mDy4
pepDjVNm3vWarKeHBVj2N1/QLO8H/DT6d2X9qTvBOEAYPO6Yu2tmSTtkNkVA2KdFifBtDqcmn461
wlxMClDvidPSsyg4zklT+mdYxCY7og2bi49OUwRdpfKs9/NrRxBfRy7s5JPj0ZBwtWpTf889Al8e
x94kXrPDkFwQgA2M091ljR1JLBB4AsxpLjnruC3myi5fzUQqCEgqStMdc6gk7pThsJYHPejN46p0
yv5K47EgC5JhaHTPIIrieZf5XAFvGsKdPkP7mT17DgIzOnJpsOg7zYmVsEhmK5hlbFF99D56Zibm
m5hhftPoATGBD9HxlDhSIIhdp+zNbsxyAJI46mP3YcBmyRs2gdnz0VINfXYwy2bsFZ2O6B+WWUbp
f/xzo9Hy5dpNj9ADOBaujEZozizcu/VIuBVPJK1PnlbXFYapdwI3avMT4sRav/qdj+FxbukSOBM9
IGa0VHahqwhxBdHEwCUqHiFHtNmPGAfglu3BK23jbU2KkPhbpAv5WQSc1c825l8uOKUBWuwqf9xI
fZZ9l1JjZQoFwTNW8BBK55cXlKHOJgYCvteia056DcBzARFow1fOD0QVZ/bsrnmt6kbpw7bAQ2LQ
rZtmuy+8dPGpvRfigiEtJ+38XerJ6/4BBAdcFJt+rl85kTs2UUaO+WHgrBH3gwfa8sSgsp6+04Kl
xcUVTJh+JaTsJdGpFsymnnjI1/7dWZOR8bOtkhi+WalJ3utgJVqIEpP9GRbbMqh30BC25mODz1Ny
A1VbQeA0kRvRSU6iDv6TiTXE0/hT+hKxCYgNO5anpFjEiMSkivgmn6oNg/O4p2btbXttkmW2p3ia
/IFMqCDvl18LoAEkZtQwc87zNAemZnG6baq6YwyiFrgo8BOyp82lfE47h9KkVH/qtHTL8rTMndV/
RA45BYYeW7op3uuFuh/gRlpHluqFqdW+7PuZLKHar0BHz0nsHeulmNlFiaAOPLIqGjm9SrCDRpwh
Tpj8TQDIMRc1c5OixSG3EhN5mw1t9RkvLjfmmEJKG4odOo3F2VNNGEFq9/x4+/ChiIJZPtJFNbpH
K4NwA1qex8dtaqRb9QX5iSHCmDu8+MiF2Nb6aKZmK1jpL2NMsUoiD9iDUc580QxB3Uu1zNB8klL4
7FhilHW275v3SAZbsBvcGP5Vqxo+l3KUL42nYvKulTfdw2mJ5SGSwL727eBX2aMXKgJjhgblO4ne
2eSac55GqTsOaRPSajdMAKdj7A8+OJq5XtRrLsIhOGX5VDf/poWx3xNaLrF+inkVGfdPX8AC3Y0J
fR44qjxuzkgmZx5aVwcBCR+bL7d74iHlI2lM5WnIe7gcFdFGLDhqBHN+kC/0lV7pMRkO5PAMUyq7
AC9khz5MvbpAExoeLbqwZtcGE3xiKH2HCTxNsSP0xb3KqpBPsEBRekpEIZ9DXcXncgnjWxTGJXlT
2RBeg8jzPuNY8tsJVuOcIFnyu5mz5FDCsv1FuSnPSOyDO2A1695fDGY8y02EnZ+lX9xG8jb4kT54
jtCaPfri8LldmuVJKc8TJOnNPhncWOZZLG7RY2GH9iDI+nzINijqB8MM+tqlS/Pmf8UmxrZNXoVQ
pDu6rIPfMPqip+neEPhxQnxv6YyPSeXmjwQZ8b7Dt3xOGkM6M5yRPRyG8eZlARFMfjGYN5qmluGZ
FyiWslmb3zdB72V7I0yyZ+CoPyrYegcvae1/flLE2xOrHdzrbtDyojCH/x3HlVCsiGf867RU4o+W
btj2hMQW5z7epuHEr0fcWaiEtyIqH9M5rH4S4YmyJYCl845gFl2G3GKqg2UOr0PcpvsmV/m9gJQg
CZRGmCLWsuETHsgx4nw1iC27GQlNPhHfNyPfOyhTNcc50uJS/V+by1idCM/NgpPgUvAfQ0vbCS0x
T55hpLFG6+p1+OZPEbpdvmGFvdWuYpeVPIjFoJsHwiCb6hqgJtmnYQ6v0dSJI/EeZCchgcPgDuRt
bI/xRFQXu7eGYD9fHQMIavQcHeObkjkokOC8rfYIfVJ5adc+PtcbcciVSJBzZyPzRLbCjLorzV5+
r8AB0qlb5PCRWiS6W4Ym5wGu6SejrPoUjpU9h6lLT2zJGBbOMmBOAEvxatFkPG1J294IOaBar5bY
MZ9ExTrdC8drSnPXvGmPpT0Tg9SBlu0jfTdtJd1u35LrrGgZ4W+zLeSRbtB4xfVMbKyrWc6qwVmE
BDB13SkXzI0wJYnxyKYwah+ZSIZ3q5BsKeoN3pgnTOodaOb1ATVheC3Derwsfk2mXs9w9ppz9lzn
aTCXxNXTVfVMJXXbzHcl//ED8Wz7Vs40p6mT4WGZmArTM6TqUjbh+gTLrrzPU5U9+Lj9kX0Rd/sY
LCszaD+Ok1fVZEjKwsgDWANb7ZYnVv72mfAQ+ZoBxJLXTXQVubsIHN67nJgCv566d9Fu2U3YQRyx
sbMYDTZXXKha2Wrki8IjOs3p90SvFJkgomQxBe7eMDq5n1ecyaxvguB+LZV5KJGzfEA9S8RxaGoS
ixsMrPsvg0N6kVNGIKwiC/OGfYC3EBxR8zToCUFRyiWjJI87aYGBuh+Qs5SnSQfjwcL8wGOP4mVP
4UekejrY6bFmo/fRhoj5bRJ1Fxrj9jRsrmOBmomeZIqp/eR5ru9KyMPbvqLaOA5gzx+MziEPsT4A
fsblhLaTPSe3BDupCw50XrcYRPo3RtHufqZD/5h8qW9stYcjPCcqurBjOlgQQ0V0hl6eM5M68gLD
aA+KpTpF4VdoHyXqfabddJDQz6p9GVA4P4/r1A9YCPrqrUvS9Tnhc9hza4viFHDm/NvQshoI7PRW
PVK5X9Rf2XZpRUusOCG6ry3GjgvOTZrbHQzqau8A1v2ouGc/S72VivvGM9RNPts2zFwrTTURfeVh
WaeFVX4c/TFDnr8pM0hmJRQuTFrGPhOXkK2H3m9mXOyRUQikroTd1jON00o/gO1zRCt8F5ow+zan
YoquI7OsM+ygtXtyyFyC3ZpJ+16AnHsssLmwoDDZS8AM6eoTMHcF31abHZP7NDhtuS/PBfPmfwgw
o+jZ2nF6YwI5eqeiBAd3mKldV97RgvGl2ypZHPJRL4ehb1rS8dxyVXHk3bj/q+HbUDVhdoAs23fX
akSoezQJOV8JOkyx67QNaCNKpfiqS0R8Kuu8+FELOcLME8H4e5FZ8P6liEgxxjh17XIFhLCo2+bs
95nazviAfffRTCapmElafv+FH7wOD8zP5PwXCIxgraZL9oBs9lH7+FbgDKkSv7xOsKHqoycz4pPY
d8BP5tEH/NQ+gQCHgBijRKxfcp/dw1eHH+Qx6crzRhuZ+wC377juVslpDD+Zjeo2k60rPPQqI+Ju
XR58aTBR7hpHlpvYdxny9/9xdGbLcSpbEP0iIgooKHjtuVtqzbIsvRCyfMxYQFHMX39X39dzHLbU
zbBrZ+ZKJsa5Z2fmL2AwKO3OsCKgE04IxvzpD4zkmmmlHMxwxwQWJ5t2CP0nWHlD8+zElRQHR0Vd
dKZyIZMcIHkWXngLzts5GHCAJIoYwQ5GdMz05Ewz/mXqhWnmToOu+pU5bpJhrMM+f+h56NAp1w9A
QQiuW7yIcWw/Za44KEaNHxycIm/7vyOHwm0V16a/8OxyvgWjhoHJN/DbO4Syt/DySm4uw0NkU5qx
HDBxpgucqEKq7JTAJqVFUufPqb4FRtZC9PKz7Y0xH1GW42ig3o3q0KxzPJajToQgy3uKEVixpM3v
BvyZxSYp5M15OHuJMXcgaax6yyQfwzHw1tj8A/xROlgH+PyZVQ2P/VPcW6O+2NVOB5YZmF61olOF
V0lblb/sAoH+GE+otLseGvghxeNrfsjUtD1v6yV0X9qOJeE94stQs2WYLV0CYC9Vc176jFDTnsYL
km7bgOaR4MwWsnvjUOplhD7K+uLGYZnhTReufcooc4jdzY1niaXK8P7/1Rda+bt2IanwE7gd60pY
63whgBLihQ1aKvt203l5fGIGcVomKMsTaiemJmdTrLxEtlTGso+syVdQjmjbfUmlTvKIOkpsvu/K
nw7YCnZ1IfR3uo6cWdecHcomAxAJ8HeuX6iAmbegLiuA8hBO41Pm5s1hGEQ5kye/PXy4U6t8T9jM
Tj+ATyjSTopE37WzLNRzgv3mPwzIU3EOe21mFDte0Ld4HOGLJk1/tJWWX24tWePNIjzBTSn+A2Az
XRDXwvDUx5RL4f79T1gV8aAqVO7Xn7S6k6Fj/RXo6RDiU6WgT66Kn5lWVNjAyHWZeMBi1WTbjA8w
/TGrDOxxcJT1h91UoMziIly0PflLloRA1JsA3vWWI10sTtCGhaUjRXfioLWkVAkVcoQgsiVChTUL
XkeVP9UTevNRx2uvfzt9u6DCmS5ey8MIGnD5yoWQalMytrdbrb2RtBaYSa471fT/rSomGu3pWs6k
/iYMOezOVww7GTXnMXgadjFzYC2nPTonflrhZvMdvmhFviNO+8B5J+sRe5phZhrjvy3i43ptyx67
TzfleFgWLGDlNaszCpnFmJYFK8u1t81RSLYwe9LmScgsCkwTHRrn/XzKO3rF+y1QofqPWSEb95dp
xpOZ7KbQA4UU0BUBEtgWolECY8BaSh280hM5wK0OlQP0/MDYNazeziRsvjGnTFU9P2SWtFazRSCU
RmHh6SWlNLc9ODimwMUNzKZTVDv6eZaP0NrWvvpDWhX7kIgylzHTS5i36B4U4J7Lspc/K59UxT8F
yGDeByZyus+6w3ZAEwASfYflH9D+plPRgnEpU37bHeBA1D0QBEdP3BJaLvWj20hAbbvBCwr32g9g
kJ5FkxWhfGdZVdBdG3VZfMwly3VOSLLvcEcvQdOZbZQRKLtPcSn3ya4iQar/wXZ3vR+XfmrOz8BX
yfiMAboKfvZnU9FAeuHg6wZbT7HYeaZUCD9q4/liuptzPp5XsJ7uvJc4XwdgfqU8wyvnOhPNbT9l
plkc3I4FKe74WSNYVi0FeWSu7ngmpdtoRJu64NPHRdim40+Jqrgr8SL5O6ooLJmmqbioLJnEoYsp
TvMNaHioNuTourbnGbS3PvTvQ5ANkxsfZiktL1FSaXR+wQvNpnPbZgEkP34+aLyFE/5di4Y4zhp0
xZdy+v44TkCcjjD3VMCqiEUGFylg1E3VZeEtqeq4Lp2wESWxxQT8Cs7TzLaHL2AfyKG/dhWxRx4K
Tf2MBTa5gH9pXgG8zvRicJ56AKRjfvcAx+cd1S9yMw4pSV6E2nZ69J0Ol+zShXBtIxywwxm/xXpX
+j6hEry4VUZQjNckK2I2BONm1HFTHI3oOv5Tufbnjj7aR9D3HMJ62GZPbPfD5g4q2MiVL6b8OQhi
GpIDcuVXz+BJ4RCNbEqJyTpuWf5Z8Uinihxu0ieO9ZJT8EvrjhFh16rzKagZNGiNKipqbmxbirOf
AULew/CszKEO0ee3KsnaXau8/APGDYUi8RC5nGFKlLQKs7nzEK6VPVYDLra9zJNGgFXDAY8FJqa8
hyrheWMjm7aHWrrZcF2t5BRH1O1WkCBLpCiCRDO/LrNb/DlnTvumMh2l24F0Ds9BqsTWs/YhQB95
mUzfS0PWgAwOLp22GrN3L15EsxW9U+MqI4PU3Y04uAiCrjHQkzEfd201yzPLXj87JHYBhOfQSrAB
umx+hRNdAYSLh+W/LCCxe2eo43mhizmwZxWs45s7hYolizMUx6BNsuZAG6BqDlr18mTzwqOjTbta
Plo2KU91mZuLoe8ieDCq7y5FRVIQ6L/YUY8xn8Vaxeept+E5CKvgR9ELzH4iYz0uZdk+cTrm66Kj
d9DdPiTZ8aOGtDhp0pgnbpVsz2llYgCzLN0u+cLZ7kwpoEdQs+zW+Np2mARPBkg1sDB/YX7TmYNO
6uBsxS6TTAjr9NAHR2Wybi+oDfF4aY7mP6rlONpyhgdCPK/TuoN33t4V7OW5m9ve+YwzZJtXV+N1
2iWjZeEhibSR38iQjXlPexwa6v7YUuUz7abRIvX2acvUNJZUbHqgxRXbgng4N7SrlbuYceC1iwu2
Or5J2H9pNTBettowuXswEJvJJozXBC03NGyGz/B6iPHN81LTk54KqhYHZ3hKnKI4rKWjL8sIbHSS
I76joV+eNeHHrQOugZDHSB3ZQsn8pee2M5w4KzXt3LHoaO9g8EAvVgbuvqcfDdccvfCtu4s8mjou
XeUlOxdfr4PP38G7GbI0zxCMe/994MFk2aQqecwiB3tTno/hTX5PBzbAfoWriEVPI85dBIN7Fzom
xlYwJO0REpK4OFhzmL0HAsAH3DAYnFdVcPvm1ApvNZFEoksFLMdNJnr0ZG8Ig+WUYxAnbz0NEVOG
J+Odi4Jw6sXkHuChsSfL3MT5S1A8O8ZVmH0FHZ5cMH3CP3uDxRBTW9WoDahc7C++n3xJckW/aI4e
6OnBNXUhYdYcsmAw+1vBWfHZw8p6DbwgX3EIoFL8Mo47n62Rrn+gdoyUnabzgkZU1J52T4Fe9dcZ
hvDJJKtTnShzyalw9B3MwG05/WhDblASenyul7bcadzM9TazM76G1tHt1qDQng1i7lNRLt1T3/tV
8pKjij7SuECCBmsxZymY6w6L/NqHEjraNNjXHP9oOXGxzwL65QA40VP8E071knzXdZPcoyZwl9W1
ryh4GlKov7cV16kvcK3pTY/t9HHQTV8QescK4SwzkiFPg+ItM6IuTtDdw72LJsTwc6uujenR0my/
zwUNra8ycDkA90SzMILpOf83dbYXoKXZ9W9op+ahSnjF2UUDIcPMUJ5w8PANvMKjx1zLQk0cO9tF
KY/Nhp7OjqDFT+SsxMHEGG2Na+yjKNw83KcwxvikCqdmC8LIcSVh3HY7NpjJA/3m3a/JwNrZhH2Q
8QElVDFGFRsur2be6Poq2E5hOb5w6M2iq+r79Kybzr+PvG4uLjFZivhgGrT7TTi2pJOE1J75QCYp
GFBR6brz7NOAciA4RPUrsYw6KnbYVjErkAgQ14Trw5xwHgzf+AiqO6uW4JYHGQey3RQW77xkbMZD
aHLFnqCQoOBHWm0zadimpXNjTxOwp+/GB3m4YW2+nPnf/oPf1Hhm+RYd76JYQLtX2PnewxS72cXx
rT45vWp/c3at+/vFxPNyntoxYMPd8hYlTaLkRFpLmZQtOXyHS387rOrGkPVqrBiLs52nns2zKP/l
dCtUm3YOun/QghIJ7psLloxjTFJr41Sjd0lcxoq3SfWCQUHGaRPudZvk5AJKlC09GrwQWCeLUxV1
5RPFVDI9an1LW07uRIwKQnNr3m22rLnYLL0OcZfpBSDpX0JT5g7Ch122xDCxTForQlgIWFarPR5u
phHhjb05kmBr1QbkQMkwqAd7Qr+LydQAC9nx1p4eGV677jeZEZLnGNT85hwxO0WnVY7pZV2c+Su0
rIuXVmhcQnHyu1pI/DzflsjTb6PChTQaKm+zHRKv/CwW9hcbjq/ru4ujhisajRf3YsJ57MHLtCt2
JXEGTHKhn586rbzoIJt+vONXhL7ACaH7B5gsefdWl95NAK0tu9fckwg9LkwCTJi0FsrS69URHi8+
fNACbUpOA+tMSgwRf9GY3Oxq2bR+8nDM0XA4lfsp0gTpWQR3FM9TOpOYPsYwe7KdX4+Y76JVQJuw
lfSt3Blgc/Fx9fLujxcO7XOPJ2HdLJVk6cilgPJPT41+LiM3fKGyhpp3bLi7vl5citfHds/zpdgt
XoRXt8dJNr8FI3aMAD74ES9dbF4iSnSyu0xlWXv0eQEUbF3LZT1PAQiPfUoz0bRDXvKorUGlcsjG
nBs/EwTeVLOw9J1Qb2LWv77lF4MuMTwmWO0uKYvxHweEzO8OiG/PS2tMCCpHuGw0WaODGMXtsZnB
cuDAIRsUn9w5hDaw4Wku5LgnLcVTZ3K8TtPSuhInAQFDPsaKfMD3O/DZNcQlFv5e7vuAX7pBXtgN
6RDpapNEs9KsKmDsUEZGjq8/4tdYvlVip1NnRqACjLPwbeQtB9VgeviPG7HOSO+n/QPHSs/fDJGs
XmJ8kX8nd6aedmHRuunqajyuzdhfcbQg7topWfckAtrHlR3MOVi88WjmtcKYOzQs+FIP8XLP5+K8
9n1AZjpbcasWEYo/q52+2Y99yOdacRLYUxGX/RYp9+a/RbRWfAGWd3dev2L0pkiUqZxcst6NajSP
hI6is3UFS6Ry7GNOUSkUX0jBscUdu87sbOqJUtBFvnacaU7WZCOnmawujjkbYcz8wYIptO06xzlV
ymWuMAF5/YNDDK7frYadOPHqkG82sFHA+FSuXGX8Z9It1N0xlcb6oaMr85rwhd/jGyJgViVuwHVH
ccY2WzThNJMSNVFRry8cN+WeSEj01w4BidTOSn+LC6dL9pMVqKQAN2JSgHbCwEnS4C3Qgd/+KmhX
RlKK1LQp2axUp0C1BHHLzFY8FyKC8ojFddgVG+WDHW5dKrVQnNhnbxQCQPXmdn0QIajy7SHFozKc
Rl/ZaO+q2q22Q+9n8UmzSqbQBzwL1heFqk4Wdgxj42LnnjLyQR4kFcTmoEqPrWOE+0TOdBivA3mS
R52VnHujiSX/k1AWBz8mSYmrAV3t6DppzrKPb97ZRMRXqRfT/bwtqPV4TOfJ8leEBHkIVH/MiGVv
zJmYGaXMQn2HrTmf7sWwlBj0psErjrrto+jQRIFj73O3jd37boUniVrpYbpP+sacApY3H5hVi685
LscWb2GEOZZ3UfveOZyjBO/uHB8fvjx7nGoHxrF2gyMZWZaPAQop2dd2xpjoFXflkJSfFPmpv34k
w+cqjQPvurp6yu84D2Bk5O0+613GLoHFK7vnhxrWzE9EJ8+j5et8xsLeE/JWVRGhiXnzMm7DgXq8
M+gXz39WeJH9vU+7CXwGduI9lBlCDFuqTRwelV2FLCQ4kVHBwujtqQ1yw4jDMGU0nbvEYViP50PC
X/hfpeHXoJo7cbpXaT5wFuhcooxF1sfRYaFf0if1gsXkl5qxqx+jBMPLXok4Pi8D5RO+zNrHZjA5
aGjKhWaKg/ueSBHmvLOt6fnZTss6fEzl2v6jjYDWlmqhtv5ch0xoQOiH5TFtMBVsZ7GCS2hwQN2r
kLXTw5yuE5+O3+A4VU2HohxlikV2kmBhv65RWj07qq3U1Vl9nCwBF606OlNmL97qLPtmccNL5UfJ
D1Xa4+0pHFp1R82dn15hXul1twhh1A77btVcsqoXj1Vedzsky+S5AfD6VmIpths6aUR31zBfRBCT
VolEV2L1C9eOvNQ21s5A92Kp2Zul7LSnr2HgA6IusRwTLO6BEfqECj89pkWSDCSBdEO/Z9megqEu
rs3siRPUpcX7jVgf4asumRwyWqJJKVN22b84nOjlllN/FJ2XIlhPqFoLKTgzytdFDkn8iDmCE13b
EPO9xuQvVlb9jr/TI3kEO8do4Z6Ls+4yOUIeCsfDVLV16FgJPyt39ou3rrb1jC5az15BHCv2mI8b
fl/UcqqJCXKZzH0jzcODAYuD5925FD49lMk472xuB8oI2a3w48LGe8XiHw/PuPMVh3Q34zEQscVD
qYB/Zp5jCfrzjrxoOUKoF4QD+Fa68p9gtJPvvm6dGD9eGEzxph9FdDdNKXyfJmtwVBDJ7y1P2ijh
iJgDYPjryhF0clSJ4OqYHpcKWSgbkBEY9IqMtWFHBDKdeiXkLVR3X+Qbo4blyo1i9kFgYRRVc7yr
vBj7ey6G4bg6bBQ32tDScan9uKRUJbfBpViYx6Gmh/eaYAehisVPn8nttvgLXIaEkHPntUq88HuK
ClNL5gVyKk+eQ6jkBDCKxADoA4LAzWbA1l8RptRNNV5LFdfeXpGD6na30mSQD+4y5fcDJ4jsqP2e
lXcxsv7aNNB9x6PfOOSBi96o+7JrxPRFTCbw3w35q28T8INmna6LQzvwECQETbP6xUyQ27lHwj1u
90FRRYsX+Uy9Guwyt6/6ixsK0o4TTLr7wU+xVwLakegcgKmDr2GeQveU9ooDN14nFI7Mhrw3BB19
y98lKtvXDoFrAR81WcyE25qCZ1S+uizVv6qvm+IDAUKkJ5wNhf6/8I1XxISzxKgfFN0holZXbMqg
lXJHT4uOkNeVOUsmChRpr6Wf8NBh6OLWlyRbIjHp+I5D8Dryu0brd8hR9r4Z8u4jQZXKn9QUqAeW
Q2u568Yu6uDxoH61W/IYzn966joXf47qLoiYPMnQBp17yoHnPRbPisCowuHsFv2ps7Q4ARNqYH9g
YC9wkTbSe3cGjfdrlFp9Ayi4HdwmGjiLTxu7M6LkgrdtmGcG6pBbI6Xz2DvBl+ER4nnkmH/hqcX5
BaaLR/MB7hMuUcP6Vu1jMa3DaQ48OFIVi+UPv6xZq7BYLFkQUeqBxUmv9yWbH7BeBhfVjl++IYeb
xOxlhgLxu+u4+YhcvJRxQcHsmOoWANvEWqJ1J6c5j5bfcxOYdIzh4BBJfRzqxeufHVclmCTDMMc1
avkjYe7ejC+9feZWnp9hMbmXYtTVUzBNat3QlRn8sOGPrnjF+11FxchCCoXJEnQb9u4bysuGvz0z
3DYi+U0HzVYiaxf2wvmn38Yq2BCp9x/aAL2c1QlNN8EfBH5MUgna2qZoZPnoa4o2cW3L+QsKSXxN
S/yT+5W4iSClKZbjLJkajrOmvwFIS2uCPXUl4pfFT89CUUqIfSk+4P7EjaaAw7VZrvEmYZrQlzWY
7L0pqvGto4QqIlGSTrRtZCSPd0Gh6e6F3FS/rJyXt8GUVQ8dwvdMy1gUbAHJruAi8KYpTIPHHrPO
3uGo/x+3P6kox3pMXy5pUIBVQ5Sc23mYo9NQGlR2gl/re7uO03wMNf2tL2VXoN2lmFfpc4phuGxw
c4Ws4yMwCp/Ey1duWJuG8bMt2GJtOZi3HxE/+AzsQvCE04wUlzDMErKxmcMCVM7WHbcj/aefmOr7
bw4J5UaYfoEOR+EFUmnACjHFrnZYOQC+ulm5si9AWBCHnoBZsdfIqDeyEXby5OC7AnNc4WIqRVjJ
8Izz4gwOPQ+o9rlNVY7zTITFoY5qc4XYn8lnIkyjd43dSl6klprWcoVWdsbq3vl3jhvCW7pxg78K
KBWRS167bokkOIGmKEOZKHuo8EkXv2O/Cc+GWlkK2rrBKggMNKW/jL2r36OGma+K02GPrlO2d2VN
adNOhXBsaLvUUnxMWTP/SXTjnCh39bLtOi3LS+UEqkdsts2/4Ga73U5V13lPBAv86sBQ6uAJrBSE
J5nl2UJ1hUNlCLPMFXICmkHsS3rd/RGL5DnSQ7JXNMeQTOYMysjVR5Nujx1dAQTdnVWyrXVi8Vy5
6y2du/hVi49qmimAI+p50bjsd/DL2pzDx7yexyQM/UOCIxGblOZax6MbD805ref45Ddx/hQEeI/A
crn1W4Ml+yf2k4imFzPf563t/psDmk/w2o4wNlIhrrxIR+RLE38IopbzJjPYkbi65HQdMa5fGjaW
W5AjlgBnw8b5Ca2GhKA7ocld4oz95Nsia7ou0AKHVX8tqyMOyUwikhE9EfzTAqTSPvNa5A3OQxg6
Gdqb9n5OBdzSfCLfY9hxePsojNePqhz033KZnIuoBQKHMTLAYQYndxM7KZRm3Ozxa444cd82bfme
jwMGYj58KGcBN8QYJqLbaVhM6q2wDiJoO4U+ecUAK+Mtf4FxoO/VuUaNNs8Gtzw+WdVVf2EjEJfI
5Mwy1Bfq9qBcUMeg1bV/1rhrntd8Wf9ko5LvTuw46h5WY+1cWZvQ0nhTA33WHrU/7QOBx+Z9ymXE
y4ndyg2LNs53CPeqJdDDS/GsczWeUzaA4WEpzOpQnlQNR16sWcoTvhgeeRUblOw01oeo0u6yKVu3
OKqhGopDYQpxH4wl7weHOQikI1eUA2Ixrv+wIoY4GhO8wAhhbzuwrLendY1ZJYoRegR5y+rMjdnj
G/OpvcftKTdVvCTePqkxJIGu6ngVwjcjKpNWfRPuLKSNDF3GL36EmLI9lnt1d6sjZ46miZnTupfi
h+t62gy1IRzHxQD+OE1iQt0RoNRLW8cKnA2wo5rALaEaBje0NGQil6TUgbTIvK1lxPZymvPxtajp
4X5MW9I5z1XWM5ony1IcxEDKPRzE4D2CYVi9o9tpm51Xl3AGHK0we2vZRoPGcTuTXZk10uuYEWoB
R8oQweN+FRvZxnH9hGS8do/wFXFeQcSz0f3cKfS9etHGvzSo6ly7oBexcDmpWfaSWlBzRzerzvHj
ODXZNqp1ll2C1kWbbOiTpO4N4FvyVDgLd3iHe38LMgOHJLW0Xv3PrFH9EPL6+vILG73QST+epDPx
XCozjMyu8OYa8bdBpqfbxHsomopORswy0WMfuPWvNSgoKWhHM72yT1TZS0yWReVbXedi/ExXN26A
i0Ux2kPoGjYb/UBkfZTsHf5Fearll+So8W+qFmKpXTGrT9V4+TbFQBIRSe8U8lI1+M8+fYcBv/U0
r2/Myf7tjcXGproVjqzqVHHAat/DMWm6v9UYpfkfThg58Qa7puUlWjtC5whDvHkVet+KUbaK5KGi
WRlciNLRv3YK4l9BmgHQQOnmtY/bgusCldWObywDuTP3PSmIh8AZ3eQRyyFGxI0WC6LxkkfBRxhV
8nl23LI5jaZazr6sMUB4S/Mq8xFjlZAx8UU7QY8ycdL2t2bK5VK0QfTVGgBUPzVJjD91x2MUMTOs
u58p0HH7kOCz8M+wDIMaZxnFPwBqeDMRtsVj3n5xrDPLXyJUTbkjluz9Z1wv0E/qRvkQaAE+fsg6
6etjh1uIiHjEgXLjKxosCp6812BabAgHRHnfozeGJz/2MZmoto72fhJylduhrbdCqcnFueF3ewAD
HMCaOSY0AwRjPRe4oubfZpCh+YS34RXMOUs6flnPTBNv5Tz8wGsw2ReuFLf7BUTQwI6Y476PtjNb
QALcTfnEMwIATDdlWD8sK3sTduneqji+M8zhPQA0FyAWcbdBnnQ56+ycFV76D0u7qnc8qb0nBtfh
Ejeruu294/5PaXT7uy1mQhdFmpoTCY/+xQIKOLZR136PQJ8eDL4J+xqJNMe94njxNey92Wz4KQRi
M35IYFVMPcUfdvGTmxyGAqMKQVo/qvlr8iXYo44GCdhWLH98a74Opr/JmvtAixtsgsMuLsBrf/Lk
5p9cGZgSdj+JfDAZJ6eFycm7dBJRBfPTKlBdJuHmYhfAm/5VwvgoWb4VoCsImyi15WN0Pxn2FCSW
jA4uWGJEirmiZ2fIdgqk8HQoUnwqvwkxFJgAnVGOFJh0XP0bj2RNez8QAmx3tV1g0gR9Zo9xoUYW
Zg2eoR3xwzyH1mUJYslorN2nIB8rBvKejWDTBRwbqBONHDK2tgsAt9rWa85g5esA7+utI7NmHL8v
sogF8NgV6f1MDuI7j9Ha032KdIdHTXhoqD440xn4RAI4zVZr9sw5HSeU7UrUMDvPz4kPPHvakmsS
JxaoKCg1UYDvJurS9TWvpYb7iq/j6BukJzQ8HjyQ3BKxmzyzmFPGSxfjMle07r/qsg6vBVGUGtGw
yYP/RlNowQs1KTm2YSrlmrlBIU3yTAirqd51DsVx3zGlFYfFK9N95cEnPqRJuxT7uiviGgRFmegf
QXjP/fDD1cXCICEUvg/kFsqPCA8Csiie2SS7wKz0XhH9CrYtOfzGUqi43TQ8uvZSJugSbps1x9rn
Ydtyptf3apqJWOc4XZ+1a5XdqskJnth+J/m+dGHY/lCCPnCBQBIN+yOjDXkTiIscekfvnDDYeDtk
Jxx70dxlzs6PB2IKuI0IXga52ghSnse6ogGAqdJZT6sXOc5b3YPxpuk8S/ObZu+m96vvgNjz9SzN
nZ3Y7197rh5zLK2NmQMl69ldmub9Pdfv+gvQlq14B7WYkU2P46QJKeZmNZmbP9nc0Yxm/LooiXFk
lMfRkuCPRyogMQsvgzvBQCsWwhU+J3XIRfVybmaq2uGUedU+xvjN8oxQx5kCWojpKhrQUjT9zVRj
uEmz7/wmvUcUKV510OIIoQJY/4orICaccJrsGzUr/QPVU0AhmUas2Xg4+W5hkWxxRfpAppwg1RoP
2xpU9qtsl3A8FTOn/ZLCBrlX4HYOKZoFGVg6EBj4AvB+v26Ys4LZmbt53zHrxBvfRwvlmmq8bo8t
dNyR+YJCRs4C7hILppsYDzESyFdTrxt3DKP6kUU8Af+8qllHRzi/8AUFImeL4pHOqtkVBAQ/YWtu
/HI1ZBzsyEYlCRdh96vH3pLrqlvcZBcV6xR90kIVgG1t2WW8QhR08pcwZ3nxipDIRBC74NlPTB1L
9r7yHEz3XpoRjOLQdNboidBnkvEYZA1aeimXC1Z8wG9QRk8LmV+qs2WBqFG5oyI4c7uThYBWf+Rl
mAdik+I/MCzeO5gsGEfm6U/EZ7jcs4RdQba5Lok23Pa1RWXtuRpeVy7b8tzjRyAF15OWxS8bRu9R
lU/f8FH89sMhUEGYoebHSFnqXOpQqfuCDc0/Tpb0QOedpcZN97X/q0i8xD+x3S7uM47KnE9Lv0uf
MKd4OCWWCXE6ndIr+yL0siJF2A3IgW1YX0sWfKOUzz3V83x77kzaSLIX3/PECn7jmHFemtLDGSqt
hLQLduQ6D5BPMnCuaORT23w3ILrubN3ZA8cu0kpSaO804m94yzLQ+NeIfPMOdIQjoJPJXG7xuFSP
maGxiww2+eFt6U5I/2hf/h6Vd2n2/ILj68Lh9g0jfCiOIZFHPqapbFmLzyXo/0CVFxsY5RyaNlGP
4dgrRM0lxYOIvcCjGDXWzc/ksoEmY9w12PNEmNzlagGngvzgvfsI6fV51uvU3Sg+Nj9BPEiu6a2c
jTTcbX+26WNSRLe7zbq/GwXZ8JspVMaPPZbR7nVOh1LdRfAq17co7nL72YEMPdRtDJQ2dptS7ryV
uepxZeO7i9xu+e15ZDtv4tc/GIcYk4QBTFuHWKySoWu/pF6YM9p6sME2b4vyHkpyODz7s8/GpGG4
AXkVCDyVIuhOBGtT79x1jBpDFKCbm4Y/uKmcpftqnXX+7TgEz0FaGdJI/XgEKhKEXA2mPo+OV7PO
C/gRUeGWyDyoaMRvs5qquLoRFJoXSBheghMs9E68M1adYnjFw7Jn4RB+CpAWz+Q1S2AnTcwqabUe
50Us1jvNvAA3x8mHI7gCzvXgnsv/stiZkZRp5XmY+lrP36aIMNnNYbgoSDeDPdKPXo2HsQIJvB0w
5ftb5l39aUIPxmrbkBifqiDyN+zq5CNvCPVacXrFeOLTkS3rqPwDoNZcAXrPlvS29Z+gGBc7nfOc
3jNJrK9SxVTUd8qpjz5p/n0tE0KlibuUZEwgsfBgEkfBsP2eTcTVN2k4ys9+If/NQZivaeZcv3Md
znucHZ38l6CZ4JVkQ/tEGuYbT+r0B5p9dpqhzbC8L6tLhVXm5AMTZAUv24Ll8RSclVKAfvJbhHkT
iV50W3jr051r89jf906pWPXoVDxLGYXf1vCwxvmTdadK1wr4xeB9eCwTWBINxuPx0CfhiZJlhG15
w/hgU+CnZFWc/VtzWb6RUl3+gJl0oFsEiY/GR3jFE9ip8Uzm8eM8ifrV8mN/wq7tnphQGcUkuCBS
aSJ/rsYp+C4KryUgoMb4GosxXO5SPwvVkaAtsZXZmcMjNVQ9yQIfTpYilfMg3ZrDF5PCXmZ46bfC
gN+FuYpzdFzWq4flnkkT4jNSOhazMc40spVI150U/hju8BTlH01msl8Vp34e8jZ+yNrKvrZtDjaL
eab8GFT/O++qgI+rxNBgrV9f3SSRnw0gl/+RdF5LriJZFP0iIkhMAq8SsuVVvl6Iqrr34k1Ckpiv
n6We146ZbpUEmcfsvfZr5s44IANd5Ec5s9NfveVPl4XToUhX/4l4n6I8hrx4O5dbT2963wkeVNMj
u5GY7m5Hm0Z8N2k54tyS6rQol2816PQH9ceyI9B02TttGs0/fl/bcm/BXNm3MAOKTapy1qPIvlHJ
WojkBn4tgkwikxytuYmc2NL2cxh50719bbLQjfD8ZhMYSgTG0Y1TF8nFZpKw4ZKqYo+tF7sNEkzO
Q+fmJ6b0u8UrJ8I+A+osLOZ9waqvC8/GqBGkifdk5gwAnLe0Z2vM07fFyGesVtaeDOTkzkb1fGwa
ET4GmMkPa9Uu5iSIOoo5izr6BaTSTSyIwz3n/D4QjNgeiI3nTh6bmFFQZnhV87ZwDJ/B3fHbsmnK
2PH0efjessdcjx4yjSePy+pYZIn9jvyB6ApEzyxVA7Afsl/HMp5cL/ToHvU30szhJSpapECVLN4R
YjqnxodBXI2OcVHhg4ZE4p39sinKdnmj+00OJnMjBz5XM8OyKkaBbpqmKm5dFwpWGUwSAO/EOJjE
svIBY8MYmyyMLhnLJlp6k6fIwizJxp6s3oycHuhdCCpq+4gma/pj5m7+dgtRU87qL/SG886pphmt
ap1Eb1aYoFZLraf1+pcigmwXojB4R64EGGwXdSBZLIDgBtRLBzuiB9C9OZZE7GzB1Tk3yCloRMNg
Hq87z8LeVHObnwOMNnzUFVpunSPjsB1KHbCn28Ew0fYAU28ECRqPLKiARTP3KWYKpt4pXY7DtCcR
YehOoA8Gcl5GPTxG6Xrku452nVqRAwYkTG6w1H47SAPiXhjrPOfTGUs108pO6uJfKLJhY2mHy2/g
W12hK5fP6xKFYTzKidwTiAcDVia1pf2suNAAcn2k9LvXgm3s++tKiPIQldQjORrhpzX4d5mvzA24
gNQ5R6ngUBUgrO/tERm/hvq0xR0PwRRVzR3FUnXnz1fzuURq8ZN0gu/bJ46ri8pQ7kkK6QX0DZ5o
S1h/CwUezMkXQIv4DPbMXQwrR6RglXKDZgtAlIs4DOrnsg1KOJdl5ZxCps2fYaDamzkYsaBTDv9Q
uTe/dd0+VFeHJa9uEvB/JuxoYwtLfE1d9dAOKv0I4ZhvNBvRhySU9R4yusg2UwrWdVv4kbEx2LRc
6rn301iieuLCms8+lVa3mcDybMaebJ+jcqmfKW4hybkBuBBid65XaMWN9eamNgBdZrl8g5E+MqWw
GUDyMVfF7EIt+XJG2YPaOitwLyAKUXFWBUwPqG03lPTRu5pTrARjGxyRAQHgKCostkWlXoZqoNkk
EGhAfORfkanrlO9a6eccMv9/I2pT/WE5FTU7b0nFvTJr6mBoYGakUw1tXrmwuaa8+YG4ot0Nj99V
8Kp09lomiXNPjktx8Vibx9Uwh5DHqf/nrUIdEuzcYc0Ioq/HjJY17VjPwmzYsOHvr5VF9jsnjn6m
1//sEjc5DAXYYxz1VAisSIkgqNUXi/gpp/Dr1I0ZitDbZmyxYQMwoPtaoOxkW+l3jbmxB1p+NfZ/
mA4n8RC6EzCreewuubRDqFNRfhWe1yiAguKKFh1BvuMOd158dyJkx++76ksVIjusqO+3Re8x2IZt
1h4WSGaPaW+6C10KZ4k0nflDoofZdOOKlMA0NaOWzvezLedCQNwOgJ/dsMpM769yhS1d5bQ1FrCg
dlFJbNUW+o45xYrolPQ+aFkbthnSPjsJs90es1aMmHjYtSZXGBpqrKp2YfqtnEcSIYo2VHqXrx2l
bIu6ikSuLh4BVnKcLG/A5tA/upOlt8MUYW2d3rss9dnjX0EdqJ1g36QfZsJXCkUvwuSLUjmbZwPP
nD275DjDUyGsF2dhbeO6pry1A9f5YEaTfZrA7k6RjqQ5iKo8QIi8yo9Kfh/s4U72mDQMw/aBA3+x
Vzh3tqSNIY1JenJ4JgzYRa5OYN2sU87isT1YmvGgZwL5XOHKfg5cP4sj/G/kckUw0ILBea/UYH9Y
4NqsA9HSxc9oPCQ33Fr1b+kP012OGisC7k5M19Zh3n/1i1Psk8BRc3KM+X2jZXXjTWG/VSZk1A/3
AUMH8J1ES9rlFrtQjjbeu+rYIZXmY3fMixCjQM6qqw5SD6Xf/DedEUbhljwXNsbyluoYRVXxweCF
/9gYPdWazWlU1mdMAtGmC6fhvYBGj0dlXhitr2U6vJpyeUmTa41Q8KYdJrTcCIE9P15gCu2kDqsT
xrP0UbFy+CwS95q6UQeMta+7BmfOOD7xOFFyAV0/sGRgqhHaNfk6dnffh5A/i6VULxN8im1ZGrff
IkwQV51i9nLV+r1heVjqc8LQg2oqzVoCgUC83q5g1HcEoQw/GLAjwzIrbTjgohwlmB+4C72bY7m7
Ts/zb6sKdpcjf8WvP+U8WXmdbK1OAPoXeHW+OlNONzXTGfdACRSC52YTjheNBxzBbV5bTHTRlcDl
/oU+Mb8zP7EPYRX5iqCrwX0aw7bPTqVgnb0fVs/DyIMRzmwENq1/jvC4imbEpPGY2foPj69oDjUb
+1enyKfmyzameVj7tXsMYD48TshO6O1UJHD2h1N5xfSDsDmhZvNIlYpsYL0FLM4pHqCxY+WRTi/r
C42j1zPt6LjBEbkWzjFwmytFL6mnGzNPc/Q10ucFCKUG3BuolqznFdnt8kflvAJrEECaZdqETGRc
M8CGhJI2N/kScvPyAxZF/RRMowHCsXblOXeCDGZem/8sTia4VdFW+3uANH71iAfAmXYTOLF30uio
tcg2N/tMNs2R7hCNdDE2wYOYQO+F2itobKs1fM7S0gcoZxD7PduMfnOODXg2VBOja8Ydsodml2hh
RbcoYBy51VXt7/LCt3eTou9GLwi/sMyJ/NvTuGaM6pDIuFEHZdOXRKh5XIeo8Nvods2axj5oM3t/
2Zu259LVOR0gwR4CBbUz3fIWXpHHhBDsoZYMvzlyzQemOGT51JHnoRdOXLSZEB1YQIYYi0xsesME
yIZVwFgHm/929Biq7/0wWD/R3PhmE3irfDVDtTRxajdSPUwa8yghdT1qXL2ptA8u0O/z4kqGc+j0
shirqyKtcMGDeucCxmteWGRZC+qcq/v3y6aJbT8yD3UBEoOOZQq+Cvp+/uedg+3Un62akosEp2Hr
DEylFEredFhO9Ap8TMxRxTM0E+ZRW3Ydgk/HPhSXV+aVEo4UqNUtfp8meXLTMkuLGHFVNitKWwbQ
+ZGjwUoFE1I3dS8Rmgosw+gjs1c4ikXyltSjiT4nTPL6bCbk/PhXWssg1DbQ6NqJ24icQueAOkBP
x4x3tajZ8WTGAs7RJnZ+5ySJawOnhusEzS0kA6I8lWkezCRarautyVhS/VwTmaXzihKOf1SgOpcC
OzvlRppgA6MNMfk/tpG2/DtVcFAmQAt54XXoOSo5qUtWJSpBX0F/XPrg8GC/9HtGy2DAuXjWC7KQ
6OpfIQnzEhW2NRxVAjqIEBWukw1NmMBy19lRXEtFKlKKzmGDUZa5WDanDJARSQ+fZTpf91KVY+7o
cBOQ6pAvqMBwmHgb3fuqPI71tOq9ibz6kzANuz5ZJUkFAj/QGDuFXRZHummyE+UyrcU9nLsiOCwq
cMPTDGctQdLZUHMClHHOxh3pUaD0sHjy6V6fQfNAftxYXqf1Ta0TJjho89sGxlaYzxd8TSiHGyNp
oR1u9vG+1HPgH+u+iaZ9aOUklkdzaz4dZ4TPu6Fgmr1bupfpOOCORI5f9UH/3F9pHa24RjWieRU0
zlclMMGLSY5JHlXDsMXnkeq9gOX11eYj4hAPvDV3Te07j0HmL1dmlkbeNEiSU06Iw8Ll1HeuzPbC
mar6lv+kVESKKgS5HAeSSFNLv/XWEjwhgDLTCxlFw4MMjMcfRQwNoBLXVYdmqF2gdhETGeEoGn4f
eRkFbWVPnO1Z+0qx0Iy/I8yfXwLqcEM5LMdD7GQY+O+QKPTvXZV1oG0Ztj811qj/RR7+kCOeVySt
FZLSe+aIbvHgKYfCxw3nHY9d9o27IhhOFtPVjezS4qHgOKgOZqqyct8QffcjJTk5cY4HkZgLRpfp
sYTrlmEDzfmc8IfrG4Bhkqgqy8m9eC07Z/nHPH689Klqx0O09OEPxDgbTzUJiowZXU0NLYFr2HGW
yvbUekX7ZwAuwlzJtsimG9bJvrHZsn3hJ50vy9xZb7y2pD+hFiLhLByLMTgNfiLuJ7oWb98IU95k
GvYv1VnHUc8vX3h7T5VsiHsGBlg2sP2zwFBFdFdBYrPiFFsGrSInkLiZqrV9w6EjGfrTKKGqFk6O
o2UOBH2bI12aJBLa+nuSEIqACKcO4UglHfWdEMJx6/syOY8+VnIu7KmEeyNa7IRyYG8ZB40lX9YU
Wwf/DlwgRIWmLXilUQS35CnglZIW5MCrQyczjPAqWceo2/zyrYaLPh3rcax/rGpGnDYym+WZzWeB
fQhA0Y9X4FHFRy+S4AWGefnML9qwE+ir4UzsR/AhfHq4I0NABw3SYBAf50047vum8619SA/cHlaX
IXuMM4Xu07U9b973SOAMPlcbg9+A5/szX6eku6l86MBnRLBZ+qfvs7rYWXrS6c6alKpOCXDGHFIs
IWxYLWbxDOgc9rZk13fN86RQGzEBPgX9qBiIiESU26qiJNxMfJmgQjsw49xyk34q0G/d2BA384Pg
VvwmQpGemf2tvFCVADQ11fUT69FmXtFYDXE4flHhip/GiO1FaFM5uFUxoy2uBee2WTsnOOBzgdzM
SYm7eODkfcJJUH+I1ifzlqcXQ0FqYCTFJIVBYuNKJB5CcRCdTJrn6Uu/MHrejeCzxi3jA/cxBxzW
xoq/4SU10Lni2fXSLehYcWfp3Mabkq7lbasbSq+BoWv92ftW378yTm1uLb1OKf6tqcvPtH3eTuHU
0Acmazx7rMOaGQQonEgPOf4tEzn7LFJODZEl5lvUYYWRplqZfQo8dGyDFviX12cubU6KfSHqGeLN
BBJK3L1F3ExO/wowTC5/nKQmEGRTC0Z434VrkClQerrySEFo5GbobYFmGhZzdtFlw7dRLmIi/ciT
cwSNJ2KSNM9tNOyWCUf/RkA9nbaVVZvlYE9WUhxMHobuQVuMwxzFs7PpJqV/QsF+ey+rbroViHK6
7455comgIe31iem4ld52BIrKg2sKKamgKiAyE8OFSzW7IeqmnpIba2kBlU/iGiLYhK0brBNmsoKv
Wpp0so+sBXT+xYZ3VHeexG9+dByv9S8Fw2Z7Y/djtx6rdiBjzG2nxj8udl+EJ26LiYF4foWa6pR+
GBaNw77UtUGqb+2uC14abJHkTQGFSr+1GZvunHL7/yOohT0NP3b/bPWoN+MBSsh676WN/Q9l8vww
phNQ6S6H7ILxQdiPi4JmEM8T1Jhz3zrBP3QMbOmkZ+fBNkD2GJ5JG1mDLwU9NB5DJFAaiiHVQ13l
90HvGXtnuIkt+iLMcAJZ73apsuC8hhFZyJRWTOCKPgPqB/M9romX5DAgIlnsC5t957MLcO1UgcSh
fJia3zlAFL0xvUZDYnx4zjuRNowGtDcCSGwqpR96uCFUlLWhJM5V7r/wNyXPs2+DhePOjmwwcwlh
TkUYtuNTjlTwVKxs+a8QNfse+3t22yrxYStWvbGG3/iwTjPcFbLw1MYH4rJTrb1ix7fccwhkMOWg
lijdmzAR7/hRdfG0jLYPoIo5+Nbh3GUNYjkPAXQhG+dzLRmEtdajQIN+WzBPLbc1g759ZxUEEl5z
H/oG0dauYkx+Qi6RQRqZ6+iAbIy9vhsV9cdaG/yttUtk1GEys1Xe9ouLUMkIiGFaRXwXJklWsYOW
pjr2XMlalShjV+xIbeH8LRWeqKyeuZHatrlWU+HnlRVzz2dQ9yDa2KW6bFo7pE5V6WzyqYVl1tTL
l3TrHvDuilPFxpxy9hz3JWXUvUvq8EqtMuKMcgpqQ1tHH/Bj/sA68sCwmukRvSHvfzGuvATMbf2H
mSbqAjZ45sBjorpH9Ji+aUt7hzLkMSynJSPnos4FDP2MNsDv3OoOigFapyXSfztfl+emsyVr1xKp
5i7Ky/o2cpLyOFSFfGvDijuQRTa+ox5S8GZSOMZRC4ZZseFOCHa5jywZ8FASbZSOHKBpGIgO2Ugi
NUpwfHN67YkBL6c2uMsFHmeQGojXDGYZNilQSlxv3fmJx00KzOA+LzP5kCF8uw0FUUNMp6EXBYxM
0Vp26mek2hhj6rblxawuGCQq8cj7bhmvupS8/GHb2XUYTbVcFgzKukPFI2DvUa4nLd+e4u5YBgWB
p+nKud9pZ8znE+tcO4lNVWvAs1QW+GB4N555rYlbZLRcdnsTZKMdB57qyu9yMewRfGvmyC0AbwEU
qIkofMlRRqG36QxsMrTRMgPeQeAbCALUYycgvT5D6tluPbUXgtcvpvmol4/B7rJmK9Yh7B9mK9XT
LbMWjB0Sx57Hsx+hbNikCZbUQ2pdOZecBFCrOgYp7rZyJhQBDH0iZJS2Fx28zlRXhi0pP1wvqX8P
neK6RtPZ3yjFUQY7oFuuAUCcIKQgIpoH++EkpJHsWZ8TdIteogZUFpGDRs89ciS7jW1Iy2NoRprd
UKORMYsM+OMF3ed1joxcaZtntVq4jWoxMr6CeIbCHMF03Dhp8AxNi00a//niXTUtx9kSRt2Xm7Dm
28I9irhB8PB2lwGfLT/vTDTnbka7i98LOzK2VPyyoEPCYBj3yC29Z2hkEas5lBspOr+iyw9ZScmz
48xmRVnoLAoh5iYo6wPuI15z8pihemZmgsWYgQ6KvcbxliPeoMls+2bW7gGPqhMdXBBHpzYC8IKw
IzOG0YlSxS3uCKUOumTHshNDRxpFJIcOTEpoDQ/eeM3HCEmff6utDiWfxjZyUV4JWxakILLgwoT5
wknS2faBGBkmiTxJZM7mJBK7Nz3Zig5WrqbPfkF1gGFuwiX5ssGYITfRKldxEVUV2yc36V9sQgl/
12UAoE2uE/c9gt2WBj/wxPWzmTB4W1ON94eqs8JR10PBPatlyEkRJIDP3bfLSl4QrYhHx+RQufG6
kke3BzSp1xhFLC0i8mTKQNJ9zRrD7Xbg87nFNB87wBb/HH7Yr4axb3jXLIU133BoYo8mFc7DcEeD
9cTrjZ81mPuQnVVE3AsVQZRbBNXIKx8A5cJThNYZ+lzCXofnyS5PkwKHtTXDEn1aiWM526C4eoZQ
sjY+bNOld1g1DN0n8lJAbVQI9n6kpSAIx0GNQLR1H+m9h8YJwacbLi0KjHEImTfRz+x068FrcipQ
UZsxrGBoGOVk5c3AcMRn8N36+ZGNm2WffEei4DNJVwM1NCYMd3OneYTgkchxy4qrddnb1MPFL5DI
X92jkw0sj8OPM8VFVNwUDe2toMYPY9ZZnDiVEITopPgcJfxp8nB3fA9tCZkm6bwT4hU3ffZCpHUP
rNoHAjb81p8/feG2ag/s0xkPZRU60RbxiPTZyyLHInwrHL4zLpIhBhUQXEeuBO1tM3THz3NeEQyJ
h0/7h1Rak7+jCO/d1xw8v/0iaLksCNFBHmFe4PmMEaJU5e2IDBAcEoXwuZRW/zu7+ooyr+fmQCGY
Po8BhpFd1wp85ZBp5vDWliIPa5jUpoLT4Jtm2cm5hTcboAdkOa+vKlUqUvkP5jDLPCoHPzwvtZP8
m/2xIJOqcvPfJRPdbU14NaMUKC/87qtXJeSHIqdEEhShBerZqrJkgTP2iQyvHRjjOjCPsLoiV8tS
y4KUEeTfzAyMYVLboVNKlDzXKdIsDBXd8sw/C54ihLfdbnVR0u0zBtHOFlP98MMidrZiShXlx6OV
DeMDY9syY5OuGyCsYvLpJgdUSXdOGtb+h5Vg4jktZcGAx+sNAe/QIMdyOyfFeGsmHP7xguyk2TFi
6tQ2xel3QRNB91v0EPqszPfeqsVfbno0+gMY2S54hNRMNA3ZG0qfFmpTDtqeZQsoLWSFUCfH7Eha
wfDPHtvixxpyauFpQEZ5cjAYi6PPbf2ygK78B6YoUY+Ng1F20zn1ej9SxDz0Q+HfN2nHOiLhMAVm
M7XWU7p0rXVbD6r6zkiG/+vplAAw1SGOZTDQEctA/qcXw++XSPLMQKBk1FtQ1Yzt/lzFg7yuVl7c
SxaKf+AaiV806s1jmC6I0wrMfgfUTlBr7dQlQYyFFSS4nqwRvH/5FawVBXJkjeaW1GueEBSzuEDd
d4JbdLGldPaeKgXgfFc2EsVaZ3msNvsOxNcz7Eyni3vEhj+dTV9OEIXdvQlCx4It4Rj5sO/DgWVO
0TMFumrOogs+bNK6fFGkWMXxq0IhydHWYRY2dhAHS5axVsWNoLs6+k5U3jNDgau0ugslneITKlY1
+7yT8l5ag/cKI/NStssLIMbHKi/mR2teCG/oZ3GLtgzWT5+lD/hll/ueRyoHbT2Xpwoh7kk6BskF
auXsNJhB7rllyiNibPVMws9yYZu/7ujwiKmcA+sLAaN9Q0gv57Mzyl03kNlVAJ7ai3BY3lOpX6bG
m9AtFMXWzdzgZsY6dCebAd1zGVrnJpzt2B78z5UHZZf4+lkBrIkbwHtoE0i2Q8nTsJxl8sg+VmGi
iYLMfGBUeGdhH/5WWJ2eLA2pgPo+P2YoKcl9rqKvToJKSoVhcdYxvN0kbVVxqo7Dfok8+eUDVXq3
suZKrxqd+rERgX3nTlmyRc71lYSE04CLDDokqx0ECEYh6ha708vKjb/RuAOga1l9jFmjINVwzn9b
G7rcsozWuSQu5akuIDTYVb88Ih4kHaO3SBQKw/4GHXZ9U5Zj8dN1KfCPoi6OPZmAD5YZ13fJSxnT
xgY4hPz1i5Z9OXF/Ym3IwI6+zznOReb6/t+gs/UNTKUr7LJPfgsq+TgN1/4mUqG6dXAjYZgfmiMi
rvFtRCLGYndQD5EK6K57aJGWHeiXnqg4MBo4TkDrLPxdzU+RBdFW97XzaiOa3Ia+dE4wuN2jZ7T7
lhSp/DvicTv0DulASBDEoyOG8tX3C/Xh+iH9vdPiPnZYYne9VT2TE6YOq7IxNOCS3lkgUWSnioOo
u7+ErzQ7MBIM8SpGEjfGwAVPWpTRvnE9pr1IuA4J3ATsL95APA/xRoelQhxLqYI2zEWGFpuyFHeV
MvkbTKAKsTSFI5qScT8KqY++bKY7kK4wfUfJAIAsIgaJEdNF3H3sLhibnKAfLAhfiilkxTOHG8rl
6JGbRdZwrZfgfvLC5xFnyV2ZrUpyKg/TybGt6hs97gX/SPfpjvhwomxEJtvOJ/KZkre2jPYWQ7RP
n3boZhlq59AiiMBgyrQW/9xw5AF6xC38kQ9czqKyxn/YAPGs0jNW3jw8csZ9Bs2av5e+N8XAaRlF
OTCgGiIWoTQPTNeZcb3NOeT6rMH9Q/XvHxxPcS5AGMSt6g6Bu01IT7pUYKQMII16J9qoOoIOVo9k
j+EErafgtOIN2ldCnzDb2ahGuqiISf2madOD/7qgCfnkp5hIXLCeO6x5n1ZJy4B4orklGI6UGg9N
DRC/ETNRQ9TzsXMy7+iDYiPeG1IhS+aGsU06rb+1yBak/9rsV6GwUU3ju7BsVOOkyUq2sSlkhGQa
mVPSCHC9TfnyLIkGJwLXSt9lr5LtQmTfS2kyAkFXXwU/UFCmh9JlC7lp+hWLAp44JvLoRJ2fdBj8
WMJzEhu/0wW0/9Ttvtaufso6H6zAIG8VsFGkNjUJGfw7Sjxjyt4S0Krfi6wxz/wmcsN9HRwErncG
zL75Y3t29BFMCCGzGdq9Un7t7dYUMX8KRQzuL6KZuFlT8eIuChOH72DydBpiTwnCvoiiRYVdwJBb
EXIGxSs9SHcInXqOq7WCjYfQvDvJFGB51aFW8FomsBIVgwKO+VD5NuvQoV0/7ZkckDlBkM+y0Llh
Pat33kQqoXAQXATQ1k8qiT4mH6i/pnu65GmY/2PoiX6iy+n/7bIt9kEugxiHAV4PasKEmWunf5yA
oTUVL/k2TOZJ8FEBqL/WRWo0UKhiDhAYRckXQgTRrfB7lTqHGbqbUkb0fky+t30SqWM61f81pHgy
6Ine89E2H9j8qN1ZWLVnTuPsq0qlc9P35q9tUCfAR/vKPeHeKIdo7IlggH0CdG4rtGMgfDTpPSss
rKAuO/MYtRa+/spe9rbWzT1eFfATZc8iZcjwi7aFbBRWaVZz4PXUty4K764ITfIg/LlAImhlW3v0
30DBpm8MYFhBo3h7sKwq/5wYLTzNosdJWMOIV7Ao74gdeCC1wH2sTCAO/TLnj64lzLtTIcbVpdBX
LOkV9Wp14Y0Ki/4QRUB7KQRd/F4gJe4xluD8laPZMuNpX1rPRg1bTmrXRomzhetk9szb5GPOO0G1
nBGDiGQb99waDP/KBAgYMp/JvbCdSTCSG3FUDAZjp9LJZa1CUA0p6XjoFJM7ExAvTDtNOhJCL/cb
Dxi2mnkeKBO9kdMKd+YNlBWoN6g05jdQam0ay4iOc+PbrNp06nq3y5J3d7gX2eWL1IlXhu73VtqJ
WyiTw808h+qMl0K9Bz0NpBSB2jEJXr76NHsCEomSNg0fweN+2Z7foUNlWLepHSw6MmucSwL2Yq/9
ZbhxnY7bh2twL+XonsRSXa7m4B1BVhDqS8did6KnwxLxhUxBNaptN6V0ZqE/RBuDAuwhx055Nugb
ngNfi1etewk13gZxuEtwe+pNI2mAb2Thy2M4NPaJ0l0c56VX5GTQ3p/omWzKjtb5lKubnEqc/me1
0vpErBniPpFmNyLoEMiU+/5paWt9bPJ5fsex3xxD3QB144sNIAyyEH2eVbfeRT0rdXu2sps+at2X
wgn5tOFQRIyV+IGvQI3xwepLa1ta2cucwzokNgAwqISX5G0nm4AIY2DMzhi2kL2GKUt9j1EkaFYv
+1ZD0sZiSpIPY+t78GH+k5NfOWZ1kCQ37iCzh6od61dca8hgK2Cm0Uj+LCvbsf1qCoY0bBvt39Ih
XKXR7Rj3gaogQrfkXFhjciHSg40i1OMfYre9b4guh4nGFRcPvI1bIerl0MApoVFEIt0wexzdeFiI
cTsXA3uqK3I/zpPczWL2R0Q3ItVEwGi1CzLsxPFyttD1urMrnR6SmUEoT06xbQrhLuguuVUSRV3g
rrL9zTKjD/6sgzc9m/wXeTD6CpBesY+R/N/SCGQAnBn9RhMXfMgD911PmFs30eJPU4zbvLowJinh
hfu29ezgRPkcG2NQSPhWspetn9znk8zQedMm7Ag3fsu00kRmSO8RfRPkMU7wkopvbkgJ8PBiFERs
YMthQ/OREKTwQkuKFs7VaYw6Mdz3tW8d0lqIf1Exgfm4AtdJAsiozRP/xSPeHROQo56RL/fQBZMF
oAWJ3Hk9a9KAyehhbViNVK5Tf8Essz4BU7Po7peAyV5VmVMOeYiKbgnIcujCmGTBBAVnOn77bm3v
W7drLm0uo5wbxM7iVAgWv2lI3EGbtJQHfZ5BZY7kiZjr6F4Vuv/WXEW3UxUEr1iwxnhJNUsBGm+f
hCeXB0H1axltGCa324Tp9XfZkR7PKmq+FQyTjzn+kkuRkZEYu67dfBasVX9xVWZ7AjBZs5W2fhw6
MAxOmeW/neOigrLGa3hW4t0g1yvu12gmtHKxvLcG7Wvc6nrcp5EIrvK/LnxH0NG/sppMTq5bJ2+L
Gu/bdtVnXQDxbwi9+UlpnHc4PTg2lsHZZEAzrqAUAWonJAValJY+I40c/gaDGff8/5IXK7Rph5VP
7NwIW/8MY9nfO/T6uLuC5VYmYj41Kff2VLO2YQTp6PucuqgjPPZK4zL1n2lpxvsGgt+d7+MeQ+wJ
Vd2esRhWdfHLxp/TPc+sK0fXqO9xJkSWgd55Bpa1Afmc/mWSVT7QBnSfy2xIplFGNK+rcd4w0zG9
GMge3HaaYjvqgvEhgnZcXp3hDcMhz383Fjo7TPnBRNSCL8/9ymzTJNyzzVinF6cz6r5Q2gCon1W9
IX9tegKhaPa8ojbBC1Z4ZrIe6UPApAkxw39+NuWsw2UOU3PWIEeGMymJ45F8mfquhwO6kRNt1gYw
roZCVjUW526efpb+SCAyRjS5qdK52udTSofJSPjNH/oGA23BnhZK66UE3XkgciyEDGWTP4opZEZ8
CvfIYLfAM7JxQM/9lz2Bk8M15OAibcVPRuVAU45+qM6S5IjKMJov5J2M8hYJURmTKpE8Q9kQVPoQ
k1ow/Ndcsn5bAZXe99LtiYUIr4EsYUEetHCGP0A48wdysvz8yywhj9tMn8D7/zo4OR+pd/UH65Ay
rviyqq23hnJX+FyLKWPm9xCwKQGhc9puJktS6mpk3YyVJq9jpiDc4yyb7jBHYvjJuNT/252EX2gE
PQLUgUdyhIy7FZNLfVot1edMayOWVuxniH+kvunKXc++8SnBafSb9LBQS5VImHi19y/1x56BDCPx
W06dyNr4vDk4VgZ1CvDYy30/B19gSyHNt4tL2BBImaNLvB5PVEbZxq4Bc1y32NYKWhXSpASG/Bd4
Sifuig7zxBYAUH+zkpXzPGmwEPjNspson9XfrO+HSxI1JZZc1X/mnEpn3LQm/h9FZ7LkKLIF0S/C
jACCgK0k0JiTcqzaYJVZXcwzBMPX92HT3WbPXnW2UgQ3/LofjylqfaX+Izv7hHpvrFCHo+EyD6Wl
xIi5OEYVeNaQngqz68rAd5ruLgx3/TDK2L0uuSE9jHk4BzE3lLjzkFJcfiW9GcKJTw7DLNOLbZX4
y+Z5uOMKNc8+SvRX3mZWQJguR9muevlYZMaAsZPJzH1ubKP9SllUcmghoTSRsxAnWZv0NGO9/NXH
8fLtWsX63HpD/rQ0q+RMoNfCa03xJHqXnmhdVp8OdaqHIXL+wrfq6aUAadqXvfHHmCi/mW2dnhQs
sc20X/3qZwv9fuuoiMrERbqSyXeO8YNNQGVdXQodd5O2U7L4JM7gdcQKpBn4iucowTG1AxvpnmPt
2uB8quxlA3DtdEKtlDvxzc5EA16DmFXPrGkV3jP56eGNuHL3UHHHo88zD5sJG+9on8DC2McVrwOi
kbM80ECp/6x9ZsCOWFH7M18TucBvWlU9oxQiY0zQfPaqs8nLjLy/HyX2w9hgiTIR/7FxFu6H5tbk
78CpfRKKIE1tkDb5FUWNfiSvPL2sSTycK15tFWlYSkMcl1S5DUsDhy9YB5YukxfQz7CGY+kWx9SP
pncgKsOV0uvyLrb+EVAcDpZXlrtsEgFJoan1wr8bEncH3GasiRkpgbssSStTMcPNm7i1zoaQylP5
m0FqmsNqHOgKxI8sri5+bxFaBut2+AaM0h2LvOPYQEnmne18IdVmBKBTPYEE9RZKJxzLuy3TrABp
zKlEfe/T8QeAhrCwhrkJnztevKCrU1w8/uxSgLFlSEIHl9RntdHuXxCchRuAh7Mu+M3YASFDl5La
PylNP0gZkd7YNaI8DaVi+5dmlLV9E1qcXlDAYxEm9dQ2+wn3yXy1kx5PL5V1cfaM88aiQYn7zY/t
CtPelwWLlAc8/30NeDjJfqFE4nmijDRZd8R9MDSLfJblvmz4MBDc3OJZpx2RiyUrbUJr+QQPEWEc
Cz7PMb5kKobwKftcDod1Nh50seFlcMliMOt4s9HDpPLX3HcG1CyRluxmcp0ldPIk+BhKv4tfJtxI
dxhKGCSS3CAKDZ8lgBzI0K9suzo1WDuYUIrK6/HniY71ng8m6VwaYuNnKn/9j+ACuSFvHaZLp1ex
XmBZNm+AmAHCdSyrgSfU2ySWKRF5z0Be2fySouJt6SSwhoCU5Qa/bTmRn/S5XaF9VWQZrxZBVx6G
dCipMPLioThpoGDg72egYCRAG7BvENrN4+T2BFSyKv+aMKkyFhKaczdPMp1wum7865p2/FZS01qB
9MH93UPis5DO2N7joOUKrEqfnad2EkgfrQHbIpgXz/wv7w2qUMhKmdcUJAB3zboBTsl/JEmbPl0E
fLxSyss0jUo9ktRpeO4bQZGyaSjjughdRoHliqo8dKBRmmspfHWiks1sz1NeQMFTcyr+bHRTpl/d
1f9sOamwdKnC2GXsF95YvfYrVTRQE8KWCrXpmgrT+WfqkatLkXjNAxAI54mOFvUZc5hzhUUHfesj
LkmBwHpMrS+wsqMsa2A2Pm9XyJ3GL2Cn5hk+rUZotcraCzFdCi9QJQvVA7IXjgx6jo5TW0yvFnrr
jzHk79QEg2+JfbRUsuwkGhzIKXr5A1r4gukWT3aUWwu22nZ+hbTiXbnSMHjEXM0/Mc9T4EA9Kqoa
mPko14EPjHNXWPYnN0cEBl0aRyZt/yPt5n+LnaUh3Slc9twRbd0p/VOLzZ5RgpgD6veQvOC7oHoV
B0Lynz3i6+BhAFztfi8c159AnS6SGOlupmq7tqdnGh32lSQhDhzumZDk3dviij5DJLnbT7eXeBfn
qaPTHC5uUOKzOojRJbYH85C6xdgKcVARcnWb7GT1fYElxBuPFqWIYCnd9pFMi3puBiT4fUQrF+iC
ZQrJmXxhcJwe0K3NaxY36mxKT3w5wxBd4OTRcOUZfv1rbVr/IdebVypy3ooRY/to+unfhYv90SRj
Ta4W1EiNwabwWUg7emfl3s2brflBQBzcF7XpQg4lwYanIXlrWZjJnTPgD4WBeEdeFh8Igt4Del39
E0dCP3v1NqRED2CHAFji4PCuqhDNExOA122j1HoaNqd+zlQ6W8J7SaC/gomCm1AKhXWla0pi9asD
raIAdgUk+rP0un8+e/UQsE30ewGj9F9EFzc3Y+08S6CGYR418872jBPbMGTv0uOFbRLOuY2uIHLm
9rx40qp+jw35MjJingVslbCjJ/IRqEPOOpUjij3XKc5JlfR+ZISVlTS7DMG6O8xA5R8qLcsrl1k0
OO/OjjDFW9G6VyjBEWHYxEyYC6dXsRaLs/M6+MXFRJFpxYkToCizc8Cpd8RgwnWR3RV6x4gjcZG/
OlIRu2G0Pzx2SwFrnXJHfP1JNX70aMzWQ0ZobjeSuQ4BJfFR9cVwWFalw2X2mwNKcBWsBhzRUfbN
Nwi/IcTOOoS943wmC3FIStn3zPGAJcEXM8GyWPBN5d3wlroXqbEfd4IKrS7Cb6c7Us+W9t+KGGYc
NcIQYdzvlfgjUEdd2VeFkfpcJYn7yUr8KleM4qJLUxqSJZrqKH4ti/5rtflDDwOhb7VlI6Ga7dWO
yuxoK/eMW9U5uJ6s0XSi5IQ1uQjiLkFFrOUS1kNnPSP5e1eZLlegemjN0fQGUMdhFloDnTjLFZ/l
70SMithNBxwbt3KI5+kPEEgWbDF9ktg4wUVQ8rXZC2OCoasVT8+jiZZSUPnOKWFeaOPA1TM36tDN
jiBjZy9Ou1NJ1f4SeI7Dqa2hA7cTruErNZ3K3WvFu4EnAyirELvZw8LLgkceYSJZL+3mbWB8ZZxd
CifoNeCJaePkcTzhou5q97HF+4kfXSQHkz5cZDV6yplWD4IUNG54azgRFsOaNgm9S3TxX2nz9Rm8
1bh3TIEXz+z6EzCXad95aX2L7OHdZ/f4Gnc2UlOGxVHTO9pH9rFR9vwtTMl1wvFuCgWMOxjIIBAX
XQhzDagWYb0T1KP8sYcac2wG41sDL95RqzVgEiZr4bluT1MGR9FJpZ36pl4Ql0heTDVV9MReTc3+
qfCFfsRA9kBgmZ5xabLF8ZaqDmxnic6FMrjtMjmnl6QakTcABBwnZQpWGIQYSkoAIEdmLf21NBU4
5Gypzs4EdYeG+4tU9zBgTCskPA0lRi7j2DF3sL0GAqQifWwhDoWApdpD6zfpeyKMb2Dt43TxUgN0
Junof9iNTXAycKuPeP5rfNMpJd9GNctw7SivRTid5jNzNe/B2h6v0GyMU6bG5pkuluwXF3r8UWnr
8Fmit6XNUj9TBaFulq1Df/lx6tRBI+rIx26AMUAUK9nDmpii61ruWfvoFpk55s9eYcud71nGndcN
xpXpT4vxJjvOCIS/HHtw/+rRwzsj4mXZ6yzurTPrX6716a+xd6Inl7fSFV0xxEzgPZByuElb0bWa
VU48HtgZfFYaIz5vWPBUA9eElM6fci6wYdcjEVK++yzJ/qa9wlHut/mBf/AvZrI2y1WsVfyZGvRW
e5Gl9gh0Hr1A7p/FXv5rJ61f2oQacwcYCZJB8W16Eb6PZL15NBg8tQ1eLzMub23ZdmxFrRzzcm4G
JXU9+xXnR7GT0mvCZRq9d9bCpDmKkSvlSIPJMbM63kqt8m/etmQfU9RH2pWAcsSxKa7N3PECbGT5
xn6Fzlke69kxa7gdSf7O9YoDiY0bUTaOf6dGDsgkOyawo26pntjhP8Xb2AgernjI17G92NVghZjy
61equSOKrqllOlgm5e1uTMCyZFz7jZ+KtvJxeO8MTHFl5bl0+9XwkhrFLGWyZW79jTbC9vk+C30x
x/nTa+PQH7BYVYRr1tme4a5XDVtoq/wb20vT0O1hQFxRjISo2A9DmqmPfKW4ZV6yJ1O6vLLaTl6q
KQqLLv/ujQLEDZR/H5Sgu/DLJGVGsCn+2xvreCXRA3dp4ryG66IfHd+3kenT7rgkw/Yz9PGTayXb
y8+15c3w4v4Yi7R/41W6BOZUAwJxyqH4Uq7r/pizyH7wl0FUSdI6oKOu/hep6DlNCcME4zh89fb6
pN0McWFmi7UfKAZIVre/u1ZzHAe4Jar7jvEi71lVZQSmZvM0yUrfWI5tBdIb0CVnXTMlOpBYGfe8
Qr6Z4C4gSedzvXLQOMSyz1a3kBmZhzjd9R0lbKNuygAJtjrK0fTIkY3bvqN5Zwv06nZ5RCIk7q+5
WeXv/coeZlSaAk9UUs3msM7fa5tzVRkxUVfIv6fR84/g2P9D615BWfdBAXPsmub4K1Pg3mceE+eh
NpLjvJD+muwqyg49IvihqyyI1uk4GayB2WvI5r3Di7Njbw5WRTD0zmYJpFPS25M7W5d6scpHEnaT
ybUZKnTU//IbfQLDUbJdKWtQM/5znhHHUhEODMI89HKpJT3TnJddGb/i44xp4qarL6w82LDHN4Oq
Mhe6SEPqCIsCKvoK2+QYq9pj8K56TVMbhFED4t5xnLAbVlN+MvtWhK1yyhdNXjCo000rzEoaoPqC
Ybh0n2InOwkCfERL5/4P/v32aDvGEtL2x/BtKVh949g86DW5e9BpGEkgOpfwnJtNBreErL/JKKc/
fd6/8gAJWjuL+a1yMLyzZZU/XNNpaLCJVd/zpugeLLKItIwiHVve+LuTkrDLTov0nkwWLmrXjzd1
kyEqB7gJXRuhxk2bmz/oJzyEL43A9LzQWriDWfLt66q+gqGpg2FJmBb11jqeszi+dkbTngc39Q9z
TAJRVcxtafy9lB0vR2d2Qowab4monpqm41WKNDoD4YjVaWIcuo9sM8kJzbiQ2UMVU+ode62MV+KO
m3jLntrCoLs9++LD3vB0mc+Yg0WzOBkyeVlZ7+DEyetDjHf6xYiG5yKHsstQYQZoNWbQeG3218RH
wDHDgztIPz/OCFgBJ0gHsQmLUkDNpaSB3hhf0nHU1PyQ2thh+s1inERbaV/qpl+NJLNChddW6t1e
44VVJhiAUPNzNo2jQgIl3PRiMLxcgIFvH7rUqU5dlkBwimDMuN6/qE9uDl5qyKfsZ3LvD9cB97xC
Hzlaky0fFEf70chIAM98L6qIlyMEExHg2eVKi1g6TGETedObJ+P6kEove6P74NKyzXmwVWv/R66G
Vd2YRV82Ud0NtQcDrhm9gJ3aR+yZIylbLkUe2Ztlxq1Tryjq/rRMrL9wAx/Mbeg4GBFTK8F8qrRj
P76AIH70DWdCZYcFk9tUJVxWctEPBfz8i1pBJ/LNbdRvv1T9vTPsxwaaASsupPkzjn/8iYk/pNfE
g8hvMXDs8LRnT2vO3mQcaRXIeDreo65M93Mj+q+VFR3yBwXcUGnSSzrGsXsuJS7VGj2EWR5NDHw0
oD7YPVw3rSKxjySrigPPWn0EdNCRaIHr51A1B55ZYVZm7qQxCQgpH8o8G08w7PhkZGF8MYUCwyc6
tscm+bhRI9nEWuWlwRNJumTh1Xi11Fy+OnM8vOtWto91Hpthn6zTm6ANAP0OuejSu+gUslyuhaZQ
p7ZKZkP6gf8BsfYZJ6ctU6UodjpgCwSAVcbpWIT0LDWPbdPb4diLP7lfXaQ3TD+aO9yVAKDg7CX8
MrPtsvt/CR90ccxLx8VX2LZwAdJsjYYj7Q4T29Uoesa+PV5jHbvZvUCsccJJogadXdFz7DdcmQl4
okLskqbvBauZWn20pCcCh7roZ5UiSBvrgNMbw2Pl8A7I+xelvB8xpglaVWcfC3hawewueJJzy5dw
md05cLh6hSuDxLH2eG7KUUFQmgkRxXT/4F9vt32dOQPDIXWLYd3J1796SNs/S6n+LlXvHgvd5QH7
7yTHR1jyLKO2nVbQMS+ZLI3fXlNHVEht+XXsw0RMPYs+XmjHLRfTYtwBl/0Lu5d8pcXbZqOr7XMa
OI9cnIZ9O1Amww8PDSPZ7vXc5etLX8cN2XqC5U5MRxsW6sHar352llWKWa7tNJbYpb1xZMIiwC2O
Fdscl89+tGoAQ6SoOCypuSzeRptV5UVNU4Zto6v4mkK3wqw4JOwEERjoh0n5REIMO646Qg7oz0WF
RWjvYiA74lzrWGumZfdBKwzRXpgyjryUkA/q6VFhz2Lna4w62eYxjBOayGudYsQzx9uKfRnwiqtk
sJbRL6bt9e6QozZ3hNStExKVPo/gFd4ILSvgIpgCP1ql4fRjRSzvpp6mY574WC4H/u+m2cf/4E+O
gU8V5oVI/G+SG9VpxcC+melohC23XnZjgSYaQlBpq8BWtXNneh+u+Qx5DPMVAp6vRfwUuZ0bpD7f
S6zuGDSaCa3Wyr7oiekviWaBzwW3A1uqWIcRsh8vJrxRlunokCz+WS+wKU+wIVLHR1sGK+xvMmRk
Ze3Es3agpqjLorvRI8WCuIZiskNzyI8sHuwsKATGDcz8iXi3cv2RLRUy5LLAuCH2b2Pak+2/PinB
fAIpRXW3gkktTzk9u7sxwWbE83OYq9F7xGvjPnQ4dYEYA2lsHRa/i6RTiffB39QeRRiVS8IGbPqI
LRuUK5w5SDLc4c7tuo5YQJo8QpXTarrQTb/u0lUXG+1HiOtoJuqhZxA+EQ2x6eaBTAquniqdFgAY
5rXpMouUnBbLoKCgmH216xUV4WS2bAEqP0lOg9eStk4hfDtF7x86dBhsppy8v5muMLNHg/MeJdYn
n+qmgOPN3cVGdlsjtX5WDvzCup+wtHUWdZprWj2L3NSBpxf81Fl7p4eUpX0E1nlrvBD/YvQPWIDb
Ogd9TxCMh0TBv2RbMCCa86YC6gmTRXH68u1ZuoPXYeFpzJpJKaOvjMY3n3a+trrSQjJSShl5LJb6
PMi2STSCVkg1xuyhtGCzP5CM3dV2xhTpT7RGQQp/ajL1b1m9/waC/ARqIJMMBp1XOJQK3JaDgwl0
pZ49GKSyuDtJvJ/wCWFxplkdWl61OWfWij9wle9k0Khxd5Wb/uJF8kLIk34FQYgdWDkDP6VeK3sM
2qej+wIThMTCMsyPvH/bl5lk5nImcm4TpeJvCx6DhVMDDXCgMsZ5zixxGXC+nhBVy1OWDVSEWJT0
scHzD+wHatacAquuFWfXGXvG3fPnQwJX+KhMm/V3YX6vsXHUbUeLZQFlsZ0K9K3E8l+WiV4FNVM6
UizN2WvoosIEZnzFlPmCfOzMiKfJXSEHtuJ31Y9JE9IuCjZkghRauXI4MoR2l3LF6kU1ZvPkdYt1
6tJpozhQFudbmhiB7bPjybIr2yn/OfON+2Rb9cGBgos/1kDDLSZrpgCoxebeTT34mIFGTW/DrS6/
G3rXQO5TYH8dSmgrWyTC+13bWi7BnC1reTVhnr8qpNr6glkAvUJ3/VmX9QTMtPOiRz3w2D6x0K2L
YK5zSA/JUo5TKN2VWOyBvV/VE7sprevcbYd3q9vXOZ/vmWXKg9Xqb0JFc7NfNG5L9CEmv2alBxLo
OaHYLoa5g0cqxsgmQQ8cZm6GpzL1+QXOpvw7D35zidDpsDUi/XVe8W4YJA/jBR3dxA6WgE7fdQTe
YyK5MxvteY7RJgvMPbmZY7cwC9hEEXFg1JpOFFdvpd9VLsV0y50C6ptQcbsvGq/kbZtNprXHrEAZ
9zJZHxzr9X9MAetnw+VyDrpVza9orfrVWaGPZ8SwTwJF8lIY5sdGyA6ol+iD2LT8N+zPA1GfZMIc
bg89K0qzubhm650ZJkBe5LMKsJsj2FmUtDxDVFgKMsltRh46jm6St1L+ZNhaTFd2wMsFsoqLdctr
hhM2i8ln1YGBKeOeelJ6ih6EWKFKDyr/WsrC/dNQJnR31sL+oNmVrUBbam9ngYbmKdJUB+1ZVsVk
RCJ6sEskAR/AAbDJxuneM/7gz7aom3DUToBaQVviSlA35Ee0GMu0JATNKR6tF1dF6T0FxvYweUDM
0MQgaYGIzOYwXWYCK+Uk8/2idP/Xq9nK96pFfuKkCj2XS3bNd9co0yUJwE0Afm/Jo51A2LV8B7ni
0VuLo5la2Sw9AI/CCp16y8EkJnJKS1891mv+C7p4HKzEiYnGqfaSuN1j2a9vNagqS7MyAspEPY2x
dv8NMeqhr2q82O4E7dt1FPvFsjB2rlu2ICESOW7/rreoSoufEitI4Ldjiw8r9VdCrEYejl3knEz4
zng2i/pzdbOjk5bPbpL+y10OAQL4pLGHjHACawjeX83UbrUYUlERnhrZPk5gJmUj2N0YHmhQ9Qho
BPz68kMPbs6uDPw2OiwHbIeXKTS49p9NbecPqyZt36M+o9ywKGoi/9RjITvl3BIUCbfldaTt/Zna
5JovzYIKPLY6TP1BXpFvuDqrcjzWpJlvMYCh/1KYAsCEgT4hJ/tcPwqrflLL4p/YSls4sAihr3Or
wl55/ykKv6+UADFyQFg/cuRAaJUZHwKPcahmZgQcrSspMLf+atgkeNSQrtTPDFruZTeKU+1Z78Kf
i5pMS9H+mrHnkN+FJJWERaqsF5zlL5Q42Jd+wyVElvfoNYZ8xCPINpPFMj21Igdan0QvCVvKA8WW
ljrgpB9oAhltP4AFuby34yC+YxcTsOWRjxqzWjw1o2C+aaE6m6fK79yD7OryqfSz+WCTbLoDNJR+
uPA/V7vetjWcbExOV5aczYctVduFWifTa64L63HNIr6udpqdSEYWF2ZBNiSuRUAceOW2V2e4ZXVE
v/Nk4Elw22LQ90nJ5s/Qxc4v5pjhkseLcWy0yK5+MgwueofhHIFsiR9E/OQ/cxEY3hHJi6WvHtRc
PEyOfqpZJBGl94mMT0Va3NdqzEP6PLauFUJPe39ybVi8BuXVlFWdS268/MWpwE7TJM1WgWKOuv0v
TcEBWR3HOkIsLzzi8mwJK+Sc3VpVQGInce/amT+EZ5b29uJLZH0bTtxWsr1p0nUvHRWF01xRI0aD
B2wOn2ZDNp/npIUFinpVrwssIxbSp2oWcUSkY7CNs8FpTgasbqd7b7XGjAYjolvbVtZ4ygZ+F68r
4CKwnLnLzdgBOE1hD6WZGtbGge5RHCqRYuPuQJM5SuCRR9FH2HZXybnQTvDLJKVkqOKaZCitwa74
SdhaPgFIoOy74aP4l6i1OI/FpAx2Oxx3lUk/SDCRhHvycJFdoVX5Id/A4nkp5V9N6i+IBCzkRIIx
JFXQ7SaetmwiPL24mkZ18BPFf74kTEZmhDX8gIb0L2tiBPFBFNOxl8bJkmVBfK96sblb4IQn0oCg
Q2FD3CR4XkCFsRIQLEGEa1hHu2n5UEhOvYJaJ7NLZxDqaDODomKxGWLZA6QxVzi8Xe3ODyt5XbSg
VkYIuEh+mBJRTG3Ph5RVufUprlkf4Ju2/fVNDn3iBl2n+t+6McuCroZySQ/RjAl2TyKOhw5zxKg/
gClhtnHq0bwpWrQvfpYb/ittbG6gRAuOtQKfEtAXbf0ThIFfXCeO9G7GunTQGAu+kh7m3i5PHPuh
jZaB5jVM32Hmp2t0xOFedWhApd46B9nS5/OAfjJb/ZC+cgGc7QAsJnJ21XrloTfm7EsmVh7a3CLc
39zHp/Fs6GbKQsfsqSKFp4VDzeXUvlpL2r7UHXgq6MeR+g3/XpXPCQKm89pLh70SkIc6edG8DOrA
j/ymegK2Lbn20SM9NhdN+HMOtcwMuYloya1PqXJspjSzX9lrEm2xzdjrd5BQ6CDccw+JwzQisIxM
Q5E0wphFQXSzFjdyojZl1pXhMePPctETYgYFv2yqEDDOpaNyFA9ckdh7aw1FK6WT2WscTSS74A62
U806d9fFtUTxOoNuMY5DqiYz2gnd1ughuLToyVr/dCXtdFcHeNEfIqpWWFQyXp/wXWZd0EV9vLwz
qhHgR2dPqx/P6eULQ1+pjoXjRUQbRwSkvpT9o1GYuaDpPZ/cL3LNdfNkN0KuR9YBuFt2q0Ab3C8J
rJVmh9g0Qj7MQX9GRkQYLLUc3ng1LWDN3pidYubxG5CquW6ZzF4Ydn3azWv7TFRR/nGcjFpzbGzy
wCuC3tcoE+NjyiKxuMXganHSYAw7r1lXOo+iBsf7QFdCdefyl8sTF6CJYzefyQ1HAszoLkn42Xe5
B7cKcswI+3HidbEgJ/C29P2y4Gl1LGoGRlU34sCpk34xHtpUKppN+b50+dh+ArhTGb9B7PFgCfSx
izIW7y3ls9GFDjFTnMtkiOcbi/ZF0vfLdWsPXD/5rMuuVocpGomwaD74W5lKZ7rgOat6SHK2d8IC
1lsfxHvpNHWoDj26zMY/GQ0dHyxDWvmTzk56m+TAhCrZoQbAW/ILDJvhqZhEdTK3MElt0ka1Mxok
dgQNd7P2A8n5QFHLKaKsVBz9rplYpxcX9zFnGO3Sdmk4VLnUfbVdd8uRDJPbR+n0bybwXB8qmag2
xIAzD9+Fof34O6PlfLqY1mTlt2JQ41m7KKY0CXXFlkWfOjzJRhxdGhxH5h1r9nwnkAgMsOs1/dhu
uQK1pwgn4fbziHnJwv6WclzMdor9a5XOmN4qMnDZo1la9DfGi5VdbCzjDXSaxGFLxl1ZFwiIdDic
KjPD6CvaOMclY8f3WPs0E8iiI28/lgUtkUO23AxM3AMLZ5l+GmuF0u5UtCM/tXZkYIC1gWi5tH2r
h2xevc9xxDu8M2ZK4yMk+I+2aeShmiPz7tVNdZapO/yJLd9V8E0sKTBXkgu7+iuU2TSFbwv1btHV
SKMrigd6cVanR0Qx6vkmHZvJ0bIJOHCwEzfgxKHZZegiPNv4mevfthuPNpNCpgn9zezqz01sTj8U
RI1fa46imRB5K8Y5gByOHtrFcG8224WImnPUtxaWrqJfcYSbrVlfMrAcAFbzeERso+ilnFm7wJQG
GURU3l6t9VuMcpg+aJ+I+zCb62yzeSQpHR7tnHrZsZtM56HjKr7ebYENLodwpKoduRtJ7p9eHqqN
dNM+JwtdDPjIKO3bidGg+aeqEIECza4WDRZtf7j2xjA6CJqx8h5NqPwRYInU+lVzmYG0CM9OHBOa
tS4tmvaMx9Qy3oGqwSKgrGP04L1uPOVk3wnW1VzjeguI7MXLMem3SEgZhdpFFmMrMKN6K7cWFRw8
G2YwNgVe3fPQtW95C19Bbgbfj2bsbP+fJhw8PpE3reHJS03YxWC5iRXmUSy9iZxZm6qQF48u17CO
cE3uuxF61S2dRkvTqWBXybnxmBBOI3v+AMfi8G53KWC0Jq65vG5Gm7NyIDbg2AXwQ5GV+mH87wO6
3zAVxcA1n32L1eW1EVj37oO7OQyHpbbgknasNvH20QT0OIrCI3OdkgCnLYuqKToE5tKya9J32se9
XFTtWYvNGGhuTpowa/zkHw0ZwntErnTLR+yWDi5QX3gtYWCB8o4UmUlFmCubePWoxBxEaLPzVE+2
HydsVlhXHOwV1uqBITVfbvPAC/bZrDtUL4xG7VWVU/1BvmNmVKqM/rMwrTbI07IRX8xt5TllOmHz
LGMX6Atm7f69IVqesHix3YPZsZE8WnEEhctNvHNWdtFfBaofDX1srmCyowulzdNNpaKElMNP4NBo
3Nsd9s6B2EfGfg9SqMRO0HMRY9nF34Di2UkBL0Bp7PFcHZMQM30/H5xEAgbEQ+VgH7MdFrCkFZMg
FgSFr1XpJ1vjxTCu3tV1LBhc00h2ZeC7QPitlmNx7KEPsCSqlPnuVRu4GQgW0qK1pmWQs6Us9367
gMsncck9ruBU2We6VQVtdZ29T5idP9JR+U/8Z7LXw7k7bjbTJXlSLLesnTXaQ3Jk8O4xEVO6IZ86
fLpnw2MxS9B8xnMI8hSvW9xKk5WFvXzYwnE/rESLl3zMWZtPWyPBg9fZ3fBg0nVSPQxIMNFPyYaP
k8NSnKfw6Ci2OnHFRHFEa6KlKVZpYaQHnxhlXPCa4Pt7MqbU5pWDKeUtnkt1U2qYjGxHeY1RPCwm
dx7oVAlg+Jlzv9n1paG+mEyF8WKarEm/TIiiR6xOxcdIoG76wZQL+Yz3uZ18qYHx5IiPvZnuVbYk
1L/MCi+PuzTLoWsoA6H1VjlkdFT9YgOqXUhWc3c9uDTo8GuriVdc1zLT+L82ZuvnaHRZwKW4ufOd
iPSNpJ71RvcIDeQml4ZzynZVsdOW8RexqWE54JDzebT4lUfXCI4kSc6mDcCAjBQjTYba2/1cOWyZ
LJm4j1JzQbqAYSzlugOnsuCHauN0A0jYZP/fETZi7No2evwS+QRgzaT86wqPP9bCBBmwz5psPF+M
0Kdosfwz6PuBFT+PSWAuYxtf7Zn79D7HZ18+Za0L+wEpi9m3mFoX3OFgscazzBzOR63c3sDhJaUi
U+dZZHBVjycX+qXvBvQ4uPNvHzzpoyH47VkHlOPpY6wGw64ONF/1X7Cy6QxvGwYRm0xFf42HVl0Q
CJJsjxNiEwtchy+ckzkdiUQBc9LbCc+x0rN0XOGfqyxV+d4yeGPs0GCxIybKnQLiXesNCXj9inth
dsdxaV2kl26hDGhcqbIimzbtMe85twpgHpw/mVTZIac3dCXAG/XGB27P6OypTnEYgq2y77VVtfNL
St6zzvYFdCJyYnkbezIUg2i6lzJZJlYXkFAJEUgsqHwJWg2GxNZn9Fh9w5BlUZm8wBYxpLwp+C/+
AauyhFCR1b343YKWdw9jx9S8z2CTLNhVROoXIKhUNV2Ev+2o6sSSTXuooYv4XKPVJJfxkE18J9l+
0Ttd0MLN48D9KyQUGB/ieZT/c3YeTXYba5r+KzfuehADZCaAREffWRxfp7xjkdwgKLIE7z1+fT9Q
b1inKk4FR2JICtEkkEjzmdf8FcO6v9as0gPG3G6Lsd9cjA/KMKkHV4OPEHoLAwVB4TRW0OtrCvKO
9MZ6Y0/oyqV1BaYWVPXwF02iMPypS/yGr2FJpxBPBe6AO0Eh0weFGTdJex+qjma6bHWe7tH+sewH
auSo1w+uzPdh5RvUBCo/gxqHhV3ZQ5Y/OCbs0m1cxMUlAIJ021emewhGYKebrKD+1I02mlNuHrqL
5mTANM/1NUbExNKBPTTNFmCd3FFKH8Bc0Qms0MWJu+ypHXWSXCWmHgoA7rP5ywsr6xeFGhR9C0N6
Fr8d8cHvFRvG3sw1QjbB2CIXvoqcjNZym6pnmJxqA2WiQ04sNy5NCM8EddQGC2NTptrK0YRLU5RA
fCQXwPGI3P8xj82w7VHp6BRyZMGMcmebG+JYBcpceIr0tzvoaM9OapTOD7MJ62sA4TOiS2WxB56A
+wltpFiC+5m6HSpjI83+oqNug1qgCpmPWHRbJAZrspqyaXd2BUSdqqUeHojg4uIZ7TZQB9yyvQt3
sCWqKe2JW6DqtaPXuQK7ORUjuHIU/4N1gXsmGObSmJJ7jKNnve87QrWLplW+fdBFYJVP6cIsovSO
hMyPsZ9GNAFzlKbiBTldlscZiTLo4K4pOnKCOYjuQYXX6h4BrQE+mOo1ybgXGmjVYGhdDsMRXcWw
xp0vJ+x5QjuOPGojnEUIs/AMe2s7UUevdeZ2bEhryji80y0mhKuuB0uYALFOCnhzJi0orEKwpGy2
pTu0rypd+uAx5Zlj7Wp0bkhJsb0SbfVcRIG3j2xLVrtAWKEGyGWrp2xsvMe2S9onq/bC1xFRBfO7
jTjDIvWurV/ADgdQ5ond3xG0h0iShCOAhMSuBi7yEHmfmj+l8QoKp0YbhE9GNxnfKBJND14QKx+j
CY2+LbJ9KH9d+ejJ3fsk66+V6VEs4ixwnpDDxg0pTYZuuk0RRr8uvZaXRzRB4riq+izYqrJSAi/U
Cv+nzgmLeptZEEPXykqnSyOmvYgLqdU/jWEd/vBAYFk7MO5hdqdLE0KJ78HK2lI75lQzR+KIAPTx
E/KUhn2clO5G4p4UYW50rewiR+o7wSCFzge9OrPzvGu4LmWJsWuFaVDmUCq7zIDgplirYrMJ6yRU
1rbDt+NSlDSgEXDDY5teHvfeFjigP95BCvK+wgRJn2lJD/22pnt94WYOGv8IAj3MgtbLkZTUyY4B
nc+/QrPuv2iz19cwGoyJEoae8MIWiIR6gTW033G1rIbycq6oCRWAqLirbqKezh9uwUbZf8PkBoAK
IJ6Zlhkygz6US88EPIbM7UyBjGMdhXMNIEYVRnU54p5brGnM0woKu2agL4hRFXa+tnZq1IbB5403
veX1t33VujciKrJHBy1D/9YYE/xphd+PuCaXbutZm9wqG+I+v/SKrUD1MkRqv4oOUVfaX0KFV90F
TXq3eWqIXiCdpyK0Nh4eMi6pdIl67goe5IDEjIFUv4W14MGvVfSXHVrVs61qBG7i3vyZxql3BAZT
/d1GZnsVR1pdlmkQpHvh9RgkeZAjKNcNWfQrm5pFtlXOQY/hjuHcuD7NrZsm9EOP3JCQ+HKyzVpc
gXluqoPseWMQWygbeWEOSasYdVShhiwc+V31rXEByb4ZvsBJ80zK7iSkiLjXsI5fC83lf5upjFov
XYm58H7ZqlHxdTp0MRUmgbwXRgJcKQDtfDlyv1jc/Zsc+2Br5SE8duj7OeqvSTtAU8OPJ0UY4xgJ
Q4xMyxnj4JlI88JxYjCxw1R6+JxPffBQQzTrtt1kJUiJz6GUt4BdjA5IKiH/ccQygzGmGLKML/Vw
03M93At3nm6xD3bKO/yG0m95HlBSHbzAQfEhKiMIaMu3Q6AWpFIOk3nTQH8xHpRA8CI/WAHGIUi7
T7VX3hvKQwbZiG2E81Y9Z44oFlvgGPl5O/SQ9HB9uwCV6g5kCSsap4OBekdpj2h78bxHH6VT7Bvs
ssv6F4OOYCjXdltCD6McFY3BgVozctFCzkvnV2FyemVWnD5AGCnIUUaawi8BonIl7PJirjf01eGA
U0oZ3WeFJRqK4EBH4ivlNW4boReI6Ey54sry6iubltOL449IebRoRKRUSoqAJD+bsEmN0XRANmJU
BRxnBODJLG07wS2khY5pvWRZ3SLbMvVhYF6TRrZA91LYmjTRZaESOBIQR4DKaTUbVONhxtK3ojZ0
Qbw7MnlN4RwyK4epEdSjgSGeti+k4yYN8iFEJajBInziPC604/IVqdxsHwx2uZcVKferay+LpMOg
48L1BJ3Jvoyyn2MsRUxyb82bHqtzd4OPN6tx6CoKrWGH/dpf8wCD9ZAWpB83keGWxa0QRlftaqBh
wdrqc5VeGM1oOtCvVW5fJ0ECYBI3PognePYcRtY/sphycMxXBSQ/3cNk49iMSe0vnSFARTdK0uoW
2Wqucj8px+uCjoHpreo2qJynFMKleoS9kKXBCvCTsQXaBoywRMkKwJ83vNAJRIsh8kxg8lSMArAc
pSGuU0LvZ4sYJLuf4zx6dKjYkrtRN/6JUQehnVZBfW81dVxs8FbQlzn7+ht0xxnNZPi7WxIyikX0
Mq0xWdmkHiNK6kXmXEZFwE+gco+2IK4LGqHOxqjLG9prEdqn4Swr54tjudMBaQIFWzbHpJBinlx1
bozCb55UF40sE+O2IQcCwmFJe7wtOE/piNJSyObN2LiBA+rFk08RUoAgoiIvT48RvfO1BzC5KzdD
Fov6GjRtlH3LQ9Cz35Xj9B0mhoDe147ftMM6iUzDvwsNCEJ01hURAnzYQjhfCyQ9XGMVoD8mXiAB
0SQD1OUlF4CPymsxKkRt6DXYPzwc4nwoSTgfY/LDaeTsjZniRUaWQ/H+2rD8xH/1CupWaJVxKCOr
+73kizoHtlXd4lyQmVZ1LRuckL/0NgXwXdyJ0oKEabrulnYUzLmgHeYtLAS8h136UMi9tGp2r/SE
8gHyFLN7neOx4tIGmih9eNuUeg79G4Qtn6h3heDX6IMShGgo+TChJElUAQnCTbpjrIEMXXCgzc4D
dt5VgDiK4TfEzCV9xBTbPnmbzjJfl74FpJGAMcz1c0OViky9zNzxF+VzYKxknhOoBcqNZUIZEkus
sX+VHm+4tlREjcIbu+YpScNcrTOqQV8nzmLaoYYTZkRg0/jUEFzfpXNvsLPC6gUdHXWoSqubryq7
Jy2NkHvdOcguBM/KMkeKGbOVOL/IMRTkNdpb4jENK/0yYxERBDshZkQ8Rk5/ZD9cK0EXS/nxU14U
gX/bwdHfYZmBYHqTzI+dhfre4tHcB92zGlMr3Hr9hHYqlmVV3t5z7cQAnrMsL15EFbA9YcGE3zhi
9NdmGlwKLumMFS0+5OrOMmzPhIxQ9T0VtXQGMJEpdT+RH5gXLdYY3wvd6egFgBEKZqNdJzhIa18+
9IUv4AlVCSlROKivAqP6IzxkOLXEq3bw1KLXpe8xJyXbYud4P6Z+7PeetCApj2V2WVsL5J4iafpC
ADsdKP/CotTSabeYNSOViLB/ixIYsIHpOrOn+gWiRDQ+JjodpnpV9IJfuVRIKToS2v5s6WUvyH0H
1ys0alBO6kqIdXlWu9uZjBnCS0AuuJ5bT0avPoKTV+OEU+PRir2CXl3SOuVedDMBKKp85T6Mupim
TF2h7yIIWqHR0vXCx3d01DofGn2DPTQhNwwQOrtJkelvtJzL+06JHoUNO+ubfsv0G+ZV7rlD/c1C
38d4HiCJG+sZxte65JBWF5Zr1eh/Fa7R48cg+/CXS3yaXtQ9ehECPwz3imJ2Xx8kBOV+g8hcBjbK
a5LyVnt6gA1HpmXYf1N/siF2GygtlA8pmOlia7kufERkMVHIhl480F61jTS4kwbqbmY04vWwNeam
0g9BXEMpJYbx17Q4Ef5AugvZqgjOnLHl+dzyuhzMAvyx5mTGTwF1wsInrd/4s61/zrSUsGpmFzwH
yG6As0jQXYZPYWCcSVQo0nUzZ4O3IScS8i8vh8C7RjuZLjG6P+ZEMAw2n14TCgaIC8EEpFxAi+xR
tgY2FRVdUHQfHdqUg8i2NjJdHT0llzwAMS4wJyJcNGpds4WKQmU32A0SknaPgKlcS7pxT2DkzWQX
E50sHXJz0j9yBGeRtQpFle9oSvsQWLGCPY5DkT9nbV3T8Ii7KQBZuch2kt2C6NuFBKgwfDtEVZDU
C9LvHSfYeKsTTySXVtxFbbMzp9I1Xkpkt9xvZeehy9gG3DtHVLdA51UW/00Rj/LpEwoHKYExwfOt
GDszmVdKAuN6NU0nZt44WDwEidFlmw/A+VuNEAuf+GuJAPb8AlvACVDSibOweyxwDXykdzsGWCjo
4G8Etrvkvqq0Qt4bpMI+NZhDomIXvBNmnrb3Hb8nCw8CGU0/phZ/4zAN6LJCC5UrPQVgsF0zIIWg
QbHoJgVBfF12QfGa+tqjAGDZ/BO6gbNzdE+taWl/T0fg3Xb9Ukej/0oLTxc/Bi4KTCPBdRMeGX5d
P+VIM6AcTw3wwbcrSgMJAkHcH0LPPxIjLCHFEdhB7MOTHM+akkPH7oClXjujORzS2Swv63Dw2yfA
PqN8WEQC6n0rWiQLNmVXTbiJdD7niAphzD9iV5SFj7SYBGOaCZxTaeBWs8eswnnFmYhENNZtSGsp
7naVp93bSvXJhXCTaltZsfmXC60PLj3IfOBo+NpUV84s8KmiLAZAa2ZL7uApmCYgqmjeW0VOEtSx
N/QoDco7yqekQsEJQQ3Tnu9rA5jVRmX28DUPstHbJxhXTmg3+R6eCTKmGrFGkj3HipDDA3kGVPx9
Mc5fc5pgAEWtfI4naBDc7Wt6Us4ifkmEseqFrcsnGnR6vggggCYkPZNGco1zsTqEdl/TOprKa9qR
eQ0lx87lzy50ymdtdJZCuGca7BngjcFvbPOpv3PyursCxOMecMwx4O4kAsBFPiBFMHmut5T8cyRe
vbyfX2RbRohYmePwYsKHtqkwQQ81+4wlHDGv6kCwFGBKmHuPNJiY48zQscFB5tnQO/HlsuHkZrFV
PAZemWG4xxEHVLIriK99tFGOIFCpLgYoZKdbwq0ZHIanSrlOQOHm+6KjCxqAQVboo4MvPGTOaCfs
+762v4GuLOKWakNcUReYZ4CT8qCgGzBCPJmhvgcBG13PTZYWCBvo3rjrZz1gaFZ5jnk7VlZrHjnL
IBGShdXfa7xv7hLTKP0vbtkZ9iI5IeqL0BdiV0HEOGKxO90oNdGTNSLneiK1ar72Dj3YNZU48Ysq
SxE948YwP1eGS9RGLuiuC8203uOOGD03dHHW4GBL+xe9h7k84p3pXWYdvjprNE89+lAxRkRQiXE2
uERyP7njXoCaREogjW3kVh7d6ziD17hrMneGwjJEbNHxWCGZhwiwovKL8x2eqDhJWw7mDkihekO8
tlKiBwHQpYdBeUha03HjTcD+JNTN7M59jAcyy03TzQPZvZyMu1JPBjzjbCloX83AyYP9EMPUwUbJ
s/vvFrKLydPUjEmABJ3ZUJawBw+aDEQrqskBWlPjzujx2jTXEjuDzFh1qqQPU2m8QBCzL4U/9Q+Q
AYK5+ts1666HttiXEzRKaFHtSN2yALeWT5u+CvPWfEQvN8b/2zdo7TdPkUQq70uri368BqhjlMEv
j2A79nf0z9hgYL5H4PJ73YE3xmEtg9J7Q643Y8OhXNMLUoQsEII44CcC9cGeyD5vqOnredMVovge
1VbR72NlVDSQrEqqbh9zkXXQ9UYIQvnazYBwygPtojD8FvaKE+sw4R06lTsrBx9nt3//+1//9//9
98/xv4LX4q5IJ6yM/oX81R0gkLb5z78t69//4lhf/vfFr//8mzQElUrbRdGFqM2zqXDx8z9/PER4
vPGr/49MgqyFfVX+8J22qjZkPsM+NVPrxRHkE7D94GlDnMeUuzG9ieyl1nTux4S+VgQ86fzTuG8f
RrgUufGK8OB0Ot7SQX37MHTvJmfg3v+WWMA9NpYqva8WnJZ2K/psyvYYqUAHrpKQkOIPR4aUb9vC
dKUjUe2X6u3IQtEDMkJjeCFWTPZ1NmHL4gCOc10nuIIc+dPyEbg6P6blvX1dieCc1JaiZo4GnIu5
+9tBgU1RSnLBe2MAMjTXWnYOwpGtsrMV/VhaT6uBbcPRXDa2dWcLeKcI4dteyu0sXcpCJd3UDa6v
hXlwKNPGFLHqjqAAg80Fn2hgd52Mcdk/Dlbn62OQkdhcnX+Jk08mTU8iKaxtTwkF0srTb99BMEGz
HfTmw+RaPfCkcvyOel6/bYSJVJckqPk6CRFcnB91+VN/W7XSEqaFwQpVTBaKballVf+2aou5SULb
d4pHpB4xsShznV31CcxCaMRzu6Yc7NJfxnH2ItS4c3yyTO0PRpfKVaxWwb9M8Xb0Dqxs3TRm8egX
Q/uQZNJ+DJoFpos+4idDLSv+9EWltoUEmOd4Si1L6LcXbYQ0aAio4rFpySxzgB9ryET1rku8cVe7
pn4+P7Gnn9MSigUJ3lDbrEthnnxOG8GeaoT+8IDrJLyF0FvaLNQxEJaL8gMFf/pGDuHx+VHfTyij
2hTwlSUIwm3z7VtS4+BFab49FAkh+mo2nL/Chgo2XTNj/vnHY7FMqYxp20L39PSMYW1WJiU2/4HW
uXwmUES3BDpatFSjYNOdH+yD6VRSWa4WlqLR6p6sFAUJ3KF0vRgDLXR+1Ot+TAsbBykgAX+NZB1b
yTSypu35ca3360YxsHb4ipyjnlwe7Ld1YxuAR4WX+g+gr46lIet0V0u0eANqLVhsN0jUR8Nc/8gc
60UtHj3rpGnxGfBRrKg5bR2IDwP5nIf+yx2SJU+e16tPNvEHz+iQcFKFdig6mubJM1ZhGQwN4hUP
k8KZZBVmDmU5+NLqMm/wfYzSono5Py2nBy6r2xWcU6wzpoQj5O2shGTLsw4N9SDY2wAD4Q+0FAXA
RzsoOEtUpA7KMejeQz9pdxEGuevzD/DBQue8tHgOqluWI08WetJb0ES6wH1wulFcpKqhklSmPmDc
vvtkqNObnTNSLZAgzlkAbchlyLcvG8Sj3+msdB4QtPM2JbzaHfB7ckLa+fs8Li9LIr8V/Fe5sSwf
lY2iABxQz9nh/Du/P6ttz/JsHsbkzU375JZrMXMBxz/aD8bgCfRuR21dlGn6FTY9kX6BFGufmtMG
jmz0ycjvPzfXkmZQrbnSmYa3M+DNQ+3ZpVIPQD7ogBr26G5G6k87PSf2FU2p2xSs0c7vnAUcosvL
8y/+/mPbXE9cjZZFSAHa4u3w3FAazkBjPYiYSNaKh2JE9CmcNzJq+r/Oj/V+Lzmua2JUpwTbnlbb
27EwnMZ3o9H+gwmccWc23pLQhfYeiHS7zs0x3p8fz3r3VV2wldLlkIGRbCIl9XbADMRFr82MLl9g
WOUl5oaxPPR0PCkNR75d75x2MC8ybG4QkZoCbO7c2ZEXE6Z2812D5ORfBWB7ucpVI6/sORm+Rja3
OJJGNcTzsgzjGy+0vdvzj30yTY4DqJ0N4Tom/5SWd7IW+2bqUI218ksx5/MB0bD6UBiZtaEjlz4E
ofnZJnw/njSFw3dBu9ejbHsyngnuCE/0pKJF6WFTmw+w11ES9RH7p2uBxLjenX/Bf46w3wIG3hDQ
kqldJL00R4B3cqj2gCYKUEzVJc3k9tlTRrZXSuRrJzTHi0jO8qsxqAQzuBFMSJm1yX6mfb0xSWK2
thDjJzf76Sn0v8/jEjawKhE39E72oJUiqtIJNJUAzeRZiLFnLX8NcemHf/slfbiLOhwXoR8zjfc5
qBmUhpFHfVS4FOmjxPL0+ZMJOkl4/nkgcEhaSs5EWisnu5J+nQVmsuWTBFnar1GFBqmgMGtihdqx
eYuHJEhiqrMoGmHXOMmd3Rnm32kponDTZ4p24/kn+mCNWK7nebY2hV6Wy9ud5JnGQOQ/tiACnHTn
xdb0iMDUtKf4IF9Ni6rR+fFOdu4yAVwKluc4wJ2FKU7WZNLhgdNR67iskI1GOxgpp+FaJA4d7koC
zD/oqnbGm5ry9hMWm339yRIVy9FwskQJZrn6mX+LQOwkeG+6FNuYJmwuwzGdLlp86lAHNccvXlTf
EPErtLTC28W89le2NGzIgSWXU0XN3ME99YBfEgrjNHfGlQsQCmVgS/8d9KgsBc4Qr/zQiR4n6bqH
SKbAQTLKjOBmf5yfxNOPpsmb+WAoQiruGOqrbz9aoxA0JHVPL0oeHcsbx0bBxo1uuQPdtYVnwcP5
8U7uEkdrR3k2/GhT0BH3rJNtHYo6dBEENy609noTpicV6JFmYxVAeFul2cQN/sm6XP7I3z+T1qSk
3NuS97RMyznZuQ4EBQr+uj2q1iwPLmVvfD8mRIta1awduxq3CC4WnyyOkyub99SuTTJgOcJe5BxP
FieWeVMG5hNTAu1q2ocZFDX71knpmRwqs6ynHapfhnExNlbZ0rUH3LCOO9o/n7y8fP8gnonuiOBC
tTWhw8kHzk3wPTXEryP2PuZwRbMtbB8yMOUZ17fTNV9VZzlwezuqfhsZoNSTIbbWjtOT20d2c9XS
dTW/UN61qZIgJWxG3wa5WOaA6EV28yYG6Zc8VMhy+BuT5pr3s1Gob24tcPscPGFXmw8lyq0haWwF
Xg5VC5TswUa3IWFaOUW4RUdDaZkXDfpAuPtkaqRxOsWFsSSikRkdhy7rekwcIyD2a8hSRvAkB9SZ
n2MA9ukd8TWahOMwjp1YYSKBNvf5Nftuj5Cge7aU6NWQ0wlnmeLfchABZg9PBHBKTpPTIU38wVnR
YkQSR8zlLwor+pOPtiyOtyuWAdkhFj80X245eH4bMGngb+NHlh3NYWzvEcwtHzFGDT4Z5d2VxhZj
GHJrwabgpj15rxIJlxjQeXYEsIGXM5XDi1pJ3FpUL7F8LsWFkSG0iAl4CPcJz5K0zJq1G07JJwHm
6UnOg5BX2mBkLEownjo5FMZEInqJRcAx8NTwrKo02uV4Ux9z3Ph6VOYXHcioKI+kvNUnk/DB9hCU
phzKBS7JxelUW6jzFWVk4RsCvXDt5Hl0m6FltB2WVThC7LgA8+NiFokJcUpJ5u780vrgS5PUSNYV
Yb2S/1wxv33pMGvEPGWgKYPcAvYKJjT7ZURZ9OcrWABsM7kmwfGazkms0A9F5+JGzpeeoScibzo6
11L7k70L4iF4Ac6PA8D5N/tg0/BFXbQSiZkQjzlZXHETjmWYheGxUdjiqL65hEEIrL4DXWYLPDHO
D/fRYkaD2TJBgfOD5fx2z9RmMrW0xMLj4KRco2NSc775HB7jmOyQesAqJS3R2Zji8irwaRFMurVu
zbr6ef5B3kUFLGZK5NSdXGcpA5+GJb0aQRDUQXZERlXgrz66oz5C1hmTrwrD0nlV4Vslv48NyL01
GZSINk5BxXg1a9sIfiXuaJa3fieQXEWupZ4dY0V7w5ab2vICIVcFsWR8jKN5KG9mYEn9bWW50P09
E6GjZp35nScPRa5qUDjAahHoPP+C725wLlNJqZ3Qk1BYqpPUH6VITKQF1RgNYv11UYzdt32PxCvg
IQwAzw92Wv/hHmU2+WGDI6aycpp4gGzIdcQlgXJeKvNdiLbQT3ieSGUnenIOHGouKSkmnPNOgB2o
Fneu/qnEkie94rfmjwJAjL92dRNd45ptlTuMfMXPmBjW+mQJfrDiycmou7vsMIcy4MkKnAoTYm8T
HdHDnCVgbfxqVeA2z/YsdHHd0tn4+/zsfHBuOswK00IKKMXpmh+dWFBvN5LjMHn9Bm8hG1isGx1j
jrFdKUVz1cgAr8MyiJ/Pj/xuEWAKLtFS5djmgqLz8vZdm9TCmamKWIcOVrNQeUSQgf7sossMqPf1
+cE+OCQJ8G2SL2h+kvLq28GkDSPAKius9KQeL1pIlmtrSv4/LiHOKdpHrhIOidVJND/g8tBHsJ6P
zZxQ0gTlDIDUtAyMPBFWQk2hw3VoAgznp9n2/At+9B0JzUzH5LxcKtZvX3AGnOO1qoiPOAql1PBE
sW/RHd6EmuGzBuYqHCm1DsQ87M+P/D42pu+wnNMsWO4H62QzA2SXQ+clybHVqnBvQ4Ma0BZnlPBR
BILO7ohdI/4Wxej/+dJdYqnlvifLh7zz9pXrUsmpNvz4WOLxsk2G0lhNQNqvxjF2Xkd86LDDCAqI
LRRcy0/u/HeLd6mWU6E36RZSVZPL5/jt0gU/HkS6m8XRgUm3LvhV97Pw0QOMzeyT9Ord/JLh0JK0
6AXykmzRt0PZADtyikTiiKezgIaHsZML7nwVOM24ndDfo+9rZn96EDGpy6jcQoD8iVvfDlqnYPYn
U7rHFAGPS9IspKwwBlrlcxvtWxogn8zn+7uXK4FEx9EU0UyHq+HtgMLNMNBJMpsrD/4A9EgcxOP4
78rBiwALk2mVRxlvX+YouIfQPaA7il0xIlzzh6t5uZosl9oDnQKW1cmiUk6cKD/w1bFpK2/ftMA7
0abIN6p25Qq4rvmUQ1L75O3fbd5lUO6pZf8wpHcy25GPLuZo+vKYNrETguDtZhAzA/H6yiN0P6Jy
iCS1a2fuoQa/+qeRHaPTryTSEIQ/nMVvp16ZVs3pHtvILtGNf6ldHASQACmKG4BZCUIZQQPh4M+n
mSaQwxlJJ4/63NsxZwMfxyzoCeawDoOVUsVb3yi8W43jyT5Y9N5AxWbxJ6v6g13rLZEk7S4lLL7u
yagWXY4haNVxMjNpIknVNKg7BT4VWSsETHv+HZel8iYFW+YVTUi2EJc518/b0bLU7WLDyNVRlZwM
bejmazr31i4Kpx8SRcPj+eE+ejnyAMJFAg8u9JOV20Fni1CAkqhGTNm6FRFmeSaglhyJgk9Sjo/W
61JblYJwmUj5JDCvrGqYFV2WY9phFWHKzjsYSHbvcjeXFy249+c2sqwN5UvUEc+/pfXha2pOJ3Iu
Es7TRkaN/gEisqF3lKivZxqI81wWa+RxxnpVwS3xt14EFm2L34aJwS4GvgqriMCbPOpfrXQQ6veh
7a/4vTFCmWjtTeZuzhGeeAZi4YtPMAEfLQIXMQVON2qsHONvF4Hf+n5QRzCCZw0SsQcBilyGmx3y
mJRmChPjk/l5F+iw6Bb4BAuOtMlzT3KYGSR+WU0BCuNZ2/7C1LHew0rNbs5/hY8+gnZMSztgFVkJ
J0tbtXqsTLNWx7ao2kdclrLLtkXiKWpm9cnZ+H4oqheWpEhJCE+Ac/JC2BPYBtIULgFqb679sBXb
rlIIPke9/OQgXJbt2w27FEpMqMfact4DX5LAbmoogS74fQ3mKkAL2RVR+wWUeL/zicC3wOn9zSRL
SDImyiznJ/X9Rc/wLg1ysEdAk/9Z+b/FFBLFJYQncu84hXq+Skt1nZSo3VJi87GjB3soQmQEzo/5
ficzJvAilzVKZKxPwkYUGTEFnBbRCkp1D+Y8omXmDhKTRje/sQu8lpuhh4VdGD/PD/x+nS6xEytn
6UguYKO3+6LRQ1lVQIKOTpw56rpUDSrpaCZXyZfzA320fpZsfkmqKCOc4il6w+6rSXJehIhEHPHv
Lq8iJ3yuTab2/EgfLR+mUS1VWz7gaZ6ZhK0ZTSLQxzKsDWBsToslZVTHl9YwoBuX5FV/n6Ru9m3o
zPjV5m68P/8AH83pEkRQoHEEScDJDUDuWhpGNjlH5KPmWx+NQNyMyPf//IwhXyM81OwUujWniKM+
dpXhIpxwtMM47pE3bSu9Tygv/vEpwzjcn2DyKDrTJHm7RijfznouXdwtwZp+d9WcX8InqsnhzF/n
Z+6DbUCwqx0B+m/5a1lEv209V4UKELVnH8dyMra+aWU7atzjuu8rHLYBoBFjY71s0yr95Jt9NDKh
H0eO40o+3vLzv41Mn2fBiHPmwBvPvqGbFG+8vIXqwX2Kbm3sZnu0/boNwLLPmk8f7Axqk7S/aEiC
wDjdGUXUQyoNO/cYejlcLIPu1tSmyaYbdLQ/P7/vb0HCLQ+mJ4eNSUHl5L4IY6P/h3x5hEBMG8uf
ouGQKYoq1IkRXDGwCzw/4AdnKa+laRBx7/L36bQaKFOVZczxYgUIKvf2RWd7CJxEEhvFoag3Ltof
54f86B1dDhmLpcoqsuXbL0neMFSIs8mj1yO0HYCivVQCAoPpFgqhmcT75Lj56POBc6BM6ZCDgqF5
Ox6y2LM5yUoepRJADHgilMhmXEkG/ednNV1Zkl1JRep9WSNqp7EqzV4e58L2Xqw+7DfaHotPdvtH
OwG9D5uiEEeKe9pjE42FEiASLMeyQkK58jLjC4YA+SboCxDudiOaNXKM3yPX/0PcJgcLdQjpag3Y
TwH3O4nR0LBPcOkjULcA/+YruLDOl6bwXoQF0FqNkCPqJS374+UiCAfRzFySBOksh/nvG79o3bDs
E2qgFKz2bZAEG+UV/lOHMsmmgqAZfRIZfrA+BZKIVO49PiTgo7cDIlEAi3sgyezbRmFyHfUXIhf+
Be5EtNrt5vn8+71DXyyzitorCSVqwED+TvaDGdeTHXmdPKLs067tIEbnBrzhJhoGuAkjscGqjySq
G71ySRX6+rpYmD4DvV/0HcJm+GTCP7ieBQUGmkRcXmzPk6884rY4Fc4gj/jaNnTNNQbvKzAp8FQd
zCEP9eCVuwYyw6ECjvWgnTjdnZ+SD3YsOeeCREE8B1Td8oV+++TKn7UfdbXAD2fw9xHd9ONY1c02
rIrgk5f94PyTFuhVWo4a4Is4uTrREJSolHbiGGfavIRpgixq1zlfiniOXic3nq5b2ZufnPIfzDDI
cQAAZATLqXty6Lae7fbuaKtjbqLmi6y4182YQyDkskorbGVXPbqCN0GL9s0agXb30lVD2H3y5su+
OQniuU/B8dj0w9jLJ58Z/ckY5T4SoAnLxW9RM/j3cx+K+c93E7gZm3Lr0qZHaebttyzSARm+wpJH
y3fpu3SImhZlI6DnQ8uTOZ3eP187HqcvSBW+JkfV2/GwKR5wkKX7VRtW9ms0lHPERN64KeAffHJ3
frBMl0a/WLJ7QslTZCgSfoFRq1QdTSq3axRfR9wrW0SUAxEiYH7+vT44lQg+gOAsKQgI+uVz/rYn
vCSee1lya2ag1Z+8nqxuBQkQqyWJkQNer572Pxnyg/djcZJjsQm5006XKbSYmOtMiyMELvOqLuyS
Yl+DhJ+Dxun5t/tgR1DKtKlO/2/r4WSVNBHObn7s4/VkLRgdG/mNYRVgDb6BPgfPW/bjN0MOzm5A
2IAUc7Ifzj/AB+cARDlNs43dAATz5BCeotTNI7+EXxkOswFHXi7QN5Rv0N4Qo4VIEcidZA07S1ef
7JAPSrqctvCcQF6TFJHRvv20EJmrpirClDDIdie4gj5qc6aDBdOMgTYOXoZGpC8Kk5tBWPG61/h5
6znUr6p1ne35efjgVKCVSooL1JmF/Q/95LdlloyGSVZtJpfz/3B2XjtuK1G6fiICzOFWiQrd7Xbe
9g3hHcyciplPf77qGeBYlCCi58oGDLhEsmrVCn9QUu0/dka+rbLEen8y/+cqy05qjxxRh0R+erHU
JNjp3mji/YE0dOvm5TfH8j7NcSXOXVysgbnvfWYuFoeTxIQLLsj1qzYLgJwezPXLAC/MvEwCLYcv
XmhpnxlaZj/bUUUL0NEyZ1xJ2u6cJTn8oV1CIY/g1uKeSVpFt1GnTC7oQIijWzS6nyQaxhVhvHZ/
vw2SFpHddd8yXdeBI7RMYNqBfzOwu7g4IjNxVAHVinVPnOeYXHRV11YnLPy64BDiFYm571iA9T7W
NazjGf9oaEUr1/lt6AI3yfRH9ux1wuTiOifpSedgyvNLQt5f4xMqpnirkvN9nCpr+NC1xRrV5/Zt
S+g2wRK2hsSzL8IJ1KjQUpUEX9pozP0iU+N9beXNztHNtVzldkcZlkd7RpKxwFF7iw+LT2uL1RDc
tsSum1+RFhfIeXJEkfUpWojnkZ7v1MlDOvHxQb3ziBJIyA0Ongf6zCJo9HbVJZjJBucRVTrBTSry
5y6OinJbpSkj+8er3dYcdGoYB7N3Ndi1y9UMiKt4j4CuRd3WfcnQQ9sHVYdhDE7fSOhOXddu9UqC
1Wl3B/88Xvx2/zDOk4wEntehu7CIzSX0DmfAhPJsxTkdvqybNsKqeoj2trfJwrheSSFuY6Csbpj0
02LkNrihNxo5GnY485zboKaJamW6P4Bi2T9+qtsPyNVq0xiWeSAMpsWpGBwdHV+MzM8TSfVr2bjz
iwKR/Jy1hbdW0txbi2tNpW1Dq5vM/jrsObGTVeCdpjNCQxLYkaNFjQQ4ZOV0rTl7ZykKJwmZ5zCB
9VrkXwl29u2AqPh56pz4F4Zb2WuRKNlOmedkZVPeXwpJPSaB4E6XcQ5bjkpF8aqHh1GOr8iKFEe9
NIs92uJr+Oc7WxCehISckMTKoef1C3SbHsM+Lx/OPZJfviuQ0M7jAcxHiUrgPLTdyqO9USGuY7jF
2FwCchyG9kg/Xi8InViNBjvoz5gK5jhuulZ8mqIx+FyatfVDFYHmh9HUJxuR0zqxQ+6xXZXrw1HP
cJwhlFf40eK8+3jP3gY7i4BD5QIYiR7cshOWCwzi9ATbKwQPkNbQp3DvdEF6jhCUQY1j9BEIfSfj
i6YDBELQyzSKZThfJvRdbg5Fhjrn2UDF9y8FRPO3sY6Qz0QS4qA1ONY9fsY7u0qmBgAI4HrZhJ3F
m/dG9HXyuDs3iEWfC0SRT/T456PjNJr/f1gKQgzABWptpnTXS8VaN/ZRprVnxLoyyu0wOBlKaB4i
CrOV8dq9pyLMmLKNInuLi/2EDXeH+lXSnsc+bl5dRfN8El7tC40Od+UF3tkkDo1oGifURI61HHrG
KG1Uau20Z7UekZ1XhHccHGxVnSgZnkU9IVg1l+8vqWm48bXIoUG5UHFev8rQa4Tr5Ko4l8MM3GSH
5kkAFC3DuzHHozpCcRkXtDHyGd0jiFV6Rhb8izpL1ayMfO9ECnIv7mUNUCKdiUU+0HUZXseiBAOO
yu/0scXzIDoVokaRjiJHQQi1M4Ns++6N5BoEJglqYt3l9ew0E42G2WzOjpGP/oT31iFGCeZoKqgn
PV7q3vPJV0wZ6pFdeotrC2uuMcU8iuxcqu4EqvdvMcfBHtzdhI6B0h8eL3ebeFhMvbgdGUoxQV+i
afWup2yMLHH2OPlI8kNznzDNOFZF+RGTofjYSL8uNH6albN59zlJAyiAaSLcAC9QLCwmBYfe89hY
8RfkPbK/BtsKd0gwSG3FSuwfP+idKpAOtTw1ZL5AApZXTEKaUdVt1Z8tWFgA0JIUt/IMS7HtNLRo
zTQCm5Jwil30JfN5pGDKw79ToaQ/Ry1tTo9/zW244CxBLZL9VpBqy3ARTaiao0kz03erh3CHE9v8
4vVpPflqo5Vre+r2I8uTi4qDpNfKvXV9ePtIJJOZ1epZq0v8zJIUMfgddnXG1wkh8S+eje421lNJ
uhNdWq0gHm/DFWOBt2k2cZH7dnFggRppE/pK6pkZSb11mqT6qQ0i/q8sFKRlPOkXbLWJ++vdLxgo
Ogk1rRX4VEucZYJgq2kNWPOGGspyZtK6H4pcb3Zu2OQrO/nOt6TBCXCJVhUZ4BJC5DZWHZkWzamh
TI2fhTNOJ5RTUCBUUeB7/FTyXV1nLfDVJUfLpH+u8jGvP2TIHSmF9adzCGL6wFjVQr+5sI4Z6L8j
xrcAAxoFDExSjUhNVMXKGbrzpA7wdz4ndwHVwuIScNHkzSWz9EzKVPoNpchmwJxkg7TcWoJ2ZynQ
Q0xDAEhBw1sOlRpVMcg90/pcAYbfa96Ufc7xSMIGVcQrIfDOBqUpxFyQ5hQlw3JeJmj/YA898lTI
owLvH5XmDOY9x8IeqejvecVBvgiOS/nuq4x5K9IKGvUl5HZXvoM/ekHgY+MpinCANPAIAb4UOpND
cu3M865FMO+fyhND9k6yLVhn8DK2YZLSSyLVYs0WY0IVW+zinHtDlftzrXr5oY5SpB1zu8MJpaTr
uxLs7r1g8Fly6Cr1HZYYTvqCVQ+pOz/PKZ6pQW39itGM3rgdfEDdrv4tFG8NAnF7u/CYqEkAf5A3
6XKSpo3SgsgL8rOojebZnpvq0I56Dgmrzv1BadY0BJbrATeWXT3JqqKp5y6zEq1DU9ceXfM0aVkZ
IlFvYGWJyW0Udi9Jq2ZdsZEjKnVlBy3jgVyW0YIcm0vBoGWNq5ZlEcGXNk6YXTX9sZpQq93mhrBR
xO7Qji1CDSJcbrm7iAH+fnDHYf84It1cq2x+xB5pQIE1ISQsUcGixop3zkP9hIFQSzO3Hovhi7DA
Lx28Oa7V1xHbTvsQKF4QHCq0Q/DPyqo0fB4qeuz7CIX6eCUXv2nQ8Zto2BgSPgsXCrrk9cGKQjsE
xFpNp6yqrU0ZhuIyMlndWtBmgFJEuN3AcN26+ErRw0tDv8Jn7b0lrfwRXLUyhYOpBEbl+kdo3PBK
DJvkNADT2TsuC+IoPp4dp/1HxdF4JUVd3vFyORrrlB6ST0+aer1cZE6YHOV6f4rsYRSvae5lsJOi
CTvwQ8M2SZwNCrYp7s1Yv8UTI0+sEVa2o3ykP68nfgOwMVoTHHIV5N/iekK2PsZJw+xP+OTpv+15
yr5lIspeRBP1K4+77CGxFA1Idh4oBxqcS07qjN2f2gxWh1Je4eA4UTd7mwJs5Wq4Pda0WpgfyjyC
ALbMGb3cKpjED/2p76vpWWTQetGrwJomG9WNi8Td5vFpuvMRpfYKl6wsxel7Xn9EL4GfWWhzdzL4
esOXPi3Jx7vcmMYcy8Pczs5Q3PQAm0Tcizdh1prqyuRgGasZyZMtkcpAbAYMpy62kV2lDtLjYXNi
kyUYFSRmMWUH6HWQSdLaQf6qUOIOH8rcwMh7TVnphnAml+fRuaJoz5DoyBf0x5XYFV7v4Mw+n3Dj
CnXv2AsK+3TjYgKVHdDUFu7FZfanfi1M9PJop7tt5Q1bMau9+6PDbkV7GWbXNfzM1mPlh4LKXnUw
ejTQ94qKfIHfQDALxTYcaRf8EwUiyV61LnEw6CglEeqn62HH/KnBvxwxzThCivO9XxhUCdeExnyG
Y7JMoczYi8H7hsy+4vpLEXX4Qbc42zRKBpui74tL5+jtwdBiZSVLvT0wBnhcCccjQsgq/vrNpgbO
1aM9BSdVBUmaUHttI3vKv7378ViFybBJUcfuWXw/gXVwqZtdcMK4Tk82YdNJwSizH+gadlbl+q4N
OHzvjKlugiXNw8/vXR9ACfwN0gxws3igXD9l5JTFCMXKO81OADeUSCU2Xc/MaY7S4BcegeEuDbPO
Q7DLbtf46bfRAlkbyhlad1AJSSevF0eWr0LeZvZOY69hEqRa+VNSu/lrr6H6WLus+vhh76xHIwZR
Psn7gb0g//2Pw+KhdNtHyeicmrTG2Lg0jB7HUwG5rKkUCoAmrFeyxzs3K6I5JByUIRLTsLzUbDsg
Aa8L5xTOraSCYHk+l5Qf6sSM3KkDAwnLOioZZACmiWOS5ymGrTpoUf6cNl5WrByne68AbDkNak6n
1Fa6fgUiQw+AIT2vAB+KsxKOX5AMr/dBr6bPeaXEK9nOneWYkNgQxwC2SsrB9XJDkTgtFlDWKRwT
ZHFaiCFlONl7LdTGzaQyXXj8hW/zO4BuNC0o33XZXVzcB6PJu8SaJjx3JX4Gm7nS8SSFBq/9ssug
eKp7y8boazL7r8jAY03k4VlSHB//htsbgduA9SEsonJxEzhym0FyYDTgs0atPHYNlu1pHGU4NdAk
KUJkDjPC3TvHufRQGeei/sifstyU0eyPrZ0z5KJJMIRnJPW8Xc7M1PdKpzhA7F9Tt7hNWlhKliey
PmEGtvimhkrfGeOY8IyjuKIfUKIMy72lwtPc91njvRfsypPRt5QFPIojco5z/WRalVYYGukYNDtK
c8LwUtkUuZ3+wNt4rTFx77QCCqK9RL+LHWstTkcVGJiIah2+bZY1H4wUF8/Cxq+s0tAQF8NgbpMR
eVQ05TA1h4mEDa8XHR5vnzuvlxuHspoCQcJgF88bZEqoVr3nndquKw/DYH10pzl5CkCgvD8WkDGQ
vBD4ebvLlk+cedZsIWNz6nkfvpsXarURBgYJ26LPxDYL8/idopNEHXR7uFTp/lLEU21ef8x4NhHo
HxS000ZNfwbxYMHM1+ojjLJ2RVfizseUDTzaTMzA5WFc7FM9HHItxEzhNFcNfYK6btT/gqrW/rL7
FH+UGt702ZzaEaPnqVOfZ1NJvmMHaK6EpNsQ+EYhYxMDzaK8kSHrj5NZlXNrQFuuT2OluDRqW3Sz
RJo+u6UQJ40K33+8f95UXq+LCihrpCwUUoyKqbKvFyxbnA7xMalOHvY1SJbYWa6UZ4TJHfvLjCcF
D2wEOSrlUpvGbz2zVj6NuKLUT9agpvXvoFYm62zHk2J/GnBIxcBGNLnxy0k6O8SeZzCieGsGXZyf
Rn2quoOnDQUqzbHAzGiT6DpmnrgP4u67GRnnqvFmCkPP+B55Dg4+vibqJjpYZtqD14dLof9QsY37
B40tfBZdtMKdfTYkYfrqFmXebeJAFMr+8Su6jdDIGLMruCogXJBeXr+hwih1XgS/P26qwPfG+RMT
0/HIYCQ/NBN4XnUMxpXc4/ZYk6pLDT96nnIKtVhTUUzcru0ULVfcHHexwMNZLSwbjyuakO99POBS
pFUQL6j0GH4vHi+Z8iJS8uw01pP+zcTCIty1qduM28DRu9Gv+hGM8iyIpysr35ZjzPQh7DCp5GyD
X71eOffCXAicM042CkAjnPVQBX2ihLi40AxJD64ZYx5Z9xi4zsS4lch5+1mpAKEq0NihcUYX9Hp1
WF+14NoaT1afG8hzwyWkkzDuezo7z0Xmzh8LScR+/LLvfFePkQSTNZqvMEYXV0YHVJqZO2bUjj5G
9bEvoA0eVb2MUMhu3n8XIrHmGKhvyqk3867rJ4xDLCAmrelPaq1ae7vBNJwEx9vMibHWp7p5mW+g
MB1tAIeygGHX9VIOys3TWEbtqQJriZ1mVu8x+xtexlDVzkWSpViqpmuY0puXKbEn9H6YboESY6y/
WJS60hzKuDm1QYj2Pe0w68WpJ69CP60Kvz7+cnI7XMVJFJbIyEErASjl8y2eMJ4SfDdxZzl1zeDt
R+ZbL/lQeZsQibL9BHNxN6Vkj25XSKfu2ly5fW/vJ1l4SSSFbNnjHrC4n9IYWBSeR/WpNCCsI4vv
+WYxZKhOzyL6gKpxtp2YO5n8AlzFdxgS1zreIu8Gt5Ocg/+jm8/8gJ281KxJvRIbZVcTp3w2UKFo
Owv7A9zANxmStl8ev/Oby1CuJdVDDCbD9NwWUbCzdDQ2UeI9WZMBkrXAOTPZFC1KpgciinUwozrQ
Vk7ovTXBlJPpMFRDfHoZFkwUNoQd1Ke6saroWOVaNH61hYKrdUlb6JMDbf69gx/5Tk1GlUQiOSpe
qqYGTjYqaWfVNPa68j8bDtXWnkP769Sh8fH4ld42lFmL5IKNTG5F5r14p1USB7aVd+Kk8IWTjuls
VWThNhNtQ8tWCSbtSELg5Xu3qryvJOqVtY/SWG8+KbiYBsmmMeqyXYnFd146iSWQK1Dvssu6+FGo
irQt1tb5KcHc7TuQxP4n9X2kbIDt9T59qbB5/2emiU2hKXWJ5Lm+jh1VMVuOUhr5qcvyumE6PWrx
LsKhbf4ZmKn5zWixjlzJMXV5Rq9jCGwX2o+QJgy29LI4UdPBiC3aZKcZYEfubGYOTlxtLVwLJ0RM
ZJtMj7Jqis6GgV/RR9sukuFQ49JmvUy1jphNa01D+Y+G046xrSytDd/cFhMcfjqbLogXh6rX7YfI
89CcwwdssDZRhW3ZF9UZR3GsZ7tq/cc76s63k4K45BCuDehoOaGISqNxirHOQOWW8bFQLP2YKmLc
65X1tXKjZGX6IEvTxTukXUzJKrW+KSgXcbDK81Kr4qQ5qcz3zunYNpfCmdb6iG+SqItloPcBnuBK
46Ze9tpF5KGwNdfDCeuV3jlR4RZIsahYjBxq12HIHShg+e3dqOCU8KVGL1U7h+RqyEkbWZH+SGfs
Rl5xih6Cb7RnvOhDYuIBN+0srzD0PYaCIX5/KZmy9G0dK4zZMM+0T9YwEtPhg7oow091ZuytOA1a
H5R9rByhjNJxK0RRwwQEcqAf48rsNcygK8fapHM2OR+RtVVRyAkyb/7ZljjV4oSJtdffhaKp0T4P
dLN6iTwtjvcZgh3DNm5wBtplbj2P3zLTRPIl1vX+Nx4U+fQyF1rbXbIpUgxkao1o1sjPo6JQzsKr
kRvaaDqyGukGXIflvSB5GLj0IyesiB5vsturnsEHuaLUXoYwvQR0gGXhN1AEnFrEdMdjU+kjTt1h
FGdbKDPNf49Xu0lMAQkDOSAXRh2ObbBILGCQh5PH0Po02plTRzs0xc36Fb96x/GLaYzT/9o6TDpt
52Jc5uzjEYOVT49/wp0HBpYN4ROmMp2FZXxSBpEBR55qegtj8d2AUvFdYDyD9Sn2Kv+HpeRJYuID
k2N543lF7kx2XIhTiyy09n2GMDH8UFIy1N8jOl3mx8fL3aaKvFq4ibQU3/QFFz3soauTCiCAfcIS
rnnOBY5wMFxPmSa6Z4xXsw3oQWsl8t5ZUzaOKeuJu5C5FkHDTMCo4kyFNayYim6nd60utrZi5l/7
sFG2iNN0nyMP65vHj3rzESV1DOyDpORgHbMs5klrbAbHjg2QrTCfHUyvzzHTakwt27V7/SYKvy2F
jiDEWsnNW2xZkURBg4CGfWwipf5lNt4s9nhtpq86Yiin3Jj7lRN5d0GCvhR6pxm/hEkaZdTQp1fs
o23OfweoXT8PWHbtNHf+N9fV+OvjN3mb/iIhSMCHEcI3BAogr4U/+iK408x4TDrmsVSV9KPWWeoP
syOZ2CdpYUfIJxclZsnJ0AYnXXFabaMGiEbt8J/V949/yk0hYDDeodUGPBQSDlf59S9R3aAJ3cbR
j0OP2+5/yhRNjbPPXXdI2qdqtJJQ6pFl6sucAHLZ2jWgv0OSGvnw/fEPud1dHkUzqhpy1uXA+7n+
IV7XMMCM8Vwd5ibchEak+rrVFH4Plub07qUoH6VzD9tZBR17vRT+t3jZV9iB4nrrlrRtosywP+si
tMfvpGmu9+XxejcBGBUlKf0DQpP5C3vser2EmfE0qkrn24k97Jvcjv6eWhylaP0IPzIr6NpuG15M
s4p3j1e+HZFyhPATAGqBkoh2M/LIitkVSNy0fuQ0mLchKvIpxvL3ohhBtecVVTs4rij8aE4L0Flz
kEws56emUeOT3ZW4yZnohwJMyHfo0yHmlVflKUPZmcLMq7E87Tvro1UN4UkdcDrMAqG/mFrirAS8
m9MpnwJ7KwjgsN0ZhV6/wBi4SmhieujznuxLVNf1KSvVZJtgA3HA1mxNNfYG8E8CBCYEUVVqcaAJ
y1BHMmAXQ5UA6jLNqDqg5h4xQjeCLkNucp5rPfw8ojTanYUTpOGHDqR9RqYAnOfJxaZD/eKNkav4
mGvSatsoiCmZa5XdWyZ6ldPxGwkfSClQZgE1XsRIBY1gqx074Td4NJy1ZtI3QkRi09RxuY0GJf7b
znVjr86D8TyWAUUmOg+7tk7wt62SxNc61d1pZogjVRQlH7HhNg+NZdW7Zi7TE2r+6RMehFiBopX8
1Wsr/eCJ2NpmBMdTFTX2xsJc9QBkRDliGjyt7NybuCSfjuvbBbOE4NpShgyhPwSESkX4eegUO+hV
2dOba3hZCX0XpF37PKIZtVPbrn1iGBa9N0TI5Wk3Ib4jB/DLCygVGrLEY9T4eTkBOa1j149EPW97
21iro26jA+BSpgIGKQulwJJwqsHxGyvbSE51rnqi32lp4gSHwRJjcjDmMihfXN1OjJ9BGBXzr1nQ
/lNXXvZNQgELidNlMPshkQGjtThfVjqomSj4CWk2XqKwbLa4hzbP1pDX58bmoCvtPB8fx6a7i/LA
kLpkwF+Kiw8IuArXDtOTJ/S2j7eiRWkcZXG7dI4qHiPzP6mu50m6LVJTNGtK4zfXDUJA7C45HgH1
S654/cjTICq91NTgqAxogXWWA767d9I9faZ05e3eLkUnkRkeTRybgLKUCIkoZuw4n7xj2djZkRai
/hEFDWc7Y8e7cpvfBEouGRrfFHqyv08v+vqpwgkXZNUJvOOYxuFBzRGJc3vdvsAH+CZSPX3veIfl
6DUzQyM5kvPQ6+XSscRsCR/eYwZRfq+ipr7NEFM7KhFWWUqFQPHjLWMsXiUzdBAFZLxv4wvqk0W2
TR9TDUxjUJ5MYCI56NCyHp5yDGfSQ9T1bk37MHcQ5KWdFoqNcNSq+AvP30H1U1wi7Ys7mCrqsviT
IDQLY1E9kEd384+KovQ3JSVWrclsgVmeKV+TvWmn9uRbQAPmZofxVPo0DqlqH7SxSqONh/J/vQ3a
cZxwvZqDUXnxYC+/okpidsdkgq+4RYibiYcZgGw4Oklljbu5qoPQj9vAySnBc2021pAei4ACwxZ8
h7Q8kMgdWe5ff5Xewnqezk/4pGZG4AshvvWtZX8xgtHZOmZn75LeAc8z9Wt9r8WJZmEKTPI3aKlk
Gqa5WFijin3rKyNVFiKkoWq/4Ngo+zpt9ZMWmcNRinkcHm+JO2siyEmMNuTGR7zl+mExTI4ra3br
pzF07WMYo1dQdJV7EYk5ITIepjvgd2s047es+I+7FwlwhFZZUgI2Ea9cFvBhz/VuCWu+0MAx1X3f
u7OOLU+blczQtCn6txTB8FedKgamymWTmVsXPfJPIRbHCDgk8Oy3dW03zWZCL/TFrOtCHII8cpzn
sArdb9Ys9PB7meRK1hKJAfMh751FBjbleTTV2LnxKqqNF2Kv/IJOVpvs+ql13C9qrbnFrlbLtvpo
uNWsfRND2edPDrZhKS2VYErLbZGBoc4RxfU6dqIUjA+RBxS4VmDsMIA6/URnD72OrVrbFRAdp/LG
eqeFTSF2HX5Dl6aBu3bgHkm/9xUydRvm5sMJGfpZ3cdcmx9GqHT/ppjb/edBUHQ3DZbY74t0fAFm
M28ybozcCHWLK6v0osGbkbS+5J4m0BnTfk1TEL+YsHOOU5wYKxnozTZjOZJCkgGUiChJF8sJcHDB
CKQRwUgruTRBbzKcxRc8oG11mDvr38IL38m1lI8IHIOjBOYd0MBSmc9jHtSMcG0vVSemT1Y1l3+1
eicutsG81pNifY+P0k1wRQNQGiWAE8e/hWrs+ihZCI/GIanhSx1Zk4+wWvI0z1HpA3qe/XcuxX1P
oMDcEFMcyYa5XmpOg7qAHBw81dTbn1UxThvsi9of2TiuETbe9In+PKvAWfhqqIm8CfwAtrteK83d
WqO0bC7EypIazDDb/Gzpg/LTUBKz2gDxBAc/JIb3CXzV0G0VxHg8X+DJ+snF+Fey9/BBObYunWwY
UIh+1FOnfW+nVlvDZS/ubxlXpMoSwVviIUlOrn/rHJY0tuveuNSlOf0ooOb8Q2JhfJr04peSiGql
VyYf/c9XQ/8IKgmJrgXJjd7wIngWaWPnQ2HOF+A4/WXAp/h5aO16JUTfPpQsUzg10ssSJpA8W380
O8quwqcyrYYL0IoUa4ZJjV+0ympfx3jCDJwrZWUj312QxIQhMc0j7qPrBZOpBx0y6/3FHOYJBZFK
87Z96lo+grnhoRClvabvexseeJOQ5ijECBFAXa5XHKdiLpWC3NmJalXdVgZK53FgxPl2zNvpgxpi
OtRPXrryZm9OLDbHMoEmKMkx9TIqKRpS9VDUtEtjzf1OSW17Q0n1u529NVXoOysxDpFHlRE8JLnF
IWqhXaZF1rUXK0D6aDP1kHAskxpxo9mRWIkOb1CJxb6U0Y9xJR+RkfjidaoQrOw2C9tLkCjBrtO5
37eKAJ32V2c4rdjoeFy2G3eYoh99a/blpvU600OUVQ+MjcwUtC8hg7D+WHdtX+/Mzkox7dCV79yD
XrnPW6s7z16LbZmtxSGCakJo5pODdTojKwYCyd7J++5vs7DVdIsET/kRAVQ9PajmNFUoIXeCiYnT
jGvn8fYtw+KnJsGXEUA/DJ/rbQSHb7S0WqgXC+82P0dIdNM7Qf/C7GJYSaVvzwjBjA45+j1oNiAI
c72UaHrNmuj+X0qn/13UFPvBwA0myfXJxqrU8p93RnyKeRAiaBhJ3RlC2/V6AbC+wY4GNCUz3fw9
4j2071u9Hg+TE05rUq+L5oHcO1xg0jYUACZBbhFxnMkIYlF65sVC6XlXFSaqARz7i1WGDhr8/ZQc
8PYUYI31bPaNKloTLbl9u7QsmDi/qW5wyckP/UfIy5lKlxOmvRczdMez6Dqz2nqpPv/r2sL6YBYi
Dla+5+3W4d5gsAJYFOVC+BDXK3ppnmTYu9uXoO7mfYQZzinsBncfjvG8EnVugx1+Vcjb6uTdjopy
7/VSodW7ZqhRTRlBqu1VNEOPnTlyK1bIXqiY4fx0FSxpH++fN3+8P2OCvMbpo0IK5HCQPshX/scr
TUQZhK4XVBcy5iwBwegM+bZH53neC0OZqycU35y/YIgFKujfoJ79Sg11c4vUd17u4sms0o2YS9d4
SaLBOVQqbPwN7TxHPyR1Eat+Fuii3z/+1ct9IH801DLsSsFCSPjn9Y/WcxQI7AlGWUx+mHwsutTV
dg30sb+rKKqq1yEcrHfOTqSlKw1B+H0U5RJ/vggisztafW9P9SVO++xvch433ymirZ69JOmagxf0
08/3PiV3kARg0EuHzbEEEzlwYLNpDJqL6OvyWW9m9UgTXHxPQrVDwNFYk89YFrg8IbAPYhZSuSD5
l4rRfM9eL3P8NkNw7iEVuBa3u9A18uBUCpywNjYKoV/tuVK2g97N39/9tAAMUSFApZGWx1IMxrUK
ulODVl+yYbTNfW9Wlrv1usqLnsehVPdJZvFD3r2mZDgBe2NUQy9lEdCk6XUeOBZWYlNWfotHvUaT
u3XVjaU1+cfYVZpPjxdchhPuSDmDkS1YEuKbsroxba5FXZkukhJ7zJi+H4QHlLLLmrVa4PaMUAgA
hyKS0DO4wfVVgac3aIWMl6HSjH1tmuW2nDzVD4vwn5mu5Eold+/JSGFYDZCdpP1eH0mJ7xgMuOmX
AtHLaCugxHe7ITLbn1YVv1dwE1d0mW5IILacsOHEeb1a702x6QK89rNxHvaOnn8fYJbteiT1ntK+
M1fGmG/qbX9GSdaD00SCw9xU0m4WmZNLujAAOa39UhsiaMRUNflL27leuwF9lUGj0uPKHyscJTdh
URhvMLQwBtjc2r+7SEV7HRUKcFpDM5avrpa632tFNPomQPT0s9p4SrEtcmVk3gyr0d1iF53twwR5
T3DSSrcPC/jiNJhEEW2nEE29beRU+dfHm3N5vb89pOyUS/AE7L9FhCOlw7O1r4U/dIp4CZskAr6s
1gcGYAUzIWx3RpvOrlaYme94wbRy1V4vj5qM1IVEMZvWGgMYAvv1Ny20rNVd5k+HabTTY6Dn+nlS
hmRv0Gtpd4OiVGiwxQXYCqv6Eabqmkr4AvT2Pz8A0AhkDUI99MfFFnas2gtT8H4Ho8FOtdAhKyfa
rH6KQPzusEGen0fdtT60et6fhNaE+xqU5y6xlWrlUr4OxP/zQzDfoQ8mKXT8mus3kddRp3izq2IV
HoABoGGFdGSIcG5XN905gCj9WndOeIDVYfqP94D8r///RidUyOYm6Yfk2UoNtcU7mHHfBmgR6X7q
2OGXNJiDp4b8feVTXweLt1UYBHK50ben+bPsLmZxOaudORu+a1KUY1SpfdImXey8JFjrU1yHwf9d
igE8STlzYkqt63cZAKQqncg0/Njp9A+x0nJ5CW38EYSje5jnYC2hunk0OvYUGqhdMVxDY2vxAl2l
bz1BA8qPix4CjArdBf9R5TDQMtg+/laLqMSzofLJZUl6wNeCYb84MVbILY5BoO4Lq21f564Ldpri
uhsYppqvtsm/aR5VJ+rj8Su+h/MmtCL3WXXj9ItdYLREdtf47EOAEUbp7ibSrfNkY3euO0n8Eke5
8mm2U5BLAyrOAnah34duDvtZeksiY7Av7K7++PiZFiPi/30mqYxBIJJF8eKZNKuZ6DF3ul+jk/qZ
2zlBIsCZj0ZqCLrPgKdVs+iPei+UbZTNzjErbMEMVhF715jQMnARVX38m262EK9ZgheZaMkaYPma
1SrSjJ7xku8aqfUB4eWP7dRMR1Gg6FqW8+/Hqy0Pv/yo5AdcanREeQmLw1/a88jk1DB82Djel9RD
v4w9QKNabVS/mk1tU0Ma+5FUhMZ3r8zciQQQITp6wMsyOY3Iz+CTGH7F0TxHGliZxIiCjeNU02fV
iJVL1Mz6KVCatQHU7TPDdaARAsWReMe04/qQGlYg6JFO4TGjTbzT2q4/GAkOfqWZUVi6otxnWY5d
b2esaTLffltyax5XqmhbFBWLt91XViEAtqXH2YPWVJVOuS8tI3pOXfIzNLnWaEKL9ZikSdsEmbdQ
RhD9Futlo4nYTFhBDDIqaPOHIVXIyXIKO9dD73icUTmls9ofH3/a22VpaEFc415nU0ECvH7BwokR
VbaFdswDQ8H8EaMuPNP/NethPMRzuAb7WlzlPKXsdLt8VAu+Kt3C6+XgOHShiaL0ERcysWs8p9un
ZW98N4o4+mkpXntMR9fe8abVTc7XXknrF9vpbXmk4tz/8SnnL9fL23hDdRMaDceM+/zcAVLctLEy
+HWVfIjzVt1ncfoD9qJxePyWryt4uj00CcC2kJlyAxCdF+uGhRp7TWhqx6wO4u8urpBbMx3CVyTP
dH82yO6Y+uYruendRWmNgrmSLj/L6KTHCOG5Xq4fR2EZByW3XZQYCJhmE0G+p5Db1a22ZjB65wOj
OMNxoT6FBHGjgQXU155zUz9GoMp8XAmDTaJptW8kyFHYlFVbL+iaY1CW1g5ijv778Yu+3c401jWD
0hhKGApVi0tiQOpVj2fHOqL9PO6zzsq3ujMkvhtZyWZWo/dZBcoPy4+ENkjiT/fwBr0+xbqRDnVq
HxMmF1u7dN2XCAwHLM8avcmVa/3ewyFexK2OV6AsxK93L7IXhTL3nX1M2cNH7JzFiz5I0ORgDt9y
Ds5KyrcgHPzP08Hsg1tB5KXhvTitdTmPSKHEznGGVLCpE2N+qoYh/6yXgewJa4YvIrvw9czE2A2s
pD9xB24Sala/z9v5KQn0/lOTYKpOjVC+GlWRv7bO/6PszJbjRrI0/SppdY9q7Etbd5kNEBGMCK6i
RFHSDYySmNhXBxzL28yzzIvNB2ZOlwKkMUZ1oTIZU3QA7n78+Dn/AkWk1rQ4AApUgEJRSYmGMBqK
30sll6nhZsaVjP8Hm7HGN1JclUYVpjg3a0NxZ/WFFRgaerxN25+Tu3kdVgjbi3mJitYBWbp+OjGz
DLVSONLeN5Wb7j0dQowGCuVuEDbIAxixQZUn7i5pEGt8f72vksqXl4TDxhEF0HFxqD0d2RackLEL
gAfjFOvL7PEAfmM0aO6Umvbp/bHeWH7mr2Ot9laNWCtu452zdyINp3AHlvrk9PbRhkIQtKZ09u+P
t7KGYfktzHSgYCDD2F+UKk5fLpnr3g7pvO85mvp7pZZ3pdZnG13E3aeh9eKfjZde6n1tHSSiIT7K
bOOORGXhnyrN5v2HefWhwZuDASdv57REkWC19xyJIbQKp3o/OoodIOxsHaFpXseeMD7+7kgkuYty
LDBs/OjWCrwgz0xHIbslPUfeQElnZTvUjn5IMt3+zYBC44whoFbwcWn9rF+qd7u5akpPO+h2U1yW
XfykuPXPJB+Le61Qp+3vvdjSpiOFXUiIVEtfaSvg79M4UW6YcI5sM2iFl155JWaNuSzOGYmtjz6G
4pLAkbeAwOgSrs5b2U4tFjMsjEQVk19Pnb2siTkoulDbxpPxvS1M58wFZb09XsbkJrSYB0IIU1cr
xJpSOpKmsA4x+vs7XVTaBk/RMkjsNtl2M1W29z/nOugs4y1MJmoiAIAIlqe7Q+RI/JfcSg7AyZtN
r9VGoI5gBzcTZdIfUkGNXh0Lb4abJ9mq7w++/PJfqgFoHSyDMzZYZ46AdYtZDUunl6NlgaFs1K9G
XaubPmxxxXp/mLfmkaoDlw7IffxvFXKqorZ6zx2sA0Ztys6epgdDgbmTOshSo6kSXTeR05w59d6a
R/oeFHtQgXpNnbFRvq27LLEPqeFGl4jHyw+p7WWE8KkK9GJQv7//juvIsnzKX8Zb1yHMstbtjErS
oRqrB7Ud5BUqhdOzTBz3HNrhraG4ZvBySwRj2ZwuGWpKEO3aAR5LQ6Uq76rixuGg2ixkjDNR7K2v
CFUdnBhoxUXB5XSoVB3K0AUCcHBDmaV+aEdu0CR5Rt6AuJUv7bI8k+6+9XKc9ZDtKFQt4minIxaR
MI1cje0DZhDtBYFGue710Dpk4FJ/eyj0nJa+i0uQ1rgVnw41TUZvpW3sHLSk+JnnxnSjplhn1WE9
nvmMr1+KnsCSV9CI47r0wmv5pQnXy8EVldM7B7oH8S00eQOrkmERZmx+D1LBHRfiLL0dMIVLpZMb
9+lLZX1aTWFkOAdD7492vrglu0MHQM0FrOZAyzdie354f+2/XiX0daBIQoNZcBxrv52pnzEldOfw
0EWt7tvQWY9qqy3kf2FeAN78PZm1l3dcRGgowEFuwPBsdS4UoRxHQYZw5Cy1N1PZRneOmRlnykIv
qjmn0dFbekekznRPKdmshjG0KLcmc4xwCvSKCyfPRSDmXN4nyjT5Q1rIm7qhZeCkYXzfmEkakKIO
cYB6ebJN+cMXQup7iDg9vUtdOmei6gtW79XzkTvSr0SN55VBjClHlLlyTTmktox8AUDgJ/ZP8qrt
h895hfCRktvGDlK1sTG62gmsovQuLKsUmymM9aMcxm5fjpm511NhLLIyd804gwht8ghxfdcI6E22
XyzcCgNM9AjcOSJ6imJHW9tK7Z9ZOtjXiGVl29o0h2vFHJxDORbjXtbC21gtIOohdaIz5+UbW4lm
PUDkpaLEtl1t2souBIl6rxxAio7HPEYscUpL69hxSzzzgd8eakG50xSg9bU6mqusFaZVTcrB4oC+
gX+O3DRYnmMky/bMUK9OSHtBPdCkpCMAMNxbLbUcobcMDZTk6EgRb5JU0Q9eLFTfiYVyMFxofKaJ
ftT72/bV+zEooCSabQy4WA2dhgp4gYQRY0yPKI+Ji6S3xIXhJvKiNNNzp/FbQ1HyXLSCaepR0j4d
ylHgu8R2mB6VrsKIZrTH60Efu2AURXmGGv4qGPFWvw61Oh37XFqTNbopqmZu77exVm6n2Ig3fP/v
UUQD8/2PuMJJEoyW8dwFccUxQr64WpDeBF3WadADlH1lBaVSVZsoi+utPs5Y/DhldDVYoDys0nF2
k2L0gP6VGdww8gl6qpW3Hlo7n6ZI1ujAcDGp6jz63ZSWJ3SwvgN2wupiEk4/fuiUtZYaqK8Q/ovb
tLceR12LvuaMufPMvPo9/cK/vgjdCuCRNFVZYMbpeBi8RANS+BkGK7LcpeXc3qRlj0ZJ6Sg++gWN
4g963AQzqVvpj6ZIL22c4M4kgCuy6MtjQM4BpAVVBbzfGuWnu41alkLNjp4xI9yoqOjjjvU4mzez
niWYLuWt92QLmXRUfIr5h9BDGiwe3Pvmd2PWAjN8EQKn+g3FZLUkgdOj81q72bFXwRvOEfJWkPeL
ncXuPjPUunDHaqTRTBoBpYPb5xpl0XaVTCts+I51lus3UZE7vgXsfBtrznA9ho0duLgh3MV2rF6G
ET5f7++GNzbfCxnLAob3YnF9OvUjgoJVh4TYsdTkuHOFGh+rVBXbeqqmjxZNzTPjvTnJFIg4EkCa
Lyr2qwGHOZzrQuZHaY8GCzwbwK7MXeMPnh3TjvdiK5jhAETBnPd6UI3I5rApz9kfvvXZwUEvPQ5S
IGudkod160m0CPOjMzrjxxEQ2C7CNe1o5v1nfjI8GoqXB/YkksDuMOY5c3y8EV6XrBLsAhdm7jvL
tPySX3ZzE01hPedHs89DikbCvRF2nRwBT5wz5ns9wyxhbv5USkHRUkc5HaqWEPfl6BVHpYknvxqc
gfKwpzyh1flJ75PsnFrzq/LRgj8HZA0ukWQMzuYqekE2AzWreeI4Vo4bqCkiiwIRYShLceUrZYmA
SgELUO29fCsNo79Amsb9QPvRenSkea4n+2rBkXpQj2TJLTJ5AJdXn7opOzuflHHcZ07eeX4DRGSf
01QPWGo12iBzcZPwHQ5TLc2vtPmbiyRRfvzeLqMUutQp0YTgc8BX0k/nwG1TqxoqCGO94Y1gwmXu
W04VXyLFMV6OTnOuPL7OTiiNc3hQIeDw4Fq2ThQwMibZKi3t6JmltTFBv28Mve19fIl0tDj0PMii
0j4Tv5eU55fsFojKIvkICJTsi4NkLYdkNmFXAXxXrtypMo7l6MR3SqdKJP572rKdtPZjhUlHUZbn
CvRvjrzoYCw8YZT+VuF6HCPKQxNsOS2z1GMVee4FDoHiICuko1tkEv1O1WIuNjj3vT+xq3oM74wg
EwU8qnhLBF0Xu1P0RGJJN+dagIvaZFILd+nQ/maPchmFTQUOkOso18S1rLslHNF55Vxcj6PW72O1
M/yoG+PrVqhzkGmzcnj/rVbR6WU86hUG18MFALtObgvwPkNkTcV17jrpxrbaaN+OHTbgs36u3fvG
UKiRUROBywcQb40xgn+eyCJ3i2tuucxTXYWO4xcDeqVek7rnLohL1nq6RL2T0Vb7EID0rIgCz0oa
IYYTJC0c2H6wc9r41UcSeeOOE7r5VJutd42gmOHj5KydyT9X8Xj5uEtdgcOFwASuaRUeBwxbsjx2
iuuqNYtoUyBYFcDTND62hnlpKgVymO/P5jog/zXiAuSgNruUM1Z3lanjlZ2Jb2xF83SZWdM1PlPe
n2WvNMce/7wPrkaWW6feY+c5oRpEFpUOhHBLHq4+x51c4ZuJTMv7c0XnPojeCUfEaSzsYyEElsfl
dTZbCp3fNrcD2QgT/nUGoK1LmY1Cjy70wSkCJcy7yNegmF4DKRZbKzYRlzaoEka1a3/uK0QmHcQB
jE1YTNr2zId7a7lo1JnYdWwGJu30UbtBo22uqOW1lBhYZhBpUf6P7MAJTfUqUchUOvBx3xpXmA+i
So1t5EpXnpm+VSx/+V7LFRNV9qXkpa4SpnzJlt3ULq/xy5pBRAyWpHlu1xdWIzM/TDvFd/TsN/vJ
f40Ki9tZpLS4Kq1WaagUjnQLZinKDOcG4OqXctQrQC7TvJUgSYPKjJ+rRnUf5lbOZ/bpW0GBo/J/
Bl8d2UPYjKhLiPK6ppF30yHgt4GaZx8Tvf76/hS/tRlJv3Q2BwQxJEtOZ9itlTCu6qm8npqw/AYg
Ods6WT9QA+Kg9gtuQrv3B3x9VCECANKOnhYSH6+6Fa2d1j2Fn/K6TZr6to2xOQsTu78Ypu4OnfIE
MVN3/CSZ6TMx/a1lBNaFnp7K5YoOzembqsYwCTX1ymsFa5mLRG2SjTVAktUKJ75UHZTy5whUyPtv
++agAJAdhBnpZa/Jqygg0wOZouo6Tvr5Y2o79ZUR4UPotIW1C82o/ZDU9jlt5DVs9GXtcr9YZBIB
h3Funr5qlathlI01yyfOzacJHf49J9e0FU0q7oVm/Ymrqn3jCuWxgcJ+jXFHSxHZNs6xp996e3Q9
ICiQGC09uNPnCEctRcalKa+L3NN25mT3P9XYozM95Mm30bPCq6nvhzPz/DKRqzNuKUkB5aRIhBLx
aqIBJbjZNFHm11vk2/FTVz42vQWv303HB2NS1S6IGnV+Kszc2gE8ii+cxJuYkqo6hGFV72j2xldM
3Lk6zxufA61qyr8c9NxE1ol4bdNY7e0ivqaXg8BS704bx2qNrdOiijhpbngxTflw8ZsrcDlkSEfZ
biBFXjU/Q6WOigwHnmsh4wijKyDVvtpXmDSQDBQ3cuiRj7Fa+8wsvHpXhiXt5g+QR+T8q0moI1Ox
IITH13mnaX/mOEgfgKtkx7wcviRLUDPG6VwuuhoTGALkX6onLDZaK0hVnC63ehSZMeRNeVtj7ZJc
tKE7uLkPqrayqoB2ntPdqWHX5ztP7yb790pWDL7UdlEYAfcEU3fttp7OcUHByulvq2auLrnHfabC
BXtpFJqPtsl45lBcxW2gkFwuaQKB+1i4YMaqPNnX0rYq0+pgMncXbQ8/crAy5N4xuNmDXTTu3l9F
Hp/ulz3FcEDxAWIuPBwSfW91GraVY5aeMZj3KnZpwahzgylSRABsFNpIFKdxO6gtjutxXl5l1aB8
fH/41aHx9/AsKW7yyzG1Wk1gCOByG4l5L4w53XpylAelaFXgkJO3SUf9kzW4dgCFu928P/Dyi1+/
978HXr23ISKji6PavHfTrNoIpK8+pLrufnp/lPXC/evrwolhoyDeuC4/Rpg8mE0tzPvUy5QvrYTK
qHDT3E2uE+2rJvcui9aQZ17t9QpiStE9okKB+BEo29Pd0noii9RoNu/nrhp22MXZG7sD0YwFmuUX
XngO87E+lV4m8UXXGx0NdupaQyZPnKS0Z9u8b2TdB6VmNwHuZ8jQG9W0gS4U7ey0TXc5oh6fKhRt
Az1W2w8Nui1nSnCr7Gp5kBdnBoOMcrFNWCb9l9pTJtxJy5LUuo/tqNxafZMcdQGPe66qcwotb3xk
jLPgr8B6Ajq+Freyo7wBDTZY96Ps7xpHakcjsqxvucxASjljc47s+8ZKovFDGZVbK4jXNW6h1IUX
zm1v3U+wqvdl0Xt/cgAomwFhjm1oTh42gOY57sQbu9NAggb64+LxRuw7/Z6Y1hlppvf2PfZ5AEq9
tDt4Yw/hqOrM6zmET5FV1b2pjtM5P8f1Wb9MJdV60silqLSg7U6HDgesv/pSs+7rCQpsbje0cE00
1UMQk7spVDGuzKJkaznYDdEq73cVGCA/Rpr2NuxSexuXtboXUXsOuH46D+BGOOhJvRbIOjc8Lian
z6WlWRxTq7F/LkQJ75JiZ65fhonaNt4mNAwAv7LsUvm56KvI+j2x/pfBGRZWNLgnaCZr+Fo8GFRX
cS/7OdZOsstwYTjyEeNNZjvn6M+n58JfQ9GngHyKp6IDZu70Pc2UjMU1RvfnBEztIne0djfo+bT3
7B7pBcWB2e9lqvrg4gDmp/iW/tapS0mUwYGrLcU2sCUwpE7Ht3Jt7Clvp8/VCGFk76GuqN6JJpb2
Y9bE2hD6CqoB85nQuSooLMNSXESZjqotpz4i0qfD6klTTp3Z6M+zKBQYcl5sZ1uEqOzm4ORtLcUG
AJHafzSgG7p3wEDV9GYSRSx8Uw+BvCMgEW67kBv0mbTrNN7wRIuvMSrdlLvp8KEPdfpgZFxA9uxE
fQYlCb3GzDJtl4ZlJzeWKJovblnLcxT802hKHRvuO+RRqvkL7voVWNJVUO+TjhX/SblD4JQ9Dg+4
EY6+VhTxz985J/8eaklEFssbktlV4I67ng2Hk/2fkPUS4yr1erBu0Jvc/JOmp87dJGMsCNlrjnVm
xtfflZUOiB6SBAU6RDjWOgPUtvGa8sY08jPp9JeJWxoXE6r+hp84trJHcqA8p/T+6rsC60ULiLoH
1o9E1tVUyhA3qMKLsY1VHNrsStRZQR0R1Xu1ii7e/7CnEZwPixjNErqpddD1Y1OdLhuFGOYoXdNG
fmrZ4b4qC/r6eTX4U60lt8PsmLdIpmV+7MzF/v2hX70mENulLMeiXZQw1kO3s6ROiC4kTuOmO91E
3hRuC+4st3pDE/A3x1rg+R5ELthTIHHWjW+RKD2gljLkNfsw/YbcYW37oMX6q2IWnjiTor96M3SP
qJZCjKLcx5+r2JhpKUXzORtiGsbADEEZZYUv0tzz/IFD6sxor6aQ2w+9HVynCE0oTK5GU2czmiM9
t2NfjUx1YDTUQv3WikOT/kduZQuYF1aCZ03VtTGZ7pf3v+2qzcQa4sv+pdxAtZCe7mpzDlRuc0Ma
YezTBdFVxISNdNrUQ+Hmx2r08PVqqyjFtFtt3Z+xi8i/n3We+qXrRPd7nl88y+Lzu2j702JcnJBX
zxKTLc+ONzix3ztGctHreXfZVbVkyp0SR6L5nBTDq69Pd5FqFsZtELeID6sNpMs+GilMQlYoh07c
00ntd4hLKb6Z5+Ehzqr+Q2Qbw8YiCTmzgdapBvrGizEPu5fXpj66HNG/ZLPYmjitW0iGHo20+DoV
9T3my8ZDVap0jx19OmTIzZ8JGC8yQP++GNFpIuci20NGlPIouL3VCSjDhEOoMtTYN8nhxUe1gUe+
acdiKgP+bn4y7His9mM+6l/trkg+GIXel092rskrgR7j4FtVNj1Yaplo/ugUU32VpKX5BdCeda05
Yrxr+xjSehJZg3IhIFyO34iGw1WnQjkOOpK39s7Ro6z/63LwHz/G/4yeq7u/3kH867/4+w8Km20S
xd3qr/+6Tn60laj+7P5r+Wf/85+d/qN/3crntuvb5z+un2rxx64vfz51SVWu/83Jr2Ckv59k89Q9
nfxlW3ZJN33on5F4exZ93r0MxzMv/+X/7w//eH75LZ+m+vm///Gj6stu+W0Rj/WPv390+Pnf/2B1
/sevv/3vH908Ffyr/zU/t9+fkun//O/1v3l+Eh3/WP0nlQBcBki6yPXJN/7xx/C8/MQ0/0l1lSSc
HjvSP9xD/vFHWbVdzI+0f1KloEuILQ4SEFwW/vGHqPrlR4b7T7p7YCEW+AUKKtTr/t+znczWv2fv
j7Iv7qqk7AS/mNX+73W58KkhihPf8Twi/XmVkM4xVKsJeYOtM+PqoTTh4vZLneuXL/L3qL+Osurh
vAwDfmPhE0IVI9Sslj9+xJoG20vbZgDSD5Nj1lu7pFFj69PwOBnmz0EfgEe1erGtRTnd2WlUI9Wq
ZU/2mHc4z8so3XRlYu+llS2GKp30aVmfS89Pw9LLY3IS8BwUADnY19ejhOab0LNS31qGKS4wuiqF
X8xedNl343MU5+F14kq56QCKnTmOVqzpv4cGE01lZilBrzOmMtWGZHIzfYvFbn4/5KJ77Kh7bhOj
b3dz7wCmqrrwqQij1M/p6CKCGYtHs0/xVrDbrZbL6Uxu/MbSgEgM8JSSJMttjcNMY4qGKpfF7dTq
IC9HRc12qH0VP95fG28Ng0s2fhSsv2XNn8bjRmhdYYpu3FZx0R5SsEWBZQ3n2ihvjsJ+ofjHuY86
6ekolV2Xjek24zbJZy/AYljZuWr4/f1XOT1aXuZwkVKkiMsS4qqzag6FTTa4XpZMsFMRDISjNW0m
WVb3OgVcVHJDJEtB423fH3T5Pic7mAjCUUpFAQlBtvHy5r+cZzqestxXQn075MO3GqeAu9nVY5/O
TfRNr0rI31OGgWFhILQlK+vz+6O/+q7L6EQQ4OFLz3FtnjzPSjyKxtO3Now9C3PZOzuU/f37g/xV
ij55SS6sS96LYNSStKmr+BHV2sBuFOm2qZRpM1jxcJ3aEQjQ2cjnxUky/Rp6U7Y19bK9bgcjupj1
wiTGzPkm78WzBxT1W61OWRY0aoTFz1Jl+hb1mrXPQ2u4jLMhP/ZugvwZ4lCIuvBGTjiPjZ+5E/JU
GhUCP5x7+2vYyAEJ50wVeKMKixM3lclWWjZVFNy4pe3LSO0f+nZKtm1n6JeitfIPo9EMQRq39lec
veeLNPWcAIXU9E+nMZVPgH2mnewHuZmY5inICMrbtLEl6DKnvM7b1A4MyAw7CyEx32jy5ykS9TPc
hmv0FMNjnyKcQEU5rLbcDcKbYqxE5oP7dS7VIfeORkMe4XfSmH/O4NWOUDDqYxwO6YNg/zc+QmWT
4LJkJz7eJWOBUXytfe3tdOCcLR+lQ3GxghTJf0NqfpUWi46+3fVki5Hc4SUmMMON9HAXCVFv3Lns
dl4+yUdQHBNQ58LbKHNu3qgQoNpNLuT8FGlI25mtEAvBGTpIUJsJcmVDX92DI5ZfhJFTnmqSGq8P
x7I2iT3uXbuP/KLKMyzo6uagi9TY4yOdHhxTyVAltUAngG5OAzsZv8QVkmW20ZoXVj1G+5og7nNK
a4dWqWAMpTakr8GVh97s6wtOaYeKmPqNxHO+486HrIjhbSpb6e6QBsP8DxGgbadWcl+ZmbrRh8EP
Zfhx6pX7qO+mA9KWuwzIhN9gzjsnorzq0d01ZRoHoVqovh3W5r5VpB7QaOyvutFMgph2/DbLrX03
ZeMxRc9xqzSV+Ob03d6w8bure1ZQHdJU7q9iLk1BPySP2OdsRKZe9on+vS+0zo9M6y7JxH1qpzMd
2QSDV/BMdzY57qFSTP1QVvllXGU3WplaW+4Acg/i5Rv01yqtfnRGfoU60ecyQjwymrpjqJZfLPpB
Bzfii+U28glaYcmNHnmDP8ThFFgk1YmfwdD1o9bqt0m7dPhHMW41vfGtufarbkwRftA/VtQH9gqS
H3uv97CMNyko2ri9hVOHfbEV+iY8vE0WG7eqm94k86BvEPEvoI2VKfZAi8+i3qbixgw13ReadxBu
Ymz6Up/vhTLqh7iR4V3YZt+RIgDePvXyWo9juS2zaESovFd8ZJDyjSxRQCmK6VrWU+6nEVRGqxZy
j0Pn5dQM+8YcvwpVrdA6KL9AdIz8arRu07n8oEALePCqSt7paAh+lX0zH1I1vwUj6N2VhTUFCbLQ
SLa0SK608qcF8HnCdNvXrfrOjsaLMkt+hv0c+oj/tZs4rMVGKlYbdHP0UOnmVWWN+WWY8dE87ZtM
agk0Y3rKM1wjlNL9Prv1XhOalD7Ziuf6eqJ3H7txUH2zgjEg3YGtZZrFD8BXF7nhXEZNrQZ4N6Lt
PtePSjL+RE0GaPQQz5s8V/bm4Mw3YlR+KLERBnnpgaA1UmO6nUj6gIpMRsCqSv1JZWl1XajsRlt8
xyyQnWfHFyAgv+EQdltV7aObxM21DUQSxQLBBl2C4GQddAsyCXo1KRxzFPwa/CszLbT92la25jh9
0Ob8oDWztasUUIUSoQm2U343qpUb6KlhEQ/qwI09ArhwLkTbHYcm/Z6m07F3euNoRVCR/GJ6ko0C
ed9ELaBmijHxemxjlO0zMX3tPeem74ty2wxeslFbK9yaRmni+qEKngMabaLGD6VIvwABPHezJVdc
H8gv6qykuws9mDbG6qzKIXxmTeLUW09R5on+DM6LO3WUZrizckd5dmcryoU/tPT3MZyTsE7rrGjm
jaz0JtyNXRffJ0nBWghHGEqbvKiq74PovacQtRzcSoRabgfZDZ96IKJ/RiaSyIGmKAqV+byhZdGI
fvo2JV78HXl+NQoEAuQkVSUObruotxa9w654AlCPLNlY2taPEr3Tu6TOi8gfCkVDit9xiz+dXMme
erO2KTVVbsfA6Vw3G1VNK+TZIwe+kEzG4jtLTr/tFLW9w1ugJmLTOLd26Eskd1XVV5B5I7TSZaj2
uOYUIIOOiZCDFUxzXAvfdWGIbJQ+zG4ic3Tv1bqbkYEQuqwPI3XRpxj1eN+Avz4/DX0+Rhw6VjJ/
iFVMZ7Zq08JorUCUuBvPHBoHpvvQLoCFbMDtsVgoGfDiqh9h4TRwIaSi09xpS4KZGXbFrWumMDfy
qrAeKPjmrY/2JR7TZmhwolhS8DEVBCP8KNe9KyWLBWUpfRxbH0IUOvAiVJF1aDq6qT5ILHlv4NGB
j3PemuDTdQdlTe5dmAUWahwWG9AtxXWip+jyKnaL014HOac7ouqJ1WxrDPYYFGqSpru6Lo3SH8o0
e4TGrsMX6qWXbaDWLBgInea5H0aFnu5o5mBf6TnAtXdISIV7NL8sLYCy5UAt6s3RDrK08SYAzH0O
nEFfSr30yespsJ0w+mk5pYxxJ4oaKxjkVMHqUqzkmQIY4R3QfbnR6zGvfTfPS5KDGDb2hY4dy7ht
1aEuOLalOfldGhVYDBS2/NZPMPYukwIKwrYH16zf2LNSZFcAN9wQgJRZCu2Yu7Isk6BUxzYE1p1W
2UaKcUKoOdKTQyp1OX/2XKkMG48b6aMiqsQIwph66JamqHlM7cZsN2OuGWPQp0AHA1C3prHtirF/
aEuVkFw54fhxkEAoNjGnQe031oCsqcM6+NDQKM2h8EQFeM0s7rqgtrLMCOZJaNu6nfWIDxipY0Ad
vyWg043S/Klwo5rVlbUf7SrpviC1pHywtXn8wq+M+iCL0+wH6kbtUzPl45M+NdYdS75tAqkkVr+f
dGesNmqUytvJaErd7+cCnVatx2CRoGQ6X6OGoraPwnqb+XJwIPwROBM1SHGYSZkMu7tM+mFkujIx
/BCJRXBTwr7jaDTiActHS2ux0VakdZ9ETmv7uVKRQCWSavWOEO7YG6uO0kdFcaEQYMzeJ9wpZ4kx
05A+KUKKcDPaOkeYqSFAzh4SymeEYfgQlLVHuc21Rrp+VcTYrilRBfdBs7rs1tGgXYyRoiPsRWp9
VWZObXCeDWEVNEMXz37heqLzFZBc162nTtauxowAJ+FIuN8Go0SFhb0iGr/Dc/e2irKh9YEYZdaF
6AoI3YurfI6JpuF9mVUnzS81G1zxMY17kxN+tmMcR9wq1f2sV8cDiYn7ZJnt+AADS8eSRMtBDyUD
ko47woT1uZhSVe4knPXsYkK2gQDWd4WvdzTb/VJMzs8cOantqLRIxaLHrNwMkxo+zl6u20fU0+mP
akzYwCEPfuM4mqk3+/MY9VwWEqQfNxPrcNiXWushnTO3Q7cFOjTdjoMuBO4iWfihcTpAbWDdAafK
kj3jIzU3F8HU5q26U1BAmOkGJ0g8jEj0+HXNtXHTaaAncYxIzI8GDlPxdnIMcTcP2pzc4t6Hdk9G
M+JGWqPpBmBrEtWHF6SqvlqSf/pGlpQQOalsfPKsxPyUY2WRBGAnXAxx3TGrYRg0w63dTO13b4iS
kRhvN7mv4l7xgVtG+gWfpRotQ2kZt6YZIvanzVr03WaJYBKdcnlo3LRBNwggMI07T7RlIJZghUmp
qzWBprftZ6dynIjNuAguYMWTtZeNOqipr+bx8B1kpVL4cauY1sapdbHx7DJCjUgZvfuymg28cG0c
xvyZwu7VkNfNB9dT4h+1qdQf5cTFJQjdUjyFpqIeisw1M8IpTJlgLC3ZBS1v9hXrqlkPnC5tMO4Q
ef0w6UkXb6WW5wm1aB4DXsfgeGRFvWVdaKILfyDGbT6DSae/YxiKvOvcSnnGN7bPufHR5NvQ5xou
3Cri5Cxrw/qmFlHVbRvsAR8LIj99ILWR1bZtFwXO0g3n6qrQWvvb3Ef1fT90SevnKHBzT5jcxvRt
rMcgmjjePPiI8HA0OWViIdinkTnmU0gcGww4shcwl7OHnEvDsIkTrNAPDsWxW6qm6YdWjRvOAauy
2wBrW5EFddZrsS+1vjT9CHzrfMhMmT8ZkRh30aAm7IDI5WBCOWPwCyeJHzqIwaRWNoK6W2JIlbNH
DK04wGmT9iYDd1IH2ex2eTDXlI98Kivztpni4ZOeKJHjw1+p7gfiGAtrucvQqfykh8Nw39m9gRaq
WxR3Q+cN5BscrI6PnEpHXmRzbdokSZ5/jyWSbkFFNxhBctGKz5mw3VsjTU0jaB1Qvr5bxjLxE29Y
6F/o3nzQ28wRfjaOnel7VkU3MMcLhlA6xtP3WqL2wbvN2WMnO+4yo9NxoiuKNOkaSpk3F9hYNPEn
u8hNsv00/opVqo0bUarIy8Lpc+tyUN3mJqNYcd+OJR03XQ8hoYLc6OMg78083OGWZdVBN+ZVE0Re
6H7kuDDbIHMjYQTKYjOyS+yhGxm3x0YYV6oQe906fRrHQeSY9OTCfeRilIhN6I7z/CBCQy8PViKi
ozNo4Vc0nv8ve+exG0mSrel3uXsvuBbLcRWCEUEtkhsHmUm6NNfm6unvF1ndPV09QA96dgPcRRVQ
lclMMsLD7JxfUv5FyFy6BLSAJmsEWjk+toVFPpmUxWi/uq40aTIvt5pwXbeYVp/s6RkIAvJjiEdN
T3B9ozu+QYQ332OsLl1klRYrfSLGsQn1bpx4pBnidsbkdUqUU1L8w3Cm3ItXRAzeuZ2HTSEuCmGN
LxRcISy5jn4eUI5aYbplmOMF7sAqNvgfO5LGTINA1qV77AsEvX6Xz9kXmXZchDNFNZ7fZNlm+Tbz
nAwSpZdp5A1m9ZWVHQeIXnapfZ1eimOWirG9NSkDln5Zo9UI/z3W9Dty5q9QE+o4B1OSShgbOYpX
kO+f8TQbgkhP0zHCGl4/6WZKI1BOycPqOzh3EcSY2lNrCe1Ej1IbaO3YR1K0sgv0euLjUnmDe+iQ
3B0IUCYA0dLrcvZ5JYhwLpRF+1Xk7vLn9/w35uMvqP4/yJX/Rw6m/aofx/7ra4SE+f+AecFY/U9v
35XZ+Qv3chj6j6/qn6ma31/wJ/FiWH/AuUDwQb3wL/i+vxMvhvkHAhzUznAfV/XplZL5G/FiGH8w
qGO+g/qGlgXM+Afxont/EH1BRB+WMbgXEmf+E+IFvveveyK8858cMH8U3wq6pr8+aGYmhtxxrtAa
DaIFTU3V9tYnor93F317SxqZGLGRTMMX93z7grphrTio9dm5dzIqFwOjsTWGgFIsRrhhi4q7TOGc
txNhXTQai0K19MTTVOQqlwk9KG20VEX9Qrj3zplR8oUAgpYbWmaiVv5kjIMe0SvZNbFQ3M7mNF7l
HI5Gs6intDDmLUw7ybzCra1oce661Y2pNcOhcgr9vNW9rPcWJzXrlSnAvaYEh0QE2taxTRiMf5ZA
YX8zmqaS+ULvTW+ncNLoYacJs3nUjURPD3PDhBGtgzeeVZkl6MsHr9b2mg6vGBsGUFuQ5p4kB7fW
3DEYsZvDIaWqkvhNaWN1M5RGlocFQNQNxVx0n4vNzujnTAAZDCryJ2BOt1bDyarsY2lPY37w1qHs
ArifRAX4zIcmSIQrxRX3Kmnwaqvpvuu7JAtojJh3hV0hv9zqxJPBIiV23wJEyPTJ0dHOXTLUL0Nb
O2LXrt76jj3dmYPBWGQwsYpzkLnCOhkgOHXsqaStnxNDfhSZM857NaHb2V8EixIiLNfJQrvIvTZg
2/codO0N0nlmSufz+7HWq1+e4mwPnN6sBnlbJPv0uj6Q9pq7p0aj2jsymyaZArmMbeMbTGA3Uz/W
tj+KVAczSXKvD7usALlVcpuGVHIeE8k6NIkNQIbnjjxGshl95Afryl/Pj4oCXjZKsPW59wUi0LTM
q6nOfl+kzS8cT5YbgWUq71jXMahWTrPuHNhO+CrHLc/CMyaiU2gP/emN2dBH2SDVfu95XA27YbPc
N/y07XEupmLyM4ITya51irq+Y0gqLgNBRTyZknrAgHYq7N1qoinf62o2J8g5bd2ZuJUXf5RjP6mA
cN7U701izKa9cK0mu+U2NmDKt8ab6QqAdp39OqEl/K1UO+mG7mR0ybHzym3wbasm0bXdnMQGwJsl
o4qdpaWvawTdgWZsy3GycrV4KIylAdTw1lrhQzNmYFRqXWV7XW8c8hXRQdfFXlNKowj6mduaz47j
WUFh5d6D6Ixa7GcyyjfE9pve1ifjOiL8wqKZh7DW1j7vKLey5q5B8zuurh7abafh3yy07qnhIbjU
+ZKfOmjyDKXR3O8Yybx46wwdpscT/5fQh//zuCJeEqKHcxOqR/3XgA/RYKNVJjbuxhuGaJkz0m+8
dfP58P3N8fg/99l/caf8u/vskULOj3++zn7//j+vM1P/g7EEfpSbR4WquGYi/akj4KIDbCRJC0Ep
IUa/mdq/X2fOH9eAcXzAVwcXDhPe1b/rCPjzuMgwJ3CYUAMH8fof6AgIyeUn+WciEnCCeDSH9EV2
HpW/7l+IXCY/inlHhWpPQxGM49e88jFLVOOrrtZ58mskLUXAAauLD02Q2xGQCyJjwtuKJq4sDXjF
ase5DBKbpBzfID18iUSDMjoo2eNE0KR8AzfkLSPUcbLW/cnWWgOY9uUMgC7l6CpHTyr5WECuTLl1
MNQkeWbVKb1wmQCsKn8EUe97P7cztE6NVO1FhN7YaV0erdrY1T9tUSOcBVMGghYx1+hY1xcsb6Z8
zB14m8J313EZI9ACm+SNdGxS8W2Ifp6MwOP4iDrJ8b4nlUMOD6RxEP7PbWgZYdf3V2bNG8vF+jY0
ObmgTKNcyrP0ll4ljklLPgtHZY/3rZU0v8WXS12ML10lZH2w66XTd1RZ4ujUCvgQqOSpv7Z/SWK5
XEbwtXhP02V9qgp7uOWm9k0JiaTPsF9OrWU/B8V+aRLjMqYTFOVinRB57XB3+cVifMk8wzkwO3kw
1OCEtewav+4Y6tfRE4FbNGeFRL1n9rSeLX/oT9dE7ohztcT6oJz4tl6T0uQ1zdvuPBDZPBXpTTqO
H8t8WVuq5ersphQsjZ0jA9VN1gOXVub3ZuY82KN18tI6sHX3ZFZrtFFU6TRl3A02mFzZvqxbd255
hfWzIpruOPfD7bZmJmzpyuTizNn9nNZFnHIXGmxi8kh22GVLdCsesOH4iSVlBPVQvpHtuFzszDIv
ctJO6ii9mgcjcdZ9VlqPM9+kr8n0BUDJ2PeZUt5DRRr+tEIIs8jt05m8OrGsabSgoQvQ9j6PSt8G
E/cUI02W7KZWKf1uTI5VUfR84aCfy6WyvT16APXkpPWjqmuh3ouXthzT0POAvkrsB2SGyKXF37G1
2TMqmOZo272HjblzifNN8Vt6X/ia0hC03hE+XCmBDHN/mhVWzM0JDDqbojk5Ag9fyGmA6GtgJ54g
ApU0ou2pBKuZJ24qHgTfFe0+t/qH3CSq3HGSOp765ZI7JRsW775fbM1lMlRu99ELs8ILmj5r9pa9
PlBitHdaKoXmbax36CqftWqORaqMvkjEfAfAAfsnNOgI4mf8PLfAEyyjP1hlywraiVWSEHAVulvr
MavkdpPU5JcNkn85gwMh2Nj2nVQotzuonXYx6qTmdk2LJdDy9lOrx1Cvu/yzJ9IMNUNW/HJaWbJr
m9vHMFjGaZzbJURDYByBD/Mbh4SAs51f6bJy2bcJzLnvSeRwbrnp1LAkZutvLVqToWZ7J2TkXKDr
8G24WBZZ0yNFcrVCfirvTs+JKY48lHhNTPnoR6lVv2ZDq+MW/88F3VdV7020CadmarVdUdVLHqwZ
X93VrRPOs0o4rAK8fXRSfUSdYGd5oAjTAuQfD4U+wrRLIpti3SCpLZzrbreKyeLDVkuKe6Wrd264
easxsQunkzzNoCDiVnTKNyzO7ZC133Zi6wPFvopt3K3N+DQskxtm2fIEHMueytAM0v2sdk0VuJy1
J9VKjmlvvq1OXSmfwgAV923X793mUGgIYnP3ylxrSW38ZB5vrgOuewEU9c6IUC55w1FIxlIFS9Uo
d6adHfu8veT1YN5wnvuyrczbair4Ta4iOdE8kMQJUEZReTdTW3ITGNp3XUA52JWLWmHqvvpZJN/E
Nb4ToBWBO0y+Z6AB3tQWc8qSvFLQddZKVTkso9iewQ5KpkCvgzEwLg3OhzLIGrMxgqEV5UeTKPVt
WuOX1iyRh71Z76m6vgPAu6zlNcWwKd0xnhyWGUVqPFkSBnIsmb7b3Eqhc67UotWHbTnfwHwR2EE2
Hp8nfsle1Fet68iG94ZMuddgT25IJK44aqCn2qJ5BN9FB6HyH8O+tCwYUUWG0iXPfR7UnUEz1gWK
dDy0yTiEtp25855C4d63Z+V7seAMaOoMt4ELI20GEeSr85gY2Q8rmd8cq3FOq/cy1t2+cbt4uTpU
h2o4bUkSrMV2kJhJ3kTBNuN48lD3J2s7LF7jA2/dlt3KbToPbI8Wz37TvaS9Sl1YQii6xhodZXp7
gy8UXiX/yUkn/QIy77xArzwYi5n+MqavihXN4FOt+8owlHc5h8NaVvcI/n1LW3ZjAtvjwFmpbXeb
b+bgV8JW362he1i9+kRZ84PtfrSjNZ1SDJ/L0O/7LbntuuGsNiTOEySXBDYuvtjUsubTS+UtQuzj
nGlnMWrHtajuS/2gKku8ANkytGspKXNGzRzQUK09n5VcnmBsrpY55XldrYvdKrfdmIkgrfsDSRFf
HL4zYGli1yCk2W2em1Xck3LsKt+tdi8BOp2hihkOXicPkAtpBfB54kVeW5JenZc78tCrPMSg+7Pl
nGzaJ934dGdIzsz0++KXZOVKlwYqQ0D8zoHanxMYrMVksKjTp9zk5nM1jqLRLxT42UELlCzf2+Ol
Vx4xyLx28gBNuJdc1R6sTLp9ubYS9C0BU44SyqWLq2LGFiNh1zh83jfWUPq+A8fmbrcpMyfM0DHP
fGTvmCeDSjDy9O6+I/t0ljPXAIdxXoTl0O7SfDoO+rKHXdjZzs+KFkZEFneZaKISMB++lseoZb74
YSkngRkugIbQGAlkuE3eWZD65hWvZeWEttBAvyIyKntV55zS8zs5ZbxeKcFOLSvQZkdX57ZFP7Or
dCevahdozBl1QzN6zf3G5m1m5pGugjjTmT8W77Z1E+hrsZf2XTdkhcXHQQNOB3GoGzSJEPw8K6re
3uMEZRZhRnaD2ernwC7cPgQWMtirxYGeIjo9/WUydlk1hBqEPI3sP9smnY6QymUIW7gjFOsWem0E
hNSSkTe75RpOt+F+6whrtMy5PjaQo/t0ZS51ZTx3w3BuipHPfj2+DatpHArqR3Lfdra6BA7N+3t9
zh9Ef+tkRbOfhEb8c7fd6u5wo/XTjT5C+kLo6k6jTn4pHI7IpnywDNG+LCywezvlHSidqfWCohNh
Y36j5bvzvOWQ8iX+bHrhLMQjaD7tUhYk41SvCItWLRYQK1Bttj+368lVs8eOyF2gnhbtqHGoql0z
FsY1M7aN+CewyvrNrOfsOM8DT7dJbpzf24w9hUpDDnLCj0y3D45TvDYprvh6Nh6TNYuy3NsZXQ4r
OhxMq3rS+Ztp8IRFt9VdobsvJjZCb2U93fSLOUK8Xp94owpbacR57QTcxaGAhZqb9aTlMIN+ygvj
l01xyBwFVmgKROvuc9DneAOSTRiOkZVAMfGw5suepIYwq/Dmg8REs6hR2Ii4VdQ3Al/CctHCZG0f
gZcuxbLO+IKM50HtX69fZffVi7qUjwRxvntWeXam8QEs+3tUpueZJCHi+yS0IjDI2JXEQTFJ3W5z
/diuSdxVRQzBfVYr7agY4ujkGnc9siHM3o+aOTwvah0azSf00i51TF6OQtyoFdplYb9rw/LDk/MP
t6fSXuII32pMUYsXK0TY1Hn7vDTJxZTWHqejHSM+Q5bT11aUjqrxPDvWFtg0eUYokFe+FkOspcIk
TGoeWAiHD3puRk62BaoiM4R9ZCiEIrV4I2nMtbY0ZinIg25ZdohY3scp728yQPl90mthy0TfzYhX
US7KsYvQht2nyZH6rR9Q9zclz8q4pJFIMkakTOWbRfVJwmJcNO4xrYWviBaVpLfsLdieFfJkc+3V
t+p12GMb/UAAHy5Ix5psDV1OxyIh6iuxw2z4zkbzSHFPqHTeB7qSJy9x6Cmednaj+bWoEAXZy6dV
3iSK7vlm22dgMVlYZ96tXUxLKDyBS3S7KTzVTzfLOipzSeLkwnRtWu0e7SynkMGkvM/GEpGaYb1B
Ou68doW+EbGD0+eYYep2nPUBgcFBG0iQzOpT0rM9MKlwykTd0LxXpR213OwQlpHuDKEzTYFrVac2
sY7ZdtsAtDrmG9BJZIzfaaNEEg1Zvk5B3kIRNT3D3xguvEZmfasS2yRqqBaLyTiZmapS9X7T7b1l
odDjditTcEAiClRRvDdVf1Zs5WUYb516eeys7DykLCvpx8w8GRINEae2fS6zKURA/dIAZlGtxe2x
lUr51K4u94PRb1owpJdigCvDSvltG0ukuz1dsf0WJ0O63tjaYsFgZOxVLC9d9bNMPVOe6NdkzFPL
hg0n6QfAwtRwi1eiGB0OQnNhFpdbk/ysshw5VerKZXvIGq9aYB5hrncO2C5yS1C3L2co9J/aPKYP
fQYn7idabn9kbS/ePXWgI8+oRvHdJzXHeodI9iyE4a2PJg5FA3HBunbnbPaKA2HHa49aZK3LYPKs
buDkVwroKFFqtxM7HKoNSxvof0AC2gRMWf0H2oSCKS9zK4M8JvI2/DJJBhqqUM5fV600hdHXRfZe
uY1gKTF79WhY62QHqpQ2t3Wlk0rhFoOiBqKTVAc4hnQitUmW2LF7tQ5KC5Q50jPtYttL82psq0Gy
eaa+G9daQoR1Kjt/pW9ahZh+XfuoW+oo6xmSQ4OazZxvH77Wz2XVlPwOZan9VvRJVCt23d7UvLhM
VxO8VagQBfucDpvD0W3J9GLlk1uH0tAYAWdr7d9MIe02EH2VZKFuyMGOyylPTwSFL2OYdJTD8Y3N
T6ki29OsKwZm425zHgXk/IRipC6fiqUtn8rOs543L5m/FUub23BTe0IutQxZY0CtL32G1XDdLOZF
5Xq1Kquo486sGOD0xtyY3M002cKuczrQ88kSMsTuy0BiEpp/XZR7+yGpWuvJLTB4RGKdisrXWotg
vmLwBAqJxbFswiDruedDt4kyMrZ6gbOwcwtu3DauSgR0a2EipXPrdtUCzNQ28obJ0tWJn3VkE5QL
l2WAWRI0e0xnJNtprhWP2kjOOiOBZ21M/A2Ki8Gd0o+8FKhe+mpNsWejoXicZyu/nnqm+mNeNs0K
EFX0aNCV7WeDwpEHsBSw80RK1kqwzqvWB78hwP9BQ//r33J7/6sXX/Vf0VB+/9+wUPsP3lu8dLyq
Nm7Yq3Pqb54q4w8s1cQ08wlgX+GX/kHt4akySJzBfkTWqAX0+b+pPTxVSARJ9nABLnG8WP8hFqr+
Cxaq2sCgyKhNkutBWKEh/8rt9fYwrtiQi8jt6xxZfJuFYOtT1G4ZTz8dwoHVGfifwBSfDSyfO53R
AJtYWOTlGeSJcBbnBVHNIV3bV2O1jxzaNxAqYUkD3Ngb+6bt9vNMNeXKWhYvZuL3XMEvpTIAtBXt
oRzIiyeVhGOfoBLNy6t3Q3gjGvwhdqrtPrHbBDDF0I+4rM7qkn4Q8YHvqQexISPAzywk2CTdfqYk
PPkmcq9AuUpvjEw8du60zwuWxU0OLxS6poHZzvOhswr9Lus1Fr5texhHa5fi2jrnZu0+2IWQ93Ox
FYEKJBot06DRdtYhCsO7NCRKcyubxyGhVwPAzkC/cw/MQSJGV6BIkHyqlwTJ5pCLw1iCFhcJ8si6
tz3mufaWQmYr9kR5Yawc9+uUtvG2GNXnMNG/amvFAQs66IeQQ6DVCaIgJT/MxfqjwwEWaAa2hk0s
p4mRwpfaEBda6cVVPo+7xU0KBGapvOlZ/NrEfR5McBxHjOiMi2fyOfq9MCbtXgfCijwj9fypQza4
Kg9D8qNhiff7BWENHKxPrIVzpXEO4+a8tsrwRXvDRJi4B1lDJkXYtXU4O7NP0tTOmo23WiCc0bLt
PXHaNBBVhV+1bXu/tuSjntecfvWQNv7S9M+Axhy+SuX5rjOqbwBAo49I+Nlz0dVnl5U0A7sc3riL
H3obCZuWzPveTk/2OLRg8AyoKRoZvyCkaFzVnq0g7/wN2e0LUjrvMsBAxurWvgttnD/NRmecUypg
SudBGT1mTavY7kRBplGDffuqE2cyWQrEnop+0tF1hpjLeR0dC/g9cU7UbPU+hWMNncjKnZYUX7VX
7cp1QaMk7KPRoJd1ET36XV9e4KbBsGsouFJ+FupL0xcvvVvW+ELk9JnhHvaTvGQB6Gco625ObvVr
XpxQhRKXyjzsnSWbXibMM0d4rTXqeCRjYuYe2tlVgs6lCAEeLqOY2bGCTi2tQNpz8pUDTvp5sjyD
VhpRDvt6MbDasGB7GPEqxQ7detOviHAWtWayPrgWc2WqCrRUqPc1OIzUhO3NixuvW7qfCIbKM879
yNxyw5dTAT9+IJrBO1eDfZ3NqucNdzaXqhZUo7nLmBTvt0W2pCi6S1CZavXsTCU8X6PxcGpFERAk
woOCQ702UoFsVz5c+QAiO2H2V6cT95a+fnq0F55dsxFHHBp1qGpFHint2DE3VCPS/d7eKtuH6K9C
tXa6c251K1iuPjxLUIpgTvXsiGm/fi0pAbsj7BtR2Zr1djzjFfaLwZI/EZ6L/ZpB7gekFlfnpZm2
exr4ijDXxlwGKM2KZw2S8LasO2cKxW8Bm9ikfn1g7OUB5exyO9b2TG+8Uz84v9VvxI92pl96HbN+
jhoxkImd9f5SyG03bboVofWen7362g4xEK/5jrAvP8oW/RCRE7Duvkw31Mx1L3Q+mb3xkadu+to7
bWXEGqxxNFCqFWlrgeqS9Jm9rpQ89aa7iMNgL0CPdaN6kbYM2YugITDcXEfzJ1VVTqRDrzZ4EC99
XuTWuXC7+W5Bs/xzMJyFas5FHjYrHz+LrsEoU4/JHK+y9g5aw4dYKl35aUpHC0an3y7awqKGhIHU
Gb/dbASyhsjijTalFS26Pb2Q+5SeBqvnlUy3BKTC3BwKRjcz1tpG49ucty00jF676SVC+omfF+w8
W+6NbbEflk7tb8zMmr86D8W578GW4OckxkEFBHp28lY5zL+Vk87Y8KkC1nGQENe/1iHr9ipepFMP
ixYLbdYDU0FIrGRFdwOy5oSCo/iiW4r7liZZFSn1OJNUWAOQ4uxHtsnWSw8Tw+AH/nqWBvIDp/di
RsGn6+m470ptuEdXP8eQddUu4YgL9C5NA1x5bQx/UD3jqL/uUJo82GT2H7e2TOKSexVp/m/96Koh
/lvFaH0JkPmTzMr6ffytOBVanocsjt2zgqIvwNKHeQa1Pn+452cZ+Jfa1vZpxHxwZgnABSO81eKU
hv07rMLeAg+DjZ/pcthZ2bjtwD+YJD2wB7xb4OJ4LrJQAuhH9AcPp6ZE5kzxnn2j0gL06mY4FFJL
Le/zJP0Yk0yL03Vqfa1ykWMuZMMiUTHDoVW0aBkb563DWvC5KnnxxGq1Hg2p6zfAN/zpmBpKn5CY
Npa21R4ylhs++6Sw7zvVauOhbas7JZVujJJ7vljd/MxwPNJtaBF/4iSWv9qmuGckcsKxmOfd4phj
2AhOu6qdulMpsUQlpeaEGbEle6IekFoKV9m72TXhvmyMdwQKPHvp1sUKnGxsKMlr56brN0EG4iR1
0UZG790ri5ieLYAfn7jeeDHmSGvGH4nCtY0UJuPNiJOpXg74QA7ETTymuREhhM/ipAD8st3Pvh4j
NNZhmThhqdWfzeIcF5IAfdDZ0ESdBFgASNE6TeCJYghNug180emVr/SEV+F72BFj9JYiUYBGmhKC
aBu2cwky14SJuYBEyauLsNWrr2nYyodaT4qXcVkhK9BaviXgpq0DZyBWW9kR3Wucqe9UsTyb+avL
nvCwgvX5BD3ArtmzF5h5dk1lKNQjM8SDiVC9nJm3coviZxY7zVEmlMHOrTCzWPRugJtUDcs5h3nI
7LiylQeb7c5fOvMhU8wfq6qMb7RD/hCoBE8W5sc9ZvN9i6gp0UPXGmJzTOWhouWppS8mqNe5ikex
+i4+msPUpd8KGGGGjDLoarYrVaKgqbNkDMUAuWoWe3OcMALb0GGN2XWB3Vl55IruCUNzu3cUhyGi
TKKSRIoZ1M3v1u7L5XM7zt3DIh6lM+9RAPzwcpZWw7ioE57ShaogB5OT6Kyd9H4tzfrQ92QLA8zC
JnLoh5PKotfPl8xtL5KhS+auiGZ1uhu4SctiQtOGWpy7dTd2duQagBK21J0wR7VwQyVnXKqr5LPr
PSOKh3R11m91QF092RUq0slcQlo88fMSUgu+6fwgmnjnTnZUM0UfkcmHVH99d4AkALiP5OijsHX0
trsQIRS31vK92OuzJCg5JDFkYzbCKZKmO1www8m2RBLmE+xZPQ1yr8PJgg3rNCzlcGXcfcqbOmr5
zkzxg8oBVo+IfBLtfxN1vpmW215RN+vBzZ2bdpAIwczkvtHBF/zRUNXdyKruS3O6JxykuU0ttz5a
tJmwweaNn6/mTdfjTREZB7qboRyeQ311tSbSuuppUxrsQwmdG6tOFkJzJdRIXjxVzhDMmBp2npp/
j0uJFlef7AM2WSCRCobLmWtoiAU62Cdd8DX1YH7Qw8pzi8pa+ggJ3w3bvfGUwt2PXurcWBMB/FcW
r3klqJ7leRHzAZEafmlz2vYzrrxD08OM9z0LMM9u8ow0qwmmynNuZZaNQeGWzbHX1yz09AWQJidT
q+1osbbaxqQADnKxQ6HlqI26t6tRv9M8ZTobjkegiJTdQwKs8mZyvcX6qG432NQ2zLy2K05UvnCn
1ageErfqaOSZUjxJ6DACfDobbgGHQhgjQcWGHvlizpN7HNbSDMyeYXTQVrzEtlNMX1CbcldIfOFJ
t91Bk+BKRHOtXRpvRBjdtsURF5l20xgALC2cbDDOqv4q9a1ERmEXdzUzVggNMF7a1gInVQoV8hAd
vtMUjq8blfLGEeC+y7K0bhYUEQE6K3njjrw8MwBNsK7lR2IwAttCgUl2OmWfdnPpW+MvkdZ4nxMZ
yFZ7cdt6V2R55CAG2fLXJreP7vadEJpw7WjW1Xz2R1RivtTbyJHi1OMJ04v0nOgcxCVcVNEkO5c8
n1Jxn0YxfTFtD4dGyzSgy/lHbyZ53BfjbVberdq212zmqQkhn+iuWRjGWhZhnxTTDjlGjdticw+J
h21u6LlXpxn7ji0F4/+GfHDs7ojpGAk597Yqsvt03lt4sd+o2MXUKWjsocgGl/di3fV5DlFkorFW
1YxhPGuUpympioSLwU5/qXnZRnIYNyL5pqZhCi9bNhjhRAZKiPtcZvZtrkxPFl5nw+8VQ4OG043u
h9RNTBtiXNogqbruE3/WEHm1ipYoH7q3geb2xad8uN61w5LvqkH2EeUM85cuEJYOdZvwHKzzcMJh
vvplayVnpS2WuCjTBgmHU530rnku1WJ8RKK+oGXFu+PX6TKcuBO5LFKgcUnuGaId2yhsf0uoF/dX
tLWYCkgiwJ1gqh85SkiAbvJ7dp3Wolx11Sa2u9n9XlyToApp6io/lp3vS0cMtNtgF7TasiCyt+pP
dY7AfLFaucvEXB+cMWteFPZbdEKN87gAfiL+n6Z9OY3TDkFTGxd5kuy7unI+lXVEp1Or/YNO+gw2
LNoL4ImzHoWjqHb21V6vXY325dVy3832mzHpO1fFHUSq0+AQCY47EHOzG9HxO79Njd1g72i2SP62
9Rv9gMV/1rBil1ff//Y7AgCPhnHJrrkA1jUhwDLL6XXgpIiVnvwAch6TOPkdKkC71IRZAluCMjJM
Vu1V3cr8xcY+tz0isOpV2t50/YRqPxT3KrCCNSGeIbkGGvR/hhtccw4EV9xxvWYfZK5QfzkJLmf/
KgA66teUBLFZBCbgE1Eu0zVFgWgZc42IXUiOYqnO9uq0XzqxC1APtJP3tLSX/CJoNekM+TWnAa9T
ES2/wxs2alxDlC9rXOs9VMY15SG/5j2oTrrtKNu0fuA35TJQxuq+prLoRlcHGJdrakTxO0BC/g6T
yK65Erzd4JXJNW3C+x084V0zKIR2jaP4b/bOZLd65lqyr3JRcxrsmylPf476XpoQ0ieJfZtMJplP
X4u/DZevAaNwRzUpwPDA/m11PMncsSNWhORD7/2/IBURuAqUIxZ2tQrRm1aaRblyLeDCekdnZV3g
AuJ4a/9CYPCLGj/Y9P+UprTv+hWXAUS4v45WhMa8wjSKv7gaDVQGHgRgG8A7FzZ5y6ed6vfJS+7I
h3FYGu1lZJ+61PIf1Yf/X/T8X/YqSf5nnNQml9+f3//1/VP918vnmP/5bNr/Zghd/9d/F0Et+28A
CNnTRSvPE6QoEMa/i6Drf0NFFWRkz6MqykY3/T9cKfiToLChR/kQzlfg5T/8oMijgFepjPHx7wQr
pul/4gf9yw78LzEaG7olyBYwShxsEM/+Hd4+duwz1eywN4F5Nsj73L1Pxs8k6eNg3IrmuJiHYH5k
Q11Ex9s9ELYov7WddEdvJadCuS4T9w6hH/qV4nB4avoXQhDe8pypZ1PfZP0dK8ptwaeiwcB48LG+
hPd++ycMbtL5KkgePOvxfy7DP7U1//r33Mx/Y579Rxba+uj/a3rnHx+F/5dcs/XB+M9PIpaQ+vPf
FPj1f/GPp8+0/rZ2sqBvAw0EoPjPpy+y/8bzQ+ILICdJGviR/3z87PBv3MGR2rEk/x159s/HL/rb
WiboEYRxVwMxj+f/5PH7t87GIISF5GC5gpAJoxPO67+FazJPNliiW//Y4CTWWyaHnFcQy7Dg/9aW
g8X63yBIIV/EAYPEJy7wqIf0V+v8v0TGYJ5FsM8a+zAzJU9Xwta2Zp8/MbjUeqhvI4l3fi8rGyEf
qNaY7iq2e/hTMq0uys5NdxOksJmZyzr7YcmC4dUlxE7sIpm8P6Zyhzf8Cx0aITAiVPGBSspN1nRC
xIQdInMPlavGYty5uJL0JImrBzhr5cbGbTDFeCeH5iAX28NmV3aZte3JM4DICRDgW83fMHbmqR2R
yF3rULcTelW/uCU0zBFT9pyUdnOs0ho/W9+0yNgUz7WMBGWVXLl8M5915qByY4WFrNKqxfjhO1YG
um3VP1Zjo37ybmToCIsOcSWrxuTAV7Wu5op8Pcl0l+XDWFEmuJR+Df/CGx0CIUuGwygC/8O4DGdi
TeqbajNAIKPQx5XuH+SWCA3fk2ZcusomGms62ufmm3q3w9y59kGzKArimr85mO2uS98z1BUPVcdw
UbOgWBNhKJi9cNc002uXJz3qDC2mT6RnvTmuQnxeqMDpwJrBFi/2Uva/2VwNmGO0A5GNqbVpead6
fEuZa7H1TibWrrg4Jo2zdvbgEJjd/GXINQ5SOwnHYYtZp9oqWWMPyxUmOotuE6TrySL2j1HLwJPm
W+WFK27JfE092rLJOrP+7rGErzauQHNzCUX35qOSPHkthnMu9mGfbvywKK5h4+fp7RQMBFNkkeC9
DFPT+yYLj8S/FIH8EkNvvnm48+6WBdwqDtRuzjY4CHu5N4pZ/gbg8SyQFyoCGiOW/ATOQqhziATr
nZaEZvcfr2cJHDeQxn7nqbBOVe633VHYVmVsRi8YEZGUvfxoteAcAJuDhcYb5/U6NQ3+JXEmQi+d
X6xwuTmCkcuPSQic1OqCGWaasRF3CZMK5HHfPC0UUv0RXEOrmLA51Zp1EmXRnhCRGKkVmnDnGSmg
ZtxjczjF9Hc4t31qkUHCCiRxG8ribRwKuz4PuARe/dkn7ZpMuesQShPsiYMuw6jaZZgmyZeVfF3b
Ql7AIFzK7GBzRffvmDxKEXuqKzDheZbsrnUAZ+vopcAEGrcH/JWPIVvpMu/mh0X0eABhmeFO5qFu
7mHe+3zYoir4ExSYwHfB5PDBlaYR8lNWJosT1U4hAJt5KMxNV/CCjwehe5uv2UbNrpjpmyaOV6sv
Z6pYXs3oRDErGXyN9bLaCUkWKxmrXOUBUVnb/G4dO7sOQtzKS1XPLj7bloUh0m03bVuZ+h5dWrAq
eEMTbIo5BkbjxvCFxCIfMJfq0Jy6LUs5NgTKdzk2Ol76OLIIvx1sx1ne06Fdgrjqg4SlkWFCcKgi
1jA0OLcfiWjVqSVDW8WLZQIi0134WtYdJIcmQHuHf+NZVyn0onOHrvhEDGwMtzi+cw0ZrTcKAEie
8UweRK2STDGnG/SzMI3nUU83ZjgjOS+jTV5qxql3WjjeiDmWJsnJsiQyHCxN3myjWRnPlHzMySHK
so7tjG8PGZMBI8qek5N+7IEnct76eTW98mX5naKetN0WxnN2kPwxlz2ru7zatLaEHROGarhPOW6M
5ynDrhq3fcpE11miqXehqoJbUp+F3gzUmsjYr+tQbTLGjXsPUEvPolSjqIHTcJnykryeYplJeFFB
wxAEdWkCi+35MmBVs0Aq2gLByJ/DFs4a81M3fkWZWWPF7gy/4LwVLstk2eGbnAVYnywLui/TLXmu
RzzVlM/XrcUurBcmFdoqYkMlR8FrJi06qzr5WcEhndmT96GxwlgYvmRxXQczn0HT84tDoTrX3Pf5
FOEr6/xuwldq6T/hJNq7ZqkhHEGRMirOZOAkW5pxar0PHXhB+9wokDiLYWJtCgshE6eSclbYOWlU
tbHobQAhzohGTppSVcealMqrq93Biy1ySu8Be2l7W0CDYogzeRbYtswc3GBtPSZ7bh5zbKE2KNZh
FK1t+Z3WD6EPBnuLg2W2Y0iBmHi71GLktmcv+yjnSLzldQN1Ysx8DwtYO0+3KZufBNpeYn/qPEW3
qEJv9A/RSK9XXFDU+MstW2SxCmcPzt0oaxYRbkW6AM5adMEhKKHEzZaodx5koquxdWh8i9hu6NjH
+ZSzlqzcYO9TyQ50oU2rXQBxBOM16SkdhzJ0scBp4dr7RPv0t/tGBzQlaR26E4WhYYzooq4ekzKz
8h1NKBHu2a719FnpiO+cHZr50GIS40lrU15yzWyWVzMGdDRiOcOnAA6QFBuXY9+KyWz4904b2WA5
XFW/Y00cP9umt6cLLnkETtX1oeSeRCXQDqGGY81QHdXJM2fuLmzb4sWkIkLEGcQW1AW0X+PWBT2z
nJGhcHPauI0QwNPE+ErnZsy2oyJJu6mUwGjnw3yXO14Nw8oTBW3GAV3utNFktx43I/PkALkw48rO
B38X2BInM/Gw5Nf3c+x7mHTU0S2HiL9fJftHwI7pRARKgNTrjYgLD2g4D1lJQZo46FZNiFU6xTAR
aDUOsSNsuSBdLhVvGa5yO5Ha4XTpRyv8mkJsI+vRPBzIXtTnpHGDcwUu5bKgKhsbS61hHtHr5ccg
rvnclhzHZtt9+aN7yYzhmt0EQu7ks2vbLG04vDd1Z7yL0VLw9updLoZz5jLxd16RncrKNDHXD/sG
58beXf3CrLcPYTRE7CaqE9iS8Sz9vAdMLjX/LfkS88fz8V6g9gagROy/ViFpG+CTxRyDvystf7XX
6Y1E49oqWto2NjvqbdUkYMyl1rCccDfwozuG9K6sjqj5MRtaXso+fBgSvXgSNhz2PnVfwZESlLty
AiVRJVawg57vbJ2+vjW6wARVPe6rlIRJbXp450zJFSiWEGywpYZZuu8GnIdhRsVgHYyUp0LFbE81
feFxgyEn4f5o+w+utsqXLkBR47Iy2AQPoIERy0PFx04T68nQu7lQPMNElTZ2lFtfQOfJzXbd7OyQ
0Loj9v4UcTDw38O64VA3dkmNkTkmRtvjtFz2PFzk6HBy8+tp3D0RMhRfFeDAduYMM1pkv9akrEn+
lJi3yGYnb8pmOT4HwUkm5kSEz+SCGNMP6/5Eeq5vehZOhHmnCXv98Neflvfttp7n5DpQ5bBxJOsg
kbvsZBNK4K81ODqNG1ZUn36aYraFrtgHBqnmiRfqkOQ3fQIIjJxhcuNRwLsx6/EA6w0waEEPKBi1
Uh5lEhqHMmuHbaQMfkn5qElKdc29Lkfj2Kb5Xgzs/2r9EYG0eexlWl4kUHkefmwted4/FHp0Bm6C
5fQO2qgEKh9ggBiqHq80CZI+6PhanafbVxx7fNDKftv2jcB6KGr7RQx6tLkTyfEaOqpxDdmufHK0
c9V3UvMPBvVZSkB8nKHsJWT/kqjqJKe8vifQ7Ub7ofHb0wIV4NC55ZbaeL0lQj5sndGYN5Pnk/XX
N6Pb8EBp7ibzxMHraIG6u2bHdO39FpL14EDy/0EJ64MLfI7P2rKXI7PJdBBGghchbfjVA8EewS1N
JjC5QOLBrqv7Lmq53ZWkooHrJ8fR4BCQVt/9eqOxXLuDne5bM5m2AvAo6+6aKwRIMk7TPoSu2E6g
UtI63TlG82RyBBNNDRry7IwH6tjW/Q6EDXtLMpFOahAG7ZwD+x4MCwOXUVNwcy90jqbbcDyAU45i
OhYQt/VtKPNuk5WBewFI9UAU/57mP1w+o+MC82Lv4C+1cZgS68DB/epE+blJh2+RVzutVtF4abpd
DoH4YEwFPYGyOpM1ewKX/TIPBuEC0H2x6S87arPfo94+tY7+9Fz7a8ET28ZZaUAyM/lQOr3FUBD6
bGY6QAVZTzRVqXCzYDqBJ4aGOvIEXrOYrnahq9TeTvzkAfwqw0cAwzDprJmQL7HFbRuoOZ5We1vF
K51lgCGbK2539gkPerNXFVZuW5X7ya1f6qpTp8nP6riSi7npNfTaYRivLUHcskk1jJ4Rl16cO6l7
yPF+byApflHY/Jo7GT4Jlju3HEkfWTA9+WS3CJRBMkCHzBsHv5iXpNdRQ4bJZkd3rrmOxkZVkWfU
pFdg7T31Tfkou+BuzK37ZmAlZTKmiJ3s64QcJFGTsDL2o41/IeYs4HlzaK7BVuvtRkjMhyBqPkQt
LoEp+F2XfLyi3Hx1BA6o2U70Jpjd6mLgcv5ACPnOg2g4SJfVBCM7Wn+aX/HZSWI8Eu+hwZonmu5a
P2QfIEbYabzJPG9vVO1EETX2lVgRjY5x0r2yMNKPIA3eMBMzPfWJcwztQu1zy4g+pVOKOgYeKPG6
T1N1qkTA0FxbBGlk6Qf8XM34Wovoam0fjDMn3LtT+QNkkyBkkA2k0FrjJDuSu9ru2bCHd1z4CJwG
A7kjDACQShi8LLwXuSe2g0OwMsJ3leTuqepa4+yZ1k8edNAoSv4jj8gX+nkI9Eq2b5rob4GhpiJW
iHhsvdtWFjx7YXjuVXua0Q93lTRm7g7ckyi/mse9psYWW0uCr8Qcy106JQxfTQVQDCjDOPAn9yJ4
pJlPOyKBpgBPSudf2qh+T+aZZFng/xkN4wxc7JsajuXSd+NtaLO0Yp0dRRfDsCiY0MV1TwfOGr7d
My/sBzc8WvDtNrldBlc1YZobO3UOlFA5ca+hYw70cNxy3yYTRag8Ju3+Zjf8UL6qhl2Y64zLZPWw
BClBG7t03xwuZ1z2qmOymE9hkN/rhU3oYPCbbHsbAX3oaToX05Y6nt9Uq6vS6igyNmFT8SrDNOqp
hXE8nY85TZdxhWK3qX13PloOXmrhYgML7U5d4XZ0to22XpdRZjvuaxb3VyNhd4eLWhxZ8V28ssWZ
iZisPmzw+xvhS3MLtW/GwiCnU0buNCEJkJIvR02Cpqn76LauzOaqzlT9VnRp+pFmE3ESW5TvPE3y
TYqgj405v6PdZyMbgS0yraMbDTsQkodFjUqqiSAggd3AjHpjJ1pP+2Vsi/uS2SXj4OnN+yqbviGt
kOEAj9KWDpmohEu+r7Jt71B76Yxf+KLou7WM644F69bGi/rWZd69VE75wgN8xUKdPUuDT6rz5wA+
Ranf8rbSP7Z2eCRYQLmoCfcu5OFI4PXHHtZjIoHsne0Jv5s/pfTdk6rw4tjjLe1cW/wVINWkFb5r
SJpHClzwjxYYiZKg31u5Ht8imjo8pgi/P7dR9+5Z7YHq1uLSt9PVRGNBqdPHsYBkopP6Q8mOaiB/
OIi0/iJUcjdP+gpD46vbWO2d6wrvzZ9XP5FZv1pV/+SsocG517hmmEHYuuXXXoZSltj4DHwcL3Uu
fyArjGcDvcUCuYCd96ws9600xsNku97BcxZkklZsKsvjaRUtNjfBTphmzfJWydB4jnR2Q3k4TkYk
JsxZg7fvIRSCiBvDhabB1nloEPeBlqQjby4DC6EHTJbm74GhscRqkifv3LlLIA/Ulaw2JVtmr6ZF
YajbmiSJx/K6x8w0hPJogKRZw7CE5WkTggkz3iRSfZBf/kGllbEpAG2Giutak2RgLeln4RcW5rzl
puYrzfp+78vymmjK1ogMesYhKfPsEZ7euVU2PIlQqXY7+grXIZMUtNnwt1TtRkeNSOLOyLMzwfmM
j6Za4hZ1BgkPI+USdf0Vc+gnr80AC4fxwfuu2XiCL81P49pXJl8bh0EX7FrLvB1dPGJJM9Ux8kPu
EB5H1AmT6KaJ+uXgEWjXUW0xpZPa4iN/jJq23bPRWI+DgRi/8n3eauQf8fNtuWCRzc4rQnxpMKUX
7NH6Ia2cEz7PDMezjMh0OfNPwCZ4T1FZsQ396CYZWmM7uuPJ9uYncooJMdyBiLnlTZuybo+15rem
6f14QN1rDlODtSWAQRnn7EyULR0jnoaIlcxqMQgMN9g1BThQDgan3BZuae+DloGpoxiOb7/Ru6x1
djCD3O1kJd5Tpzmg5my0yD7nzhGCr96GeWpGG4FP7NrsANJ40yPOqe1Eyqy15LZ1/OUHc3S5ESPy
BbV2yG8pUnc81LO5/lB8+x76Mn5zx95xIGA0Sz1uWAqlC5yUs8qBzYL8NU1t8bH0VtPshpqkczfz
nBVq6I+GBFOMqZh+HczYW7xxFfpkbZ59Jz13Kd5NnMq/ZrOcgEltWukelmh8Fch0116ZGs9aYXZQ
w8vkTn9as91FCSfpOjZyKi01sp5t4Y4J+ZvstEieBi98IM8WlnsiiTPC3oTt0Y0Al2ad/JhC1vuR
UaJBzJmL9J5GF1DdjEqji/6RtAFiLZVaB1Qjd28aZFwdolu57X9ix9GXtlG/bUmxchtWG5gVC5nu
sAXgPf40Vic2syqfwDEeJlJGGszzPFlkcMbuCHBWfwIP4eZXrO9tq7yXK/DPWDp9Ds3gue6L0wBL
u+y0Qza0sTc48beqRKw0sh7+Faa6J0zFzabiPuh2Lsp8+cbhgF6XWm/8JYnMBdYtlgpIlAyas4PT
E2wn8naoXCSA4mCP4oJzeVwTXACeRwd9ClO0uQmxKDKYNfoS2ZlzLmXNBaAZfpOIqjYkAPutSv86
9NJpuMonfOnlkn8wpdH+uNjkkpblqlbiDdMoy+gpAyNYZeF9XXaKOHBxPygVxD3CDFbONuanx0hL
GIBrp3+rkQ0e22G5SC+wbkQS4jKpLHmbdPUj5Cc+xT3GkpwIQCp5lzfR8mBypma9f4dMeJuLjCkR
jNhh7e9+SQLzVxbNEeIizh3zdqFiLF5099K3trnhALY3npSvTge5C37gaxBOwYmeWlCYgIVZUbSH
YqDNQkXl2+Jy1oxMTEAsYain4yn1V2RX1Kpnor9IVazfCPL5DRAScVx4P4BltZmybZKlGE4eIrBj
TwwSPfRRDS0tXcR+6J173HHhJZSqvw066yz7onquPbf9FoODxd6uix7PSbnPo75lNgS3G2X+J6/n
ZtsUmAo3ZrvU+7bDUdaL4tYFVLpve0Kco8cpWHcgqOKKwPWKdvP6WyPhQrW3y+g7NKuJKdU4enOY
3iiTbGlIFJt8F5y1uqJkI4LDhaVWW7veYk+RGKkF9qUdz0Ex9wfEyRdAzWqnNFR0etTybRSq74VW
tCt/tqWHpJlmG4qBPkicdmpDOwn461FOh1Ik0wGZAE/KkuBcr34cv3rBKglnbPiaV9B+7wvx0isz
KDdGyBSDk8bGkOaKsAe6C6dll/Xr/nl1Y294IAFQkBpdXhkhSKpTRw6ZhlztxTNmQ+PKM0J84H7W
gW9vmPV4pX8tpunAUcGcN7dKb5Tsl0clwThvLM9zLwgsSHPE3wld+8zcSWf2f7SvUvwfJndDpHMT
byzXP8VoFUdaq9PAsMtTtHT7BE/hetMvWdthLVcPvP/kBopJecit+rENG9LiTfa5lM4COCyYxyJ2
XQzE24hVEaSZURDbLRuM+sQS+bzwZh4yjLeg4nOes0Zfubw1t4vgsjl4Q/Vr6/CtwEywAR8Uxlrq
b4LDfKxmZ+NkEAc1hWVP+N+7LYD9/JgVgbVLtRjPLuX12ylY8LDpwjsMGTIfaYLxIe30CEOvUTez
a5BhmkNI9GNdUn+QpIDM0+a1YQoRVg7/gSD/gP8ltawdoQNWuLPh33jFYB17yUM7GUlzsmCNxlaI
NWe3NJZAYfUzbz/5bfLYlcJ9J9D3k6n8c2nS+1Ja0Q7mrgD2nB4HM4G6zor04qKRXeYg/wVWKrdd
ov7Q1Pll2jyvNJc8Olgut10w10+pSNKPxMqeWA/e4ti9r4rKfy71IkFz63HnFf0LS0L+kIamfsO5
nQAvkn/s4eXKxH5tG+cV4U1s0Tf/aJ1wS9fi4EMZruK8Dz+zAu4GriK+wbpjcTav+Px54f1IRTzC
ml9eW4qtH+kgVJxefvjAoXaOZX8Rf5U/JhbEfiNx/Z8aZX2GeVLy4W25TOQL/7jqDr7fMDpF2VUa
OuVZ1AVGQnLSoigeBraAW7K5NnO4bRw0twauvy6lEg4fUKAGEsLA6Bs3zTTuqsBsLlB0YHjRfyJR
QmuThHl5J5fRuQtmiZiY63IfzM7Z9CW5L1OdyXjzpfgdnbj4nSbh3/b1UG5GvKU9PtB8flGjzGMP
kxs0Xm/c4fFuN02IqbFdXHj2EP853NNgT2/7pXd8shiF8zsXGQF+m2VA72Jwg7/Pk/PAJO/FVHbV
vMr9bD/znFys1jjMEaZVikl7jHzJxkgAD0YiHwo8ltOTLMlpmJAh00xKAk0VVsVqdu/zOruQrT8W
XdGvXSGsarQzn2dVOwT7lmBXyhKdK2GXBzLXeejn0GpwRarlo2IhfePmI/+3q6kzXfNEc/lVc6Vm
u6BeKPwAFQLm/lt5ANEYaCFmatmFZzPonRMUzDtSEicfWy70+9Z+A35fbJMG0EBp4sKMC+y7TTxQ
OYFJ2xz2ZeBn707aZdfIiOqh6dZcXsIdDTHXxiJNKH944HuV3z7bzDM8UW/vYPnPN0Momq9wzI0w
tsgizKwWJLXfKd0jbNFXJpQ0AZG45G/YDUD5nDAWk+va9qSDf0yrbOj0GdYZHgh0vs9KsP9VFzJ4
44c78Amdz8vSVjeGzbaatzGynHBdLkWu2NB4vrZ6COH+UlGQbhEdPm1mN6JErnmjS2Gk8HiM4IkE
k2lwWFjOoZzT4H6mIoD3iC/cL2fIoTkHS1D/iQSNPazZUHBqPoAYn8VGtsGa+0qDbdu4V507G5cx
b/6MmgIE4RDVl0SwF9/jzhnmdf+o7eKVGkuW8FVAuDvyjiwCeXs6KRdWE/qGBFHP9ZXKmwoQ6ENS
NN1zirb/bgijfhvoltHKJUzm1HhcI2l756bWXOIyd+bsn4oFCwHErux60B1IzSrAdhC7oQZ0WVaA
HfZ2FRAmnMX0IhYDuGkSDW99PU8jn5YuZ+1ipD0rD9d9MFobkcZmMR1so2yaMlY6RfhBjLlmkVt1
+onfCsfNPKGmE+PiWmt1uVabdvKb957kNsNBUvjMqRkFEW47/KFzfY1Azgf63ykaIFb9YfburtTs
C+0sbY+A71EeXZ4fSPaEELdmFeXfmTnnIccamQrYQjeekMZuJJO7qR2qp+wycV/ZOUFcF8trM4j6
VhMw4XtUOSei41yBj6vMjdGG/JWq0QE8XnlvXkM+b2dBXRnFrJ+6dM72fWD225GAE7ofbzLSCaW4
TwqZ3kl/eEmShqNkYAls7Hq/zK+pzaFL3C6VdzStTB5Kp+bB7JuVPjdZ11BdUytWi5ghsi9mdjI5
9LnJU9k1Ewu8OAvAtVrpYWszh133Su8rwoQbQTXayQ15+gorR8tYyvLKGIMeAbZMnrCREPEol4zy
IL/vry3MKWe/ZPsj6EfKJ+5RHNb50S7Jy0NAkc9B1Vns38mLeLzdiJsYX4W0joMyf6Fny61jpPfZ
BMqkFmtW18xCYHie0X0Ms+SqvvirNlEHzJqVTB9DwSeIG0oVe55tPpYWgf4Vei7eS6Nd4qoRly5f
7BubT+iPE/npG3f9sDxVdiP4DWT1wRS2cSWaaTqkKuQ2ClALjFXiq/bZZxOxbahGOdmNcUKlMkgc
QFkPxjBizw6TJdJLejNonEU2CzNvrK8Mg7UY/SkhbHLIET/OKI0NK/Tp2PfYia0KddLpPXlhPJ82
VgU7rEnYdftjtqefcXmGvoagyME6bBNAPttO52o/2G52Gwah+lPYrLG8jM3QECXrwA5hPTU6+dW7
YxLrzFGvIWQIAjNi3iR2m5EaquZXVHnYTbbpyauiD/RGZNb8hDvGOxelwKYhdZG9JJxnxzkgl9S3
c3iQPCDPISi9YusNAkaTAfonoKeXwp2sJoigiKfiRkAuuJMlAQlyymymC8ZFNAdjy1r+gwEZoEBu
LSZ5PavEl5D/NhDuVqdE5u8KJ9HxmvDbODNdHDhvYUkYTvXbdJb8nBaAs7SXgCenBvymUFaxSRbc
S+74ZNRjcB3YJWkZ1IhtkBfcKULtEP3m9IG2I2icjHMxFjvABjj4+XfjhpiB+xTh3Hk23JyFq7HM
xHc9UhYz/wC+pcQdb2Y5ZzVL5sR+yZK8wIJlm4LE62SXt4YFr4z6EC0vXG60ydWOzMgm15rXVU0l
IRNnZqiz6Srv3dfRuq4aiGXaIJzOc6LzTU5cI9wYosLPNdECYMT+otkPlnaVXcZ67B4H0TJyhXPk
A4M2i8BlczwaWz9o9HZMYbSzn6ZJh0Vok+095nTfpx4ObwKFKo5wuL364gsAlbolUTs/LwkfCQpJ
Kflx2mLnF/imSkeFf6ximi70GOsZclbFilXVc5y59kfU2QjRfYNWbKevplrG6yFBjUhleIeHIpKc
4RQ3xYOxQKxaWxf4eXS0S825uyoFF/DVjMHqoaAmoPDtFvfIrE52m4qTXYs3RraBZmiF/ODmvLoH
/9zRd8JRaOszAIrbLCkf8Hz3ZxtlCMsYMLOwdm8xEW2XocQenhi+S2AiC+icCNoHUl4QR31s4eBP
VwhNBA3kCO+bAJwvwjUfmTnU2jFOWWi5GwBIpAy80d06aBwAyqoP0eE0oQEFewsj2wsrCHFITB3+
JmGEHd9tMedRCdCYLU94mX5mTD6IKGHlXokweyrc0Y9Bu/B9lAk2hlXvoZurwusfUynAfmTqvAtr
VnhfSGZkbpdg3lINbe65e3IHxGYCrkXnNfSENnmdo5n7FSbjknEZB9qTkQia9GoIUniJ+IDBObmD
H5EdhkXWn33U5q++3xuvFg4Jd+NHOnpn31vcmK6fr2eFGb2g4TIO2cN0k42phWZRJUzC1giLDo0M
X0eeKOcswsp6zWY7eyByAtPQNYFoWeiH30icwyW1Sv+2mqNvijeec/pAAbVbP2WD20jhgtv2E5jN
0RwwP1uCShS9g0oB3hlXWbe32Ghh+3DKL6JVz/Sn8aD4zgPz6GWUxdWC6eNFtA3IUcDlDKp+TYIi
FN+pGz12yOYnXUdcwPLshq63C1LT9wDN+0NK8e1Y1NblY8fbLZ8muTXx7rEka3YTfZNuUiwHCpLf
uJwFD3rqAWORNuXFt6aKGzDawXJlNNrch0Xy1DVlv3PtJD02QjOjOCLcdeTaOdAED6kjI4seS9C7
ceEVXyUx/rOajHcYm781L65TqYAlYa5ar3xPixMB+QPscOmUdw4h3cZJYJ2UIKSR206GUTYDA+GB
l1z612DxLobDnVDOZxgLiBiLU8e+k2GSw3YMEE537JIHlpHMgXZnXzGMLjSGlPAaYqRkhIDZnc6e
giFFc7c4ehGLCeB+V8vaYjPP9cMyZ49Npuft2EYHsxqJy6aC/WqcuLmiiwpe7efsKn1X5vImNMtb
3unNdylo5+BgwT8jzLl4UEimJ5qMu3vSOnzHNmUiLXo7xTjUW3EGWc6IkFQ6eXAHc62oD2jqNrCJ
itfOmqBW+gzh2GQE4VMRmwTxX6TnpDoeKiN75rZQnZN2+BWtl+3h/huUcJiVQ/kiaX3AsXQJ3uZB
K7aknbI3TDvNrT9nhKNMSLYhiSpMLTFNki1vQWCkkg+56V2PfTTsbG56N3QzlU+9TZ8l0DHozsRt
a2zC/UxIE9fliKJg9Jc8o/4Pf6rRvjkd2cbe64xdNjOZdMwQdMbdjZ26abJ0p3sJm1NiCeyceSFx
WHvnVAVDd425mXasPrJA99k0vSJEqNwR+zRc32cZFaMjAkBBG4wYq2A+cKiyvkqrZPqTGzMDV0jy
K//q0Oc1b4+p44TXFXvH386ooIaAK2WzYU6a4KmXBeNAzNjpnnvgDPcFh6f34XR1+xipfHwmLUb1
Sjpl2oGjZ/N3mJYgDHehNQ39TrVVcy8mVxpgBJOm+Y7GOqv+N3tn0iM3jq3tv3LRezVEUQO1uJsM
xZSD03a5PNRGKFfZmudZv/575G40MpS6EchefxujUAZ8ghR5SJ7zDkvKtaOHqNfN6GwgG9SfowQc
xAGC6Oyf86Y09L1bTLwqeIP1E5CscWof57roBYqRo+PupxIpWc8G25kfkOQ3JEoSrls8oai6eH62
iW2c+zHD3C6csU97kmNOESztW2qWYy1C9RlgmP03tX6No75C8+Fvlvr0CcggLQ047HaGZG7StD8y
TibOS422G+UwPQmdg9PPgiKnjRqaPRWG8uqot9SDhYdCiLqccno0Jjm+n8okTX9rDYUcdlIviiMI
nACp8mnyeyavbvFgY3487YG3G/JTWI/whgBHwFceq6R1d1NAx+iECIdwP1CiaHlTUKW3EcCCcc1X
DNgWGphxy4OlUlhwqGDDQoQOEuNvdMWtz0Ax4fgZ+YKRTHyhwwb0wXd6NTXARa42mSaaeiavFhmg
H4AxWed+s4H2RE9JwJOGX2xmf8shrJ6cRoQ6YFfNHA5dgHjJA0RC+RPt5kEDVaGS94VOcZRtOkv7
lODTxJJD1GsGCItb4r0L63WpGCQgKaZysnjxJh2PzckCJnaYIjBKJ8w3AhQlAf3ppyysnQnbaSpa
u1EkevU8Vpn4Yukw+DAQi1VzLDA7ouzRZal2NNNySncsIjdeMkWjjigdZs6O+xugUhkJnA8zxBsa
zcujAriD22U4dmSRHdheOcxt9LOsa0pETiuBbWVhM9if4iKuKJMKGT2mZWfYdxbLwDg3RSktBLUq
LKcGOS1exsmcdQ/otyalV/Jys59zGgjacxphk4e8QIqfyEC/FMFnMOjqWA1mYp0AvI5pvqtC2cSn
AfoRBGrakBQX0bEA+lRV7pdW9k71LlC2LB6iKqg4mUEfmvsihxvwAHB0qO54UNlcu7nwfp3odVOh
i4UDOpC+lkFFIE3Mo4yiuj27iW3BXnNyYLWz1WvibzfDuaXj+VPH5lPc1EGNEhvP7G9tqfc+yKM6
ePSxBIzOwBvn8TcuAAW38Rgbp8xroz7j5oZeZ+wFZmZjQQfSbTxonJnGsWfK4ncQOTsWryZaGzUD
uy0fC9RKvpdDJ8QBAR2EHYao1koPFfswgGENYfnJLmjxcLwCRNtxO4UCUsa4vXmUqYNvIRqZBgBI
uuK/s8yGDz6qaPjWlmUy73C0DZ13MaZX06PNA3UgnSbBHxRO8u6uLFy8mGVbOD97JUbzi6prp+SS
VaXFh7BCEOOc6LW+1LSBZD6H0DB4vdm6JZ/AzILmoy0YSIFKI2X29FzEZmX+BkSx1Y5W48hpl1cw
1xF6R98Nr7gW0cEe0g/mTIjOhM9pSG6gSFxY3ZcyzSWOVVFgjPd1ikjKx1KC5OOEpfvI5XAEvUtp
hzbE18meev/3EujbcIrRgkqfMAIGrWJNoxUdsLRnLWIGNpvHMYOtdgfG2kWfeHHHsKB7jl6jV3TI
tSHsk10aqUaeg7o0B49y9fABcPRY7yFJu+/6wGzGdxSpOyQCBGZPkN5BWv3oMRYtHoQWN5+ActM8
Yy65wGi6rXNDCCLf/TD085geHYihxh3qI1yI+yiswyPlpGTat3rYQTmTFU8pIPjo3CPDzwDsBYQa
lZwUxw78lLqvAx9QmVu11ueSS1JwGnWttSmUO6jLoKbvmPsexkYPNbrkGLMhpefPBhj+AcZy0bFA
OHLRMWzr6VsIxhX1oVBP5C/aOkJRJmIzBwuBdkwxxzowD73fptw+NAt3MwPOASUOmsU/eJ+Cgso7
3GB2rVuKbC/1YP4LJ0uwXwkWn65ntqP63dXc7qkw0Pq7S9NKVO+mTknjzDpOokPbFPafpoXpzF7E
adNy10sFChU8pf9imkaIel2ivheTjP4ynaEALmxqFvZWusleJtb87EZNcxzcAXmQ1Iqi9DlKmwxV
ptHsuidATsgIj/7IGwS0pCE/ciMnq/5jIbH9f2bpP5yrdD4EddM/879Xinr/4fNJ8U9L2aw618Hk
hV0Fa+9fbFJD/yd1IdT2QA1h8wfX9D98Pkf/p84N2eV1Qi3YdhbPj3/TSS33n46NuYii3LyYk0jx
Fj7fynwGXqrtAAMzXeXopsTR65JhJ2Uche6irmmPUVejNKmG+9YOQsy5ZXv+tUCgXwY/ClbbFBT5
/3CEvi+ivG3+9x9QYF/6mBDLgc5MMjAtXOCUgHD7ks0X486ctG0U7eltmt+7LmuwUgV15Q3A31rk
q3NwJfNixAEgLXn6L4Lb3KaZZk7EX1TDF1RCUmsb5wG+XpWpRQ/U1cojBrHSM3u/8OqM0K3ys3uA
LuPd9chirVn4a9wKDqNpKJNfwNJ4OW7Z9Bp3eImgmQTBFVPFAak/ace44PpO/9Ch+zma+UMTVOER
yjet8sQxqFigVthxEalu/SBEHF9/COjKgnuaQu5l+cEv5kITtZ6IQIX7OPf7x9QswnvaiO2JJYlg
7VwVPzMOF3Wn9G554iTJAYaj+0Hptni8MTcrhueyJhx6s4ZC0xEv4V900xc/hWo3eJOiiPbIOsZP
uFLZLs+Myj3bHAQgm7Qwe4/anAoPGnbc39y0m3+2QJWhI9YBTzFHn+pHOxS666FUTjPkxu9b6Kwv
2Na/fh9qlzr0GLHsuBXdlXaWaDhV432lUBw39X7cg7ujhl8ra1/nYYO2xVQ/yLTOD02lRV4VFM27
Gz9i43tBtRWCdKDUkiwuv5fSQiv0fRXvQ9x3n6uopHQ01+m7iMLI2YEmRo06QBdoCurkkVofpfnR
zvs/HchK3vXf8jpfOA4SoAbXGWQ9HZO89HLpQJnv6GEHyR6Xd+NvSDjJAZ2H9tgGtX+8HmpJPeup
fxHKWo26hPMSoKSU8GSuGnphjtbdV5rv/2Fl0/S+S4XzrwPs/8xPG2txmV1SNfwG1/llYPliLUbw
y7S0BD0iQ1cHOVTlDyYI+htZcNntq2GxUUzdcaS0Se1LlnwRJbcyA+QtQtc0jH2vTWRJ0gPHbqKH
hd2y9adDdefGVxMbn42gmEm4SwoScjWXsQbSfAxGCrAZyk9dlkzvYx5pe55D7R9m1VHKLcf8wAZw
d1y4SpTjcfO7GxLdeQ/4zTiKNgYHZnQussUoHhY39tnr30cCgLWpK0tAz7RXk0KeQpYLf4g9ClTG
kbuxwoUcU0BZIcD61mWFFq0g8UkOAkNfxB1ezn9BohtqTFb4yiD7tHKBE/DDPgVV2nszOs1vs3cj
gxAPSrzUXYcxWsvQX3xvqKxzw+U63icmXZa84unjd/p4tksuqteHtjWLliURr2BlMZGrWeySmiy6
kOFU7zp7E1sLT8ZhehgH0LvXQ4nXy1jpHB7IWQgpcTBZHWqJCQwe1Up2Z+KOAIdMDbZaP9Afc1Nf
7aA4QtJXSKW9E6DDHjvaLk/4GYWe3/juT57n3ZcIJ6D3VTQNX9MFQVtolHD3CGzL++u/deun2rqw
bIOPYZC8Lr+Aw0PExbAs2cOqKA5Dazu0DYL0QHqTnm63+oH+3HBjgraDMkHStZCuc1aJkgoZWl05
si/4XsJjldhmf7DYVKdam/Of5eSE7xJMr79fH+rWCrBRLfl31LU6Q6WMWeh6l+xDl5YgMnfAwPFH
0OZR3dhGr5MlCcVAokIq4RJutdaUPSXC5489bR2TQ9ClJmDO6uH6eDYS12WY1TQOVhnVQtXJPvGr
FNSghhisXPhigS72ioIBaEgHFsWkOu0LMlJojiOgQ6nBMZPwHovwCgHF3PcKoOKPgP6d99d/4OtD
aknmBmeirWgD6svR/WJ3906kJvjKCfjCNDnJDh+HslX2b13oIus2GP7pejyxOe8WIhzob0jFG/Ey
ILIHLc4WAoanVTnfWzCUP6beKcGbou9gA7Vwh69tH+bv88FSHxT22eMZhhWWACnw/RKNBl//kze4
TUk7MmGcXP99W/PhkhSWvaNQXFgtiwFJslGFPbzdrh1+m2YAAvAgKu0zyTZ5yKmBvvk4VVxj0dYh
tSrgf8t8vfgAYCelMwAe28eUsSFxCM6PCFHgL63Df7UxHoC7uM/dD9fHuay7y1NcCeChhjAFwxTL
o+5lWHjDYkAgNdsv2mW05iaMLEajOOjYfD1bAozGDDEUUD/1kQKU9I1lsLHPCc9b4ldag715Gd5A
QjJrsiLDZyLHz9bVay+jqLVL5TTeSGRbocChLbIvEuaQXJ2XVsG9OG0HjmYHgDzAn+YhbhvUP0rc
Jm4klY2kKaTpcJxIaigIHV0Oy0EIo+jsJAUlTlNE4UV8SFJz0X3E50IgG33sOiit1z/lxgAtXr5I
10M55SReBe1lM/t9iRUBcM8QfXGH0uowA2imwHe4Hmr5LKtVQ8uDuXSRirJtc5UtEmUF6P0GiDF1
sTyPAh66nxqdZ6HRdoc7fehFoDXPc5j8fHtgdPt/3XsW9arXy3XwSeUa/exg/JqKENXy0AiPkkvQ
XdN1qJwplfy+3H5vPaE2MgI3BVpoFKX1Rbjo8pumplmbRVQGe810KWwipzo3kX3oJvo/cUG96vpI
t8IRjaIG2YCr/GqKeWbzRvEFYJnUDZ8CMTlfknkGQB7m6UdsPIwbM7sZz9UNlJd44XPWXw6vAv0g
DQ1wTjm2zWPOYXUH6i6GWDeHe5jHN96Cr1eQu/gvSJ1gy/dcfs6LdBc7Fv2zrg9hay9uajrc5xbQ
w35O9e6ohfV7xHxosFrVjWld9MtWS5fAjiUcFE5Mw9XlZeAoo8veITm2b0RsoHuPeepzMsILOwIt
dz8UdM1yJO7Y1ajNaNTOwRROyUPp2OOZRkA97RpLD5Hko28ELFqv/04Rzik8/Bbdz04s3Wd0xZE+
dyxzQHs6aKeJlnKuA2aAKv4eOA+QIlOkueZFgdT/oEcYK/ohk9qL0g3MG5lo4+JBYR4NelKsZTiA
sy7HW+MUZeT0SvdVi1I+gJYS4WGz9FI85b1ECTh9c9vvc12nnzDFkv+nQYctcLwzKPDutCSbEDEQ
9l4ztH87l/yfL1WxrOLLRMJvY41bBkcPGXP166hjx9HgQmvA98JAGGg2PsIIAkyMfNwCwLMpygPk
alMX6sgwdMepG7VdntjujbLa6+TpYsiBL7FjS8QQ1w/LTIrJDLF1BIkxAE0aIbi0xRycs740T9d3
9tYnoTu7PJm5cFrUZC4/CWaZaSt6EeybqYcXIyaJmqaE4wQz1lrkQdr4d6sZdfcOXfQe/fxQwq4Z
B+XZ9qzu7aqtdukMkrrHCfoQBxkq8td/4uvziwIv1VTHtBEwEc5qk4DUT0MIXuE+jfksMFETrw+j
+rG0SrUHTkr3LwNe/18EXWaF2ziIcbkKGuCuA+DLD/bdyN6kZFaCWwPqhswYdnlf0a2krJo5t778
krfXSxDH5v+EXeV1W9OHUQsTklw8xKhnw9bu6nw6vH1w0hTc7VDusXmoXX7zwAREWGKPsI8A852t
GT2ILhn6vfJDC1sE/NvGEcDL9aBiSdrrsUlXGqg58sJR681vzOGcCoTo9yJPUUfNodhJ6EuebWnz
R7ePeDsuV/skN8kFxYhwEA/kG5/1Vzn89Y+gPC8dWgRSX+1xt/R5uCw/oogyiR3T4jcdpPU7lJzb
D3za/otT4yxokWnOLSo75yK1iscBLOS9DRT9ycKZsbkxM6+vvS6HDvUMLtxI861PV4F+g1E7FI64
iJd70Lz5g4b1wSEa0RcpQa48tnGWHdtoAAVDWda78WGMjQ9jwssi53EIUru+XA6dQD0H8XNOIbtq
DhCDUEgHRPjo1uGwmzVjfCgmPLN2AaIs3xs64U/53Di1N/shfXCtlDeO4630Z3Io8oMESHlnlZIE
Fuc9BuThvg2i6ST6bjiMgfqsAohc14e+OfPuIvlJZRIJ4NVq4IWXSaQl2AgoXZ+m2jS/LUJnxxKw
GvRHDdUivRvkSeBE/c7vR+Pb9fjLzK5XI5KoimYuAzaM9UhlVOIcwcUjNan+TZX/Q+Z592msh+60
yLydDTvC0K+ugz+vB97KM5aBSBoIYyV48lx+8mwORwdgOIH1cjjmWNo8OD4V8OtRlulbD49enCJ3
06VTxrLwXtyr7IJ2lRJNuO/KXN9HOlyLEHMQzwXn90nWeXajsLF1UiDIyYXYZuVwll/G02YoWH1G
vDkypntrrgF/536FVl9Zudrv3G3wyc1iFMCvj3MrLpBVWwJFQGN0PZsjCm56HGoRJhJTdEQV5nuo
wbO0h+in1CKYX+B0rkfcWjicEqbi9chgF9HSlzMbao6vAq78+9rU4RvOVcsddXI6D1aY/UXYUU+T
K8UDJ6tvbpqt7WkvF2ZqoghQrs/jyFF54mBYvldxnnlIQ0oPt8jwhAS+eSMTbC2gl6FWx2Gep/h0
dBkuQArxOWXXeGtK4e5avCgPjXDsGwt280PylHEXNWDay6ttQZFFi1xRRXvU3EGKzEo9lb6BXMRY
tbsI2aC7DM7A8fq33JpPQi0ZiPcchcbLb2niQDL4BoMEIUknE72NHcKf8sAbfbixULe2PWmVnCpN
ZGat1XwmCCu5XJtoDFJiOxgBnUnU/eP99QH96ums9z3ietSGHZIbdYDLESVtUrUmU4ggeFTfg2P1
D3SuaaBpUVWeUhU89npcfxOOKj86ZiEOLoInP1sg+EejqaDwCdwjJLDIfaIJ+lOGH3kmWpIorVnl
jRS89ckXyV2Hx5+gjr266DnYNCZtWsEpQCce1ziwfGVtyX2tg+nvS7g0AKvkbzdmaOMuBDTAQH2X
ihf7aPXAnTB5zJO6jvaZ4eaPhgH7GmGHzxMcTBgMrHDUqdITOMlkB7cK9SFjuNEk3hg3rWpAA6YE
8kAj9PIbaSBTgzanf449W7c39RFPkbGOTq7UTE+YToQ4VDHemOytJxZFGoMKG2AFWywCzS/zViML
KwhrXhtlr+pjWNIGg3KLDBPlV8xm0z45zMLMnkTb9u80kaN/MeP9fYho1cobm2Fj3/FbLOxCTEku
W798OtPIxiwAHYYWC0RQcvczwhYwDuXU32hXLQt+tSHoUZkIULtcM4x1XT9AA8BNpyTYo08gzPvM
b6E7ZliQw/PSxRFobPIjlk5zDAPXzXZDXtfn6ytu63NTAuTDccUDn7/ObCbAzrErwj2tJxMtyEKe
B7tDLDcQPyvNkgtxpTtcj7mRvamKMWwe+obxCqKBMeOIsmZCtwYxsqOMg/6M2706O7qdngCihp+v
x9s4FF1Of10Zy8kIs+tycTn4Spa5lRMP/AKaHbAk7FYgGuo1f3VwJx+ThdJzPebGIuKsYANRFrMB
W6wWtAuvPh5zWikcxhNYycE6plKPDhIt5A/XQ72aTh4sOgc+HW4LDZ91qIo+28wrPtnHmgkBfYRl
rhdky9yEmaX5MAuvx3u9WVmqHExofFO/lYS8nE+hp0ZWpYkG/aprztQirD0OWSiVlAjrgagW2EPq
YMEDuxcQqvPiE6pDuCllWXpj/2wMnUY2XDZJW4iG4ypZNYNV9XpLlarQZ0wgdUggVXoYaFYVdXa4
PuxXZ+QyasNyXA5jSkFqtVPiiqwV4I4L6tHvwWjDWLF3wN1leCP/bA4K/NKvQFiaLX//4nYctAmF
HrCrmEXCPJgCH9pSbqHHKHpc3yY72V0f2OtjmRcOS5VFikYyfgurQ6fQRYuAne97ZleXR6tWpVcP
dfQEMi78UTV0cGMjNh+g7Y3fwI21zyhUm98yHb/SAOnSg5O7IzK1UQDxUcHARW3tMSm04kffY5lw
/ce+2svLb+VCRDucThAaUJeT4waAPP0y0oDojvk9ns/hd8QSu28igXqLNmldfysWXUEcwbUb8/Rq
Sy+hpU7nkWzNI2m17K2s6nFYomGhtxig9nFlfGo014JxFd86DzfWGmhDbmQwsRX9vdUSGNHFtQdT
WzqpU3DfpTHUFqFFn6/P5VYUulm/ennO8mK4nMvZHwoQNzFy0LBHzzwWugeoW7d68xtRaDLRgDEk
9z7UfS+jxMKXBQVm3xvx0nmoqhwZrt66VcDZivKrasWrXefkXo0lQiaBb4Paqhu06pSjtnxQfV7f
eHdsLAGeVryPXV7nDGcVResQ5bTsdulZQccJwlYeIJikXl3Cdrv+cV6FohwOfnHpclggGtQqlF06
KqMmhPPZBA58NGX0BXfGxZ00C/66Hmr5py5uITY1JvaTThVV0jJbhRrMUm/SYCBUHYv7Wpj+vk6s
kAs5Xq5N2ITPE5pZ2dAa3vXAG2O0LFxcuOouyBZzdUiidZOgLgdgYEhU9IzQb+CZZaf28WyoG/ec
jVA2FywMPhYcL/f6y1VYBvBVgka4nqVjFRe3PeLoFi/jh86NQcJfH9fGhNLfo/EHdE9ZZI3LYL1t
V4EVDq6nEJCuUZBS40Ptg+G505rG+RORwfKLFSSwbsw0SN+apnDtpmyk4+kL0uYVVgRGWF5mIvG9
ulV/wPMM77MAcqXywae8fZgohVPY4xBGo3mZ8xcH1SxjcyBBAQYdDbu7a1pMkinShR+R+AzULkM1
7N7M3PwL1tbxt+uxt76nTbERoJcUPFZWsSNIMrHboy2PM6u8y2oHF7W+tTyJJueNVfoqtTChgMlc
m84+fXlXXg4TpcNQ5qnvouvgivOoz/19h8HAjQG9OvWXFhOwU0mFwZSWvYqiRhEMGWAPj4t+fg/x
BKeASebvQGvh0Dw29tuXicOlHxSxzoP/l+3Sy49ngSioixqOXBaVIHvRmt/TLddOblFaN86ZraGB
uAclR5f4NVJuMQsNda1Tnkat+R5pruwU06xNcRHhzu6ZA0JMp+vL43U9n+l0uR8sxj2EXSPCupzi
2AIS9JyWchDcxyKbEcNAHbOYgv4jFNbBuovTafamSiqcvDNN3WsuDjuJTMy9a6MXaDd69Pv137Wx
bPlZLtAlHgU0O1dpqNdqdORihEmLIcz/0Dniey8I+uk4qXF+/+ZYYACWeYdxYBDzct1aBY7esCtd
Onaw1JtCOl6WZ/h0yMw4XA+1kfBAZnF55AXCJ4MlcZEJarwhgqz1IVw2mLOGsehgzBpY0ig9T3ah
rPvPSGR8aNys+HE98saEEplTyyAJLLn2MnJXGHGpJgY5x63ASdWvTiWg3zsr6atba2qZsNU5qXTu
43w6HsxqPcokxvnJCGy2aAbIsjIbcYaFORyTwRRnW1XZYZK9f6yQsr4znHg6BK6Zv/0cUzybFwwE
WQmR/8vxxrPAAKQVqCNMwJ76eTDvU0TpsQjvza/Xp3browKfoU7HO88GrH0ZKoDg1E5RpTwDFttz
H01q19F9PvhmjCJbHFu8bQ1EX+IE5YLrobe+qgXSTEFfYZusiTK10QI0c2vl+Vn5I5ud4YhiOkpo
ozHfKHdtRuLmA1wY8AEl0MtBViaSp0HXKi4e6LPMNo3GPim+28Pg3vhyr7MgKACxVHNJtwAYV5eC
AWDeSKNMeXEGgLBAe9izhtq8U2mBhfeE2PVb55B4GOotqYYLzxq11tkFbpcIwuJf0fyocZY99V0E
V9ccj28PRGEFlD0YDmgl7uUUorOPGF6JJrwACXPSA3JqDlLDq5xbB8nrj8Ubm7fXr82u02m4jJRP
rhwh69kAYgT2KJFlYS8LrZa6mPZfDIoziye/w3XRXfdeY8Q1JpHWthdCZT/Ta0iAN/ZoJLZu9+aT
eOFskqSlxXlMEedyVJCylrpoCXvcj6ExNiaikJrWAGYw7P2bPxWkAl5jBpdh2mHLln9xYyu1irLz
nNqeVdFPuOs6X5xKIy+eu8kavl+PtbHel6IbHf1lWEDSLmN1uo8bqcohcffOV6Cz43OPKJQ3az2+
I0BObmTn17c00KFg/RjX0rq0VmsDD9OgysVge4jO+Xvc2N197KTRWwtOJH4+1b+QWeys1aCwd5IT
JWib8gNNy6zxF8xJ3Zz9uC1O0CDoZVyfxeUJdHnmXAZcDQtKTMN3ZB0KlLfuhKkhUGLViEa3s/kO
EY9oj6peeWMulx27DgoEwoGdw9kKNfLy082j7481Hlhel2c2fqojsmfmlJ6wq4oOKcVUzA5GB7ay
b57Rlx8+Xx/z1sqBqEndg6uEbqxRxjwDoVdHpu2hieFju5tgW2W22SHjq57A/Iq3wqr4qJgbgrsF
xwhJZZ2ZC6xGYjmxAfXa+hb7rYZhZ7VouGQKf/Lrg1tWyKu5dSGC2nAjYHWtVlDFAzWRDYMbc4SY
NCjc59QpphMwyvitbW/GxZ5w6KHZDE9fJebcQeYJcU3bG/QIAcpUItQ3Dw3adqr+yAEev0+r4r84
5hb6zXLwcO5QLr1cO22AIpuK2SHV1CQnekXoq4xBwx+12PUtrnBvn0/gX+AHaVtSjl6tVVORmw3c
i72yxWu1tzE0bCxTO7t6Ed54774ufC8TuhCnKABTnVnnmFxWKXVRFoptai7OL4jEmzsUevx7E0jz
Owcx8t8xvrP2OrCN0yhqbAAi/E0mXhg3hr2V7lg8/BzAb4pLxeU0815N/L6XDLucYjq21uAVTihv
3I62sg86E79wjzxb3NXOQFkuBC3RW17qBPgJ2Ag1JaFEmCqfeqR6LDxnoty5cfS+vncuGEe6w7Rq
uHyuMQxmpWpg/jZv+XLMjmZsgFAfRvswx/Rs2qkcvCDp+zMqMLeS7VbiWV4SDkg7UInrnu+EI3WK
5LSFElWYPSdxXpm8HCPqNnSZUaq0qTImN/LB1ofkiUrTl7cabsarC2hhTlrWyAm5RYSOD5NRaDsn
bfUbrKytrPMyyirr+CCzozqaKfHlereftKa/a3sXkaGgvwXu2QpFeR4gARcNg/7e5cocJP6GcyQs
yuQSLJiOlQxaFHRTSyvaX9/7r6GDzBeMZl6d5DeoKcv6fXGfQdsiDVSrW15to6/mjWOCzkZg+eor
alSYvsdJaBwzlJJT3BipBqP1CHJjUMHoXf8lW1+RRhh8+0UogCvC5Q9ZHHsKISihWhLKRN+iWBhm
av5yPcrWubxcEWmeApPmanoZpc58P3D1wPaKtjTQPupt/wGa3YC3Xzto4c6swu77mFdo18Sz39zj
Kcnd7vpvWGKszy/uBQupH4q9u+Zocy6m6LkktpcuDhZ5O84H2+mH2gN4VR7xTo1+YvyOlNn1sFtb
E5zQvyQNwCOvJljGFrItinL4OM46ORexcBG66PLhQDoeSsPHAubtEYGmgSvWOT+BgFxOdl4YY2RH
ne3lBcapjY4s2YAt3i4wOx/hbaifNwJuraEFVgyLzCL5/FrsLxYzUqZ+V0fIqvDMjXf4CRfvBnf0
/7g+rK3tiWeZDZ4I/DLf8HJYVRqYDoovtgeoUe5QZFP7Ps0ybA0S99P1UFvfjIqlC2gdyhD32MtQ
0igy2Q8kcjv0YeRamgEPFxtMVYLgr8dsunEmvtZ+IB28DGhcBiyMUEywzyyvrZL+QagK86XOzHZ2
hwNFVaFjirkFyqSiUU9VmfyBC6q9t10fHwvEuo/XR7/1azifKcSDpKEaaa92q11rde7aPLbmKq/+
iEDJ1jtMTjQ0RDUr+4EvyJzuQztIoFwlItNYxVH2iGyFRiEiR6vpNM1t82Z0Cw0e0D3c6pc7qDDX
c9RIDIFG7vYT1Mb92FILbWv7cRoL50Z23ljPF5FWG6iKEVa0ayIJTXwp6yQ/jrNm33iqbCxngnBF
WdrBDGh12ojJn3EpQI3Sr7GDNOuJ62bqD14TRLeuXJuhwDcakIx5RRurnTMjktl3HSpvc459eUKX
5b5Mqk+Ip5c3rl0bG4cET2sFuQ4ywvr9NcQuNqUWFQGnNnGqHAznoAN7OymVm3tpxfGNeBs5HTgO
LQ7yHK11c/WlulhTpczIPIMD6SZCMms3iVzHA0FViPMVSfK7o4cg76/vkM1hwhxTlFigHKxrt2Jw
W2fMuU5bxawegbdM7ylP8LhEl/udWVvzjR25cXzSbqR1v1R0FD2yy/QQV1Odm8HM00vEOFOhh723
6g4hHnYEsrOI7RzrYFJPQ4SIO14S3Y34m9P8Iv6ywF4k+Ljv2nImIWIGZM7oZGvJvkkNdd/WgPol
WPKdNcW3SAQbt2naurAquJ3QdljfGdDpG3NzRJEqLjCkDB3H2CUFAsx+5Yanxm/SsxTYexddbtzY
/1vD5U7EPZ5UwwGw/P2L4U5xic09acWDHB4eOYkQSO4iuYumokYFv6tOXVa9GXdFeuN6QsGM/icf
e5XeAHCgV1ezSWNFYZDHAmp4aR4/kkhvKZhs5QNKJBBGWMIGz/nL8WFXnsp+ou452wEM5N5q8c2N
8IbUsfp5+055GWqV5abeFr2VOlz8ZqZSVbE4pcIX6DUiH21xETpcj/ea/bXAAJisX8cpVdDVq9oJ
Qq2hdsfz0ve1H3i3mfduUrt7p/KpxiAmjKWtXjdOt4snpKULqcH7wucIo5R4qPdaZNZfksCydphx
z7/JQXO+Xv+FG4cLy0qX1IIp2MBTvJx8JSfcg2bheEHmd4/cjP8agqo6Xw+y8YU5VjjCf1WhqNlf
BjH1Cn/NoXM8f4Df51tafByTsr/Dr+AWWfm11ACF0pexVnWTaGpR2/ZRF8JM2MHXr54d4Wl2Pv1l
hG7zI8KfSzxDGkBzHox98s0eGjPYlTj7aLsktEGKObQXnH2Ght9di3pg/eaTdtEhohlEnZoDcJ1I
HFfTOx9UjIesOBbVWo13Vh2JfThU6sZr9fXH5XXBiQTliaoOd/7Lede6GTuQOMWLQbOMd0Nsz+fS
ndsbx8/rzEiVmVvD8tpfLiqr66lmtzKctZiHKpe0gxrL4sxtjLpOko4TtMcy/9QMg/QMOg5vxRHx
fOIFx/WL1iytxNX2qlt4KnTyLM9vOQkaYZRoE1UjtpJp4r11DROKZhnpn1cbj4vLufQrHynlFF8L
JLjTpySM9dPsd9mOF8zn/yISL4qFsqSWoJeRFjz2iP4KX83VWsDT3SK41HCtHTFduh7q9dHCv8/9
iDsDN5ZXRAK9KICRp77pIR8an4Im+kY+aw/OiOCphLJ4l1bJLfbC69vKRUxz9c2qSUPToyHmYGm9
p+MxtwN+X+2isQyRzB2yG2Pc2gQvxrhenvPotgO9HOKhZ7efHaM6BKF0b+zqzVFxSi+Vdt6da3W6
uXZmicE60P4eH7zBrRT06x6B+mQeT5qtguP1L7cZj1rNYjBH5parS8EwpHaPLJPphXqMRMDUqIMy
0DGqcCf0Agv33+vxNjc5bUlqMtwxQWNfLsquxamNOikrJcFdTbcaBKjCaXyGYx7uDKPDn0Gz06NR
y/jG4bE10oW+yZ2LDtirl4mNM97QxK7pWUmLQVc88g7V2vxUjwjHi0n7dn2gG7UwuKu0zDmyySg8
hi5HWtW9UQExR3IaofEzcJvi3reQ+kcHGmUqK+32PpqHd5zd2ncl869IN98q/W0NGdDqQpixF/Wz
Vd7mJJ1q4Yy8v0sn2VdW7AR3kdKsc4MAxRnbn1swn9cHNGMWAMAcOuo8EFZj7krcBuloW16H65c3
KzjfrV1iw+0Xf16f3s2hEYxq0CI/tH4iVRgzdFVJLQNhsXKv9xF66g5CX509pg+FMIIbq2ej10A0
3ul4CpK60bu4/JzSwO+nQEaFvL1AswIslLC5RUU+wBvbcKPynGqBvRPTYD4jeNYcMyTSd9JO3BsH
yBLosuDHD6H+tRSMdABaS556cY03AIe2dBstbtS4XCkV8EerC6+vFoBPBav7BHtHa2+E3V7PS3FX
LS1/4MmXcdOkS5PA6Pi2detSSK4b4+NgyfTcUib5S3aa9jdKyxpWU5H53nB8PB4Grb9VlNtcYaAb
FmocigtrJq4dNXKcg5K6o5t0p6xIwm8+HpxBOovD9RW2GWkpLwCkUrAZVh8chirVAJ/rSNYq+dGf
OvcRp5TmjN+MvDG3W6G41C87lHIj3fLLqa10O5g0nVDGZE6nCDmBndPFNWLv6a2TejPUkn0BiXJR
X/Pqg1IzscMiK8W8wnYhzGp81BNM3+w++uv6BC4Lcb1QFwAKdw+AL0j9Xo4KX1lVz5YwPbhS9Z9G
F3G+mOEtKuhGIkBWB7QrcFBk/9aoqHoWrejoyXvxENZ7u6udb2qs+0fNNj62XTDdGNTG/CEHtSB5
IaRRsV19KiMdsMXVTNNLpxJCWGI7HttQ/akVHcot1ydwMxYkEAC9hHwlCAXhdDCzPGJZwAOBs2w4
962FFZ07J79fj7RxKv8/zs5jR26k2cJPRIDebGmq2nfLzkgbQm7ovefT3y/1AxddbKIISRhoI2Ci
MpkZGebEObzHpG8k6AKZuPlUfUn/0LKIpfKh1vSTUAN5ZyoRElNQzrYaHMV2AmzRke6Y7Z0OTv+e
Z9GBZ4uqLJ+RZu7lQemMTK27hZgA+dT0NKV6+9glKARJttR/zLMcSgUr7VKEahVk7tKxRvMCjrPr
W7C32eJScIrgTYJk5fJHzFW42O1MtNxLei976JPUd6nNkAkohLo78C17h1Zwrf6vuked9NIYjWl1
kkP06eXMIcxK6S24k4ESbjuMI7p/a4N4+l+s75VJcQRePRtzvIx2v3SG7+hjf9spxRyg8WE/hwpi
f9dN7Z4mJvzgr0VqifDn0pQ2V3KcN6SLc4XMhke61Zxn5pQCI7MtyaXQnX0KZ6v9LJmTchB27dmG
ycAWDSLxYG+WSYdjqhochl8VifLgOLClRKqCRonZagG1zSkYouJbEtX5wSfdOz8cHp4m+qxU15zL
Rc9rv6J3ZOt+2Vry2Uri3B1zTT+js70G1/d3zxSD5YyG/R5JNjf7W+qwnqwm5Wiz6n+WVma8FGbe
nRl8MQ4WtXdOdYXiOqG6A3HsJseSqG3DgFehLIBz9cdu1F/GuWWKcZEF4471/frC9oIsEDI0+pnz
pnW7LfDMQIfTXCBk7CaMv+W4vdu4SY37OVTL7w7F2o8LU3q+VDFwlkiT8a5YaB1nCBEddFV3yj9M
3+IORclfLH7jDhJnVAezJb60yRZcCb21B1QxLMIe5QuaCjWleZR5Gr2NbssQUKcjFzKHzKypcWYw
hEU5DVFDO8ImCseweVNxkUwjMIQEuG47iBZWhjGEE893JsG24jBC6CPAprkdmrsear7RHRSURxTc
Ow/5hdGNt6pzaA/RJqeZjrSXV1kq+mwgzw+egb2zJlA8mgK8BfyQ+BWvHFQRIqo4TYnpJ7X6ebAS
47z24AQMOX1QQrl8d/2oieu43UjqFaISjkHKO5fWFkmdGJFTTF8OKwXd60h128KcnhJlLG4iuZ6D
KJ1kF/HaCrHFInm5bn7vChsGBwDMELMeWzCw4aSjBX4GVFYChWXYocU3tGqEmHJcnv/GFDAIIOPE
Ldt8YYXpq9MFSLeu4vkGMnWE2cqmeU4VZEGvm9r9hEyVUHFyfs9lXm6qEWZ1AecovWyhNMKsg/rc
DJPiQ9QHfVRdHWF1dnfxlb3NwYS+se4mGOp9Bz2u08r0iUcKtwaOhG73XyyNzrmgXaLjuM1+bHtJ
5o6Cnh9BAnJPnSKf0R2q8wih02Z8NBCaOXhF9xZHMY1JPNwQIzPi31/dB7OgYBf3lPyZ7ba8AkE1
twnRpXTS8I9HqaFVeG1KfNdXpprOSQaWBNJhnUwXhakBgZhyPKgi7105Ckx036kiUxXZXPCuG5U2
5UKhM+t0gmYePSW0tpy7XI3ksxETAOa1E96j6FJ/U525Ww++4e4PEGBIUeeFiXTzmnUoQnaQ25s+
RCL25KYZgAttHJ1fRaVLyEFw301tlE6SFOW+YidHxAC7X1R8SZmnFE6ezZtS6fAiE+AJD4dkk+vU
dTG5dmxrH+Y1ScOD87O7WjFpxG7DZrEFRzI6mpdGiDW1U2ZErafheYVa0497SKvMJCmgapSiB6tW
zMcVNfjb6xdmLxCjU0Cpm74VBaHNmaIdqJSDgTtXnLhIXXkqvwxyKn1QjLA/qRMfNxvr3msLpHuu
W97NJwTdP5Uvkifw55fHeba6QUayGLegDOuPUUc0nEJ8dWNXo3PTwKL2YElV64pSB9hURj6optRH
3Yy9R1OIHPClkV0xt4NBGjKzTrjQXKaG9dzkKCG6UXgsZ7Lncml5wvkqSC0YL71ca57CFZLK4NEN
uftPzzvlFNd16s653gdUKo5m7ndX9fshAR5Jr2Z7hMvcTsIedGSnI1K3znSezHU5Kr3sHV0RAVBr
Y7CbYPByUVLUOdk8kPg2ajRrntS3y2Obw3N5WiBDS9yuU6M64KLDt0qKrET+YOXzX6AZeZ7Bu9Ok
gQIISo/LnwEpMLInCpW2UFmjf2VeGnecpvJOqqzcr6LZQmhkqE+yXWmuXuTVjYZy8QEWfu/7vv4N
W6cppw3a46A3k4VOs7TG7YPSFepNNiAbKgOIv7l+efY+MB7KYqSNOaU308rmMOumFVEy1qtquqmM
Xr1xECn4cN3Kniek1ACXL2M22Nnc0CmmaknD0fAn1DZ+hH2jo/Bb5GPiOmM4HuFa9lyRrYtaPFM2
sBpt9lAZrH5BYZa8QUtbpkwNR72rkymPPRtFQdPtlYSxgtLs08jtIZA+qtjurpa4AXpSnAEchpfn
SG+nMZe6ltKCMdmnuuiWmxXMEuMMCEVf31ixcduwlmMpxongxQBRdmkqmxazXOnd+KshF5GrZIhj
WtJS+j1YziCBmdXPluJohmLX6u/OsEp/5c2haUpIiwrRuc3MvLqtzOxjxdTZWYaU4V6aoA8sI27q
9ZXubSpFOArBvwEm2/Y3yqvj/4pjcTUPj20kr5+UMelvmDg91IzauxQioKXsrinU4bYfUGXMLbJg
HMvbtDpV0Oo8TkoVHVy9vWMqMjawUKCD7O2KxrzVBwiFDT+uVO0/o+xKpAchnz8vSan7zBUmdz3c
a8CF8ulgMmV3M2GBJzrmIaEIfXls9CFSY4PBN38e4vG2i3OkktmNu6iNjuhH9k0xwkAEBMfWVg/M
URpwexFlYLjkimCx+m/dHI4BxAj9QQC0Y4l8EtkouPt5ibdOpp1mNKUy8J7WkOgeXDHh3TjZyATr
5qCd//g0wrtO95tJYIqHWxfTRco4owVi+v0SJX6vKxIkrfbyGGdkl9dN7bwImALjxBGhz7adxTV1
BqK0lBpJVA3SrxS1B1dT1fjr0DYWoNriCKC68xjT7hL+E85bwipxbF8lB5YyITxs4lKUyi6l5wk9
6I91CE2am09dPd2liNbap9ludaYWVyt3pXla/r2+5p0L+FsaiUo46BAysMvfYOeRRrBM5WfQzfTT
6Axr0DGm+eu6lb0DQ2Gf8U4KK7QUNu99u5K9woFIcKOEqOT1U/KjGaTKDQlDDnKhPVPMCVF3IFfG
h202Na+cDvHBWfdtJ25vNLsxX8qIyMaUD9nddk3xIth0DelibStZQjmWIIqKqDXWaxA5YXybDYxy
D1aUHAQrO59J9CkcKOO5CKCnLj+TabYD46ToCo1aMp/iJLfOiUVV4/pn2rkABGO4fjpYgvVnk8bp
gw2kRLw2pMh9oKhD/Y89TsUPR+q+22rSf79ubmf/BCcHfh8ufBa1+VStbeVhRWkVZpOufkYrCR5e
Z5gC5EyPApW9/YNyRLSy0MxStjAkHp/eUFaaS0mrKjd2Mw5BE2X6wf7tW9GZzHWISchHL79SiGJ2
TQtXJxKoyhtCEvXBZnLu5i+2ja4fEA9GDkgDL61kTo/aWkM/JUJlDenxcSW7H+XH0Uq//bklBl9w
8jzPkONv1lPKbdXDOkPlvdP1JxnN5pt5iRMvM+lwXje14wvh8mEKl74wY4dbLcKiRG/a6ogkSyVX
kAKvNbTBpfhGiq1/NSmPdRc9FfmmHWbohY2OePa6/b2zCLsg9Dr4YtGavtxUYiwGr0qic+aA5TMj
nJ8qvaJ0GWvr8vm6qb1Tgg0kWBkUonq4KZCi7p4VBZQBvt60nSCbX6CWaFDoPljS3pa+tqNeLimr
1alhEI7bvHTDFwt5y9t1sRsmHNP81Fhrfx6L2ghiqQrdeeqOpD12d1TkOiCUqTtvnUmf1ubUd/j8
dSrzBxUdiw+WvKJcHSofr2/oniUkNEUYyezJG7q6eV3pmiQqDbghy27KqnXexx1ZOqS55sGe7sTj
rAeaEGJJAf0T3/bVkz07s13lHb0+GCfyn86gy3dGL2ffIgANd7CbFU/GrI1/ceFpStC/RUSdifxN
kNwBk8iRVjf8JUVJOu5pioxl2N84IA3861spXO4myxHvi6isQPzIEd2sT1PqdtWYlGz6mWQmC4f+
nFRVfh9rVnhqe6N+gTFe+s+Rs6Oyzt7jw+tGYwhQFaPHG9OtqtajFMf0NjOVUcaKhk9pIbHNG6EF
nVy2B4Hl3lIJ86hliCE0posvlyolZr+YBOeA9lXjdoTZx1XnsPVLLepEb1F1q75sgyTuh+D6Ju85
AIYb6YIInjb4dy8tj8wjNCtXz8de4znzHBeu7JTNgffeM0MsK2p1FNzesHk1hZ4mRS367lmhf6vQ
VzjXubIcRCZ7N4KQQXCy0p1gRZeLaWMGSaIQPrJVb16qIjPOdVdIZ6uWStDaRu2loVQdXIjdlfEc
cU4h63kjrdXXWqfqCSujK5j7k8r0+bg6P69/pb2F8RjB9wbHO/W47VeqpNihkwSrjCrTcqmm3oWk
s/OIzzs3yYvaHapkOPAvOysTj59A+zJ4/4bAF+JruZIXifEHYxhG10rl+r6dk/kAlb1vRsCJCflB
FG7WlsQR0tE59Xq0CaRf9WLkn5TaOuqm71qhawzuG3cCZuHyaMSFRlMiY3Lfqk3pxoykJXWbYdAP
TqD4sRufBY+3UOujqgacbLMYvRgrOR1owxlWqj+VivQ9hMsX2nrtLgeR9dy341d5Rt9BHe2j+szO
0wOnI70kQVsPFeFmiUoNKKIII0G+Fjn3ZdfAKKtn5uy2yqxbB4dj1xh0vGKuizdo21ltYKtu9US0
eYrFeZHD3gpUo6BdLA91NQfXj/+uMXaTr8ekLhHg5ccbuyhawFhaftXUv3COzQe0RxE7WJOj6aK9
Y8I0K+shoAUotLGkd1IJNUJIP6No2hOcJNPqLmh2HfU0d5jygNBSZBKDujiO7bBFPsnU7ho+ltzC
WFkvavww1mUXJIs13uQV83t+Pq2a35gJGovzGKkvIwT9p4TafOS1U94wDGnC4u1f3+rdAwyWmEIK
Ui+UFC63WoHxX1oHJnxUntavWRsPd6TI9eA28xCe2A/bgZoGLjq30eQs8cysqJuD+Hvvc1NiBGUj
KrmMu1/+hiptGHfPWuAWJAKPjPYPD2lrzqd2Ug9j7R3PCg4f3hRwmdTFtrG2khjhoFHQoGob27dV
X0nnxRhaz+TI/QNb4OypUdL9xXkmRxcgNCL5N1wbcmp2llQAKsw6c/msTijXOko+fC1IaP7inlKP
pgJno90GVOpyL1tAzjns0TgFFXZuN1RD679MzYvyPDStrJ+un5696wNBLwOtQkAHMMKltRHJjDSK
OD0x4OzsJbdr2Kr1xlr+YkyDhBMuBgBEHJCtRxigf5HIoJgRW+tnq1XsHw30Pv9dX434tVtnDveB
mG/+XX/erCbqTacNQ3ycTC34Hip75SVkHNCLE3VAOHxOjrKkvYOvU1cU9QdqNVueK/SbIwfQIOQH
TmuetAIYXZr1w2kowyP68V1TlHAIrGmAUh+4/FK0pkcFJQ0muCVEx7pey27asRmDyo6P0Ex7LoUG
9f+b2lxnrdWtqm0cSN005hN6kz6FOfdfetQ0YXSeHXdalTWI9bZ3i9SqD3ole0cSsB5caOABcbib
ZLrqU0M1aHf5eqcb7zImTk7FVPQHUeDedpKLESpRuuQTCjfzOhfLyaGnFGxFtkTtzRIuyK4DUXyA
Tnw6XT+Vu08HQ8ViiO53Srv5dGlUgZlvIlBFjRIat21OFuup8tg6rgQpJ7SrTYR/niPKx0/mGqGc
grRG1bjmYipfQPTPZ7Vspp9Tr0vVwY/b221m2gEDMNdEBrX51h1DTLmiibq/XtSflgqMByDfvwDN
IOBBCQ2ok8gPtcvdjuI6tDOFyfmhVcLA0rtvldxIN5Gy/o37FCORBI4gkCiPX1oiIp+NSQUaCf8w
UhZm0UJwkMsKwqQZNaQDRoDdU0SpTlEg1iIrE//+6hSpYznXSiZo54wm/upQJrxJc1n9mIW5eVCa
3nv3BN0JlQMICKBWvTQlM1cR94VAyTBJGqhkvH5pT9Sn1SVyJ2ua7yQzlj5dP7rif7p1qILmCUUQ
Ifa3rUkqSxnrDNJwF9s+fpiN2nJxrXXpNk4n+3U3HqHidg0SjZA4/YaIbDY0RGDBLqoZTjvE1CEA
UZzvjcVgz9hp8T9xpR01iHZ39TfzMSdD2L3cVQhyJGeR6bBFCBg+5VpvfFKkYjiNq5bDedIkstdD
encUTe7euldmNx7BYLK1R7MJDzvJqtcmeU0jrD4a6tvfTN4m4C40NbZ1/0IzJTUWRA4liQYZp6Gg
X2vAMe0x2oLEGbkh/OfXT8zejRBs2crvnA2PcrmhWZt1IygfWpaxbj51S6EF0aRbj5ltJwdR594m
ggVlLIBAid7sxlQkIzAy037yjSHJYreQwXG5cCUc5ml7h4S6FqJLxK8MA20MLXSbSqVgvr0bK1Q+
KrNfT6EyNXUwqyVC67ljB87Q9P9e38q9Z9gCA2sBTkByZDvpNIDpiTJyKz9mlOWc2n3/bW1TsBhx
ot0bmmSeTHATHpzyLXOvunPgcPZQ33Sd8W3MZVIveZOBV7kyrSBw6DA20NoxYFO9GDFSfS4q60rr
t+s4PfR6jSq6PkwALyeg8ZNbD7YOTYjdVEc96r3vAAgddySCPGTmLs8WTNl83FxEW1WuPYDnjk6k
zJnv9HKZuqvVKD6sQNXBPuxaBbvBHzwgINNLq0zZj9PQE1SmmiwqipX2K83m9B4Cx/WpSii/MV55
RC26u/m8K4LqThaDjRvHRCcKVSk49fwYxNcJlrbO68o2foH9xfJisMNfHDB6DyWPHToQskmsECb/
2B30W9dP4d4tE+NHnAQgV/o2QFCt2BxR2WHTxzg8kytAUSdrRxnkvhVG7+EQppy6nXSS5hzo7kAa
b05requpU/5gpoZ04JyEW90+Z4LQhjNEwxxMx+WnnFNJ01qRHzhT3lF1Mc1zOmfzeUrV9bYfrMqt
QqjvzbSWz9d3cYflSrTIGaIiNwGit01brUGBibbObKxmw4tqS7IX5sXyGT74aQgkpr2Hc5Zpau2O
hj09oGyaweEmPngxGy96o6RHsNvdzaDjAcmZDDXmloCwChtoHTrLInYJl+/aLKsJYC8bhRa1htr2
TlciOHBaTX+AkvSIY2jvaSIPpDRKFZve/uYqoxSsaNEqtA7CYkifpLrL/bhUpedIz5rxixxH+tF6
9+6xyCpUmQqOkIu8/PjEVonRTax3CkPHeFR7y3qnolcov1PnRn3Jlr4NOqPRDtKZnZUC8MdhAboV
A7ri5L8KEXGPS8pMGczplpI+5yrXV1mL4mfXSv+sxlgemNt5NFAzIB1FH0MRzMCX5pasyhoKUJyz
QTNf8qVFUIjB0q9mWGqLt4yOfg9jjfLRKYVG/Cod8UvvLZfSzO9BA475lqdzydtIUnPdFq3YsHal
EdoCN6OA+nVtB0eEVPb68+BuiYxwc63JvqG4EPRmxpu71RYLhCttb/lzV8efu2ZUz9aURS9M35g/
k2wo3MXs68pNDOm7tmi9DzW/euAmd24TvwEwDmS+oLu33e7OTFFXmBcqnla5nluzhluAebSbcLUK
1zQZvWMa3SpOWVukB15tJ+QifaOnz9wMSdaWAWMoDBOgNKaXIlneN31tf2Zy1b5VVsf+72CrxWl9
s9Vgp+loiH7NFiBTaJQ8YshN/NGp0yfCAOeXhfbq7DmxisRsmCpqRTSQtU/WFEm1u8ilrJ6SiN/n
lnLaVUFCUwlCxa6IcXWtWh99iP1fyEmgdMDDue0cm9IQF0OWQMMbWkuO5E1fPFA91m6u78SeGcpl
AhHCf2gVXN6zxqgKuUo4c0oYx5W/JBVouSZf8w/X7ezdJ3YbhBfoAtLMTfRhDFXaOxq8ZMC9sshT
hrT5KHdq6PYkK/C6RO+v29tdF6MtMDgga42/vFyXomXlYtsE1Ym9lP+CNpB/WuZwhHXZXZUAPgE2
Zk1b9uuuLnV5sWBxKtZ1etKrlJ4HFNx+I1n9O+gqjq7Iju+Hm0DnXlLmADax8f2VTc8vTWfLr6dB
yj0Zzo3ypBlxH3nxOhTRuVIArweIQcf/XN/PXcvUqclnLfHX5qEza9tYnI7cwZay9OOih9FH3goO
plqbvPuFQsWwkhb/utW9V4A+j6COoQ/4plg4NgThUkrQXo+ONgCMWrvHOlOjZwb4mLpVUk1qTkmi
xb/iNnFij9br8heVGGipgR0IGl7wbZs9N1elhOibmrneKQ3NJrmMvjhl5iyuPjdHUzV7B4oyFhAg
kLKIKGyuSecYA0Ec4VWfx9kJvc3MDc2leSij8PtKQn+wv3tfFXYvCs2ETnSfNq+srU2TSlPXZsZV
e1hDrb0pB/nZWMrm7CyA1tuhOcJ77psk14UOgHxgO7gS5pJZUCBEOwh6MfBNU8M0fG8vsDSuztfK
TIt7FJKMAwTynlXBCgSkgm3lrl66AzW3kX2LZbpLGuWJQoqlQDKi/jZaU+e7iZqJhy7UIanL3td8
ZXUbLJtQCkNmRldCWjr5xYEB7DQX8vJ1KfVa9gh9JtUdBpU6hpmYT5I66KcG3kZf6afVhJgJlKMZ
y9ontrH7EKXV8oSIQP9y/Y7teUq4tYTSEXKAvPmXW6NJS9RVgOD9eI7Wc+WU4VM3zPX5upW9xx3e
bnGZbZ6abWLULqGcGfSAfBQQQDAXpe7JmSn7xHD96c9NMY1BhZH2GnVx8VVeRaqKjEqT0xOpKs6I
mLSU6m5KBewM+VRycH/29g6IgkA6Qmj6RjmjMAnSyswG0pvm2Qk5KumUq9Z4cHj39k4MYP0GboIg
EL/i1YLmNEMQWxNVtmL5BSAvulHb9Su14CNIyZ4h0kmiKlVIDG9V9mpZGeq8Aa0mtTTOwkybPL2E
zymLiPb/+CMhUsQ0Ai070qZtH61cszQfBdSxYij0Hkb8LFDBnXuMKrYHIe3OqojxCG/YQjKXLZ+B
rmY6M+yA59ckCeGlH7JTRWn9+wp//F+YIiMHE0cTgjbB5ktFI6wBE4O8RDlWfaawHwdWAqtBlypH
Fd+9bgz5n5jDEdgViHAuTwV5UKxkaW35eSpXZ0VtJC9BXjJYxmhwS2rM3pxZTdDZ4+KGS8Q4XaE0
53idSzeWh+W2K438AFGz4+9oeKFiKijAaf5unpPFLvNWLVm+PCSN35sjE1iVQnysmolnTMMR5eyu
PThAmNExGY7eBq882QikNcAz4kmSwI8qxhos7ax9XrRQuwnjVj2IYveOkkONQUfNnCntrUDG0GnQ
Ho5EQdJUT7/StIpuJyKBYCqc5gDQ87vDs0lRKCLpoiisiEx4s5nZlIeA9niyJKUaTa/q2donSWk7
WLjorb9DLtr8L1G7dvAl3GnorkTWsL3AWdUwL5jOo7sYJIw+eimMHk+dVb8nFlasIF7bQnY7w1lf
6gmMo1ev6vgpZQqidNcoZ8KdeZ24dXNi+dgrdKl8SnPBOCLLQ6+6UYRMyM9KmWXDRdF+ME8xQX3E
wG0zUtNrmvZdvtbDL3Vuc8ntaxMas2Up5caT275aPC1usnfTWg31GSo9TQ7SulMl32yL9kOaqsaP
tanM93EROe/bOGxXv4Nu7Kin8DayFD08lLjQVaDvvZ2G0gfIRwxlBJ5gq/W/XbOgmJMY/bkxjPLs
WPBy1g7RbZ+GCs+h/PG693t7cIV1XidCIEG0snmiBiSPwjoTd7cLo0d0G/rOJR01Hk1j7HRvilX7
519YBFmECBjsxbzAl94iWzg3isXQso1DfjJBgXiLqVUvihXXQVf39oEnfBtwUWclUYE9lpVS1Li0
VzlGrC4jbb4efTc4TOL+pKl271VoA5BBK8spZW7qYFvfXk+M0iGCYZzxXmAal0adLI0KDa/nm52Z
f+7XRKUWORpPIcjhgzdZePLL24kp+H8oPFJMBvl5aSpKB2laQvLLmMvoFYkUPkepbBzU7PfOyWsr
4le8evmTRZuT0qR6Xq+SdZc35fBgZVruxaNspK4G/9HffDZ6UMD5GLTh2bw0GNpKLk14eDLYvg8q
dc09gOXzOU9b8J5Mud6mKFH+cSzAXgoQpgC/iR7RpVGmNzWDkR76Un3cvTf1JHSHcCxepuZwOGXv
hEAFxowFlKRUIzbJXNUMfScZXPtBL2Er0cfGg0vSdGGHOWI13rsBKCULYhSYlHiqL1dFZiGILwB4
RT2ayeVoOB5NufATFO31o7lOhmvaxdFo+96B+T1VTtWU7sA2rErWRmtXla1MAA9O51lJ2ndjbqsB
XAFN7zVaCR/Bdc+yu07BIsKrCCOXLf791RmV4fPoOxtAYdMk6i0KsKPPrGLzUCwM/WgIcJzhJajO
f2OUlFwM6FIr3Vw/vbcTOJCAvXS5XDG8338dHOLuWJJ6T1qyyctK5Wih271l6lkMxhDaMemN296c
HUhmmFDMsjWgElv6XRYhXx6WsVcX9eyrhbMelOa2T9RvewStjALgP4ldLzc2zDpHXsZkDaasb9+J
ntM5zabhaxYuzR3YQftcp5H8zmmq0FOVBo6f63u8t16WzOsoGHfeeFOrHuhkmDPrteKvVtrO7xLG
yl1Tn24LLZ5+Xbe2t1qKPOhh4r8BE292tyY1XWOaS0EUqmgdLU18l9alXJ7qbmk+yFLNLJ6ytF/C
Yc4f+tlWv163v7taesTM1zIaRwR/udtI/0lj241rQIHChnrCyHw97vNHc1AUV1qGoxHNNzQi4vNC
CAgfGYU82vLiB726NxMyi2OoMzOZ9aVys06r9VMkZedu6JVAX4rJl2pJDYalke91JYs/xGDWDqKC
rTvkN3B3LAAB0NwCQ908mDNdjY6PvAZ67iz+BIzCS40091JmlILr+7tripNEfgBCi7r95XLXKSrU
iqZJADfK8KTHuXzqS7n+NM7l0ZzjjimuC5eU/JKO8xbNuPaJYXcdch/AGs33plaQGkxZel9k0sH+
bX0f+0fFBEYq3hJwRVvZ2DFKJeAbkRyouRn7krzC/zcv0veIsP4phWpSc0u96A6igr31mSTphKb8
4dm83EqNCqhaIjcWWJ1seSEsNG5IF/S2SQ91B/dOKYgi7gXoCWYStysMe5ZoKNIajI6Y9piteaEw
kJo3BY2PL4uW5T9We7Eg4zXUk7LWtgwZDoyMB75oZ6MFH6oYywUj82ZWA+WPwW57SQ76bPosRbp0
Z1BDg5S1XE7xOtKg6ZnZOjC6s8/Er6KIBBEi8yji31/d0LUwclXOIyUgPVHOShRJp9iYk/czme/B
e7bj/Uim6CMAGaD2ux2pK0oq74qZKUGoNHZg89fZViCdTgp1CRqtHh4cG4pEhDhKvxrm7CBxf7tS
QazB1CCK5sIPbC6nJlWzLBmlErRom/hzEcX/Rk7e+ku0rrfX/cBbPyumnUm6hKoEdYuN20uKNm3R
EFGCAjiSZxX5cDfI6npX107tam3Xf7pu7+3OKjICBWDC8QdiRuXyI9p2yzQhROnBzByY28rTeNNZ
/Q9tqLMXQ6nqe6lzlDuZL+2udZn7163vbKygtyTaZBafcvfmVVPDPIwqfZwCmOHLeymJ/yuMJnqx
ukw+Xbe0s06iE9ioqHIg+bVlpVrMYbEXG1c0t+ocVI6avYd8f7mNjJKC99J391WEsqWkppWvp5Nz
UK74PZ/xOiGiAYavhZyFkwpmdYtJGRo68105LoGZqbF21swwk10yPhXScjOKHzuKEY6HTJf6w66V
bjqJlmDqJXKfvstJnYrnFjXO1I3VyKm93kjQ8xHTJst9T6xe3w9m0VPDgqwquc27NGzdprGpdGXW
EJ7zYirrg0/31uXQnKBDTBuLtdGtuDw4dMcbJeorbn9oV2e9tedAqWWxedRN8qhO8IZhZf66/hn3
rXIDVUGn+EbQqGhzOK1lrCbFoJ6ZspvO/TLMT85S9v+1M2l7MZbxt+tGd04pWGNbcH7CpE1h4nKp
5iSVzoKaQmDkYe8iqKHdWkY5B3NnmwfHdNeURSvNhnZQpnJ5aQp8n9aavSUHSVfr5xoEtIcPljx4
JIuDDyic1vZEEj2Tk2AHbM7GFETLRVnFmRwUpp15WpIuZzO0E1eWbPPZCR0pMJP2nvp9G/z5dhLP
Ed2BswNdsImqJlTUlhrcXyDPjBOaKl9TiS1E3RQjOrh2O+8zt40HWjxR9G+2Ggw1Hh3wTEoEwlDN
LfC6L8vqtKeipNeRyXNz07d9ezdroOLdsk0bD7xlf7DeHZfOjSd7BxNPXrR1sYkVmYxRthwfGY3r
dCiGu2RM4x8tkLCHqoHc5eBh3jEoWFQEkS8AIUDyl4dIs6NI1ZpmCQZ9rj5GVUqFO4rK2wQluEAi
BT2w9/ZSislGGkpELvRKt1obmUk9js67HNhmEt1LpT0AZ9NC6BhisztV+Tx+XDpL/Xj9GL09vwQ7
QizPIu6hcyk8/qvwQx96zY4rtnUAcOSJwhYK9FL5OS7b8p6hku9lJYBnhnTQEHx7RfEFdJnYXD4n
6eelXS0jqFtaXkzV6Jx3WZ/RoM2S/C7J8vjgiu5s7IWpzRWN5kFPswpv4NhpAaANlso8MuxnudWm
0xrWtadoa38QgeyuD5iRzLS2IBTbQEPkCj3UuOZrKpWe/gvyuvhpGbwnU1w4BzfjrSnySZyc4IVj
lnkbPU+1GRl9t7TBQNznLRSKHlc1fq/XlvTHfhV8BMcFZDfXEGbDy48GgUZidu0K9C9sc6+AmfNU
dbbuWokkvb9+Lt9GGgKKga/hzgtai81rUSdQIjK3hilLHW7raexdyWqLkzKnFEM4j+5SIo4HZw7D
78ufC63CNSTrcNZS+QEGwzTe5VKnoVgrJK27QF6T5rYvZ/NzPFqaS7FIearUvvQIkrqbMq+Hdzyi
66lnkNIfgRvkXjTT8TjwDnsfGWy7IuJaAeveeCMbYuc2hCE9KOp1grClkD/RHKHrpdhHomxv74ut
8G6S0uIUKJlujq6JAnShrWEZRIZWehBZ/pzM2rlLx74LqlFb38dLf4RWf+uGhE0iSxG/ivjycrvl
3AqbnOAuyKQwEjLQqmtK4/K4ZPngJ0IJsFkW9eR08ZGi7Fs3Dw8GNPt8bUbbaOBeWl7BOEZFqVZB
lccGkaui3NapPZ+lAS3ElUDp3fWDvbe7pJf4ekIGgXO9tJenZVj1il4FRjHZQSJbmQcVWBLYa6ff
pG32D9XMo5b73hopKjJcLigxcbyXNjOCdkI+uQrCala91GpicEYxl0meUy+qbPOPnR8355W9jZ+Y
DKtzqkSpglmvE1dtauuxWvryLNu1eRCb7C6NIhcaDTyc5AaXS6ukrKvDbqoCvdFHF9JPighlLT1n
kGXATuz8eQWPpZH+QMpLIMK40KW9perymByFrZyz6MbOql9jVqFC3EJN2Q6Gc7CTe/fiN6oAKQji
5q3H7VSz1TJ7KAOIzozPER1/z7GSxK/Q/vK7RrEeja7NvCzVioNXRSzkMrClSQdHP4uB4I3WwuVC
deac85yRnSAO4+6Z2fTlwSzG7KDK9AZggJ99ZQZEyKWZqK61RVmMMqCtn8Dm3Ee+prfdgx1G70Kk
ie9iq4iDGJC010bMZcUpu61Pw/SAjlxPWD/rB2OKeyeK/hChH703qPU3X7i1a3Lt3oJhfl2moEn7
Jlg7xMzlZp1Odtwf1Sx37TmECAxGi1Lp5gR3g4mUKUM5Qava2c9CHq1/a1WdZG9cuiJz46Qaf1x3
QfsWSVp4wUVhceOCzLTrSdP5tHPT6W5LbS8YkrA5KfoSAUW3j8bZd94uSIYMUVaDNoQ09/Ib94sO
/tfUy0ApbNVHBNn27NUpb+v/4+y6eiTF2fUvQiKY4FugUsfpyTM31kQTbMDYxsCvPw/z6UjT1aUu
zWql3YvdHReOb3jCoMyV/XTpdt3KpHhM0CwC3+r5UJntZwiRZFi8rKL3xC2uVF2fvmNaujvIf+HO
WyzAb69P6IVRobuFthSUVTcxp7MJnVCMTOcp6ndQydWnfp68o5wAl+0R8Be2T4KiQbfqyqDbATw7
oJuOBXQK/3SozpUeG6Bzm5UKtTNBOqGiQdh925Gf8RTZEjYq7qaKQ/7HqOZWu0BcOSUXPhlCTig4
4TVBRn+uZqmhRrS6CFJmgWO26BR4A45yCKKHU/s+TcagqEl4zejxBdELrzRUiFAEijYN2xcT3XWo
rCXRkJUACg/JDp2UFbLAaoq/IzYmJ24ituwkrOMe5Qzc8O3SGPaZ9rweyjnxvCtvz/kcbL9mux0h
LwUIIIzcnm+2haDdKdsw2zwml1Ojrd2to2p2sRk1+mlQMWW9vEbLOr+XMShibziionIDSMC5fAjU
YL24agUr06rqPmK2u0/LeJUZfr65/owCABIQuyihvgDpBYyiBjZJBgEcGd2Fnke+SEp1ySJuT/M4
ib2Ohjg3dd3fdlN25YI6vzC20VHR3GrEZNMd2Cb+r6Q0sjaGNTyhJbfDeld10U3E/elmcChWv35y
L42EiAh1GwARNkLM85HmsY8cRCmA/UbW4/K4Q0kqBx1TffG7tbsC57g4GLA4G3n6D8npbDBFY7eu
IeDt8drqgrBkLBw6o00Rhevy/vUvu7RPNvrt/w929n5rutrFs0CUj2YYAHnOxkMKmMzhP4yyZYNo
jiAsOm8pdMkSBWzaELdg1uzDWsfHKjPp29dHuThxAISgQ413Avv/+cSlboC/KnDzJWQO5RNz/APw
cHa/wJH3yve8KHVtW28TxwS2Bwnoi1YUlC7SsBkiEFiBUkVBNBJfFelogUfE3g5jFRSKQTUbMrT6
EI1T9gaB0r+i1//8hj94DmCbUDM9iwjcoGSdaeDzoRdZ38xhG+R+oJIThK2XMuDeeuMZ4q68nOdB
AQZF9AXCBwDsuNLPCdQmaUjl1w0us2SwpfRH7Yqmw03KWDgePKS0Vxb10oAIobfmIgqnUGl4vqig
tbC6heoTOtAMfCcFaimmOyyzNfFuguaq5+iFTYTRAKOCEChCrXN5homLobGEQjTYBP0xHeR0U5El
2aeI2q/M5cWh8EKh+oOrBc6bzz+tY5OgncuykoWuK4No8HOFcvReEbD8/vlooB66CXZvPDNANZ8P
pecEWYCY8FWNcqdq4N8HkAGeAo1E6PWRLjwJIDZD6QZqUrBCOQ9yTONNAbxfoCAwiuRpmcLxE/rB
NchscfceaWxy27GVFz53DDVvx68Mf2lOYfGM9wiQRqC5z+4ANi4KsG0gVSUqa/tAj+rgslaX4zJ/
f/1DL9ycKKahBIu6EzTsz0EiFbyJ0nnGnUYl+M2KePRL2NLhymNwafsDioYzB0rvhi56vnBD0iXx
CEmW0oxOvjOjrE41b6aCaJsdA7Tuite/6tLyAQW6dSnAq4Z6x/PxLAxG0zVG41XoyR6WgXs/5ZKI
Jz/oSAMHn0ofkinr7lli1acu1fya7cqLVG+7YTZ9zI3vigP4otRcO5qg0EtLUPB9vnfxyAqmrPgO
aLn/YayGbt8E3OnSDAmZYWijzQ5mh/Qd2rkS7j+0Tj/WlE//YWOlSK1hHLDlQy+EEhgafKZbKTRf
12gP/sySZxGUhxQ6glcO64WAcRP1ArNu0/1+AXYi3M8aqFLQclXQHsBNN9CnpbJZkMc8tg9Do6Od
VfG1DX1x5gF3As55a/0D0fF87XHPRpkG6boUfVV/aFRYHSFaNTyqiicHZEa9y6M53LzSB5/n3I+7
D7WBWztQ/9OK8q5v++9+LNk1DM2F+cBBQ1ET+CC8PufVDcGJsJYpWmZj0OcG83ZcNQasFhQ6h8D0
dT7C1XX/+km4cJPgbobDyFbg3Ko4z2cjHlTLW3TzS7AqV2QLkdm5OJ5gJDyv5etDXTh0KJ4A3ZHA
Jwb7f/spfwWyLgZaPZB441ztjTvYbAP3kOgB5OrWFAZpwikR3QeipNjJFVqWr49+4SLDNgONEvcY
EtPzDlbPtWkSWtESgMXoOMLDHbmiq65cLJemEyaeEPvY1GWQFzz/RjIla8RavKugzn/r4o5/4NiD
t7BJvUaEunBlAnC1wQQ3DVwEas9HUrXicycxhxOQa0WvoGDTQ121SFe9eXmr5vj6/F0aD0R5POBI
NUFHPXtb/VrJ0Y80BVbFSHDV2/cabvcHT/VdMQhxrZX8p8P3d0aPDQK7160DCJl+FJ7Ovk9PvMUi
jbS0XdXt66qeIMmc6kKF4XCzaG89Viqb8hF2kvlm85vXEM29FxG2LXU6Odo4+QmBvbCYExTR4b3n
rkzIpaXG9ZHi7GAF0Jd5vgChBTaVUkFBq6wjbGeePI2SiBzARbZ7fe6vDXU2FwKvppYdhnLCl6cm
SCWadlH9JoYUxZVDeuGYINZHyAvaIPq957dQxSvbOCh/lIq0/EDWDi3f1euvHJMLmwk5EpQjIT8A
ta5zRQ0OyK8ZYBAKlVcP69qtGc9TroPdQBx4SyZLfr8+g+el4+26Af7hT8HNBxTiLAFE53VlSQLN
Kgan3Q9BhnpUysS9N9TL5wXlvweILZi8W2tx5UsvLB2iNJT5/iB0QCs62yV9IkPqYnzp5mCQQesg
p2imPxCu5JUq1MVv3PSWMOBmELhN+l/3a7UsKJ2GnJUTRHd+gYABtbXK8zsFFWnVfF5iHj6ko8dO
ozLj/vX5vfiZMBTeqHFAmZyTXTZzmyiFRgiC/Cb8qBbgjJYsZiKn/XSNSHRpLNx7G/gC2sfA8j7/
zr5JoyWZE9wMmQxzOKFmN03b3mQr6E3//lUovGyZIHrKCNWejwRjhhm55sAgg1Yrb4dyD6CJdpK9
Lap2qpcrT9SlfBugh80nBIo/m4LT8/H8uIYRcVax0k09ypVUxuZLEjYWjl+Zn3trC0oPSz6uRgmY
sUhSdJ0ermzYCxcAfsMGuQBFfSvEP/8NFeMERLAO3wzPnE9QflYfFPKLK596IdhBdR/tYRTv/nD7
no+Ch9Prkz5F4W6SfrPLZNWDWQeGjbJBSSAuFO+9QAf/6ouKawBFE+xRlDQQcZ6rLvph37Y18Vm5
BmP8JfZd8r5x/P0/75png5ytIm2qbh0CDDJHmoFygsMW9hXfS+Xc79eHuhTMYqyNYwvldggfnl0v
rZasTSPLIEK+yJuWz3TMbWrEhzBs12+Bl9Q3ize3B+Wi5iMPm7kAxG6obnQ29jI3PsDw07T01zbR
9olnjzcCBVRPUAgGJvy8yeG5KrJkDVhpq6A5oIQ772GStxkvMZULdU1S5dJu2hTGkKNunfrzrCVb
gimGxQCGC3nF2nwE5cjmKJOt0wkds+zNPKFa9QAIhb4Wp1y4jADgQ+CO84LKzYtuckdmCqaGV2aM
AJgE6ft3tRIKplntQv494vjTJ4eE+IY7Oa/8eV4qnIsM3NpF0Be6VT7KwbXauUDWp9c31qUF3Fry
/z/U2S0QgFyf9dp5kNaSUSlmaveQJ5321LOm6JCkXRnv0jTGUDgDzgTiGMAfPr8PAqqYU/HiQQ5H
oVPOAvIzrOdPMrDJx9e/7OKR2UrpENXFs/8CYz6lFTdBiBVbaL98WyPog+aRP36zCtLEc5iE77a0
HZq+osohnJGeoHlCcuUDHatRSUIdkqjy9d90abY3wCtqcRFoqufm4REznkg93yt1SkHhAvNwelRw
Z8s76DucQNu1/+rNvl2E6YbpQbaJfP8c6LGIQXn+0nsoiLcGkXSqvxM7DTu4YT2sNJb/4UpEtQMq
RCjiopp0try1ZWgoBA3mPOvksZEWfjIZ+C/15n/9+lxe2kkpWD44k0ARv2h6IiRvW9fgRgRpnH0Q
Tf8ZABa6D1L+X/YsMJggR6ALh3jr7O4NaLPKOpm9cp3D9PMyVU8jGV1Z1+E18vL2J51fp0BXAEwP
VBCwp9s3/xXZLWnVDgvF/mjnUJdDS3TOvPnazF3ahSgFg5qEicte6McjxVxR5cEZJMkyHjLt3CfA
A1nuCdPueQvC9OsrdfGrUBMGBQOg4fQ8I/f81C5uk2q0be+Xc9qoJ7s0AKS/PszLDYFEBmgCQJpA
5npRV/FXqBV2kDTaxVXSfxIjAMTF0C39U1utg74SPV0YDFETiFB4jPCP8z0xm3CG7WbPd2sg1yIy
lB78mKXFlIbuSri/BZ/PNwUkyuC+AHDGprd+DhYZIDcABgbBmXJR+h3sNX7oBufrHL6R9lQBx3sM
VGzjfI0JnXMWLe7KqX65gPgFG3kGHJY/rLbn2xKWJ2HlFPXKYHbidjYyuGk6iOa/vn4vt+U2ykax
3bjtL3jt0WQW3YyCA3vDIUDl1fILZEVFs6vU4L33gq4Oy9dHvLiIiEshf7xhQs4LVWwZYMvUGo4y
1EhPzVozaEEosqvQ4/jnJx0f99dQ28f/dbLtwl1Pych3Y9+K0sSduRsY0qaQJ+zt6191cbUSSNZj
04SII86KCLAYCLOmsnyn5wzG04HW73xO5X/4IHSWtrt+K4qc85qsIrRLKki99vVID1U8/OCST/s6
hSH0699zaZVQQEabdYt9X4AuRhatUTQzDr5mzU9JwPy33VDLPvdrlHD/fSwg/TdKLl5NvGHPlynI
6safjeeVKvFtWQFUd9SLnncJkH3/3C6DssqWdGKNIAdwLgdJZDRUi2eqrRQijyuP+HEMFOym4vka
aObSjsCDDFDvnwLFuQGMnzge9DasdqCkmp3Rc7Cp2an9v8/dJm+w1fkBmD6noRLepYTVqtq5sU1B
+09MnsDT4BQpfu32vXBVbDBSlJhRY96Yos+XaZpp5dDhr3do9/M7A1edfeS5dKekFAegkpI3r3/a
hQkEEQSVLDQBwcU4B+oCgN4GiYorgFyIe4SNDn+Al3N05QJ8md1s3CRYWoBKtwG5zgqNxPO4ikZa
7/qARYUdo6lIABoG4b7x3oQNr3c1wucrr8uFqXw26NltwVup+FSl9S4Z+x7ggm56087teJvK1X3P
htlc4UNemEroK4N3gecM7ehz7w7rQh2GHLe61DoqsJL0BHHHa5ZHFyosm+reZt0BVTps+7Md0vSb
7AQ0uHerv3o7RjNdzOnIdj1ukyJpvPA0dR0/GLBDb7DgcM0OW7d7fddcuLhA/kbukUJ3dfM3fb5L
6f/s8Xi7W+KhKsXaT4fMeAwdx45+/vehkF3jLsb7DDjD2SoKjfYb+AHNjvlyPA2zV+drMKyFHrPs
yi7N8KvPwpHNsgu1TrBM0Tnc/v1fLxlIfaHsKwHjjClbbrBNxicYkbQHg9f0Uflb6WHqRY04T0I9
4fXPvLBZMTbAQfgLxkfnqwrx3DTgsWx3HveSXbTOfQ5Z+aCIFB7xcHDXREEvreDf420n9q9vVZzJ
JSYYD4RhXWSN64uMk/E2tJG4khhfOPyo7mwwFEAbEc6Fz4fKnDS+iGizC9fK/zZLNPlnIponVZO0
ywUqgV+R3cnD6xN68QORIKItiEvnBYnW4szHDaQ3dioGdhL/nTgCMBLcUGWrKx94aShcn5tmETrO
SKOef6Cvt2REUaydq13JeFN/DD3gGUbIL18Z6tJcIvYB6xrFceC0tjvor2XrRylGjW7jDkYPHZiy
qt9zH5Yo1TKRx9W1/SEBWeFK2HVpb/496Pb9fw2amjjy4AiCc5H6w01ieFAMtehvemvrm2wy/yqC
g5O+4Xm2fAoEelD3n49HKkj6tKwSOxD17qV0eNNtdUD4lRwYOMpFT7NrccSlecXzhHb69mQgm3s+
5BQufqKoq3cL0Maw00A2BiPXmJXgYcdV3uMKOtRj9u+9Vgg1gwMEIMXm2XN+6pPW5x4Nl3pnOm13
0whTB4+m5s7Y+Oe/HweAMDdu4KbZfO4S7TU9cInMr3egzcfHBkLWRT1Hthh6T/+Hkwd1ewDBAA15
icEMLRunVOl6J8aaP8a8EydgyZfjMkXXWv8vn1zkj4CVIibbMEzJ2bLZJkNPfE2bHQBp3RtAX/s7
YtQ1a9+X+x+zFqGqBzAd2fAWzzcH9CUmZjcCVQTPW4gB2H2SWdDSe/+7WuqofH2ltkD8+SuEhjGU
1JGCoPQMHe/no+lg7Wg9AImddpU8qFVke4B7HmPbqjytJnfU1Aho6Bl2iMh8rYHz8iAAEYYiPFQC
N5LleTW+sk7aYAYzrGUshpjftNzAi6J/R6g1UBVWGshJOj69/skvL1BoUoYoeQGfDOWr80Z51jYp
6TKqd0iBpqJttT7AJtkr4Cb3rxbw6LeBDIIkCOMB338usDUzWk0eneQOpEjYxDaWQ06c6472eZik
zRVE+cuIAqP94YJsigC4r8/WkuIiS8YW+posUjcOsLNyhbZDEaYADcmseytZFJ0AVDm+PqGXxgX4
eXMFAAkO/lzPx+1GcDlNCBRK1Mj0fvJF8+gSeCFx572rZGgOXQOp+nDBVn594AsrCeTVxn2ByBaa
OWcD1z58cTCxYsfH0Z2CqV1PYWotAGmZ8K+5s1z8ygyFFRApodd+LgFnolklVs9ip8GbQLfCBjpP
tfT3rV0eW+XU+47KpWin5Br27dJnolPyPycVPFRn60rmKUT53Wt3Q+wjHpRTdFBsnU/d6MsrW+ji
UCBmgBiC+wtH5PlSwhAQt2ittxnNInTCwB2LvZE/EjV0V47hpfkEuAhEYMAkgTM4v3lUQ0Xj9WLX
ZuBKgkaoD4M39WAHh8HHKRrCwxLGtgQl5JpP+5Zt4jueX3t49DdCLCpliKXO9Yr15DRv2QzrAngL
TVGO3COAt9sAN7lcV4GEWBvzWVWwaF5wCWE3qNJy1ZPSm5uw5PDCmvPIrHOSq8ZT7wL0Ixg0nCPV
5845cpJAz6uiAy91yFMweX6PHt7fXbcQ/n1JwTEqUjpTmeueKgXKKjxK8oGkBjakcLR0xVIveFlC
WdUYp65mdwSZoRsQX5ro6yRaJU/zxDJXhsZGprAD/ksM1EJjtpJAKuduHNqjH7dSF3Lg4ecast1j
aUy1PEBTgjcHy633NV5ieuwS3uo8mOs6O3B89S60NRhzpp9tWKAaVekd2e6WksJxsxy8RoMcqccA
kCFM4cnXPZc5lE4giugoNFNyDdWwe11X5HcD1dWxMA2sG0C+mwaFTRsGVZ4pz2tyUfvr7VRXXgSV
nabxTx6wNMB7TMj48qVH6fLAlky8m3gAFcSa8/TQEgO/T50N9CcJPf0DIKt2KwYacWMbk5LbQWV1
lbswmVzBiDed2iFSwUO2JP5dm/guuq3mlX9ENhA+TWvtvnWyFl8gWT1+A5RmmHJPZz5FtyVq72iP
ntaO6RiQLRZ7ybcgRVJRjGnm+N4fkV/owF8e8cyMwwGPc/3kazCQi5ZN6kigQwVxalMnopjCSapy
UlCqzn1IIlT5Kkfvh/K6xuaVGVgIjJ9bT2qIxJhTSBsMhWf98I2JgC06risTrjDCRulujtIOHQAY
asLOgMyA/WloB2U5lHTMx6DS7CFYWlOX40DM56by5g372qa8yOZJ3CvkKb/CBlFgXg9gCRwnwDu/
+9ZVbaH6OYruQ8sbWG9xAeHOOGs7WwZ1Lz/BQZP1xULX6WbU3AwlNAn60xR1Cck9n4GoO6y2+yAm
DmEtrdhsCmYUVoILBacyACfIL1S2BDBD4BKPeWL5/ClhqmU3EoP9AI8mkgX8IQA0Qq6MaADIm+W7
g7zTbdup5CfktfCKtZStw05KqAzuWqgmtbsotf0bTSMvzbVPRz/nian2GmXuNG9YbH+HqHr+rHzq
blzMWnHwvTV8b1IJyyWv7xKNOWE+IlNYqe2xiaEu0xBeL0U6CMqhfe/Ves+raR5LJ2VQ7xd/6npI
DoetLCBx1i9Pa92syU44nkjIffXJ3SiczXLUofxv3Pkd+uuA155cFLZ4Boe2/TEpeHTmi5TebRVN
/DuUXpZ3sQlRUyHNvASFQGn/TmtAAAoweGvyw09rmr5ZWqj/DajBTyVJlQGVnwyzKla2Rk1Xzm0/
VPulgTIyVgMpd9HxCRAYaxN4RQMoQ7+QwQvIEwvnCDYg2gAlmJvUOXGawmCAfp+nVWVysFXib9LC
tmk/pInofwMyBGjvCKELfzcgtn+0QWP9riCiYqTAj2D9DYfwc5vXqancA2+DdcqBinF36dh6BBLL
PSCGzhvH5nPsEQAs5qDrHI6Sl56gqzNOuQ18rYtUMKbfTzOJlkM/ctvmzlvjX/D75PdQ5EuqCOLO
wfKGtwiBCuW0x/NscDNHuCpk+42CVDbm0JO2zaOBEUY25r1Kq+Btm6EUUKxJU38YbODRPCX11MLh
L5iAfICyEPSMBs8BIKln05cVF1GUZ0u11AcaTfZTHHOW5GnLs/A4rx4iOLz5abWXSz0H+3WFusZ+
gd59eLdAx0f+mtaAs3fRWHX6bc968m4FPB3GDpSY/iFuwrC+Nxm0Mn8KjwXdLQQOaPWQ+rMIP0PQ
Lszus2logxIVNu/tMFSDwIXASQJgp4a6bpTMYVSQpW3qg/aT9hcVqb2LXevMUQW4bvbpAA3ZI017
hbC+tpWCVJXq16JLmgSLWHsazhaJM4eoYq7Zx+0ABQrJUvurCmo/uneJlL/nuo9XUGwSo3CpdTa8
b+QqPgzebNhNwsF1Loekzt6m1g/kDr00Oe4XYvvfiU27BACsavngGTuJwiIYrO8qU8/JnuL3ROVq
KfznyBIM/MZP2JTls1BefRQegdy+zaDYA8klrW8jUsf822KmvinHLl7XkggxDLlvdBu+1aruqjfY
gKotEhMJTxXSx3Z7SBGJQXS+TkE1EYsI6SEZ2kTlzUgiA94yT9O3wDV4vioSbSXb96b25nKCEixE
yHQ7Lnov8DHqftAciFi/tq2RBXQsXJTXo01uUS6d5JFOa0r3tS8XXJvebFFFY3DYI7uMq9r8rKOV
fzFR3OiCdypLd72Now8i9d141/AwqwH5g4HTO0C8k6bsSAKrGMgY2wj8hSys7DpDrojqFdFJVuE1
vZ/SQXqgGsBzm3KI8VUz/R1EovIfhQj86VPAPF7tGrGCkz2j3RhH+6STa7YfdeLEBk5Nxh2kWSGS
oQ0HuGLvZLCozz6HwKeXV4AitXtPexMkvToCu/mDaZp2yAnw9s0vBI3QPsX7jKq2gqGeOqAZ7cz7
xPPHpdCDqnArQjI0KF3a9UDJV2uLNy9aLMWRD/po32Q2VYDqjeOQ98BjuTxd08H/Suus6fNNryqC
uvg8UNQJQTMvcHt1LudZNA/FDD8EFKDhN5UWftjiBjA+PLm2EopZ7kCDgUTPMrHq0U6JXHaVZUt1
H85Dfzt6QjRlPSpxF9DWk0cJbW+/CJzg36cGawiZt6wVwNYDEFU0tQpRJhHG0hwA0HgpKyvpfGMI
Lrl8Dblbi1nM+vMCSZPHqVsoENNjOrPCdrX1cwYe02nm3BGI8NYGl9sUmk92qqiFnUjCo7yZzfLY
TSb2kHz6IS8WXKkfqRvhzwRfHfEI1XNcuRL4qKoMcBW0eWxJWL+pfYPUJiCtlHnLTU1LUCRsrHCH
mZAUIwlXuTfa79vSeK4L9wsTSKZbaIiJMoqW5VHP3RgVAcppdd5XyUwgdm7EVKDmnITYjOvEHzio
MtVPLRszi6KfWAvMOqpyXRGLDAFx0EBbM8eByJq96Od4uRuyWJOTJlUUHkU31/Mx1oEZDtxjBr8d
0BK5wDpjlDR5r4YlUS1CIKsZBUhdpTwnTdzRe0V6Ye6HpiIWv20AvTUP03UhWb6Q1FOfEa6q4VOq
hp49Mkk57kAfcbzjuRe3dridXLiilB3OxhwDlsgHDugGL1PVVuZEWKb5WOJvXv1rrLiMUfnu9FRO
kJTsdokHB8a8aTJEZ7gcJMn5GKCBDlEQXecLlVDymyeb9UcUZgavhPZ+5N7CQpl8CPCnrYcV2Aye
z144jjuJczDsQ3/JvvXJOrAcjtx9elSaw6MAqWStdxFlbLp1hOr36Yoy546kLgWLpuNwPmhibcbH
wQjPz+ck/YPWN/CiSXFBVHkjYo2byINq9/2M8BmShHhapjIYWf0jntNswXlp4q+hY7EqXEr5k0ZM
EpZAYZCjl/hQI1sEReMN6U1l4DoSsBA2Z0TfYf8x7xA1YLHmFA2KRx3Rfj50Gv+uyyrSli0w07/h
jQIPywG90rc1cfMX42TzoESEMnHdgjt/1w6CIP5QjMeoZzqrjpWvOcgkPZipIavYVCZBG1U7qJIR
saPDFHyI2yodc0MWINpAEu8eYdUBHqknyEgLEBjCN2oGwyEH04qaA1Iw9XNdjbylNsuG4yyF+wyV
QHrfLBSGOnYChh3RQ4D/I5nooo91m+51G3mPHeksruAqyk4WfqQ/Wzi6dk+Zs+EjNmY0InHg3jvg
HdIKIZ5obwB5YB+I9KTOW2QTb1nLuF+Seuzf47NIdZtWHccwdeY/zt5Cg6LzAnNPk9kPEfDqld0m
/Uw+aR9RLD6FLebYLEkflTqKIdaB7G39BMcMnPiI2oUc9Ag7yZPKlEjzWWJ9yqxn42OzqDHNW9tw
qCb0E2bbx1t367vQ/9ER3uKdhR7jd3hyhT+9nkMUcjG0uZ+NwsuW2cmvczHh+tnhKJDPjVCm2ymQ
47NCmjgWRY2MJ86XugHHj2RmzQNeB6dsDLcqkss4BM8ioQs6+1NYRMTYdNdGU3DX19ijkN2Omcwb
LVZZoCjLuiN1hHTQGoBy9i4OG+8G+YTH90k/Jj8q6wHns06jrJFPr6LFCzPgDVmjjuoHRGK2y3mn
42Cv8QKAY48mxC+z9DOcBicIIR3auGXfzWob5Aq2ieId8PpJkvchoEoR8lwOpk8VbumUlyzvIp0F
iDchtnE7hBp/NlBvvoD2cdclRbsu4rBa5ua8q2XUvLVT4P+AKWNiC67SttvLeMb5H5FKNzi/EDLD
u5AEP9qUCl72cYAgv2VJFyChj4Gm6FG3nAuTiFCUDRy12zwAec7l1dxNpBA9cMYoHk0osibOAaDu
dQQ0HKWTb1Nlx3mHZ5trPMxCBXlAfUUOfROH7a6bVTPtbJxC/6TuDS28bmILFhhllmPVJH2TB+No
syIhvBofZiaGBwl9LJNDK4dm9wzJ7nESMvoEUBazee90r+GoQqN3TQV0M6o99VpWYnsbIhvCx9T3
R4T1YYO6WDHb1L5NiA6r3CYVaW46hQZjDvI3eQ9XRr0c9dDQTyDaRnfNyIOvvhaduFtrqI/hTV3V
ULhORE9hB7/0N02XDN8a4oluvyKq/TWveIwLgZ/4uwehBjfJsqb3TqLjlCNKNPVxCXuL+Yy8us8B
ag4N1Dv6muY626QKwpogYunW5OvQzRO/EbqDjWPiMjIV4NnFaJaRWKbQdZo1tilMv/GEJVrQB9u5
JUU5B+WWR8i3tjYH1UA/hVyyde/8uf8l23mZiiyeKaKpmcWoCQWk+r5lJHjccGO7PdLd6ScegqCG
4GFXQ2JOWExIks31PlYzHMVRD1hLyXuP3hJThY8APwfvuoH6VeFPiz2ho1kha0rT5qkj8TLlQwgZ
szyBbjTJs1joDwEj9fcwGskvMxuK3jQb+sNsoEFWIGVDKk6Q/cY4glTdtNk66dx0GRQ1634QDPd5
sPzC3Z/1MBu27mvU+57A3FuOpq9ps0e5aUsCSlXJHz1xxh2IpFqVmFM4oiQ8Cd+ytQ+DfJ7XSOZe
D933QyQQC+SY4/Hb4DedzZspsXMOWEb/Ps16cxeDMNDnHXbC49g34lMNKbZfdRWzIyJZz0GhVjaI
PXRyat2qPrsJRJF8UBRFgi5SEvVyOKGic5saTyJgbIMbU4u6PkQy5KitjShx5zB3nCGjRTmuucaN
rj4lcC8fCvSFgKPpjY9MwJd9+GBkusDwp7LTiA8nwRGT0XHY90Rk2OHPmN7BzQ4tuEZGqi354nrs
elqNM8IAM3xHwSX1EYvw+W2D4L2DrRDUifLGJf7PGK1tnldDIzIwloT+LsEIS/JhHJGzzuOcPYzj
2ENLVjbBu8jzg69UVC4oZjOGP4yg/VODDb8WsQqnm2zhQ1p4BhHIKbFQJEZtMu5v4FFHs8JrDNlX
/8feeTXHjaTp+q9MzD164c3GzkQcoFAselI0EnWDICUK3mbC/vrzQN0zKxbrsI72eq86OigyYT5k
fuY1M3Utpq+qM/q55k526DTRqJCgjeXM5tSkX1DwKT63npZ/EZlK60Goc2xtZdSML2JI6k9eVtO/
FJ4t9I3VWPZTlEwFD41m08Jg2VBfUjM3LkZgcGOgJgo2WYszxN/dsSYf7Kmd2Ad0S32yjaShpRUP
ManT2IoLG/k2hUI9Xy5wYV6SYPAWcFm6V9v3msjMUz0f8i+VhShXmAjLfiXdmvkalda+Ew7KhJtE
nfPPtHCzF62w5h42WD08a7BcddoKCzmQjR99AiGjB+WFk3n9MmsgtH0pvekRAGcpA7RZbKIUHyE9
jJtaI3uKSmq3RkzDSRnhpYtqn2XuWieNVb/I65meiNsrySaPunXHxkv3ui20KaZXZrnfpqQVrwPM
MOFXrovviyFplgcOSkWfILE6RTCLtv2mCnbdkLCyXme25Udg4vVjagmd7kNqkUFESs0GWhRt0wVO
mitjuBga7lG1k3HVeSdUlyYE0zr0BL1B2Uye3a5HoducNsPIVjD2RnrtKTFalrYjx00+oBwZDGbK
ITRSEL1qkiQKVmdlnZZ9ie8vZY75KDOAO1dWTmEYcGBLh89Dliioy6SYEG9FofJUTdNJv6lMhxha
Bgwng2QcrWvGnmhRGX2SuruObi/VXW2byZlBk7EIZZIVZ40xDcO2VBXp+VqpWlPQ20OjBS6+GEwu
JtMefF3YzjPgi47XMke9TsumQgZPo8V84mXaaAQxcw2EdPIkPy8wSFMujYwqfzMYntL4rjTo23ix
ZYJ2yA2NrHxwa3riImvvxkHN001fm5P0Zen1yTW9+/ir1FHrhkGTyxtZWhpQuqWyr8uqKeLTglP+
U10nA2yFhOQ/hNpe976AxSZgs0+kq5VWm12AfYB2IkWfFWE7D+VdJx1K1X5ySOYjso4OpI7tXdYo
YKMnKuV4BaGPPpEH33jx9d7mXLMKy2lJno0l90sxto2v0W2806tRSXaeyLIn8iHqQCVqHATFPZoy
MDxLwYbETPo2roz6KXXN6KGfp9Feu8gIw0vmEm4wZlQ0wSKEdeZUeTMEZdwyFPNQzK79iQStPJlK
y51Oazp1T/gkmbex4uRp0HLae37Mt19s1FHTevyko/4yNiYH9SuaL5qP5ggdtsq1lKeJ8uI6WSx5
3w5zflPnDclV5dbuPZ8VL6lxo/y8HiOqexhSrv5J9RQlPcUL1wCfK5tqrSvsgX+jDOciZt4yawVS
DUKa1IQmRUQ2kMXNFlXlJnIHEHu4BDdZwJzIOjHjQcfkqcrNmiPSrm/ZPaqbuiqmjFMBAtWmiywt
NKy2MuhjDdol6dvApwShynIvuoYe6UVHzYYmIJJeO2uchltr1OavfdXL9MyTgm0w7oW+E6WdOMG4
Wp8EdWS5r0pradcxWw2fcBPLPCycyXtAaEejD5tWztMctYAMR0+6BFjUO3e56KoMFwobhl5Vdo3j
px56Nb6bN05yko56r21Vl34Ap1sbA7isijKin2fFuW90Ti/WNNY9KWrad5spa7X73jSLByvuzSvs
aGectTqVzm8dT/MJuASTOZRRZQ1qoIqHspaXJF862UdiBx42xhXHK77NKaQIv10cCiK4BGq5dbuo
UEO78qzrSvZ8HMmUMcSxY3OisUmuqW4GO2luHcZiP0y9HTIUiEmE2Nnps/puXAJMKJbYeilMmb1g
ZNfGWBRk/S7GwzG/qKueSlPnCKB0sZ3pjNYbSttd7Ij0tjJWgptVdfURkOl7AIUHVHGlRZH0Mgbf
A0hFatu1SHozju5NUi8vUbeNKjTMJRPrPovF9PDxFPoARpIFTQwc3FVmE+2xt0NTUUhEB7DhwEiz
mq+MSExBLtg6Y4GrVqTltNMoKk7LQoybRBm8bV9mx8SVD4jbcRFgI1fA+iq8tgdOIdgl/P6kBN0d
decLMXLXezL/ni6NI0N01ckkkxiVbH9YEs4f+F5tvLEQ4DtDUYUO7ccP5T1WhgErgCp8zOgIws99
+0ykrtVl0uL1Cb+6uqCEr+9bo0yPgG7fj3EZCwGbd1cOCbrS+09+NgVzkaUM1RgpOaaWIxuAbZ3H
1ZKc/O4NgfyB5W8CziEL3o+qhOFoW8ReFXrF4Pl90oznTDnUI/P3A4CYlZWKPgFgHKwX19j+BfxW
l3Ix3KnkhkTHHlA6xWu9tN29FdkwURd87Tqlne4+vrVDT5EBh6UB8l29CNaf/7Io/egR3JRbhkvS
jkHtTsbO9OpoK5K6OoIoPPitALdbieggN96REBQM0RYQ9FVoJvFj0wPlNYZBBEzyqguMOKKdjmDi
FtFL8VgbSxcUhV4fUxR9H5sE5S/XsBebsa7Exig97ndCPIh0qqguEqXQfx/gsHqxo9YM0AARlb19
SHWwRJ7phYSsRVtCqNkLfWJMZ5fBfGEYQzqQ5UPyBKbmmITyoS2QB7wq+GH8jBDt2zcKKXJhP8qq
sCrM/iJ1WjCUc9KBKkDNTyoMkD+OoIPrIcNjg5tGXkVfsR6/RFDawM1Xig4VWrWYQzr1Y2Apub0d
LIZx/SrL+/F6BzipvEI0aVZvVIetd33FvywIQzNWZ6uowqgsmuQ0n1kpqHUruphHO7vqJkN+EoLx
XIW3Db7NI1NjI1cW29fNwQ3jurTOyj7XP398XQcjC3UzZD0RI7f3ZfD6yjLSCJ3JEIPl/KvSQylX
kHr2P17l4NPGZBv0NsAZavK3N5/0k6QC1EGVLfQAUk+pr3NtZDJNlXfZkVUc2csPbEo4vbDRIvJE
g3gfFJ/YbWsNlAQhpqjeqd73cstY06JrBuZLjaR1uzhdPfzuXa6+B6j7odeDjrK+L1W6tLlmkrVW
oaia6NWxsvwRUtR81WjTcjqbEHKP3Ob7venninCqcUMCGLjPGk1KxADSOalDx5IZQryWeW8WHq0z
d3GCFIx3UBWE9zxL2naaA4SiBA/z8bt9h4parwHFVBv0LLjIfci17AYzy2aFwFYdGymrxT3LzZXp
NtBvr4pY37pq4wZZW/S/KynHyjA0eOToPHABe1HFGM2QUSbQJsd1e9fLNg4Bogi/mUe8oQbzmET4
uyhe14OwhS09+9S7rIkTdI7npazxvtGzZzexm2LjUEa9LOittoG+dMdcNd7FMSuu1OPVIgU8177I
wlR6DAFBeUNjGfCjc2xxPSSAU1JseM6BNjhX4CecI1vCu8N1XRQYvIMuEzjbfT/utB8qFzG4Ouwb
t/I9b4EbyeQSnGBxLEU5dH/r8c0qK17hvei6optMSaowddSi9S2lbMsdsmGa6xuLKk8oHPKvFQ/3
5OOY/flhvEHTcY9ICgOh50NFNmgvdOoBIAlwoCZUoIx9kpSx9MQ8HMGLbDQQSUOv9pFeXxa2Tex+
Bo9cMW0aovgiAYvFSAJgV5iA57hLEi1y/UJn4Pk/2E2gSq05ImOId+Rfck9jSOyoDt2mrnYKzbQQ
3HFz4nr0fpJlHq4/fiaHopt+Klh70rn1GH67R8deK0uTKj9sxnYOrLlItpOSmOdo1uVoX2XHeLE/
g3f/HXAaroQ3CA385+2CjV0yCS1lE0ajSdtZjZYbkot4Oo8wsLp2ZnuRYTcnxpNUdOcqU6vyxtaH
LvLLbjFvGwHo/fcfOUqbbN+cVB7CNWu4/nJGD7JpB1FFTYgLbhl6om529F2SEGEubeuAdjiyfx/4
0jTkNzCpwBAIVtNevkW3wqhideSRZ0a66zv5Ys12HLoo5mw/frnvjnnSOXjxlFkIu0EF2FtpMaPE
jHWmJRnJsvBtNTVeUco7JnD4/ixY4wcVLl7pCm/eq27iEd8WvL/aMK8adQvCB3Fpw1DO3KVActEC
n9FGjnFKxXBMnep9NbnSRADnspNAD0P28+27wwHdq53RaEODSSTlcw4mw3GSjUTPagib3rRPZT32
oZ6Q55jSa66TthdfqJCOme6+f6uYIxoA2jVL40va19jOR8pIFTwGAgFutFOmcfrhwdi5GaXV9kci
9uBa5JUU8TT8UXh8e9fMHF3wz6zltqr0i8lAdFfLFn+a5zz8OIQOLQWp0sNMXAOCvK+vVvVWUy+u
1YbqLMwNIVac6lH5kGttdmR3fh+s61cI9RItYQQr93ciRiUGOFePVznli/DpCgMJTUTcxEee3jsq
CTGDprzG48MNjPPg7dODLdaOZp/hJNXNj0La9wrsh80yZCK0bPynF4P2k7NiD1qlzY98koeeJ7dI
62PV4OHAfbu4qFVjThbuclQKb9sxoTkFjJTu8m5pjiz1/pj96QqIcznfP7nE3n3COtAa0DFd6GSW
3BaNat/MZE6h6kQNuBpqJItRm9cd6XUc/CYd5mb/WnePBqDbbaLmWKyCIGNPGNshPi1LV9vqVSO2
FW6UG4QOu9My8zxOGNndLWbnPld4Vh/b2Q88bAo9OkTkhDRD9hk0ixkjOJxXHRYgvR2ASFfPnBJq
btt5x6hyB6KXkCV80W22ebV7D7vEHCGhPu/CmaHqhm6TPK9pb3/97a9xVV9YiaMsRN/lbfSgQapx
PrZdiGdXddIMcxLiXKf7U6VNR06p94kB5GIqGqo3GGRssW+XqlHOi91W5ytpiy50Czw6Y2FUrxMf
le9OKOQc+SwPLogFtMo96BCO947hxJ008CBOx5QJOccRNvWmyK3voAlgH1h5ceTrOBQbbJ6oiiEf
A6x572zEjTnBA6YWaCTERpBWluoja6gGMw/1yBdxKDYsbFxhGnI6oAH89lECl3amwsMto+Np32oj
DmAbz84gdX0cHYfWIaumbkC1xUZL7O06+MM1SZ7HSPBK1w29SF5BBDnmm3bouf10yeSzciAY7i3S
U9AqcTR24Zh4yMUyLNjGTr9srIrv/OP7ObCBYeW1elaQWnBjexuJ0Cw5dFODG5xprLa/SO1FqQDj
MqTTJdrzdtCnw29LQxL28IroL64dWGffuQyrraQZslGEWknl7nVjt4OmctPMQjty4B14kuwDqrta
KZM/7csFaLAKq9GrROhm2H6MORZ3GbThYHQZun38JA9EBo8RZSBn1SaAUPg2MsRK+SZ/EmGBmcsN
UyjHN6U1HInzA18wx5pGYkLX1LP2vT3tCtGvaTGJ8yKfwyypk13F7A2vBcZ+tJL/B2kQhFDawajK
shnuM1D1SBhaMfcyrBMY3z0WsX5bkQZmZTL92XT4j2/Tf8av9c2fBYr453/x/9/qZmYensi9//3n
Zfqtq0X9Q/7X+mv//mdvf+mf181rdSe711d5+dzs/8s3v8jf/2v9zbN8fvM/YSVTOd/2r9386VXQ
ePy5CFe6/sv/3x/+7fXnX7mfm9d//P1b3Vdy/WsMGKq///Wj0+//+PsaC//x65//62dXzyW/FjyX
L4jl7f/C67OQ//g76cUfqxe3jhqQhd4+AT6+/vkD/Y913KGb2KVwUK1tz6ruZMLvmH+g+4z7yOo/
QsHJXijqfv2J9wcaAWu3lNbsqopAHfavy3rzfv77ff2t6subOq2kWK+FkP6lznSprnRI3XSKOL44
T/Y2XTBqJQ38qd9VliXOJ/pQG8/hJAM3UG75GLsrYCCgBROr2+Y26G4IXMnjL8/qr4t6cxHrInsX
QVhyO3SA2ZP3z2ugEKlUgFDvCohiozGrsCNK5tpE7OxAM08L9RPF9/CiV0sxb3GcVPHU4lgKOlml
D2VuFUd2AkRR9q6JESAjFEaOGvqs9Bj2dlXPiicKmHzc1Y1TID6buYzpmwbEKnijtvwyjX180+ME
k4JorYsg7xOk+9Ml8kYUKvSuOZ29aWyDgUp63OaKItJgBsJhPo9M6n5YGvMUcHglDMVKxk5z4tid
kkAwm5YvxVz3F6A0+29jk3b4oZiNpMViGJW7k7Gbfpr0Wi92aOKL9hK99WkAW2R4X5AFdy8Kp3s1
DT35Qf8XROkaSNatWY4oRaXUQMlmAc0+hbPrKvZZldf6wGAqQS89BcFwpcLWW6gqNK0Ea+BO8Tku
DHZ5UlvTUG2Vaunhg7lotvj6ojTA0ujufHcgeOU+/XmPW4JokYYYkJUiBI5itBuvb2KgkpGiKVuE
bdBjdi1ZaIxQmIYHcs7H75DKXL8enPYpNup+9PUCyvxWS8oFnmGJUZIvu7y/KKOy/gJ9ZYg2nvC0
LLDEkn6V/FFQtHmdttAkYcP5MCa4Hqbrg3ei9Q3eW2apNqd6y8brQ/UCGeS07vSsWKWb+5gI0iZ1
x6IyuIcJ50jgfrioxZNZQUXgm55gJPbdyyIGE8yUBk5oB1lhai4yg+MvFA1IP5TYO/O0NfulvRGt
5eKFEnWwJ3SA2tdO1M+vUWpI82SaJ/Vzxc5K9Q/AywSZFamnslPq8gJ6nPk0woLufEBA3YVpdvkG
cin4qIFk8LESUUKzPlKy2yUajG+dWZpXs1JkBbaoY/lgJiBtAgFtTgvWkUq+mSdHuUo9Fa3kKYt0
0jhzsdpthZAqCmXg/gM56fa5bko1osNYl8X5EJWTFdS8aCDAdtNAD5ElmJhu0paXHg1fN4DFwlEF
qN+A7WHoPbYvznjfSJuPwVMBnFv2gISiPmDzsBltURHXS1bds5uB+/GipJ7IjR09h5SqD3EWgpeV
5v0Cike/SOdqlbQvcoNUugPKHYhB4LfkNhX8i3rM5tiXSkOrK2un/KqHbQZMN17kXWNDkAFeAsQm
SCA2/OjNbrlYYAkVm9kFKxiqVV3XpzYJkwNhqQT9qSo1ZDVv6q2BOnbuLiSgDet2wktt9s2prNJA
a2ZoZy4a+5/dBDTMrCaPTVlsnWx8ZRP/ycVMAPE28hk4wF0GyzZz1FNS3ZdmtoZTY1nUy7EGFRhF
gd2d9ZGpX5LBjwnsggoip/sQz9MPx4brpAs1CScb3lWHA5laV5s5GufUt/im0hwOvld+V5vpsnVW
qEnjz1Z6tkjqxc65bLQ5gEpRbOxyunXkcJE58iyNtPsaMvK8wn5MNeA6fJmZ+daIwZHVaR904CmS
Jt0k6b3qiU99ngGAluGU5OUFJhhndTOC9SJpkb4J2HyjjbX2QwLO/eKq7bmucQeuleyAM9a94MWh
dx5rSjiCpZHOxN/JLjx7POuczNwYFakILBjz/iczE6HVLcqiQemN4K2xW6tBzfGUVYDoFcpNAajI
IG+7cw0Vgo3VJbfoL3xS6673FdAOcvFua5cctEoBsQzl7MHDmb52pfaKd1Vzq9WAkvAK+4x15mWr
FtdOCUa6HWUOEqfPgwm32KCu8uW8Ms3rSv9ijcVNkmo73J63HWiA70v8o9U12DwmOkdF7Z61MC2x
tdez7DxxenHZFwQfTa30UfOah6ixrjxRbBX4m3gw1f2mNxGa9b1F5hvdBqbcJFMISm88tQxUoDrB
uVGK9hb/3YeoM24tUZ3FTvc8TPIsVrPmB1BZVJaidHmKVOBKtpnqYVJqho/6wgICtC1ODAsT8S42
PsHwpI9og/8e5jtYMd2miNx7ZYIzVDbGCZ6x9R3sD1+vlQx8WDjDBM63qS4D1Wh+xH2cbxjIfTIb
bevN+RQ0GgZVc9W2ftsY/ak3wTVSJmCMTrnpPe+2SZfPYzaA+qPwZVu5oBB/1OzyLmLH9g0CmfrX
4L3EVoCHEYjpJb2ym+xaNysFwOs3t/uOidS2Fd0lPUCw5M18AoWoxu/VqOVuzADECxDLX5RRO0eD
puHxmTuvia6F3jtgptJleJnnFLR0lxrQ/tQHpUxOxFBd9Wgbf520Rg1p6BgXVY9PeaUO3WNUDqDi
LjUJE6AALVBr1gLrwgQfWRTj1qtUxVcU7fMQt0/eFF847i3NHwcai33RGPFFUTibVhRmkGDTXKvd
WQ6AunHMJ0OdLkRuLuFSZS5Q7mqCWZZsM68CVgt9dackykObFxejE1/jkZGdLab3RZsY36R6N1Zg
vdGJVHEw3sI4aW/VlOxZNqZeQc+T1UUW1VtLiwqIImDEa+cBZbbkEkWUC93AGsdRm4fEyJZAAuVe
Yv5dnC7mSZMO6UlbY6RWZNOn1hyrmCtX4PDH4r5qAJdXvFcDvYaouFcAvTVZ/AU67ClSkk+lnpwO
g9uHMTbgoVVrLae7VdIAsDIlsO1ev51UceMOZa74KzDU2LGxGid95YFne6R2DzQt1SAE5knYacNJ
q1el36XeCSeKDx/uVKVa9cfoETb/fNq3YmfY3nw+KOLBq12AgRgxiQkp80qCsAWwfNM5kRVE43Ku
8GMrjfgGGnLT1UPHV+3pEpWiOj8vyyH2W92615wMc0pE4OPONIM4c9LvsxOfM/stmaGNJyok981o
uvFGZ6NzcjMNGBmWJzqoOsjE0P97eh76pT6j0u9bYz0EHVTJEAW0dGsKGCPc4LXdleUJxj8rytp6
qLBJIHVxf7RKV/sztAs1AIJ5ltdI3C15epLb1fncqNjaCe0cJ9Jr0jHns57Pr/rYnXdtH51Ug3IJ
ac29mep+2rXjcsH2W92kVtN+89ysg1sbXbuFheV7V22Rwgpc0T0KRd8uWGX6c+x5F2rM3kAeCt+v
33F4gWr1LMRjIrEVsyuA6v0QokCP7otqDheaDXTTKZoan1qyNIyX885P+uY+rZBiyWzfzCsOFn1+
zuB83VhxeQPDGO2MrhmJNQutiEz9PmtjaMbfoOxfOBmKl2V/BjnoseL4gl807Oas+j5b5XwiNfNk
9IyYj345E6V23XRe8gWbCY4jshmnqcS52uhKUM7SF2USP/cmBhfwAk9Vac3nrVysM1wRz2c1DhWM
05axzB+cxLXuZiGYfem1aB6LqZWRr7cTPgSV3maviqgNKMNKEWVbWabZ7cgMDR5qqSAOUsaZ5IzO
DePEFD2pbAE4vAvgXYMNSBqlvbfr0n3KnCl9suoc9c5ZFe51J0flR9bO+rBTBV+87qVS+r3R0z0g
3wFYXonMmk5LMkbSniJ1m5Mc/j/5Vi6KwrdrsXxxq6b84toTZQCKnU8QibOtmtXFi4383SsaC9MD
OP6MAqQvBHIYxXJhjEY5BM7cmZdqY6x6mE3awGmaMqDGxlDpCc8SjvHGQ0fjOUa5vmX1lfqJmI9x
mkvFAvKwCI8Uc3XQPJmNsTldBZrgnSiJkQSFHDPkrylYQ4ZFbnNZOVXB9+KsGOyoyxxYeWhN3TGn
tLstKkwokCEV0T6b06J+y1RW4Hh10s9abLpjgOsoMPy6LNVTlDvza+xSwJF6HUIUvVYUylXpuU2x
lesEDfaWnO4aGOkPg5zw9k4BUAR6bOT6+exiDwkTsAQZMxgKN2QtCY9zgj96SgabgteMJQISsPsR
ACjyWHVCt3dbKhrVlTdePjdkyYqOZITIFfcWefaJFCqqx86HkUFbCW149gxSpGpjWQpxVycZsSwN
eH1mHY3NiRppyqtWNR24mSrpb+ds0nKIJw3v3naqNNssegkxWGsmKLdLpuBUhe6LctcVxkuUGOWF
WntYuKAtM7klqo2No/Q3hdUm3/nS+z4wyAOioFTbeAnUzs1e+pJ9MWhLGwb3HJevi+su2LGNU99f
UZNAbUvLsozCdLFQv/K0Mdc3Zq4p2Q5aIDIsKUqekBVFnjVo34C8wTZjQKgEshT1ad6ZWliSDL9g
TNsLeAtzplwzei0eKz2C6qa1Q58AfgYOENpSZDGpRg9lw5U2IsqRZkdP5Qief8Fyu/KtBZMfP4dw
xKQxXfoOoYM2fcmTVE9X7iPgNbDfBsD30aRoqCPX+jJCQnPCdVRphbneD5eiQIwU6YbEVn8SIZSt
iDQ3RZeq75cvlppbd1ApBnUD7YB6pEW+BPZ94pZypwzt1G5K0qV7MOfJXZvZxUs5jdZT0mhdEqBM
VA6nUJGgaI5d3762qZuqGwU/ka8IzMKJnrW4+1FA5U8CK62Hr2CBG3sDBrJ4YofKJFp4g+4FeaGi
7AzwgexksNz221DU0WtcQFALOmNk3wO7DaWpLU2t2nRKB+R00LHK3CBYHnd+nKTtczzn871HX0r1
06xFRgjcuFXd2HFGEbxMIveVfklvwYLJEWe6MU0DRwgxBLO020crszvM6J0sf447K/eCth28cwsU
xBSoxTBCbYDu8cT6S0beKElgP+7f7LVNaZEAwbBo34C1Yga6L2GpAYpBv3USO3Up0rPMm6iZ0rn/
vbb9n6usEvaYf5iAIfcGH+0C+bZthdjNXaZtEQB6ir38mJ3JgVsBUITmAbLnLjaqe+OOmHyqz2B+
7bKpIsWn5fLZFVn+exrX661QGJIOo5Ov0+JbO8S/QClQmm5nx+jELrJNqiPIutdgyMeVGpbvPn43
+0CSdS0QzhhaGut8j2nl27VSJ2+wwErETiNbHf0W9Z/vajbOmu/ajbxTTCUyYeXX9kMyG2R4EzXr
dyObMxhM5CUIhaBspR2JmD0oxM+LWjFU+ONglo651NuLWjIJ6dZJxY5P48Wd+7BAEIqBzTcQHq8M
ECu/VFrarf/uyB7qMh5cFAVLPKPpuiOA/HZRvS+1xuqdbodyjrqFnbxcmuU0nOnw18+mTOi3nXAB
l8LDDfMEKR2vKZbzJoHaaRiFc+aapAqAb8erwqnp7Omloa5b8bhtUZcKP77avanH+oQQwGPyDXJQ
Z0q1FyIGQiZo/fRiZxV6dFrbBicu93XCeX8MfXsg5gGY2YDomIWhE7f3XMZUur1e28Q8/wQKgcwD
R0d17+Mber8KoECkeGn0MthHDvHt089g7utgk5pd3BnKlsR02jgup/bHq6x/5ddOMihP2rUrkpZB
B2J062P95ctSjNxqOldpdkxCUJDyUMWgy2H1N4uZmg8pJfk9kLLpCDrswL2hdrlyF1ZIGgq7b1ct
SMBL6Q3VbrFplajdSvtJsyo9EsGHlsE41LOZ8THZNtaW9S83V8+u10+5Wu2A56UhYirZZW9N+ZHx
1IFHuIKQVylNbAWAur9dRcn1BIyVLnbomo3bVQTx3o604XTOPOqvKNF8VYl+f0dEMRRMPTKefHzs
CW8X9dAiJllF1EFXHI5JylEwLShOLKMpj3xZ77cBNkLEHkAOGszQ7b37szITFr269hcKpX6184ye
rmkilOUL01NuB7tPKA6rRGxnvXSnzccBut7IXoBCZIJHA5IQ/PW+A9tU0KuyBKtDhkUzI4qr63Ls
YJ2D1m0uAd7BVv54xfc7CXrvP/V0VxApMLC3j9Yi09GtdBp2laz0k6qtMQOy1GY386//PKL/d/zH
3MxmRLaiff995KwzxjdDwP/z0v/tshdvpoD//Xt/zgIt6w8wB2yDGHDhyIlW7r+GgetPAIswhdOQ
JF57Sv8eBurWH+vmgqqbuwIxgCj+exq4/og/A7KcbY8rxEf7d6aBe98+s8nVFQAIBiK3FoutO9Av
OwxZZj0qdWIgXx2fGbPmhXMWbRLMATbqomtYCGU5/sjJnUcbF/rFuBvUWG4MK98SuPnWWrR5N8X2
aQVAORAW0gQ/n+j/RtjfV7jL/zu27rr0bxfPVf4muNZf+TOsXO2PNcNb8f4cDjqY2X+FleP9AZGH
PNMxcTP/OXz+a8Ts/bFKNP88K/ktsG8Ew18zZusPxrDrYQ1EyyNPAyLzG1G1twHhiQqojNk3aTVY
cuL0bVA1jA70aOinUOsG69azp/Zc2hrTJZGV4/aXp3IgydvbXv9cC98RRLbgPQAefrtWOhV5lTrV
FDp5kTAUUyqEEhvq06GJbxA50v6Mxzd4h19H14fubcVGQQujZHi3uYKP95hbNDT1a4FAzUgtWJZU
JWbrjEeW2ju3ft4aDoFAviCFrsfH21szU0cRKHrRYPMi70ZTRPeCHlp/74y6pvktQouXXYZ+JaPq
Tjjhx8/10OLuCttjadT89+E+jPs8MaM6hEpnVe0MhxEwbsFqdY1uVH3JIF3cYHHhnmZ01r59vPRe
1vPzvsGbqxa3oYOYIeh/3ZP0WDMUzvMpZOxZXup2me+Mpj9mJ74Px1yXYRKvwpuEWwvifC9KHTQF
rbmWU4hCRH4GB6K/QBgjQ5eq1e+6NaTitGoYiRaQ5VEYlJT0cr5ZsqE/RpU6cMcAD4inFR4Exncv
Q4kk7OupVKdwBdYisYUC9ZjU9RFu6s8/80sq8vOO18oQ/yPU4t+xbWO9nhiT8U51d1yWbanl2sXS
FmmMYqoyf8XkBHWdZWR6u0UvorN9crf4XnMLqW0+fsV7x87PKzG5DnYdTHA4Fd++YvCn3gACZAq9
HllR5gnxoylH81zpp/hbOg7JpiLx/vTxooeeMufcyma2iOp9G2XXbUcFnaoZylvGy/UoPOFznvz+
IrxAUHLmKo2/vwgu305On34IAXJEfm4znmc/+h8EDALfkKDguelsRHsB0zFlTMZ8DRjkBc9R3c0C
GdnFka7FgQdGdUMfgZbFCoxZ3+IvyYFuj5E9aC0j3RzkqXCphju99I7s4AdiwSBbxWqMAod8Zu87
7KDZUv5EYyiFa4SaFg+jX/Vp/TBTGm2sSSontmMe4+kd2McNqKeUqAbbjLpfAwOllUOKVGzYjnO5
NQskgeOBPUctoUp8HBI/Oy573x2RsAoMIMi+lt1vnyNCMWZVigXdL5hq6FdVqfHsurWZbdylU2kZ
L2aL+hH69+mJQgsUxUZnzl410Yhr1C8iFJzyFkC8W2v5Mc7ZgecAXwLYGcc/AbUfr0uG2i1tdLhF
ltTOSnCXWyzSvLPR1JMjL/rA/sOLJKHFFHUVONgvheSgDqKexjlEDiBQDCS3lek+VYYzTY3RvqXb
bGVOCBD9PFewTf74LbwLZvoq2MyRK0HGUJEcePsSUNjRZs1VRDg6VhwskDVCJKOPtVbWM/nNq16B
zBworAG4DQLo3iowUB2ZNjJcFCML6qZFygkuko/IxnhiuEr48U3Bfny3IKcXdDGH6pKG3z7Lduzr
ZVEYHIWIdKAjX0xF3wYUD6Bb8LjDPu3/sncmO3IjW7b9lULNmSCNNDbDIr0N9wiPULTShAh17Btj
T/7T+4r3Y29RlSikIi6kpzuuSUJAQqLTnTQ7ds7ea8duLL7W9PmZEmYTeVRG7iTJQa8dgkftUY8B
Mrc8jTvBSDa6EnqPuW+NSjjnhSHoq8Dt/RKCFDM2vcvsfZfnzLt9YMwZtM24s6xtJ1E7BeE0aPBX
kzYCfFOFkLbDEvXM3kotsJgdk8yJGUdh3sVms6SB4xb6k5O6SEByN4xfij43RCASNuNNX7homruc
INoAV1hvbFPptuKxabQJOlEsAcxApyVMxR5EGt8Czanm01JWtnurJjs0t7OHEMcfrTT+gpqHvAd3
RsLEWH6uDqU1MHYsJ6+/JwEwvSe/YIoCQY5Jx5DJ8Yr7EoA92H0+UFH7PSy3aKPclRpe07aIAisy
yFTpWqijQY+E5OKS3dT5C0Sd21KHbhfAs1OveZgLMLcINQFEOlwIOe4aSSCd9DXsmHUAMU7mb21U
pFWQ6nn7LTTI29n2LLr6QSOWPj4ynErOKaTl0S/4reVWW6fOsxpo+/sZECvkMgjQrBvRL1F1UtJs
q7N0avIAfdudvYRfVwF+vYGPb+mbfpAwUulciQEoUloXAWzZkCmHrA3TH3nzs+Ogha2OmUkrP+Eo
XiBXJVmUkSDbeJ+jqjXio1GLDA4yVoddw0Clu6LTI24E1KHnrquhvzXSWf005PW5HwYP7MyV0wnt
zgUpYGyAaVNLmVPpDhuXSTBCoIaaI8iMTs/8yW37Ydc1IKbRKETea22TEL1vps5mSpe7dLQHG9Dz
FexFy+Hjo3MOys4Ir5lGzuFpHij5IG3k2pXiS2YYPqZWuoPaHVYnc9B0Jv8sO/1mmkPrNosis7nS
hGKwbvJtPsB7mKorF6IQGIQla3CrOFZ/KTjsWhu4WUnE/FyrnzMo7yJw8ygmEyKaxCUBxH8GgN22
Gy3uy+/UAPMzi11c7hMZtx+jubRydDUrXakTvWnvCK1S0b4pXBrvZlwlXzomOrDgyrl7xUwgAd6s
xbUfEjXwPWcFQBqR1/l9YtOkp2uvUpRBabykByfu1E6iDbLvJ1MjjEG5bjpv6GuH9rZZRVm36M8X
iLiWqAxMgIB1dp6say2oa9l2PBGg2/tAd1tNbnSs4qgY0ZD0iGD03D2S7THyILMojMEkgHzfdHNe
91+cSCFjaokuRPFk9/VjbVf29BJD/bybBrxAyPbMda2ITeaJBQSncEc2H2LfcopjLwhnFq4AxpJ+
NPte4iQWcdidLa8Ln83WtBkKRND4dr0Xif9u4P5vW+E/kXT/Yw9517Patnk1fPvRif5vGfyqdf/x
d/7Wrtt/0SPAqsmJej2PrACDv8Xr5l90E1YoyVrakubIVvR3Z8Gy6UbQyOII86Owdqgy/u4sWPIv
i3BcqQPfQRmKL+FPOgsGW9vPGx5ZvnT5Oa9B/OTzcRT/eYedWDdtxJuMkEnUeeqJbfnS6+R8QBUG
Hebn0ObHAD2ul+yMNFYf9LhB9yMnQ3W+Z8AV9WNsHvCT+jg+IB/pjG3Uxs2lQQbUgQkv7c9tVMZM
jJ1FA1YRD/NBz8NIbFbpg9i7poABiJSuYSNAGOwXZhRftWlIDrVASFJ7LU1XSO+PkdsZFam2FXkW
Y6FC05fDytq32/RewFlF49uYOcNapU/8M5Od2H7BknmNlGwyNyB50VOFWJUQxOQm8tdsgtO2ydB/
X/qoZbNtWe6NA7Z4AOuZlxjwDzTH3ojeBoHs6l1xhVQqOjFxLyFeOK54NdJhhUuXKShwWMuVflQG
BLQgjNTi+kM0oRSbrdgjGC1szgjKi3M2GaSNZNzlHCSCsFAiQkfEUdNCC2Q3gWkWxLYlkuJDyzWX
T+yQWTE1JfElRD1oPma6IToor3aGjVrS6UVQ734wS35KX/W6PvnYc4eXsDdhVLSu17wgILQ+OiRc
PjnRNH7KlKcuoZ0MHcHb9lgEbGKxtqtB/5WBmtIbE9h8MgBdE8jUQ2851Ky1HbzcCr2x++RF7Qk9
h08uYeGXFCYeoEmytFFpvxTTbWPlp7AWLEfRJvasA5+CwJJAWcmRHO5k61mbORE7tPRQLso7HVzy
ACLPXZ4X8roOolq6mwVXHmwgX0gtAEOL8NgsPi+aeHTDRASywNNgqIuci0DNiBFlt7eL5YKS40EP
vSvQnE9s/2k93qroKbeTb5bqgjTSX5K+PGProvXiXvpu/Yqh0SQhWVka0l7L3Icxru2MWqKE3z3O
+8ZSd1R/VHYovkyv3CtiRAxRUfZeVVOm/Ai462SLXdFgbKDw2ndZfV7cAvW2mW2MDgtuGnrYMqJO
PHB0MO9tElsR97RHc+KZc8dp2sRODrS8Mo2HcHByUg+M7TDqYPMkCTxB3fHO+RrDx+1gzNoLvcrE
txRRLllzbbvpLdbD+oRGLA3IcRofUKcFjZPtYBdexdHQ3DgDms3I8aNBHTsPY0SyacfmgyX0LXEM
G3SUz57xqs83MzFHpKSBRQxG/ZnRFtLZ+TnPrG3R8EM60hfh7SxytJ46G7y3bFG/3ttkKmk9UR56
7a8AqW75ZFvDXYii3MS6oaV2UKPUQAS70YppM6Y3uS13rkdhjZSz9bSAdXJDxvwuY+NNXPvkwqib
xg6QbXqKqFwW9K4qlWekBBgXEFYxw5NwibcWn8Wqm0PVVfe99hjnXwhAPJlOGkTzi7BXJ4b6gpIu
0JNTEuY7EmShdePUiL7EtsPHQpk1A4Dyk3b4GNN8tKMwcOL70TMe1FRW+9jyPmua98qjdkIgzRsB
khgkbbHRsrvRsxANNerBUeQF6CMw1rYguwnpdDE5O/jXsc8mz0JVvthddx6sjMLZRvQypTvYFOJI
FbYZymVvad20mZJwm7ZIGRKO6OH4TfbAd1hYhbhLGnDN4KdXwmF2m1guWIv8nA/x9aKb4R73SL7h
cSx2BkLOE4eW6cPEP40p+qOjVUgV0uF6Tu0barBnYcs9MQ09Q2pt3xKSitbovljmYGhHxHfCX5YL
3NMrL192Va4FlcXTO7T5jZ4nn1EH+YQk9n6dJRImtspLEraGGRWyY19lQ2PDROd1bV/goH9SxXRw
yiK9LwnGsKD/kU5+VzvJRS/OMtHPUebu6yF/QI5745SNJf1sdoY6qFVz76TDB6GNR7jrW7qj2tyS
SRF9QEt/blR2VXavw1CyB7V9c587y3XEoq9F0dNsNh/EeEV0xG5onMeuhsRZ4FoJg5LovWnkmJXU
43SKlrMDHrzRisg30uSypOq8pPqZQvNgWbyNIwNMdRfXk08D8SyLBdTdTS4OhdmcR0a8QVYVSdCi
yLWGyNk4qfD1tKOQd3SYpvPoedAFhkbsUlUTrFYjsYdq2VGGmrtehN/bSR5TNzskoxOeytJrXmEO
ZdSL7sGp1cUZGGou2pKBxhkeyXInhAudhPQXpuPbKrOLoB33U9rsl64mq9zayyT12VeX7pJ08tyG
X5pcPxtjE7hltetIXcyIaJL06pq+CJIYjWDWf1aJPOuzfWtUDZDqZWeN007WAErl50UcvaW8ONPF
xfyw0KEukLvpJ8sFwm22G6OG1FoVYebbmhW/koZkIrQa4UL1WXshTg7UGUjfWR9fidQ8M2F5WdrG
t5b+pUiMUz9ntm/CeZ9tztJdslNdx9o6oYQsjmost31kP4xWLp7dEQuBcM4arRygnZeiXxfbyiwe
+0Z+pOkjeM2+KEfboJn8vDT9jhyk6nMD9Ld1ngZ9pGCxQIajNG9DLMvtbO3MNc0qbKqXWGvGTZvo
twBe7c283HoGlGAg6jqp12NF+zgmVQX3rFMczGJhFUxeE7t5FbhQfL29LC7y5g6RMYs5gS7LprMt
FTjRGcUoOsHRO0SOvgVzGZBW+NJoDr9Xdo5GZdzhe9to85Oud60WTFgWb5YGbbKuCNzWup0k5oEN
dDqsuNk93nRQlflhNl/aMHJPDYmH9iivJ6f5LtnWiJjKNpPCnYIIW8747ta9FC5t7l6M5plDiM/+
+MRk9Qrcm79wmr3rwls3cp6nNDsqz9utXrpp+uwaSetb1XRSK9JF9gF2sL0yV2Va9JD2deoLDHPF
ku564twCCj88PeW4bVL9GY817tZ6k6T1oWnam77D06fxJlUdVDrMYospd2Q6fI2Y7gdSJtfA6q8I
GrwFmm0rnGPdBm3Vg7QV7ybWnSOer4qDrTwjNjyaDvtBgQC3OVBuxTcp90YMSJd5+x6Py23UsM+b
vZ8Y2yX9WoW5zWaN68euCBIrWHOn14JMhHzgBuf7PEVvm8lAZZ84V3GV8iPRgD7hGB9c0grN+ZMJ
1jXB82Yvwx1q7W1Kg6DMPmJCp14TuGWSG0V24RCfycYJErvk0HewpfG1t6ODYIHPSIPIKwraIuI7
oU0jZQA4FfmhuYOQvpOFsTVqG0n1dOv1cosOkIQzLJKuzb5cPdnVal/4uNTPMTGDCvF/cUk0gz0K
BLpt7aKZiE1Y5oDY8K1o1Q2ScccFft0JfjL7isYPtXnRRodEqGMqdPKAuNH5lLjOS6Pk/Sj08FnW
7MdxioCpPTTSoCIlcs3WtkggtxEHAqudN0U5EIX7dRDWZpmRSVM90mMJ1s11MufdyAeZlmpbhgh4
bJvHs2Ov05dHZq6gFiILuu7dSN19l5D0sRkS7GJLLVeOO3Y0ZV7XmXga1DfNivZzdRn0U0Hbz1sR
BqtgO7Ugi3xGAL61kcYPr1DLZs/dkEXI42XsC1Lby28hZrGsuLR1fCW76tTqefQylKuhZdrkM9wg
CzviDEK/0cSWTts9mS8bzKNH9Lh7g5C6b/QgWXeI81M5dm+ZQqpfculHVbQ1I04YGecZvxwSpFH5
C8kn1MC4CmgzlEp0T8moFGnLbuAJorn4CJindAtoNhmQTmfel4VN5bR2nw+j0wXFpAWx4vORZfHq
tHuJ+jdJOczPgTc6X1sbFrmmP0jaO95Sc+Qgi45dHCS9cLqaaCUOTovTfk7QoUzC/Nr1w3hXFkhh
SBOiHbObo/DKcr5Z7vxJNcgRqMkznbSQU+rG17MhD4hM5V050apYTokmvhUOFUwFYr2JAcJRCqFe
2ra64CXnDQrD5YD9MXB0tVVNul3rHYG1srWXXR+L3ajSh2Tih5LFMZ4+j/l0yFPzOo2bvVN7+zaX
+6H5FulkqK6txvBLGI+Xzhx34EeDFEsQGRTkOpenyMl3doMZLaZ7PnxonUNRfOCzEo6kpQHY4ieb
TYez6p2ADSF6A4RceZ0Wwu9d50Duy24Zvpu4WQcxPzStfU0K49llsbyxin6PfRrZeHNrrG3CIkXU
b6bbPDYJnzG0u9mOX41e85U+mjjmjEzgBUg6tMgEFHoanqRQuzcXiWdJYu+Tn+A/FwecMYeJbtQx
s1c5x6JdPKen9NF9GpUvufMhpztHJllgZHLjaJry0UE3ryahkgqXShklQZFhaGluQ3T624HUDZrc
BAZelTkRTVF5bdYk98V9FBj2zEm8+b5EBtT4gk17U0gA2HGm34SUP2VLdiZ1PUGrrUqvo0Uj1ajY
KmW1+yHmoJkIx/BT8i5iYG8PomxQ3dVIvQE76q9ZlrIMmGCwG2FjF+kpf8zyQfCm4zrczo3hbUZg
YH6cDFe54BTI6eYsGt5BkgYPCdL3gydberEyvyfiKlQESfECuxxSA2syNnTf8p2x7hu6N391aHsT
bBU2V8a4dCfh9GaQkwjyTfNcPPSGds4y9UW1pG0LjURsbdp7IylJOLPnjVLRKTVR31qW5s5BTRN1
cdV01lziu5u83A/4iGwcDP1knuSiH62exMzWve6t5rmc50ORldjxMX8tKoY0H2mB8NrXIhr2jhLa
hgQFjIELOQYYpSuYOwQRZrcKaDsMb6p1vLvOIa+LTdnY+9k9dyHWZwcfgaBOtUrdPiY1JLk9aEd7
O4SV72GdnfvvS3Jcf7t+t+DbHxkWr3kWoknnhegUe3qKPS9siTd1248JUnSAjH3YfQ+xhIsD8Mk0
9UGVNeHOM6QLWDBbsEaIsNYJGJx6jepr8fhLZHXM1NPGbF16OMpA/wU5AJusNIpNEeeVd6P3ndew
WBjTdS/cPjkyrvJewpCEh0Mkp1Df0380kqBTqr4MxUTIV7XkxjlEDr2aYPs8ocdt1Np2Mmbn1vNW
g5GoI75QoQrvZVw4WeybTmq4vioXJ1FqLXYSxLXOMNwkF1FsW1tUxJ3ELikLdND4OJD4dW4z67/+
6Mv9b4vyPyE+/KpF+V/N6+fk9T/uX/uv//f//JOw8ePv/Y+sbpXtw2d2UafQYfwf/ZNp/bUyVpgu
YsBjQr7+n7/blKb4C7UwemREB3BzTI9B7N9tSsOmuUmsvLfSEcgjN/+kS2n/gED9YwxIw5OJhwU7
0YUfveI+fm5SRngO89awNIIrCFLZhxH2ncTyRpdXz5FXkyRkSDTYxAOhCR2vjdnNT8syF8ZxII7a
C3S7yL/ja57vQfUX5k6gEEGfK9K9iJfVHqLHIVmtMB7gB0eKhhcSgJZ4Mdy+JDd9lWWkjrTzH2kc
4Utx9fJk4KwjA8QMm2c8J8QtAT34GjLC/ID5ztiNckoDvuiP5himwVJ0qe+5/Zgf2PHN9lgT0/xK
89/+OEerUTBx8g+uMZfMJ8gHPGYR2l1+kjOfez1GQnwGIFAL+T3qSsZveTOMG8Uo7RYSehGYWmsF
dWiOd0xTKciyPsIUZIbgxFtr6PEQe7G1n9uu47A+ddlIY2op0mOtisU6Aeh3zKsMJw4ZBnGT3kOt
EYDIx2muN04bZt11nE3JvjJbAk+JL1kI5HTki945yfQoZN+URxKR8hOGBIZusZ3vCYLScR65MSbe
XKj8cWIi07KierF5X6SRisZDSRpe9iVTVQYrohiyPi8ANKjZGzbhGBa22q8GrfBh4KgSyQ3zFWXE
W4twFzV8J3cBti0nEd2tW1rHtAR/GMq8ChcY8ydZ2B4/WCQ8zO1hj4OfQMrGrfXrNfqDc3BEizG6
SbSe6jzg8dYq9nsC0/oMwyGmfM+4JvqQomsZ+ibZ6L1FkLUo9f7rOGoc5dkv02uCONrmOKres4NB
Qr88u0srMjaBYQi3Gt3VZ/IyIo0SyVVrt3aKqGVH13td5zOGXzF2PDmo+rpzTWoCLWP6vBxfoVQU
Oi7SPoIGq0jK6XtT5NedlVvDB9sqBh6twrStj1LG81au2cY+gI2BPp6XuQ/4+6rVKB73Oz3usjvH
ntzhg5FqBOCMYd20T6Pm2k/h4qUkQZemdVHVUFPJoP3bL45G6tuUkNGiGEUxogIOfuvWdpoFfa2R
TmerIosf29HJZrZYuBCwMMvxi413iqxvXUvmTZU77hck4RGEw1p08YmI5WUMjLqROKyl1npX+Zgt
LwTBymsVG210WsRI20Hzsir3cYiSN9qUOAc3WhmNFzc2hukw1BATF5TB3s7Ex3FXF714lHJmrw4T
NX8s+4FrAxiOK4yJfbYb6JpsyU9BimG4AxyYZXJ7JsaD+aCSmU12cA3vkaGfgMVbzfGxqeZR36Br
ovaVnNGn7RLhHn7V3bHhgEt2LYWWQxjVFUJe7NZtgSeRrdqkriqjrr64RqirzbRo2fJQkgIlfHZh
yv7RYDBwKeBFdL4+m87XZio5nCJPoUsuxqZ+6DmNdsfaTewloEFDfROTxFRsi8wedgnhUolPxCf1
eNdU8ejXBoVqnRXWoTLG+IJXaLDIKNGyjzT+Uw6DpWdhdxwNwY8SGmN7imqL1x8Lt/WNgs+8rcUk
roiBwxlTRSr97riTTucEFg+0GBLRaRCCSoRroeVJdTUDA9jMETv3ZmpphRR6X1ebuYrKJ1ebxcuy
2FCOu8WtnuHvS9Jx+k73vcZmxGuU4MD8WoYMRUeHIGK/RtfQEWkf0YA1J47+QUm2Fv02q49OgEvC
zRJF6rL0tvessbDW/ujxDu3QRxTHitNEsnOV0eHvHEIFEIPCJfVVypyahB9rKIsd4kLmPyLBcBvM
RACbu87i5EvE7BIlJ8b6kXMUyqva2NcSK0dsrQmXfuJQhjw+e7MfQwb5iVbIkN4Z5yGSiAp9QPNA
ewJmBXLdpSGMk1Ad+1xXdloR2whLHOwPzubxU6Eij+44Z3AOT0IHLDRsECbUKcMEFc3EGt0iPDUz
SkYli1WA4MOj7mvCZOtxseybkFkxuEVfL3WeDtWItmJij7FYY3Bl9C4lfp9CkpgcCwoGaZfT5Cvi
fprsmEpNpYFgWzTOpV5Oa5+/p1Ab4WDSDavIpG5LTvCyjzeCCEBOD5h8i2nvWuQzhBhw+pDhUhRF
dIy2feyY46mQcagaPzEze8puyaTGcerXllcw3+Dc9EViyaUrMEaTOlspP6hWlsYnHP9zdj87GqcS
6fZ0gCO3Ke8TRRB3YMe9jkSE04sd6GHRNXc0YaL+HGKUHA+p9Jb5IKe2ZVpftnA4PMSlHQ6YiA9Y
F99iqlhIfYYN+sJYcrDSlTmJT3Uex8uDNo5FGUS2kyFw0EQm90Vrhc5FZGZSnyL4UlmQTnro8lrE
3uLjpALh6Y85c9kAWROtYtXy4dHeJEVrb9rCHeTLUJB0G/tzAx3z0i24rn3EgsRm1iix251j5AUc
jVGVYDuilOUYjFRnA7CZ7eIc6310nBMWkjNNGl1u0QgOctnrZZJbN6mtJnGLIpgBwpQ3eAGYP9j2
XTqh3yXLcRCfotZ0aj83FsZzJo7m9mZEPX1wx9m9dNyR9xS5fUUeHruEvMnzcLCucjRizTEjdH6I
KbkNFMcd4QgzcyddXvTSyVSw9F3R+ekqzPrSGiG0Mrfox48IE6ImKJCQ3shBm+9lHYY7J7ZYNps5
iemlWOC36O8ZohefGODGgF1gUVefKqdPXnKjIw2uLsld9DF3L/ax0CKV3Hl1XN4bsy7kE8gyusN4
iYFgXbFyeNY2Z17S0QUwvOa7VXFTT5VblN62SnGro5nsFKQEnv42PDU53Mg9Qz7mFG7LQRLNZjsO
tLZ5I/Cw58pS5lVk6emXmiF3vXWHaFkYV5ftfMtxJo4+9d2Sf0rtSZp05W0+aFpU62+al7Kmj096
xXE2h1Y+RKUmCasvpOxQN2Ir7hkw99OO0ZwRnnsPIuEHw+VI/kBgAo3jBZcQQzrPU+ITIIG+vS1m
DMldPTmf6HTQQMGUzHibpC0elRJhWLOVo4WwFSgB/sG6XMaJ9G+jSIZPfQryjdWBBsputbANh5j4
bjMYMjKg/VGPZhjxnNlfQp5t/bqIi0buiVNe4mPn4kZdjapsBfZCoJ5D77PjFk2l9TZUJK8Z6GxJ
Yw0bpCtO3RVfG9MontcgsYswtOKBRDN6ezIE47rt1EgGamsPVOGdwRasV9TDLW0u/n13aPBp5xbI
sjnzmmcd9W4dWHHf95t5lI62zWFJZRcshl12MQxJyHKfld5hSWatvUJWRnNHTOSDTrneXyGbcl/D
ui2Bs0nlfoIZ0o+bgofGvtcGkEQbPXSYqOH97hFYU+DbXR0dQhJ1eZrpWX6vdDk91v1g7Ae6KvEh
R3/2YeFVnXcmkLWXPHFYOm1u4RiJIeeMnuh3YbP0F/oZ7VeHhFqixQm6F8FaOwYa0kDJU29aHVwG
eBpMO2KeejdCpbppiV5lbOCNOgZ/QG8MXAfCOO0d8UbWaYmtSYcwO5jxVwwOSu5kniFyEFZMh90p
itY7YsC3XyCDpqeqG8zWB2w2koC4VC5hasiTX2WjZss3Hezvfke9GPtGm9tkvBth49DhquJrzQgN
GCTt2sZtJVm38G5655Yq3XvFWVHt1qR1EtFMEKf+DCWA0wMxnuOGKnd4iJeRvtVCWvCtPfQsPADV
0gO4bsa7RRza3tbpmulzBnemOhaDZOlrUUipnVcZJB7rElHdVTf1Bik/tcP0UhFn2v1Geroa7v55
GkQLihMbew3Llc7x881psKIlU6myLgPIECzvGQOx+7SkU5znBBDGhU0Wy0ClemsmXXVY2NjH33yC
N+JXPNdEQ3m4KVZL7qoY//k8ymapANGwUNaFHt60WmHtSPttv//jmM7cZaaX+U9vzFtLxXoZvCpo
h4DHQDx9JyYmGyGz4HQEclrqduPAmqTtayc03KaRQFGSbvBOEBHJt0AtxWttKNtcIBzY1gM8dwTm
v/5E7+/bctYDuIsFD4WSeCPH7UDXhLmVVMEymxa9NQ7RJTKPuz+/iknkjGuZvDf626tkRgzJMKaG
l66+HDmeWBQaYfmbfJc3wie+XLniQelVChsQr/5GwCwnEuFXYC29AU7PLKNCuJwd1PwIIC+q/szH
wNUcB9YvXx+dEtykb66GWxAAUTj+UAnx0szSQhsf1syhfv3dvdEvcx3EXGIFSUjgAO9l2bUOWUzx
bgA+G9JdpUmqxnAG+AajrCSdvEPt8utLrh/959cR7TneAdsjBdrk1PnzywCcwGODQ+Po2mX7vUls
81bG8XDS495+0Jex+MKiD0lD4zn9zfP4xusgyJKlZhH0oLDer4/Lz5fOLGOC20u8eobIkUE5h4rv
k1xzzGkPsHp1uudMm7YhYuw3v+e7p4cvmVA63P54fTlcvblyZeu1Z88WfYQsH1mpJ9iPvmgL7PJN
lIrf8NjfSv3XG0UFb/F7WjhIxNtXQkAmYmTuUtsMJtsOob5sDGk+z49yKCizuL5zF0omI65yw3Iv
4XzdJGg0Xn79W797vPgcLLsruxqDLR6rn7/wmaG4MKF+BmnnrjUJONN4YzTUUoGuMhulS27/9pn+
F7+yzTpvCmNdChEz/XzRJGTsnrmrTq2T8qmoULIZQZJ6sgBcow/R3iORKmU413hRcfPrG373O0vd
JERFwpKgvnm34jFoWc/AMcLuAZWGDiip4lDott+j2OII8+uLvfl2V1sgrGMMLZgPuNxb8+Xc2sCl
LQN9E+fTU98PTuYr1/6YwxzaNC6dwd9c8M16vl6QzYulloYvd/j2grWXkrveV4g/SfA99KlkSPX7
9fzdbQEpcXhH13Yw1P13K62b5HHtwebtMmCvDcnGjLZbImWrUaQHGy7j919/j28eGPrUXPCHCRwr
totB7ecHxmaCUw1hDQstMsWnnAPr88TiR8dEosigD4RgiRf11xd986RwUSJSOHGsLB9qk7crQiud
BrRqHdGMHb+GtGACr+q/5oKgyj++kMQKR5cL3PN7yHo8JxgGmhSoJq8Fg/9oJhWyA8MLAe/PLwU/
BfuNyQUxU4qfv8hRH2c94RBAKH1NBvF6Uznl6cZb//Tru3rL2Vm/P4yLlBWSbuu6qv98rTy0ZYpI
PQ6gRCIDqtPSpeE5dsN1quSSXoWLE92ZVRveLAVHLR/uZBcBfy2WcD9YuZ3Db53ycfvrj/X+V8XK
alt4W8FZMyF5U/GU3eDWaZvQIl5WPZDekFbt9umWAdzvYgz/1aXws/E9c/Mgxd98AcmSx1OJXCMw
1PDo9OPjUPSPOn/+8zuieGXvMgyINW/vKE3gdZQxLfOOIGiOnnm+tVLX8sFn5f/Gl4eP4gcTweE7
fHtHPQE8Q+YCKWxRzcawvW8QsU5Bsv7p13f1/pW3wDqYHgs1MWPsFT8/PTRY8qxZSbNUWemBbjPv
9zT0y7HIWGOYb0TXUiuHL7++6puTCM8s5T+bAyASHhDn7c5EGJUWpmYbBaxwXhXonDVvRtn3F6/t
eE7jeHxekqY/5i7jnA6A3m8q5X/xyOCbR78PNwzO/dvfksMyIQ4aFMhoGmpxS8yd+FTla21Q2AUf
6Nd3+/5q3CpeX+y4HoiLt6eegmjR3nMU2ohmBhSr0fi2u8f/j7Xg/YUY9eEllbgL2QXlmx/TSEc3
GuKZRucy/XgTGJz9W28CMTCoXddy3IWo9Obd7mr827ZEUgHWfAATbs1PCv09Yyv+9Kdfnb2aLPj2
uJ33JczYdW5kMin3VYt5i7sp9OTq33m3eRAsIg3AoLBiO2++uBw9Xdsp5qSgtqoT/davhWmVJ2yF
X399P+8KB8hGLnUgVT/nNM5hP79uMtaSBrowEh3LSA+WBFb9+7v5FxdxPLKsAXhZILDfXqRzijmp
UkhGuVmW91jG2u+8Udbuj29lxcnBlCHBiWPnm2KhGCvFJGjCDjKY0R37Swkctf/dmfb9I42bB9c3
lACTheItw4P6NkksDKQIyG0UOxb3Nux7K6V89rKWCv7XN/UvL0dyjscpHRmIWP//P6zm4UzQoDPT
KhXVOD/mIxGxaqZVkdsQxf/8UmtE7A9XO1E2b545Uy2zwWhA85sCye8m90ge1zMO7hVISMf/9cXe
PRK0HxAMkvSBben9WTMjzItAY/xxcIqtncb5b6vHPHx/eJUVL7Q6r4TgecCj9fO3h+a6GSwu4yfr
4wYEbdiAsP/jL46r8KXR/Vu3Y/asn6+CjnbQ7CYL/YhD+3jodddAOmkWzgdqSUv9pt3xrgjnaog4
WIQo+Ckd37yxU2+2rh2pkHlGljyZZoV2QTfVh9kYmLendvQbOsa7X4rrraHiJCqx7r0rM/Q0xds7
mh50alrKmi2GzQR5+fDHvxTXAQa2+thWH93P32HI0aZKVQXsLNfC+aSDI4z2+I8VGQd/eiUMlnS+
qM/oG0l9LQX+8UbN3dLUWOF4owoF+p7ZKfLO1C1QUP36Qj9QCf/op5jrI7FWZhCrUNfw35+v1Ebj
CPKcdxfvXXkavGy6TsJQfC5QI5zr1gwhfo91dak9hp0azr58Y0Rz+v+Y+7IluVEt2i/ihmbQa2bW
bEtlu8rTC9GeNAsQQtPX35V9zumuwpWV1zzdiH5qR5AUYrM3mzUA3wHpZwbN9AYANTyQeMOuDz1y
562deQN8g0YvG5rNF3BqNsBlT/HXGLKIZN+Urc6o320Anq3oHaDxuT4m0SjkneIGD1FU1bh5zjSq
3uFJGx3HsYhx+QdZSxU3jcZLwzXeLz8pPof1bcfj4ouOxwVCzsdb1uMyDzxDT12DFqtiCIDHXq8f
YUDOigxK/oDv4RkwBFErYBv0f+PyDeQyYWcAMQGQniMRJugrQ/Xk5zbB12GHs3wODsWQLNdbsQqW
jZX2v9aUoNxh1KDp8/rn+H0fM7QdjqpB0HHCXrbiRgOFt9QGbhGmQA0LueMeD09n9/Hv0QmpVORS
vC6i0fubpRUE2QHfC5AeIgbeyS5sF571qUENOROe+avczjTt7D8rhH9WDJ5qBP0a3AXszpkY5vYo
BU8AG2n0ryXtoqsW8tN/pngS4ldwkKK/ig4ZuuV2AxviOBBTBtxjNywhSnHYDRy2mHQfXv9EdrLD
r8A3MEXv8agK+FsVztsqMLqE/8rUG3FXa1kA+tpy3AC65OxF44WFww0NAYrSH4WwXS5A/BlaKgIA
YQPvGYhxIy0UeLj8zyHwR2DFB9HhP9va65kl2P+bVdjVT3F02dL2UMfZ/GMv9v+JSxi+7WkRN1wR
+7+eIhiPZdR/edbAKaLUOZby3rF9ECJn/4dnTcP/E6PXG+KpBvpi/5F2+y+AMcY/HduZR8WP4Ggf
ho/9PwAjeNawp4J6G1IIrpPRH/Gsn28agrEpTo/wN4WWberQ8UiLe6+f58uwb+i1mMf1TMY4Nfrx
/z9JSQhwDh0HUtzzdBVgrxbQj6iBrn6yxC+8Qp0a3UpDzRQvHZ98lsMyFoK2pgadi0fyjxL4vysT
PJ97Ae+iJJZplEvup9A1qN4qM9C929StB8KyM1pSb4lzvG8/hjF7ROvuzyrRfydu5QN4RySVwoUl
78ryagnF3dycU/N6ecXRLH2+JhvkzhtQTqIcoKKHmEOroukWfXh9TaynhP9NHEXG89FnkaQ1nUiU
r1I0n8omNbeDN/ZfoeZLLwWIhRetgHVF1+vgGmA6KMIA1PRHReG/v33s3jzZqcC6Jr5CUZsPAoLu
vI6vtyn4/vofdmrVjqn1ydgdT6XmCz5IvMx5AcDiTuCt3ynEoHX0fHCvIXBLA0QuH70eNg9bkfcQ
SHQc/PgXPZk5JQEuFX4bgMeefJdqe0za8KfboljBO/oDGuS8D3LUSHBSiOe3cg4Cp5MBjODn8xaQ
xlkrDlXvsZbRpfCJB4QAUMduU7eCF/rxbQFsbZCnc3Dtz8W7cmCOC27FrlwFWCGSdfddB3OnhYOU
hkZheuU0cdvCPA7bxBtD0t6vM3hlINAKfW8gm/RnN5F/gshuNsahmiYKJOJ9vY7oR1cr3YVaPr4+
eUtc7d/RrRAlhvd4wWiL+z6uHwJIRBwqIPOuJlFDrcJH6/RyJtr/CfUgAOpqmOGkbEygbtstH0aw
yw8xkUA2vj6ZEyFta7dTP4zahYwQqfDrq6GM2DU8vbs/qoD//UOtkDYTnjTgTqTyseUfAJEDDnGD
MoDbzK2QLoJiE/UoWR4r+N/ESn5bSv/MTf7UqlgxDdvVUQnJZA4Cl/cYNdW+Whp+5vufGtyKabhj
+CjMF5n3VdJAXQI2nIc6CWFE5bYwVlSrcAbLpOtkThsDInFnyn0yleGD2+hWYEPUK5Fm4SLvcdXZ
mTSa38YgpX5+ffTjzvj3Yv7PjqFWXgYPAhSEVNN8nuR8EEUI2pPp49t46MrD6z9xYvlti+GQq6nk
68JykBQvOJTKdmno+GmpFdnhXPJBqijJAaYugQts5F4HPXE7rqmVfsUaAuMMGEauaPA24e0bVTRn
0A+nFsWK1B4duuOrm8iDWsHBhsRm/TRwqdzOa1urG36lrRqUT/PQ5zeMPCzQbnj9a57aMFakcigA
wS1xpTlavtEFb9LkI+CF5T4FCvvx9Z8Ijuv70qa0AjYhDHyfAfZZHcVjaJv6+lYV4wc5glgcsqoC
TJ8Am1+JeT9t6tdWF+GVWuLtcQWLBxQECcJmgVf5XT31ya1flRoJEQ5PcOJp3hVaf0MvEdgyKd4D
H3DDqiXFm2w03gyqC9Jb8DM+vv6HnPjIsbV/okYCkT16fj5TXJHiuk0uKwFysdPo1Dp2PDoVgyIc
oOdgW0GxDcYDAPH8jOPDiblT69iZBWzhVbBBrc7U36d5ftNMwTuniR/1yJ/WhtMctmUB5lpOyfwp
TKA4t/U/3Ia2LgIQbOn6dRNpbrwA9GFP5pymbnfS31xKOsjylfWCwYuY3iV3s9+dyX7H2b2w3xNr
n3CQ9Rj6jhRMl9bLoFCiLwrP3+Bwq8DlxyMOxKQktBUIaDavr9OJKLaV0cIRoNeikTSHdtr6Bu5x
zS18SON9MS7x4fWfOLGBbOgcXoymWAFLmwuE1Q4N3bd0at3uXIl1CPk9BEPKdkhzAExrKOwo9dnw
Ybp0m7l1/HQBR4keIieyRt2qQHyFi+SZL31q3a2YDdehi9qigzGg31ZZHIJzD9JLcMeZmc4kLf/U
b1iR26CNzUDSYDmoB/RLswIsLZOAgIdZ6Yexj8U7yoYJsgOGs4vSl9tVU3F48ooe5ra19AHnH2GP
JmhysQCp8t1pUWMr6AFFgxiRBC8DLuMeWO3NlZ/IT25jW1HfVEkyxFA5yf+mjHiwMZV1de7t4sQ+
ttWfAdFlIacaJQZAGJeR8OrLckrPlF+nBj9+wyfX5A30tnX2Jh/XTdgjy8FLP01wP3Y7aOHU8Gz0
cMKrPPz5gtyg+XLRrMW0I8Lb3Mre2ArCvlwCOvk8yQETHW+6cnhsU2Xc0o/98loXJmoG4IrzkIMV
2sFTEjJhjtvFCkK4XdQzbNGDfJHLHYyLDn2trl/fiUfpy5eO8tgKvgn65CkYh0leR3N7N7C5+BYZ
iK4lHCTnGqQ2SHgn6fg+gkzkDvIM9IPY6Pe06LsHsARB9gKd9VOpVpW4fSXb4Yc1ZlnCLm5z+G7B
kREKjPC0nGBY/PoffOLvtZ+Twc8BbVO0Xa7i5ApJ99uWmHOGcKfGtop7XzVgsEZJmxc9rS9nPYCV
5bWL48LYSRdO84Qw2kJyiCZvGYMESRFptwRlQyL82ofiM276eddHH6BMelUWf+ZG+M+NzUYqkURC
MRls6RyF8Btf76Ay/kcvW/+ObAV0E6mk2BK/zVOv/bZV26X2z/mHnfqUdkrdwAEa6brlhHjf+iHY
dgPM8Q5ue9CK54ZBnGuAcmO+RD1w23WgrwAd+++z1Uk3l1NTtyIaj6RNG4aM53wBdZfUQu3b1V/d
5m7btlGTQGoemMHclzS9BucnArmSnXuJOEbKC4Xl8eHoaXrxSjBQFPdYDsLtzw3+rBegQPfvFY3E
NVjA4V5X25+9vv6ze0IrWmcJkvZCKYN/eV/ciaDoLpaw1W6dLftNF/KspIX2UpP3Aep5wscHr9Zn
Du0TXzi0krApvJj2Gg0KU0sQp9OovDQLndyOgvD4q09SfDmB6LTN0OElvNVXXQAf98L3zizLqQ9s
hSz8dP0Er7Y8p3FcB/tqbc3bGEoceL0dZ1DyQlmxY6EFLSOnWLOxqCAJzCbkK/6aBJdCyBj7EEJe
ZTDu3ca3YjldFZdAhdb5aEh1kJGC0BfxL9wGt0KZ+KyBDq6Bu3Qh1S4GE3A/jfFyZhudeoWy/RW8
MtJ1KAiaLlCkv4DTVLXfNr8BO9vjl12px1t4764oucN+J4Y0+jkKH1Wf099m8wIGoGgamIDWObQB
dszABykdzuCQT8RHYEV2o5QH2WnQWgvWHkwZ/Vy4/uQ2aysJd6SEWoqvtzwCI3tnoH9sDLTn3Qa3
4rrcCAgnna4hXJHAUL2HBcMcnAm8U2tiRTUAUn4wh5xn8Er7QVrc3oSKHa8ctmXoQoF4Ri5bcjqD
cIQaMkuWjrlFGETWn51HOPD7BcCyGm/fIFPv8LgffwFr9pwj2amFsQKYFYGW0BCoUPmUVzI1+43+
Gd/wnwxjE8XgxwRrGxZBYRfM+gBi6oDN7XwICjttl6MY1NODmm4ThCY72AdUC6y8tjH9YBbh+MDl
W5nYH+qmLDaYy8om/jgC0L+H/oVjY8p2TJYl2XCDL5Z800xfBJDn3fWAMxzc1sWK0RIs+3kDbS5v
aR39WCgknSAJzT66jW4FaUriNVLa2/K2HH76gcrT9dy5dRzihern7zvak8wbRD1kU+U05iUI8fd8
mKHsHFft40Bn/eA2eyv/pm1iWETVmFN4xb4jqkj2ZddFbqejTRsaFhFAWoHC2Qk3xeuhk+wtbpXs
zBF2/H4vLY8VqZBL0QRylzqnZR/9BQ+49lDPtbyCsqa5UqZoztkqHfPESz9kpd1krmIOYZ8hVyN0
/Bo50L9oJ+THBdpX78dISYj0mKg4k4ZPHEA2mBUivbJQq2YZlLIuKwiwE6j0OH1tGx8HccQEjMlF
5Z5ZoQ/O2LJX8RS4pSvvuHxPtmvdzKyGbQzLGqHeCP+Dr2q3i51nRXAiImANVMRgPWDMXs/L1RbN
jkgPGwdW9SydtrLHtMMIvL2Gdrt25YPboewdv/KTRYl63sYyDElG4hLKDxraFI6QJM+K3T5MFwJm
PMlqKq6DjdzP3uaWY//W/Hsya2haFotAxzNLoM4ufH+XFrXjglhRS4BJn80Au5HE9B88AQQGqHRu
9bFnBapX49lalB7JSgLVmLKkZDd24twx8HJggpT7/FO2QQhp8SYmWSXSo7QngXq2WZz6UEA3Ph8c
CiBwjtCGZOCPQlRUqCsewZvBJe5B1H4++DSl0MNYI5IJMj8SrwIxvjjzIHBqUazQDCC3M62oVCG1
LS5A4rmpu/6L26ytzJoY7Sc9w6x131z640dIRjuuhxWUk2/SGN4wJPPgdTBtw6WE0pjbpK2gnFg8
rBtH5ARj9A6OCwdGIe/qNrZV+fqeacykMe2lUG+hcHTRyuSX29BWVBZwRVxFOhI83oES2sXmS6x9
p9MbcPDnuy9O1drBDQK7Dwre8Fxd7qPAPDrN28Z1tctKIPGA7QdI3XsDSDl8VOg5TZsTe9sGdYEH
WTRgwGMDKrozsQdJ7nN+maeGtiIy4cMA7muaZsu0BvAEwl3DRNN26bYqVlA2XaiUqWZsFLFA8Z4c
0NN2Cx1mBaVuhhDGnmCrjbQ/ikBChTxwuqaDnPB8nyCDBTpOMety6jPUD2SRZyrFU6ttBeXczIUZ
+ESytRbx7piF4a99jiJ+anArKrsJdnJE0zSLIE/jD9F2NNH4M3Gf/10ZfVtOSRXRnArooOdbAFqD
b8JHnyTngE3Hb/Z7XevbHM50hPdX4W9DDhWrj1Udt5cr3d4DdX/OuvPE0tjgLGi76FQuHX5AVgu0
zWO1g7NP53Yc2rgs2DiiMokSYO7KErbOvQ9lVEgtOIWQDcyKq9nfYCUg85pB9rwvBugCtbNb0rRx
WQ07AuDCDTOPTXtRpgODk4537oHlGOUvfNajQd3TkrMFHW/eOoAo/XoxX+O0DfZik+Y6aBqotMMB
xztzFpzYPzZISwq6oNcJ/XEaNhMqInRyL+CCmD6A0IsYe/1DnPoRK3b51G6rN60y15o199FG6R2r
6m89yEtnKtJjifXSetkBLBuCZ6MYUJsoOsquhQmDwmlUZ7Xc/PdqaMlBwZX2cuk92Da+/ledigwr
31YM3p1kIMecGD7wlMOjlQzf3ca28m1FazUzrvoc2kzBtVFJczk2UeiWzW3wE4V+abjBZyGriyW9
iwaQl+vV7ZntN4dmieYSrtrFEclflm8hLOa93/x6c3rJ8BMr6QbwDyNwzJvQ7Kgfomn+MhuoJTkt
ug2BKoAt78Kg1oD8wYagLu4haukGjfdtsNPcjzWkRwedxx4shGQjL716++o27+MGfXLTG4dgjlTd
6dwrzHfuBffQHHEc2opcY9DHmGBOkWsjijdRoNQBCDBzpk1y4lxIrKgVekqhdMCmHN668GmEBqy4
qLwJxjbTiIcjt9WxwlRIv12HYyNbMsgcJ31052vz3m1sK0x9nwRjsKo1Bxv0lnD6xST/tVX4wydf
38YqEWSUeB47li2aJDtt/DeJhr+807xj+6aqVJn4U1XilR0KvFHfvAfFx23L2FilEfDVaZr5DPSJ
uW82/pWOgXT7ljaYdVGGFvVC0mxQI4y1A/0OfkJuvRh4wFphVG2mMrJLs/Koh72O/XCo0jZ0nLoV
pCgWaj3CZDTfEvbGY+sbXg8Pbl/TCtK+mIKlD4nIqcDZEq3hLkSn0+1QtEFQauIkUSod8jJOvxQR
tHAE+nhul5zYis0Qwib+lsADDwD9+wq9UkjqnwnNExWUDYIS+JqNXyODenPyE4YRxd7w5IsZdXIt
qGO/1LeRTXG6xAlfCX4FLn5bPSaX1ESzW5q2cU29D6nmAXJLeQJV9esUTjFT1/VnKqbjvnuhYoqs
RFrDog24KYknOJqEV5DciyFAG7vBGVDBP4+lTodlPU8lFI5LCvYj3rphLO/I1IIgnDW6EDC2FWOF
B/r0gRRHY1jooTgFkw1tkjGsUljgVfmywash5t83oma3MyCyAhX0nHbYJlblQV++q+L6V7wKt4dm
SPo8X5Og8fEoRqcq19zQt2k19l+iMiRnMvWp3WIFatpVHYGAW5UnNXnvdfOPsZ8mx1WxkijVVUPC
SlS5UBBw0kfNet1Wkds+t8FNGr5e8HP3yrxl3ido0cCCW58T7jqxKja0ySQjdGJTVeTNCnj5XFTX
kYKLidNGtLFMHvx46KSPjFhScejwwWcwEelHt8Gt+AR2L6j7GDP3qgW6HnE3wWsx+TP5y386HjaY
qYW+tZ7YxDMo+0AkEpJyF0uzOvZTbDAT7YhYCeS8s6VOv8JX61b53b3bslgBSgoN6esa1l1RlVyp
cHigLfwm3Ma2AnSaknWSumIZqWPvAirhxUEMfe24W6wAjeAh3PgrbH7XOv2EHtxBTsmj28St+JTQ
/lA8KGjWQMtrBzlMeHQ0jitu45WAGUjhhAoNFtETONul/hVZW7dnWNg9PD8TZdQDvKWbJIvowr4u
8MX8tSToMrt9URuTJKQHy4+yjrJVKnY5GLiKmyb95bTqf/PSnlzq4JNek3lcwgxvso90lXebnNwq
dFu8LICPV53MSZAVQyp3Yh/UiWOBHhxPyiezNtAvJgCBzRk8MvqLCfYqiSm7S7clsaJz2xoOO4Ri
zqKZ3cGpBYkodOvm2YAkldY9TKb9OYtXL82HLfTUZVuM1A315wdWeK6KMQFo3JhVW9Pgbaaa9+2o
3Q5zG5P0t0PKpsIxg01ZvwvD7We6em7b0AYkqYaPwB4HY0ZgJggZahhuNjBFdPqgNiBJ1VM4QdB4
hKnueL0Z8t7wc+X/idRsw5Fg0FPIBb3kTLIQLg4wyN0BovTgNu/k+S4vQxYtQ9qOWdH3lxAC/ZyW
cK1xG9uqbSs9jQv4gjpLaqifB0l7CRq3Y6llo5FSPzRbU1CdjWH0CAOvezp1bofK37oHTyK/mQd4
Bgmus7iO4PztM+PfrNATdylAIRNuLUsChfmulrF/q0MwTe95ssA/ZTfypUsdf8E6uloBxZahXb3b
vppGcwet8zS9lXXhRMTFX2CdXkCmrGG4xuEtjS96EMbTu1aqmZ85wI7r8Nt1DqNb1UXqoztcF9N2
W5hZjzchge5hyY9s/UDC3OjgsDnxK9YxplpjRBwX4e3Ejt7ZQ7984iEbzhBCX4xZjG4VGtQfAlzP
vfXWLGiVHAiehe8WdE2dIBRgZVrgD/j1hZ0AiOK2GYjROwO4fbkb4LfotIN+w3/AAicMp2Q4Wi0N
y66sPZpelpBNduKEHm1Lnh87HCIPeEssg1t4ddJ9KcKewqFYEKceNca3j7VmGCAEy5ZbbyPVFzVX
45t0gsuay97xbakf0tHB07r0b8Ouq/19p+hwGOFV7gRdw+yt+PVWCtS+GpbbMQ1gnBvpAk4CJV2F
y8GM8a34LSgZocQ6eLd+V+t+DzIR3ANKtN1d0EMY34rgCPqhfFaI4BYQnIsOjlswT4Zf0Du35bdC
V/cLRPc6Md+mTePfB3Mj+AHahPCydxvfDt4WyjkGipS3MZQB/+pHPFttTey9dxrdxoiwWcsQ95D5
VhfefAevU8ybsW50AstBG9S6KeCVbUhxu5lv401D6FJx33sPp+Xlp9v0rchtVRgNK1uX27ab24PX
UFjhGfymE8rlKDr//GSYYjhzRTqcIeLP4NU0hWa9aPBUfO45+sWT+Sg1+Xz8ujIJ8PrsmNzhruXh
qTOZU8erq2/tzA3ci3mqYp2pEF6fMWvpXm36g8PKY+bWtoQraQNTNti1LtDZ2jNTxvtgKBwLWBvn
G8V6Q/Vdi4yn0241EIqFY57TxG2cb83KERZjlQBSMThI81eA3rLbyNZmNGnXxeOIkXWyFJddschD
QUPHwa2dCB3ISI310mdLyrs3XQMHkr1p2rJzySLUt+tAk5rSTFvQZ0GycnWog0ivVxBb2ZxOAurZ
x7xqiyn1vG3M+q3FaWDCQ5nObqvj2Wf86pFxbgNfZt7GY1giNu9Ikf54/bO+WAFi4lYYEZijDGhc
Y2zYfN/yMQy/HxsgMDmcheM11kZCb0zDW1eFfTbq8m4yOuuZ51L84cNa6RVICo1jLO6zNoQfyM4H
eYTCg4QIt4PALpCDpQhb2Bx22QR/bQF/z6X/BcuJ0CVBYfrW6vubQSHMZ5HF7SQ+EskT2KJ2wZnq
/sT5a1fGYad0WvowX0o7/dDE6oeJ1KfXt83LQ3t2UbyplspV1iZT69dee9+jiDrdCD0bDr3pmJO2
wcjj7O9jOIP2q7dzm7R1hAHFY6Jhrkw2eYPa9ZG3r4vBra3n2WVwndBiDno+ZtzE/Xc812yP6FE+
uM38GL1PrsmsgMYObrd9VjGIAxXh+iHZYqenK5hePh87gQdGxXjUZ3JV6UWn2+UakIFzNN9TG8XK
pDLcWFNF85D5QyLhlT3NYssroeNzMnAnfsCu8XgHXQg9bEMGQ/dY7iSW6WIlUfjDaeXtEm8NQWKa
i1lmW1Lk7ST7w9LVbmh0aH4/X3phypXRetNZXam3wULyitcu9wLYKFoZlXVxZ+qtQ+011Q/pNFzF
8eB0rMCJ4fms41ZswPY0OMZrQvdo2z50CfnmttzWZizrcVJ9UKlsigiQnVt4s2jlBqbwmJUsNlNs
JWx5VNaocHnHeLDt11oWV69P/fjRfuulYMWtapfG2wgtLCKzsfdScUjFxL4K+NCXu26kZh8Ppt3X
XdI6lhw2QHjTi+KV6lRGFj/a8xZQkQsGWspweP3vOaFl59kg4aGemAdb6SGTDTX0r81X3vSWjbz/
DOQYM49doiYGc+66oP0V1GchtwbdL09+nD0aDLcw4gvhjOgTLdE6oXUPH/TBrLtRNjWqCx+OqGNa
Q1iANRN54Kop2swM3sOih3S+mflKu7uKjKG5mvpy3RVVsQQ72CrB0Pb1P/DEyWFjlE1AxSqXQGYl
lVdgVH0elnO99ROEeljLPI8RxhkchYlUWa/MltwuqfDYl5hUuP4wMQ5HFc9VPwrYsM830vSqvRy4
hobrLHToVPNCCOL5FHTRLKEGKypr+HCJJ8NvEHFwy9E2oKoQJZs0tKOzrdEHlopLv5zPdMNO1KM2
+hrOrzMf2KYyCoeu9GJkZvEO41bVCtcZwtxQuDB4eL44nhC+1E2oMrZFh9Tv6QG2GemZyDm1sawD
UpGgM6wJVLbCeuy931J1UZpCu31XG3sdJD60gJtRZaYu1UPfdeFlRUzzyS0orDMyofPWQoxUZ+HK
4fCBWScQjtm7DW4dkTN8VKvRYN8oQKB2IWe3LSVue9LWlNwmsm7BuGLRWw5yazrBTb3VbgrCcAO1
9gsMyUrVLwrvKzHcwYv4BtYtZ5b8xJa3cdWGj93EJ64yvrXx3sOj0A2tKDRhu4Wf2ZF/v429kJxs
y4+ghbs9VFuRLLq0+6uBI/DU8f4aRzwkN7Zi+QLBc35HCBeHZfHWnW46c21ST1/6ypTvunAqD2Mr
gTtaaqpvSh6w2xJ6NsPOxz+dWYgTcWPjS/tUhr6WiJuibH4NbTvtK74sV057z4aAJ3TsGtjZNtkU
Vu+2UJWHeAK5y21w6zjpaErqmSIm6dL+LIv1Bg81n92Gtg4TvA10W7m2Qwbn0QuTNHeQQfrhNvTx
Ozy5VVACN4NYC5UFgqk32HjpNRyjxzN77sTXtJUuk80XeNnDSa7r+a1H72Fr43TphwPP83k3SyK4
MKnKUuU/UFMmOaH16nTj9xLrSg6phQUsmgIdtHDBfWWFFTm0rR7cVtw6RuDbBP2SBk20tBfNnpWs
3RmGIHp9dIq//4Ugt8HfZbyMAymKIfMMnlFJF8OkdfX6W9g3tbddFIqPqKzMGc7eiVPLxj0XBVQO
RTzgYgSPr70wXbNb4Wa1W0HUcUsXtgikosynwyJlFvnkFvfSq2HY3K5HtgJkWHa9TD0URxWd4o8N
eg7vlkSObmeNjX6OYlGWTYvPDKV8shcVOt+TcOtlwpXq+e5vh6ZaZoKorSYiLtsZhgO0YN9e30In
gtbGP6NNGlUl7wSu6/RHVMz1boHFuVvlYsOeZ1Hw1Wtw/0oGshwgxVXt4FDmeB+ycc/g1BIVNEZk
HqnuNujKQHQB13WndbFxz5vXtXghx4OA2MrPEsW0bie308wGPXPURDCTm9osUWS81SLdA9w2uO1z
G/NcSL7MYM+LDAalB5hsfGr69qPbkhy30JPsAct1YDYYhk4A1j5UbfFdbKkbnsWzMc9qHmFy10hc
XjyIgy9J8VVvgWN9boOeYbII+e4KR5cYdXMdROSecTFfui2LFZ56mHnahV6fTYaKixXo50NVMcfP
aeWPovaljJtjH5CM32hZ3PWKnrl4nYh8G/HcxfXULssqs7Qsw6vZFMCAMElvnVbFxjxXBL6d44IH
GL9BjqgKctMreSYTnZr5MR0+2YirauBwWMx9RuShhc0m5G1CfialnhrbKuwiwRgMOpEnvKn/3pb6
plohUue2JlZlp8sBoncpWot1uO6ggrcfCsd61AY7l9W0JSTGMW40/RgHu01zt3I0tO6HDfgHk99P
2CZJkO7UnsI63XE9guffkcu56GVVtRnMh9OdHHkL97Qzt8MT1UpoRSUbgyYo+gR7pEhRqdDaLL8G
U6vdPG7zg9v3tIIzXWD0SgfaAgY+theE1fkSz8otd9qIZ/TR0xkOiG3Wo2NGIn5j+PzJad423nko
t34NPOQ2yprbcI0uOVU/Xh/6xLLbWOdhLCA1AIOnTOK2eTNGvdrXaOvcRHRznLwVoLXwzAI8HAqW
WQcX8PiO3tZSuomkeTbmWcC7tUOfWGQDM5dRN5TAbbaV24lro579lfjooxUy64v4qkkOcHF1e9Kx
VRjNQJqCNFWZAYTr7dpefxibyu20tTHPpk/iCXxVmRG1mh1TNNc+cUtvNt65GicYlw84EdHD+QxZ
wLfVMLhVKzbaWTcBpfHayoy15qNZ2ft4qL69vslP5Agb7BxOLBzFII5PROO0S1OJTnd8ZkUYzr4X
rnQ21jmUzdx0spOZ8j25T8IyfI9n5PqKJWN6YDGfYQ/jkb0q1LlnjL9PlJd+0kqn8bR1laZMZK0a
18+rnqGsUXYw/TUpre66CuZfbPKHnQSyrYW9eNq8TzcP5aug8lM9sOV90o9mj26CyRufd1dNW68P
XheNh6Ki70N4Ye5FI7e9TtPmzQg1mV3TSHMYtGRXlRzgLTbP7LJe+VehO3LlrYtXuKUYG9czeTz2
13HtsjhJ3rVp+t3nvpPEAJxon2cvFpsiIl4vs9Abux0YwGY39INjrfC3Y8aTGieVVTFUCfbYqHGZ
9Da67erBTanOs/HdUwrykgdPlSwpCgh5wwtyjZvm4BYdVsHQ1n0RcNr02br6F3QN6h1PqRvbzbMR
ZkJMMKOqljbzO+hEk5jdp2H1023iVslAa3+GekHcZYWvPidxer0G0s3aAEa31mZRQ9cwhqChdfG9
IN23YGZuhYKNAFuhtpBygyWp/Xi8bOjFgtbDpdOS2DqPFR19PmlaQOcxEDeBJ9o3/pTqM8F54qz7
TeuRkgnmX6LL6sBvr9Z5ba83gAUkbAH3DY3IgUR9vJun2E02Fwbfz78CEX1TTnjvyIYpmMoLY0BT
jzsfZ5Hbch0TxpOgNSXtpCf7HkdCcBVSMFSJFG6kDM9GPq0rTUbe4So4VdUjiWZ9UOXmZprp2bCn
lcs+gC9BnUXeEMJY0it3VezGrfVs0NO24anBC8omU2g573gTtDDHoO/c1twqwpMI8Ni2Q1dCEPW5
WqJgl469U1ciSW3UEywHSAg2k8jKeuK41r/ZIrmc2SzH9Ppb2sXYx6h4slk0wBpBUBY9wHF8jQ6e
NtUeXD61V0MS3ESd0Xei6J3KIfyaleQr+D2uEViqIMVVH8ruJko8l4IcI1t5sMFzN+CbY5etc9/s
wj6ZYWvXvX/96x4HeWmRrIiFKVC/djQAom0FSSJND3HNrry0/eJv51ABL5tQ4Q+worav4ioctwh/
wMi85WJOqh993Ff3pIXsAZlK/2Gbi+Su8NkY7ZrJa96EYNGYXWdCdR9xiplIf67Wvc/L5fuk/fYc
bvjk1KxcCuEi33hAmWWVv2m1mySyaVtw+abqofi170BU8S6HKKiuJe4pVyUdwjcRDI0/92sFBpFq
1msyt+VbQWlyAPBLuTTqsWTB872bBkXVTYp02UbX+NB6Lai+2qn1isGtPDx6WxLVEfKwCdP0Mp6D
dr+mwGK+vqOOX/WlHWWdF9DYTsgotICK6VSCRTz3Bw7RVLfRbXCaGoIkNL1E28GHxsq4FWa3aKd7
R5La0LQIba4RyHpcfb2Z7hJYN0HdPDxzHJ1YFxua1vPSrAn1uizc5r1ovV88IP+XsytpktTmtn/o
EQFCE1vIrKG7yC73ZLc3RLftBoQQMwh+/Tv1rVxyZWeENr1wOFRKoXt1h3PP8ZLfwsYdFxElCkWB
FlUBPQlcFUNVCs7UGxnTiyt444O66LRw7ceAdwa9lxLi10dFbGb2WL63uvWCv2D/jofQBsS3tOPN
pZ2lPI1z+27d61tX5tr+HRsHEyakfu3aYm5ebo8SvN1ZM0QxjHkQPqkK9u+Ya13HCME71V4GzqYv
equf42A2X70MyoWlNSBMbEPIBFzQjYwAfUu+ljOQJH6LO9a6oRNujdmw85fJCdE9aRk8ey3tosEq
S9dRFm2QowrOUxWqIhVy+vHrxa887m5TmRxmI1NkmoueraFZ2TfhHY9i9bUbQNG1CL4/2SXW51//
tSu263bCCsyYVWQlzaXYlzYbwvHzpIXfMbmNsL2rlFSYqb8se9VlePiSbGazp2dwe2FADBi+qw2W
RcP405agogCxklvam1e+ggvK0y1qQGaEaUFn9Vzo8b2czEMXy3ONSXXCK58QlCcuhG3vx4SFBSyg
KYs/MA/8lJjZCzGMtR3X2WI2d4NA5sva6z80rB7KhH3+9a25Elu55KHripY1AxIRhb0Bpf0q7s1j
CAjQvWmW5PeSyubTr//QS5L7hod2AWwGyg0itIm+JCWDdp3m0CUrkt3cz0e4PZp9sMDm225MZRE2
wABN661BlP/VBd740247NGHGVHjuW1TR+zW32x5+FDMFfeBamrt5DpYU8I8kq00NFnZWBhkxqv7M
jaif2iPwahHiI7ouPoR32Tg+oonIH7Vu/mx6L5JmLO24dmsWMFU3aBNQ0d41LZg0zEi///q7XXEr
LsIu2cnQdQfWPoL9NxXPcdpvnZcIFDbuePYhOmwNmVf4FdG9L0qmTrLm853Xzl2EHUrW3Yq+HULI
pQ2zZpm/o/3rVcvhiQutk+CoHdtRqktdESAm+Tqncd3fiGaunLmLWlsiVTVdWTZo+O5/bdE4Z8fW
+O7ccSZAb5MgmuEP1Uzu1jn4Mderl7YGTsXJ1FhVDRu3+J5JKCn4M7s/ppL5tCCw9sth/StVXtdu
6/WwN5fShvFdUXCWgUu9vve7LK51JiSKhYKP2Kcx+AS9oHddtB43fN+17+nYZ2+jfW8pHji6H9VD
l0j9iBL/rW71ldiRO0akk64akAKoSxXS+sw49A3AKVue96bzqhXzxMWYxUKUxyqW5hIPYJi2+iPm
S/z8iwv/7JlZJmnXGr2O/rMdmx/70vm02rDrl4jgXzdGq3YjwzY2l8mK6rxO3ZJhiqf0i7dcOPxm
6g6agrgxm114WtMEw/iYhfC6ji7ODsrtCbS9kP4S2r2H36xw15kX/R/OxbGkENVc0kNt8cJqoASS
UKXhgrffb+eOIUFgt1sHi0IKQAjsSRKdpGEX3ILBXQlXXIzdEDUDMiLWQEchSoOV/T4X0ykc2y8q
UZvnL3BKD3tFNYr+tLkcmIodawjWNPU3v8NxTBUDNWQe+gR2pMwXqAaYbNXhrdGdK17GBdoxBix8
Us4IowfVp8Al27QoZq+yNk9crstI08BOC5DUbURPUC//shPqdyou7GulHSGThHvkx/rHNNy1m/Bz
Li7ma4tQcG5BA3xRdnjUm/rc6O3WXOmVgJY612S0cppXMioov7Rj+37ohfhSxqY6dcaAFjxUFZgY
eTyxVJiK/LDLUvhl8tS5RTIOLJmUbaFTQgElniCzABXrn15X1EWEDeAWKZYkxhXlRNyj3kHv525d
/GzLRYS1Q6KhEGebSxCQh3UsTLomvpGNy4LJZ2BC6BIibGrW+HNDOnoi07reiBCuPLOuoi8vR8YY
r5CEDTZ54NVePidAW/+cNJxS5nf4Tvwk6WTDpVvxC0Y9pWbRqPAZ63n2jts3E6MjHREP96z6py3k
ZQPtsefGHa+/bmhU1+PUoN+L9qbt71XDvaQ5eOJK+K6dPPhYL+1lLIP+TDi5iwT1fMVdiNi2HqC8
ahEjjDIY04CUz4M5/OKP2LFTsax620qY0sZGcMqBDEF9HxZAHbwuiwsO6+hej1QhdSeY1MwmviRd
qogoPe+LixBjfI+mlvbtpeb0U1hvGkl74qWfwBMXIybwytZDjdpY2UdNRklgUlYOt5rKV2zVJcRU
Wi7D8hL5EfBmPFbHfDwETUsy1pDAL7t0QWLxTJja9awvIa2GdIbQXxjdoui5tn3HUksCkC86gQ1q
/KM26cSa8Tw01vxWV/16A5v7EgS/URRx0WJVWGjA8EeU+sOjP8uj2bLFRAuCNVygTYg/lnLwUgTD
xyavA3G2b2pRMcDuSRmKD3sl20dZU8/kxMWPjeCE17pFKr7q/r5T3/loz34W5hjwejRBxTemQIHI
lvNKI3YfDMUXr8X/AyAbNwbSOqRtxSy6jJNSnmxkfab1eeIiyDBKsA2thW8oCGmzUMzmFMTLH347
d/Iq0+46kcWhLpbyv9p+38CZmfhRsyUuoioc5rlp+YzCCgbJHzQt5ndUG7/CiguoGgGPpkZt+tJP
xZauc/KjiifP7+kYLYBOciMiVJdFzsmjhcLQaQ8r6+duXMpMpUchRgaYMWH240A2dYZupGc71AVU
gWzvGGWItATkS+W7io/t81Qlk+fWnUB5h15kP4VonG1T97ck9n0nb4kT8bedmIvsW7aOhypWuOYD
OWa0WhN0wo8IuqgCbZwH00X8Rsz9v3rEG/7SBW/Vhz3CAEyiQKlqnfK6LNIGfBAP6zQvj2yExMgM
Cri4T6Y2ozqgaRsK8EaqanpoIc73NArC7yDkSO6LUcksYmH1HPOFnvYlXH5LQJIEWooieoCIDr/r
5lDdFQvyooxNEAI5kf3YzmVRxHdb0uuzSdYiTOthpg9i2TD+PEPD4kyP/UsVmPZuVLajd5Htepuh
fV4M6WI3cPKWuiefm5pAm93OQbuegPAMclIcYNSFnNE5DF9mp2pwwt23s+qBk68OIVNZMf1Y8z4C
yeA+8OIPukTtJ6jeocERof75VZJpf8Y0LHkUEoFOGIr+GYTr5sZTdSWxdcFt1cG7vW3w1IK84ULI
cTKjuRGiXXlpXWzbBp4XHkQj2h9rPd1xDO1B6FWLMwvW8tHLW7oANxJPo21q3FEiD0x8DOHvXT/f
wg9dO5qX3/WvElcgqBL4Uoi7hUiyw8bdudna3mdIjScuhVc7gNBiQKp5acFFn34JKfEaVcHKbr4g
D3Cm7CgoTs0eP7TdDiFP3E6/bMQFslV7LzsokKOCs4J9U4J++bzJqTv7fVDHn5Xjqvq47wGTI53J
4oV9mDBh7pekuexdLBBCociK0C8oH3hiqgz1Fr+IXrpItoho1ObaDtPw+3QXq/UJAB4vkDWULOTr
mxiuwKwzAIgve7lDVjsIyy8ghKWff33m/3vn/ut+pQtdA7qaoTWJ7nZNS/E+Rlz8D9rQ8ckCi5ce
exF+bdppz+Y+7O5jOMM7s4VxlQ3Rzh+V2WyN/xP/l9cFk27fiulAhVy2NeDvnXqiBfkxjc16w2G8
/ahJF0vHoyJeKaaHL20QlCYjcidgJkfH6TTML61TMkB+1Ou6SZdoV8btxpFeqIusiqeOVc/ShpHn
2k5AlMR6Iy+SRJetPBoEWy3S084wLyuULveiQZ0nRAKmMEcz2RQDexSYIuvVa5IutK3q7cJKIWoQ
+cQhxFpKvHwt9YqHpAttq6ttm7WAd+qSLsoKI/CK2u1WrnXVUpykRUCtMdHjgBI53adPtbLsfgeU
6Awk8iTTEcW8px3KiHlrWwgAtVo/GzlOKWaRizHrmV4+2HGLb9zlt99X6ULhNtrK8lhecrNE/jlV
oCctexOgRGqnG2/UFWtx8XArmjxBUrEahBPtnoWYwQWIoTQYyZFsbcB83fuB46QLjittVNiDJSj4
8uNpxU9Lax3f+BVvv+MYdXzlPX/tI6+t4cQCou/4CGFp2DLfUMraFCK3ZvEqNoGy59UG/48taBIn
C7DhkOvj52Rg+1k0wZdf7/xt4iwuXY42dfDNApKpLtEUbRniT/BkVOsKGiKo1AExrqeHMRm0Sg9B
9xQqyWMeNGAu/fWfv3ZwTnmCQHioXfoaroSR76ps7uG4bqQN15Z2YgUT73LmHEm+pstvYoe0MKRz
Bz8H61K16WFArDrgm5gJ+gbxPH+x3c1i+v/qEG+8uP+Bxm3rvhcBwpxuDzUkkYeCf5ospsFSJQ9z
pJth3V9aNFORFRvKyac6VkWfNUc4P0T9Qe/ZXARfy7WBnYy6OJEiJu92wJiA+59lCpna4cdYkNCr
4oFZ4dcXFIwZmwChR30BG96dnDsNfozy2euCuGAPcUC2r9+PEixCsUgTuss0OLyKKdLFesTAMRxV
zCsc85LpvftCl8Bz6ddO5f96gF9nXUfVBSRIx2meB/WEipMXdQCXLtZDTtsQCI38sUpM/DxbNv/Q
jWj8/I2L2tugRAHhhV1d+Lp8lsqAhddq6hm+OQWstoxZhcgXmIM6qy2mGhkjt0rPVyzexeqJPaGb
QvZ8WTayny0hK0ggyxuO8trijouX0dg3A8VUL2vbv3f0/AqMM/p5Exegh6jTLhJkhRca9FHKZflh
DsPfvAzIxb4tGwXQq0NIu6v2scAjhUaFp3G64DdGkvFQVteXQvRllsxRJoZt87wpjv8WEB2y5ZLU
l7Wcvk9ErWlcxuvZ61RcRBPgwWzC5wT4mPFPpWyfu2T46Ld0/NobNo0hhlOLpbXpsyTu5GmKpadf
cd5LiVl+lKt5kCeq7TPb3vfQYPE7cBczHfeMKDCGBvmKSfMsCgqoc/T97nfHXahUJcLGIkbCzvUc
PTFY0We1rLPfY++ipMD1GhdstRUKnc256k/J5MWhxKULkmqOGK9lNVYXKof7odsedrr98LopLkiK
tkNcrmSrwGG/ixPl844Jc2n94loXJNW1w9GGETbeHMgxaIRcZ6ypF1UYjsVxh/QYUdDU+JxLtYVP
G1VhJgkv/MJCFyalRkzfq1UF+djWxT1k2PfTAuiw37E7BloKKWZoxhV5U/bPgVnerwP3vOUuSKo6
MK0IPh/YUGPwtmlMqQT96HnJHY9ol4NwDBdXl4CTBxZ15UNvk+rB71Sc3FX2JV76uq8vYj/0WYW1
zJjZb/FhXnk9XYBUErfQdN2w+rR92JPvc/HTa9fu5AU07utqjBBOxKV94HzJh/rWvO+1zMidvOhX
0UY8ChAeNhP9jYElO21IUp6GrpHvt5X/LBtj8qGo1kuwLGu2rINfX1W6YxkzXroKKJfqYjt+gBPx
WM+lNerkd2iO7e7cRHafeHlhOLSp2pu0WUo/r+Ni1YIIX3mgEkwoYd1ncXC8s3FYem7csVxuSr2V
AS0vcqxPPV0yetR+z5MLV0uWTaAQFGHpgqtUmeNbXA1erU/pwtXCAdyZQYO1m5E/JfXwszOgfPD7
lo7ZLhuvGnCDlxcylHVqQqseNkRlfqmAi0hTWxvYho5Yfd7WFFJkZ1Msu9/WXUBa03BdksWUFwh1
hZDoCni2zBAJ9zoYF5EWBQSK0hYHc4ztV0h6fknmyov5kEsXj1Z2SQv4n0aIB6T6Ay3Ml4oK7eeI
XVVmGZlxa8MVt4XEaDEG7zbgxvzO5MU7/6tl1SFAIn0o8axaNB+K8CDpJhe/1o90mcpYaQYO3Yzy
IoKdZf0WI4isRnbD9l+c0xs1EReKBkWOBvwdSZCrICpStAzHdJDang7QF3mevPO+gsQg2ZqIBPkM
kUxAj0twxG+eOZ6LSJNBl/BZ6/LSrcxkR1x/mqLBL5B04WhkidC/1iTJKwQyu1ofZJT4GamLRGvi
slcd2u+5AOUf5qeS5WEWG/WrHLlQtLaW69ZUe5IHttdZO0biNBT7F6/b7iLRxFzTAY1OdNnldC5q
+34U5sapXKl8uwi0ljQgKuu3IAeqwNzRqdseVRHPjyuf2R+oVKk7r5/gtt9BBN8W5TomIBAoT4Hd
d7CxeII7pUuHttebkAfSvBzaYss7BVHYB4yXnb127mLcZJnINugRZBd7G57nASR6qwniG+f/v+v3
hjdwYW3LIcpaLzBVFHjVKQzD7l2zK55tzfrdbiPcT0hsDu7OOt2K5VnQ8YM2YXHaE1DOdEn5sdo4
v7d7u2ZoywLP0R2fupjpbBhYeL/o6ne96PITq4eHaB4/TAo0MiEDypOJtXqKoC0JZJf86ndWjt/Z
7F6ij3IUeYUfROwwpxMfPvut7cQHnBAiZRTIfK/JcKqK6hlAmlv81y/vxhtfwcXRHUqb2i47Mina
PkkLjiyD63njG19bXDqPlRmgVhLGSV704mmm8gUd7OcZXNXp2QRV0HKV5HqMtynVNgz6DMqMrd8M
kXSRdEmyqbEiUZKD4nXOtiX5E+1+P2fvAuniaBmjRawyp2VY8tO81ludRSYQNyL4Kw+tS04WjRTN
wg0+uWnKMStAzvKwsUWdo7k8/JyDi6gjlSX1OPMkH3mY68EAZytbzyTBRdTtrD72VWPiA4QxvE0x
QA96Fpv0JfUrTrhCmCrpwXdR2CQ/Zj6AeE6bOxMYeaNte+3aOwYrSLFoCi6/vFzsxzEI/9gp89u4
i6PbjhU+8uhhUWQ/teYc9pXnO+VU9Y8DlJ1x38GgKL1j6EVj0CG61aC91lZ3YVwAM5hmVQpfdF3U
ydaLvJvIMWVtYft3pKuaE95I/R2topCkeuTF4yb64DyIRN8rjfdybdmtcuDbwh5cuhxmBY/Ewvu4
yEUfTu962Zh3yYZiW1ofYQk9YE0H5DLl+HXcxqLNACOP15RtQEOdSMTrd+jX1acmFsOSYth4f9eW
x3z30oKt07Cqm/uoAQf8r33/25YsXDQLkuRoqcZB5pD5NeeCzPHTYSz/DKEk4fW8CBfE0lKw7vMt
lnld0r9K0n8fBu6lZ8GFywtVqBYsl2OLp6vqaBZ2I0tXy71ifeFiWCZ7AE8wNTIvO/KFYSgzW8L+
26/P/W0TBiHi65cLlEozqDWlyAHu4OdKH/cY/5lOPotDEOz14hasWHG5yCQPafA+mZb7iOmPfkvH
r5dGyAZQo0C0ORzkixlnqNKso998uvwPMLCFJRx6SvJ4oR+bfntsYax++3bip5XHZKTdDJdZyOei
Jd/XhPh5YxcTyBWZ4inC0hPZ36lC/gyU8FpauIhAO1cMPFIwnZiZJmNiBlshaLF8jkS4kMCqHqZu
1VLmCd+aU7EAJ22Hxuv5Fi4gkMZFazuU0XMrgc4Km/YAwY7wuoTChWgl0H6MQ6BI8+golvsC5HYY
eaWffn0sb+dtInEeV7oSa9GClsg3+Xq/tSpMqSiOk94OeBgVJTfy2pd377+BsXCxV2ChxFgtXSSi
+QWlhA1SexVY8qP+xHnYPITJCvRqBeWJX/+sKw7HBWLZIBmOvelFPvThn4lRH3gUeVUA0Rp57RMk
+HtIFYwiN2g4powvHw7WPPtt++Ur/ascBaIsYEshOZOPzH7qp/I7ZHO9Qh3hkpJxUc28VATv0tQV
3xZe1V8gdOula8mFi8jihCaHbbBxuRfrCaRzvw9M+GE3gdp/fSqHWklfFFi8GQ6ZPiUUYLJfn/dL
5vTWrSSvV95iWpEKurn5oGL6PlZUvauVWu9jSH6mOh7quyZagjsTlv0Ne7tiBy74oCnmysptEHlt
GOqYQ53WbflT2DgX6NyciF4///qnXbMA5wnQdSKRhy4i3/uGXfpgijIdCD+UmnDRXvEL13TFV5Ef
QgD3PLywqNrA7x1wwV5HMyyAcCmOCpvWp3LR03lab/F3XjkXF8ujumocueh5DiDFk7bNvRmLv72O
3GXdYnW1NiDc5Xks6+R0qOS5e1GP9lvccQ3NMg0HXThDZQHeGhli9Qn4m/JGQ+ZKaw9E9K8tgYF0
g8xNh+uS0LBLTcWm36uExZfETt+6aNjPXXPMZxjLkg52nd8j2PJjFBMu2GeR4WRBKcZyjCqVp9nE
zR0lmvq9zS4kZ1k7Uu6HYHm0FzEe/ZB+OMIuvpVSXHlAXUoqTaoRErWC58lYgWJk5+oEjmpkLMUY
2t8OtIr84kXh4vwxJHsQhvQr5xGdPjI+2cwy3d94oK/YhQtZrMsobJWiPGdVIs8jeBNt6JcMi/9A
Fucy2tdjZvlqxndlH/9dLrdmMa5t23mNdVhjMhjjz3k47cuZkT1+nNjWn7yMjrtGhyu/ANj/cuR2
yTra0hODMrDf4o7JrUHMh6alOJVta1JU9oLHuBWH5+ovB/avUKIcTT+uEW6LiDpI+zY2ukcB+i+/
rTsvcr3WGJJXCZxRAN3kjuTo+vnN7ghXWnFJDl02FRzdxJsw7Y/lbmwrTy/qIrrGYcbQenewvJyC
8FToAjMAUJD2vC5OMM0G2+01tzjzrf4pVr5lfYlJGa8zdwFdXYERE81b3EVt1JSFM1CivKDMb/pG
uLAujeIsnKPGua/7xxD1u3Sm1DM+dIFdu1nHLmoMy+swKB7nsf/7AO+xn4d3cV3lwdB5Alw+T+Z9
eixW2d2B/uPWVOaLwbwRI7q4LkGaeiaYXEcuHf0Z0ujJDtO3X3/SF0t/a2nHRtU0Y45VHiSnTUN+
MzY0j/1YjA+lbZSfW3dVJhEibEMIhnH05foAjGMihfw8z369/2tH44TPFFNPEWsDmscRaH9K1t0x
Fd+iGr+2uBPAxuMh23AbsHi9zSmoH99xc/jlWa7GZEBQdwlY9XLXQ6gWbKi3Q+vXr0QiXGgX8FdF
BFZsllcSpEWtzoBI9du4i+5aGMOV4R3LIbnzz6jUt4awG5nJlfN2wV1FVUbxqLHruJEfDqvu1+iW
Fv21pZ1ndD6KyvRVTfJYd+xkt6FPhy7wwxEIl1FVF9UmFO1JDr22b1EdnKaQ/vS64C52i1jD2FBD
oGdJoM4BDQOTdiU9Tn6rO6/oupIDCOCO5nNkfk+Yxi0HyM0vX3DhW/2CAdgV6W2OdoBNG1WWaQ1Y
nZ/luwAuJucejCErzcGA3aeQ3/1x2PYPv2NxXtFjEOU4JRvNu1b8JGP4Uw7si9fSLnprrDuZ1CuP
8n6EImkKjkr91VC5+tUY/4MfCMduLcOB5FPZsZR24fsmmf3M08WGjUTyEXERwQsanrhpwkxXlR9m
TrjQsG7e6rAoTZyzQv9N0XLR2s+C/gMMA9FlRCGqnocHfQZ57PskSjwjRRcXRtZNFeWwRflMQUgh
Vo26bikLv36IK2BphqROdjpGeaN1RnewOio/KgPh4sI6AA6aOBqwNGX/JGX1sQVDht8Nd55kQ9Do
Azif5ByCACDECP7pF8/Kp0tPJsdxreNtJ3mk5vDcdvJuTSrfxR2rD9qkVENTxnllzJf4aMF0qebf
vQ7FRYP1Mbh21hlzlN1kdWpH/tyjDO3nCl082N5ZcDpITXLRcfMjbsLqUxlV//jt3Elvj0GLXXUL
ycdgtw/x1vzWzdaza+HCwYoipGG5RlG+D8F+F09DcJKb3/yJcAFhNN7jQYHGPZ9783kVA2R+Zi/N
NS5cKFXV1y1qLHOUr2UzZiWUJtMjAjTD78wdEyqPolVzj6RWN91PW26woM6P7Va49GAgeWr5oUiY
16pl9yJo5yyWmHDz27ljQ+VU1mUV9WHeHuY0a/IUUPXDa2kX2FSBm6YnRofwhkdeMfl1bTevIQ7h
0oNtIxkGy4ojbyw0cTNMytIv82KLz7/e+ZUky4U2tTOFvvkWhvmyzVV7EmrsUMIs4uDPshrMjWrL
FVp/4eKbAJRdtTnKMI/bmhUZjXv9UYcthCWPTmcS9LqppQbsZEi8IwJdAWhR2gBu9AjK/S/WV9X5
1z/37VgbnfXXdZ+wbfpkoO2RS4iN3suAfxsW6Uc7KlykFaj3q3hJij3v1WCHbBrBwZtGJpKQ4Cik
8eMXEy7gqrcxF1OYHLnZjQVhxMaz1jvsdrFWpi/mfppw39p9+wnOtzqjTXXjpXnJaN7I6F2olVmT
ZBc2OnKRAMZPFdHfqqUk5z1s2btl7BTzM3UXchXiPMqaiANVMrZ/EzUbswi08bfaAS9J9lu/w/Ek
/bEOtVT1kSdxsp4xwKL+qQfJ/wqA4nvkYqvw2cNhPHfrEZ04gwQLFVEAPbBDxX6RjIvNKslYTSBR
DPOD/i3gitMxrD1rCy6KuIzs3KF5EuagJWNZCx34uG7GGxv/n6DvG4f3Hx6vIBI9hnWPfJ/CEmRm
IMCwYDd/mqu9OxVK1vesx2DgZluTFfSIUp0okzVRB5GuOmlSPhUdWvxkqlI5BvEZNLbopVYrdJho
te/3qg/j9lSYsfVKRNFlfu0ztrXtyKQbm9t4Ws5Tgr72Ee5+YTqENV6v3tc9f5lCx+qmrFJ05tc7
QeXmufcXS/xXnTsMxrYIrbYvKBrMc+46rWTp91yDnf714poAhjwdcsu3Bp0po0EuCUEJr50LF8QH
xG3STDv8UBBBhLhQDx3+8XMPLiYv2Y+5qpPuyFe6/znoWgNPyp59Xhjh4q0M5XIrI3PkUNX6vj4f
jfrLb+H49WnPGDYZ5THBMZt2gBYARzk6XaB36Xng5PX6Ojw0JrqrI6cgHXwvt77P6LjcUq2mWOUt
q3fqlUuxmr4v+iPndCYplOvMeSfdLaTCtdUdh9zMA+mGAatDIb5IeTWE6coarwgMfPqvDybAHMBe
ab7nw1yyz2qK9mc+TYHXXQRn9uvVOyZpSwK556bq9FnvmEdN6Ow3Mwc+39erB0rTzkTDmo80+kGi
UZ26OvLjIgV17evFy0YBRjdYzE20q8qmTRf3wC2WNx6Kt9EnIB50VqdHTEw12zzijbizhY71KalD
8aQbpr4zQcZ3VpRAEiTz7PmLXBxWIeOtB6HbktsKzmYYMesd7l4VEzAnvf49KGbUA53KJQdWYXks
4ii6YxgU9gtsXdxVTDfNC7CM5mSMIDNZC3EfoUftubrzjGx9tAO+wae8MfRBz58Aj/cCXoEY4PWp
THFC5qOjUz41xd9h/bOGLJ6fZbmoK9pasRbIzHLDjjtop43pvIU/fZwxRjpfbztYD0ybkHkCqva9
aGyfAnx1a7T45eX/r6vkrvrjbkbFMKI35Uk/jnes3+czAB/xQwxx73dmLch3Ua63ptbf9pzcVYPU
a4SkuMIPiQ8ZpaxN1t/sNKk//Y7JsWGdzL095njETM5yPALfvqaQs/IDKwHx/foj7LwrMYfVjjlU
wv/ZijBnmJf22riLg4pNE02doEOOaZmvLLB/1kng91hxFwg1N2uyRgZX3kxTlyvC+9OL2/EzVZfU
qGNBXATBOuZJh1k1FoZpYuvdz6RcHJRR1TJaDD7l8GXqvTgAJdFB7yVqzrmLdIqnJrDlvIEwTh0K
jNwLBiHs/JvfF3UsFmC57kigm573zXwXhK1OIV7pN3uGmtvrmyiQ6vNp5UNulQgeJpW097uePG3U
BVHFQVQWnNRDbgz5hCGErLX2+69P5UplBoLBr3duMeaETzkMeUwm/lBY8TBsK56OLivi7jmI2HlM
xDdebtU7PZfqPTUAP+22vdVHuPLKu8CqvbIo+Wx2yGWk9x4jLZreT4Mkf5mqsk9QZS2jdNPx9r0e
KuV3FVzAFcSpIe4mkz430TQ9dd3Yn42h4+dfH+kVj+qyxC04t0Yi1M1DoLhPazD/3mu/HIC7iKtw
W1Q06bnPJ/PVosCRdpPZ/GzbJYkTHSNDYmiXQ/zzNEYzJiNu1X2uHcnLf/9XFrpbu4PPosGRbPLT
XYR//I7asemxF3JXesO6GPiBwnyT0oD6DatyF2nVx1OQMG77HG5uuBNgKz3HES0yv607sXPDuuJ/
wXm+iCJK+7JNR8yYei7uGHUDjrVFB1GXb1ljQpFOu/F8vFycFbAKM+KTuMvHKjRPfBjXJ9L5zdly
F2TVkmGqZM3afKqjx2Odv7T2FlPzlSvoQqxAp92qQhwmV1z+iTG0Mh22+qPXt3QRVg1vC6BB9i6n
knxeA/ukGGJwv7Wd+LgDqjWs0ZfLA8qVTttelU8gEqj9XKFLnJXYhYaacJ1LuwxZrdWe2XD3fBZd
eFUlu70wJDE5TYrvQV0c6TJPfrbvMmcRRaq6krHGXZmi8xEH06mJ6uf/5+xMmua0vS7+hV6qEBpA
W7qfEdpDbCdxNpQTxyBAzBLDp39P/1e24nZXaZOFU6XWIzRcXf3uOX6j7qzOvlgYih6voz6Fz7ii
/D5V9OnXTV8/3E+iexeuUpSpmvC9vaDSQfzZJwE/8wPvBDNsUu9UZN+Y6y5hBX2fnRZFj52cBR9h
ZgHBWRn43ddcxCqIaVRv4mgvbLPJOYinEoho5ycpKFzKKtTCkJKU3SXp7H6K9fh6wJT9zlK6MfKu
SBZfKrF1QT9cIOUwv19YtJ7jIhmztgC17/VxXdjq6ryOmkLVX6IDy+mYl/okxr56UFt4eCGLwoWu
htIea7LUWFOiv8A0+dkc4k7G5da8cY7Tqg8P3JAbfdkirS4wBy0e6o1ud8bmVuvRj0FA3SzbUGzz
cNEQI26GQqYBX3/3G3dnvSaKQkMo6PWlCvXxUq48yYdhK87wfb73KHLjVu46Oa4QAQktL/SFBEP4
IVjXVqW0WedM1Ql446AWD3sViTu7xI3Bcl/C53qYpxGCcpe9298K9fd8+OGX4n/PMt/FYlBlEGW5
DfoyHfx3GfTvaXNPQf5Gp11+LJzKCGxa0l/meG4flik/xshP0V24gFfQwmQXeWnEHX0fp7q2r4QU
nhcsF/BaVGhHuVJ9WfoKChCBbdJyDPxSCS7jBUcKSHRBCubCybc9AW1olfBMHruMVzPZYY5WNVya
vUB6S0bNy2wsv9Pza3bvJ0eVy3gtUUxnFYztZQECk7yyiFf1CdTkCouFmJf/tnzw08gQLvM1AVSz
+9C1EMENn+LFfhisn3kbart/3HfWOYka2q/dpdHNF2TT/hwCSAB57Tsu89WvAKSHHkFIJat2PLWi
3j82c4nyyBqqmH7RvKsEpk3bFIQgRtvm1Z6S9oDHXXFPGenGmnXhL0QiKIPZo/ZCKJMnIox+GJJJ
3BmfG5umS38xFXCplxnnuRzHbF2LDha7PTyt8Bpf2xOJ4uFp1y25w5ncOOFdeTA+9+F6jLbD2xvp
YXqwRsDkUMRIWvXvrz/4reG6LpXvdk9WctKiRhVHZNCkSQTvioiXfroEwoXC+rmY4TyMxteesVwT
8zSK+p5OzK2xuf5F3/W8W2e5LeGAZQA1lwdZjV81W9RrE0XtnY99a2yc8EHLGBY1M9GXNlpPcwH3
Abbpj37j7iziRa67CvTcXqwo/62C4dMcjHcCqhtz1GW3DCx6jnJf9WXk6/KbAGb5x4hqzzJtGj6l
vRo7+IYmfiyxcHEuq20x4eEcn4Er8iS2UZ1lwSq/rcKluWzSHQIJd2wV9fyviuZnApVov/jNZbis
2Orh2IcWGeuqO28VfSuapXvw+r4uOrV1Larm4Bt3aeMoOUsxxA8N1FbuHGQ3ZqZLTBkFQ5JImvbC
t/oNxZ0lldPyxa/nzqw3FSMVIJb20m/ipZ9FlZZwdvf8ns60V90Rxn0xNJeVJdkWrq96MX43fxeR
MrupEZqQ+tKNFSTNxn5Lybz43SRcs8cgksw08VpfYOmjT6B9glNJDr8rqIs+IR23LeYg6jJ1xe8N
7olHu9xp+sZe4JJPwVKoYUZ54gUG5SGy0WooXtgwLa9r2JN3ZRAQuHG3zWevqeOSUBIKTF2xG3Xp
EyOf4RtZnpDPLO6s1xsbvgvQVHPZCt4c6mKWov9r3ZfpsYzI/rrAd/LO1nljXbkcDS/qvVTboi6d
KlCeM9fHqR0JO/sNz/VXvzuxlqJNoGxbonW+v9h+qx62Ucx+F6zQWbb7vG7DrEWJmg77duDmuZgP
P7Mf4UoXEbEtBWtpealBPJ7aUtA0gIey354QOnfdBpWznY338rJK82dTwUI0rj74jbiTN45Na+II
5B/Ybv6pmKc3mnZ/+jTNXfC2YOWwJKpF02vybNr+j6gN/vFr2gErYCpd2Lkcy4syM/R52IErnPDD
8/h/8Dy6jUPRB0Eet/N51fOLJcMffv12YskoWEPk0NB0QaJP0SGGtA5giebX+HVX+G7xjDirrahV
eQmQsnvYACRDckH5YUX8P0hUYE2vIhnkPOzeKbZdCpN4RQLc5aHKDtVh5RYFeaKG+O2y9/Hb0hRe
hx53cajIrKVehqq8mJ7at0nF1odRJswr78pdHmoP4pXsPS/BQ5Fr9bmCTmxI7sQZPz+auItDVQrr
R1N0XRkVVKkM2PiWQ8e5g9x/tDwZvGifiQzu3Wx//i7LXRIK6KVNiFmDvBkDxU9b0KtzX4rlW9Iu
4hHJtu5xH8bgdDBeeW3JUH38ccqSALZ1KlZBvh+m/xYkwXLGhaLwqj7kLiBFNkvKbTb4g8jwZa7K
dzFEzrzWmuMI+H9V0XMN6WCcJeIb5PX7s4p4dOcQvPUdnHXM6IxQpAvKSwc/sosWw/B4kKV5bVu8
BrVUmlSjrP8Vb7V+CWbghz9+BlEY2S3LHOTdhlmc1LDsbAa/ol7uclMVkxazF7k1sg0PkOh8N0zl
ndjt2r//Zqu4i00VcqE1OESZG7t/0mv95qh3rzgHJSg/DkllVxV0KFm4sGKP02Hd/1gK7jl5nDM3
XHdIy3U4c1m4v9JYfNNy8sMZuQtIRdE2KwH1qdx080u7FzqNCAn9ThgXkTIMWsi8XIu8afRLO7PP
O+pXvRaUS0jNVUwXW9IgBzP5lQzr8BSRxU8phLuAFOzk9Dgdm8yXUH+rCHjhCfk0r+CMu4AUazG3
o2LCETBAliFp7V9xaPzegvl/+Cg5jGpaO5nv9f4ZRjPv7bD+6Tfi9McZzpZFFVvIi1wdkAk9qP2y
T7y8s/X+7032J0vTxaPakTNR4iDJIbbTXXYSL492ScybsjaheVW4RDyNKJlPYbBbPMUlD95hi+te
dlhTwhtyMuufRC7lu4jAxCiFoBE7Ldsik3SwzfKVoQzmY9zT5p9aHKxMo6oR703dxWXaaYE8Timp
+abAB/5JQwa2KRibFqTjGj20ZdKeliQ0X6pkOB7xwICi4FXrt1VFApNu9bLCmBWBcDoEcjFphSlz
6QU7YJodRSdRJh30lNpwTVlV4XF+neIM4EX9eUuCCvKcieWP0Xo0eamD9imAmO6LWNcBXVqlHzQH
2cAfv9zAKvhCUApL6GZW6VHPeMr3c3bkLhy28xmc/iSLnMPEpV9Fn5oIm8ivp9zPXxe4S34NcVc1
5trxATXv3yZc9l5gS/qvinX5poz65fnXP3PjWHBhr3kbJj4yUeRkDJ+KpP2wIqS/8yfcavsaq30X
ZCvRQv7GTklehHjXCdr9gbPRzzSGu6xXqxNxAJkocmForgr+CfqEfoGqi3oVFvmZVs5J3pKkSGnw
ISDkXundz9MO3HVKTPq4D7F4ZF40KIFf6F4+6dmQUzcffgbHXDibldB2NnqEC/oi5i4VbL/U8L/1
/KbRj990PQDnNoFIciRlXshRk1NvSe13PLgCW5EFBx03R5Iv3O7nq/XVaWz60e/q5Fomlr1aggp6
7fk4F19VT/6B0+tvv15FN24fLvbFjwUCVeFS5JVl+qzKyD7EFP7adQLrHtkFx8sB8fw7P3ZjWbkY
WIu0zAa19CLfhjpCEq57x3XslQrmLgeG4nI2VQq7zr7I+TTK7aFcYz9kkLsgmOVsTjo+o+NF2D4O
4fCmnAs/tT3uKm2hNCWCETO+ru0SBimCpH7gQifnX3/gW2N+/ffvtjKuNwHVAERF8yyKU0DGOpVH
NPgtKhcEm4cYto8xlzkb8OwHDxCbHqz+5Nd1Z8WWNVFX+2uZi87AhiX8qljht1Fy53A11TY1u8ao
QM34ORmf+3j0u624GNhQwj0uOIjMYfR0QYktBD349N5rQFz+Kw6mzrD12muBAuuwaE5xEviVAHAX
AEsacnRjfci8h+9MNQRbyuBp4DdPXP4L066kRcdkvvXyTafNdK7CWvlNcZf/UjudoSlQxvmmuqeu
pvZUJ5Xn0nfJrzmpq7ZRpcjVpjKqi5dk8wz7XeJrq5ToBa9ETtdySjuyPkWT/MtvqjhH6UAqAmeD
WuTN/PvCurdNb/02cVdhS0NHO4xrJfJWYbXLSLyErPPCM7mrr6WxM5FkH2COuAR5YP+izfHBbzyc
2/hWEN2F5DrWgQhzEtTB8zYh3ebVugtItRreZdOuRY5cHocwwLqdmoTcCXT/92D9k1uWi0gZ3W6w
egD6BrFiLPe9M+Fpq0X5AhsXhO9cfpVBXKV7svEs5Fp8wVrWz/uMvacqRqrSsgnXB0EXjmfGAMUF
JQ60t9sQVQRv1G1x2uuR+G2sLhhCIWMuVtnyfCPpdVLPXg+P3CVARGl6XrdoNxRihY5JH6Zdfeca
e+OIdCmxIppxwYtojHXYZKi1pGkUx37u5dylxNahk7wiu8iR7vhHhPqzwWr0m3VOCrGDVbkgkeT5
3oXrWYXT+kj5cS9BeWtUnMChqep+JmXJ89GyD7wZ6hTQj18eyKXCNklg1gNOJldanhBf/iO3wy/h
4VJhgYGFNg8YzyUuz5ChscjWNInnIelyYVKWiMxmiFpATu9fm0DTjVE/r1/u4mBH20Bv3ALyU2wI
IJgz9lCNuEt53CgI4y4Q1kZ06luL2XKFkFJ7NaKIBWyLUoLz7dSVCX1XFtH0MSxgmHoqFjmpFL5W
8qnbl/VElnH3m7b/0d+aRxsGsoiuRnFvgmPIUVnlVdHPXdBKKaQXpt2wfK5oroc+J0Xp2bSzHBK1
G9ENCc1DC9YtgOEzXep7ON2NteYqe2FPU6HpaJQPypypaJ/IYf1upq5B4jLwYQYcGeV4SH1QvMqq
jd9p+kZG4D8sM1N4UJAYadEPHWxS92905uP5aKLW7+LrMs1jpLp2YUGUI5B+Ocj86r3aXDqsr9c6
hEhWlC8aYyLC90Mr/aaKi4IRBAJyszvJaVKYNA5URo7Sb3tzQbCQq2EYCNmxvY31WVYmTqFg0/m9
1LkoWECHCOVIVZgPW/R1n0a8i6g7Hb8xWVwQLDIx22NzHLmq5J4N+jrJF1unVjLPKMylwXi7HZUZ
oiPvxahTWRSfh1reu0ffyGq68lnTNHWqTMYDr2eD/dixsn7frmP1mW+qfGZjPXneClwtrQPJRyb5
vuExQH5AfSVY0cUv0HHRsCLS4CFXvuaJbffnoOz7U2xivzoQeFb9mGkIJR4xSI/WJY3PSzKPj60K
md/MdNmwJd6PprQzRsXoNQ0W+XZEOu9O+H5jbrp02NGaZjpwicwVNpuTJl37PKukfLJVE93ZK2/s
8C4Shtp9I5MOlc9lD5YFwl6nqY/u3a5v9d8BToIwaKNhD9c83mO4bpNB51BVUW9twQa/+Nslwoqq
GWHCMa85rcbxeQ4gY10jk332imRdbSWIy/SQyMboUOAIaRtFn2ls/GJNFwgb276G1Ve7oWilhqiB
jNMJtk13Zs6tzxr9OOfryIwTbHu2POS9faRwwHkKNeqW/YbFyVLpUJJkaBKbi6Q7T2p6u3bzne34
VsedxWpHKotBG5t3wf4uaavkFJVm9prszGXCkK6bFzaEU94uwdl0/8AXxutRnbmSbRHjwrbHNudM
Erh9dv3Dahu/B2TmImF2ZMsW7cGUs6AvT6xM3gd15Wd1y1wPzjFmOqnDfs4r+akJtcG1p/Ed7+u+
8F2ON5A2RAED2jas/6zK+TdUt3qtTOYCYW0zNGNb1TO4jkClkPMc6dJ6LR7mEmGVpkh/8XLGDRN0
RBWFp0CMideBwVwibN86XU722vHKHqehL17FQqMHn4WJufbjgG9ND10QuPrkMBm7NGH8ZZf1B7+m
nYV5jJBL3VBulxeQd0lrurxT0u/8Zy77ZUaDYzTRU250+G9hxcewXb2QZ+YyXsgcT826oOlibt8U
+1O4zF7XRebyXYYX1SBhE51XxJTndlDkBM+Ge4/VP98HmYt4tTBVHgdYqeYzXsEutCPi8ZrC99sI
XREsJOn6lpfBkO9y+xh15FINzUeveeLSXCysYbHRl0MudnE8tjr8GhyxXzELc2mu4xjGpkYVYL6U
298RwBSz3A22bo24c2TGhZTdsas+3+L1IqbhtK+bV9KbuThXzasGuvtblxtYHGZSSPsSEu0nAMlc
878BvIdhYJZyhLbqhOrDM9tg1Of1OV2ii7ZKkQiJ+ryDMvLDwHrzECcjeefXevLjflWsLRwatmjM
912+cJ5TK+6EKD9/P2Yu0dVZFtV4w+hyWTTB8jDaHmTPHJr+nxjGtu+JrZLneG2PwW9FuZBX3EhY
epIF48RE+FDERp6aefriN0zOORpxDR1fEbd5PAX/jF2s02QstN+Z4UJeBepGyRFInZdT/4nAoFhJ
4hXMMdddU5ThMaql13kQG/psZn5ui0N6Rf7MZbz4rmRULIvOZw4meQlQJJyEyBj6DblzkmJ/TIbe
1DrnOhzOvZ1QfQl5fs/WncPUbkOloand5UcZf9H9nhcGaoG/7vn/knP/fZZhLucE/iiRKELtcoyO
eRbFUHXp2E372TCt30DZSz3ykRzvpjU2l6We9wdNevLCu6DG3hcv8ANTrT5fN0OZrqwt5hOkGMes
qI0lD3wC9RWNesdoQ4361DKEA31d2gscZ/1wfyjY/rgvhAaGTaPC6qV7/NUy8jSa3SvXwFy1rCqK
653AvS2fxyLtB5hrcsP80vDMRag0O7aR1MgjtVEBB67xbdF4+pMzl6FSNLEUe9me2V4/t/DB/Vat
ffX115PmxuHnQlTyaFZrSH1kgbJf9SzPayT9WAzm0lOGFSOy1M2RVSGF7BSZoWmF6iQ/y0nmvnH2
W5NsiSpEBgjhDTjKNa37+ne/YXFigrDfAGDv+sggUD+eNlRdPs0x85OFYy6cJdYiSGSx7Flstigr
mK5TKHoYL+ADp46zhvSSJIPmPNtMd7wQWqtTq47dLy5w+axaFni0Lps4C7j9GCOpk1ayCPy2R5fH
imFONFS8FJA6oTxdEUmmdcn9dOfgyPjjwCwaL5KjMHsGnnx8XOeqeVwLP99WXPt/bHziEFmbY0Kz
lcefy049snnwK4hmLpBVhwZbOW9o1kOmdZefuqL3O0tdVS48AyRCdEmUUYm1H1cTPSGt7HdRclks
S2cEGDAMzILaZIWBx3YYexYFMFeVq+5E0eG6HmWonN3Ps4zZuaZ+KTrm0lhJEsu+GucoO0YynbYe
GYYCorh3Duobe65LZCUd6riJLbasZ1X7p46SdX6ujrAK/TINLp4RoB4MGhstzeIKtW2JSnXY+IHI
zEUTqrgPcBc4MOximFKyQgnxKqTpteu6aAIM4Fqxd8OWhavd0r6a4/OEA8pvc3Fhtc1GcHqAJVfW
kFKlkMx8bZN71OqNT+qyauUKS5GjDbCZ92pI12F+HkP7yWtUXFRN2p1R6EJH2Ugr9tgFKAKwEkkH
v9adfStZaQPtvGXL6mWPTk20vBTB7EchM5dV69QhDlPGUSZO7U6HVJST50R0WTVtaMyPQkZZubFn
6GXBLlPfe3659TXpj3u53Mc4aUYhstbIj+tSPKKk755w2622ncjC6iFuym6NM1LRd6go/sD32O/g
d2G1gXbtVHdyy6agbMvTVEdXiX++w4/Db644kYUgOyFTzLCCIMuJh/w/atP+4dW0qy8Vtl0pVIGD
COkYmJMsvYCbpVB+V11XXwpKnEDW4BCX8QiXoBLPRu/Utplnv74706UeIkq7HpFcH0xzGg/JI8SZ
f/Nr25kuZQu19GA2UWY2m5Flfd6Pw3O3dW6648HFLncbZRAU3R4DZvCEmayhZyLTpYfksgGCJRjz
YQfg0Re0/pjENPAbcxceGg8JEW/RbVm7xPQxQcj70Oit9VtJLjRIZqUhLzTu2VIRluKdfU27ELVc
Xt/URQchqVjDDFZtmRZrDdQjmp47PA745Yxcmmlh8dKuVU+zMKzemNW+7jb27bmTj5JT2Ee7CNaM
21C+ymq3z4JszC9lH123zO9ejbSFQxH85tasPuDStTRV+ylmEz/7jbqzSolkAx7BaooDIzmLInyA
K5hXqQdzkaZ5jRVTs96zehBjGiCvc4L5kZ+tOnOpJtxaxDjv6LicxuhFJrt+KKAU4bmQnD2djlzW
JcOgh7xRL0SZKSv0cU+S8DoxfpKScqGm2K4VbXGDwyZQLo8kjOnXVgr9ge5muvMHXAOVn/1E8uOs
CZepDSApTrIp7pK3ZaKmcysm8bDpJMAZQv3gVuaCTnKEWfm4xiSL++ozi8d3RUH9IjyXcmoDG8xj
xwhQuCZ8SxPapeUihF/iywWdbMRwrVPX1tf4fSgDnZop/NtrUbmE06T4AIGrdcvgWtp80m21vl1j
Cp3xXzd//YY/+7bOmo13E8ZgoddMB8P+YSAwtUlh7Dw8tE0UnA+qp3dqKlH/oKtK//7r34x/+pv0
P/IXG44qCHeZrG8Jf9oDXF1VEDyGgNz+gKPv/m4hIzKhv/6xG9Ggy1btC+33ZmLYULn9DTUAX2Kp
/M4wl60aRbXyocMp063JyfTz3+VweJ4DLllVwxV8hGuSRdqgrU52sHg7SPx8RZhLVvG4DSHjP9os
aoR5gfWbfcBdc/SLYV20ijA2GGjI2GyZIDpxfYiCJZvnQnahKtrGSBOAt8la3tM0IfhPud2Zlzem
iquyxaNi2IKRoONkDc7blWSZYu2n9cRcnKoOY9BgIWa9LqGDswY2NeG6vfea5S5NNW2w3Whhn5zh
Als/qzgoUrOPyZ0XvxsHgMtTbXOLIpehXTMLTbWPSwS1ubSt8Y5LlgpadkvtKXXEXLmtYAn2ApWQ
a6aO6PPCl7SwyGv7jZETjc+g5ZquEzazauYpVFEacLTjn36NO4f80PMW1O9qcQSUHQxw5WUzm1eW
j7pslcVa0s06mkzGW/sAd5MeKcr4q0/HqYtXadMDJLBmzaaSzU/zsCXQ0IBVjF/r1yPgu4AThgSr
iOm4ZmNZilN4WJ2GCZ88W7/O1+9a7wsYp+MhzmaHGk3azNB+17K/J6H+88iKupaYZjayb6GQnyGB
yx5D7Mh5yfrkeRdF43WCUBe1AhtdrbYs52wN6BsUA3xbifBz9KQuatWRshZjg+keDfXywE24p6hy
9ntmhW3Cj0O/aLkUS1EsWcD2/k00dPa5WXh8J+L8+U5MXdhKyirEIXWs2T4NfbpF8kOt+AevKekS
UdcDWxRLbbOVhS+1/suWflUu1AWiEtZEgofRmvXr3p/25YjSg5rea/uiLhQF0UqqyYoxoWFrH8J9
UWeG2jOvVAV1oSjS2CgYJTbeMNrrrDMVxPBhHOTZ9+sS+26hroaSeLYNWof6+KM65uk0JrPXdZy6
WJRsZLMFobLZmJBPEJl8Ex+h3zx0oShMcdM1Nca8j3T3UHfFuy4M9ke/iegsIdYpKFuFdMkUiuhP
ZTh1p7G70/aNvcvFojQ3DagNaTJYG24nPUzt07bMzVmttV9OjrpsFGesUuWilqzG/3uckXV9Ui33
C9upC0d1ZRdu45EsWQKuJQ+C4w9iu/4OUnxjdFy5q8NSXGnjcMuQEW2aZ8j8te+bcKxf5jIS937k
xh7mYlKx6TvYQZMli+rluSPsjz2uvKI9CIn9uJzMrll7NfjIejLRdJmCKW3C/U7jP78RIsf/Y+MK
4s0hvIOxPyqO+vrJyod1M3BtBc38gSxRd4qGMjyNBcp9vRaCi0mhIiuCGrW12TRM0cmIsH0Iy8NP
KoC6pFS08p1AKmTKajXnG0/e0bq7k067NY+cFaxYO0ThgrSx6CL2Eqwj0HcTDecRQkJ3IoRbP+EE
rWGCirU2xoNdUkXbv30o64fVYNWlUyfvhVE37uOuNFQCOaw+WnCPlWNt/jF1FT6YmfbnWu3kpRQz
feZ72HoFytR93gwMvnF7lE22H/3Xrh7rBxHiouU1k1w+S4bQYE2mwWaaJn+Uw6rSqURNq1/j1wXz
3SFWgWINwo3PeCXk/6Ju/BVFQ9/8mnbC5L5mSOMt1yMMPE+f0s62f4/zQPxMUagLTzVCVWSQ8ZpF
bdS+LYsKrp+296q2oS491dWD4qaY5yzZ0vXo1NepLcJ//Abmurl+N+YxvDisNnJCeqr/Q0fq/dQn
h+f3dFJfFFYBIAP2PjNqn9O55C9jE93JCN7YRF3DwWq5FpuOvM/KgiwnWmVR2KnUDg1JG76+VXFx
PPLW78WTurRT0QmkliEel4GSUydKKp6KpFXPft/AudrKUGpoSO8mM7Ts/0JCJHy2BIrYXq27tBPd
pe1Jh68wwwX8bbE3xROxW3VnQ7ieiP9Nb1IXd9pCZmwgickWttM+7deEnmI4yJQAK3CS6TgK/GaT
iz4xPidQGwznzF6FBns4S6VRsXd3cmo3jgGXfRJCB7bpjykLxV58UB0sBNqhI49LAgmQO78hb4yV
c/AHfdCZIynXTG4tOe0xCqL2qAsua2TqcyOr8rFH5jlNVhJB3hG3Vs+Rc9Y4jN/DpREzeeVbMTwc
8Mx+CDY/PoK6hNRkbTRuhyWvQVnRtDg4eGbPShLqElJry/C0yNF4W7VdCnm/nid+J4LLR4mJioES
NC0FdE+SpdPpArzLb805K7rbD2v7OLKZPFaEEhRCzdnYxNudx7obk9XFgHalRBkzYM2trUyRjnNf
5WUX00xvCb0TpV4nx08WtosDNUE0hJtGfnwT6hveik5qgbrFr4fnfwn8nzXuHMeVnuDpXc5TBuS1
khh4UMz79e2ggtvoA6oEh+eibKaXda/1aSkH/RhaXTzQXut/f92FW3+eE+HHTavNiq+UcQ2V1CT5
Iorxi1/TzjJvom1bun22WUA2eDn9Vsd+qs3UBYbq8YBpIlsQxejmHYQ+qPWjBSlzjuqVA5nsJB4s
OA/eI/f5hZV+ZnT0P9pWXVWgpmrCWgjVNxGjFnlOmr/9htoJ3jtbwNN5P8aru/qXeXsfBYvnEnYt
DNt27cySVORVS42AbnugWt65Hd+Yey71XRC6td1eYuvRwBriYT2xtfvDa0RccLKR81GxAm2XRoE/
nDsUQAg/poS6cCMKPmpKetVkpus+U80zRUM/YI269BQ1YTAUsQxfK7N/kCz4FJvmTqx4I0Zx0SnV
i7XrliB8LelonoMDkQMbhuSNNiE/Q9Ho+Og39s4iwrNZ1x9xEb5CNTMtmuIN1K0/+TUd/Rimz0i9
13CjJK+F7P6tZ3U2sJa9sxvfmo7OIqqDbediTcJX1MD8G8bxn/tU3FNRuNW2cxAGxSDKrsSQlN3w
ZtQRP8MTVzx4DYoLUGF5Yh5G6Pioh3cqGWGjKWc/+SDq8lMTPIHrseDhq1yntyU1z2b3U6GmLjwF
eTipkwZNJ5s6JZR/KUV4r4LqxoC76FQ/MTuwmaHbFE/Dsv8nwDXJb6K4SlANHZJSJTR8FUnzsWuH
35O+uxPR3Or29d+/u4aqNYIC1IRu04O8WCWfppn73X9cHagJflqxGq8jUn3pp/016cSd1NGtTjuL
MtRdZFuC8Yj65iFZTptWj34z21mStKiDEZHvdSdpfg+bI90Hvxoy6so/RTsUQyeF4Zjq8m3XNqmi
rd891iWlyt1UHAZgOptDO6SJ3o7zUc33TFZujLarAHWwWKymqSO4MJYfq2CHftqxe14uXTKqqqKV
hpOKXqUpPtdWfk6aze9Edskok4zrRu111YzFm25VJ9GFflPbxaJ0X8nZrpgmhcF9bikVFMOK+Ow1
B10uqpVls5coOs4mNahnqPfTs6npvbvwra/pnJUtkPcw0AQLXprPtp0etsH4iSZRl0hKkkPVfXM0
oA1pklLN/h7WzS92c5GkWkWiCEpNgKQG6WLN07Fqz6ads7Krt0IlNqizCH5IrE63+bPXl3RppDjq
tSw2NIyiDmyw/UmbxC8ucVEkDp1JuMKb49VyS9NaTBsqJaE+4tdx55q4BVFTcCLrzJr6Qur2n1GM
fhAVdVmkhR1NrIq6y7CAAFCFQGlpCnmwxe9rujQSfC7s2oRzm9mmOp5FSfVZWN+UjosjbWUzSz43
fVbXw18THf6Z4tVP1J+6MFIbFLrVW3e8wopEpHtkwzRSzC9mc/mjY+xtVMf6+H/OzqTJTlzbwr+I
CCEJSUyB02bv3p4QLjcgARISPb/+razRu+dWXUfksFzO9DlISLtZ+1vXjvUF78qPjNV/Kiv8y5ly
a/bnVUcCpN32LmLN13LH2PvQJW9MY8nN20kGpZxzE71O47q2eRKMBG7fzG/zlqa3GqRy1jis4tDe
lVHyLQJvwxDztgif3kqQ1jYiIa6kRSe5BPOxH9Yj0+mfxmmTf6wU0VvE0zKQASCz1N1tfe++Lw0n
74Kb9PtqTtnpLQcBvQU9KTBCudqZvduX7VtrugeqyZu0XyD7/mfkGagnZYwx47vUdfqB95JcmsRP
f9juf+vn/7vSBauQ//z1ckzMui6tvQPZuyvk2vkjc3w7Vu0W5zThc155R8os1uP4cRdqPy3Yw9+X
aBm/oC1QfaG438sCvublqZlr8X0NKHGIONT2BEblmMNBJy4PlCShqPQgjvuQ2DdFAPRW4MTqCUxA
PPcrmk8FDPuaLKwNfVMyQW/1TRvTW8IXsFPVtGem60/N+Kd5wL+5xP/00G/CZ7NzGFbEzt3pCEdw
rqGGLkBmnOTZQCbT5yPcYZKcGA/6G1y/zpC8Rn0eReWaz2nFD0PDURVMRhMVtFWxyTDSMXxgbUzu
ymrWp7qaSdEAa3KSmCT/MnklHzGkjkFynaahKOMNCxO/RjWW8fjTMpX1EWDd8BAo2sudHtYLaIXu
rvT+T/2Lfz776K3oqhx0Y/yAxym6n2FJ78j0NgMZeisml/BImWw/OIQlnLz4eVwzOqbyTb1Neivp
0uM8j2mFzw3zmEexfGneKGSmt3KuFL4lyA8wnVSKqsDw41cVJW8Tj9NbMZdrYCZZJlFz59fwPq1L
+GqVfzgx/m0hb86jRka0xRBhfdebpclGFcwJ7j1vG5ant1Kujq7S9m3f3u2RZw+rdCsAKm90XaG3
ai7IlJK0rFN9J4x8FIRAatK+KYal/2VYSFbWtYBx3UEX+VcZhY97zN+4BW9Oi36G/Wuktb7Do3+W
ESqaslvfZomLYtR/nv+d0Y7Dx0jfVchJsq1De6yvzJsKEPRWwwUleiyjbomu3ETfmhEVH8zJvPGA
vtVwVWMXbdU+Rle26c+0cne8fZuyDeD//3wouq15Uzmk8mMYzMNq9cV3TDy/KVa41W4N0daKWs01
JL/DI7HdnJmhf1srld5qt6ZyTbjkfXVnab0WU29hmVDtb0p36K1Mi9mKV/AvQ7cz1uUBM5Bb3nX2
TbUCeqvSsgyOdBGqsXddG60HR0uVYRrs/due+U0lbB97ta94i66oWo2XRO170QX6thYzvXXt25xa
2qmO1XXcuX/o0Jg5ky59m3yN3oqzunoDaRo2Y9fA1zl3JmHZVM/Rmyp59FYwZV2ImwWAyOsQp00+
xHux+vptuj56i5raKjnEUmzqGjmnMsPlt6Qfx/xNa3oLmxoCeD5wAVZXHbH6sYzYt0iM/m278VYv
pca49YoAGyBq8750bDm0yf6n6avXq/Ifwr9bvZSq2wD0dCmuGKrkR8lZfYWCyheuZ/Mbl/UmrPd9
HDVrTcR1XKe4iD3dPqRrSD/970f/97jwP32Dm+oY23fPSN3Ka5ADld8wySnfL21KsnrX8XWEjUgu
GKBxsy+bZ24D7JmGeHu/1Xx+GWE0+3OEIUR75AnonmXbsmNihuWdpCV54ghWjzD9Ih/jLm1Os9jT
fAIh+oKRANhj7/Cm/d9f4l8CmVu9TlLPMZ99k1wT1vWPgJWxh8EJoFze9OtvBWDgc0M6U4rkypfy
i4/c+xgh6tt+9U1AEEfYMq+xzDVq4+26K7/mlUj/FKn/2+68iQisSgGq82tyBZ2jw9inF3tORYjf
xXq2bwsMbjVfI03grLVOCYoV1fZVTWo7yLb+U1nu9Zr+h915q/lyBN6GFr5SV42e+LvGV+vF4PCs
cj+lA8tJHwAbEpz+iU8p/uXfe/3z/9ccQvNzmt3uk+uSqrTATOt2qlnUFECa6KNFmPLjD+v+ugT/
9MVuYm8S781oFvSHaDvF83vHlQl5H2xcqDZ0uQOFPNtY4t5XXUJ4AcdIihG32E1YwSHArSB91d3S
kPCLaAz/rJO1+tA0W/oC6dfgMu5nhvexI1Bu7Avaf3Cgfw1qXxRp6yczRtUJBK7lQwugymWyoR4y
Ullxh7LBx93w6uBq15w6DNSENlNsjk/pZreTZ5H92DIX3btWjEuWSGYy1+rhc0VhyfmHh/Mvz+bm
xLPwGG61L/ernSxIirFdD1KzPxRL/22Fb8+7MAfULhpxNXirTwARmGPScXfomtC/G/Rm/tCh+ttZ
4p9W+CZQqbfBeJv2uBrAJyaXvls8DD+gl8gWWBAdoHGyn4Eq8D8wHJEcGlr/imnDs7jb2kyjEXIa
6k39QZbwLwfkf6l5uI+bCrrh6+D2nwOoNFnZ4dG+abluBT2Rd2D/8UCvfBLf1i5rh/EP5/q/rNWt
nodFVWNEi+CdRHbNZqtDTsiSZHLnKg8k3d+24W5RQDBKFzouPcVSNSyPyvFk5Rv12vS/1H9D5YEe
lvEV75L83UtVHgNo1X/974f/z+Jkmtwc8dO0Ac81xfyatGn6SZJxvTIjuntupDsMVeWOS6+2q+Rq
eVuB9FYRGMi8ibnx/GpQfr1ybNUCnorl21KqWy1gXPut3seOX33Kw1VbG2dBx+n7//20/u09uMkG
NycY2RLGrnZfrc2CQ0RSLYp+/N+/nql/K8Lemlmi4N23GiXjqyOirnheG/BhQ+4IizjNUoBOyLt9
mcXwU6OOndrM7GYFaYCaJQJMSCualCHbG9wHfQZrO2vEc4Xm4tzmYYinuYYvulBo2+1u2OImjyRr
+afx71cwG1e0UX9Xk0+rNUMbYdofjWiS6gdgBg1KU2sF44g46/fO2Eeql/YQtpSeKlDUo8NAHC6L
dZ70ucOgrzrUmOX8MpY+nNDGv6fNZmBFaGHoPPc2ITnv6qQAvhFguLjGBZyOGIE7+0gl9y3Ygi+x
JiUvyK7rJZvKpj4CmPy70tH+s3xF7LTTaDJP0vFzKdfy0VWt+Nql6/Tka0uOtQQVfdnLzvzehi24
rF1FWz4F4DO+dEqR6FRjSrt9ktOA7ZENiP46bHJtoqxhsX9KdROKoSMmA50Fa7w1syrClHTIdZm/
17Gu4cTs+6wR7fu+2fl9iu8AYHQ9rnk7xGUhosbkjZm6FxlW2DPS4OWxx3I+EyBm5se0LVeXl4lN
nsCIL5+iUupzO3VxlE1ggefNDiLweW9W2r+HHBse7XWXfokMkG5KVoIWrKMfeaXJj5LT32Jr3LU3
OnxKUlW5DONIROfQjzUFFNxJ0fXDUAQ+TkejqgESEB2VKCZLAAXDPPSf+qGl8ABpa7ichjql03mp
d0qe0miFCL+eF7+cTShX9tG73stD5Cx+ftqS9bUOzW2Tz1J0Z69FfMECOHxKayCuv/RLBTBMv6D6
M2Ya1nzmU1mpBeSxoUm3+oBj05kxj2yr7H2s8KMZ027O91CRZ91VhOctJqqOZeU6eOlOC5+iYhwW
V13GptX1k12ncNTY7/ftBgfEifUDLO5kLws7aJYlSEpsYdsu9C+yUS05JoOX5GhTysTRJGsayqLv
dtQEMhTRXf9kZTSph8SXvv5kvRfkyal4H0VWInIkua1t4xt8Et9GJxQP6W5zbdFKugpup/ZIt2EJ
RwzQVuz7PM56f45KC18YDdl+/4XOW7PAGcwxuviMomMxZ00/z/aeUtKy+xWNKf1D71Ws72M94K92
eCbJC1xsSJRtWIzkWOvEiiMbQqrOiy2Dyi0pITDLegIXnXwetlQ9lFam1VcJbWw4QukOLo9y+IFi
71wEKMGy8rF8gQcEcF4Qe4vlWPue61+AfA3o5SE5m6unnmEjntQ0z+LqXG/g8tZ3GvWGvprQ5R5h
MDs/N2qqDiZEJZq6vvKzzIZ0WcTnljHWf/UbrCNfFO8SRCxE4fXkU9yz8265XH8bWkczpi0X7QF0
X6PqwjqgGIq4Nqa+jKLux18sDYY9KGKa8WsT0lWdIcjU0ceq4z0CSDfIVUGRYRjPlVz68hN+yk7P
vU92IrOFRco+akmG6QTkopgOvBuI/dBKvk4PMsa+Bha4i+TBU7H1n8HXmhJkmm2NfQybjPTUN1Pq
H3ZWjfU5NabzX8iuaPew8X6o4nwOnkxVBpMuJi4SCAL7M5TmdZ7EYarkZGKwSc7t2m3VXQ/JZXwW
dYrIHTrutd0va9rNS5U3SeJ0MZKVv56uUxzNn+0u3HjsJ9+ze4rTaEsOTrvSXBuNkarPMxcCBCBh
U0Eza5eSVxlG6SDbaXFWdJcV38m8BMweuUOZlkNywcBy0n615TbIaw2byaMOddKe2gV/HxDy3ZUH
0ECVfykpLKrazMQNdWeEMdvSFYmdSXvGwKFe7XFPFZDqW4uFeYwERzcQDrNTJ064iDA3EKdaj5fF
TYv9JeHyKc7UYTQy0wBXVNkQRAhFPzRt/HMPczSduhjwOpOFIOctE3USFdUQ66jLSef89N1RuZJn
29rGwrocg9IVOFMx8RXKVAJlpKFNDdmzPXa4oNKk0+VfmORdonfSx/F0tSDzrCfetVLdx008qx/G
0Tj+OAJpZI9GsLH8wuKw0IdOcj++4wab9PdMo1learRvPcn6iMb8L/BJxnBmO4/I3WDn1WYJFP/+
l5zneaszNsNg87OkeoiPTkM2/dCMRKz3i2dIjrJ2rlTzfRqnMn1UcTvUX1e8CHOdcbkM5Ue16TI6
mnKh4kjltlb3GgMEUe7ZFid10VHOgN6LlujUhMkndwu62Po7ake09ZhemmMzFKWmKeosBJcJ+QEn
PKIL/ENd0xSvL8ew5SXIu9uSUUsDkQcq4qS51xS23zrfQeSYf+6dH5rvxiZm/D7uOpJIzzazfVRO
NfUH5qAS+TW1mm2uCCoSU3IUmqGedBjHPlb3IMh14YWaiAz1uQMPTy05ZklHf55qv7Lq3Kel3n51
kKvjetAJ4+UBg59ppzPVij5ZM7F3OhEAI2PqmGcj7aP5niqvy8ymJZe4bctyAAhXhDEk8QG6AKGG
omY2cfwkp3mcvg4aIJ3ktMARATjOjUMp981MiR+3XEwzmuXdVmIQLFObrWaRCRtHasYYkF5PZavc
0JxKjExWcaFFqiJ7RXl+Yi90BjxwydmaCv/ddHbq+4w1ca2vrn6FSuVcx223Z61aZIPZpbnfRaHm
0co6T9GTJCdjI3gpgVbHTHIBZHJrzjKy8fw7Ib2Qp4XqqD/VKD2pItlFWPJBdgYB06qHOtHH2Mmy
atGUmYU9CDPv26kVS0O/RmVth8M6Kf7b7NLGv2Q3s+bcrzBsGSmneTtq+0yjNSGZaGLDT3BRrtRd
WlGywsgtUet2TvaYXRWo1xvu66VrjmWIZvLRsqbaDyKNysScKro20f02RHP8Q3WUnDmPuTkp+NSa
AwjcQzLn6QyXvgddk5g+uHUDKyhHlY5CTeSX8rnqKoup8W6ePQYg2HaJpmAP1TIBV9tPIBzOYAic
UoRR4RvauBCu4SuzQV1Cky4+zWq7pvKgmILyKdthi2AvCyJLnBra6ClLQcB8UdBgWZ8hqlq4PW3N
SOm7eBdrFR2ZJH69dsJp8xLFAxB2wFxThGt4dWMwOiSzaf1XFTEfzkrLa6y4u9QUgCmcsKn7uvQp
6GR+2BtdGLlRdUniISj8v8FGQxahCqf/arYS8xf7XEf1FZG1YF/GgJvrCSK/jr4r+500l3lU2IAC
+gQ0NkaTjN0JXuQen0Q1fJ/OWL+1edlFAr/TodM/0XTCZWjK/VzBXvG3lEM9Ddky27l/ZuByT/ey
rzfzxDCWlDxtK4q77zcGGe4ZOsVO19nc1gnw1C3btiMsGQb3K43jKDm21UjUVz7JaXmfTBB6vy+r
LpQ/DD4r4p1Gyr3+Vo4SlukQDO+1eNq71DiMTrbtSPDNiLBZTVqN4YqBb3h/wzCvcY6Krd4yR7is
Lgr17aNZHRRP4Df1+kSbWQ44K9bGPJViqiJElC2ByyVkDTrtIBk5zErBiDgRBB6POdFdiN5Pzut+
OaAxUSb9uW1Ne0qlwlU9ylKldR5SGzEEZ3sif5ZAsDGfi7lfyKOYl0Rf6LonLqPgXJ/2jpv30nQV
TJYbiTzu6IzjWmULmUj3wFWwfZ01RnX+kZZN6+JsEjD/xf0cBTpg4aLK7A8gltaTy02/bRn+PIK4
qk3q6WXABYHjD0LaMqxZNWhbsC2s/c+k3KIXsXNk7x0we3cWYfq440SjYUe9jkfVB+xa8E8lsJbL
ZVAIojOMkm3kMR69QjO2TJO0uhcwA+QIGWanpgN+cXtuADJYP9SyT5f1wadx758XV26yaKe2JS8I
FDTBKGWzjdUx6oiQ76YU0crRBjGpl5D29XIaJlneczVibDhNqhNCrqrB6Alp0u4ECTaLn3aEgd2h
p9hX7hAwYzz4y5y4pPeIqF/re3U8Rw96Mn7+PSxmlH8tQC18WgRVv5Cc4jA7plsH0PBMy3UqeqBG
f26waMo1WonHcQBrpsyDKitucxw+bN4OZsEAjz/xCRVRf6lg6OwPSPDTRhV8Yt3yoe7rahkLdGRH
XxUR3xWDE8AU6PScpMNCn2FmG33VflGQy1TIDFTONqsb9QmZMXgiU9PDQxAOVPCmlbmJgohAjUJp
lSdFze0IeNeYjg/1ysj3gQlf9/lqIkPLgs59FMusM5gE+OJjHi1FxFY7NbAcX8r5wa+LgWHLWCKS
ndDuIi09DGtV9t+U7tVyaPBGJO8UvsR0Tb1ckjZHy2csjO+3KeODcm3WReLVus6CikuR7vbt/N2x
JI5Pm3p15MnlGoXoEw7ZTgTkrlGzHfYatihLlga68iTzPcCKJ9HUSf2wrYGx8wIX0gnG5UCq1NlY
dWi3DDs6E8l7uPs04b4DFpOmoABOuElLwjIZGofrETWCq2hfXUs5yIwHtUxJYVnFaBEasn7Vi4pO
klL+ZKctiopoxX+j9s5+eUxV98fRePOAvSLuuGpSNKHGLcrHuWeXjm3zB7MK936SSbNm4JmlSNdQ
yByzGN2iLSPABbn0g+B8RRvC9r+YGdiC0jokJz6se7ZWqXhRM1IshCTA0MVIC08aJy2kaDvHCN/S
PA8s4IRfy51dtevCHd6uIc4drHRQ6E73SwO0Ri7GfUT0vcznhIwIUNYAo+9NdTlU1OFk+rkq4mQf
zgNLypOsyuVqNA4oFc8u7zuXPMQxCjZx3RsEbBDGKV4G0O93cpBDiDMw+ZpcUbbk8Dx0p3nm/ddh
HnBogSxWmFLGB7CoBEIEKzOmls9hTBukZRyB04iUe28HcqgNzoyJyj1vRrFkysHKdGMoeMCM/BOr
4XY/lhC+46AoDxHqJxTPICqPY0MCMiY3XrZo/QFzToGosULC1kl8Hu2aNY/XocTzr2g85F0z+ju4
21NkAXz67b2IP/Ytjg+uo/lr64Yl9zyIZ9i3mY+GmfICs8XyapS3OE/8kLHIi7wzcXXYNAO9JRZd
dYBqHGFTnfrojEnjqdi8QUgHQ4zx27QZlfUl5NMGOpEPmBpDt0mw6qhgWnxuegSBEN6tO8+TqCsB
7UPavEF7dILGS9xBbeL6LMHRcKrcLOCvy9hYH9aSqw74qmT9i/uAABjJLX/2jdNI/+Xa/4J4kpwH
Hm3vOAY/T66Sc4ORhx0PrdJJURlPDi3z/Q87L+puEmJ4X609xc6nGs0UgUpyjc1w9EkF7rbp+Tkx
VXcALBsbPXT23Oqw7fmWjsuxi3xTZ8SX9a+q7fSTSVn1xS2NyOgcdd2B1bH71Npy3Y5NZwZx1cQ1
R92NYipi3tr3SVX1Lz1vk+9l3Ovf8HOLYC0lEJilSn3cXRSxBxgX1E9zsOVloXUaZSvIEwUG0xED
bM3kThpNoO8jzkF/FjvKXIWpq/JkkhKOh7xvSZ3vutzOZRpX9cGRKFoySRoTF71zCYpbw7wFlI7M
ZIsG19eh3Mst/jp0K+7lTLcbuYu53MdPNBmB3E+TOdKHFnnMcEC2znk27Gn9yHZZPbBYNBPMW2WL
IlK3/SBk674K6A0eRATYG9YOKSLSyhn1BNyT0WGUKrwHRQ2MzzDB6uR3qU3T5wQx1GNl6CogKR1h
JS6bfXiuYoSY426m6zZROH7ZWPnqEd2wvnncEf5Wh2bk1ROnqU2LvYKHLz494otc4ar/LsQqL9D5
uSMVUfhdjiTsqHku5RXa3lpmFrFqkmN3mCpvCdzLcgrR+ROTC16jZX41MpNxAghAG6IlOdI1kSEL
Mk0Bhh1k32GO0zB/aSVuv0PXMf8KJe81IsgueampH8RDFEb1k0ht61zA2go5HkyMv5KeS+xidADI
AYIYhCkSq+oOrdrGb4jxhs+wfSt/OR9YksUqqmguFo7QuJ7sDDX4iiwz3+Z0nvCyDOSLdsv0iEMh
/h58vfwKaMs9LwrDgxkhDfZktOzjw7Kk4rrUVf1DtGPyF0I2+dmSTiInq+wc3W2gn/+uS8RvGe35
ZooKcdLjvA/1nvOVpXdxNVAc5uNA3zUjoreMYP/X2T631R1FBFLn3lg6HMt12O2xGvjsLiJ23dXH
ryUQiX8szfAr7Ii4s0NRo/V1mzNMQsjPcOnmbVElE4TGFEMGST4t8CB8HBPSgBUqewykPQ+rxMmm
OM6/532fyujLiqjumoR1PDSA24liJysqrmAfNekBAo/xPTCJoOgTvqoEVjRllb7s6LWeUfFAboZD
kZQoDKnW3fuREJ9Lu0VQ5nqcF7Xzgn6uqz592unqPrgYVLFil2MZcg7Hn1CMvhz2CdfBOvj3reD7
j3EEiG0lauCHaOvsOwYb8m+R6+TJBTXqu8kzhH+J581w3hatP4lds7kgyGdfFsA0f5m9aZszJHb7
lIcVpb2j6DC2iYGItvvaQg79hOEr+9hLTO0cysTV4YCahZhzixykulaoyk9n/ER6pZAY2ROTsTAF
F8FhnYj2Vb4qEvqDENAY5zWRNXIOaD7GYgycvaTLhgXF7659Jmu7P5EO2uXM4bKAmQdbcWU5wDLt
3VKZ5btOhiFkfmvRzxCeqxPhYUQBZdsQhPNhgQp51s0iUZyt6qKGI/N+0Gyt3FXvLd7UBlINesFz
q8QhYaO56BQdvsWOMblQPLrv0bSg9N4iMHlIGSYTjiXph+0im8bxi025/BImNzfPUmhYsE/NbvFC
4GYT/oLiQd0cgkSB7LxH6yxyPnXqrqzXDZMl8ClBWVvMc/yE2GsbkSXMY52reSUaKZyZl6L07PX+
paVL03M1Vs1nrkndv6RjXEcvcovpliNAd+spGnow2ptNxs/TbM33ZtyRSCd6QzkTSJcGvZWYxz/a
WiICYSoZqkM89hBhkxDY9MAJT0bktDNZC+21fOpNNP8VxkmD0NW49IAMD4UVjPb0LYyg6vZ7MhtW
yH0yFFt9m+vCCkQGAYmZO6p0qU8B45Yya3QS/dhnKR9QkVDitDG/XV6NK80P1gfybg5Vh1wolN19
T6bOP8uakQtKkM91u7CnGGaUV5Dh8GTd5jBbGWgpUWy0Xc1OdlghWbV6qr72abuZjMRsvnRiNDyn
eq1OOwXB/ssIQ4ID8UNAgO+W+54bjix9Wa0vkjWpyCmScf/Z9wNNC0S9wUG77qb+5Le5wZU8ITHL
+oaqg0OhMs06F8MgZOZ1/0BjZcZsQGTZZZx147vaAviA02XpTi5u9581m9AVbmsAXh97OofxkKYY
970mHkc/qrwK0UWi7fDKDIoQrBHqARzJxkTzuljF7uYD3OVTc24EUSJHdZR1R+CYuqWwROg0XyoM
8othEeh5bGJzmdCo2GQxWXCiMm7Tx0RFax5xpX+srGlm5BiazEdDgpNwhVwR85CtOgpqU5NFKbxQ
kDkAwpdVtevGy277zRfWbbXK2hYehkXnIWEDwr1vLnJi4gl166QwLaseVcmxT6iWn8RIUa9SSHMz
oC/K7lMVjeAiN2vaItQz6d+2XNw0RYJ24+tXgQgkW9Kp8tkSs/HErN1J1g2sPaxJ0n0tp3o80mVC
0l8PHfoscxreTcFt3xIyJZis79BAyJeAkPswaY2TgKpEkecadPkP7b43YHCVffMuamDH9OgV7GSQ
rC8AfTi0JrZDUkYrqqOQKPcnB5tlluPFkzYbetDjM7TStneu8ttUoKaPe4BOqP9lY0/68UKqVn6v
0rqxv3fWLyZDeolqAekdHpKFT+5dGZihubXcQo9b1tH+7EVVNqfgotkjQh7Te2j1x+dyAjztIKxW
qtAQrY3FKtNmz0Ppq3crJjvmfANj4QM6a+FXH8sNpikmNuekjc0J9zxupsp31w51MQw5IWt87SzM
9ZNesKcAq9va5K72Sz1cNy1Fj4Ya6gznqUq79dCarf3uUew+VK7UXxYu5q9Awm4/NyQ2VxTgsevY
tn4AvQmzgi2GddSxKT1/mpDaXPBq6aXYGPdtbgMGlpDdtJIBXcSi4UPs+ChOonNtf3mVyG85mgPL
o+XQBdyhgWXTb9u6x+jGBUTfODBC96vvw/Yj7DWtjguZ4w+mQnes0j6+QLkg7qYlLmEw2ifDad1L
jQgdzZhfowjYBZVaY8hnWC/RGBYeeW8Jp9ZEoPA3Y1bkg1qWJ1omvOgS3sxnBAguM3SrEVP48Wfq
1mF+gNuqpQcrqv2u4YJelGfh/v84Oq/lSHUtDD8RVSKIcAt0srudt2fGN5QnmIwQUfD05/O5m6pJ
thuktf44ra08FSKkfBhYrpBgvrQppVT6movigwYgJUf30gYjFxzTXDnGrfEGYAfgUkocMUqckNc7
fwsNqRIvFuTMVFbL14L/p+SoX+pY5WX2vjXaBDxeY6DS3BoWDp5VTzdpmfKr9SKGYEniu6RLwYNl
CfJyvfVTp9VZTWH9aqwCkhPT2H+Gq43LeNxLAEzjQQTrsLvL2sh+2SyXhMTCEoeld9TBFnBlFWcM
B53LZOiGRXDAQJ/f7f3cHVeX/94WU3EcSwXmF9VcMi0kT9wFYXEEFu7zeA2WUqczyNpLXUdsYsRs
Qr0PIrv1pWLkXWozfS5VrdNskJJbxWrauA+d/ZiVJPzBWeVZopbIOa9Bt7wHZp6bZBo4Q3CcBLe1
Dfqzu2WdB7dT+o9sYPDdkGZJ18gBECDL3V9jUy7Hqc3zZ5QDYTr5wZqaXq4/ZmvcUgfK+UUHVvPY
UpeSAHOqcxFk1jtvO3JRQYZ+DBpmn+ZsEId1BEDgLsxPjTvXvEFlxloSUoiWtG3Je9nuHSPcht/D
X4tP29bYL2WoWN3K+WFo0XuGGXNvYkNtnZ0RDEAMeXmb3c6JgUQNK+dEWKIZvCGm4YrM5chz063V
LwuqkNRxsVJJE8hzqzJz9mzI2K7btivLxnY0vBFPi7TKM5IkeWkaFR4nq91PpI4016mR0aHT1Z8O
K1vCX8WU1Q9ZGc+qpmp1U+WWqshET3UlxftaKieFmBSPgLrNQ1+29h8edjfdvUIlrrtkWWqUgOXI
nTxWbiHirNuzQ1Yv1aebgxm6rcjPY2kXaZDvI6e4ZX0iN8sANMtPe/PbE7Wp4XEJ0WPxXHh/A6yH
c3HYiUbP04qS7OciKKcjiDS0aGZM6g7BfAqmLbDiMlt+E7UHNFPN+0Ur7y8D9z+dr/4LNl0KkokV
eDAVnNUKTv8mchGcoH2dtLRMdAmjwXoYV/3p96o/1LqAXcmziIZPqD1WkIrbsgq8N5CF8QRoVd8J
iWkN0aHmIt+qf443qTM4pP/cDNPbGDTleyN8atlmZgAcSmNGPFtd35OcGr7YTRmk+wAecbT8qI3r
YoicWKmtjbcpEGnW2X/wlY38PBeZ7tHQol8pNj84dLh2hwQlSxdHq1zWpEA9UXDZY11IdY2sSZsp
fzJW+cupSBH7LNbONSSFBqLzvUNOt2MyF3vRuqd1mrkIa9+Cj3nSWyXyazuPjmsdNx9rFajUNOW7
5AVo5fJj2SPTnRnbNvMKlFopyKpt8KL/inHx/sh6U8WjKEygD8oOt+Gr3Nx9qmOz1rJPi7HQzm2P
iFP+DEst1B0/buzq0kFJAM099MWjQ1S8e92Htk69fGmdH5tr7/rOqe0WutGd1kK/RFjKBq69xeaW
FI221/+ieSj0v9Bafb3FXV/aA3JefoNpg8DLNSZ9ei6S2atyMN3Njj7mqWGG9oIwf4D+rO3DsHTZ
/92I1cEJpumtWOeyjdcxHKxDtuhqSwB1A0ZLb0I6zo1IySwa0l45xeemaw/OK7M8v3ko80y/s1D2
zEgNx02blM2+vQuywYfnqAzX4kiwlS2SqNH9DVDFQc5QZ3X/taDe6976Sm7di03g/5BEJRe/of1j
Haq45GWtrmrsdZtENgmb7J3QWF7Mtdx1j9007fyk8x20Nq43AOukWe0BqsH1kMzcRZHrbVf8nln+
c7LUFj4ybYnyfVvl3sf77PXre9lpHibHgXqyD+62Or8gXkP7qQZkyb8K4v++5gAlNhFzCNXLdJEi
ZJtVIAwXNcy2m4A07dYTo8+UH8awsN6ilaeE/FuvLrRAmFAGdUZttpSUZ1tz2dHoNpXgxpNcSHZO
wiKczetUQM6k5YjqyYoDhdAXLa2aTAvtKzIxf9lrj4LvAJ+nPHk1TUFd0OhnSB+496fhQHexNf+s
pdWt/yIgpdAhOG8wNHU7M1muJtFc62DKXE8l5N9o+vyHW1kw4uSDuKF1aftiDNu06pGb3TUOkqMa
Mp6ygVu0ydY+o/cZtss4WGOr0mBsw+ZhNIOJTkFRhb2+UB+VMxZRurt/eMvc5skqXNyyeTfDNKVt
SwrufwXQlvtsqETodWrGYPYzwjKoXyc31d7lA0Ue0Qxp7aDQEB4/oSWWGYKBPras3FxHm5Tp9p6d
lG037hzC0v7KTUo5Ht3FL3fkP4UCsrjH2Jur4WjKBQxsFrnf3DR8WPMHAqvbf4wcWPKrsicBMemX
zVqKs8AG6rXMCgFaObitmu89nZy2DO3Dbvtdx+5UTNZEguluW6ANp5YPM28unCcscNTcKWf/KfIl
6FN3nMKyfoEs2Fb1EAonaEVK+ojef/t27pvPJpiLGoZ785vfBkRg1sfSdfPi2Iel0X0yOnLXt3yH
wCZv2sdVbIAH2tP+7Z1/6Xe6BiHgl0kn8KE5mxFxkgJTaIU/ISY50fkC76+DA29fEy5pOG3DDVV6
091syWqmjtylQUjz7yzZTzaXc4KfdNv0v3mZK+8mJqfUsV7d1Tva1VTw9tdUtCaLPYbkj0zRV16I
8nNh/jETPFchwzGhOTNq81Pv5Xvzkvkj1/UuqLHiMPGrC+RWK1/rsJyzx1U0y3SzetSpdwRV0J6W
jUObolmXB5rmJbPJosO/RVTVUWzcSvOK5owVjIx6st5bzmx14Ptv5kOJNLrBPx+6B9sX+/yQeQA6
nzLf/f4DxZfzV7tmD4EWIFCBtdfQu0pIanYOqA33lPkDgitbRc1L2JcRDWLGF76fLo1wBuIEvOZn
gchmfoxYL7YEYjTQt0JRPXzcXN7fQx9BAsfubPbeSXSBNfB9VdPqHiJbmDFmf9gfN6XWXcULBo89
qSrw1ycL1Ys8QjFTzFK5m9wYSIy+146eTZJlTVacyYwrYCWLjb4cXh7cnMoxLzq3Vu+HWH1hPgX1
1na6zSzkgKPL9m4cexkYjolt/LXYkTpNK4o1N/eDS+ROwH4SbWni1A0FP6EjeJUAMipe9DIAwY5o
0Ugi7rE9VQoVQCz3IiBCnwfAectqCUrUN1ZDAn3VPI1eqP3HkWmXoaWYZgNbWLV3dV0G+8XH435B
vu7/kZERxQHBhvjp+MHymvPJEj246o3M1tZHDRqI4WVAIxD89cHmf2cZb8vZ1N3apeQggAwGglHw
EsC+e3eIEpZnr/Q2QP62CylbkmJ5WGurqu+rulBMG247f3p95JoHYaL+Ay7P/G2zoK2TqM8KL1az
58Hq5fhELNSryRplS5hUS1W0XBw0qQAz8suZSRiqiQ8rj8vdam59E/qHLm+XkwwDU5E1vwJDiO8X
WTkRbMjWDx/FOu14rqDTuSuWPg+AQp363RkX9a+BKPxLArLaX3dP6o/NwnbwXFGFlN0PQ22RMbxZ
S3TMYMiHA8LJvU+jbmwZTFa36B7kRhxa0pWAKEc8X5X14qPvwOy118NvKLlvnfE3XD/GxqgZRN8U
PZRdnYshg4nJKzdZyxkFnNzcSFHhFbo1F6oU2SMALl6vGL1rPX7RLZXbhwIpC8OWiOaoTju5tfbJ
6gfL+SlUpvQ7b1WwfvsfALhWTYHoYwSMPcR8cG3wb4z6+ndpK23zDO1zcSSHs/fv0ZBxVZcjvi8/
qnWQ7JbtnBEoVSPeSoCFaVT98+I7GnBzQKpQPuWO8vIXgCr/BQi2zv/6IzuFmKvlpyK78RmLqekS
2+d8wDI1j5z91txYLzln17OXmTxIgmCR4cE3RY3sNNCWV96vTe82P2qv7zgu88KS55UFLDhHIZDR
MfCBR44ovMo5zcWKRKXdQrw7MtdofIKmEtur5nfNENM343EuBV4XbuOB9gHiNtw8185bawB3zalx
2t1Na4x7T/lEi8DBQ5XEc7W3a5sUlNQCz65OhHAlJhg+UI/FVhfZRyObSl4BhJYsTPw+C70YEGnX
B1f7gbyFOaPxI91Uw6VVpetBQg+ac2muovFuCrf1rR93TdmwdMYijnQL66CgOE/tNueXoOWkPy/b
PK6UMSLgg+DgHLrvt5H2c+Sjon5V3EqI2jtv49vLe4DKn3KflXdYo97jy1jWZUjXveS78EsSUP05
614jswZvIvKjH47mSU6ocxPW12b6gl/LLvvnTO7wEYolUEcDg7XERdab/NDsQMeJxVjm/3E4+6wi
niNSRl7C1Zf7YWmLUb97OPutY0O2Sfa3Y8wIfuy9XJ6H3GnuLUadl7EPNRqUeuDzajK5wTHMcxAL
y6tGgONgG3nq56bTxZOnu0Y8LjY61GuTTda1b1G0cHN220NPybyDOruq6wc9FXAqKD8xXLVF0xxk
YBXkADTTLmHL7dx969DNXZQ9+flT1w5FsrIlxD3L9BKv0o/OQ4e+c+ks/ZP6oDGKm9wpHnub6J0n
yalYpHs1qV9sJjkCAO0xdSlAnO5Wt81A5xiNRg26pboqEhF6hkOscyJiYVzjcEaFxf7L32yVIFse
52+5vPPUjKPIn9ulGtRrSKFndRmKRn/P/rwq8b65wEvb4soX408l2msHgd+pYPpvpzjIth3tC1jl
KxtJpA56cJYHz+nkLe8zfYmYFxBaRJbjvqBoMV7KsjWO73vjIK8MVr9t3so+E92hzA2KHRsOBkRw
zcb8QdBH+VjbopMwDPVYH/M1a8Nz1y+yvCLiqwCIFz1lX1AK1fRLR02v3jI6omXMIDXxCezteMsA
ZL0jGvgpBHpcZn5znJQ+DQjlCy4iOKZzpKZlvTQoe1+q2amdY+/0WZNCDW/5k71nUN2FhRjzoYUM
I2CmtdnNY1c5Yn3ZrZnHvq/zacIlwc0nbxDcfBNd6SBUrHircMrL0Y+7bJ/0zSUyvz179V7sECwT
Wk4w8v00Kqs9Nmh8LnrlqIgr/BZLwqA6PYx0Xt8NIZE8nVL5cxSM6m5aHNp1I8tHDWRtqKcGuBZ5
kLSb3nL4r0TNFk2aeshc9ycTxeYngeUp9+Ltcv+qet6it3VvyltjHP0xYjnJ40rRcJawrq/bbZoi
H30FV8eUQMSi/Os3YVf3M+zQemi1NV5WUg75MrUKnmT2HYVrze78sDV9+XuI/P4UmEngT5pcI85I
+OVwjNY9IF1wZ0hOum+U5w4sMwPHyYr95FFouvwLIymDxFtWu0vmcuouyBCGF60sr2De3LwtSqXi
6kqQga3F0zLvqBB4EydWtUB8IZ1ok3ZSTn3gP9cedIP23XtXW310GVs9NCl2MPrtspod/A9P9fyR
79t0QOeFHcHzMzUcertlt/ea1lmOTj72DISWeZR6CY9VXtVbsswzkWCTzWGVKi2mk95H9ZcJqz4s
sl6v0rPbI47JOTWMd9c5B9dUeA4+1khVPJB9TRDS3qvUG6f2ya6yvj015VY/Qo2058I27aO2SvfA
WebAOZptOQ7MQnEV7dFZ9tX2xE95mg+MhE2PmsQXU8KGi7rU7fPjnMMXPPdcNgMfIFXPr8LQEeRF
/ZwiqSDM1eQzYlVviFB0qzoYgAX3lftiHD04ETXcPLnnv2TvGee/arAn2zutuIicn8NQlZQOVGtz
dUYhX53CD39kKN/yBI9RtsShBUkcYF4d46GtnH8GddQei2hZb4VU67lxa0Qw7Q5B2w3fsAHp6fcE
qIc5P/vB/eOq2ldHyFW8A9DbTZssHdH0l3xHP9HaTt6fRSYjl5HAIbFK5N6VT4wxwAwZwqra1uQa
C+8ho/mY16v3rOkocec8mmKbbvwjP5FtEWxCEMH+ivcQU2sdDrWdZMUszrtEbXTIm9pSyYBebieV
ibsi3Mf8kq+WiXvWrzPy8fFV1YObgSn5y/YShB1Aw04yn4rrIbC2BwSz6MIZ+qz//MWFDl+H5fuu
39XJdmQ4nSC6NnPouBLFPyHm75YGlE51AjCBxnB13WZPJ/bc7RFcGLEaB4uW/cHa7XYlbdrmrtgx
9qiTEZ1npRp2tHiBXKI3abYiFosYck8zWFYisqK7rCqyAbFPw3YUoTiS98E0w5BuXNBnjkGEWVPX
ZyyYq1qe2Oe9z6gffSxH3lIYiqO9/N1H3HYnAks/SdK8vIO3D8p+YNycs9RWSOR/iLK2gAWFFR6C
1TAt89CGZ80zwdzGgF0kkvURWsymLyzF1DVvcRv4anjau7XIAPOMrUG+xzxD0YG29pVJZZn5u2WO
JaNR3RsxpYF1t/ZsfIcxsvV/nqdMyoGSv9EfwWhLsF7J+F3ukU9FG5RUEaPT5iAATuQUF5AAD6Tj
MXTByi8HPmP7U7CYHIrZk/LIVYlWIUc2BOdVM0nHw1qjPFk3FLa3hYHVT7hNzXgljF5XRxsRyPZk
z3q0IU2ovzl+n8P03kBLijCWDSqGBC+JXRzyvfL9p9XgDY97vzf+Y9TKYH9EyFesF3QR380Fgrfq
VvGqtndLIEfvvOV9ye4nzOqdIpXZxT8HywF5gVYJ1FFAuK6xqLPwV6RCz3+iZXf0eKmtwsFppJo8
9QtBZd1sstpPJg6FLhn6CZtJrNG+6edt4u7l6M8bRFgJaY2iS0YuEMiIOZtQcyabi9j2Gs16kIho
AbOt//izi3cx2I4pxnXDazsold3swW2yw9qZ/N2du+ITexhwt1fINUiHYZPAt5HnhfM7bKzX3bdr
AOkDTIlsEzmrRpft6vHYCzboeMEy5YCrogFIa9TxgEXj+J+Daac/tmNQilMXBsu/vOijY+HvY3+e
XPaFmGLU7Rig+sxhZ+b5Qatpbo/7soXDS7fPtYXopcwpisiKfigOS9TVfyxI/PGhK/JwPHhetJ38
wFq3eFVNYcXVt8uAebnNj1tWlphHMCsnvvHDv+jMvBed9eW1UAEMaFg4bLbhWiI22fdpOw6MEibB
JSP6N3hbfvRWHghQeOKeqzhvFjc7z6pvswfX2sW323PqXATlArXYzSOgsPul1rF87Lou2CgJ9uWb
7KkfZUcXYXV1JK7J2zpCTvzL6wCf194VwevwLeOCoINDvvNAtNujU8kdOsoy+40HyWaSrtf9PI4y
e2p2pJWvLQv7k8eli4YAX12aydHsV6cq6+AYQnN/MGyRqed0nKJljM55/yEmGQ14AQeU1+HmLkD9
c+nFtbNLHhylf42R7tIB5uefn4uNUYU8u7O1rMWPYh27N95miEuZOecZlvePLuX+aoz0r0437r+3
smqOZCJV10AEPo0aaBpgHxAYlkP1h6CLvksaR26YrqW5WgjzxmQetIH1y4efLYYGVtN+Dh5anKHc
ENydttW1OBNrIPLAmfpfUelb0GnN/o6I0TzusI+XxgrwDrZZVB4qouzvLaPKB7tZ2Iz3zAL9CjTR
OKxiToDCPJ+P2naWE9KR6QNdmfW4FiUMO0rMe4ylOjpgaOv+Io0SCY4Z0Ppxtd7CYh1e1NabT1K5
zdXGrPJkAnNX8yCdmJX0q1g0d5cIhvmE+Dy/C5dhuCjLQV1t1cyYxH+Jgy2XP+ASuHHGorqiCsMF
5hib8pZI/kI43JPiY6Lvi7FFlEP7q7rsuRRnZ+22W8ApjOCkVT9UjqjW4hP5Uyyl+uoaHzOLmaw3
g2rohTyD9VovZr54iECurlsNf+vNtS6AfeuFf4rNhrG6uIV+HV3z5VvRN2Z2g5LQxuY5MBc3Sz+k
nGQhwKPd5ZBhYjvAmcJCIsiWwGMGzU1UwU3ioscFk89+/0Imk1mQgIWWjlk922fHQeAoV6s7OFO5
/myXFsgVcKuI0m0ZivNYmIm1mMz6ZKhY+hbXK9M+aB2uVIHolGLakcwbCcKd5A097UBew4wGMND5
bbQ0UoQhU00iavtzrAPrQkFFdpeFJvhlLM8FlAvlDQ5k+r1V1oxoQ1Tvqx3Ausyrc4VgWS/Wss/3
GGG6NIuG8JAT0HjXz1aZWhW159CiBLGGwsQTk++3+9A+uSyvZJGaIwapzwB97Xnao+XMMut+hrqf
7sddqmdAQ9BXd2TWJrkusfpgaaBbhMeRV1ontLE11gQRHQ0mTAI9s/3PbuM0qzCD//Cnbvid46B5
hhrH8LxCVPZWs5woaZu4IXmMUB8PcwqA5YzJ1gX7O88vohWtwv8y+K06dRaRf211Zx0gAthZ4awf
bN45yNs5ExNTqehu41ZLO5GuZ7/mltQGal60d1te9yzSlXFubGHirofw5LIhjhkRM6wNpQv0zoOz
y/diG6ak1nNexlSMYZEOVyYIZx/T2pkRAYGqbK+TNffh0au35kfoe6CwQHAH9iG0csEyVk9owkB1
AAqsy9ZH7Vm5cIDU9GEc4ozuYib/OsVzN//xO7/8iT9jhPQIVoLGvPrW50X7Eo2br55bDxdBUfTt
z7GjpzaONtJa4mLyQhYcfNE46hoURc5UP/S1i4QLYdmpkVV1N7cZsDfN9wYO0Gx3Ze+Jexzaw8mC
e2kPzL71m2EoRP+Hyw0zhtXAMFJEJp3e/dGq+qMLfY3veJq5CGe/ohWAkBSISd91EntFXH2utgGR
bjE7MNC4tlOmiiX1wRSQD83tyas2+ekgynsY8ZKkTthx0/Kx+twiKytQATeRMBXXCU+ZeReIzOYY
agz/nU8r0EUKg5hcj2zohdWVxxU1BL52+IbgDj+k+6xWf3jO9307a7utF9jlYkbVpO0vKnjbOyzq
Aj1/a6E7jDwWMERZOvqnQVbzePu2/iW2Sx2t4831jQScKbiH3K0k1nxWwzMS9Q11E9qiKmbY6bJ4
xZR2ZhQMb7oYsgNgMHKSoXeTlpKA3/jaIJJRgk0HMerpvwwPpv2DKIPo2dgbQo1cl3NTxb674gHE
jDIfg3ayL+2AVAfL53zclhzPV6HbbE4WMQV3uslJ5VOR6sydTTYBo9lkd6dpNDbpuKLfn6TP0F5H
/bKkgd/sPzK/yJK2IJf1VBPH85Erf/zHUCHPGyvVcZeNOGCfUW/OHtpvu7vY/3qFe0XOYca9tEP5
rW6TfxTD4hTIexzvWrTddCANFpkxeI6sYxfnHgDcShxsVFr2HYqLFRxysj6mCDMeAHNQ/6fX1ru0
U2l9AjF43XnDAX2PuYyQ2LotL6vQw03mVofIM1L6WlsLzwYdQg/FxvcWSWZb3iggKVJqCzxM4xrF
oF/my/PL8YDjQPI1Cfm2krxfxlDe8HKod1/JAMtuAvHKQ+723Qm4rcePpLfjBHzgxVa+9MWB+D31
uijNslY1QDFF5aqHrezU7660uicr8q2zDPT+plF/4f8EjNqTKZr7Cq9LBVLp+9HRmevmed9X90jJ
tgR8UNE/H38SAQa7+BZjUxQ8kWJENeoUPblDWF7rbFvfvyUxDw7M/n9B4C0/m4LpAz/V/newR8Ti
08LuELPANndAaFviDvN4Z6H/f/42GWJ7sXgoEh2J5WbGFjPN5Ox/CuG6LwFS60vmhu1T5ezzb3dw
Vxfzhl8rTnuoBpS+oKzErNWQACx1IxYIm4PQC+bs6JlseUDJR8ghsWpdlXhjBZiNOMJHGZWH6r9w
wTN74KbZHvNprrrDSJ/gqy+4Jmr8rb/N7CEtMhFE9IPAi1V9lpkNz2RvqMQjsJMvgdLw4A1zs/8r
iSI7jpM3h4/hYqMrmqxmvg45vos7mpPE+zgCUx0KKTQSwKkPqkuRozFRgML5VKfZWKHBKSui8U44
r8P2laiVyD6MW6FuKIWt/5weEPoYdZ4ujiqAwU5q9I75ETOR/NsXma9Om8YpExch9zdhSE4r3mvb
9+3TQDebk2wNHwKBGsuyDz6qvw5Xtpmt7G7cFhPppOcaILduk3a2JSx8q76istuoC4wG7FTASdUi
8fwU88YOikn66M2WW4EHILMxx2Ga5MUKNu18tBDyydRk9vLCJRhMb+sa5sVlV87qPROttpu41hZv
Lsucex9s/5eXj9n2iPQrbK5tZjWkuTFIV+ODHHVlKPtFjHEkqQNJuBlKL0ytXi+WOrrS1ykidIcS
nSEQfc8fzdU2i3QrArH+Qpz/TRey6VpYjnoVEmtCSMy1IX/Pfe/gk6I3uNlacTI29fajL0Bgy1vv
jy6ahk6v9kG0RAlup3Hf2HehZWt5Iy3FWRPQHY02MkKUv7yYqWYNqn3EL20mvN4klfTG4QaNFoa4
TVo55OjIAtR3scy7Yb/v58jtXvYB5d2j8AXi7wS74T48uSF7OypnKaM30Ylhis3izeYK2rZ9ShUh
BonxycxHVcBzRvGQIWdjoA6kv1BrhXmF0IJpSBFTqOcMAQ62IboCP3wT4s8AIDRuAn9WvrTMKD/h
CfUdH+H4Gsk6A0awPMwagfR+a/jujxzTyt2sPVT69kqEg+paUKUIxuw3rwvA+EBSDdvm8FjYU5nQ
JF7HMhyQoKyTj5sCA9+vzp069sSouW1FH75xK0Qnr5+4mMqau9cJx9OObpUdAQw8ZWP2fvmNcHt8
DcSrxSgZ7KQavlUxwI5t0oQsWmkJZkJ3g+qOfoOUfRyrRoKbZo2XokBynuoml/fTsKg7lG3qBSn9
bxqAS2x71fiLsbE6jo5fHbacVyPyWvtVhP30FNV182bmJXseCQ6QCSpicfOHAP+9GMcle62/4fPE
t5Z8SfVucdPAW6qjPW8EHuw6r396UabX9zUrg/4UUSVtSCrhtCeSbci59jzbW1BpeqQ/hCv65pRb
Y6FMRJmuOBWSk5iJvBz6o18ZLtYlQ69IgkEIzP5/ZLRdndU+w8KHz3weVXPYTWhHD6oKXYI5JmT9
ad2EhfpbEPaRHUuSW/wHNEPtltDOM7S3oDNldXSKXeuThLjmZDCBdWtwr6DNwrr64c87Xl+tys/R
QQZ3QHrhPolMG+ZLX/E5Qey50S9ilmClHQQ2/VHXM6+yiUjpufhZsE8XuDtwh3Xoxs8VoX15wVrV
WBjcDGVMNn7aiLibCq1igKSuuev8fv3Ua7Agt0Aq4YFH6FDE7iBwvWE7Hurz0nYcC0gsRudppwdo
fvLDvJpOg3S24C1A7XZ1pq0vD9tGEMgZ8GiBvB/nekqQtkztIZe5sx+azSnbFwdUgaUbgRMGCkQd
6mfdUsF+1R1W83Qpqpk5WirbjltEgCw5zAL9lQpdRqZAQIodalCExKytWZ46EfBV1lVvdWmfqV0e
+0AuPTKaetxjDGQOy001+19u03KlcMUE77PTj+fJlPVHCFojv2G6hVPbjy6Cu0VmMbpff8aAWsvs
FixYK35pEeHeEQbi4mWUwqmuA32TIt5mPEIJYohlfNoKGP6yLe3X0cPAluJi3k4TFqoBgWoXfnfy
omkB3MJ3dlDGaoPEMXnnICEG8TgC0lghtRkBFo8lF1DBqMdM9YgLpf/wKeQuj0vvzYxCZByaeCXg
AeYsHzhpxoUCC4aBZX/r9ir/qOpx5XgMOnBGFEA+KTh22eM8x9nzP87Oa0duLc3Sr1I4VzMXrKY3
g64CJhg+Ir2T8oZISSl6t+n59P1RXTMjsTIyBgEcHEBK5Q4GyW3/tb7VH4Mosb4MXaAbbkymQ7hr
AOSvIrXPpKNexHG1qScCyQaFZVIsADn6/Ubh6FN6B4zeRm4V+mLS5ziR/z2hs3Vk8rTqgPpcAcz6
JhlOgXYVHE8W3w+Ol9KVmjoGN9B4eqD/aMOoTH/WqUWFn4P9ONkNgAtYong9cJxAJEG7dFSRIb6z
bYGjYwyS0D8MQTUlQAPwspgdrMwo7p1MDvTA1dk+tftE7zprg5O3qTAw5ZWx0cLOEltwA9k9lRTn
XpBp/lh3Ra+uBA8lXTIf9+mVVKdNd+DMJLrLCLR7GVtzSFwyrLtwrZlp560TQDXbvNCLQ5jFnL+y
7afgAoJC2fe8d24Ql/ZzWAscJzoL1u8h4cveXstZXXyNAAKZOCPAjqLTG4a3gXPbkoyUrnpD7A1C
rW1YYh4M4XjWhgNnw1uVSFWv/FgJ33rMSA+aNOgvNWsfCuTIXRiUjCDU9w1QhWEhikYGgcRK136g
etCVD5GXu4hBOG5KmUcL2zl4sAVWdtTgbrOxZfQrGGuo+ZGX1Pc5x7drtR7l6wEowRWFRAMliOTX
8BwhGsE946jlCQFDhEA19r31JKpC/xUh3WF/ZoRu2hjNLvIUo1l0nYrMSE6yVz+ZDi/H1u7eOIaO
HoKmT977npqnSw9DMVezCFoygKVbjm68NcGfcYa/2iueG3Bkm9YKzEPqAZDQHVW6dnymnabg7Hnj
K12HtFaiEpfS8rVT25a6Sca6uq7gUmHRrDzr2JuoZiJHraJV4LG6dGM5jh+dRlK+ZE6qQflVG2XH
TjZis+5H/aojX1xeck5vUH9C0s8UMUoRqh0O2Da6pxlLx1aopxdkU4PgwISyGItUwQyV1pJHeVaE
HOMRvL6IK+AEorRkqmbjsDMwHgLBKfVx47H1WMAdbt9Kq+iw2se10+0aZ7DWguXn2hBRdoMeChAP
Mpdkn0dk3VDh666TNJ5WCl5wneWRh6Cm1p6sVFLifZSkeLsbahTXdl06Gy1ypKUwnLtB1pW9DoOH
8pwXO3v2wsWPmorJ1or6yrzNSs+prihWPvlsX1aRpebLcuhhSzlSwMhEwYxuXY53XIVxRRh3u+Pg
vgIq29WgwhAugGJJ9/hWddanmbGr2OjVNwmQGUxrcIJ90AQ2OmAvDNJ3CVrzIe/LeI/hrHNHk7Rt
M67870hH6y92mAl0f5j0wQlUIEVMm9trAORbKC2H0pQaBJ5W8pDiI+97vUmgeaySpKnYL+AXnXYG
UwGnawR2TxOV89LTNYMrkFEA4t14gVJhuKZW/EjVQrmuM8B6jDAYjYM23WTOaDw2oVx9JyRaUNGo
nZ0IY+0hR9sC35hNpU9XUNDY2BYyDlspNprEoRgHM9TlSS0pWWrgdjQXUA2Gg1b1HWsOVm4L+pii
c1yo6zWCykx4HAqmHC4VeczhqzkGV2hJ7X3alj1/BpE4ung5s+e+VIqVB7/lGBS6/VbEXfUtB1N0
HMyJSWMOqKAoJG+x8ykIviiP7CsTNIil6v613iXmPTNru0wVTlZBYRgP7FKko5l0zbFUgqRe6jz9
bI8AUNmbOgl8dH6QIjn21EkG0DjPGfp6xe2Zk8OjniTFWymEsi0Cm9tqoClY+XodbVMAsYfYa7rJ
yl1325agvR314Gbp+bX6jeXB8Ch7KqVuuy9zwVGVX66wvZrrrhvwY0aRs1WJc8IP5SUsucB3f62M
Es1+iX1oYaAk3nBqSnf0ZKsYVjqbVX9r53H5aAuleyaNwkeylkkQ8ArUAr3Ki4lMgQeIVKZYtFXL
8qfCLDyyFLyHlGgcbeWXTqJTS9ZcEoMq5Vq1WKS1nF2zlKvRnRkcBHgjSvIkEOV2SKrsyggcb1Xr
Xn3oIwrrqHu9vV5K8hPx0JBTBlnCupBPLLhFVco/ipLtXZfgBVFMJbhnUo9vTDMol75qFs9y3CRb
JArmFYXUaj2oPWNAwTnvJiprZ8lZWrxnYKNcYwYhecJIbdpVnY4m1EpWHR7quqkcRF+l/PxVVgbj
pasaaS31enTFrgmztNIkK0tDfunndgusDUrSjxjL97dxGm8HS41v2Kspw9IO0/5KaXK8mM1YRytA
EQrel5x9GiQtmJ0dWQshxFR9l6ggqIa1Q0RCBGQhhI3+LYpytThGTGoBbqTOKCuyapDYJwugYayY
F0KyDO9aDli0cXpOPE5zj8gy1CMWxUXKuWcECQcKoxY4dorWE1oY2icUQemtyT7dgOPiBTUDa2oW
Y3XNsTf7C7YudRrfMA/jbl7kZoLG8oryOumg6xHEiP8+pACn1/aI2u1eQmKWv3/OTD2FZJ2BsGu/
Q4RjETfMau7aQVJZ4me/rOkZGxeOQ2p1Q6HuuTlfy6rfZ0I+Q5E+cdXzXO2w0hUrSTJlj0USS9im
SuoLU3nmsdqSgjolZhm97+uBrdtoLiq5Ky5jNWszAK4veZx9iFjd+1Vzw3bnhanvDPD61C2ZodMH
j0EMWZ66B3OHWdt/kGIE3xc9yXlit9nJaEVUbBJ56n3T6+HV4lW/sO3p+/yGfKfKgM5Fs5o9FJuE
sVrZhdKF2RPaHDauYctUOfXeB2jql1qoaiBobHHhw5wRxpHP25Ehg0JgSYnJKV4jfrqM6q/NcgnS
sgDMEBrFHirwIv+iRcOZuz116w+o6NqsTwom0IA9WbE30V5IboIODvkMIpwQgOyFOSvztG7dMjBe
5IIPUeKfWpHe4AVeXvQmzrO6ew4HmOOzYp849mss8ltOMn5e1vS8b5ZaHadWTGw0AGNZX+FxvSzt
Z57U3ZeNoKAUDnsZEL3d3xpDfBlYXp2N3kDnQpzS/rD3yTRc6sqUrsLm4rIX/FdmyW9d0yoUuVQr
qafb29oNaolyh+KyufBRzjpnUKEtruym25tde6gUfyPn0d1lj3LWM3mSYwmfvt1nar0ivulrZdUX
3vFZz7Q1AIC1UrV7jyjMFUIbY2WVg3rhHZ91T3hYuN0R7+yVIfKuRc8WF2x9eNmsOU/tjoE3lIaG
VrWafOJFY757nnHZlc8zuyMHHUMnIMYaAZV/R8rZLKR6fGbYOjG5KbO+KaS08FJ1rKFKWjWCbM6U
vEC57JHOY7ttpwpiqKUp+S8WYn3/KPT8siXQPLZb8is7bn1R7pFRILFPsFWXCkCvi17zeW637vcG
CGrI5QzgQCIk/ynqo+6yKehXrsZvnZ8kzVE14qbYe4oy2dEsFrMxKKXLLn3WQ20FKclo5fnez0Yb
UEZ7zaF8flmexDy5O4OBFCkhl44ZJF5ABlkrmFwvbHzWRZukCtOmZXIL5eQRugu1mKw5F99r/JqI
P5igZefP5RAWLlkbIoMbg0f2UZWiTa43z1QRIaYV5CzCpcknwbK1K6xx3+fCHapsPBq2k45reBL+
M4bGeBcZ5NlYXuWw1xG5O210KNNWP4wehQsSrmYizguXUvedJ9jtwmhATSLhLRUDmsQGlaExqMa+
HMC7d+13qweNintxwWGAfdtlTnyTyKgXUa7117gxwr0FTGoRBNIuafSHUDg3EQlVTde+9EPQr/ox
5pCMbd6Y8bGFlUndo51l8bo2ZX+FrMZZx8KZqqrFXYy9ZJX4jYIeOGh3CgJBA4kC7PTh0PeWvx5z
o6meCADYaono8gW2LukHCGCLkwOjRQEBjbcFioKIR9sU1NiPOFFzDqEiQLJBeOOUnncDD3Ml+1X7
NRpUHI61uRwIh12h5z8otvgyUq7d6U1yI2UtxYeglB4tkfdvvcPKwJQPaRZDkvEKa6tIAHnwVAIl
sMOJ9GspLWCHvkWAKVX9QtEyBCh4dTMMOvqCI4Zj6DcINvODUiQ7Nq3ZQ2973saQgF+byNivQZdh
bRuQ+LUQAXX1tjW029Y2ujWbwBTTqNXj5sIQ7maeVK+0qGtcM3KSlyhEVhXW0kZBInIbA7iCwXZN
sSpbpnn0NCap7bI6y4b1WEhbeCWPhTR0HItgoWS9uXSoiA1L+Mq3Oi4cF1EosCPRD1u4AaDs48A+
QmXsUBkMRwmvJd43w1V8z3Ntnn4paYaFd9/sNx5k0a2pKZgMMmuN/qp65pQROUJLRRnmP6eVVmo6
0GoSVIyuCnzLBWwir81OUk0XZy1eNFMVB1uDUA/NRi8hLFO3q7XK2BXlUB89p77OeRknOO3KdsD0
bWzBKguOTme4aTtsm9o8dn721NXDRontJlvlLeYm3TGT+4pK/XEw5KsIEuWqghbsBpaDZUkBndnC
mT3gbqrdupSfFBQhaxkKNi9a5KSuYafx3hopxlro6k0bp6/ubwDmU3usprquzQ0tmp9ObA/L1MKP
bXH4tGuwRC1LHYOkb9opiRYjXOBGfh/18a6uiZ26dXyrAmNeCdhCSn+EfDfAc87owua1raKiofDS
Xw2EocFCGcoRfyT1IuyCdavtfXIqvuhNgwtS2PIDWArzaHQ5RgLYtelLB+2Fm6B3LoFXzvAAvObK
4FxDffLyhqCDfBdrpnwMQbp+qcpKXjeqc1tKUbEdO6pDVrAEY7QzNer6Tt+uq6nWjL1NWZWGWDQ6
55c2GqyNHfrwceAVwEvgnXYnaw8emP4uhgS0TrtwX8faAY7ZN8tv7WslUqE31YKePYzF+GUMkwQs
QhgaG9D/qpt3nJm2ZbBPZY2aV1oNICZA3JIy4SAgNw0rHNdlG2pHQ7Uif6k2vbyG13xlhI5qL2GP
I0yDxrVCVeFJy2woppXVaxAQagHlhHD3yMzfFS+TODiPy+cwpOStVJlYBfg9j+3oPSehOfnDxja9
0Tn6WatpvqcGT98Avus00xlWrqMaRDS/gJvDMOPpW1wGbxgklWdHYhOHZJ1EWKqn5VLihBMNIPJZ
/tzKNwagi1XfDRJ1+GISN1lCklY2bpinALfUyq6EtbRjASvH8gXPIsBcN4RydqyG5AZhjXdFbMON
xBBeZJwAapqEOBsNDVkiHYgxhgMFhPhXxSy2WSy2vGDSjY9lZ+1ZAdBjCgx2j04rFynqAKOEooXR
j+7sleOPIkMYFVda/ICAS0VN2PlfFMnpHiJZN7+IrJGu5Bzlo9s1teO8UhxvvkvAdwVUnax89ETz
jnBNOsC+Qys58ChRuDZ7XwJJN/BEl2VtjfcsKsZ1nQbFuEQCjASAKtn3Vhfsp1uTPDYJA4qc4gAa
9OSVg/GBSNM2xjxXqCtnFOUycEQGsV3c1h1GvLgmak/Tax+dieh5MnpuOqDBnVeOFP2tXJfhC5KA
Ot+3kt4Obo0C7xh1rWO5mlN/FRU6UA2Q+L5NO+R0cWUPFHLM+q1B/+BmTj0iy9CNR0ebxCQ1BkSP
wsESvAmOMhjFuD9A0CigQ9wKrNPWaQt7M8a5f6RwAvJZEXt8wAHe6lK/RWKRLjXKjTvJkSk5qMVK
M4BJu0Pq33LuSEDRqDddB8pHCyip9j8p35rWQYIaXr5alHfcuBf+xigscF6OeGyDRHmReaTo+lLc
VuAocr0wiifYTWOztEuRa0s7Uq0vSetQaStl2b4u03ELj3nY6gban574h00ZjZhcJT1+8+PATJcc
pGcIzrSfYDXs+1xQMa2T8IcmU6pDVafkX5ohkw8Foepf2qlCXuLvXSYMyHAm8sCKFqxpEjcImxrb
Rwj3IkqU9kZq8FM3XgqdyqptbQfU/RGHlrLzUQtiM7WCJ6sshhspSvXNVOZAEaz3yspRMaEBoKPK
BOzvJqrb8VaXRzYemrFnQPNBJiYQ6NdFlVgRKRaIOlyLOm7ppnIimLJyDS22o1D0SIusOqAmBFdF
MFNz12F6fMyjtjraVps9YZZqVrWh+c/IUgsWCOjh6zWpQMOW6n+f72OFFCBIfIFB2lRFma4JMsag
KMkXXcHmWRp1DBx6IC0Rrq9Cr4Slbw7assv1qw5Q7gLLNKNalzzpldcRVeDdlWi4FcxLItmozKSs
62DVaA2fEP/yloTlk8dCzEVLlt0OfsSTSy3pskxMeYo6+23hX+dI2kCF6fs618vYjdTSQNleoaI5
s1U8ESsnzzZzWE1rIAODBrME5e8CSAJ3XgWHA0xcBeA8dN1lOzt5diYaBfjbA1Y5e2YYVpFNhYWT
41cAF792Mf/xvf9f/nt++9/r8uqf/8mfv+fFIHCg1LM//vMxT/nvP6ff+b//5s/f+OfmPb9+S9+r
+T/643do91+fu3yr3/74wyqjmD7cNe9iuH+vmqT+1T5XOP3L/98f/u39VyuPQ/H+j7++501WT635
YZ799a8f7X784y9FZuv9H7+3/68fTl/gH39t88z/22H63/+4/9+r//lvv/n+VtU0ouh/13V03roB
YRM4HLu87v2/f6L93dZlRbennmrjqfvrbwD56+Aff6nq35GjySzC0ISoVEP5pSpv/vUjxVBMpnYH
N+X0e3/9nyv84xn9v2f2t6xJb/Mwq6t//MVH/PsRKDDJ6e9/e79lROQdtV354LPmi8e9kyWuKp3Z
kp9qfDrA+K3xdqjSrFQ7+dCROGY21XMR+jsYb6vf7va/vsvv1z4182+7Q659dmbWWvUAh7WSDw7W
6FKiinguZPfDIENanm/I5SICK9TIh5LMkgTBS0utLcIPyYpTNajgt++XfYXZAVoGN1v1Rj5I2DjS
jqQGLT5v+NStn23M80Yd1VBFzN+ooLtVkKgkz+X2eMl5iE787J9PNtTsVuqwih1wMZnFk1WcOSL6
OLKQhmfjrRTBDEduqhwUfVzrmr93CKBrYYR0Vg41sL1p4PJNQXH4Bba4jG4tUaImxChqFMfeMW58
BVh9Yh9sqIVRwBZe3pt4B1iBF2dqS9PI/MFrZ89G7LwwbAAPsnzojegLAUCLIkKrFf9kjbHHobL5
/AGeeLnt2WiNj0upmbuhoGevGnXsPjrTa068Gfb09791Sj+TRJVU9HhLfh7imOyYdWqfiTc/0W/s
WYf3UVtyhMFFp422YnlgjaSawLyDISfUrZef+QrW1A8/egSzng9pRKWGPcoHQ3s3++pQJuQTkmM7
IFmDqIU/XbLRaFlYfVHayMbaV5qnNM5WQzwJlatVN6AHImdDcNLQZMVawtpKuNcSZcgyMFB/+9Iq
1LMrUrRA2RI15nVi28uOi4cdaiaKBPx1IyV94TsueZjLQDz3w0vR1OugNw5ecQW7ayFh6DLa4HqQ
s5uJP2Ozts/VxI2b/hrLMVdiLFii5bm6TkrUm369smKxYeBZhqq5o9zlVnF3LTWvcNbxfP0A4bBo
Q5QSggRB60c/Roi0I3c6jrT1+2jUOBEQd5+/gKfek9kYmHWREdhjJB+G7KEUr3p0VACXft62Oj2o
jx7gbNyLolakTUIfMicLIydpqCTBX01a7Sra9sNuqOH867eQkN1GhRsGVUMb7GUXBoeiRwqt4WBN
pEdNIBipm33sZNi3gnRJno47NO2ZF20azj66zNkoCpoZYZXgfW7bYtWpX2LILWJ4VcDY5pyKTYe1
0HU/vyfG9N0/+DBrNqbSLQHhSrV80GzvZYjwPdi3ZiVcj+iU0cEjlrzDqqRrGTe1WXP4IytLyFcH
vEkIciDo1kQINPKLnyScPbKW9HnhhWIcCtgbtiZQ4heA5VNXdXSX1AsciagBo72joSbVvxq8W0Ej
HZVKdY3ip0IjAnYgsqgF2NYF6303Q47GAZNb47X35Qd29Hl+hYEMq8KjHb/nuONAIVxytAwsfDYT
4GBtYLZw71UgNxEaLPIGPr/Tv0p2H93p+QgOnBu7l8Jj5cAuIACgAcoqc4o4EeGVVS+hVRPM+6ii
lVd7wCAdo3/VOVAZXNxiRMu99BxKEqfH9KKgj7mDFuw2CvwsFfr851d5YgKwZhOAmUdaSarDcGAV
vEWPdRVJ3z9v+cQEZs1mAIfMDY/zEaYWnNeOtpIwKms/0nKrEJP2+UecGDys2URAUGsEA5JJppaY
sZ/b7k2T3j9v+tR9mYaU3+YvtBZtXKFuOjjOomy3g3Fmwj11V2bjXZFg4C4U2jUZRrymWSgcV5di
Z5PVqYuHzy/+1H2ZjXtmkiEgrfgQIuxy8zoqv5vRzedNn7ovs7EqNzuI8T6xKYEgVIYz6uWZdk+M
S+ZsXCqd0rZkYgkOhRKQwyM2HAWvkFFDbsdTEdk7K+SgCAW8eAqjHXHFLhloj11dL63Cd0OpWirw
ciWCF7vJbdCGa6cykEFNHnCx9j1t3Y7lRkqBw8fKIhDmLmxuq7C/a61r1QgWVfpW6RlkmR3WlqIu
dqG/cuQ1gE/dj86s6U7cPHM22EitRaqqZ7EoEhxIlGvhSBe2PBtrzAJ5Whim0yblPhoI603OjA8n
3ldzNj5gTUtSXTHHQ1rViLPjtdwGHNTe9QQBWol87ul/PCmZs7GiJJdXIrmOoTLAQLcT+pmOcOrq
pwfxWy9u0hDWIiW8QwyWafSPY/QyDj8HvwGOrZy5Q6ce6mykALZClAJRh4fE/94oB4+8izNd4sRN
mQ8VkSg6FUnpYYJyUOkpzlzwidHBnI0OXR8oluWp4wFHyNpUoOpnwY3knxmTT92O2QChGXBotZDb
gd12WbdrcKZn7seJ6zZmI4Qfy15Out94yL2HqpIWuscqnFLk53f7xKtizPqmLOu+LgbBYt9BRh0/
9kQ76KFLzg/ktR+ff8apbzDrpVCt08bqp88Q21p/smJKV8QRfN74iRtvzHpqmCeiIQ2D25MtS/ro
uT3+qXZnfTOgClPbKe02bwlG3HPLo1PNTn//W9csalvC/26Mh07eBuAvxuVlt2HWHXsHn55IuNwp
WqvDSGWemflOPbxZd5TUojCaqWHfv2nlO4U9mHbJmanu/Fqr/3YvkgYmaQtP+5AVIDOWQX5/2b2Y
9UUM1kQ/To/OYV8zbg3jTE888ez0eU9MR+B3xXS9wca6z5vVRZerz7qg6rAPKanpMlpfhZrbjpvL
2p11u7hkkSiwIh1S/67XXsvu/bJ2Zz2ujovQMx0GJOJZ+vgqQP5xWcOzLif3XaknOWOo3YOzXwbx
hTdi1uew6o9e0urjQTcf1PGhPreBnW7kBzsdfdbnghAsk1VzI6Lizozru6YCONKRdiHsHVqEC+/K
rAP6dUCAXs6nBKj7B2mf9/5lQ6c+mxGLFj85vCz5QI2wHnZ9f9lcqM/6XxqEMf9pvNDJlmSNyLms
o8yl+I1URJi6aXdg09CAnr9sFTnX4WujgpwkZrzo0n2mr70LNw1zCX5Xp0ozlk4P32yJJAeT1uf9
ZBpvPnjvtFkHtIMst8uc+zA6b534iXRoA47X1bxqSV1W91GJ1Leff9SJIW8ux48VoXitsEb2yRwl
NY9K9u3zhqc+/dF3mPXJtOwKqy7okzJ5iijRNurANGCsP2/91GXPemZM+RNLJ2u9HoWPkuhu8HpZ
w7POGGnUJjOLW9+KlWltvebCC551RUBQRLr0NotTy16M6k146QXP+uKgqXC+axrWiSBPd01zSekW
J+lsLhRak0ZWwPPLgkPSAAcaojNv94k3Y667h9dXac40ejiE91hsbBv1NoPE/fkD/KUS/uDFU2ez
omypnQ9Zdjwo0SugktvAQSswYX+yhaIQemA85dgwQZm7gHEWgwUCUrlPiHLW1xrB58ogb8PQP3c1
02P46GpmXTlswlzSBFeDEd31UkKOi2bRYzaqwXLTM+oodBvrnsSly8b8qRr6+/qzzcMJC5UMBy8J
bssivxFnBv1Tj23WoXvo5UGR8E0IF4qId8m9mwCwy+dP7VTjs/5cV5Sumultq+FFlAnuNPkhhBz2
eevqiUOYX/Wy3xei4LREBWD/oArOUtoeh6C/zswGPMErwWZLCXGMr0p7dWgOpqIuUiNaFgS6dFh1
weIsDFVdk9VynWfSMokIWrPkfY2t//PLOzGY/brq365uNJUKMz1dOIBoZES7fji3+TvV8mxw6LH4
JSxWGHXIusx3yCc/v+ITj2uu/tdJoUP2S7shPn9wYTq0MaIoztyPX131g04zNwAgKRsycxrTuopA
APz6cJhlXOvxhIZSx00faT+d6EVunVXUfsusR13dQB4lqs1cZuWPpNMPsDqG4kUf01VVxUszjTcF
uYoRIicn0XZF9WxI95/fi6knf3Sxs/FGyFFFwH06HAqyIOLwrsLLmSqQtBXtTOc48RTnpgLKPTBn
NXk4EN0KSuvnUF82xs8tBYlhFBins+EAkn1gY3Lh1npuJhhRMZF3wakdADtXSqPFYIrLlvr/ZiVI
il7pI+42jDMjdrP2zFM8dY/VP4dNjTh5ASCKAcgyqSySP51ceJA2txCUCKUVvcyHg0nRE4Hry+fv
3akrnvVtp0URTnzdcACbqN76FzkR8YzP5n2Jmu+A2m04kLBiXF/c7GwPTFZPjSjW6w/t4xi234qk
+v75bTgxFM0VYOgR/Vrg/GbBto2kr70drjwtuWzjMBd9AfsPjaDrhwO5NtQMxWWLTHn6Lr8N+O3A
0hjaIBaEEEf+orzwaqc35bdme6/2eXw0i4T5PuovG31k7c9WyegIC6HzQmTBLYSZVzAW54p0xonV
kTzrdcLU/tXrvIo4iParw9RsoOrMvbU57qRxAM/t38kRcHthLAyMYEPtrAL7vfIyt54yCb0HSSrW
eX5w7DteXHegwKE+xuIFSDr/GEoTftchz0jpKXc9NJMs+t4JaWcgUbW9rdHc17gG7S2RAV4EWoOT
xlWiIHkVujuUGsiM1ZQuMY5k6soCxJjiSsGTkL98/vae6MTyfFtgWKkA+TccQA1XJBWI5eft/hoP
P5iV5NnoYDlhWA6+3B98dDWm9eAHvhsrMrL5L550J4c/kuRdSh/K7sVoXwnMu+hlsZ3Z6BH0cu1l
JOIdbGmVZVsS9j7/Ph/fJ9uZDR9x2MG+dyROHN7anLS5i2YT25nN3ZbTw+0xpmZ/YpNq2jPLo4+X
BLYz/f1vHZEZTxmS6al60csULJ2M96b53esuK+6zmfmzfQ1+g2nDEadi8KyZi1A/cxQ8fe1/f2nw
ufzZrkniET6Zsae0jRNksksgntCje4O8sPTcYvzUo5yNJ05Sa6zAOQRU2o0PGrA488p/PBEgBv3z
4qEKVa3Qp2dJYqosL6LMIa30XHHp1FXPOmo82A2MT646R8CR77pi9/mL/Ysf8NE9n3VULynQlBHQ
wLM8khh0p2LA7vSlBxwmeAoQY416t5RbY53k0W0I+U1SrhVHAqFH2kFVbkmB2Rr6sM8oXILWX02A
GTm37hTJWEoSu5QCOuJ7U2xF+CgTMpspeCwoAIFHWyYg6z//GsqvueuD7zHXNOqt0tqqxq4+rUzY
a92qKXSiBQ23K3+AwHJzzpd8X6M8DBROtlewZBdjHyzjftcmAJEba9ez2q/EdVuQZZNkS1ufgmAT
DDDbCDaoKo+IeXCswFLUkG4VanY0s2Nv6HBBGbDjhFC9p17/oYHEieIvViE96Eq7NtT0Jo+/yfWz
BZqn6oGN+gRKSuZaw5uTtSHpKN8nsH8goWgx13V+GwQvSbTGPH2ltOOyh15jG7uMdNl2vGsTLrKG
pABMUhjKwrafwBIsBbGNyQQU/ppkqluByg4EgHNVkC2vL3qrwtUGnDh9AmJr5SqZNNbGiKMFKXXL
DlyijGXSdlNfX8WycW3az7Z2jHNnMRCC4wwOIRswpW1cAfKtHZlub0oroSqLPP0pm8YqiF4hDtxW
WuOSq3DZmPtLPvjbKIZvzc8JCeachiyIyG3PuV5/LXw/eFWsWV+iqGwnVsdauygec/to/8hh0i7I
+cGAVUCRjHdefqZ7nRgUrFnvCg0/QFHITtJL9m0DjAzccnm2MnlivJxrO1pFgg1k80VkSVmY4g3/
XDj8TLRjkTwmOXlYgILvapA8jvW98h/yotsnFTCVdUqSRwlKrDWFa5TQWvUrNk1bOykf5KYhFYij
BwuYelEQt3UPO/Y5EOskgb1HMFSqEs+AolpyVmkRb9CgwZTpmpWalYjTuqWu7oPoObTuMn9TW+Ty
ndMdnhgD5zIPeI09vl6ZF0Ke0n2pgt99Pnqcang2DXsQ4kQncR9TxyUBRbSPn7d74unP5dBjYCph
OR2s2NUxEvs+2kr9Ga3utKD54B2ey5iRh5ekHjJVtrGOVPAHvGQ3q5VFFkTrlhF7MMt9Z59z559Y
UMzlzJ4GVbnzhh6e2K1RPYr4SjcrsnHPfJlTzc/WEzYEzLHNmYO8sAdKFa6K4bVyQtcELfX5kzjR
U+bS5qohTqeZVixydtAzwmHsnVeR7ro34zPf4cQ7ZM+WFSpxj7hcmKDZqmnNOrkIXKLb9mxZQSg5
OVYF7cbGmkzxtD4zY5663tkg2GlqY2gmJ55mvOtlF3b853f61LOcjXgZPkElE/5w4EB1aYkM+XTq
VvptM/lEP/+IE+/+XGorJNLbMcVzPFc+J+WrLl2LuFvg36POg0d2mATH5xYWJ27TXMeam3EDFZkj
qr7OXLWxNwjNLht1rNmo0wxlnulBNRywV/rhITpXbTzxrs+lp0oMgJ8wpZ6SWnWldMMuz0O3bBTu
TrInb3L5+VPQpjfwgyFoLkQ185CMY5XRzdKOmYRPRQPmX7qjfDsS5Dck+aZwvtXDrYSW3g63Gv5V
ucJoTdpaORJ2BEN9WHtCwdVcLjsp3IjQcftifCzKp0yvN2MI6TN7j+HAgr6QQrEmNco27fXn13/i
lNeeq1zhkGaaLehZWf0lmUKqeiLMGvbYabvKgm8RALnehLxAkaEs7grvJjHvLPubKAS2z9KNUlTH
I5ElcXkYOVeTHGfZRusa1HcV3Cnxczo55s+NwCemEms2vPS9BD6cEICDHi+7etlCE73oENaeKxHt
QImkZpqkfPGt6ZslTPEz/fRE35mrDz1iHeWgnF4Q+3uW30rd18+fnHJCAk78yp97rbGWg2Z02OAK
iiWqIMdd3Mfda6rcCKDei8F/nfJHgDPfGQtC65eWvk+KZ8V/1UqA36QflBx2EOCw0dXQ9YefRK6B
d/6SdKWLawCZ2lely5ckqlblJvKzhY6nHgq3q9bGqrUIPfMVkMEYS/rh3ZuinQ4EI8npvVJcGSTV
ZlfyeJUAWh/ea7EtSCmXvprxQ0gCfFWF64QEERn1uSwNV7bi31vC5k0XCpG/Mfu7vTC/Dt2NT4CD
Yb/W4ijMpd++ZEkZQgpyVmNRkezy06rvdXKI6uBqNLtFoLNB0VG8E3OkWUtNdxaBVl0FtYwU7tEa
CD69VbvH/+LsvJYjR5Is+kMLM2jxCpFInUktXmAssgitNb5+T/a+dOcWi2Ycs+mZnq4BQQDh4eF+
/Z56vF363u3Ds1jcLVjYBhvsadMC6/R9VZ9mPIrVna5sl9h0oyV0jWiX1IltjadUxlq4eUjVXaV8
tNBidAnD2MCPEwju7UfWjZ6oGiezbp9mhp4iHfYWrGnhhltX+4+/v/mvvqirVTCEyliXQO12DJYk
3TH+0ZywaupXm6yKfUdeTlx3lBlGOSzfheJ/esp/iJHXmlBs9Zh5jiYuLAa4PmdwSy03Cm5CaH+R
9pBJrpI+J08vwUpb9oLxImjvQbrYi7mxzCc9/q1N+W3VZDcaqJIhXYNck/A70DidgtlWlZ8Jo0z9
atOGrDRWsYQKAzqorRk7MfxmqV7qY3/4/a+1pfUSKzhm8/svcAgIhlHtD9ODMm0H0cVw/2eB5lpj
GtdK2jdtR/5e0z93OZ/86HPTrnZoUy8K1aguSoF0nxhuNrh/v+4XdWfzWlOaZnrxfwKbgelUrKXh
Sr1FAGDZUvCOd3sJMsO7YrzX87aK6dq0PSP22xyvG/DRxsS8bNs7BlY88YAP8/KrmY+UNDIT745a
ZKrJVYuj0B4VnQkir5OxjwgyL5Y/MYZfF1g+m9WmL4pj1QR2Jm3TSXACc1mFMaTP6qFtTrAVu/5g
hCdNOUKqhJP7wzd1lelbujBLecCZvq5vU2lvUMD4+yP9IjJol//9X8WCZJgwhAn5giXZ09/7+Jsk
4avLXgUcQCqKkF9qEKLQ2JH+HFC5+tkNX4Wc2cwqAc4MzZJ3ASDSZDTfiF6/yBSuRa9FP4XiiFv1
rjUxauGkHOn3AxSFv9/2PzZ1f1rRV6EiKiJFjDSVoyC8vCYydurIMFUmylSlulWo/DZpYIJtaDHS
V+w8zUhXxNyO6+TYgYqdQ+HVKOLfliD+LH+5Fs0uSNdzhhzmXa53H8pTpKgff/9Vv3j317JZAOAp
tJNxQbkOetyVv0vlvrruVVQJTTmulIbr9qSzkRv9/tntXg5k/1oBMU40M+SuZSfrT424/aEo2VSv
lmyp5HotlNwuXjSTueq/7X1cvpg/fEnq5fn864YHMemrqOeGOwA7hgHHVn8wc8zRin1qDHY4fBYz
B4vOTWpQqtENhUwnAVxrTreF+R4lGmO9M/O+8qlMmELJnqt5uBsZo8Rr2mWXCXIm+iQfEIwtduW6
RfQ2PC/ycSnPYe1n2bqXfAgAjtKdxvZZCX9k6Kya16rdRMaSpwYisFNflWpbjz8LRRcviX8/rnbG
HTUGqL4TMNcefLH9Zv18cVy8FulGg5JInaTQx1dPI3audlpSH4kS2jpmRHr5w9V0FTfCUZl7hvEI
S+DNBqNbtcb9jz78a9VuCblSrIzLeprWfesaP+xyXat2hTIIl9LkupK475/H7+Ydvnje16LdSVGw
9DEG1O3Nvc5sb1HSI32AqFu2dz97IFeRQMH1HSfCntpglx/6lhJs/00698Xecq3Wxf1fsjSZe9eV
l7pYbFnZN6b1zdbyRVxUruKBomF/1F4ujgdeP69a8ZvrfnXTV3u4XKkhRlnkoFryolufGe0UPOC8
nz3rq1UZB6U2wZ4ioWEaO4Cw8s1Nf/UwrspzhkjebJSoHjqgfeui8n92u1ercLLmDAgHt2sEb6G0
V8Of9Wqu1bqL0OB4KffEPHzPRa+vf3a/11pdc8HOsRNTgp7kyi2M82/EpF883muR7gywolWMhIqz
H5yHhx893Gtv7LjXGnHRueiwb7zvDD++utPLV/2vXXK0VGvJgKxe7pSyz9/v9J+69x/23ms77KAt
OANI07QbgeokqYnCJNd/jVKPxVq7zfIWN85dp0sryN5OiglNnNP9LEK6iOcKMyS7xV2t5ISR3AiI
1YriUBePefWcqeF6xJ8+1mDRheM7YjmvxiTCgIIMkc/RoI/i1C5vWywPtPjBjM8JEyfNRhuOCnBj
WqVQrnuIMEbzlA31JlcoTycvKEQAxi3KJo0wXk11iC8iozHOhO+bEFYbcKOboWy3Ef6G2jRX0JKO
o1xszc7vgttpoqCyi8J1m8m+3PatLU0yUlctBLQpACeLz8tY7mIBiva4ltlRwDaNtpovG6scN5ZV
+Goo+SZzy8Vo3YPz1uwqCnWYv9nPjgMXy6p/v2bY2LERjCWtIrCXpV2p38SRL4LftXqqFvnKJ2CS
u7jbt/KzDqGrE38oSriWT1lhH1eFwuqstI9evpvz+79/nl/d9FXwa6tUTLpsYbpiXg2m5Kk9Do2h
+/eLf7GgrpVJLd7eWMGGbDPMMSZurH7T+PjzTWPs9d832ORzUw0STzoafDJxWOKrSxb195v+R2v7
/xescS1AauKs6TBQYp+ZAOYoktsVFpH2sYlKfIghkfc4y0qhm+ey25ufgv5coXtN28BXh+FGVb/z
Ofnz0zOuFUuJGUpdAgpxJ5rPQvmY/yxnMa4lS7EYS1aI2mEnV4+teVJ+5MyvogD571uR+nbKQX9x
zF6FD/Ovv7+NPz8EYJD/vWgpWiJInJim0Co8zN98P5fs7P+/YfNaha+2lVX3QzTvjMVyVWraC7TS
TMBm+rt5zS8yT/lq89e6QKnHmtEMJdBXBTZIoja5Gdl+3N5n8/OPns21ND9GVgrFkweeberDD3sU
14L8VAp0XBzJhjB6eKj5d/izVPnajF9oRU1XqcPvErXzcuW2Yrji78/hz+HAvBbN18DPJ5EJZGir
m35SaSEhy0++G1H44gu8Vs6j75Mnqee+ixZRzp3IFNrPbvvyA/+VbsjGAj55IjomxmstLDdm1tuY
Xv2IkKNCSP3v5fOgbsci5uuol1M7H791sr8E2T8sHulqRQpzOaVCQC81MAOnQqVGUwiD0QSf0tQR
RNFt5Nhrvpv//kLdal5L6sO+XPShpSusRP5SWW5Xvk5U2jAq98es9dV8wJob9l0DVsOkK9Of08D9
+wv66s1fLWJFL8exjYk96S0tm2/ywX8mO//w/K5V902CyMyqCD6FGe7AuHbgxHtTOxVU1IMsBj/Y
rAto7BW505yXnigKVKqhNKI6KQp/BsSbSy9cwRkLmPSPuXhasJMNmVceHhOz34RMpQQoCMFf/xqH
t7S9S9u1uGz6elhNhuk01odgfGct+c+gx59+nUs74l9fcQL+u1A0cNKKRK1nq6IYL6vcG7FAE/ti
hwpHTTdzemJ6IW8lp5VuYvn27+/niyB7PQ+QRBojzwmnzTw69OGFVbdp5afM2o3mD/uq11MBs2bq
Hd8BkpBHLKd/Vl66ngloIN5nmWJOuyzlXRregD3535+IzL/+uDyNa8GwOqK5ycqC7FbDIr135PKX
Pu5D8dls30fUhbmyDodTWllOYbwNUUjTfYuGBE/QxukBjQzDOgr3ZjXhVfY0Gk+mvh2lZ75YG6Ke
b0ql2wrMMmK3Zolnqd0bykbh/9KfiwBFveb0SuMvZe8LCPxKfY2/67rFDK2L8DOPtiAZJzXYVla1
k5p3wwJTWKUgKSU7mPBaUX+XWruRjXuhMY9lh4pSPVJi90zN9Cex8uUYF4gydodyvl0m2U2rbRec
R6mg9KhDMA5cERfyRlgHBkcrvWL+27R7pTiUFszBsfVoOTuMyrtNcptTmMiXyplwLxvC8TaqxJUm
PBbV78qQLtSMFYTWEX/vzMw8Obgrwm2QybsAIO6knJdlj7DZKWqoF60NvhooCchAJxoVp8ODWtjL
sDNKaa0m4QrAK09ztMuy9Orgtzi+jZNpqwaaTyn5rHhE+tA7YT96gghNby2OidfU5TqVQgaqmsmu
4HkNs7iZltafRSwNhd9wn88zUbcuPmtxm3btWjFfx4vyNi4p4a40emmJ/JRXO2v8HeMSHj/KJYTJ
vKLQGLmzcJzMwW8T7bENblM0/E2T32JGHs0sYItWdjiu8ENwx1R3tf5zLCu36CpmFmVf1M5W0tux
cqyhVcK1L+xxXkmhtcpC0dUgdShEIyFoYIdARZjf0+SgVpIvm4pTMf0gTRW8xcVVjTuqZlSMbOgg
fjB3Th9njkWfTpZ3TZPirf/bqOOjumCfxTTnqBwXHBBN3LLRYtqK9ZZNPvpjd2x0f4kk2+gBvi83
qEFamAmWp3qJeqfJ59a6D6f7IcFL/TzMq4m/7S7/XRMudpJOXeMs+VClR/5a8Nfh3vJ7b6lXdE4b
y3MgTCfUzUG+Ujv3W7mxZc7Zw3Ac0KFE9O/0Y97savm5m2tUNQTi4tOUX9r0XWlf4T0MwcscvEj9
Z8Y/MyQ/xfouNuDIZ1DPYU5nh2B5DeR1oqETzp1wOE/ZqcqOcrYhnXYEHqhk4YIvocZ0g/GQ5wfs
/0fx1opF+wKJrYVjgJYiiWCTzCfqOKtQqNe1Gbpt/jwkBfsLk1JkF81rnmyKvjkE2YxR4bQS5WLV
AaOZGHqJBGttFtM6V08Igp1OOGrDYdShWXTeiIW6lL+Z2n0xl67RZu7c9PcT1mUyNQlc8g7kSV4n
ncByYzC6bRbBydOnpdxo3QSMateXsquHtR1r26YYbJWPVEgteyLqCLBbrUtjtl7JBCKDWb8EmLOa
IsnmkY8JvHeINKmMwGSZHIChbm36ELXsmDUVZf3Bis+aejLEc26iy3YRpNMTk/oI74Q3o7mR5Gkf
qvLtlKFCUVRbSB8T6qpwoYWC3i7ndLO4S7t4bTWCi32Eh0FqIdAfRoWb9bd59dFMKax3Dc4wvv1K
4ivKLThpO0sbuxQwCaFBMrUKSnMYx7nGebR3rfHesma7alVIXy86XIJ0Rn9ehW4XTg8ZxZQeEmwi
3eHLa2vqaDfWQ9+igWLtmaHqWtHkGOYx5QlY+VusIbypDSep8jU9fkfA6aNnmFnR9oBV3bJ5UCV0
eW28nrKNxty5MbjMGyC0guuhPFr6XSA/9nFzlLGeDJl3BHziyEq1QlrvVe1rOFB3KdrnRpx+SSj6
DEs4TC2bQLFkF+9Mp9RzGzLDOhEzJ1S6TcOJaUiZQRCrlxIJfDbVtohIos80tzIv3k2AGNr7uS5s
qw9W09y7DQQriOWrZN4A3txV2QqP+k6gRKz7xXS3QN4dEq/od1n7PKqnvn7UZQb4b4TiiRKqUG01
Eh7+xGTBExJei+hm5AsC4Mzx7WIZm9sJkvpUOUl8MXJ/F5b05OVwpQ9+1HhmeUpGClWPSXynslii
oqNVvw1ka0dzDEJD4urp61RWW4K1xcyZoERU6ET015JXibeDJPsJO9+gPCjGLQjWWczcbGTyrH4q
A2Y9rZSftBnDQ1mUnlqrlNUiz5Cn+1h5LZqtBGFDiSo3F6jGMV6GSgsHWmF8basPTd4oLUlftSm1
myp8h73BithjorNO6nWX/ZK6bcItleEWsdRGHzoywt2gyXaQ3I+zLwy9OwePKIikUnItGEZVtRIN
tFfx+8SQnTXeaK0btndW/dyYq3w6CcO2l+NN191S7GELzebxfVEle2gSTxYESOJ8RS968QaMwo6k
hiKdsR0IsUmFoUKykROmqg9FIeGqUJJ8NeuwBKFTrrL5WMK1qguiV+S20llKS7/ADbZuF+AhiS2F
oRdrZ4YBN1l4BG7jZe16FH7reBgi2hFLVr9E4bNxKBNyMtJw6AsZ8CuK2alyKEDEm6VsnaDt7ns2
+fYmT1dzeFIVd0r3EWOWRuyLis9mjHbMSePKjjNXlN5EcT1BmFcflv4kqY9SdlaynvbYTS0g4GKA
uVftQD4NprmS6EHhg5GwHY7RUxe6kEJoJWHqcBsPDwJ7X2PipN5V+B8vDcVbfgajH1YRwuJFS50I
u6Z7CweBhana49Bs5D5wE4RlgKgHi4RsWBtlfzCzFhZI7qgmecFSn+QmyPigAZ3ThyBrydPUxV7Y
CbsN4floVLue6FRWlROHoRNZrS/ALJKNkVQLW9Vi8GRG4/vqzhLCVTockrH1LajQutTbVrxijuwM
gt6OWsqztH3j6FOcD6m8y8vfWEUK0jmLtl1/F+Q9TJeXbgm8sD3HNTF4OlTx4xJjibs0rqlAYW4d
NX5p86dEXgGhYOtd9czXmCkRLGR775OVgVcLJB4C+GeTrBlUcuIi5iMy3JYzzEIEmJ4s6z4z1kt3
rDXA6/B7sn5XWvlRqsZjGqLTwhhoEuJ9jadYh95eiNlf9MngZPSbyWV/Ktvbqq6dKgjceMn8aKje
u6leT71n8EtDJ3fKoN7n44gz7g3JIaHAXKG20bM3kDw2zCB37gS3LduVJN+j/rGLMAVwth+0X7K0
yYPLc1XObSDbA2uo7dJdxyPQOWHEgq8nIL1VvxCrVZG+L+xvOdkLZGRPMalB8BErZNg1EJYx1Vx5
/iWwwem4AffNcQ7fSpJpwGq9Ea0XnjK8ESfSllOviV6hqpcFYEX9OmytQ8egk6J9GGCyU8P0YOGs
4qDYdLNoK43l1Hw3SVWuM+kVhpSrZx2JgCMdpE6BMyN7TRevpFj3hnbdgL6ZMoYJhYsXxjbtD6ne
3yX6p66eA/02zc8koF3b+k05eku6s0LkJVLtlMkakxhHh34kgzZBXZYk+SGTNFdNIqjU2kEtUxdo
+Bkw9jqvZrtdcr/M2NjqzG9rxsE0iaUBVY7w3Kk8tR4stqb6g/YxWnj9zTQeBqN6UoyjMj1U8zM5
w3oQx1dgEPx4+E9S6jCXQnAb0W+9z5UvhhpQsdBd9OM0GLYkk86DrjJIy6t6OMd55rTyTTG2rqlV
LIzOEUioen1CpD1yIJh8yXiKcmW19MV+KDQb6Bz2TvVNg1tl1EhnVWPLGS8w83QnKwVnAcMLk11c
uwG1CCuznHYwnTrHJEyHRsMXZS1kN43ptLHhGOKmbsgWUy6Q81Ca1tXSFRg2XKWr89yf6qpYVWl7
iA1wXWa0RkbuCLhfmFzUQJ+RVBhF6wtNPnOtVOl+wPBb4TEvwrK3CvRjqvaSEVAb7HUkkqJF/uwY
9NMDw4bsumnHjTZlTs0E0WSR4WNEI2uZp+TTbbqMfsHiNMsBE5beHsjkpzQ6QxCDII75hqKJTld8
6EZ5kuNdU761SuDppszmNbr63MKEQqUfHduSGSdzV6UCNPjew0mPsy1zbqWPtbEdfA5B7AbdY69b
a7EuVtiX7xRry+8BcSjSIj+CpD55ijJBamLyTPHn3PydDFjlWIWXGpMbhS6YIrBkPQCdcl51xslQ
uHGm+ooRoXrfH+vK8PTxVpZnv6MGVIqmjRPfaorlm6bK93WHILJBwgrai2OMrEc0xx46joih/hhG
pVMjjidzhOnmmWHpxYvBuCrUJbP+NPAGt8eO0Gb07aGq7nBvgTB30wN9z9XoPBNpmIIsaj9eYgf5
Qp7jizztC2kgucMOXCJqx+1UbHKMZTqlPFrmTmNODIMde9QLZrZK1MnmOqhu2wayj050fI6tXxjz
VXaFkWcaR2xpnIDiDgk/URxPYKWXjqNJnWdpgMDX00oSSzdtlMOIx4AhKS5ry6+Wh4JpyZCNVwO+
JSReZWJVHpT3ozbdi/h39xk8RzQ7nFFayc9UfuAigNWc95YwesNorGBFIBRw+jEAzdTbenIvhZlr
yJYzz5wnOEiOyeKMLMEpKLx+eTRaUoJcdXJdX1vA2GzREvwCEWROqEw7vPeb6WwBJcKhqXNrLXhc
mtTJtei4qJYrixsxTc9W/WnWqq0ywNkqk7swnrygNZ8m1ek4LMxme1Tn+0U5FWOwgzHmyRXrUdtZ
wc3CoTyKOj+wOAWHtSt3qgNnxi8iA/zEsK9K9VPFlR6X/ro8d8rKKI5g7PGEti3pRY4fh+hmsCIb
uhdxCzV7Ex/qhLJG3aOEXulY6+vifC9EiRMEspOW2Zk2F/lDZdPm9fXZulGSaB3M1qZLw4Oajyst
lD9SMlR9iPaj8TgPNd0qMgaYgAVSrLhRVgCZnYLRWOBuGOwIvmJFWxEpVjvMHMgpMODbhjm0bCsK
Djw58FDOEjR5V3og7AL9qHDSaA2ayeN9byzwaTj2G4vih8ph0BnAvXjZl5Od6Y0ngx7TzMpJiXay
Kp1iITqMtIxH0VUZBRPIdPKQGSXZFWRAA7P+OpmfVhbt6ja1pfhXV8QPdGVOVEUwb5C2RcQOl/XG
0VSb+7YLfOR2nBbOZlmequgmmW4vB1MnJxmOO8VJxkNW0GA25IM+zo4JNjEm9MzVLtSbYxWwDSxv
2CI6RqFAHBW8xXxNqCmOrCLqRuhxs4gW+bDYGR3i4rXMGFu/VHKi2655SyjX6KpKZpa5dfgJ/YK6
VghRjUFejOpn5W1CGCnT9dWtd1B2d+bAFzz7Wm+u9Z6jSq3so1RxKx2gzWWUBqJfrvm55TXcmTF+
lgakqdZYa9WRiqMj8eqxEvdDcx0Vhq1nsP2EGBonr3FQOeCzJsACdCYz2tMl8GyUsF3jVqR1T4He
EGQ/FwJnx8hnEsCAE4Z1SNIKX93upRQFcuLIcfY5Va2DNB34wM2lLCKxj41qd5fIa7M+0nRjCgZr
s+J3XL9ZbbCLRZiNNfuONJ/rKPeM7FNYfOiDKzmANqr4U2Q50dL4Il9topB/TtpaI3vgbCwpixfN
CzFPVDa1YXKuLd0kD9d5NpwL67WQ+mNJNUrTFLsfyNVD8bhwax3jrS0ohth4zpetaDwNSHRC4Xc5
nylrzOad5qbeGH80srm3qAqlxnFuobeSUxVjypT3q6y95cF2pNLerMeu8Ft11TKLLKSHlExuaJ+T
YlNSxFB7D/5mEHfAE2vy818FRspJpNuQbe0mVlfL8jmRsCycLifMuJV2n0qjV1MgTjBV0hh3or6G
bHs85aPw1GBs2afFMSFO1xnwhDzbRDUTLRbczAQ5WnVTDJObxopdci5dJjfnpI32ew+Jcm9Eyjon
hcv10Lam17zrd2JwquKYSfwTSDRXqHu3s97UVsU1Kz4ktC5E7jcUdZ7+sOnU9CRoNZnxZ24OThcM
3lCT/ZWtmw6DO4QxXJ+AcuVDsARry/RNelw6VJ/YyHZ581gVgWMt5FaltutNRmpEKrnd5RypHepo
3lqtw1yA0xho0/XcETKkJW3uzOjUrVTdVxNBHJidHrWA6ydKTRLDD6OTkxVMtUrFDiEqwJV64AOs
JeZemFQmc2pKQGPFoxFerOmTUzgbngjUNNQtV6sDN69G/mjvRkntRPK4H00+lDzdh/NxkrPbpJ7O
zVQwaU8QS4SVKsX+UAbUAZjtL8Z1SqhqjFdDTwENSrbK5yKLpCFCzNWIG/pTx1yWJEg3tWo9ari6
UJ14YErXwev9UC/WQ1qMG7WVDp06HOZg8luktCKVbVnY5Bm2+xQgL388UQWy8cIzpsTOBhjEIGXn
BsaqSToWDodu/jXdmp2y67ruRR6RosicQntwe6EcUNItNeaBhbuop8TWoEeTKI5A2juLjUn22yxs
8HgyGEO8HufmXbQqHxq5W4uM7OXqNpcErys1wR/z1yVQdxpyg1kDXZJ6cpyGTEAx/C+G7ly+TC2i
6Ho+yoHkFsO+xKRjelEg3KbBvRY+h4217at0h7fdS7QQua3Rb5YZTCkLRH8yB3A30mc9PNXwOdTI
8BYBiE4XeFFaebk8ntomm2xDj245lKAOcIeCg7r1HHXmdoyKt2lEuquXh7nWNhLoUQYPhdROjI6W
FH0oDkIjgShN0MGPfF+zN6qCY9R7QRr3SsMznu/CeW8Kpynhla3bC+tdBDtuwEQmzbc6MAUmXhVy
qbuq1gBzWUSnbm40PNx6IQlJojRnCY63dbx8VqpfNRUoFYHqW8s5w2q61ci5P7IexObWSMoboa49
K5W3RTtTv65XLbY+oYIaarqzSFfb2to2lczZjC/MHCwMgyrgqpA+73IKF4Elb8XOoLJZl3bXaORM
SwnU8pikmxDR9qVatwqbci3LN+pyhKi8MmFtlkAaYLXXGXLqWy1kjGUo3mD+OlParyJLpgnWry5/
DyxmpdCrqvnPjibB5e8vs6JBuXgLyeAomXbFmFoXF5dzD25JXDjvJVLEDE9J9aLH3sD7tpV635Ew
tEt0Y8i9LWgRtVTtcwpK3IWwomnBNusdMy36mXFGN6Wtk+7GnCJMQyo9Kc1dWxr+NDb2SNc5gIEb
9tSfrFMYK66I6KUXa6eb+ztQLm+VxfxBUzh9/hrQcp0+tebeCN6Xnm1SMFadVvm1SjkYr4+h+jCq
+9rY5tbAntt6zXiYoFu2fewp/Uk3hZXBH6+W35yOvQHUbd/2fmupLmavzFBYNgnAruvhSB3qBjT2
/FrMm0jb5XJu58Xe0h9rsfWqESbyIroCVYNE9EyRWU1JdmLdYDT/reXbryjxQnDmMEAeXlIwnpml
kFB9SZEfC81zPMiP1ahlLMfRp/R1m5tboVqnRuiN3WbWljeRtLOZOoymGIAMN8G4Dup63QsYexbi
KoqpUvX9KpC0lchCmHnYffQxpcVb3OassMwV9JGt9sOcwW5O5mOsYDNpGemdCblaShHTC+jPlkQ+
YAizClOJ3Ho7jDu2jQ0fuN814qaRiAPp8KkTpcoWsrJ0H4Iu0bn/mqc/xz0lxsBwZ1N967oBpVx8
Y4XQbMF/45OIm1ZJAWlZinUxmLlriKo7LTeAgiTHotw3TbNXKPEe15YbmDH7sU33pr6so1jeBIK4
FguTU526j+LiRkLI1XWtH3AmGHJ1VafDWh0gj9C2kLJDqDyk81OZvFvJezK+hWwBEt4m6b5T3kpg
40Z3CrXjqN8MnNmAPcshlUgKJoKQeenynrRP1vyU9p8T41bFfFSHNTV8ZIKiuaKCqkSap6eMKRwu
7etGChnBPNNQlJqCK5xD+cakKgMQV+i203iTNoewOqrZQYoOsXQQ5/dJvvh53/EZukOVrnpBuMEU
tCA0LWLiZAGDyek4P0cMdrbGcdBO2WUHvK+j9HbWOZDWuZfVg8PD+CjL90ZbVQryxpYdF1I9kNYp
dohEJg4u0Z1OvqtRhC8iPD5Dt1YqZ0GagkHg1lA5gDErq2yV7Hg5Xs7WORVOTU/1qDgIgXK7KM1e
Y0sLVVqBa2zJab35rcbYMNn/ctbGTZB/YlKK3GLfi++SEK4VhQU1HpLEa4XHKX5oJkeWtpQKClyj
0vHiU9PuZM2vFAum+7zl+J+Zl/e96w3lKMTHtjtpKtYldHtppoVUL3djui16U3lJFtlnumiXla/y
ZO2V/lZtJ7yYCxE3GuutL/uTBmnQtYY3TXzsImnFSWsVWjHEQ3BXHQzSX8T8myW01qqgHC72OFl/
Y0ZPeY+wvX8Q4secflF3Z1ZuUplbNdqapOZr1fgQxjvtpUg2QtN67az6rXiU8hOj/LQ1nNY3B+Sm
oRcGGPa0yv2cS05GPB6Dmu/2qGTDTZwejTbyMEj3Mzl40aObiIggahj8kCPSMODgZ8Z2YfjNhuNM
rqtOb971QrYRFM4/Ij+ogsx0j1LSE3uqksJdFX7kYf5u1aW3DNZeVMKdLi97uaL13LaKUxtoezFg
zcjDrdj0NMJ3XK90mo+QUGKqAHcpR1K1SFZjB0KnM3uvidAtRYorDw9wAfEJbuk578TuXW7GFbop
W6b0kVHI0HLR7SThbqo+GL+qW2oZFf+kSB76sbwz+ztJFLy/qwn+rH8xrj3C1Chsm35EKJi1MLbp
33/jPfbVda+UScmUl+x/XNdsV7V1qIwfKeONa1swMY7FUpu5bkIjs1+LPxVMXmlkCxBmcmWiAJsb
zKR5Rd8IwL4Y8DOsK4FRmNfK1OUCm5Kib5L4dRAGT9Il9lg6srLqT2nthJm8yq3fZjDdZVFrV9Rf
QwvoMSPvxS89Tb+5ly/eybWnF1P+WpZcfsdaozXlpj971de2PEM66mZa8krE/DjTyqIB/qNv07xo
gt7fbuMihNkr/Y+56NYQ5zkTQ5LbJ178neDnz9JQ49p+J1aa/2XuPJYj17Is+yvPco4saNFWmQMH
XAsKpwhyAqMKaK3xT/0V/WO9EPWyMgIvSHZx1GY1qJcehMOBK849Z+91zMiV8Tez2dA4fK2YJ47t
CzcePxH//BCZ/lUwZZiTivGnOw9ErxbaQOigmJKuK+xmrNdeToxNcbyVtkYoLnqBHoSKsuXEuA80
banK9+4QE4ZepBa1lZZ1mMyI5GYnsWwv6uQTp8a7tzYNjp9uLW6jUfQ9FMcJWW/axeJV38Ae8PL8
EDWv1KC3RbNJ61vUPqp+zEGo61AshMIA4xAtYs4QnIToCnhwkxtZ+5p915jjfngdGckEC0xt4pBz
plPq14bQpKD66dcWZtJUlYjStaY0O8hvzde47FO/6V8u3GVlZpQjF1bXQk0L9y8O+dlqYXSRpAqW
DrJRtkWFY6jzpecwZ/wYpRoVXVByu4PseKgPNdIgX7v0TBxIRzw5HRuciGm9F+NV0H9tpZ/zfHza
CaReOwx76WW8z14/vlnl93pC4y80n0AWDG0wWI5V1FnIPFptotGSPunHgMJ1fBEkCiGge2UJU80a
MEhJfbGLD7n6QAlCEA5quAuIJvKQtliyuqUSsYrolFuMr2kLVrbrT1N1PhCtdSt9E92ntri2ZHGt
Cze+1yKI2kmjDn6YyZRI1x//rOlZ/2a9MWbrjSGHviST8d/H3XmAVdKVLb0Yqu5ByYunIOcn+m7/
tSE65/wMkZboccFQMsKLsVwZ5t3Hv+Gd3WmO5FFStUklNWC19w5ZOJ0VPr7uO6u9MVsCdLXJYW3y
bFohYyGmC6Pgklgy6QD+GSD2x5j83fOfrQZtKCpioTEHQtm3x/QqzQ6iepO1j3VskWV0KSBvW+VQ
ZQcjfkyrC7b1LL0vBAGhW7Qgi0nqOraz4iVpHy3h7Br3gfxAe3V9IGFLRw06oVdT1VIAs+OR2sni
VVa8KdRJ6YStyznb+W0Q3WmBg5Z5YVKyCa21BHzJKHy7No5ysza6S5E8ovgchFea9GKND2Sf7da/
kPrLUZ96sV0mpXUSyn0fnoIM2UFWUGR8zMnv6EV56aUKukgUPN41OEOzHOmxm517VXTy5K51dwX6
bGvnNduP39o7mnDDmK2EOqawOmxgEk1sDg6DCJ8o1cDWHHoS/TriR8vWPImOG5mTcxJWSb5bnv8l
/BydZX9d3qveyoQOo9e+L46eu+k+k1K/M8jnzEU581RfQD+wb76bN/kne/p7i5o+C5SGQMjMtkCu
n7b3Gu1FkYKSHrOhbqkezt+KdFxTrnpPcqRBX4jiSIdpKhKe4eTV1o+2nPa7eq3FA0lDHjZVDUOT
j142fhOD6sJSU9QG+pWZ+g5kwbVEcrkP9K03bhJPsf0kOAzkkyPlkNCbJVA+c3a/96ymCf3T3l2r
cZeOkURMsINA0H2NQmPMMVptRTW79LlscKIaF3xGTPm9QcWYM7SmZgNRkjBiXI2y3CvGiY1efnEv
1JVfH0VQdU1ZwJ7bByMMhmUSfhKovnfTs7VREhIc1znX9b3EtloyHYhJuq/1TjTmtCaRdh2J2AAt
l16ojn7ttDFnK1WCnFZxj1fE+Obe6M8frzbvDLU5VynSvUpokelMbJIqdKovnrjmJCW9qzK3m57A
+G08fUb6eGdD02azPWngtKtuQixnFevSQo+OBskQkUmYtfO15zGbemrIgtLFSr/PHhsnffvaRWdB
SgiNWQxMBlv5rTCWZHG+dtnpnf60TCRlwKE7I05ExUiZy3r4+LLvPeXZlJM1rxQ6WeYIpzQbAwFw
4uW2USlrJf4MwPveV8xmXyTD1jRR4sKVpyjx1upXIY3qregTctE7oe6cXNSIoa8IUs36OXSH3msX
VtztTdKZg3yJmedrYfoPJtdPjz+M1U7vI8i5coLMfGPV3urjF/DOnJyDiORCbZuhkvDU33k3wtcG
9hxCpKsZBVuREoEmuVuS+njaP77bd1ZSdTYpddcDvTmdVoJoEyFyIr7K/HT58cXfexSz6ShbtBRO
cDtO2dqu3Q7KF5/GbEbmQ6iRGecRV9VqmPTii4/v952RN0cRgTAoZPhhAy3hEAXXgOsjNHNXxRAu
XXX85EvemT3qfILqkenVIV9CWnTSdVBfUFF9KdXXNpo5IEjR6BfiVTAd9KIKFroqORlyw48f0Hsv
dHZe8DRTihqTF6q50OAgP3wSNb933VnQbMITT4aBe5Y1p3sRwvXHt/vjdPyb882cCaTWnWZFVtfv
RTxhA0zAEE1a7x1C6KxC/zp6LYpHfEUVXo2hcIRexMK11dFcivJCp5wVZ6i5LnTZRACMzaPw12Gu
UPRM1t14q6bDVOnf+6ZsI5ac6KBK7t9aibo0B32djWRllbWktw4JM1sFoeGmz5M7QohEpAqPI4cs
ujkcdIB9/RjvVbFGqnmukHYHOvVzaLKJ8USJfilxyvJI9emUXPw4XY9xv5XrclnD9zNTRxj1Q+wN
Wyvk4+ZNo5ha346St/JxJrXJZQXP31WvTRllQiLjR70FYIe64JMoRDOm9/+75zzLpWAVliRi0w5y
d43X9s7tbzX0RgICysw8ZwPPx33sQmEtW8p2sOpVHZW7odKpYeyMeqAu320S45i6kMvRp6qQy3uL
Unm+aM3XKSsRZbvSwEwkZ+sJQdIrywgZgCfukAquPRXDDp8O40URvYbyE9YHHA43KYXDVN2M1J77
ZtWr6FhGD7yh0xWJE6DzDrqXDN8XCCNbrapFjFjY6Ht8QBtVClcR1Y0RUVJMoV57pWu03u2V5qGN
rXVidmvNJ0mCQnt4zuTnkE4lfbcN0WVIF3W8Eix0N9RsC8ku820vfydNb3d6cxtV6UUu1PshoqjU
UqnEpFwpmV0iKXPRmEQKDNjubqhQSreXA5J5L+FJhCeDmhwGNTRSUNACsPtCc135BRowdRP7qt0P
wnVWo/l8kqRh0XDYzP1sFY3RXU//7zi4y8Z+mZV7RV9lIrV6eI6NVDoGH3bJ3Ugr5E7rrgQc5IXK
H8tBi0JWEB0FwXgzyAumQa6f4GAt+nyj5/WirK5ooGGnQbNU1Je4OGiD5oR6aiuddJ9WBTZFNOnc
VRsozzoYd1pNbQIL6nrXNitxpLM1npTEr677Ip/UX4pWXQ9t7Zg4KRpZcNBtrPvgEt20kaTLGEC5
IUh2F7TbFhW+Z8Q2bSXHnLYT/rgVMFipJxrsOTFydEuLaJRh2hK3oPHVBUqW1kOKNRUYl7LqOqpb
biW3WrWdDunU2klYPS23x1OVLH2j3jTU2urAX8aIFaKyXxf697p1V0FgbVLYmrKvvKQe0mkMWh4F
WjMRl3ogO2l8HkplQsTYugDat4xPsfwaGJcDVgaSpDbpEKSpFv3zEts0mm3ta/Yw+Q5HFzHRt9jK
r8wRJhMVFG0h4EcQhKMV1secwm/RLxP120D73TE4GODvmg0HoUvyZRfm2B0k61ry33oPt6aEJCFH
2a5ldq/eiF23s6I1GSXqou5aQ2/BVy96b0WVDgaHbaFBRxZkVbRwOHaSiFwsRYRZLLt4vGlMDEEF
slFRXaS8MTW9L/t7kZGINKqnSOC2rp24GVKpZFF5gl0OMEho+zJaxkLp7uEeV4FvRz0WkwRl6pis
OmUnInPQax85G1XLHLVvjAngKYsUbIXbIlQWvqHQJxHMX4KzsTwEQ7+CAgV6cBlG5ygxEQ68tYq5
oEONVO2EFHM6eaK+5YW3uq3AC1LEaw3XNcYd8OEy+KxKe6yyZOVTzTDDm2S4rkQE5p5l8zLQWO1l
HMNWit7eYhyTjKyjeyEpIRMpeDHkTdyZV55mnVtjj3wrQfacB7sOonner/RSPzYs0Eb1TYjxBEZ4
RYPKEXNgzSGhFcQtyiaoZ2M/Wsb1t15jfjbIdOg40ipvEBttWcSANahOrj0VqFvr/q7u07UYGNRe
ryITbKa5QRwk1ZHd+PSOnMyPbbTLxguJLUwK7qsGVXz4ZOnqJs915IblxjJEsnPtIsPKGWvtQhCZ
dBh+LvTkKosYxr22MNH1i9ZmsI6uQbu2yoAYndltfWtKqDfR2DtZ5L+JYbzz/HNCfZ25NG2InYYA
yrhXu5QlMl2OtXfvUu2qkQUnVnLUvUfTQwrPgKvRz3X0h1kMiIZypqho3oUoPVJa6GTReKkX4m2C
Jn5IsBf3KetyaD0mAiui30flOu51R697u9TIPWtl9lC2+rYVD4hSfWgxMB6wDkMg1dOVEuzr9lkq
j0F8lMUHs+tXYcau3FOUrCZkbreXVbb916EutlWurKPwGq3hcnDTIycAW+W90Q2mjM5aDpMZG2Bt
oa+tKR65yUYyrGMpH9vyuaAi73V2Dbxer+EYevlyMLda2S8K47Y2H8ktOWHQOoV+pyXfFf3chg/0
DXNUrCQeQUeTPhv4GEY678iVcVWGl3lFuxTvHJZ3SbBiRq07l6tpcXD0ouGyoydYIOyizkBLxwqM
Bhe2qk3FBSOeViyisMITbO6qVLS7BPFAUoXLJrx2s3rfpvg00OLoyLwLtJs6kQmHKd2yHtzhWoxS
dLgIWDz/xhvP3IYjIjoSzfZZad1DKV4J6m0XrGtywlip+qDbxsLOcMkJW8eIElKOiH3CpSSD8dJk
7DjtW4Y3LxjiVdL0h9rA6mYxf4tvriVte58qa4WyU2CwxqKIX8ZdaBTpppa2QtATCncEatda8xlB
7x2mhTFnvPk0T3QxxHR7azjVleQErM1ViTO8+K524ToltKoRugRlShMo7Oz4B+j+u/R0we58vG/B
91FOriOXzc09l0niJJpHnCc7GdMzzMg7mtu6aRFdYXgParv0hU3ZZKjCLbyaZytGGZpmK71GVIUw
+OPIVv1BNP5dyDU7uGW130S535LpbdErxrjegdcUV77cbCqhcAIWY5zGm05ZF/l4MKWH0nxFA7uQ
Y90xsnbhj3gvMWLlqDz6UMORfUGHkcWILaIbMZAKy0Jt9sgKg/4qzONlDnJejy6bFNNqKO+rSUuY
E6BS6qtVXPFGbsfpTSRd1YAPxrpzzExZiu7gcFZ9TTChWtG4CjyoVBQNhisapq8yjJzBtsMnFtSX
GiomZaAHkXjbgmY0MJOE7jH2X5DSanm76/TrkH0q7NKlx1nSbIxjGKFII5vvEllhYKPOkEW0Seyw
Tlc7SEHSIikCLOWrEst9R3W6RBTEcjCWj2Oxh/lDJIRd2cjuRQH0NanECUPbCAet8K5rFq4BJ0Bf
raziaGmnsnTq4ErOxo0Ybgfee4Wby/VQFQvZRpE9G3EaccHOzdduvJW7ytZ13xlZzjQDPSdmC1NF
nC3lS9W8SFmUxaJZyHXGKo7kEyOR8qQ2111y7eM/IwubTanq4CpHKAcxwyqtVRARgJprQcenpoiH
ID6NwiNbBorMzlGInPL2egipk3or0T2ObJ5lcTZH0/HktdAvumujOhb9uHCnWou498YrOb0xpEst
Kpc0O16oFMmD5tgY3yp8mfG2Z1nTCZc1iZE86eLhCUS89zF4NIFNRNj+q7Pb3Ynile89t+U+CO9d
vNUBYyFh/CnaKfeerRIvFRcOb7IymDpeE2uw4JpY9ylp0V/B9cxLHxdOb6BbphHassGIWCbiTR9f
ZdTVDToPILRdmom8tWRpZeruNU25l5G1pxGGGZWrPEd+L8uHOvO3KacfF4l4Fusop3g91kC5oLjL
qsfEPVfBrZRYO0xCAAGVG7dvvglivo+Z0pnxMur9VUvvTzov0ObNSWl8VpF/arIbtWaFEDEy+NnO
Rf2pBDwA3NKB4J0ReNkVNtFWZBMYrrLEpVVZv2jd00D3zhylW/HkStetnC1KjBiWAb9AvdUA1CYB
blkxOqj5bRuvm/5bGA1O1uzAlU2NQglbUWGpLIySckyZikp+RdfhBZMMDzw+Zlo3MNmfpPC6IbwQ
efvWLf4u+o7U3VPp7hWqwvIl6RLC/aWMkLgej5p6CNp+bZqWAwGkFvcD+0eiPoY4HXrrTjXfJFr6
6UG29Nrs2lC92xSzdgBmBAZKDQbeaVyk8T47UMT504PtveZ/lGKgDoO/TqQXtx6WZk8YgCrcLtWN
6q+HrsDJvpcoYsY6Z9/qPgozDNERurkGUzsYhra6NYVqL2Y0jSn8mjOz7m5Gwuusqb75ALJ1q8GD
5a9VC5ABVSIdD2Jbo/NM6qWH66BSixu9sbYw9U8drn5jQNUaO4kOPk3CeCdZdkeLnXA6ineEQrj/
G/1Sw/zvu6fJRQM8xTVXdW9Rm2MZ93ArAxZIRn+FoangDNBNwRxt9SyhX/nIfVOvd0xME0a1C8SD
nN31JNCUeMAoMtqRS0SOl0PSzet8pE/I9D6tYZ22m6rdTpuQHBffAzXehK5iYzm3zRJDhHoeSCEk
ZJsELFlj7DkYPkBWbIMGGbS+6ftdFZoXhppgrA2OigIkN0ZUWNRL31uHQFfMKrl2JXVd44Txyubk
qsoObtp68JFOdTR7K/vNqJpboxH3Vcx4ZEUyATF32oOA7cdNWaCqaw+Bf1k+tqW7MhL0zTf07MkH
9zCkxjmOuo1kojwEhPPJdvZO/mCWKMS5xMPAM70fMBbii/bLt48v/IM397ttcpYq7KRW71S56Pdm
U9+ymJ1cMD29ThyqAIagR9RA/G8miD7NN3ANxCC6jblsPwrSRdSbW7Ea73zze2h5J8v9/vFNTd/9
u3uasmA/pZ7L0SrQz+tgw2J1EREETRLlLs8+yY7+oL/97vqzDKMamW1bxJT0clFx6lG87bxdKtOq
qPseCGevkSjMb6UOpXG969gTmyE8xcap+LT97g8g3+/uQP71FwIoz3TGIL+QPMqIw14eEvwgxRIl
2c7tLFwXdJnMLnr6KAQ4nSv2qkRml0kPdb5H6tpDVTBl8Wu5fmWWtvQxggURhfG9L6yl7nYMPskv
sru+8ypniUtDT/FvsF/tMd8vCnrsko3Dl7hBGnHm8Iw5JN0TANHKI7ZTqv5p8FLEgOolRxyrc8aO
MvqqU2BSYy9Yqlile3wLccrx96rNHxRPXWl6s1JHdefn7dIXHlQU4pliXljZty5v7cELlklyV4yG
3UW44fJtVR3c4S6tCwe6kYUjVqovyjC0E6AiJYnmwr1UzJ3JasqaZuf6AedfUdxHYkN6DbZNzT1g
KGN1rzIMQdFoG/kDqJDYxc22q1uI3KKDCqRJDIJHbPJCfe+zUPY4jvosmTIJtitUi4kyUDQ5UcVT
5BMsRgh1AWjENc5Q3zzWer8VVBT9E6ljacYHS1xiYlVH7IrFyc+21eDaGilCmTxErySbEBBXxLEg
qzHTS1s1jxYA3fCoZsNtWGdO2fhbgKmQth4MhbA92EbFLifFRqulwHsa++9p5u1zjD6Fj34aFyOE
FllZa93BAled0deAEtlhHINTGQTsxsTt7KqdFDJXEsfrcYB32Bm9tbvyNAnalMGrxvraP4SqfEyz
70pWbGJzcOJmcvfvcv8mKMeHqCP40fEN6tKSI6edB+w42PSq9KaNjnJ0RCgK3MkNV9bwrCTSchDD
a6N+s/wXVfadvAMelxgkPkLOWtGilEW7TzdCfl0buTMq+feuSje1MHJmezDUPUJy7K71IVGUJTwT
DvKqDVVp0erJ5YiZvMNvVLb9qstcEkjxAcPbjw7jnh8/mAgL/DhbNvm3iARxM9krASkaY0gaydgn
0skfjzXRYzl4t5pwP4Tl3krfDB9XrZY4vVIsB3wFTWedVF/Z1Z7yHChkIBBuWOKb0Cp4j2mrVWlg
a3Mard+H+LagizX5yoKvkSbqZWiIn9RB3inmyLM9pYjCliHjdkQdLVnDc+/5jmAiIfFxx42fKRze
Wcvl2f4CrTWVgQh1+zq6TWgzrFUHC1vrxxvFO2WROZ7bGlMOKURS+0zchB4N8/rhs/Pj79ctebZF
GJ4UqGR2u31fHZv2zA7wyYXfqW7Nmbi6pWRdapApb8BDtO4IGQyIHM2OU/Gz7e2dYsMPhfBP26dm
pHEVjRovFidHHtX0ENRJl+1CkCVBeOuL6yE1WWcC21JN++M38d5rnq3z6SiJxjD9rNJ/UowpMsTT
BwLg46u/89DmsFwz8v1kbHjPnibSiXzfyzUGVCB03evHX/Bj0P9mQ56Tc0O3RkmrKeyA+jCt1Nug
DE5Rrj5LHkl6WvMGrKy19GK0Pcfb+JS438ySI8nUCQ/DHZQlp8kBh3nDJso50YrZs6Un2xq/JcW7
VdlKyzCM9ynR9Cd3/N5bninZRH3wRDfvKTXiMNR9ygp6dujic+Q/dPk3r6+hrHkPI0guFeiHFcH0
MQSQZvVC6FB15Vg7K8xIZiZSUnpKhZcQCPzH9/betJxVuyo3lKDLmeQS0R2yiQzkBz++sjbNv9+9
p1lWp+AcLDUqI6FOw8tEG9ZF4i2tutvK+rDOsKUJUr6ostgBXA/lBxpHmt1ZGIQkktpeujHDzg71
RylESZkpO6pNC9dHkxramfHshazc0bmYQCWkNSWJMIOeoCIO4Q4WlFeB0xJBurnRpjLrpeI/RO5T
pOVL/HGbfIjusqHfRMiN4+BSoZif0ma1sR5dV7Ura50GoB/G/lnt1Wu6RpMlUD55Ku9Nj9lKPkSW
7xUg+fdSnJEEie0eYDDN3qjk/qlf/4+X/n95b9nlfz3i6p//yX+/ZPlQBp5fz/7zn8fgpcyq7Hv9
n9Of/fc/+/WP/nl6ajG+Z/N/88ufcOU/v9l5qp9++Q98ZUE9XDVv5XCNHz2uf1yee5z+5f/rh3+8
/bjKzZC//eNvL1mT1tPVgGimf/vzo+3rP/6miNakrPyPn7/hz49PTwl/eX5K/zg+lfX/+d+/+7u3
p6r+x98EXfk7XSNVar6aosiiIsl/+6N7+9dHkoLW1JJkQ7IMeeodmmZl7eN2Mf8u6oqpiaoIQXP6
s7/9UWXNvz4SNRTkqsSFdXbOf93gL6/p36/tj7RJLrMgrScXza8Lswbrliod+jFDVXTLkObemDrL
/HDgqOt0iYcbhaI7RcACZfFCzfK72kPJ4WbpTZMOnZOHnmpHdFS2c7BAtqCH93XQdDYyjOGT5Wsm
bf1xX0C/MYYYoiXz/83GbhcXvZhqLdiOCM5XXbXphvYg+yYenv0iF5Zi7D4KdS0Rd42XeV5eRiml
OTXO7oZRHLZGvDZiTcDnZ95SYgdYlhM5xt7R8sb4YHgxjK3GxRaVmGBfqQwanREv6RBQcHpXwpXj
RehqLZPcjxFRJq96n84XcL7MCApqPg6cOcR9Pvrxf/3w/9FEusjf0nNdvr3Vx6d8PlF+mVoX7VtZ
N+UbwzCv/qD88fpUM4rnf/P/4eSa6Pnvz6xtFT9VfyzeyqR5fap+npTT3/1rZql/11WDYauYKrLe
aSb898xS/27SkZhxY1qQgKTpoz9nliL/XbEkUTeYW7QDN6f5+OfM4iOZiWCYqqkRl6gEYf+DqfVD
hf3vvQhYimiIkqHrkqnokq7NQ7qiSQQ972uE2FJEJiha51iZO5cuR7BvZJQa2rVs6BA3h5NnRpuk
BWJCc9x6BDjjS8fQiNaZgIN0uGtBPEgVIUUP4yWycNVWG7cyHVMQdjknVUt5VetHy6DOhJnL9L37
PCpvmyZduYW+8vxwwxSw084GpLCiRbRTUzQQXJAlYb32a//eUyunJ+E3ZsXCD0mY0TWTlW0d0pQ6
2oaKtSn1DkovRSb6NgC7TCCvyGl4o4ga9an2evT9dUcDmMiq97q2ViLoFBQsYf8upK78ZHH4dT/7
64OdBeGmqHMoc6sSym22Y3+Fh3GpUkJtC23106j7c7n8eXn8NVL56zdNn/8UMudFHvl9ziu05EtB
fmilT5rGqX/9KSSMRV2SJEPVGZCzLygMSi5yCPLM9I4BeojEPI9QZSUX5BEprhtPzmyLpcssolPu
7xXK8JGsO2F4UQPXgDO5BCG3KGE8TsoBvb1vFKrn0l3PwPEpHwNvotwEKJF6yXStuoADRtJerzlP
KvQEFMnShzQDJt4ZsuWQZ8sKn1Ojwp9T0gVMkU2aRQslJZ+s7YpM+ORcMEPMT0+YByDJFnPEUgx5
ftoU2QPcHJrmqoS2Q1S17l/IOtlWc99kLbDsFOfUQoWKUsYuMgrc9rK7crm9j1/0b9/DT7cxix8T
NmMCZ95DiHmHHXsxKBZJqBYmkvzJmJrvuPNfPIuCs1yFReb1LAvKSK9dDi5auGjFz37RtDD+FAr/
68miU7R0Fjt93qjH8ss8BiVSrir5xs+1bQhxLSYRIyT5WvDvSwvK8EhFZVeKzfUoAMpul9V4LyP7
ARW9SHNSRu7SdZ9dfAIfP+3pDPLryji99H/f2iyvqFYNehN6xcOz1Wy/N5wIF/SUo0oLfP80DW91
YSngPPr4a3//kv/9taz8P89myg+kyduJL6jH1DwzOnOEcMTaVexWn4zrvy4cv/7C2RKVakGQw34v
VwPamwqYhZc8fvxjPvuG2crhNyWdW0u+oRseS+Omaj5Zmn7/sCxT03hgiqVNn/+09OkiecjQYJFt
EOYNL43B6PA0DjkvH/+O304Hyi2WpSk6e+5sOgSQMPqk4nsKgHVWu86bO3E8f/wd6g/x+F9GnGlq
dESWaJvyw63/06+pNE8UxYQRl5TkZ0PgupTM/cDcysBm6kh0UhPT3jjCu+xWgb6vSCiM07nPUO56
wPdebnzH/XwRdA2t5pGgNEJ/29bUG/WgxEYT8E/NAFOU226EWDsk/W0YiRs1Tlc+tjuAehcCxIWk
QcWUa2sxf/XqbiVSCW+s8VQbL2LxKqj8vZFDqxF3kn9qTQRY+ANgYaGBRVywFKbO8bdSRtVrW2sV
6LPJhWptW3JEqcHsLpg1Aj7HIF15o7vqEk6oI93dqPL5ouFMItNyvCsEaae04SYWm03drfNcpHcm
ZPr0TdwFUvYclMZ3TW3vdG08gyggX7qu5VOHnqGJje/h1IFd6BBglks3FM8+LbTN0N/XPLgKNdEI
AV2lEho0FlRDED654ejdZRl7JBgeywh1njolj1FBo8hB1WRH3kkG7M8QuUzq6BRV8iEqXhtCiHFj
XNXFSzSuXfbG6Sd0sMZdCbagcN1kT6n+4o2PjQrwzWJzetKC5NJFhKmTTlF7i7Ld6Ix56WT0XphO
7kOvr7oqPI69SbdTed35t11RQLzJdrq1lhHHiQ0O+TE8hgM42jo7TMNFCF6LIFn1Yrg2VP+a14NG
I4Rl6iLe0Rwv0w6DL7+aTb9STffc9d7kyDPAU0nRQQFulqkqhEGvOyltd86LbtMY1bovzi7pfYsW
KsDv0bstG7mzZVHfJyg9VM5dpr4RAc930/aAcDXssXdmmq3IGqqq0unpIaPVz0ISOgOmT+hcQfHa
848CuP4lEmvzuQYQq3vdMkBBVNTq1vD2GbNMM/xtGD4pSGalTkRTfEpBlLb1UUW1NEUEsW6HAi4Y
L7TLKAdXSLU6V5YJVQpEFzdJe0GKCPQhGgGyYIR9dfMs+8sSLYQlwwpfdeKliBVgBHcZVv51lrQr
RQFRlCeOoLTfOEey+6kgoZhlUULpHh6Xl67ksF24DS0nXPlo+cjA4GRoWXwqDfWJnnaPgQotQc9O
2dhdV515SAhlRfVFcr2docGDJQitm5dGRR6eltCQY8c1blv6OmR+bnvZcz28dTDyRRLbNNnalMYk
Q6O3QVmd5TFd+qhaYjgc/iVUfXxhr5KrLhTyoaMkLQNun46JBE5rHDA8hxyFOpG0FZx6VDAg0Rcy
GOsRrTwMuNgfD3kcbUq53idFBuMuP/Ze+phztUaWJ3J9JqN3MhahhHDZqy8y6jwZ3ULMEJClPsnW
aOgR3sUocv0iAU+VMCC1VZQ/ukN+6TbK0tfVVUYL59LL0YSEIHjO0NaWrqjBEDLWLW5hOvXBDoIF
SDApI6zx4qsy0bZd19jBQDdIr1+i31rFaLY0EX60Wm70UHdMRv8IfjSFwTkES7XoD6hBLmIBkhd5
QS2n4Ug+MiyTamtBaBSGZEPl0i5BEU6/MDLrs17161Z+bCH5hOkZ2WbEy4EAXmUpVZ5g66fJo1kK
V0Fd7kDhHeRBAjzZrSFNCLpsF2jKq/ExlOFI8hYwZyzqoQQs1tnMsTrPVhJfJMHEB8e6Vd0YsZK6
Udxm22M4EMd2pTYWbGwPCbwFR+ySQNNRignfR+lLkMGDhRtPcGg1clDMYmkiHnIjY++X3r3FAiVE
lILk7yKqhkq89K1mP7Sg2HRYpt5BCzzobO1JKR412bsum37btsfcrByFbjxCNKEn0lUZQ8pNtyl2
7SyO1grLXRf2JyEM70qkL6Hk70u9nVSoxzGKNo0m264WgOqPt0F1Lr128/EuOKsqExFyqDX4P13E
byL+JdcjDCNMUTpUrLQg24UypwAwxBo68cy0FqKM8DDlSCiHDj3oEBpGUHEtRFf+PmrFY0+sVJrt
peDfoYb45Nb+EhDO7mwWfhuRmcYEZOVKT0xHKd0LBHALORwXWnUX8y6tKlnVkNc+fiB/CT1m3zoL
PZQmJC9Y5eVK6BGxq3d1E65VOf4s2J1ivV9ij+lrJFVnYYatac2rFD74ZFOUkVvpBkjChv5Jwv9l
7syW40aSbfsr5wdwDPPwmnNyBCmJpPQC00BhDMwRGL7+rlTfc0pCK8nb+XTN2qq61VVIIIDw8PDw
vTbZtuxDqbfbSvNoiKSoPAz3pwQgg9o5mfgOzPJaNf5LzKsorG1NG4KaQKXLa7Ov144Dvoa9dTI4
0AM5m5P2J7ux2DRyVu1MG4urNvoPJ3GYNe5xcJ/6xz792BsW0HAMFAA606qpaL+jY/nEd2xhXEIx
pQ/QsF/qCGUC2UnccaL5q0tuNyXOvnOnu9bqQ9ubsR14BWcZJloXnuaca6gnJxYvWpdvnDkOiy7Y
FjQzR6rcBfHwlHCG6+NY0dXml0FM6xNMLZ45+27HnZjmDx2CiUTBocHxYhrcl6KPH2e2JrrZ7jXT
BJ5L07iX/RzpopOSxjx81foTml6QaLCQWBkTOrHWb38fxjtv7tcW67eskRAYtViCnD7LO52YmLQf
bG13KuPQHXijGOP5SQI6rGgL+xAF39/++dNH/+d3Y1LfOhWjXMew+cufGXjX+KPT2vx6Ve27VO7q
Y3KXCuemL/8vGOk/Kjr+v1XvP1aC/yzri3/UJM9e6P/DKiQ7gd/eyekI4Y8C/7pqX7/+14/X4r/u
KMu//l6H/PVv/qsQaVj6f7scFQSmq5uORTnnf+qQhmn/t+GZbAWpYtt/FPhtjgX0wLP8wDQNIzDs
fwr8lvffLuJ5KpeUQ/7jMuSf+0TNNKho+haR58+vZ1DsQId4jB8Dj5UO8rWxT/xZv6Dx7HT1ZcB2
I13vokZ7KDPnM+VILHPepWmdu/PFzrMzJOHSEvFjVGb3gaj9Tce+bvfbiwz/NY3OV/b+GZbFpLJ6
+raFqaKHssi+1K5pHsuYwsdlF1/syS3VFU4aceckpzD7afbVDPe907zTHf4TFv6581Ow+i0YBc5s
11Ct4kcbc62tHLTqa1HqwSZW9Pdedv+LAsnAL2gzvZOPxiRhAQw5fi90RF928UXRx6+DfIxpi3mY
CzfeRLb9NPb617evfW5sFm0GXaSyeUJj9uAp8tO8RSfqGIin/ER/57s5TZu/jP5yEe+rcZwpP6Jk
8ur5thjq+tA6nbEesXC4H3NSVCjq38i78/3bj3RmFiw7D0C6wxEELfqQSXk3xyeuUGRf0sbC9F2W
Q5zAwnbUcb0HPXa/aIWCRdQ6z2/f+F9bR08XX8zfnPoIG1ypHroTXZyN7QAB2Y8Q3j7586cKhHZT
r7P8Pm+yrVbSPRYfCvk9io400/LXCoo/pcq3b+avDRynm1nMd9wMOnt2O/Uggf1zCLib42tNPA4Z
QityFevb6Oew+eaVMvEGeQHIRpXZopRCvyXGHwFg4X/9rVHgRc2jYLuWKG8ntGmr0bqGU9nbd/pr
eP72hS2Ch+63kRgTpR4sDUsB69sE+t1lRKBysEUDBoMFHerr1t/gYqhhb2aS7Hlg3aA6X+VQJd++
j1/HU3+7j0WcIW3LtJa+0wddTKuenlPAqyc1IdtdRmheMwiD/xLVD1G8M6C6Mz4VGZ2hVhnN2BGl
Y5o8DvzDeQ5vAUeB9xRJ3plZfjq5+z0C0jSYp1Kr04dGILI1W+84jHigYsuG+pcm/QIRV4s9RIKl
C9ZsElq2Kh8orz8pv73pdNrG6+AmrcVLYKWP5qTdyiB9Gbv4k9bRcCDFBjbC1QAHucXK1ze0W0+i
MxyT7ojo4ZM7tN9ySK1DRDdoaYxfGoXmtWiw9UtQv0xr9FKH1s+uknm+c/vxA3nBla5Heym9ay3B
HkajsMeIpUZEyWa665TcY9D2kGndl7Rsbsua0wDLbA6BavdJWjyk9O5jBOnv0LNtpqJ4GrRhV9D9
3zrYb/QD5orFeOWkNcIMckTVXPsFu1KjfCyKehervFxPMgonDgHf/jjORcFFDKefM26cPm9CU7HA
JSO6L2ptyV4WprjVu9K+T2Y0cugZ35kV56LgMrCPM0v/lPEMLVrnlPMZgM1vP8uZSy89m7PBTO1A
mHVoD3wQc0/HbF1/vuzai+TLrkTuu7XVhE3D7j9xaS3108e3r31mFuiL1Etpnchqz2lCA74+cJfR
SR6yos3us8YNLkGxEjZPKe3vU80qrQkJy9ShpA8epF1cYXIRvn3/58Z9EZGxOzOCrvGaUGtArkOK
eJQZmPi3L35ucE4/+luSpDmjr2VgPEIVsK3VHIxYjC7XsWfVL0G6nYZmER9Hxw/qxjXasNemcNYQ
iJlu2V72veuLECcD1ylVPLfh4LHecFJL/3NL5ezt0Tk39IvpO/pj1vl20YXFWHz2aEhz3fj1sksv
JqoIkinVOZQKjUDhRzLNoa3DR7/k4nZwKh/99lY9Xyt6helDWCCOWFNxxFlJeBfNVTtYzNXM0soK
O5ImzMcACQHy9CrV38mF/j7gdrCYq4XZTvjToNIUnb8v26HGPbMR7wTjcxf/tzk64WDnc3EziHYI
kPHswqdjc9mQL2Zp5IwtJzA+UaZpk4NyrZOMFyrK21c/vbh/zzHsJYVcKJE7Q9r1YSBtfCnnaqcK
GixxGzGK+edgp1dljzeRk+G++fYvnhusxaztXJe+sPw0WHX+k+9pbZXRe8fa5669mLRBhaEc3k1t
aLYwyZKAPmeOfA5v3/iZfMwOFpO2N1M/TuEyh6r3yq+lcLTPM35ggBciH/E6Dh85nxki4sa8872g
jegYwi0kd4xHUobmvlRAh2Zvkp/G2bXuCh1zuLLOIWS4BidJuMTetJP8kbudvXKV4V74AS0CQp8L
kDCa3oe177/GI54/EqXt22Py9zTEXoLNI4kuOugFL9PLtYNwOEaRlvek22rrDkV7I0WCZWGtX4JZ
8i3axv6MP6iyRVBqTY+HN4ZAHLzDTeSI8+2HOfP1LKnnHlSVspUUUqfJjTiLAsjT+cTmt6/+9wXR
XvZ3GpbWzIWc0In7SbqJZ0dc20MPdFsaxkULOuXKP0dHZk7H7+Yt1eCKHcPo4o7tggZ6+wHODc/p
z3+L/REuG306+l0I78hcxU73g0ad9zY7xmkS/SUQ+Yuw4I8cXaVp24SU7e2j3lcAZIb0OzpnMnEA
ANtsxEPK95P8duogHHQZWp0i8YILn24ROiqvIMq6bRvOonus6vZalsHPywZuETcqLbPbVvR9WHn2
91q3f+id+vH2pd3T7f1t2BaTe4hGumdx0guzapRHgyZzPOfKgP3qyWAw5uyKZuER75/Me3YTlHpD
Y0DbIFhdaf0s1+4JxhXMaOW8IZAf4BRpgGF8WhYCOEOcYGi0J2JwWIue5TgCZjKbbrGlJymABON8
bFQkNsY8gB4TvrlV2kw3h89pB1Ed6ZbRY3dbdN0mGAdr52NGuLb1pnnwJ4ciegF2v3dleqcFdrmy
XLp/sfDyX/IAYHSbRMnOgjoEfWvsXyLMY66Mxqnpjx4mdOr6dyCFcFMGj2P3nM7/eUCx73Pmth/c
4MVTYtwOpt8DS1D4QY7q25hqKJgFJ/hvD/6ZCeEtJkQ3aAXIt6oJe4ER/DTlnL/24vj2xc8szEso
t5vUvq1yVYdjjDH0lIIiSnWUaq5HzYFDOnwf6wifz4ydx1yhnH77Z89EqSWuXrUJ9u26W8OppDeh
i8pqpQWiAQCm3vmFc6O2COEmoKTc9XVOztvoRhPYcVVm+x4L+JRx/WU6LNH1uYkoUOl2HVKKl3h4
t7THBKhqxkSbjsak5e+8nXMPscj4Rnolat0zurCrG1Tk0Re9rD5e9gYWQXxMQUNNzdCEA9bJn/3W
Eo+lPtMN6tIc9fZPnLv7Rayb5oYe/ZTmBT3Rb4Z6+pHl/jt59rnvZxHr2nqiiTYmR2oLABO9xBB0
kq5+67A5fmfanfuJRciTlpl7+tS7oQnp/6aGH3ywvLZe15M/XlQht5cQcqlJb2on0w3d2sCj0Uaf
GwwXSLlJYZYg8tlzm1TVXFsrWomlR3tbd5dV9m13scvJp0HGLqdfYVYAm8KN/Z0hP/PBLDUgdAVo
k2Pnblio/igCzMes4LKcZXm2ao4jjPtOd0NcmLE1jGKsD08cmou+9H9jgwfaHE1+4ECIMvRNUOFx
PBnJO+TZc6OySFmsYaTPvRAgOLQq27RFfxdN2nuKytMr+0sk+7Xg/5ZttWPTm7Kr3bDRVQ0OhIMU
nInSgwwMfO8DQDyNN7wH5z0zpf6NF275rdcpywn9ETF1kFX0UNISdOeqsdxd9iYWs1YLgtx0bMMJ
hzqFdtQ8aWbwetGllwzxOB0ms24nXnJDs16sd8ZudIzmsmC5JIn7MP4QYktufIrUyvDLDyoxLltG
lkDxPAn0xkJaH5b0mqFMSKiY2y9vj8qi/fx/jilpW+DL+u0LQm7mJxmys3DMbkpaR3V8YotxBzEp
SiIks7dj6qBQ2I/i1bS+FdYz2Hjgmkevw6+V/9VcpSgg5uiduLdofvrnfk4f32/3Y6M2nvJMeKEf
DSuXTlgfuI1BT+CEface3XBQYct7WEnHXN2VJd4vEfERn9yxodh8OsRo3PKyuPCLSfbbvQxZVs2u
W1QhycGuKiBUTW32nsvVmbjgLOJCafdpzVayCiPfufWq5mow6fx7562eyXAc889RTKLcHYC5ixAc
zPDdSTJ5FHX8leJ8uqtnqE1m40y03tXfkkh9tI0aF2PdfxynGXCDgzO8iF1a/HOoG+rUpFQpTEWs
GptaZdjxQ9Xxz3W97x2qqv6cwpdcidH8wmHDrdXQ8/P2U5wboUWWMHL479A5W4aanvw0TZiCga8u
wVOzwDqLSDOLym10wxBhMxa31dTTEcHGjv5e8dWMh8tm7q82998/IE6QUjUMRejF41cp42/u8HTR
2CxB6bPXVVajwTyOaEYTQRZmJ2fat699Ut39bVVZwtLTPpmbZB6LUHJmeUzG2fhQW1V2a2ozIMQi
jY+B6OoavWUDLC7WxrvS6ovHWVoYkA/QJIe8x4NmyNxvSVqpG9/CqDVOKR327ATphTA+OuZo7qJ+
eB1pUWs2Q0WPrnDYtYj0shN5erb/nANxMUMwKxWDj+y0NZM9O4rLor29CFIpRq5W0cZ5yCzau16J
AXbxTkA+89Ev2ex41bFzRQgU0mP5GtTBi+G+E1rPXXkRcPRhNDwd9VgYt04M+8pt4ex0l+3X7EXA
cbwW0ec8pKGQA667cWNsJkn77ttf5KnL6q9f5CIUWKXmABeDkiy8nZqg2XoDxbGHklbGficQf7D4
bvXqq3Va2tNXlNN7YQfs7I+nY5PcmDdJAY0lGagfPPnwdxwxruKArkwQ2pXxgXmKWf3HHDKfXz/T
2ECODKPa/BCpZttRneSXev+FRmx6+Hf/+lkj9i6rKtmLWDTompkZdlGE46x/yytCq44d3jtD9/eR
s06Vg99CEKfRRmblVR62quKsfNxVqXnZO7cWe/Q0yIGH5mUeRg2WYCbgtPfcpc58qtZih2LFQ5bk
szjFTUo+vuZCvis+XTYgi7BQEGCSyYES5LjHyA7BS1x23UVMqERRGoM75qGlCnMT0FZ2rGXr7S67
+mmkfnuNeZSXgg0nV69OjlfgHPv5+bJLL+JCWTUiF60tQn3OnXUMbnUP27ncXHb1RWBInMp3R2Xm
4Ry01QZvpzs7MoMLL74IC3VlurT4yyycivjZcJMO4b+8cFf4i4X225BH8+BbAyzucKrLHLP5FfCD
6rLXaS5mZW7r9L+R1YYGsNetGnwyriAyDxeN+bKXdKbqFLsG4iq7sZ8RlX0ra7b6b18baf7fI8qy
lzSK6zyXbpmGuqntCcQ3THvHfSLWOg0gweKkaDp24/EUo8cZXmP/7FKLNXFHmOJ5M2FJFwjtIVbz
1pLWHtTwauh+WPlHrlBQGLbQ45lcxe0V0RrNmwsoQkxHy7hJY4HHBB9p9Vyx+3SJ7RZ47x6WWzuH
BPC6dA6VhJq9O4XqzhtWNTIw/mTms9AG/cj60VjQU90vY1V5KLJv+T/N3CZBQALvT9/86IcOgwKH
Btu+Z7N7w2Jgzf6Pdjx6cG6J/hovy0c9g+TltCxUEmP7xN7z643Xf3DiBt/gY5HWj5k45jyPlrwi
AeL9fu8knuP8Dpc0qAVrAC0U2jVx9HUbf/ejY4x0blHCFf8axg5BCpT93iZ/GY9112GlAH51l0Wv
UtU7BoTVTOn1VQRhXKb6RqAqLNvmqtd3QYQlkocDOIktbGqhwPEZ8pqKwXMU0GlZP5vOMR/iG8m2
xhDpNjbdZ+4hpr4SF+JgGi9thzlI6XxObXEdlf1WNOXa1ZPtDOCv629N98bjACmJEaZQQZUd3h26
sR1nk643eTgNoTHqazZlUt/JFsUa2rX+cwbwX8dlqtS7TZHQPlhv8vp4ekZTvvi5e0sRYKUj82wu
LCosNevJwHFv4DlZ2GVgEIzI+RJ37jvT4bQi/aUA8yuF/i1IxEmnhF6zjfD64aPXmwMnUBKmUMWr
TNukR7elnHd+68yqaC7WAL9q3VbRExLmSXyjnOqTHbvvqIjPXXqxBjQ55IRSdnnoysQGJhV5K3uE
3Pt2zDh39cUaUMsxcKEHs4/WqhcMWG/zXrxTg11oP/63XrCkpDUcWjvOYKXhSVGbjMnaaAe8VnaJ
dLZ8/6eMp8sfTrJJlRyS2bgz+qe3n+rcq19kbcXYl8WYRVnoW8VPzry0MAq6+qOAOfPTSp3gzpfQ
QN/+rXOPuexnbmH+uPXspqGPq9z1EDjOQ9lFILMjbLcl6ubb0s/SdZw1cm2jyZyZk0ZwrK0O6xIm
/jGFhffO8nLmwZetzp5rFUVbiDLUs6q+RRVRAJz3i5dUR8lp21MMkr/4zxT6//t+l63Pfq7ZiDSz
MnTG4WtT+C9iir++PahnFrJl43PRW7NoaWIJjRiZswi8GHi7CqBrWOlRz9vgoAWY4piGWV22BVt2
N3ujARB8zIsQFota0+DCaWNx4UHjL3THb6HI9xxT4BFahPlQfS7L+qvQzf8IYvDPS1iEBytpO823
ZRE2+fQEc+oL9c53PqYzsWHZJDxJlJtwRbOw9/SnqMuem9Z5rwx27tqL9LDKuhY6tIFpgNKfoxyh
ctO/k8D9Ikj+JfAbi9lvRH4li8BOw9YzxdU46fVKd4T9sZsmb5tkJw22VvqcLldaY26LYXqAZBSc
LHsQgCcyNfagvEy8mDQ01lOjtsNYpds0DpoNRQXj0IrYXtl4Mu5yHmIzmEaZQ/Buonce4NyWetlP
23aYwhp1gHga5EXu5DscjlYZZ+Vl7mPy8EA+M9FQwd/0Dqix4jyBVGtwnx2ws5kTnjIqBKqgUHbd
HJr5x1pcZSOA6Szf82dsqntXbHNPbMnWktbenlIHBWb1lG2l1heRP8pObSybM3mkwL36ocsXJd9Z
F868ev0053+bDK7w9NrJeDoS33TCE/edQGx6v7qW/vLmlw29bVC1A9XRLCyMOvkwpTVSP85eP2Hp
4R9UWrhIJ4N2mxvQFIyhiPelZmp0k8PU2aMsRb0ps4gMpy3XgdNHaKdHXTzlZkK9QuvseFV2Br5d
3dDeDW1K0bty3ZXyMrW3sHEnTg3qDrQlrALQGWgznP5QAt0XK6xyjB2a7fx66EtoQ7Ewr/S2JhPp
slLtEnoOeUO29smvgke90DfOaNwnsC0xjrGSVfFLfjpPxdorcLzwEiTjOLkBNS1LVW/KNLVutCSw
yOSnChaGsD7Zgz3v0E7nW5DC6U9NDtlXdKPuq6pU/ZpgwX4/W/CI0jzIt2BeUXkHIBIaacjnCGjh
lhmC78/olRSXcZdLsxG/G5r4d5C4iqOVaT4QaOvBNxysx6xpGxlo9x23aA9Zn4xX9Nl5YLbM7AYx
UbzPG9zU/VatIBTZt74tXm0MK56SOfkcVHXx3AjbubbNDtcZ2+52jl6LtS4yGj9Ka1D3pV70GC2P
8jAh+90UNKiAEki9K0zTLPxU4BDnw4yfWZU+FWlb32VanW20Imqe2BMBJwj82v1qN4Z9j1L5geV6
3WuJfZga+Edcu1wZej/t8glES9ZzKj1UHQriGhVv4XnxfZR3EEtqZbEJx/9ZptmXYazFdsoJI5MI
5oMSk7lpNUOtc73rPmiZxzyt7Z80DuGlYcblPZel06PVPsmChmqAAXQJqlgyVCqdjtOcRvAiMlf7
lvWBubFKWeMYlPYHy2jQks+W3KXCMzddnKhDnJfGMbNhe2/GtsKAqJ/io14W3t61xPhZHxxrEzR2
cMzKUd8D7NAhzVsCp5I02Oqt64SajwNQUsYWhmA0BO0qWWdA+rN4RX83WZk3TR+LspiTla4l1Pet
YMJKvXB92M3EVtrHanct+4AOpK5n1yINT7p4dFhDsXaKbL4JWEMf2t6OX3s3qrYqKiw8te0WU448
qr7lSoKb1px2a0hd31cRfk5ToDV3lT9aUAd061k4HYTNTov6r1lhecdyqGPcGgocFBIdrKIpVfdT
tx2+0ErPr2DOFF9ThPVre2J3KaHBcVas5XvZTOZOuSA4UkAWeF/lLmzbOihWSo49DotdfWzLSn6N
nNa5qgcPS4mqwFKLXmb7avCqo2oVG17Jlspq8E03XxwU4oGZHNt2SDZidIdDk3ozUpkgeJiKpLwq
g9n63OmpdWvM0sccawrSK8nEJPUs4uOkTf1DArp5G7Oa7PXB75pt1nviyVCldeNodruvUoW1hFtM
J8OOwnp1cl9AE7F0uaPBpLtuJeUaCqcpTOwkyKODMiD6s6se8+vZcmbt5ORnYFNjlvd+A+Joa+Jd
spKOI56Av2R7gaLmEzxIiHWO1eA0EiT+uA0MkSerqklR0MwVAqo5MdmbNa2YP0wBE2dshvlH58wo
VvyingB4OKOOy2JWIULwfWHQ/OprLD+mXXUPlgu9iT7wsf+eaR6+HSQR8kkGOUUt7A1/QskleGTS
GOk2My2J91znbpVpihndO6AfaTcDjusNXlxjhHvbkMxIByNZ3zWmUPu5x+THqQF+wzbrBBQKjGmz
FIM54fA0ZWLA4uysGj6Lj9oHafuNmLv+uulgi4iqpYhZ+Xq/ne1K27jeCOu2HOSDToFwM2auvoX7
1m1yNQTrtLQiatgn45Hcq16zvp+/dvTGgdTAOk8M8EgwBYkqC6R+eVNDEMGCaaaprOSDx/wm17xD
1klzgyfysJncoFpjBTHYq0i5APpNztK++apByTToTmjFQFHwhBjsDdoCtHSQ7ncYFEIuiFWxHU2r
3UpH2lsYH862MCCgGwoXJrMb8LpMepBHKeSyjZ11vXtndJW5dvivX/qhl8+DxK0PW8fy0HhyrLd9
5OcfVBNED0mfKqomrX6CkxT+RppBoq1EhCoL2L1+8pTsjVWtNdCHgqKH1+QaX60JfM4kPIoXpdHc
9X4TkarH4soex/JoJSMVBKP01k3FPOocTDWDDrN7d0o7TEbdivRm4ly+jMz4KmlVuc9NZW/1QJSf
tKYtD4ntpHf1ZIifWeIi0xvHe7+LyFvSzrrnqax1IsbhNYqm6UHR5Lzu60B9E5nt7+ZJac92b2jH
QdbWZymMgq9LxqDiQXagK3dBN+pfwE5914V3D7LRBrRjWA9FhQOKPYExdQwJyaqAR2SyAAi7UCu/
K+eNCvA6cX1MBqDqyY2UztfZBjJhCm7IN8diV5ScYfiJNm8QcIpb2uT6+04MHTwW0kqlLI85OpNz
GUJsC8vUiI1gUuokcYAGkts1uWauREGLZtJHJ7M7b62Rta4mwZ/H1te6zNaaFGuYuPh3sGQ8kM98
10tXX2VO5fLPBdotyvn2CC/L2gDM8klaR3pdTDyliuOUtOletKcnirGfxkDV2Psxtg+67pd73+69
u1aLoIbktf44uIWx5eAu3+Z2ZNHVq+fWHoxXye+3OV9oqdcfyzqwrF3VGQV5ltTSgwerMNk0UunH
aNbxMBonSGgS/qWZnRz3LB83PQlaWIv302RG26LKWcbI3beWSLVNYQGJKOtRXOVQhtk8e2O0Nc2x
33m5BHYXVXa/rUwn2KkSP8agntaxl2JrErQ4Oa1ToWGtKPW0/YjjR02wEjYw8SCCXeTm+y6opj3B
iBqe3en7tux4/SdtZmpo85VlKM9f1wOq0bqNwYMVjXVD79qjneJTYKdOs5ptUD4WAmY6HZrXU2YL
govv2YvMQcdDo4/xN7TZSVRm3G+6pAUbqOdAgxzgZRpAnmNdJuBEK+a0kFDGMAzzrkSFVVNUutp1
oQUvyZy5xzK1NTBNw6dYx1FCp9v3qBrD+uwGWbyBX/aznZR3yPvqyastsFckcpROc/pD2tnRPmEN
rH2lAqrjBuuUu5J07hkiUbZzWrwmcclNHF9+7rhBbIyM8i7VHOPgV02EQ/TQ3swsn5uTvjMopw8E
k2HTa6P61Mx68t1P8/w4OeN8NJu42Vk+UZsZW61Gzx+ZHF2QYv3+i8/diTUiey3B+tgyb8pBVbum
9GLcNRRK4aDFEM4yPsyQ6Ff45fkvdee5N5WAtoXBX079sbSuMnKTctW32JqRPoyvgShMrEc63IUY
MqABYNEANhkEiFVtF4NHRhOwh9KwXpKDU9w1HTabbjOS/caGkuHsjz7OYK2UIHtS63ti6sbOVW18
reb6npzR/Jgp9QRnEZs32v430xzrm0nDky/LKzIN+kW22WAF923UylfdzoerOEh/ugE8OKtOzU+z
W2kK9xm7OgyxaRwSd67p7M+826IyaGnG2BRDE5lMN1HDlmJdFklzWrMbrKfUhDsvcoYAddVGHxps
8Qil5ee8POFt3TzHzNJOc2IhVo5JFvg7mXZ3UxMDkJuq9IvtVtkekbO7moUoNl6aTIfRFz+p4bO/
kR1MIuIuEDdN3429q2+iqHwtHABdtGGcLHmL5G6yTGa+QcZXm6ql69SYdm3mzOvGtQIEEDnObYZb
HAwLEKeyE5tT2+FE5JPz9ySaJ3yw/AyTDy0N0m3u9ITRJDBhwba63a8Te0xnDrz7lUjqF6FH/k1W
4toTkMQgzc2/4x86gxmsmq2ZxxVflD7TyaXsGWV5qZNdtAHWtglwwcwXNeZ8aHsrbxrhzeWvsPnd
B8tqp62kQLsbS6/p8RXRxMegtgUSCEFlnfv+IWuBK1YU49FrZt5ubGt3DylCHDEyCsh3YQAHOgZF
Vj/Unxu3sr7UqeOvLW/W1yyf2J1G6XhAW4fLjBrkXtRRdzOkRnzI1FzeytGoDi1+qWsjmjCmoCce
Tr4M7qSy7E9t1dc3Tt+qdUcrwCro+aRiBBUrPyG86X1TsBlIkm1Vsdxk2tQSpar4LpfWaZ3Hyo5T
Bw/b8Lp88gcwRoXv6jc6t7AtOvykppSM2J1abKjLor0zkrhnB8vZWWN3/dYeq2RTtifHeU/mH7KJ
O6By7h2R0CS4Jvta8Nz1GvvYUZWfRdfbFti12H9qeq/PViO25tcA2PvbNhrm+4LkY13Unv1zpq4w
Y0jYliP72Kj7qCbdXPv66P6Io9w4VKbXrnNXt+kk8xJaE5JxlzruC/A2f610+BM4lv60LV3fmS6W
6OYY2cTUwMM4CNX0xyBm1UuKWFzHtnSvp0o3NnUVZNdDYZUHHm/eDbE4HRL17pVeGrS11KX5rRqz
57ZE8tWyY2B7kxn3w9xhZ+fYZX9w0u4nLQZfndxR1WoaimQLGfLHECXYHBlJDTbXwOCyY8XuAT7C
Oez0O3bCM23wSCrzFnTylBOhfNlN90oS3aZ6rNZDFk+PbKWCx8nUMPbJknErNSywSp0XhOrBxY22
nzmFms1dG3koMGy/ui1PexLHhMDWjqWOybTvbi0tba8qH1xcYEzOh8JnS08UYpM3aapc+3x9j3VX
JdsIgQMdP8pjJrjWh9JqlL5iy6mvrbZCsWYKbe3TlLfrDcPeqYjPCnv05ikbwQmiWWSHlKQ/43jq
MfGBjpwMvrFBpYRTcmBiPVpKta8URKoBROe+NHEGjNVY3ymzTTtCcv0TcnL6UuRpfM1C6X2qmj4/
aoDS2K439soAK7Cf4xPIW2vZPc6yOiamP91VQRHhYzfbe3iq013EVfejruYDuUGzMXzaIKMZ3mAt
MbxCajQ8cEbL4Fc4n3bKnH9MjeVuNJ0jNlEHc5hOHP+oUnwXRao9uIXSsKCv3E/+LKJDTfp93VD9
hUXFZmIUENP8cSbrsPx0Z2dopBDLOh9FDfV+LuzoQbVlu1EO+gdBekKWXyTprawM69Ew+2hn0990
jJu5RQ7oqE9omtlVsNM4KlvhJNIML4PtIqvrSopNredzUOl1h54FaqXBZbiOOFJYpZPn3bkYtpNY
lP5tp0ucyUYHgr8bTNh2Cqh2k0HLAZ5FHd9FWe6NlpKVG6v0xRQMU+k5Xkj1w4ZtIL9EqY22r3bF
59p1ul3ZisdW2femmoL9OEHf9/s0u+uQ48HGHMzQTZqwwlQcc3JthB9WJbLbNLHucYjqaQnEcP/J
rTxj/X+YO48lyZFsPb8KjXsMAYdwwIzkIoAQGRGpdW5gWVlV7tBaPj2/6Htp1lO3Zsq447JVdWQk
4H7OL1eZvPkDhaBm2kdmv/5gA3vLdfyedXnx0yffPGwHGSVyNqNhHgTR/02laWGcP8yYHhgfGzil
ngvlq6Kgk5N77gk2WtF1SlJBl9TZttLziCloTM6La2BDMniVldc3W172z0Vc8tYEAgluvx+xpJC1
X/Npa/XssYR4J0eArvsMFR5YCdmUSSZb3lXavzY5U9F20ERZ5EPuPrWiFceq5LRyyumwkAD/YK2z
scuTb7XJPuojqdxnznLHeiQPLN5jKC/xRENevaZa3ToFPeRO201sZ9782nem/E7/CW3waqj9B/oe
6pNIDfGgnQR/pT0UL22rnDuqccyNtBsaO+s2pUWR0s4ls7wjwIl1k7gsyJVJZ2dnBm/dsN7Y2jnF
Djy+H+c0Ks5C7bLKW06xzpJoIqbluQBuuDYZTb+nQwqORLTpYewXeiV1d51V6TPfWRLlTv09760G
OCkYtlNBe/hS9S9L7z8ykN2RJcDabInPJMif+qJMrxDzyrAwppJwUddnzY25auYJFGKxb9hVKEJS
zXXB+RJPKYXc05pftR3v54YwxfR6SIzubODpAW8o57ueprIPOduXIaO1KA5PljCmJ7up3F3SBedg
SAnbLA15TMd44L9xl806LN6O8cncKp0AdgeDfrECHZmpf+5zYW/73nvzXPfZcdz5xeZxPRDE2569
QntPQP3Jzih1v/f6hNq4Ivb5dbpRPAz7qvOL7wPNhBTUyIl4d9usjtrLibkte+KHK9sLWQaouFm8
WW2m8lIF7xZIsqea9HfbIKDS97d2mZCzR0DK0bCp+57Y56OqSNQOAKuOTB04h6KtySUhPJSMWzrI
ZFPobc4cFHkGWYNl7yyh1czFa6MD7zgI+N5BuxE4cXqzXoozpExZGkx1NGtyTttOc49a067EjXce
0sy4X0WTPtsp3zq/6eDkX+rrhoA2TUbWW0mneji5Lq+XT0JkV7JBMg18uT2RtEnldCET/i3nlhc1
XJ7Xzeqchrg6SyuxzrVqEFeUY7thFzduY3v5JEpRh0XNkOJKuuyrucj3hpONTADrF7nHYAdO8Cjb
IQjrPpUb6bd2BK+UELfRfllt82boiyzRTG7GGakfdMcKSmrdz3lxEnZMPoGyX9ZCEttCnTX9gOdm
wiwkuuHctvSutzwmm46k465yKKYNxm6bjdaXzdXWzMS5QuowMI4Gu8FAhqoT2cyg1hzfOy4FhMNa
LGQDt8mrJ8Gv06bUtzULBZ3QlTgRKueGvfS9kCB7nGi1PspVHAlkvS6FtW9sd2+BekqredaN8O/8
srtEoZv+sbl0uRuCPW822PiEMXIt+2aUeXQpml5wlehq3motOG0znmbTnbp7BKbplzX0BFGazzwR
XIFGkhBleukbFOZhosB7JrOGWe/gjfl5NdVnZ8fHJq9umsJLN4Uxn5L1vlsp2DbnfaKTBnpiQu3h
GpQeu167cxxxaMRahNIISBUuL3PfG/LgRzspg2hcOOmX4mFc46PvU1kgdUCHImPmfZ6t28YOTj0X
XN/7uwVtsCrXcbvyzG900d6mtX1ujVIcZTE8Q57eka1zsuL5vuv47Zcky0ZW5jphka/TYRynO4UU
alOltBEublLeZVlQ7aZ5HR995YGIJ+ubKkVNfu8nOeGfqw2uT4XYFHouxEiTUW0Lo0dLt2y9b26x
HqtlHA9axylVzzwqmjGtqTZBXr8MQ/qUw3m1vXzOnTJqOsXcatDTmDU/VJejpOayiMvcurgy6bVW
14ZMrGujVA9QLOFa0FTdmsWVEC3JzQIyjSZDhSRIUxAx/EwpFqT2YAzrYGYBah+AC7J96k00i6x0
lKh5PLPTnfPJ7COq3A4zOtgwy2Idyi7IrjUR1DdS8/Et0smd1Dw1KJk5egj1dksdPK69qdER8Z1Z
8A9zTG4HqZ552DTulmijR3dYynBISB+NgyIKqB6zJ10fSBZFHSsoliyzMt+U+dC/Nn630HMZk27Q
afLBzYM01zdcVeZ2shiTmPGGw6y6IBxJjyaYe76ua8S71vytdfoDg6SxESzya55+eW0wUrWuB3Cw
9uBTR1/WyXvaJGf285NLNWgY97p+ii371MjvVEC8VmZ7tE0VtfMto0GUJYAhXpAlpzTtUQUDzbPX
TOa0hjSbJq+lV351E8dFYGW71k7epriXJ2f2x6Pfg/kJ1djXhagewHJp/2ztpwyEfdNO67HrW0rs
DGzQhjUZoZDTeyI4XRq7v84onMtdEliX6thV6h3ss9okwWdQkkBKCrRGNt9sWqs4mw0rdZvQ96mJ
oA4n+zqL6UofE8wt4yBuhYHcXrVWezmb0qtmwKsRrK9FYHYbZ6r3C8KWklyrcIBLC6VTNzxnwjmu
q9op9Uioycky7qyJvXb2Pzjur2P7x9Tll1xoOjr7Ye2vZ5mDvubzD+UEw16TeLtZHONnZhsHS3jN
FR6VK1ae8gqlF+Ut8ZB/m+IqN46jtfjuHntMCpC9KtlG6MJyGG3CsBnkbVp0hvy5NoKFe8W3FUem
pBmnGGX70Ynpe2dATcFy2vdajBSE8qp6QV5BIkjWN6t2GFZoiSY9mvDueoyTHxkGdqMZKB5nRS8a
JgjW/ewJfP+HkRv1wcBV2nhaRHlW35MJfTOIS6J1gk1Tm6a7tUfvHWjci0Rt/ezy4MFDPmiVhMNR
D9qHgJrN1o6rYt/E32gRZ+MZqsiYaQ4oy+x1sRKfiP/iugzO6MfN0BzHbdbxzhqXAGu5uA/0uG/G
vP4xMP+ZgowzGVsNk2yJRm6hTq4ynZ2BZN2g3HQzut4pH+gPVSxX66RzLDrFaeQrGpchlGZyomvj
JCf+Vdy94yHNifHnOhPUPZNJXN7O3vyAVWar7Z7I++FVBonclLIPvpP0uTcpD6KT2NnAiX+pwiKV
f1p+pFm3Ia4eQNqnrbbtMKwtRKEZ+Z3fqgezYeWu7VJCSs6n1It3Ixn61Nmnh6I2YuJ8Sn3tJiLd
B6J/mbpWhotXXsNx0oA7Q5PYNGpvYgZq0JlvVY4Yjj5f3EW0rarWB4tO34G6wMY8nZGMB9E2DE3U
GfbGq8Zy61FRxtlTPBL1/GS6Nt9Pd2OTtp3E9UfP8xl2Tf/kd6m71eWw4jZdPxor+JYn2YcIum9w
jPQv+GRlW+VcRlww1F2n1eOwinNqfrecVgKTuunBQVV9HiYiwFdFralRBs7zzLC+tTt9JE8+pmkC
UiM17OZhaSiAr/vqUCQ9q5NORqhncPE4hTYyrCb/nswtjdu5+VqPRh8ZKaBDsxRF6K6I0xqbC0qK
sn4YNIuT6mPJLrm0r2yBDzEpUvustpF4StKtvXJxDn5stGEixzqkWy47eMP44lZGd2PGSbxdfQsp
qlv2u2TO5sfcabIXPaYAw47uHn0JFKe1mq5h/rytMfveoxxGeV9Xw3ujnYX5w6dikQFhvZurPqag
13UeCyMxn7gJ7AepKoY0Od/HkAUk/rT+ToiBEcXT8o249mYvi67ku+Ysj83Jfmjqctr+NaoGTabo
427G4VxzBZ6tpERN2C3Vk71UztZ104fKH4hOIZB2w1ZSRqs1BPcEvfsn0ZScJCRRbRIn+cTKWu4L
hmRy+ieiDCxoLBQIYg+zsEA9u+qwNsXT0iS0OVr2eJ+3bsN0SPtRMJDXpyvAb2ryjN7orkdGg5NX
S5q08C0cKiPOoswaaCfqa5rip2q3Wjy9i04pYWht9caJreBju49pJXtzU/VQKgHW3ch1K7E1PdWc
rKx2royZggBq65eQIIZTTj1EWKZUZuYqECCB8YDpBOvck7ac8izEmpBPQiqlzJZ7MUhUAJmJ4Y4G
cVIa3ZSLMiYzL0/tW4QJ871ujIv6xvxp9/y+stK1nxy7pA/H6CEe22GN5sJ4bWa4ganPW7YJSPop
iB+l5wDbjRycdcjrYTe8gukSgS8Yz6RmACzNeJx5gEjul52bHwYxNAd65Af25M5zo8T319Os+RLH
xW2vVDzxJCOTUSJyuOKjrnOSpzLrlmPlGnWUT+50N8kL5OBMMuzivGSQMpKXaSAZc1264F5M0xPo
grlpodEdzvN4OKxjEtzMq6/Oou+LHXUg6Ammqd2PSbPe+2ISDYMbOVm1ncTXcz+nVx693Z8N5RLR
GgfinBCN3256Byardi6XgnvplUhYRTI4tj2sr83vrC6cU+LECTBs7G+aySu+x51DNNBYWAyI6EgE
CvHVjL9NTZxdeYErrvqmW68mMThn4qRXl2DAtPiaeK1u+ZdrJ9SNub54I11dWd5T8ex15oOs+vzD
yYR9nKeS7VTH9avjT/Y3SDIPDUxc7FKYvBB5F3cFiKkTJeuir0E+FUWfStyUfhtsKOIqQJA9wNQE
B+xZlPO8hwXT2zqR2OeyrrtqKf6IymX097DQ9mtbmNbdyC/lSvRlf2qZbp4yJvmHoEnb72oUi8Q5
T8utWZj9hWxDj28hcUl6pDPW1FCuYAz6bgY0++kYuthbK3BrOMfVNIZjTJFimsdBGVVplhMX0xgg
+f0Qs89xzCCvTnfpgCxhYw2VPK5jlt7MtVy/22vZ8460pHmO9fDZmg37RVUGh2wxORmzpNorFTs/
eOqH86gcGtOmyn9Yx74LfZsHHpap0At4tOu+K6H1ddv65S4bV1Z8qyJul16EzsGmVfWz3i9S8xkm
7XXR0iXtebJnfdfTSX+WHf0RRSKrber0u5T634JZtff3DT8n2hxbon9rZv9zcLziYHUA18kwXOIG
itUyAKiF+PA86uU2flktP+IcbShsIWSpKtXnaMjpyjRt+SSbnEo26g6pXBHdDF/DwQshDcYHGuCZ
Iw9AAAxY+c3PlCfXSsvuJpX8Mi/Z+P6nC9d6DylaforEm35Wwehv0jQGYBO+e9e3koO+mdXP2XOy
h6QvZCQHG9ovjqdjoHn18raCybGoxSwcxlzFdX/OnQ4HzjKdcs9ur3LPQToxZ17zulZcPkH+TSup
ugtykx8M0Uzh1FBBOAVOfMhktp1QuW/jealAlQx8A9Xk43T39Q282EtWc3MGmcNTYsaPeZDWzyvN
6dg0QDWqbdEV3pejJqAlgz9dTXN+DATncJrR1CeszDqXbm+GYoIOkjkynhi0+9M0AnVTyxGaKUva
ENpX3g62Q8RJ074bfdu0m5QNhTNRr+4Pp8hH7G3gLGk6UkzlJ/J+spjR1KRok69hTe4qZHm7oRP6
saNFbEMRDmKBgH+bZY2j/iLc3nVzse7skY9jDKq6qvGrRtqnlsXIGlZ1Wdknqqf0Z5pBQpo6f1UV
JRwlJ4EREgrmJlFjlc2HVF71OvGdbKU7czvgLyZYDQnQMiKrodCkzPaN7j6nrFVQoe1H4st5j3e6
u8uaqQsZwcVBkFx5kzue/SIzGiSdZClg4Wygqblm0u8ojmjn1tqZVdxv5Zij9HDzKSzWGrWa0vDh
FsMsNcgfwl28/WJO8Q4Wx2d19uVWppdq49TKUOPDF6/BNO8C34AvnoL+ulszD8IEbkjFRDBbk91v
Goib73WMvo661yAcEP5skhxPyxr4mprqGaDLVNm1ku5YbHrbVntBMcUxSEq6DrvgxU183gTu5/xd
2217W83+l9eb7VlMikOhoxfLyUX+zJk/UpcD5tk/mYRAPTpLDVTQVvZVPNCa6WiZnRYwsnMpYM37
cjRCgJ6fReEVBFH1xXma0obxNiWTc5r6xwl9Jry6O724c5xCcJrwG0SEY0jOAGrssuquV5EtkRUL
NsGYV9/LieETJFPduk77zuMvr9Z6mSM2tuJAA5r5nvnxeFz0BJ0s0S51vTKf09ZAyZnVD4xjdbhM
giqyWBu3k9vNkZA+pV45Yjhd5hk0I2LYJO6TDYGW7NWq48dPkXS2DiVZii6sbPRsXou23EpdVdve
b9nX6jq4QfSf7nrJNE0JOL92L/9Oo7a/HwNAK63N4mCbI6oIb+hOHtdQBdM2idNIsda5nh3xkIjF
uZqrOd7bRvwWx73YzzozzrMexGfctPxl0y/nTI7ulcamvXfMRF9lbdXu64qiv2wGF9iMk2vcJA01
5M5oj199kS5UJ5XOY0BtN3nD44q+Rif1XsYrNH47fvn2gIiYbf9O5elSwyz71tlVMg0XF0aqsS3n
6CD2qaOiG9rPrIpnfoXUD+7zIPjKBqs85Z3j3ZHTiTA/M94GteTnvoGWFI4otk0M4GTIsT+amPf2
oH7LzZoaAw0kJdWUa7++2UrLSBfSDm1n6R6LNmifmqmgmK+1nSsiOUU0cTe8JxNdcAHzQVuNQCc6
dBJUFgbliwDpwOCd7dAq1za3MX2x20R4FPRAaPNnU4xDC6bmOLTELQTQdwVft3XGZNzVukEJXFxB
hEeTv+iNs3blsV4JQNKTOT6N+dLQpLgkT8mKaEwqMXz5YFSAbmt7bJba3col5i9VAgPBDFFt3Nl5
4T/tji537oFk5y+NipLvsx/3HqUznyu5eM+Tk/U7Dob43A6jPpXIPwmcsIOtt2J7WKys/7TQVXwY
Tud7vDldHBWj+TLwU+35dp2HWFXtY+D5jd7U7ZBsm2ptonjuIjUbzXYpi/hkjUSNiV4sjxglFzLk
qKmWS17et1aNFCqr0cSLxk9vVeC7B+LQmL1bazgiXJgfVreponRe+mikXe66g5R6ZVVmw9SOXXwZ
s8ZyF9fsQdQcAm0Poj+n1rjcskE/S7tY9oSpusQHq6E5K2t6rlf2WtGsFPHYPiXnrji15GGjggFY
hnjMoCJRReI2fCBD58NNqy8/VilQQAK+SlgDsIVXTz9NsUL9ZMWwcKiWfcSuWnLgs2OQ1md+EzK2
90XlpldOHdRY26AM441Qym7CpBP0uxUFfzvPK+OwuCo7+LYnbwxdfhjTggZ0JaPu4AUJ3XXJgi7K
x+ko6462s7Iu4V/dezvzkjsrpsG+lUl7v3Tr/JRIQupq2DosdzDmusimfZYaH/nspyFKLPfg1lAn
2SU7ck9qojrlvqsjSFE7shWHA6GjY3ODfvl5Mdxq3zp1flWSmxmO5YqRe3XfXaQrp6QY7TfXR46S
6lHvgjl+8fL5W0J4X5QVhbNFEIEZsOKRamM7fqgy/2C6N9OK4MJL6g/DK5Kbxm/LB7f1uCj9NkK8
Yq2JgW9Qr2TUo3pXcBcbLzdu17xOQPLtbzUHcsjt/jP1vV3v7lVzb9pdf0PFX3fj4U5cB09tY4k6
0Vc6uDapGe8sq4ysegTs7VKfu2souW3B7fJCsuKUhe1/BQ1JbJteXorRVsfbLrbZ7eakIZcPnGLb
u4hAuwA1Hk6rt7Gr8pDpn9AdM5Z0k/uj9+hxBN6KLtN3DQqI9zSp1p9ioXFdmAgxZD9YDwg7Mg6i
oQRvNyRFgmP66hodtk90fyvjsbFEiO5RaRriEA8GDZIBG+C2dEV+3+czWiIw2wbaL5bNt0Dgj0Wu
U29rRFgHCwoWnTbVlUblKOTBuRWig+X6mCpnv+BNheIy6jsNNHc1ByI5LFXM46yt7kwuOCMlhQRx
NxWnPJ/EDNUVQ7srNT0OCO/2iL24saY83gaoEp8as8ojpvrlUMepCi2w9rNOTBUimwDxGVlwPPiU
zV8htbEBLKGCLACitb/5PcV2W2kZwIjZagS308wgPqk02AeI7b43cKys4ytCJzHS8Tkm5UvjORQm
Di1YSDiYQRq5XiP2uAhM/6T9DPouZ7e4zpaOAggMl3Qw+p57n8ieu5KMh55t4mcHjH8zOGmSRsob
/Z+y9JGoDeh2YhjRfVys3o2JE4d5Kikfp0KIS4chqGSfLt8ClKnHysBOSJO0gH3HjhOnY/o8IpwC
kBqnU9/WCCHioPJ2oiVgy6IciB8EBbCxBO11h3IVKD5FbqBy+SDNAkmJMQr6IFHzMamY+1o0b4CP
eg96yh+qkJCvevxOpkjxLTDn/oYdPH4uwLX2QbNWx2rNZu6zhKWk5gFtE285sBGJ0LKL9hgMZRIN
LEYva7JS39CNPfeQRZim9tTRo6fwOLYTZgCZouWYhTvu/axQN2VcBp/jCKrXel28lcXcHnTGNFON
1Ux5BQzHcZ1GccCyMTK8eswzASuaXtBQzpmiT3Bx/Oa9dZ11O3MWbrw0mc8ywajIROTpg8v4QGEC
7KZtJSiNtNv/6IUxJ6HTVdUbcHXxMHfIPqrEiE8N8UdbeWndWy2VPNKaNZ3nATEloaJ4Zgp2Eps2
Sziw3HuQln7UZhPvzTKFjyusd4Q0QxpmXIY+hXQHFLPVvpxi66qvJQouR9GeWSnPebSV35wXFHM8
+20WNrxHYDtuwKsOo6VjDyTfmL3NRITwKy95ehM7iE9ZkouXPiBxgC54bwG/8Tu9DQZ7uhVNrD4U
/zxM/ZGtOOXyrOqYGI8lGY5W4afbjojgbR2oOiJ7UoW5C6qhSGYj0YozF7z+0UXaHpGfCY+okuZb
R2UG+0A6HRTC7dAyluE0Wivu9WTKrsrA73bJGsw/pRvzLgTcoHuuH6oBucohVyfaNIxuxJPSpava
YsfhXO6SHKhGLa+dj/UdfPhrNYdhO9ooK01b0UpKbrtxcLzmQ4sG2hKB0RbhjmDqzNWER4T+DXBS
LB6ymb9P7lpvVAb9OchRR+mU6H3DG3hjplQA6sHs36CM822V4QhdWVavzMX3jnntpygJ4vIjy/L3
0TIBOjVniCMxdcTV8m4Y1Yo1xnHRhndGWKPnfchwMGChz3mVF1e6GeoRymo8NfA6OI3/Hz7l/6d+
tac/N6ftf1Q3n8WP7td6tf8fi9MuGdj/43//T5rf1I/qvxSnXXX5Z/ff7j7bz68feVf9U3Ha5b/8
z+I0S/yDtrSAMGUgMcu+5EpMP7r+f/13y7L+QeCy60skFq4VuBhESyrYNP9I/gPW+FKc5tuW64hL
pn4Hd3T5Ry49bBQyBJKUdMd1Men930949x9Gu+6Xv/57Q5j1OzsyHsq/sqL/ZvUzYpVU9DgzALfp
TZoVoYiRcffmTVY50TrLq9E23rBn3cwuiqYWp1sgVJRQY2TFCJ8mu/4qZ+Do2j787Tv8z0/490/0
V+jfrw7Byyf6xRs6u72o0A93x5RqaN9oFDtBjecJq8HJ18OOTk9/E7fFFldKf/bdFEASYfimWLkX
U/HS+L0IZ2c9WqP16chGbSyD1VF2ArSukMUOoPpJBr3c5T0b17ymMAZV+iBA7R8sh7rruDCP+ZC8
O/YKB1g9rUV6wyd/oVKUGXxup0OZdwqViOHCJFT9Nm34gIOz/nBpflIFozi1kGZVPWkzfwKZu5FF
Jje601hM3PTNnpAMUEz9NbXmizXM3r6ElFpcXGJcH/xJvXe7rl30779Q2/tNygJf6K9eVauvPaNv
5vEYpLmxGXnhB4ufWWk/2QYoD7ADRF5+4a5BJOL6vNTpe1XKq0rhNXVmiNSu21fuJPbASwcYkR8t
jFMxfgyScH0DlVDqGpGf5Wrnl1NxNeHng4BfUlIuxYihp0CMs45DlDlzHkLK52BG3pO0Sgvpw3gP
MvKHxDjxu+y1y4/KO/ZPxlVK1sbMgPBe4ukuz5mry/QePgJpr4dJtjQ36PvyULuxfI1tnl9saO84
BWBkYbDgQZvD5KU76uwf0ynfu4H4GpjF9mvHfipV/mZXYtzwsJf3elF3AwrCP1ljL27w3zz2vxpj
Ke6FQjRQJbWxOizrBCx9TEyykPw5krbYm0784Le7TF0Yh4Cz3zNfvAz4pGCZAMytJREiMLbUXBMi
GE08tLhdrXMAKxbI6gFi8fHfP1B/Wfx/91EvD9rfzgxd1prpRLe45YYQgioqFfJAsL5lxPnZz+qr
dXl8/Oopt9PHte3GMNYKhRZ3cVvV54JXZTO38g8Zsf/ql/5LdpTHImvhmGuP4CP4PrONO/BmzX/6
xYh/8Yu5mKT/9tNC6GG5NNv2CI52bvLm3PULybDe2kfuSEo+cwL7mumx0jrWvhx42rVOKKgXxaMC
vt2kpr6NVX8auq7dqEs5MpGSlJkl7yY9IJboDlUqf/z7382/OM7Ny9P1tw8rM6xDCxDKEZgwwtgZ
FDjhsKygJguxyf7hSPnrLP7dE3D5rv72v3E5/6i1HhoavqYr4VHi3eAkW9R+FJhurCoiLJo1AmLR
XcJ//5P9lUnyu//nL3kEcam6cqb44zgFK5imfyJRe9wEDr3y3eT9zJIyjtplNp4R1OBaTw+p5+5m
Uhcjo+1hg5KLDn50+02uzDeSPpCkteO3oJo4y3xk1a70iz991n/1a/jlDvPI9PcIRa6P/TS+10ib
NyK5qLScYcVqRMZP0uR7TwXPcBzYetY5xG/9SsyihcvLrUOul+3CCAi/HsVK3fTWFCGfjibHDTPt
naY5+WoS8TARMrBh5jCjGq9kV5h/CAD4bUCDdJDO/fMveMXsOgEdNcc1Iao2Q4/VUV4obO/JXMWr
O/VRI/BPOBnrb4vsz9sNjMuDa9zWQXe95CiFbe/emLFTi+FhqsxT0ckvDtpDjNSSFsTmT0V59uXR
/q/PhfdrpVFZoqAv4qA5Agk4EA/CP6/4+Ddrlow3wbQSf7cwoeh5WMBccTspK3uovNq8dS3lXcZi
1uHxomtUONLoSNu4CKLIhimQqsIUHnIRPxtT+mLH1vOCpySAo8Mqmu+HLvkkCVkziSQ2MkKziiyJ
z6LA/eC5zhMG8T8cQta/+iEvD9rfXri4yXq/cqz6KOjCIz7s5HnxsfCCHyMesKocbrL2jV/XyV3t
ndP2J/yFuzIv/xRe/VdK9e++5F+O/NLv20HwZB6ziuLBfF3AusjE3XhWBzfDSBFgqYqssrBCfEXf
MpsWDjpkwmQgAUEGdrv3WEmgI1SUI7gHlf4+FzM6ddeCRiBaKnQKa1Bh3TZYpOamiOq1v6/rzEHn
BofoEXHQnqCpTg6CP8TfeopKqKUtKaoBkZLi7BPdsA8M6jVj8bkKg7ogH3SfeD6MZgbTlEnKxOqT
i9CR4MullG/ixnyoWjHtRt1+uHFqbxo3vnMXTcd2ZdyMZf+c5fJV29n7yCGOvAucUdmHWmOHm1Bq
ogV5/8PpdjkZfvcF/3KJSZMWXQ/X69GcGWg71Tzh+m6iekSeNdjko8xaYJNpbcoihh4n3lSKrceh
GHETZzufUSTsM+cz0KDFZCMXOx0r7CV9f2ynmaL0mUH433/Wv2Jyf/dZf7kRx6pXzWgPI8CAvmnH
a0kNY13eoZg4dS1kjjPgh5kIQpiltW2ZC3xLk++AcypgYOhUTh62vak0CGXZ3mbzO42v19KAS66R
Z/rNoZ5xCybeppPOoV3tfU4EhBfHxzhoGXG8qG2QWVQfsR8cCnxv4SLbh8yTp8oGtR+p8oitrSHu
c+/M2bsxMGWO32dBnptHSobOt//+e/ht+vflkLy8rH9/KUn7SPQ0tkeXcpV9PyT5E4GeMuqtNrmy
yHvHdJbQvWHOK049P+TJNCNjDfaD5a6fidGqg5OuSEuKMt8iSJeR3fgIrQUEoI1F79At8/qnD/v7
MYY74Z8/rLH4lqlU0R9T6shEWAUoXRIvXa7jUsfMyv6typsJtTovoGkPMnSqtCcPvzo7nkXJc5kU
3Ua7mhCtJB2A/nwjRIfSXgdjiWOsrPqwXOFxeWfTrdf9YZ7x/tXB98utv8wKfMsNkIAip4hWZwCX
Jx3iQNqHtRsDMnZsXffb1k7x6zuYXscC16k3gHJQ33lO1+RBNjHhqsvB/T/Undly20jWrV/lfwF0
IIEEkLglKVIkJZKaLMs3CFt2YZ5nPP35QFfEKVEuKfqPc3Mi+qLbri6SGDJ37r3WtyDOwOemZi4S
6INDa8t55m6hlpLu0sQ1f5UkTrK2HUNfGEZkLwon1VExIzipRfjSuv4JCb6/NHxDXmdaHF+TX2os
ShqUyyTgL+j/srXrKDUL5DgL5mz3lkfRN1eNXo0RJIjr625MiBwJTmEvNphf01veoi1NsIPSsqvI
m5G7zqyhY9CQLU20BltvjOEidHNVr2cD0af2cxM3FNVOTndKcZsM+tGkCynzE76R8W9Py0UBA1wT
lp2eAEfUGq5XwWGiBk7Nvpd6A06z2F/6fgnoIG9/MRJFQaQV0A2GugDO0PZXuVlbTLnEs6itXTyZ
d11k3pgTlBKBJP9Iq+5GMlMcM1N8VpP++ZhrX+ak5X2RSScqEuKB1XPQNd+agXtg6b2PsTs4Oa79
bBjOc2oExyGpm02SoxEObS0DBUHTuTTCU52K72MU3n+8PvzLOYmm6dtXzmTJDVAU08koRXgUY4S1
MuyM5sHD+xho4Mwtgxa5UYwIMYUUqzDC1JSU2q6SeeBssOVa8J3oGQGtncJN1XqfJVj+S9/HVhcF
BZ4yp6kb6JcMknpe+HJWTdXzRM+2riiihm2MLtPR7GPjc2ye3EZf2Lal0+rGUzUkA+m3ba6vtb41
6CfoOQt31Cw+uXL/shuqi3JDTFmoilZ0u4zGpzGJDX3fla6pW0flW5tXXbXT2sLai93z7pPP/Lfn
52IHTg0UYAYBgTsPvFgT0x1PydMJQ6YnHlMfqUMicFel5WDnwlwVeU81LCQjHEs6KL69mszppILm
E6bkH6Mc2FzUxSbLTbfIERPDzuk6rEKJPTfwx0UeDycvYjCKdDBZWHH2K9WcfcYqYQb5g+TUv4zk
hEi7wTc3Cv81n8nxWhV9h/hy+PhSnZmZfygALoPkeC6Br2hDu2sDDGn0cPxvqCCCv8Qo3B2o7Poa
zT90LYrRMOz2Md0wICzfdCu/YT48j/ZN/bpTUFjpGBB/qZr+rvFtQhJEcm91Jg3v6MVxONBl+niV
lc0nuZj/tmOri03QSzSLzp9irlB2T1bjqqs6Gojw1hRz+fSFQf43eKfNEkbITsrmu8P6vPDnEDBi
HQ6prd3WoZ9T4DjmmhlOAySBxz8ow19+RlX78eX9Y6b8fOsv9jy70KZA6612xwQgXbh6dIvbLF6S
TfbTLFtOT7l/tDn4gu0tb5TMbwRAM/x72FxlytdjhX2cFBtW6T07FcVZ26+0wmg25+/3/7rRfxu+
Vnmd/9X8/9DpN3nN/r3Tv8yrX9//5+ev5H8e2upNn3/+//3d5zf1/3Dgdujxo5Jx1ZxB8Hef35D/
wY0mlQTNgtR3zpn+u89vqv/YgtMzvX/HxCU5byF/9/lN8z8GykekkJYJLcwlKOuir/9hn3/ec/7v
K4tBhK/m8u2kY7pQh/SLjd3Cs+qT4+yfyGEfT4FFR7ajd8bz3WsHr51yzlvMQCvFGSP0GeDR7WyS
6xQa1o1d0yX2ZCLpv9NyvC0YdK2QxiQuE10n2GiG3nyWzXTRYjp/YaUbkmaupdsOS/DbTbQqAptX
tvJPAKO0O+yiiGqNuF0nleEv7Tb9Wg4SVXfmQjjTEA5uSrj6nyzCb9s483eAzmNwxfgPt++8nPyj
0G8wQzfSIWJAi2x59CbH+J52otwC9cCTVOtxvZJlEzz/49k6/b4p/5yAnIGmb+8VN8hwBb98/i+X
aRZBONSlb9T5KaD6ZiMGe/ZipbZxGI083JAY4dxMReE/Emc3g5K6XBgLKmKlgNp4cbhOh0zdGU3v
JbQr/OwKloP4ZAt4/zjN8yxlOLotXQtd5du7k3pmPbZFlpwad8xuegmYKnDnPqdNhVFec6YRW6CA
1sHsguGzVIbzvb+4QC5TM8OWvGvMwS4OYLVeRabj1tkpCKtDpBfBo4xRTrdE09xqWNx2tp0ggSY3
mP6PFNW2xh65cpMw2sVj8FnlORcIb76NyYtrKF0QCjfDIC7KPdJSJ7ezsR5Iw2yeqr4qNyMkqnSR
VgPUz08ejrkDd/lprC8G64bNDbhMUdGsZjAyBR6Adgp5F2FRd19QYgS0n+rhNbXcBuwf3J+FqaGb
asn9uJJO3d2UGFcVEiSyOHyrXPtwslaBXRMHJ/wK3JTu15sZQ3Otj0H3WRbURSnMm0TbD1CFMF2Q
+M67qmayXKu3jFocy7aYTSloAJcVZpAb9KR8pcy1AVQUldnsHZxsj46UP92Cx7rFh/BX09v9zsjb
GYEfZwu71pLHTtTN0yeX9u1Z8/eXNCxFrBHzWoarF/vvpCbB+8OXrEu9A2eHVPeQOXG2liJpN35S
uNvRdb3HpEvEAftNj5EjXKU52GarC39ZRDN/Rkz944WTlgSkQh+aS3hREfOZ0DlKJJH1ZFn7GgjE
E4k0xcoLc+eBpK1wTw72sE2MaMI3nOTfuqZjUdDwNyg9Mh+0pjVvorxpnizkLK8yCP5Xl+28v5nS
cPimF88/iEGOw/hzWah6cUA3mZysyHt2+wKnXV3j2uB0dg0BMN/rro7/tuhfu8lWW0Gv76j5wSfN
6zOz+e0rojtSty2H19EwwUy+XZymyEFT2OThCX0eW1xXmP0rHQRx0N2hpkGm+eDg0H895W5p4CaD
jLkwrGK88bU882/jzGC2xpvTPOmfr5zvNzbkuLCXTN3gZPj+VbC0yAqh3asjbySHmiGfDqo36hch
unBztrGoFh078Llmn0SRtstFHq8+ftTfnnXOT7qO8QFtgatsk4fr7RXizEMVQIviiNC/eBndhJUE
Yk6+xbtRvMistj7ZScX87ry9J+b8eyk/DOqZ31zgf26ljkhbqvD+SHHB80k8X7VLSGiH5lbTldIy
e2WFIXA33ekYqatyNUCy0kDxLD/+6X94OkzTYFNVlqChwwb/9rd7mFUIUVXDMdBJBGhU7a6LFvha
R9/UXFSWHt5iRfGu+jiNb5qsD7Fhhrheu9zBYAYsbJqi7qsK/U8OJ++2VJM6z7ZcygydW3KZP0Ly
sl9QcehHx+7DjRjoL7KhBCjec/tF5BAWpDuKhc87f/3JJfnDDiZtywQEZeCiMy7PnMJqfaYMjQTd
WDhPRdcliLuyPFtUZLO+Ii0WB4ku6mRivV765GYsJs2Ke8RSGGfiQC9WY9b310Mw5tfKd5rPZrB/
2PN4cGxTmLatG+LczPjHw1PqtRv0pSGPutk3T7TBEWKVbfsN0WB1E1hhc3SmOOigAgkLv2xi//jk
As3lzMXTO18b0xE4RUzq+LfPjG7TfcbATA2Yu9pzPabIlBXR28LwyYaqmnDj0Oq59SstAH8Qjf6X
zp/nCplw+yfQ1/9duvD5/X3zfS52KryBaRczqDti3vgKbmUn3OivT37zHx4KxEU8lBTf1FqXD4US
XVQpX8ElqcZQX6qpadeeN+TbDJraTesn/k0UE/GY6aQZolO3rn0crluny+JtgCUaiYAUzc88C+sr
4bbuJw/tu9qcioJnghpZzu/zZQXqA3AATt+Lo1v01l5mYfHSeQXLfRLgTxwdo0K0yJb5yVV525n6
XSM4ijBVNhjO2pe1uduKNplJGkc/c/0fRgtczmqRlvDY1swepv4uwvi6r9zCuTONCWjWuUj/X3wL
ZVqMHmxKIfcy2deN+8HXBuhoMW5t5uCmqpetZgdXET37BXrfH3o5ed9B+cDMnP88a5vPQuv+sJFx
LkXRJuezrSusi9LEaWFHmYMxHQ10q/s8n3KIykq+xqEUB8frc1wzyWHqkxCKkMWWW0u1+fhCnBfF
ty8m30EanARYHEgrvJhXO70o8PxJ/TiwhAEIs/XihdQecfARDTPpw3QO1DuOmYqOU3CQQSkehqzM
f+VtGEwrhpPFC7nITbmEHM/YD+fyVuukceeAiN9b80boh12+rYRdIy7uMbclI/pl+BlJuIbYoxss
laGrsC6yfZ6PWyT6Ubl+/EO5rO/fR8nP5I4LHj3TvjyMJlmHRbzt/64EEzSrB+kU4QYjn3MHkUwg
etKsVe6X3yP8XvdY+NWdpL2wb+nrwkmw5AZh0XhTZcaDH9ryatDg1eYunPTEsiYohrL/VdW9eUDZ
+7UyO2sfDFMPuSJ1TvCh6i/UWzPXEh3s78pqGEzzWBL5Na46F6wUntIS8XIgQR8bw3gPnLIEg22A
m4wmALFiLsKG2OJgquWmtXfHMIZI16GXnbR910Tlrq0ViaVxY13Fep99LVPfQUYdZPQ085zcoyq+
s9Cm8eALnq0YQ3IjXIGRnquvcau2NnCYHajZ8nF0i/avqSFIAlcLOsHO8G8DThcbNzEmPIsaPNZO
034glWbIi9bfWJr8b/Y+SDLVositDiZnZm6iwClvvUQNG1Z/HhXWd3XX9Vm+VbQH7koXUmdawN2c
Ym8nfedZh2QH0VFufN0HZaoVbfia23CwpsxNkZw14hCJQu1Ae0e7yqnDjUUhOqRRsI4xQ+3gpg0g
EI1yY3jdsJ96A58Jp8+7qO16lJjl+Ctj+nsII0rGNPMGbCVJvy/NsiaeVmrP6PF+ZVPsHohvjgo0
9h5AdI+sgMBMv6dx6yKSjLR128TghSMRHJUL0SHFhYNLpw1HoFrWSSRRt8JscBMircMo34p8i0u8
eUpLs7tnbEYdR1PpiyOSEqdMLYZlFQAxXZz/IaknkLaDynqoRAwMtAXx40SkDMse5GA1uMnvEwmZ
BQZUg4Y1s4HHomFZfQmi0tqmkZ2fyNLV0U1hyWFGD1gBAVpLa3TehsLAyGEnS2tftiWX4XzTzJIL
6XFe/xHFsbylrnM2WY0yv+3cDDvB6JfXYw8Zr6/3TeHn30yvu0064eCMVDBMrMxbcoyx17K28D6Q
yLNKdM/fWHJsHgvA6jR9LesmtGq1q+JkWDbAChexUdYYTGQa78+7kV/aIb76cgIwrmXmYyJlcSvG
mEQ1qbRdkeQJUzspD6ER5stRDt2PPi/zU0bU09a3tG4VDvgTukwQFBH2xYpOe7PBR+tAzHUhJJpp
7d6WmXvfAUS+ydxyuK56Ga9CbdDXHk8y/BQfFUQhA/GCFRookz5CP21TXHOrBubSUko9eIIATZUy
hlqwEtgnlkZRyee6DJHII7PXiFom0sdlEmIXsBNxmixBqHwRtWOwlHrfU1Rt983gON/7Nvjq1b64
UplMNz5xB6cEywG6DiZb51Ux4DV7Yhtac/rii4VZu8LTnC55Gb9PLM6HUmctrevum1kF+AWGLO9e
K1VDFZBmvo0aUGBwLDoYZU1nfu+hcj3R3GieZKXzYvTApBdDmfAQ6lLCNhnz4HtcsfppEVYRfidn
PChxG1HCTpk8ctLGsfJvPBgvG7vzpqeScKYrpuPjephhgXWr16eoB788ysY/amnjb5H8FYfOytK9
JuhYYmnXgFwi7GLTdeQ0XuEtiQg9VOWzinTv4BV2QPnnsLyEkTVcOc14T44jUjbdLl6wNbIQIptk
SWE83QLls+mjmRa7TF1F5UtQYlVZnGuu89VLRtsmQQZcRTSlr14Z5vjk0BRuwHYRpKMCMMyiS14B
iVlf4dH3P1N/yG8HLVRHO821B1gV467uDWtdDbW51Z263wo5YZn0mvpqCtNiDe8S7PoIVCr1ooKJ
b1Uu7ShpnhyF+pHUCRojE8Lsl/NSNg5G84S3FswYalrjOkhrOo8RBJyyHawdW47xxU5Z1V0zfzRC
/XYa2GWnjHzqRaE1FvI4uF5tTiyLJqZdOpb5Bt5kfFMr4MmhP/Jp4yiKL1IDdDPgsmNmCVpmVbcN
5MDB/Zo2svhVNB5HeKfAOAwSTH/J7fA+640RVzZwDEx4e+WjXLfjRK6rZFK3janMrRSGda3ID1ga
He7NOfojD4vmYTTAl7kVIiMDG8ptGqQn2+6jfdc21h1yI/at1uHOnc/KSJhEsaQidDbQS/o+7R4M
HZGLN7lXFKXTLxJQpltm//nvw0s0F0dRqElstpGzDLlVm6QzOSqYvtYv8WjD0/KhGthaoN9QTCc4
StyacKAcTlYZ+extWvAVtP2NrVkRFF2/3zPrbkk5yPXHlHbrRjXl+JpR960QXvsOqnQI6YtJNfUT
OB86yK1bhqvCEz+lPtTPMi80IAsR/lykbsaSqA+K/Doad4Yr22VQOSkwk8pYjMjRbquQcIYJvBNZ
I/FBDK0JNCsmrnDw+w0QWyy6af8rJ4T+VuBZ28W2yVSytMQhcWT4YMS6DQ2OMS4ONm8NHsK7T7Sh
2RtOkx+TbOSwIL1yJrPz1uPY1Z/sUCZH+KBkRAaj6L6Bs66BgnPoOpd78J7Du9KM01+Th0oKbCLc
gzr2F7Vm26vckt5CxXTyRM/XWRjzDFWOpXN0aCMvMokVsHH78UsyatpuKrJ6thRWBwJ/ww3Nq3zr
6JlcmnqpwBJxIbctozi1Msw637q84M9eS/SEYn5z2513yDKaCPKUJTFyZlbRyzBQgNZtxFs+tS67
WT4hBzCLHlTN/C4bFG1+mZv3res4d5kLhA1C+1Ue2R0ir4Qr1SrFYTui0Wfymin3YTR7e9+CfttQ
BoknXYNBH+Ms4rGzFI2K0GGI00XqLvPzuSqehwC9b9vf9GTQ+PlxoO4GQ/DOuIluvBSUFRwiqoq9
u4RbEgFWrFl5oPryJ31f0jec60iQgsULZnn+CsxdxBtgq/Y+qvnTCd/i3se98dWvfZ5AVwFNIxNA
7pgeBLswEvarSzLAoXJjIrAUzq4ttql6j23YYE491eUPKUs+LoHmjDVyAnrDpOzRL5R2VHlor0tz
GkA1ohHY5t7I6mtoDkE8HWhacCCdPcqTxPuvXY0l3L9D5OHKC8N4uO+z8Bh7Zjktu252KYeW0z3Q
qqp/6q3WfW0MK7whfAfkpl1STShkW8723MuHXm/8JDFQ+4rMm8gQvTTrO7Mtyl+zfBCbWBAkZP0U
dF1B2LV49+smBPNrhNiCjTUEhwnOcDm8sPIAvOtsi6MxVGLQnYpk3KrQv2GY903IYEG/HybjqVaF
vMfRexoj68lJbPdpNAe1ZR2dtZM9X17oGlVXxluWIzHzAiRLFBpXox1pK551TK3UK762tFNRLYvc
gN4CdG5hOgWaJB1VhVLjVVlD5Es023oJnKK/EbGS68Ds+rXpePZ+yoOdjKyMIiIEIOwE3xnDULmh
hxiOIzSPpYEjHQ87M7m4GcuNDFAoJIR2OlBizOp1UMVM6vXtCdNuplU/sGYjCoUS5x0yciczzAKm
/Mmz57lboM5tdJsHsarw44zDtZPCkcrswjqA4yj+ytzC7tfaGAZEUbkyek5Gfd4B1MAkXAxm9VV1
Qa3dkDLVoc+MjLS8ccA7fQM15qwKUbv+YhjGTVInaukBDFoAbTmmytyNfcqsXfXDobeB2htRUt5G
nv6rDMnQAYkSJndJpti82Qfi76yI5ggOb3DTpR2ymF2hNjNuRmJ13EVfuM73uqOWh55cB/UuzjL5
JfEJRSQDqx2OXV277QlgWYDihh5CGW+kZWADwurPv08NzROzYyogy0TxQ7JRdpWUHC6AuHpLeCqS
vmPCCWDSzcxaWm4nDr/rh8Qua7XwaxuxW2i2x7Tir2jT59tSg1fVdoC7S5tzrDEOVNGpp/F+G2nH
q2OkOa/O+R+LdBGOKxjg+Vb3I0opMxDME8+1RzEvtVHKKeX8j9Ye9VYytrzvXW+rlQtbGe0xMTmB
bTYnwnvVqtJTcWDTpI9pM3pI07B8CaOqf2U97wEncJRjG+YTvfnU7KcFRQH5as86UDVi+2xQWcvM
TIoX3JSEGrtDaP/Vhj26nHMtmWTzgSDz22hv2rmFKLqNVwlM2QjHeph/aeYDr5/2TN/SwOpfvVCx
1klUKmoB5S8APk3OAmvzPOFBPcuyMxR2U/BSFW6DL7dBzemo4Q76WX3UpNM8mRYsIdv1eQ0Dz/j9
NfKi5l+o+cV5lZRctT6Y2crouvIFnm61A04KaQaGwwGkQu5hos+YfgktmOck/HJYc3IRqLJc1+40
XI9p8FfbKfzI5TBu2Q5OfQkstxNVtk0D17tmdXCe/J7g4CBs2aT4iQvKXf9ai71kp3VuBMuU2kpT
if9Q56lxyztLIq3rdgP6oEbc503bPHHbuX5Um8gLB0TNDUodj4SN9C6V3jQtzcnUd0WgrfvWAhrd
1CRzZBr/xU++nzshorc4jNd6tzD02Fu5E6cIJWL/p6up6XZUpQDu6uvBjywEgbKoYe+pRTdfHEfN
j1hWdycmfuZ+0EyyeEaMzr9vLMiXJzEIms4OYs+UHZ3TSdKt6EFZ93GRgmLn1k6RrnOCiXUvucok
Z/u+btIfDoX3Axld+VXYp89aEnBcxaQPUzkS6ZUUkf2Y6rHYcv6DMI1mtVzEhErlqBsOxJZBlaBC
eNDChs2WdZDnw/dCYHQxp4a0D0KO2zzBUUxTz4dkCrKS5L3FeaP4vaOaoLWXJT38bTl3LNAADlvm
oSNQs/wp0MIfjimtY1RCZWUHlONKGRzJcYu3N30NTFrQjb1rx6p6hSCl7uugjE2WBi6YLF3tVz2r
HJdJP8FQ8RkC3vUyLg7+CMdIsydgX1NERAp8SR2WQI1GydVDxjppOfwQhEfQ19IpE8fWS9bwRMC/
EiZ+jY1G3yrNSa56NcTHqYoqf6Fr4bdzg8ZPiEVYEMQN2nMqnfELmzP307FBBnldYj7RxnqW+DBQ
5+Ji/qbVMeDqxgyAAgWjtU98lf1MBs87nR/30ifGKqe2IK5xfrvjJHaXdEPMu2ZAQz1PKXU7J4Pb
ECUgI0zarCI+3ZKy11iNzJAmXGlroEQ0k/Sk38uRMJAwOsBglryP4Jj7JpzyRTI1T/bcN97okVHN
PDbCjCEP0gHJqrtQjhTwltZXZMYlCcPoiWN3CqeoISyk8gEqDF5JsaNDhl83gTY/6Z6RfiMqoyPS
yQyO59UNy1NxbVjWQ1iF6tDVlHzrc5fwfESi01GG0OoScfLMwnqq5nLyfLxjP6JZ2PS8hVCcijto
otAb2SW9G/Ly1F3PTONpOi/Elc6PzrxgHzU5ZpVgAHHeMlfYSVJ+9rpsisNggCiHWccfkbtSksny
A3CId2WGpX7S9SpYA5yNX6xwrLbhIEEXWNaB5ph2T3o1h5e501eYU//aiAwOOM9aettbRfWSyAoX
PcBk6GjtcH/ubLswr/d22nOoGdJ1X1py24ADPmbzvtPOra1zQ5Lxav6cSOIm7dqHKNmP2rIqPP9K
y+cWUY1Y8D6GnH5ImNDddW5H1N7QdoeWudNGQV5GmedY303DSfb6vPFBPmkPgRuR66RHAGZwZtAW
AVyiV4NcWybIpAW8PQ+kIhX0kOqk2EHfvk6bMWDSbLqvzjTSs0Ei0mVO+2NMdbLjx/wgzEmsnLYh
1dLVse9pQq21WnPunMjiobNKqvJOjQXMYGkFByucmJAONY9I4wM5rcE1copvkvDKYpEaV3TICHmK
3aT9KaDXyV07Ev3DjhP1r601Wfv43Ks47/PkxbFHOdPcCHBKnWfNdhLuwzzmz93QQ65vOVdZE/p3
xKYNG7pHDs0Lfbw/P0uIgMQ6dyVNA/ivO1Cp1SajB7tts0Jdq9IqEJin0dYt+6si8/QboXfBYxcX
32EsBDcUNBRlVhTfkA1xHcvO+FEXsnlK5omOKhwJaAEaJ0D84FZwOiAUZBgfY8MdHpHFxgfXpTCw
ieLYWBFxjGnXGetcqoPDofrGzTXjJ89T+IJa39qfn/hPeuJ/6IibuqOUpVhmULVdTOWg7aqcVARE
JU6TPNI8/6mmEMdAD2YIa2i2q3JdbfqUPI0w6J67rkPsgkMIz5abeb9+D/5LJr6bxO6908ff7v04
l+GQwsNvSRsK4uWIph2gjCZFPB0JzASxwZwuDvGL8RAFBiaqPI72LWRKgqOK0nM/icp+r5AyFdpB
SUFjK+a65oU+y0uszO6dUh47P8Q4DPSieDmvyHSpCNgN4/JWD/QvfZbgOiLgyDyZRR78ivUkv02c
NFx/fDHe6w0QHyr6Tg7wdIb/F4KtsCJ+t/U0dSwc6rFFWjC30Ocjo+7QFYwli/fHH/iHC+C4Stio
1EwiVA3nYspPud1FReprRxyZJQF+FTiqIdTdn8IY9eNY5PJey2dCmq/cW/JCZuI0X27Rl021s0Pb
/fLxFzo/jG8nVXwhpoaziAfJ51lT/Y8ZthFKaoJmgtcELOzO8QL3tZro7+okM62buv4r6Tp345sK
ktWE/Sfp/buxUcVfruxJMjMsvYUWXZAdo+nR1VBXHma/gIoXpfqT5IW/bvs2/GS+diFFnsediqdI
d4SpEEK68uIV0ztYSY0yzCNkmfhqqovmWisD+kYx2MGy976hOm1OfhYRzAMAtLvy8GXeOJGXLNsc
Zc8ctjoRdgGr1wfUfqr0prrufUiE5/1C4cK8+/hCC3S2F7N6vjLqDt1FyuW67/wgMs5g5ATW0Ymd
hEjA2sTnJ+NNiDJxTUPZ2jc91bXyR+tlgE6Otb5/IRSaU/HfPSWCGMcx+OyVfD+w5nuxYwgHQSvf
7uKVRGtaAPOq5LEP6uhLnjveJpJh+1Q7kGGJNTDu0iFaRdUwcKy33Z3DmIdY36jRbkU72Ts1F0Im
2pMVBIP6tUWCuSK6N7v65Pq9V+oonZPnbOowLcu5VJzNMp3ehwV/jM8TnnMPLBzj4iWkzF/wzeBG
kp+6NavkexZG8QoEEJ3WeZ738Td5v2goLtT8rvAIms6l6IKai01HZ+B5HujqgBF/uvDuCNf004M3
T4w+/rz3KhM+T1mWi9wBxe+l/B5+JkrjLjGOZu5FOo3EV8Yx2SYvInmqemXte2IQtyScdAxhKAo+
/vT3ql9eNcboPB2G7rrSvnjVQthyU5Lxqg2eIAKuseloj7Y6tG5CE7vpdkwY4huVypCkkaYgjqUs
76zABXSWpdrrkBePClTfHZrTz67MH+6EQIDITTDRCdn6/Mr9Y+2q8iDHT1XbxzBBf3NWbIVDhBxR
9sULMSf108fX4g93gjXHQdQx7xfIO95+3kjhK1PmxEeSqqNriwxp9vMwf0iTnDFOauI2rIjXTZRy
d5a0nM+G7e+FoLRNBeqXeRWZl8C3n69VgjzTQlnHWLPaLZgo/zpTSfZazvGAIrJWYpzFSIx4v3ST
ym6NUT3WbtkC5+3ta59I6k/k1n96OPhCNFltgYVT2Bd3wMR0UJiFbR/p2dlPVZT7SL7NyF8XyEZp
ZNjOX1IyTwgqXhBv1K5bnOMbEQQZyYAGHDxBGvWPXvf712Ga5Q7/9Q3jKnGpkWexaFxubgWwSc03
HXUEuT/3vPGxbes25bQ8D2ljEQ+v52L5vF4Nw8Ro4uMv8AcxCpsrukLsUbxC9NTf3rJmyKUbBq11
VF003tf+HPYL7CYfx3ifW02zT30YxYKsw+twGJJNbNO2/eS5+cMejyod5ggaPgm56VIJi3YytycW
9ZOLiQdxWsY8bmg2RPYwDtWm6asaeqhFFW0fhpFyWBvhXWzH7d7MA0JckyoGyG3U31sfKiMoxpCM
MNEebY12SulN/YKANFqEH1+6P+xLVGSztoTXBQ3NxaOVWD0nSQKgTjjRrT0dK+euNQwkVYU9n0rm
sV9rfbpNn/+1b+shPs62aTfPOn607G9vWBBx+gWvAzqd8+XGttriSYCV2/ZEbd3VmeCQiJadPPE4
4HFlP8d6Wne0uyk48tMYBDAXtShx6kXsJ19GKR+A0A2LwgrqcnGWBZxFBTAx6f/1dEsYyRRLycJL
BuTwWA4tDXwzdyS5iqK99qJy3+sokletSAGr9X6WfsnOc4ZxlgpDEWjI1B2nPV2JZsHMtr0PJjd/
+d0R+T1/LqJRrOBPGNdVHo5H18/6149v1h9WRpeSynYsdLtEz17crLSz40oO3CwZ9vaNlenxNRmt
3ddAYodPk7g7BHkg1tNYpKRH1Nknors/fTw1AYIuJFe86PNG8Y+NwHcTmk99j2NWC7QdUPr4d58H
nXR1XfQ5WV5kwZRrdMCvRWwan5yp5PvPd2dtPo4pOGq6eemsHTvPBcfsJyfWXp6Kc0exdKkhAM7Q
vxBKFi/nTtMw6uJARGr2l6gUSadZmXAGz2cNTYHtYJN7yiIomUBUhD5tLaBHTjT8RmPkMC+9gCYL
uMVyq4UDHeJSDzd+G/JXgtTfdgm1O59g67jVg6cN4/NEG6UlVTQhg1NZLt2v0Br4UlqaMezNAz4a
GTEvfTY10BPPLfq28vRhmbXAJs7dfA2p6Gs8t9WD0k+/BnpXPjUkH+xseif73ypCe5Y65EaNxi2c
3RH//bOlDK6RPUts3x3SOqs2s76y4pOG6QvoG2fvUyFMf8uATIB9m8YfGUBN9t8R9Mnoy08ervcn
Zs6Is6dI2cizOTRfPFzQCxHKJPnJHzzjRsa0thZBiNMXeuHcyUx0Fwo8aj+1ozgwP6n+3tc4tGJ1
yj+S43jCLOPtp9tNUk4J5iFKPZueZxLYTGQSpR+cmo6z05h44D6+3heQHQ5XNIxQsSr2K/CA9qVx
KIgNI0lVG91ZYVIt28CXJuTJnBTNnPHPuczCXlYsvVY0nMobIBil1ZyqrNWunCL9W4NhVI6+jmuX
bLqBaKrAQYd5rk9ZOId9T7YmrL/py9kExkFMf/z4V6jLLgzuFMfBHUepzlL+biF3yMUqyDhrjz6B
oDduZUCjkSVxdrV8GGmuLmhSxSSFdyTokhMQv7Zx+VQJumiIsXxiLKnkt8z4oxXZAjRIcm8IVkyW
iEpw09s8yr5GccUb1Il4+kaPMN/ATaU3b6ryUQVm/yt2xXg6vz7MzBnK2+F0P7CI/ySptlwTk0pW
djxY/4e6M1uOG8my7RchDaMDeOmHQAARweA8inqBUQMxz6P71/cKKW+XyFKLlm3X2qyr6qHKSikE
AIcP5+y99vq5Uqb5VMDdJIohpp2dEQqtez2/0OusvSk7MruACEfdMotttYAyJ23Lv4pJAAucZgFx
Jh0vpMXcGgxMv9o1CzIiDxXjC80iG+mxLEcSkwnw3P3YH9e5vlx7LolNSrWPGrr1c45zfTg703RX
2cxayrkybZVD1Vb+BsWm9lIRe3QzoCULRUWx0BtHY9oVvZ4SHEgPAjtv8Zr6Wv3wo8eXjK1JdsA6
Nw9m3erHHDr3+Yja8quXmsZzVsXuAcNTF/kxM13dOWb2wSh+/91wpAXWSBffEoiB/61C4PhLLXOj
168IIUK+t06stM5p2rOdKvTnfP25Av6vuY+BeX5tWtmT5TD+x/8lGKnFfPnfW5TPX5rhrTOZP/63
M1l3/8Lkw97c4IArUA//lzNZ1/9iyjPQ+rFjPk1E/+VMNs2/sMEBIOUsapicd9hp/D8CqfWXj5eP
kxEN6dNu+x8RSPl7finXaKZhu6d/v5/t24bEeSpG/sFWV4m9HfTol9u//rmTfOOiFT8KBP/aYv7r
r343lRcp+65+0spDu9bDpiVtzEX9ZHt7hEoKZExq3pJi7Vwag+5fGHluHsesRuhByhR0z0xlJa4k
1yW7wwQrubHAVHdb1VsycunLR2gawT/qq2MTZBGX3y1/lNeDUYJ/GUh3eRpj+AKUJecrNY7ttQc+
/wH1CfMP7KhTAmPz2HEyu/Mgln4n5ZrohNZtyST1rPYm10b/zhsVZxi9Wj6NnkJyYVPC9YCOPzMz
TXTrnAKknQQUs1ndrHgF7N3dQjSxgmYwrDvHmSCgV6WxbbKR+K0GwAUVb/g0WCcHctQJCqlpTecI
5PKUkKpqoU6/see1DJUDgrs0nL7Ygi4tn0bCgTf6kOdiK4vKj2jNkqaDA/lL3RJM7GuxjmRwouWQ
a0YWDkJW2AHiFSGnI7+tqiLLMF4xKdajPNo+VOMNRkablBZT7Dtt6K6RvBvbwehtoiLz/OjjnoAV
tloJ4Z/98mInqkqDmRCaEMTSeukAWMPhoPL4Mh+tmMI6czX2MTP0xy6+GDqmYRv905Xo4oEoAyHX
rws9tucps9dPSMzVNakLRUiWhXM7VKRf8/qc56zNzDs3T8nI67CI7n22mleF4jgg/RGyFM1PlF8a
VIo10wqW2roDWWV41YEf5KCfZPtNFMtIqzcm17i0Ks55xji8mppsATZg3Lx3VeU9oLNYuo1ZDhXb
GipZd9PkxLvYpNs9F/CHiBuGb+3OxRxVfCD31lQLJMIkCly3iCAvsnYFj6/IEAa6mg13BaEGhMN4
2Z5byI+9Vejn0zQQGq6csrKDqc2WS87+UO8oqhSBbOGYg8Za4lcqoCNbDUPf2XOraoKdPQzDXkoh
9ATm6D3RbxOfgOOkhpiK32bQAzrQ8YNqZBcs9SovLOHUexGv9iPlq+S6mczsc24oUg7xelyZqIKH
jTMPxX4tJzOK5QJzL+5k/EAklPdlGYapJj2pJr3cKdqLRBbp6+xkNjQqrK1oMpReRYjk3WtJ9sdB
jjUcAohnW8nm6BSWJr5Vg53eTD0Srzatsl3j1BTRvQoWuJvaBJe2cYBxdqKpW3a0GfnhlQZavAFf
gK7H13wA56TzRNjJ2eMucgSzwf198wgLP5Dst+D+8/SRwFHTNcgx1OkDunWnoUWWuC9Ch4JsviXg
s9tMVUnsLSkDn8keST7pE3G1LSlwRxs5xEOmo4ByY626yr1RY8hWw9No1vaDP8gERaiaXmbHKgw4
UWKIBE/mDDatfoczwLnuTCTP1uxWGuHzWX0gJ7ANmdGss8YiC6Lj1HSXtLPNT1uNK1tWIAFbpIP8
KMSgt9rYNpFTTtrF5CWoEWe9mv1NWs8+ZPDcIfLdK1vzGkeDe2QoeAF9hfhSID27MfUuhUtX+Naz
Ubl0rgYP8xMxB9WAaySeDvyNfFK+rz0Lqa0PsaZNu9Wa1vuphblstSS6FHMJGn6a1BrGILF2ZDJ5
AZ6yiY65poddUVifdE45nxK7MHYZ2uSKAJnewXniqmgl7HLLrQ9He63cyEGAi9IhLc/cnAwVI8uX
T37nZ1t2lEY0yY640llpy1FyBmdqRNt4O6r4FOEzLsxyrqHfqVXX7yWHzGHr0ecPePckATYu2Osy
5WS0oa+3Xuez0Z4Pac+vQRyQfIfhn7+Sg7eO25JWfajFlG7YdK/GLsHifLPCli83OtK+W68m9BJQ
J2DUJB+uckMbbgqfjec4yXFPRgGqiEnLrlCaOxccPf1IaPP8NJWUh6RKWnljGQnWfFLgaNCr1Wz0
AH/TaMxbf4jJFWUO7YOqIVS4TFqklh4k/BfOwXMfGGC9kdZr01XW2567IR3eRCduCfldyxqxi9tE
tjuVFW0arWXe39Ac7A/QNJy7NV/n/Wxr3nmvl5L+uW0+2R3BOkQEVOUDmYvzuQK29plTsoqSUcM1
a0jrSl91LBYLCRTnPhPBDYelAYloBra4AK64LsUtm4/PWUYWvSTCcY9Glp0+yRDOq9DyNZKEPEdG
Xvn3cS2KqLNzf9Py3466QL6w9SemmXbu869tmy6HMbFnKuJ59ZzKEpbqIoYztGD6GuZpre7Toliu
U4LCDvMg1RdrQBk5oS4DBl1ne6hWKBvhJqK8YslbjgY99h0ew5UJOPP5WBNyiJO1p+/tZU8GG6dw
7vrubgEh9CWlMjZtGE7pAxBUc0vJSpHviaX4HKj4TCRxpb7P9uD6Gx12F45Q199SndW2+hLPz81q
aUjpOLpp3iiR3OjVSmMM85OW5/auhWaH6ZZWH+mVGV0OL66XKz+vY7YxSAwv4e3gfhGzft4btXWY
0+qkSGzn0BxmK5pa5GyWjlRdI8bi2SidU+q6SkTgU7neCF02U2Bb/oLEzVLrzu8q76b1soxFrCju
snZKD97SmwdL68s77PvWBdki9hmtEjdwEOe3G5uFZ2cQ+IFQ0RMqdJPaQKVgxdp5XYn0ExJIeWst
nEFRiydFwyRTF0ejXqx4o6bWv3VGK7+xZ6O+Z27udmPcnKjtKC4BSsues6rhQ81NSWVyt04DPxbi
u3/h0Gc/G2Kf1qKsxttYs2XIfqiut/E4+pD0yPRxOT3OG9dp4iszdvIzh1CRr72pq30G8LyjmURm
WFkgEfUn8ZSu+fwVXZN1QaClfQ5szftsDeVIMvKMIoQ9ULzu0W4NBwSl3ytJRFxJwh6JdkW6Rbxl
3/pFPhM+WcTNHYQy/7Y28H5olKDDonW7Q6Mx1Xd9hZsLSxv5ZCCA0CMn4rOdIN6f1tGgYkaw6KYQ
eKaDduifUAnkUeMJ/ciHq3Z1kiO8TGV6Nua+8doYFhpkp/FdlBjE3ARUTgl/BFsIj9VZ9GfcnhDc
7caLcpKTwiaRyQVkw3jvlojNgPJaF6vhD4cRnTJVrlOAGM3lpQjYtqGr6Xo0hDgBNb63qTWRW5XW
2WT3xiPUC+/c6o31lmwN61C0g/3k4NK5Whuzveljx9n7jaGGndPq2hPEipEth0YSi1hGf5cyd5wC
MpPbyi+LCPUO6YGM6e7OSQWQPjvNA5ZVKwmdtiOep3bychsjRMHxIeaXEY/nBr/zZc8WY8cMFh+U
POXDDtQio7jSjANTdPy0GvrySM3cu8cuntwv8ZKdI4MZP5foa8JF1M4hjqeqi4pWfI89Yr9WeyBy
fUGwCeiriXUCOrMydgI2mu4tMVTODn1RfeZlI3gjvZ/wd+Dqob0yaZeew+cQJia6pXlw4sBKpukh
VwBKgiGtIINAbrnJrLj46hRm8qIPBG4T6VPE51piqhuLzWC4VKt36Zm1/1qoqkONqGi2bmRZlYSi
iRGzgkXMVOAurPZgUytxNsYEaFLwVgTziHqRkcPR/xFfU/OoN1PJ/GcWGTomtsucePL2aw+P+qLs
JCWIniwp8htjU+7NMcVIVHdEqHseaTorUi5UIAMZ0pUx1kShaPW+ziRopbiSFqUobHNqmvrtVOfe
pZHkyzFZR9DnhPhpu9SMjRhTHvah2J0nMuKsVNwT1Tkf29rxjiDWuCO3q9zAkBx3YmdNvvh62gPo
4BhIO1N8y8vJvkuR1+3XaiG+rgBrB9k6aaobyGzZZWErUANxznDynORRyoRP1Vpq9559FSEppVov
6tRU86bE+XS+TASg1zM0T54GgTqrQHsOkb3Rdc5z2RKakEsRLVqD/s02Yo9YhrmjtwBiOZKLqs5b
p9J2mlHjXfDHWgR1DFCa4Bp1b/hZchiQzV87Ep+Fn5nNTV8t9iViHCywi76gI4x7um9zh9lunobu
zKLdudeISTrizSBEwTUJNiPGDVK+0ogV55gWNE6enPsaoYbmrJmv7pSRviCs7lPWOvOxGUEZt0Vs
fkOhzHdo1wSGJSmmWqZNqcJ5batzt1iXnd4l0xNRYytLdZ+cLa3pXvcUqO96QtrObbIOULlYDjUx
m8Y282LyzWxy6xHcYt5vV0rgBqeQNUUkip4/xVhqBJS3+m3d1WKkLR77IfYBVAmDNLMNVcz56OUm
WQv54O/sEm5omVeyDgblJ9GUY9TbWLqRB4IC2CfD6LDnUBvqCfBpZDAkLp6seC6eezgnj/7AyPZz
GwuVYTfkRwtHI0KpM5yQVQ/ctKrc70khsJi0OvCQJq0vVWKoYz+7Om95bTHOmNDzKnIpgOGVUx9y
bnV2QKH91xZb67hZVY+kPPHsJ3PBl4pOtpckAjv1fY+L+TD5sf8QNyZZ50Y+yqDzMmyXTTxUFCnm
NN6I0ZleTYF5ACW7MK7loLtfO2yFm7owylMMwaQuTcGIQWLdViAQ3UORaBijOh4ZlHEl2HCv1fho
VZn3JZm0vD+OEtdIMOPwOvpeIl5oXpYYagzzGtmQe0/gdIz4IpXetuBXYE1dmdIHFU/nmVkUF/kw
srEACcALGVVyYaLbRQUonHNnctlIs5Zvi9zPLhWJuc/FNOcvBgHzUVc44laPIaIuFaXbrZMkzsEa
vPIaFam+K2Kt/uYZpHG1JtuMjVfPnybymCpLTfOm6EcL00tNRHKdAUv38Z5f4PlxLyat0S/bVTei
YVHulemcaLJUcaFWWdC+Za+5WzzZxgPd8x4qdC5CMFDDHSYW/ZxS5fo0giHuAtov/sVCXOmZ6Vb7
FhOEWS4FGs28jBqTcZofnIZqrIOf+LsrhuKzLCxVbdSgkqjn0HQfQyXD0lAVd4gjbM6ZPuFHjjFH
Sm+KRwt67WsLFWg3Jm56KdHiBsLtxg2t0Orzgt6TpYe9P6STtjoKVvitB5E1YD9QnhdenV8hDCdI
wFc+Wra5UsDkMYKsHAJmjt7Sl5vRSIqjyU/Z2as+RX7mW4/UmLAsZYm2Z+N8jzRW3Xl1Z+/jcRqi
eq67i5r577SoT1Hfs19k9XHbw+xjMSX2GbePsuYgMczskjYSS6Hey+SLl/fPrtM5IrR7c3pOdYPJ
odP0T1QbOK7W42nsk/C3xf1Wf5qG+A6z5xy6nSEvcE1w6mPNg8Ku6mY/0HXSAlyN1FAECtoFer6m
vrhu8QD2jrAvixz0aBSTdmNMhXbRNEP7NFvG8D3XavtbWpx+dDcPPVIhPY501qpQthrmJN2bQQ2p
MZKtJJKz9s9WWPI71TBlsCs43bddze2xErJmLfDLvZTwNx2cE8jeaz9mmTSpiJiN+IyALr5aC3jy
aKpwrM49NXlSs6MEcz9tO1Hu8nyaLgYURJczAg2SaBc9RSGhNypSHflBQLgXC4613rXXZKTaHbUW
b9izMzHOOI+z4SIip7obrSJ5TlGon63dOG/5qOrbkubAN3iQAj9N2qbnwkxnfJQtQguqchZu+LkE
zSk6jl9uPLtXVtWYO/Z47QUxKl2ot8ZTAm2N0dvWWw1wFzqAuu82eTOsSbRSgjJYTqR5ZkibLVPR
zGvDBrnpbq2qdXYk6dJSxGqYO8Ew8liNVfOqqEusjpRT28S6zCmHudC0WQ634+Lm+yHX+y+mbqw7
vXaZmHMO6DZ+MpOleTTGm7WyPf80zw3xJkPLe83J1T/6fVp/hcRSt5FBhPQlkFlxPi4oUNl6WUso
vZyUH5dtZjBrViU2XptNZQR+RFRnaq2M1zYryidbAZDfZUmhAZrM4uG7cNeE4kLZdhd4wb1r6BuZ
sV3TsVLfXPqN13PuiiZiAjCQpccV55k5WzDco7dlLOWZk9xONCfyjakc7JpIPmtqg439aJftcqhb
lxDfdZjWUGBDegLJU7FzhpvrGEV11nZWin829SDPkWh92XZpvfPBJ6DvUpkzRzXrh7lBelM9ZTOS
QMwuuCmCxKnHqO5ix9jAIBQPls0UcR07s9pViIPOqTi4VThaHtkdqlhuitlcg0kswzcED8txsEhM
3dRDj+PEHZ06EmJeHlZn0gKOkfbDogntm5fN8U60bX+Bj686Mfo6+AN4l3auXTXEt8bLMyH22HqF
rtFHkpW6aQ17vnG0OTnTJWdG9u8etiG052tg1/Z824FU/14BcwoL5Rb4JwXmJLiRcPUBPPiHDMTL
i5ey8wnR6LvdtqqbJKLg0TPVuOoubYcx6tfs1B2tNe0VlB8o4r7z6zNndYuIoC77W1XY+n6UbGgJ
WeUUaIJZOTY6sQoFvJrDko4NkSGDXgZknavP3pry3bkU+zxWsJOUDZmHSRk22zgSj+iEx+NuhWv3
jI82+06J0v0k7DnZj2Xdf1OTZl/oRS4/q0ThpYBSsHP15ZNjKFMEoMe7cwgu9mda5vKWlgAaT3eq
rDMIPuXToOS0i726ICuROM8st1CUcLRJhgfEIGRI12XXXCFs77/aomDJpaM/Xo2DX27JH0wozsyZ
HVklGdNuZ3qPntmUkEtc+2LRTCec9UI7pjKDWJ9cxSYhJESHbDFy7A06E2MafzLHDIFPg/XSXbwZ
+Ypm4qR024I0MJ0iV0tUUJgNYuR0VHpPp0RAm5mrSgmL8ZAkkGrTeJ9woqrXeTHWB0n45ZlYnXag
flqPOxj+DF+HRe3M1BeQD9T71MvUk1nIFGsuoY/Zk5GZ2+UFdVLnK5wPNtXNtMTbIS7qAzKB+Hgi
be5ysapuB+Y5k0HFfYRlMebNyWIHtcBmJgg0nQjaDcrlsg0rdMtHLSmZXzJ/aaJutpPnYWqq595N
1J1JGebWZ7RRnAC3l6VQ/onxtXbLqGm7lpPPtMkNzgScnDjMdFL4RLGu5P0o4U73k6vnUbxq4gwN
9Ey5TKNaMteEEsl4ru4dxeyXJAJPYot6M7NnGZY62sWhW8cbaSk9wLOGh2nusqCGhRONzDJhCUHg
RrBbIHFTaUiUbZw8vcHZJ56nM7CTzeVCVfQp18eJ/fCk1YciNxEUNSJ9rBOKYFVNiz0aG6OPxNSs
A93gxn6Z8qzbj6uU4UnP8Oxj/90iUepDFNQJjQwQ9CBRprzb8sDIKlXzzMY89u+yJSsv9TJetpj7
181o2uLSTJDZJAMRriwI9vmazfDAdak/lggkqCYl9MXjfq2jntbJsVyr6qZsRn2/pEXCWdhaw8Lw
GiJeLc37UkpOowG4zgE5TNLnO2zt43dgFd7FmE5uvjXrMZm2HnPcy5KWmINrgu8/lcbs3de9KvOz
ulkbeUjSRuiBKIlZDpBUikfpust5VczzwSAl41wb7FILbGeQ9qcBTFy27ebVryODuL/6QFlpflAE
vOK8FcM9FjUt27SU1tjEtRZ9rhnbVRqyuxczjALLeMmkNj1Sqey3cybj83wu+qdcxM5FP9splei4
i0M9bnLq9Ep59GaAYxEVAm3Bi0YPW+DpxDT6xDpn5d4cOrbMLDsa0a+JlHcI7mIRAC6Lta0YxuU+
i31gn5XSPte2pWGQHxWFRtHZi09/zWr2zMqkm0xC9U/9WuFu8AyTPzHM0rDxNFH8CDWnLe4bu4+N
wGam/TrGctYhf4iCpDoSk509QayyZf6yYhnM9PuYSfwGk90qkMiRIBj7kAHSpoxkg11rz1wW7xrc
c8mRP9suL9I2qpgsGznO+4EE1WyTp5rihMvI8rGsZarAx1yWou/RFZxma3txqpcMM2F/mWoQe3ap
r8zydkxH+hyqFi5KV9fALr+U+fpd6zUz33KCI+jB8XoOabavLP/QVA4EG63QiAJa2mFZD2PmVVbQ
NcwvWEGyNIK2ONxWHtvUkL+66XZ4WElphy3XGztYCHk06fSRgqTWjJ2u85EoDVsmFkOZ7vNp4JRC
bmJ/3qWzVe6pF1a3TU4gTFym2kOWmdqVUQBEC06xP0+16+XquFRje9uT9vFN9ehFSgAY16AzMEtw
EtjhkiypHbicvzdycdejo5l9ta2bXL1WOa6QTRG7I5XiCXjOYElfbVpQK90GJx4HpVI07oODPNDF
PKtcHR8ysHip1AMGs7LedHnrkmLbTvnehQVMiXLKpmNprvN9dvJup3ovDnqtcicaEpDbCIvqr1In
1ADn2LjzcOheQEgxsS7k05MaZR/lptLHDcyf/DhgIH+qsDge+G7ry9ZN0j3BmOUNDdfkLPU7ijKl
I+z7tqzt10mvqudxOYVLJsJJ6W1RkgpOQBECvdG7X5iiK6O0XMkDLtmnfh+ZJTFG+n557KQx3GWG
mYc+cdqbVjkLPSRnvKvAxgRGPNnapnLFdNfLKbsdc1sGlH2bW9hVxpHPag5bL60uEtFVCObG+b50
2xlFUCHOB8uUh9VRNOhWMlSKQpWRnrZWMLet8+pkJ3tiUkt6HYrMJoqmtCpy5XWPEstyhK2xOJuB
zm7clbBJfSxg1GRFvTyOWeWNm2zu8gOkJ7ogRi1ecloP9sYrByNaoXddZ9bQiZAvRXsi7QF9dNxN
5JOkSTJHJJuTCtXYOXWPxX5Mxh5j+QBb4YpUt/TCM0f6g9BWLBqIorvUoc8M1CbRY9UuAkPq7Gli
bUbLoaevA0voiMw5lxNQKbeepxBEM90DrzD0cF4mFSBFSLcr5ennougQ8pOdPn/GSlN4Ie0f7wxW
UdJvciwZdPodQ4qraUSNxPm3M771NXl7hpWqewIqYUL9kE/8/5bZ/B8S0JinRMH/XkBzN33/mr38
KqH58Q/8lNBA8DcEuG0fa6+Ln/cUTPI33F//y/dMuNbE+NqI308657/h/sL/S+dLES72FZ29s4m6
5m8JjeP8ha3ANXGEeaesALQ9/wDu/1Y4CaqaH3A6Zxr8ZdhkfkSJ/KLKnUorrf3FJwSvXWU4tkiw
ysKFTZ8qk7RaI34180aEgw6W+QPN6Fvx389LexgScKrb/Ab7nYrbJGvJH2B/Bm7vGZvKhHOWzUO2
9VoK57+8jt8Ien5/KQwQWKhOWqbT///LXcLJTw0TdUjgLQSkVQXhWlmHH06bteWDu3qrSfp5Vwif
gCwiaTNN652ZwABr1lsDd4UK3T4DgiC3dmfLD0wdv3tt/gn6C+iDhvJ7EDGBoQTeQxkkrFv4+9GS
9HUJWDnDFtodYpPljLNrb4X1lK/GB3f4VvT/9x261DPQ+mLLPMVY/Powp84UsKU7h7r3CLpusk+E
Ccyf0Xxy15CNSYbZ4k3BP3+FuDIRiuLMRDP4brT45dIuveCq2VhKzodyDbopo7XbF8Phz5d6qxT/
cYOm7qBJtATyNct6Z+HxRo4qRgWwrjNlSiTXhDNfiNS9EX2xbjlLztvUK2NyBPv1Iqb7FP75+r8Z
Qgyc03xgcruOeXoBv4zWOktzwyt5ufPa50ez8UcR8DLhWv75Om/llz/vE8sNSjwTRT5ep7fXmfVp
9ZOcCpClSnVoRzRhmieG87ZO+y3GLW//5+v95isEno1Q2oNizvT1/rlqNDynHNdEoRvWXiQLJzAp
5IMzYg78H1wKzySuHk8IiGxvb620Aam1XgWKYem+ln3rIuwpxxMC8p8p338+RNwUuEWxzzi8sLdX
iufcp6OR8RDJbg1dqDBQnKrEuEAeOdxXFGnZ3Tpt+gjsxDinMF5t/3yrv/kcTTxc8KVxXQpTvHuL
rlYbuWambA5bU7v32TEGrpvKQzdW68M0Dx5lZyqhf77ob+YfRqghXBgCoEVOCs9fh2izynaF+eJA
vUMzQ3UoDaAiORRPF+2saNHxTL3vRMBL+9c/X/l3gwgvIVPAyWcAoOPtlav5BMAvAaqZaC43pTHR
nykLZ+uBnvjgyf72Jn+awNGoE+3w9lIcYJhDjdgORuGzXepUfqBLZHxph1lcVJPMrudS84sN0ZkU
kP7xbTL7WDCq8U2C0n43rDI07YneOnZQp3m5H8wMibvhF7RTm/SDd2mc/q5/aV1/DGH0Sq5wXOd0
yH4/3w1k2LCt5FoJfpet35X0tWo1RSylaFVleV7CstktbH3vKEODAMjdbxql8A+m3Xc+vL9/B88Z
NCCzA3bRt88bh+s8q5TfkVorwzlOH4Bm+mHG9poDfadvUZxWge3nn7FMdZE26d///NB/MyGyReOH
mBCXmftPY++XiXecalRzqW0HqDEREKCVPVrFlEbCpi5SwAH452uahYED1MNpg0i40tvrtTXhLzYe
umBs1i7Ss9ba6k6ShQmikA/G8m/WNJttKDsF58eG792tUSXpdSdG1FnGZRI07uyZG9uQy51Ypv5A
eRxJrTu33+lNl1f9XDn/fDzbeDwwYxM/iQ3t3XiWs6kPpC4zxpypCjj/ib1klqL2BwPuz2/xN7fq
geBDfy50muPOuxmibce51rXUpvPsgGuwwajRQmk3AFmHqExsMwCIkJxqanBiirQL/3z509T37mv6
9fLvvdhtr7SkkQiqh/40ZBMdTdogmw/e59uh+mOnLniT7IUsl//13k2nC7m0qbTakPCUbGOZlXhy
3cTaNnBowhhj6D+zOJ1OBoJP0meFcVluTj6AXz8NKgKjOZV+G4q6p9wF6ntL54nXuWQvfuolH9ze
23f44/bwwOLmOpliyc96t6hBII71HLAOja5B3+RmkURKmS8FVOFomHUDPXjbbMU0JduUffYHM+Lb
JfXvq7O6GSZfDE7yd4NVI5tyyEp7DOnTQLmxpAWmGaHgpDt9iI+dhGIMbx8YFH930dMhkZFrAjt5
H1RhTIkmTWQU4YKY8VDWSxnqA9UEX1fFK6Wp4sZV0/LBa327xP24U5/mG44CCotkErzbJwGpzqHl
tn2odSBAi4xyYtZKQeVcoRQbXQpafmJOBBe21gcP+Tcj+EdMGSYOqAUcAt+OqCnORlmtcx+ChksD
yvfIIFvfD/SZBGizU/rhz9/l724VZ/5pP8gNe+9t8G464tYwlz40UFcHa5a4Zy5xmUG7CnEOVbsD
XYp48bYtUBX++dK/vVX3REBgz4JN8d3HQ7GxAtrCq5UuAksk4A5Ki3F9nPgRYS7Xjx7te4LN6Wtl
JLlMcL7vMOm/mwL1GQlJndh92LYWUecV+azgpBUJMI5qHxpXUHJF20MfSNl++j2tPf86j1nRrdiC
RD0v7kcbxnebjJ8jjaoIVQZq2A41j7evu9DWMlOK5oVbLQ98X17kJ9QZktwZg9E3Iez0pjjPE8sK
PbBczNYLZkY7nT6YWU7X+df0/PN3EDYFhOHE1WX3+vZ3uFll2XNpD2Q5Y2kggk6dIS/0tgYo4A8+
rrcrwc9LoS6lsoNxik3Fu9eu+bVOE4OIaIII/At7MZsdMSPjp38+uHBSWeTT4H3lGPL2hgxWulSK
Zgz93qi2ZuYDRdSl8aBPYtqueg314s8X/N0TpIzlCOYpD0KV+faCY5x2bqZ3J9ZlWUcTLY0zgAbL
YbHydPfnS/3uw8FSy788D3X0+3HcWVRy84mXVZZdF7a6W++RtYMLSiZ/iwWli/58vd/dmqDgRl4P
ZSL/vUd86CUkbAg54HzoWaF+Gvet8HHRmnHxwZzwu+mIXR/4AptEDsoob58igh6qJ1Ttw7EREGkd
Vd83mGiuyK030RbSQ86NMknp9ICI/vNdvssH/jkwBbsjzv38ByPe22ur1nOFFGTreBVRauBDbaxJ
Jowodx4jExfGfSaH+CvY3GGflsqnK59kRaSNDZQrbGvx1ZjqQ1CtiesdRQkLdmNraXyg9QWHt3Sl
98GX9JvtACQuTPGC0cAXdfrSftmYx+YQd6aPhBo8m3GBKuF8RRZ47dd1erUm63RFaob1kg2yPglH
PooL+s10igmGghd8jlMY4fthgRZeUsiMmbvSQsPePcUCXX+O2SzTGmEEKTAKdF7x4L+0qGa3w0Rk
DhTy3CMvpO4fckdZj39+h//+RFg8OXefdvRsF35Mt788Ebttu3l0izaMvXiM3HTyNnQpxzM6Lebn
TpfWQ2EC3qj6Qd7INhPPf778v4/e09qNIfSUZ8Tm4d3ReLZba/HRbYWu43aB08Hi5AlZO3OYNCiS
jbdX5QCtVvb1B5/ou1PiafD6XFF4ULAwpbBDezsWFHUU1540Lu27Yt86g0Iti55o17VJ++riqTgM
YkmOK4T1NLRmYV4ZkIMf/vwA/n2mOFn+mddpL5J+pr+bdQlLNVRTyyZEBuhu7RJB4bga+ZUraWv/
Ty7FFAqmkGf4fvTxFTegjblUgVziS6/1ThgP/YDs3E3Ff3J2XjtyG9safiICzOG2ye6eGWmUZYUb
wpJt5hyK5NOfr3RxtsgmmhgB3oYAwXt1sdKqtf5wsNH25hUuNmk3DQF4qpuNJrLMMlIDghhKU91y
Qgi9zH2jtx0oGe7yUyq8nJoGcVoyNPx0Dg6mvUXNdckJ7OlkH+7mZpnSopszL67PbRbrr0I7dvH0
i1RMWYrSz/RQeeAVqzxkrhLj2qUdqKzJhbPODDyKy+TATKq8TDeZQRpaaEHqYFDSwS3fQIkDnLnE
tv5qsdTqAXTuy9NCTJ9hV5MSSnGm7UNVOpAYrqkUOG+10QNwy9HPO3p1fu9My6sk0qYjlaHbNwYR
Ucpw5Emq2+5melGSdQSgBHyEKC4FSFjHz3MKMQ4ZE9A6NQXg0cuyP9ixiChyzZnE5U23uW5GVNBc
fQT56fR9eDVyK3uejA6UIiIo71HJcp6A0EE5FtHYBfiNZm/sPhb/vHgXcdO5qKNRXNIo1K6PjU5y
Jbqor86tOWo/8IIorgZS7xfdatuDs2FnIXE/0wGit+bRwNt85UXV5DJtm/OYDdG/nQ7IjZ78dDJ6
tQ2gFi3Nwb7ZOxNljsm7RtZ4jK2VWZfrEHaAAZ+pAY9WoDR9WFD2zT6FlgJ7S83N8XvDWVoDSSrM
a2fZYR8YUYh084u/Mj6LqFXKwjDCqps9xN9gnWYlzZmz25t8RO/ogU2mBqsBXevgfrCd1cxQkRCx
0BBRuYrWU7q4xtigqdOcs7m3noeiMN4ttgAQ43nvOfyj86gk6sP9mHLuNoeE4Zg0TTD8oGnpbM59
y1I0AY22OUdZo70To4WCuWsUP+9H2TmGKesQQz7LqXFvRpYihpRYs1WfUeU1/BkE8RPm3J2/OKRj
viH4u1M6DTlcTDdO/2D5kv5yQtB9MtDUWX/W0rDbGFAm+TbqfK+LOhkRSxpDBIdM6Kp2XC32wfrd
mUiyCNnJRHCVFbwdbg8JqTVCaMkOxIi6LxuEUBzxLa/Df9RuTECgQGt5+VJla6LvCguT2r65uWzy
EXFdYEIM00mmxwKrqje9WMoPNaolX+9P586BwOrUdK4W1infdv1FjbrTaiVzyB+NMvPrJtNOJeSz
Vxp4J8A1VXmQMezco6bjISaH0gYFpW1PirlyUshZ3VlP4xrtfjYGj1GoFgnkqqC3KwEHFM6Mz3k8
nZd5dg5qWfs/ANd7WtRyHW0GbI1OzEXGDxiWsPwON3B4rTfS6gYrt9e1Z4LQBa+MFrlTfU1b/cvL
P7dLCcTyaKKSqGyip0OOdg7u0WcyjOXUhy6spa6mLT2Cpn7iwC+u9wPePhBkX9Ngn1Lg4Q9b3Vin
oMJmWbkXuEuGhENWp34EtztQlelTmf5i2w6TD9xUOU1Kkf4FCzDx08mrg0ZxxwMz4Jsjih9DT9eh
SmsCLdkWoNVMNINnglJMGtE/t4htBrOLA8X9Me9F4ZnIMWhouLyqm5M+9LJyRrHSDQwHPneKOAac
jfaoN2Vtj1sdbRl0/jw6wjTit/dJxRj1JdJ1/LviAupMWzxqLTjJKsaT6/6AbkMhukgFhYsEzA2m
ROtNWkc4kYJG1YMW/Ng3wc747M6d44smsQ/e/juhyPYQLpSZtgpMZB3Kg79FyW3WgyaMlvlUK8kA
li+Nyt5Hi3JOD046ud5XdxYFe9o+smdqm2Rgm8ea1bquSIRpBO1s/1CKcDxbYq4v0N5ogBRCOfiQ
N5ufSHTP5GudEgon0Hp0GlhzY3Emna4LELWkBOyWpmX/Flz6+KxWHYR7AGuocXTx8jC2LX5m92fy
ttYox8o0Wq6HziCt2/UvcFA1QAlk0EH5ApuDgRDaAAyhvX2JRzTT/MJsjS9mukAYropmhAuI7zJJ
Mcpf8cnI2qk9uODkBbaZAbpugFekMi1tlM2EC1yWoPcVBuxvxfzu1lClWvgs7/Qo/zAr3fIRFEn/
L+BH62Cl7Uw9qahGBZjuDUVCOVe/lQmKzu7ALdKHyhGVfBK5YQeNGvWvUttQgEUCbX/5p6cqQWmC
volHX3MT0BsW9DsANAeU0SiYtPDMRr9YWnZvng9deuqsmuflFAp9DGZ6PKgTYKSm+Goatv+Nqk51
7/5P2tls/CKQIPg9QJw2N/t61ga9KDmhA32e08eqcWq/huRyZpf3B6Fu83AJp+GaZ5opv3P/rT+3
rpdaG6lY2hp0586pG49nUWXjq3k0EYTzKOeNCkTpZRHIPCIo5CMK3L18yslO0S73JDrrZgaAw5dY
/xlzALsJKYFQywM9NJMzFKX6LIY8OjhddrY7lURa9rgVIOe2RRElXS4SO7PUwDDjHg2FuHnWlEZ5
QuxF+VfrDKM5A1xv3gMUmUBak9qaB599Z5EDWpDpDhVpynPG+qunIfJM6sIipyaWwVdBYAIy+PK5
xGD6X1F5VXLwiXe2s82TgxoF9RjN3u4qUejZ7IWhFmSKKuKnLDLiJ1SMM8tHYhmOMo0gnIjLqsCQ
cTAlyfL+kt755Dw9uEEQYPMYsvx9v+3qOLVACbixGuCYlF7gryOPOLe5fa3tobZOoeW0HxHlCa9o
/yBHMcd/cFeSYJh8cFcHVrD9ACbSLyAT2yUQYsAZd9DgHWnRdHaNWAT3x7qTW5kqJV+JGSOdRIpu
PdgpGuEq1K4pRY2B0Gf1YpwFa/+1G7cYT+Ej/60rjTZwY8V9yHIvN8mxNOvN3DptIKw+fr7/g24n
nyvNoO6oU0Xgj5vbdKbMp0GztQLExNCdSuwJGgfKYQMS7E9liebOELfjldr00ae4TbmoTFHu5XKj
i2Zua44IDqBE6U1WMHVmgjCHNT4pbMkDrOztbiIFkrBjubos5PzX3zuZaW3XiWkFbCv9oxs1+jVt
YjOAEWcGWcYBcrCabw9owpGyahJ3YyHovA6oxBDzdCOyg3HJoFKEGFgYRofAQr3Ul/tztxuK2h6F
PmSIyfTWoUQ+uNiblXbAZaz57oCk2NzFDox65+hY3P2MZB8cSJ4BamIzqiXC7FSLQ0zVM+P1NCC3
DnXEOI8wb33U1pKDU3hvVZLbSX1n25ZVg/XIVF0Ri63xukOKtP4EIDi/sHVrv9e79EO9QD4qNAPe
j12mB4fh7kAdal1sTeSut/jDhW5qaaC5GmgJrpEjxCtAl7H6jPxU/kC/5KgbsxuPfoxqmAb12m0z
HRJaOEfUwQKP1uaDg5bCJy+yeNflYYkWbN3+c3/N3B62FNbkZgfVo9MG2hy2KT6yuZYRT9h8QD1C
fAp7svY1Sh/mBac++6QMte27uJM+9pp19M7aGy6NT8pcnPfUSDbbsUebw8hyPq9ez95DGFrGFUhT
RFHeM+FHw7K7P1y5BdapKiKfeFnoiCGyS7YdgHoWmRmNrR0gmNI+5/SwPyqdbZA79mFgdL1ziezo
KD/eDcpTDp6DRkt+W+8yFo+qsFuhxsjR9uRFRuXHWC+fa3cOH2bkVa6ixhT1/kj3JlY6RPBm5+Wn
bz07NDwEvUaUVtC5YYWGsobmWAcmxTxp8Wj/l8H3Gn00FzPAMUmpnkw0wT/d/wl7kwsAkFIptyh3
ufyJv13kfYxeTB/rFqzg3npC4Ws8L5oSBjU68cEw9Ecvo7141KF4lXGNUAzfnBLe5OY5woRUiHVj
/qkWqXYB7Vl900DWox+dVdmP+wPcOXApe4ETkDUCG/TYeoBZrtZVMRhGIFAX5WKck4tFynuOnOHn
/Ug7Q6NUYFBvp+zDRbI5b9M+Q7W0WnBtBWadwjutoPWfkyQtfBjZR937nWhgrkFck5UAtdkq0FYZ
vtNLojqBOmDYNhiUJJzB0IImg1vaIZJ1kHTcxuMEgiIDTl/WDbYmWG0TIuGkJAiQzVp+cbigcaZU
FL9IU4Hd4DgeJAG/GDHrY8AGrUOHl9yep4y6yanrfHQx8uSx0Jaz/nMyE/enu3SYfIpRfaOinvW9
yOvxXRyn0SPib1jSho4XX9QiEa9pRag0Gkr8bN3Q/UICy3v3/mzL2dz+PF43iA/rJOLMxHpdeYZC
T7yMw8DWc/uBnVn7Ojprj/ej7H11dorJ2c9FTr6/jtIhmgEXYw4DhCKra91VyaNTOJ8KBD8fe6U/
WMG3hyAtOS4YD8yQBmZI/prfDgN0Dycyxy5EcBzWrQ603PekbbcaldMlttCFgKt1hCO93aCUhMgb
mGUuOHbPOiiafF2KElR0NtVc9TUpmJtmkXkhzXhxu4bUjqyZFAUknCy0rUNVKAhobt3xLs6xdkQ0
xzlBhKzO0urulAm1wTwa7bH7U7gzPvwb8SSgOSYhL5t1nE7xRNfNToDZWWBb1GIAsuqgoN73/UH/
eC8UvUUHxWs2jrt9hiKIGMWIbMUU1DXjvzq0m/JkwxVgK5hTdr0/rr0NanFDE4eXIH/Y7ABefrZA
Zj45I9ta/VvbY/tWCBSa/JEe1VUtjJqL2pwRaHP19qc6lNW5w9Id8+8Kka6+56rxhDl8niMRPzfg
a873f+DW0AZYAsgI0PSc/zzgKHVupjvPjRAtnfg8jXNenVrNSJ4SvVbeIr2Cq2EnMBxIpkJ/twi9
fhO2InnuzBKj6KbTnxujwgMl9SLwFWBSJ5zuEJwp2+Et6lTlN0ShoPCSNdDLbJTpYM38Or03p4ts
fkGGoJROA2yzExFLhj8f9vF5UMuPVa3mj1qTxZImFfulAwQoLrr+mg01Zs4OXkkKlyrkhMF9gwlX
hH43jdb7X/PmJOKsg0tIL5BOOv/eJKESI1aKeDH9VDjxY1Rm3XgSJhVE6NjGB0sNi8vLA7JduABo
XMnCznr2QqxUFXSTTfQ5NSS34854qgd9Cpy8rB7rMT5azzebB64bYcDnUjyzOW/X8ZxmGUwrhEaF
OY24IKHiAE8Aj7AIdwruD+3mqSQbfjIKdARcfLdOSyS9SjpaYNdH0VjtqaNK9B/ScpZPYXSgZ5+p
D16hCEj9XncQemeUnknmxSkPlId8aD1KhcdYV9SN6SOx656haeWBQd/aN81h+HB/lDfZLRHYf5QB
Hdkf33ZxjT5tKUVBuLARakBvuHGoUIQTgjUO2nKu6IK8mKsPsa6MAeIfR8Dy2xo88R2JNSGpd+gT
bRZQTERwQynxofSgCaMiy4OaRPpQOzYOeTX98yRgH4XdJdGE9snrxPycOXXzEGWh8O9/DBlstaHl
jwHUA6WSwgZt7fV3r0FBaE4E+yXSvcJvas0Jyq7sXr5JSRZYVlhfUm3ecrZQux4xNKlMHyz/eBm8
skYfcAAIWI9ekFUojv7BqHir6ZItKt/D61HNEEScCRizb9BReBRlVL4emjE/+HY3aYn8djwaJMiN
E3GbemoCHxDkeEyfMzf8B7cxnoGJXf7IaJooPmB5890M4uiA4Lxz4AG/5YVPZQGO+i83p9+SoZTk
TzPRyMRNobe/dnqJ2LFl1+plQRE9PfdGe1Qb2o/IZqG2RzF7C7PDe2a0EfhCf2RcMAo0q+ysRk2O
+vUCQj1F5umls2dwLfIWo4gMWH/b2ix0BzG6knj6oCu4ILv9I+1G62CN3M4eUegxglTxpOmG/Pvf
vqPphRGyEpIMtUTZW71Fv95ovfmNqIcc4Ob8S8Rexdj0/uBuPyZJl8HriJ3AAbTF0vEKYk8PbAUT
OuHDELbpg6kK95y4ofrKctFluR/v9kwnHiZ0ZF8OF7e1uT7ouhde3XmApnuzPJvOVKLFqTtnT5vI
kEJqppXlSjsL84jYtnPQERpSiSunErze5mxBWEsR4KgN39JxEI+QyvOn3tLPbecUmA2g2hlpY3sp
hkkEVqFPF8VWjA8qpgUHx8/t5WKobApSXYgfZNmb46AfwTzZKYecoo0ZavlN7Kta7zzZ1nyUVe9N
L+uKsjzZHQIOm1BdEqFTFqIaEQ29FTi1FCzUcI7ULQcpwa4XB9nubjyLbysZx/Jhul7FXW5oAswo
y4mFdY6Ugg842PnrgVmFIdvNB8/fvU8JcISdaYFJIgVax0Nwz+a5gIhD5qrDSVMRlZ5jdzwPUtLm
/sq9vZoM+TQBhk/+Q4tjEyrplMw2SkKhb4YpCokdjhDuEcJq7wOCXaCASEpLdVgO+LdjIBJzFIdN
a/kCji9asLl9is059Nsw/eGMjnZwtu2dOgCQwFfRIOIjyp/zW7iQpqdeOxrE1q5ryLBS7ZpnJaKg
ats9dTC7/Q55nYNFcpvxUMZjbOwCqCJ0pdZBtXqm+etgohVGqIJi8OgN76Z5Gh5UR/AAQXGsfecq
TfGXmSn105Sp09f7Uymnap1l8AMgJ7AFcZXnslj/ANRcZi8DA+bPyRwHuTpAih+a5Kqh2/WJ927N
Y6ZEPMyuxfv7kfeml1otCQ7XJUZqm+k1sI+pbMH3xoujuXQmniNJUiVXL+p7FMqMMbgf7xfLfjtU
Wr7IOOALRbV4k8iWiMZlthqxITtPYIaCzQtsyWhw/xEuD99AL3K9RCAktIvANiJLPc1FUr5RkR38
qoVlOqEiWNfmyZhKLTpXU40TTZz0nThh0jaOJy/OhfBdkHlfusTW/sspOvd+2ehF9wDiP+tgKJY1
VRLbTv81nH76G11n3GPpAQDhsNIFc5h6GesDeMPOEpPcIDBtnAukXZt13Vcx/esFgngzwQ+KM9s+
GV7enxMMw/y4wUlg9uzG16nWnXIp/X3w2eVn3Xx2IH1UbNDqYXNtt7FndF5tha6B7IuafJsNEyOa
wm7VnyLXugg5xnb42GuAUk+mJc10i8TQPzWIP3UYZiTmVwQjI9rkOP1a16wfwndWMjQhQpulilaW
GEi8QXMVKQ55mgv3CCWro4Rk52ilNQzm6Ze4AU+D9SZJ56Ww4pbEzlHMKcCxAbeICZVkHuTzwdG6
F8qiYwwqgZ4fuJt1KCMf6lpjQ7JugF0ydbRqtG7h1sj7g/rszoEnuUH/H2pzIZamPO0SRmVZg/Zq
1Ov86yKfRidegYhPgmidHiYL4eD7C2I3rOVAIOPtrJPfrUdomhFyKgkjdBt7RAsS30TJnBwQ71Pr
of7qeYlyDs3WPYi782XpnlLoovpEtrHtRMduV04xv8dXW6N4yKqkAbXrNq9DXf15f4S7kSTbkLxO
oho3B01eVB0KmBkv5tgpAQRPzsUzmxaRYsduvt+PtXMVczP+L9Ymy5jKaiwR7kN/osvVjyNaON9r
2Ze+H2V3ROhDUVMhacT7cDNnauWKXK9R9kCYFxR3430YKr18SqrwiCu1FwqJYXpbsBFgX2xWZVJ5
dobdLA/E2oSghcTkBahO9qAPRXxQKt9ZieQVNEJo4fFM3IJOx8KZhB6HvGbmFtATWhYXxUVuPatx
ucjSRvswI3D57f6n3JswsG1yYdDU4g28/pSJO3hONTJhOa5VvpqM0Hh1UPP3o+x9RZ7XJBQUNJm0
zYRRPh3suWFoXdvq36K2/LdGrvWD3WR/sNYZCkkK4lNUuDbTZTi4FNjjhBVfPCbPldVwi+gRkvnL
EioH87U3KNJpqHScxbxfNrFqqRiRe8LwY130gaUCu0NAvr9ien5E4t2bJZJpZF0MeN/0a9azFM/4
/jWCs1HrsGtaqii+On34YqQjtTzJ2YVpzVdi0a+jSLMQzHdn7pW+/UHW15yLTF8uOgPyR3sMH+4v
it1Bydooebt8dm4GZSvebNYufiUJpdLXJUYd+J3gl6MG9+Ps7SsY/P8fR87jb5m0vHFwcpG+KAKe
lqZZ9Uk3mwH0j4cKPaZhTzl7+6B2uJNO8vDhGU1rQbfoZqyDwmqJ7LxcCNpBND2FYZd8QTC3vzSx
4zznvYtr2P1h7n1O3idUeyzPIoXfJFaplnXpoLL0W6vGom6p/y4jVT941e0HYZFIdgvk/81tObtj
IXS7o8KDofCT16RA9fVs8u8PZW/GJMFMpWxG3eqmzaWlZZH0uuEDZEpeozyT+32eYIEyxwkcYfeV
8ML/7oe8HRiVFp3iDvhHGzkhmbb+tkhSrddr/AcNP+d9EHhWbX/QRsP9dD/K7fNG1nM0UPiyMwzr
dR0FIwQ9jiHawiJx8qtIu+WVnibuG+Tsa5S9yQEqdCd8tHCH8/3It5+UyIhkUlDmsII5to6MWkQt
gJUzcW5ZvDNwev4CqHnA2KZpHw0zLM+4AvUvLmFRSJKVR4mhhYglP/pvH5XqZpfHbD7oV0I+ZSwX
Hh1mbKbVf8Ve7oglebvnZDjgnDCEftXN1uFw9LBR7ZHhKrv1Dbw+/JALNJhwIpuV8AgvtheO09KD
qmdTfNxKT/UWZg72whbPxgG2FbC8AK/EGLOAJPucDYVyUM/dW6LyNJG8SBKRLTIaT1w4OdgQUhC0
I5+OpnhQY9c8aMHuLRTwGBSmfhVutiWwtEUMDwoiSBOvw9+kM8RVESk6v4tApT9p3ADqXBncX507
Q6OLhKCIJDyClNisTmCUXg8hm5lTIpTT9TzGu5pT5n6U2wsb7BdPT1DOFjG2ibDZOHbR50QZihmg
rVOiRW7a3VsEv7IXP2bIc2QJhf+Wauq2FycoRI12wUbXsSwLsGtJT27sLoG31JWvmeXgT1Z0RE3e
WZA2bXrZrWKJ3DQAsUVOzLrkoovN4ZuWRe4TTa3yC26zyskNi+wg/5GTsn5JS74sSAt6VPQ4tyhe
xypo2i4zWmDuLN6ZqUCXvQcJijJM5OdNLXylUIqnKYqLD26sH4k23s4m5AhyB5UeDRRWbLBXh0se
j7nqzQ7QfByev7t2qDZBCTnujH9sNBxcrrvBZNGCCbWhX2/eNYXAsxTbUBjBTdZem2Q2X7fLbF95
pWrX+6v0lgGBAg3esZJCT/kUmYb1wErF0fNqmIsgFvkI+Weczipb4uylw/wq6qfstTWhgTTFOGAL
ZXptjm777v5vuN2PxKVbJW8ptGO2wANQNIptLGjhoMU7PaqJhtdessSXP4gi71oSTtI/U370364H
XuOs0dwtAqEP/UNClguygtrf/Si3u0ImKlBpZHGPUenrKEbfTkpWUkQzOsrdRrKMj3qPS0tiixk/
Gnz3DiZw7+NxhlGThjB0i/6OzA6hZOAEwdIY7Ydey+znscbU6OXDcsCEgF/Rpb7l5uMV+Cnk1RKX
4OUy8yGekADAemdC62wqTrheHcW7vRf4gr/Fk5/5t8maK3rKMFPKwJmVZ2wqvS8Is84PCc63UDbd
770Xeweb7mbmoBTT+5IAOsp1NxQJFXe4uohQe5301jyN6eD5wnTaB1Miz7UEa9T7n/RmkxMPSgBV
KBfV0Bs5NQf32q5PR1aKEieXuK1p/BjAG/iV/cGF96u9szo8ZSxDthFYJHCnN5ngxPFYIeSLqV07
zp5viin6ylqa3jrLMCJdlxQlTbcZn55iwGG69oy/1QQv1FObqenrfon1z4tuoCs6p0jiZnlBHWka
6SubZfE3qh/8/qKovvCo7x40u53fU8EekWwzmumkVO1Borf75TizaMBww9ItXS+OskbmeWI7BUkx
2a+F6gxnHDWwN+865WBR3KxD+eEIAyBDqoxucQjD5BiT4OmNEcT83RIu7iiYZF7LtI9BzTddOvpm
nhwp3+1FlQgxQGn874YEiPkHOaUxFRiH42LkLVMN/8FSMC+oo0uBEzMwfV07v3w9UiyBgIx6I2C/
zcm1ZOkQNraSBzhKDEGb6lgOIsBJnRDbnD8IRcMHrBlagrzv1hMolm52IhACQQ8i7GTFVuNnCUZE
MZXvl57HTCCKegi8gxGQhad1KIQuhSlcMw96UbhXh65aMFr9iLVvHF8Mrwj/uj+02/tUBgS2aEJB
QBJii75QJkptOtCVQJuiFOM/s/IuAJ3zp6FVqtciWrpXODd2aPJm1T8JNoxnrD+qgxt1ZwERBegH
vDUaD1sBF68APViVLnYWY+IELc41wTKZ9clCCuMNlpfNyS7M8iDozrbk6CQnpKzOxbdFt3RFD1nR
NbHYqo3kHCJF9GnRnI7WC0iJ+195NxT1KUSH4XeQl61ntSl5XM6CUBHGateuy6PL6OrDm85q85cf
NiB2pKqopDvdNOlRHxxNo1QINTYezqCLe1EQVPIx7zsqd9ykuGQ/UssOWC/izjzh1qPCV17ClMIM
IZjCC9Qos641WuW+NWIjZFvNdB41pFNbiVhAVOroWbT3UQFmS6kunhIUJtbhGzIiWw2jPGhjLT+N
g4Jya63qvlaHw8Hdt3PXAjMF+CA7BBwCmxN8cdK4KawhD7C2VGGQtfXHPESpCo/78gEH0vx6f73s
7QcKp2R/NtAWSi/roRkDRRI7m/Igi/T6qXCs5lzVOrZUSouLp4Z9ZRrjQHo/qBzE5tJFEPx/QTeX
boJN39iiohlMoTEioVzk80dI3fYV3ztMYvFNvuAgp2H8YOrZtz+ITTkL7AVgBWCT6wG72oQ5lL7w
XJl649VSqv2JzBDEZGfEflsOf+PGpj0Nk30E3NtbRFSOpRwuiq3gTdaBvbksXSVJsM3DmfZh5u37
OVUpIHBcHcFCd0ORrf26JqVs0zoUla28rNUyh1KgvV8K1flYjQ6E5UEND6oUe5EMD9wsbxMp278Z
FB9tMmHrZQHYusTHb1Y5i6nEgXvCBO7lE8dbDNo7yR6IxM3OKKkLprg8ZgESoeXjXKRYUXl58aFp
WuVq1DCWuSQVmgDt9Pl+5L2bi1ok/RbCOzDn5PH0W84N7BSBQmFx0i2KFuhealyaVu0e3RkL46Gd
cBJ0EvfL2MRVe9JlK32kxnaQqu7tVJrlMKw4Fri1N+OfwySTdZMs6M3Uexz0GK0+s4z9Ji//1lz0
smnlHMm63TyhOHcl0oRuEXk/I18PvE70YozqmZgJ9E+M4of36P64BwW1veMAUgrSRbKOAedzHaUv
onmKOy/jeB2mt6XJfLrzFF64Lb87oVUvftM79ZvZRs7i4KPuXSzS9gHeHGBJZ4tiFuWIjBG+7IE5
6i02hj2e6FOXRQ+WJf30+tr92/WiKT61boFL9+KqR84Mewe+ZOCDw0Deg6xkM/gha2LER7PA5pLz
eT6DDYmHFOMsqjdpaR4R/vd2rLxByd4BVFPZX8dLcluLeoV4VmrlvoutW6A1dnqJvTY/2LF7Q4P+
w6Of6hDbdhMqbSenSyqDtAd3+JNXuTZUfqztc7ucz6JbzIN1dDs0zlcp4knXjOritpVvm622hFGU
BeMkPkRtNzz1KolmDornxQkdEAxKMvIsojeyzUewPK5w8e6yoEjr4SpwrQuAyo9YZY7mwQq9FQ2Q
cA/+oRstb8ztuYfvpEkxuCBjxQb8m95lY4NTZoLwFMr1y8eZpt4/2AZPfoddLE1xa3g/VqV90lHr
uBRCVAen4e05xI+ROqkcibAvt4DCXFUcs18yzmElyT9VpSUyP7c688EWlKtOYVF3n6OhLqODpGE3
LhUWlIZdsAbbNu+gY+uJR2kWoIP6c1KU5Az0wHk9WJTCeW3PQTFYxsf7J//eioLNgSmBFAG8Adt7
9L7MoqmywBQaNqSLyC5OKtTn2cBP4w9CcauhlccpwDtpvS8XMUT8nzLNLejGi+UmCzumsTEyaY/8
p273pQ5WgwXMjS3B/Zsjp+vi3hpMQglTr05jBte9J8cNmihSH8Cb6Y8vH5q8tUDYAAsFurkeWpvY
g46LMLultN7Gblv53OXlxe3j5SDS3sh4KLA6JFjz5r6ay8RwFcHIcjuR2kTQFpamiE5TknQf+1yU
ByC62/tRQkTImiFk8KrcTpqpz5HiVJjE2lrTXEZH6d42bqsfQCL3ViGwFyn3L7ns2wY9DrHU+Is6
DZA2xZhY0eyzldHqGjhzzvenam9Av4eSP+W3TKdMzL6Me0K5Vaa9zfowvSLgPf7BVuYdRSMSPD+M
9U0OPnEVahHmN4iGZdMrr+zd57CV/tnjFP5w6Ej6dX/Yl99ZG9JmRKqvcG6xnddDi7qyULnuk4Au
2j9hSOmmWAwHDwz4ZzOcnpd/yV8a20BKefQjL7MOF6JK5VaIm6AD0HSXLrand3CkXuZ7hoI0YLJf
hTCyfZoV2wXYYklqxg1RhqIeW4DCYeU3bZ1+n2JlegO89KgjsbMW4SVQVyATZadta2Eo8LlENORa
nFofCpjl23GMpnJ6KDuyF4oLj8IC9Uxuv80xNQxqjb01E6YaSX2KQpxZxkjrOYspHN1f9nuXrKxj
wqgiVyHb3byYjDiD7c2hG+QiVE9Yl2g/tVDBnzdMpLpKjh+aizlBEE+eeo1QTfJRQMmv5VCWvijs
4e/7v2dv6BKWoLJMeVptW08mXHNhKW2CKLuSvNWWPHzm0EOjSI2O8I8716pDi5RuJa1KKKKbbdFh
fmUXS50EeKXkJ8Np2ktWD2Ct46TFg7vWwnOVecvDSwfI7QM4ALgRygMomq13R6zTxnOxhvezNvHO
+jTg4D1xIFhpkh48UW/3vQG1GHgY3Hc6wVuPByD9Tq1mSRIUk8hPSdeMZwBreLVUsPo9DW3d+0O7
PUJB78nKKsU+Brl9p8EUBiXWI6i/IBX3hVpvcYY3qFzvR7ldIUgnObyV2By0mLeQjiGb7BxeO765
vTCCokkbtLI6LHYwfzndD7U3ILisPMzQrLoVbRclYnOlpkQBGbsC6A2msqDMH9yPInfzuiZEBKrC
+H+wClnN6xWB5ihtwTGeghJJqvdq66UX20J3quVteM34z05OpJTvu2Z2X75AuMSpLpINyZbT5pkC
89zBiN0TATcwVi69N1w6o5v/xZsat4gymw/W/s6CJBuS7AbZQYF0sB4ppkthZ/XEC9tiBkJV5X6h
DtGjpzfz1c7h9B5M4O0W5/FApkf/FeVG5nAdMK979IUKMuQubcJrDWkXkdNF98OktZ5oVplPRjKk
B0nLXlA4qpxhvOwRGZML+LdMYswMMvNpmgKY8+VZzwbn7HR4XGn2oLy29ah6n+BtdpBY7OwKwMH/
Cyo//W9BVb0FIwEAgk6oHfpVs7ivaEIJv+3z6MP99bo7PtJ0RP7ZGTek5D7LWzHWrFfMcecfmiaw
zXATpbwk+qwEXcFSKivnxewx3oEQEdny1KKReN1MpYmoUDXF+RRkFiwVum5zMKFJ/kQO6lHfs9yX
HzPEI0XDTEA+5DezWA+Lh2lWOQWpMzc+qU5/NlGg9IWTOgd38M4BwNPulxAgfS/uovXchaHSjdVQ
T0FH7+bVgt7CuQ0NSEZpmmraA1o4yjXU1PK5MkR4EHvniKO9J7thlGEoimzWTaZP6dB4i+C+Ex87
nJTeTo2Zfrq/YnYWJz7KMI/RZyLX2JZDyJq0Eg9XEQyxIeUVh+TK9V4HWTI3B++SncUJ2Y+epTzY
kCHYpDNekmVz5XF6uiXd+TYbFyqSavlUWPT78jrt/lKKMT8IujM+RA8o4clzVOPCXU/grCoLpZlE
BLY3eae4zNUArfXuIXVEd7r/KeV8rC8LmNzQxCGoU35BaWEdyra6UPMEdH9WZPJdAQjnm1CkPlDF
K4KUwv9BZWk3HqhNkDiAj6h+rOPNIC5q0ZIPmbPlPhX5lDzHeVSnp2qKih+NNxQHAW8XJAOkNyt1
2ng0bztOnRs3YtKWMdBaPFKiZuxfJd3UH9xEO1FQnpMAIykJhETGelhxvGSG3ihDwIKF2gwM4gl/
ovLgUN75eBRtoDICxWFVbgtGy2h0g8atGoyxIQwyajFeQxFlX5R2SF4tWhseVAF2hiVpUlIpgvoU
9+x6WJUlqoSm7hB4lalea2dUzvExyf52j5G20ohAllzG2SKVF1fPGs9ehqC3uuRd1Pbhk9LOCSez
0CgnD847pE3agxnb+5YoUJCmIOYkn5broSWJMpCvWAOYpsL9ge5v7kfpND3EM7Lb6TgdSd/c7mle
YNQdpUgn9IAtVLPzGjhfdTHiA1VglBMnzVNrsmCo3h7BeHdmjf4KyCbqbVAxt+zheUi9petLlnw5
Nk9NamjXLOZJcv/k2BkQuxg4GJuYGuL2QlusVGldjQFNYZ6/09O2P6dmhbtgfCSuehsJvAh4a+k2
ysNqe2bQrIqdPq3IRVy1fWt2qvXJK4pFh5zYePHBsH7RxtcnItF+zRJCyRzBm9sTua0xwTRvCoYk
rka0wEsJ0V8S1zmha8HzaqHL8jBExTxeLXIa1H/mxEJBqkxVnrC1auWnEGfin/2iWJ2feX31WYh5
/qm4XfJpjs3xJ3mrB1CvQQntYabEbJxyoRtLcH+CbrcVHEAKDEhlSM2MLUpkhNiQGVHSB0lEveYU
T0X1OaNtFEGTc40TIuuQsDxxsK9upQ9IyakOQSpAoJUlv7m8PE7crojrPhgheH2ZwkVB9Xi0Fu1c
D8PcX5NB2BdTeuxeWgH53J5D4z/FaWv7tGSx6R0cYbf7HNlt3o4SwoHG+tave4r/j7Tz6pEbSbbw
LyJAb15ZrKp2akktPy/E2KT3/tffL/Vwr8gmimhdYHewwGA7KpmZkWFOnCOydqTDAPd4Gz+2ZMrn
WWToVw1p95jGjjh4b/bs0ZMGNUJrnDMrL+cvgbOJ1HuqJR3BV27ppxxu3LNXM3sbgZ30e/SzDt6E
15edMjd65GQlOJhXD2o70FbJSuLK2IlrsA4NN7BIj6LlPSvSVdKxpeeOq16vCgFQYNqAMYOhSLxr
iQTuhZZUc3BiX190SUskSQ15sIlHNsHBsDRaKZCXDYTuxmfqbs1HM6xTX+UOvhkdIk0RozIMTiN4
iyFIZsDsmVcT/iMv5ltLPv6RO4ixEpJPd3ZYiq+3L+Pe0qCpgH4JvkvJjL7+gBXca0wyERdX5uSe
GkjJE18vSvjLDDv7++22ZCDC8aN4T8lmbatVqp4DA1nV3JrRI69feKb4lL4blLk4UpnacTIcCGJV
qd1EoLBZVzNNBZ5AkLypvXqnTJ7jw3ZX+hUgpPt6tqaTTpp+vr1AuYC1i4bMhNgYOmreBYDl6wWG
Wj15nSpd9FT3gBXj6FOejr0UE3A/zTCG3Vfh4FzaedC+37Ys//LWMszN4IoA+tH03ZzQyRPesmRs
Y19TVIVtDeoR/P/o/nXbzt5xITqGq0uOpEGWt16hmzlOD0UXacdChTinj+hnlVuhF1tNBx9zz2FB
NIQd3lZy040pGgjzqMwh1GZcPj+BVe5SJdAXJG7zaKfj8OP2ynb2jlASnhgZ7RngB9crW6Y0RitW
JqeFpaETCkKzj72q9odl0e7mDj3iKOo9fzCWI6K1nbMqAy/SDq49K96EfKAzND1vUuIIsaTMSRoZ
0gQxWAFD75TvtAgLf3Kq6Xp7wTtbubK6+b5GJuZlGSk0GJD/IFOYzY+aENOp8vojQpf9Bcrys6QM
5disvy2LVmp1xqlNqogvk2nPQFlKaho9bzCa6eOjm2pH+hbyj26uhGwqQFYsibetLU7SCcsJIg4N
FsBUhSBaNOI5HJe347F5UulEyoiKDGFLSZpNowqBbMwz54nvXZY4L9nihJfG6PWjsdOfk4PbFVHf
o9hNAIUgovzMvzzhEBeES1eCkLFbN39vRVl/P4jQBDocl8/aNCn/dHPTBXrrtA/wQZcvxph2ywnn
kL4sloVn7zLbQmDD/kdEZngi0mj/o9dK9TWzZqThRH/Ubdy7VUzSkaLR+Ebka1MJDcW4lFnFy6lH
iySYgho8awBXloCMAnicy7Poi+VMX185eEhfnzlKzLhEFXdM52N75ka7s7rUcaCxUqt49ms3rT6q
hVqPPgX7+IO2zK523zPuIw4Mv75XlGNUsjdKoihBbFEMw2AAGZkp/nazbV+WrvYeye4zfxnC8M0u
ElNyjg9SZ7pIW8Jqu1NDe5rwWcmsFMzwOkMVKM1ov7eUsm79tDWOaIt2FyfzRMAhgGO2NOSqUjdQ
tvQ8q501BnHs2ZccGQ0/1hvt7rZ/en10WBx9VZh7gJRzeDanPez1xIQHKcg7x7x0+pL+myqF+x7B
3vZcDQz7WR2DoKqaHkH0X788WMZT0ZyjeELtZG3ZEEZd2x53eq6W6eSlU/hU5rx0UThCclCkVfPp
9lJ3DSK2ROuaiheQ1bVBQtd69mIZK7tO/egwwudnZVKe8mbSL1EMOPi2PfmWrR2JC5coHSyaFDKD
3XxaYWoIvVT44xwZ9Ie4McYHT4OBZ0b5KYCfKftUAua4lkO1+ObS/Plm66Yj6+kGP4AOySaRFXpW
9/QEyf9sk76yiCna+kbu4sO8pjulzHdcGDEr3iVx3501vT5Cre0c4tUP2L63Y61o+eh0QVfTxKM9
Aoaky4en1pqOBp1eP0IEFbSu+L0AWuk+r3d20lLHy72iD9C7bgPoIM2T6kLcevuL7i0Ib8eFpJII
V+z2wI6jZVdD3Qe1Tcs+nHE0c9ijBJ94bxbQoAhBFZ3WBOGKJFtfLyjmX1aa2feBmiKZGmpm6hcj
PIXVnKunSDlkkdpbGqOEBA6sjJhvE5YNRTNVVqX2gZWK4s5VcKRRVy7vKpCap9tfUdu5hrLmBjcH
fUBEqbbnwpBd0Ebvwfwxskz0RQ/bT2fF+YuWlrf4aAFbF1SX5+I664z5nyO4d967fWTldNp6GIZA
S2j9mQpz+SmdQ/vJKeMkgoLAmo9on3e/i1RwhITPoEYu//0vsQB9N6pBWdcHetw1d/0APdXURJ9j
kXkHzmmncEKciFQYE/9gAilVr01Ngyu8WuOzqGXVXpq2RKROoaRbNUl1rpvoU8K81BXZnIm7q7on
11u6B0a2moP92dkefgdBBPU2EoLt21PPjOH2ENUFZZ95qKzGi+VD3GafSG0N5hWF8+Zkh3fO5gOT
DRC6bruqEWpwVZ6IMZiiuL933IF65TBQdLNC5WBtOx6ZwQHw57gL8sZtu0PNS0B58zgEhW2gRMCM
2P2S5EmA1EgXMFoIRKZTh7t6iZbAyOMj5OXOaaLOTTUO2zKr25z83maUNi5dui2xUB/czPgrR3zn
69AcXrIdh0g6BwiSW0YleAvHrqFoKdQ4hMa5qIxz36XV5yWs4wNSgN31ADSnyIx+Eh3h9ZG16syM
yE2HABap5SFZxvEcZbFG0VSpDnZuJ0yhVgMVBvMugLy3MVjteEVOB2YILDvKv/RLWzxkoWe8aHqq
+0OFNFURa5Ofd+bbq1KAvCmlUJfSgNp5GxfgKJwoEOdDkGe1FjByQ6xbl8l5jjrjIGDY9QHMgEia
GOA8eP71B4XcGL4li85f03n1RdVycc2LpDxPafSpK630w2Dp3RO+KA8Ge0n93nPLa09udPC193wA
YTUD5swqg5Xc+CKtd93aLbMxKGfY8fxsaek3qVo2fYsKE8B0NEOVfvtZ2EkkQEMzP8wUJb1dY3M3
zFm3syWhqevVXUzHfzAQprKdR3dGZmdCgeykhPBF3Ta6d03kxtIIh26VxHn9vWdGCXvd6vne5E9+
Zk/KizGXyYfbVvauCZG1PECEYkySr604iRFbZoMKntEJ6xyGQ+kvc1o/T3p5NGG++xU5NzwjFI4A
NqxNeWJOepS9hgCFYwgUtZAR27gfyjNckP92Uz58yVTzqASwtz7eK5AUnBiXt2tt1Mw1q7fLcgwg
5pg4lH1bBmpv6899Zh09yHsLpNCtcjpll2Hbt8uaJdTHaMblaEPk3ttWF8cvNQzS1hdjkq+UKGHL
tfQxO+oM7d0J0KeUBXBpvB6bGHNcZtPsIFoIKhV+ekEQH1RD21/6WBvPYAqPGDqO7G3i91ALJ6NK
sBdXXRKo9RCds7opL+rsuRcxGEesYnu7aKEsLzvlIHu35BWST2jo53IIFDBs35DcQyG7D83+jCp4
fNAlObK1OabGxPh/qgMDAIKin8fZ8h6KmXpYOUdHGP1dUxSLaS1DUkULcX04RWfUMEQCADCq3PrS
9V18ioZcPYOIffsMHx1eEBu03WROvS1JpIOnjKXO2SyVxrvCbude9QYUgMf1uNx2KXuOCz4cBBIl
9o3GwnpVPEBuYenDEDBIZWrngu85yCmEI6+8dwjJBjjt0DMBvt64riiNKbWbLkGpaccfTSWz6SpY
yUPlmKKFRXg5ut972yWFW5mFJHdl4Gm9MBeReAhrBIBZIrSLavfmpS7QYwunXj+ofOyakvgGBFt3
BkXo7IpCX0ICXXUuzimioZ85GD01ASs5MLW3XaBzaZFQJCVz3HzGJnR1NIDjIfDCob0vyO0+Kcqh
WsHugsCS2zyjdH23YCUYuhY3gkYoKJmiuCZ2jgCWPfSlH5dVevCm7flhUGb/a2uzT51RGm7iAGCA
bSC7MsrkPjrK5P7ZZQx2KmrkBAmjZb9x6unXwbIAvJx6pwwSf8nGsqTq6j7BRVHaKP/NtYYJLtG5
4UFUsPsdf47hysFm4DZrM1aWJX0xcuiZcE6Sey0T5kMk2ra5qikY09s3edcYc1gSqyExyJtnpQHi
VYq5IicYWjP0jcqKHuauUUj1NLy8/xvWAATATwlHEZLc66VpEFipQ5r8hKGUz3Y4og4yGQ8iO+Tu
2lsX3w5ZHTBPciRgbSnUEkdTmLEDO5SJQF3C5h5JkC/RUCoHsOO91IDcgxSSLB0Rn034YS91Yxcx
X7BC6uqbMsEs4JR6Kpmv4/PQdapfTEp2Wqbs2+2PuVfJQKYRFmr4W6Ty6OYSCNtT0nwky4JHe3m0
R0S+S2sur0k/wPDeK9Y1y83pQ10N8Xf4k8LHBnLE5QRbd3ouo7K92okw/lDDPrefMjsq/u2NYf7v
9o/c3QfZG8CHQxWyPczwj1eJ5vH+eepofUqiEXRtpoh/vCE5Ui/Zeyzo0YCyADApexHrLbcKBlNr
h0epCD0IavEPF7udYfjXwT6g6nU0VL23NAltIdIFmQDkdG2vK7SYp2TiaU9n2MQKO/lmSg70snN/
JwlkopAWmsw9obxcm+LqRrQqWZpdJ0gyIAPVfINSe7BPcYWcyG/4BPlUuNABMd61Tb9KKTDIFAah
n5aEd5AQdHeFHhsnhA2j8+3jsbdnoOBk3gVqBbzpemHD4ETCHKkSD7KBL3Q0rKfCpI6WixRhbW/I
/rhtcG/TqGxSNQCuRcKw8XeDWXeuESc97GWmci8yHULoYogWLmkXHjxSe88u1HOwHFA4kKnJenEk
8045m9gqB3N4SVO7UwLSwcE52K8dO7LjyugYI4z0pDbvkqO3c5FDVhtYoxHdW/lcn7Owzn/c/nK7
VsAEAMMhz3rVaWWiJx8QHqYWmbdteRnKSL8XsT561/+fnc1Zp4IDMpEnMACaNfmzO1VAt6L4oH/3
Wi4CBAA0aD/POA3dbb5hmV48aAjBBpVuRPODnZWT5pdVhlsa6iz9rnZx+ec4l01/Z5SZRjLSR0zb
m6BK/kTXSjfO6my195oqlCjI6Tn3fhFnDu5Nd7o/mkLTFF81ovhTFxeZHoRVQXGh0SA0fR6atJBu
cDYGfwgLYzn1zNGmlBkS895tSSXOTZkun5s5a45IoncunBz3gyWGhISq2abEM9oj0DETKV/hutAG
5PH8ybDL4c4skwKa/vlovmnv1BAOcm5+wsm3nYQ0LEyvgg8igBw3yf1xVBvf6arqKD3eCQgpzTFZ
SyhNQWxbedDbOk+GSqXb0zQMoumg/onW1KCscu26NAUcfqRFB0d1x5nIqQoa0BQgye82L8BCZ3Ex
Oj6mCqfH3ZhM6UuLPZ/5APPtITzlcE82fmBEIApd+5I+o6qCCnbHcU0tCmB5+s2gL3wQy+ztlmwB
SF5OOc0nT88vEW6l6IOuiIKmXa0q30GWjok/Uh0Pbl/xvUKjDFto3Us+bx7RtR3L61Kz1d0OBuq4
VwPbncSHIUPV/FQUsf133Y7MwtRNK8Z3Y1N0nxBvn/9KbFvRzqaWonNy+/fs7SPhG2Ud1I6YQ9hc
ChCLVQJsFJdjULtahKbfgYj9r9C6I3D0niX44ABvydkKZuTWC69HdVLDBYV0l4rYj0Gj2wXFbDr5
IUKjB8H23pWQe0kOQWmM6eK1rXQSadYaShtoreJo73ThOIAZh0QpTybUtumLlyhu5kP+N/11+3vu
ORlKqHgZOio8FpvAdG6zptVQuQ0iS0VqZO4yJHfQ53mvecI+MZk+/8YG0hBlyNahOcq4/HqpkaW4
pqIMhBGZnvqKozhQK8PsX9l6dXB2d9dGgCkH+KnGbUkXMjSvzXS0uqDszO4eGSf7FFrRcB3sqr+3
JAfy7W+5e2IA8sIEB3KAVsd6aQ1VYSJbfIzZDuFjVCoGEjqe9mBE2lGTY29pNJilODpFJOA0a1MD
XEXdAHMAI8Stde2HOTlFlRNfnDbsvirYP4hbft6rDUKBiV5qBbJkQEQpf9Av7obob4TllCmInCbP
KR961/O7aXqspmIR/pi305diMee/DaXmYaVxG73YRlocXZS9T/zrz9hcSupzrSmowwcDnwVmfAY3
4Qu2YEOJxG+8GLg7kC4/aRO2GJAoMgZkcZihgbCtP8VmoYHiTNpL3Uzm+fbB2fPlUAHL+yeFv7Yv
vaaOCRxpZMDRrKSnVNfHJ0qv6vfbVn56rO0eIgJMVYSCikREbfbQNZt2UqaeKdjSsc/JqM0XI3br
ANQ/o8a2Oz5ZRlI+RQX4vDKfzHsjFd2VQdMm9yl/Td2lSXuHmQaKLlew3+XnIrSs+478+SAe/4l+
f/VbLUkvD/snB33zXuuwKBbQjfWMljXdv6lwhmu7FJpKv6czGaht0UzOU6cdrrqeNp/B53vfI9NI
L2jzJn/GlaHl6FO6bRU01Vgc7NfeKaSJSTqpsV0klesPWVTwBmnUwIGmNk58qsfQvQOzaf3RMm57
4FR2ahYYAIRERwH6hy2deklNsxXhzMVzDBLkKRfnFK2S0xIDzYEw6Z+O+ey7aoqPvOfOIhl3AlYM
QQGDca9ufFMuCwEcBd2hEeW5qycuupUQ1AWaMbnpgYfZWSfM0Yx742Fo225nUU34XsfBZRYpCV3T
t3vI1QtzdPyxrop3wH71S5yqP/RpbA/Si911Soo36vC89lusjtOWzI9mjCdRphxBmlj5uYba8qoO
7hEFw54XpQovMdQkZxCcy9/yixctmFyaDa3mohdGfFfPve4XTtX7XoLUsdK5zkkL2/GjUHAxyhgj
PWDMb5Z1wjItTKZ+IX8jgdh68hAEVNTR+kKMrnpc3K5+0ulc+0V/2O7bXy8pG4gNKUux1eF13KQG
lU8Zdlg05b1VCOuFGTD3wRtRT1GjJvWXZXaCHCp53zFm5+wm4dGTsRNbEVX972/YIl5dBjhIR6CT
r/S2+T6pNKVtNEc+wXdQPIxT7H1skzx9ew5AbEpzmntDnrO9tW3oRUqeAx8Z2mH0YdzQH0PC1gMr
O1GAHG2gZUUxQWq4rI+TgKQVADFWNFQdPosoKZNTbXbO8zLO6jmMqNQceKOdl4rZX9lWpbYl+/1r
i6oat33YqnxMM5oXP/catfT1yDP/vf1W7V3KX+1s4htGBiMElalF0gGpLuOUh+e6Ankz5mN9wAK2
uyQdlA9iJiSH24A008QiVKvnPsCKGCRIKJyYuT6qQO6dQvhXYZfhKCIysikw2QbslVXCVvUmYb7Q
Qxn7mtO5n5s6iPC1d/lsHw1j7X5FmHwkxxn/3LZ5XLuErbP/WdEtiwd1htC6s5AiQ0QhOnDfu0dR
Fg7APUNeuc2vtQXYRNfRt7JLuNAL1JQ1f3HxbwzcZYEo2vbTb5wQSVFkMI8C4H9zEkcXHmkxETMZ
tZHDLDuYpySfuhcD+cz73zFFfEbCAgR5O5KlzYurzLInp7XI30XzXAa1m7hnpzSOBrf3dgwBK5jW
+S+lavlK/vJAmA1M8poinVVd1l/7ehF/IOlhPY2FFn6+vaq9cy8jeTkjDkHJ9sElj++cfpTtJDVx
PzNCnX1V4C44OBe7C6IMRlYLORx5+3pBnaowatLx4lHFUy6oe9T+mDbV3Vio4YFv2juCTJeAYobr
Af7GzYkQqJRMmstDXmW9uMC1rtxlTZJ+Xoy+uUDTFR44jr0rDUyARUkOGz7jemkNo+gCtQISBHOq
g6pXvfeRmCbfpepxjiMjQqt3Cf+6vWt735P9ohoKComIZRMX24lSVRMaKYHIU/czY/4jAuF99RiO
MKrfNrUXkf1iapuVkDundVpRalHdKJ8ucRQrz1npKJVvj5F3cjorfzc5BfBI3J0X3Da+t5m8m1CZ
EjtQMt+cm6VKYrNSwGlL7aB3ZJvvM6tRA1Wfl3exHh3psO9dBkBdTBnISg/49vVe6qglwgo7Ags3
VYaFTGu6KK36dlonRNZI7+RsGZ5yG/514UDoPipd0ItIu9fcClGb9JDWae9cch4lNR1lCKBk67VE
IRxOaH9xLpd+BqMzz+cko2TcNZZ+MVIDVY8Iaurb+7X7AQGu0SkB9gRodm001XM9ES1lQqB76bXq
kKFgJOSoubZnBRfMsackCepjcypCCEAMO85obEx5BYwAfZm5C/Pz7bXs3THCVThLQJ+TKsuz+YsT
nhZmcK2Bg5/A0fktTorJZ6hnFr6T2r8TUMkxNSZFeVm0V8BYyPez3qag4VSudUmsMmeyxj2a+tq7
TcSieEaDMWYCkPWKpKp7EvUqA0JK18G0bspAwMqvVZ7m945TioPbu1c1JgoAMSPBCtjcvGO081SA
F0xQIpsMRjNevGumxPaTqSzReQyB8RtLZV3qJVH8LrUL1OrM8Lro85GW/N7K6TRLeQ8o4mghrVfe
jcOoZ844BrSV+n8MM0tOOVAX1M+QodBEYv54+9mBz0wqiaBwzDzA2t7kILHRd9gr9K68c8yoPNtm
1XwbjHk8wFTvXQY6oxI6AYPCaxX1OJxdb2SuLZoa7yK8Nv0yIqJ6ffuCIKEiyoI4kEBysyAtyyJD
mxiFqkJd8QstEcGsuESvivcbs2yM5jDLxsmR5CcbH1I2YwTyDn6vxO5CP7HC0q+1cPiczeN80D3Z
8ZG0EOibA9uBxnNbcG/TlvKYJ6nEIsu+GElb+HNWjRdY0hrGGRz3RFv2iKZw50GV0p6kT7D2S1mC
9dkYwj7OXK0bIV9Qkj/0xDXuymboT0bbpP/NRrMwKRp/9MLeODgpOw6Nth5IQ7rbpP7bTnoF/IFu
HvOBgxLrFzr3/7RDY92piTiITl4dSYpFcvhRTuuYclRvvUJ7QDQ9jiOKblHWnuYWoEBJ0/Xl9pF8
daelFV43Ng5oEs2gtZUorQuq9xlWhn58sEHWPBdIhVwIDl+iQXkzx7k0ByEDM+icF9K3tTmRGWMz
VNTXysh1r4raN4EymAnirJrx1stG45DQABIqHAhvwjYMmelghmVXBbU39Q+mly9BOyf5I2xbR4G5
/FOrAiumiP1pVELMK7Vk1qtSO5E7uahqYA6j1JKoLN9p7PQyF4p3F4Lw9WFvqe8rit/+6E1v5vKT
5skJIUFlmIwC49p8Dr1XGbeAf3IIj85UyuqXKpezpYRiQVPUNL6a+ShIeXUPpFGapRK/z1OwXXOl
NsiK5aIOpN7RqWUi/VIqaHsacSgut8/orilybgBtFMI5Puv12QtPbmsZVeAsznJtEx3fYhOsV40z
Hzy2r3wZqyJ4gGuSUrkU5VmbkvpVNuCOKlA9IVv2Rtj+0KOin3xRmcrH0uisj4xlRF9ur3DnrgM6
kngBmUWCjF2brfkpzSi0Kpi0ErqCeSC6EGX3G99RLotkh+cbuPTayog0L6kv56QYuuJqWIoeuLGr
+d0ovPNvLEhiBHBhlEi3orZidhTPDFmQrjrVi5FzSamm2dAN3bazdzSoN4Hh5LGDN327pI5Sd5SZ
FQRfcX526+S/qfcApgzeUV9pz5IczoO0jwVRy19/PHiGPYUySRnY2uLeuYBW/Drx1Kchsaq3PjEc
QvpX7BG4BwkaXZsSHBJldKiMWFU8IuU8qld3mXhLWzO7v/39dtw/DREG3jkUzMhsJy05AvEAiXkR
iNLua7+dMzV5pxPj3ae0MONT5bjVj7ebpDkA4ktSAL/qzyMQZ8QsEA3UdozPjI+aftJOi6+hnX0t
XPeoSb53pX+1t4kUpixkMwfkQa1eM09l1SmnZNLne7cPDfgaouha1ekR05Hcou2LQCmDw6/x4r2S
KSl4rq1WrYtAV4riTE1cPWVUVB6bbGkgOtWrJwEjxcmYbP3g5r1eLnOkUj6E9JEpeGezXCe2Grtq
8GAFVGP3mViMYOyY+RhE1n1S07G+d3Suyu09fX055PAqJQZSZObotuR3ng5wpR4gaOCfBn2IQnmY
yCN8HYaINzsxTiv/oZwByRLm1pejL4nMOMs0WrPJ+toO0+xPVph/yhunOrgcP0nu17sIESizJfTt
AFkwiry2lVh2piysDETm0sVITbRu4hdKmf7IpqJkIhCh4FPd5qI79ZPWvgNuzmObMnqm81aJ+Icd
ppAquCbQ2APH9/rFIKkmLMRRMPribi9uPZR1npo2n0Exkk8JxbmTitTKl9v7+to90GkCGwGxNSUC
OKXWHwC9yC6LXAKbRNWZFo8Vy6d77H3u0+q7PnbuQftwb1EYJE+nUgBsWh6zX4oFy2w3Zk2FM3Dt
zrw0jIDX79Emt4+4DfeWJQdomfWExORVdZP6drFwcGqGj2uIx7ooS31wpsIvvFY8t71yVNF/zW/I
FA9JPBzdYIM4uptTC62TSsmNU+smkbifxFQ+m+Vc3tkcr/NsWkrq65OuvGN6xPzszCFThJBpte/C
3ut/pLbXBmHqld+SwrUf2064j12b2P+ZeWl9qerIRE03ES9ZpcW0r+pDMM5rb8avR0BXFmehedhO
gDghKbNhxg1zuF3h+IqXqh/rRc8eDMQ3nz2nU58Kaza+z5riHSSXe1sFcEGi0wj+oHldH4kZ/q3J
HQxC6878r5+E9+wtdXGOXfNrA/73qKq4Zw7IEeO3dBwlgHltzihiL1SbuA1mlIr+KRRruutRwYAL
wnD9PjePijs7jvMnqZmD1ySI2Zb048I2i25QGog69OE56hrNp3pq3lfueEQ6vPMwYEpmeWQA5F6b
y6WaUaemiOUErdUMy8Wt++pcqOQIDwJw+ENmtG7Qijg+qOzvnB3gNVQx8aLUNLddGG2k4kC3tg2S
TIRfWpNJvSuDeu30aBmzW1E/bdMfcZN0V60CIXi57cDkfm08OBEmNWLZAOJd2BQ5izbM3LbUm0Ad
+/570puQqbv59NRoYwTjWm98hZOgQCNCH+OXuUiP7O+tnrkFoHmUWemtyfP2i0fz2iVk8Lptg0bM
6fcKvQ3fieLovnYUcXLjZPk8V/14V5XOUcdh52RJ1XXSUT49L/MmpWCA0NK6qW+DylWcoLZH8UFX
RfQIZCH7ePsj75qiGkMTW1YotxCejslo+iYlFDAFCsb5Iky/B753ymMw3rdN7dxPaj2Sb8aVJdFt
a7TsNWb0Yd8IehU5muuiNGPHi2wB8dS6OT+3enSU6N42CYBqvYVuYqDGBMUnyskO3VHbDWOyQctW
TvGizE9Da01vndOFKe//FgkaYW2xduw5UZSwAay+LIGwG7pC3bw8Walx5BR2FyfvJl3fn8xXa1Oj
0mpxaKYQtaaD8S32+uxpGSoFaeo5BiGVefaH2xu4dyEQFqGYTRKKJ9qsrYrsSl1iSEwjvY/9sCzK
e2+I/431uPnACPT84LSW9wwLwtF0z05sQakCJKnU56A7tYmL4ThoWyNumiDsU5uRwrw5Qa719iyR
qTQqMBINJFvpGyc713lv2KTZgVCrP8siW94ZmhYyrjl359sfcufSod5Hq5QKF/Qc2wJo21blIgbS
KDtEYRJuvjoYR7QioL09Qv3sOFGiH5ZFL4+R5G3P3pw1vQVVmQeNYfTtadKS+rHpGf+DGEhpH1yY
tL5Gw1g8FGaRPiU9ALvba32NfZItKuxT4CIj5vKvj+niOoNTSGwCf3xC0nf8Zxio4tVKaV4bg0KN
FtnuWRD/+EVne1ei9SMhw52bwjglKStBCL/hFa1Yos5TFyPdbuZjdrETc3w/1h7w5Okc5152d3vF
O6f1Z9WSYXOuCtjI9YKhQ2+nMGXBkFdEj1lpR1+Gvo0PrOxcRqz8LDqpFon25o3Iei1yCDlYExLC
PwY1tX3PyOt3nlNVjynCBy/ELBVR33Lkd/aOFCEd8+Y4A6ivtmHd5M7R2KgUAYRm3UVN5QZFQitJ
xMl418atQk9N04NpMcqL407Z19ufd28zGTWmmSX7aRQw159XT9IsrExqAolmLLgc53tNWHGByfY/
VYn0g1xt76rS7sHfAVYkjN1sJkgeMypinMLCsZn8si3aB71I4+eFqv/BVXm9pXTdsULHRSfu2g7H
lq7XJEMNHZs3hvPHyLbCU46Uhg9qz7pC3V4FIg6ZgAr5Ibe/qfZ6mTKjIq03IQsCd7rZ0zoUbR+J
qg0cSyD0l0ZWfNZ7pcHRogOe+eqsm3fOMlpnRxnc+qw6c3pthyJML2kZmb7a1U3iK3ZuwBCoMPMz
mGP358GPlN96HRCC+6VAgRA6FUPCo/XOu7ZIyniESLSZxPyoL/Il6tPS77upgADL7Z4W+4WWfuAJ
c4x8dbKtu9ho3gxhI8EAxwPFkZxBpxWy/hlQS9iVED30V6Vh33fK8EO0SHnNg5ldNGhQz0m4HNVK
Xx96RrXltIjkp2IQR/77X2JRsehlLMKWKScUaZKzskyD5mfwaKpX0OswQnpdMyfX2x/89aEg9jVp
0wHroWu2zd8AlTlG1pNq9yiQnGg+itM02OH7Nsmsg+rBT8TCem8dklMTd8kDTCdks7f9zJXwcqio
QqUzUTKqw3zx29DwdF+rovGhi2Elv6IPWZe+MYKFOQ2FPf21NMpgnD0jgdxFXSz3nds3TX5SnH74
MeoNyhSKO7tfYcOt5gviw6Lz20Jt35dDhqbf7c/1eo/YG4sPBpGE7GxuohSQvWWYJRzKPsnUkzna
zglUlPKfKKOMcckh/3zb3s72kJ0QQlDkou6yzc5QTubPO2kTOIkpbPgwK+/jAuXh58Ya+WwHxl47
J0Br5IL0cHC8/I/1CazSJLHmxkHlPFPL+l2qG6H1Y0xH9Ouh0MjdZ1Av1ugr6PF2gZIpKE9aeZ+E
F4e+eXLJRklUPTdZ9U2nf9j6ZWnrke+qZfRO5DEV8n6IQsolyvJs9PmA/IJXeV/qiilunzoaIgzh
6DofkqWIPi/9Uum+6kBAfwkTK3rvhG7/NLqKKoKyJB7y6yyijZxmBnSJIAjb8gzKyEK9OATbdxqV
3rJQL0f2725g8ms+TdU4x5clKhLkHhmgFQ95mvWGn5aQl5+8bFKZCYMPzntE30UkiGXHyXDplNrt
HwcivOh7A94T5QK9Ezrcgx7ct4ZQww/GlGrVHSxlaGIUWtY4FMVs94+lggTpzfkVIAhKLaCtqVbR
f1jvEABTPdJt6tbCiT1foMt+sgaRQ5/seedsjpzzwZHg762vLBNIMAn/BETIkYW1PQRTbK0F3g1g
OIu+t2ZdnTuIlz4UI8zyt029vlrkpuSo8CiRAJARr02hAyBqhjzrQB/r/Bq6WvTozOhxkjvOj4yd
HCXgP3tc67XRyONU4fjkS7Ot7RjdbIB9AsE7hxZqprPeLN/0pI/7a8r/4akwjPCvFiZeERDBhuJD
NpdmfiopzCwnxw698EvpTuMXnuq49FO6v+Gj2TTaP2VVN7XP41J/6zsz+RBPJXWUKBaL+wzlM4l+
PYjxPlcS6OPItvTp1KR2rfqdHnsRrHae9dVpDfHdQmf7c601Rehbdm5V51xkk/CXPrG+NlHelydA
MdXfhTHmn9SkUH50Awg5OCVG92tE/TH3m1i093RusyWIi775KBJF/ResOTTelRcmi+/MBQG73I1v
em/2XyF+sx+yNtX/nQckSwLbXOK/iO+a6qxNaLz4VYZ07/slcnO6I0ntfIyGrP2KRNFCHV0J2/xU
tYyWP+ap5n5ZGLATz0UbqZafc06rT0sfjdEHJzTMDoKDNlmyQBdqYX0Ic3jETx5hFxcPvoCHzPWm
r0YXWd1JMerhu9LkcctkVhPPl5IrAAcn9EHwMiBVmQY9YLKcqkaYfsxSKTttamH/PMLTpP4PZeex
HDeybdEvQgS8mQJlaEUnSpQmCNmEBzKBTCTw9W/Vnbzb7I5W3DEpgYVKc84+2+R6wL0u9wwY6WkE
m/ionYb2dSA3ZCniMtyaXCP7ud11Nq6P2u7OUQimYH9Y3++P8otxOpUsU3L2LiKNd+t7ZZvBBob0
ZWM13XhL1t2hDGmSQm384A8Pu5wD/722Lw9LuGopXpC+QI3862ZaFvQSm448AlDdrrCdTk5pqf9E
8vkb9e0y2bjk9nEzXQC8KPjrYxi/hxI1n1t4zVA5xyEV9hakqTxGgnM3V35mX0oR6dvYyBnz3C4N
17xLXacpvMGTf2K2ku16eeJfPzhlG0kpvM2LR/h7biYOgn5tt4T8iYGy7mOiO8fAF4syhU95XEef
V0HGbTiHFymgJ7FREGs07Fc4qTRYnA7SLlAJfIe892lR0ydL9HsAX2qtIFGIYa0OfqbaJJ8nrZqr
ktgGkK1pcf0CQslSPk1R0wbHcfb7Ki9tXXrHto9J3ZgRXBy9qtSPysyC3+6qy5GTdXOerukoThAV
d1MQJ7kNuY5M8nt1azmcs8DU3bFxMu+JkyIZjt1iswflz/ZrX4pwz2VdRvVZjmJ5i+ppeky1zL6Z
0GGLV+XMS19FPNuiisfwm5wMpM5azvpD2aGoz8UcePqjMu3+sfQn50s7ivhDgqmYiypNibXwIoFp
qeyn9s7JMmzo2m4gHzyU/njbVJU1d6Gr07dRyXAjkUb113O1z6Jo90q6J1el9guDv+V6U7aBENKW
3kcdpkuUO3rE6rEV4wNDpLE5WLETDyfTtC1zrdMxKISfNPdIwVldDNO2j4jhkxuiAyjv8JdmhtKP
pU5zQpNIdFgQtOgzrRUOnG237bei6wco4wSiFAmeO1/ZD/yFPmSAG+3qSKCn7YkdmjpnXE9ShBvC
tNQ2LzH6GO9g2kjSk1XENuYqUe10KE1fPYqBquVZp1J9rRoXN2hBIuErE74hzW3pr18GrCYd6JB2
+Om68x5fjVgX70Xr9OmbrYVyqHhm0RbQH6I3wNrtxXRL+qFKyYEtNmfJfuz88S9WTQQ44MERf1lG
r+kL1wmzV9fuZXWc46qcDtuwewm0odLHprcOJvIMVlEuxZaU4kF7Q+UXdkFFlJNcLBo4OYGt8z7e
svnT2KfzT+N07naEET99gF/G0CGoveiu36XfHjIt+yBXEvEvxETHdQ7ZPDYn1Tv4RSm8IIITs8Xk
57B02y+a+IT/Wvo6WK67NEKcvXee/k1TMahjldr9NUK1sr0mgSDClDB2Zy7qQa3O3bqpSBZJlTbN
wdRJ/IR/S/2iUUNGt1HL28vpny+yOTXX2JAOcd2f2UfiWQUmJU9sUPvScCcu5g5v5j67iUQ4roWp
bWyPF61dla9L0w3HQcb85dWwmeB6mO3wRhzubHOZJM65ahYSBPCpqb7Xdig/jGsqO6KPJvctgtaa
5H0QiCe9kraM2MEPD2wI2kJnjebH0Ik6v4irLfhlVJcseahR6uQWt5YPfpUqlmhruheBFNk/YzTV
3bamTKO7xCshRootnNxrkjLCqGiato6aXAzJ4BcREbN3QSYJX3Ksz361bfM8lBd4zba7/ViSoFZC
6hXxlPdlu5ois/CubOBPkjrECwnIGdGUfYhpiMRVaerpAVV+/G0a1kTly06cS3FJq1InvGy0yQPF
oroJm6B9FE4oKMsDPSWf51b4536taaIi0QdFVcdCP+jS7+onn4BfWcyNGjusaRnh5rRGXnpwFmOf
k8BX6QEHmnTB0nWyLwmDh6FYgqqElCPSbsxjQs1N7tmm7k6OGioETWlZ7bdzuKrupt/D5odT0rZe
d40YtyOBP5V7kin+pQVE5iQ7lLyyPU+tFaRFbc76TP7pRbkb1u0HvMlhkvh42sgbJKfxVJ+bchqr
fBR71t8bEYvfTCqS5AiRfwtOTqgxFki6zf1mV6a6OY4ma3RQXhv8pOOmFhq3JjjvGtixuBgZPuJI
0peFnMoFTk6yJlC8/aYDaQyjxb1xnDETbMU9WItmR6Zz77PsJn6aZs9T5ScPJvHCr6LO1vpqn6Y1
fkQOrLuTHLOqPw2ddJ+2Ntq3i3fl8JCsFd8J6UAVMSl1t7Os/W66bvyo/+Ze7GUKEkr1U2j6tDqT
ZjvYm83YQefO2Huf9l4tHM2+rW4MFp8R8wp/fAOzCw3mUsP6qd0wN8/XPVkWQuAIil5VwHYZ0aDI
Ux+26ZNRHvEt1luS6ACReE+PnYaYk3d1ZHn4PKS/ldWRgnsgh09sS9fk5L443fXql+6PJtzldLPr
3nsiVSPQx2Ye45sWh73pPHXdnPKSRvVcxjHVo6v8eH9aVSNuHUpUKouSr0XMeGlfJ2LqPjq1485c
iHP/rbZm9PNJTu539LW1n5flttyrkmV+WC3+XjeYWs0jzP8wqk9RlWVXsTU7giXSalU+dy5hOdW6
mKyYIP4c9IB+5AAvToW3WaUWLOWbyUoYXrK9wGPZ9lWaCx8885blM/yA5aGrvI27Uin8HVtdutPN
6E3cmCSN1V+oMkOC571sHIvEQFa+WWtT1UVIHvhEdeA5N5SpETIqVv3enYngG1sEu7UO8QfcRhzm
o2YKiYBegk9KSc7Cetf1T3i7ws8dGXbiWup68/MxMN3wWMoZPeC4G1/eNyn2Jq87pXd9NzJRqXKm
K3tG8OXQXMgvlffQ7l6f5XHQl/q4sa1NIYzXBXQGS4qOt9s3lcdmY/ijV388QkXbZ9COed6uyrDZ
qkOXjP0nt2uaMm/lOD3MTpt802HPrzWxiPADsmp7mBrUEYUQnFSnqc6aLIdH0HyunWZ6YqIcLkfT
eok94ae6+kTWtEtTcDmVmN4nE2KRMV79pqAVV6duEhsghPArNzepZXWoOVrvJ0/uBhaP9dY7z7N0
ihf5SVhEkyyfCe0GNvfEVD47jqeHQsCo+WZFkwUHI90SH/jJ5WvaXKU+eHJ0k/Naq1rdTBHiic91
XVPJJY2OPs+N6ywF2ZbJW7qDfhz8qMM7KvF1iU9b3Yl7vN7LNAdE1ut9VIU6yXf+VyiCI/hFtvhO
l9vRDwA+RO2E20GP6cq1MrkNzTvpndyjik9eiN63D4neGmK/Sjd+pLFKr2dfr04x8LSfpJcKbI8F
Dh1z0AXdKWx8dqKsiYA+t0L79ckFOc/yclLlDygEiH0p4dzqJWmnOThOcTB9bryk6/MmNN5dFpud
r6X3gk8VAAP2Zk7rXGFJ5KQH7ZswOHOWy7vkYpKQy81zfwEYRORTWk0psKblQdqOsskNyqq8sula
u0Ujo0oVU7RGzQHvCu8nCgXn8m0Ij6XrBe2hLYNUn/B0GZ6DMRJkiG7+NuVBVss991Gsf0URy73R
ziHsaK8j/YBbYhirYhRNut4GHFDNbWoaO7KXZ7gmWOglN3sPEzvfVqnKE1tSyaKPl/0+HGa/PKRa
dFteQ5LjXk1CBbABwWwtOqOn6qyRKWt0GJJZeTNH5AgLnZqr2ne85OSNg/85GoCBzxj+sAmkdd0n
2qO6PSbekGZ3VUsmY+6W3XrfBVHbXncel1U+BTXusyVTkxd3Vt5yrPTufiNzTbmnUvhKnZtulZ8T
1zJKoocQj9FKI1XICiO4PMrWiWDVeWNksLgELYl4SG+orAPE6ECl/RngyokPkompi1l7wN4dKu6b
E/Map8rji1kbAT9kZtPMjTHZitKf85CeA7SKPARFkYcIpSBaY/5YZhHvZ8Zi6G0WOPywOKstLVxd
pRSUQ/S1nf1FFh0pQRxGLGuucuCTO2Ul3mmzO0PS8hlWOaAUidzy1l/m+8F2rclln+xw9OK5m4pU
sW6LeO+i4BQKEIS8jDIY43z3CLd4sjD5tE76+9zU8cDR02efmlinHhWkCss6Jzcnbs5lvEL4Y7Iz
pZRh5HHmLbTmVwrnkEItjE2ay1UEP6YB/7DcJz9qPqWOnJqP6WAzJho4oiV5FBlrUPBNQPt9lnRH
nQTtfBzhFkY5RPRpKnpkPBxnWUb8iNqdfj53dR3e7IFt+Bj4TXnnPmr7sAjGhtiiPRjavUCZaL0i
GLR5jPZqxWUOvsUvKUTc0RHUyZ0aJckp/pAOCVcgllSPJcf4Fx0t3CAN63LP2z3e7zgZKKuDUVGa
kPDr/xraqnxS/SDf5r13+rugNZuDu1xkj2sVYF1zUayURZMl7atrtk0Wplz9mKlSmt02Youe+Ea8
oFC0ASc0F35yrAdjP4lmg+fSwljzitCUQVPYSCS3PoYrMZvLne6jdeNyV3U61GjZmIweyjUOO4qt
yTk0ytFbkc0q/h1He5TdRtNSfaoIHuHb18a+ac106tAujvo5hhmwlmfC5NobQ+MX6RwEjzbwtgHE
T3Z3tnVnyJxtNX0MR0GZaUTD17wuhCcVsSSDPleB3y/FYKfy1pcY0RUrAtPgUNuq7wojZPVi8BGW
8F0VlJc6q3V1O1V6LcmtidcxB9dcXtRoo/1o5iocb/CWj35VSR22h3qZaMdjbxXJ1YYQbDzMdbys
uWoz53UffDUWEYDhePb7SZ9iX/dpHg0xMlp+A1Ssd+kEZtOPOt8TYxu2XTbVB5Zn+J2rr/xWOQ3m
UcpOmvhwzvOesPdy+RnJRfv3Sb938zHIlviXZUpCcug+dXTSFKb53DZ1c1izBsStJRlo4tru+ZU9
IJbsp+fs/g8tBcvYbZqLMQEagJkJSb392sq6uhHNEk/Yk2ADUxgwsc/KCaFXkgbfs9HcweFgnHX4
iklk+jvxtohcC29Jq0Nj7JzcrX24PA06rr5g1hZ3h9q4c5sD3M77zU7W3i+yAJbrlIorI3nU7X54
buuu3L81mIJWqX7xp7UWV4uL2O4qLYOVDeja4Xe/+mtzbCnMWoDQIXizQ2e+6aQZnYKIE3cChOkz
QJhuVfbqonWb8mjaQ5lHJjSy0KlOnhwVMSXBMTqECFtiZsfNXY53HXUVh8uo/DMqFtJYBymCJMeD
qP7dESlQ5agE8OUeYJ//XAg2+q6buWppo9qhO0Ca0i3tTMNdxPInf86ul46nspWRB6qyrgFX1PLD
mpQh3wZBeGBCifEZJ/DK15MrTfTmToYhQZw1ZsmDekzGvOGcGY7KutFvGcf0E6a+jDzxXKDvbmpo
zawv/u5+mNdPCE9EXQgKqBfHTs5CYWCdK8mAJs3RvCkuZ6OZzraYVuRBuZJpO1Pif5K9DIhut0b/
dAYhP3SyFj/6diw/262uv2qqZbBqXKBfpYddc1EOYn/dyDDn84UOStYuTLc8wDdEFH4HNzChN6tz
rxb+vdrocRCbIts8btYTZ0Pm8rPaxuV5S2vglnmam5ZmWnItKgBofXAqbogCZ+/pY5oQsZqHYrRP
nNdgCI111m+TE46/5bSOE3KlOlGF2cN2yHes+54w9ApeSl2213QD+ne0L8FzxQ76ZacR4l4HdDLS
8rtAt1kVxMiDpBuveYmHbpq79KDk2odb+irpDE1eATd887x5rA6wWpLmKKeY8hu/45nJSrSrR3Cc
raO2XhpTMJQZ1FNEC1rfBNmONqDx++CLquLhUfu++Za1U2vu5NalK6PJNYlyV8ZiuqtVlQ5H2m/8
sG22jod6ltl43TI6+FkD9d9mZEEON5hKJk94lV0M5hg7TgXWX+l8pH7pP+x2Mk9la5rvqMzXW7zv
yqoIlyp4rZc22/JhGACQNaPc+2TeR0F6U4x1MASuds5nPUSf+97qkhM05shZt9g8bFkH+u+FzqCu
OIqn0xL2lZPHfslhbrnPGJG5o+MWPWf20+5xbaNsXsAmYcZFeDq53ghQ2ojh2YuV3m5AN8KXnWqZ
qZ+hcT5aj2SlXADB7yCOnb02PZhp0dXuzPJRDjB+3xOBlzdqG7yiSp2sO25LYPtC6Q7fMx+S3UOn
Ahy/RJa16YeQEeLvjkTc11HS8LIXL5V0tbXptSj7taFkc+X6xG4AHCIuR3+YRTMovKjjtS+6DJ/c
om1V8BqFI9OLhayIy/zFGbw7WQXLTQWQUearQq573pTY5bGsh6SjpfYsQ891n36sm61fIeWO8oAf
n2gOZRWRJDArHVIYMEf/Xa6rvduk2X92LWfqvTt6KzsU7fdyphQ2N9E++vPVJjvnKt5coRkMxbo8
9WuWDeeZ+uVbZi29bDDt/mkqA9kf+lA2T+TIOg9hMoUvM7PUOtcyTp5QLPdfZL069XFok2jKZ8fn
v7QbueRFHJmB1nANS6AAu3F1KPrGqAg4yNtDtZQXrvG8XFIlh235SlHbfK50ysWYlM4k2P8pcyyo
v/oKbGTXaFwDNkjbNnRbyeZO2DC6AwYZraRQyKL6RxmYaM4XA0ELXzErOiYy/tznaNZHm0Ol918p
T+LnsLPJXOgutTdinLwsn5LIue7MtoS3ayzXa6N7XV91m1+99jtA0l2Fz6M8CSx6a2p9Q4sSBlP0
ZadxqY4RQDfXQwNgdbUkaZkVG6P/V+yAouaE+myMDrrbZHViiCueYEx15Kp4gFPT6GVnuPP6SyRt
cq+s0zJka333GnJ/MzJhUmyEts/aO4951pL7pq0fHd/jblfazM1xWIbym4D/N+XSKA5GkpzRhKXd
Hva5Szn1Um7Go4zshnY5xqacP+/dAAdWTZwaOZaL6hXhovOjYQH8WGA2VAUzi/ItbP3mYV6oIIp9
lQHzcUxdznpXYHxVPQ36aGIxk3po+u6mG7QjTp47OzcpB198xCElHA6zScrhqp27vS9iwhP6fKpj
Lp55jry7MFx0csSdgNqLLhgJs5/U1SlTvhiLSknvegeoZ74wSn1umIxFua4spWvcmzUFZJfLAH4W
h1zUnLZUGwJ2X8bxszEszpr7RI0Z5VG0+z97OBnfxxDj16L1Oo+aYMHRIhM1h7bGOb5g/DYneTaW
6mHt99o7sDP6BBePjai/MNNbeI69zhU0EdX+eQmi1S3aLR6Dw+KA+VBNeLopktGGn8cOTvdtRfyS
nyuIJvebs2VeIbPeezD7pc3k8ImqW7im48eSaJALqcT3niMK6TlnpMZYt+/aG3MpegpMx5yXRGIk
glFW4z90dDvDU+n3+88e0kN6PYaDfk3rWjzGMj3VYnLnK+t4lQJtVz64QLi1IXSDLLtfsm19Y2SR
TldopPpbGiL50+kEJ4OyPv+i7R3/cV/3OaO2NAtcUdqBh4mriKSqdAe7LSkiAHWSsKPlbIPqeGm4
zUFMbXrgYBUZ4M2q5dUI2Qv0aOowv9jIhO/uVBdUHJbh2nzYwtJ+kVzbzwFfTg2Xa/F/j2lF1Xtx
y7tbgmy0Zz7j+BA2zUQZ29gSpDzgZ25NeFaOFTH0r73LOtrRhGWeE3URoovtDZxAvtinYC3B9oH2
o6+xTaggfFXWP+BGYPe04PzZ5AkWHdk9A15Av3QIAajIt4ncw8YKjTi+OwdBEzwT9VANonfzMcYz
jOT3eBHHcZDLxzAjM+xWM9iYj1uHfI52OEadO8X7RGIIydjfYJO002lz6LGP7tpw2fiqEvs5A3R/
RR4dXGDjiM5lM4ycrjZQK50vc4uWrFKegGMkkj7M2yZNwYAc7g6uh1gMx3AfMBWk6PO6U723UCGP
bqozV+aBXLfoZIKldz70YM8E205tt0y/pkqp6oMV6Up2wVy3FDzkWAYbp2jtt/6x66wDAcUIKJ3q
g64ZT29FPAdSv0ot5X6mgJmEkzdlALcps5A3MabzK+fFX2yY4kbvt1CkctHHnIPHRHpD8xyIWJoy
d7EX7bAQ3WTwMSR8d/ggB8e6ADFcOuHV7MbIqojV9KmyB9dxPrtVv/bXjV1lcvl3fT3eVvhV6JfY
MzullpPu6fiLgFGf0oaxH89YpgwlQ65HJ1pp8/fV9a4i2/rrvQwB0ZkYTGb4jZG12ceCcTKN2ElN
sSh/l9mekB8dNnN3Ow/E435uSV5ZfqYed+cHNx3LuLAYz9tPjFuU+7E3MbVQUWZx730ZnSly41PX
MSO8Kj1jGCrPwZ7uPx07Xgg9lHPVtwHqbHvmMYpporjEcW9ciYQTvAWh47K5vUT44GUtlsIY5Kcq
nLF6GiEogMAwUcHloeXtIJ6YdRJdmWjXzksf+SOVhl6niGFJadQGxXlxJVsqgneRfo9lECffdZy2
yXKumZOKKg9t3EwzCFQd9m9Tyi3zM6N1LY82tUF9a+u6Wx6iTWKOXaB7w/K7SmyZ3FqFZONcB8b0
dy4denhOSdhYjx3Q+f4UT/z9Y+6mjAqw8CfB76eohe0+xpXr2K/lZrk2mJVs2ZViffPRYq/NzsDi
2lx7i+HKrFyfUQrw2qpuNkdj6hzPSWuu5n4lS2QZunrlqtRz8wFCVCVP45ro8Ubt7t4cTdQH7Vec
PUpJnzun6gjqGbpXCqrJnjfDtnuHwNn6hFkGYEuxReGQvrXsmGc8ARt7N28R3czucr8eF7tgi4Df
8/ZFC1v9Unb31HXMIdAebNiWXxyhRjcXjllfcdkU/sm6Wftcj32gc9TzHSFLXH/hERezdvwq5rZM
6LWCzF6JiV8quDe28lqwXX7qSDbRwYXrvJ0hZnqvCJDAmCIw+yzXGThcjqjGeWSSKrpDmzb7100m
4zN6aO/jlgo3oWGa6+Msq3pgiECNmFcSuW3OCKW6H+i9H1PcOyAyh3Mf5WVcVl+XWcxeYSK1mLyf
pu2t9/dtpZA1rnvwtC9/bJiSv626tTcOxX4HLWaMr/WM4T1NWnx0AvYFIZftddA0Es7Ast8xBjLd
cRQmvB3ZPWu++5rxzbSVBPSG9dredQkhmSttA21kME19bip/IiOAwTiTeUCg7/3u2Y/TOCXAp0ln
hoPsoLcf9orJ73PDifjRddQMJo2HKeEQUVJtzDUCSAidF0P6qHi7H2sZQZpuR6Pe4B2lz2Xbe+1J
DGWSPI8kf3+WBFpC2Alt9DMbTbsBxkTzdii3qB+KaLXtUYnMXrwd2gSnZkzDumK1pODezYu3YtfR
yf7auGt1tUJmHu8jpEw1LXXE9Z2pASwDOznmNZhNgv2svlvdIVqPumLSZSPAnmfye7n4BwafskzC
XEaJ+ioFd9PRbj18jobWndu4zUi+1Xu5XQFrifAwp3Nf3cKmcnqSDeu+O9blrl93aALzkTZy+97H
XvUDI/s0zdcqsrc9xk/mtElZf1XLCl05rarmcZnCmtGln47wFrd9Ycqy+OqWfon2FRv+7P4ibxCF
18fVUsD0YQ7DcJVp72IGkg+mntzVnMDRmcvKdKGTy3JfXqqKzjgniwvz/IRKRx1Cu9nHpQnMxCux
kZtXnEB7LlTSceJ5GYQrYWaO8yzDWv3sAWl+ZrAP88G0mFIXLEuA62avp1thKbGOBumO4XC7hBJG
ey2/tDIIP7qZLbucY59148/b4t85k1J17jIJehNijjt6vBlK9zirJj1xGKXViTDV6qTdydFFwvDK
O3VeNj9Fs9gv3L/Ivx+Fih+x1sHmtR85xHNnb9PtWNXb9lhDzX0Jain7W5XFY3UsQ9OIQkI6WI5l
VIqUWQ9FxilVTMUvEAKwvom0mMAyvUiePL9v+pOewgz8hwYQEHaxptCbp78O3L1h0Xn44HxGYjHs
B+nCfQN3qxJxdKusxiU9CeZbJinb+OY1e1of99BJvyXjnAaFlIM1RzY37glNP/Tku9s5C6+lOy73
xpJyVeCEBMqe9v1w448OEHbl0cmdKBD8TzIy6hdnKMOttnYvYBHItkv7ab20UA1h0K9No/arBipF
BwbrMJqFHtS+qkpFHz2LMfGtx333tPdeTD3w7yTNv/HKYItjq5TieuRS0703PRq6ZdMUVeCwU6NO
va2ia9P88SnvpbCY/GJ3hAM4znQZnkfvmPA0KTLu9yEtpgkMOun49qPRg/vUwumwWyCKGjfyP3y0
v/HzLg/9Dx0URSaI4uXn/0W/18LjJiqxpQ5JGb7FJ3l8GYkYOPeM8P/3R5GaDFkX9yhulfeCLRx4
vG5rp6SYPHgFQVovZxG3+lx5cviDV8l7Vu3FL/mS0v6fUAic6N4x9Kp1Gth2Ji3KZhrytiQtoU36
+rw1TZxPev+TiOEfFsiFMEwmNfZmMAPffXXtNu0lFJIM/sDmX3e7sdcpB+kfXuA/fSoYzWhafexP
/7ZAELP3SWubrIDCR+DsCgM8KL320JmIsW+joj/QKf9hbXjkuPsU8qglmNT/dW34MMTnGYV/kcXy
ex267UGscMxrPf7JHuSf3h/WiLhVcbCzGt+xRJHIyUk6dVaAgKgXCAHJfUfZ+4f39zfB3mVZZOj0
WBEx/grvdbpTpCK6Q74mZwHEH9vJv4e14R1U6gQPRqamaLqqfJax9T4xWdRHH47My/98lqDxgfMd
cmeiqLm8iv/acLR2CTINXuqsoM4XdQZVBZZWEPyvWSUe4q7LkkxB7kh/Dt49yG8qlNwEnqLSTUyY
EzEAn2x1J//zvk5/su38+1IJMIFkpgX1lnMye7fhnMqbGZ3QwjtVa78zP2G4ueGJ8IbQrv5TxvR7
wcblk120unFwsZ3nE/71FTbN7JWMOQC8Ei+9n5Lhm2RKfaKq+QH61RfoK8JDK8z6BynP3w9onntx
6GD/XSjN754b21Q5FPTsh8hEp4m4rkLqMDn12TQdHBFvhev13unf18s/flgSi1kzkI0R4Pz1w0Im
saFsmSstgBlo2aG6w/HbTpbAwXwJW3n0PQmTFHP//3n783EvQSIXfW2CAuivTx5CSUBQb7OiDPb+
U+f0w/MWdECpq137h3//lH8/AJDw4nh8uf+4j94bx9TB3ExGZjxrEOnZXTd59nbmCP/+lH9apREd
LdIi9r/33n2AtrwERk04QG2kUAyPzK300N9u8OP/cAP901qJfJRfiEmTyyzory9vb7NZJjgwFRls
rQ922coPIdyfLx5+DO5xH8JyzSkCmuj47x/xn14k/nekoJGoiIz28gr+63hxGhf8U9PZ7qvff+18
EfWHLluC9fDvz3kvlb3sQYSVCYLOCO+x4N3dMDse2QdbnCElQCqIBSw7rlm8AxMJ5JMQGAif0dFP
BQnywxqk/2tU5eXxHONRwuQSX9T30e/a+IxnGS4XJSbZRYhZe974CYFza4O3obv8yYHvn1YOno0X
L9YA3P69v2aFCUezIWMtUu2aExkwTyWhQQfy0dI/XFJ/etK7F4uD6F5vkhcr4jE6dr1H4EPTlode
TuH1v3+H//ioS0arj20FdmPvNjhwVilUGWZF6NThd4wqSEIP6unTVFd/yij/e+lyidb+/0e9u4wo
MGLNoCkrTJVhVu2TJyrAz45kfEcQMsmW/PeP9v7U9CMKl4ujg/sfh+fo3fNobjBz060+rs7qnVEf
WahZW3ZqL9kBQWDNKRFAOMHWzX84yd6/1P88GWMgNIWXW/e9drHxNZpG39fHdG7T3/04Ztct01+M
8b3xD3vwnx6FY6LL2YzbYBS+O2NijPe7bXE1olmT/oZSHxbIIj4uRjl/ahPef3+XT4Vc7OIPfElj
eL/fuk4rvxawWJ3A3jNx8T6pflU5w4n4uUu7P6ni3p+ePO4izsUpBs4ihpfvPpm3aIJP/o+zM1t2
G7nS9as4fA835uFE2xckQZB71izVDUKlUmGeZzz9+XKX+7QIIoiz7YtuO1SqZCZWZq5c6x9sp3dH
KQIjadqe8UqagENB07Qo+B107za+3PJIE4NynJCX6eKh5yyS0Mjoq9YqQGbaNDmFY05y6pEi+VTD
FT6ScRguRZ7iLuwq+3s4jcOHN4csKQ1fkeeRxpwXG78PaKLVU9a62VS3Xpsci+K9lgXdSxbahkur
tQAyUmxNeiWGYOY7SJs56B7Cmrq8L/qOZJ5BWjepY/o0pirNezJU88+gjsAS3J7i2mcVbHzdFgK4
BNPlYFUHMITcrIUopUV7JzOHp6IOmxdfmcJjWwE2k8pC3visykrsQplCphX5Qcw9lkrlaWQFcpCU
LUj0Wn1SKdvSdbHN9ve0LZxT1Q/DRyuck7u4bdR3vPDSLxSFNbeCsVvhf0OrzHeyiMoUdA3XL3xt
p2AuvpVBr/5KEGpCQBCM6TLkRx7puErHgJJlCHpVa887osQ41anUnGrTSH/c/hZr0W5BdYGQDnZB
XmZ3kD3zTDOHztVARUtgEKXUdzUQTYBlxvweL9XoAHvJv0+itDn5aF70x9u/4FX14VfWmthw5EYm
TveIIgOhuAyHmiKnKhyM3KQ0s3vKbtnRwv/8ZAVRciibad4XTWs8NvJcukZaAOPmC7tV1yW0UgA4
3f45a8GJ1YxNno1YhL6U4gHAH/iFSot5HsLsPpva6V0vQ66QQuP3pAwsekxjtRGba2Mi+UDui0gs
t9XimhpSWZ6lIWhdmEHxXp/UXrSiWutdPNl9sqN5RzUh83Vr4+ZYHRezAKFUCSxh6Yim0AWfQ8ps
mJdrJv2DNhfCsR0+pHRTQmizkhwe46TSNz756riIG4pTDiL38osXbThGnZG3rqym2smKE9MEVtzG
9z6s70NfTApNEchkG+eOWMZloLG1uMIQxEbAUeyFX5LiAXhvp2owPRDM7D9F0dgc1M40Pt0OoJUd
hbEPtHE2MHqRSx0BsKSp0Tpz45p1EbsOqkNnaAGAKJrgT2jL/b5RR3VPaqCh599p59ujrywtbE0Z
A09dAbW3zDvIE6Y6UUJCKY3N+9gENW/jyeSRoTZum6voB1TNlmDOyqHFoFRTyAoEi30Rv9xkKM06
3FldRw8Z5RRu54miemL50d4yhv7texSpI1Vc0rguy8s70m6E4LJpt66eTtJ9Yzb1uxBkb3GU4UZG
ezltg+PkWNPL29eWlz8pHQurYsV8GT8tjAkDNH3rSt3celOhZKfWKGUXlq39ooJXhyBYT+/+g0F1
yhsq0igid74ctMyaSE4NbmYzCYv7UafuXduG9CMoy9GTc/UJY90p2dgpK+kAaQAhrLKOKgr8l4NO
fmyZqe63buFnDUVurfvQ4rGZcj/UUFBvz3AlScfYAjY1Uctgy0d/34Ig7PqBhGuCW6xBH7szhln7
INHH3LWwt/caGt3HNpnrr7dHvjIf5eqhEYqDrBDOEpa3l/OU85krfnLAE1EpoD8xVU8VTcg/IWBM
x7DUsEfVytr4YZd+CXcdjDJgDkmV71KMvz/RjQGQqA55eADVBF/g9q9b21Xcy2wsipQ8IhYfwegH
WeLk5l60AavZeKVDHgrMRzrj8s4P+rcq+70uBrVrKrDkZHhlXC7GFNqKVVU8WcKOmrXRol6gUpz0
IrVV334BCH1gcKOGUC9emuHQK9KaED6Y64Mx90h5P+fsco8DhreLUxvPjpol7tuXE0NcdO+Q0Md/
Z7GRoLQVJiDuzjWyglqBknfPQ5RPruMDLNHxent/e7y1kxiNPdvRSOZsXKAul9POZXw3p7x3e92X
T2PYKXDom/YT7EcF7enMfzKLItmqG6wFDUKm+LggeSlUEy9H7aPQGQI4BW7eGdredCqQZWkkHQAG
SkKSQNv4kisnhQZCWNf4npiBLMcrbU5g2s6Da0xB8lgaUf2lVvXJo56WfLu9oCtTo1KOFBzzo+Rr
ij//5fo2Zmqd8xwPtCGBX1p2ZUEjNiEgSh3gb6Ti5420bGVAHZY1lzi9PqHtdzlgXugwUCBLuEkV
+MfcHH5meqSesEorUT8qyo0AXVlK5DTR9aXDi6bE8llEI72j7ysPbsOh5YLsSzxwDTrocnNLPPxV
1W2RCok8CAc0ZL6oJi8OPjMEOmZG4+i2cTidDA3VgiqSundxFysHc2gbnp9y/hJ1jXzXlPBrjMaZ
n+WhC36LUML+HVa3jsKBVp96YchiaYb/IfDr7snm0XdHPMSnHBLLKQiSdkuebO3BAE+BRypFR+Pa
5GpWNCw0wb+5Rt0UQIR8iFiGOhr3WNTlXwqQHGSx0xh8dbiPz0UVoTsCVEj62WpFBCkEQYDmcDs2
V+4wugG0yRRyHYsG1mWoyFKBMGpNqChmKwE2ymyhvtSjygKiq1T05DRLTgO5stA2HnBrI1Obp5BN
LwKlouUxY3T4wYfB6May9QeGEzoJ+9w+wSg3XKVV0y9m00e7oXG6jUxzJVxpgdBX4slGuKrq5ZQD
2F95Wyqjiyh6CLzMTHZ4BGquUfVbNtwrRykq22IcauHomyzmqLVpoHEdjmg2+AKcrw+ZB1JnpIc7
Am6c5vpkVWq/McGV7S9OGiwoSAxkdVlDnxSjq5MCYns5oXAig4gFq41cx2kexpwTAGmPcn87jK7W
lGgmwTREb4Jy3vKFQuu/UEa7m9h9UfPUKGHuqYU+eEAp39oXVBmKgEWhgizGvvKjK+O0N2MLHQwB
uryDexftkt4GZ0RFeyORWZsVSlMaX9BGtGZ52+dKOcW2KU0uVGAq9Fmtd3sD0EoITGlI3dtLKK7x
i5MNEUEKk6ikU2AFeLvYiTY0GZCwyCZEwKWfQGDT6p/nAgGW2+OsTIqzhwePyvrxH+cy/JUA0YOg
0iY37dFB0OF8wX/B5zdwiur77aGuwl/oIpqkxpzYPD1etS1/ufjMxEGCQBTMoa1Wp7ZrSreBXXlo
O2k6UvqevshKOhxvD7o2P8pzmpCT5SWwNMMK0ciDrKoAOgK+hm6GGr3PJ2p2Vgs49j8ZSsOCQEyO
XOlyKU14bwqoRYFvanGpNRpQS+jPAYl3rL/6cf/1Y/w/wc/i5a9AaP713/zvH0U5IfEVtov/+a/H
6EddNMWf7X+Lv/b//rHLv/Sv5/Jn/qGtf/5sH7+Xy3/y4i/y7//3+Ifv7feL/wEFAl7Qu+5nPb3/
2cDceR2EXyr+yf/fP/zbz9d/C2LrP//59x9Fl7fi3xZERf73f//R+Y9//l2cv//167/+33/29D3j
rz18b/62+x5+z743y7/083vT/vPvkqX+w+LxRdnb4ayFA85xOPx8/SNb/gcylPhWajzwVdhvxEpe
1G3IqNY/VDoBlI2pNwhsCH/UFN3rH8n/4F9DVZmDjCezSj7zPz/v4jv973f7GwpCL0WUt80//365
rYET4LFIMNJhRKLWBF9zGSNGPTQTKW/pOWEP+1SDkZHXZrkR9Jc77X9GAUzAVYrM3VIsPjC6TtdG
pDkCH0Zi6yMiIDsZhGVQomMBO7fN9S37jdWZYe3OyU+H/eqZNxchcj26WXoZ0m3uBFhwL8kI1f7y
uf+9nr+u3+sr+n/Pxb+mRsGEziUPSjoMi2S2C4pWOLqXHmWLKjjo4PzMA4C+4lDITpsdAqUAAK+3
UfAwpa00wXOQ8NDI88g41kplAOGrRnXXpdnvkToIcGledNoHyPNa56mlpUMbmBrpYQpziBwd2lnq
EXmOKb4H6mY/dhQgn0slS0+wrqSNLvsiIxSTE88PfGAQJjV5Ui4O/aGYHah6feE1s6TDUVKDaacL
HShUYdRPHRwzNBFK+LOt4x/jWu5Pul7Gx4lHIHj+CkXd26u9gBj99YN0UG7AtCjjc6NfhqvpFGFk
c5tjAmCbCJ2o4zcEWwAm07r5PMH2e5Fm7HPBcZu70c61gySP+oa5xXVgqeDrMCbBFgXpY7GhL95L
he4jRG7lnoUow5cIgZnH3oqmN92DzJTyCekRqC0sWLgHFzOVIjmXgyFIvajspz0EuvQOsp6NPg5G
CLdX9Wp3cvhQDKG2id2L8MK7nBDyQir4ojz0dNj/93jAj7ChVAWdhiJHIGyU/lDoJscbOdnVMjIq
qRhO3GxSldv+ctSphIRJ3FCmMEJIWHI8pndd0mSn25MT63SxPy1CBSwKy8lnw6rxchgE3/pKaZXK
i/DtuuMmTKA9sXvatLLfOqPXoXQhkihMIZctDr90En1shsqTMOr5GPr6fSNZ9Zsez8QFg/CdkAkW
1iL8n8v5xLmaDlpcll7kO5Qs2zE5qcCMnzPeZI8p+Pm3Ht2WsEUEl4X5lnjWLo6AiMvLMaex8pCV
eVG16AGqdnPopN7NRumHQca+EfhXccGAVGWRwEdwkZ7NImvxOQXn3LQ5t9Ht3iNS4R9yLdwCX66P
wvuKAoRJm26xjFaXq5mpWaWn5KojeA2Ni2dD9vaI4GVF5Y8TVHT4Fw8sK0LdysKp0BvqynenePh9
VCCp3o7whWDma0iQKTAOpjN0C5ZAE/TC+oqoZC463iuDMuR7VZnbXT0rnzNlMh9sP05OlTqHsO27
6FipOXS3gSLs7R+ytqZAQCnsECjUFcWf/5JPq6JDo/p8uaFsSjQVKIrNueFvBORCcv6v6fJ2ZEfz
0qK4uoxIOsd2A3PBc4Stpd2qSBGEvatmwwe4gh/DCjpvBLlVkwsviKozJebfRp7VcBQgbBSKL+2c
oN74Vatz5yBj/bF4pk54OXfdCBLE79TSm7Tuo4TT81Gvpq00am0QgYPmYqBsBqjnchANRVxTrhmk
LPHylKQ+39OWDzbiaeXEBEVO3sATjGPeWWQ0TWMnRVyNpefXuXzC9S36mHCq3VHkjTcOZ/GvWhzO
4iIXXiYywOHX/OOXiKHV4/dd3ZVeX1De8XMbO0/ZyA+lGpe46yXSzsiqya1lGI23Y/V609iiBClA
fBgGi1bA5Vr6kARjHV6SZw5N/w0pLpxMmkDySp6BByzBjPvOGoqfDRH8OKDpfZcK9RsTXdSNyBEf
7WIN6M/wRlM5H6j3kldc/hAJ9F0BUgJWc1D9KaNiS10E1pXfgoRIuj453J741WUvngz0Epk+5xJ2
kZfDNb4dNFkq5V6sZ3Gyr1EtgTJO+D7FfjucEgRQKZP0+vTp9rhXscu4DrkMRREMLkCkXY7bGib6
e0OXewOvpUd8X9pd6gTGxu34ag+/WE2eF7Roec8AXFo6toziyT92EwJWndR+qiBpnZ0p7U5IXkj3
U1n1wlVpOIcZFqCtZKVPFvQaF9EIxJ66bAZAyt/AJMQo96kxmOUBcjPFh6lwkP3Vv2Z0Rt8lEtcg
b5feQ4iAj5RU1Rl5zfYw1kF5pyHlCcpgRJdEMrp3wFd7NwkQoEF6Rr7PQQbQjoe4ZAMLdDX0K2E0
55GHunJ9RGYNbkg6Jk9lNpuHaeZce/NnoK4CCIrXI/9ZJq8US9NBRaDbo5FsHDKZFL2K+2+3B1lg
gkSuABSI8obwP+OBqyyOkEFF1XXCYdar/ZSOavQ8mhgHIeQh7am5RIekz19CTfpAL8eNQRftBt/0
wg4Yn4Yui5KXD8VY17sR+u/u9k+7OnHEL+PZDCSLGhPPtssw7PDlRmx9JvzVsTtDAq0PcwlJV1Vj
6JNKwA5QOQX0CN3R2yNfHauLkRdrYlROjBihnKN+mg37rjeQVEsm65BB+PhPPjKgHwElZItf5bz9
rA5yN+QeVDXDzc0q3FcmSNDbE1rZ0dQcFVFbkmnyLh/1iVZqfiyJHd10iqdlfFdt9j+/fRAVcXOQ
Aa9J7+LYkCWjiuRRyrxaQVwbE10L8ZFB2fg2a1FBXYKevMy7S1laTZlaHVh+GfNtSC6Ovq0nX0Mf
tdapGYrHOB7MO1BEuNsga7XVjV5bRZN8SWfXkIhaizsd7Y+oS/Mx88Jcjz7rqZwfpHowTreXceWS
4bVq0cgQKm08Li/Dfm4QPDVstI7VrDLv8zQfnjgVwwP6T/oeIbNwo7S6sqACaUkyyotLVA8ux1PH
YaxUM848qW8kz9Cwfav7QPPiwoZf2uXdQe0t7pkcGurtmYrEfXEBUH6nMuYodMGZ7eXIDnDZfsCl
xZunrD4YCMDtcf1AixoE5geTj+oGVo7LXhNVu6IslQ0IzcrnvBhenAK/ZDQdQQT9tEk9lFRHSKZV
skeaf9zIXlY+J8r43KZMUVB0FqMk6IKXfmMwCprfp5HM84RSCn4EododDa3e8p27XlQOSw4UYHTC
otdZvNVnaSSrxo3GK/gzTLuKrwOnwjfbjs2905nC7iTUn6XQKuB+9Pb59ie9DiYYjexNkGUcNvAO
L9d0wA+lL0y59OIqeeaMxoCts6TnqsNlKi1zFDX6Rn6y0uBwe1zteplBzlDSI3PhJrOXeCgF3Q0U
D/zCg2yN5CRimH6xL2Ldku7HtNJ+qnxeXiA19O93Yxc2jzwDjGY/TL5coCE+Ol/GdLb3nYXgP5KW
tfkNpntvHcBASd+HOLXiHeLA0NJbvILR9upaqqAWtoHv5USyMGLvOp4tauBD3EZEulWOqh03n3Oj
7c4aiO3fOhxbhn1plyXdu6Gxn3nnHNRKMu1vWiD0RRCiD39L7Kz+eXtprsOcfiyJM8UiHnvI2y0+
SZuNsd/HpWc5kvyt4cbetWjffLs9ynWuSiONFqFBp5BqgLK4rPN+1jKpagtPosDhB+ODMjj2ztfy
j/ZUlzu1sZ2N0+O6wAjyRzxJGA8bF87Ly4lVctQgsh7lKDfo3dnMBv9ukovxwP4I7hwVrXEkh3N3
zEro6XUt9JSsYStJu563+BFc3yQp4o2yCPhsbAq48n7m9Y7IzlOnr+66arbPCo4G0y6zAuVe9pEj
ub3ca5PnAiTQLY5sUodFucJESCKYDT3z2shKjjFg8SeufumgWzUUuKFtn6Iwtn/zW7jTYI3yY1zF
s3f7R1wfNbBhRYOM5jeTX2YVjhTWmRxC2JdyrfyID1N0DiKwpdaAIFgXhElMd7OJMYpoh6OeJNbG
+OuL8MsPWEQAEKqsrxAq8oByFO+qdo7fjbqRoO89oEZqGOgWwPY5Sglis70OeCyCsLwRhtfb63IR
FtsLOBwq4jgJech2fw/a3H5v6HOzcUevDYJzmvla3eP/Lw71Fv0As1dlEWVa+NL0urxDwkA73f6e
66PAIXv9ogTW5YYKg2ToSqQVqZbr8qFVMvWl9hG1uT3KdVEIzxgVyBvmS7jGXB0VWo9CLPYrpFEx
4gioj4QfRmQjDnQRpMfWQEil6sb+Jfd5zudYtJLajclPW081dx4l8ykv4aMEE5qcOlrhb04KLn/c
Yg0QNi1QTW34nHYxe2qaT+8k39oyTBWX/mXmwygGPWWQDtQ1lnylMBy0qlNYghwxuk+aVuUPc5XA
FNTDjVf29b3ISNjmCSq5INMsIgcB8CDp9DTzJmTV0F3OtV2IypdbRvVvrZVvvQG2hlscS5LKrcbl
wnBy6iNZrJkHsw78M7LU8dnxJelwO5hWx6PDA6dFwDaXsGvcQIYqQv7WkwFhfcq0QvGkJjQPYYXk
UoZ01JuzOZbTsqHwwWeF87nI5gYf7ZVgYjwfyb2HFHVgN5kQfXXsZvJUHy+ON88P9AI9ZI2siiba
4nTJ80ZGm4jWEvpCKDqaXejaRvF9Vubm3pqz4nh7uAUoTlQD6O6AYZTB18EBM8R6/5ITS0GhJn4h
JR53XY+SffJni+hy0LbHIsifJTkKkPYieY3wEZaqu8i3D1ZWCKuMo1QEDwW9PnwQ4iOq3YcUDVct
LTxSsQN43XDj06/cvJSVCRwB1qX5sPgUKFrPeV/SQdRTS95hhLbTtGc69aiLT61zyGoI/7dXR+z9
xa6l08F9C9qFjbvMcawggFXgICSmIcPqaRaK03YbJXuEqh9RZTfvAmuWKZ2YzcaRuXIw0/Kj+Yal
FST/5ROtDwrEa4sx8SaYxAcJR4UDekNbIPRX0vdifsA8BfJKiGrwXxYf35LnocDQCsod2ispDa2j
lYfN89g61gmHiuhO9a35e9pG2sFROvlJ7kfnbKQ1HCW9t5+itN4ica8clFC3ObxEQVJIHFz+pAZB
J0xCIVIjCiifNdyDDjoahAeUpbaanKtDcZKA/4APxFvicqgq7W2Ku8w+wUTGy+WYh2/QZmckdr/c
jqOVz8l5RTtVYP0p/YjI/mWTZWolo+1rx7xV/OxQaFUNst+ON4JG/N7F14Q2SgeCRz1UmGW1opEn
fcrKIvaynsixe8X50MW9fOh8f/byqg8/3p7VyvqBNmNAdiMBtIS40VfveQ9qsecEin5HA2Q8WtA4
7+wufxvd9/WUEhPimQv8zKL3eLmAHcY2SOS2sRdm/cwtg3bmPGnq2exifeP+fI2wxTJCfMDHC7w1
1OKrj9UoRdf1DhZCujJ8dCqsipw+KTyj7OtDnWRQEuVaPs05xE2zMvXHWTLzs0YD8R6yv/8ujJCi
m6iI/aFZgVEhO2gAlQr6Qz7W0UHus2Rv4oSx01IpvjeT1NxPud9jzoJbheGjOdFgqPpWWATG2pgQ
ouJEZVUQ/RbrJ5tJ1czMaaTZcTB71P0nAy7h7YC4PqCpOcJ6AgQCzdtaPg+UDMuLtMd8qcCeBYX0
0nR7w+68UY8LD1U9/1jxqY+3B72OQi4FbmcxKxpjS3kCbQpbFHHDyKPakhwjwPRuVYDXsax+I95X
Xh+8ekjj/urvXzGERikO5dDSsA2pC8kbOgTkFa1V73C20/BhUCPhSouY40AHYcCtd28GdX64Pd3r
o4T+DIAwmjCQwa6gJz1Puwo8UuTVQI6ORpHCKB6NYuNLLkhCYsMxjE5xlxNFyHgsssiuQ2BMx//P
S8HGkQIEkuLWsewfpBnBAqQTNMSam/ahzIr8HPp1gMB4/lvgl8bDPPT4JxLE99o0V97t6V+jnvhh
fGZKD4Zg+mmLfFOh9wI8VRXfQPLPUjRgm4Il2MnAJ2M35fn4lKuQO3HJQvxDnS3stlCXnetodv0G
hNTtn7MWfBTd0PQSZztvm8t9ZZjjoFeFGXqI3hnf/GmSjz2PIUiOifF0e6jrXISvznypR5OvXW1h
A/MqU2uNxJMJbyqmCGDHYLV3U1Cg55/r2q4NRgS/hnyr1LYW97xdVME/ABZEbfNylmrXRv2kVYmn
xo7kjqMaYyKlYFOl9cOpncsHfZIeUeHLdlM5qR6K1PWH25NfWWfeNHAQbW5RUuPF+WUNXdeFapCQ
hVcFGshyfdIKFOGxLTA2NtjKIQbNBoQ/ikOs9bLdoEVxaE6vt5qqNncSvs53GFe3kIPtxG0QSth1
LazH2/Nb2dUqOxo0KRxass1FHFlmDlwcNV9vUjVpj7dYfaBJuZnvrS2jJdrL1IlxM7cW16iWV3Y+
V3rscfFhMhDbz1Nmy2cHmUiU6ZIWi4oSo0JBOABjLUVn5IgxrYr0Zpf7eEmUmS090Dq4V0ql/Hx7
CVZ/GwA36kq0/jjZLoMMM7/UxDwy9jDEfEpsvXqIbSjhgDX1DS2rtcXmrhAtaJSsUDW8HElPlLY0
0yz2NNzWZ5wJMxs5667ZYhtc52Og6OiwWDa6eIBcF0FLMibNSpmTimmQcXzdDHZIeP6MVfmZcyvd
OIrW4lZ0+tCSgphGQ+lyVm2N7qkBlsjjBekf50YnZ8ZPdjfpWXVEyBI/nS59m07W6zVBnk6TA9wA
tL/lAylOHVwrMf71sryIjiXqzkfod/VR67WtvulrX/oyLxPyQ6SZADEE8nVxJclOpISD7BMgkvIh
bE2MCtonEtAH31DdPrROsVGdm4TaqK/stN56L1dIIBfNkx01B6S1vmlD/YQS+ier7E+3Y3ftVoKl
THGLqwe+8lKWzbISaSLZi72U0icynjqORWOJGY0SDQczS4zjENfl04yA9JkpBth8zDirSJ0JnCbY
qiGsvOtYKp5RoJ1IlmkEXMZC1ZATJTV7Ke4nXCihmN6PWf097UoMP5vhPeIK8gE0OI0BYKv7xGxH
2L1G7WpV2xzDhMbY7QUSA159O5Q2eNEKkKS+2Nw4zo6yOnDwxKWln4F7ODiRyRWSZ7J6LjON7nHo
mF8KNDFO04y57e3h13Y8JEqaIkSOQBVdrkdvWQWSD3werNV4zCuVjh42+gu3R1mdJPRecMdkTNRT
LkfxCywBe2liFNom+5CK52fZnpQD1Wik+dn2e5Qt5B2sj+ypKfQtu/HXWVwtMs9MOqswxsj2L8cf
4yyQEFjmlZkqPF7Cd10/C9eQ86Ak+1K23UqDRcAHRo/qWcs5gZwqfqYm+LEeSm9W/GMpW4cWvecM
2eUkSu5UO71DZ+++AZOi5/GPNikfrKB/ALi4r1CclcvhT2MqH3KVRpcauYYRfMTe5wUzhycF5zow
MqjMwSgw09gbnWQ/O+rLOCZfsqr4IbJWC8dRHsd3QHaPPOUeNZv9MbXnRPJRwsOxF0DOkIsXkn1O
qvI4oAqDy92+jPz7MXDuMLh7HNru2GXqOZOUF8RUzvIU/JCS4T4cdEQLwmc1wS+TwTgE0wN3934w
i6+tpJ162/D8MT/7SoeE9FCdpab6D/IWuCDUDoU0BdK2l5/E0rqgGgY2YpjTD420UT5m6HHzMxzn
4+3oW41xW6DVhJQTLYPLoUbUNDsnEfcntrwezCm8eLp0C+S/PorOOJQYyCQWqWCVODEoNDn28sCp
7gYiCSqyWvwHNzS0TjJOwSQACnc5l2pEazE1h9jTO2U+BL4cHyQ8Lc63V2wl42AjwglEj4Wc8rXD
/EtVphwNvM1p4nrgpHSQRlgE2EmOh2S51ZFdyQQYiQ49LR1B6VQv54PAsx7GOifDZNrzQy8l+l7I
dp9x18HEKCmLjbfCylciv0NBgRcxD2NtkXlklPowlWNmKVX4+27o8AAx/S1s8/oonJNUq0VndnHe
UUToMpks0kO4NtulmWG6Qc+de/srrY4Cb1P+K/FfxoJFlorTFGuXm1N1b0ZOj3V8syXCuRoL1B2F
wgolV2VxQ3Bjz6oWdrEHFzw46m2GFXOQo71klYF7e0KvxarFOS2E66C8C+FkPtBlNPS9jH9TC6Uj
njgedvQzsmpvW1EznGpcMp47KStmN1KtpD4CDWuN/UyReLir9QwmaR36870lyfjgsU8KlKpkNfmC
kHj1MZmdPwx/nl0JR4XPY2RWqZtYEmC9HPuvR2UC4LCrSqvX7zqjVI0d/0T7IYDhjk29MvSDN05m
TK6PC2Cw13nZ/bBAox4TfKtBQAQ4ON6x4ysFP5za0V2sKfqvZh3FuHyhidd6ldFjgRtBthr2udKb
XlqAL97jcqZ+k3m3x7iF6Nk5U3qVdqZm/ACQYow7DTfDQ4638HNdTUc1R6Zl34yoQe4K+mkvgw0c
A+Chmv5Wtg5Wprk1jScTEUOspxyjT/aNnZlf01KW30ODhZRlt239JcRS4/d5pkO7D+GLOwfu7OQr
W+bM38Qs20gNHXI1OjM7pzTiFtOF3vymJbH2vuYZZICCGpJkn/cmOv5Vgvw06rNmgQ3nbJ7wti7j
QzN3ygNr1s13dRkHn6rErs4T5d4XlPxrt5sg6VvFrD5Wg9IdZUSsT05k4ZWLOeLo7OoSc5W9ZVbz
F60ZkWC2fSnMDrfDbeVdIJpX1Epo2lPSWUS2VGMzUMhGhF8ppeHSsX92KB/geBK/yHXZ3SFhr28k
QmtblsQb2VyBcKRNdxngdajlvCupqVuY4hzGRpphuZrhRk1z7VBlF6HbQtGPC2lxyHVBy3rSPfYG
3nrkMir2vXNpjEcVB/HHeVCq4+2VXDsjKKE6IJ0gucHpvpyWLA/y0OAD4Wkt1TA7IfxwGku8IbM/
3R5p7ZvxXoSHTxEarN5iAfM+mylWjREKVnF7lAINe4N8oryeTYNX8dL7PTVnf+NcWltPIcjmADGh
eLsUKEMmrPfxGaMTMozqHfHZn7VsLLwiHn/QX5M3gmRlNSkSI6wJUAl6q73IVmu/w0PZbHiFl2G2
dxKjOJRl9McM/WhjYmuvM4aiyUNlGrDDsmdsq3PdJAUPftOus49+ymUi27VywDLQ2kc6cjEKMAAX
IebwMPiBeV+rZeMGM8ln0MtbbJSVj3vxa8TC/JJ22FlcWbJPL2Mch31fFO3eyPQMr8YEJHAiZWdH
57i7HVCri62B3RFNXhK3xZhtyzlpIc3mwdd2XN3A3qgrsa2aLRzVbg+1Ekbo1JC4wbTRadQuch2O
/cDmdiPlnZP0BAxdPgZxnO/bSm9cuaFGf3u8FbKIEMb53wEX1+lgx92oAhDGqBScXoCHFQ7TOlXC
2q8O2HfjElz40rmI8/yoloO2x8jRcaHNbSRdYlMurnUK5gAuKClRX7MXm3ZARtbE7I7YYkMf+rot
KUpjaY5bt4sxc+a2jV55uN1itF52W9tJFafPcngq9chA0DeFHLTImYE9jXlsqZwZcp7QdCrcwsG1
I6keWrP7iVSJq0/R0Uzqz/4Qn8GjPJDAYcnoHKS2/IYg+FdL9c+pmT1bcr8f0+6j2jnTxqZfuRl0
oRkDd5YqJHigy9jvoUYFlegQDbiCY26SO27SFVsyFSujCJsB0YgCKwY18nKUBMg7tsYBPZIJb/Su
UwsvsRNlYy4rgSd4xhzPaLc7Amx/OYycanDWscc74oKN2kzlZOjVtckpm0c8DBEIeHCQPX9f5KiL
ynVouKpZyx7adn/e3gHXO040Knn0WZyNdEYWm3vwu2ay/IqiX6gWD1joFadK0lSPJ2Hxvao0a6Pa
tTWe+PNfDjC5U1FsAuNxtKZ4OugxSK5xxoGuCieDMkBdbTDdX4njl6GNphfVLEor1LOsKzMOh6Ch
oaIfYUWF70stxKbdlxNI0L7dYus8A7TF+xVD94/gNJCrLRuj+Bj5DUbIWuF32rFSrBwHQmeqMTIt
cu0eF0Ib20owlc2hDMzBdsM+BkkyT42V7RvNwICwT3zlvV+yXXZpE43x3sGbSH2wa/ydKLDiY7kL
u1puDk03at8xD8Mgt8nyOtzJYJH/cPJk+A7BOfsaWUVLwgueotjVelzjrjY387kOdbU6xs1MyT2X
Bzvd4wGamjtFkubjNKbye8SLZXkHnLm17+wcY62TbxSVs49Yqoc+QifwEJjCnMqSDMx9U90oD+bo
4GNuVMJBHd3VEspaNpo4qVGdejcmVhe50xR9SQwJSRXZ98d0j/ur/HXye/3daEdVib30OKb3tMxG
+0Arf7D6BrsmLLmzg+nMJmigPhsf+fXxQ1+jbIMzZ574+6STtS207Qp2kJRVYE4Re0Kzdek/pEpp
DC7PclAwUM+J1mnSTtJrJ961BU5BSNjVblJM05GOAe7yDWKK/K6STR9Fz3bl93eRI83BIW+6CtGH
LTTaa4F7EZqALeiL4dtAWrg80OKxVtuosp1jYzXTrgpkRNJI+rXcOBShpezJg9/Db9RpmAlVUvp1
Rok5LyKP8/TenEAs+/hKWfkHItN987EAqZluEvIa4rkpTslftqlVVpPicxcdrTZ8QFvSmna1JL/L
o0L/ouBEebw93NX1R65KkQtRJSTKKA4trr+greIwrObIwwxo2BNR9n4O4/7R1ikEjnEAdsJv3ChR
vo3l3G4kHVc5lRicKdJnoW99hZqbR6wA+7CJPDj94S7TghdzyD8rSYIDblf+ifDSy+3Zrg5I25dU
GZFSOrKXixtJs10NZc9F1pe+lyZ5+8GcoK44E3VWvTLMXWe3by64AOqnOcgtzyKToS9TKwluXNgz
S7kzyWAGbGByf9qK6avjXYxCDsNdgoojDPzLqTnJCG8gYGpVoJTnwJAp2+Jt6IbNhKeAn2zproql
uthCYjwKVRSt6ZxglXA5Xj6qlpKGlXjHWU9VAeuXopL96Js5LrMDSqi9WhqibbHVtblKExYDLxLH
qg/qsbN48MRZJO+yOeiPft9sIX9XlpObmbQb7D7gryXGbjT1plejCcBCkXcennbWsZ3HyDXl6f9y
dl5Nchrt3/5CD1XkcAoMO5u0yrJ1QsmyDQ1Nznz6/4WONOy8w7s+UbnKUvV00+EOvzA/59Yh8+91
WAJZ2WQ8DuOGS9jDwJQkUfQsbtK7uNb1sz1I42OdzMZDnbBTO1fU91i6ybtltOJHLXGqMBYYMGVe
pny+fUaurK9F+5O4F8YGfe1dGFbPWaNg5ZsSEC8/sV5P3glLU+9vD/JLbHO3fS5G2W0fRIusVsFm
8S5OsSCEDZMFutL9Q5UGdg7Ph08f5t5r5ihLaEhQ4guXasFjjo6m78VZkPa4l9JLM8MpV0+xvVGo
lvS0CDoOghd9VtUPU5e97wuaJgAe8bbHlxn4wyNFFfvU9f3blKVpqvIBgR5svUSQHpzBywPRDPUY
O3qe3nWdYvpo7Han3Fa/AEsbQ9yZjkh5r9PjbTws1WCtUd5Alv5yvNkplGztneQuHZu/cR/Vw2wx
jfc5lPOwiK2PlrHkJzBj6RMXcE/lKJbRYsOzGg3rzRjf7be4QNdBQnDFWbsaS2kg+QvTP7nzMAI8
KcaUoBLUrUGsT5Q/pG1GOK0fFQiu3EBbBwDNgQ28BrvmcgHIGJNC69moous/lEmmf/aSofikgRH4
rKVmE5RIqKe+rJ34aPdeeUcYmpIL55QOkbXbvRR/Vm0RIr2bnOox0dYUxz48dfNJ0sd2KCH2uYCc
Pv8xI0qcFfEH6Tj3ht38pJ7xd2MRdE3NSO19/NdOc9q5knBPGX/Q9TgnSKCGXTs8Q6HIEHxqfjhW
1Z2GAg36pFaC2+fwymG3Seh4mZjK1v+8XEO8NGxr8VjDudT7yHN6J/I0hBr+wygkj3wnQBXOvkxP
kVMI2AXJ3UQaGbKjdfiFy5Ge8NWPAuaNlhAECo7Fbi55ntNARP0IMMwaIEeghmkutfvCZmr9umUS
VNAOtsLVBYS3salMgH/Zd9ZyVRTe6BjJHULvP5te005WIoqDmPB1lYBAmlOuE/lT6qNOcTm1Cs+j
zAVygNJDVr+Yja35nbaqp6TEnbtMDBlSTclPwP+UL0rd4MbRSvUEdlN8Apw2BdM4m1S8TetlXHsz
pBuI7myM1dUjbpPSn/OBPxV5KFJ3dXVAMyBYQBWb8uvl784yIeJeUfkkgzf5WLWM3Ejpv/9hd1F3
3erk2827O4x1XsWt2zCIanf9nZEVFn4GZR2+fRSi5M1WFcU9tB8vp2I4PUrBLhLg3YpARbk4bTBs
UcHtUV4nTnzpDSqzif1AmdxHqMWQe2bs9NykiZp9babVvJcq3SV7FUjwUKMJwYdBnZhANa/1/AEd
FweEAFDKHCT8eZqX0a/yFjRLWTYHFYRrMQpFe/wEiAswHtnHfHpCoz6BfR7xlgw/QJNhYw/xK1CL
tXlADDMjkeZtgWRg+ostoRoOdpTho360Stti76IH+geQAJFoopG5r0IjkirKIe+VaCkq7yUR81OT
KC7G5IUZWZlRvJT1tLkqxv/SlCr+xemUAACP0w81/rQfbn+yK3scOT8iezomm+DkFkn+lrAlXje1
nVspUS2XJkRgC+PtGGrNW0fZ8JNE25t2OfPePXZdpcGwWFF+sqU++2qftfepzI8ENV5foYzCem43
KOdpzyw01cXOS22NIwB/etjWy3IWKPMFui7msw6+JMDGYT44WZT4Xn1OhqV1wZtKXwE9m8sl7MRi
tNbcxxG2XJUmtKfaKOqf9IJc9aSaOaLC4JJRNPaq1sBwtZMfrdiZR78trFnzJ9TrH5PaUT8CtFs+
gBNTeITVFzvzvE/JaObfZ8R8zZMHyJYu0KoXn9PU0H82ho1hT+0Mix2so1C/D1Ir5rAxXexcxrwv
zHusLBXEXWnYyiCOc30IpbFmn7N2kTGsRuEtvijSOPEdA8xg2GmZN4fCqpI4jEdLwXxP0dsM7ItM
nselF09tMcR/zpOSbgWf+odIhkX6eQaR0dfByn4Yh9r8ok1z8W/Z6+VfWZ00AnlL1ZpoS1oj29kT
5AWK+Cs3e++dQODIDrtSZaiYMvfMLrdnIjBnqoGs2BDe1zHH69xtOAFV3okfyuRphY/8gPiW6NXw
1V4XmO+QP75q1VqvfmuwB+6yVC/vRr0fQAiBa/05m9rwYovSA3hp2e150UznQ6HR5wV1pCtPWmuK
+GQA3jmj106PWldU+T1V3OlbWZvdB2lqK/bnavfBpXsUpFbxlA+FgqAa9oQlgKGagks5xZ/tsbEe
uV2cz5La6Icmy2IUpqEnh23pLY8VbW/v3CuZMP0cOTQlbN2uVv+qnbx3fXPyhAjIifDKLNycVAG9
NqXzCyX2pgied/JdK9exCQdNG95lY5ovd61VK2bwP9lniOs0OjgS4aRwsfEc/6DkdvluVEvri0Sl
pPBR34zfz43Xf0zAXyV+6eagp7VCcSkQqXnyxZW28mESRfH19unfTvflfUeNCvI47TDEYV7RB5LW
c+Y4z+Io6ZAGjVMEGoZK0++czv7y9pFA7mwMVDQwyOwvjyKRRaO3SUF1HLGRx7pL/+2HvHmnep04
CD2vzQmAGGLlBPGg03exQZUlSTrOKSORGkRNUrSPax1bQTcof9ye02skPPBalMlQvOHupDu7Gyp3
a9dV2KBRnXTINGEO+1lx6PRzNxhnHpIlTM2OTj8A4zBNRniSeXF0tf6az+4b8iP4AZhJba2e3SU3
1QZQuin2oiKx10jOduFbszdHlVl+0ZfhEaJ069uxOwVW3P0oM5fixuBVj63S/5N43zNleuz7+E/h
2o92atj/DvWanPEHqA9e+SvfhUIS3EIyWZUrebdYc+Osplqx13qlG+/a1P1bdsVwgh8d+7e/y5XX
xqSvC0wLZgitt13G7CYxwC1DxlFs2VU4FhbtvsFxQgrZKkoQ0ph9EyTI2/cdzZ9NrWrT0wKvdrnD
MZWeMoahNI3L3h9jry1+omfTmb9r/4el3DzC3a1zjOTz7jA5Wm96aclQXp6q/iDy1Acw1KAn2a8H
s7q6x4lK2d8uHBvIp5fT8qx8mNDy8KKxnYDJ4IbknDzF6k7dqnsnTJDH+4nH96RY2hg2bl3eN0QS
B0/5tnb7PY6EDjke2rf4bO3W1k5EslCp8KI103CgxBonHNPZjcRKwxpN3PZzM5OdSKs8+qpXR6at
gtwTFwp793L6llqkmSIpm/eQu09l2SJ0nzbugzIirZqLKfmyVFl70nNLP/jIr+M/gHTowcM5pKas
7eM/N0FOpU3g4A6g3E9LjfuSuXhHalPXTqVG8M3HddhNe5Tw1NCmEeXsRaUSi7DL7PgHbK8n0HXO
QUP86nzIQkDMUFR5JVBtEgQ1Mte9yBR2846uYcXOFUdgo+17vNopYO8tHpnNL2P7Fb9FzRaICY+A
g1FKpJzG1ugiQ5vls1pn7XNJ5fXgrtlurf14+qZbDjKH2twrFnqbpTMoIy9SyrR58RZEb5K6r/F5
wPnEXEc9HHuj8I3OSF/Kdjrq81+76rhNyRPYK9if7C5VYa0yVXEmj2LDme6ddPbe65mj+APuSnf0
uyCDqWL+dvt+vXYmfht0LzE11VoM0o1BO7qSPzs7zh4NpxARPLziw+KZLZzm1gwVx/58e+Crs6US
Ci4TahBZ+eXH7e15bcEl8XHpnyEa0laha0h5VvumDZY+rT4hwfXz9phXKsqUYHSgulsviUxidwPg
jpjFSDlxQrT0RyXJX0jP079H01aCwVjGCKGUtfXH0tQjJ0vKhxbNXj9RuiKKe4s7eik6MI3KQvPE
+WYpbfO+s3r7nb4iUFCwRSLIuva5MT3wP/SHI9r3eF1SXAOWibYqcnAl/9QYfrZlkXy8Pbur23fT
FgBfCTxnj0g3s7lKq4kVtUol73wVvNXj0HkE8jgl/BQSHdVcS9JH1Ukwe/Xi9khu5cr9Q3WXx8Wk
4EoZanezp+3qkG3xvPS4LTyrqpDPAvuX59Yxi2A1yupZtcbiye0dz++QrvebtJneK+RxYanlamjn
jrwvhtk9T0iL+cuAlbYsYFHnS2MFowqisl/d6VFXVtXH/DqMEe88o7KFjuRa2M9CaskJfQv1i+WO
s9/VnRN6iPyd1KRLQ1UHjTLzWwJ71bVHJAZRTdMMWsuzWOlwnwaDJoqJwhcNVDPtmzu3WMtnE9X/
PzQtye9vf60rVyjKh8j9Anug8LUPotVBNorasqesvhifa3f0TqpIjYMr7crx3qTe6VCheE0/c7fh
08ISse42BJSW4pzwekXstNayMGk7SkVLLkO96Iuo4jGJbs/vWiy74VbQ/eT2JjHZ3d5YU43TSEeE
nCor7uvUaMZHiOr6ELj2rMaocNbLd2ll2n2dcCD0NEeXTc7OCSbYvATgPsw/S9EOn/oaF4QAySf1
yVXTqkRluuuQYBaauE9XZ3ozo2ljWWxMJu4lovB9oyJfcleRyrZmpWaclUT2gaPPNfDspgpX3RxC
XIGQmyOhiBRvOAIRXjtFBohe3rutyrfHoiZgPealrQjSCiC2ix7jGll38mxp8cEVfG0LAtiiVMQF
BJjXuLyCRec6yOAxUU2MSSRcNPTwlFYPtuBryhrrSfC+BUB4euEmdjnMLApRdGtLhNdOk4i0Trit
D94WAb6ZUE0GYszGT13bJh86z1ofplgKeRaKFLQ/wHaSA1W4x/n97IlPtzfpL+Tr7snfCmZgq6go
UVjaXqnfQgwceZQsdqQXTb0dNor3fc5AGqpDcSoT61xX+eNYyXcevq9rYn4sJvWvfFyf66V4SNr6
w9BMp6kWgaWWn0YK43VvBLkznxWtOulIGSsetPqEDTMYYwiHp/V1pGUO1vfKQ0rRb4MNQNakHrdL
IIS0hxyKgxuRIIF0HcCnFPVgBh0WTprX96GzAUMP1m3bGvt1o7EPXoFcmUB+d6/IRc2HdbXdaHGG
7nMsMuvFAzZRUvSec6bb9J5P9t7+BXFd/wPE9dT63eD9UFpKUn4ziuVlgWz+Mwbb2IbmPD9nVOcL
P7VE9qeuaAhcLiilfpO51ad+W6GhGixxrP+Rx5l2xOa98nCygrROUFUE6rTPC+YBDfu0XNyo935I
WayPSN8W92UNoswdUWpu1dz206bNT0YC8+H2Ul7p0W7aTBZwHRC1EIp3r6aMtdip4ZNE2ea56mTN
oxZ3d0rWflYTl9a3VkbKID+VnvYxtZV/TagyuuiOpHiv7iKH1hH50a/n+/IgaMghJzlgtGhNvHfa
lG71+5X3shQJlqJN7zvxP7cnfu32AW1POrRFgcCZLkecBonWE3lxVGsTGkSF6wRVyhV0e5RfyJn9
TuWGw4MBejFM5v0JFypKLgPPW58s3yHtulFZtBBTAIiHel4Iv85phtc0VO7nvGzPII6HwNNS64sb
z5BXhWPe2VrS3K3r1rgV5XSmlZ0+LSg2PiJGaESypnw726l8h6r72xuWm6j6hgnaQCZ4C12uUrca
StnVhhs1o54/0uLTI1WfOj9N9PbOWzPlOVGU+eBKufppiJFhPMMwA+FyOSj18BVlltWNqMxkVDAb
G7BlYx1ECNeOHYVK2FK0K8nydu+CvbZ1a8STG0nNrSJYSzZl0cmLGuztvliW6J7EKrzHohzdT61s
5MHw16ohFEE2gRmUCTby8OUs43ZsPKkwfr5kSK0QjhFL5uK+AhkR9HHqfXKkmIgCptVXnZzquT0c
OQdfXekN9gWSj9dx3/xUagH0aqT64abY6C6xY557JDfC24fg9iieujtqFnjFmcq5GylG2z0NXYli
gKf0Bwt6dRTwchoAM2D77vb/f3tLqdosFFg6tiqe08/2oGFo6yLi8h/mApYFvSNCWqBsl6NIKzcK
cxjZmyJNuJDtTyVqiAeX8rWtCQgPviA8p00D/XIQ3cW0rtO4Dee01F+ku4p3q0cgpixudjakg2bI
3CH80FT6yQNtdjDHa3kqvS5+AQp+cEv3LP/YMfLKRG2Zo5E66Exl7QrPOx8wN2hc93tve9kfppHP
lY+pkrr6QrWUnHZu0pgPZJy552PdUye47JTxv8NIzc33lGp0Q4BGDr2O0kJ5VFuYR4JFJ2p7rQfT
185MOQZ549QvKz5xSWAM/OkrebN1Uhyv+Mj1mXw0PNl9v/1Rr6UpxNr0jYnBQPbv3kBQGWk9NpIY
poIeDsTdInrgVYCiOZ0zcupTbwxWMKvO8un2yNfevY0kTEeROwiGxeWXznW9sWmo8wqtSfq+xQ4i
bOz8D61tP7mD+zF11iNQ5BYa7R+k30fcbWBTugBcVN4htJRD2ig/paOvZ5hfwTqtysGZvBZ8470B
BgxZX3hte8Je0w5iyAdeWTkp5R9FW82NX6PrfWo6tCpSIo+ntUN9tlyUr6ndew8T6pThbLh5MLjD
36Dr32wQCLmcZ31j94GUAE98ueKtp7iDQhMkSlB9O5elOT78f2QdV77rxSi7E7yOaZsk28W6IEpw
h5q4GaEKaNNV7Lr3ebKIF0X9D/kUGmx4Fm9FLdJu43Jm7N1J8bZr1qjWiURgXQJ7K27c3rGvBbxY
QHR0No2bXzif3Qay8SXUKqCKFJf08YM1eCnxStGEc6qlpy7R3K9t1i/R0sVt2JmL8VAZpfmD/uP4
olmxfEhzRQnWAdjF7R925dIkEdhQoWTPGAzvIi3UYs1+rFCoSVe79bkku81zkkxpUK2gyAuaZ4ai
RaNlfHPVdvxye/TXIjIekk7bmiCRACNf3S1LQSKy0syII1LGsQ28LJme09ga60DA30CiD3/DMHe7
5KPWbNopG6k/9YWiOI9r31g4PYIZ9t2SBCVU6BqfMGOSaZRVQm5ngdPl5640D372lZsPMi258UYK
BRi5u3+cWbeUbNoqTp4+PS/DUDw0SjN89WSKvMiIXopD4StSu9g+4N5cea5pR9ArhqoOZGTfW81V
jcLZgCgCtaPhby2bhyAbV/dAc/HKKL8gkJx0Z1O+tS7PhJfJbLRX14m0Ba9W33Nro/Mtsy7825//
9XmHbgrQcuPpccvty8mqdFqj6kYnijtPhqqSpx/TrM0wZp6du5m0xy+8OP/45kG3ZgvoIqAwGyjm
cnJsx7rONaxLzFjvGn91veV95WnfYltvn6p6LX+2zmwfBAdXrnTKhpAwt4IFumL7Ng+eRoL6U+pE
iGcnDxRcu4+LRW3BTTQDbVXqpY1Wx+9aD8zJPNveO+RD6qiyaWJ2Lt1r06nfnjBQJuPoU8vcoK57
TFA6uHHidoYdSS+WZyNvhjscbpvT7eV+/XIyCjxX9PjAdUGzu1zuWpqpwLvMjnC8k+eWeCJESSRE
UW8mSamORGSPhttt3c7wup5dZUewgOygU+v25I0geFVniENdjG+P0jn+JHt01AyEKH9999/iZyGV
VlmVxY5mo27v5p4erKyV6WD7vL5wGGUL0LmjMXvcd5nazjawdOjsyI71PDTibv4wGokBBE9hPCyR
nxwQB8Eq5iNy4bZel4EPhUaw2Lz6FIVpeF9+PpnUXiGX2o5AQCvBIjvk8EzZ3IvcGY9aEa+HYnrA
OVhQiEP7ymYtkcchgLQiUU36PYy8+F6d8yY7uHSuzGgTAMImg+49Md0ulKFmUCSQrqxIpkrymItM
P4/AiKKqcaqD2/rKULBqadRsSEZYWLvH1RxSxCbKFF63UCqk89YmwHnEC+tqPSoFXR1qE7bbvMqA
Z+2+U9qlomsnz4xKS1SRMiGBm0z6dKfBIzzYjFdubTzBbBXXiw0QsIdj00jDlns1zQgXbHi2eYz4
Y5pY79RV5N+0VlPvKNmtB1/tSmeCZeQUmDCqIUHtKfO4y7sL7tQGOrYkwc2EtN1cu2EsHfNhlHmL
DuZofpwS/WfmGeJTbgAjxAtGRPPqeXdpbmkPK1oioS3NPkrcXEZ116p+j5jRkxNPX2/felfW6FeR
jHgZ9ziEzi6PDRlJTBK40msoTJfLjrshCkyQaOe2iNPz7cGu3HnknbSfWZsNJ73tjd/uIHp0nov8
kxnhim48EnpYd8qijOgcYoCyKMX0ZtQ/YRbwHrJdpDlBWF6ON8l64giDyI1XYJutBsu5cAtxMKsr
O/oXWwlD502WYn94nGzMmloKRrEX86PtyeWUyLVH7p/r/PYCbj94d8mRyEJQp3kEBHwPU8WRXJZG
5lAVXFrtJfa6BFECcRRqXwH7I57FLY4IN81sWtqX69YUzmwh2apHmBUrD4rnxh+7PKnpSqFjkvvC
VKqT29TzPe5j8z9F1S5ROZvzfYs+xAstGuvRs2mHWqKpVkR3pESfQsvxXhGpPzjp2gWAIu33lkyX
6K0LRHOYcuZW8+XwObuLrDeaqrdrV49yiyK7rOOfrtsm/2WQTcoFMVBjiwgvl0dr1mJARFmP8PMe
gchV3Xc7acrPt6fy+rBgk0yah7YURSL67pejmEWSZ4gRUFpGYc+nD5MGa9+TJgCjQCVaHDn/XUlx
LgfULwdUJkje2Ww7iF0o/cMi24raZVr8M1W5eEifUrh+2jAGpGcOUi8DmZiY0whZqOnPAqcr2OCO
97HrqubkCGqc5JDlXVcjsHd7XV4fN34mbbWtfExDZd/wM8TaANpznGgReRM0A4FgPamDDxbAOPjQ
V+gGjIV2AEVc7iueksslwbfIA8OF/bZIkEKEetaGWlVpgdJkcxSXNZVy5Lvv1brqQpSalnDMTSWw
y6Y8uGNeH3x+COYGWyWXhG5P7TM9MjQYH06EI9l4nmK05Y3FOyoeXSlaMwxMAtoBEGZeYZSScpVd
TPuarkMC3R+y0jmJ08Fv3IbsyqpRf1mQbJS4kD3WoKFRiNS0g+97baqbq+bWbwRHt8dlVVlK2kPP
P0oTx8RzNa0CQx3MN9+kBPobyBj4AqnFvsWo1q5WbYZMkegnJ4yXaTlnpVOebu/VLUS7vK8ZBRIv
EkKb4Md+/6hDO8Oi0TdKmwMI0NXms7Y6/0ypQ9KtazCeprx40IkBDkKfa4dkkznfSrybds/2w357
aZGU7WPZmCziWjuPfWfFpy6WWIVr5dFQ1+4pbidCbyCmiJMYl0PhqWAo9cL3moa5DMeMjpamiQxX
5Z5H3TLfnsj8StFoEYGg3Qg4l+NpKF13yjw5ka0v1b0+COnLMXUPQoers+J+3079dgHvZjVqywbc
n6kslI4b0DWpScNFeRbF9MWYG/n+9kb5RRF7tVO2RhylGsLH/QEX1P1S8IGcPEBNp6ps5iD2Bh0M
8hJHemIk96sx0kKiEgF4VcwPOt6QkD5qeS5m9HgJFPtQU3vzXs0MVCOKUYa9Iv6Giag/08nTgPxa
1Vnrtfqhz8c/Vwm9wtPAJoxxMbyUpWOcID0kPlogSaghxR72GjiUJItLkP5rend7wtfWlyoawdlG
9VH3fWmjGYx6WamoKK3UIynzOKLswHhwAmg/GtoRpnT7YPsF5lrbvDXpAyD1f7ltchqAapy6drT0
VYnO/uAFDusYpnhqBEli1H4HPeaM5q59noi/IpgnGANMbfoizMk9N8No+EqyLpG1YqgjB3MKFhUm
ydgVmo+W/vg8YPrzlPA+0jdxuwcvdueza49TOKwb2HNKlntn9doACJha+R5qwue6jfFHxtnD6FCt
tSvXZxTXrmZstzLrTl+M7LGa0Rb4X621fSLa1onyAgJlrazdg8x491aajN9uf5xr19bva7Xb/LXW
pOwxGkSdpzd+2xfGV6u3tJcmzoygMXT7Dnk5K/AATQW3R75y+YPnQkjOI+WliLBtm9/urTmpPLNz
BNfyaDVPw4y2uia77nx7lCu3I+g4nnT0TLc7chdagZKdcxt2czTKHttHadVnYVRPszV3B9fI6/QK
O67fRtrtuqIwkDqXCddIkliBoZcTlhiAtJUVyJGjYJnbqkr7XxYR7gQx8Bak7p1NFPgcfdNlvDpW
Od+VXq3QM8iO8MzXFpFqPO2xrQFk7QuFaZMmtVlTKMzbAYUaVSnRS5v0h16xjjBzV4fittgANGB5
90bHqdKKxNKkQ7CZN2Hj6Z9g+2bnrgKlcHtnXGl/kPL8NtS2QX/bgFUhBzC7th0ptuU8e05aR11c
5U8mHKxo9uL6u1LJfzN37n17bNIH4RLrDWXr+I1U28ehtH9KAP8HMdH/42fR/0An7gp1px9LT/RF
wbkwSlW9czRMM8PFrXT9JCrV9l24X8hSiGl5qYvVbP3YarpHdzLrLmxwwDjbSwX0DJ2j5o+8V+ej
4umVlJHq+9bkBB6Ml9ReNAiBKz7+yCcyUxvpiTSqq/lx9Zzvmre+pAqoKlUjgTFhvqXZe2OYz6Oe
Pk8b4nnIxfulVu5trfxaWX2wGOq7zlGCaUWA9vbnfX29EO1RuOPhgQ2DONjl1+1oP/Z6Za0Rgvrx
PSpvQ6CiA3iwiV6/bdsoZOibzzBJ4tbK+m0PubFqDYiRrZHVpQ3ZgHyO8/idNnZ24KhQPd86J14j
StaAkOC1vKrg1EMsLIhKejToRhNBJpSQWDvly+1RfoXdu/dzSz9guBMRUXnYTYoikbN2kvK4qygx
yIBhWh49KxlPvehR/sKPKir0rj4nOJ/49VpNZ+ztmpC4WJ6W2ZhOCpYBp7xYsrMipfnOG7L1yZ5s
sO88r6fMXrVv/4OOoYGCt7BrrzG9VktnOoFrMX0YU0fIxivQOLYs1f7NHWKjNu42w7I2S+Lkph1t
Gns/l7qrfPR1xjBTTbTd47kPFGPU7xS9WN+nXgno0hMUP4rCOtPYP+Tdv96b/ByKVBuzHabX3ocD
/915yTLPjtIN29K1BSpGemLeWbFZ+JlcEfx1FREUmz6hKu1/2rEcIZ7L3CeyH/2pVYeohcZ6sL22
7/rqu1NMAUpO3smDebmZPQVUjyRYiLo0fiIkKj/ZedJ86kfEjGtV/ccWTn0uoPxGxopC5e1dd21N
yNJo76HTBVNn91Dr05hndhbbEaniEmpiXjErEkf+0K/PK3w1lECpFxGNosp4OcVBi6eO4jeNtgp3
XisepqdykV9MeBqnrPfejmRiOFziwGM65Gd7iMJG1RhE69jRkMbOKZ4NETY6Stq3l+5KI49h8Kww
qUWTee5Fv4ouNTRlosFU5vngI6MkA0ru31a98cKF//4+LUhutK31YCQVutPus6tYYTrMX2//kNer
i8U8MpNIIcFQQ9j1cnVbvdPsRE56NC/yT5JVPbAUCNCJJ10gaWV/sF9fxwoMB2eM70nZH4W1y+Ea
azTppZZ6ZK6KMvgUkAZ/lEX6qNuV+eZG0OVY++3Jm4rqY04hMFbnJ9se/3Z05DT/w/phOIRaNacP
87bLCckqzq3WBpm5LHBU3cFTT8ZSVyen7clJneWoMnJtAS3I19siAtw3t5D2t9cLS95lAwxr0ezU
vV+hV/dCGFmeOkubT7endm0oCngqBRJq2nQfLocq1QJFCbS9gCeU6mkQQMjU3sV6zYnzg6Gu7UJ7
mxaXCFTJffsTXV8I5LhCkGqa5otR1fUDMr/1KQEG+BjXZXOwDbddfXlt8hZTFIGhspEz9xg/rusl
T0XF1FaVkuBEWe8ksH4l4+uLU6w2RajASgxn6R2dgNeXJkPr9Ahg4hJ/7H0oAZwLvUukFmF0395V
OJj4JQY3Bwt6fRTOMzJHqO/tyz5rryyN5goNN1/NDPqBChPaB0f+Ztd2CD1QUkFkhyC37XZIPbQ1
8qV8ts0VAJbXsmLdWWMiYzbtwYSu7RBAOby8JE4gVnaHGSltDWZZo0Vq1kk/S2Y7bNNBDxMyf7+H
RHyQGl6JP4AHa9iqIeNlITm1zf23g7ah9NZJQeZaar14r7gIBplqYvk5ngyngg2U+gZ64qHtxfpZ
bdT13tSbJmhLpwviqS4Pduzr+fNzyH2QkdlE3fatk7gjTaWprUZUkuzTUrkDKL4cUzdooyfoVj/e
evYvh9s9C6VaaSNXEL6HnQsFSm1ENPFeRrCMP98e6fVOJd7n4G+KMcRl+wutQ0mhKEpG2vQ+7rwm
nk5SK5sD65nXO5VWIi8P9VYySJhpl1/T7UokditvRWyuK+8JyZOoBP55T+ntqMX8CyF/ebmAREN+
CP1YYEG0oC7H8sqmSMg21WgYutgIJnWOv6+lbhlhM6H8449KF+fhJOOVqAxX9ccMoGkdJW2VDg/8
lSk5VZ2eKndKnNcjwoRK+2GZXePP0cyMJlgrZw1TPPveNek0lBiorGCBe7tvUakthdt91JXhp5WN
9Re8wjLNj+th/ZatcTv5fTtAiUxHRadDkU1SvqTuRB5QaFmjof+rsCx5C/R1dqovqpw0+G7GZH63
uoE7eN76LeFbP79NPg8UhbrBxlzfXSG4OtEztUc1mruiv2tnoZKjpumft0e5IpvFnbvVM+lYUBTZ
qx+kBKdQ0dCQj2eFvq+Y0ndlubYI6KGKkD1Z9aJk8BxKKwuxMmugmLpj/97LBoOaa2wsT0Kxpsd8
iPuXfs1jmIHgrI4S0+0Ou9w47BtKXltjBbunPfhihfQk21rrqSjPaMvbdRrQ/3DRHJ7cdQ7nylRW
31J0V71rRoldZxx7QHo7aVsTdZDJ7EMPXOgjJZH4h9W1otjMsXp5X9uxUZwdrydGyPrGANsgupPV
OciEGk0tftAoHr27RFgMkCIiu/qdgXMklCwXYmYF9qr0SWZKzQeCUDeB2VXx2eipAsJ81vV30HzW
J+F0zkfVnHEgU5u+7MLYwTHMR60sLQPUJoeTpiNWEmix5c1+Vqkj7K5R756WrJZBBl8VpnCRlz86
q8TctVMV7U9BgPIsKhxXzkuxUL1BYV4/uWi/V0BGQKoHcYYesd+lrTmH0rWG8cnwio6My0jRS0lp
R1IJpix/e0O9DiBA4hCAgVoA0WTuoY2Tmgt9LvMlMma7fNw4raExpcW7tlcAtBReChm8K1/sfD4S
nn19XzIy+AwqiCQOr5gWuKXSBvZozbeWOp51YKmh4ZbjwV68MgpZo4G7Ci+fg2rF5R1GkGkqU0aR
pB+yCSnZFesDc7bfDBDFtGI7+xv7ksBvdytrVuMgzNevUVL14tEGIxYIu3D/w1x+H2UXOuQNVHGj
bVfIRc0QFs1SRZ4Bn+v2jnj9wjAXQB/ECiwYChKXKza5+aSgfMWK5WXjV60wfDMv1yDhhjtIHn9Z
Du4uCoB0YAW5Mw3ytl3S0cjWGJtFB9dhDhQX0rmQ31qyqvZBKvrKjaDI5qmb1eT/OPuy5chxLMtf
Sct31nBfxrrqgfTd5doVodALTRmhJAkQCwmAIPj1c5hd3V1ShqW65jFMIdGdBIF7zz0LP3t0hGq6
jSxyZhrfCa8kkZenW73E+lXKdroq8rit93HthqcCuHdbjdKD9k1CFAgvr6HwymJcDEL7BA+vdQ3N
7GYaAvIZivyTNwqrbUUS1uAF8N3e3z9KERDlgI7uXE7zk7O6wRhHrcJaP+QVz5W39ZgDIt+22b99
Bq2sOlwYHCsUMR+FWD23BIk4BI+uif1NTyCPB4Ts//9cZWUMrmS3HK3i+y/YgNebdS53OzRCwFkT
ZjdeVH/WXvy5TlyFAejX/ouZ8v4qoz8yiBhjSABc1H5ZkknvwVPs9wIGQBUrYDz318v+JxpLIHwY
1KwoBviCHwtTu6T9aDCL3TEwn8+9DidRBd3ytYlqGG/j5S5niWq4cEHyBWqp4hYp8nKfgStZRvnE
70e+qKMvmglRYMhu8CYf9m+dAKfJhsMhHgdU4JL8iLXfPkE+xD/Zgv58v9bdB7spEBDQFj5OklMl
M+MP8bwb48Du7MjpVeu69KFO5hDBvib9pLD+CWllnWxBcwhjSjg/xB/2CRQ3Uw1nlxmeTwUY3KRr
Tl2r6tMc+k/pHJEdTEogIIHn4QE9B6sCEZtLJ6Onv35uP/scGNisRfc6qQeq+X6hDK4mqT9rC8Iq
l8+gbfUQB2H6dytkM/7ueQBlQBKwjG+jwbo7HmRjhjy47JXHln1mVfHnzRO93er1hjJw1UJ+KJnn
vkuwNP5w88ZMMRozc5XAaG7DXB/+26cB6EKANHBqr4zy5MOZk5EWoVE9LjVNtnmZnGc2CvSdT/qN
n91eoNfAg1AbrNryD7cXOVhFOqW93QHgfoSpTl31E6a1boFhzNxfLTo5zZmNKy+cjokmvwFu+IwI
95MWFq0imiq0VaitQYp+/4hDl2RT71osawoPpQQrCRmLYXPTx9FQAtsTGAIU0W7mhlXaOnWqCbIc
RNfoinVT/MlOsS7s94cWPg0QK0x3MH1BW/3+01AJ6GPykmnHujS6l0ouG2tE84ma8CcrCR7vcFNb
Z55A6z8cI8GQQx6hcBVvCAcY8TfqQS+pIaXvReqTb/SnqcsqWVzBttWSFK3rRyzHWkjCUU8PkLOx
AVmjBeu+9jJyv6dh16JibsZFlCkslA1KVmnglo/8mZAxE2+hfSbo5QZBYxD3moWVponsl5FPgXdC
miAZ4ZTQc1SwULLcidwX9xkcfn70k0C8E0cgLpl8LBkkf6WfNUsfj+L1awGDw/a0jjtAzn3/pHzJ
vRi+YQixAdlsi64z/zbDmvm74RFi+HSb3/V10r/kHm2OsbDZJZaeLGHjjOFRB5trGU/jeWRZ6EpC
/QJfKsgOoN+CId1CU/7XG9nHZbV+WMCgQGhAN1oJA+8/7Cill9azGXY25lnVLkuGqsUun1R3H48J
XAVrCSYmAK1hH/VxaF9n42oQQIYdSGNQiRr0OH0rRVl37oWDSPLX3+lPZM/1csB3ISwDB39lwb3/
UijGct2urCbYF39PmlTvlgGlSRB48hSNc3/Il0SBUzlEd/HcxgffR6hpwYh3UMnwGxktTtOwUdtC
QOehZpad2ewfC+O5z/a5n9z+EFPlldMLH2/M/99/0h4Eu3ZCNboTbdpeZ27orqK+Le5CnY7HwBMY
DumoHhFEMYp7yDHdPcnECvo7UFRITGRYLUpEd0sRf+aK/rOPhg0YeBm6C8AwHzYc7hCHnkg27Gak
tEPFF7U7KprPYh1+8rKg/MFVoCsAvvQRwMgGH4kwtUQOtRv7a7izqwtipqbKdDy5yJqnF9jQ0m0L
X91PetA/8UGxSpAkgBQl8M1BBv+ovKpZCPM9RJ3s+oR9Yakoyiby4cMyUt88zEgIu64V9K+xqr9J
msKcmc72k+f/cbuFjyQwez8HkA5JERCW948fGc5JaLNo2k0LUsi7MVWnYQR0BSeNz9zFf3qpdVC1
OhatxOv3l4IFqtfpHDZrC83fFHXR0Ynua8rkZzqIP93X9UulaAbQXKEjgDXs+yvBKlwwmbFpN9TI
IfVbpPJklEYPqRub7UDh1DLDNW9T2358pD5ftnH0b2sJ8BnQFK+VWYFSPvp4tKQN7nYwFWa35CBd
RB3TOCz0Z5vnT+7p2nrnMdBXHznJH+4pSZYCusnaQOnKKXiUqq7QIZkzQ/O/+es97WeXgiYrwX0F
no4J6/ub2iqw8TKRGlBPeuxkcdOfhHDDabafeeF9fCPXWwdKKN4LgOUIQ/iwJpckmm3bYN7eZj6v
Gg9jFpMn9DAiNbuMlkjdI7xX70AS+iwk80+5Yeul4ScFpBlHBcZmH74k8tqi0crR7JrOGWSGRUGZ
SANNfdGMZdAuHEBty4cH1a7Nt7/sUwPimQlGeXZtIQ91iOYWr1uyiyJGEW8YL49DzcknTc/PnsUa
wL4SbVaqzfrzf51tYIRRt+CT7nwLRkIKh/r92MhpC65w8slj/7gJgzGxcqxRS2CLwBj/Q9eLUt4Z
ZMsPu0JLv3IxCiJj688OzD+cP/61uMRlEuBiwE1Xuht0ue+/EQBP8CMasaLoM223YizkSw1i+QLd
NglOmK8PvKI0KZpv3IVjUALLJh08NSNbwwY3jTbtQB2DS15Et37fhntrm0CXyWCgJJETJOwlE/0E
oRow9hn0UKSulB7LuAftreq+6qRGV0Rg9H8rCIBmwOs6AdeKjJ2q+pTnP/A3/LckNvpJxlHTbMik
Jo6xKjRwJVYTNhrl+V9MojXKCpK0IJvGs0e2IRsTtivqBOYdOQ/MXTIFiNYN/XkKSi/oxHnwlnGn
OEuqAU/hihmFwEDMChpSdZDVyZLhdbjR8YRQj79+qT+WRbjtMExdz/5V2fnn7b8gsY1JIne9mOaN
H1G5t0WJHCYZdNkn11r3og+PGOUX4Hs06yBSpR8eMTxCHKjZTO5AcR03rAjrDWx8Kag1GFHLzKs3
8Pz87HT/w//r/VUhUUuRvboiRKj7PhQRRkLiCWp3h2+oPNBDu7inG5aOa/D4tBQ3ydAXBkNBS8D1
rfFjOByO/vcka5ElvTjoUrrU1S8w4Vns1qWdux4MFck+Flq1uziEw2091inFYKpf5HaGZ747psXY
3TsIdafSa6Hi3naDrsOSI9thWxctvNIi9Odz5ZFoRo4Qmr9wgzEtNPYZ0w1U0agYzS6zTUdhFBH4
cJ/H+qclwsHmZWvzLnLHkc7uux+zCbOlVBzjNdbS+YjCwmVi8+jhpUaS/DIVAudCApXJX6+cP+an
725sgcIMbwkM+HDEooJ8/8byQfvMk4oC78DjJB7B3JQZs9x2i6QMohJBy9AfI453iLb6oLWMNBAz
7b0sPWypjv4yibfILB34bYBKS8MYfJpcS7KsrIfJ3BtQh2/8YBq2hVqU3sZBnQZ7OF7hPrEpohZq
7jW+wXIn2O1ff70/9d7YhrBY1iiYCARAPID3X69tTaSpGbudRh42xElTbJZNHHnDbe0KL0NWZFfI
inotzokeqrlxM82y6Cs5Qzy2FXkcAKmuxX+WjP/n+/x/mzfsLL1rBFf/+A/8+7uQDsTbVn/45z8u
3fdRKPG7/o/11/77v73/pX/cTG+jNuPbL5dXqX7ZGf7jVXeCf/ydd38CV/rnJ9m86td3/9hyEA3d
nXkb3f0belL9x+Xwmdf/+b/94S9vf/yVRyff/v7rd2FgxIS/1uBj/frPHx1//P1XTMn/5Vmtf/+f
P7x+Zfi9i+DISO0A2/3nX/vvX3l7VRq/HRR/g7EhUgeAi8HiejUFsm/rT/Lsb3DrgNoMQUU449Hx
//oLh5lt+/dfk/BvAUbzWM+rCTx4VL/+Ao3s+pM4+BtqAgjeQW6Bohaj51//65u/e1r/8/R+Adpy
i3garf7+axh8GGQCxIEpPYwesRPC6heA2YfXBmlJAnOhjCGntQ0raLB07leIK2VQcfpU2QsG6qSD
PlkOzJovM/a1GUZ2tBUwxc1DTz4RUVgQA1tozW9SmU6uMqmzv4VDwLJXWtTCP1DC4vSVSmWDUgzY
55Cyp5blpLiT5rYnCeU75BDBYiYcW8ikdF/v/YH4ti1dq2EbJeUYBLeORhJBQ9ECHcY8ed1jr5Ko
Islg2aNSWtrbFCEm7Mor4v5+0lPqw/l66TvEVlF1p1kff6G8J94JdulEfI0XErFmk89GHcByTWKy
pVAlg6LMAPgFJbeKdZegGZNDmiL+BLPewkEdhyiF2S9h8EKah0XFWdOWVg/5j1R6+VVIgmmuLJKI
orKezHTu69aCAjQFvSlHzjVH/wYR6XmeErhhl9r6jh4Wi5LnzFoY5W1HIph+ZpaG2XXTFl17DEck
sh0QsxmqH7SIZHNsPcL4OmvuX5pF6qmknWdvAhF1fpXDoa17WjIYzDL0WrIKc+m+p7FVe5OoeR8w
bXm1kDB+tL4GKpOzxtv4cd8fQfJP8ipvEtkhtBgIRViReg2PoUndeG9dJydX9jzm84ZTncDxC2as
8NBdbCh5mXYwpMSiGOECuyiyXDfa1EvJ4OIQXaWTJVOHkX/Q+VupEoeDhrrU1HXVOZA+S9Qc07gT
fBH1BhKYRN2xKJX1CT5A/bShQ+gdspnk28iK7B4rGeHHtG8G/YgUGhoPW8cDzzwwxLA4lOdZV9Ay
taDs3Sa5bMS1hjB8XSx6gtHJpo2AmQVl0SDOU+AjK6uv+5wF9OsQxTypEAlc6M06M80POYCIwj/U
sclRdDU1jY+2ILNLdvlEpSsn6yJkD5AAbQ9SlpNsMxVO23umc321BJONvwVYCdFXK32UkhNHJk+4
m2bDBlghIvyOb/lEw+gptsanJ6E0SzdFnUE0lEy8Zsdm9mx7mwUsWrD66ejZLUzkEyQw8yaYX+Ko
hfcQsrks7I0N8zHZ5vkErCZFAh5igWLQiBFZBAsOWM9SWDDOseu3kHx3qtQ+77oDksElPMZnMjUU
Dc3oBc+IyeGqrI0omqEK8M0duGtKFnjkYR+Ti5+NSNPdenMD+4MNLDNle0p9Yr201BLWb+0GEXYw
yN40XJJFVD01Ko42MZjDLC5boZLiawHAETKo2dLOvcGiXiS/6Sy2KKaFSGApVJKREjCk/GFK9LYj
QiZfZL7gvK08+OnTBQPRtM4uLYAkL69gFxOKnWRxr/WpMyEV4mTgNQ9bTtPPLHlApFk+72eIvKIX
gKoz/CHgypKDjQS3mceaBYMPtxudwhkcGXv904TAZehgeaS6LbTlra7yRdf3gCgaRP/AS5kdutyH
xXsdxUycC2Q98Arh5h09DZGXFbeNcEixQYqb/AGXlHzraxd7B6paD3E6ksCIWvEFEhdRx/Ej83iO
t4d3hO86ePDNpctUFz2nuXDYGJNuHPbG5X72bIvUExs6+fFQ2lq657RDsvx+ANdleByQcp1tgC60
thyMiJ+ZgDZwAMBwjGlbjGfEgxvMchW5uEjR5comeKhAIoFAcsRpJPtUTAHkSnDz8Ab0Jd10v3ST
eB6aZrmOcNDA7n0ozkkfTzcKAVkCrz/1b2LWITmlVTNQGzQ0wJSRMFRC3Ct2CE/zvjWLp79RNUTH
rsMYqRQY/UQHa9P8h8+oQ1gUfrf04Ym4gfyZn1IbTEekhsA2FwZENwM0daBwsKn5krus2SCLKUgP
tYMcHDRxemcDy95oXi/PddBFpmTJinYaD3zIo1nGudnWWMTRjRpCKau4nRskxjmL9GlmxuQSk1b8
hjRH/5nONfoeyMybS9gBXnwA+YldYNoKE3w9OHl0nAzwiO+RXXaplaF1X1FQWfUxt6rlJyprL73U
nm/ETao78yBAd+yPwioffyqJ7l00tDvklLqtAaFk3q5DOb5HxRiSrY9IxFt/6R/B4cYtcV4G314d
5Ej7ZD6WX9twEF2SMLFVO3rqqQm9MSzToSP6qxss/dIk02i2+A4+9KR9l0HqGMvLIAP3jXE3HG1G
h5vGz7EvNBZVaxO097PuvVOP6fwVHCix/8QTOkCkZNQPcTx5Z9cseCNTDzekScbOVgPEpkdbB6Ha
K49QpJDyZDn7LvK++cC0r4yJi9s6MOlJ9Tq/WNu600h7kAZUT24YpkbPcO1HjhVzw3jOFSwn00Gp
p8mBFJCOzrvkiwftsk3CcxrrBxWPIRZZSCeM7/IAbHY0xeWAQ2zbmdHHWgYWYkPW/Ug9KPsIRgeL
aujdmCnygAxF/yAk0UfUygV2gpGoEr5y+XODcv5b6IZ0i2ku1o4S3al2svnmI2/RlWax62DNnWtE
d0OGYftj3OMAsVnTnfLMY3COB0mpdKEPi7CsN2Lj4Ele5t2U3afLAtPsIUX4qM2WtFSj8Xd1ZrBv
0Hgmr5iAxLKMBUyEfDZ6RdlJgxWKOJkHXyzkxp8lKYc5ys+WLAMEZ47sGXhiT52HaXiNyfgOrJ3i
GtneWJYmDF5r0mEzKMLhoUbLbks60eI5bAiEam0TXGchoceBonqK9QKDZBEV18h+zl+b1L3RHrHd
EoqUO/AV4r0JOnOGkUNwAN5V3I1+Qe8hOlrlXAlikqbQi26mSLDrvhuQvcj7W1h6uhKVbLRBlHy3
qVFMlTKY+Mkgi+iAPDh+xmbsbaIG+daTADfTuQYK3Lp1ZwIvPF4SNuTnQrTdYc6m7FEFDauor9Kr
OWbZHSgi7GtIa34qsCyxXY4VbhO9jXkgt5JB4AWyf/y1WTQyV33WNMj0AnUWNMFHIZZrN8c9XpsF
qaWC5/ySFihJtVn2JJAgOw3xt0RP31vkaewbGFqhcyZQGwZDXA5gIpTUb77rSZPHfAymXYdj9UAY
6bHfunCrZISXrB1Ove78K6nHnSkidusW2x1VhtkzhL3XWcT0AUak2WbJa7lXmRVXseGwWh1a9IvB
MDTdLdZEBOfiDo6o+6wGTALch47XsambN7D7yEskDGZ2LBu2SmDUOsG78YrUs/RKjCXmGZsduHUV
Ey37wZdg/DLAD2u/8mRx8/1bbvAi78msHvKw8yqOnWajebxL86U9+DWaXsp6vmGLzSrGC/YCYNOm
G1ioIpKv0zG5bfK6DctZx/pOoia8impkgojFQCKNW7SDrewI4+Me1iAeOAl5JduxOGN2sxx5YcGu
4+kT6l5yq1Xn4/QyfXuI5hploBpid4bNfLgN4fl4id2ygDCDFVtFANLANx2m6FrruS6nuashvs6A
wtoWnIJU72EujXOnsS550ES1skomz3s1UC4i1U+Zazj5ZaICRQS5tXkOVVVKxXc0yWihc59V/TAO
T1jWeTXOeYqKtNOwnYe5I9MthOKZWko7Z+G1SonaLjNpkRzQiItIULslKIf2gsTNW9iiB+gobCLL
MUxrmHW0et9KlGXoh1AVJmwum7bHT1vT7iBLzM9K0u7rpKxFhV3AZzKN+GXGOzfOYbzJeKyOXuvV
u6JxqvQUQmaRwZLMG6Utok56NBalB0uNl2aCAsWGFHFuMfaYeZrCb3kPDoCvOM6OlLNNE2b891b7
15SAxpPiYLkw3utNm43uHMaG7fJBzedgGQDpBcG9TAw5AJXKjqxY8ue0VU+IMIKrNCgIYHP27Qxz
QvATB49fCZRexybi/Q6jBw5S0Mir1Kvjh3bJ232RqukhiIdnQ1lSLiEqe6NGAvMpgw1n5gTv48g3
qp2jEr3WeN80BNkUQztWXFE0C6BOXQ8DA+OS2NptRnhvVnYu+BGpqP42bIrpBMsZD25ZbH42Vr8M
RdufE9qlJ4BaKV5y/k3PHeSpbIH9Vy/Svswju9hNNGf+RkeL3JF0yq80cLJz23X3egoCXkpRp8eA
YhGHJHygMJp85F2MAbyM6TO23xeeJQPorYDMkPbzrfGCfDMMo61SnUc7k6pXLDB38FEdblMXi3sn
ZLYRPe41XMr5bk5rehsUYMSYiTPEwrQxoqPHsfJm+QBIOt80UexOa5pL5Y9r/8vi+Pc+avxyCeDC
4xaAW77jMXAnFZQGgtt7QE/PE+phsKCwgcGLOSFn3vfeQZNoObhldlsFqQ9aDiQUVFSy+tpamB9W
AUP2Hua/5hT000IQYQmSeO8ATcC9aeyrRDevALbkJZeWHrlK7Tbqi+EBXX5QNSgz1mVtGVqjSAAG
d3cRUkTvGpF7D1pE8X7xiuKsfdXjP0dIivOwl1Z9PT4p+O28FsbKO9CzUATEFi1ysTBR5S7xvmmP
wSO/zxowd3X7gFR1WoGYaB5i5b6ruGhsGUo6AUoYBPLnQPTcJI1FxJJExsIN/IzoHf7TfA8YNDtg
cyXHpWX8Cc3u9A20Of8WCerJmcYy2sJ4id0ocAlOTqAI6cHS3mB3YHvFZ3OdWS7OEZm/xugLvhai
a1/yEELMYA6yLV7NrJpwxGybVPWnJVriOyHMowj0XTCCjGEnMp8LaLBfaTotJxwz5hD4Mv7WGc63
PVC7GyRAzl8kXpavcgLFC/xIVHVA/DA3G70vg0DId5eo/oJ5fHsFZHh6TVsUBLlD9g7CZS5TFk97
4dLmvFL3D9xHo83zlp4wzHJbCGzv2Exi6Nk13c0MNM+m7pOdikT6jA5lvgD4T0WJKLJxr7EPn6Sf
u4tux8el0E21JNDm8kb5VTcTURW6Pc+pF1/pemyOBjQcGAGY1fGuNhuk79SbggfXU6BqOEIvTzLi
w1bzJsQuBTihG/UNNmz7toypRivRSA5D5Sg/RuCHVjIu+jKGh88xm/Vt3BvAq2E8felaRJwHcj1U
UgTeklqrbZebYV8zLh5Fkd6RSAcV/NWbY+hQI7ejyivM09iuk0gjlLQOLkUwDqWw6Os93ze3Y5YN
tCQkQYKrdWAKt8GYDhCcDuMxR57E3hXRdSYwKhkjidc48F8Hv24OTY6suBpPogzJlB4wjxmhYKPR
BgY8+cG0M4IOh8asPh7uDpL47g6pk+M6U0HvGUQjCo02OeHL8xNTMgeSLgcUnuFjIlW0LXxz6gKa
lUr45rHQvEf0duc9Lkqxe98H+zunbV0mMGd/sRRxwlz2w6bjtXf24lBlsAZIu8OQN82N6mvEaWby
B6xt2nPtcbcNEpkBBFfRG4XzwKYOBK1LcJGKU89Gq0vofvhGZPDCB2hZwKIQbW28KItq08TPYb7I
134ZkC8JcUSwAW6j9o6kw+04SnKNbXea4P9GoXzAbtkcsob22wbA528QACRVP3vJlic8RXmjp03a
2TXh1o3TyUcRXSGljWygly8qtK781PvKfGVklFWEOuQW0vpgDx3PuAcFr/6CI7neelFKXwlcR7f1
YlkpoA5FLS/I2c/n4DD59bLxulzDzgpWhCiTYWmGChgNY8L7qxZmbufYpv4eaFYAC+vFO0G5gTie
GHGOOq1vwFK2JZIBuSx9OPy9JSn1u6qrcX/VMscg7WD2N8egTC1kgsYIiF0pdcFuIQ3BYMy0JtkS
NTooXpLXsZXBVQ7J3G6YJXposUT5FmkS074jA392JHCIIjT0EI6+V8FiUN8myEu5OAcjCjVzWy3c
8R0cOGLUzcn04uLWFWUgsrwMde5u5mwJv+oIGRM8bMVjDD8Z2An5/Xjps8JUiEFKbgYXuT0OkLAM
zMR+pH0U1iV8JiAkUgv9xnNvvlck/1HDRP6KYcB0DFvAMqXMQ7OHPSlSl+C5ug1zuNGt7f0lHYd8
44oC7DjO7DZFJjpymKwdeBnXHDL/yPPugJkCBwtTe5cQ1z20EzAfoM7JHvZFyzXG1ykilJm/bGSK
8eqsGv/Ojos+ezBfvG/NMl8VNJVVnyGe1cJlrpTFFKP8gXBhpzlOw4JYDJ3Rt8N5c0J0XirqsiAk
fRn1rBFdmY27kCLzwNRDhJMvjEYQ0RESh/50gswiDAwG49o+BR1CD0B5ibywrHP48o6QbN+lHlp1
D86itBTFCnNi6BvgTALr/YfwsP+t2C6wCQA66dGvDRRNtgbq6owwI8ZOkb+ZoCXbpjOOLsDw83BQ
+QwrIry+/TYnfr8PG7S1iAnXx4a0DZojRAWHzHTgrmeT+i1l6Vo/zyZ49ZRuH1NHY1LipLFPrUI7
G4ci36du7s9D4KPyS6QgZTzOqKKHFOBPPUMfVDImSdUM7tU2fXhtLOrN0EHjorx8RjyB32+ROdi/
CU9PP/wOcWTAkYKXptPe+tZMdzHkFFcTXuIAjfsY7PO0Tb40Ap06aePoxh+y6TKTuTmmqQd43MQA
jAOMoCtaL9GemHZEmDS83LlQd3kvYB2C1Yk+NUF+DsKmkEQcvrAU4ViyQ9ExNT7/qqYZAePKIFtv
mGHLNSxXFGKiiq1TRYzvflBC7AGl7VvemSuPKFkBNfqej+a6wwPvEVY4BrdLJEGJTIOhDCl4fC0o
hGUL3G0D1Dk8UUTH7FKsRyQzTqYkzqRVjZvRmfxLjPRAM+NwRc0i7+JOnGS3HhS9dxfKDHjZyB+n
lG+QU/Vb03jfwDtD5bQsyTdGhh9NSynAijxABULkLoxDduMCaTHxxx1HGYHEWICZXeki/eCpom7L
QuR9ZZH7frEeaaC11Wh5U5jIJqAl/a77oP+6kO4QJtg00wiweGsA6kys7SpPdB3afg6CBGzYglc3
YLtAYw5XqXx5mGPgEdAGkg3AtMtqUZ+WPgRRx1nRu25KKTofnWMl+88jb+YvQ4vZ6Oin6QqYg7c9
AukYvaW7HW0rr5okqS/ggaTbIYjvgaE/DU2AmbnnPSUuSa7rfLgkFnxcvE/dpoDF2a1H8rMAP/wa
sE2OlYZedDbThWaq/65jbIgGRuJbBFa1KOI42qDadMjyQ0caOs8vIQKD9cjcs/uc0PwlCGYUVkhC
3HIhFLKWZvUC845elnUYotVOmuwYKf6A+MX0DGk2BAHjYHdQEQ+HehEeIBQX7jAyKW5TZOSd04wh
uhGhgTc8KewGFZa69xOYNNSS2HvI1ZqdXfIAUrZGf6kJpSVaof6rpesmG1OkBrLAAl1LkAFZ1V1D
kYfo4SUewlAdfMcINAu13ROp3AJe7tSUXRu/5AEAVuESXFD3ABsC7v2mAAncpZk3bizDAjYFYDTh
S3XbxGzZq8aRS14n9rEJCpDiwPO6hiS0A4rm0mjnLcMf+3l7aIaC3Nq8NVum5XggaI+Rb9+KvQRg
d9JR1h10kVoIYpLkyAKAwavrEbRwzX7OgUjHYoFSwGf11djb5WSQXH/i+FpvS579juENzEH7GvwR
TJoQMR00xXb2PHKP0FDsawRpEF5n6yfmOJBaAmsiqJuRfBgso30EizeD4M9LirPqI41eYsKbMLlg
rhQCZDdRHSeXqU+cj4POmqFkC3EbOgd+hQo5hQqKyBS1nTeWIYY1FwzBALownl8j3y1s4KQG451G
qG+ZjsQdDpImqua8h2kSTpVtPANF8qcZMLcy2a0f5dgcIIrjZd0UBAQQeeGjAhbnm+s4pJBtiPo2
UXVwBiBRIwJUaHagVHTXwHXbKhtM96il0wiVzxZsYl6HYLd8mLaZAbpeRrx77Cb9YOqe3Yiu0Nf4
IqiPVFCj1u5nJOQ0CdBN6BIETn0n9lMH88tC9+IySblazzB08JhTXfKJ8dtC5/ErpLxAPAF5zPck
7pZy0vlQIpJpOnimzq4wdWGoAA04+bRof/OceeV0oLoMo3b8AmCKNBVIBu2NTmF/k4RqOklkQk5l
IRPM5ITjB7owhG4s4KQs0FpvxhDk4B7gb9kHltyNiA+mkG/W6SEfwjshA/t9QLLVtUMQFNCz8bkI
0YyUfjIMgN3Vb0uLDGK0dw5gJIqk7P9Rd17Zldtcmx4R3YwgeXvOoXIohZKqfMNVkTmTYJhNj6Un
1s8p+/OngktWG2v1xX9p1xIEgdjAxt5vCMs7bNTela3XXNsoOJxjnCvfsdVLbCMQh14ie0vn+U7y
iyje9H3VZ9GWz5AGKWjYRsHlF7ftHU3l6j7vEvL/sHCdRx72wr2qq0Y8r7kf99m+S2Td7AeuTWvf
ZYuX7W0bWd0vFTTEigrKTA8m8HL0OTfYrN6HukPcazeuvdud5Rk8IRwXewtq65TZXyzwIDRpRzuW
78A+kRemsX3fw9roD1MFOuZkaay5PVk8uVT7MPNGc0crY85P7HKimDTbzv0wdmVzMhhj877BTmej
UtngtrKs9Ts6cfVJs4jkwqANlpxnXZ2N+xTUznpY0zT4fXLxsN7RW+e/62lmw2AAeXr80M/TmHjX
/WYEF1THpjuOTOoLeHUIIGU24pJmVz4Y65B+AT9zJ9vN/7zSHIrsdLZQGAje9Wwk+FIZ5M+BXsd9
VkHTJgji9QrT7JZeuDU4j4gg18PJFtPsaMvehVNTxs23BgLPnSk9ol7yYpvPjdj37voicT9k6eyY
51Pe5nc5D9iCos/clDtRBmkQbWEjb9xZptuFSYEpfCzcoKeqk3I2fHJcoxj3yA4PQ4RcyDbtMZQK
33H+8nwtF4dFnKigpVzdbtHegH8Er9Xl1fTgdxvaPuiSmvJ9Gg69cV6ObpJ+gUg78Ugz2D0eoic8
UcC02DJx8zPhsq6bY8tbuSK3VMSkZmcIeNUfVy6vE1EU+KxXo1eeek0Nyg855Kyh5Z5JKqeGfMyE
4cHLme3LERveQwGN/gRo1Vd35kA/HoleH84nvPu6s8DovBuoesU5VKnpMylvgc5Ff+wyD+XBnZH1
hOrh8ugugODR3Tttttk8qzt3u26y3N33Nv7HpoQTgk6391DZYW/vgRWI9xBY3LuCpPqLKTb3cZsR
ijSB/ABHzHyQg+g47ePaTa8mW1QXLf3qL43XjidrXkOcFpMzn67Y5e1pvXsVutNQPoUZBlS9Oiq/
OxwM22tfzs5XOXTVmexoThXz8OzKicPU6S68pqtSWnRD9zhC0dstZbt8p+ppwoc6plezbX9smuVT
gvTWJTxs67uRe+N5WgTy3Rqn1HmyhGyXE9rcY+EVAqUYKQn3s7gwYxmcdjUhO0uy3opdtA962dxh
OWufpYZorjscg7KdsazgnABZHIQFbMEmM8A2urHOK996LpfU/r2DBv05F+yfwmjSx0Wu4ibs3fAM
sNSw6+pYHKS7xmf+lhePPgat5/RmHki7Ye+tpT+fgkngE2dbcO0aIV2sSa7BpZM5wRm7338AZATv
LqElGTSTeG7qlWs2q53mMBltme4SCYYBpfRgzxFl3oCacXY9PdrnAOzaY9Kny7VpL/IA7KG5hlLz
nhPJfhy7Or2YKvqz2JnzZrWLzqdn6IDBC1FupykzzgA2KE9j1N28L8LpwkRf48EocTpb5XYfd+bX
ZUWUdDdmFB0sqq0XtblNPNG8kPZiZkUY48aHjRLFntitQYVQiOvouu0All8OlEVRNPaDM3DX6XlR
eiYvbqcTJxuH137h0H0q5hjKq9982RKbI4PDMcHzVNj32Wg1e+FSqll91KaTRW7TMbU5Bl1R3nQN
YAAh0vbcTBzCK3FI9hO0rOi/pOl1D3EvorD0ucegjzQ0R5G7DCCgJaOkubu6tHUqbzgjvOwzWtX4
Qx2T+JKNeDvZW3C/BnEYpe1wl8C3uCucaXpKyzL7PjaLFSBwKvuvoVzs67Htms9LtzkPmEfMOwOy
46OsR/kdnMLyvQsb/6wycvvY4rt3nam7bDGXvkI+4RnilH2f2Na73J+891kYR9wKJumfU54Xcfg5
adJkH9hde5kxh+y0Nvr2llZUdzA88CeO4RS7eN7s+zxf+3dLuXxBTuiT9B2KbqUd1mfYhT7CFmlO
pDOA+Os8OZ+0PclFPFhXSbDR9HURZbgMl2Vqdx3KZifHKuzO8GmxZtyfZ5jPB/tU+gPd4IVewAKk
2DddhwwETefLIsk/BOhkWCB88/EJRiOVZ7fwHtkaK/e2iw1gIMQZvgC4XEhUMDe5+VfoVxgU/Tz7
JKg3F0K1h/O4uTXY3leORTyFRRLZvMqvIVE677oqP4Xd0h8QfZw/seuNw0aG9pA3sojGEMRJOvOz
QRrPZ15D+mFNo/tpoWdwJpyB/Eoulr3zaZk/JLgyPdAqmh/xLrDPsyFe7/tRkiF0RQ5yxkWiEnRt
bT83tBLO0GX9cPS9uvDj0L3sG4n/YpGk36h+UI9NK6Ow9lxCNc2VBj3Lr41blUc2Fq7tV4F049Ox
6M8bi5i92liM2wVt4OEKFI4Amt+swGIzWWBDjhK2QZ/1wC6jXTVs3QO7Jf4IBtvgjxtT57afxEg5
D5ULskUH9cSJ5vFZuNn+udUl4Mvhyp0ZYgPzDOQbmbFsyp6qcU0vzC0pDz7a+6dFCxcLtV7v2hnH
/hq1JC8+7Wm3rIesM2vrovCL1M1IqOekgzPnypiKE/2fg7RNY7nYOpAbJ3RI6jP4adsV2h8Ia0C6
7iX+A8LJPuYm1eyUM2vJ5tOxzqzxexVMQuBdArppN69ll98JmdjjtRg679FvQOUd3HRDFXknedSY
T+4cxMGd5a+Jc2UILsWzlOauzOCVIV+6UbYK1+WiSRbPeJydzAuupwLU0aVbwfQ+AEi2g6gv0mr8
PK62a9yCJSuTO1q58xyNneuOX1Y3lAUwMHzXqg+bgV4xpIggrAE8UePMzXone1yQ009ha1rFdyhT
RhzR9KUPWxbbGXb24mLy8HfYIUhq7VyJTJcwhu2mtpdtbwb5ss8oLj9Qj9nk3gJaeFn29XpjEvNn
aTD06fkaV2F3GC3QM0vYJpHVodoaT15xkJkZHibTjR9G2z6rBabgZCiLZxVXOa3y79SS+t99sTqf
PMMrfYpntigOdb4u36hQrF+3drYuRgxvPknLGf2LuWra8l2z8tg6qQ2ZuxdL07Hn1sGzv7ZZauzb
BrE4H2QULZt4BMwZF4Z5Wnkz/FFEdXeL68Yc12vVOztS69ADHS4HD9ofgPcx4E1UJVN75nGXLBE2
Hx5X4US74X40Y/t7sAh53lsFz58FxYBdnvVolQOwkVzum0uZ7c5rt2W8TABoi2lPU8Jbb72sbZLD
WOW5bV+ly5zZH6bOOno2LVaxZF8BfaZU02yR95N8NArRlLeVtFCaiGoHP/DuXYuNlZHv89ItQXKV
QTf5N2O2+MUFYu5FeJK0GP3mJ0EwTveu3ZpODrwQ9vm6ByeSUPJPpxhUXOQjAnC6Jkv57CNSGBzG
Fr3pg4/Hzg0l7XkweEJV7XqfOv0IUT35nUaC/Fg3m58f5gTOzM4JqSKhS+nHNJqjZsWz45nDsSye
h4HHFwTxoTwLl7WvDiPPxuZsliFeHjzrsS/cmWWTcGcajpOMkQyaXt4imNQXj2CIHIhYeRtL4w/U
+P8PeHb7rX4Y+2/fRvDZ/wNA2SFg6f/1H+Tz3zDZp+DC6+Hb+hKTffyJPyDZBuhqFERRmLOgJds0
wSBh/IHJ5p9QUQBgDVbbcl0XFspfoGw3/A3U71FiM8QqA6o/PLH/oLLD33BfMG1+6ojwhpvwn6n9
P4CyVao/vwC9FyQ0sZGGCAls+meoP/SGcdn8ZNlZfRpe0k4vnnBxBEZCsfVycijXj5nn72Ou4uvQ
HIaL3gvlrvHQUX+xaH/O7CU8XKWf/ZhJAEPyKG8AX8VhMV7yumir13lgHzFnISUPjrTfYy6HK2c1
5fe1bOmqBDbN0NVLbwEXIrAyQfI47b05+TgOnGq7BFbuHR0knKilJHw7YWX3+EdsbxDQFC7PcaIg
4lEMhKmPGIbq5ifFgPm3w5LB0wBfkBvOad9x1yf7uUKUuQJ285ae35Ee9IJv8uNXCiRKbAd5FKBE
CpHH6KpAxrY703neTxUgGgC76YMBanJnIr99knC0H0DPfMgKkRwaG8FuZwToMAQZ4MpgbeGtFdnp
jNznHxS5fxX1t//D4hlqy4u9+beAfvepyIbx//zvn4kZx5/5I6R9/zf4Q1Az8U5C4h8Vzv9EtDB/
C9BvIJBQQEPs8fid/mRZOP5vMFTxnTl2OJHeOmow/xnQtvObbx6p3iGCXPw7//QvIvpnzqKBsw77
0zY9hVthoSRGe6EWUQOhA3wyjdt5e8t6/rXBFVaqoFi2AIkTkWVUTxijvbfdt+TxXxtaYcYdURtF
HlZe5HrgNZY8RrIp38Tpiy/4i9PltdGP//8FWZRWfAZgoBFRIJZbOv48nlHg1BtbYYeuMPqCVCYi
mqTxO04p+8QMU82xlcMwnfOhiCd62I3tPpRL8WmgzKM3bXbvyyVJXIP6zlKJyN8gcPCO9g6zV75l
a/vaghM1L0d35GDMrs1OidsREI7fnFerKQ5aU1fd5Z3W81fZxB4CxZi8z5P3vXOmt1TJX5m5KkgQ
hvM8FSVLngyo6m6VsRywYtNbdFUo1Lf7qQvG2I3CqTHu5GgG52414WKktzBKfA5JCrBsAQPgVdPH
WM4oHb6lufTasijx2WCVMIDTYc3R1995Y3dVud253rSPv/NFdJZ9WZebPXhR2wLR3ezYQzR8/KY3
uBKecT4tkFMbvqdVf80pMGZV90fK+xMh8WXO8tqaKNHJLgnRFObMSlaaDmVwmIf4jSv/5xv/r2Nc
NWvaqKwMtpmD5oAsuhuddEOIP+kvOX7fMGZ9bfJKhKYOfC5rzbwIKt65bxqXyfxVa8V/aMu++Jx4
g4TUj1Mvsiij9p781Caj3jnuKGmqlCl91jLxju/5+ZwUq7icLPuNxO6VFXGUqxNtnw44fLxE0nGv
xFadVd0Y6S2JEpjUxT2zOca9S9EptYEAmPOZ3tBKYMIAy0zbCLyoMwStGN8YvvNUzt/rjX5cqxff
0vVsabY5o9vx+uxO/Q1Od5progQmDYFpjc0MoItpf93mMEEW1vqoN20lMtMCCNMyJSs88QWsuKSs
hy33v/NK/Ss4j4nfy0Wpg1bQ5BuWqPTEuzj0Trese9SbuBKVRj1uHTQxlNxb+/3suV8zpPQOWmOr
Kj+lWzjJlE0LrQDvEmLJjSzkG1I6r4SO6npToU5mlBmgJbzy4KCO+U05h1/1pq2E5epAjGvM2Y1q
mOIU9+Wp50yf9MZW4tKmr9CJbFk4T9xhD8rwu1FtmmuiBObQz03bjHKNenP+1hrDU+L8rjfr41d4
EZSVu1gbADRGtqobIF83ZmIkeimEqvBpYe3XhkeOGN376rLOxPSIUHGid36rynYCppVdtKBuZif4
UnruQ1WGb9yYr21BJSh76BFrMU9rZIuV53CKYApmfH9oD/zbm/6HN9WLFZcbBD8LxDTQAnzEB/se
kPZB62Oqb/oiXgJjCts1AgJ450DfEHGqt7tV/UYE7rauTzouNH9ad5mXXUEFSTTnrYRlnqD44bX9
Cvil+ICqx6VVZXo3g6VEZRKESRkcd0kBZegQSh6yQe39O6euv07vH+oEL75lHLQxTRkmHiTSBjJb
biCypV5oqgrKTm1DBu/YKHIyzmnBfkhyzRzib/4iRgGtGgfgCDyijHpQqHsUoPVS2R9SIC8WJYdG
DFls5Eprxw9mI8CWmua/8rL574IrkVl2G8LmPkdKAyd2jw3oUctB81L7oYP2YuJd45tWR1kdzkt7
PyYpvB+htw1Vg5Xc6mWcss6RQzJ7b9Bte87LXu+4UiUfO8cBejJWa5TG9aO3iPstLfUOK1VeA8KE
P/hJdbznUXxaZfDN9fQ+peoOD2xdjMNQgpqcnYsK1zSrdB61zkFTuS5TB30mCPRLhHI+/aG2ekyL
TXNs9+cLMyk8em0wp9CkybaoBJhVlk11ojdxJY8lE8RaPSzIfXr/e76M1q7ETFFzcCWRnUfpY7uY
sQeBDe1EUn/q6vVOb+JKXKY2yDj0VvDSsMZrpwCNMWR6+beppLEhKNEypZcZZZvxbZnDL6656QQO
1VVqqy+Tn7TxBj+FjhWBoDOxZ7CdXWdk9xpLwuDq+9Ja29Hj9QBDfr0vQiooiCa+5RPMBP9bxP/z
GGRs5cLsy8puM4urwcVkB8CegOpQzYZO0DO6cmf65tjnAZTEaEzNMErmqTysRp3pXA+MrgSnX9Dd
aPMO3a1tMT/iJhR+iuN51qn/MLoSnrlYrCoYvCXaGu+9KfJ7/98Z4v13zZXYHB1rgh7gUVU2xpNs
xs+gdwytahvTVmJz6MvO7DcWxW7du3rNDlVfv/F2OH61X+0VJTSNI80LZY01MqcsaiUco3H+PAPL
tbLsoLfVlRB1sXUc4Its0YI2hOUlJ/Qt9faiaromvDicEoPZg8lCMaid3s9UVLSmrTYqExTtfbw/
18ifWiNyi23ZSc/4pje4EqKF2a9QtYFsN874hALx791b/jjHrfyLDxoo4Rn7yDFK2+Ecn8uv5eh/
4y37lpDha2MrwZkitdnny7ZEZtV8bOz4nZl+1lsPJTDXLV/McIu52vLx3ZDXzym8d72hlcjEWwqs
8cZ5NSSD3C/h4B3WXqsmhmagEpnICJRrPhOZW7Y+oAb0YEI00Zu3Epk+rHTpt8YaIaFy5tYCqZBW
565n1mpEVq3ASaa3o240yLBiSM/Q7PTmrQpJy/GoNob8ZNR1NthW8zGEyau1JKoLQ7qNVoiRzxp5
m3wmaYZo6urtElXbF5XdYA5NqLBb5T/kifi0Nb7mKaVK7IqMOpufiSXqjWXaIYzfHxky7/XWRInJ
ZMvdojBbO/La5XIJTFi5k07h3gpV3AGKL21muuzAymkfjW4oomQCgKo3byUs8waSb7vYMLib7Bog
CyZho15upapJIlOAj3jF0FZtf8hcCIAuTgJ601aiMsPUrYChZkeLnVUoIgBcCaZnvbGVsMTLxREu
oG9MJdYvZbt9DHAm0gsd1XySNC4bloI6dbgWt01SSVCB1aPWvIWSy5am5dZ23NjclOVJHcuzFvH4
fx76eB/+4jb7m7B3gClUKzbSk7x0PgM23de9Bfe62fmEPp4immEklGvT7tfSGBoqnb5Tfpzt6VCO
8dd//hvcV/4GJUIBKxbmtrEdTR7eYnHfbyL4oDf08Ve+qEn45rCsvsvyoGx6Xyw1RMlQc2glPhMx
STxoqBaiDX6biPBQ1p3m0MqlCRtnHYaMWbcZynyNl1NfanTKYhbGKT+vSD/6w5AW+YaiXouWQrku
53XzppHDa59SidBySGRQoiwTVcY6fsyXfriu4mx4Y7O/MrqnPDiXFaiqn/DgrIX1JRnR23HlW45K
r42txKgLULYdj5lyW1V30wJpc+5DvXNLRQItOAghu0w7kzpnuiuLDlYFsv9aW9xTAnMYjdxsOBAj
pLOuAdvvobDr3W+eEphOaccirVkT3EWvVinaXQ9LRW/ax+/wIjLnUmzzhPFgNJUP6C9/qsZQp+Jx
RGT+PDL3/YB8e7JFR7LxaTXV+WUsxu2NNTn+7b84cH9Ix7+YN5C/2kStZI1GfLaaAwyn5bb0tvF+
SMM0PWgtjtq3z2d/HaTHn+AF8EzW4Nlq/52N4V/vcLVvn7ZOz0GesjorggK9cZOvtl5ZxVOOFnzK
a38MaMbGkJl30my+TGumdyR6ysEymqIqu5mquG2OKLcFJ7bzVmHvlS+qYpjqFDe6reHmD4a8Ofdg
ieL/jIa+Eb9RQnjlaFFxTFPTizJbcwrMTfGQ2sb7bQ2+am2Uv6GYfAjFboq2C9JKHiKHMtkbWbKc
6o2uHC2TGbtJW1IZL9PhG4zWfl9uuFHqDa4cLsg9DUYc8rwy0xb/sK1+n5j5G0H62oof//+LIEXF
xFlLtI2iOAvvgNmfxgvaE3rzVo4XqD81YksciiG8E2QDxJcZkdm93uDKzQ+XqQTqzMSrdE33yZKf
VIMehBF1GSU+x2lqrGSl7B5D+0PVZjztBuR49WauBGhqhEhFFOyVepzlfsCEeycdQ28jqnigYcCt
XQqiH7nss6SuoqqX77Tm7Sh7fDbzbkVVkWa12WJ4MV3IIn/SG1rZ4QKLPkjCpFqI36Z7Tzg5Mi+p
XvFddXceC2deHFrWUR8XtzBMbnpP87xylB2elKlXwikGeCDyzxaJimV6d3pLouxvkHRBhin7ErWY
xC58zDIw9ErXKhTIKvBdaHy4S9YKGnqdLkE46B3gqg+PEHLx89pib7vbSTwUN1MenmgtiIoEauIB
qZkV0yffQAiVSsil9Eu9aatQIKNvAEVm3kpdWe6rJcYnqHnQm/bxOfrigI2rAZ8rHIiiGODsmR9v
Kapps94hqLqANQgfj20Ycgh6xmm7hoinJpHevJWQ7NpmCfuUI3B2l/ZGQkg7x7xT7yixlVsn3Zzc
cgG5RtOKPtxQremuRjtQb+ZKUPKAMLrUD0jzO+va7OvLuOk1F0UJyiWl29v1DgmQs4w78PPf/Vrz
dWIrd06QOwJLS/ZgO3sQ94ZLnHjeuHF+QH5+kYqrUCCsrFMxtpQN0WaDURriE9IgVZGFF6brDg/S
Lc1rf1uCO8Na92It52srmLbn1LXnS+Tbhm7nlUIcxfgddzpdJOovsz0Pt46JlPSuh/d4TnE8vUMo
3Gh0kK0YfCuB04zjsFjWca195xkV+Uuvrc+0doiK1UGXRPQg3SQc1/LJ7sfzuBi1mBVMW4mbNW1R
GnQqiWzH57YTd6hRP+rNWgma2aK/i/5Wi8QGOpfrfLCDXHNBlJAplx7+gLW0kY8Nc9s5VICF3tWu
gnQMqOXYhFL5xfIAA4QuQzrHn/UO1x8MwReHa+qP7LcB+yY0ltBKioNyB2lGi4BztJj/+ehGlCUZ
CyQ6og6JU+RckoMZFG/ZIh+zpl+EpArUscvYtGKoytECgvseiZfnYFwR3fNPqrIP9RqPKmBn8GN8
btu2jbYZ2e1ojsfwhgJi7+mdhyoOMPTnot1S+rFijq9KT14kofXG0Md4+cX6qDhAUB4tTlUch4Ex
5E+9QcqCAHZglTu7ZtW0QkpFHeEIldUDchOQOMb1IOdK7EJv1UIbQtw7fvoXu7MJ8wFliL6Nhhih
s9JHBLvM9A4DFXm0bis2RQUzNyfjtDDtE9wW9OqepnLObHK2sqUb2DSIzDbTcGF0rV7dw1TOmcpI
MqsDohLlCKqVO78P3XSHfP8Xvc+pXM9x7xkNE3cBGvouZHScSCrDdvQSUFO5oLssETjOgOl21vnZ
zo/iuW/6+h3X9he7XcUebcVWlwOV1Wgz+ysr7YPdZrpa3xOy/8/bEAcBL6iDAqZSMeWRTI++iIun
ObhaDDaLbh372otST2Ro5mzXeDBpvVMCFXyEx9Yi/YBFQZDuC56N534WaF0cmBr+vCad63RFgZZ3
lBjojZTzgNrksGoRCRHSOJ5pLwLfr5wS90lGx4wjMtb8IkMzSmeLByrsqMlidBam1YMUGjynQlwF
ixZRllkrwWkNvr+4MXzTNJzQYEnCb7FPpqE3byU0c9hsVtAzb3NKzv3Rv5aOXlwGoRKXfWwNhVNA
23R624jQNtunfhUc9Oat5ABYQ4xTJVsRYcMWnJmZ/TAfXaG0BlcxR8VmL8AycgZv26dJWs9bLbUy
ukCFHMnOztu5BUSGjuEjagL7JNTrdSAj8PPuzjIhsatkn6AxmB1W6Z64mBy98VT59UEYqJgjd8OF
uhrgbsEh3vZIQ763G/En8f/fMSLQi1Di0tuSIsEIi02YmDdBbZ5shqn5KZVLc+Zy8FDIEdFCGet8
7EcXZCoyanobRQlNPqYp3YSJL7F8okb+3Pbivd7QSmCm0lsxibAZevblzm96pOd9rfs4CJTIDAKU
7ZAdE1HWtBgfdZdl52uutxKXM/5X+ZDPENh9K4lkX9yNpW3pbUIVd5QUSFDLhjUpNuMy8+Wwa11T
61mLENzP0ZOa6DsuExM3A6SVTWrXa2No8cCtQIUe+VmCNjXyndG6IATp1ygoNlolm0BFHo0T0soJ
onGRgSlPvBlR4esBmH+4eL68LlOjiAXmjLBBic7T44GSWKsehixQkUdjUpZD6rIk3tw/xROSgH11
pxU6vhKVop3W1XVmL4KeU+9GpJpk22huQSUs/clEhFuyJgiguHdVbj7JtGo/6E1cict4HoK09PmW
PRJ6O68ocelsR80NrkQmYs21XApI90YXXFdr+DjrKRFYgYo8MiHgNVUlRYQ/0mmeZ++yINBK7kme
fg5LlD9NA5T1USoAN8OdZ4kQummTXmituAo+SpJ0GvPjFl+xR/UWdNONxNIiKLIsSjKL0rw/4GZ4
BIw/2WONPLox6fXwAqFcmRYA+mzEqypaYwQGC8rLsgr1MPSBUC5NLxjNOTxulcmYt8cs88SpaSat
Xuom1PC0WWfPQKEBFfQbxy2vN70GCubnP28WawGPQRCJyOini22dz+Kx1cvbVNDR0JkNinyTiNzS
vpbIdINL01wPJTBNumwZCphscQQyz2zcOk/6pdN7l6iAo2axRxvhSRGVdnIZT/kjpg16S+IpoVkl
qCr6Y0Z+7xm3TlGsCDUmw14rMFXAkXUkPsY1KYqfbdlpOCTna48bq97gSmAiyr0YqBfi5oKpBY5z
S/Z5zYxQL7tSMUdp03OMowFN8Sr1954zVO/ovcWaH1SJzbbBPysxWXUrx8EX0yLzdipwntVbGSU2
40m6MwqYZIatY++HoMDlcR306gYq8CheF8TAJwYvmvjL4lu4nM6b5n5Rrs7Wpk+VJTzZ7AZ7lhkj
T2iF3luvtuOp+vcyUKBidxbX8GmjcCBWmBVfbyjQQ/atHNwyEJVs9TI5FcXTtW7H3wDjtIjTm7RD
xt0ctFpvgYrfEXlRcVkcT4Hes/ZVn8j9LNZNL+dXITy23VC7btmSZUp6WMRduZ+WzdXLAFwlWFtU
niEFCJL+3rvIRvG41P5Hrd3uKpdoUSX+2nssiyOFe5PiUfI0FnP6oDe6Eqk5NKuwLNiSTuB9lPV2
2taDVr02cJUwzY2SpKVGJmzsMZcpM5ts8Wiaozdx5RrFKs9P2Ocigjy77OOxmHaz2DTXXAnUHmHm
cYETHqFq6h1aewECi4Wn3unoKnep0de2nxmUV9LcuyKPOROeHiIrUBGNJS5ms1Myce9YVcFsZaCz
j3+r1pqroMYZD+AhxAo2EsLdZe5m7+AaxnofVAUfueUW42RDIhomLs7J2O3iJPmkN3ElPPNFpJtY
eJPHq7y00GaL17eIi8dA+cWp6yjhmRre9OdWCbHGks53U8p7vVkrsVkuYWJgtcOhIrDdQlr3Sx3k
QnO5lejsEqeVXumwU8btPMyAYlpu8/2fJ37823+1JkpsesZa4Z6coqG0pOlTu9UxFsNGdtJIzAX/
+Ve8tuxKhC42z/2gZm0GF/K8XfjjRdiPvV7WqCKRgnARWV2brPwU3xTIvi0i0MsvVCRS2mGNZmwM
jck8vLfgc15JLThmoAKRLB8YXOazJt5gXksKfX7cFnrrbSt1W9Nti3rCYDAyhrW4mJctwJC41tI/
OTqm/PwmSlHiSBEI9aLSCJ6WmkJIaGJVobVV0A3+qaFSJx4C8rQ8I3z18IjHw3zPW2bQ2yoqGinM
Y7eyj0dLmDmfkmLGVG60O83BlSCd3TRospHB02A8ZKNzGRRvQcteiVFVmAgj0AQt9BBH1QLt3V2N
r+WXpTYwfUftHkFtvbVXwnRd4i62B37LnOT5VY+k+t5dSi2BGLaNcpE2Td53uc2mXJx13U9SzPgw
e29kuq8skApPaHy/wDaeA3I2ZH2/4uqTi0M5CPeN8V85wVSMQum3lOXj4+QTLAvb7hzZa730RUU/
oUBvVIk81hZbu981nX2eB+Gg90lV/FOfWPE6WokXjW19HTbbWeoEd1q7RYU/AZeu2kUw76zO0XDu
xm5HHVCvtKgKFXUNUEdca1kUAGtRVZsXtbHpgcICVaoot7pxnBs+5tQ016NV34oy1KN6QkH9+fwy
bRfxf9dADi7MbsTR8lVLaM4KVATUVg6bOeJ4HhmBez952J9hLKu5TZTYtK0kGFyXMvGSYoebT93z
sk6ayb+Kf1qMvoeqz5LIeX3A8OM8bFrNoqUKe/Jco+1Wg4kPy7aL++rBwONaa3+riCHE8JHmmDkN
/do+YmO3EwMZQb0bWgUMOXjBJhLt9igIEJ0SphFN7bDpfU0VMWSlWIPGNTulj9M7WU23bWq911sU
Jcvl5ew2Xk9cAka4X01ziHLINod/HvyVQ1zFDBVFBRwBwApFYvs5tlMMkdLTqt/07mdTCU3Q2ans
ewRCRTquaC7U433rYDv2z5N/5YZQMUNj18k2HvmieBhiKpOEALZSu9Irt6ioIUOYdWEel6YqunvP
cc6Fqdew8FXQkFEPc1fEhFBRtPEuT713iQwDra3oq4pFYUICnc28nmVXXuR1+bSleuA1X8UMGQuY
5SLkc05V2O6yDcdjzHS0gt9XUUO1K8vewuQRiLZx6Mbmcq0drU/pq5AhYTS85nxSFafZaizm82Kf
e+s3nV3oq6ChEkNOE6NyHnNhcZ10H2rXedAbWcluC2HKLT++4YJsPGACvwFznPUQ8b6qVWQGjuFb
1Cmi1jKuq/ppcdtHvWkrOS1nrCkw82DkUHzOe//bjNOj3tDKpSmt0p17BEkjaF7hzilGGUk9iTLL
VwFDZeBMTtK4x1zcv6cLhZtWryXbz9jBzznKJKVIm8HmIJS1CbansPGz3rQALL6KGUpDKRecE3mq
eObercfbehJaB7ivIoZGO+sTe7XcaBMYeRdjfzcso1bbFj7hz2tipmnvBA7rnY35umtbBw/qptK6
7f1AuTXdYCpqDGpY8KLr7/LCKR+DFSsZzeGV0DRkYY1xy7rklYNZnX1dhXqFeF+VKuplMlUW2AfO
k7WxMM/rq8tgBjaodz+ouKEhNJCCc003Wrf5xh3SQ5gGeuesqldkYdBdBE5PS27CjqvZ0i+ps2qV
KH+4Jb3EsWxeSD/VYcUrO72RpjAvA6sReltRxQ1JLOtDc2Hik8DXywgeEB+PtI4sFTWEOa1t9hPA
ZjkW0tyNSTed5/6Sv0U/+nUShJPMz1HkiTXxRAz0yx/kU2lXKR3oSnOv+EqIbgLodJWCRlziIOqc
5Cae9WTbfBU6hPCrUbv/l7MvbZITR9f9KxP9nTkSAiFFnJkPQGZtWat3fyFst80igQRCbL/+Ptln
7r1T9OIzGe1oR7mqgBRa3uVZevSGbT+Ft9zDb5VG7fqT9Xl+wN9XWHHavB6VEVZ/42wH4ATh5JvJ
xrLvZVibGqbWVXXhm90Ft5UfIOgETxDw6WeRwr0tnQIYRV82bXaHKKnWDbkmUBBE99G9CaBJDMLM
ZXTPJNmdo0as0BnxGB6Uz+5Wxb5KWGdf9uR7HJGjvKlrhw5oHw8iI0rcwCx1yi8alj2SiKD/2UqN
4HZ18AWsiiaLFJ8u2xn3OKIYdhqiImeGg6K1TRtXg0/ly/my3XGPJGqdm9o+7GH54OsjKds323YZ
FQluUq+nu51oMENNB63EQpxN0Vu4hq6X6asiQ359cdXqkmLTBSBHrmMm9OZy2Idd+kZ3K5UvZJnm
BEYYPIEj/CAf4fl54YDvFijtUR5WiqJcxnUJt3v+6zxeOFV2y7PtZ6XKGfCQtpF9uulGHXQZXNYA
Rbz8esTXkvdyAdryUEVzlTJS3wWjv0zwAlbrry/eaQUzVEr4oYPQ9EPUlf4w8HK4bPXv8UQ0dJ7F
C8XVw3FIST09mH54uWjx7+FEW7c0FkrKHCg5eLYm2yjSeqmHy2KAvYBRH1esYe05RB++hY38qMVF
3iM02WOJ+qXjZd+fUclr8UXzCq65S3WZGFUS71Yncs8WfukaNbNyA1A2qdcBRreLfHfZmO+Wp7RB
qwb0h0BvBJiFjPE1VIHsZatojyWyHP5uHXyk0UJgVxAsPfifMkD/JCzaiwAVVnQaXTMkoT4u7jf4
9wpWqMuyoj2SaERwoahHLAr/7eBAjP/hzLhdhH6Az+fr9dlPrhyLQaHI4mV9aHjfAL0hL1N2SfYg
ItUvapACV+9al8OLGS7K5kJ6NuwGXz96OFZmxX8oPW10TBvKPrFquggtAxTl62sb45XkHgmdHcmd
6sMvolQXjvju9KSwBJLxuY5Ii+LpfGkez8eLlk+0W52ylB0Ze+zk4yJzYZv7MrIXVT+TPXxIs44H
8SyQmhfTmC0IhaQm/WXbeLQ7Oo1rfb/14Nl0qnkquv5+/lkedx7UP4jM9+o/ZekkbMVh0x7XjBxg
Txd/9S5ANWerZvn2slHfn5+mIEGAFOsAyMNN4eBrX6MOetG19wiigMytVW2FN1qp8RkO3vQKcKgu
/+urn+tBfzA6ewRR1/YxKzok57pYmlNnh+JtPEwAWIJoEehU6jA56SSiPxbL2YXFqT2yaGyLqemn
Eqm1a0/buQZTQOXsJ3v8edv6o0+0W7cDZ/Boq3GsgjxM3rZD3IaHRooBnNAFumyHfob1etoNmzNZ
USQRBA9Z4C6bCHvwkVlb6WoRMKgFl0kGk9X3/Rizn7yr6E8+2fnf/42ISmpQiqcW78qG/IMZRpVR
Wlwm/ZzsxY+YH3Qky4IdFjerdEuiMNfSJ5ct772lMhrrATzDMYnjhjxGdguv+dpHl21MewUkqDMv
hRzx6P063EwWeM+CXnbw7nFHy9JFXUCbc8cHBSZM1/kZeGH9E0GHP1l8e+gRhw2vtI0ThwXEhu5Q
CyreEWXQ8p3GGpacODJJf0w6vaLv4VsxXHa07XFJxJkFXpEo4UgfxTALiQJ5KmjnyGUT9XfYJPQj
YeSBVcCbyaadpXMaUHXZfriHJm3SjSQpdHJgtg3fTpFvHutpaJrLZuoenMRqUqqgxmRKeJW5Umyp
s/TCVtkemxTaMZzLEgOj57nJ14rd2rK6sJqw903jPJBarLg4lU1/JEH7ZdzWy3BDyR6dhBwrGKbg
vLFVorjS3XvHTHdZOLTXSpoAK7HViuOgkO7ZqLZ9pIrQizB4yR6S5M6be11q2JiSCbEnF5/PPJy/
Pjz/JLTYI5IWQ1etiAS+r+r9VxgRNSRFYN7Dqt7q9c1f3+RPdv09LMkpWykSYHRUsLxHAD2mtKOX
Jbh7XBJxoBGtE7ZlwgeVtTWAyZ2OL5zte2ASJ600i8PmyWNWpgYKkschbJufDP6fjcv5pfzbabiw
tuYjLKwQucxfw0KdoJJ+2f61lwqCohQLBOQTDtNCM6gvP5gyuizp3wNlEoqes2EYk20jKA7XZQgp
IncZRSnZQ2XGyJnEaNS29MbmVCAzp+tFbr002WNlzEZISxpgZYLRvYWe4aNJgvonMdufvMs9VKaF
W/zQ+/ZcHlYBuKDiUBf+ZwWL3wBlfxAR7rEyWz2OTT1FQD+0g2ivfUnmJA1kFURXrXb6qSNFu6ZG
YgfNRFUn7wIgSKecxlBCSPtWVT73AMGdfx8OSsfZFuHPNAwo/W2z+IOn28PgSik2Uk5oeYCDJIpT
6bgb01o0YZD60ZdJWg8tf6lLr6qMchOb686wxdircBr9tKV23aCGC2BUs1L82wJWRxPR6qb2yfpj
rbtEpkBPq7wspb+ZzBiuxyoO1JjbtQMaeYXFvYfMuodcXDwHHTR2fJ2kBbfte7M1XBzkXC9t3mxT
obLQd8XXeFptl9dKze8WYlV5D/hh4tNC9FWfrevkX+Z12pIfoWqLCgJYjRpuO9POjyts/aKHplKC
nyDGtZWnLYYpw50KuqqEje02dO/RfUzmu3VujGnTmcZjsaViGOwCI3QCQ8BkGVvIRsIASixHWGtv
CvhYQwEgZLoYr2HTquorM6MA9sGt4Sqv1lXoMBvcUJTv4OPYP7UGid/jJmKtU8V4V99KEjXkoWsG
yjJpUc0+BaZq56d46LuFpRVkcWJsYNRIFEU13FrbTCvNppMf5FJ/nmlI7U25Ku4pSGR8qJ8DBped
UxVuHqpL1JPEPPvIlxZtWwqYdhr6eaLPgyedu0FEX4q0XYxwcPzR63aEuyxMt/N4KLQ7RFVp4s9j
F8x9kg6ND/WaO5I4IaB4rtwMxwPfKvlttn1Bf8BpYejfsgTIp5PV8dw9BlESyLthDmT76MU24QWI
SRU+hWvz1MUZ6Prrdn5ItPHaLAGroXo7NT42j2UTiybKoh6WWzZtR2rGE7wEuHivwgGNJ+/UVlTX
DcEogyNSl0dRbYWxKQfK66X0MZ0fx7ZFESLpqqnJ5nbu3K/SzMXgD2PfQdufDb27A9JZjAzRdSw4
Ad15md50RYO+AkSaNH2ri4qFuTWlyAdnSZMHW0vx1uOIwKWvi0yVkW1uNrRn2vGhT8L+oZzqCJKI
ZSs/FZGw5S0XyYBMzxXlsOEDBY1G7tdHJuOiPQ+OvTIYBZozOg8uH1VcfyCbMe6KyTa4RUVyCFCm
rVpyWAcbPdG+pTejmFifda1pwpSurU+OhpVKpDKCnXQqeg2PTBnFhUmnSaM2rWHv8Kmtu3lNRSlK
mrYB+lXKkeFKwCTjCAm55BOo3+jZ2mEzWVeNtc6jYh7WlIrWXg12Zh/nga9x6mJrFYDKtZhzeB2X
/srGEfu1HqcATqgNf5MM0hi4QjdbkcdJVJpr01t0aaZhK1MyxfItW2OXd5LPy9FB7qR6WEoZHAM4
O3Q3gBe6T31Py9vaV9WXUFE8lVKQK8z0zGd2M8qiNi82gIVXVlFo6uSbbnuZUtvK4blfhXrWBjz5
dJgL+rQUSlS5awgROdeigXNba26M3OxzYQMka2scFFM+du5Fu55frwkctvKFJfNwDNputcdxoOt8
QPQcqxRSG/77UHaM3JNKmSoFAqVv7srWo4dmQBCbb7pGmWwoAt1ds63o3AFn7urugQq+6cQ8fKdb
idFpyyZ3wVSW2Gd6dqMMHd93VYQfR8eiH7MGfaLnCmx8kYZkjZ+WqU/ULfyXYmABysbFRxYt4o3q
qfJ3kbOgAlXGzuro/VYHJ6Mb767hN7PcdRp2yamwUGXKppKF81PIGmgcsn7Tx3ZYlwXOz2Td3tlO
LFcJeiSnOqqaLqcMBOM4QlHjJDeuSbbw1YAtaZQ7aT7z7scw6y45lrFPllQqMYRpYLp6ee5lhV5I
ybYW/4/AWEYHUAl6oHNcqHxtuwmIoEXW24uJq5nlkBEGs474YXuJYmwZsJiQVn3ycoRUNhzxJpbX
XTXfF0D3osEtxkUf5jVkayZqSEGlynPlr2qt4W2bxmzSKQPT+46yih2nthneyxVehvM6iOG6V0D0
3g7rug5Pc9vZAj0ngHz5szVr4+9xFhXxvRvl+m6VltbHYAPx+qoRATQXMtUz2KLBpIb/KBPuwB+X
hBWgA9ZK3moPcb6bDuq8SqVN2TOb+xEqWPfjVMsatlCUNHeYUf19JeoatPa5LdF9hVXPYe0rOj93
Z5e0RxY3hmVeWfo5SqA8h3JeW0Ji/qyb8k7YpK/0HSuhfZJDBpMUNVQ3RprXkSCH0ZQ/GhuM71Gw
33KQUTDRKyn7LEigZYf0IEqeNXpWH7gz0ze56aVPaeMTmRWyiG9szSw0+OflPnLEv9RNJHhmBkgC
WtWwOzdNU5dGs2nvULEpsxE0uoxaTW4i18m7xWwjyWcIP8BzAz/UfLKusp8j8HeflLHV0qRRYbnJ
I4N5/wKAmIuuB7aRLl0SR6pjo5VssmbWU5z3oeefaCE5KuvBuGwZVnUUpCb0PX2PReWLfJEq6E+l
3ipI6DWbOSpX1NEVYFaNTTH13J2OHBTRyUabm4qVgcoC4aM+hfRecm2qZhszSFEM1bVQMrmHi1zv
U1MHermKq6aOblk9UeuzYRnWcU4Hsjr2aFWVRNncwbAol0qXz7q3vM+tI/XbMhycTkkxszFzjR7T
zsMOLB04V/ND0MjEZ7WT6sZ0um3vliTZ9NWYqMC9hCHdfAY4Dtp9rEQIUoq1ZkchbGCu66ZJUPnx
UZtC5+fXlk5ddxziuHG5jEt6qxbT1FcC/jX9wcykzjUXLmPRhHDKqdh8mOBuPKWjwxmQrlR/0mKQ
dzUY4Sm0cJ8a1cPItmZNiJ0eFBqVVwsV7hgi4kgXLMYiZSvFIT0R0TwsumrTmqiZwAt8uh4Vcohk
pknKDGUp7mTyQRaPi68/rha2wWyJ2fVSTwJVGMvR82YjzjEfNVD3DBbg0p9H4tv4tvBVXGbTYp2/
H7ehmDLuShgq2b4K+JHZHvTSEhS/0KcIYsr5hpIu6TM9to1Kl3Bb1NEKPvYPbKq8z8axZeW12RQ0
hZdaVsntmCAeSfveTv7HGupYptGmYe03IQifc1fMQud9X4YkqyliB+ivL2T4IKoicHlPReFzU8Ko
Ew+0uLeok9k62yA+fUJQD84+i4vp19kL6NOYqCB1NivMpjue9PIBFdmtuApiBFdX2rh4fSuHQceY
y+FMsq4c1/apryb20cY2xBpZA4MIRRZBnwlI0Lboi4emzp2DxNsVC6BCcGQFjAZu4AWpZc4EKcuX
Etwn8tDKeEtShAPlddvRIMQItOH4AK5U0ebVPBcys1rSDz4JFoXaW81Vdx14uGymXY24NZNx3bIH
DYRClanagXczLU49TuGINmgVQcQh5RugetexrJS+6ytB36I2PyUZ9s3uKgmpeGyWlYx5w23tXjY6
zC94bvKViQKiiAaiB/UN2eCFkkKkVkzftmkV4QFu3qjTLe04r3mT1C55D3IxH6453r5KsiGhsvzq
2xHOqFuNLm1aLp18GwuzNBB1rjg5BDDFrbM1GEl3LDuo6+Z+GP16B40pP2RR2YV9rj2U7DIE/eRU
l90yIfp1urtroXP1AUopgqTGemhP9nZcICya2OWLDLuFVgCZzHN37SZs0NdOj505uEGBHYdnnST8
5Zu4AjgSR+/Bsz7Qj9jH1fLGeHCM7ra1Qq4aLqtqb5YllmE+JPBsyouFbiKnYxhF2UZ5H13Xcyiw
30xhBcnucVzHa7pxpIFzA/fj93jnLL6Dk3g7fLcdjtCrmEdb/0WFoBdljNNyeVrjaqXPbAp8dYBM
UCHyriHtkUcJ/WhCOj5UDGd/HtLex8gW2hH8BwZSca6jvthy2Rnvr61bGpaLqOmCG1kBbfeMQJT5
DEab9fBOtJu19wpqb4i4pm5B6aMahyPBlR+6YkOA2bYV0++aMG79qeniRH4MdByZj1PYEv5Il3EW
1ysV7O3EYmYxz7R9NNMQ19cD/H3iHGE1VVkPvf/usHjZhRnID0R+ZwzYQpPWdJsB+1t9cAoSXoy3
kUXbI9t0ry1WjDVb2jexBII3AeQuucWslxh/CPgEjzUpiuAJvlAIB5oiwArCy24qrkGnwns6spWs
M1onED9LKR89AV8hGt5Go+aYdOCNL+aTNb6Zv0mIUBbfRlXQ7Vc5Yea6H2GIhUrOXo16QIoqBS8y
r0Pi0zUxCzu4/mwRV9dyvvPKDU2uF5xeqRpKJLdlPdZfopbzjwsMvM5VeVsSDrv4BCsAXaK5PPoW
Z+aaswB/FzABUH5e7opo7s36ROFwWa2ZnJiabI69oOrwUr2AJEqDpMnkYeOQvYzVGkKWDz1IeYDM
r1M5q9XqMvgghCQFEqe02BUWqIRMSLbfTwqkcxShQU1skxxhI4HYO08KgIFTMek1+kjDhiWINAwN
sqjSdfk40ZmV37HN9l0+S8ylY+X7RNyIeLJwW4jlMshPshpC9+IrVAheOpNYnbmYdyWyjNLDSFgz
bH4J9tHiEFNa1hIAr5Ft93itvL7b4HvyJux43VzRiU39Y+AYDfMJO0xza0w/v4EBKhxbbeer6NnW
akJ0iloB+e5jFtFDQkAtvAaoadqyASH39MatjkxpvLWtvl3dXExXlaMMba4t/AFkz0zS2ZTLFwIS
wRvhSw86SGDdAGVTz7pcGx/Zu2Se6+9dtxbOpi6EthhCeKMwCyksDtVx1iRp8CkFtP6dfWitMNdY
hP5jRXQhUjZ5cR3yTfxoSIJ0lROdxNmKZok7MFUn+n7EW7FNqnqPKnW6jq3R6dbMDG/Cb/ET3K9B
elu3aEkJXm8+uzGa8jDuwycux7C7Y2jXMcQ+ON7SUnfxAACn9iGkhx0OPThfSnYMe2iqHqQNmfq2
0LLzB+iKugj2hhWVWFsIsDNrB/RVxoCAXLLEOn4MJeztnmI4ZpmMoQzdZRuSZJ3X2+iqu22pY4f9
TVcsBVgaJPEa+ed4wyBAf796XzYpXKVmcXLROiCHCgyrXQpXWf4h1k78ypaAjJ8IdW55rBIw8Y4o
6kJUNjRxgY+wdDGcwIBOqzIOI/pnXKKPT5MIxIh9iFKPIYeKHPSE275R14TPLQzTvTCcZdCuoO8p
QeUpXSA18UbRBFUZWLoUyDQXbsQNzhvQCSOApW5QWTccxmaKSdRzIMGQkaAfakAFsM1B6GVakAZw
S6K8LwxwbL4t++JuoN0GJ3KaFGGGFE+8zFUvk5TIWXSZFa7+yCGKdjOaYgizMmzFu8ILoKV7K6u3
fdnzD8onKs4oUfUX0L+2NwI2EXjIGQc6Mp9IplPF5BOfivpzQrymeTCr7gY3WZ/YyoIDNlb1rMpm
DBEsLXOb+UK4q7hcRnLTNisQ1JHA1MisimFY0kwwQjpuCAPKI8S0bYlzzsN9ai6wZd4Gw2yqN+UZ
+PvZKoswJ0QnJvoBWm5ZvWkBr0eLhuKUQr0GeqxZXaDQ9qDkqE9ujcmh8QFkfGoMR38YhkaJF4ji
kjlLghC7boFTq/M52udxkQ8ewX2PCRZQlNICPaTxgipSti1VC9FpVEfSuF4OSpqHME7Wd3Oo/HWp
BVnvxtJ0wze3kAKHRTuO5W2wuhYsSCJqJqe0AaXmaSGM6Uyqvu3TKGFB8MT6tbofWSVIVo42udnE
EhQ3rlug/21UUdbv2hLueU+FqKMQMSqdlszXZflMkhAOTNL59iF2E4MBiS7Mer8gqb5h/dzfrUUY
+Qy5E1SG4gIH6YiUTD11USS+0lbrOlcJIpPUxLV8w7hQt2iFW8hY+WlAlDnVy3vUaDpE0AGIrkht
GjPeBUPC0Zgd5vUDMfN8UwTDxlIti+bBTqb9oWmS9B3qEBS7RbHqrb1rJyR8d9MgZJP6jfolW9WC
PD/udABxqBjv7Eo0enJVChmduniTxKUVd0ET1LfaKj1nQ6SW4DYsvLcYzWT8DhNBVaaxH6skpVu0
9lcRRKY+ebEsU4Y4rniswzk8RYV89r4CeBSCd2LJsW1u947VNjxpNLm/g0ifPEMIQn5aBZKL266i
urgeqCbxFYn46q9g8zKM6djP9UsMeuJzNBZVnw5Fsn4CbTH5GHZzd6tG1h1INx3XCrWWuPs2MyyJ
NHJu/oj+QZQCHYNoDd167JyGPJTILx8Z6t/wznKACBwmhE/vK7otNz3OzmdwaFxw0/IFJVLNi/k5
kuF2O7kkrtO1kPq2tFff7Dan4wqnsyUic55cjRLSEhk/V4Ir2pRvQl1WH6nA5KpF3QG7FMX+Ct6R
oOUNgC/abGwVXkUDG6KHtdThAy+39UuBIt+7Ni7c42rlSK9lR99LsqbrPPyIy+ntpjVFYXksy9sm
3qB5JgDpvIv7qrrBiwlS62CyAhzN3K756Ia5TTH88bsi2JYp5wieh8wHugZWCDW2H2yDwBxWA0MN
Gk6O8kUiaX6spRePAWtah1NnLV1KMW2xTt2qnxsyL9NxsyxSh6peUXedSNR/gosLCXFyM4bqfBs8
UxmMN5SREdYuxdx9i+Jt/S7WyRIUINe4x5HQih8dlNB+jeKpwa/yflJZgX23QN0DpXlUIqvwTVii
QA2K3ew/9WHXhuncMYgZ6GEYi9zIpBnSsIyLBcHhupz8stRNFqM+/xYoGLZAiSfoSiSlbv6MEqHt
jhPvxXcsrPCa8+2hC1j7IBuq7tk2TCrllvnHnsvyHtt18lW1MCP/CeriT5pNe2kA6DqPzsY1YPHJ
FN6Au7pmjMnLdHCSvTiAJihthKoDYgRTPJgQbukw+HRZK3gHAi9rW/dTc24e0ua6mbAd0XC+zOom
2RtF9FNUGwfT4MOynOePhXN4vfngMmj8nvdNmVmrAsfoAVqbVFzXnGy3oUMn9DLc4574DbR6g4I3
IJXzzF9IcQpl8/GiQd+Tvte1Qaml2oC6ily6lfwp4OFlM3HP+EZzCYSPDnOlLIuvdm4/0UH8DNj3
x7Oc7ynfvkt0wSpcOy6LD05sWZNcZsHH94Tv2tU6bhZ0a6ug+xy36GOV0+dLBpvvCd8M+yuDMgAE
zTo4OcQzZ2iCfr/s2jtgIBv7SiIrBCm7Db9vaLDIni4XNbAB3HoNRkDrCISY/kzPTIKvMIkbc1rq
6CIQGiSAXl8cmc3SshgETajfNHmDBPo9Wmj9RYgELtnrq7NoRQHRnSehp8WJolRh2XbpxcPXF6+w
i8+tMgBjevfA1yYLrbtIPobvjSKgFYnCOwd5KhqX9ygtwkG9+nDZTNnBecWIXlkANs+hGFb2VKsq
Suet9BdtKHxP+0ZblMutqsCyD9DKmfvgJmmqyxSY+J73Hc+ESE4shLsYarPoXQC6gLz6onHZ876n
cimSDfJdgN7J91OPnhQKdBdee7c62wXK/Kh0A14yhNc68Qfd0YvOHr7nfU9864tE4LFRyz3OXfNZ
KvPlshHZLc0B8pk8PgvrJcxv2czUel07t+WXXX23NMUKYEFZQN6x8dLBMHzIKUwpfnJinjkSv8ed
8D3tO0YdB5K94MLo2SN2LFkBI9WBLIBdMIu+MMpajbLXLafLvyy0/uuVZYf753/j62/GomYAb6bd
l/98a1r8+e/z7/y/n3n9G/+8+m4evrTf3f6HXv0Orvuv++Zfxi+vvoDlLlCyz2gGry/fHVwQf7t+
+d2cf/J/+82/ff/tKm9X+/0fv3wzvhvPVytr0/3yr2/d/PqPX8JzWPBf/379f33z/AH+8cux1ojN
ui/ud7/z/Ysb//ELDfnfY4l8HLodLGHkTGSZv//2Hcr/jkaCjOMY2hgE1h2//K0DtrvCPenf8f4p
FcAhxagQn2G2ziDP+8cv0d855TSU6ECiiAub2viX//tsT//z7v/ndWAs/vX13zrfPhkkPw6//WqG
QJcCYiKM0Aj6K+hk0D3yS8WhWwfISJyGSgXHMJk8hB/k8B+ht893iaIQirw0BoUslnt9ENq09nzQ
bSc5xeyw1n2fOYBwrv5t3P9XnyWKIoDXKQNbiMV74v06jULLSa6nDvl8to3BlgkHvdq/vstvQl3/
f1H99mFwbQ7qXXIeuj3QV0jo9nE0L05sNoBVVzJxJWrhFX8XUDk8AvY0/yAu7t/qngLuzYtSxHnM
NW3yOlDhz7gQv3+DUSyYCGXMINrI93RdH7kyXsIKn5pMLiew47tdC2YO//mn5lEoQyhdQnKF7GNO
3rdLUJV2PtVjoHS+qRp4KbqhLJOxarOwLZpZWJwrhnrKiBPt+23znuew7zJVbgLgIv76ic5h1+vX
EEMKh0Roi+BlkD1vDqWRoYD56nSqN/M16SJ1pIP5dQq2/ieb6Pl02t2IEsoZSbBYeLhXEEacM9o6
7KfTWlbmWwn8ESCYvIUHClsejDA/49H/wQRD1V1E+FA8Pu8Ku6Oh1N4hEMQnm5LJZqYCIahR8/Ip
RlnuQ9AVukmDdkp+ANzlfqXUVj/QaUwyMKpRGP3rQf7d5Iqw11Do92AHwuffK5+gPg6EzmKTO7TX
Wd6imZqNWII/WVK/vwvWLAljOFQxIdEPwxv4N7gvbaxEICbjuyAi4VVp+Q9qyH+mOoNlG+Hl4RPI
iEsuESm9volgHcW0tPbUx7BOGhPav6sTQz/89YBhX349WaIQAHoekoSzUET7PWhA6c7Ap0CfGPoq
27Fq0QaC89EwicPWN/MnFKVdnW5FLH7mw/Vb9eHVPMWtMT0TQWIJ5ah9xkmKytJtcuaUIHSxWVA2
qsuHXrC7cVqqGf2XBB1jbRGDxXBdblLO59inA+MMrUm1Vs+o6gfjy388ILALiUMeiRBEyz1HVE/t
EE5dMpwaQLvQwejtylI7kO6HbppeHMN2i370zYie3F/f+HfLNmIhRa0SJyyNBN1rmVQJC/tZ1/ok
iyq6qpO4y1uAj4CvJOOpV1H5k23i95P4fD8uGJBucHbZW4203A0limf61JZzmM1LOB9kYn4GW39N
JzrPYoZhTPB5sFowSXbpSyRhToOOgT4ZoAfCB0WSrUqTDXnSUReo4t1Nsl/e8ihqvjsARf8zWd/f
bo94BGc4Z/L850zM+7eVCmjNoofWmJMZJE5XFUCnBJrnP9kPftMefT2VGU4yGocMC55iLr++DSS/
2tL0ojuFW9ACKhxoxQEo6YLPVaOtvQm1X75NnNRBWjrTv5tk0n6QvFc+K9fEvW+5BcSUu8AsKcTx
hjlTDaDBP3vMP3jlAkcDOc9tLPc9sVUxY2HJFHan4P9wdmY7biNZt34iAmRwjFtSUqYop9NzdfmG
6BrMeZ759P/HPOfCogQR2UChq7tdqFAEI/a41tpaJL6P3Rw9iWbJD/YYxU+2LIYfVTgu3wXl0ier
rWxPT5b0LE0VBGpXBOAXqxUUgHj046v/RmK4Oj9bUArWTdOQyKNaW/LKPA7JKItkvmRKF33sU/CA
qi6Kyl0hd37uWMslBEXyPAInfTYW1ASiOU7/efwrbk7n7UdQneK6mEQOm7tSN+GoCbQnLmFk999s
M8h9Ncl274rYWlyWMdnkGpDpksO7visTHaVUa9dW/Traz83gdzCvVteL0BsNWMBJlGV/AsbWv1bp
bASHaontxhNq4pzoHydgpacJRY/He78JTmyMv2Gj/y0dwrKtPEvXpOUspmm6KAC0vKiV7Xk2xXgC
vaLu3MI7S0nSAI2PjcQenfjr/Ytcr8a+Aw2VmHp0mBBYu8TzQiPKia1fj3d154tKHb05mP5S12/E
cVFTLapQyfuL7Bfd183GOECJ3RuJd2O4SZJMhHbRayMlIea83pC6AKkBfNuB4uj652xYY+hKmU/9
aFSf60YPdopjd9fTdd0SmipYU9+sVwyZWHTWU4XSHaYJ8DXd88RTAsM89NqypwxwEyLYJnUDZKSI
WzGh25iqG2l11aFdX8JJXcCXVZ/pFv7odOfrpIzw44X17htiaSpXxDIZYqiJ7ZBErUkLZI7K5gIy
eK4IPtqARmBXPiNrp35+fEXevs616ZE8SMnm4BFpN5PCwmYOg8AsFjqohB2uEWul7Rp5mWqHsanV
2SvHlZIwSC2Jz/Y0AZGwas2hnuWgmOKW49J9EwBCFS8CoQS+oMTYe5jLIjpFRauEXmoGGnNCMnBi
nmoWlvahUcOi8Srg5fAmOsSu3GSYwKMmirPMh3lY6x6mOddAK3sBTE4ptDH0HNSZ/ny8+9sHwuYt
nJYkPVfFVmtnlMvUgv1RL4loKa+EIFDbsn13pLEm6/Rlee/8ncrB9YVFiGgsitDQLrKsp3/zpTe8
yNTN74/3cmtXWEUDjMnDUG19Gz8Zc1kolbFol7bJx5cskGtfOR+OATiHnQt679h0slissik1UoHr
DdF4yUpoWurFYiCUp8dxA94u3qO33vGK7Ig8bi2okC9vLWVOvgYPQ1EvsQ7WnNFKLbMgLYrv4HrW
Mt84Z3/yU3pE+6DGdFVQHuy2L95FzCaE4usZmgEQ0eGRUBe53qzWWClRQKld7HQEVL2Uo5uWzrhz
pLfZwLqMIVSHDBIO5lYnSESQELOSOqvudNUZVEAP/MRp59fAamjn1p2AyDIGRvHdkQyo9wwm7Gqu
kdQZxBngdtZnQF79nl+896WpaDmCjICxvnLzpUWFHx+7QLtU0VJ4cpSWW8hg3vG+91bB5BmGTt3J
NLa17NlsdLSdhAaTo2ndTtrB67jo7xMAfvuQWFNqL2SWOI5t8zDoZdjDEekuNjDfPxTqBP5YFXtv
48Y7OdgRSyO6JN5XKW1dXxdwkU5LHXa+GGUa/VdFwfcn5V3ppVy0Lx3l3afHz/7GOzm4CkMQNIKK
R/514w0hU44D1ZbxAnxBIToN7OZbvGTFf+Jebz5AtQm8ronrnUdxe10RxLcpY8HsohZgbjtVqj07
9hB22iVHCfpSVEWtHmTTqp8hzfUntdVAmgPfjj8LGU5+o+n9Dw2SJKC3MK+e1UXPz4/P4dZaEDkT
fJDJcU/X8P764AeRQfDKMv0iR4BnbjEY7SHPa+Oz3Ta2X6tW/mIldfjSEUmfl7rJJYhfxT49/hk3
+d76KwyCBMJbDmcbDLV5kvCQSv2i5BH4aZDjgLSqoToFYRAda00srhLp5l+q8k5BKu73ujRof80w
GPfBZ7k+AF0WqQzCQb/YhZX+DKYp+itX3jdJ+G0RirbktFKzebFbibdJOvFcWJ24LHkBCi0MVNUr
9XdOL3xbhlIa8z/xllKngnm9l5L8YKFQJi5DkMDQgIZyxhkpx8cf68burGm5zX3BcRL7bDXloNm0
0RAX4mLBT4HvWecnleyqfK95W6sZKqEc5XqKbdubKZS0Qo+sEpckSI3DGOqx5/TQCd+/GUvj6lGZ
E6a6FT2LnQJQaJGIS+2sdBFVxEclK983nfHtw6xFqzVJNEAA3OhB2nUJ+aFmFdhQPplid2gWR915
zLdGDeOCL1z9LlHZVgvBKiAW53mvX/okqL4Ac55/5iDWD2pCAUMMefiSRUa8EwrfWm7sBw1fThAF
ZAzJ9Z1r7GmJhZLlFy2K60vfp9YPjJXyDBVyfgoBZe6he+4YUZ3Kpm3Z1GwtYu+N7dZTMwrhUBQX
m4HrQN7q8iUzwtHNtEE8S6eCwNrNsel3i2FcpFO3r3mjDM8gs+pzHsp8T9Dy7VyvkgGSX0kllAKA
FKQ9myOYsoL5j0WdX2pryDPXGavyi9UU1oeyV4d/HTFar06fZ8URyd4wO+gh5BEXZeP2vw34/PCg
xFMdH1tHj6qnVPZV7q2h29cRBgVi1kZR7A1QuWP18UGSlp+F9XMIIjYfLUDqtA2s/AJ3r32KgWl+
EKhof6VzY17CKh7SY9tO4y9Hm2H15YOiHfqxi/bipDXH3RwcGfZbmVqDob6VSk+p9Frg0KuLOQZx
5Kq5Y586WRXnwBoSx00sPSu8UqrNSxksce1G/RL1O9bsJgHATJp0egTUe1iFWyhQj65nX9Ov82vL
7s9BPMqDJDRw+1kNdt7nreFc7RmvBWPDBIutRZtmmeFsKuErWdCeRZBpMPJ18T+sQvtKUpSxiDVu
ep1trkRthTAP991+ghNWn4Mk3FNxv3dsqwfQbcqXHOAmbhgjNS6TWdX9uLE/Mmbqb2UwoLsF9bQT
GtxZCO7SWiWxbE0T20MTOgGh1uSBv8qu+mPRmW7nKLkfD+Gv97oC6ko8X9AlNFCoJVw/CpmBrjKM
TPqOEjdPIJsLL46ccCdluXMJWEXyXYF0a3jp61VmggthhniBaICaZrYyhFVA9+TxXu6cGlGNKdZi
GVZpG0+XZl0ziFF3/LjVBITFuHqOC6l40I2cnQ3dX4rm5GoB8aSbY6OzgbTALB2/BG/+d1y3f9kc
MUUIY9oThbm3FBE7/tPmOxG1XZ9dV9JAUaLE8Xs6+H8btWGfdMtIPmhIWexEH7cR6RtWAXy7vpa9
txCnXFMr28jmwM+ZCwUiPi2+JhRaidqUKj/QZOsuXWnHMGTgaO/FJKvDuLaLLG6TC+HG5brV633C
XkkdMyoDf6zjNPQwwmXqTVAm/5t2wxiftTw2/iu7ModEbhioLcBz+LcsZXWOE0elpsel+KpaslKA
18YZPF54A8MpadP6L6sR8eQZ7QQwQYUSjhjTXDQfOlsMiNWi2ZJQLdAX/u9QjP80CLEMLsFdkLno
dUBBRG1Cfu+WfDEP8+LQl4az6Xi4iOgphWYSwbYgGDxUtWy/1EI1Km8I7PAj/3zUe4aDlWBEZaV+
6aZKzEc0IMz/1m2r/5FEbZ1eSphiEJDqKpA7H/Q2OKKSpHNJHerVpHabu1NXTQjnMHB8vZTfs6r8
JsHNu32hfMqT4JMSdTsZ5p13DugFBBKlmPUWbb6hPtHrVbPF8a2KwBJ+6ujnQRPvVHXvrUImSfFd
k4glbcVSTVWd7Wx95zAF0kMROKaXID+zg+698+7IlannEDHQfNgOHhCTCcF4YC+BNO2zYujjJ6Pg
3hli993d+0zYe6pGb0e31RKq0MmxxmF0/LxbuoNlTMVHihywHzWrjZ8pipqnsq3+p2MkdGaE0goQ
sjeXw0nCVWoDG4bMR/mUxlHrNvE07Hys23BnxZasjpn0n2Ncj/m3tiISrpG+9KrjO8gvIJsi+9M8
V/25GpvhU7iUGq9GH30ROuK565O9wQ53oj46ouT4UkUvhau5Xqbf1gc4PJYNrA2/G4r2MFBbfkJS
SHjasKY+y1z5pTRAYcAWr/o2fpV64LxvdtKaCfEbTIpWVM8ZD7id7dH1JUwrFZ0L4j5GtYgWJYzU
HKPTu/0fxKe1X0azmg7E5vVlcOH6AWKbXy5ouihDlUORtWP9A/hMuQPKvPdZTU2+5SKOyeFeH6uZ
iaCIF136olSCP5F1Gj8P9I3/7ad0etb1Lnip+v6vqMrEqxIu1t+Pd3rHAtACpdpL7rH2QDcftUoK
YNqjovjT0GYC7nknjiFCvnvtlbvrOIRhGDSy/23FTA9FbeqprfhN1cwfVQShIHdr5pf374ZmuLp2
OVdAw3rWv13RGJ5s1UgZ+CKpqovVZf1h6s33iZC/XUJeIr51xdBpdMSuV5miIpcjTF+/13Ln0Iul
ORQDY+se72W9Yxsv/oYoAoyjIoO6zSxApau5iRyHX8RE44tdaP/G0OY+1UUbfWv1areleMdM07Gk
BMDe2JyxuYiFmtt9mHaEltPakqG05Y99lRxCS9nrR9+5DYA0eGDirW62lXQctCCKElE7/qB3xjNt
FedMPrtXpb2zIamuPb21xXz7sqJQzLAiTccvzMU5I7thfay7CNmRsky/P/5Yd/wOIjtgikxqGcR7
m2eE5FvY9zZn5yxm6WW1ox6SpJk/pZViPw9DrH3Tg35vBvObmPLmikiQfSZFQeI8se3VZANtekqe
ti9no/CnQigvK4jpFxR97UOKvu14HhB3+Wr3mq14ZtoOktgzmC4qbR3dbSZh/Yf2PmhLBQEM24Wj
uPw5dSXSQTRnA83r+kz9oRu2Crev6rvwkKVBh1+lLtC5aBFNDcoyoWk9kRw4H+SsdakL6x6FDi0t
rD91Bmd/cqJi+qHoVvofgRlFSmkI8yekGOoZHGSozofHX+JO5I2LpLdK651kbDuxN2Kma9Dos+N3
Sp8/OY5TnntD5OciapQnkUq0apIOCERexua7FFbf7AJLE6tJ/rsJgf/aLpT5lNU1BGt/LhaV8USp
40/Z2L3fNwET4ZqZdDoocW6uWmrjVqFCEokym9gTPRT8ZIpRQjLGvSzm3gNaTRxdOCkpPW4NXV0i
kFhUmCDIJs8hKl9HDX0mz2xscydGvGMRSGYBj1oMixRyO4MBWQnVKYLe9p0ssF+HWqBsV9vV+6Nq
tsGZrYgJYt5NsmmgDJakJDl+2E/NM/RvCfO8/fn4Bt47NVDnXIAVK05Oe30NCMxie0xC2y9thGUD
LTHPKCDkT+kktM+Pl7pFwYKYB/0uuef0Bm4w45hnQsJpwgKgquEx5RSxHFl/iK2w8qKpRa9oLkO3
MYrnXPSHZZkvU1X++B9+hLXSamwNvCDpxPWGqzxslWok6AYlTxZRJ8nRQIbuoFpBdqByJg+9tH7W
U5+/8GGVsxkwSCJwhnZvHvW9kwcKTFeBUjnvb1NVcgxSbGWJSfChZDyZqA4+98oIMUq39hgpd7wz
ETAVGBqOgHFv9owsGHhugnFEN22PmDX8Go25fFaJBi4GEpnvL8vJ1czDZiBUY9HrMy66IbeYQe4Q
CJjdCbJxdZAaqMbHn/LeK7RXcQQD+CIhx7rr3+InU21stBRN2yf5tJ+rwdR8kYtmx4LdW2U1kQQa
vHUat9erxCb6WEz9NHy0B1WP9kxMDmHu9ZnuuWTpENTSGl5Tlk2lTEFLLIxVxfBtp0YXVgSG1xpO
4oULqVFjjgsDWYo9Lt7tDQTPQy7NS6QfhAu63hpYYS2G6Gv5dovsx2A30cHO0xa9Gm3POL8FSdfe
n7WwZBpNO9gx9ua2K91oK45ITT9CbCFwhRPKVUu5sQdXZNQP3KqU6bcmHdDuQZ4WcHOuB+0Hk8F/
Nkz1jNq8UKP8KTRGVYeBUVf10YG4jUZmW3SLu6goneD36z0a2u3bQd0G60tYC7jD2RpIRXeUCOi+
4ZsipGeaz9XLaOTL85haJkpEprLXKLi9cKucDhX6N1i7uh2+l8V9BaarNvx5hQB2DJ09M/bc2bnW
dxJkSOPki8IgZwRouLGDybigqELR2++cEPh4yDg+V1q9OFgzWkyJSKPzhEb90XRy28/CdPwl4ybb
+RX39koVlfoHiErYUeuf//aE0d4oAom6iK/njvo01ebfiAntBVn3FlmJVauWmo052lijQVVr2ZMl
+kNmO15pOsuhM5bo8Nga3bsnxFL4aoJPOt+bVQJgP4g0apYfMjPAA21jnrCQlZcTgp9IJ/daxvce
r6NCVqKuyPPdtj4irdNahtab/sIwDRfFpNofc8V5BfqQPT/e2p0DpDFNiZbSHii4rQk0aqufwooY
ge5Sjy7iKtHSQf/S3m3Q6XqQllB+o5pB7HN9G9DprqN5CCw/pw/z0hrAQhIl/fJ4M7eWln85JAJ6
gdSlzO00jWLO0E4qOsvXq9Y+lkVPYyJQrQ8dBPxDxzxQf14aYyeUuy2bcCHIuWi38N6gclzvzK4U
idJ0LX0gFwsEoEHtfyxNTaVkGtCWEfzxqzK2c3RAXVP+zGYhmk+P933vI640GfpKbJ2m2fVPsJwg
bmS7SB+1b+Mr6qny1ex3/didW7kaFUJiYmO6ruvp//agSSNLqfWSWtRofHUUob+q9RQe1W4ud97b
nf0YuBGH3eBToGhcr0Qrxmxzowh85Oh0D6KmdggLW9n5cPdX4dhWnhgebHMlK1GuMlhR4Ceko59y
mGIuXaZ8JzK+twrQPlCZKvVYbZtPZLGxkElwPSxZBh/1WeZumyXlTtZym2yC8gZgahODgzHZwuo1
I+GvwXL8zK7rZyMN2yesbXqxZELtbqinD2ODcq0YqveN+llzTVaGYClga0GA2w5+GxdnoWaYUumq
HO1jr1dNjCAXs8N3DMidt40BtqBrrXwasv7rOxHTcUYdaqkuqAWXFz0KDIHKci1QoQYgfEijtD3W
QW/9f4b0FUH6IeV27bOAsgOORDcVrtD1umZqFYERBuUFFrxAZ0MFmAltdccMv8lpbGIom0wQMMjb
TbG28ZrRzQqqacklW+ZFeWoKhvZ4a4kfAS1Hq566fNRVdNR18atRHOOLOunJ4PbjuFwqlD8tbx4K
tLMiBVFql/6W0D1LravYJSbrUsTAlgit6WRefipG2oVeXFcqctB9Nk5emlrON3ASDGXTYJYE3uT0
jMTo9KDTTh1654zaxYdEx7GPxI8lWCbVDSKrRBEEc/gLoXIopoIp74qbx3as8kWidPxU0/HWD0kW
lul5SpiK4BJgBz0Sl5bzNStXGaS6yfrwj3iJ7NFDtBwZNxlp6s90NjX1QHdc7Z9VpUrLczePZYwm
sGqCwbeioTuC7M7tY4W0reHpU93PR3tqA/T8lzj+GZq9lh1Kp6sZ4BCE088ZEbOBjRqD5tnTWH4N
BrPsDk5gq69mZaIXnk2t/hynC3D02Gox2Z06SDcstOSPNkba20uoT1MWz0U2HPHN1vhq2IX5n8TO
B+MlDMIoc6HAqvEHI2tT3VOKvPoVac5nG4SZU+iw6VKpaDPuHGnu59LKGOLWaZW0vI5UTZ4cddCe
qrCRNEpDUJ2uGWTZLz3PlcuCDN90ADuSB7DH4uCPx+7jLRTbXL4V0QX6wVlhHdvynTOi2B4lVn8Z
hqb4Aj4oeHEKQ/+a9K2KumzUd2cG943PtqIMJ4sRWSekYayPetc4imtmIaLIVSK/amq2N3387k9D
FJWoGeY9nmdjpLW+7Dj9Yrq0uZl+mpdeXNR6WBQPBfwStbqkD9pfDTiB+aym/A+3zdOufA2yPuU2
21nxV2lY2j9BrpWNi+Bdq3iPD+/Wvq/UidXzk94B71j//DevqI94sRIi6YURGyo6YlT5P5pmhRj+
43VuvS/roEyrg/GDGbutVKt9Fcox0fsLUqI2SnyK9lmrhDhRRrJ+PF7qDcF/fR9WzCJlNsDfJiWD
TbxbOVFbqonaXuxIS/WDZsXDNzmEGapLZVZlRznLJj4OUYdEgBD0w8d2MD/o3N3vwimj2Y2RoEZh
2GmKj1PRl5bbFn2AgCF5cHGYnRm2PYq5E6O8nchfwgT9LMDb8auuVZpBaz6XMAG1vDC8iW+WemmR
Tj/HHjF1j25b2PhOuwwSRbehMXfO+dbPOCsWjwbw2kSFf3P9Pa1l6hM0+vvLiEE4iDwtflWo0T6N
y1ycRkgrnl2M0/Hxid/7uHjSFbaD774hauqiiRnJYPcMZC+Eb5t5jPwPUm1JHL5P9mv119SJoPmR
GtICI+m93p9RxFhLDU1lrnTjtYsIztUghndXiVgFVJWzYlEJxDevYoGkB8FdayC9aOVhrLTqgIjJ
Hr32zrFBVsaxrLEP1JdN3NsbGsqBWtxcUnNA329GL7rvyvFYxtFeonl3KYi0bEc4Njfk+tgyO8wQ
VC+ai1JajO1IVdWdVJiJdaHszc++U0sll10lQwioqLFte8toWNSMLSfUgT6ou1PGECZzCpFoVYbo
y1SZ3WeaGu0HGJtx4oJKWUcPgTw/hlWxN4PyNrmhVQpjk7gHjDREnOtt426VjjHnDQBLpfZNxtB8
VGCmRlRwMphi4Vw3pyqfw+cMe3FU+07Z8U33fgBE9LWYi827KW8KpBiHUGo1k2G08VS0tjUd2lTM
xSHIi/6/imKzea2Vp4J3dYqA/e+AHW7t+1oeWvsohIB0mDYOCJ3+aSnhhl2cysiYA4mqOSOr89Nj
A3BnlbXTibILut0QVDbXK5kSpW0E8G0hew3ghtk8F5bavftVrrheWpB0mzDsW+CEdOQgZhLQS6n2
TNGh7u2pcteC3tkLaDXaAEC46Xlu+8XwL9IomS39woS8ckWi9kf8iLITMd9dBUtGPxUs6o1YGkE7
he8oNS7Rqhm8xNr4JSGy23O795ZZRWpo0fD07W3xNutkZzLDAVWGIm1fmyEKX5Ypsd+lnLYaZcn1
Xm84H18nkrh+ZnZZ2WnPNMrLnCn0m8yseO2VSfv6+JK9+a5rv84yKxiZ3dyB1Ga1rMkFY+NSqUXS
H5FoVT4LM5KH2O5U0Hat/DRPeX9wxnw6tgiT/mMoo0Q3uI7LY5hm+anvc+2oJ9VARtHPTB5L7GOD
YumR8BLN82Esj5lhRKexCaojlbjxRYz16FYrKEhTawT2uzw85KCgd8KwW/tMx5scXqdrZwBJ2pQM
BlsnSrdTcaGbMMNgZYoLOvgtWvG7Q3/vLIW6CuJIFNeBd23pCX0ZI3prafCeRun8lAnC9hVm/LsI
Y+Xw+IvdBiNshdo09XvKgTe0wGWiZD+R+3D7ouJIyKu9VrDWvqX1FK0ar+GvQubjjpW4tz8QEaT1
mDsYGKtJ/i2iDbLRnkvGWVEHnLPnZajNFxMiGzLrg6bu1C02z4uKFYpAa3+CEglc7i1WmaEhzpJU
YXIJCqc/JUO9fLA0e0/6YbOjdRUaZDjSFYUK53cT88Rm1BZaWQtfVhIRbziVp45RAZ5Z2dZO+Lga
6t+e2NtSnJpFSLKq6W5V/2QShkXbtLrfRqHxd27P6sfOrAa3sIP8MivW+OPxDdkmSG8LrjEWwQKs
lRvTgVQ9rBBTEb7O9PDnuqgJs0lTzmpVdK7J3M+TaLX6CaF8/aMSW/MXaRbBgZx+ftUCo01d8Gvf
kp7saOeHrS/u+iQIGTA3yKyQUuJtNtfIZEz9pDMOjPkZGlWDwNKODHlCyjvTDeTG+1EfVIRtkyKC
IdEbR9seGCIyaUq/Ux7dDHQEpE4d3sZ20+cjpKJ4ef1TcpNBZeh/hxd9HfLiplEw/1jL4b/Mbsr/
znND/FEmdvESzI0xMPdnHFPPVkeQKajI63+1OuVbV4Ipfg4Ge/k7S7Qyp88g5v7AgGXkKApVgwpj
B8tg//34GG8fCJRGFfeAyBRh0La8Bn1yAZyyBH5aUO8pKDQfVCXTd6znnVU4HgOgADh78p7Nt7Kr
JZ9zm4KrE+TBMcuDv1XAVjuL3D4N0DiwVEhiIVrI7StkiJMS5x2MASeid1LpwWvfMmtnieUfWVHu
gBm37Cq+OT1X/CqNodXIbB03+BoGjLVtcJ6ZDbEWT5qE6V1MNGZEX/JrNkCrwKUMjqXlKOcOCNGh
7U2V+Q0rTiEb4zI9vfNLQlFbC8E2VWDilpsKX9IEk2Sy2znKpvLYGItNTFvs0eZvvuTaCAP7uwIP
gB1uIc69EjGcoA8yP4/N6tgMOfoijLbY+ZT3VoFHLcD1U/eFfnX9oMa6CpeO0/SBAM0fgiQIvWDU
+h3nsPF+BJBsZpXlgiiBQMXW0aLkFqr9OjMyjzvxNGYOujiKEbqRmdeHOJyzY1wY7Q526u0aXtmt
dVWgjthTwmTa2td7myKB6rFoGLhYVyfRTd+jSXrGWH0KIs3vpPEkkNUrk/Epm6p/BpV6YpgeFr39
CKvrY2MyvkhPz11vnurIPDdtSDqaKsz7so+P79Oaem1+JwaWVJ6fyE/dgrxkbpuN2QyJz4AjSGd6
MZg/q8nK/iL3ZiiWWmc/O0OjZlPpTOZ4vPaNQ13PyLa4z1CBSYg30VbQhJhcaBRnDczWCfBfejSo
K3tNKYKd/smN1WCptbMgKEStDK1NPaZl6kK6wDf0h0jmJzuxzZNAofJl0Iz4R8wIhnHnXO/dOkDl
wFtQnwBLr19//4BWZSWDNPL7DL2DgKviqrN6srIxZXBo7ud0GXZMw73j/H3JzZWzykR2Y8SScZz/
p8npM8ypCBANAB74+MPdPlzayW86jKv2kLGVCZllz8UoJk5z0ZZzFgQ/h7bqd7KZt87Z5mpSoeRz
0ZgnN9v2avqaIUGOWad+AgzFcGsjUktvjJwa86r1/waazMbj1NaR5YouThgZEeeG7jLZBKBYzGge
5oBak/WikktUh8cncOesgXwA3Id4tYYCm7PuKFKLMOHZwBaleYk3fAk19Ha1zsr+fbzUncNeYeYc
M4W9NbW/vkmzoTKVlQElflHk2mExMvvIeNQ9rNndVaD60Vq01xr0xhZraanz4u3EN9t0PhjjVLyG
VqftSD7cWwWUFGo5hgkMeksDGitLQ/64SPy0Co2jbrcDY+RAtD0+sTuP/Q3yRcxIyR8IxPWJYed7
0LFW6keGVTPglN69OoXKMzMNZ5Xpz8a442LuLbhmBDCfV6jZtvPBJBynUNU090vF6M5iYI6xUqnr
wEjSEX1Khp2XfucYaTfQRyQkQRV4y95q9daQcQkQgbZG4sWM1aEpl+4pdN7ZFVJyVCux0PzHtlhZ
lW2dz/HqOMd1ZmsrzqlB+y4o689DEnSHxx/trQezee4wjyldEN1hVvRNwhgNymDpSZaD/xJZ9Bw2
Y/1aMW/vRxgtg7/0bQ0MQg21v82GIVvu3LTjPwzcjCpPFiE6fwp8YnGyglTPL8WyCj9VSdhqz6zU
flYsVMzQDUQ+0Evrpb6ApkSQOEgZTuiOpjoyDjywE9TV52566tVJzS69EaumFzGPb1W0neqDboad
RUVjHY4eJUH+czCF/cUUWTbveI/bo4dmSbxiAIKFjL19jVWdxV1iBxpEth6RV7uVrl0MkUtOGLlI
eu5BGN9CrevDB0/GWgatA3LcbYNsiaOuKgy5+HGJAJTXDVb+M66DuvSqUB8nV9hjxZRqpRwYi6sb
lXFQi1Top75DEccTesT4cGcS9ScB1iI4paoTfrZF0n/DH1X5u90PP3ZNZoApwOvdClLGaV+RnPJj
m2xyPjDc66Utgul9FVvCRhbBnYI9ow50g0gQouv0EP6lny5mcrD0nJSut/eUfm79CAXltWAL8Ab9
uzcM3u9VElECrKxNAYq/Nw5pHlXPcgqH19xJrD3O563VAOO27oTq4Bp1b2IgRNlmW5l7wx9tpv/F
ppUfhLmrXXTHbSNtDiQd/W/oZjf6D44FL6Ocy9Yn3PZypU+fEmCjQ1r4TJN1GfZ7QpzT7VuT7nD4
YQnbc7w+rkXm/Y4fuLNhEyksiBMrmJwM49oPMPJBp6wraz8YCbBlTu+wzfX0f1kF67g6tVX4cnOs
xOxMU+9F4zNY1PmjIRLypjBJvj82j/f2gilYdbnWAteW+J8702w1qdX4bZzLU4jQ3hGQevj+Sw/n
Z61IUt5dBdWvT0yzRdToSlD7lhPZp8LRinNZU5N4vJctsnR9W+gF4sEo7RiQ9dbN/nbrpYg6M1eK
xu8YMHUu87F8EV1kPUVoL31U8jZ+0qbeSlyTQttpIR1+UcYp2Cn933l68KhWsjBBAkHm5nbYQzPX
DKmrfYZggKkXUX6GKc7EFDEkO7XQbS/ubcPrc4BOQE5AGHe94VoXpeBEaz8054M6FfkBIDmIEybL
heGkuEmRZMdG0VbOq5EdNDlVrqmM3bsvEbkezUCU/1fpVLkeyW/nTqxc5+WsN37j6OFT1vT1QdF2
O4+3zgsJIUrXEMsRMeFNXK9i13GOXg2O3GxCxZtgw530SKjHJhDRS7i08bujIewMqAaicc4Y9NP1
eno8Kmo4jDm5XRwfmKuZHqbB2FNbuH2AtA9pRUm6HnzJLUAz7ZnsayhIbaBdE3jOUimMioP1/fhp
3F5KaoyWsz50YJiQbq73ojEHMtdQF/bNvi1eY8SEjok1m8doivWd/Op2KZQIcXLk3m/Uss1nijOn
z6xFxaJMk664RhibntONwZE6gLMnU3RbZoB2TMZI/9VYaR+bxRbdGUxjzDqf+bPDp6LqNc90xuCD
Vdbck6HTv1VBzew62TjWp8dHevvh1r4zpY1Vz2092usjDQp7FkVU91yPQT/mcZl/zgvLfHq8yr3T
5JkDaiVaA8W7eVojEVRcZlYPc0l2L9VkLAfDmefCtY16L7/ZSmWv5sSBrkOwBvxeUgm93hJFp4zR
fvngM4tdMJIYecs+BUDhgoezXyiE6GeqyI67pENPkz1Pity15aR8B4gW/QsKJvVGIIloW1DKLE7G
nJQ7TvHOcay10//HUCAa2Fj4GcCNJtJh8Jtumpk8k+ZPA0KfXqio2ZfHJ3/n+9JVp8JHa5VgcFtp
gZpVTmJSez/RRHGsFqdybafZq+fcGjWqrZB8+bgYUApS10feR0u5iBDTCZ3/c2BVr0nRBu7S6Kcs
r99dSEcUgfI2PS3cxTo/+Xoxo3J6x4rKxl9mw3jtlMB5qqJ8DyFy7+AoIxMY4QfX3V2vktWxPQMF
Bwa1zPOXxSqHg2707+R3rnd15Q+RycDxvEWcAVxeusJsWQVZcC+1pz/aeUkOjT1/fXwPbq8c0Hkb
kMnKxCGe3myHIVxqZzR144s0z85gVIcnYAzqaQpre8dK314GrjShLfgHlA5o61+fnEIfsneiqfHD
KSxOZqhMrqWnzYEx6sDa+mhPJuLe1n5fT1yvZ1ZZMy0GZ4hmbPPDUGsws3USfBssRMsen+IWtcd2
kOUCLU8nkJtOK/B6rYQSCSrmSesDi1Kbn2nsTB9RHqvluYEkWDw7bDd1ZdcSoqRRtvxTMBzDcONy
CdKnlKQ68qb0/zg7j924kbZtHxEB5rAlO6jVkmVZzhvCY3tYzGQxFMmj/y7qB36MqIYaehczg/HC
1VWs8IQ7ZD4Rvo2fNXWQWPRRi2VudufVAfAeNr7lRxb0fPsgenv+mlBToS2shuDRUBqp7lI683ez
rcRtgXEDltyuq37EaaXzukN9+oa0jTkhcGeKdxL518mvCGP+wVFjhUm+nHwrumKhr1fe8tn9Y1UI
tRNcW7u31/h1bRiILKUO6mx0V3x9s1NbBVutEk11Wxqz9TRTdvvoDumchDH2BsfB14vfTZXkX98e
9cKmXW0qiMtI9Nf/vJybzODIw6+vbmkt62EwDt1uca3jSGwadvU1GZALIS9SP/SQKImtdI9tCQPX
3SbA3hsHYSDPd2SLQxRMU/DRCbTiOBRjHaZSd0NUl609juDDbW6YM7XxGpG7/2HiJDSrURQZxxZF
yOtQ9STzFW3JVk9W+Lj1iRy1woBNgD4TtaZfCa3WkOJlNYVQg1uVBhpXONS5l0utgX9Gm8fKqaaw
uGle/UA/+xHFmaiJhx9dFwC7COyDspb31+yoV6xoqbVTvRYwXo4c631qOosobl1nFMdqCaj/a0a1
Gxw32yPAdI1P8TquI+1dnR64KdYga3MzkZrR2ZizYiWIVlkk6XYclTa7P2PqyHVkVLlA6x0azqfJ
mIsrO/r1A8bgPJBkcaQZXMYvJztBB1B0Xopby2iTb4mb13d4f1+D8l4aBUoqnRwO7crfezlKBTZQ
2DIrb7XRTHdS1s29tNV8pYR8cRQSJmTcsM14BS5p/LrwsX8ubuEODXgNG9ZdKuxrEhuX7gDYc9Da
2aAg6zYrlrijjzBORmU8sb2jbk/lyZDCOGTUmW+CPg+u3HQXHi42Bo8kfHrwiFu57N7qANflfnar
uUUbDu5YNGHpdf5ujhP38/uPuWdAYuftB0lvbr4Tomw8ZoGW3bathutJA0rkkJRxNXG7OfMJ7yR3
uRIHXPhoYAJWPReKkAQTm+UMqF6gy2XicSLjYOdbXbATjXifgya4E7TcwdBTwaKYRZC7ubjTANWm
zEvlbY4jWVg5kGJGSzhXSj8XHqXnAA3GCxNBdejlNk+8RVdw8+StbnXlg7AM7TRAyrtfZFV+MFsY
KXrrXhPcvrA/2BzUarmcYVBvYeRpoXgGx7q9BWYx3hC7Ozt/atAfiu33p7tE0kDReNTp14FteDm/
zksds9edGo0ePYY6X/1eaqTE7Vpc4x1emtQz0QRcNY/f9lrKTCRwlUya2zJLy/1YZdOx8O3iWGb9
uH97z1/6aGw/xCEo66xS6i8nNWHkPgeT3dxaole7tPfGB6/VAFZPeZ0nIfLX4wFSzrXC6qVhbdBY
CICueKgtKsYIErO0476+Xc/8TpMFTDBPfuxVRpMt0OeDbtTJ8e2pXjhrlPtXHicjQ2/bnLV6SqZZ
z+f6tjbzxwIgP14hs3/lvrpwP/KYAcyncQibeeuy4cx9oeac9dSULE8ynekC+Zp+56m0+Jun+Cq9
PakLlVD62mBAeUFpfZHOv/yA+ACQRteyuXVVVcxYGJnGo5WO+kMy+Ygja82sofMnVRdVXGjmCYOf
qQ7zAbG8t3/JpeVd0VRcNuBAXmFxxslzplS5ze3QWsadHQze3SKIx/6XUbheIB+xwNtc3UQkVxsL
o+G8d8FNaw3VjSv7a76Vl7YnOjL/f5R1rv8pc851Y6UICze33py4M9KdZbd39YwaSFXYJzEPWaR6
E97K25O7dO6JudBLWKWkudBeDjvS+o9NcJS3yZpahGXvTzgI0OJu7Elc64Fd2qnozq+6kABEX2lA
6JqW6qlO1wHqSgZWc0FqQqgmFK2udpgKv78kgQrY2g8DqcMNus2MpJ20fpbX6raaApu5zS3MyvRa
E/jCrKjVkaWwipCntgpNpiWRGBmb8ZZASd5kAlCn2yK9k+laGdXLVTDhhU9GR4U66yq+CAxtc/yc
3q7w1pMjLW4C9TFHYaez0/Lg94gzvL07Xh2w9aHDhIZXCLlVUtqXu8P3x6y3Ss0+FW7VPZuVOQeB
h9E11Ydr42w2P7KdSM1Ln33eoiDrlsAC4qyPrzw8r+J+ZoMM9ZolgxyjfvxyNpVV1WNLEHnSvap0
7prc1R97d+oQVjMgFY12b4EbTqT8MjtdduWgXRr8WQkHbIIFsG+TXlmLUY7LmNsnP9Gr7w6CUeO5
lZjt7oZsDIKbEfuMm2mcguGmlOXQPL3/S7Jj0Kijk7JmBi/nrsu+GvXcsk5iEPFO6jPsVSv5X74j
lDRiFvIOqsqbrdn6sw3K1bVO5HsistPc2Zvg7a9cyK+uytVu8VnpApgBO3OzlDqUYC9ovPjkNLo4
zgmcFMvHj6kqpXfwh0FEI45An95ewFenbh10LcrDIoQdusUcmolpxRSCY1wRxfSk1ZxtGjziNFDV
Pr491GtgO9cxgQpFFrDjxM6bCXbSKiS6fd5pdBvrV6DS8QhSJ/9iVI52ryVJ+SGWubjHiqc+YpOq
HTPhusciKJtDHuja13E00uGoIHNfOUGvzyk/jB3E76Nc9crQIx7m1BuJ2E6Nj4pvIbLm4zK72fuX
GjzN2vBfwbwUSF/uVWXa3eCPqXcSVIR+iMXo7wbK/3+XfDCvxDLPl/OLqsfzy7fmK3TbybU2O9Ya
PX/pG5OxxGQ8uEXGNdcDHOkj1STxhKNnZfYhSvnazzrR5YMzKXuKFkTYHaTeYgQblZbhyjEv7bhD
pF98ZZjygS5WI6JsDtLf2GZ2LUR3rxqiRZNpHQYVRpuh0VIx7GA8WXkGuU7acVTxWjghT3X8jSpP
YoUCLxAZCiOmDpRBKoA1P3jXCsOv4znWYEXroVdOXP6K1aOcgJ2SW+5p0YaeW57ayJehn5ssHByr
P/hBXt7wqtn3hlDTPwtemctOmeY75SaQz8Nsa5X3Bn4BqmdrVw7BO6vSMg9AiQuJBECf7ZpUXRM0
eg31YJi17wr/l/EApb/cXRNKVCqBw3da0KPeU42yhrAuW4mkUVodRNFNn2PDr4ATNcHDhAPaHCVo
S99Vi2mGJoneLSgf8eftI3/pYBE3oyu3JnxoHr/8UUWR6YYqGv9kpiDWzVqae6neX5Jn6j5XF7kk
4pwAp16OMhaFSANn9k8VQNjIWtoqVK3fR9kQXAuaL24qnjooaXT8VrLYy7FmZ4FjUyX+SWKM2SH1
aXeUy2c8XVCuOiV4wUfGOFewc/wgHHLfJpEYvO7m7XW9cGvDHoGwRmlzLfVtfoUGorJp44o+gNfa
3z3y9k/eHGR1CBos/fb2WK/iwJXsw+Lyb0IlmuGbGRfxiHmb4xMsyf5gLL6xR0HFzkPRWw62dQUu
k2+PeGl2NHRWBhRyi0BsXo5omSrBsBVATeMXIkycdrjp8/h7D5ztf1hHFAF8pPfJjhF2fDmSDvPb
b/taOymkaY1QYLkmKMdb2g7dbON/GWzNRWh/A6J2ttsUOhvOm4hUrsr8D31cqX1ljfZjPpnXBAov
reD6wvCwA3lHOevlvOzSFVprB8ntpI/2GWVx1A5IYvdx3He7d38sUDvcr1QfeNq3pT50sDW9LIvk
NrPGOZw0Me3M3O92sh7a9++LtVSKcg+IQypU66z/k0taSOPMIxThW302mpvZX+w7XyzBvQ+A9EpY
uy7Q5v2kvLeGRP6zEOJmY6S+g9mdm6S3wzhBFJfCOwrQ7mbY6Jp66vW6/gUcVIxRjK/jFyGCayWW
NXB99QNg+yDXQceGa+3lXHGxd9IldtPbeenjg4eIbSTsBVeIwN7NGsMRYUQENO7+7c954bRDhKVF
DGfZpfywidGwU9CrQauRkCi67BfuA/adlhnFB4Sa/I8Io1tXIpULOxWVJA47ydhqbLydpzEOWtwP
2gkK3E8zbdMzpTlBDJpdEwdbH8DtipIhrLRK+k/6dmZkQQkstSG9NTp/CXa21QftzRIEJWrVhWV+
rgO5wP7jZfzx9pI+d/NejQy4bl3PteG3eZqF7L1YEbveTm5u7jBTH/aLMRShVY/xrsjM38UQP3J/
33ntjGDKsvd8bV9QjYqIxKvD4qRV6FbJeEjM0bgNqiC98hEu7XaKo8bKzWKrPT96/zlYpI+1bSmL
CzeQBvKRwv5VKav45g6jfkxQ/Q39SmKBiGrWY5OW1ySBLuy5Vb6EDIoKCo2QTWBccgwsvWXPdZ3e
IJEVFJ98hH/vcsvMv9VOKb6+/UEujOc9k699Cn1sus3tWPpD3RGyxadSL1DgykS9NzGBfcjw9T2+
PdSFAOi/Q22BjZ3AxBEZ+fikCoSW/GZG4qww3fffwYxCGk5mRU19qyQU1BMXcMYontEnj1Op+7tF
02qo/6Nx5X54jU6nJovbKiQgvhkByGYzo9eRVr1Zxads0ZqTOcX1Xyh0Pl5RbduDf8qKXTxny5ES
f02CIdubuvSXY5LUfR9O2PCc0tw0z3GT22EG+virl8jg8e1Vv3B5AptYTYYJCXkyNhtKFy7aeNoU
n/g5B7sG0aDq+hEtiVtc5zv6vfFD3YsrTZtLNxm8Pfg6xC6gwTa7amCtktYifZ+FARfaqtxPKbCI
Oy+T9v8yFPUWUM4kFHyOl49DR5ksgMqinei5fnGdHKIVUL5Db8bXnqFL8S5X1oqyQvCAmv8maFmU
Pvb1ajinYdK+T1W53BsVkMQK7eGISmT/oPt1fxML7NV8lc03nYLP9/bnvHSI0KrRweQjCEHH4eV0
pyBpmtbP4xO690T1bhLvIN9fg0VeuhVguJGswHEDnbF5ifS6gH6Jq++p8GaAL3S7m5uOJucez91p
3Dn0xq58xm2WvjJ6uXLXXIx6ro8r88uJWY2plYV01Rmugfun8t1lOQ15bHaRAnIa7x0tTzCVqyoy
7dhVyK7kvubt03ax0x1R+XLGTIdnszfc7NwFVXHHG2bkIf59UoWW2Yklwnkj/rcXeWvsiLbbc5Dn
mh42DoyivdILdPKaysRBN5sRvwsHczCDKO1bq9+Vsk/SqFKdDCLNGS3zMEo1f3rXt12XgLLTinol
7ECUcRNo9Tqqwl6uTWdOTvoR94wFDbCrysWbs/lMneabchcAOgXrvtlBsQZxvAI5dXZa2zhANk3u
WwweD7VrX2ujbsE261h0xoi+QZiDtdnmFMLT+yAg4j7bcPtDmrvdziiM9Ji2tplG7tCoj7pU4ykr
M2uvOUMVCtnUUc3Ov7K/toz5559Cf44sEWMc/m+zv0RKw5iaTHZuda97pBpiGqGHS9q59MCAhULz
k+pYV53zW/rG9MWv7YCi0NLov6Z5QSOy7Gnxh29/8AufAtQDjQuKgCCRtrVU0EXYj/lefpbGnOyL
fjQPxVRl+xwpyCv4uc298Tx9zDIQ2Fs1cpBOf3m80nEe6DL5DEWJOsyo8kUgnNIrj++FUUAggn5h
panubCWY8AL20K1y8nMCeAxeUpFHnVcu197dNfD+TxC5ToYCO8eZ+gbNuq34Bv4f4BLaOTsjX5Sl
e3O0hvu+6zPghz6fOIyDYvEiEEDJj0BBk4ryxNd+z/ncPOGxONvvu5Offw5vHNQlIveVavlybXN4
iFagafl5bnG6aFRfHqe+vabEfGlt1w+31sMRDNuCt0gsO80nVDjH1CGpudfq1Kr6mirB5uZf57Ii
LIH5glddhWE3cwm02J7MuD3jP5juAlQP93gcdifqAFVUObV5ZcdcOAKAGgG/UZZEWGarADKnli4X
12vPupiNU9yP0x5MafXB1szmSs3hwgKuaTllUOJ7yqGbz6Qoffpq0bE/Nr06BBlT3xZq6a9c4pfu
vLXWjDnW/2MBbm5xU4H57tOhPWvNEGCP29nllyR352JHWpP8MYO6ONq9lv3xjNlrgboj2xkOMGtk
ZKvcSK/cMevB3pwVdgzBCnoTCKBsQ7G6pv3bFlN57jEq2Y/YF/vRnNf9sTWCMgUNq3IMIiz7Wtf5
0ri8MICDeGlI3DfL4Ps9/nFgKs9613gneD35TlODHjXDglkmiOT2ztBQbLuyn56Ljtv5rrZ1PDv0
MUjfX27geMm71hyK6pyYUuf590aKWUVsGE/satrdBL39xxHtV+1r0goQrXHdFKGCkv1bK9uq2Dt5
VZ2Nyl0wR5XN0EcWcOKfzCL/uRTD8JgPS3OEMjR5UY84P3YPY++vPYLU+IERYvpLdmatQoTQwUnU
sK9v3LbEabVv6qXc12CYUduxK7XskKLKf3elj4pF61uFuRtbzfkyVlWs8zPxFA1havgPVCNjBI+U
ca2wc+FA0Mum5IB1F9WdLSGqMJLZlEpVZ7t24oiC3LCvPfvaBtwk1NwoVEJ4dkACIa5OUvDyg1AS
xcPArLJzCuvjd4pt6hccNdKnri7t9tDDaBah1ubLn7y04Tz3ov369iu7yYCefwA7gjrHKlMAcuXl
DwhkJ41K87Nzhg8GXG23TShspqr64zswf8pcBLei68E508i/dum8PgbcNsRzsM5WAaItudWwahxh
lyI7+4kswklkNzaKVYdlWBn/48zu6eS7zYtXmyLGojr4TPtZF+Q/JYzCaHl0HZ7HPO/dj1ZWYwhb
ilh8e3tdt8JT68JCx2QMzIVIFZ57nP8Zp3bdpRlyIc9tnwZ7P5NBFWnJOPyJbS9ud3LyuzVu1+Mm
8sf1POndbJWRqJT2T1t3yCRpNYDLfdFiFRaCHVx+I54khgMPRQWVfXALyR/r8tdo4yRz5aZ4/fKQ
QiHkQueC5P0VciQOEP8zG2ShU/bFIQ66P0FqfSImMq+EBxcHImKhro6Y4ysdV6uf0IcMJPK3WlEP
qFx5DZjMKj6Xje9fQXi/PtImMN2V5cyGI8DZPN9O09iiNMf+LEZfP6tC6Ccj1ft3onxYMBNAMKV7
fGYhCmwvWSXTOABVWp5Fpg0wHibHDmNtyvZNiRdVmmnWNQbEhUVc9bFpFuNX+RpFK7NiaOTklOc8
05bdGDgjOs2TuV8c/VrL5cIavhhqU/ZVy+g0cw2DRXdaibAJ/syw05Mru+LaKJt8ZBZ9BQ3cK88l
SWikL/6w8zTkIt4+oxeXjYsPWgXFPViVL68CW8+U688sG5XkL2WwTFGbGzYSlfFyfHuki/OBo4Im
B9ZMr3ofmI0R49mMBPK9PXlaKfc6hLHd26O8vsvZeP8ZZfNt7HkoBgpO5dkbPP2QBbV7qJs22bVU
FR5zM8h2MLy7E36r73a6IIpCqIk7nAkSRG5ekTTDFLccg/rsBZ2zL4zC3Zmz+PH29C58Lr7UChUn
aSZ62kwPLl1udR5bzxsDPZoLmd10c17uat3M9m8PdeF70aEiOqM4uNYwN/uvRK1kaqxGnmH9dP8U
BPpn5VN7eP8otBPpd1Ozeq3toLjmkdNilJlOShricrHGVrX3+f3DrKCdFbENedjevHheiVeyiBNM
p8CEoZviqV2XNsXp7VEufB3aouj+0iQFxLAFUpaO8BsA08MZhrr4atB+25fBPD/Vfv3+RHptBJGp
sxMoCW3Tdat1tM7RSCLq2DePQ+/LfRyU74Q1rtc4bCBmRH4KXWVbf2gIh0RhOc1Z1ZXzbfCH5jCn
pnc35UX25JVD//PtBbyw59a2KL0fqAlAejd7bpR+o8+B25zHZLDv3NKcI6+ss/dRVp5nxbZehTnX
ruW2IiwqLesLc27OmmU2B9FhYOXrarhyE70O7Fb9xfVSXd0bQEq/vFkL1y8XORH8+F2ZPuZqQfof
5HeUFV7/0LGsx1EbqivNqQvJJQ1sQKYru4ku85bZMTvJVLtLgE8Me+fWNVXWhnHZJDtjcEaUsZLk
ZOD2d2+MentMoCbde6rtPmdt/E69y+dVplQJnIXnZb1GXs7fm2ND07u4OXdwKJ+82hbHNhvSn+Vg
ywN+FP61mONCBY9vCfaCMalNUyx+OSKWwGvUO9VnvWjo4/cAD7053c2T2+xzDTuG0J587UGANtmX
uTWFlmqyo478zxBNZXLl/nwFMloRpja0fYNfBc1mW/VxjVYzJ5k451YZZjh5dkw3pcYTpqM3eNcu
RR95sgyesmSyn1xllbu8HcZIQFz9vDJqQtr12vvCP8ph9CXWnf+8L6mMvVyizHQUn390zoZOjpOn
uOJ25qBdCV029+DzKHSS9ABeAIrDW4xRUwIHkHQDzgVlxbAH2XOAnlrv4t4yrly5z27Y/0nn17FA
MnEP0sqD97tluZWApvplju0z7XfxoIbKJE0j8JWRaO30c9p3JMsuxN5/xpXUtWttaWVh5o5tEk3D
kh6U34s00rTJV6H0yvZ3XenAt8ey7sCn98r/PI9mJaMq7gOxo3LT3WqOLP7OpqZ/TqThFNHcC6z9
8rlykohkd/YOnVeXetTz6qmobczg5HuT0JHjNpEwMAc/XkKASqWKCMCoMzdDibB41VkGyru2X/8s
F1/eWSqelltVLJXa5flioP0l5KNpD50L89RqFfUHhMSuRISvulhU5MlB2BusEgu77e2USDjZc9mY
1OSnGn+psgju5aoaGJI7qP3oVcnJbeY2mmZOl5j9qj4siEV+ffstuPg7gPjSdH5WFNj2BihwJhCm
A+NcSRMfHsBaZhwqo260Q03xZIgwXgqGUMdVFxld2PpWCOERgJVXO+/V/1vXZJWgYUMDG0TT8OW5
SXxT1CmSdmcxK/tjjjzTx6Fx1ZUexOb5W3shjELKBDQcreatEgAmFn2faToGBZPfHDwTVO+k19mV
QHx7Tz4Pw2dl862yJq/UdCp8tkarpK+sqXlKj0GmDOc4Kqv77RaL/Ob7nQH6XTdkiCK0+IUjtMR8
albpN+7P6om8GEW7tz82XRZWcHOO4WQRbqwcCgNO2MsVFnkQo+uCn1c3jt1PjY/wB1GU7EnRug2o
dsXdFNpBPO1dRKFL6NZ+Uoal5lTVMa5KRM50EEiAtgRqztTaOms85Bp6/9QUBFZdRUK5MULZQ6PR
3i46DT7NBtvr2u3CVWF5k3c0ZKGyne5M+cmZveXrMpRpHI5mX9x4CK0+uohpIJ6TK7uJHCwxH5pS
b/MoNfW0iXL26hB56YR4thJBKgBvZvEHqCLFGEmr6x6EFMtPV06JcRjtLMXapGvH5Am/V23YTcsy
ZLt5SMBj9nWrPc0Lf22YFzY9L2W1/t/YoWazlzKB+t11hv+7DlTvhGVcmo+SaSNLKVeOVTa7cRZZ
bdConVw7bzu+ZPatlKbzvZwSLiqQfOiq1FOjZuxm7ey777fDamjk9RpZut/dlzomSHuludS8GicY
Pmt0Vc2Q3KM/lEhyIF0otMrap4MsuiiNy/LJUh6iA6UhWeAWPYshsrgVZQg1c6x3tSvXA5v21LIc
Pab3WgTGhw5ExC+jrv+qzjQBhqU0WFUtxAcdyfEDgg7toZxoM4RIKIxPNhrlH9pcjp9j7AC+tW7v
W8d0VMZpGErJ7nDj9Ea63fCvQjGgPrjO0tthEBQ0dvOglw9Jggr8rsosv40K3yd3srW8M279KatB
PzhmdqxKgMehUu08Iepljr9hM0gZTSgvftPHJbgRaBj+cZNlMkM5NgvWX30lfzn+jFhgGQ/VUyHH
/hSbVvdHyIwOvBsU0KlaZ9F/V4uh3csGhYGonuR839ND/NEbWXukN8oNR+m9dnarvZ6IBBiff0ZD
p7agpa13pp6s+iNGafrHwtJ0Z1c6Qf9Dr9vsnzaZl4dsaJZfQGv9TzMk7SXsMhvzt4UFDp1ZVDJM
ynTcp6lbnRo7Nz63adfXoYYl6Refc7CEfaeD+3Zj0zmb86z8SKmxuC8Tt34KegtxY1G2Y4aYLSWk
qJ+W5kHlmZ6F3WB7T9AazWEPtSvWCKXrxL7pC0d8DYxKfW5LPf5VasJ/KhUepIcx8PJll/mm9q3v
B30Oq0bWKjK10aojNrKpHmd6O59KIMxJVMdp3kQLU8qPfmcN030i0F7eVbUa7stc2t8WpAoQ/e8q
m4AGe4+/k5tg2tG0jtXdJLk0yqfCLo3+HqaU+U8MkeKzg4VPujPm1mxDz0jQVjBKIeTHsbf1J2D7
/eoBogXfO9pnDpS70jcic5xkfINm1yKiGUGQ6kNedkbDM66KKnSyaW7vZ2H3H0VW8vuGseSWmvLe
40apau1+LsAKRnoVaAQbKi3dsHcazDd5XmWEi6ra604WLMec1mQbLmqRX5KlpiYoc+dpdjX3N1SP
XOfJt7zP+ZjUf/IWibpdOg2pFhoFylQhoXyf3vZ1mv7Jx1gln5KuMT7rk2+neyfBejbMjQUmsdFN
eECUfVveQ/JoiTRlpo/h3Pu5iGgx9mmktGT5x7SUP4dcfeYvwL9L8pg6Rpnv47HuA+SKoWjsvbQs
7iYD66WPQD9i/WiUHSaHsgP6tOqY5v8CyAhiWAzOJPZ5nfl/AWepll05gn8ZSC4j3a2WOEq4yP41
RjVMBw+cIz4ruMrWv6fYkXe0H9SP3NCyFKaU00KfYGIkNmbc/OohdeDkhTLBrqz14G+OrOEYlVYK
CjRuJqXCuHc6JwxagfFjb0haLStoxYWkWokxbKaad8BKtXiMrLpqbmyv7WXIpmQ/loNu3ViObCCF
FZX/XSzdFJlA+2Sk9ES7Lfxq/I7Dufel09XyFTSK5n+YzUD7gf5Lnh2mCX3Ag4VFTB9pWRssYWXK
YcG8pOWiT6Y8/rYsdoBRy1ByM/dxjt3bjHX5l5gyw8+s7Zf7Ill4UzqV8UCIdExIIac+bj6781wW
N61QRnVfpcBQdmaWTx8GOeGaOdRa9h070PhrCszybCdOh0FoYqAXi6i68cNEjfEW2hDPkCaX9FOu
8cX3KR4nZ0O1uhUNQz/ZOztwynSJxrZq0vMgRKNuNL815D3nu58OoyEm5y7vhjkIcTrPZNRLTl+I
Wov/A7C7P0W1vbSEzUvs31Qp4qp9ZUn5gKtDXe/dHBxLJKYmGfmi4LCjXktccMP4m3KCE1n5O5AE
FTs7L93g6A+Z1u8mZPqavdZVXfrBNwQgmCSohmzfMyeTD9nkU+SDqvuUOHhKEtN3dhaJTDfryE37
+a4QFnCsHIexbGflnpaFJVTUfweTeDbMtCrFbrddDAJ32JQBZzNuvi1eLtvjrGKtOmDHxUtfyjbx
IsuqlpsgpqX7ocKHoQhrPzOsJzuutJZoA6mqU9C0+k1JVfrQoo0lAHwXsQqLnlb9sZu8Vgd11I1/
aqPN7pN+iHPoh1h8RgNgqJ48NWG/jrnKu8io0fEF4h84KtKkbX6T9tQG1P6a5d7Gj6ziMQoW9+ik
cf2h7EZZfxId5aidSsweqkUsAeyPfKYuxKoDVBTNgPxBBAoLD2+0NBKdMf0JOzJ7wDTdciN9HDD8
RtzVLaIRLZEnXDGlvqPZIgJ+pbFoFIpHw8cy1BxvKoR424iWtvUvKuy9vR+8bJyOUz03fph4dn3T
OTVLjPeKe1cZQ/UtoHRehk5lL5y3xHPvg9zO+Jsb8uKd9Fvxj6W59r+2p9Ht4UbT9E8jn2piPVJt
3ltEYgRbS5W1UTPnMTpEXExBWI/rKtZxHVgRPqfjXyhF47+xY0vcANbWPPQmR9HpddGfTnXZPU5+
luYh5e/iZ2NrybQvU5T2w7wOpvmmjK3660yuOIE0ix3xM3a7St17MNyNcAoKTls8tA01FJLBMPFz
+/MSp3G805Wno3pc8sDtAchN5Y4WlnhUeZD/M1N5wzJSjHe1ratfeYLJrcbCyrBf0uxTvDhwx6pU
WfRNgM3XSCw1zndh5wAsYqfXzFAreuNuSIdEhlo3z82u61PdDFU+DyeqI3LcZdh4WIdFJOyalpCl
C+1qzEEU6Ebi7NylaL4WXZD3p7mq5t/ERnm2H/Na3FZZAjc7WxEZYYCU9UPieAOA1Kaw8hAjc2WE
jl7Pf5c5SdNQo61b79JhLgjU6DT0YdW5yVNWNiLbZVmiHQcX2eM9pUTn7FQdT+o4ORNqs1k/nQod
IipPQK7l0dAKuR+Vm1URnqyy3ulxrD7kSTDne/429VXhuN0+BhmKlmHdDwlfP9PYznZfFkbo11NM
8FaMKw5Qc2q8+vz4h7ADMw0x8136ME4T+7EbgvEumZq0C7EzpijDk9rZyCkZOU34scz+wlov5S6T
pnErBgBLu7iwYo7L3BMwaFpjjFDT9PEnuJXeJp3Xq4+mPfL3q85q9LCtcg5alZoqfbJKWpoRKkpK
QwTck2aIbqoqb5rCF0Mog9T/6Vqp44Vz5c7LvlJz+stwtboDCNAGNjwGPTdCZHwoV3jWWHZnp7TH
j/kE5TXMeUqor4AJfiraZZGHgrRP7tNprP5gPuTaO0uhwnJKHFd+m42sbnaFMEvrn7lfavtodYJH
NGn9oomkcAn/gskvVVitouOr1wgt6GoiPQ95ch2T67er/pZWNTw6Nn3ZfYFmzGeH+Kc5lsWoTU+9
kQe/qj5I/oLvz38YTsmJm6cZNHySeF9EpuLfrhyDYxZgrLqHJEK2Xk58kPtpzGeXP9FSDA5bFyYY
PDXuOZBOsY4wW7fgvlqxyHiNjMrZJ1jZgkag2tfuGzemwzMWM+qGg0kpMyIfHO+peqY5wmvu/MWe
iSJP8YSN9N2ixvFhVN4K8WktjrDLS/fR8TtPhdOsGQlgAyniv7afM/NMX6YPCMe1/8fZefXIiXRh
+BchQZFvocMMPcFhHG+Q7bXJUOTw678HX7np1rTmk1a7F165uqCoOvWeNyAGpfDUPD3FbMCT5MZ9
YgenZ83XkGm7QcsRjluTZv3Xh1pxpOoPx100z8pne9Sd9AEnmTn087rtn0U4sg0qwFYfRNza7rFF
LhTfSaMSn9wuNZ70xjXb3zZcLrHLlFa1ubQk5adSaVldMQnK+n6MiZ2hRArlb6WsgDbHpiIvtsK+
kp9Erpm1Vxo4uvdDblvVrmtkrL/L7cL6VnO5wdqBajj0uP44X+acx+5FgJmf7aq1X8w0SvFZK535
Sxw5i+bHGY2F0Z0ywBZloeZX6rApPPza6h9waNQH6WDftVtmTf1ht2X9S45ZU3rYoplPZmORxe2K
eU2yp54L/dq2yp8OV4cnOD4UiRgIDRGSjTqM7hayLe/aTjitX4ml+zPN48BdNinC9F7pQj3a60te
qjtTbY2ObO2y02+gtpv+4YqNwPzCJABy4srJ2PTHFeTfYd9I/bTw/wWlHOSKn8/AMbC5s2nvGnlt
Uq11bsLCSXC4fR0IuYBOaSAC7hL2ApSNo9YGBgGAKcy+gqxsWY3001CXfhGp3X/jIvNbSv1rY+HA
wUmzMopRaJ5DLlFblMtoVepJbUydYDRh+ghOrDu+qfgGIrw+tjN0B4tTBzkfF1lwEHw4zofKVlQm
h9x86qT+rhFT+QB2kewhb2rfe7e8gXJfHW11AYcOYIITbloPBtTrVkamhnBCPGO1X8NdAieVYC/H
Rs63aC6Xw+GOsXqCg0LT+DM2fYeu7qx66pLpVEyKyHZmX0TKYaqH7EC0vJrulC6KaEMrbU4xYVt9
4yvsuV/i3NC/apSxo9eHVq4+Nk4cwcKrl/ErNi0LEssyCm9lKl6+dAgg6xrDrgQd4tZbvnDmKSzF
sPDSk+o0c2nzp3ACgh4U8bY+G98SIhtgfuA8iAX0wc5fOpRaPV4bUqfOzrT9pEzVznR6/d3rX8ym
z/Z3FKw/LVbx6sCyjfyKSb+oZqWZTxbh3MEMUe55MKoKG3LRvOA7qu26dnxrJME6tdVvDEkC9Cb4
BudTQ0KgtWT5zad2xqE/1AZMIoE9brQQL/FgWFMMhbKRbh69yvNRHFIhF6Dm+YRDQUUJ6Rp3Rby8
jVLw9/mhheJjYddbleHng/QmLC4jaecTh4F6WnQ33g+IJr6Qb3PLq+nK2qM1JyAS0lkwaYmdD1XP
apsW3LJOxpzFd2a1jC+OVSD91ukO3kCUr41FF1RfLTswrNh6lS59TVhEqi+njhvnTnDaQrBcyj1D
pYfXV+CV7x+9DxsciRtrsNJmWmFla31kddqpBiYgfgO8tx0eQkULQYcM7caiuLbe4YBAwObL4sVt
FkXD0VvaZU1bpA5nb1SnRfXg6IZPUk1BxxfMK8J4Gm6skmtL8d9RN2eF6qQ2V+1CO9lRbb6Uon5x
26j++fqDvPbO6K2wCDki6KZsNlJ6XmFHCa+dXGce74RZF8ewVcLv87T0f14f6up80LyxASJxvXAx
mdtEL0FUtJNQNOyjR9P0w3BYbuyA11YG/AxYxir+3mxQ5wsePndWzphVI6pQi/3SmdF9CvKd+KTe
ArjVYr6pzLqYGB1eeq6QXPCFoiu6eVEiC6lNIsM4aUnRHvMOuNJtau3Gpnt1lL/SfEokGmMbHlKL
MRgkapeua17EB2yNap8C/q0JJWu3en1FfMcUD+i/zh+fFidlhWWccRrjdj7Gmmy8oklvmQJemwuR
VBAHOBkhfK4f3D8sVSdyOhsFuXFqtane57lUdz1l0f0bFxxQGQbsBFLBz4AftJmLSR2fYQBln/CO
tHdWlhU4FLm3kim3/I+1HQ6dGPYR5E4V2sHmzDXIW3FpGtmnoTTFB70pTFAeFNwYsldH05FJgCF8
e1+Ohti7eeIc6yYMjzOuKz/eOF82Xnj9MGjpJNM33fyQsUibrl0kcKJVSb/uhs/CbsPd/zHIWipz
+P8VL5y/uiwsqhpDJnbeySx94FDFi+2svDHK1W2J6ehr4IrB13w+ylxWOW0QTTsptcoNmsbCjqoz
2luJWd04Sq5t7jYLcQ3RIqtjy+8TBvApdBV2QIw4drCkrHs11OeA5KjxmZk6ILsFCssbh+W6D52X
52uODG+LyCj8f7aSP1Gx9bdjiXlDpll3ZtiMR9BRlytWk4e9Z+Ii+bkUSyn8UuOKdGP0K5OGskuh
g5p+1WSsu+g/H2BZq3ESIuc8aVHafsdZrjUOYuqjgwqLIvGbBuk5XoTWLYuMv/XGZtoGpSOKSnpi
SLM2a1Q2WiMtrR1OIl7yl6SJu9BLZJgk+0nTa/VYkt32rRjbYeImRiCYp7h99d4wy8rylXkNBkdf
iyQP4Xpxp6q1SeeejDHbo0U6f02zxAW6dbQu3rWG0X7MoaN+TxNh/UzdtZc2l3OVek06ROFjXcUi
AzykvbgzejUPPfwN5s9CqfOgT4E5dgsa1tnXi9D4qUajOT7CjSAajohpwBKypJsvQLhKssvVYfwG
jZ4LKviwMHZNNAOLLRg6IHzL4KX6ajN3D0U1kWuhLnb8LbRVoCHTiRPdLwe9uTONGigRo3p32tHT
ir7ZWt7lh3BpmgakPtU/xQOWJZgUob3zhnE0f8260X5vByO+c4pVMJPgqx0ISUbRbqEJ/pizcJTT
7PQie6wHxf01KaH+KHOZ234bKsOnjOBw65AsVNHI2EwZUBCnGm2m0UweZS+Nr26dgAWJPtO+6KIo
CCykSRf6Y6nJ90XmFKmnytD9mbW6XRy1ygDEctQYH34ptfETJ5XzoYmKLn105lJqwOnF+IxrqtT2
2LKgqqRDruteR4twvsGpuThiMF1CVcaNFCEnQdabCjHpctqkOpnyKUvikLRj8zLOLUvg9e3w2ofE
s3TZ+bkPwfI//5CcSAl7i/3hJKcBeA4RwLFxo/xdUQ3No4oM3Bum8tYt78LkgAsK6xmL6pXwBft6
8/nquUZ3NR6mU44+934e3fwg06b+pY9C7tu+zXzENereafT5kW6nc3Bpnd25emm+L9titLxcyuEO
axm5N5yl2hnWoPz3+oO5CJ5Zf6MLkxmgA3433h3nT8ZWI5kbWT2dYGfJb6oyi6d5jqKfiugafxmS
X6k+KX5I0+PE0ov2OLz1TwSvuff9MCa0eRyLHptaYgNWiePrP+5KkYjEBMSJgh6j/20MVJvYHNoJ
F1jII9pzNkrxIVLF6MlF7b7Guiu/vnm8lcqEcRIFz+qEef4sxgnmGvE7lPIyd/1FlK4Ob4NMIzro
QwX/LIpukLyvHKCAaRT2a4KYe8HRY0cxWy7L2gnv5f+wVS+hr+X1jsj19M3Ij2AhrplaMKhWzfT5
3FRRtLxmzTiJXnOQCWVcwappCgo8swmoj+0b412SPCmyAX5WdIsbLWS18wHNPuJSS/vgZApoDlLR
ix9S4mQbKaA+ntEq2kFqeNbTBkptosKjPFClXv7EAqL5AmmuojOh3JTVr/YLm4MNPiSCttWdgev7
ulH8c6KOKpQRc7CNE6AODzvusr0lm+iPm7bTN92W2ucJtiQd6bJ41peuC3Q65NBFKr28d0a9earD
Jc3eXkbx9qEWwjmDE2xuHhXGOY1Jyop5ygaurE0JjG5ryeTRQr4lAL+y4PjK4biyElh5W+otM9d7
zjjjVIf6L9XMrbveNb8Y7dTeqOqvfLs2XxEwF1PDxnwzJyIvMRcmJeK0JIv4msq5fBQi2yewa/dL
roU3Pt0r8/rLx1+hO65520QQqSUVcefRcHImcLu4oPtWdMVCJ5PQ3td3iWtDsXpYQSv9kiDK8yUU
hUaBwLQcT/1Mz71oJ5Oe1RDvWy28hZ9cno461S5XBR2UeOX+nw+V9Otzw2jzlPewpRvaEbuk7psb
2+z6t5x/E7wllZskMBdS061j+TSYqZ5XyXyCnuG+U8FJXiJUtp8R0hrfYkIWXqQz0G59/TFeHRVO
J8aaLEZ6Hedz05Yy1iPVHk+5bi3kli1q+7mXrf3dJJ7ge4ob4d1Cipl2Y9grj1SzkOjDd2fCnHvn
w459FZvtOPRA0q2z1zrp+m3R3OKrXq5+6Lmc+avdwKqcF5tRnBHfbVzyTjaC8X1NA5yWKq3iF3YT
48MYhvnh9ad5uSh1QYXBaAZ6YW4/5wNGgzZzkOCajK99cay6Cc/kqG8P7lRU314f6soTFHxkANfq
epxsdyvX7E1DaUR3apdCPZpaSPd/soy710e58gShWK8yGwyDUCysv+KfjXqqYEqSubOclrjVPpjG
5B5yMSTH1FCITF8kVPW3D6hDb1gVGcAEW7X/XKFISStnPuWxgcMq0Id6DI0m3Clzbt3LGEbE6wNe
eY64uYGTA7Ot/2w+gMTuNHIZFWrSYoxetHSYgyHB5PT1Ua6QxQFfybZC3wV9CZxl+yDNngawPtNg
GtHJcyt6r/Zoydy41PyIELKjSGJxAAw0g0ig/GrVsN6//iOurM6VHA7kQS+N0PvNRzdMOYJkBQvE
ge3gfiaufjcXtnKMoa6//alyX3BtvgVse0Hoz6eru5Fmj7BST4RZKB/KYfhIYdrcOG3E+rdstkwU
LLiogA6sDcLN54bpdMRVzZpPEcnIx1mVyccc8kTQOk72zmwg7S0T7gC2MymwnUNzN1VSYKuS93cT
3efBi/HfDSTMWj+NdPerkNl4N+pq8z6UdPKJX8J5RWYObG4R3ZCSXanMcJ0ir5dal8wG5K3nj6iQ
yTJ3DIjUZaJ7X+bNWPmQhtP/UJCjMkdDBBujSkN1fB4aOGhHZGHaH62JMKwF8gnbkxxTqCPCGa3h
4+tL5cp3v5q2YktLs5difLNcyb9z1XQxZsSwFu5UVlIf9QHSU2LXzSENbXGjAr9yAVobLrRD18XJ
kJsBS71Hm6jn86mo4adhOISLEkx2Ou+2nOR7kbYQrpvMrd/NTmJHSJHG6qiH2Vg9tHGo/VRgmvym
Aw+dcp5G92tnj0ABb38oVFMo4dkQyXPfbBVQqQzOLHc+qYRfe2KIMMie5pe5z5q9iLVbUZ9X3sHa
0cAdlUY75+R272159jHMp5NYjDqosH851lGYPOqE/X3QSjH6r0/vyvaAhhIvBANeEHv9+uf/7PXR
2PTQo9L5pE1T4Qt7mndllFQ+LMXkxnZ4ZahVdoiEktYDxe5manaqGFMbz8apkp2kELVrCNPNcK+U
4y0B+ZX9nZY+G/vq4oHaazOrUQ2FJCDZODl19qNdsEqg8+qKn68/u6uj/NU9g3DjULVZvmi4rDA2
uGZpUvR3OlDGY9c0+svro1w+Nv5qZ20krxxY7PfP3xCSgCKFBqufDOFm0FUiNFgrV1kPc+dGZ+hy
QqT6wTVB7LIex9uaV5Ud8Q9JJE5llaBioAnriaWpb8hB3YsNnHbk+uGvRharGO98QtaMo3E/ORrq
fvnFieNHFLVPSuS1YIMYfOWzLXG6vyVSvzI3KgvAQU77tf7cHE5muSgTWTl0KPOw2jVTO+9GAiJ3
r7+s9befH05E54GZwMNBqMYpeD43AzZWUmq0rMPJSMESZJBY+oi7lshBdLR96twMg95OjD4XeyfE
Eo5ENu4tYWZMKRpEhju9TNzxEdS33xXYCd7YJ7YvbR3FBb+AVAJvghd3PrEIijqJwItzX0zZAt/S
SpsfAmHicylEC7asLNZzJdLy3oB+CWjZ3dJUXhyd/AKWv73iB1g1kM5x/gvqJDPKUsmxSK2stIeb
paNLjebCuCfsDeZrG01HB93UY9eP5Ys2LXkGhKpZn+H6jv449vZzg97nxgunLt688r+/i+oOP1X2
HGdb/leWkox0U8P7UPbKRxO9V+cN3PlCL9WWXvdtnFSawC4MDJjyJMVnVWsz428eSI1krNSQeOZt
1EU7qL9GvOs6I8HnauplxinfmR0xz6KwdqSgJT8yN3Y/Kuk4uceFbK9Ay026nD38cOmlMZ0BtEmu
8hiv7BffhG5Ze6g7VLQZvfUjNzUr95wicSxkikYf3lFPYHnv4hp4UCM7JVwyg7hwF+q28ji1UQi9
1qZ8gk07V5+aMXeF16dLCAlYjRG5DLhS7dRJIVKFWOwl97PQsXeanrbVTldcE12aOkvtvkjN/C6p
9fhDU/fae2nI/kkQl/5jnIzM8dtKZr+lBmIFar80qZfkmP/sQ6nkxi53CRwEs2pMBBZJ78IrkEn2
URoh1MYF63fXK0TC7ohypl8x3m4M7Cwxs+Pcan2IN6a01ReL9LjhwVkSPfFFa4yf4qQ2M7+Qhpi9
JJLJN6VN+sSzc6H9cMy2fNQjlC5Q/MWg+oNTNBp31dqaEM7Py28zyvXHMs4ktjF5Wv2pEQ7AGa/M
4bEWC+axlSXLU5srZQbNNqxdv0u75W4Umen4bjmnX6FOyk+LOYffCTGNke5FSn4QCC7CQy65j/hh
q5fxzsGgRPcyB+GbNCKt99a2ibaTRj5/sxfd/M8gV4ztMhwmw7fyEXZyYovp4A5lOJBCzy6MTinO
35NcUXpZp7vv2ozk0v1kCuVnpYbu4KFz0RGCDHH+qe0Qe3s6GRutP1WR1noOlLhspyF+em6w7/9v
gg7xlUAztHp6ODbmrprUuPU6V+nDQ7cYGCg6fVcPvtary3fsbzDPhN/d/NSQRlYeBfD0qYAIhsfZ
2gHbhZO9fJ+xpUuxVW7zggqL0tlzpAtSWceDGA9cOHWyTxYleketuNDn1Ayl2jdVkcd+r2fVY+9k
1ctkTCZax3BeEEmESjL4Sly2P6J+QvzXEkb1rp6bBdVmo8X/mVWvmXvY4Xro683Y/Jdjn6Lt7NHQ
f8Mzr6ajpinlKVZSoMrEbZvfWVFEf9ooU3FM0CVhKVqqaF9SI6y+m9ItPpaczrHflrl4mopy/IpS
rHshUkKGqBfTbJXrwUFiZ8hSSYFvTgjfGr4JvpypaEh8HnGlh3jwkEKgIGVkbtGzytlWMBPnTQw+
htqpftDaWlk8faogXiqoBD4bSZL/GTNj6rHATtSn2i3m0m8do/oahXVZewBkTnNPYIHz06lt58kw
8vAjXUBEN8BeOrrPaSK9WNfrrPcjOY2phzlNFtHygOb1kJRpq/gRTOQnVR0nZadKVzwriWCbS+LG
/maHyjzsC0XLnntCrZd9NehDFuhEdxIkMGhI7BWiZh5DekTflkH/NcIglzyy0lsywrgxT5PpDzCn
KfVnUUat10619i5Ri+gT1/MBirlaCcVbEBxEBwX6fPlg1lHyDsVBhOKgD4vag6wMal1jw/q1yVXx
exjctNk3YRV9nJNV60NaWB+hbZqjL4gTuM/MFek1XmwoiuH1vctyKTQnfVZiBTPDxOqiT6ZMTFK5
9cSA+Js3ZOIacftOy1g0hEu4Du6qbp9/7cPEve/YgLv9ULCpeZqF7LKyJhshipLIysvNvP70ep2x
vSbwDVBFgyusdwWA180luEHmVcTTjEzUWR5mN7c+t0TcH2Jd9PelFts3EKFtWfN3OHLqVofU1Tth
c/ZO/Sj0KESVqsH4fU6qKnzIyQV6ybih77B9NZC3J/ot6OKysmF6aIHdVfUP1WZT+abaPHIj17XA
JmkpqJF4HXqEvjcueNdGwRuH2mnFaGiFntcVU11VrarkWrCGq+/HtGQ9aFl+o7TeVvHrE4T+ZK0X
bOx8/8rf/7lnpbnh4OAw8cKgN59iVyw++yn8yQ7Oy1vXBh8zrrkwQ7hWE3NzPqE4xpBxdf+4txpz
Jj867r93SVH+qgHkn5o4S/+8Pt7l4qBFSK+QQgi1J9208/HGwuiRNmvYSaAp/VnYXXtEglA9EpJd
4mveNZgzjjCKb1wjLt8bVMOVNbxCTkR8iPNhXTEuWGN27r2ZsjvoSjp9j7M5uXHHu3xvjAJ7kr2Z
mwpv8XyUIkRdNakpVpaZhS0qxHUvHtBKqml66+p/dUL/DLV5jrR/iyIDvL63qmXe5SuPR9OJN3j9
bV2QsdZ6FTua1dAAUIOW6/mMIplpRTK14b2VQ1/xVJhfjxMPrvfY+1bPRamaiY9j/FR7udFwTDgZ
UiHfdWfjGba4LG5cLa7Mew2f4dsAkYWUtbkzccarleNG7n2CgvvemR3tfV6Vyq15X1mmtJVpCbCh
rLTYzW4CaKhJxSYizl06+CzhIObkkM8JqQ5JrSW7ybTG96QRIkwxC5LR9lSR+rOuQmYFF8minxVs
09BXDTOe/RbXRXxSatwIICKhhrnXcmN6+wpfgxnXeKMV7tymXCAy1uMob517pS6MnTbO9m7uUAC+
viAuHz8taa51+IhwY2WZn6+HBDiUw1ea90uVjH6ZQQRNpAhvvOQLLHzdADk4MJREagEFcHOEYEMQ
mk6TiSBHtP2kq0pyqiG2fcqkzdU4iaIgck2EV9TedyIaanJcnPZGY/zyYwZ0hYHEvXwNSdk2oDJr
WpoV/gz6EgVN6s7hf21SRP5oKsUNmPrKdRUmA0cll+W11bD1MMzUFFvWeVYDM1P5htIynJ/McTG8
keCDoO+G8E6RSXoQml0EGd7fD5MlSh+fk/LZrbPqydYr5/frr3r9tP9FJ3j6dDNdjWeATODiqlpO
Y6zEdqMGou6ne7XOIRnZjbtzQwkWLdCnvj7eleeNzBLMj72TbcfcfNkW7oO9gpIbo9oCD323MLxu
XtI9G90tmPaC8MPc0OXQzAQqMzloN7unLcLeSBp3CjSlyU5uXWOiFgr3KCZW2prF5M9zWuwhaMyP
1gDLK1TkiO1EO75EEpvrZjG5U49R+lL1reEjTHRvfQLrEt88fnYf9BmAn8CGW0vfLo2VHD1IF3Df
RKs6GftB5h+VXvuj4BfiZO2z2UyfqhjNo9Jpj0pX3BKSXX7rpCfQ9yWpiQglSNLn3zpRiWbZxeYY
SJK5d7aN4m8KYVS+/tqvLLO/WCWeroCiF2IAuK6kE+r1FCxG2L8z9EW+pzrW/GaqkkM2L9ON2ura
rFZkyCLTZj1GNq8eYl0Ez1GfgirNlBeB8hClbfZWl7J162J3hMJMGwT4aXN+LFoqpTkZoAvW0t93
Zj0cGtn2H19/dlfmgmEsbWQuvzDXtm+ox0FITDieBqZbmju0lbZfoT3e/z+jrOwGeOwrcHi+DlS9
E0sa8oaKyup9K+vkodWqt3JrMOgGqVv9ltdvEjrr+ShVayrpEEd9UOOus8ODRz3aiVH6PZjJjZ3m
8rFBLVp1QmtXjX9tFnaRV+lqGyGCsI/KYEZ96hW9Gd9YaJf7GQQumLm0McDJja2tG+4xY5LZvR5I
6tHHQauj42TU/bFWpHV86xtiKI1tE4Yg3aBtEU8+Y+tiT6IHYoit3SCq0scC/BYj4/JLZRQhAOJX
+gLmeOdvSDem0BlmRskbzZowD5qS58TWSj/Bft/rmyp5fH1aV45FRrQx38bub20zblaeIeq5DWde
lA0K91yPbX4q42q+jyroV3OF6x8eLwq5GFnyXOM3/nsoZhBDRP/f1bHPTuaYpx9u/Ka1wjnfl3nM
GGHgionl+8WxmM7siPPciqAtY/NdSWfvIVab7mhGKzxmS8faN3U9ES3bWO/J7JG+UYo03uW6jjeU
2mnjk1Qa+TUaYvGUlHr2Udcn28NylxBFNb+lxr36c6H1mWsXnCe5KdhsJXOnCcvGIDOjaNd3evON
0855h77SOorUtPxWWbnpSnWLMnltucBFoBaFqgQQsH6F/1xiW8Mcqw5/0oD62HY8qr00SHPReDhy
GI95PVTvX3811wfE5peuNMrjbQUsnQXSeeKIYIxG9T5XFMVTOei/ZCBnBx3LuE+vj3dtG6FBBMRB
fUTCwGaC9VwoaEEHEcw4KD4PoasdDDe59RFc2UbYpag/Kbc5i7d3SqwBsUuyCj0gt86BK9fEB7hQ
QMmj++bTZN2qoBqs/4HfsSm6LeIsCox6RYAHUR7kCsB5kQ63+KZXntoqJ2MYhNQoRDYL0pSF7EIV
XwqztopDnFRp4OI0dff6u7myFgAR4ArQQmYDuRBkuFUclvTQAuAm48QVlpg6U1p3Je5zOKfV3Q3f
wytv6Wy8zek11uUSmR0QW1V03T6NjNnXFHwM+p6IjNendu0BrlI8ci24AmPWfP5d4W2e1gl4ZADA
OPmxIwYfMcCtUIdrE6I8VvFxROxKnNT5KBOgKSVloQVTUSTwyIeB2qwbjmUq39ps5eQnywQhN/d6
aoxtMZ5izTEnCJeCseuanYpxiZdWOI29/tj+khM2Gzff0CriZkEg6dLPZ9Sgcc+cVlUDMugNa6di
Rf8DoK9tfTb6+mB1dZP7DdYm34paZia4nqXgvDXXjfABt9UnED9zdaoZo9kTWj5jLokiYPKx4HPu
+yiv612XOMUvYymUX6s2CruRUK4U4VHnLzJTU9lxoaEbUIh8uZWqeWVZrFUTVRTKOe5t65//s92O
so+RSJtOkBm9s+vmgSjlebxluHDlu+KLWZfdejMBGDofxTCkvqiZ7gaKMuPqSB+K7d2t/Vma+CrK
ML1RAlxZhigBuYCzI9DK2LLErEoxJORvO5jYVA5qqwzH0YpVf2ytN4dDw8ZcuWLU7ZCGqabPp5bQ
3x9NI3GCuGn1w0g7wzPo8h1Cs/jz+lK8MineE4pd6N3QabYcaDQD0zB2rh7gw4V0qMeUlzNZeVg0
p79/+1A4d69tcMBPrlfnk7KjdJYuvb9AHcvue9mqrhcijPqeVon99qr6rxEHMoLVy2AryogU0Hkl
zu2gb/OUfqpw9x3X5Bs0sCvLHKUrlxH0dgLFyeYrHjqCA5uoVoOyLe2DhXclRpO43735sa2NEnut
cmnTb+03una0FkNt1SCD0hUYmpLt80Qax0gu3f71oa58UQ73EOoVQA8SatfF8s936+bo4ZApq0GX
F9mdS09x72KRsC+1AVP3zPrx+nDrQXS+CxKAiyEN8CkWBsg+zofrRCGUym4rYIVyIN69z+5HoUb7
SlFp/rJJT9hygYS8Purlikc4A40GmhWcGnQ756Nma+hDSn8xKA2r2oeqUX8uC734YmNVdmOoywWy
Brdw7WKWdEC393t3FC1tQVkEHZdWCl5JM7TFaPf1CV2MsqJjwGOryhX6+F/e6T9vzRSL2faztQQy
XHrkYHl3MtvmFiR2OQolH50mvDOYk7P9eqesLmlv1mEQ2ggdkfmXuKDNxo0VuO4BZ0tidbOBMEZx
SXIBkzp/ObpIO7rFjRvUFRLCxJ2bxHNSy9wh/M/3DR6fZFerZfFoJbp145J8sfoZG9od92Q4ZNxS
Nje8cHUsNKsiDOYEv7YichvP0povQpgvU6d9eP2lXazCvwMh3LExu2CimwJ3ntq6n/XJCWxcpJ5V
jMXe4baeHnBQbG6cW1feHA51FBn4doDobn0gSHol/RPtWhDCnPaaROl8A0ncjTd3bUIUgjQIab6v
HiHnbw7jZ7bi0HSDLAun+4ad/gFLzWY3kl57o8D9e7JvVgnqFgMu0PrCLrq645Ja44AJfaDN8XRX
RxiB9rOWP3TCiv5guG7d4dSQ46YgrAesyVabV9f9YMd96jsiK57DzjXvSzOLA9qLi+lhuIUPIQbX
MQSHsjm8+VXTywTkWbFkuo2bdQVnqHQNxbYDxVHmO1OrZaDze746zbj8H0PRpTVZwdbaetkcsVPb
4NbX1LwEZPy7qBjtO0g75B068S0lAiqAi291zb5a0Qdwa93ZriuSRWI4EgY7wmgPJQZpldrBdF5G
vCTVlXtQTmaoccOBDX7gHEVRPMqmsXHuq8SvKWvGL9Y05LonrblMj2kYxqXfEVjoeouSmB/CtC3o
YCHlHj0F3tCXGJu4B3T1eklNOYdhoMVKBqM8jMNuh/W2ufhmx3GNuWxsf5qQxL23JkK5VtFi9cy+
NmPwPdXFR9E5gOdlFSfeBIH+SYkjDRKTKi0oU6JoKFex/fgDEU9+DWWTNDvAHxOS1xSJJy0eymdj
UboHo3Czb12vaZmnYXmCbXJZm9FOSaLhszUCAeBr2I1f6B/J95Zil9+l0xgFu1pk/0miok73I30d
8SJdrSp3aIvVys/Tubuj19/+Ll2nc+E0uwo5XxBb8vupnI0uWPsgz2NltvYux8sh8gqiMKTf1rJn
QGMoVQ/NQBzdTfBi0EiRrvDHTnQF6UCeTpBjqwSEbEb04FXj4AwHS52bO8PKWoE9cqvrfpJMyvtF
wNf3hKGYO3ityXjQ6978oqt5/xLTpoInGulfdBzVEhhOTVccrDTR6l3UmDg1O6noZqTrrvpYQHyh
KVy6HfnzBB+0nttVi7OLUhO7UauMsg9Yv4bt3uj5IDHD01tsy9WW/Oe+JvTFJ1smXB7sWs++Wd0C
D1DJlurFSo3kU8p17vdooMWCMVaK/2xsvupdrJANiAzasg+2XndPFYmAK1+xtpyg02UNCXDQ3Xof
lZZ097B2dfW9Yuar28UYq78mobDgXDPEbjyjRtCPdYkptm+XBqJOM9cRZeixVg5v3kABVjBY4mqx
cmS2oLOJRSmyOa084VuNVa3Fss+9TDqE5Qmd4I/XN6XLbjqcB6p+BGAo6Cn4NmXQBI0QLL9oTksn
xYs6L9qEGUcY2p5CQf2fgCv2Wywcgjtn4YHD6CpnVJhZ40BXqgq8GG79oMv9ZBUuYk2DipozcXsk
QhmAlD5jpNw4mWntejqR864PHetn5VpZ5TuTqpyUPkf+M2eWEt6D+trqgxHhn4jtuaYPniiGctrT
HuRybLc5LiYqh2x60J1E/EgmMoyxiSjjHw1xMc1RxE7/GTpp/zPLRx3B+lxl8V4kTf6zHroUZ8ao
jd5hJ4qdFsb5mfOhrHBBbxfMrDlHF60IBkilX2ounOEpj0I15QZl1r8Lw63hq0K8UI6JWunpHvtQ
NdsPowM3IWsKPCZqJaucQE+z9J1NOuHgASZax2Jo23SXh5H7SwXvirx+sauvtaUVPXriWut3mWnX
7xKtrL/n8Yz6UUf/f8SNd5Z+TuQJxue2nrv7Rcdl1pvzvM08vVSV8GgRY4+xZeo20x2ZBQZa6RrP
UE9zCuehrULCGpxu1o8Yz8Jti6swxdIz477hU1d26T3mveVn2U+ETFOGYfHaxzl+1yURzzZM37av
fMz28ZgG+VXeNVphRTvpjNW0q+bKiX2QIuPXAIIYYS8/4UXB71fKu2jifPFaM2/c/3F2XstxG9sa
fiJUIYdbYAJJUKRIKt+gJNpCzt1oAE9/PujcmDNTnNKu7dKF7e2eBhqrV/hD2CdF336gEsWeux40
IKduEczlMUBE5OO8WVlFs+E3cLCtXvs8z1hW7gKh+V8Fb/IH5gZZFqVuvo689mL4lC4eoZtaSd7R
OZX9hzQdJobXadpjz2Dpv8pgUstdkCepODZ+08mNWCWa28nQVlCwJX3pm/dP+VnJQ/eUTgU5Jgp0
aN+f5LciR0FfOW0bjyK1Acym4xcSNvtmAM8bzTgcHGr+aK58W+cZIKviCuzjZMXE5HQ2N4uxm8rA
abEoyadDw/l4Rk+4uxLAzvPnbZWtjiMb8EBlvM0AGT9YSeOMLTT5TSaEXoL+OOeePICMme6lIa4h
gi4EDKwpSa0owC3dOfUlrxo5966e9TFiaksMFriOU2sNHsdS6lfe28WlNsUpauMNG2G+3Zulz0hH
oD0eq8nxaMFhErAWOpNogcXo+0fk4lJMajdrcAZczslSQ90h6+KufQyVD1skp41WvcVBdwEJ8P5K
F44FcAO4U4y0GGtZ22H9T+G4WnDfqznv4t5xptvaXT3skVztb9s+XDTbUGKr8/+Y8r5dBSHf2YMs
x7EokLwd6F6GBm4suxK67pVHd2lD2ygMkQLLBe9/kv4apj4kU+J38SIN7W7Obf9Dq7vf3n9qf9o6
b6sPqJAbYoM0jGHSqfaYaCuGf/aYxU2ijXXYtPWWF1jG+uJm2CQA86eZE86rU8R9OSZI91pD9qm0
hNExqGuUfjMHQYMyS2tP+h4jNXgUJt444LZUV9312GIj+o1dlEX65RavVeKqH06qp3dZTX+SYaOJ
Zc77m7rw7Tog6rYBBWPOM9WUAXmL0VRLFuNUI14tPbNCb63qZwtc8+2SAyp7f70Lbwops80CCpla
uuAnh3xeg3F1JydD6aEQoVDS+BbUQXClwXRpFXQ+A9ojlPNURG+Pno9n2cYLyeOm0LL9oiqstXQ0
qt/fy4WYjmIPMDeiH3Zip31oQwh9KjPBKpiH3K0GaYHpljYK28vUHUzG0l8YKVyTUbuwt401BSaS
kRIR6aT5iOVqrs10BGPDa3xsk6wVdkVOW+/Kyfgj8vL2uDOH25QDt74IZ/4kSkh7sZPBF2mMn0Fv
h8Yk0vXGTnqpotRwsnTnlHlhvyjXTL8lakyt0EfaDPXvdZBfWqeavqYYQWG2IdX6ATn5wY9ylc52
2CAqtdwERkWu1PR+90lUSxJg8sFcLpSTi4MUAuqh1OsNlr7O8yuCEzKLfLX635H0tr4V1FdTZGa2
emHEV3xwoQH+2xpUo6FEC+kTRqHYchsMYudQlJoA8hjgYRsaZae6+zQbV7FrRFr8WNPJHXcO9d5E
KjIH9UPaObnatb3E98RufDeN3IS+YTR7qah2RVtOv1pZr+4OjwTzYTB7/2XJ+tHf6YtcPs16CRdw
JqlB8n820jqyYXlj4ZKUeGBZsGXEvgcG3exq+u/BB+n1VU7yFxhPbarlX5VTGx91NQXuAfeA4kbH
lO2+7NIuuAnwSPFCIXInDyddVta+CZpVRFbQshtpG9WrPmJqD5XEd4Y4X7B4C0npGoUDnkwfqTXb
X3JpNVgQQW4aIWYJWKUvduUSb5p8zUK3HaTcsIXLR3eu0gdnFvYDP2nE4KoLIPo3TWETozIeP/Yp
JZIp739RZ9GInhqxiGajiyQrE6S3323P+AAj5bm40+ygOOaZ1YWqMW2sAJbkOFXXoNLnEM9NcXqb
AgNyMzc03tv1srZv9RGluju/WL3Y7oLhK9iK6TXpIRzVVmXuraEtsSxINK0MeQPpTxrX9ZW21tkX
jfgR8zKYrMjE8FtObi+ZTAXSVb12ywEedoDugTZmmvzbLuefVejTMbdFZOyUm4D/RLOsTq3dqqQt
D+7kl/e6N5W3c93nLxg5an+bObEelGkSDJf4SM158mzRoC069LpuKc7Vt7TMp2PbrOaT4vY7vn9s
zjInluJi3tJqh6r2FHqU9+3ga66n3fb20t67Xdl888DH7IBDXFvq0rtC6xY+MHNvUNknuxppwdHQ
KtO7ssndO5lhY4mj0bUe28VVkFcLDDSrucRO7i+AdIhbFW16p0CjRa20sp9NMpef3n9sZ/fXH8AI
SwCqp6F3Cg7TG0pMUA/urd146/2oBcHew3GZMXFrqydRUZm0tlVXVz7ys7fFQIvbxEZRmrXPIJ1J
L7LSrmdCFIXubu5T66bQOn/fuPVfmqWD47O2BBdRAjQ+yG9O3haThiJpMw3z4Gr2UCQgKvedUle+
rPMwsg3zUa4nkDA7oy55e9RdRWsdL7EhTirDgB7GrdJFS2b2OXjIutqMdjrrAfZXgeNJOpn+wbLH
dNfYvvb7L18pv2QzCd5wVnTJTwOaoBkdwAbkl7gOVswgT2fgmEbpPRZ4UM5Hq/CCEusnHJSi91fe
juSbbAFRRrQSwSKB0wAxf3pkkSyZE2SZ4mzOaWrkGEXRufCUsfdxGb0Z/TE5OHrt/rbLUcPZtfbt
v53KMmH+48OpM/IAHLB9VP+pajpcFJPBbjfj8y54dRfHfilxibkS1v6gZt9ulCgD4JX0ElgKyLK3
y6DlYnVpPzex1YrhI1Yc1n7QVf/V432Ebp0VwTFNlwmT4s5Lfi6uP0WgsoBELtITB1e2DQB7bbiH
4Fzf5n3lXXkMF04jeRvjBot4CHnrFLRtqcoYdSdt42wC0Rh5MKF304p5dJfxKxyjm75PnuM9zAzL
7xcMEY8oBDRXQvJZBPMozanN/1RMYIS2m/4/L6P0YUX7WdfGYhTro1NK/04OuXPly7u8yh/I9jZM
/uNq/J9VOoaD7SJEGxca2hzDqNUfhswqdu8f7fOW6bYZKlmoEX8G8idpQi4pU1Sm2rh0jOXZzwq8
C6dcu+taxae8ttOxmsb00cFzcN/btvpUp1LdTEEn//6pgjcgUeEKBz3ungQa0RlmvUxOGXdp4tL0
pzPxw3A68fX9DV94rKjx8TjBuzCmP9U9gXuDuFAyV7FXCRmtLu5ounaVYHN+DwDkRTFmkwnBD/i0
JVYkPk3uvKnisoEyFI6GNHAZwekibJtqvqJjdGkx2ji8yI1IQIB4ex6rUhfOsjZt3Cym97k0TO0D
2Vhwo7p1uvIBXnp6RAZGyah2GL57EgkTfTFVp4I2DpgiWYvoI80f/hqx8UfFhX7CdhyQjTmJQpPf
lKhK1NjCg2Z7tVPXOIi5mX8X65rudJsj+f6R+FPtnYQ9oEIkWZBxaLKcAuQWNJXBQGUVwq6q1W6L
JTDwY6UgaKNyscompPyiw2PnjXffQWOBklyt4NpqpUYGZBkOTUAEcT5IYVvVlMjVYEWgPc00GlTp
/LMUk+zCTPTBt95jmtwPyrmZBoUjkmH0A/VnmnhlaPdzcmfJot8cnFTxKH05ZxEqbGj/Le1q/Sza
ye+QbG6S7map9B7ZBl0vd6tdBkw4tDpPdwONEFy/UDK0d6mQ7W2veoE/EYJqlNICDPeuVf384o6W
mR4thZGytVU8YWa5zBd0qfwS6l+mq1uJTK8TVrQjOyZHg5KhP+kdfnZ9lqP8nKjNUQvrul/QwpP6
aZRel91eeTOc3JMXw+wIvtamVb95Lb092TZuPCZm913ccWkx5oS65eHzGGbG1fLswkdEO89GW3zr
TdPHfruURnGRKU91sS4Lbx901ESO0G/b2s4P72/qvNeGtxY1yjYTItsmt3i7VF87GIGOLOWAYtvh
XtHfIAzn7pNB6neMqPw7VAXSV19m6P0FCcpWrW0/ox+A9aA/GhFazeaIcEWR3tDqLB8N4ddRU9Qe
lp6iIrlds/tGz+XdSjt3b3ul9Y8F5fnj+9s4q2fZBcUWSQKARRqHW6j4z/3kwtgKmq0vmWqORVpg
lLulE/T6kwRFgaL69v5yl97PBhejS+nRrj5tgw6VhtCXqxPkTKxOZ6uawrb39YOGh+OVJP4PR/rk
2KG1AOcH2UUXO6+TUt2ial2dYRipmslDQz9FvHI3iiZ4TtfVGPc+mlktKrgBffIOQ7yjHuB4GFKd
6jsTmXb8w6uk9CLhyeQ5QAjkdWRc1N0iRjLspVP013RvLrwLet5QYMjRGbh6JzdAm9Te1KF2FaPb
OP+m7Wm5SHcs0GFbQ18/pA0Ww++/jvOUGDuM7YsENwrg7LSbsXK+xqVv9DidB2OfmANjbjUt078G
SiWIRS+qvq+QJbrNF0/dGW6CGM77v8DjfJ28JJCQ1MRbgYyhxcmeE3CfUy0rPXaEh17GqB98BCEK
u/ztNFV5QCz2GjYXWub5mlxHAF42ZV3EfE+vP1sNTYMPV5xlFYAKrJShNhH0zfU+xTO233UuLKsj
DgmQq5os4aCmvpMw57BAXtcgpPVwxWaSr3eclYPyv4aMXQUf8h8a2eVt3eAqjkt5ljxobjEXRx3L
x68rmEIce+bBvutdYCC0URATChe9bp4I6bjYlrV8ZjAoLVqERfHZcnIc7oFoQIgxlaehpqH88ZPt
1EsL3mP76ZWppid3CqZ/OivFwK/S9PTFyWCthP3aqm+VWRU/PCwN1mflopjCrZOULw0Q82+Lsjf7
dd//1I+m+OWmdldEqCgWHxrcGZB5lCjsr2XnIoo+pSlDs2ae/h1SDxezumrM56Ws5xdcW5MXS0tG
htrOav9K4UpyxeqGFutFnvzMdImj65Qt1RIaSVozhS7UhF92hR9ZiO+u87kL8q7eIVo9fbIyyQAY
u7IqlHnGw2EW32GckBuLFTJ61bdm6wBaYzWwHwz7OkD5ye+b2YzyYVgfRe3Jf6lzvT5shkY8erqW
JnvXaZU8lirJxoPE5hLTahy9eW3tGKhwso1W7DykD4/cq7Rz69nrITIXlnMn+lGtUcEPUlG+IsMZ
JuOk/tHqyXRRjse59ANu2+X8yBy9HY6JZKYdSb2ouHwTJO4jamsdORUN57tjNtFsDd2+TzlVjIPq
aNGX6oevGKqFVml4D1WppBsOtWT/xuyOjJtXP98XTmn8ID2pkRG0C1dE3OKiBYLS5V2EviOWa/Xk
F/1utianjoRq6vsRFeIWN9PthAlTaL8p7NnsiG+7S6O4NXFjRk7t1VdDXYcaHtTJfbYqzcf+dyVH
wNh1/NWsAX4SnSywfDcapzKxVS0aN6Qnp33wNn2DQ47hbnJAtSf95ZjCFaFWYCYa8fJoj+tWwn98
cnFiOC7+0iNZkdoTOsxOryJJtsuBNSaQEHnLEDhMugX3x9JyxTNDkepH6XvlP9OqnCkksZLV/v3I
cyEJphNArhCYUDe4At/efL1pj1JHUSkGWLRGfZAV9xh8XYuwFy484N6bBICLHv4ZXB6AiwqWyV5j
mj/tnrp33VXI4e86zxivhNKLS4HHpslD9QM0/+2GWstal03DOPa5uz7ULcizoByXG7TI2isFxIUI
SguH2suhpWRBE367VEFUHMng19g06/6uksDeEl+f9klTTb+80m8jY3H6KyOzC/uDjUqrFtQF+tqn
i3btBDqL4BYXut49NVo2dSEtrPZrumBS+v7hOOdUoriLqiFVLNQ8NnjyMD3uCFGPOg52qH7hO8yN
QYgDSoLA/1oPS4Tlufa4Gk7O1Mdf0xU/Gb/9DUDJWMKJS/VFEAJ+29XYaFfe8/nB3SyKSNlAQf2R
J3z78GtMJseV3JJLu2+/ocA93+V26V6zCtre4dubedPuZ/OcKMbJ7knWvvhelaKQK+MRVnNk23hL
IcjWhB3vd9dlBPH3H/mFbbEeeTTsZs7vqWSJXg5IZNOSi/WEK6bPrGxfAPrfv78Kjf1L+/I3NWWq
+i3tePv4mHOhl+pYQ9wpK10iE2+ZO1rxgEINraja/cKlDpJbYaHwoTSz9E54c+GHq5s4cucMSY6f
F8PNbhc4Yp4PzmyYsY30WHEInMz71Ni1+Xlsh9rb6VU3rqFTYO4aDqNAtS0tAx1A2Nh6nz176Jix
YU4dhHNpzPou1fuki3I8tl/dtMcAeFKIsO37Vst+YVlHl260GEWa3pKYkYZk2HLoPU/D0VNITLZd
WCtjVM6aP+8FDM8fskxxJWfaaOKAnrtyAAQ6AQIQQNCevcpQzw0lLmXmIi3r0CDfWbDL0nqouWpn
4F3z2OGnKKuffpqPPyosjFF/XEH/hVNh+4DcbBzIdoJBzRIJspQmdGbffe7BaJaRqHMl4hSRO2wz
8R8rw4lfhpfuCNHmsQzWwXzhoY9IypWu+GdGvkk7jlnWvy61yH+m3YAXujugKxb6cy3IwZIeuPSA
hVtYeVvdzvQ1VaB6rbaNJttrniB3aXrESERuqomNk0S+7LQ4M+zlsyb09pcyHHVjd/jBhNxG8vtM
vmQeMgnMXTYCscAgd3gF2bCOw0FTui5vecxIGBqrCPR9xoHyjrmahBO5qWas8VyWW/GAVKC3U23d
vyaVidu4p6+FotNajTe6JeWwy+Bj/9M4Qz6FlSsoRmRuV8/cq3LY61O7fOpy1/rJqerNnY+0uBll
rVY2oHlQzwjRVXf5s5yCZK9pExnR+9/EVqmefukbywqE1NY+PO1RSns2hBFkKh4yTLkz2ia3VFMF
juFT2u6yKlk/qmTIIXH8D01YBHIACRhAPHgxwUmNNniVMgDWqVhhdImQSZdGei+K6P0NXghlmBGT
62+h7LzfNTEGDkp0P+MGd/d72I/Dk7X1QIoakZIp98SV6/FCKKODt1FPodcAATvZlb76Cg/NXMYA
y52HVSmtDnNMxP+6t0xrATQRMg0IgrC1t5FMK9NpwjhAxivukhi6CqRF7bm9EjH/KBSfHI9t/sY0
bLvvXf0kYPa+N4xjm8k4oErG4lsW0wMsX3sIjWpEVjHPbCQ8NTn80NtmIOucTRIAvoAah3Wvcr+P
lZd8c5rUlqG9Wa5H05LZX4yalDZanaacw5WKpIlsvcUmPGvX4tVMhmy8teEL/MCCtMj3QEnWaqeE
RjWM2AH1SKOkQg+W4X+xS0bTa2iPyUHuK08BiRBFv75W2pQ+pnbtPyq9FK+yWpPftuxLCOh6P4bo
MeTLIZuANoVpnsMW9/UeQK0pV1BtXHES/3e62MQU05CgQrSp6q58e+eZlMPrg4SFcRWf3ynQrQdJ
OlaZLuKsD0bwKVIbQV/lxe2YmeYedmz9u7EH/+X9D+I8lWJVhFDIb+iIwV5+e3KGvkFYYLD4IDBO
+pQt3ngPORqbOxR0rmQrFze4SSQxTGUicDp1A7RXumiviJgy00WaidL+CTFe86mmh0qLM2i3quZa
d+7SBiGAoPDNcz2HVxWlhVFuoom4o00zhwmSoR9W06o+a6lzzdbrUkZBwUYLEAYT9a19+h2mmzxm
wW3nW6jZRLOf2CHOREYk3VqL+rRBTVaz5IjUXdofuD70j2KZyw+SDDoyCz04JP3U35Soxv+gnaXR
i6jqR6XK+Qat3OAXNgvphx7M+ZPnZvU934Zx13d2feVNXXhm9IBIffiLtOgUDmG5U+7LVUyxDRwq
pi4tbyjJ5ruhTbOb98/fhUMRYKFuYmxEgk0/8O350wdoDsqU+DEa3fiFJkRV7SgH6Q4gvxq7JWbo
tW2k18RzLtwDtHsA8gdoHuBTsv3z/zQ7s8AVSyHUFEvd1/bOQCvAT8YaQ3F9+owDgn9lm9Y2djsJ
nQFaPX/CMxpHpx09wfQh9yt7ilP0MH+hI7IS6zS0tvEkVPY9FrfBz9wW43PVrSv+hsVxWkr/dWs4
0ORoZbaGcFma76UdTJ8RRR3TvZg6+WVwp+4BvjJUyt5N8y91lshuPyduf6dWo30UuaZ9GsSYPAgj
E19qq6xec9fDBsMYtC9uTqeAiteo28PSAA+9ct2eX3/ExG1wBrCWQuUUlud7M473K4YcrRZ4cIqa
jPmyeQ1leP4ywYTA2bYAUOCCfDq/TV0pdKv2y7iqpwOz/e5OTGr8kgrHvG0ZQ1zZ1PmRhWIKbvcP
W9EEbfj27KRN1TnBZBWxxHSb62U+FHrShVZbVWGRGJ8BDlyDoVwoQkkjYHFvfUrg5KeDkxQFhrF1
vSruJrzNIldmc7FdulmyW9SylgeTmvhnn6r6356iECa+nevf/JVcNzIbpQQIuEKTe4Yl8q8Bzaj/
gqeHU8kkfsOovX0efrkqvESFALiPw0ulbGZt61W5q/On/naVk7m2UYEc1BdCK5e4f5S1thTUYGmJ
kWtg3mqVnA4qkPXx/fB0AUHBTcUsHcgWL51Y8XZz0C3zaXBzEUvpom5Nzv5kDO66m7S2vvUZtt+7
dtZAWCvUrSU846b38+WrjhZGNE26OI66dOIqKIOPSZdXV37deZzefhx1OYCoTcfyJIoF7Hf2vEzE
JTilgydNJ6SNJXF5Htwr2cn5l8xSG2uWdA5cgX3SKfe0uV4XrxNxS2IEeFbMtHnlNRaqsYX7t2GS
ZRgRAw3CYexs9N00ljmmDfm5TeG5oxuZfEX72XjMp7mNcq+AW4Oi3p6pCCpC1lTsUReZPw+jWx7B
uvX/w/MFvc67p/tDo2B7/v+5JUYUXahlDYrXbNVwV2+mj7AEhsNc6v7h/YN26fmChuKM8ZQBk57c
g8NA9Z8usOK10RIh/9YYee18TZnuPFJiyIUmGYPKLd87nfKYfjHUicHFTr87v6HMl6FFP2s3gErc
9+M6Xjk119Y7+WhbAxF5SW0SL04lvsyIJe/sRcKd63BAgL13JTJfAL9wdNAkoV/FjXDmYDhBjRs7
L5AxTLZ6D3Q/xWQgM+ubbuyyLwniALQ+stk7jspt7uXsNXFpWkOkCymvaRFc+DhRK2GiBomK7txp
3xB/h9zwWoeuGaOfEOGX9d42nWbfSWRz3j88f5SzTj4b1oKQCLTUscCyvj2oYgimVviJiBOt9z7h
r8WsZkReAcuFQbgMtop8efFrWLaRJpf6i+b505chXxDILy3aStGMnlm9X6h5wJbT7L8mILqFybMf
SJii1UYTHLOntz+wqb3ZkistRBfG371ZLYUT9gjj3tXW5mZQGcMRTvoQOZOxvrz/cC58Wf62JFGL
ZiKSCW+XtofSNbgRp1irqSzTpLaOZi+uFTcXV2GEgJY681q0J96u4rb1UhpjMsXZuAy7asA8zZmT
cv/+Xi6cKdDQjGk3bCR+cyfvGWh51STb9+RUUhystPhuL4OHjXdXXjlSF/bDSpQwaFiiH32qjpR4
qaFsBmgxinxe3CAVj8g/rOT393N+qaMZvWHD+EN3ASC8fWoLP1z3G6Ie4Y8oNNvGDsWmbo9v9Box
SBHHfNWuMfIuLYr444a3dbE7Pe00CVr0RVdQh2qgnw6okmRATTFDz+dF3Vmqdp8HlAmu4ObP3xzY
MTjDYESIS9wpb3cKyK4vILlBA9TmFzRWoFCZ7TeIwPmVhbb/0JsvjeDHItCl2R3MvNOQiyryUtWm
c6fKYfqeiM46Vn7tGaFZjdqnHPZ0eejqynsovCG7z0at373/Ts92Cjl6ayQAQQS4cDYt6DUaqIUl
+3jssflDx2bdDeZoRQUJ9ZXjc3ZIWcrcYBLI/XBHn8p5JLoWSM1L+1ggKIPlo2dEq4J+/NcbAo+A
0DKyMhC+T6VrFANLFeABFHu6cA/phEgHlOG9yNJP7y90jlNhNMg7o3uwTSMhg709JFNtpkViF2ls
lqCG4AxlXhcN7WyKsJ0XREohy1S0z9elTA+L5S+PwdIvXzKhEBa1pqmCc9y2eFD3tVeHoyZTrFim
BehA03o2KhWV7dy8/5vPPqbtWDOxBFjDN4xAy9ufjOAOjOnU1+4WEAk/m2oZNag5bh5ntlCPohO5
G3V6P12Rizk/ZBv3ntuElid19anQqRsoy7baNMdj12nCZhpk1OVNv4eEWn18f4f/b9j7309qQ8Sg
n0Vbh9i7Ab3e7nFO0jlTNppgg19UP3OoFk9rM1ORm6kDQTmojKq4WdYlvUv8Fq4X+Nq1/jZOa/9s
jIOpPVl+M9ofZZ7mt2Wu1V2om4vb7By7dtQtunq9Ras00IKoQMNB7FY6ryJMSn38F5/p5FE5BWgA
vcZ9LCy0ZQGiWKucyVQ5Fg7zHy+FrVbWhb5bu6lz70XQGhtuYaAS8xK7K++Ek5ZP6eB5TVRObYJM
gVtYA6rEZbHTjHaddnOqeicOlnH5EpBNGzutd5Pf42Quz7BI4ZQZgjJnFAt6GEFizNNdPdjrj6ab
NP02q0275YMo7CHy8tSpwsmQuYwy062cCKZze6MSPcmjMkXyL0utX7Vd1CKisTTcJ2aVmlFaIYYX
IaaMSj2C4WZ6mJYZSb5xxR8TJMbk3ynQJ78YxQTOIXVVl1PSVhh9VOPiJDflqoHVyGkVPTRezrCN
fKMfd72zuo9O0q/iJrBXgfaKDaJg72JA/dVvyw6hBK129QPCPF0XITgtmmcbc+pxDwgu/aLpEnTi
UOseWyp1qe90i1kYz3zAT2+uMudXEqiED6wQ2YK/lY1kgD+2LfqpIB1fK5gE6JPgM2SEtbbaU5jU
Qn2v6nrMdhMKthnWmo721apL/2Cuo/Gtr6xGHTDmtR71Qau1Q5XX1ctqrONhyR0fge9az3aq19OP
PGn7h5GjrNvL3rs1AxXsJ2kMT4FSzWeqZPsQjEX91IgZUL3nfV7WruHnTbn4srjmNEYDc11wHvWs
fUYl6996qAk0+iq+e9M4/eg8IMgDXL3yABWYZmRrNvJ7Y7rZetB8BSG4y/Lsa52J4pXG+YydYUGA
22EJNtysgezoUyzrBEgo81F9XMwhs8OgqEFo907gtzuzGf36WCE7MYalMod/+61FNeqd+N3xgVMr
rGX7fcXE8Csj2Jb/cwnZaG+1SZKHGkztj2MwTPuZGfh3ZqrmTztIyu88sLRkNL86L1aR+82+NFsF
HrZCPw21obJwo6w37HhaizSI8sQ0j8aCKRU6OMPc8LLUkuCIhsYq5JhcFE8dDRZS6NLWRdj58LX6
celuXK/Tq32d2OXPOui219625QyDYZB+6BZaz7tugeAjLeQ3y20CSw7Mj9SHn5rbV1/xyhLtjoKP
CmXRaHgercavPlYir4awX0DQRP2AJ1DYrQUCQ4Uxb897FrK4bUDkYbnb+OlrXuaG2K9rtqYR+c70
2SCYwPbWk+kh1ezmuyP7oTnAi0pf8nxt/CgFrRg8dKCDH4K0xwi1tgwVZuCVTCQ4gtkNG5y2ROg7
xTLvHcjcMaXkNDNqScsPisxoxUpMMRef7BZMT29P5ZdsRswnwo5JlHdUsWNekNw7yME4i2XvOz5C
GQmjkrelOboFDKrZfB78vkgiUZnidQmkI0PPykwvRPyimQ8jWwqOgSb6eU/NVImd0XnZCx8iogkr
o+qH0c1rYmJaSuSwZC0/2kuyqF3NphDqGBdMBvol8cO5yNR06KiOstDpC7/fz4WTHmnh8eBbuOzz
3hPW2kPvngsvzBIU4lE5kbO7X4iO+lGK0bdhyWbGBPSp6PgMJNE39IMBIOAMlOuT6orSDAsJPAZ3
ZAJspK+13+7T2gJ1nBW+fVtnpWFHgeY6v1K78F96boHkwzQV06viCD0h1bRWd57DDDRKrGJ4KLvF
wO5xyOcHffCwv2uE5b6U3ST6nZv6mIn5rlYtR3MANbvzFi+RH7oKVbwPolgAlWuJwc0LCL57CBqj
+aaMDh5wkXfdd6GZwNDpA6ySwr8O8Jeb6gl2zap1ECiSEepwYizYJWMhKpjnD9BNkc3I9oL4vEsR
3MEZzgzAxHtFVX+bfAMErzY79MK6bYLm4rlWHesq159dwmpswRtGDYtu6QP4ehvLY3TnnLt2MfWS
eGP339xkbW9zvnYG7HjLIJ+EajmyUFWDyyGgMb53aabJo+1nph7qwtOP+kLaEWVqMfjQRmU9tU3L
a8mqLhM7c0grNwRrJ56RprXkgTwbUSe+Pudfru/uIz3c1b4xiD2ozRid+ge4UTEcZEKr9NGWQWeH
blDgGhlUCd/z4Hsrtqb6OP5m+O7yD7XZ73arNQIJyOVaKa5bgLH3vvSYljsORO4dYPzWPxaFV4ED
WGbtN+55/G2z4H8HZxGoQDXQzyVj0yrPPmZFrtyDSgxzOi6NsWLZx1jiXwMN0uLQy6B1IuQIhXMD
d4zrCBMX3du7FlJwGIJW44/B0cvnXNrqt6EBKzmsIDOWCBEQEAme0NqPfTp3P5FXbl8hXhQZpima
BgakN8sDGpeOxbNLLXcPXX5pMBFpi3xXGJsSVdDbmoXTpSlAvnbz/GjraY5+muklxo0VyIQKtOqH
Y4/6DiGSWUUfTsJK7RBJsPbeMNbyUXMtyWTHqr1XHIMDWPFW+QMD5t7dGYyhmoOAlvAJE2hAUzVa
Y4iU9goqZJFWe8SA1kOH7V0ellj1LiH6Y6oEllInWqR1aKrsGN3WH6FnFiZuN+BszbFf7EhmgzVG
CsRgFrmdhfNH5QyWE+J85n1DNcJ+AKNTFE8D+Jhy15MFFpGytXXe1U6fAAhwEW/ewc4oH6CEcLXN
iUco7DqjB+uRMcqNcMmyGOn3xHVH+XD6s7EPPupWjl82to2fnWp0cAnURgPbSOoL9JoMt/stB839
qo8+wnI4EKj73DF4uPMotIcea8c0rIJF+2mUpv5oWLWhdtYsF8wUTaAm7rCWL+ZiBhjzSQs8bCC6
1dwxkkx/l9NgfFqlXv7S9NwPoIQjTBwKf2h/u7RUrbClIKz+j7rzWLIbydL0q5TlHtnQoq2rFhe4
KhSDMkluYFQJh3ZosZ8nmxebD5HZNbyIa4Fh78asKs1oDIYDDvfjx8/5xa52UnVC2yCSii+y3vgR
A9LJiGbxFO+KsKsi341seQvGdMr3Sui6mPJZ3Ez8oUOXlF4HCu67PiMUBw2qIKNf05rkZjLp6cei
18q3ylR3eAui9sRSLTXlax5lgHGyPrRPTeg0X/PEdj5NHDKs/6ajT2pSAsBstbYwDozFVMudWUQ2
BEUqX1REqbX/ED22lKeBFtqfkEjwaGyRVtBPdeypoKsmrwWIAMT1rZIj74doG78DKY1C+niYgATw
hqKE34pBJjwdWZokO1kdv/KgHNA+G6IUzBdKB/MN9Je42FEize+QYNI+IomIhN0899ZZnarW8alm
Ku8KFdTdrmmH7BtGZikHg+rl5bHmJvTGahvV8GVWcAiGrQNMaEjyDEvYqulem52Oc23XpOKj1ZZD
u0P6TNbIqNXKDZ3S5FvRzcIJYncoPiXC7W9ra7G4tGbKejsHMio2Cv2QFdTCpZXuIpVusdsY+esR
IK+yG9GUaf1GjyrFbxzS82SalDywvDHSTlOXKH5i6aMZmG6T6EdbHYuvpSMnfd/Bk/icdhlpEcdv
eJv3pZ2+rkKTGLDIUKBYBU/w80j94d0k8s79nNlx82dZFG3sa6ERoqXlALDxp6yGzuGwOlGTUGPr
Q917zie9dbLqJBBixADIaK15b2Zp89AkSC/tbZWTEyzV3HyFEpGnvtN6AroW6LJHZ3IVoF69xKR2
KFLxTo/iRAElnCRvMswlUbPpE0QxZooE7yiyG9872/bkodKdyNo7YoIWTkHcszcKA8/KrsvFEBFW
NP7RIVbpYV9eDFOFEr3K+XITI8p3VFHo+uDS37g36zp7HPLSQ0zSdCq5I1Wfg6KT4ynMWvnFMRNE
dp3Qel3TNaVrWFjTBvDoqSqxvrQCdwCayx2ZOtfq0loiQD/Hdo+PBRRgP+qtLid/5IQP25Rc3tIi
61CHbvMAwb06Vi0g+Uxq0SGdJ89XkT57vUhR+I2Qxt5qtJmMrh1uEDSsj5GqAXVVufDu5qoeDxX1
gf3Tpfs/vo3/Gf0oH/960OZf/8Wfv5USgdxItKs//us+/laXTfln+1/LP/v3j13+o3+9kj+Kt239
40d7/0Wuf/LiH/L7/x4/+NJ+ufjDnhXaTq+7H/X05kfTZe3TIDzp8pP/r3/5jx9Pv+XdJH/887dv
JWWu5bdFcVn89vdfnb//8zfa1HwR+tTIOz9BYRbBn//4eby/f/jhS87v+d//K/tSfN/8BT++NO0/
f9O13/GJBNeGQPYCpFv4LMOP5W8073d4RKxxmktw1Fi0v/2jKOtW/PM3W/0d0TXXWvy1cWcD/vfb
P5qyW/7K8n53kfeiwqLi/UNFyvjtvx/04hP+30/6j6LLH8u4aBt+MbvhpxUJ648W2jI+1Wtwfk9+
Az910yjEYwTYx3Ogl9wV6bgMp6a1b6qkJoMz7a2K/LXhnrBUtMyp+q+5761d0SfyxBwkMNoRJ3UB
q7ZZu6tVoMREvi0591Xh9en1wBVSoaCmvdQLV8GgQUO5sjI1cBT+Mwxae29NWfeowhMOpmZxXw4h
gJ890qwDDqXaRiXOvDK91Cm5ZPAE6L+tg1HexVBAcjWwhbTPlUr0L3AG/7WW6PKWAJygWoNHoIr9
bJQ6gtdNkyZAebUIEr0pYdIgeZirZIQ/LfS/18/P6+XKhCLz/mTryopBwuByQmvJyWDIaQ44BNoT
yRQyNxa3O3cqs5MWC82HU27t20GZA9yyy403fcKjrdYrOuUGLZCle8eDXI5vuuWMVO4wB9Vczb2f
2Jn2xuaRcAzv2GwoC+XkvHWHBqdayeQ+N8WMHXU5dZCOkGl+O9oUMXygG+n7eShFQhTu1TjIO7y2
Z92cvsdh53xTZb5pLbCGLTx9JrpdSBQtjm3P6Hyos4JlrlUWP8k0Mq157VddG+29xFUe81HlYqwq
92ERaoEQCRrifWKdF+jlqSmVDHUAEZ90l4xdATt3fvm7LgtxPa+wFVBzpfcDDW6FFxljty1kGM5U
HvE2HypHHqOuaf0+7P0YGGlQxQ6GZpU+brRGrkQEkJXYstEtAIu15hWU8L1DhHTnIJQIPjqYJZ6r
Hqe+oh+/q32z0XdclaiRkVAXMx1yBPo9KPCuXrPJS7oGKXnWHA/WodBr7zEP7Xzn6RQIXp7RZ1t/
GQpmEaxJNDSeeVZpod1U8InMgOvWEQ7v/KrrUZB+eZBVpf/pfUClWrwXVx36LpfbYUaY3a5FaAZj
y1Vl0tpqT733O0zy2Cd9nX0ahd1GCHj2xXgx5BgXl0soLoBCLsdUNOiPfZ1YAUXr4XEAq3rfm6GA
zVRHgVtozbuX33ENIPjrJenxLN1VmhlrEnSedqNZ2QwY5yn3TFmkfp1HXBdMN0bPO/3U9NF429lV
+zZnU51y1GwpFRfpRjC//iAsHsS28Brg016+OW65+TS6ihlYVIZOXdIgDJs5xn6Az7HLNewalE5p
D1HDLWi2xupcp0Ox73oO1Zen5Plnh5mGoyXNyYUgvN6ttpRSVHlqBbKicWHHanjk5rSn4Ec9Nlax
cG8RHnh5zLV2Pp+BQcGSLZKBpNVrgpddGNWUgqhfSCcIXLuhD010WkoQk29nidgbg1kcwVTwDG60
V3NkKFP4BQdDwMW1w6Q49dTIA+EYD0ZV1beeDYkZUl67sWCuzI5nuDjSLC1s+rvG5WfqKrOwFdNU
g67L3th2Nr+OoDoC4rQ/lW2ML0SVuWJjzGfnItBp8C1A0picRRTuckzTjiModpoalGlV3fbYq++I
snFQElXfqWL8ViosFM+twkNEjXYj1lz7NoDUF9duUlgoB6tj2UbrfqJwz+SqjcM0u9V7K6deNuam
GcA27Q4x3P49PB8vCPUyD9rELI8TlKQd8DJrb42NfoBeawf1wEGelrLb2x4tTk8OefDyQro6Vdy4
lg0EymCNP52mEtBdP6tBQmtvlw9K/TCXrR5ofS8Dqo3nihpi3mQ/SBXTjRvYs2Nu+UyLhSDnDWSJ
tQCFg3ChNjR8prZtugdkrZH+GKf6RjZKtIuANB8iDsJ3oyWNjbd+fvJcjryKmo2cOp1yGouSev2e
q6H0u2LByhXTl5fn99ry55DjNr10R7nQXC7FqkQCsqLcFIxqiVhkjSYJ6Cp3H2maOFq6Ht+E+mxu
rMBrH/XnQVev5w221xYOg8aukR81UzqnIiy+zar5aEsHcGI6wYCOeud2FvJXUwg+Ku6MKtcrtMNg
816+cNc5TZKG7PdSGgYmVFV9h9ZTcUaDH81qSh0bi+jap1xkAlHEBkbGDeJyvAmcGkwwRw3MvHB8
Jw3TY5jaXx1S1g2o3pUTh1dbboeLRR7be3V/URRzLmuO/6DI8zaIoRQFRYFTOK2U/OhNtHAqu3SO
I0XOYFQsOJle5+wLVegbc7wuqyzRH8gcV1X81zTIAasPDLgvLwsK/UHtNvXOoO7jQ81y/aJIs71T
SveV0iFa1+aduUe4YpFjqKCOT414ZaSlejD1Frdibsrnl1f7Gp369GD40PHd9cVL5Ank/9MNVkyY
YCfQaILeipqdEPoZJONrfZr1XR3OEH+nfDgLPbYCxwpDf6qrmuI1IbDQ0Lx/+WGubT0bBUeSA5Jp
9+lZf3oWPetwNpl7LRgcrT+QbEd7acv4lEyK81rQB3sVFvkWnvPa1iMWo3SjQssFo3K5HO2uF47T
axqKsDY3CrN3T3Y+3SsgDnaWmsX7AgfZHdwrZa9VbbqVFiwf/uLmwMLA6ALRQlg2CyT7cng3BkGY
gW0NorKwzxT65J2mKvbBHNAYUMJM7FHyHf1iuaNFzlDjpBGOD/wYKIHcGwJpSHnAFdw+2w3q1AW3
to3YdG2/ghXh4ZDChCm3mqA8tesRT2YtSIoC1o8DnclcGAKN1XqvXl4A1yYDQBntqkWlH9mUy8mA
mGA3WWqwX7XU+tF7mepnaKD5+MQCIKix1X15vOfn2ZOmHHArNqWFaOPleAPRH0cLRwsQoAj9rFWl
D3tnPIc1TGK90u49uwCMoUUfXh53mbLLj864S2bAjAL0WVccTIRhoBNwUbUmPX4TeTAaetdwN9bW
85XNKDDpzUUF9rk6g47JtGWGlhZ0xP1HV9qO7xldSnfEbM9hOtn4iQhwxFb43R1ddyPMP/+Wy+jk
+iR25FTrb9khqjuU6CQFniI8slZLD0TqRu+zguQgqih2vzynz4MH4DxU33BiW5J7fbVMBy2zPCka
PaDLJ/ZVJbydNdMnGTMolLGVR/u5ic2Nm8S1D0nlcblMUJAD8Hm5gAxEhfJkGVQtzOE+ImsLmjTb
si19vgMJDWABwX8DpQNMdzlKB2zHbYpOD3AGLPaaVTrAmqfunGTuHLw8i9eHQrqKE4EQvD4xkX8G
PVLxQkJiAqPlsj+OuOIEXfnrxUwOZkpQQN4WfSTdWT7oT9G+ifpO4C6lB706z4chS7+KnnZLbLcU
wKY++uUwtsRXahaUaSlYrw3fAQHA/rMKPaiSBioeEhMnHa1WX0/5z8uTeCXvAFm5fK4n2geCYJev
ps9VSk+214MRcw7632UPvV4hpdTciU5tPgYz6qaPaQFEN/KiHnnvSfdboahbuhObj7IOqYqsvLwt
9aAZ1C5Amw+8DMf3wYB55LsK0skobtg7jsf4I5xCBPhyaClaXVsbk3Jtf0IGphhPxYX60WoR9xxl
DqqJWuCMenLCK2436q9mVAfo2/Tzro823X6vRSAOdhRjuK8sVILLr6BEGlhNimaBpKu9BySl7xvD
TQJVireYzsX7l7/6tRf0gFIu7EuQ+d5qPbtTOmpxSFDvpjg+G+oY7mmPdn7eFa+tVAGPqMZiI+hd
O8DIoSmGQhG0npX/YltLkfACYm5NWPcopSJvdF2g9G2YNRAAAFs0CtSjXbnuxshXJxfOJ6fLIjvw
TCBQGJ1pyUQPEql7ftnV0z4ftCLoRCn2fMytPXUtMHmLDoAKapU8bRVpB9TMzQEEEGXxJtkbeWcd
YqsQB/go+kYMfKKlr45nLgxkBNgFUZBYC8IbWJPjnhizZxplvJdtdW5VJYZWFHsIpAn8nzV5yKbi
DEzWu5+k6t3VuvtehQJEVqSCfmsG97UdDSZ8f7AKQrMVtAAkWrVjchr0LDyqWWkHvRG/p8NqnFSg
WO91ZRa3sWzTg9UC2CpUdziGZRLtmsyjV4A83w6g7HCOE+Gcc32ub0FnzP7ktO4uMrTu8PJyvjLh
UMQgQDowJhwYP5e7p+8LPZ0X9oIY8jSwpd68pspR7kUVzRs7Zw0S5xKyEOP+Pdb6GE3jXJWR0LmE
NIZyl3sTqrdaOlOxtKvzmIx14M1NC15GMQ9haFgH4MjZIQEse6aKCC64MrojXeja78Ha3VaT6HjO
3t6YkitrnsekOW4wKahTrKYE+ZM6lZK70sA6vXGz+V2d1umHluYZ8X2e41/fY7Q+VQ59rmbIfq7G
c5xIQdiNBM7r+vB1rg4tOBOgwnWXGwezGn6RivPXZ6Ayibw22QwZ/+UnV2Apeq2taEFTa9F9MmWg
gikq71F82lLYfwq+6z1G3EIehUQY4PvqiFTMZFCSpcyyIHQ/zCLMkp3AGenNaPUDmvupiB9TmKCP
Xqu+QSygx+4kjU9GqHgPMD7kR4n+raj0H0nXaPf16AHKyRvTNn0hs5xl0orGuJFy9HywMILKmGz3
XqrWgTJ67QCCSgOmM+fgk/wwlIPlj3bY67tWKWY8PCrpfFDbESx2JULrBg4aQu6akrsg5NFFfRy9
uL7xsgKNVwAJ3dvKoVqyo2LqPETk5OYBQQ/xCgRqhiNipNtf8C+E3jzBR+8DjMiy6ojoR2EdhKN3
0Y5TCkieNYHl3VlO2n7ywiz9E/fnjt5EF8ljZcbeH4ow3D/coR3eWKjrPDgIL35E/6jv0STU64O0
uhIQrdLqf0CWsRH8Gay6I2BKqCqxkrSfh6Sq3qqTpR2GSuefNVpmPsjCkZ88vHfftB25HgjhcE89
aFaxn8Z6zm9tnKT8HNeW75HVAamiXh+qaGZBe/QbLh9HGUH/2Fj7V05TigBEYdweIJ89a82QQzig
3Sk10pE5pYUNjLyL9yDgNUSE0DvuUxRFfj3kQURnuwGBwYRxdYJHi6pmbjGmkc/DuWDl7oxGTPtm
TJuNM+ZadGVq4HuRi5JWrbIhC0NnV+9bim7I9N0UUm2OoujKj0C8tY2o9eQoud5qZNkObm00nZ5B
enShFl0HyT5ovBQZUq+1biFe6CcZefgPOh3KknkBo8WtDh6o8YWp5vkmhb8bQErQC+NswNrRmM/D
bLXHUO+2nMGvfWs0ORYV26UKsuYIzW4z6uqESBgamgDIUyidVL9tv2xBvyVhOtz1ibORjl6pyKHa
jLICgZy8gpbMZbAbOlMf4QRoQWGktLtnYs8+g3qInFUvv+VZYuO9aSTpe8uNAGTjmBG97xN3/DBN
efh2qDIQfDE0kEcNk+pi4+nWqitLKAblRInLQu0bH5LV0+V621ZSC3Frm2NAh00/tuCKtXrsUcEe
3dtu0LSPoIBT0891A1yEMmbJgzDAJe8o88UfCyHrPy0btcwotiXGuo2pPswjoEBuYs0ngJ7eazmL
WO5CEpWvldI470cZm9+BX9b2xutcOTgXwWr0BsCQ0D9YBXsLdaimyEdqbNgxH5x4+tzIzvRHV43h
c2xq1lxZT7pOKwk7bJ171DO+YDZp4ZTjywXO2EQyaax8Bxs3mmjCfkxTZJj0gm39y8GD6uki/0zM
4khbHZ717PZV4bTcNqoY22W9bACee9657cwtE7crRdtFfwTRAlAcDlFkFT0cp0JcBx/UAEhMFkRT
JPehy9HhDK22w3E4DJyyCffeAOwX2P7tOKjFQcGF9bPTlOPGx71SZnq60XGpg6SJNtblRkqawatD
KyNRLLyKGKMI8KhivoG8NiEKNBS3i36rb4sBIycraTeGf44LYasgvgTXdpFjgSp+Of7gAP1sBQVc
o7ad7zksrbezOVu3DQDWo5dbxuu0dSltp3n93oVl8FbOkpZVi0SaAU4ZgbtFize2ucU06rQRfK+t
fLbvE9wGOMN6Kc6o3uHnSu1LySvtKNUEIOV41BVX3GRR8qvmwkvYABEHeJOWB19iHdSwFUb0YaKm
MjahDOiX6UBw5woz3Bz1RIGDr6SOtIMeslMohSBLB2Y21KON023Zz6sTB6DOAhij3gLcYfVJdEvm
kUkLIYiWHR4PEHEQFtQ3im9XFh4SXzSsIHQ7DjCYyw+PdEyvNdmgg9S38W+bsLuW0dSBqoUKD+ar
CFK1r8+FGUfnrhqyjZe8NjwmL/RD6essOuyXw9MpAmY+NUYw91TlwnkEDovGG0STHA22PrMCz+kd
P8mqd1I4yuPL4ebasjd4ea5mBt07IGWXw4ssddDPp1IXh7O9w8vPRvip94LJ1fJDi2rlaekKUI4c
3T32S9nBgtnidyFXy2Swxb6UWRoYsfXGheCyMTVXAjBXCEQXl+o2idSqqRF7/Wwisa4vDuZ9IGZd
e6xJT85GQ1spXXTxJ3wyNgLBtUHpogCAZPlTAl4FxbHTgUKh30k83Hd1nT4YXTEfYseITxluzrdT
u9XUW37jepmT5hLzuJ9plLkvP0FieqIfJSPC7PNA7hUowKkQE4e8ru6EI4ylvdjtdEPkx3lSepRF
vfFd6tVfMg8JTcWS9cbEXwk3+E6B2uB/ZA9rcECWFxgcVVKHWxHXbzEY6o5Iar5vZG0f9Rwa3suL
8EoWy3UYnjSSPczA2sEMB8M4NLLCgP1k5ftEYtGrdeSSttdt2WGubZWeQht4XcoyHnBb8FqXk22x
30DxZ0ZA+7i9jS1JzwSapj+MWhJMCHvvyqGx/KRWqFbnc3uWwi42ovm1JUZGBm6TCQZ6sTrjoQE3
TaHyDLNXVOx7pMzV2XlfqF69qzVYCDIpv748xVeHBKm04FLYUOu6V6LF5TiaI0FuFu1DoSEKYIc1
yJIItimglklA8/O2ridXowuRZQGKYoOH2MvlbJc1oPhUC1lIsOTOFQad+3Ts7NsqnOajW+HlCifQ
3Ru2mQnYIIl7mAHS7aK2qAN7Kry9mpj2fjAc3HccPtDLk3JtmXPaE/g4+QGfm5dPh3uIaza5MAIT
QuPe9bL85MgQuwEq/HszGb2tnb78wvVOB7SGyCraDBQsVgGNpdBA3NWfvoJ7hsOElEeipQfI8fIY
GvJHbKfjTRrl0SuZls0ZRRbPl7gE3RejNey8MNqRHQ7nl6fh2vajxYBMFo2hpfN1OQ2WHLqCSzFw
TECLc6gDH2uyKWjxtd+Y8GurkPwOkKkDLgY8+OVIkdfEcQxWL6iUyLlzILlQ452dY2uOeVC1Fh4b
RryF+bk2KEgeejULNguzk8tBEyDK0MFbM4D1O+ynMTrObQ1xW9N0YBTlOyBK7359QhclQ0K5AxZ8
XZQatT6De4gtkYyczB+qReWyqaJd2sRbVqtXMGdkLLT1LM2jJULX+/LtYkNEllYPBnUt1fhsR318
slTvtkuizvewJfCH3Iv3givnEW4kJvUUj++KYsJDxOoQE0uyGYy2Is+SxHZfzFoG6Jfa9FRuKdpc
S3RIKEHge8BYOM4vnzSJGrT6mtYI4Iw5tMWjL0Wn1Teiris/7NP0prPmfqeVYjFZoQL18je50uKg
yYCIGOqdnLXrOnRRmkUXlRFWUe7UHzJcwFH9Vvs3Y9fII9VF9V7Nk3e2O07/g92Fqg16HLRtUQde
ludP/UkxUOyywoyBhUVRRHWjW2dUhoCLQ/s/GQqVJbjGKIaidHM5lFkakcCXE6xhWNTQkODpZ0Kf
9m6FX/HL0/nUe1yHMsqJrDwqQQtx5XIs4UKJ0kfqith6NA+a7DrA6c289xTtq3CL6h6x8uSmGqtv
dNR0Mhhrgqbnjcds1sEVduiRKOoRnYcUFUaUNhPirpbV6s7mOg8+KBtuI46LY2Tn6q6EGucrSmVu
vMW10ICAE/dN2ACLePPlS0w10mNR0ptL3308iDoHPluY1U3lVLXfReiuD3j+bGQ711IQQKoLSIoK
4YKYuxzVUKYuLZqBqau6+DYlcu1yxHd9LEfioKahGhiZ+QHB9ehY4nJ125flllDnEmhXX4/ghL4x
YBU6A2s1XkG3C9cmVopUhgZAUi5fSdf5FI95vKG/ff1tkV8j1+KSQ5vv8m2p7HpjEupmoEU92FtM
fKgwj3+mBaaLdlq2R6cbO1/NJ27etoLeGs4HG/viWqFj0VX2QOhzz3u2WC0T9DfCD2YAmSM9A8SB
nx+W7q63huHE6oMt71TxwTZT5Q6ZGn2XxxZqHbkX3uA0Z2ykf9cfZ1lzCFJZC6LvckoQRBNKjOpB
IMpB+kbrwO7QSmU36K0Fp9qQOwuK4sEgY9sP1FzPmYESn0SxF6kQVd34QleyIDAGi0c8ZwjPs3qa
WJvRgMaVM0gTVOhmjQA14y9+byl9vU9KbQOcdW3pAUJZWlFQAyAwrF5eZJYVRTnHMZ3THUrO6TkR
HldKagAbE311KNpsS7dNZ5Ov3qyJnKlAPMUMajUkiKB5eIv2BsbulbK1xJanXm+ohSL430Mtk/xT
lC+GbKI/xIZKSk/sVN1V93ozbAmIrcVul9sLInpUZJ5AL6q62kyOCz/cHUjVpmJqv9gUgnwQP+mu
ARJ4bvqUKKkhjqGih3x0DQwqPPwkPsQdaMumzcTR7dItY4Rr0JCldgLrjW43Km6rICrGusHNkQMO
VqwN8BfkoDAkJQO9rg66ndff4nAyd+1czPcDNJyzqBtxRApc3798Jl1byNTzIWMQZtheqwexJvhe
dblsq0QO9OSq5J4bNaIbBSiRUqTWVjq/BOpnH51rO1bJ1OYQWb786BI7SasaIRdJ9dE0ULrASepz
pAzWsZsSl75DPme7ykrdfRwlFRIxwjvEY4MqTD2IjW119eVh5gAYeWpHrPJAGZdWNpcNC3DuYnSo
7PnYZFUVVI1THvBc6baEl6+cnbSBaHwsBILlJr16+aSF6l+hz8WNTcVoAAJ+I2fUTsryE9XBBDWr
vto4Oq9t6CcANgp+bOk1cUCZ+lI2ZW8EqhFFNzisDQHE0kVZq9o6pZ/OpfXHheZEhGa3UgpdBQ/s
7qNB0WpAhlSB9yqsI1rCzbgnftW7voiawMZ0BuGlFs+fiXw163IN4a1QOdSKWgUUtKO9jmXZjdVK
eS6KKr9zMVbYoXU+HVCHUwKa8otYkF6cBmFNaKYNhj+ZWXmsrFz4xWi4B4Ej8isURLqDiAsdrIqz
VWS7khijeruwrpcu6bM72Wy6RdIh4QbgMY8DnVJzgLqefawoMAUyaykzYwZ0rlG9D359v5KLQ0V1
aUIQny9XELQlz61NYQIsdZpjJ8vmMbLRXemwe+d2oqr/gy2CkRmaiLQIaQavxkt724l1syI+NA6e
RvGIZWAZge+UobYrY8M+vfx+12b25/FWW9KQKk5cwKmhH2Gv0OIlsa8VgYFa0p4bc0gfutpAokmb
6oeXB15uUuulu9TS+L8DDWl94xVWQptMBYABPjj907UK9yaZyGjdeRre065N73NWkx9XTnQYEm8L
03WtUwwBmrI9MsNgote4ZKVGni3l5hDMCe4galjGn0LS8Jsy88YzrneD3zZ6e8pHMzwgpaqfKtgU
X+IJ2JlT1HdeF2kU+nEaHoY6e+jjtNj4MlefcGHZclei6M80XS69REtY8xNGQjO6Mye7L74bY8VF
ybGaY7UA4KWDqFg4JTmYtFE/uKhxcSXO1LtGt9FFmpzkfqik8aBGdoOasqO9ffkTXj1VEXBk+jhg
gAGuzhYN9VHNYVSaKwqKK+Ocmfsy17/HszEdhlrOAeAP948sSu2DoSxOSo6dvVJDUW+cqtcWE4RP
DBoclWC4joNW2mrtaMEMMzWu7S1QQeTMUvPszmF0YyMncux68xMK9Oohnka6hy9PxLWQ//Pwq8Qq
F1Y9RR4gunFszPfoDeUQWyhi7sgt37881BPYcL1v4Ac9xQak29YkirjHZsQSJcCsNNKDQUfgpxtU
CNemVZ472CtvIldv7nQ5F+Q5yYTcRyHO0uXUG4vQesNt5nuuJ289rpM3YDWtwNJG5yN5IXDdQrEe
aAFNX5TMBjKf2KGfm0azw+O3vRPdrH1Si0xDSG0RGSsdkgkrLY+j14Pa0aPiLqQ7ekAswT1URW7c
WbSib6xOrw5dhvUk9o2D//J0PLXX1tPhUqWG6A/u4xnwlbkwC60DK8lh1b0WArIvxD1snIco9BEF
MO562Tk3eNlX90k/S1xp5XCLMKDtx4Y5v8Iost/TXip3RuU4QSe7+UM12PqrqJPFEVUxJBfjZPqB
eI++t3pnq7FybelAAtGWnIiTfA0HpBY1aHruauir8ehTLuojeOv0SMuj3jhalnjxbKroHUPKBuYI
Sfoynlhm3LtdTxdtytP0QI8HFcakyx8klfydM3ZFMMHX/TWl16fLwGLPi30fL+g8E18FZaSZHV0a
y8m6g4Gv6YdhcL5owMU2rojXZhLYxfJNsQJ9dofXcocLlMJINa6qZzDrN6HX64+pY2zlBFdHos9N
JxSwGcCty4mE7FLB0yUwD22Gi3RelHuYXOFedwZlY31fHQpjTjoTVGqJbZdDzRXlOoB0fDOzBH6H
9OTBQbEriIVbbdwUriwPODr0WGFDQA2zV8dNPllUOUPaIHUTtec2MqKjpZW1D0QV7nVKQ3VSNltd
V97PordEmWfxbn0mJuGZTeQW0tMDe0DuTOKXBBoLDVkz87ZKu9eqgTR36OCBWeEa7K4aGw0iI144
0Unpvbo4TjagyhjsyF4Vqn2vxEa9H+GDHxSlHj4noqh2wl20ClyRBlBVmqOSlRSBUag8akiFBJza
1gH7TvfO6SP1TYksINBoo/wh9ZbqRBYWR/pG0TFu5OeXg961zAA8DK052p+m96w2o0k9/gtpAeuo
PMVwLhaJuuiuzuoI9TNJdtwlBQpeGdKD6TQd7VFN7/CiKn1Ut/JAHZI2qPPBuG96bIAVzy4/vPyI
V0oNi2A/2xBQFzfP5cD+qdRAJUtbiLbAyicg1KYz1jeJwJr45VGurJ6fRnm2EZHCTQa1ZHd0pVBu
MAFPfBN9gVO6iLW+PNSVDIN1Q8N5UbJgxa5SnWyg2tZynwfyYMH/dtL+2FSdBAPkePvY1sPX5LPJ
G68w5Bk8br6xOa+9KZwvmqO0ByiErdau2k2s6wkRhBGrEV43Tm5ms/2mDHVzfPlFr45EWo5mFP02
NKUuv5zWGmBIFhSPKKPybWk4w7HuMP6oDGP4a05/SSXs/zf9L2TLf5rPRV/sQu/rQ/yjLb7kPwt+
Pf2LvwS+MPv5HQDPUlA0OTvQlvm3wJeq/74gK2DULL3vJ3WtvwW+dON3/ARBxBNk1MWjmcD8t8CX
+zs8byCTXJ+4wWCP5/2KwBfgveXj/pQiUElYlJK4EOE8AChzfdw4XS5QvHblSWYCuVFfq2j/vocs
n0hCxWQNr7rRKuoPA0UG7GWrqUDCQ29ToQ4oEjUZfQi7jRztaAgpvFuBxdB36Zpz/rqfRSpuwlq2
02cnjKXy4LloBwUiRB8GsUaddvpdD7ZE03aYYJZfVaja3b6aYrCyiDaqEQqWqsSCVtZjTst9yeyR
ZpaPbtjnrzynUYYjGKGaTEpk49cqcdK3lj3FA4qivTL8iScfgqsOutDKXnX0KH/VtjQhdzDCzHBn
dLzqR62UTv9eGrEaH90izptmj0Z5597oTuY5O4QxlMVVEnHd5p3aVaU813TVQNTZefWhMqVtnUoj
nu1TgZm6vLMbp0nP1CnK/IilmXiLVUsRnns14fc7g+7KG6Bb1QxvE/eX24QGo4l2biP18hiKoRm/
dlrk9Ds1r+bpFI9ehUCxkqXe3rRSUzmMpTM+mr0+uHeKYrj90WlrteQ8S2zLn4pRzXxUn0uNq6A6
m2/wupfavhGD84dZ6AInc6vEQWgp9WRBCBOb5ldpoKxBEioi1FfbqjtrQNLFidu5tyiLNuiRFByj
THIvLX0nKReKuzbJHUpBSgR6t1RDbhqUTRRAT0jDKeUNfmoAYBEfGDqcn5wBL854xD9vikNc7k3U
RmDn5d6M9IOaGghiIq3d/qGUs/yhWuEcw4ohm98B5pMoFsq2VI6JMWnouIcIqn4vEelIDpqWemFA
AopdQtOXJgdfFg3jeeZnQkRL4Pb7YQP+y6csZuoItEZ41+daIr4g6zVpyIXq85dR5ObkzzK1xIdy
rGPgg/MoPuC046AiHLZZfVAhV+a3YrLqu6o3U+tTkwzTV61Fu/ycG0CPqeLCk/2M+0rKak2cNn/o
tCZBcnoOu/JQj3b5VjRIdt+3qPEW3ysz0pofSVHmJTgeEc0HTSmz8qagU2TeuJWiWnR+rOotuJ+o
3dEqUJPj/+HuPJYrR7Ys+0V4Bi2mwMWV1GRQTdzIiCCEQzrgUF/f62Z3l1WVWQ3etCY5ScskCcDd
j5+z99oFTF88HmwOv68t1eaCg3sJvETNDI/uDGW686s7uyK8ePBRhhPG7O1LONO27Du7z60DDDHh
XJxmIXkMB2oLfL9yC+sGrdq83k9KAZi9AhD6h9rBsWXu6VsPq7HzpmJqH6dqtOWvPIKzurMLwp93
pTSt7ejYDA3N2PVUsHmxv9UNjZs2yEDIYA/L/eoOKJtab5xhtnGZ+ROvFw1jbtBxhLDXvgTr3OIc
JKhggvYLasyq41GivDg3Skdn2bdD+CJcLyvG2Co2dgK5ZIM+DQsFJiNJI79yAVbgF3OhRHvhMAuf
Zam1nawSQUdcbx1ZWS4TU/sZ+bf7hXlFDbtxgHS/c0ZTe899N5rN65r7zq0dFN52qiFrzyfQh90x
CgQerGoDeXvQJrfktCJeYk7gzYMzSStLe+pP4S0lHf1lNXsU50iGkaiiEk1cpdFMb3Ksxc0Cl2pL
C9eX9RnIkJFDm817Ny4drw6w57ee4s9xMnMvCJWYkrqayhIfjbVa6YbwLk8ys1LRodxaw3/Rvb+q
eNPTWO/LcXEIwK1N52WbgInFDhQh92xDkZ8RFnSrv/fM2S1Q6ZQqf1chCdq8CdusjoGdt/II/Nj5
23e05ZAutoRSmSbY9LKGxbsrCjEOh8gxs24fAOTJQWnXoP0pRuYcsNUwbvupWqP8Am7PsWJcNHWb
krDtfOV+zytyVbRWaQOkeU5aGxytA/djBA21NV+U5XRvaPgt5ePabw0X87Wch9jqg/FX1fWiwd66
vliBuPUiUNUDAyjmWFjFdAjZNCFi9Vc9yypu3SxKdQEvmZyHu2qcnnTenbJqzs54Yc/+3IfxqIhL
k6oFsOOUe4J0063oXy1TGzehIU5OUwMQm/w/FpLzeyD2ILQJ0L4Nzcp4xyAld0ZZGGzERoHXX3ZH
z1Nq17bFa0lQFQMOv9lS0TSAun0t5E/Zl9nOyfzPtdneHYCIFJl1GReTrp5LfTWEOfN6Nty2SqXl
x1ykH4um+air/quqyurWQHcid57h/JGozX4yM7hdc/MJTrq+cfUY3TCwXRI+zik2VH0LSZjb/VK8
yx5AraMXksNywPlN4D0H/RzGTREc3Mk5LNC5YhkNb71P5gAEOD04/i7oAiSbYgHb2NgplaCd6DAj
0KGW59LMDwPFwXHLChHXDSHoRtkmjQqbGHvFg12ANzdNfePY80RPcGx+NHD3hPTjg1UGfpo3tvnZ
tkbxt+5dpKF8FsnWQI1e7d/ZbF2mUtkPk+7xqwzG1pLfIZGvi/UEdN+DEuyl27hsqaUzwe1sCE69
4NTo8yGpvPpitcO888aRIp0sDjRNTXvaSEi9oM82up1oFuZu1sCkxF7dy0DSdRW7cO0ZuHp94jS8
bNPWyUQLXtnZeazd/uT523SoRH12vHmnqH12bFAHokSIwQu28kjW626Y+GmZtC8tjf0TkMjtidi2
Mp6IgUistSW4QA97jVSEfAP3siJxeu1qGHB0Mq70a/amJhPjKRRY5ksqrhiJVkYGg5I/AkhfitmN
3q85f7hz0N5kYvJ+iWgQp84Kfq+TZLRlyqD56wPIlomHWPd9IaXmj48qr0xADU+psdnPkbWNh8k0
3IR2UPPGAy6+GYnBl96qvek09pM3z+5LhcE5BeZ4qa+BFCx0DmTD5pnpFZfqSoZiRlhEk42XFXfQ
NV9envCa691ST9YXNM8Nyja/FAkTven8bWQE/r61mrjWPQnnrrKpNVR5sVY39dtwSAhHyfct5vbE
MYJir/DExs02/JXEscaV1ft7tqEonv11uC0bcVeFuon7cF73aPmWOFuLW1M5H4UOsqRbTDRkwgpO
bs+OBtjbXh57pJV8jsUyxk2+ndapW1w2cuTsJc4A3skskkFsX7jog09cNW/Govp4w7kGfXrpeiJ6
/NNoRq/h5J7arPwmDjncmSKgzaqW+yE327NW0WnJ8aXoxUEaLd2HwsvvFWQ3KCCqjeJeRb9MliUQ
dHNIF/Oq4HGY7oSD/zNVfhZg0+gfF2jnJ1X191G/8M4rhEiOu96wlFNHbmkWqo8mtHRsrgpLFP93
GpNogjN3IbPaWH660DuzFyILabK4L1q9wyyacKk9b332PG2OOMJ032Cdlgch1DlzpztMIepz3gz3
Tw65fjaRvuL7vIVwf4x8oL/I0NNWr95nNxBjRBsetZS/fkkb2zTdmmzdGwCxY3uyen5BiTdTlSn7
hThtKzmjo+QdUxpP+MikmdJVi2Lg2beNFGQYhkxgqsbdRbX5NfbGi9Fmxgn745eus/DddiuirMvt
QVaKnnLmPQ6rTyFGdRpEjX/EFUNRXjKew0HhJV0UrSlo/HC4devNu9E6uF8EeT/SrrM6Nn3tPZLF
S/05FS5nUDfsMBnVLGlwf43RvmSt6fRJYw7ER/jmfbehxiSPUh45BeRu7MXRgkMkM+Elo7Gtb7UT
3s6dAf1ATuolo3P2xxSV3smu2S7ECUzEsfBnEuZG+MM4fMzVQJihgZhWFMvZdIWTCjEt6VZl5t/a
nkIimrx8Php6IXOJhkD2Nkjxi/P0qVDuikihKjHI5f5CidevyehgETU8iXO8gyeZOF7r0Z0Sp3ao
39mfwvPa1TqxtuWn9cyjpbUTi94fntfMcF4qS1onv5j468PC9re9NsNduQz9r7bvg7gEmXvvIDO+
DZ2cjOuiiu6zpSgeDdc3hliNoNXTaTKMh8U1jbsJjNMOHvVDSHQWu5prPq5Z+05cVBjzp6X+WGZ7
O6TeswdDHFeEvIlS4YUS7xsHqQOBCFj/MSudB7LL73tD4CFwXyNVPWdFJN5IpJrnQzSr5Tfb1x0D
xH7vl/l6WYVbKsLWtuCWKuafLIRDuxjWqywy6htK5xdIFuKHvWAmkb0y/67d9DyJYj+vdnAACFay
DLUbNXuSohh9WH+INj/6zvgZ1IHzgZ1TgrPXiEI9Pd10uckX1eR9f1+j46fiCNdUMq0laajTn/1G
elJEavaOp5mfsoWwn3E1zKRs1uyot/m3yNwahblfw1qgZvzUFsW16Y7POTGfuyYn0Vw2zdPqd4+l
kR+5SWnE7yRLeINzmi2zipt+vuuD4aXpxxsnm+7LfIQl6nbDLxwK9j1DfWOHMeW5xo6CjHRK7J5j
mj/OPMioeKFHStXRWeG5ys0SojZBvVjRwVIdpNoKqA3DvtTlB8VvSKlt95A1JsE+dl3qy/g9yuLF
nzIjncbg1rOph9H95n/V5EsSIRoyCFSRP6++XGf4+WL5vaxekOZyZUYpyCRgplRU33Kwune5DNzK
atNK6nr+znTpXUob436S9WZ1mIQIDpW/cvqIKeN5Qbe/1+PIWTKJOYah096OrpDxOIwfC6XQAR/M
+7w1+0L7E/pFgGNzA0N8Hfx9ZVufUS3xi4VVcOgJ6OJqH1P7fgjR8OOR24nyURbBQ9FEBd3e8h0m
2S2crsTzAGar+sUfF31R8xoR6sflNmhIS2I0fF5HNv5qlc2hNRHIF9YiRcxN+nnuJ2ekXA+BaeBv
z/Z+RIPt0s7c1+Tc48qLtotpG2uM9x9nXtXcZ555wuh1IpfFG3fNMpxWO+9T4YffUzPUzwVhJ1Us
3fqRDeViGWq3BfJNlTLto/wV9t7PwP02XkRzokwyz76X1WxPGc+sxMC7MHpPGOweFpffrMTDU6ZB
EUyCfBGGObCyhvUWmsdpMZ3hox4WsTMwTnlifDBb9vbClUcm0/OTMaCviduNmrsZ8uJgEHcRh3hD
ExKttx/hDBYQi+AcKWK7ZF+tcUF0XtJj2Yn9yqxuBm+u3916PJCrxpZqO/erbxxrfyMwYpAHm4e4
X6Omi7k5UUtYU04UTGEutyugtrte0WrwGuuYqSZp3ekD7bo6O1VpesB/p3NfqHbXRWAldxbIgzaW
Zf3bkdlZ5/nvAoL2MkGbSuhO54R7+WFwETglrYzzpAgsAZgDycyy9OPODOS8k8Pq3UvMyr8hQ6t9
NhbzV2vUw4Xs6ilxedciDrLWgSnkefW+8acc0ahPhnC9chJz0t+t5MuQdxFWOK5VJA+0t8oTYAYs
+G4+oPlus9RdyU5qO679fT7LS6/t9jcBfTelv3K190DGdYV9KbNs3AnaVnd1xq2pWLqB3cVZv8VK
sY+T2n8vKFUJcQnm81K0001vrbeqVNWnf+VYw1y8y6wVGlVkmL813+2RPeh1yqrhr00aV2qQ1kXk
VV9yifKX98pZD221gGMJveHV83uu+etsxqUqhgS6O48H+k6/mijVczN4tAsKJ39dh50VyvqG3mF9
t878A05Ek5CaOMWEiHyy0N+rLvthBvkhOPqI5evr5aVRkm3KdPcyNJ+ColvPXG3ZEbPvgHTBhwVo
Xjqa9SkPJDfTGh2jUSS1Ej8FCEcFDGlNmqza7knxaG/UFGQ3QHVIXsxltsUjNvJjW/ruC528CBCL
uHFLN98PjEMTw+vRVrtqiyu/+6XCrD1oqSNijkT2rNQG46Z35JLHGmlJPNnimhRl+Fxh83YIdk3R
CiOuPTu7IB4EXNi17ZujGEQyouhTaLY3uAdQWUE6ZvxOxPBKRyStoqrdl4tQd1cZw93qKpEGDSpN
YrLY4+Twvqg1OGdB8FebTHU00A6KLUk4bMCXKNbHKpz9ZxGJcDcrnwTj+VZtY8YrLn1ckGPEZK2k
MR3Fa0kGXBGslODDNHRd3GWZe1pwMz3l4Vw92Tmhk/GiHeXFcu2cfYt0Y9+tHdGYW+UvgFnqnAnd
WhzdDoEd5zrdR85Ouz01YTHcLjJvhit5y9iT8YWjxVjLfQn0+FOKtj9myFvjpTM8dBrSTIKwfFv9
+fdIUvALZDk5xPR1oj+6Rs6Y+gT+3Xn29plL46mRq/teS6BLFIi/fKB/qccl9CEbSWlc7PAgfA2v
GI9qIrvPMVOAcxXhhLb0+9iJisMU6JM7K4pulkZsjN6M+C3UIiEWiD8hw1wa6f7HoYC4N6TUd9S0
7oPR5OqFaIa/xeYWtMaCxYtVI+pTXzTbXTtbXpOAsuZGs/mncLD1UzsimZ4zP6TlE61UpN4PXo5j
OeRcasjr8Sf3KWrL6m4c5V2r8oVQQC9LQ+mxyS2t9zdz5+0I94dYo8i8FAYSLPCK+2ozLIrc5nTN
6+vbJkuJ8ihf4FQ2Km5WA5naFATnsZFEv+BjKB4CX3FQOr1pHJ1hbTxC9Fz9J/AHgRZwc/0mbmkb
XKHQ9SnQpXycwsX8S88Qg19VWNGStOVVuIPYun4wIOd2SaEb+6dYtQMim+vBzrX7K96gnk5eM3ia
QxqDXNBWAZD54rO2e5jRUFWInyS3SXuGzPHtZj7Lyqmy9ogYlq2kF6wFvEdcRRLb4wrhdDkmH4IZ
wbF4ugs5OufucXFVe8kbOqjIWGiJmy7dXobwRqqWgoNJEsbwaIjSzhJlEerntmq6Az3i5bEM1trD
RaD9F+QvhZPk/tq3u7YoiLicpLfMcCNGuewrbEkP0zi8dmHVXwrH+B3Wi+eyEqUBc8ngk6aiMh6c
iSQl5JaL84wXznztnUL/JY2lmGJbDIoVkk+4f9vBU+92ZzZNTOq3lzAU3a7Vu8VXyqZXvsjW8y+S
CwTlh7k9YtDBgBX1OSVS1vMxBcIW77653hk2kVfKL7r9GBp6x1yFM4mQovBJFlGTE6zB99zQcSPV
ah6qaTeAQzn1bUspaQbDXRNBssXD8T7Z4VoA9zbpgBWIs5odvfsqJMu0fJJC08uaenDIeXlxbbV8
ct2Ijm1v1neeyO9CTo8UwY99US1foinNl7oPb8equBilOvAlEpRi9E9uIIaUFS6OTeO6vzbE4Pyj
Ho9GsFxkg/Es8Nph39FNznxt/CnN9q30hij1DJqv1M+/r6XSsk1MFjrz0jP4jAN7IJZ2wouLJXNM
68LHp5Oti5unyF6BkTu+JLzD7I72AobMpksTB10b3vSOXZ6kY2dQymDzpw2wCmM2qCvCLIzeiij6
UEt27jvVH2EAzawIv9rlpFvulKYjqMPVOZCMTQfC55otqQyg9tbh1ILulXdbPaSlLM5Xk9AODlSe
DOMIqWik/iyj9dYXzD9E9zxstXPtWjZ7P+zUcS3753wx3/F3timhLHSnmWWxotziMavnl57YsCeE
PMVHHpCS1fobiaWyDUCtS8FTJkv+wTCryIpN3agXMW7BQIM7QpdLVGbexF25GU8uBpKbuZrzk4Mw
5tFVsPtiXfkT31e3QlPxruq8Jj+T/SVP6BBlShYhwJd5WMM4UDo49mE3iAMhu3ST13ae/0jTzynE
67VbySuj5RO70Ro0NGogqcVWNzlByv4zYH4HVvhpr2J4A8o01Ae/WMNbdxqvgyRkiTeGYrQZz6ZX
7Gn58UMCFe2ZdJVm4iOvldzXOQaCDpGhl28zV3q7uQi3auj9+TZ/g0eLt0n5PAL2sbHJpj1qQHqa
W9EcsAuNd0horE9N+IQdL4zHXnMQsu8dWVC39sRRujNpvx6HkbTJeGysMrWirvg1ZE4dJuWwmF/e
MP/WBtgcHQFYCGmrGVwF66Eev6vK5OTxZ4RkB46+cEwcirr7sCRvMu3tYkvXLiwSm42fohsPGhF7
s7IeyE0T+ckeN+CcBZV5EbYnntzwqMx5eStRXGbUtUPxNSL12Jeqo2bs0eBefDuiUeqQWPG9VFo/
8FsWM41Ytvq4CYis22wpXyqGhk1soZdOaAPutO3PlxUx7xDzFTiJ20fRsbNKO9/lKDVpD6tyO5Kw
gC5Sl1uBDCb/5h531j4UMk0CIkFu3BR0WtP99thUA/sMlqrZGTa6OZKl7aObDS1B1255sio6SUm+
zOC1pnUy3oUl5O3VrfxDQmtwG8ml31MS2n81xzFelzCRTm7ddKEG3EgJdjci446lOeuXwIC1hSai
A7gv6Q4W65bQ2R5+0VCuK85V27ywASebWY+xN/riTWvkvPFGZN8zVjzxh2DIKtiNqjKuy3lWCN1G
2IWETxLQeDG0ZciEOjL8NjXv8oygXxi4+yl2Onj7FSHLC7NWIgWXeXpQRBUXxHpSc5pltaSFnNtH
dOvGdy7VKQtrnjK9r9jLJ+8pE413m/vFyeqK4HEIojkhd7dMI0ZFFt0P68p6bj1+l8XA12S0Xpob
gFnU6q1/mshaPcgW1XJTMn0/jFudz0neFD5M4Vp+jy6znx0R6lD7fe9XRauI59Q+mzBGz3rcDiII
hh2zLs6CWlkGw6vJGZ5QWbNqGUjf0TEv48EevjqjfBtIINyv7gSR1exUBQ2vndN8ZfoZBXWUBBQH
8NHy9wbC3F0eONNJXgE3uVkXqVXV9g0LHhOJ0SuiUtsm/CW7+Uk2q/05+qq4k415U5bmzis3J/UH
7xRaaACm5UEaQ0GLNQsfxDK8hUFp3krm0snQuH9MRnRxPazB37m1P8KlGTmQ1Fe0zi+12b9bXgme
UTNWsIaWjq9Bpkoq0AVyoPXuQSymGXeatWJyVKUV19+0q7wicWdgzHrwvNiwozBZ2PmfS77SFIwt
ka1KjvKGUfiH5XKnWsbyta1p+5M8bt85U5MTazS4Ko642lMQWGNP0CGtb5Baq2t0qdracDlAzito
9JX9PUKzD2RB3gmBx7QlEhE/PWD0qGZc95xBCb1fun/tQizoMJbmQFHiO7+Mrbm0znBps828M1bD
pWqkn/bExZCx59xo55dW85LQgvppOESdW4seax8bpmnwf3bK8rPtbea3E4SYMkQ1pDaXcrsUwj+P
/cr8nyV2tIAgNngMLcbqLfwVrrZe9seZrS2IlfonDZtLCqcuq43qkgoDZeVzCTiOsdeIZACQ+DNQ
aG6IueZDE+AiYqaX46sVwjuMp6Fx+BswUxmGvgPyV93asyIvdKa04TBx3kfoJrtupekBuWylNDLe
FXF2r3lmsHeZ9LwAoxVg8J3SmJN1pYGpfC+VWV5et7KMKdJQ98nWZqxTaq1t6soHmh6SeslOs8HY
Tezx4AsmCKqbG7DuOXsZ0t97RSd22LAVSBnYxYp8Vgw6xWcoob1DKfT2og7ZByLFngRZ/I1Txruv
661HYSayD2ex1bvj0zsPDD/G0gWNw9jMW9uW9tOc1dEt8Z0m/cigeRpsb9zzHKzTRub0u15M4g0m
K2BmIJ5rYf8AZ3sUhnvUwURTSdj1D8O8IYxnPRAtG7XZo899l+GU2/K9V9sdEowbRQbXrojC6hSw
9vgKsqfRlHrlQWi930Z/uyfrgRDgfpI9SwmHwy/MxUUyG9K/n7R+rWxXPpvdSl+qXaaaf8OFkqT1
3BXuI9o2dSMWzV0NhTJTxabMQmdPNDJ5xEPrI1YorL6Czs3lqmJg2Osloa2Rc6+QCtWNyrbxWdM8
QT/dL/LOM7deYMEqiZ0c2hafq5oGDgDQ+l7/sHaQI29EAwLhhatel9GQWgKbQVapQVaB0iNCNGuc
+gUqh4U4pSKed+f606oOS+UYh3bEOJNMKMVLfuFunmmTL/QERGnhnO1ZYd+ON1oq8TeTeXWzId+h
czAAw7QMS1YX5p7Ev7HP+JeusPBUbJU9M3fZPFCBC8svLZRfucm2BAaSabVUO7fGDpqwUjOZ9Jms
f61Q5aqd04bOHRETzm9jNWkmzpBG98LJ1WsZNjSIZxfI7CI0eduZQiJAvL3z0fkd/LooE1gkg4WY
rpbQTXRR6CreGOsP7iEUev2bObNz38PRrRJZF9QWnau3/mGqTPfUwVPMY35m1aUlkIDuxrRGBUeU
zAtuu9rovxsEaLjDFpfF3BYG2qKQ/GXIycTREsHUNkOL+9/igFMU899FgGwprrEI8grg1p46mg8O
JbCeUB4wCEOswygsIrzJyokznhZUUmEXRO/W7A00HGZm3zsGp+37oKS+GUM5Q3LI6w2tAAeE2Bt2
q+e4mYL+Q/Y2a22V8x9+i57+JHvMdZIGfibJhGEZ+1B3NEOWsXX7neUKim5LkVafjkEe4ckPuUNe
e6LWHwvBRn9W4YYwNmt51XHnLVOzx7zm14dVhkt24avmsg1CkttWbvXhXVfnfXlUVmCzkYSh4Z9N
EwVR2tcWlVJWzhERHSRYeY9lpSiuUWXnP5sB5SjTTvS+UV1PSdfOfX+7goaojl0/F0/acZrwuIXm
wG1U2WqNGfyOv9nhxpvMLtECIFvPCUnPgo7xeC2YRqMFp3by+uynd0zb/TKjdiCkLSeQcN/PXM6S
yoZ8dEIDRypGpfPQipHMYU8uFx9f5cIFduFu/h4FmZ2zK9azH89BDZ91Ay5N5pernZ6c98EbYGEq
2GyBpb3obkZod4Omro2OPHvEQ1tfFMOB+QqEPzvLNlBaSGmqL3pduWQK2ljj0zq7Y5RyUZ8YoLZ1
DnDcWopmv02q9n43km33aZgLOqIoeSA1fvWRXdg0IAVhCQn4uuaxGiZ2aDunUt+PVqPXFJjrqhLh
kReM6IHYlgQzlln8e44IHqODQdO2wd1ccdvufxPyY+ur2zFr15N3Kc5s/uL/mgf/LYHr/84Y3H+e
1f8ce3vzd2yb4us/y2D/+S/+X85t+C/cIHAj4fjgROHZ/38ZrG3+KwLldbWUkXzsAoL+j5xbL/zX
1cb7j60cpwCQkv+QwXrev+DYYM60r2p4yLX/lgwW6MJ/VcFeff8YICJ+OspaftJ/k0CDYl4b2pLw
Y5n5/NTRGH00tcsQvM1AbztG9lcy8GlizVzvQ2yV1Gm46uXW7Ife3VsRYAyfkHf2XCYzQSxKn+Ns
JcYGtVa35onC67EkXoHtKGXCYFE0u1XV7ETU0wS3GBikJYG//jladGAlSk92n9YBME9KSEFNp1ez
3eP4FvbFGSWmKjnn8oWnBjhVVRuzNrdVxqH23HFEMRkiyWPgb2K8n+cV4CzjF5LuvaIv0xa+1R5a
IgJebxEmByY42HenCt0s5niNACfjyuxSx8kdjzAnw/mqiqVf6GP6iPq21lXmEXuYcRaWg1plmLeH
KRLNz7AhyZcF6Uli6penoNrUIxt0kO3MzR6WPTHu1RfdjFC/rZZuJGNQM7odMWrR711XOp+luwKg
XYiqWnSXn6IIdvq+UKH1QSNz4iTv3CnCaCa2d/SqHdxrBkVf8IuVz05j2LCMIESOOy51FZO4yVBW
GpZj8EfNRpEl25hTyjdd4d0G2qf50veVSyYHQsMfpFLFa+byY9IKfrhMmiEw4BvOGaPlypyNWyuP
gg3Hqsp+rZ2rnDiq5+1tKqq2Q6maI0nRIe2eXZFZRCBW45C9jma50JckV7w/qCnk5A+IYVJx57fz
eC7wp4wJ5YYLjLqC4Bmv0qLdKrYmOM1rM2ryZ5lKax05Z4cLD/Whpag8polG9VDB5sODx5/D60UB
gKZJLN6+2yZ9Xmtbd4kSABFjKSi/EwuStkD0GHjIqtVILwr8tvUejSEBvUugCH437AmfARSk1Oo0
eJvV7dtoZ9qDvtETioMdwdnXcWnQZ/NR+8H6fW1LvLuq5NAdwpZ5fmdSk1vuaKhUu25OAqd2F5GM
Gqx9rFZ6D+iJmuZGmQZGm7wY+kfXYI5ZWpvJPK/y5J9ZNMaY5EXg/6oJrcpTGZZmx6vKmHVOc8N1
CHfd+zjJQsYuariJkIDrq2/Jwulo+nMvSpdWG2/MK6V/nCqd/ZiUIeuhmaHX7GZnKOQ99hjccG1k
g7pDILYe8h4kVQIUjkLLt1X+KmiyMGBzS0GAuuqQtZajs712qkTZi3KtL5JxZZidYCye8ySv7SDf
Y0HVFQ5KyxnprMzjzVBWc5nIbFZG7PfR+Lno3nkTIcarnWNtLirQDr3YrRPKqYwtRwb1QW5MLc8t
g2b3lGWkT5zAUdblHnOPG0JEZmB0qMqxKO/X2dAmchhrs5Jh2HjnlpHbQ8IwqQ8TVUUbsvAiyNCw
9YwsD0ZYiSBBL7NAgbeHbTkvVi7Q4LasZHNr53xXdMX0GEIgs86F4VbecVGLOz8vnSmtz6Jx3Dol
LxvO7lJZtJp6RJXvig/hmgYxTwvNB2e6Ku1K+FlEoV2JE51PWxPlAXrf7r6QuSces5kyLM6FMUw7
e1TRfEOuiGMd6omp6J1kdPMz+ksOD1pGXJGapcp4t4V0hsNEPf9KlFcUQrzvyt9yWIJxPzPMtXeB
A2zq2zUm9xNhSPZn0qPzh1GvWaFB1C53Kz1tUTL5pvnajNB/2o59JFW+ZXgH/BvyzWodJnv0c6hx
ieTK3oLaHvobbZkF2XmdN741VGzrTrvKZba9LLJNM4aTVIdeiY7Hbe1RpkQn+dnj1akb+k7XpPXQ
b990gYwlVrOz5eD4Z9BUyLY2O3aawnnZfBpqCSYq3e4qZqVcEspJMQ+/NqlGdHQoeKoV0aZbDd8O
5lyRqhaKRjwKclFiYbltQw/aIEdDefTVdoL7hpUGWBGKvd5MGhm6ssqTYRrBTwcaBTdsKdDrlhO7
+En4eeSk3myxXxUibwM+JznRinP7IA0jsjySsOtqJiY5IjGej48GVzVu+F5wAFgHA13+tzI7odg8
SpIslW1Mw5l87XE75oVEJgckY/w9qP7/sHcmu5Vj6XZ+FaPmTLBvjFs1OH2r9kiK0IRQSAqSmz25
SW7ybe6z+MX8MTJtRCjzplyABx4YiRpUNnEkHnLzb9b6VmdQ0NfTRTPC8NJ6vt/uct//qnllCIcc
1dcWJ4p7mMJm+MZmIzp2JCxYC4EAu184Zr/sUGFcGiLGz0Pb5t+7GmDDVo+LcSe1WHJ+8hGvlXCq
70jjdEaghu7xMhmy3lwa7sSbbMhErkh6jdQzx7eH+JZb9IsjbWO4aMLw7ybflU8+Ec3IZxLV3Xi2
3QzrdAqHpzTRSsHgotM5iJvU2VJljwCYkzFD+BYCKx91qmf0xa47MaIVBDEQRwZdET892zdD9lu7
yZz7sstUtMr7tAzXsZMxV0WL5s7SFD342tObeGs7COOXtO0mJPWVYNYypTQGGz+EDLJEzmjZC46j
6Tu/T98cQw1X3nYUvW/TV+uCJMgiHiSxy6gVkSqQoeOkBrjwKAoqBLsNRL1lCYYdpWNLdtHS0eI4
WcYDoNnfTa3/vyz+hznDRf/rsvgeweVL1TU/18U//pP/ZQ+zfyPbyMYwCdOXXIaf7GHWb9wPpB9h
0TKxA1Mx/2EPM36jgIZPFhCtYIHGnHPu/7CHGb8Z89+DRQbQEE6uZ/479jD7A70HxzkIPZc0KxvO
PP3SB1QIoj8GkI1WbCm50tcYW3XesMQEzq4WAhjOo+mO+YuEFSEWjBxYHqmwNySdfsOj2rayXVQe
qZaL0B+jvYN1aN2mwTQz5TrVLLORjFAWj4a3CQlqUGblMJCNdDY0mTC1RVNpUY/GXyuu8blON1VF
TvQi64Lstu0S7cE08uw+AamSLBAPEz6mB9O1XobIFqrMcPFChdPW0Gd1n3AT9wlTkl+sHKTL1qLu
Ao0i2ktRkeWugPJn8SrP0nra9339GczMnK/UzzY736P9wdPt0XuCMv2TmbQPPem7MHTU5OzcUC+P
TeMkaAdy7NaFGwKVH/NNQ5oD+nW9P1A0nEOhvto5S6w8Gl6U1KKd5QTFVWNbRxdj0imesvcycoJ1
G1i3jLKcb1HZNwu7r6bz1FtiRZhlNyLVZey2CMjaWZB78olL9S9/L8cCr4VVMbA/3iHEk5VszAZC
7AftW9C1C83LrDMKrWJpxNpFFOlVHKb1zU/P0M3v1+2/FV1+U6JmaP/5jz/fl3MzyX3OyQ3N5SOi
x4ljQSmkSl47jPpMIaxNAuGIiry3F+GkG584ZD+0hzwHoAxm0ACMXB/WwOyg/cnb3OS9pTTNIRTb
NscbDfP3CckCIym6A+zBU3Mm9k19cmk/2HL/9KEfECNlkDNtVn65DSQkq9CloEMUbKAeEt7m76/n
R3v575/F3srw7Znb8JFJUeh9hcY8qPga0Yc5GOPxtR9aKzpMgTBWYxRF8AiCaDMF2VWK1YLNVC9e
vapN8Q5q5qLL8/JcMDyiyO0+S8v5q68bBCB9EIQ57JXz1/Pz5Y8iangvRz/iP7mM5Y84eaY9+YbD
jq3FJ/yFDz72H5diTtk0oNaSQfER5lVFpRKV4En1w4mqwdCBEWXZZ8iwv7qjAodjmhEGd7D+4ctt
WI+zkWnLbY+Med+ISJKnQReSoShfOoq9xWQItf77r/kvfzWPASLwdM/lc3+9jq6blKm0+NWGQQjY
MIlclezCP7mZfjBrfz3r4FbMIGnd5q8/URfkUKY2nrNyG3v7qLvzGxJnCXRPgjXE0GPGaGHI74Zi
p2lP1G4ru/KWshIkqX7XtY2BGACB5VKGD0hHFkVpbdBAKONtMBvsC9jlshQ16hKU3UZHodp4EKrd
HRCrLGqPtf5mkzE9hg3Snpc8JNVHI8oM45P9LOt1HOzD7FyxC3RyPCaFsS3DW4uhu+zHU0NrKU0c
ojkiXdSoQ9SxOh7WDgU01hdmuYnzCWLAnMeNv14q3o2WyTLDBHOJTejXb6RhNYwdJ623OMu0TR6h
Ixl4EG5BAwqI82zIaqueZj1etIstYbAVHLqdhJ26Zrra7PUhS65Q8tfbkC3AFgt0tNCi+qWGFrJg
ck1UA3LXz27ev/yxXV5iDuUHZJmPed8sRfoxMZpmO/pLRBQ0sfN7+dV7sL7npzlZaO0u1RMtJSNw
P1q4W/fu1v2dJvZvlZR/ixJ4Vf/9taxGliax/Nd/OZOdP+9//2vtv/7jj8+fbf6//J818hA53nbv
zXj33rJs+td/8F9G7+X8b/6f/sM/wAGXsXr/5z9ey66Q858WMTf5uT78Qff4r0vKm5fspWz/9B/8
UVBa9m8UbT5PHgnTvLI4WIb3Vv7zH9Qvv8Ec4gD1mHBy4jBN/aOgZM7KqxvcAOR/3uM2pIs/6knz
twDKBH/b8Hg7UAL+W3PWD8XCTJfn7UJBCSXEZ8r64W5npsleqPTGU5AQWI8zkLYJFwW2N7ROfYW/
s7LGtZ1Y+ScH34dXKR/Mw+WBOCC9lF/z4wcTvzgGqTE0swYXQY6LNJ0coWJnKO2znI4PZ+zvH8Uw
G7smKHnICr8+0X1WEzo/gIsrQ+ixqSSmUTnuZ2msP/YUPx0c88eQX8BEGGoD02t9/jF+eiUmUMtZ
zNXdyZ89OXqDla7VnezBG93+IBN9QBOVGeZaUkGspSlw9jK9jbGo2MHwkiho5oPduu5qMutmi02Q
SaQLDIFg8MkzryvFHht7mZu8VUF6xf3WdYtCjuODQSjMU9rXw1ufxNpXT0NN5Ex14DALESgvG4S6
qCXi8U7kpvlgd0P9VUaGd2Rw8M1phX7bFPAxzZ7gPxZCOkP10MrVczDhgf/keP2L78Ii1mBOLwG0
T3rVrxeJMXtuGoMuT9T5HXmB82S6U/knBcOH6mT+KiyeHm4v/meznfv1U1yhM7kZ/PYE/u2xr1dW
d8UssYIkFn4WXPEDlf7ha6cVNOFNAciem7xfP6tl/0A2SNiewjHZoLxnRUdCQWhtxAjo8zVCtY1E
PUhZ8qXJEmLBpuvlth0Z5Mhu5Tc3ZveS6mKf1OV7pNnrePC3eXBttcxEzCunDZZpNjIBgNufP/pO
vurwgg4TwHHrZDQ3fXLQ5bJq70IdBYj+bCdPoj8wJEHfP9MfYtYbGGLXAi60T2GhMdJknmPESJ7c
pza8FuV4m6YSEOxJTNNidn2776FE/SmOrE7LTm4y44AkclkZVzmvvwGhog+wtCfT0n3xrOzar8xd
0d1ha1j9fXX0gz/5p4vLDpe3JxNk3se/XtwO93UPWqI9lXFibPm/aDYLfSPS4j1JyxGcgJGcTFqP
TY6dZxvLPr4YaXqVoFbdIJTVKIVD91g2jMkgpzPp6b4Yprnp7ffeQIdAyzIx7ykawEF6cgPPCcq2
mI6IFrK1jHE/Ga1izjYYbxmDxn2KbP4YlL13dm3e4QXoRca4WXFvpW61T1WC6zkvxi0rgHj/99fC
5GXwc2Hy+03Ntm5eyDED8Hkl/Hy+pMLUK9G58uS0PiywMAFDDiv/MCE5WNqIXr8Hg+L4JqWKCWJu
fYnawtwXlmLvNATusqdfWSCqILu5QW2vMc9Y0IkHywJ5xzLkoNnh0ORP7iAn2jZOxr//BT7y3X/8
AvTasKhN2jaMfr/+AhoLmVh6hjzlbKuXQkb1so0Cdysr/MfAqgt8FGN6HHylsMR1T54wx+3f/wx/
8daZM1zYOBmsmqm5f/0RBjJT9dREBAHsmlMu0MRRSyfmzE74WQThX34Ur1WT84eIvo+vA2bmdc34
vzsFdYPoleCYdW6m+te46+PPruxffZZnQo0z2dvq3o8z6qdXDwoTv0Wf356ySpdXuZ/7K0vk1u3Q
y+HIxUBVEk/+0hua9ARGpEIW27Qbh8n0zotr53rsSndjSuIZmllJ+PfX/GMny/fOHpm3oj4Prhxw
EL9e9Mgrp6H1jfoUNSGJ6Myp8VHo7PBESzi8Nljdyot8ylZpfQlrUl2sQYTQboZhUxgTlWqGD0PT
oGZnU69fRQ7R9X//I/65CkKEwEsbBi5zPP1jyIEdRrFrshs+leha7vICIEWcquzgTjDqvBGVhWgn
98QG6bPczflN9MsBZ1MAcTfO9YJN7tH80P/0zdUR2wUvLorjmLb+2hsxRUYdwum///3+/CkUeBSU
/GWghvoYaVL1QcX6V9jHXG/UBsUo194rtE+6zD+9dcmoCDin505zPq4/PFxupKONH/sJox3sqapp
8NjiyqWQrXEuOr9/2v+9ZuP/wTaC2J2fvrg/ccsuL2OSJq38H//5S/Px47/6vZfwnN8obXAF08K7
TKnnecHvvYTr/WbRthLQwSJTR0HGPfBHL2Ebv9F66D7oT2MeaM9Kjz+aCctFtAGGcW4oAht1iPvv
DKd/fYxctBr8AKhCbNsljY8n/deb2XYSsl4mK9janK4r4BjVgwTp8BRCuWO9r5lAqmrjNii76pNb
D2jbr2cgH05qB/QIZihoT3iEP9x9oVnrUECUsTWZIO8MgI8P/M5oG5UXhhhg9YnMRPAL4wrvjMTk
WYVH0BzFWk1jxhKMMTTRyNZt50/D1kdD9xjgV79np9l2AFYGq0GsEfsb20yi25gt9W4wLdayaZAj
QgE8Qx6pRMxEELfqbwxfud/CcBArkSVVv4xUiLh+yhddWLgLw2wXIYCvb66Nk0/lBIdAivVfVAaI
DEscqrhNX4NPRGiL9ZgCeRCHAJeDpkaVAjLg5dW3aLni1k7uewlEStk++9myzWZqaG4wBxgw/+E+
6vJbW5bExXlBdqqGMDqjhynpHHo2X3lqVjNYgP1q1lX1KwGuFa4ujslVZ9Txa5kWwRegOcXay0bW
Vq0RQFCSkYMO1LG7aK3CtCeBFt7egzb07RebeEyxSbMJI6ytiTZfIKY0Z72mSJcDJtFHpgMgAkYz
YC/tkSiPI8w/o1Qo9h7UuzV74GAXdUa8gr5MYduM2i4tU3Ez+kCOwy5KNrmui+9AxLQ1Go/wyg9F
YyE7MLuT03nm2ZSWtmJ0rM5GEFaXzEu0DT4IMr3DNL0ZyizBQ4wOkUhbdiTDoL5KJ0GVNyK/fVMc
+1+g2hnHUe/sc99jZRmFVT/aMPs3ltNHD/gcNcy/E7mWo+4jUDcEQGsGSegeMYm8Be7gXId2I8mh
ZFfCwqRiGQK+Z4VDALWO0JuDxvjpqpqHjWMWqhW2Tblhy9++4Pxesbu6CnS2trY9LYt8KAmewXzO
i6u+lRXu7MKo1SqPoqWDafeN80I7ZF6J/HUyok1c6PJYaCTSx5Wl7QWo6Ef2Ui3qZEtuy8QgQSnT
8+fUlrMjYhy/54mVQHxNx4Sk2rhA+o+xcJkmtlxVxtifJqYQ3aEo9fErSfFIRyc/wuss6d8XyHkn
ZElhvsmLqNq307gHlP4qrT48NajOVzwY32reiAgdR7G0LCaLdo9z1dDGG8fV/HeLpXEMNUIaQbmG
mLOpnRBLaRvV11GfrquJS8b6WNwMvpGuXFU42NCgX0dus0X7fqCTvataQOxJPr25pb3vVLiuyqo7
iaDF/0065BSxh0hNYGVj3T8NJu1MYL42LLRWMLTeNQPamHY1ef46z6oCxX58q7LkEXPjpUFdHqIF
0KL4HuUTvtx6Jzr6OStf+WLYul1yxu+2CDFPLGIRIamVPExp4a2tqLkURfOCc/MRXxRCI559lgYY
eiMDkNHDGID9TvtveKGQW5vPYzzKs6u55bXWBCEwHmndtKZ4G+FpRwup1FUltVM6uoceeYHRGjsb
3NfUvOeWjRTf1g4VgHgGp9GqxjKwdLP2ogfFmgNqaYWYTtDgQkOv/JNM0GKhLb4AHTyVsAYsHUEy
1qSIVZgODKEhb5GLyuq5iSVklMl6hUUullrlynNnxfE+K2GxFH5xsdPQOTTKqXYyFvWrFWsQGvIo
3SjDWaXpeG3I8osmYv9dCyxt5zbOQQzDZXASe607srw30HeZRRY9mQoTQ0tDQnwdSoD40OfTwhZP
Qynl1jXgFro+/g3OzwzL8lQ9Oz0SjNGKID6J98KsmW9YFTZ4Tnvp4nPPGnBi0Gac/IFd6iX2r+Ik
vgiL5STC57cw5c9XtYkw2QzP0uvwChraUnTDnZc7iwKVcoL73kCmgzUiOSBWWHW02FOpXyuln72K
8Du/PwGg1s69O/TrMalu+XJXqvF3cW9VG1158bqK2ztJMLZA84Dqvl2bcxquxiZ2YBqOrvZcN9hz
ie7iBUpyOKOaRVdPVyYn1SDKW3Pyu4UGwA9LKyebm3whYR03a3W2A76rpLGehCQ5Jihuuzi/Thvj
1ugCNra+ODSuRFagBSehtQicwx5JA3bBlKEF9qnkWljaNQ/1PbxL7Oj8aZHrwoEKiJyk3i4LDyYg
wiRidPO17J3rHkLgIqmq66GHv6J1X6uhuAp9IDxh9CJnY8MI/yhEl7cd9eQ4+a22qIN2a+oO/hgP
IWTj3kVdd8zC6qqgJ+mE9uhYxckYoNvFOInjvL9NeVkw+sogPow0DHJWTlr7IQJlJqdgocMXN0Bv
ZKFcFwo+mvNgSq1YZprXLNGGYF9tkJQIfD073AYnlTtnhZxka1fvPF/xSkVYjydLgZqQXbF0Zh1b
zAF/MqKsXopRJxCjUJe4Inot1VumoKWpFzdFKdUFHYp2KFz7LsP2znoTc5ws+LRJWCPspCziph+4
ewDQcX/jJkJlywkk/Z2YdER5JTh/RaFxSHQGBT1jv0WL1lpaL9XgEixrAwBxAs1dQlCC4JGE6THx
tbMXjRo3DqblNhEzHgeIFLjsqGGupKaX3uvuwjJ/NKR7PVm59ai8TPmnMfQffGTjqZ9t+sGj7/IO
vs2Vypx1G4hN7poBNBIFV+gk60efEdWit/maIDnc4DXgmWaRWI5XqPpmfssjAswHRHxLOHg0bLb4
auKJ4/SL042TV2LhqQKma1ZisLDaZ89tbiYVxhiXKpL63EM08UaajB1TgEe/xoeVRuKla7D8S9Pf
yLZ6qw1U/R5kZxxK0L8bhPZIgey3vvAeyhHQbeWQ8NxW2TdEPrSMhO8mOWnvrQQzqjWYUkRNuRVl
911k7isNDGyd3LRpdR+L+CFjU4nJB3ki5qW4uIHWmV0VzX2nt7tMCcBpsGhDRRhicRlrLAtGGZTc
KcE2HuIDQNJZsF8fhG+ZeIQcytvqa9BxzcJybzb6Jh1kzLXRv6hYrdDdHsZUfhdhdQ4kVgg73wZN
8FWJ5K7SNH4tf20Ix9mGkbyzyqxiyoeLP66SZ0ITZz0yq3NXm4ET49HoqkWbD5xVkjt/1PIQwo2+
qxlvLRukhhVyskmpFWyeVVCyL1NecYIZ06w8LZzQF+Y2atQ9Y+Z6XYv6RIIbjntOMBSQIEIElpBa
YxhpF2jGUGyNdpFso6rpQCzW7gJ/mLWW6h7Gi7k0h5DcE92dvSDHFIcVnBPzMXI8GBddcid62a8S
/D87PUQi2IJv6ZnGwhrqd71uioUOOHWD6p+6eWJ42dtzfqEhHpRTFysXvGuHTG5AgG20oIf8MsyX
YhZoa7joFnprmLsEp+HSpPZek5D3BYPuNs6yg5YVt3ZMSTZwoiw66T0HDXhHIDUrd2QoHlXQhCAq
4khzk5qdOmV4mUTf0rCCk5pxUpL0ug6A5S3BRz+ycroNp+nMkhCLv1cHc1gW174O31XlrLR8vC2T
Aelw42nbDDwHZksusOJMFDOmB/dm8SUnyPYwWBTg3FtHwxnbx5zSbRdF/p4Rno5gDYpa5c9azXLZ
TfF3IxBwReE7p1p3U3nmI4ODHUZWMMINJwd2LDnflDBLj6BpclQ+oNUyQsRmN8ioSaBOjg6q0vU3
Vl49m4raVmc6gJUPQTdgo4iFLewZeKSomUuWgWXY3E4yeRQy3ukc1GzHlrBllonMOXS9p5qdAEcb
oMrYVOkqK/Vdq9IHDxbp0qrUOp01HsYoH91sPNvmsKjdaZd5/ZMbTfPulhF3sMN/9jAonxf67BNz
3kb3GMH72vQtkW/9MB2nXgF60N/r1u+JQE3m2uzIEuQrnFrSs+D9TpYH5NUJUjJVelAaDs7ZDkRL
w8/Q16YLaGR8LmrQkoOYXvhZX/wh+mK3+hXLV4a/pZ0vTEsLWTP33/w8u7XG+NS0jlppHJkrgM0V
OxmHxT9pXlwbz0wO2mSsQj/aS9s4Aa/GgVdv25xg3BZ1tF1Hl8Id423lJGqRDimoKSyggz2eRdQD
dQkMIBq82FOICVBUEvY3q9a686Pm0Hgu8sME1JvoYviLKceO3rgc9OJipQjNRSpWk2N9N+AdGHl/
EipeM6W6aLo7roGxbi04p43V3KGQoq7nyO1kuiI+GOYBREswVv22E2V8mQG2xarNHMRi+EHK3RDw
XDMS7GgYc/8L/uJ2b8TdzLEBAFX2ZrBHdO/e1pTdMD28BtlWaai9PoKy0mMv35hJEm3B9VrvlXTM
J7+MAYwZgzftijJiptgsOEPwlwkF5sBQOmuG1oYKoZXYGBaq1QkKQEn56mSu9UUHZwydTxVAQNGT
JTd0VLgLC8UaDC5tjw0fJG21hHlkXSBr0s71GZ1loAzrPaXT4MxIDEhcSJq/Y3ab+wn2JXO7buxL
G+DPUFWG2jh1o12rps/eygEqcY/3bqchv1kj8x72g5y6XT1J7Qojgk2OUgEER4Uqu2PYYaGGm2Gu
ZV1AdDJ9BCGpO4OMjaFcQVryN0XQehvEc/Wbw1l/QsQB50ULzPDBber+1ZzC8eDLtPoC1ALBezYF
+NezUR1YEPcpaxqvZD5rFDszKcJ7IUt/kwSatev0KH4zAbiOy8RrUm1haUPuA12Zh3hRgAKpzkv1
HVOXdo0K2lyYXnhQahzWZVDk2x50Mi/QgIBHH0DqRrVSpz7DAnBDZdHhdC9j+wqnL8p9WhjnoNKE
g8ulTsbTYi1rw5U7yfL4cag144UkApSCSf4+FYF3T06jXJttSjp8raIraVl7PBOPfjKbA9h4blXb
QlSp/dJcW2VcnjU2FNum7nyarbLfChiszBm0YDc4GrHuTKG1exkJFHdhTUIlAaPeiOE0cA5h1Zkx
hnqrecBuG7+zAOufhausfePk/aZh5Lh07Fo7T12unfWw460YYuiIA6PcRMFMDKDf3yrQZS8Zh/vM
hB4p3aY+83a976U3aevBTSid9kiqmNqMBO3tm8GRi96o1G7ww3DBI1Q+1UBBXtxWPrUQKWU5HCPa
qm3RWM6IF8lNvumW4Iit2iBOaZy6JF/Yekgea9q47NX7jKGJ3YlXOy5Bu5Q2JtnKon7UPYNIRtOD
9miJ8MbVuwnZclcd+ravz7XtEoBC78+PrS7CLdxtY8h6w+C8Wbauc1VbtHUlHqMBM8KVLDqXJ1wb
PABGvTyW7lBuJuwI3wBBZfg2AQngflZbXjbZbd1H4dcZ9rd30c0zqwJA24ZGfq67fqR1Fl78EHCS
7LCLBAJi1AwGGd0YIePYerRhnnOl0iHHVhna+cY1maXF0HKXJYrzRUmW3jvBHeIr3YT/Bnxv3Izh
EJ7KCgt6HcXjE1rs6BIOnlqVqeNd23Lw17GvJ+vKku3axhANUwN8BIeEUVPiROkBCWtyDRCOA1w5
7aZplHiyA1ncpKaeX3uRg2jeFvo1nIzhNm2H/hR70/ScGrz03Bj6aGz47OlSeB4YmLrroBynZ14V
NkUyBuFVWtrdGkMX4CbTyZJz1ZMSAEy9LN66tqKapHw9VUFd3DhBZWNNssyH2qCqi01ZHUnqGy/g
fnjh0PS1LZKcCG4Rjtil69jmZkrgEZd62x9pXJJ9gNj9GmJNtTIzjYWkg3zHn3TzUhVxtotBxG5q
3WnXrgrErhv9btWLuiuXUjeqF43nesVbVV+37NtXEcgfKgQZLjOgjUvsl/nTiHDumOOjWBuOFh49
U15XQ37v1l6yDaCeUu5QX5gJA52my+17EDYzASpmVopwlia5jPgIvORf4mnqFtg/EsBDhXwA8msf
jLDz1xpWC1pIn1qMqeVoXEJND4C0x8rYGYPfwcjxgsdINc4pNL0GeVI5GrsJkvyqR+fiLguizM5J
6jBC0QNHfQXR1dabPsLmnyc5tb+Rayc0xVjniqKMi23C83vvgz5YAx+3VnLIC3NnARzuD2mHZ5h6
p5CXHIbCQxJmRAKMQZBd1w6ZDIsQqdRJWTyQg6qZDBgVrifT8Jks8M8xfY3+2g3i5ugNjnMHsL96
zpgAPppGvTeFT7MHOc3iS4TS5EJ7yFJg6H2xItVDRIuEkN9V68bute20s8oBqZqvlYQZmo2NtaJ2
tXXmGRt82XSEQYkcL0vz4mzXamBKQM3imAko+T7Oem3Xu9o+jzGPt+ADbljch5u0n+a9lC+426V+
6a3mPXXbCXBklbzGptZty3zYlrYnmIum30hZhPkx9QWTM7Ie1cRdtu4UvckBMo52QIgt9SWnJDs5
XwvAmLnMdSvCGxL16JEv0K/YkJVnZiUNj8Ng+OfOhksDU2AArj26gfbsgxF7aUWcfQsNxqBrEWb4
2VjKQ8BIJIhQAiuSXZxmAVhrbdpI5bXJTaEr8Hq2F7ngHzzcH2toGXR82UBEhx3knGd61KJOdJKo
W9M7W3zjatgO2ujcxML0Lx5jS14/FovWokvMzeBRcM4WJfShjMHxkvdR8AhG31vLzDI2E3P2H4A5
xelSVf1hcoqcYnhe19KIA35YAwwzj8PkNzuFHwRJfDFszdayn0OZml9xMuE/zY3iYE+CvPoKVikT
SlT3b7gM2z3Go/B6qIT9SGZEf+2QIQ58gT8fSHTi79tS8EYwqsp6aGvmzpugnpLLrI3fDjEakGU+
IYXK5vsrEwZ850jbGoVh74sahdNirJzmvs6yfs2CCMVHEY/jdTNV2jkpXPUaWTGmbmcq70FRlv4K
O4t5RYbecBPhP1wVA1koywjDJ2r8DPagCrQiWBAYEV9qLdD2up51D+Yotf2oOL5AYkf1F2Qjb1E/
BuStlgFT51Gsq2HlEneCeUf0K78vbsIoqnZapE/rABDpfjQq4jG7XaTgdFF4aymj+1C/QiXhHW2l
ZwXTmYTwDhIgjiHyer5RAzUp90S51GtlA4RicsRx90YEIKPs0rDOlqOaS1vV1UMZ6YycYm2YoMIw
xlt6GjEABsiptd/lnrHA4wh20gs9hnNxb24KWOjbBtjtIsBPuigaMLLtBASvZ6j8QDMYHnu3L480
ps3GLGR1D5DTOKisNg0GIpZzy9itxPFpjZDPbHVEJkojJO25D8TmtETXNLuSmWnGVe3dR2UY0Sto
SXepcK89ge0guiwtyocmwNGztZgUvyBm1rRzOThefnbi3JuWQyG+ZM1YoIqtG1BJLLAWcMiCuQjx
ayj2beqsm6QztxYDcvXYdbV7TUdiFNAOUKetwmmc0vVUhVh74SzV1zbw1Wtfh3azwC6aUgVqZfO1
LR3xWkPfnSOv4/iYVK18NIXm33ZZxCi5rYrXSVTYrs222lCudA9DDuIpywL7a4/Ro194aZnds8tH
NGLl0P8jg8EtcWPauTCj7LqFf3IV2qW2b2d1SZbY8XXp1Nap7loQNnpvLtJMr64ZSnFDycB8SXxh
ogCRI4UgylwJYKbvH5iiweuSiOvWUZFaS38s7TXtZL6J0JPsEw6jY0pd9MBt8dYWLsUDw6htKAJ5
p8lAXqa2Z1ajAAPdwmCu4xUpGNwBWR4Xt5jowhNsqmFlIKRb9mXTQ4bKizeWDvV2KMYcg3hmjGuw
HTwybd1BuMB1lp+ygiE/BplbwGysFZwhu8i40td2EUDlKooWQLhvZWuP4IOHOO28DWdcs8XuXq8w
8KTtypFR9M0ZfDNbm0mJb6Gv153LkKmsZfPK92rRwVXy3RvMbCWlpt+4gZquJO6LjRFjXUNW2J2L
QafXsj24RXQTDvUcQBUqnuYmDFPtRujTJUiCSyNCdZd7VQ7Xz4UCyY9KfpriWdoAQZ4eMh0PEz3I
MAAGQsRM/T3YEGnAoGv7CarxTmuNcGWUfnXXYERdlo3XrDI/Kp7hn7TPnC3DyXbH6axjYDzGtEGn
pLCnB1jC1UJ6bvWcxo3Ja013lwMrw2+ZKI0LUUZv6LYY6pZxuKmYwJxMm5XbQq+trF/yTUzLrs/7
48wZue6Fsl7GLtpNlq8OZsPPmqU4cRdR39Z7Btjqxi18G593y8CQAJoEIHLciPwU0pBNrspuhKNz
8Nh5hRDCI4UIfJrkPa9Vrxqc4AcOH2YjdLRbOjEqMHM6joZfzhniOPULUj+yEUJjn5tw96bUavJl
oyCwWryCNu6UAIQvCA161BrbeHc95o4gSOSGyPsRD3g8w2CnHp4RUniZt8VBNeYx80TDbeI+WXbj
7TDPWBtEbeFNMtQV1XFih9va0rBfew7sx65lW2GW2lWW1O5r5OovqR/Hj0HJmIzUVzYdutw6OVM/
2jL3VKWBd+aBeyrTri3QfY+w9jXycRcuXzaj8pHx0USZ5lcAjZPafwRiJ1ZRSnAE3C2wWt3e0omf
TIfiPGTGinWBdte3jXXEI1ks6JYHHMNzu98Z11VbjU+FYP2ifMzfns+v7c2mJ1JhudRds/Wawb1X
ZrSvLHyS7PMnGtdpWcZiZXr/k7zz2LEcSbP0q/QLsEFlFJtZXC1di4jYEOHhEZRGbTTSnn6+m1nT
lZlT1YneDTBAoYCqFO5xL2n2i3O+I1/TpH/tKhMdgQ7AzNT5afHmbxbgHX73arQeUzD4VdHe6aLe
MuK9eI39jXiXc9TZoGer4+zET8VcPxa6v5rCSD4KrzpEMeZm1Ydvjmeqm0smWacRtl+rD44FtWqw
svVsv8eSaaiyyKOoxycddC30F8ve9db8QkPCFACXRqCpuqswkD8M0+mTKRZCT8h5BtBTTKH/kc+a
NGiCb8I1ARPNfvCFJAmnmOp2x+hsOc2WB+1KD+275ujbm0y0ePci7z3O0WCmmHPXrOxukynobSOv
NLxlJViaenjqaCpLD3DTUrwMSxQjaSyS4oJvGUTRrOXxlle0daJIAlEBHdtVQ7/rPMHOSAUs7Gf/
zqb/3I/VQoYSvR36Yc/9VWBaZRbRJCEMcUpH7VmckkNWPZZcdXe0rcyGIejWe4fUrbuJs3A/hxLo
upneC0UiKglryW+JSqS5pcXRnbPkze4CClwds2gcERPCCrWZ0qxc3MMrVO965ww1lxSO5PYRj1yj
D1CA0lUPTZwPqWEXp6WzL6LCbGd8l2oT3Na5ayfVI9Noe+xfsYWZ9TiZkhiXYbnQUfrbdmGIWtNO
A8LLtPoSs278hFXMOG3p0vGbvYjmqUq8mRWTo9aekcuZyXENF080goypKhe8Fll9tS3L6dajGC5c
1Rq439BfBlQ13wNLkYlDs0pPL5xx+CSpCs8+WIR3TAXDeV7Chv3wkotjzG56X9v+BG8UJUeKcbn1
qLzsFFBko6BvTjrivjV5VcEop9hgCLNo55lR3fSqsHPBoC3gW20HIhEuy4wee5uOs5ucutSzOgS+
fi93rP3B3xfsbp8rYGOnyIT+lVRyfGBpaR2tpVQsoWbniVVjx8ihNntK0eSM5s0CSeSn8gRzhKyE
Kbaia5XQkuVycfNtWfrRm8gAsazYYTa8MXXWvFUmKHeQKtLD1HX1ozM7jliB2aYzIOLnSp3oH5lz
k0rlpc1N+tzY1GUZOSnxjvSrYMuwt9n6+pYyW8VuvwmI9DzZbfhSVRHzLJGlxV1P73rORZfvgE6x
tqIDzpfR54IlOSFIyvCX25f5g6mEZiXct969B8kSB7ZnKZ7HoDqHtUPaSDp290XLCciObtrlVmVt
4GlCicalsy3ZQ6IW4I8HjmN6nJKaxXOWQrSOQr281FjdX4MkSQ8LIowVloxxZwKR3NlO0h6S7DFz
m2+QAt5FFzC5iPD3kBY3PUvHNAfgTM4X3zTuQ+WW44baa/o2YMvbj2VhXdp6mLAi2E2wbtu4egCD
kj8vg2ofp8h8uPCO9ZbpYMuAqhS2v7KdBeSXlZOIu5JalJRIpijPdV0GD51fhpswl+QSpvgzf0B5
qo7QIyf25b7DUoJDzOps65fDl7i2RZG9yWBedpwH3jHtfRsUhoRtXQFBYJ3qBNd4aDIkC/F0apWk
ZWl756O1EhCekxAXmx3DqZkI/lhgDh9ZLaa7NKw/sqR9rrDRylVLn8g0lp/RlaJgwtfwAShwI+0Q
ZYAwIrntnfjXUBrzAgD1FmuV//TajkSWsKq2tOnLNZKwNJgyRy+s2m2g6Eo9LmyBrnlVMi5NzMgu
hE0amvcyfiauiNg2FRbx98pI2qYut+nysBE/zu4tRMwYgOOui8qbe2mpDzD9o61YIvGT5x+FSDv6
b0Na32JBvIx5lBXv6EMPcZGbgxKkZ68i4mp2k2WynRfXLOOq1knIu2J9JMZb5kBEbDh05zEBwa+C
R3u67Txp6Mw+lHlIcJFXIGDtBPGMDgDEFAZCKo5MupwHWUfNgyoyBfuraq4FfFgSEmNEATdZ/DGv
JBsJkubXYDWHX9LOs3dliSVf8QmSkhBrK9o2lXw1jMfeGdkxX+sa/5LSSsLYa7tto5ETVals1yxH
w0vuVeN9oa1p1/Zlu45GoX4knY9zLyc5AnotIaCmSY43Hv5pcXuO2Tgcn5Qw9Z233GiG45ivbVk7
E7Rw7k/Pliw2XCo5bToUn1386GX+ssnjyntq2nK5Wi1xFLqNurdQbzu0DESIjg9Bom+IHkKU2tZe
t2ihQJuFQNxByMTM3bCT3uqT5FzDjdwAXALcMHphfsbtVp2DaQT64eUF0odbq0zoD2GU/nyCD1q/
M4BEUpMWbO4a3hSGOfdO2OZ7Otry1RhvvF8EGBjyAeVXh+5unzam+5IMGYbW3Ao+fdnfCgrsjSja
oCrOwiERxqle+7Z51YNkjOLV99EydCdbTuGdsg1TnbTzr64/zjuVqw4SLTGZrPDxi1dT88COgD+r
480OimdkAUeGz8kbxNV5Tx4T7CTKMIvruWvvleF47B2P8auANXo/dGH8PUuz8OB4HbFqHrMjjyas
ePZ6vq8Vq7Hgyv5DH2IyOnBJRr2+uKkLOwRkcdWv8jgnEQnN3oblwDWeJLHQvZ+GiCeY1rTubeNu
lYs4KQi0d+Og2dNo0aoV7l7x4jjIDHyr3k5Wn3yUEnsYF3o+f5KnUD8oGvho4xAlUqxEW3TbGncL
gsqfo6QMyczyMtkLohhnOvFzvHPJOG6bZCN01DJoum8DshfckqlhTuq72VM5YEehbd46LJqvc818
cAOxSXyKPEMBICjt7nrPKeA7kthEYFG39br+CAgTCCdKcslu3ffRSJapz57fihy95oXBlfUHde6/
8Lz/xZJx05wylAdfR8K2TQ69e1NE/0G93UyVG5KRCOEjyAZkmgiFliSsvqCC9l/DYNDykESW+9h3
SXciP25etl5BYOXKg9F3sOw8zrCUjhzqAxvadc1i/eRkjifXDVuf1B3nwzSmbMUopF4WYis2Ngra
/G/Es381ZnhRKKi3A1KMsa6BlfiLs2SU9pxzvoKZToic1VZPWl9euJyYI7vAHdIcwjoRWGxJo3Ev
UaQyclR69Ijn//7z/ItM/a+/x18t73nupHNj62AvsplAsiwbt7k3FL97QP5HwvF/6z39o/X0f/23
Xtb/B+XlBIZjeLvp7v+9VfVFyY//uH5fmv4/lv+4/kQi/ifb6n/9G37XmwP1w9rmIev/p3T8d705
f8XxsKiitMbfgWX6n3pzN/hPXgYbr0EYY0aBIPhfevPbX7qFZ8ce2IzfvbD/x7T7j/cNv+/vJt5/
8f79WW9O3LYIBGJ3tODMDVzvt+f6D6+f44LZ50IlxAAVSal8BHVN9qXwyg+psn4fs7PeVd3f2Vn+
LDT//aeGATQCeC8uvt6/2Fn4P/JgKTLS3UhBZswTMm72Kih0uTxNfn639JRAdeDtC1k9pJTPDDJk
fi777LWoaWRiW5i1TfbC/weGiIin5t8/q7v+e/3jzwDL2z/w+6MZ/6fw8SyAcBH4oe34RuP5/dG0
bo9mGHGSRTbxj4HjcaD9wwsh8EJEtg3eQWBAxomKR+EfXghsEp7ARQD2x3N4SIP/kRfidvT/09gj
fC4YVmse23yfWxVGyZ+vhhIVc5+0NUTcDPDyAUmDeSOoOj4RzTFciLWx7b8xMf1fPxGXuOt4OOxC
MA9YG/78E23CDEfUpRPzC4K4vEyEkCG1doAjz33f7tgpmcc/fB3/4gV0/nxi8+cS6NrRP/FV3P4T
/uXmaNhgNAnAa7ykRvbMQBbJmnxOCo8y8jZESttwG4QBwv6KkJMv6N8ZsCyp/2v2+upDt+7U0LV4
8zvmLx39zcV2+xP/6TsQBNXHN7shMNGb5/jPn4jXKKA8KcYNrKKkrBDaFiyMyIfgXrCSYIRX6WgD
u31Rm7/5XG5/7j/95Nv54HFE3EAicRjcPrc/nEzo4cIiw3eNlhyXHZveyNuThGsQizWZso95YwPm
yQO3v2cf3jvnLlcxRGF/sECNph27taVTefUkWGpYf1O23HBYf/3t8AfhleHsjnk7eAf++Nv5gEmB
ETdAIZJmdlcWqvEHFpOkA/UlHVXf0bAcrN66kZmCfgn2YBSbXw3OI3pFaQ3flBjzRwkv1LpmZGdY
G/Li4vZvf8345sz/58cINCHAlefaIR4ltD32XwsCEP4MvQUfRiESccyZD+I1cItzye7gENr9Z1Mx
H3L8uIdWr/2PDj464/AqHO8pP6vLUqTiawBiNF859TQ8WnPoIe+tCCVSETS4I8oH8cXLLfYCbZ45
CwHCwkGQGi+3RD5a9LhcymzfpXGFapjwX/NA5mA1P/px7nyYhA77gHhcAYzGtVGXD4YlBrwPqlfv
sYilQfjSI4uma2/Yb6zcHOdQtyIVa8aB5DimeMAOmc97GmhmOEla+sSgc7ilpJoBUx+fgdq3aPGT
OfoIAUtW9GidNRxVhcRrWjAb70d4++U6GS0uIq5kxtqi4JmzDK6fY6/awb1fpprkZhOEIVkMzUgh
XPViLtZBSD0PSUPP31OwhHKFrIeXIcgcP78wwTIaUHaJRyew+TeadiGRZrInH7hhKylrhwVTy1gy
pAQckV99Bk/9tc6Hxl65xKOTSY2jKV3Duk81UsMSspfd+3yUY2OSbt/FM61MY1zUkXLKi3nPrML+
SJmxsKhzDX9jKghNraqbXk3otDu1WHP83WjQRbxMA7GL0cC8cqXLrFjuUVVDK3OarnqDC8AYK07j
6LNaTIjjtPfYwDoKdbqMTfjBOAole9gWES2DX7E7oGsrDyaxxZmJ8yxXxNgzvbLhgSW8tZH9I+rJ
GN8VcUwAeRr5u4DgHSRg6eT5yB/qCCJ/bNZG6XHazktKypmxUp5BV9lrPc41Wb9I/R5N5EWfOQE+
FpvxYAWsE0fDIB3nETjRiN2kQEW8Qhgczy/Kn5iX9oinmJ1BGGdJX3cPAoVOv+rcsX63OFmmA1z7
4BlhdDMfhTVFDPXhk2FN8/NlNc0p01cYPrnY1v3UHDvRtuwiR4eMxui7lBbcxcBqyu9m9C33Rxsk
/W6wS3wnaJOR7AXsDvgVmD5uhaq7bS5rdV5McNbtaD6dCrZUp8Zh7+Xu9EM0bkEGdGG/hKMtzZoS
quZ3gLZ+GHXv3Y2JkMc0UMM7JnScvtgGVoj35KaZ2ZBnw9jsxDjx519mF34CKyYSJLJOomVqpl1c
Zuh5a+Hz7PrtyKJBjqjLB7J+2G0Pzg9iTPqcdWHivjt1xkLEKXHurRvSzA+9EAruI/fEDobZz4BR
NWRJP/7VWZ0gwJd/PgaxWckXYh+hcNKu5Cenn6FHllG4wWFPxLMZ2ueCLL0KgVtdvJekjG6gIU/p
Vnc3fCpwVWaI7VKm5CunIDjkMHB+GRhep3BR4vkmGmBNsMDPm13CkjryGFIFXbjLx+bSNEFgMd4W
zbkVLqdKwyJwWjcMDdkwISnsSUbzW+Y7jvWzieL+2oWksCv0BPO6bpLshPY0IwewUeWvhqCctbmF
zKyXzGKgUpI68TD3hG0xwCeeeMh782SX0IqdIvLPJXLc9czePSMpyFLxueoI5nGmijGPGqGTDi5j
pFbnMClqm5vLts19GWO6QJQ+6i+tF/KwJmQYXd0hC3eD6tKHiDHsvmC8Ua6sBDHXJEYXj4yBWzgM
3iEcIkLQVSPeurht8nWOwoyZXoNCJO7dCeWE6zY7RZLWocjSsFwr7bMWAlK1t8k8Hy9NWvlHr7YX
APnESLNzJy4oq2qFkNCrPqIg966F05MTJuckeRwdA1DXiyNoiB2glSdpe3F/sDDqPy4eSs61nQOM
EFMcledprDMEKbMhfXBmtGFrYgpIX+IsywZQumow38gx8dmjNH4AiI0dL8sfYogfS6b71iP0KNUe
cx2b+MCFbCWADM0sN3qYM5jZeuDdZsUy3DI2Yk0k2uTaKICCjNi0skB6P4gBEYJ4mCJ9hEf50iSR
eylvEz7C4FGvufsudH7Iyjy1dvwT8vEThgW0xO4HfDh0IXrnm/wht0b/KPoBOYDXk05R3cZQnko5
UzOWDW1wHWHp7gbW+mKuCCqVaIhFyRiiC3FY+Qkx9A5v8ysannnXuSLY1S1KNLgzziZm+37kpgs3
VpoXP8luzbY+wCt0+yrcwkUfPyaETefphuvl9mmCbX8L1/MZ27w1RZ/Ym5FgxGwx87Cz4fsCr8Fn
n596sRCkAjC5PSvyQ4Cqk6mBXtVVpDOU6nsBhcuZazu/oqxW7PCtzN6FCPKxTvCB4keyxKzUGjSr
9dzmabrjfM5SJhsByeKVJwEpM9y3o6sm8xFysciGF3YV9btb4Htk/S63jDNV8lR3ntn4qYeKiYew
ZUPnJOlJ1qC0hnkUl6lLzC4c83nYU2rodYwkMSNoXc93pS7Y00WxgnTETo+4qskGthl4NsKZuJu6
YYubfjo4UY+GM+go3xfvhl9rGgl5bIGCjwRqNOapSPjMOQaF56z9TIqvHeCAeIv/BsdJZxuwwaS3
TDtgc8Er7ywWj8Ve9Lq2ImLW+wlNY7HI9sFwAO3Y46IymQi3/IzSEVlFEhEigxgHcES7iFv4cF68
gP9Fe46wbsAx4+EV2kfa8h8R2yAuLOLyV+uk1ishNbnallVeH4cMKuHWwA5Zl2HINA/yzOsceNGX
zPWlOgEvb2vIH7nfHMfcA8jSTYveZzaJpH6Nfm5GrEV6a9ffN1LW2YHbpLpHkjZ/Va5sn/xC9IDU
7ehx4i8jCHLep6gYTmHpu9eGJMs3d8ERodBgOt8EbeAZZiV24qRyfhWDF76yBh6ANCfqB5+s+DpC
2j3zxfHE8Mdjay57l1V7Xon+PSDrrUQIR1zWYqkKcG//MbsNCfH0cqSlqfYwuGXPCLOV84Z3nyoA
D6YHhz2tnG9tOZLl3pfxCUkG7EAWc8Op1F5d70qS93jvgUObBicsO+75RAwIav2OnZ1u2dwkuoXj
E1L5mTaIGDCnnbMO25lvEvL8svMtgSVwdkp9mQLvnKcwf9j6B5A2A/7L1uEH2uECQDSvm0rUMUFx
hC3fLGLL2aXvGsc735YNT+q3DdqSetNRz3O67aw2ekD27LwABa/PciTbeAnbhXAg6WPfq+oYl1OD
lx7O6MrYM/vFqfxGa0reIvLuR4R31j6yIwtjhkSFlXlA/CDX4AoRHh0RPWP3Wbt+cpHO5MBctYZX
CGjOoQBufyLnIbu6ukkfOrs8p8VwH5qkvrSLsl0w/skt6ulYF335hSRp/V0krOgUxc6+qti5lPme
Ig7oLCnAe99C5R2FU3Xp1W8RKxKHrhMgn+kcdTWWDDfCuDctW4XpoZJiR5zbuGU+S8PYyfbF0/To
xAhVe2Izb3ajjERqNLJ7vbSXkP3PNk5HdReXYb0m0iY7k2LOyLSLiGrHsH3vlWVyxI/AIlTphWVA
i95y0tYLJRfYIFFb50lnuCRivm6+964vNl2WhZul9923Je0QdZBXcdY3OletxEfWZpI6RGFowI2z
xU8y7cvE+4lorWFfVRq5zRM/OXcWi58sG4C0Z4t7j1GpeXGyob7K2g6IRE3hps+ZRzW9IIMwqtS7
KMzG89KGQAKtZTmUoSU22DuXs/Tr4QVEG3ChCLWOxnyTTjNawMxNCaZEgLXKlU72hEVV+8oeobch
iIs3Qd1cZCY/l6RJdtTe9dlHPM3BjBZ29DrvW+klyzpt25RzZxjuyPO1MCc1A88U8TmQFVGh3hZM
iaFTnzCo7au8RFBRGhANo/sSMto/zB1G/kp3KFDauouvCk4LyQ9srIai4zkgVHFnc+7+iKkMf2Jk
MSs1OdwzSeIe5ZBYV9SgBIAPfvQa+wm90zhW+mxVrdoSHPsWETiwKgWkhaSqSbZiXQ2OftxYQABA
wMesyzQq4qNxJq7+inhWGhedEqg5iVtVbG+xPZlL0iKG0GP6zHeC+sqDcZNkybBTsX4jMKm+paqx
bFrsh8F38NNbXNJOUy+7SoZ7MgDrrYcXq113LY/IFDTLhuAWjhe5kBCLBHddsoVdEXprv+R57h0s
SqljRH1BQ1ffrNs2/nxszd7Y4lLopzh7t3ProUqxH1lu9BPmqnvi2yaag6vlGOfIwltMqX033i3V
rM+cBbRu2pLP1GvmADsAIY2L262Y4W8psSwrwlkiuU4gbuCgq3C2Wg3O45jrPeX1PjD6SiApuF+B
PmT7GO3Pu8Toce0WgGSiyYKVIA5sF2rFOVLGH0McPbtTi7ERvANLctQajkM8Nw6og8ULRIiZ713m
Mio+66rS75hi+AjmdJ6Pke5XHoHeD1VRSbkGBxI+J0vb7qYxZDUWSJuiRmQghoyBlZ+Z3eB7imZM
gGbmApPbbkINgcwsUEc4HrO/kkox6wUdyFfYwXJAckfX5He0CKiqKD5QtH4kY/NezXP02S1jceYf
xIcwqCw4Jp0SVz9tIXJmfe9/SVXjn5CbTndWJZbvpeX0DxqXCVAQvXQHW4jvxHYE4P+ivr1OQeB/
rwh9foBrV5w63/KvvVt7D/4g/TUSAlJanNx+pKHEJxOVJK6ynz7BSmmhb1h4oOq+UicLTul1zPv5
scmqHkdczP+86RqUsrznUc4Wow1ff+v9yfmQepQb2xrRbMFhKkPWvOVyiFExIGVh4nUUQTjwX3QC
g9fdNrpN8NpiCPzEXYsGmKjeT48nfK9FNO/6kHzu1cDy9CwTUsmFpVoC42iCtjEkak4F33fGjQ28
hui0ec7x/Q7Sew1dT6tt0giKTjPG742pHCK4pC1+TtagxrVKuu4RL3Dx5hl+0qZoJ/WYhBY6qz5k
EFqWPYvtOT6UjuN9aRrdnNJafAJ3Q729ECViQbR+oWx/riaRXzp2cWYVeOZRR579ngWUslk7K0yR
dvaBGKb82baEi2RuQJnVQ9Oo7OEEpSC+jAQvoGMt25do6qJHO+zrbcFDg4LAtnHxl8gt22Ja12p0
982SWk+urh/nhaWvL9SjalznR4WjaO3JRl/LSX/F9ofkI3Ps0SZHxWo/YoRE9p4TqV83ZZOCF2ks
IrXZwiYHqaz2C96KbqOb0jqnpHvg4cbWsMI/dpXOEOKRs/BT50URnLx6xh43S8kghyrW3yUogYni
gf+4BjwfHUbsK8lTWy1leZi8eLR2pp/nfeuCBgx1YLadAwwdLvOz9JK5+ZGNMwv51eSK2iE0OZwW
pjpDfT+VlUgQ73faWc9E2p0cxW4eEIZxo23PweJvyZSds7eO6RMGwqC1P5y4DZZdUmn1LabwQmrU
d/Een77FUxga90yCif84lT3jJTQXzM4W38doh7vXxUi8ChdCoA9eH6bZzSdIdSyXKojOopsSvUY1
tEQH8nvj8VgbBi6X1iUFbtdYJFCunE64xaZ3HGsDUYEuy9FVuufmQ2vR6Fg9cJzW5fdu1Dlj7jLA
/HB7aMUXndEK3WXlVAW/mMCVKAnDBXkC/WuBNQ8nIPaRZOdJSm523n3r3PvkIXkcLBMe2IKq5ZPQ
D/ni0hAAqa7UE7jYGauOr6u3ESnCG91TV1HaSf+b6ctA7XNyBM2dPTVuvodAmYEf1v6d4i2jPS9w
72y6OcvldqFrveLDACEjmSUuTC6S4aF3k6Q+ha7CL9zUhMJbPtGHNSnuC/q87FZuNtVck6ic5ZSa
E8wjwWobZT0zYh4t/AX4cNrqV0xSe79BAxaIVycOxwovas+ZnjkuWp7UbZkcQjkH9TxoDfB+tEjM
vXPsGbdnGZKkjjYnQGHsdQEbhN51+ftrY/heBxmzPzFDNz9MBvvVJkgDf3rKcnd077EW8reHlJ1o
SxnlvSQtj+fOQWlgVq1Gv0A2yOjA8E4z4uzDpGeMl8FCRXq3WOSiWk5gEwh6m44UrjVfg2JAgZ86
oXq/Gb4PU5lV4ilorBjOhEBs58EI7Lk3eK2eRe1FV6ry7EpwB1WiB6IpI8ae1dN64IHAEk/1SVZV
iil4HSoiVFbELWNCJkWAKfoEk4V0bKc0Co/GmEMtoQLDuJ/r8NFgIwhRvCZ5cPSmHAV13Xo4OAQW
strUHWEOgSlrElVHG4sqRRsTpwJeBfyMkCr5lluzCqaFC4R95BwcTa2Tkah5CL/Z3LSfmd87Eq/5
PHzVfZI9DMQjfoIVUG+Bq2Nm4O1wjxUOx73bhIg2BQyHVVFLjDfKS4R/EEHiDMesCubo2PQ9c9qs
9xt4Ahq95NCRGJlRVj24rreItZrq6s2jfn9f8LHexQ2OojVy/RgqIYrVV2ETlrnuYwIoVhTL4XfT
aYDjTMq5pecatw5hlpN8z8c6oaCXQ5j/IhLtJuXPYFUeBu1T8jN/ruWOMcwQX1Lu230sehineZQs
yEw5775PE9Fs2GcTnBTNInIcUMh+sEW4+tTPJv/imqZ/ATEw3jl9me6ZM/DI2LcAgs1I/ZgexlGg
NjVLSYhb06Z5tCHaSFYo+iWvMnpjz93L2aawQjzqPogulN55qWrkN2Mg0CdbmHvV2po6lIqwEeZk
EzKNh+7qwAbA78aoPlosDraxJLgT4hZynHz05MkOqBK39Go83Lqg3t8EQtnfcnhUSHtsqZ99VCTe
OmsUb4VN4847hxP2uAwTR72uQkqKJeGjbPIs5mkZ8wCwSjBQriZzLw+ml+XdEGHEuIcuZ7sMJBxK
K5jxUDaskMCKVc9bOZH3ZtEGur8973aUZj9nwKTB1qfNuwMCiQcFp2R8ghRGIvSs+ubbIECBrDoN
0GWVDGOFa6SLvufdWH4jsSub90XrVW8uRSdS6LT03ozNLGBF4izGujQkDx2B7XR/Q3QS816H87uD
gUJvBvIziqMNJoTGerD4DcmFKoNt1lSjQA6bFDe3f2rf+X0tPpKJwbMcO15QlY58dRm29AyhvyB3
J58ou/mJsbQ2np/UTLqhQe7KqKF6LToLgnrItH8T+75/58cdfzSSyjEtjb3FfjOxApR6HhHPOSCp
jCfeScaj7bqD3te4Luc9K3+E0AOBP1g368mvkOQRUbSWU6ubLUn0uIA5uEjyVdLt7kml5szjElYb
5hxzsqPBkfWF9DJ9GXwT0SeGY2i+BEA0fixhKIYN17i7nAX90fw4ZHVKeSq1262XwSxEjUVN96rH
sG1+s4uXh8UiOfbpty3WIh0pj7bJ4cHWLME+mkHHd1MR9ctumPHy0r276c0+2abPZTG57uF2eG4D
XrYQmbWK30qCunP60Wh8ipE8OkfUZ3WDLC/9OZAzuvaalJquyf34mE2MizAOROObEAlUpF71Hs7F
Ugrm3B1X3Qqnm74knRu3u3ao472wIob8I1P++jANLjdDFuA2xBheExPu1gkOoFgGnyocsuUB50+X
3sE94uUVEuP8BdF7xxvIoMQ9D2VYmEMDMq+/9c9edcSun5gNaIB24AuS/a++sSBAWMYq3zBm28tZ
z6WbfHUNOVWIEnFzHL3B6cfvBLaX5s1NbtUBEjPwYdC8YrK5mFF0z35SLBm3IAgzZ4wxHSMQhiak
vXxTBwNznynpuDNYouQZsYoQFVCDtwoXgAy5KT58k+U3HrPupXpgKl8Mj7LL3VejTBNuhy72IHkS
OC3WERoYca8gpFLNpTl+PPtc1o77pLBM7XpGg+9hVZofaW4nV7yBDu2vEGco/ebdJ0qBCnsYnsIU
1TI51JhI0oBtzhhEh5Jy6b5zc+wkrWO3G1IewwvFHD/JbW0F5ESEz4C+xx+lDFMenzgPif3Kugf2
2NVPp+0nIihhTfFWLVgEqql7yonyiM8aYfE5aDuyv61Sa7AsZPSsdZos7yFqtMNQtFuwAyOsvsyE
32ZgEV8HHMSvGLHSTTjyKOD97jaFlQrM5RJ+CjGi7nVaivEYTrV9n+HaCw8Z2gX3RHwWfAhSIfFe
NMV44DAg8ifw0TgyKmk+2qwNOMCVtjD+27BjAkhp3z3jFwermpkARDo+BzdpqUC9sQ4cKz4tGc6O
dC7Duyxu3W2wjCNR9tIkOKVn4VssQhLC86rMPGfoSaFwD1gBVmnPgCsy/nyomBB+d0ewXOioynve
oBanRlZRVGIZVz+0F1fMDVlFsfSeistIvIe7LhmjdKylc3ybKZ3uboq7uNw2oczuDfNW3MftwGpV
pMjafafFTXVj/D8bUWW/2GVz2Dmg4rcE8NnFmpEyjoReosHOpmzUBEyWsEggTJ302HrDpivzDBab
avhanXJdTHlyXMhtI9E+Ul8D41Qb1an+4hqTQk+oWI45ybuIGG4dF0g7eIicphFbgyXnfdHOrwhX
PuTD6TUUzsJV2JTbhYnWhf3pcj+3WTmvLWI9nppRi03YR0TaM/UsoDkApxhnRBIBEv+XbAGXuVS6
uUAoFA8MU3nwje7qnS1INoEkxLMRp7m7gjmcmzW/WpxSX7momkPb99bJZOkdxrSggWxjd9mH9Abr
xOJtHU1926+tIocvaPQwoo+w1MaPdIFZgu54Xc7i2Z4jeUFJ0qzYWEf4ctkkHlw+M7bVNPoPvlog
orRCN1eTtPGRBrl6Y+MgN2Op8N3ipGBPn0RwyHwdx+eiVs23OZ+4xfSSITBuo/Aux1/0NUZNvwW9
qlbknDrvtYM1QCUjV2re9AwsPHS42U7h12OXLKuzsLjJl/p/M/cdS44jy5a/MjbrwTVosZgNNEBQ
M5liA8vMqoTWGl8/B+w3t1m4BPGmV7Nps06zYgCBCA8P9yNgdqh7JNgVHZH/ELDTNrk0r0ElBERI
+V9+Rw341FAUhXc26qINW9Maph3y7lxQImfz3MwOAxSlIEAI/RWIc2vPITJ/YnMA7YBEFnyEgQKE
XRTDMxOa6Q4hUyJekhBJR8wNC0RqkWG4zeg27XfH0ei3kYkAhDqNzPL5sH+CpG7DcsCT3GCDyNy4
2bCgiPfcONRoaKeEIAKWPbDwRkfNGyE1EXE5ENJWXBmTuml9/4FjgcYzvC4FAX0dUmClGeCmrHhQ
EcCIxSHETtXMMCPRhyIRvGQgiOpS9/uuufRujSYuhZwaYAgxNNH0x42vjXiorPgDT34NcQUrYAhG
kLi8ClWfv3J0zREWT6BiHqMwE2bcF9rNyKFzjg1/EvAVQzS/RaBUwHxEfjCEVP0tSBlaQA3cMiic
zFCJMbk4A2kOZY2JNDYyu5bKmxcRt1xY79RIa48Z7DgBA4IcSW1CKK9ttDrshkGDgxnEnamaQ3su
xMWo+JIGdkKQEDlA6Tw2HUplEkmBhQqyhlyEYJaT7gAZm7oDwVER+Ha0INbFn3omBOUzwl3hq+s7
nHV+L6IGi9RKZwgkl4D3s1ClDSFVg7QQ8mcVanBw61NLH5YrFjRnIKs+VOlg8TH0DuWe41D9AMgn
t6mIh74KkjLmFY4ykBjLuYz4DdJFgFyj7wXQ8NgoeOfjlOaMIGzFWmNdaviOxR76XEQJe1g5aiFa
pIVtD2BA4Y+8WueoROOiCeNL4OariFDIkGkKC1yNPMJtJkLhWBLKciONoCfJEBUOYyCISgBeIIgO
xQ7wfiaJWCJIDS+pAJiDuAFcVkK+bqCZ0vkxygJUJCF8AzbDyUPclDYLjD3MlvthtHIJbIh/gIy+
ZMA3JDfPnX978NwguX//338PPG38znafye9q/lP/H+KmaQbRaRmGevkMus8/Fbmnf/Bf7j40/S/s
aQBNqb8ktAEy/AuGipLHvyZzNJADMABDsvg3/4VCBQwa6sUSSAPALYPtOMmCV3DS8P/3/6TJf+F0
BKCVEXHDYoDT+39R5L65pP8deQiaAhAVnmlzkHLrUSJB9iTl5A617x3xkJg0xEJkflO/rOm+4z3u
UHr/HkOY+eqwXkn2PuROHf4If5Wr3OnE+908H/56zv9xZyo4Yyb8/dMz9CzyIZhvjfhpxhFOrtO+
AhqjAxn2w/5lWbUIIafIP6Gafw8xvdXdAdRBdqEe6Yp0Sr+NDrUwoF/pgYsdNmWp1QKUadUEjXzY
PhLmQFeA3A2Ba3YVCUw5jQ6zjGu4kaCGIBMo6cCkZaJrcyi0Fm4UgH7NAH4GKRJzKEoenEYYhYjo
Kug1EietY+lKRe8x1xrYhwPUFZKGRPqdCiQp7pO5K4JfURVQm4VWBAWmxatIxZxO16L3jYJw9oM2
HI9+MEoxadEkKhGgcgzeTqJKA9oBQ5hC6Bda7KXBQ1sihSQ0iLMn0KjNWmqBYoLCPESgGx8CvpGI
2EYUFlpAElyTAVknY/K7FqEWDbBDE57poOAg9Ih2jFcyrNE2yETqoqt/kVkDFg/Y9EYSIkeAUWAG
qXCR2VRlmRt0Vqe4D4nRzq1AukR+CjZ0RH9GfQeKUy0GKmjd1Lb1eShtljAAAXqk28RSmQPfksH5
3PUYxRsqCUNAsaBOEvFbAKpG5diYxL256JTOJzwrIgVIATFcsaH9qb6LDgpuAq6nJKFHyRkDclPs
UowFDe/3BB2yLYp9opZSSWGsrNXpEH+w1YQZ1jckmtYt+4JyBMpBayYQNiX8laEm0wOBSAgbnj92
6MZJlgeh0OdjTtvg0ZAz2LXkphyK/zHjJEw3gZHgolwPKGQC7YnKH13QUFvpWw29n2olbVsacZY3
AbctNM2ADYkXNHmVBDDUoKGNu/JCNy+QR280QZbvdqMwCF4xTBu+BFM7kcFla7T+kOB1iMaWWjU8
TR1kOZAhoQ1wkqdSkOMP7JSAgtvp+aTSSxFh+sB3zwCPhALCu9LoiEWA1n516YREGytJ9YtwCxkW
LU2kHdwPAcgJIxUAl3f4vYWaX46ZXY7w4IVeNAfxUerVn6ih0KKFKCjAOUL2jiR8g4iyMlt/wqP/
Dl0zXLtQ17D7S6vRAR0U7kVHqCPJIMEkgCdUG+5XQ5srMzL94KOvMqO68CiG8ujzj07YGmV5gcoB
IIk0FMDegKitkJlBrxk82szfCHYXo+at0NCXfhGIQ92YZXLOo8PzJ1lYfvzsqAHQF4jAgRgc1oCq
EfqtKePwaIlRmSZ11vMx2IW35afB774/RSEhpuJocBgZfOXNvtUJZ1Ag5bqLtq3F6bhxKYnVqJkC
craG1F0m9V7ZQRrVkI6FfkZP2hq0M3y2djZUXeRms3bSzpD7//7i/OywEskmBbQBj0bBVp0EQxq9
si0A+EpXqdkPAyAOBNQ6G9I9uN7LxdfzGVnKIvjZru+HLG1HLhwdL1CaREbrruphGZqgMF/tshcI
pY1ox4X7leGmjfZgufGzIFA1RFKDA48NaMBbU4EpvQxcJOIMY3v62lwuhZo5NwOI/9gXJYzCG67R
XFMLwg4KBLFM9yy9oMJoizoM6zV/62oQq1ZW3u3PC+jfX3AesgHbI9HSHx1U1+WR+wS7PWSAhNQ7
5AT+rgMVWeAuPsTvcSuBkb3acMCM4Xq4srqlaRIfTe4suvEC1Ckg/z46qeArdQNsC8nvQAvVRWDm
RdSCQsFqJcj6fVTA4AFDL6cRq8ecYBQ+FEtDL9YCfBeus8iw/oxLRpRrTkARFbXGdwmqJqI06CTA
LvnwMYqBgtRXBUVL94G9ZdpaKypLbCwidKrsBNsAGv35It4UI6M0mU3k14o8NajYp8wx4F7DoYEX
wRW0dTRgjjSeMKM6LQpIzaW9EzXsYRE1IdPVIfgWoAhYuZY7vjWiAWrHBjCRQ5h59oTC8AlX74Qa
/GCjHkVVhM4B4x88trZ6tBCCVNCpwPKqbZ3yZs+1KLeekO50/Ra4LUBPSAv1UXwoFnUR/syDXo9S
7kff4iSvOgB1am7HdP63D0BZkY8rdQN6IRDNixSSGMR1MyLsikaw4WiZ3MYbyow2TaCkB8qstfFT
/Cad/oV/rbfdmXaqlYC/FGe42Q4MmqFtEh8je8SBBu2/k1NwZ+AWHGv8NQOVowK8M7GnmRqKLcl8
9PTx+Qa5+es+WJ/cLI2ihBr6Gkk5On0MdB4jKWgDaRJ0ugDn7AxA7MGtgaQKACtse00hQAebXnSq
IeUhGmxz8arirZJOY79Jy+rDR0cQ0g1aL1wg7CI3oauTVAHfQA/wMnjgNkZBanECmdYSCxIKwsAv
GHkBeHmJ5hucHNDZ0jNgHBBz7RBOnWgPKBQkQ4RoN3oOBRxiCe/j6L3sHZLfu42WM2cfZdEkMwFj
1KAw6jQ0ElZ0ZkF6eT5FS+GYmcUQqNT5bVsQlCNB4e7Sn6Fc+0r85nEYbFF/ENeuRguhiplFCh86
dV0+Yhjvmn12Jxg2//SOYPJn8ju7EEalj9fmHP9+/lITX/hRXGKmTXB36voN+tVUjtFog8DH24Ko
x33Hzab2tRFyHMDadgdi11ooH0kjUJPyaLanVmETJQDL6EpZUfzOQIQ5UskDAMWVnqbwid6J3aGB
bUO9NvcLGQgzS4USqBcSaA1STmcPsCnJaB2OcKrnvQGhBCkC3DS+m/YQcKmV8Zu4ESFJeWgsILA6
dKVXePIz2uW/DxF6lgZBbLqvAhpz5bcGKaHPcIRjLnfmoG3fcMjG9oHTFxs4foKUp0Rfz7/QUlDg
Z18IUN5ebGscXQ1sRQsKKsqwuoIXTwd0RpVsqeS9jkxsUFnibQDWZIGDcwj6LWibPn+CpaNrNvdu
lwRAeOBogdCxArB12jkMtcaKvIk1PAo8s0mNkPZBrLmgnaAsyI8+9EezhCuAVoM0J4elBEh963J6
Bv6CUoY9bQs+Q9kxanN4WzTXI3aMFDpGrBTHKNApl4foMirZcg5eopJ7XSOjK5woFXod4IjwkBWu
qepEQ8UOkauN0TwDDLhbWagLm3duXz4mBC/WHuYKefLQmiJyNTTQ5Kj/fv4tZq6O/16D3CwV7cW4
SdkScXqwu52kwylAIxRCKXEsUdoP8SvQfXvNJXFpwc+VKeCnQ7FdFQ+O7xkN5X6Au62RyRFXfhdI
6+4EaXDwJFVwm9hyk4X7kvmH00j/GZUCNEgm+NvgFIBAQewHqlIZAcrW2hXuFkwfrbrZppK6Nos9
9LwcoE0/SE18/66sTrUomb/qiS1sQh2UUrnXRDOVD1BTUWj1m1JqAzI4X9EXksVfz7/nLXY8epDZ
5uLbvJZIFw7gEbVlu+8h06nMhGR88JFcq2MLk1lD2EAbWRZluFLbEFsPLuGWII0S5S9SJeBE9ZO8
tx7YELJvNyuh7mbV/OCx2NmuBK7FI1o2HBxYAUAE7SMSrzX8asbWGH8A60SruFck2E3tis7gchs4
qsA3aOCQYSoDnlXVq6BOQdBqELZoAibc2h1lmpZHzzW7JMKwkwmbEN9t1BEPiM9GBxBfpV95XBZW
vsjCiTjVje9PRFrixzFpeSx6p9JqpztVW6iRgve4CdXUlLb8W3EIzVTLlUYG4OjKqYzs6dRhZfhp
mEdvOLv0oW5NpjAmwAaPXyXfqGnwwiMA31gI46G4ZIwpgVRIBeVUBjLKz79jM3SvQHL04GVZ8C6t
iiMbvENnRgUhpfoS0bIdnGYlRV3KF9hZisrxo5/0IgfBP5eEnOm23tdcvRuHDZyQ2vYF+pyQOQf8
Ew1tvW5tz+BLoHkgeWqQwY6BDYuvi/BBSK9pZnKMXfEqATg4JACtuN2ix9wlEYxPDlW6A6ZNZmGr
93xel3Y8O0twUyGFn8P04KUOxz8tVBC6VE6Gdps8qohhKlQ5FcAGVOD7FM+CNK/Fq0ZkgcOp5Dau
pDKkTY3nD0MvfeRZKgkOBDfEVIpsO/A3Jd8bgviewIxMOAakOXQASTE7kEqAsgdBBoLaA7SaARYL
a1oGogFg5lr3wo+xwekCNTUOWE7Iv8kcj4tsq47MsSMEhWyJciUcU0vPO4vHESFMqrbTtkPuoeCm
SaE646njV7GDwFwGpoeKSna6I8HxQp9RUqnefj5VS72IW7noLkGtCWCR6QZJF8wXXnK1+aTM4T2j
MVioPR+CWUhw2FkMdkuhoyXQALDlZG8XXBm9OOVqZafGYEKVzRr15DM+UBvYZF2JLX/IjOClV9qr
ZAPTukOqp3a6t8VN3crO4tp6XZjymzf73Xv70Ismeh4PlfUmD4eLwgaqkJJ0tCpyNUdujdsVqHE/
9AFW6xGgHOBnqY0scgZLaeU2BF27/SHpAzhtPAss2FHs5SKxwcNgoLdOIUmX4TfkwfkFugPvz2eS
mo6HB8FrEoW5j50M+AUcJDcop1HA59oXBng3WqQ1L572ilPU6A1WJ3XKrjZrF5iletLUGrwfUiiJ
3iuBiHNCiwUDxck2sdHrrcWo1TaAmqxeyyjrwMXLGg6UBkH55Ov5yy696yxQt0Qej+k0MG9zDgpx
aq+F5rgVVrLupYV/W613C4AmyQzETPw+hBIIIE4V6ZRf4XtJaeE2UJ+/w1KGdwvzd4PUEJyQxhiD
SGeQAyFZ0+x4BVU/sL/eSDWzvEO0Xzs7bgWUB6tjarvef6o8DnwxLD3aIaVdE6EsoLiiWuCGCWMW
AuBHhLptDk2nRqexaPeg1xPZoeNlUMncK92dPUlD3wEytekVFsb0safA3ILcpSYUIGQTahXpQaKz
4Ts4LV4FDXv4ox5GFPIks6/MfjLGkqELT4a/G5dWBKzL7soxKgB+Xo3e2d47ZYUmApA1rsTN25s9
euPZ4gRVguBB7aGcVo20xJZ0WsuMWM91eFUYo8qrvOyfBqvesGrh1Iq/rQ1ywx0G4yPW8pfn3/hW
n3j0ELOFyrc0fHcSTDv4KTlkBd8GwoJu7WA0P3SuAN+GupvWgzB3hrGS9P6J0oq4L19w1IRKQsvt
FTClHWC6JK5TAXYYC0ktEaafl+fPt3TBpWcpRYCGvADJVRQ8Arh0wZZY7cor7Oa2PeRANdoSoHy6
wa2Qh2b1Sshf/DCzbCAZgXTnKIzZN4avDzDcTbS20kOQUqfkHwLmBSHz51F8iQyMywH1DKi/0v32
GoU2OyuDlH51zPg9AWjpLl0rEy9lKbfm2N1+nFqGQkTiueCSYIHlaVwpHWUYrVUBEcTG9HX0xOTf
FFoelZpropwbhVarL72WG5QCUoB8fv5VbiH70aqZHflJDjplM5WhskRtTCjK8spo01AKgdo1pDKt
DH1fGUr11+o12rFmaOAWCCWGBPtr72nMYCajHr5RG6/W+vOg8efkmPy4O5445OErELza2klJTeHj
0ZPO7nJe3EODdgqUvvuVi/pYbVE5CJRKpWsFKSbjq7FdE2ffgHgl6BT+lhgN6R8G0NuxdPfBSCaH
gc904mVypyW7yM4UiztqtBprZ2HtSjLN+YM3vB23d4OMcQSdimm1llgMrdNojTGauRYZUDnRXFXa
lrvgwL6VSrz1Dd4QlVWNyoXU6DbndyMnDJwvIOBAoRbOqKPqmYIeoCvE2FgP+0hNbfCeVqZyqQF8
Sz7vxmIBcgAOE2MFu9pibU6NL7kj2gnKG4SSXCATbbAyDvJDZHkX8AA3kiqsjL1wlt+qLXdD0x3Z
ACk0veaRUi+glu7hUri+QhdurbfId//zXsm3JSxWHEaPTFL7LRhwujAIa23qlvLz2/F+N0AHaGBc
TQuk1sHRwclSGbwqXgIll0mVUnxccwj9l78WPReqXNTs+uK50L8vWQxHK6LB25cTjNLRLTyx+M+o
Uvoe/sF7T4HnqJqolXb1VDhhrQy+kBdTs7gUSrQ4SiXGjmRWSxTk5Npa6f2Gfn20z2aRpB6qUOSn
71TrJRodxqiLKPxAJkMrrURLTrCVUqBjogFRZDI63Lo0uI6qByB/P2k100FX2sPqeIO+NC7tKrmy
OG8p/6PHmt1PWCYY6/CvLILUUr13mmsrtzbUKRzI25jQm9JYA7IskVZd4Zcj9z+Z4+4bPXF6rTZM
1F8sGJYYtD5gUXemb3n6WmhaCr7ktKPuVl5eBGE2TIc3tR+dTuMNVsn3hQKbK5m2KhV6tpZwLA75
Ntw+P5iWKqDkLIuMiB7w02nE3BvBtdqHhD3KB8Y1/ApwJNWrPimklxD3VyLw6YFYWvkMi686S+aE
1oNUVi9SzvhNvI0XNLZwHS9/IVv4BMyf3eeJ6o/yYDFnqAV9Fa8r77twvJGz9A0Ki3ldTu8LfZTT
8DOqOUK/P606iG6roCipISpRnlquTfBCzCenv9990jCpUXqBsKwzouv022XOTXGE5D0W2JFrVKQd
qPvKdamyYExeVl5yaUz2zzFpOIqGMSQkneEo7ZGnJpXu/2ohMi83sA8Cb/CjRKofCaeB3wbBSjVx
adBZGOtgBjKZbgJV1X9Q3BXcKaS8w0ruv9QuJGeBqiZC8GtbTCNHgTEq01vvBE7blj2TbyU2yPX5
zC2tjlnI6kFQyviYR/4xxFBJ64kIAGnyLQc3VZFEGDvnLq5Ifbgy3FK7hpzFIleAXxsZYjxIycOt
aAebqWuxDfcRzh21uZRm5Yx2YIEW+VOZtJnbtI7egVq/+LjZPH/lhQgA/dk/Fwsk58eRaLBYuh9O
dbe49jNv4QHyDqPRQ4nkh7HzU7nzj/zpHw44CzkQwYx5+J7ihrKTviX30nQyBgJnqZNk7jf9Sp+D
RvUh6PjLc3OVen8+7EJCxM0lZf1UiGFOgxW0b8/ZqZ7muHqJ952aWOOPZHvn1GixsDYZuNYyj3JV
sYc5m/l89MebA5DoPye5dmHV6cYscJWkr3TgfRfXpuJWNsdC1Ya7wWTuYgwoxkXdZ1hGoDXYtRVo
8PeSpwrsiOqr//n5SZqjNmrTcZWvxO9bOe8/j9EJ2v1HXINpmDe0Pd4Ic+n4oQMlFRhHJCj4wej6
kHwUrIzMUun25Kv7Ktjgk6X5NbC4Uwc6egpBQoAdZdyAeSXY9j/MFbJVuS1+wYOue+VByt34x2Rl
iS9N/iwyZSFYe4OARwUARYsuwcpZ8jjNhbzCnzNANA2sfKBx4/Dcm5vrMZh99cl7J11VhNLgYDxf
OQs9LagA/zkMxFQTortFvu/gRO8oi9FpUIItiNu6WnphaJm/cFtxDzreC6+COTPVM/1dMdUh6m2m
E2h0hWv14+l0fvTVZwFrhOEfW1RYaYMG6CzWl6+QSqxzhivz6m9Gqfa+FujFyq5ZAA9x4iw2EUNQ
iT30hhxBDrQA17NR93Uw13RePeQyo8CATIY8kw1PTy3deitre6Etw831rkFmZglhwJdt7KmCRss0
aYLSGu38Vg420qndNAa1od/pC6wqD4TKHsvvauN/wJbPonEn5nWO08m32k625b7X3A3rrWz1hfkX
p7/f7XS2annICdY4Buu3GCS5GrAfGnA7CLOgReGvjMIvDTMLVw3sWryQpCgn5gGRgxSIMorEtiJg
MyR8u/woCyEkIyDQCuR6DU9y6PnJYo1qQfZetueaJmBrmICfDyQLBGcCLFYAiOvoS0hy6FbAmDWG
CUy9C2q1Dl9ylENgvHckAGZiIlEZwRcm9QQWUynqmm6fNmoxcDoFHYtQ1CfTxkjrUtFySfoTIgIy
/EM5xgy9qyTIPEC8gB72w0cZXkrKdnnymnaU4Uc8tMHaHEq8NhzpjDB+jYp9BIcIWMLp0MKAZEiL
sj8XKM+37e329mCniFMwuvtSOeQ3qaarkMp/szA7y1Xiy0vk8lzbdGMk36SrjLA1f10ZbemDzaJx
0sQg8hEj0lriq4ebIdFrwBuAyQkhr0rr0wPfm9U25mUCDZ/CakB6RmESXEE5pPXnzzCtjUcvPIuy
ZF0KXObiEZrJizXCmaALNCxZQGN9PsBCPwQW1X9Oad9lSVxBmwaFm1YFX88MkQHWZvtFaKz1HZ6m
gl1s0BviAvzKypgLZ4c4i75s0vll6jXIao1Bq3b9htqEZ8+GXofN67UBrsiwSY3ngy2Gu1l0jf24
G3MB7IuOHi7c4FqM11+GMdC7gVOlcKqsh7vCZw1KhLzEwGg9tKUp5tcgjjJTM2beNUoA8FhdQsMQ
AHoePTTQV1aebmEq5hSpJGULMIEZ1AqQXGyZd8Fkzu0+RG1XZZIPPnMEFH0V13cgnuJyWnMGJJeC
K54CrVXAzQGpgsnfyoKf1vWDxSbMcsgircMIUpAoMQ2fpXhppLV9u3CoC9MGu9u2gZhlYQ/dV6cY
FJeyS1SkqfTaclYlvcAfQEtK7fl0Tk/66A1mITYJUYaESBUaUsBI+xDTgfS3FgobeMYasb+t+p/n
4ywFImEWiMaa4EM3w6JCU2qffRZ29+IdBS3+FN/Ga/sRrXyRmY/Q/8VScXPqEBDYVTFpMmGnVLvS
iS1fiVVRHRUJxzQPQACuFK0Mf8pN/hKbQDi+rp3XCz2P/3BuaNHaTeAljsBwYGCbB5AxCjveh3BK
zd6mv5lPEQa37Dr+fenbzQIRVQY95MQxXqcQe1wRtVHtTV8HJ1aGOaoRqO+wr1Ogj7uSkCyNNwtC
UhMMUH3AeFClsCT5Ao9wZ42ttNAZ5YRZ0GFFouHgXowyHUrSww4S5jK0KEH5WKvqT1vnwUqf8138
rKVA5cICjOMPpvvFHQurI1W/Xak7LEXNOdUF+rt1500hutUzuzfLfWIXdqiGOpC2m3ZTa5na7SG5
rfk2CwjrJixWDocbXvbRm82CBddWXR0yiIj4Km+x3pIyAO6ja4DiDJXIESbilDJ1zU0Czmco9MRa
BevSd6+DSro2bGCFWahFDVzEEKukoAhqsGcOK9t+4Tie010EKCvlbodZBzMd5qUK8qVfAXTLT6B9
baQjrbbb1khU0LZXBlz6zLM4U0BoQixgk+Rk19GJPhgVmsGxLmxHwz2j3ylZ6Bbxu9oI3pO1hGBa
oo/mf5b1DEjUIYaIIQvNPULdD18b+jw2CA//MKjxs6SmiGB069IYIYZLhdwdayuxmVe0UtXIAbPW
zM1BLRXOjj9TXK5JQ7is1oKXXm4WZIRA6DpocSPVZ+BDf8mMyWgVtpObPrT9jb9yo1s4SP8DDx0N
LiEVqIpEPa0M0E+JO/P5gliqEPCzwBKOBF2HAW5RWayG7x6sTU+Q+y73LvOeDAZMMMJMbSAPPSpc
jQro2WNPEnVEii+8tN2FNuGUGO+aPeiJDYxOjlQNaQPN+6l++wGSITVwdfSQ7RC1DpPr0U8/P3/u
pYDIzS6drOd6wzBF20JDiUj2jFCnLSAWDfH0D0eY4vxdkpGETJ4XUjpVg75dqCAzkK7sCgjvqxCb
BGsMGJvrOqd3YWPOQc5x0cUQ/+rwHUAA1do3YY870AmqG3pkjUf/6p7rHeBw+We2si8Xjqs55WeA
gAYUPsKpSFDYVCpzGgcs0e/VAuJ07D3Y9nNiD0u0IwVL2ImrjyX16qNVlG9JFUFN/rXyhZbmbBZZ
QjdgU+if40yh1BxbPdSqFi4qvJHiwpmjxCY59Bnae5Dbw+mss4dygLNMYZYr23Jp/FncIWFWTRaU
h54g7Ih/4nNru7A0XutJLJwN3Cy0UB45+HlBkM647/fuZ2t1MAI/8C/dybM7SJcaPYzAM4gAKvzX
8wldSKu5WQYDH42eFCOM2DZww5RrpIJ2Btl8BV6x/6zKx83DDVQFfCLHlOG++xVvfFZ+/ugLkzUH
b4sDZLLcEr/rwjq8bmG9Rez8QoZ2+PPfXyrATw6D99EAZhcQrupFiDcEqJ+mF/HooezhSMdWcR3K
JoxUS/bExV2jRC2EfHZac3fRp2o8OhgiiXRiLlOr/lgwUNrltZrfBT40ByD/D4c3kCV32cXnLmlz
fP6eC0uaneb3bliKHtuAm+YRbfsXbJhtsXpxXugOwcftz98mRI6GIwqm0NsN1/CQXaHcaDKDMn5G
+7X77wIsADZsfw4CQX34GKUxkDEWq4EYvhHeeiuy6VzmC9RdWcjEboo9zk/Rk1Fpej5rC7GUnQUC
qHiMsKbBrNUWGhbZC2XEZvMFD4bnP7/0Ueg/32lw27AnO+Q3goTaFMlB81xmvxph5eeXLp9zvHFF
tFXPR8PUiRxKGbrnbaeMEMTYSFDKPUELMtYbSm3qlRiwgMDkbrnI3SLLuLEooKSJ9yG21Be37cBc
D2XP8o9uAjodyocOIJgro02r68E5NAcVD3UqtGSFc2i6/oFLaP6jbzKH/YpkX5Ww10F05iu5Hq5E
DlH5K8cpkrSChr3xER89+SwEZElbSlBCx/Fi58DAcWDpBHZ9SQ/CBihjmztCV2pfAQ8CWz2FBF6f
1wPVB0gEmNyruKk0mDJbaxiUhS4oBNT+XIRoz0CSEFp7gGKB+a+TNm1EqOi5F5jlOOhlKIPm67Xt
73gThiQmoSL/U1kAs7j35zO+EOLn4ODA5cSa6nCDLIcDD7pAgBbdoBHYE89/f2ETz3HBeRdWQUFk
KMHIjEPsIKAiEwf39PzHb1idRx9zFiIaCIDiAMGvj/FH4MD6oncN4aMtri6t+iiPA9cB2461ftRS
sWXOqB0Inigl2LU4MZgKoyYewzCXS8oafQXNuwDpZSSqJFggSnyFWPjKS04v8+glZwkEUfNkVE3t
xqL7+mRKvaP1ltcLK8xVGsoCZlO+uh+43j8f7oZ3fzTcLJngIUUX5ymGC0VrhEMA/UOnCqwrWKhT
cvApGEGyQWYGi7CogIgLa9OjSUZW7kPtTC5jm5j0C9WodAKAv+E+hbq7DR00hZl88wQlotUCLLym
wMomHBCMwvqdZT4TlJjBxy3yt+evsUA8gx/2nzurJgSXyQR8q9AZAcOC+md2EnTIEKnlptN7Ob+g
KYoCHX/of7z3/jPYwzUNcOHD8/GXKvZzjDocLIQQjhIABuvktbk2O89mdmhVqpyWOaGNwvE3D6xt
eiLV+B8mt/QstkEzW+KFqRw0YX25TWYLenTMNwFalFDCfSc39bE2XO35Gy6hCm4x7e7AoYVCEvMW
ZwClX1sdV5JtfSmM8BRsua/eca3MgfGTBRw9ej+Gp4S7/wZUd1qMDxbpHOotwS1yZAMkJICVmlSL
9QR1dAu69mOm+IOWQFioGP7ZheS2wu7ek3JTWoIYP+n4jNIHWnt24/deutKvz+dxIQ+5Te/dz+dw
JhOqCgvF7VS0yQYJqh4nkJ/gSfl8gKVD5la2vhsB6ktQSCs5fCiVfRkt+gUmfonhHpjXKclGIQwI
0gHoToCvsS/scPpYxgeE6b+alUdYyLtv9cu7JyA4vmjDOmMdmg1bGdaq26xqV070pWLLHDmduFwI
dWC8npj5cphb6YWkdVzt4CcoQfFdb8UXtzjwxbVL1REQ4FwrTuKgpMVrVsAZCFolyZsYWr1gw4cE
rUlOQcMmHe0WZRtcCuELx8kBa/VGB6lewqTRQxSSTQ61TyDYi3ZllS0clLc4cjdFGZ8GuMYhXRz3
tffC1CeoUVeBzkAfJVz5Ckt3hTkIG5rvHUMFAeWQV//CmDVqeT1u93K8RXqjPF9tS3eF29/vX6Ti
G9jl1LgrNMKxYdhvyn+h0a7nzERS+uGHlSIl6nwNfZn3KkhODQfxKeJQQeSc57J9Lq1lB7cqz4Mg
cbt13j1JA2MNv54qmLAg4wZQ20i9zS5FcyqGPe/CMNnvFeGV3dOQdwhCiJAZ5TDq2Y7PIZttJ5N7
4whF9ngSqqmxM8GfIM1wn7C/8zDWIdUXhvhNMIF6XRK1JCNlH6A14rWR5JA1Apg/NTXMARU+Vjyo
MdO/SZAaKOhCs/E2FCZ3ONgWsHYabMuiVxtPhVqHRoP1IELsnP14/j0Wyg9zyHhcjRKX5+gck0p5
5u3frZ3arREaz399YWPP8eIQiYXYllsiDnPfZP3ueiubeiEtvV2q7j4dlAS9IvHw6cZkj35C5ptS
BlOnVYmqhfNjDv4eeRirpCxuzbAe4Fw1eWltxqY0XDx65KfP52bpBnjbhncv0fRxSEDDfOrOQHxC
hgGCRZmJFeouPDpl6RCvbLmFy9itmns3DgT8G6pkI0wWA7x8/C6Uvtw21vO3WGpuzoHZUuZVJFYR
FhBusXsKqpFQqUMalZilBVTSBl0ADSu+NNMrcMt2fS2N6LKKuloIi3OQNg2lXZ/NfFRw5ThRkMWx
13QjOgEI1VN/RVICY9R8DbBi6V1YuRMtlaXIWR6VRaGP2IFVHVut7hqV0TrhJdgkmqhyBmyHgeL5
HhzhH66TOTB7GKB17qXYorBs3Yt2tAWkiD0QJ1jBKeSrdBhOzz/lwmad47H9Ev7JsFcjHTb2ZAaQ
qZC7PP/lpaB/U86+W4J9XdUMHEiRYjTN/yHsLJYcV9Mt+kSKEMNUYJnTyTBRZCWImfX0d/nEHXS7
y8fTiqqyLf3w0d7rkCotBeGI+ZfgzoByKWqTp7SwUIPnSdS9eqETHiiuJiCZPNvwl92+UhVPHX5v
fJsrGZN4/vP/+DYBnqsaPIBzX3f02of+kB9+QHEjwTDXwyG6EW5fW5ryf38K2IKqbGVeWyOle1Ee
nHYqvaFedvmUuo2ab4p2urEJryW64kUOOKqifJ4yOMun1C36vS1zP/Ze8EvUItqND/kneP7LfSme
D8v/eGwy8DLLOE/YFRvZa/3zh4ReepDfVZeJQx8ZbLNDRemDWfOTZ+MkbCLLnkkprBvf4Er/Sb0c
yGYCiHmN889k9ASJTO1gsm4jHnZuncnWX/MG1Tq/y//4ibOZDGIjUSRLmxU08lBct6nbriQUkN22
j27cildqcerlwHWz4JhrTDxJYQ0M8J9Xho5ki7IGE4jZTe9uzU1d+z0X9aNFWDJLkTmcQXIzflIh
sI038am5vzVt9PfsRL2cr9aCIA/BtZHdbYH/OMv9dLg1GH7tvz4fU//xLroh7bWk5L9WjGdFfRng
qqXYMdxV0Y2y+983qGpdHAO1YvSGMPEBs+T3DwHmFhZVihpptqMHN+7eK3n+/zABpqXA/r/jQ9Tc
w1ivLz+jzDEp9YLns9P5KJFgAPLAJSHESd+rf2XIXBY+CvjzrP79vLtS61Av56QBM8BNlPgOKQ1l
1ekAVmZ7xh4N/O6gSoovEK6EF6BkbjL5ffdmzmsdh4f8YK4GpgbIfaqDsMcF6Pvfv9CV4woywH+/
2jmIw7wa+ULL4+AKu/Ioe/G9L/maZqOnuFGAuPboL0ekm0gHoTCSMnXzq1ZumnknllhM4ye46B+1
OdtqvwY/Rn7nJrRhI3lbmhCTdsb0JH4WAG/TW7OSV2QI6uXYtFAYRgj5Rtxro3zqw2YVv8fF7FiG
vh60VayMh0Q5xMr9DPqKoCJ5wWYtlzZiRypxAIRpm7ugiG6sySsb63JSuq8gTgQ1XwY4uNN3yJ1k
bM4NBNVYcUY3Zo/+HqFDJfnvV0y2mg/AhlHPGetloWunPdQRtZ4bV8HfY1r1coa4X1Lsvit+Q9Gj
RpJq6C2o2LVbjcDzEfC/V51qXpw9RT0InXW+aNBg+tUejuAOXIaD4NJjWofyx79vhCvHs3lxAgkW
1dQchhoZQP+Js7R9lieI+1t9uSuxuXo5Fkw9FeLZObmTcUY6hY+zk92lW9013vLP4VV+M3BgwGcn
PEgONEk8L6A+4zF4q8d1bQ1cRCWxVGVFP5x/HtMt6bTBlt0CbV0lN7pMVw7wS/pBBt5+jOLzz0Mc
XB8JBxyTDvqNbXIlaFUvp3ohWgl6JxDmmymHgz2+FCvzEVN0zxzt3l22nWM8zZQwtfts/e/r4Yr0
U70c3u2XaCnLc74sj67JwbCW1qVgZzhgJvZEq0leQ4bWQwqm6Uk4H5bzjU++MiqI7PK/96tcdGJc
ynzy9IXeLgP1yUwaTW8PnvxdthKc5AXfEH6pdUifUrT5hF7erTDlipIHost/f7oVh9acoiyn6xZ+
lLzNZaU6gMOtx3AduPM77O5Df2BG1kW8UzwI90tj44J9SHb6qlz3DoOL0c+Nd3BenX/Z+5dTwWFk
qZGscHKNTuEWq2G33Lcrxan8dnvL0ufqe744XxpJTc1IYwQxP1pvUBBTqHB7tuJL4NYOdsn7YKV5
AHsZm2SI68Z2uXJmGhenjVwsrZhMi7I3Y/kXtPljBdIO7Vnx9e9P7sp2Ny4SnpmKf1TqPDjrLkKM
2e5vTWxeC2CMi4MkHTHkTFQStmIvf1IEZ2e8dl/KinpZtR9O9SF+Zol6sV+eyr3crLPYybbau7yf
bzy6axHL5SiwUeMS/M9cc4N5zyduwWArUB+0gg1Vxpl+TDsKbxXkr9QX1MuxYFiOgCA1OicDs8A2
OOkK8cC3eDIAvW8X6lxfOGW3r+N23Oo367LnpfeXZX85KzwZAsSm85Ls3vKXGhkH4eiX7oKw33Qe
pMHVTVntOcr72yddHDVDpUhLPTG40T8I+DXYhj9xsxaHmmPuRu597cdcnCdwyQdpAam6F8y8X5vy
uECbr5sb1/a1PPTSwd6sdSxEJNZj+IkDmOANDrZGofMMiurft9K141i/OCCgvcxR39fi3ngMH+gi
J0/jr/rCRBKYgjhGeo2WUDrN2+Iwullmz25xuMnMOe/Xv72fi3MiVZP/H+taSAK2zWox7nLf8gqM
CNKVkXiNW9/YVldODP3ixGilKckWtWfeimL4Irb2rB/NXrKF4pah85UI63KI10iMJpzl8wRAsMK0
uxHcOcJoNGciSSigDR715EY2eXVRXCY1wISWzuD4M8ZHUJhB89nD/zUwwO/Dd+FNmN7iWyaTVwKf
/5nDDSwtU0PmcAuQmyhNq02Xf/fWajJWU5u5/74Gr7ycS4thNZdMTQxqBfhqJH3qSZU72ZRgS9KM
UW9XuTXcWOzXzrvLMdwhkoMQFN2yj5xkZKwY8njcvmWB2zMSmbt4MLsKzk5lDcJ8oy7uMLwXTeQq
t3bbtev4cizXMM02M5Jh2Q/Bdix3/SzaBZZXhSciFMR9NWiQSPr1Np42OWDML479PvzJs32VizeW
zz9zX3/ZdZeju0Fn5Ba+/PiGNk/oBG2pStxxeRcNL1L2yeQtAYZ55nLsq2Pafcx1QNCgArx8y+NV
UJfOkIH+nQpHFVFu1oVTzcZDkq0VLHKtKfSavvZypXbyYE2lAxdNIPOar+P6KuU7uaq8PPkc6UQV
MpaNoifHT63xPferf19LV1/xxXkWi0pcTylPWNgFW/m3eGK6Yms48yo7NmvpvnwqUvsxeb7xaVd2
/aWfdGyNhVQMsD96J1zD9tuNHn3fVXj28cFsMPqk1ovXMvbC9o3NcsVQTb0cHC6lwJQAUOFXi/pb
fmpbKklFcSeHGDxlz62O1CQ8qRoeP8tTkWiwjVGnF6mXxQXU6eWurp+wJQFUwBY4k991D9DuQsc6
TyYH/7d+diu1tAepgIgwgY711P44d/qNPfjP0fG35XcRYplG2i2GMsIACjrsJminLOpq0dZpYlCJ
eAI2bLct+5ISTS/Pvhx9p8KxKptvXJrtMPta0s++lPw5/DEz6KUUtDYjdNxGXXfJq5Dc9dg0Y95r
PQapn1LVj3Gy0JJxl7PLdUyWWwbAgsytpVedRo6oFXdq6VeVYAvivRL94HLigBF15UiAfvw2Ndlh
EPzM8lpAGRC2YxxxLKU4GJbpGI2nI+Edyxst0iuNOl4SF+V/VCKF2KjTTsOVVqQWILnCg7QuXAq2
L/UmYu5OuNHUvHKqX45TJ/oMj1hT573JQL2KI7AdgsEIS6TZ85M1vP/75rgywKVeDlXHLKhs1DAo
HtzxADfFWqW/jc8MqraWfe5eoKlcxpLp9H6yN94GyYNopRm27JRjZcv7lOLl6kE4o4/a9QAGvaWY
iY/GcOxwDDFvLMhrJ8blLHYvSSom/WwoDuS0+IMn9k69WzzxbEWUvhlO1yGERyvjSIl7K9G4IltT
LyexYc93YjglIiXhinn/9l5daC4gWdTv4tfKdMPqbpGexuqrb1fifR04s2lP5psqTXbbla8yEksU
bF89qHGFrpUYr4bxMM9OlLk5RT/tkET6jYz9WkpyOdmdyOihBcjle6nd1uGyshKeCUZp2CxIXhu+
W6j2Gfhu3sX6Vknk2gq9OMWXqqumVOQjsQZ7yFbhRl+3p1vp6bUs73KgO5mLNi3OMoUBgYVP9i0f
tYonvBn+qE+UyXEjx1NxN++0J+u++B0emsxZThIe0H65u9XlulY1Vi9i0llXrDJrz5v9Xt8m77CG
/OQgbSQ33Q677C4/UPkQsMXMv1W+yr/vSU3+Z4X95fz9n3FwU2Wso5Nxg8+TJ1W07sX5rRLSP8XQ
35eg1w2mQiLJllKmihY8CqT+TZEeYi3cNnHrNm1xKOvQlTkFi/s5OJnxqmzuh/Ix0UAFFqlT03YA
nWgrUJ/CaToFWI/G+fwdBf22C+djo+Vrs6Q7n1TQfxLQIzLAmbQlAGpINq3AyWswlHEDvrmjCjN6
YRZ6I56XWeQpAVJfsXsQJGu2G0vHfqRcWbLk1pPqYuRum/KmyPdZXx9G67FG7KmIG2bavK4wI6R7
d1LgdZMJHf6TK8/tgnHVm+VnH29EbXDOHHrNfE8SlZEczP9FO+j/5CU4jix7n63KKYzfsLXW5tQ6
6SLXLtdN2q2q6VXMV0JHTb00mwRgN7YI6RDb8nyK1Cy3Fak6hnmEr988MucUj9Vq6VKv66ctwZLZ
bMBlbVVN/wjCbAe383WA7WulxbMWTX6lqu+RlTlTm/8B63zXTdFGsvy+wgm0K8R111k2gge5TfZV
3GCkpLILZzkpcFBS46K321Lj4FJ0r1gw1sfiSn5PUz+Xt0n4XbaQyHEAEk3VjhKT07ewjQGprjqg
SOkrsbuvR/2jNZWj1ViJ3xi9nntGridfQy7Xf/qyzrFlqbHqL6yJJ4ibFlAnYSrcEIDkRghBK+R1
a9g8xdkeGoO/Oci6N6uDrSkcXgj9vcKCbyM0b5HehG9aWbwm+UeXdcNeSzVfmjS3HFJznanzh9TO
2bpUtPYtivAIt9TidylrfxlbjJO9pHsMoruxf270uyhqHQGmQbWacaKohzWm7kT0RhGdosZJA8tT
Qj+VnCTYzkWOVz/Q8Nq0ejo0myYC2Hqf1jNSs+9AteX4pCAnjnZJuMmTdVdtp+auJRSO0sBR+soN
sHuabDzzotEWOxe3VpZuxDmsu7ngT5i8d/Fe7ffi7PTqPWidTF2TiGIAZwoPw7SPWkZadF9rHArY
hgfJF6B8+iIuB2AH+ciUJAz6RrIDYd5lYn0IMA3J6aNghXYyl+jBAtg4I0gpq+OYPlasW+NtFkGM
1fAtHzWz35fNT17/TOw5tYHuIH9WE4tEGR7aLvLNVH2lXYdCzCAlESY3VhPG/cQI/+reIUt3Iva4
VD0V6mkJnspRLjdGId5hNnKXNdKhkRuvhvK1mbvwtZfMVahTT1weUumYI2ybxo8lLXf8jHmkNylg
3NO+BPXiDFa3m8WQ+WtrOyqBtekK+VGZ1QeYtsqTGYztOgeFK0SuoEyQ6BOKEmzeKi8g5xQYWbE0
VBpYDV5PiV2VoqNmr0odudOcPOG+Pc688wg0bW2syvo4LEvtmIa4MRQvH3JvSiFeNKt8Wl6HGoE6
qLfBEohF7Sk89u/ZrPNQ87thhKEr4CcVDZTKY8bLYXRAWk/AwAksFS2LV6RniEYhmoxPk5SsGmNx
S01xSqPlJYn1RqrdQvbEs9YL15dyXwhFiDH3QTDcgaqKiKm2B77HPf8/KlTIaV9omETLlp/EGoRu
sS3XSsREu6VX73Wlnip5DvZ5+DiOd3390yWNDXm4m/20fjJ563pMtahz0R2wO3K9dIxedFplpwvr
2CwCt+iPC97kZlzvhSjb5BT7QzHNnSa2ngLgwu7AbagI+qPctVhoC+mWBzz6dXag8mSFXt/Zzd7g
ZLsTKV0bp6HD3hnlUpTdi4MtZB9M5pvWI+gLcfijW4FmC4xrfGSWL85rEBCojRPd6TJH+sO/rJdN
0jkVZAjTlkZHYpSRhoBiDzCp9Pg4ApIp9+Jih/lDKZ1iPK8KryOBCeuVKe264F5YfqMciV7xJeXY
dwBvMHBhT/vweWiitZBkGz3Knrukxmk9LWW/zbcRjY66zX1ziIyVggpPsyAAT7rfcl/1igx8IHXa
vpmcFBtabDk1rjSNU/Bs5bgLlSdO8niGazNjWfSh0UoItZ1FfqUWIxYURuVo2joSl84pyopPCLvu
UBdG/Ed6bOLVpHlBhtZPd+Rze5Z5y9xXAMcjBsPgdjIcSY9tFo8XtqojlEygxOiQwtOoye5idLZg
glI0Di2kGDPkEF02+W+24O2C7OOhgt2WYu696fTU6UoYdUkxvqttfzd1uKVjSE7pY/aKbA9KLpWx
K4NkN3i9tK0UT4i8WqFnjKtNx+ealhONcYfEgqf2GafHFqfulLRoRIN5KJaNkpJLqj+KiNOA6s7l
MRGf80WwSyoB3dbQPamlxdI8Yx3la+0+VN0wQhdY9/daeawGr8WyS6UQABg1h0/UPS73AwM+SfeA
FLMIGsh5hYdLt2l4fQztQX2eZ86jYlrpSM9buXe6eQJY7fbih5l8G5DsOtKYVfzTmxwSKGlLzikG
XhiaxSBe2pSW4sjySpI8q3lqwmet3Crno8LWh0NZ7OhGhflRn70G318q1KpdGk5Vcc69C9NjvjyV
JC1q7w7BRkbT1vtFt7Ygf1Lje1vCHf1Hlc2xRJ9gkFambO0tvT4Q5cHtHankG1Ln9XXOOZTMD9Ws
bULeaBWKdypZaFbF3T6BO1M0De0o2nOOWi+etUzbBPMRLxRbrpg5vYPPbhdS5CW6/ml+RI0XFwuL
NnEUXV6HbbbDimo7nB8+FV1zTFc9hNB6wem9XA0c9BXvgspNN01bfDscqe7dYj5mdOmH2jg1nWN1
2yzqXHmq/bkfCqdu6r1GHUCHpK0q9V3d7WXhMVCyXSt/glYu5gB1fjeclFg4ITlxagxCcZl86g1q
SsJWF8Cf1lhMTqNkq5OTmMlhnGqF46nQYXSWza6XjdKxlpnISlrL4VtvUDLqVYOgSmwJ9gjKItlY
zfmU/1kGLvzEUNwkXzG8jE+8VfpqqK9mtceFqXX7RbF7qv8ULcWDUbF/0w2XgKEiIi+XrTqbK7kg
rZR1P6rHu2l8o19s12rriHgHNvnoyjAY51J1Im1vZRpz2cW8s5YaPDGWIlxssf5Yje0KYSX8SGiy
1AIsIQefLEZvRWD4QvApUjKg2mYv1tYy7qGc+lYoAz49L2aEQEGh2uZ90/haHmwry/ydlVBxh0Q4
5cUmqMRPKQEkFPOqtaH25WrkiVGZf+5oOy2++cgguaaZtmXsGPiuiUKW5mOeJ99qsHkaXnLrQxZf
uuVFnQnrvCq7X8ABSN1qBqSC1XSwifCsJBRwZD15GGXlZ0Df5YigAPF965lKy+/quDqUgyXbSiFs
9IoVKzRrY1jJpS/myZdq1F5kdVjontuK5QI8HjhrU+jemOmJjXp+AvgT7uoiH/ej3kJ1K7poE83T
doCsYiPmfRhK6aB3c7RWxOG95A5fo720/LL5lJbEKxLrZ5pgrJaJM+gviU74zsg+dfb4BNodKKeU
/0kTEpMhh9424vgy1G6bMb4191ui2U0dCLtCStZRFfhgRl+w79upquDPIyHOUMS/igV6JgSWpgG1
N8wPcTYI0lh2OnxyTkumJMriyOW8U5gubpv9knzE1ruocVQcjdSK7JQNXwxAPTHtT72KIlOrtZ5Q
c5QMEzY7tLt37TKBd0aKZcdWH+2nzlw3gXJXGc1eo+kWVvlumSwkbCQDTbDKwsQtpYLHV4lrtStp
lC/zfgrzVbzEjja/iqr+UU2kaVKxyyU2FBXXRPtJ2veICKnLK4jxKAG8WtO8pW/v5LhzRGUVyX9a
er2mUjwK0kOFeUozPsNE3edqdpq6EKWByf8EGPTY8wlyO4MxyWaCNuW1bcr3WbHWZZu+FNH4IlOf
meRT3e+nIvqBDAK8EXQXkKdhDrgX6d/kAmI6O6ieQtCOEivwsQMwxF5IvbQ6csKWpSe3u5QmtLSa
LT/PHi3SAWKN895Vq21nyWupAL7F7V+PrBII4k9GX2/qmGO31txZYDJU+hzFJ312+wTlkCr9yFn/
po3fLEKXfIzzwwny3GuixA3SyQ3qL90AN678lIO3GPV+JpBrx3gvKaItdD+6KdgSVOriWTHv89jN
DVy4KXWX2FBM1FKV4l3RkpMVSCA9hHQzIyep9ZkzjhbqWLqy/rZE2XY2y+c6Znqgzdey6OQihtaI
aDLNNaytQZyofCWhy9napR+qwUNyYmQYCU+uX1exp8ZPAera4i1SXBMDD1HYm+I6/0ODsdGcEGxp
8T4qb5q5IUpYJj9tqWRI23iE7dFGW8NaaTU3NWnKTpv60zKahxDDDPRGYlu4Au3eriOkxTB10J0B
N6suxTOVmKj7nhYYsOAulLdg9hN84xvk4nEeenJyVOtPHfmSOSSQ/UjthpWoH1Iqt5hgAszq0lVt
bPXyyOnZcMMMyV5BqyneyxhLTuyfqnNNERAJsD3VdC3zI8RSp4GMLW80epDB5/wcMZhQn/2Hc3ll
LC8Tkr42czqKTlAApE3FhqqPgbLSgoNpAYxyyHQqIr5OcHvj2Ck5Z9Eu63C7XayjSRSsprUn4QdF
QbhvUldKe0hSHNlE2W0ebkIyLsVKvZBsQU7Z1iI9tYe5oOjbudUcHjC689uOjGLqtkIXrSwJz8z4
XEiIwaTWXtj9BGAx42xe1UPJGVfaceMPod9oGU6Qz42Kx46fS56RBfyIZpdkoVsmCrFx7OridDeW
xkYL6beryrcYYkaVN2uu9pMwqishWwU4LE5vAfqNpsg2s+gp+rbMfw2Onqkg7fAkyqVBspGZrLRN
ZNt0cjZ9/WGom4Hh+nL+bKuTiuqjsOkvdeC/OAEym+g7HbxstosfEEZ2XeovebuRo2MnvEH39oUR
SIWJSQBmcjx9s3MBkZrWQcqIjIKdxVU7lIjUkqqkTlZq8ffZGpJs2TD6+6gcx3etFqd3NahbSpVm
r24FoVwp4+QnRedRn6idKEpXOnTooCPzlZF8J+WvyV4LiwZD9lHdZs20HcPYly2YSPpyWiQZxVS6
6uZhU0jN96Lr8YEQ+MkSw2LNqImDY9NTp1QPdT7+hiGJm4qdQhBEht9FxUNlop8KTOtBnC3dnvSI
7GUOwLAK96U8Oy04an6XK879HzMbIj8MpF/BlLyyD77n8SGtj0vrVB9K/UWPsEf6Qc7Tu0rmZF86
BmPJ0Hhzfw7gjG5XvgoynArc6LCoM/1zs8UkI1MPVYzAzzME6GWuNNpz4UnTqis/y5hvb6vSk9ra
WeVE6lmesGHHqqUXZ1tTWmlt6ATNCqYQJYY5f8OfkkCwYOTX7cSdRMWuqoHBb2AeW9YpL5FL/+p/
pDv1RXkX5hVwb8mXelfS3apdZfFjnxx6rXXoHGunjstaC12KFShZ8cWOIj8tjw1/mvHzJqptdpsd
+mRTYL05OEXi1zheWndK4uvAsxkqLgyvBjNEFhxuBQKd8lnHVCp4GGrZ63N7SL9ifRUwdS5t1IPC
JGK54Lb4x0hSOwtoeb7UqNbadaLs8rzaJLoPBB6p69j9iXpXjjdB8iNEn8HyFHZfQ7psKmnV4EZV
uaR+BWXCsMEk2Aap2taeVd2VxsJxyjhbSA0s3RLILVW5SsxPa0iOmYansM5fY3togA4qgK9q4UwJ
SyPdpI9KFZKBPtSJx10yJ65cYIGVRAemif26jfaqudfvtGqPitzESIexmcq1voShJsv2QuMlpzJR
3LXDRlogwqe06rENq3Xy8F2TbAkTBGT7IpwDRJXWc25tKu0tkhAgZuODrn4ZGPQmFJiA1I8cZsWb
2gAnFHRPrfd54Ubidytj91v8sZify3+r4aTR/VfQlpceRp+SRoHjIOfv1Jm66C6oNrX2WKSHRtuX
qOcZAc9RzzPcJAoel97cbCR5Q0CwlN9F4GVwy7PcNSjadR52qLZMrSqZurMMEUf4aNDd6JcrKYAR
N6nPRatyzK56gUILEN3+QDhSoTL7IsZz62otYcn2mpe2+YdLpX0pf7R6FdZPmb5R0eTDuYfw0aHs
wNK4U6zhLsjLexCctlLxMAHViw9W4ENgjMxnfotR3hePavQSTnd4DQvLc6MQ2USxk8TFserI40mq
9ShnlKn3dZEftxyC10JYkEwDb9E2Kl5xaUXlZpdZmW8UCTsei0DLlaKTsFXxkC5wDt/ndfmic0tm
BGFyRDKbvWjlKZztMr8POpb8QSedKVTeACOBoor9M+DI2QnN05w+WstC2Hegsz40d4yr2Yaxn8tT
oTzXwVEjoC3pgmUrJXAHeZ1nuxidda9QPExX1K2SYtM+lJyDmDO3MkuWvOaxKlaG/tEv21ygxuvX
H226HhH+Gp8K7DeRSxPZ4PTB7zIifxTBnElfhbqmuGln5VaLV5iwgEG3jFX/wy4TLK9T13RARyKQ
5RQbz1Xx02efet3eU29nCkFp91XnqCnv7o3vWiTvk9LYdUPL0HhgWNTi9bWWuI6oRVTl/ZS/z/Fx
wSEkfGuL0M6V+yTwC/Lx0DasZ3VyKbtZx6ShDqb4SrFhOssxOKkGEjGKQBkMduNVqnc6Y0dptBsI
ZTlHdKdpWe/7hHu/10nnJc6URXApDRFSNMWGCIhkOWY/QtVjLQQTimobZ3aqXhZCNmsVcNeFn2r5
NWZvbeOoaIowobHuirJwsOjVqZVIu7akjqLfMcQwFND6fCM5kTsVMtemntmG8mISVgROuTgiE7Ht
fY2XZM7l8ZtqJ6U85Zmjh36ofGtW5mr6Uxo6WbKJGr9X1zQ5uIYHwxnBOVTP+AYnGbZlwmEuHltg
0NWxT05R+6oVFHB3rTB6A5qBJPuYrI0i/hLR1ULo6EQpMnFMtEsXJGypK0zM4Dh1DRXDLljzRC8i
8YgdNeZmDNTHrgzpn/D7MGqBb6bZ7fdYrtkpVeQmjW8m66YheHlqAcO14U+g7/RguzAEG7lG5g/f
dUKohoMTMn3Ni14mQLKTK7d36IaJBVsSPPnJouK+V+D4mqQoFJdE9nLMFejrVEmEZFOHmZs1L6kO
zjun4bFLeoJGYyO0n4tpOHq8zfE7BAMvGuuCEWdIGzLXqW8c08lT5ZflR4lfZZjgAsnva4BMnnNZ
Lxwx5+0DRnTDwjU4sfIDoySC9t1Sbn2aVZPatp1jGt9wjmaQXbuVgGASXCcdgel7Ur1uhxv5LDEC
RHnxiRvICHCwk9ey/pVOb82p5GKJ1jG+LYRpwY+evY5MAlPKyjhqVUfpApcZnUEnPKfsSP3DHtvN
zLSkZryHyqFVccxJV2PEQ5qe5XHHSshqaoSOghyvdq32KHaMdlLsdWX1Nab4YJyGycX9SSGPlF4E
+t0qlWSh1t1hoiTGMIZhG/VPGRxHbKWtjfquU8+JCJvXs3lXAozsbd3Ed+BlFEqXuUd7mb/P9cB3
xn4NcS9O9xMjRaT+VenPrVclK3F0SsENWq/tNthWi/GHOWzSpHCnkU6Y2N8rQ2AvhumHIT7z7X0x
scNIPzXIBkzp3SXVQzh4TbWux23zXANlxWH+l9wzYBRSfQ2ZVjS94LFnoPzd+O1TN5KcUsShfi1b
Niofc1wP247+Qe/J3NE/SrKVfnIV537MBMNA9frww+zeJulefVKwIZCH+/ZNmf2Sb6R4y7xQqnwo
QmlNDAKK0yGLD+KPRREdhZEtzBO0wthwJVOXIVvgOfjpuWTH0XsXap9SzEnpdfmOYr0l/0Shm7V/
4syn0gri2ZyeJWHXNm46rQPRJ+HTf9XUcJr3RP2u+k+KvDCP7eRDJqR+TAuTRVadZxqU0s+pvGfH
YKo3jX6gj20DnFe5dYWeKuyqUqgPTo+a8tnjAGDei79l+UAqkelrNSztetppJdf0RN66MdKvWvpW
tIdz/R8jKE42OT/9U1g6LznVTvZxtMY6xnK0ck1/gCkukcJQtPzRk40I0lB8znjlI/94QSCdPlJv
tum1GsGj+EjfpAVyqE9+PT1r2WPCmooqzMSxqh0f1E1XHSvFN2Y3mFZUSxgIAwaACXfOdCO5DLsL
fyO/ETe1tGK9GdNHz7UQ7jvNMwKnD/2gKlwQveX4uERYHuys+pFS8fjVh7VTvqnqI69dbN0Mp3Ld
H5oVpeoRycOfRd8lAVgDnVpC79QENULNW5tfNNoz8Usr/CwA7Fk4xvx/hJ1Hj/PItYZ/EQFmFrci
RaVWanXeEB2ZQzGTv/4+sjeGYV+vZjDzhVZg1TlvhPc43IsIzLuOzXOjwjPqtatVfl/8kPbgROv0
sjSvhgm+onETEr3/Rlackm2Zout5PaCXUrj+qZ9HAkBRX/NFnbBrHXJrk2bbXPNcZlcqcgTpYt1G
CM7oIGf15RSi91sptlm/4dG0iwCEW6HFEDgpD1T3Jf6cOzb1Am5K94Z4azknDZmffuzk1tW/R/7j
shucXZ2tSuU1rJ/rz1IP92H6DHNyX3rcHpF+Q8xX+9YeTSD9ZjI8I7829kEbuMw1bMvPbvg6xYhC
Ko8PgVlNY9BeLD+FEuMkbpmcbRjyYaUO9wCkxM8qtN38012YqOoncyoOE32guhmMfLcybKgr5cnG
7FD8mob2Xml4b3OwvAkiA3dVoxvcHIe59Du7Pjr/vN5pbKhogJrH0YtpaaqqT5P+A5wr9tWR+psC
ALFSrP7OYVeF1zaw9lxDAuTZKjJQItpqovapMeS+neOdXlae3dfbpg7/1LT+cAfxpejJRkItrzI7
8cx2a2dZUIzm2hFr3R64WFZlFJhssxeETAhIV0Lzq/hHj7901Aj6IRQbVnBadBtjp9WHOwwX+6r9
B2Vf/FCjvk0MQrfx7FVneetltO7nv34wfBQoLRcXmPPW5E9WjbW2GP1m6mTsEd8WDNa60YJFBCVU
i9Unf5O916FOJtG/l+aaZVy2ninGYybJYO6Gw9zxEBdgYjr2GkBqPTlVj277HllqkI7EusksiJzs
CgQQZP29vkt/HIb7Yg9QO9FoXDf3OVkl3p8raGqmdSQ5XuvlCKYWLsO7Jm6JkV6rcJfyqy1LeTSV
G9miTcY1QdD9JY6P3JvjHCwuM9aD9ReNvyNK6wgEYMWATwSF42vmYUS6aJCWFZGo5XHU3odemOHu
jj7MAN/dZYy25bCfQWIhq6ASjOjqlvAX8Dw7SzssNpC7vq4zTsFlX83ARLtlgY07cgsnvSfswJxu
JXnbzSq01xUGzZAWk82gtrtqPlU/DpqrzBkugMugFMNwUfq98rh0D9RZ4KEcnHdLRLy7fq5vCmfr
1hHahl+bqJTqrN8mY1dkZPftKLlbZfRzc+oNfcDCbTZPpvuI2oU4aeQEin7T+eozJ/MZjaY/RYeU
KUNlQCCvRRClBmEUESRVrsaBXwh43X7lzns/bh19N5NURF3X9DOgCSwg8M4DZ7nZM60V6wyaOJzI
GzfibTuci/TFtY/zeMpgWQF6rb3ZobcD3JV+A+ssg7xPQPvfiMaBPbkx5DGiaOQzPg/zWWq37s/9
yRN71SdrO/yuJwCsJLlNdv+ucTPM/OY+fq3qzxwlmDsehn/0/o5JAClqdL6CvasbPPEgB41R4j1j
emSMzAPwO2NauVuXpqrwnGebvLy5w0MzrJX8rMIt99mB4mJhiNf5TYJ6/qrs2uCem/qnCn8t4WUu
Sz9a5Uz1eN9V67RMvsX7PXkk59rebDK4euVLMtKWpBXrOHmv5VH9EvyaPltPxU9YvfQkuprZhRUQ
EhL2yDSPS5X6ncn9iWOw1fZR1R7MBg6QRCIoxkLdLQObBMgxUF/As9wxOx3t/CVboNORs/SIA/I2
MHl781eibyZzPkjmON323e5h0c659KaR0OcNQRuBeQide3e3uZ7l+6TC83um8Tvf5RQoatw124eB
bEUybNz3m0xnsEBFknsViB8jA0ofF6Nv+t4+aawmtdcZ22lZG4/uZWhe5GvqenwfAEEBK7QIckv5
y8sPUsnqInDfSwZN7a0BZonSrVq6/lyuIhSyhW84qzpWff2SlNDh/n12e5/nIAy3OIFU8SUpEj+D
nmOxhik6u1wHlcabPm7Mbl/3bDQu3R/6QfZfWHIfHDK/zSVQoDGXr3BALVE+je/KPQmme1BQaTQ1
hZpdkHBoqLuJValaCPo7Rgaq2Ps9A6ug1+uwPy7RKZvfZfIWxWtX/VCh6BLz1c7cjfUwqevJhns8
5CDwLvQPxR1qYj+7mvrVF8ohktw0IUGPLwJsX6nf7JRj1o/7T40Q9OGTyPw489k1SlSG4mG2iLiy
+XAQ6pu/U7gvUmWjwl/H4U4deYPSWz/IwC2yjXTgcCDulnONli6CAEWIPTzUIedE5Ns82nX1ncan
BGQ6irwGEUnUbEVTeDPtbCwMcfNlKU9GMSIOGtHkY/fkCYkchnekj2UcpEvJDAGubXNLSXvtZON6
ttDj5BHAg5Gdu3xc1Zpz7GH0yXdWPEO/9tGNikm47shFILVi3h6chvU+e4xrEgGG3GrQQIGY6PU2
sym3EWzhRR7E7IowzyAm3auoP4W24XvJMg6kqIzHpvrMXb4TCYAL06mIq5MmdK8UV6X172/1cDW7
c8FfGOWf/GlOioxRXHPzJ6xJy35NVeT5Ggu4/qTQHx9bwbR0xByx7DInh6jCOSqKrfanA9q7cQAy
IucFOWSom35pvyr0rbuHmqNw+azcrzaK7r/lwPc/RRVjR6wJR9Nh7k483XwcpxjlV/HOlS004ETH
Xg1ItAsn+2htINR8ItPmFRwEmw4CMoiBN7V9KOO/Fh5+Ztsd/haz9f8hVDkv1qmHWo/Y0SRnoirE
W8VIlDRvQ57tDYEmK073Oj94JJwDtZiHYtJuPZkE4740n8LsYqJljMIXtR1bf3G1c98N4brR79Nm
9R7n6aY4KNO7q4FfI3Tzel5K/5K4j7o+BFO+bxd4qvBaRiBKxrWL9pUOc/ioKVtLrBc39O3ht6nW
MeyK7ezMwmPatcpdojwn+sCk/W1XXyYQU9LtLBO6ZZU2NE6WIO8ZibDFYzd2p7TQH3MTrJr6srjY
W8QoFt9mg1yim1VYZ+rsy+VzbLlIY/dGjDXP3NR82VPyrLhw7fViBaU2wD+hfDSaaid7nvCutzjX
nO++AynhBtZGRWz7THyG8bynp+8p6veT/uwgK66wECTy1VKiawuo3bBgJI4yHBPYfeA0oXplArGb
MbQElqHGQa1bj44dJTfDRCAkI2b6cql2phvdKofyHhPhaPWtR9lat4ydIlEzFsvrot4hII6cSKV1
XT/lMUwuQigzvCsD2RtNt3ktXKr0FDHszXHAC0Cu2sos9W3vxqEnUyfzelUOm7gzv6LGiQKYUFQL
c3wUIQIS0xjoDtWY7stzqARdvjU1F3+bj+9gNMYXhfs9tC7z8MT62aQHV+CdkIlfokgqvyzb9B2K
EJaV1bBOZYTpC5wwXhP9JcqjQUkRSyhWGdcYr1Q0QcJpCBsyDY/Z1BnUBMrqMRfKQWrK6AnFWFvk
cug8qK4vultvJb5Wbmfj0xLwX/om7/g26J/NxIpfoKaoS7gSOEtxJ+hIIa4MzyHIaKnlqYnrV9vW
bhH3ZtTpa8Ts5j7VrPNA8CYwwcwUK4Cw6HRnDN4mNlyB8W7GZFTG8bBr2uJhGHsTViuE7SJgOBYb
KVU+TAxzniOK0AuV1lw10tTWccT77bjQJL2ezj4Ez7Etm0uhu57gFFGm+mS0H25KyTlBI3LoKxqc
LH9y0aFaRv1jKQ9OVeySqMcb1yfg+8VGDc/WEKS0oLjYsgwqqWflbAgCbUkKKE+pweDsMUU62pYS
CoPbYoqO+JQSps65eJ7tvdIEuruvrE003QZxMGkzxR7A09bV3ZWvdRR0FHZAZ5kLWH2qgEcaaMA0
pFnaOp0McH/NecaqzjVfEtKULB/t1OzBV9hGq84rmqea1oyI7eYMva04BzN+tK11S9RE67sJOBNE
b8LN0rNZ5MuWDcDFIIWlVYh1j6PBWCN/CCoCbPvZ8Y2Il1vvIil2/RwHPQqEXmexlC/xuJZ9v5W5
sZNmZ8K9MTKlaA4RPXP+vsjHCji1F98O5zbDbzd85p1LYI3xXjc/AGdhU566KDlp1TbXx4fF/TUF
YHfBhtLo+9lqg9nmfaiVnYi/DJPSFsXHfkZa1D7X2tpzS/VTdTdUPvpNjfzFbcLPppQU6KQhIhLU
eJNm+kplfyaOtjD5UAzY9q+dpm71NL7NYeaFUtB2Z3pWmKCEqBR0uEM7b9rGIe5zqnr3Z2hqdd2r
s/AVLUrWmhX+ahV6VB5qo28plKw7ZMOpSt9CYRkV/wP6IK65yZdCRdLZ0gjmRO4BCbbhwwDydLR9
EWRpuu2le4inCSaP8htUTCOEfDVFYGO1NXlxWwVAbVVlIjkbgG/EUKaHdJLgUvFFYmqTwCN9Vh4V
yDhj0LYLSsSpr95HzQ0SkZ2R556yJL2Gd4OiAe7UM94v+FYKVDe2batrtS/7wK7vCrHTZB1UMxWP
C9LOarTdoLyLdtG5e2NMTH4Y7+xhtYhi6yL1txioTLaTFG9ShUrBuHU88hJ6KSwaRrZOXdvD57B8
mHKrs3cayMkalDYx4wkePcWP7MdWP02Oy6xT+zRbh7q10jt+xL+2JvovtB8yFAgNg3LpMKXbn5ki
2WAU25+K17LOnjUx2+cZmhssIWc1v6u3tczw8+Hs1Bc7flEaUOq9Wlb3B65MyJ0s7K/a5otmvKFp
CfoMO5qKgjg25F+NlD/zBvGWRNHGSCArJChcppquN3diR20QzUt/LZkw7cSM496QcDTDeSh/svAr
HoA7eYTF/IvIYGTCLlL8+B0oxaxq68YOlj5ocUeol8HcOOE11E5G2MWXDOemgQrxZk3LT1IP4z5t
X0S+6XL71yoSalaGjYVcjC6/AKV8ZZztkd6AIYdY8bvay7qnxNY9m3xYZ/Ry1LiZ0W27u/KOvGu0
IZOL5lesky4HYrhU8jjHCJ5Qrwq9gOUvfDtutnaMEntNvJ0z0+TAt2s1Ei51H2pL+AkVZk/ZurmC
efKNyxfZCRKuBhWIytZdfyQk+xUax6u5bsrxtIy7JDzo4txaqRdxxGTDy9A8QjpBLY8FRGrgliBv
iE5dbLmeolnBoHKtwdDEQ/YxKPE5Yxo3m8OkfPSjG3BoXxNTBsr4bBom0asj3gTDLzPFulrMekWO
nGFoOWnza2QLa9s1CxkgjP/rKuzhTbUrf/6gxx4iJgZkHtoq6x4SNrGiWI6RRlI3OIUBCNQNKbTq
fBa5fVcxaZtC3ebV5zKT+DGZXrPonqa9d2G1d6ec14ELNvt0HLRT/Mb2DgfCQ2p/RY8AVm9XDph8
h1ejMvLEBwxfZhvLKUhHvuxd+qv1xS/qGIKEIO9CRCO6AtbeVPkthI2CFHUjQvsk3cRRUJMPUwFg
Z8l2qGfBfreTYrhM6oy7ZWiTmlBVCO0yh7g2O9ZPSSCK3c5gDkYwDH+xdMQjygC5GuKyv/QxiD7H
/gSvFcXa7KsqPg8XoCp9UPtUekNtvjjIUDB4VLZ1qUtjk+Bz2Te4kjGuKOVWFNQ5Kgze/Sx4YBdE
lJMexv490emtrsn9nZfXbBkUxBtbrVNLLkDQkSbpNnp0nGhyqh1TrKSenktlnSMQ6SsC5gyDddFR
YBZUgesxb7b6oCBpncAAGcSuvRLdoiH358kQD900f04KuKFhqY0vdNTDleM+So3qNHd6BHHNmtfm
vim3evRXuaTMJ9rFYBA16zHzKte56C2scn7WwydU6vk6Sz8khSPTa99wadbyFoqrQYA1esJepUlA
vEzZd8jy1cjXeHzXONxi8dTZr5MFqqs9q4CG6V0R9JqakMUGf4/P1+bkjngHwljKB2eGZAqtXNs6
Sax/hrhVC4jTaIGTq8LQdxmu1CEw7stdD3EeLtIFSXV2Y5OZn90i16MuMTSHT1MybI3Q8Yts0p5U
8RP2ise1YMkkeUEiRS+DjSCjMWoHRfCofDVqhAMl/Wzb4jdaYlCy13ppdzINXxTgBbV/SiYg2dhG
cNNaebaNnUnn8UHVW6l+wddvxTkkLEfDCBA9mPY2V7/nmJJBYaArNr6LRBwBL/pFqNDJzCbYcpC+
cY5bFQemsynLP6O0IRg7IokmrT+oU6wRFvxdja92j08ITN40Xe67bNPOxdYGxYv6z4qU9D5+womF
3B0V4sDbzfEwPvcj0lBTLdlWUt8CUdEX2CHHTLYdYzQIOtjUeH81aROU8gotm7PJu+K9ddTHqHQ/
irpggAa/tOdCQVtwD3dA9LgpiualsxnvANxSezgSSJwqAbrxqJs2DoYoFMwmhIjwm4Ztp0nvMnUq
MlaxAr0BoV0YqF4sG/l3nVrhG8AvB5j8tfX6a+CTRcehxUhHCdvLLgQZA5Moj0p/EtTSeC37hT/L
V3IdUbMYkVeMoJykJffYurSec5Jlrqisa8E/tWxZd0O361VEIIs40HK6wlY8aYhaGuHlXbJJwpke
Y+AZ5XWO+MSkdqydByDIYzMAfAv7okXVFvl0EY3N20SPbNlX+IdQq5Hw7HT8ewn7wbI8LxvimXZt
w4NlEW1Y/40hQF41uW991kA9x2zdCg7nwjbBZcw6wJwwkXF6QtYud23uiu3iSuDX2HwoU9A+ZiHV
jypXHo0epZnQGsTG6j7UGYbT1k9Ti60u4lvYqgNzKU6U1kKbHruwhWZ4tUcbAMmxToojbk4mPS08
VXPzYDPRGyIOWgFYLDyOsUPmMq9AgEXtq8wQp4zTtjKNM6WAUHfP8JAzHovNOP7q0jkUqbsmAO1R
wn/x9z2B7jbFuI0GuUv4sbQWDf/wXGljYKUfHPzbuSoOietsw3bDchz3R+s5RLNT13R7o1ppK80L
wXYXZ/CQYe/j8D1sOB35oiCuiZPloY6soIPdNqcJKFY810TEVSOtNPbFRuqN3RrqWfXk8mui1OrC
fifLD5cuJuIf7pPTiDau/HH7V8W89c4POrA4+YxUiBR0bL2fKJ8jOd2m7fJSQTQaqiOy2R/rARNZ
inoczg2IPzMvRvoejhfG06oDw6p5ihFdKE6gdspNr5qtGxtBQ3y8N9+5GGOKdmzpG0OggJ+r7aC8
jjLb2CTZuslBn15qzEj6QK+bqXoiae80h63ljZcPCmDk/aEfOdhTAlv6b9ca462ph7vMcj5i+m0H
mW8mx6RWHMNbifGmQJCnZzYqM4QJtnZImINMzJthGx3b4TaOyaaesf7Z9d7AQoApcE2g4t0H35u8
U8oA2YnsyjFX7MgD9vkKtIw1KbKmfYbawwKlK+JbY38pyU21ffxFyNfeZ/1Lr78deHlNkurav1fl
ggc0Hb/nqcJbX5fvWpVe6oQQ29boLtrkPMeLSn5BsXi1Ox+U/FC7RMy1tNuJnQYqlrJV3t+HKObH
dLAgNnxOGFrUKP5BlMR9fAA75tni9KycbBNVyM8zqMxjX1/i8MYyE1eQwociutsmA9mn685Kvy2A
0/E2K8/M+4kML4MFdTURAKBGI2LrsGPfAJJn/993GTpwaxyvKpLUBaWtOw/bjuVEiCRf6aI86XL2
F6vYz7GlP9KXhSbW6PBMJt20Fj0KXE2LOLtzbVNb87cunK9S/3TyyyJ6L28UBC56iySrcKOTsKZP
FOxV5q6HEBF5OKmgytV9OqrC4llrQPNZgf0o7Xq+F+WdCb+nOzDZTPXMrkvshlFCZc3sxHXkbFUR
aA0liwnq0vJEX07Q6Y3n8DSTjW8K45AVkMudCPdTZtzMNA4yy/Ajd8KIsanTjaagLEXa3pu+3mzK
9KSI8BEzRJd8j6NzjeY3K/rB6guVzxZqW4qvx4+adU0V49KCszdOfVIm1bNNEVS2aj86U4YSKnaM
gCWOAKdiDLAifiQjrquRhLZCpOanE2akzQ6SMtB8/Oe4ruSISrWM9URIBeJMYgXuez4nawqWGM0R
hsmpfBXiE+XfYnzXkAUGkofBnxRmGA6U+kXYyxM7087m1ik1uBE3Uk8DJiil+5qW7OTkh1nCdESV
n5Q51goH0dC8zaZ5E4vopKA1kFN6tNJ6r0cWHpnJCvpa1338P+vckqBO6l6GoAZJHb80mbomv5e3
AN9JgmK4aoOuGE9RG3oR9Eq1zOjyl9Q3hOPn1YiGrpXaZ724dgy0QsSr8to6jde7nKhbGhwArnc6
4raRNgAbt5qfR4C0Z2N85+DttVcx78yQD83DZsmw/7jExLegWn9kwK6jG98P072i5xbtzmVlDsVT
XdqwMbfFDqbqoWOS0CSggdltRhHeeL5KlTg95bdCJG9MmdeYPU9JXiNMdGukUmmt+JohOi+JWt5g
rSz2eTuSRQfIm6Z+w+YeJb6Er5HjuHdq+5Hyrdpvreratrc53hiGbybGoQYh1oznTlaM0BGLwLrK
Q2MlJZa0KlBhXQ0xefk9fYltxSjP6dRjHH/F0rZz1XITaZm+WbTle7IfR2azerm4yk8xvUKHs6Lf
HaGU4hDMa4nFC6s0gK7NZwvdpthLlA+i3aqx9jW0NSLjYj8BxOjlXgw/kbEgP0++HT0HC1e4+1xy
wV66KjlOhIBTSCe+4oVlLTSWgwmDvzBL9NMZvwsoyryeucjns8KDPagWVgRtlfTTG5ahzv1JjD/N
3i5teymsM0wmNPGM31iRp7gpfQNHfmo1x3y5NGa+ofN13cAdGcW1Kd+d9GVuuAfxmotDPqJlb5CL
G6eGbKqsEYCUd74iqBysU4mf31WI8LMWQysqtHZxjo3yZxCZm+MbthtsMHeRUp/UePPFGgdRTC5d
223pGfKKJF5D8c40Juo4bgPEz7otvGgY/Go5mXbJL4aRCyFEEu5WRQItIkTFkljm27l+KPQHnflG
3XTLnsxYgP3VQg6SM2FoXV7uxFe0ruodDt0EVNLaARiZ5qYbzrL3CmCu6GZGa1kyZKPONn/lvRsL
YERkzwrqDnQSKJXiB8Tkq8z4EuzPsAnoq5QB4rXBoauc+hgpCvW3GWI8l6VcN/iMYAeSM4ymYnG9
oqyQYeElbRmM8/hQt5Abx6Q/tPP7bPqpbXl6dujSazsdbQSjenKuVYWvZpy914W5c4Tg3ft260uj
lHvbgeVtXFSZWCOVL8aOHWs5cB9GbXCkdZvH/tKJfeW61AJi3GLFrTp47cl6Uc0/qyjRddn7JFqe
U/npan2BbwWrgxw1H3eqP+sd8odso6QIZMUhur+i/os1nU8evRToNNa/3gzXZVc/q0P/kEDH9A7B
0c1BGSJsYso6bqKnKL1/K5Kr5SZ7yTuth1oA6+IZTb/rjKNQZ4tEVEbYNGpp+8u2ateeMBsz3D2J
qHrDqIEAAEIgoIZtneq7MCMoebAQlcxL6c/Dl2UZwEU98EBUb8jFAk9t2PzHnqRyx9Pdeaep8+zL
0SSSs3yo0pxklpgprBw60BV7iKYgFB1da5K1V079ZqEhzMga3J0gT/3UPidNxdPeRioNdxYZK2an
65dI0ezne26f6tvs9340WP3O1QAOIhcswXTRbYoJmSgWKCwpyvwqlzPSzkx7y5rKW1qSCtDDS7jn
d4erfYpuEhLIwjjhNkGYNp9md2lszBIzfrBxKn7LFrPz3IbMqD3Kfk2+OFQON0XP+DV237GhPzRS
24t7FkRdXGqyi+xKJNtquDYAx3Bqi5atIkAwAXHsaFyLWGYmywqk/UO5ETlH6bQLx98Ii7Ibs8DF
4dUdGJNKMdfnskGkhr9+YPOkf9bC2zdq5/C+PdZQIYb6nmvWG9FHStXvijx9NyL8uGUxPzp0CdxA
TbeMnp0J5jVcxhzhk4arYd3yrDX9oyCuB9l+En/P3U5PlLWqr4XT72BXNjVBT3Ve3GLyspibFqRq
ZAsyotPMgLpvNj+i7FwUfoQ8G1VoMqNumC8JqeYr5mzyA5D+xopzKZbFM8bQS9t13LbfeldveJb8
oY0PPZuTkSmeBfvo5FDXMtzoIEPxdDNnBjP7JkBd/TacF88pckZs0rGUYvgr7l+4JKC2bGPYDwh2
ZHgbTUoZhdzU9/EC1E3WH1h++zEQCW42+qlsMHJeK9YDqQeIiEQFS02eUeWcVTR8KfuFlhHmbOM/
DptpYpTA8oZ/MU5yfylL7vGlPTmjcvdEXkF3qvRJygDjLV78SwIZOrO9PaMXJT9A5VVPkY5vDJAh
iIon0a/D+VEjk0XZ8Vhiaa3doFE+xg5hTRr0ljc1H+i+I/p91cc23Mfj06zthnCbRYo/JZcwfcjR
nrr+pN9yGczjT1ms3fIzgZW3PxILcuqlg0VN3mPOivFFzdcOJVTjUQfgVEriaUr22aVlvy8uUwFi
LrS7yDN5iBwGm3PGoeEOV9vyy+mkDy+leRODfVYi66Pm7szFiRnYV4cT1GSr9s8y3vfuq8GwXIOD
50NYrVvXDs+iHz295UNL8Hj0OiYwlhUq/8yxd86uJOywRWVf5Y55MO6mWikFkZ/Q4l5DxnmhtUyi
7cm1kPYsKUfUUoAxFsa5a1BjGdW87RUBE1W1+9CpOBb6Wd8MCLA8ie1KK16l+p2n80biJZlrWnqb
ZSEAZ0j4RdZhNsKdlja7ppbbXMEtlSsbDROAIBGmeIjvfTDTOl5+YuGJMD2rVecCMdv7WlPZPDTU
06CaOxfSvwXWq8f3OKPIvtQZYGy4DW1juM5tqJjikQMfGouBaMaOJ4sPcuceYpUlusITnMbXwSk5
fueNICNnKjadfTb0s27sBJAQDKTqPOSs6u18FJa2sqRs9qYTh34aW29wEwSOQHM3MRFSEIsxn/ig
md+RLrYpHq9sgdHOUODDcsSDwSNurGwdTxYBWWr6VQhUrzHUzKybG+Db2mSoFcu+MbJjYbS3xETy
q+TPSpQcQrQZlhKdrDYxVqLGhNalW1fEW33BEEHC2lTNPlEbAwRgeSX7Z2U0L3WKn2FcV8pD2BMZ
PReWV9/tRxks8bXnqzpwuBp3p7KdcdBJaaPutg2D19k9gm5DzVerkG0x1ifMAklbrHqpvikyfFdS
aGGYKdsm7SC2fmwu6yZfawjz3XY3JYGdMK7E81+UpofSRcGOUYEJyqoA6ea7srPc9G6/dpCxxVq5
Du1rHCXHDm2OpYJS3OfzHAduabt7rSHU6Ul3iJFz0AJlALswa530UzzxdJhbuAtb5SXSG9+FGejy
GMHGNeInQtadWtJfFrjdcv6RLjIQBUqG0JdhxhAligcH1LBBYNonSIpQBa4M+MAiL9etKR/Dqjzb
eXyh/nk3FeJS98d0JFSp738R0qTKVijnKLN8IjfetDA+hIWtelmMOYEpHxrSXYFhHbMQjVM6ISj+
/+OotHvS638Ko/q3wLssKpfCcUfsNivV+1peMTyv7pGJ13GFZ/B/RCb+lzjqf+8IrrN0sFTdQsFn
BrHyVHePXfjyP17APbXwP7yAfy8KlmaszrmhawdVHeu7QFRvjrMep0gRLdghba7le5+NWGOtxmKi
j+Fcf/tIQCuZS4z64H/8HP8lQ9X4t6jjrNPLZnBR5yzT6R6fm+NnhwIMFh99Fz4lfS1zj750OM9Q
OabgDer/+Kud//YW3H+kfwktbDrDXmyHm2EyCdYlu8uOQhVD3rQGy0Mtfcuo54S7wV5b9PlhMHaj
trP7z6kj6KDlC6bITefiVcQNknRvMtfXqeL+cIu18ZbnF2Cu5N20VxLswWyvujV7+syk5vKi5GM8
v5Ycw+2nIbVtgv5DdTGZp5H9GY/P3KGYn7BkegKHWVhPVE/029RS9rnZIq8n+X3pmWgxzvPFNvDi
Fys7eqKRxGlIOJM82Z/qgK2y3Mq+2WpZty9jBS2SSUkrU+FPzn6gy73Of5tynHcGLO7//5H+46P7
T1+t+9f5X97Xoc7yqijVhSLG+OHsF/vwUm2S1Zf/0m6zbqX+H3XntRw3sm7pV9nR9+gBkAk3cfa+
KEtXNKITdYMgKRIu4T3eZp5lXmw+qPvMoUoq1px9NxEdimhRLBSAtH+u9a0t0hJ98agtsdahlV2c
9YvbduUuKE4vg+17sHzFg7TT0UKvP/9Gxu/fNOXHn79RZve+1Uoj3Y03jMdYCO23tNiYjE7zceGS
kg4r4s+v9fs+C5D050s5fli0mcal8jg0Tt2swuoJHWOYS+SfX+H36FZh7w09jVZlgRNFPKF3udYu
bZTQxQ7V5RF090wq/PXtCWu+7Ie3J5GXBAZ1od2IPERNL6o+NuT8fswU+7hk36tzW9W52lnmIr9k
ZmeBhdW3Zb58H+8kM7q18h+DI/EqBx6TtTewaDn4rmjkPhLWDg/VnfaFEuwMJsyPXMC0D41d8yP8
8KhCVzNrzQnERWB2J5DPdJRDWvmV4IKvlWMuCk9Q9A7WFITno1W00miRo7jH9ybY7QEF5UxMNaz5
z1oOQTs2NCclMQovcf0YseNL4eRa12V47RnqxME/0Aaw/EfOLnuwuLplXiKevu5f9eJeWefDuzXO
F3DAwE0nafYlFg8a7M1ijUYquNJDWGiz6OTS7F1sc48dqs/MPsNFLds1ItobcszXzi1nHVN4P1ob
HehKAoR2p7FMblcOGwt0DQxUZ8FTY+AzQGSG5XU9SZz8m6znIGUL9vLLbNKl+v/eOyioMLQuyQvS
d+IVsGFx3bfPgtmeFRFDTpqcK44Rp+KKk/yhgB6hnSHzrdxh0YPG6xY+hLGMqhq1yv7BeUQUYIkL
weKIXUjbnXAgho2y7k9taFRtcjmz31JxN4BoRpxofq8LhlYqKz4iFdLsJlQ4/YslUbmH7SZKp0uM
r6xbwtBc6LrN8BlcqyrAaSYflCmvo3gX5CitvKsUUSuYi5jCY71uxtPalKiDb13zsvXfiEhqhisx
lGurfJmyc4xq6B8eKpx9NnExBcM+eC68Vgb1UfM2YaA2yttKRi08d/fWLLrrqs1ezMRZeeykDRaS
aUblAPohxJHxPLG8JfvTqFoP8CcoYbAvWLjxi+lnYD2KTcjJPQnqRXCS+s+1fpmxPaMYVEgXIjJA
NRNGDmK5k0Qxl4lLVkYTZz4CQXfGt0r6LZplxJ5TDB2nYOshiN4TjyMWE3yAcX1fjWdtdm6iW6lQ
0KPMLGNgAlHMrGy17y4oQF/HRCv7JUHn9kSNifhFnDHOcN3KXZrewBYyglPPBrwUrdmA9M55WeNu
TPBbBk+1GX11w/AhyU4yfekV90lzU2TmyuiCLxq7ibTrMNITMJe5y7DFr1SLcDvkyQJJfYGwtk3z
28/H1R/xJb+OfJiEfu7ONJHO9cYCoTCMH8xP8EC17jmq2T2hge2QR9ucI4dsAyZl3GjyKjVgCcAj
RV3Rh9UC6dQg8LMmVNKUv+tL512TqObTZrb4PBcUTnWKFewOOyD+4Q1ydrAb5yEyeRw7SYss1q6W
qINLhzUy3SM5NeqaQ8Bdr501aqe5Z1165tkGop07xTmuQnKl6ptiPBnj+rqjzKg8DoCKttkqjgMW
VhjeWJH3mvvWMne/1/65j4hMxzSSNrecNKyLZrhJhv5F+N2JHMalgMowKCDUZnApp29DdiqanTNN
/97MZe0tuAa36jMJCmSHKGpCQnhpP5l3SPWnZ+sIuvnAulxYe2uPpNQMV8RcIngeXrPX5F2+1zfa
FzZajbF1X5udcexK89rh19YirL3Bn3fvmAIB/K5/JzSO0Z8TTmTVX0wJsXxZnYVv7RGO8aEZeZ5P
P0wzsabbuuvryU7LGKydtSe0Iy/EOPTR8819+Oiw981ROVOyCzWkeHkAMq62WnyEtYKKWOscIkdA
MrJ0stY9RfyV1jgkPdp1e9nUudzmqsnPjGzyj6zUfr96kmLvVlu4uopMLvPCT+gtkcYsysCNNisH
1/h5N3d/f8/yB5/+wz1nuod+X2nDBQd1+MVAMVYg+hAnAwy2gnjh1hKfuNqgN9plqGiK5EKLXn34
9Jo/IegbVml3OaEV196SkpOIKDkNao7/Km3jZmdhwjBrcD5Q4EKoqfum3cpKvZVAPh3Nfo8y2/oc
ArMTh7SY1O6XUL0axm0Ydysqp0sm1crY1QDjRE25PIme2uwyR8QPUcVTzBnGt4qk1HbYeNpDEb4a
iX5TTRz+xumqC1FpGvC4vZhDG60lzfChlDcdmetNeonkZiiIwhi+FRHwelIxWg7QRu9M81B7see5
6LPXYbo3Kw7uwvSyGrAxUQvgrDzm2DJShbP8/BUcWI9LsbeE1RtKMpZdc8jUbEMNxCGu7K+aDO5l
gJXpzE8hDoND6I7sSH6/FJTm/Pcf33iW9SPiGv28CQr71qmS+oqTSgwlaZ57cPizDIiMclbI7xIA
eq5jXR+50QMrRHPGhH+4sq5NOmPEKM61uuKUd/KzTTLat1rLuiVDNZg5Q4CV8srSG2qkb2mprzut
Ru/bU1ZpqYLnFFc9PXKPNH7z0BfaWxX3YVp3QViK87CvNVy6qvEFaQOZ9hTlOrSviFPh772Jkl92
DkeAtqmjg7EYDGSjgL84cnitEjULq1RxakPkh5+a1dl502OZLBOzuhkcVi5m7td3vWfHqKN7A33F
3OnARESINdUE+6d1a//IKPaj2fw6FMsfN/vhKbeGGcc6ZNqd3drQGh0qcvkmB7qJjW7Z+g7Hsxzi
6cU3De2z5eZsbWA8jVeBiObTOlQ9dfSWteltocatRLCeIo0MySJ1SZQMUB1XVXvSVxzm4VPuq4Kj
G9CeTrROA/vs85bizk3/d/ewN3EN0vN1M/Fy0GA9h5gorpb6s/8MjzzmkAhIjivwhronlqCsuEI0
W6Dkf7Nui5uoe+7vNfYQnPa+9Jd0K3BO2+lcQ8zG7eM84IYIpQGj9GJXQFlOnPiZajb4YXPhPTbv
ibrAfkA7fFP5pU3ZjV3SY0XIC9vLV9acGnqckS0zgjOtXidnNYgJvO+kFW7xGDQZCL1F+Q3Le6Uv
0msopq5cJ/UNGJspDFCQnnPYkh1JmviR8PW75zSP6h/etTkaZT6B/boA578RJ8kZB1gXaG4XITnj
2uLOJSROLu0z0naX4cZDLrvQSKkrNjaBXTZVhmTlL1iRnlCBnX9rlS6xx64A6SwlNbxnscb+uFVL
fKhXGF4u1ZZF8gVcbGTUW46NT9W2PWnPw7W7wXT377bgvXnPdgO/snPuirztJXCGrbnVbzAtQwYn
F75fAdha26c85sWwkCuotsu3p/tglWzY257DAyiPLDWMeRz43ePdWxBEU5sMjPom0X6cT6/wGS3n
R2QvKJQsQUAsok14/3mTN+bP/N219tbbFcNDkszX8nfabXZKgMX1+AqKfZmt/80Kqrk30XgNkqHK
HJ0L38NOUCaXroluMxsS88ibOzCe/shI+NAcG70r3SHpnQtDm02yLZlIZZxD0tc2niqPhgMdGB1+
xDJ9uEwmvAow/0RJjXPxom9Xcrxnf4BAxdn0NvkW9blLqcY7tkg6MGP+aB4frtfmfVf6CntE1xI2
AMNUK89SSvTgB8Hs9KvCJJsmO9IQDiz6fuSbfLiY4AxeKsXZKhPHdtKfBUQA+9ijO7DaM/bG1UDa
xZhIQaxS4Nx0JeZNMJqfN+BDhc4fq+oPX9xxUje3w5badZXDtkoqtBdJ6NnNEqcNQPTBZtmsOxir
C3RYV8aAJiCywJER8xCuUytkzUnyLzh0AV2iLRsqHrkXLIZJb1GSm+BjRmSzpBoB0de16NyuTf1U
uaF+3sIWWQ0NRqcOzz9Yssx9kiY0TzKZfeSI0eQ5F25qQIL1fWBpSve+t+CIl6oYMHkomUO4AFr4
+ZM41Av2hi/OyasJJSqJIDWwJCjsjCFLeBML0zoy7h/Y2Mkfg8iHZx1Vlo0Fi0uEIom2FVpKuO2h
te4cpImW4ejrfnDqndkV/lUUVu2ZSvEgguCNMb8V0ypmYDsyVx9qr3vjVjimCBMce+C9ley8ozMX
ydsYlUdWx4ce5t6YpdnCjvUhGC+0ckfehTlsXA+2z7Egld8PuvreWrjufJkPguiGSFWcKUDrrXed
qa//rYag7693myhVJarlC9uF8SN171sNwNas+xfVxUca26EYQX1vDYsZOJzMSeciI6WMNkbTn+bd
WZxKVnThuetNV5MYnQVM+pUpkQt9fm8HRhJ9fl8fWmAJ+6csfXPAm3jfpk95fKSOPD+b30yD+t4I
5TqcjVclnxsYZ0k2Qw7RzBt4YMO1PR1Z9x/67vPff/judtS0ZZbP311DOeBuoiQ7MgEe+uS9rl9B
CnGqlE+eKXZNctvrR7K+DnQDfW8l0pLumvqawQerFQDo0Vih+4Zp+PnLPNCH9b0+XNV9EGgmn245
4YIwEt8E27/9/LMPvdC9Doxkagji+Zt7OHB1fFwzMyD74solktbPL/H7hyO8vV4cpn4wdQqhkTSx
4QsO9W1AGK/UDj///N/P/8Lb68dR1k8BQOJ8ZyPcD/TJXxiOY57KDtghSYUuDZWx11NoHXITKuvn
V/394hN9yM+tNFTI4CaZ5bs2al/yRFhUxEW6TRSwizxpcaBAOP78UgcGEeHt9Wa7bXN8UFO8wxWV
XOr3U4pRfKndDPdicewo7dBb2uvZRRS5BZmw8a4ROYv0rIwg+pbuS+ygzC1gGRzLQ/59ixPeXvdW
Q+QZwq+B4mIxwPWkogdnONdGLIL11y4sjtRRft/XhbfX18tUU1Kivt11uhvdl7z4c9/L/ZPPX8nv
u6Tw9jp8GMSBFxRVvJPBpovu4u5KL470yEMfvdfbOddvNF+qeKdBTE2dAXrxuqyOzKiH+sped+8d
VnRGx1NJH2DWZ/jb4M4ZAB6XE9jcY+Psgau4ez3eEnGHWHZ+9hxvddvqO2cfMdkZ/mIAefL2+Ss4
1CvcvX4/ukbTjYqrxBDHqlXcEVABy2KBL7HVznyMHOWREezQ/ez19SRqEkKiuRIya3wKFCzxMrv1
GgJ/RWDGkRs68OLdvV7ukQHsJzmUzdF77NSTUjUwktfPH9ahz57//sOc2qSW5w9RmgKSuO7wHkMp
D5voyOM50KN/FK8/fDh2uFqYiPx3cgcyv8XuR6X5Wi/XMj8yAh7ozO5eZ5ZN23VdxhXa5gEqHG7J
I1/90HPZ6w9jVrhF2GsYSKYBzvFrjX+2OTICHWg1zl4vyLSqj1EfJbvYXMED0SF0gNabbRurEt7g
sbjjA8/G2esGUhVj5s7HIjn8Os28Eur08zZzYEZw9lo9MjtZ2VGb4LlMaS6U6hxJ9R0xrZWZD59f
48BWSTh7jV4Y1DzcOEp2fRCDVbezbrwytKxFB81wZITU86ZgRlp7ebxGldivvSkTJ6xYXpLG1U6M
oOuPjI2HHuReH/EsP2wzu1C7erjS5AV5T0ca2YEjBOHMV/zQQepwVG6pUrUrQGp4HIXikgAksGhf
/a81fmJC2o7Jhw7dxF5PKSajDd20VLsYAX7pPDT1kRHkUGswf76HloOzKbS9ZOdO2laCy6ko+0cE
HjjH5tS5Xf26txA/pG8fnlKrZKUVGVdoNdITGjg017723lSQZ0W8+ry9HbqL/f4eRFT4LfRIMVb0
Vt4mPlIBVA75dCyi/sAL+FEL/nAXiZ2PtjGEnICb6YOqG9TU2tPnX/7AA7L3enoYC82rpkTtptfu
zngp3v2vWIM//+xDX3uvszei6RR+d7VrRtuCh2c+VlI7UoM49L33+ngDLucvEViLCIx4zAd7E958
/rUPffRenx10JJllHNCziPfgfBDxpymh9kyxTfwdJGhfef/mE5qf3IcX6xSp3QYNTwgnEuFlLfCM
z+/hwPRp73XZrCSXDiIgLaZBSHOebfRrLzsvno/NQ4c+f6/nem1tZW5Amyff1Ljj3H8OHK9wXy9Q
cHx+C4fO5u29RWtX5FGozzq/1lqkl/Vzca19YcIQ38QyeHJPlv4aufTn1zpwO9bepaRd540ojGRX
kiOLPOprcG/N2qUFPoPPr3BoZWntjRK13uNcJ8xwl73i9UbsptyFejRfnRv/K+vkz69yoMft54N7
Ze7oRCqonRNSe6QYmlfVkRs49NH7A0Wh92je+f46tdrUIdI09o986wMLJrk3TuipGCv8PzSmCXVH
puHsF10xQIrsy9XnD+bQJfaGi1x3wENMXbLroHnhkwfpYVMYPrY5OfTxe0NG2mYjebpMxmnKKcv5
GG378Egl4sBoJPeGiFQXDZGSfHR/A7KbQJ1qNTynt58/lkOrCCl+HoCGMrI0t0foQWbjcNddo7iY
06Cvmm/1VfetfjlymbmR/2YalubPl1FlBP4i4SbIdyM7ZpyzIxZgzIxtxJkKoc3iSCs90JHlXkce
It/zI2STO7QFMLisBtjgtvcX0WtxbFY71JPlXk+ew6sltDumzJB4WwJXcPww/q2dasORPox/99gp
1IE+t+9/KNu0JnaZx1Y2EKa0k5aR8PM3cqDB7rsfYt0YJr+kCt5poNyIVdaeckBZn3/4oa+9159F
r7WThwP6ooH8pjMt+MaXH5/8P16H/xm85dd/NZn6X//B/7/mYNWiIGz2/vdfd3nKf/8x/87//Tc/
/8a/dtFrldf5e7P/r376JT747wuvnpvnn/4H92zUjDftWzV+eatb1fy4AF9x/pf/rz/8x9uPT7kb
i7d//vGatxn2tC9vQZRnf/z9o9Pv//wDP/KHpzt//t8/vHxO+b07As5wmEZ187//16+/9/ZcN//8
w7b/tF3PNl1bN3RHmvNhbP82/8Qy/5SW7hiOZ9oYZoRHv8jyqgn/+Yc0/3Q8z7Yd9OjUOeX8Neq8
nX8krD8N09NdDxmhtFH9/PGft//TG/qvN/YPNCLXeZQ1NV/mp67PpwvHFdIThoRLRjVub/7o/EBk
ygJ4YRZVvekliMrQ8IyZPW9t+zJsj5TNf258f13PtXTuzDYAXOwvbE279jIPzOk6TUoqKySMTStX
C/xjB997w8DfF3IN19MF9Eln//jCjEs311zT5YhxgNIUl22ttqWMSLQLQC1SSdJQFdtgD3P4RLZv
nKnEEwXid06ijvS4n7sz30UaNseiPF7pWjzqvfKAlJFrSousTfKLkxO3NII7O3YJmhwnRvYP7e/v
F/zxhf48xP64lsuLdHDWOrij9msEA7yLEtqZt26HQWM8L/XrxoKI23Re+mg0VXiehVN0rZndse3i
3sb+r0vTYnXuUIDtknvTbayHiWXYnQc0zegvsI+GN0yS1c7ucyYToLkck7iGDe/d7+qrkOe8VXg4
7+rBQiWoF7YPKD5P7z9/IHs6jr+/lqvjmBLC0M3943CjyOJOk5a3tvKy2LhJ6JxkYsQ+OpowSGC8
YDwi1UhU0DI08N7AErTsnLQsezVKnzClz7/PLz1OGi4oBMlzcj3awt7cnhEG21vNbOCfRtaxcVLa
SDDjCjlpn/b9aR4EkzpyzV963XxN+jrJW3R43d17M02ajrY5EVGVDyQNK4Xzx85AWX1+Z780PdsV
ujMPdbpjOrTBn5cT0IRrV4uI4nbCohKXrdE1ITyzpM3wwWrp66CliXfamZlTnORJSpLm59dn0bw3
mjGoeCAbaH6eFI7YV1XEGsbxihzRTTHotiBgLwHevRCOqZsENtTtc2e6+rdh4vy/JM7jXia6UV14
o1eSIFEX+TOaSPWmgtnhocLUIt1Ij9ppQySXAcApqmEO+Tb1DEwwWmheZaatrvoYCAZoTzneqSDV
y/vRbewbE+49MZ4yMN9l5g3NlVanrY4rFt/VfYx5vSBJbygpnbpZO1rAIsaKPY7TKGwyWpjUFTQO
08XTXHYUjmRlmMUSHrd3EVGka9ZamwCis60JYpfZkB4RJ1HEIx7B8pe2RV5SZuqi3+ZmHYJb0/IS
7HhdWrZ9VVJIfBC5E8H5G2ar7lCnpfeSAlEEhkvIDemdy6rQHPSnYUYiXq4nGCzqGkLiqjBMQJIY
+Az5jvhbjrddBXfiZNJrVV+HpTG9p2Nh5sA90vC11INB24jQkjohYYoDR7ePkPcSZdcYC3olBx/9
2Jjfeumw/Mz8cPoWmU2t4YxpCeRiIEHcXPVF85RIz2sYNVL2UMOgx0/9pA1ylUt9xvmajkACZMyO
ZRP0o0vqGTLxRV+UQUOmF4PhIi1F5J3rkaga8lG8GPGY5kFyiScTzs+k6bVc1XBW063td1I7KSxT
AxtutuOucXpJ/F9NtnsRFvipUG9aOMX9Qp0oR9gsA0FQYbWoGxDvQpQkR5IEAEt/zGuKZ35ud+9V
7oVwAxgW7TM9tfLBQS+iIBU5SSWeTEG+EXdt9+F1aOk5qaSqSgkqMvwYrVPYhfrL5FUeu9S+yrPb
sYh849xyasPb5Y7pRc6W1zPEMADxxz62PL1hG1iNwsCp97ULMDVnbCBIPiqpOUw98QMGrDcGIU43
hLSKNSWsTjJKpk2/LAefVtfIhh2BGzs4XXKr55SlTaRPmqIWJWeJGsDkAM+coQPM9oRhaB5euaHu
kD44rllw49PoQT30UMKu87powu1kKRvxYK2IPK0HQdYvbG0gKZWMozvDmb0545j3q9aTVrIqLRHA
Ho08G36ua8dbvxyIooG/3WA1QylfETU0JGplNKq8hNTF8VaUhe0pQ6nGvUivhIZSKtnAeZrUcyRq
e9wSK13Fm2mAs4aqPUTGZBoxmdI2UMiFrTfjW8wfz4kvMNyyRDDMrzRXu7kYwywzzhvSD3OMMR6p
FVPvTIpYU1V33yKRmTTwzumDlyELiFS34sEnQtuAFbbtyI1/8hwjUWtWQYO29YYpjCmWFDahirKo
MWgHOTEPk+j1AQkruJF5HCPqAcO1T2aYENNKT3uOogYnGMwTBM+Q+yxFSmTiZOQax21T2ODvZ750
VjqkFNXo9xGOtlil18rnyS6zBFoTqA6I53bnRs6iVD3ZWPA1yMpSke5+nYIoulRmi7i/KCKScRTg
om4Ff9bHGQSZ8bvypXnaR5x4MH1J4yKfwupbGCdCbNXkkvpiiUZ71/IuwP1bjQS0lEHsNYtaqwII
XIGBj6+PRXehEtYHuBucUj+ZSlJlV1EaWHbMYXFg4fEeI4BkS14aOErTKpPbzA605zq13StIr6Sh
aJMB1zjJcxO2eOTFzarKZfTgGhOJ4b7pzgOZnxT5rYIPhSg19H0oY5PbgCc0jHgkvEM1mJfAWt9N
JEZYF+Yk5kyJRuv8FSAXPDNFVOBRE35RqE2NBm7YulnntRedtNxhqxHt2y68BFjCus6Uesw6ZY6r
dKw6th5B72zVKLQ3hmUPTrofaAjnQlN89xKWx0uWylQ+jKghqjTQRUdmqVdCiMukyNYMw0ZzHmVg
Ok+qYQKJjwqhFqeTk4b5Ga6AyuIUyGS4WThTKJNtr1mVgzcyIyvFbE3NJN6pyCYSPnIRXoiCMG4w
N1nxZRLo4mdggnNT2R7uiwzOVnth16W9K9zeBaIgfSTKFX/cwpRoCQSCTd+A6Mzid80qsIeCMyQb
xSks95ztfeXu9Eg6kwagqqwMqAmdaorzgahrsuKioQM3U4DyS5sCx3HdjZBY9QkteKtasFgRox/y
YeWDyoxdsJJdX0SCkBh8eIvYzrjFxI+902zSwaQ0aIYuctYbUBTqPNKJxg3r8cpxikI/H/3Sih4b
TVX5RSnRBlzmUxICJ1SeVq16xCET8AAS6jPzCrtNP+eiM07icouMNCEcXvQeUV5VE3fkqIgQwFyT
ygrGhD/gQOBpBrHj4qVsWuMrM0XTEYXgOfY5Rb0CuYbSVTOcVX0Utl+FZVp47JNONJRUBtPdJomR
nkIerUhn6ctmfB2d2smuDDtAy94UGmp56ZR5j7i/zXRoaEYRtVdFrHR/1dNsH6uCeW9Z9iID++9E
itCcIe5vq2oKxvsmtLJh1yWlr11nZlRfO2CccEeWBpaCPNWsnVb5isRg6rfEJYdpFNx6mhZAg57S
8qLKbSK6zaHCGTh1hYrPcP8F9atv9iUBy2oI669VgUMEWKPM+mu7lPW175B3/9Qakf8YSU3FJwpU
bL3yOdmzsA3ZGDdFSJd/zOFhQKpJ9CDauPDiWBpG9pfGGHjOQwsBeaMnRgAmjPC/q7HyiF2ppyJg
+Cq8gIp/2YBhNqpRfQ0Ln/AYy6gZU3zfB79okYsBC5w1EaZZ2/WJjp50jPR554EyG53Ce5VR3N0P
SZfZ61rz3Gt6vvkCbCUkwUirQyKZ7fE7ttfpxitisqo0X1S3cRmiZpiiqbyMfdspzoMhHtSb7PLg
S+PZU0D0h8L+3LdzeoLeMSFxYh1qLzArWPO1iaNYhXDnxlOfNTYC4ihtqtvaCvVdbLt4GxtNchJg
VGbVQOhqQOWFpiJiVInEZ0Ghh+lNpHczTcFy2JuHgfOoA4TXYDO6RNg5IrHIGpeehc3C1avy1BqZ
29fd6ICtiFMPgmUVMRYgla4Q9iIOIPzDCXSidAmo0dxVx1DXk2vKMEPUOMnBhN34kTpJYqDFq4BK
BGF3JqoCxnoRPqgk4+0i7envtFaQl4YhNXk33MAgyWhMcel07vQ1bm1wxBZTHjCFJkSKxRviCwV6
rN/bkVM95/ko8KI3pvEV3jMZwU44hS9s1YpmF0yszjpinHqnuvGsHCBVl/kJCW/lYDePtIfa/Z5I
BIpPul6a7SlrR1gd68rvAhaqMVineJXWMrZO7cH3epIEHM8aTyJlhfkzS6P8Mos5AsMxJ4BXplIJ
7xagnB2eC+ItDLzvo6dj9k0z399OLuJUBjRlWhUaadbZHnNkFuhvllm4CnSU4/OoG6WbpJWimw7b
rv+mTUmEnbtv23stKvv00mO5CrHVrMDkp4K8vXAc4ApX2pjcE5Y6CLxIghAUMUrlLi3Wr/napoQR
rh1D2Xhjx4a8FN0AsGX70Ns3FmDhkn+eFtj3NDkAdi4q/023OCQjZbP2LkYeoAf0b9DbRWU5MIb0
zE9PRiuJky1UG8B2bZoK8n0iy1lNlRTfgqrWnphsZANf01eAokK2IcukiLpvjow77D/WzJB268gb
Z1c4KK40GJhNhMxCjOvKqZqNY491uMry2GkJXCDMLSg1JIdBPrOSPfgEN1mD7mk7qhhXYy7Gjsgf
XzErJ2RxGhjSvSZYFXrpvOq0E9DCBb0cVmzDSZPpqYEJKphIOzKZzb5bUe5dSN/x/GVWWYJUsXxq
WVcWkQndqaidGyD3SXEyeo0LMs4xmkcxBo6zyfuZKWwlkWMvRUpryvuom9ZBmxtvTZ5x4p1nOpEr
OTHm8YkJs39E0dhM+lmjafKJap+QJz79+DJsQufdMmPuAPruCBww9ozr1ipmXFsS0T4mWdgXrVsk
MzA1iMPTEf3Du1HPsXg1ib9cNii9aCvkYD42njP0BNloLWkl45wCMKWRczHlBhGZBPOkcNM90bKL
743e3kVNCHs9bdyBF5DI2gQVo9d4vl2Gh27dybJgz9RMHRkqfThHtumI+gfPBEo5oZuU8FsdjWAO
Lr41HEOLNibMUG0dsTHWFwEhyY+UQkJ3rQ0Wm1iVB7Sosoo6ufIpUD+L2JiR3hO0gG2Ttd1TFycE
/WZ9N71kQ9x5K5oq0NVxjMEclLU5uTN/LRTbsdGpAIoqa+sTMzNL9T217CB71ZU7qFPbqnTrJIQK
pJ2EsW2STBywut5kFnDuK8Ynu1ta/AUc1Sbp/mal/LfK2Qdr1T/Vt6+Kt+y2qd7emt1z8f9BVduw
KNF8KK78UtcGc/78j9OmrdriYzX879/7q65N/fZP1zMdw5q36box++b/qmsb0v7TpQRj25bFxlvO
VeX/rGtbf1qW5TgsbIWcq5TUQv+ua0v5Jx5JSbVWeBa1bzwA/53CtjsfKv3XqRYfw3aWL+DoOlFl
0ty31xZjmuF/UfZ9ZRnfWZVTLdErNprMV7t8AnZk2jGZExkob9e5nIx02sAhuGh0QGSR0e1wdcjv
vSxZkmBb4XC4MW8wppc3dc1eMx3dAZBq1XzxYzPbSqEsoh2Byaou8EgCTC/qDlgdiyZop+0YrAMP
e3U7+a9KFzdOwaY+zcqvaWgkG9NpSMPSg+8gLUH8amR0gXi6TcfgtI7dJ6MTNwWUacK062LdZ918
0jsvYomEJ0v2BcnwNz/1oZu4UbzUe/euyp0a7rUGyRsaGvYdrK25TlnRG+NvXjI9mGVwb4bptxzW
NPo099RMtefQIFWtVe+tn7Ox0+UlrtsNmM7qVOQNUUJm/ThWBZK8qjC+pmXyEhnuXT1KACnsbXST
iw+1femjJtFbR1uLrMDzmYXnYVtTD5KmSwpPhbk9dq1lZEyEKTddsWlDvh2052Eu6zygIKf2lvp3
ra3sBUORvcgED6vM1Ltvko7QePqDnlYjgJC6ZgYywMME/EHozHdHq1kG6dw3MNXiyjcDe+k7MJGx
QF3XE3gnxhuw1ClZtoGAJjdEWXsiu9r/1hdEILCyJz4Kbuu16oC7daqQgP9JdDJm4dCg+pmFUpO4
G8gzr5mqU48ThSUZs8XasD1rGUdc35n04sW2cuNrW9ACIieYYJOpYlNOVb2y9eg7euUbz9HOjJ6b
dsIoXWp5+J5p4Tuxue9RMUcZC5isIzFHScEjChwJU7pqyWYcRu0k6jjXpJlEywaG9knQF1+cJJtz
qA3rZJyY59sq9mi1sjwbB26fvsDU2nW7BnH+giIGdTMTxmpgjg+dG8ptx0Jj0RldBb9+TM7cTE82
GUDBR0VGzSIIaWABsQGT3j/4mhqXTk3OJfamm1r61iLwLbEFA3up1Z11GRWyfMX2jJbcJasyKOQN
arsCx5lxk+Tx9z4eHv4Peee5HDeSrulb2RuAFt78LZRDFU3RiGLzD4IUm/Am4RNXvw/Y3dNSHbG5
MxEnYk/sxET0tDQkXOaXn3lNKrhv6vIZNI8yfS16FAu6jlUU9dhRGHN5b9sQFPpcSZAY4regDXAq
G+MmS6guVtPIVzSNrl17YP+RzQzvQ5G+KHON5jxfv0p5B1kNSPj9nZd1Sw6LLrqi4d0u3C5FqjVe
KtKTOg6AD/ILLcEjap7L2gdAwUfBr8HPShZ7y3G/siZrZ+rI4qYVS9ci5V0ryhhdeIUb4PDF4q7K
kzCc5AY00pXO18QVqn5UJhqGykBNa1QWXgXVnVry+WChPYl2foiwWcF8SX8IO9aJHLHqUQq3W9PA
ucib0txi64ZXAKwHHpN2Zd2SK2iJ296TNTjIwOKvglQKDhQklMjJW5tcaTaJybM3an8ZufnFXHO/
jvTuW70+VQPrSfWcKzHzTOrI1eO4qDEFUmfQld24dnT8bCuLEh89Q5FX7drQMdwWE9IO2Idhk9Mo
mAjaInx6j38VrRgsA3NnI6PExt6UVZSH84MCBcpX8SDa0AlqfZwWUBDS+MYix3oE/pXl23nygmDR
jYqbNS1bu7ouC0zO3BkYvJrAWExczBVUurIrQ+S1Xyh8karRJlbUkOl4l5F4YWTE30dVl4MixNir
8AgejmgeS615VIpWXUEBbGkjCHc9yRKNBYCnxmS2t9nyIUk1tpaKf4xCn2lNTH3IbFZP2br34cAp
oHIzK6dsHvuYk6IOn007fiussQmqHPkdpx66zfvvLg09I6FBQLt3MMKcI6R7kSPN5uxFDrm6xqYb
vdWoGlb0UNFGGkv6T6OxK2P5ECbpm96iXzljVnXwBqRyNaXyx4gti9oJVuBxjkdodiFgk6049q68
drw0qBg2c8Ox5JrpE/Ddx6Yv9EPnxtoKeYeHukWYqx5YiLoFlcQYoXb6pW2joVx6SirIIpVS+m06
N5ceTd1tokoVTxs9AQTlXhm1cTOM7Ds1qu+8onwSSooiNkleFLMWMuFFa6fn05r4qq1o0ie+NWfm
mo7klRZFdMXnsrszstrZIJ5ON0pZlIs5Dqa+fczFmB1GLX2tNTTQRd/p/tgr0h9t3Tjk1pDsI91E
ZMJ1NTrC6FQNI9ay3WzejMbihUvbHtlvbxMNCM+MLcrTU2jfVznSfO/y+KPCemm7+I2E9242q9Nk
ZU8Tt+XLiP9zaiUvkeRHIx13bSEflM6+GiohsO0YnH3i5kiemXzQLmoeizn3lukc4clVfvci/pgU
NCi9/Il18FhOLGrHdO69wvseKvGr6jrTRtdnoncCrcqQM4YNU3nKM/kQ5fUj2iuDX09pc4lRxIDC
Ay4Jnq38zknT0sdM3hRV6SgQS6TYiuJJU8KDrG16/nH0qqDn5mdMaXyrjqtVgr46Atjt44RZ2iqJ
uEeN1zzI0AsURz5M1RgeMndAtH8q0hv8EzhKtehoq4h2jshobRqz4Ras7DWfojc5YevYYSfRE2Xq
Ku73Sp1XqMij0kS2jbjXyFlHW8tblSaNT1OdUdagbmB/8mE5sHCqi/D7LqqRl6Skb17CbmsUvp02
cgYmNntG65OXwVAOhcV29grlvrcI5X3vuavZWl6ITXDuU9Y+ja/Mjwq64uh8oAzrunR2GlwemuUN
xkNF5yJCC1ZXq6rxTSuUWAVp5oMW8zaijqBrjXUs12aVvFgGJy8tQQwODBMfMcwnDR7dS71yZSjT
A6U6s5eM66PxRTjKwvvYVG+6hF6lNzdIC1lsjFk4xq7J5/oq6rQWUds4vobbPh2WSOn37fSQ0Dp5
bgabh8lbNL/FY7sIwCfZWO5SVMYxMwwr5DtIamqdkKMzi9k6SJxAdyXOhirQN4VEcKPn+QWKh8+V
REM2Haon1KDxFvGsXTfiSTqU0WsCh6qcCFdZRvRXEfzbiIjMEcnmam9J5u5qhc+HFFjGxKbX7hSD
CImWGG2emqWJZEq+Sk1it8IE72oUdUcZqN6oKRo/kY4jDS7CU8fLxLBD+j0yecPI/UkVXFVsI3U2
J4ujLFioVRLzuhFFfmkKwk5ecPBOncWsSfKTlLHY0Gp2u8qdGDs2vd/KhoWamdOAmD7PbRvRa1Vn
T9FIT2FYUuw4L/DTMujsEbKQwC7BaoRTMWJu4d67sUE6baPWNc1aEKEZ7lsoi7yEKBAhOiqVl0jl
MDNr6GztIk7FvGIK3oNhYlLEgjY5FLH11pUI/qWVKX2SngcY2t1+nPR254VGtkkGNHc8K/e2Q8cK
1k1NHqOS820JLHSZUGaFDE1C7dzPLfkywxyxwjfZXCf6xJyk4SRK04nXmNnGQY3jbvdekP03VKcf
1rD/D+KtNMdcUNH/+6/K79eV6bEvn9s4aX6qTf/4yb9qU/uLtWCkbFxtTBPQzd+1qfUFYirQGKaO
DsUpWIm/alPzCymrYTgOf+/o+iKo+Vdtanyx+SWaqxmgeUxP1/+d2pQK+Kw21T2onSpIBc4DR6d4
5u9/QJiLCp18BZnzr9aQ3mb0gDn0bWVjW+lL1fU1GzahPuxF/dKlnbfNSqdac0rbl7Ze1880yeSm
E+WMhWpuXUmF6PqecJfGZF+C9MJFQMwPpkFq02TYp/ZNRziPscMuChTNh8lI9rNBfmWpoYk05Fhd
aHJKdnnJ+TrrFVVPa97IFmuaUcueDaeUQdEmXGXmtxVoO5AE1vEaszuxdpQ03xeY0W7ndmzXY4ND
TUbpRNOOnnxdEwLmKj6S/ro4xNmYmCyFaERO0ZLQeDPTRjezGo70/EWTxo1bFhdJk74Wc/JCpxhR
c/4AGaIHMyZAA6PYutX8W5svc6RM3PVefqGoLmliOic7mwEdGmPVEzNLuuBVh5CnVdfbkXoLTVAb
PAU9Zz90szcd2yWTJufB6ZR5n1jZSyxpG7ZxdRc5w+VUL7VcQvmcDBTJ9BKWGJ++OMuhGUeAiTGH
58BoVEwGyGSCBLeWa7ebu3LVge05hlYnd7YcyITJQd6LWPrS5EiT4+4Kj4/UmKF2MdX2VZ8J6ll7
OtXiSe24Gjp3T/lANWKOy7k38haWP0Ko9mmUzV0pESSbO3xDgJZwgpcFM56Uc3pQvr9XMq6mDn6p
dZexJIw1RewgCmXirIN1EY7or4rNqds2+ZMgecDZQU6HNodpPusTDhay07J11U/dZqA97SNNQnxL
VE4UPo/ukRZNaswRhkI2sJr0ban4M7ncY58/eV6G81G0OK6q1em91EhSlE3zsq2f6tSjENJIS8Vs
aBcMsar96FrmlVyWzmS0l57HueFVWKdMYd9f4HyO0Jsyk7isWtzZb3OyqBdNU8UNokCPNShFPend
9ewZ+0okLzVIPMq16i62u+mqnsqnNmzuQjMtfPQX71ruNhUcnGpx0lrQLvM4IRHfKBkmKsWL02ev
Mu0xBzYxiklMFA0do50OZZWbW3NpZ3gx51URK4e4ITFmyIsbCM/bldmrXlmkq9oNmUi5s4oqQ+uL
jCfLONRamSVXlUoVUOmY3ti03h/6JCX/DJ1+WoUZR2Qq85PeYA07KRGW1uUdxsI1tUuMgq52M9AQ
xb0lZ9kl5ZtV2wpzecAgpl6wCG18mBLFlNuwoEBrUzzevGK8xOn6abZpmigRSUGOTjfCuw5t4NjU
sMPsMHMOQQxdIAjT4Wds2Zsumi9HizUzWXxPNSGDyJla8y467aKekuk60dtyh+YitTfy9T7jXDyE
PGYEacQ5OWrUVWrGL7AMwVjJTWd4hFSaZSweu4mA0EtcYWqVboKo8JHrKu+7kdCoCJXkLXTN3Xtu
CxBkXZikSdEgrJNDWDRAM+H3UZhIi9I58iJeQO9iJaRHXBFIC3kddQ9vEt9ET73MaWDtKxePhcFE
DDa2IJKqbfw6JOPlVGRvtJeHhzwlvdFNUjRTkDolCbfWenHhj2mHC0Gk0+LLETpDhR755Oil0dVn
V8XZVTFEsivtJfcL+2yr0aFamRldhsysdJCFpCuuNRBpS7oYVeIyj3TJ8mppYRulpv0+ozl2DWZv
3rtTKB57iryNCy3/ohjK5qXGdHA1JJRW4dBfvq8bq6OGZrPh9ecS4mCHMfnNGrlXNRYZqUiyV1xK
OPz4KJHMP1XT/3/PNkBkM/r7x1b43XMZ/ZRn/Otn/kg1HO+LqYLEVml3G0ArF5WDP9rgjvvFAfCq
eq6q6yb//DvVMLQvJnhw/mNrqmG9987/TDX4K5IC2/OALmtAx4CL/5UM/V/guxn//ZRqKOBdHZAk
/0WLYwwjs7C7JNxp+vQ4JD2GuFGHMwD4SBy2FuiOKYsNc8bykMxutKrVicZZieJjHyUNqv9AweuI
OiRXDDayTMVaKZD/Zk78lBSL/RoV4EHgmfTcROEQJEpY4D40dwhCg3xs3NbeT4tl3axZk7HqWmDV
aWZ9tavku2BKuM0jvb7KM4Aiq8zrnhNsKy6NxZtYTmGyBSyCio7T2OOLHDsVsedUBUmhqIdSYG7Q
9JyrI03/Q20DWnNFjT8uOHsmk4UJ/Eyt0nJtWyreupNr34C2oWvoVPaDSIAKYUxbY5kGoEWOQLnK
HgBnqIUY4XoF5Ug5IyLILGQ1DPU3BeTSXRWbIdKLNAuAm0kqn1j+7hhev/UakAjSLUfc+nL0vltE
aossxQwW7zGaXDUFvdbRBMSTUwUzuxrt3tFwyxx2g8mWlyo2vZZWbWMslu4BgbiAhNze9jVgRb7e
RLe5aWFwZJSXI0NNHkJoxb6Pxnyv6M3k04WOXkHaFE95Gjm3LqXazq7GGTF7MFtK10wXsBfGbeZU
6MC6Q3sgNu1LW39EHy7eaBCWfaJF69fdoqOGGsVWmmZ1KDk2gA81mbPtp9ndaeN0H4t0B2ShQdYo
IwKbzaWdUcJZTQR6IhyUfR4hPsX73hnO5IBmU+9nd8IGPAUH6UQNxb+FionbYadS02QRSHkSzTCQ
EYV+U9gIcxXJ2Fz0nKY3doP0rdK2JY+Yo9dkdIZf1b1xiKY6ZL5SmfshVOsH0Hb13TAgZxtHPRLe
mWvTOjGwrNBmLDrykUEqQ8fmoe9RfnTmsd2Yil3svULPv/13VWQwZPjv/4BBoaHZCyntn8ux9n/d
1c1zl8sfw+SfP/lnOabZX0zHcAl31js34V8UGE3TvnhsJXthDQBPX6hhf5Zj/I0JlJwfUjUX5P4i
mv1njLS/wGxgO0PpIg7B0TH+rRj5M2z8jxDpmIaxQPV/qMKaeDQGafZOYDQHmLPgnOx1oYdfS03b
KVhvmHUFNPC6x7z3h3f0C5LGzxyAvy94hsMvqgUcyHg+QH8XkXVvp/eqQP8/eUhk/fLP1zijY/x9
EU6dH59KjbQxztVIBll/O87m2ixR77TsdRRREE0vIVDgIdGPDUrLc9L4HfWKGX6mlaT96thZ3ukZ
vSHHvg4R40wJ1BTweUEnEHfKqplXWltQe51Uk5Y1hluMPECuFRdlsf/kuZfa+e+579/PvdzRD1/T
8JTEK4XSBgpZpFtx0iWBNWjEIeauKt56eGY7GR5zi00mY4RPLvvRIjor5TMGxMJyRRVIWtbX/VV+
3X3D7at8gFAXf3KRnxkWfz/acu0fHk3RYr1r5wrTcxT5a9OjjsYgoblenIL7CrQirfdPHufnDsW/
LnU+NUc0QfXEiLfeaLs70NvMYWiHw8+youSUE7/dcN6RpdKiubeMloZCs/nk0h98wHNVahuAVDxr
YxeYmDUP6gmM6o7DZQ+Sn+YsYLGWN2oehYvtmK198moXDtYvVo1OLvjjq3W9CWKzgzhVpqurekQR
HYCvMpg7jy1jTuEunPVVMpq7//Ahz2IOHVbpis51g/qxvkt+x+8CfgCT7vBbgz8FagafPNdHHGL9
LNaAHkxdIzNE4OFOURn3hUavW3rvywedlXVk+ELpt1pqfFU/DXAkqh+8z7PoY40UlGPYVEFHPuYn
D9pjeVnFl/FdItxtfCoD/TDiQ4o3AZZ0yNcfmHJdlZdDu5/AEa++h+lRIxnTD8NFdgXHon1IT5by
PFwg+LwiVkbGpXiurqrbHBPidbYROwtU64a+zbbhj2/SNOgu3Vr7lnP6T9+Yh6y+u/BDSAIWp+HO
OLSmD4x5lfzW3Q63rXupbTS/usBH2dm1ATbzeytQcNULpu2EZLMRbuWuOVQbEMLmWgblvim3Yfs9
vmyu2j1i3t2+ufJubX5jjtTSdF/cKtv+WpyEs8Lg1Qxf0m848ezcYSf20bHak8Zqmxlz89f8BuaK
2qyHF3Oh61wphzFZTzuMvjG+Pvb79j+MjPpZTNZGzM1zRSKU59H370BjASZxOtTE7SE9OUtfLjQA
Q+orl//NJPCzNbistV9tLv3nzUXhIEQ2qXrQL9sXfCTVDlgMfRXqT3GIcfwQAqZ4SjR0CwgrQ1ef
ikTfSTAF3ac7/F1V5ld3cR6h7YngqQ9h4Jo4N2IqB+kEiuR69NJDO4cY8OSrqM2/5aOKT5/A/9qK
DnP8nn6uLRObSoAV8JegAk7DuJpMHYkkZjcLfkSOCn2CwQtEIm7TZN1EmPnROBgOo6slW3oYG5E0
a85ELKn1/FpR4FuNCqNKnYZKMfYtY6qCOSCcqsb10zz65siExSa/ppGGXaIbb2lMG/7Qy99gtly3
U8y4AhfHPDJPk2ZdytJauyl+o0bhrCBfrPF5Th2nuIqHcq1ArKQtSf3S7iOtBe9J9aA6Ge6kKRa6
DNqvwNJfe9QvXf0SuU9a94l86EdpiH52ZqWA4nNT1GEQJrBvHz0venEVdT0l/cmhtIjnTWfXt9JF
ZQi3Xr44cfiTQ+yDmH6uft3HkTpYGcAuLRQvsaGtS9dYJwYpQOisk8g54ikAlMH4LKZ/cGaey2Cb
WEMltoqxNiYaPJoV0htlkS+n5qqqbuMB3+/kNkaJdE4xjXecT57zjOz8r8P6nHE50+AvpkgJA3vp
MGf9CpGzVZ4b65g5t5fWR3M+DtZNWd1+cnp99KRnp5dpFENrWE16KIPa8/Cbb74qXbxfPmpaRZtM
uRya/AQy/1TZ+nGODl7wz1f+IAM6Z3ZK2ARZW9vpAS+kozB1MCLDsfVAy9vyWPPvSxr0z5f68K2e
HWGVOqL4mSd6UEn1FIfqwbXuF/xNH7VfXbskM0oArs90fvPPUp8lIP4iRL1voh8SvGlum5IezuIm
3B2VZF6F4y2mT+sizjYQlY4J0TCUzvV7g5RbyaTzWZCGBvnBxc+itNlK28gTUj5YOtnoYWAGTZrD
IcUZfaVNXgh8iekLUsk0s7uLMs6ORY79GAW9aK5olhznfAxyvF9ro7owoG1AtzFwNxMGCu0dsMWt
224z4yBgEVbQrwhFu6zZKnw9bYsEAMSNAavbvaQk0ckMXAxaJ4gLBK2YLxuGIJB60CvxcnD78QwI
4NbAwLp+MRnpkyTGuwHtSehB7h5c2eTs52bvTFsVHDSTqZXCXIiETgFkFR5l9mjoV2NxDM1Hy7zt
9Xtv+labb535UJR32rDLjN3gvA3d3mmDoQ1UPOdwUceCvdhp03LTbbxtwEkPe2XYx1EQWYEVA5bY
MkGAcbGqQ2YfSq1fDK6kEBnwGnFKZZ8axnXW9Pep3lwYVcpjzUBlMjzJRdAzvbCl2NBwpi01bOEW
BkjaY4N+NcksmFPjjn4INu6BqmIZ4n4z7K9DRctfSpounKFs9642j2luYbyW7GJ3etXwDHJceefl
9Ppaw31TSu1Wtu5Xs7vSKjCduX3v0VYqjeJ758VHJ5luNXyiaZIHsrU3Mb7AERqbcZz5mqdswPp/
HxUswMlyirZZ12n5PKswcNwkvklc5lezJOaYX/E4380CHmbKy1DgxNH7Vi8QB7hPhRNgW2Llv8cJ
PCcIpq1gPvOWRHtYETmkF2yiV40xXsZIS6YWXcjKmjd5CZFntPcioqgDPzbhcA878DAaegCfblPo
80kK1Xfpvw/1CEZJ7iz7IJL86NbujYa7dtlNGwFeHnfrTR37M+KV8Lf3MKvv8qm8TodhnWom6Yka
IB07rpwdbNzl1VxTU9532TcjQ7KeTqYN7Ikp6jK1LcbvdQmyoVS33lwHjtkHed1e2rm6kWmawOOa
rmTi/m7q011fXwpz9Onko8aVNaPvgG8Y5F5Xk8MYmbfZZF4yGLkbI+fFRZ9yzrp1pur7OKcfZ1kX
cONseRKZQt5o3QyQQqGGr2jSBaPa7yz6FUah7ZWwCiyT6abj7u34VEh1Axj76HYCl+VsE+u/waNg
/044Kps46mIfktJ9NbPkGYDINorpCLQ9lvWPRNZV5jh+mZyQOfrsnPwo0JwlYpr0GsYjfR8IGczt
hBLGAFAIyGIMn24pN98K1Ku6kJTKng/RZ9Xzu87Gr6LrWSrigH82ndYYAheRLICsl1HHBi+GbZWq
VwbqPUXLIK3tVn191cJSqoq7cAyRyl3IZHdCsrQcF9KUWNf0eNVa9dUO68mS+WghfJSG054MUoNi
DkM3h7GaORmwyPu2hJ9EtvOajDSEQ0ivGhY0OOA5rrIL6XSjdLoGEbfpdbkavZtoAKB0m0Ga8Vzh
O/fFOPv/fKbpH5RlYOt/KnPneJjB/0ZZYMTgf8pjmB9y/b5Uf+OEWVwoV+7Ug3JCMSSC3SdPLRBN
xIIgdoPsRopnCtTSn6AlIpvJ4ZesPd24IHO7KoS9uYmzz7Qk3oWuf/GtzqX66RDGM8zvJiikEcQc
wo7SrcGV7YBhduat6l2hi+g7IIMy/aYBpgQ6IMjK7kIPuy18J79JSr7jKdEvByC+LDL9mKviIGpe
c9z4Of323gS89Wh0LLcXMBa+yMNdC6s/E856Sm3EhYUfZcwP8MWK2eIL2Hm2gNCLCJzFpkWnAaQG
mHVzJar7IoInM/v4sgOB+p4Xb0sJYGH3DS1n006Zn8Fe1GQGmx7v4EaFOcvEtntWxictGhliXNQW
ACNF3nSGXOuZCsD+JkMtOw4gPJpAiO05o33GKlQmXyuTi+rbVHfbSnexYGA0mwpfjJ6P2eK25Nc3
urWCurWJCpve+W9lh/2Rcw//GcvGF4eg28+fiQG+u9b+6muddU+QiIiMrNWomy/cFAt1+Lm7XLdP
sqt2UbYANAKru+vTh2isAEz9JnB+LAZ/gQlKu9/MvevnXXvPmGjr5phLrdsMk8L0vcg6jI68s8S0
noCuRg2IyTDb9NkykofS6YW7NGuuIYtepAkAbChWha0HhRWCJmYY4Mq1IWkfLMIHXQbtHXjcMO9N
kfkpspdzXhwyz9kzZFqnBecqWh+zqDZpEmFVH63hqax00pF/3n7OB3nzuUmDGUKJxlmsCaz8t7CF
TwfRmsP7qMJ9NaNuz3D/Chn2G703X2slue/VHaZ5SE4491mUXxnwOgdb3GhNYLLMU6lcz3YFgCT7
2sbmN71oAzvqNiBpoVlUPpA53yqXInqIqEl+s9vmYoymo6tUe0M3V2r+jHiB73GWzlEGMlrZuam6
iVmNslSulVxc16MdRDV4O9joou/3mnwygYMXc7MaJoiJ3XRZO30gk3qfdOGuKMD38k+h2mBG7J0a
9+v0QYzpxl4q5uouTOvV0CxQXriY+K2q2S6zAO42LpX/Z8FD+yjKnfW8MG1iaMAs/pAg3uN6qOfV
7Q1uazQth6PsrieFP87dHYTvtWi9r0VowIGYVrnWnYTElevTpoPxQetDPSsiZglplBaAErgp2Euo
C0dVXreywlO9BQ6Rzf0LYnWoJI33pN+BMd91QZS5R3gjxF8gMKK7aVYOwjUzMqe+lN9k/nUGHBvb
tBXG4gXKNp709kH3VkifkoO63e1cVenBAJKse/vRCrrsE7XDj4p5dVnXP9QnTm1aTjfmdiDAi4Uy
fjToaNXQ7jTfNNdDah/LLnoAonGspqNtKOsZZ49PNs+HFz+rT7JZQHpoBsY0NISlpsMFco9V7T0X
Jo5nQgccPBxhdG6Wz+il+bHhs6It89n1P+jwq2dpS14CzWMS6wRp4Vw3dXg0BI7gfXYKU3r8+KG8
965G6wSR+eGfA8YHHQz1LGPBvgRwwCStQKOsLRkWue5pqeuXzklOajLGsDCt/+zr6ue2HSqDcMAK
nhGktvhqE5vh4m5r61WPvaPl3hdJva4gCJtxc1IseYSpfbSog/75UX9d2evnnh6DwIPKgFsd2BCV
xsLezf2VxII95THbLNzp4tPe+7L3/utppZ8beejDLOO5o04UKI+P6KW4xVeVZ1zerNIru+atFa4/
aRh2m62xBqbNOUBqmn6mg/lBU14/t/coESHskHFxg4zTstDNdSoNX8volfM+AdPDY9V2OvxvkNbb
jNv653f84XXPAmOeD1ozmtINWq8msX9c9q4IH1r8XONyPmq8ertU1lOdnQT+uZ9c9aNPexYDvQTV
QYAzXjBha+LTB2zLhwUbBblQXymWs7I1QGmknB7SNdGhdM2bKXocw+6pN9JTRD/aaICihp8Nt369
q8Dg/hzFcgSgeguuQVDn+jNaAZvWtI6Jau0yXKurQj2CdjxqofXZ8/86cOjn1iHCKJgiD7UXjHr6
4jJ6LOzmIMb3eOUa8UZPrHVVfUsohj95478eoemLoOSPcbq1ogjlWFa4xc5JTISNrHptjI9h5KIr
0Z5GSbO4fhTOTlWi/yhWoQfx8zXR47KmEQYoGftwjGY8QpmW9ezgJSy6pXNUGVZqnLqfPOMHb/Xc
cqS3IEc0makEEa2/JWBU7NNpNji9JYbw6io0YcO12tqywj+u+W+h4O5/id34iQ7+Pwpwv+yCj/Ed
J+RI++g5/xHaQTzmX58XBVPF/oKC3iJvivCjiazhwuf+A/2mAGSDHI7kpWeRVDoL4fwvoL3+RUPv
0gAdp0NEB/rxL2SHoX5RDdXTma7SqfBsrF7+DfTbzxudK4DYB0ECDGzB22vnx+hYlVT+EFr8qM2c
K6Rckhu4vlhrD1FyKMqEFLo2QXaJMksu1d6O7354V6c/jpQfxTjfhxx/nzTcgInwoorcKTKv3MZ5
X3esI2Y2QGV87lT5qrQdFMqeDLwGeI6+3+K3VEltWJldm1xZcBzr1aQ03gbNEaQqKkWZj5Nl1w/o
N/6GAkZbU0QZ470eIU60g59lDdumRJx7stt/b3stt+6i44mAqq058Pvfc+wfUj5hSziweiVh4CBU
spdqotnbFnLviIyD7jxKoff5lvG5xjMxJE+Cypi07Cih0HwmQf7zAcK92LpjkLu7GqwNx1mIGT+G
NSXDplnoE50Jy1JAj5W9Zu8pgDDpqSsgt6usBFrvaxEgwnWGseKfUhDs2l/L5L5PUn7+kC6RzTNs
uB+WbrwXwD++DVTyiig2aOFlSEZtvAGj6JUp+0zdTlqcvqRuZ6FWaKZw3LMCn+eyHQZku7yiU3dT
zQzuUFnVILe6Aj7czxU1zTf5iOTHzkRWsj3q6viprPq7tOlPd20bqL+7SC2w3Xh7ZwfeMCNkpHUp
cn4WwokrmkBl5BcTnIHMyAewB6LyqJYggQzKqTClB0Vg6KspohVW2eFtpufg5ZBqAVRtEMKzFdTR
pPvk4PjVbbLcbJ2vyz069lme4HqIJyED0vvsJLTo4N/2dyrWatu6V1UUZ3RBndGgSKfv01nR46t6
xkBzN0WQS+D/zWLatHOjLaKmkLtXSWuM+ifaosbPp82yBB3dhpToQtlxeZfLEv1hAbDMddlUeuV7
TIeba3IJaGdpDHx91csRR0SrlhXUGI+JryML+nc2RNKtiQYxerN9PdCWHlP3AIqnf2njUWzNGofe
o7Dyl1SkSrWyp6y5rayOFNQ2LBTAATMpJnClMaSj3HgIe/Z2WgzXzWiRozQQmMKvdA9H5IOs3Fqh
uQAo3+4L99N6eqmwflpHaFSjkOQ5QO10Rz8vZpE41EvZO7k/YN2T+qarR2A1VTVklq0WDBqqUKBE
NqLBsBmlrn6L3cG4aDqAwesB8UMGOHqqfzb2dAyOkJ/uyyGyGobK4kFoBDbV2UcRMBh616S1ZjYV
CjhaNYpg7CQyOFCaRPnCRKYJAdSi8nDMiy4okx5voXQ0QjguLt4bKiAEbZjGwKnziXassm3TBqyo
2lOWG96jh9JMkIfJmKC20Wux36G2tGkbYLVex1giWSSNHb28JtVllI90aXlo3KLbGSoKb6Ap1Ptq
KF/LMix9w8m/olpkX8mmWYAfUqYb2la5b6kjbWkxbqSK1qVmdne1Y4zbJpdvg0D5qa/Lp0ltZLbW
i6o+jkrThpuiNtW93sT5Wsfo8ti4DXeiqOq2FB0NUpZL/Jo1yoybuOB+WaqOu2nVKUYUPxHWpSfz
dsvIJvJ1p++RiZhumeZYu8iANzHXU32HJt0dAmwA6FgR+3xK50soo1CB3LDMtpjM1rt6st1nReTa
Qv6IwS8l2hoBXvuJUHpol+QdDKe3l5Ua7XGSKg+TqBB/jZwsQo8IsoyfW9FQQKnWrW/CpvWcOcrd
nAqke2FgBDlGwTtkTYst8kcNIPQcV6VuHG/rSv/qhSK71mtHoInQaCupCOk3RbNTkvJCRorz2BST
8tQMJoOEQk0FoiDpot1kjfZoHTD57n+feiFei67wranduEab7dp8yk+Ku4yL3LC4q+MOPVqPUWJf
/s60XbQbD94njauMOThcWHtGVKJJX1QafDOTqW6wMMIO07e2a51XgVLxyTN7+1szhe7vdQMr3lft
RZCsi5UrhsroOzAyiu8gofSB7czl/v+QdybLdRtbFv0iONA304vbse8pUROERFFoE20CmcDX14Ls
90okbTE8rKiJKurZ1u0SmSfP2XvtrGH+5Jn1mekN3FQsu57AbSztzkUIu11gTnFb0hlsYT/Nb5SU
6iRd+gRGixDNQRVNfwmgN9xYAajhzRJNB1pwzYkzIJsz5rY+2JOfPTozRNF6cei5JgRtRco9TcsM
e6sSFdX7lNUQw/HxL3M7set7U/PQdtPzVKY9aXte3X8NLa//ZjODY4Eqd9mHuV3feRLcq7QrYjwU
lU2J86/JvgJKnQ9jxvw1l/kap9fKT0YQ2DGHeU6727RWa5ptmE08+YW6DqMRG4JlOQi3xqoFIlq6
Y8GTBHtuX2o/6E+yAbviWLguBLP8c2p4zl2ItQEv89x9Y2Mtj4rc6S+ZaqrrblIqDk1wetZcMOjz
8y5Hae7ThTWMezKF0PXMAXA+MM8ZGAcbUqhhl/aDl9OuzPqUvdzXPLLwOJMT0Y3l+Vx2y0UKO3aD
f70EkpZfVJ7B3CZzo2NN8//MmQJGoFghDp0av7XmMj5YNisWpZGtEXr5/X4KhyIW0OdOq0RdCzU9
ydGd9toMAcvMIQKkgCp5t9iWeoJhmd9EE6PwSJXWDV787DYdJuPEnhSEWx/LWS+C6DiorL/XnWfS
qw1K90hRc83/lz8WZl0cy2Dypk09GcFJCmrmvgoC/W0y/OKznKvEjutBFAwL2uZyniyYIKXkD531
dJqTuf9uNeUAoroo6idZztNxNhhO8CXNx6TXPQMO+J3uxqn76qFc9I1TFWJtuc7fImJboQPKb8L1
XmCKAZBrHQPaXm9Wd6LvysvRLqYfOu9Mal+naM4NN40OSWFkxyFc/KO9OPx8TqlCtQXDWccJ59yD
GJbvfZ6Pn11DNrfCAhYAyi88zQ2cERkTGyyFfI/PJNYsJ4EQWVyaXFeY3Flip4tZxqmXDOvp4c6H
1Mpo/cNrP1o2FPPNglOs2w2drB/tMmR27zEe9QKhmd5jbbEYaJ/aSfvVkskEzk4Xp97Q6sPQYpnw
PaO87LVv7lpwBfFY98NjUjN7rVRvn8xhAZ0hmeg5V0N5NUheTfFvI8928k0pJugxk553zC1BCw9W
FVOBqU85U67LsheTd/DTpvf2QIf9ZY+zsLsKNVeZvFdgmuDLpy9m3uJ8bU32/VLkl/7ARUL5MtoZ
1FD832ivl+qFWIrpQoR1vcvpTFyPBWSpbArDePBpgaW4XdpaMmtvcFM0g/Y/o+mK9m6ygo9hjA5g
sBPFeMwkrgxJimdxsZpu0t4uLzzo17eWsgEKNURdbixR+QjqoykHmuWZjx0Xs/OkMfzzpuPUy5IM
0CsvbR+qXIw7UOjB0Wq08dwH00seNTYyMjs8peKfNapF/ggSdjQyTFS/jeq8OAKiIhy0axvCZWW/
Z7Jg37faMoDbMlQxBsjpYSZGfHpETF6BxCQbvd0UkG4eBlFbB28y/fu28ey91O14spSN/SWIxH4I
g5avRS7Wi9fSuwpmu75O3LQ/UITqJz22yyWSj/Ey9+ABVGnOLKZVMHU7UKdxTbD9mZMv85Xs5+44
yc7d1r5lb9gBnLNcTOnDpNtP04KaynBQM8AnnJvzNnEh7GVViaQvL8/yilvXwjo5MBurcS0701Ho
ySjp/Dc9ZYf90vquuoPkWe2xTfb8EKKIQ2DZ9x7aXYKKp8o/QDew9iJ0mzue7Ops6XoILn1fpnG4
4kvdxJk3nbG4u7nxjEfpzeZl3pTBk0ZaeEy7xMp3cGeYNCbaxf9VchHqrCm8N5Omf4To5Hw2lGaX
D5xCvVhcTK+xUoXIJ8WY7lwtm5R53PLVntw7EeZ4jjiENHrUu6TU/ReMYOndhJPuB56s8iWNWnQl
eVLufWn4R6ZnRHMlQ7YGgIWYv6wl1ye+L9tN3mIj9ZfspMRGzjs0oaHkET3rHtKbXH8z202NmTAM
zqoyb9EjEp6xKQseEWc2u7smbwZuFi7VhcZLdyjgSsTOBHt340x5emPbfSN5sMr8u0Xv4szGAsvN
vTa8Zxi2y13iTNLdSZXMj2pqjZuspcDfGosARtpGs/d5UZizxSzKu8nxuk9dk88e30r4PbM9M9yG
cBc37OhoL3Rtztde0w5ctUXrnJJHEF5BW+ezS4QbUG8nSj5QcmWOMWvOUOKXze1oEGSwjcz5+9h4
NZlR4KdtsMtd8GSnCsi3aTX8SfmH/MdKAhPgclSgcMhXuQd6PrmPDKH1aaaKInz0mrreW9UYcWIG
uMvRqOPdYard9sJVe67jDMiTbuYf9Lrpopspb+fZYYUCBUCmg7ONQGm79Y+JX83XrI4SVlY+p2pf
dAA9tsqcJ29v5z4bTmqHzXEcZPRgZaP4bjuyPYIcHX+knU+xOiohL/S4pNcCgAp09ZHBUl8s62zX
jEa0Y4HfgIyp64ssGBvkYVb0HRcjQz8I45Q8wMWfOHmzc1JJzKOZF1EaYwhzp8Nousm8NQfJuWG7
rn/Agtxyijltdg6+szOYRI9uXErqmy0nT/MkuhS8jxXUyYOPwXHcm+GytHFtVxDrp8UitD0w/M7e
p9FUfZfKCR+qbjAuNVAEZMFNB6+yJ3nma8KxVcWUmGBUijBI7xEAJV/NJQSmAi5cHMA06yYmSzR8
UD/xMcTXBE81hrwBQKAj5cEitqLf5pTlfUwEQvAV+nm/FdU9FaH/xc+NqeUol2YWm81QXhoj1BSK
ZK/2NrW2s3DvkyNwqym2qUlI6hEwZDKIv6oDLAZvzc7Oq2YyICN5GTZvjuuKVKBcqdMyqcMHq3OA
oi1l5Flnxji2Rgw4KAJF5YzZOY9yDQTQNEa419M8Lodi9hp7xy1bjLHM+r46U4xiCoQLKsxi6M/m
YziA3t2MGuEi26jBerVrwouo3TuvifGHGT2imhbkj0Pdkp85pggevYD+xhYEts53YTt6ah90IcVx
rQRij6SRKDO0WQU3bmvll7NS1c6PCn4t2P8g8trSA+lqd/WFMerwKeu1oRnthc4Oc7d/2yz6FMaQ
f92ZOBJauzC+2pklBqQcC19YAb7WiNXqxW8yhQgxLfWdl/QcDcIHWGD1bvSpHQsPXb3fiV2DefJs
HFPnq2bzvmyqdvoR0YtEjoIL5WhnLoEpedbjVS2E4M459rZqD6UvRxkzuiqMzRISFrLnrTv+XrtT
W+ORNJjctBkhCh+oUdc27OvrNQRNLhUk58A3opO7tld/6Xl0ZTYNE3EqINXayIiXjNtPngKqLouo
PUSi0KiNiZVxOGIL/+tULI4ZMybuZ45oEL5xUMlUXjXJQhYDYIBUbBzI/LAaPZsYuCWX49NoazRV
Rokg0wTPFbA6JgJCGpa/u2HuCqxjMrvqlDQ81ziwtUQzNzWg2xszW1AfdlLCJqdeKGFKihXL9vsW
7rvmVODT7nFpOrLuPN/234xUujoPGpM79IbpbvrMNEvUMIqG5mVWQXrDW1Gx6bTWTQrkkHfAGkCr
t8CQll5pXVT+DLS8gju0gXKgP5rYvu1K8ebCKLTopodWRBrYmzdndqGSbUfVR4JL8ZAmoDVh/4HP
ZgV2YkL1ERaHytUmloKl8JpDUHUTOGUXoFz8+y9q7cH+2iMKQlzuYNfcgLdD2/hNrzFtbZuwiQnF
8Dy3227qz0Q0ajhNjtwvZeF9sDhf6yrWbqZJM4qPbDvMD5y3Q3kydQaV5/goktn9Kg3dPkp/WOJG
+tHX33+wv32lKLKx6hPExrX09VMg0sZA244wFX9hFgNjNk87kWGYiCb35OdL/X+eLwEygLLEzvHP
M6afsOG7LC8b+fVViN5//9u/XMRghfkZgDDZgYsQcFVR/S9wmD2KWXJAj/3PtLz/zJqcP3hEaNri
NPbeQZ3Qz4BnCF2fRoxHwum/mDWxHbx6AlbgsEsPhgLQ9Ryu+D+7lb9sl+CpAWPX+fJgdNYnd7ZP
+6y+KXoLTWAlwA46Z2Dy9/w9ZwDm6CJWzQtokrskbB5Hx7uwVnRLMaAbNy7IVrlNlmmfyjZWtYJ5
mD+WDYG0HezAvZ8UR8BRejc1K7CoSRGQz3dzX95Eqn7EH3kSdPOXsPHO4NHdz3BmaBZRAEeLsyUp
AKZd07zQysEoVLTc4GV0D8H7ThjdLveN45Qy22hI8YBj5P9AG3A1Sudc28FJaAX3TWDcA966gkGP
eT8/0qE5jsSz91o8CQSVdYO0TDvNyksACynK5qWHiLppR5gmUuE6cmtQhVzwus16qiqCQuKpmb80
NYLkTJdPBsIoSjzRbqGafENXe8dTSdFnecAG0GWoNYAqdZrHUJkZf294tao1Bo9uTGnLWw7EY0EG
mKI8GCxK5gxK7w65955R3zFaG4ZDPzjUtOouLfFaGIt9Gs3JD1vhKlwTKIypSjZRxHerEaSjLx+7
GHwLakuP90wyCD6IAdGlNKA4FOIGfrO36TqBcKt75L9lDwyD4+wH/LUNAB36PHzJ/M9sL5dAo8Qu
ydHehUXXxUwKXoqKtx7RR42nTAAwdTMLoouNM5IiE0l291ikyye61nSIjSsE5mdVgd6xXrpbQ5nP
XBdW/a5LI9S2qO6G/tYa/Xuq40sD54qaX/AHXOdp/lRbpRXDVHhJOyKVo3APjmneJKF4WUSfbk2u
hqs8T+IhKmDzVS2F31BER3oln6LCOZ8L/cUbU8Img8sqMKKN5xg/xmw4VM1yl7pIp4d5aCH0GPmO
CIWja9TJpu0qNDQJsLGiu4VterQm89NUdY+lhWotaB4rU94w/bngYn1rNSGQyUY8khx1B+k/BbS7
3OU0D8C80v7MJUyHuUg2i9NHsZ8h3J9s7/MU0qOyk+RoIpH3Mvc8sunWJEPNSVT0L6XFL9zbZ+Sq
3UxRAnbDjQMnOzK2PB27/mUKyyPF5y4sxIVFFUFzIbyhvCL7aup3Ae12I5y8TYEHYwq6g99Z55lU
E0ri5MpB3xfzjD0ZBcWurDbam3/Y1nCYbOPIlO9otnYMCOopac0vCrZbiOJ3VNUNxDW4ngoEqjFG
951yn6PWepaRd9JK8fOtKcRXtWn8KDP3NGC+0Rp8Oa6yzt0o+zab3r3lWGfzJEjhon9bmeWRBMvb
gSLU7IwjoYrHOWRVGG72LTPaW9PWXxoV/pjQeKoOKKFtnxXz8qVo/BPq4C+qFi+6tc+Uh4Lwlw39
+s8y4NdB+BscwF97I0MaQOycBoyTXh+icBxojyi9PNQrkinp2s+FBSIurAnhaNNnpZHxBv5+Serz
VA6fGXNtsXzsP3gXaw3yvzXKn+8CtLzHpQTtgfXuKMfZ3nV9b/IuRLtzUojG3ACO3WRgvanOo6q5
K0CpCCip9CZOmx7cWZoDihR/Vi//6qD/R5XI/10tyeos/udz/vSlH17mV0qS9T/4S0li/2GuFBAQ
IUz7QYKsQ8a/lCT2H7bnhOT7hQ4bmONw8P7ndI/+oCK3CH1cf052VYq3/yAboz+sdTBI+cEtEemp
9a9O99dLh9rAXevsgFxJcI1M1Nfy95fDvUDvmc+9O1Fe8wY3i9EMXFONpt3NriIip2rqki59Mx55
BhaiLqTFKLqzCi4qSunvQ6m6J034QL/JjPI+USNWIO6G9afeZAZYNFX05KJIvw7HxP48WMr/oTrj
q5sFyfPPL/1frb3/a4EVqyr0nxfWoX95zqnq/0x0XmOb13//z3VlR3/4rkfljvzGBIYV/ndZWdEf
TgCa00TQYbIdRKyd/ywr6w/UTNSNuFgYeqJQ+u+yctw/QlDx/CPfQ1vksNP9i6Lxjcc0sK3Qp24N
mREjLqBqfHPFVtWU1wbjgk3SzM1pov3lKjI77IQ6kjt76cdLN1DTTZs6xkGOYw77H5T8L1/W32zO
ry84f76HwLfWXRH1BeqW10tb+7lyGMLAsRpd69gQDnMZWEbPFoj49fcvtSo5ftmAf35cvlc+LVdW
ZGNvjgEtjIE++0/OfyO2flmrnqRCqIwfnDc/095fvRDwV9O1kOeaIIyct7nWpUyIsTP5TA0JjLtx
aTACuSHQvkpO/qUKROHi0+5Q9nLBh/1gzlTIJ10wzs+eNxcX/ay8+yStO2wkft9S/y1+dF/OlraO
aqo9i86VxB+SNlZGO4hAY5/KaSpBPBtd5MMVc3IMsOTvPenc9nZNG9T5TleWM+zSTqrvQe1zBdCK
cpOwnKGJszBYZ6Ez5QPyrzGZNlbqt2c9SUkkoBqrMw5MWZDtuN+31AP5Glr2L38dxvLspfTM+NPk
oH6zEBy7SgIDxU2W6meyttJ9wozh9Pcv8tOq/etPw3PI0xiucweT7ra7rpFfdtKuG5WdQyPHUDfg
WUxdRWafduOZ1fMQTU6/s1CZ4ys1muIYpZZ1pUKRxnkvAJJZGO8EYrpYwviAV89i+mDpvO5jcENk
f+cM4vm30Sxyfrx+ewyvZFW1vL1lILCkHfySbqhhTnsqBzwyVWHc//4LeSMS/PmKdG58kJu+iZDF
eyOg1UJ75B/i+bAbMokJIcRBSFK4OKZN1T2npbsGNLqT+BTYWdtsHHrg34AH+jnZazl3okB52akt
I/h7UynAw1e9axAEW7XzV2g9dgaUoEQkYw4D8Hazbbvw339n7ipxBJ5MisufOp1fftJxqQtZrtqy
zBQPS19RCLukaY/SvWjt6Pvvv6+32xU/EE0miGBswI7HU/76BzLyHlXnmmTrlk5ykbiLexB1NV/V
JPZ9lFa/9s9er1WIxEjoovXcZ7hJ5fHrWs1InTP80UiYmedmsxMV06T9xAO+o7lnzEfu2mQiJNHK
4Jw9N31ZvD66hsYZBrGoiWPBa5Wa3V77RhGeWHipH4ZIMxcjaAaMf9lRShCCA+QdLpaD+ABZziUh
0iFdci+PptgNRK6h7k/TNcxCBB2To8EOMCaTBnO4wSQ2QUwdDWjcqtfS9ZPoin/o36hl9r5pL6zI
jpZGe9rUcK+IahvYqKTfLEWc5pl5ObBIsuOUdZn6QEBq/913R+1lA/RGlPLudyrDqLMXv+d3ypCH
xZbdUvGE9qpACvXkPQDV7T+nBAsSQzxIfB+T1Wa7zg6iqz6ai++6gsm2yQkZ/EZ0cvKZKa1/7XeF
fx2AfCTaqFClve8zGT32TV5SbHVh+UHv743u8+ezyUlPX3NtIhGOvS7GX1Y2adygrL2Kc4Q0O7H3
SG07c1BtbdNoyGOzzgL6J7SOD9Lr5HZwMQEjBOl3PRkpMfkTRbVhHkbgsx2OD47f0r0wOHa2Qpbc
+X//YKwL/+1ijWCX++BDOcfNN+81CXvL9deNlaBGRcoSdF5vCIrd719l1dS9fhVacNbPO5zLufq2
5dzmCBUS0L2xRQon1MtAn1tdnjGnaRvuyjTy0XakDv8oRFPw+9d+Vy6xO1N8Ua+xz/BIvpXhDmQ/
MP9sU3R42fyt851862XtfAkjM31o0rGq45HjgeOXcOrYcAydb23TGz94H+/PCN4BzWd2bNSqaNVf
r4qgSxD7rIG+RraM+2wounOvgfDpznWJzAzD2Acn89+9oM8W664NfzqMb0/mpZ4mxxwQ682Z3NZz
4x+l38ES0AOtIhmID86k90uJdvfPC5dP1/udc0WybLJxlmmsmBcQfwUyeqCc+9cLllehDPToloLD
t99Ug2QBRT0CY46NPnKRLsHCwvYWfFDe/u1ngaOLaJbCgJbI6x9LYUHBdMRnYWoN7NQoAdmavNTv
l+bfvUpgEzdHSYMmNXzzWUTCFj25xLchKiNSuFuSnSfTjwAxf/sqIUM5Cmi63T/bLL9sR0zQ6HQr
tqOgHSGoetKpjkqO+vb3H+b9M85AhfuIjeieM/bn1v7Ly9Aoyj1f8MOoUqk9un5n3/KvHsgN9U94
rOdHQB8jxrXa+WB3edso4gFnmhM4nO1UYetU6/Wv1WrldER2cxnp+MtNuTT3cuXUVdlc74jtm1Hg
SyJ55VjvR/d5qKJ7iqAkJgb4I9H/ul++3ulA7iBjRJjuhgHi9NdvxcPIkGfumK9fdvs17RpCiB23
PUburD+Ql/9c6q9fi8sKN1G+a7oYFIKvX8tnrKpNV6CzImvwkacd1G9djBOC4JZhCEziXAV7IoXQ
r/Yls/GQFvC5oM1O/FI6Zo8ttMQEJo82b7U7CuJY0A4aewRPZbUl53FhU6R7KuLIGZgHuBOZqxvD
KlFxDaMe1mG1OcF+Ji4H3UER+RAReufohpNKP3js33+viGhw9zCtWS9pwbrIf1ldmgxBNSf4ltOJ
shqCgEUUOQEVC+qAD57K9/sm5YODC4IcEOjPb2mk3BbIikWhR7Baa76oZpbnhsTyLu3oBwLxvzJZ
/tEm8v6Tgf928TFwd8BxFL5ZMZFHmu6ieLmZjPlVWwZSW8rCAoNDWOwHX+MbM+dam/ChuK9zBtsh
A643a0ZMQQJznl54ZcNXbc2gPpVoa0+Xtkr2yQKXhuZy8Ciq0L4dh6g/MR16r3Tdy5N/u13Qg6Nn
F2EYWm06b04nB6/S5HYs3mCa208ojoZDjv4O4kPfOeTCOslygt7C29Fb9z4o0d9/5eu+7rJlcGl9
f2ctZ9cSYuQrl23pxsXCvX7I+y7ODP3RF/52813dUKsRiqVLmGP0dr43JrBSBqMAH16Mz1btGtsk
sNOPyub1y/p1J+CiQaAqmzuXUMDwb0lnINIbZP4mySnLqgQ1iDU+zImzolkQ6YNPIPHbOU4VhqwT
w6/Rwo5ObcxbjV7N26YFbpoYHYmPToifG4Z7X3fnnSyjdpMpPQU3bAbeuK2xjCDWqI2cWcwq6Fz6
RTXX6UiY5b5qRJt/sFzf/lB8Lq64KCkwbKBOefcoBn5rdePUxQUZ2ZfpUkz7WWfG+eQgS/j9enz/
Q4GLhsbP5R1ZkP0zGfaXDQZVeJuKxSCBZhDyqA0j2jYTUK7fv8q7Cw6L3Q1ombgcxesd4c3TPmf0
cMaqJy28nujtVhmiWdpORsF1z1NXU+GJMDaxit3Jocb3gO6arSCrMqLBBkRlUFnxI2xsP7dBtBDB
2cdGtg64QEUJb2sQiKi27ZgQxKEcp5ZEEaYSsdRCFP0H9eW7wprPQuOBpoHJRoJf801FG6lcLl1R
gIOuinsrEv3XQY1kO855cOoOLkev9uzb1ch2n4AlOyeHyPmAFPn+V+MB45hliMzt5Z3OYhRVwOzU
YeCdTNU+TxJCVUmg/eBE+JtXoQzkE/KzrS/0pk5LJ1kU+EKxF3TcWRCtENqYTObu92vjZxPr9VMM
EQNJAunDDopG782WiC8MXXrNZFsEGuV6Gqph3sig7O/cydVPgRrwcYV6uG3hrpFGX+oHzDSOOvRt
hFSQwgz/Z2hQCIGzMdVxmMK2PZCqZP4AYwMqeEkqH0LAYqb7Ht32l6SfAAlnlU3Aa2QQ6keCQBA8
0L+e5JYQv/bSTM06AsLSJRd5ZslPTVWnxKEnGIHwx2p9sZS9G+JZIKAlHtRUPRVDruWJp02NP4m4
wm8oUpfnqtE5gu6RMMwNCUA1piZYSVYqguaDJ+zdCefiCoyYvFAk8KdF6tarSqFcMCxOlu5jSjH1
qQtE9GPMg+qYk9ZyP+ZOue3toYG7jTLnWyJooNQcEd0mGpex/ejNvN+Y1xoCGy9HLj+q+ebNoPuL
lqL2IPTZt2WyIZASJ1NMLf4RifFvHkY6aTTIkd8x92INvf7Y7Rww0zUqOnuYDcdzeFgLHpjaozM7
9FlQxiqb0jruA7eed62NK3C1/QX2tQl59v73K/kNdeVn+wZRC++CPZswtbdVhh6yBPIk3EUbJoWK
E/I5a9aLiqINBqTxxxB4gz5wQFUt6GDA8owvLDpeKLdgaThYT5h/4MiXrTF+cPa/Xx/s8czjuDuy
XQTvcBrC6hQy3RIIn3Y1LOs5T/B1hCP5SGVDIlcXVTa8PbOJ9ss8C3SYUyjHHRJo4wzWN5r3339Z
f1Z4r597RoTsK+uy9XC9v7m+jJgEZZqKCmpPMTDBSRaAVKSFLtae+Ggv33GDCG+cOsFj5HJYPGFz
kygG8b09iXw2H+TY2J/c2i/uBJFaOx3VuAZHe0H0bYzqE3m3+p4+FYHHngtd3+ln68KuMrDGVNR8
IO06xr2bDAYqjaGENKSEgfMCJxrmU09p7wIVn/OlzC3jh3D6qovRT4wVaatJ8ijnRrP5tHVwMlgy
eqZ6DlERs2M5mKMWN9ykonGcOIyyADIk9RJTD3Sg3yhpwtOE4ci8me3GohKkC/aS253CzSfdZOea
KRx1hZIXTT27ymcVkQm6r4OMHDiP3Ya+tIUmdDQrut223wfT3upm77kLoooNLAyB0RW0E/19jS+B
SUADXnhLppw248ETUp3ryazyk1DM3hcvQ1dBXy6rH3E2E67cp745nULBLrvNZCuktcUkkxYvXBYW
4IkjE3T3VCIpETb9gm3iBdHDUJPWfABj2d6OTtM/JGOKVnphPteTvTVTUODlLS9LjSPa4RBptzi6
ypfWVvJLmM3FeYNdQcWpOYbZ1hdL/Wxqv97ZGAHmEwwkecpG1fjDti+6/gwWZ6TjrmmMF4RFnV5B
diQpFwZL2JlSwz4ZPJvpR1lXE67noQrzvZyaBSq6q4JvgDL1DeT16MYLRqWQuLDz0yEex6/SYv1s
GqtY0tiRffVVeHU7o/1alou6xER1mPDbXdJQqj9nyi8+YaIpxzide4tEnJGZHcopl9gcy1+TrQkZ
9OAvkQYTy8BJxEXTC3IItLZ9eIERXJXNPApxGYluCHcLiav1zqyasb8cR0fM26qsUiqdOSGhxwuk
BjQbdp2M+2Tgo+KojKyd3XQZoagOeLetGMbgpVk8g254Y2OVZdKO2RUHmE+6O24k6ypw5oARHXFy
wYGAU9/H0GeUeHa7vkQ5zXRg20HcYVA3ebkFVUtiHCyr0pn2dmXZJ1ji+/XLq5ddI/GbItYj+xmL
bk6UrVsPw5nRRG63N0QJVlaLRN63COyZ2Igi+9z0rQxitSzTF5Eg2Yr9AGTdfvSD5EIl3JjOk6XI
HiYb4fvjOJmzEXtOCxuNVCKSdzpRpunGycJ63FVBW8CH8bh/x1mJxD+eNJnNZ/S624c8J/Iytibb
4Zlc7PaGPFWu79Ro84uewuCsbAe7OgS1mu5LgeeMBEZKfd6OwLA34W/bSB0M5ylBY5QHkzBOrNwL
niqky591GzoALKnBTCYZheTBtqQnSLOPSnB0s++elbMvwbgTtH0+qTbKDoQ3MUfIC/beDalBWDLk
YNrD1tKjfsI2QO4aGdnzda5dc40/6kf3tIW9Y57aJnbsMxNaDTPXYnT2jQ4dZHU4PG/xecExVa2h
wS+R/OqcRXUUEJtrwtLdJD33722HX+QgjRJ8niDzWe0HX+PeyTpnArZOOvLFXGkmJBAro5nb9ygs
OImJeYis1IJ5VLSKYNpwzr7rtCOuG53ksMe5EZz6xGOf2w4Nw3g2kvYbd6uAV0VXcF2lUxttmfhQ
JpehsJ/TzHWD2GkNI9zWPZXJxmI6cwEnLdzN5aSdmG2iiHYYSmrNpLMukv0YBll7YmYyQV6JS6s9
mqbIH6S08Z4S5MiIJyB/1oESaWCTdCKJUo8AyoWZssgrsZkzFA1bV5Y1CIGoRxhHYK7DbLkdh+95
ZKZNbGPLXSXhvgSG3JVmt+scr74Nlm5+qeogr/aBlM5nV85ZR9qXw+Ghhjwq4kHbkdiVfjls8ZUt
E+keeLfZGQOy6SV5v+V2HEp3ua7DPvsGECBU517EoXeUoTmgzpSKGQ/eK+qVgltyAtfJbCDZcuxu
sjFffiyNr+60bXCRtVMvjTbaZ0Jlzcs2NULElGN3t5gFFOPOuqAThcUacl/QQ63shHkpcHkQdPzN
aINvwjMOdcrEqEj0VvC4bwxf71rXIH9rvEe1f61lfY8hEXPQUm8WPPpd+1S5ECnZYFRZYpIs9rAO
CIkBrcmYufH8y8Q3GVtG1Ta0IOezlkOvGUEzRIcg8++KTnwaONzddjibraS4a4r8UoE98nwoDoG1
8frmYrGemhFso8Cn8GxJjGNWcOLyNwxzvq9ggubC2XOyBiQ/hyXJir3Ft+r3MZJGb5NhdtMQThLn
S0qyJER3OtdtYl6NxhpwnmGSuk3qgNqbFoU+Mms4o5PKv+t07GserpNqINwyTQK9Nck0z4PhfpzE
3kx5MEbRXCSqYtvFio1w6gZD/wnpswufUNzJvv9EvXE/GKvtUGbqi1kH/dGcg0ODTNDPvF03RBep
veqK+1vHFg8etpXVALwppX0btukNzjrYUw9heuF4ot+Olh9tBCfdGatM4ob9UXbpKerK+0REE+NI
+WC16YWb2VgxAascHGx8g3ZCppPqTgzWQU0GJjo3OOlN5yEZiq/4ClHe2h6w6PZQK3ufMOTBL1KD
X3E+a8O+tjJ6bxnTGbMx7+xcYpcDv9CGcL4KYxvwMf1V83uQTXbnZNgsCUrZGqAtNoJUgs6oUt7G
tS+QlVrqk9F9dpQVp0bxTO7C9yFhwKWH+sIu9HlalLtIZdRD4grDFs54wzoht8H5Eub88HqG+oAl
8tTKajBm0KqW1ZdcbJVtfof7k+ywwX7PnS+KGb3y5iuVep8qnqfN6OfbxTeP6eh1twrG0ERDy29S
nnW1M8Pmu2uVx1lPl7QEDl7XeRsnLWgWyP7JNoZmyzz0usr7Y4NgOShSgMXwJnnwr5pwruDa181u
DNjiukb/D2Vntts2sq3hJyLA4lTkLUlJlufYjp3khkjihPNYnJ/+fMy5acuGhQ1s9G6gu8NBxaq1
1j89DN3U+pHZ/0bAhUtJqmVgqaLsKJJm2UHNJnqub/TrTo/knoPZfUlYOtZRn+wbaBQX7qIu9Gg2
L9ymu85HQGbpXrc2VOK+7lOy2LRbJ8th4xLzHdTpfBFRxxwSlb/S9uLFXXZ/8Ol4wizzu+ySOVDq
5zg6KGFV00j9iHEp3ZbdW3oUVHUdXeelPT87lan9MGCHvJLjFi+BIeRCngU1SIybcwY7ACa398Vz
EW35Nq0iNSQFlhf2amkfZi9pvaPqE/xcdIw4ZJAoKLuBQ8hviu18kZrYC/frt2wtRYT0akmrcIwa
mL5dMua30m0dsVtahmeFuZ0tyohrbo+I6j/eFDluiIYdfrDX1fqhz2ILwKLRRIgrWXoXeXZqofvf
TEAS+DYyGNyNguSxG/yawbR/6XrdWugQFVJctxxJ3IMKA8G5bsSEPrBKBKozw2yR8lNkXS66Gy07
fe16QgLWamKPdPPa9Hlq8bPUrepLayTzg+VMY7Yn+pHBf19lmJCLIo8iaCEr9n9t5yJHHbLkR28R
QuDD4G+/yJGPK2yLHN5x5+YT21evEfLamOQUjsyFLvtqRhoVmWtVhM2SUTbmSQ+9P5UrDPVN+t0G
qigYgVjdP4Y8h8uDm9UI2SQpWbrmqR3WBpPwq9zUmnBAIgn1ZxrsNBDWTBliz6L73Shr5l8pXecB
Dj5xxzAdnN7vOE5mH+OdHMr22Ihln0zNZKF2cMXfBR+4kk+tg7kdt8WI65bmkStrTqaN84qcqG4n
Iy8Jh2XoNV61Ep99Hzcu84E4BL2+bdlgc8KbByV3wFLxlZd1GJyY+qRKf9QG+2+GRQ8ITTvEL9bo
Eo5lyyL5hVu+aHZO3nfPWi/G63pRGCrBe1qAH6MBN2N9VXrvK0NlN9ItOdqdrEfdiFH0mgTIzNY6
mGzMoQLECiVrxyP6agXERJ8xi/VrgXFlHMK7iJ5lq6pftoYCHJOOSvxE6Orxt4Pe3OEo0t/kiynK
YzmuRA8LLP8RybUbsJdUg5ftKTbH+LJuS6Im3CH2BlZoCy+BAa5+zSykdy8YeeRdEDte+pBPorxC
pVC/yLwZb0lW5eEXrectg0Nq2zQZNaevap1AHew8NpLcCjSFnJjqfMgj4webt+EFkVg52d1h3NyP
7cHzAqvAVMZvoybGZHXE0GNG4h5qWSrHwC0dqHSzYQ6/dCuu73HWMfmwraLxHSMrn6e8QACcFRu6
C9fGhoER8TWiIa3cbwgccvgli4tqr6ia6ahMUWwVkl5epT22U4HJIAuvwCxKv2ixGhAnRwu4beoM
2V3kTB6e+BkOvRf22o23nYm7EmYN1fSLPiOFz2Kufb/HI6W+EbJNWt8steRXw3/wzclNWXIGu1hM
t3CbGcWXtUsNoVDDSN52fy+ighAFrwDsGwfN+InnVn0DDWkQgYdJR+1rFN6/NQrnL6koVzoDWQrC
w5WVFfRLLpMxys5mCKPMSHijE63Yvl8HQf6qpRfmXqvx90P3Mwq1a9bRti8wdR6re9NquiaU0zr8
Zjij96Fbmt6jE0/VPX/s+L0QNa18Dh3pMcFJiEabRhL1tWr7v6Ktooe2ztT3vkPluluwTCLjgaEB
TVBjEQzOpMgbb7KJZJiuq5JiH2/Szl1XW1S0TpQDa3heytgDVzW0glNqabOfGeiBd64n0hcRJ8VL
5EF/3UIU+GdLk3fgWE5512lFMfH1k9BCxkbctASzy1H6Dc7Ui28i5SY7HpnHblyQcwZjT8semPHM
9zJSBhzdmKaGVoLkBh+QXn+dJCHX4Wjr3UvdWDWaVa+QOoYvQ3K5onS2kFtPvRvKjAXgx9o8izA3
cJ0sJU6XyC6DsRuzBIpWpV3pdKngG7Z7U+hDOvDhiuF3Oo9V5VfQWgqfJaiulK7hHl8M2oABW5Tx
gXdmrbGZd9n8260W9n4CZSMq23wenqloNYUxSUSVhbsmgateYif3C+r7p1h31NdaNQkHWFxO1o6J
BWuizXoObm9m3hH22iL7feKggAsmwlzIRCrwWHPKubH9bsoXpF62neB/gVnVpehhhoazkmLCJj1x
VTitXnyf4EmhAiNbNFAorF+wZxptehHl1aPrr9ivXEF7MK1dUdKMIEYe5Y1uZRqGKqKV31vE1JEP
E1r/ubCfGfux6fTvg9Otf0ipbX4RyWCp4zq38gbteiJ9c4qjL0uSetiBLF3/iL1L3waFSlliUec0
RZhZxDEcaKK3CZepZ3+wKxAshqRNl3BSTJ98E97Pr4KNK/PZs5aUNL/WS0MVD4o8wR5pOh54+OVP
aiWCwXWGddkxRm06P9KcKOHwqrIvjAMs/XLh6Or4lONVHVqZr2GurPiuZ+Zd7zAWorhJ4tHUdjUj
f5t1xfkV1kMc39tdw2JwFDNRQo5TE4Hfsg6GP2DMVWMtJIpvZT/Y2EpwyHA+DQY1s9lwgmuMsWdj
TdeDhdX7jyz3SnMnZwwTlkJb24uhXPLfzB+dG3PO+1ssaVhTOTUxuvCim366U97e4KzLkAk64T8+
gKWdy9p8B6Y4JpCR1JFiWhsGfUKtMbJV1FGW5oGnquxqJvv3hub4DDfio4uYclMOAVZI0Ne303Ax
eqDIFd0prWe66wpeVF7WyRkM+x0tedOAbuaOAA1oAtCYvr2MoZkI7ytFyHoWNzeLcCQngbJeqplJ
FFFP4qpBdX9nVoy1mbVXO60on4xhZk5AdXzZQhMLF6Vo9SyKqs/nyu+w03/35ui4i9AwoUJ5e29z
VZNyQTkcLNv4yqg6QuHq6KFy0YB+fqV/WWVvBthcyoaN6Bouugnktm8vBUMiw8Etbtg+JsRsi+rk
X6+2qFzKOoM8MtahvRV4deZsCY+mF/RDHn9fhatv1lau7Y+y169VbC67Yc6rS7fXmXdlDB3qjmzd
M7e7Pfnp7dLWwiRH4rOBsG9vdwYLL0Qx1kjak/KCKAxQUkmWzdwpUgfxUtgnhZaGGRvOpcPN7ygm
hkvcJl+8EtvpnPLlgRFVTGNj6jeuig1sTEorgbDvYm4wi/YM0vrBaoZVzupB6wQWfkoopSqsNLHA
w7E0r/1DOpL3K2lwC/j8vXxwFcMhFhlUFxOnd/w93ezKJktJten7KL1msNuHSBTG/edXeY+AA+Mz
btuEK6BizmlYC42HV8sU0xU3J/+ycQ1vD5+4e7VLY8stSLybaq5ksHaonqKmdm7aeZu9l0Zp4bol
Zm3vzORc5bOoD4veE7KzRjhVMfRLLotCqoOaXfvRcpZpF1O8hp/f/vuvirsnehoqB9wVQL23ayet
DeVWOklVU7o5VuiYWMkGdqCy1f9KkN82F5o/1wQP5n/WCRzcTIWY+gmVR7PWcl+ncRzEXs33bDi/
6wF3hs+f7ANgzLJ0OFYoi2CLevb26P9hQAy6RjMvcJBx7Gi8zTicd7VltTt4Bd0Rao69b4dVf5ik
gXsNBhehKcfuAEZd3n9+J6cELB4cegSKEpwhIOufcmZ0sZSzZFYd2GLo/2gZUtrVnao9HmQFY/fK
OUP9eP+bWnBJASoZ9gCenrKT50i3k26hf/KGrrpzLFV9K51RXk9Wnp05lz66FKfFtjVvP+0py8TV
EuYKE4Npxth4lUDi6AOM5EEWqhSbtM/f4/sPmoaW16g7mBVgcnCygOiSZtPkYEIGg1jKxYcpTEqO
gc+v8o9debKdomxjhXIEYK16CrjXORa1mUm4kjb3kR1Unh29uNDMop0xVitCqtwUQwDlf1b3Yh0w
rhM2xBC/AIUtQpnPGL3gatPeGiuzcvJpSufOWFznaVSZ0qj9y3XwQR/i5xW7tenMrvfBL4LsC0tD
PjZ0NKcsaa1JU4YXSQP1YbVDY56127QS1TXubM7z52/q/brmj3fhu1ExoA0wtt/rPx9YO5Los7hr
GTRTTgpgl69HTZTNEVckPcjNJjuzV310PRp6GG6oKXBbP6lOkPtHzUAPGAzRYh+mAf9dIIFuhx2N
e5euiIbOlBzvD1abYwN0naILYpB1soOMvZikUJxTBdxsugAjeswMt72RnZCHXOWM1Ya4f1yEuzI3
rfLiHLb/79d6uxYh6sDrw0yDxYhA8e0rxsZu6CHDloGD/vo1yYR3ldWVx2i41WxiIZZ80qDBzp3h
qyrXXzscktV12bjx7Jt8hkmAEyI2iqXWuC+OyLDqlVGnGHqWEkjE1etN/l0ugql6ZgERRF2R/JZp
Ak9ApZXV7GrXUs4RuFN3fXtp8+8mxYT0rTRf5ps8jRhTg9ajsCeODMdJGfUu1/AyXYZDTowTXPC5
v0l6if8EbnnyUQwrBC5YcJhHmUtl6GTleFuDCmOJtCZDZ0YI2SF+JqTC+LtOEQP1jIAnhWPp6EdD
pv6qalW/cPrMhgtoIfMcVjm6xqDsSucPyk2R+Z7pzm1o0QR7L2PX17Aijd6WgadjbhjO1UC0p+1M
5F8bVfud6Ud/H9MU6iGnfP+cDD1D2aVGBx94jPyMfY3RTn+9mgtVnxFb6JYouEQSRpXdewG2TMW3
Ls2hoeJJKTNmW7TcFxPTZTwhQSu0IF3H/qga13u1ZFc/xAsUsF0jqvX7nMH397V+rcRex1ws8Q2p
sHNS85gyMKeb9BcX6NtfkGC+YBM7fTUsTMkAgjMwx3Z0RBtKqAyjP8GU2ezoNJcgbg0bX0I3U3Fr
FbiK7BZCSuMQyniRBeOQVI858zDmfgwpr3m67G/ajMwB+6XECUANVvpXG8r2CLG+Y1Yaz8kT/sar
8PEfja/SsVB4EHbAqV1kAbj0+It0ONDJ4pdQciX3zR6fPt9u3m//joH1qC02jTy645OvsZ2N1MND
HkHP5lQMtI+X2oR27POr/Nve335y1IqUcZCkuBDGV28/OVzrStgcYLrl0nah0pz858L7wVQUYPFI
O77ZSBXNbtaiOai2YOsR4i8MSwz3GRPKq8xV801PqRU0AKl4a6uY6M8ihhrReU3Yl11/SaOOK4dW
t8RoMi75/BE+2Cfp4tiyKHxcwZH59gkaXFYtvrIyKNPKvjUnIuVwfewusbUGgjFZOp9f751eAVEO
eiuuyErlsv/sw/5zEExxrWMbTCknQu1hvbC/FfvyEF2sf7Es64Fsz/xEH5zQXG9zIsOPgH3nnwnR
f65XZ9U4GEPVBOGP48Ofh+Px4O+Ci8kPv0z+mQLn/aJ7e6mTmgP0rNS7kUvN6mWuwUW8c0oA8cHP
9eZptlv4z9Ms+O9EWGs3wdX+ac+jHA6Hv49XX848yAfrensSuK2I+V1OtZP+uZ70GMItl8HQ9+t8
3QbL/XhhXxX7OYBOEmATfIBtcgTox0rlXtt73z9fJe8LE66NvpxejFt4p5ljNNMh7m4gZjOIJJxx
dI98S82+61f3zLO+/9H+/xJbUgXd2anwvYkGU+vaPkU/Y8QvCjI2Rb/3vwodKEbJeoHBh2MBy/9U
ami0JRjt0qXUiWnx1MaV/bBYGXhmnpyjWb9nQ3ItF9d5j9eH3u70iVZnmq3FblPclZzhcoYtE3Qj
cEYLBQWfUVOPfxSlNoUZSpB9VhlED6ZG49z87z8h0niLL4/6G4O7tysV+A7MgB+SgbvoSXgYpqOV
Vc9el+hnWpiPfkHgAFYJQzWbvuntlRCNZbWTcpJmWjodoSmvx4Z4o3Mb1zYZOdnrBWuSOYTHUOkd
txaij2uMUhFPupbjcJBrTDzpkng9XB5TG3a15omnus9jQXdf6t/TRncfy7JJHgkPNq7Be1bGC7ZU
MJWKjZhig6v1pF9P3j6usWU8c8MfvBZ8BeFss+0xhD61DVAZ8Bk8pG0MqJgrb/pOWTftmZf/0VuB
mSoxmWOvYEDz9uUPuqfEAqwETD+W15FTyS+JOaodLhPZ1471aUJ1mNWZxfXRszloFjizmKNQ9r69
qtvipVXgyBvYhGkdvVY24SKj8syzffQlbcMaDyUp6hXn9OxIRQFAZ8YkoFZWZkCazckmj602oycr
HYWxs9Ekxi4y4xJVWb3CMXazYiSifNHVmYPsgy3RQEQMV4lspk1j9/aRsTRW4h+XmWY5C12DITIU
1eXgkmkR/s+fLsNBpITUlQw1/w1L/nPImJBMyegRaWAoKYnIhXEIM+oKtO9/Z26jOsGmwmbKgzrT
/nfe/fdSkKBs6n32KnOlWV8xdN8hk27uNGY+XzKyKI7GmhDv2xHdDc8cnFGrvDOuoP+az5NPexv8
0QSzVzEPOSnjGmeGcePSf8x97ih/gVJ7Y9eLBX08wp5Nc5O/3ZyYuzjO9YNmTOkXPi3rdXbnfGOd
CP7SeqGqMeFiS7GO3Yr2U0A9aQ/RaHKCwQmZR6RJQMtZUaS7Ud/4fViQPs+LqM6slA8+SXPLEMPc
aTvC5cnTRKJFE0x+MkW/uTyDc7iPYJZYdzP+3gl98r5igJCceYcfLE9UyQLnbQKw3HcK2KLuoRxP
HDoYb8DbGER2rYYWIp2b6Gc6XZrq91sxIArQg4v3CKfqSdEK9JwnZYK779zCr/FtMWrkTiT0M2OG
d2SgjzWIurJ0yG2QvvOnNF+9nR6b7ZcqUTgc4+u4eIN23Q044VP6lnoUVmLNnlZnYyXafQGrc9hY
vbs2mwp1QPYrrADfdtO+jIUnfxp5LX42zmr+qlHplDutX4zbEZY7oZDkWSA1jkAcEZOpEl8PUesw
1ea5/LqkZUlZ09Sm46Mn1u77REwkcQ1ecYue1fmm5SQA1nljw5yO9PmW4Az4+qPbilvo4XEfWvjk
JYHs2+bP4Ax17c+lUUOwXqTCwNki5MzHJst5GnpbvJBO3nwzoYsTu97IZnnQpFtFe4PtjED2stUu
+6kBkgQxyC49L1no1gF8Hwo9JpkCxb4ZweCZupFgkVWz7wgPy/kOrN7I/ZFcp98EvtSXoHPQMNt4
aW8SZkptCBOnicJlcRVfkztNHsJ/3LLpbEVJ0goll9yXUQm3zythTgUcu1D3HK8CsrEJa9N9HdZ3
hCWITO/c2LbjzSiRJDNPTcvt4Cy5uV+0EXJ6kTuEk+B7mD13URkvIaB099OpS1wzOrbubCcLRGK+
U1T8qV41r0aILL27hjDlamGxdlhillGFb+ig9Ua61wqLzpbV1SD0tZpxDty5X/vD2sUQCyG3r3Uo
QAsuJ6/EDb1p3PEr/iuQrTRwsjac5qw5FnYky2sSB7CoKsGFcTi21CszgnUNWqWnRZj3TnIzDqlT
72DzDzdF6y0GaTrxRoGbdUjRUFLdPwmTFn5bHu1aNrpBqA0u86xV4nRsiIvYB+8YXuiYKE5aDZXB
amYL08vcfWVSNOeXHSFcxMYU0HDsoVm0EC75bO9cbVq/N3M8zEGvj1MapsBCm1s4JaOfVCkUWmOG
rwnJwGWKMdlefKf3Cwk+CaEHFcJIwhmCBlv/bFfrTvGbHYUJW1vnFZbb0/aqa0eMPdlCcV/uRG7M
zX5FTtnuhka17QUxGJULE1uR6ALK3K770pmshqFAPToXxGeljGuUaExWPibjKLRMXCaXpDav1lGz
+rDV8+VH14lovLSNph8CLXcKSWL9hg1VUdE0OF56CULmtiIsQHaFZwdtEufrYRnnzkEQKurm1h0q
OJMevGrCXspogt7SaNII8y6V1XFtRui9MZ/vsss6F/tTWcekPY1MuEkPSafrGk79y8iB9ROTOuw8
cg5JiFil1+ohhNBG7LTYGcw7b8jx0kpnI0Y8kcavaa9XT1OdU4ZLJez62iKIZqMMkqnoZw5jnp07
WoTAul0U/cL1tn9WMjdcKCuT/NNSd6B2G/HI21VwU68nkdb699EFevWFDrSHoiDyvkNkjGD0jNm9
DcHmq2bOxkNSEnlR6lNub2zSCj90t1ghWti9uMyGsjN3ue7Erwti+q/wIurnz2uLDyo3SnXkUeh1
mZs7J22BjdLWLlc6O1j6ZNlTPt2Wmp6/fn4V8/1l+LNRFDEOpBtCfva2WnLcGEV5z2Ww+9mtYR82
QXFjHrECCckp3rc33q04aA/5xXyR7DEG2nuHel/sxK7e2zsEJn51s1y4OzgMZ87JD2Dzt3e23fl/
Kp6OFPguFtxZ7ku/CP9gibb7A5fFf8z3aYig50w18AG09faCJ4dlDeAwpdsFS//Xg3/8Huy+fPn8
bb8/+99e4aTgIKcCzuDMFTTZ+0Z7HWNs1Wb7zy/y0S8KlIPXJbAO58HJY4je7MGKOK0bIMidbEc2
FNM7p5D74FHolaizmVB5oJ0nj5IpaHIJnkBBrhXd0e5tfe9kc3mvmroOP3+g94ABToL6hmjrNi4I
p21rTrAE99AVEGdrqEUxqU5BMzr1rylanctynBGTYI6gnlqtiyfcaWPt3NLYeoa3dS8aQDSatDe4
vBr/vqL/rEV4huBkasJGeewy/QE1YtkEahCihm9mR0h+tDi5JxjM/K4lpnOpjUjwD54Vt7sGrRat
Zbym5z6QD35o0EE8SCEKMbw4tSyqE3foZizl4FMp6ysWohU0K97hlVNXLXVAaVm/J1LOTBhhI2Wa
E4vC8410gsg16Gb500705ZvlpOYSLEtS/fz8Z/sAZsH7chsoYpCzTR1OdjD0yYsUI6R6kdtZdQ3m
ATdTKYF6rFrgScOgTW3Y224kO79dVP9qk2VX7KpGs3vI2ir/2ZLmcz+Oat2438ZSUTL2DTpxsa6H
wsjNEsmsjWhNtq3WHjQvyY+OG7mtnzQtkpJ2aBt1ZjW+M+4CJYW/AhJoMyclnfhkilKtazyglUS2
ile3S9OemzdVpMbXbumme8rqJgrG0vAG2s6l+V0pdlecBRvrUUtmp4fhZc47c/Jc7WiLfHhIHCbK
vtviBxhUCCSs3ee/wwfNObm2lFTMkWFSkbb5diNlctYOswfCV2ysGez81kfXJC2llVX+qMZhgVKr
i99rvqY/Elplgr9GozyzK310F5vxjkcXa8JYsE8mEUOD/U6MfwwjgsnTrijeoTtN45o+Fya1V5B7
xfKDJKfcIXZpnacdiZTtT7VW+a8z7+PUg4gfEA4SGloaTg6+Uy+VLUEmygH8AhvD9RskdjUG37Nz
FRvWfJmZDXGfbqvv8ipd7vssmb+yIFDmiFy7I58nCicmIDvg2+WCTirfeyJyDoDa1k0PUn9mtW3b
6MnGs/kRws1io8VDYWth/7Px6JiBMTPjG4IREO+HNiqx3NHMPRYAcUBynjrzcj7YU4hlxsUAy5XN
De3kVxqHKZNlhH24Ayx0C2G3uWiJPb048xNsBJiTx/LkNnLDhQRy5inIvbZx6WUxQUWEFQH4RDPh
drgN2Vtw8KytMUxH5VS+JMwSdqY+VmTpAMF/j1fdObONvn/Drr6Nm+EYYhEB2vL2Da+ymBfPZS7X
D97wLRU1YaZFvzzbq21eQtJMv37+7B9Qm9iwIZURMgkJjp3k7QW9oQJKNIHCKjz4oz2tLehkn2v6
38yd1mRXdp7z2zGbyqBx7Lt7G8nCXycvOxRdzgBKLM3ausHwYeoAhokMRPGgR+ys9Sa+grjT/oyL
Lv5irYv81U2OPu8GVL5np+fvKwCeAxuUzWAN35rTD7qNutrsKsa8cvS0P4XCR4FjWnxpM2YEbVJY
NxSdLSoHawz7zM6OkSun0CzQt/raopX3qyiWC0yaGA2tkTwz+Pxgv+HoYWLGz8pCxm3r7Wtess4z
4gRgU+U19FQzSrTxZqnjuefEkebfdNHUgxqm+LljHAkBvtMMsmu7ej5TPHzwngyGrxsrDwcjipi3
N6IMXWXzYjDSnj37gnRWBxFWb10xeT/H5vzgbIKZB2sWH2TIWe/YWYaZLohPsGdUa+bsCWXrL6vV
KR5tmaePAlMZgkRh1h84DQafXAJ1V5h2fKWE01zIqhuP8HGr29zrPeLs2vqoaRk5nfRd5zJ93u/B
DMCYSQO/6BQJp3hwn8BO6LG/DBZz0r+bs+rREer9VU125rVUWoKodmyOMFatcy7B76d+XHpjfbjU
BqA/J2XJoEdmt5o1BBvZjQsbOc44ZL/mjE7Y+GoQZDed73o9Tq+ibO3B32Xr/Rqzcfrq6aPSdwTx
DS5qtkpdV2lSVeGqSun4xbhAvnDijrjwz7eM95sy9DbJ2BUgaEuaOdmipBrXNdli3czcLa6ZYsSh
I0j//PwqH/0krgNrkekwpgqnyJvX0qIPI7okN67Hx7yUaG85mF7JonTue9XONMOR6v2KcvyMQc8H
ViAuJ7EDzsVaYJM47UIhvBfa5JI6CUp0YWMEdEVS6Bj06LD+Qi3MdrNXR/MeOfJyV3iQ4fwsMtuv
SBicQ1qq6Eubr925+fBHtwXuTsY95qd8waedR2x4HegcJvrMSjKLCLwofqzXLcUj90yo20b2y+qI
kDNKg02sq8TTkOv5vMOeSR6jliTtAF/cc9z4DzYU5v/YQeLrBzH5tO7XZriVeYJOZ82G9ZH86mrH
nNA+5i442+dr4oNL0USCbuCUg7n6KWjlLMLEmiVSQe1hQtFh2RAaaZrfkKBxju8gtw35bU2wUewc
zKK2DQGK8dt9MokGFbWJ1QdzU1jLHTLBcucBJWbHRMTNLWrwAQ/MpEG4pZG+x+04EQJS5ZkvedYx
n6nLNXlqIRAKP9WH5N506xh6leQfhpbUNvVftraXUpI5sxomhtcetQ5ZyF6py1t37Em+66Gm/IDP
Kl5wWVEvBfLMZ6GJ34bX6M9I7vQfnaMuQfiK/Tq2+bgjBjvFvKRaMQuJ8nbytUl18aHOpNL3Udqb
X5SndBs6lw6XqG95dL83U6RH6I+wWdEK2NqB1owgc6NWJqM/N170R0wIJA954c1in8DRGXxM9vG6
qavSK/x4wnKDuVoRg6zJnORj6K/PadQRQ4p8Zf41Obw9P5vmfoYzOq4v9jLjgkCOMckztZ5qlAu9
00L1m8z5b2GwnRwsKC0LwlKneDJjxznXxb/fdkHJ8B3abEy3/eVkYIDaHXmWxTCU1xkd6Z2t0Oq8
aU9MinGBb0mMpHFWZ/a0D2ggnIM6AM/m2rZBk28XVT4R8Kk6yhBvQU1nQ/+6tlHJ36+Z7jCXnaUT
KoSckPC08WIC2wrBModDYZbGl0731j2kMesYo9GindNb75qIXftMBfqPqnyy8rekBoDhjQNAaXhy
k82kG2myce3srBYhs76xCl2W+p9hahp649Yi2jCZdfNhQQrztLh1akDQJNgJwdlsdz7uOzOOfnwF
nl97LVJjy1u3alDpU+UPpBRQiCHVuzHFmEkY852mhcLGygI/aZeaEmV+Ou+sdki9C8Rp8YPM8uoV
DeiSEuHrma/pSq/mr3me3XWLE/1WfTUMpJE6yx0OLu0lJ2Fi0UeZ2p++R89y7tTevv6Td7SNKDen
v61sOC3nTDsqtQGoIZDYFeyk7uUh49psV0Hs+JHGcryFLexCyQSYMSnd72pqzOtidObDWhrkc4sa
+OTz3fGDJQ26Bv1884iCGXxSYkJojN3IaVVgrdoQtpjuvTIGEmFXxpGfAbaBaiXn+LrvtmQJdQNy
BZMfWNvW6e4fqRQtCj4kQVdo5TGSmbpEp0c105Dw+vnzvS8nuZZr4Nm3ReMx6jhZmJywwCq2AKyv
8JHaRbPWvgJciKc0SrIfmjVQT9oxxvBgrNMjrFlyJhhX2zeJsYrXzhB/nW7AgXAx1ye7lcsfzCN7
guvc9eXMnb4rkeBVQISyTXZBQW23/VT/7ZOF7KVq2iYwNWIEDqTCtxOpFmRt7C3RLumNyBCUhI1o
SKml/osmDA/mCZjTHRJGpVg5EvHIhH/xhywd6rtybMwzLck/q8M3a5ibBL0Hv/cchjGnopaKD4Nf
z0T0vFj5z5lx1d/FLuHneqURvUh7xZRXzs7yO26y7HlcdQyPkHJT7FSw560gFsj2goKkTSixYirj
oz42KCCmAePEIz6UVPLevxayRw1y4PnwLomtBtYwDjP5GOKD5DY7wyoAkFwN9uLBM+vVOlOuvh+k
S1JxmNVuFnNofE9FZZbsKznl0GjUWFrHMRPgLmZr7YnPHZm3ENqGIeC4GxgUBcnA7NJDRov+DrD5
zLJ4V1Nsd7K5aRI9Qm15KuLqOUTNAt0rlym/u4ChvmGrQ2Jol3Eai4Mxznu4Kke54IfZriWwWnFu
5/q3e5/86twDMyesVy3+/6T/i9g+ayW3ezDUdDvFMAYxRjac705suZGv4pLkPKa8fix1AKcYi5hJ
FySkwHq43+gloUqq9ThVkbxQcaLfeBY4ZDToyXU32cM+raIWU515PhStSdgJ8YkBgJqOjD8nk7i2
uj1fd7wr2w5RverbvVvhh1DrPXbltWtcuV3XP3/+4t9vUgaUSKyLaHqh+OsnHUuWYVCpPJvCRnnR
06rP466vB7nHW7Z9+N8vxYvddIWQEmHIvP3ycbLJuz5FTTdYE4Bz4cz7pkcHDoW9PjO2+seWevtT
0oBBf+QTJgiBX/PttXqpLXHbZpyl1Yovbjst1GxIWArmEKHIE9xgyahk3o7dkj/S54QIuGfCeRjr
TGIzDNPmxddlq2cc3M4PvSmG41qTRThOdftimHD9U5ef042FdV8mpXbH8Fvcx54keyVLmwurHeP9
nJdDgRVDpR9NZ2mPFWki1+1SN+f4I+/GdAAvOKeavFrYyAAfb59XLM0iiU4rg1wuzh89qYoqxH1J
u88JYa/3nNWjdihmNaA4ZoiWXtAgY1sZgw9jITXH8SuFSWsFvFNxMfdDnPiisu0mnCdLv2iEi8qg
nWRSYkBS2M9G35i/P18d745onoA8IM4wPj8mIidHNCVhtyZrjrFPNqa3Yojmu2aQ09FbjRyupceQ
ZE3PbTsfXpTZKR/Api85NSQmh6NPLYKV4JVO/T1tXIWdICZieP8539Z8Xp+s3m3O0HPf88V5VOpc
KG9orLARPZlrpDW+h8z5EB2aeX1B/IG4aDpqeh/GincZ5VYdrPyFBkPDh3DZ/GxIOd0S7kWHeCHT
zo3835/JBrsvRRv7Lsq502PAtDCgnAr8Pe30/5g7s+XGrWxNv4rD9/DBPHQc1wU4k5pn6QYhpZSY
gY15ePr+kHadSpIqsTM6uqNsh8tZlAgS2MPaa/3r+7lWQal/NYlGT0zKT4IUFeD79LXZaY453YYf
iszRoXDgkZrdghRNI+xfI9ucYwTpbIegQ7KQ9tXQLoN8DODQtkGHeqcp+nsCiipbwLtpgoXUCAQy
o28PWLSCEo5RQegoKoJAkHD5elh+9rCmTgLToRnC5PMfjEtyDXFM5RKN+FDaZ1WY+veDik0rzZzB
pnYqY+7FqX6RA1a7GnREk3Bk+jOzbKslqKnh+euP88lyTdqHtD9JyqnccLCGNmPYdYDc0pkSNtGz
GaWAwX3Te5F9h5Dq62sdJ2bJYLEb8qSon1EFmCL9n0K1AZQAc4NFxXe8fhGE5pbeuiXZ6g5mRYVH
7hA+MyxBO2FRm6fJ6sT1p0XrYBFXTaTyOsva5MN3cOu1JEYeCnxmVgxRehsZRbDQodAg/WZXFGPU
PQ4Uty9xgGkWSiX01RhmJZCsVL2rOmM4ERR+Mkk4O6DA4F9Mk8MMi1S2hZJpQcYBBVWOb0rG2oCu
fmqSTDf18EtP+RuFCAQR6aE/qaWPgRq0DrVijrwYHtnVjTqo5ZPi+BQfFalOraVcS+BdSB1Y0A3l
KnArLU74MZ3NLM5kPyKhnCbF4uvn8ckNYN/GdAe7efQuhxWnoLFldLQ8Dt8guVgDX92ZcWFsvr7K
JyOca3B/ARCgDj7sFqY/Z7D0EBOfwYb8NLYhVnhJhBgbKMKJuf3ZF0K0w8lMxzcAdfD++LZzhwqx
w7KHT4Kz4wSOrNWmue7262/02WVwLkWQACIDFfLBZfCfgNpW04+Uj+hk7Up3dpBpTnltfXLfSH6S
KGfQTFLZg3NVHuSqXYekOCPsqyHAydVCk/QU619rVE5MhWPFD3pCTvjsFVwIocdBpFwaAH8C6ueo
nTqOB5JpQvhTssssBWOa5ApkwFEb53aWW+eqhpdinGfSzPN155KKojRv5JZwuHTq6x7h16kMxCe3
AoU7H5AqNqW7w+1MEWgW6NPKYIGWXuNSs5I/1NE33yaFhn0+eMSMm4jW5QsRaXq+qJOsveGdqG9a
DDgPgJOcVq5t9ZBTNJUdyy0RIJ/SqnwyLmhUnhTpaC8mqPj+8Mv9kJwhssMZOYty06j04o/aqa39
ODNOgYkcLeu3Tsqet9q/Cl4uDhLRpsSmqwTt3/aAccXYzFUcAlHVhuHcAuV1EeVVcIHhOy3cMM6D
Z1C5j6MiaXOTHPapNW4a8QdrHOaS2gQmMAkkDg1+sjYvUbPqcJNyq7sWej0h6Ir4OwzncYlZebNG
RLSQovQDc4R2ofeOWHWkhU4saMeNdPQecPqdRgna0aNjvlx7EppQmfRiR2cnxaTvTlfkK3BVyYLy
VnRVkh2+yfyxhsoLmzRqhwFNfPce2+q12sHosctW/17KBYwRtDELs8jHTV8HoFKEZZ3YD6cntX/X
aPtGQUSan7+Z4vtPEtStY4iMhyhJyGDrKrfP4ak6u0Tr8UGit2wlJZ19ouDzyUUB7zPTaZvAY0U/
GKSjyNrKaCAvVd7Iog8G6xwaT70q+nyYFZ6UzXMqhLOvV8zjZDCmvAwQ7G2YvrS8HkTIbWDGqt5U
xawv0+o5YBDd5ojknmzR6RfQHsGiQYBzXk0zADBLtkVVZpkB+IruZC95MIM6eKsgvFygIlAnzZk1
PDdqZj6e+Jyf3J1JnYLqBr0OQdL0+k8RUoEMoogMUcz0Fu0zCz22fomij0+2Wvope5aavgk9Gq4U
ye8fB0B0U+u5ntpzT9TGIkSqr67zPE2jRUn0ui29KP6AyJjCN4p6wM5ff97pth2MIEY7ih5CR/Jb
hx/XyodCdBkfN0y0ch7JNEQntHMtpSDV7rus0l6sOoQmHaBE+/rKx0syPA5TUVDyECXI1sGNSmgh
m5oip5qC3BFC+sGFX5PlaFDVntjVP7sUKJepEMZBmGa9/WcC3Zu8oEYWp6XNfQFI0XGFHbXuAN/2
xLf65PGzyYBYIUqdlCIHNYsAo0NfkqlZWDl4UMTruf02aqq/lRx5gAQMCRstuFbKp1wxPvmOTIup
A47AhRzqwe0E6ZUAPJQBtyhlsfCr1plneha7jt76J+KxY3GghQgMMQoyOoSdhEr799POIhQ+wLuR
oMeZPRMosj+yEnPnyfMUwm3caxygVfoTnWVveUa3sFibxrVITIj6kgQI0yWiw3aWjiIJvm1KldJM
7cCfQcUr1Y3fjxm4bb8pFo6vFt5cgp/6IswoK90Wab2DSwLR94k15pNnR6l46tuevNYYL/tfSxQO
KorUE7O4N4IHItJmNzWgnhmYEd6gLpHn6RhF119Pg+Mtn3AJrS+Hfs40aGX3L2r7ZPbwawHhUuTe
QpCNdLWok389POMyVASQFNMEBnJo/zK90nS01jl0bYeDSgvDYF6b/Uh3Os0qVCMp0m6Aa9JlqIti
K2SjYMBGWAlPSWCIkiCKCK3cIay8ldKppKC/vgvTtNhfhnQkVSSqkL1MPIODGWonOscXIdPag7/B
i5kENCSAJpoPJlxXt07MYPX1BT+JV2mjlSeCHGcinvhBllPCgWPA5aCcqYEtt5ChTWeOp4PhgOxR
RmcWBR0NBgHusrKr+5q1bJSmGGHpFUkCYdSzfDerEuslkNP4MvSqBmBlk5xIxX4SqjHMJiE4mIeJ
I3BwX1j2/baWsFVN80JbQJkzl6qMtiKCOPJCtBxEtNaWNpbPerE1kr5blhUWjEDm/RuEruaO0vQp
EdwxDI56GU+Kp0Skx/H3YKlJpUyBP6wC7sHcR9A/aVvfYhFEz4Ehxo88piC8dEjReItY0ISyaPOm
uSVxleZLz7NxUEgopUCPgFv5KJW19o7kvdLndjUq8qwf0RIrFCC+nXjgxxEmcSV5A8YZfm1IFfZn
QFcgcpNLWQKY0uI20lYJRabB6DdqMcQL5L46bY1Bv1RKs7soHKs25q0stHeQyOby689yvFZP6yZ6
sh8RAgW6/Y8iQPISgwOjrHzxSpOvsnMa7VvXF/WJvOLx4sKFJuQFyVNqa/b0+k/BiBRYYYptKBcq
O2+mKHFE1Ze6xddf57OroHBilELmmWrg+1epVC8KiprDUFwFDIo2sxd9Dv/566sc3zRchigW0HfI
2GMn37+K2uYwIUwlnoVBXs4mweQSEqa/rVTj/esrHX8f6gOmxuIw2ZYTFe1fqeDcPKHnsYaNs2zn
6AY5fZwQFl9f5ZMVCEG1Th5xioIIaw9W/ho7Kk0pPPpxu9g5D0XfffgIReZlBbapY2g++kkdufTk
4prcjO0sUZp2Dn21mPlZScUTus4u8UO48HFjndjjj+82oi6FSBaGCcSXwyIQdQXF85KE5lO9ePfi
RAWAWWk3kR3XLyfuw/HEhIEx0e8o9KFdPpyYGvQflpBYckET1ky/UYndSFGrLeLPaNFFPe70Enva
DDWsOvfMoLprkOk8EDqrv0xZoNJH8zmiEwVOHrqx/UcfZRwMOwpFbHchPnfy2G9M1Y9PnXaPazNE
hw7HcKT9k5/ywVj2pWZAbwSIMVPL+N4hCHBDm/oM6GVELLockaEAmR/XbfOucbqcg8Fo376+78dP
GGU0zTdUwqhrQ/jZ/6q0MdPvyJZFv4MZLoOBwyLJjQZGf3Hqrn6yjfEdORGxk9F2wUX3r4WDH2tu
ioehHeTYARl5MmXrw6RWdm1uZMB6A8P4nuSjFbpTEHM+DGzPM0/WEU/pONPi1yW3lEPGyo6sE2Hf
Z5+O2zBFzT+U+ocPPRs0r1OqNCXr0hB+tRAZVyq9v3c1ass7sO7lNpJbOZz5Gt1LdhL6KzjdN3Zm
00IycJDY+BrQghMf63gVQgOMxp4CAyERM2P/nmE8kQRSHafYrzQJ2jY93ZjguH91K0JjjawZJTv/
ngbE/lWUPqplylvZjLqU9CaSMN9RSh8p9xvyiSTc0RfiUlNP5LSIkzI//ELwr3SR2QhSnA5LvjbS
/BWn9l/O4FKcQAdrThgJiI+H5ZDMk7Aq7IC506Eg1iiuYHeXtjX/evJMk2MvXiVen8guDBpm8FHi
O0yssfdg384SO+vvizjU7jWYZA+WVskbdNCm65tyue7Bs8O4HPNff2q6ZqLDY+34cdrcf2qh1zp5
ZnLGQqwyJVudbCXsBoOYHCOnr7/p0aEIMQgnWR7bZI1J5LR/KTIGaSBVcDhUNQdclbqZqmBRtQ2I
lLX6FBEVYdLxneXwRWMifxEiHYqB7I5F3i7wBOFsjm9E1wDdm5FNk5GgZGrnzIy4x0OiTzX/0mxS
TOwG1N2vSUmGzLVzTX8PfUSBq8Dwu9ex1oYdNeRmVYBDVWepYqpo59OMLcYXxkDzP/XvEYmOM9JQ
rSaIOkdfaW6QPpg1HSSFbNxiKdHoLs0HCLXIi+K+FShDeRd4am3MdL8DOuHVHaQ7q+yGdKtbKjrN
jAVvRjc2NDbZlzBirrtWoY+51uNwHpi5elFJjhfBAmmrXQMvCQR+FtgfaTC0a1P0iYTZUTQCw0dX
SrN0a5YXE9cpgmrYYbjolI0WzKjkS6+RFXY7J8ARh0b4UGM8+D6W2U1nSS85lMRH3/JUitjl8NRY
lfbuR7n0IuTQyED6GEHuNmpsOay7jXSBQ66Ev7reCYiBRCTFWTvRbuairSF8Es+A5IvlEYwPWpdI
2oxyEK56HQDPKvXNYHQLVcCAtHNBsz8ecvJcqlTnJcVvgC9Is9iTwPRWd+VGxsxKGujiuqwDnUVB
gZOIGC/tsUVqksE0F41R4DWVRCMcZ8i1PKYep/RoSTVVPLdpnqpAz6sRTFcd9Xd1Uqj63AIqcI8P
Q5rNG6fGsAT1bWm5OVr0Yk7TCyUHQxmAF1W0bQu3G0TzMGJveAcNnepyJIo6WyaMEh8hoOjzhYOH
Yr4dBegiKL1ZSj2ggS+LRwHJ9XkLebt1GWWmMYerTHWqLE1crvpMAJbj8Kj2c3NqV5vH1pi8R2PV
M4ng2quu39vKs6YgOXF9x8BlCAlV89A46SjDFmyJ6kj9xjZGZl3+jjyi6W8duSkeYt3Q0fQhg2KE
cOo7I0EvK7NaqVBVhwQsAYoorb2Sa5CLsyywyqlZ3gbEkQ6BmCzPYyASzKfA9b3OuofwEeUzLXDs
CzGW7ZnG3eTtLH8yldNafVyM9DjiiVuMHVLyZDIpYCBak9YuxtAsz7HWIC/Lkvf1wnO8xLIxKcoU
hU+pu8OdSUcEMDYJwa5S0BAzo44bLB1kgmdFGOrXY28M910iAJXgNuimZFZORMA/GH0HazyLq4k4
iWB3Ot7sr3wVqCdHtKTrUogWtLM52Zx5m24Ks7PRYYzmXI2jdgXsV5tpNq5hNC+TvLGRZilIVFzi
+HDBEtXefH1jPtlHSYFq9D/+xQs/CAwQMo1U6XWw67KwL/Ms6W+rSnZO3P7jqIi9mjMAaaOpsQRh
5v7XJxGjpnIQpTOpo/TRjUtPdzBFlu8M31hamfGAlugsskeokJi+DjqyjMKXL8u0PZG7OgpU0VbT
Oo4UHOW5QtC8/0EUVdh1p9LF5GmD9+ZgCjHP8rHaFSb+Rr96a5kK1BdwFSBAJy+0f6lOL7qE+HNy
LhDWSmiJ911U1i9bF1Dem4pL5FBpUGF07V9FdwbDqqgo4ZxZx8tO9/W7MKz8E2f/T24b0pqJ4WaR
4qKaeHAVs+eMK8jPlF4b49VRjkvszSbqqXXiBHc8IBFpTZU7lDyf6GFKjQq5hTH3zLCZFHFoDUtP
IMn9+tkcy254IthiUhyELjjJ7fe/UGNUQRWF+Lc7MEhwS8rI28xGOR7tReNlnnDzom8KwCz4ErhS
NHSPhWZ2+aw3umgCzRfNptGapD0xUT759swS9IBkdFinDisoVVAketl2IEbKzFzQlGgvYgXyz4lv
fxwXsesQFZEdJUl6NGhUioehmk/mT12IpUEfxLdwZWi1r0WxpJBrXJAsdK6VXsOGOzNokVOlOsB7
QhhXlpJE99wb3NPI1zt3WuKYLon27tdvBWB36oLOxCMh3N9/Qt7YR2UUU0xyfKxOZLkmCnfolvn6
Vnxyw3n3H6lb4lIOSftXidWiwpyTzK2VKFjKOU13ISeJcmK4fTJ9kBjhqsRfU/L1YJIaTWy2XaSI
yfCmhI6D1s5Iw2KdeHp26tkeZUCmHv3p4SKcQOh45APg5Tn7ecFpwmrlqwDnmIdodIb7JjSCtYqn
+1XTKPG17/khFhaq+ai3sXFXtJyWv761P466+3sen4SsF7qAyb3l8AkGAuq3F6LHM2GLhdvBG+Wn
IG7qN84iIaoveuYrtyu6zN5BBdMelK6Igm1rhkMyS+1av/Wo1NwrcY4BYBY3spuoebMZaqsPFgm0
zm8AWdGUqiR5d4kziGo5jp38HtcdtqjErWTVI5Gm322vK9V57uckFEN9NO+//p7HD5dCC+JGKg3K
1MZ9MITqyOyFgthwBmo2mrO163CLI/VJoWPkxKWOz0/0pcNC5fCEegkCyf5oNUgh09JScylNC9Vt
Kauj7Yoo1y9sjcLZ2uJ/0IZ3RnHKU+STK9NpQmGVLA/5g0MBsFkWA3ggzIV6tasfsgj4NeYa1VKz
Cu1FDeJ+qXtF/PD1nT1epkif4ejAc2S9kn+UDn/KOIPDrhhBAFHtsUI46nWG8QjRyzivvHAklIhP
NSMfY/Im1Cz8TxIYVD15rPs3OObMIyc6nRRxrBS3qT1ikqzQ56ktC99utM3ga36JT5sm3QSqQ8ug
HYvk1nKyBkuyOgmuws7jtJMLCaqXgo70NgbrPdcwE60QG0CS3VD5Kb7lVVbeBOwulAGNIHzGsckB
+4kb11VF+zM+jxmFJOywpMbVGilKFsLP4/is92JTcrGDLOjdakRJS5gtpcrc1BHTzDmG6d8la6iy
dYQftO4S7cKQLUqMSsMxHp5KqbSCSdroNeveJ0xwMw7rza+udmgqmPZT4mRyhzoM9koDU1IMDPEm
G6vqjER/Q7sCBso6nQrzr0fIkeKAlIU9qVV5aPAHnGl5/2mE+LRa2XLYNuS0reQ8VmkMmxhd5Rpv
kmLNidunhcJSL7w8hg749bWPtg6uzWpO9EC+j7r1wVih30vy6agEn0JH2BYFAj14qqP9dXL4r2/9
//I/8qu/1svqH//Nn7/lGNeEflAf/PEf5+E3XEHz7/V/T7/2Pz+2/0v/uBQf2W1dfnzU56/i8Cf3
fpH3//v689f6de8PJA3CerhuPsrh5qNqkvrHRfik00/+n77428ePd7kbxMefv2Muk9XTu/m49Pz+
90ub9z9/J/jG45G79l8/X+PvH7h4Tfndu5DD/G+XZcgbviaf/vLHa1X/+Ttx6R8aq+KE7kU8Sinx
99+6j79e0f9gvZyaNQiQOYGxPGdkCII/f5fsP4BvkNkzVAShaGEnhWaVNz9ec/5Ahkv6niLUdKKd
Tmz//Jh7D+1fD/G3rEmv8jCrqz9/5/0Yif/aDJHwcJQmoAVEwXmWvPVBOBN1pjB0SvM7ihcZLpLq
4CwHHxkAZHuxjETjzEIBSVVQFVl4ll7SDlIGj7I3apY7NpWzxKFLfuox7Xvv9Lq6c2LV+95KQ4yb
txmAKRU0ZbgiSNpxVpPmgVhTetvQ7IrClUu13JAdGM+zJm+gNzpVcJVb1rjW8Xn+ZkZeeoFXIDkt
Xad8qVrJUkXShwS9cRNdL69hHfYzuWecdg2pQaMJpDts0/NXo+NTeHkg+GnhSPmsoN9YddH58/8M
reeVi6np77IbRvM9pDHz48dnqTwLx92SjJG9kDl542Iuj9eDwX/1GDNc51Yh3RVVL2+QKgPzLFh8
9YXnN6itaKrEICwOx3Na/fKz0cKyjm/YBu8yZXVM9dqcL5Ib/pMmzHguE33MK6gqWF1OwZ6bjcV5
1OIVM9OjeFhGtKdNh2DWwiRUb2hIM898XEnu6lQVzyhevWeln3yO7EYa+tlojplxpXrwbm2987YO
1aXZyLELixIjawDe+vJc+DxEewjRpIgclFAIJZAYOSseFRUTX9JY3l3dW2nN6hTK66H0seJT2iZa
eugUb4y2mxrU0lZ/8NoUnFhMMtEdS62ZpC6g8kVqGy8R7XxrjBmDq6BvqztF8SS4irG/tsbK2cSt
ny08pJsb/Fu8rVX16kxtzDtRm+OLYXakNoeILOYQatVlbxpL2DzOM9qq/qLvgnEJrbeDckSTugHG
NGSfSa90OQ/e7XgwNorcqc9EfPFV3zfec4dpDxbmQw3x2UqqOa27w873mhU5mRaKpRFc9GFkn49I
M596v5af6Ccd7kM/Na/kduKO2vyIDimVZkf2z8aTpQWQmHbWyGW9yDtFWiAiU8Fi2fZKx7BxQz6z
pYvKxB27L9v7PsN8PYLxNbRttgjzXnsN2smnI/DqwG0rbVxXFfMhc0ySlBjW1zPFS8UzTao0iSTS
cG4Ixb8iS+y/jLA+V105sP/WzE1VG2M8Kcr4vIGOeg71M7xOlNHbDiEOyMpYhysd34J5jVx/XpiN
sfPDOltVaYVHp0PMKVMJnHcJ79d2VnaLAatYDmpDcN5Y5VWgGtIiDTFHyfTyyRmcEOarM5xr6pB+
T9DWXpj1EJwjKrbePWLjlRlj0FlFkbwOYwgMyRBnPslX/QFGAUH8KJnJsktqP5pB/0GdEPhlgxGG
XObrwK/6i0JhmkIB7emF7khGJy1OepOPcuzWtuqdV35lXTSxHs1ZHLvz0AzardQr9ra2m5i2Gj3f
kTodcldgvncnY3D95A8WzPYmUK9xR612penHO7yw8f1NY3GfIzvEvdXr6m1Tjs1GhJZ0HmtydQ7K
qXlo/UQ5w8UGZEJV6uNV3qrFVTMmzZmwxuwGtoKyTjhBrX3WmU3qycqyFxqIVrkwXzE7brZm4HuU
TAQW6oYezzORdieKrAe86x/L9wQ5hJ1MCf+4tCU8o1IwxY53uLEkD7nu28bMMSDq4DFcFKta8Xam
35izCfe3zjOlfRJkhVbWUDdPOBN2q1Cq25UnEvUx1osL0SHSKiVTvU0jK3oCDBTvaPZIMBcQKHzR
Ke0gpHr446S5s/ppC/17b/p5L0JUs7cXUeiZuHUGc4+a4ASwO4iadLSvaasJsWv6dni0M51VMzSz
/ns/js1LMN3DEswLDJsfd3e6z8N0x7Pp3gfTUwDSbK5DSeXJjFJ2oyZtc6b3QXkV95F81bMtncMl
j4CqFooMLNZA9llMj10drGaDXqre6kOLpbaYBsg4DRUi/HjXTMMnnAYSXOXgVpkGF8y6+I6iJiNO
mgZfMw1Df2BAsoA120qpu3M1xvK+ngauCAPpfJBxA5fqcF2FtXXlT4BhKuGx/u4UdPvZqmBBzH0V
KLAizw0zJ4ZLh3NzrOWFB1GFlCCWrd4mqrJlmfsbA9IxM9qPwk0jW5cObkzZLmPddwbAwmayC+SX
ONxF4ys4DcNnXxFuEd1E2lOJd2wtvuM0LvUvHHihwmuziN7t9DwNbrLydSr4admiTzdqfhn1b7jJ
u1pyQduAK3B5G56UGmwDrSl+vQsfnRZySOz2bKoC4dNZhqrOlvrX3lyWfjy4TrmsrTuzKxd1eGnQ
gi9TVSya9g234tCbRUa4iVPsKjGs2VlWdeO/cVzkZODGT1qHQfOyHZ+l5BGbe12+immQF9Y8TJee
880GzfFmMWS68LJxlvaAfSnQtigFKZm7XhEuNe4xBgOLkj7i4JFCMFVZaPAIo4xBgxvgQ26Tk02o
i94tZPU+y9oLGt9gkxjbttB2rF2LGPNdP4tnZoYFKfsgMOKg6reBqQSFW5Lw2Jg6yGlXj1VpXncd
raN2UD9qpicWRGfcOls5k1pw4bTGSSuCE4VwIMMS2lA7V7UkdxgReJO9rGOcyOUBFa2X9U+O0Z41
yTiviLVqH2pozkC3Q/2cRo9lZKRLI5Rmtf5s4lCFpE/DN6t7kjP1G23Mc6Ked3XE9lfS7rA8XuAK
eF/QoYtr/a6jYJKC++5EY3BS954UDl5ZfkGWj9UulC/RhNIUpBq3hd6ssXylyHw7+ssx2+n6Gy7b
C7rhtpJWzhIT5HnXzxrF09xgdEhC9uVwZoCO3nYhBCLXAp64GNPQYC23Q9coSvIBKSAGL9IWtR5U
F7LtXZXNhD0bLuS8X0W+f0Zu6C2uhkWX0XTYDNK6A3uCwbSlLvzMuk2acWZ7b1G67a3XKuex0Fhu
v2nWnVzO1VSsbO0s75Zt9C3XYpfa8cwSzPqI6mR0rqrumOGWis/0AFSrSv3LrKJ0pNNGXM7TdN5x
dLXFKpEeR6oi5GDnWOjMuuha5EtGGXY2G7V8drSdl7wYmf5o1MZS8mQSsheV/OzLAFEoajnpzvJu
DSDbfYNBsTpPq22IM1RtYTQ2L9r2svE5KOs4Rk0YBG0T4bClPQfDVems1McA/KTfWpvEL5dyuPFl
4o+BvbBhljBTomxd1I/A8HtTm9Kgbq1c2n20aAoTMcC75W90OMn3g3IV49tevmJUhhftu0274Ico
2WkLeG+om9uzSp2r6lWijueiuGAG0ua2zp0XJ96p4WWLW7jW3YLXdwk312p0Y6fxmSYn86bHKFvD
UKJQ3QBkatmdQ4RZYD9IIKKr07RqZlpYLrVubcHmGPqNBsmytQb8UZeDoyxLos+xqBaW9iiSC91I
V3LzvUZIMJAYKPIXjE+JLv153k3G8x0FKI3Pi2F1fW2pFCYZJj5omHAy8Si2tn9BoL5Qw+Qt8O+M
8srxh12kPJUlmBnNpyj4XSQjji3EvdFGTbIFyiPIfvEDLdgzo12gTqM9P7huhmIRFtvi3Tdr1w92
dCRLlbLGrEIP3Ty5y+gST8W69KdwRXEDWzzKxa0DsK4GgdYTkk+oHnN0NevM6p9R3cBakTaDbK9R
MC4UH45P5+rddz1WXBzKhbyps2KhBq9F9CLXgAiMxddbK4fD462Vcx5leQp9sFYPpdGGEgifQmyy
61EYAoMvu2SObI+BFDqFYrickQeB7KHOLkt9SGVWWLl9weYMLYLcc/LQ0nPcjIetqEOCi9xLaPjv
FG6eN0UC0o+gYJjig3iKFCySTkukudFOpiLL6ibZlyaY9su6Cct1nVX6NuhkYIsNxlNVifkJTvIs
bw6WKxjeD/PYj65Zox9Eioh2nKLiIGSE1cvQcnZFAzkoGLaDfCOSXViFGzukNMK5xdXiDyt/yzEw
hH7eFvc5juW5RXG/YZPA76E/y4JYZl55a29qduurdq0h5W3VYA3WaGFVGASkZua3rtqMJN3jMl2O
4s5ysKDvL335XEqbc1D/5vBia09ReQ0VbpNi8qsL34VVMKfTrk5x+kt3HG4/VBBh2kMCLF6mRO4a
olnEnBId/ASDuybfmMUOd8QL2mYQPrcoNdp5A9GPvLO0lpJxYzpesGyz+5qnY9X+uKiHre1dj3X1
Dq9Z0yWar1/ToN7khnedWfeceIKZqSzUEYhja67StFynsjNvkN2ONjaMFZ3ao+a2QeWa0V1eYP4w
ei9BLnZaf6MU383xgUQdsFt1JmPmEsJROZGfOqhxEeZR4CSrAbdhauuCz8lY/Sk5NspGmZRG0e4i
qyN0AExmiOSsLJsXYqHxPFbiYjVmfbigJUGw41v6HFsMeekLAsAfE+P/QRbrLk/55zB9tZf2+rfp
sP/AJNdfoTZ5+n+f5LrJv71Wv71//HYWvmZky8r650TX/7zB34kuTfljkhCQ6kRMgGLsX4mu6RXw
GZQgbG3KVxHV/53o0qw/cIRBVT2RfMnNTv5mf+e5ppc0jgPU10i1Q4Y2fyXNdTDkKC+Q5ZpSXdCl
VY1G4YMhpwJKyyUjya/99Huk3yOgwaC3ogWUTnI2grz0Z+SKKLaVHEsDNyNM/+nWfXK4OVQaHH2C
gzwbx/1Yo7szvy7QpyRjj8SJjc2O5t35sDFA59rFddi8pGY9A2qJS8b7r4/0/5sxvDfSHznBi4/3
8PVwPvwHjnTS4DJSOzbEfz/Ur16lJJS+BeGrVFXNz8P8X7/91zi3nD9oAJ+MovHUmvgMPMe/Erq8
wpXgQyLn+ZGX/Wmca3/Qj0TNAdEfIgJ6XP41ztU/GPqshBMejGXRsn9pnJtc5Kd0LgdbVKeMtcM1
1VEHEYlMiuiq1MOVZzog7PHQw9ZsLF8ctju3Vx2YQ1KXruU8hCylRQExWSjvIP+qYpM3Ko0/th2+
YoeeU8Lr/QcDHv7WH5OnqKteKK1X5AcsaQc76M4ssdMxMON2+zjhfQOcdkg+4vtlI15QgH+uktjZ
gje2bgKtl5R57vTGKq/sS8lrurPEqeMHI471pzLNdM5kAyLolg9/XmTJCwlVm+KaBofKE96S5g59
jn74VjFeyTiWsxZt4iygT2vuUWhFMVnNFfxnzoH55qDug2GdC7raFaxtAHRkfMqBn14bldR9M8BR
3QZRSStHqxBBdsjwXnwWtC2OMtZCFFYBeortc8AS/qxOcuZppiXhXIu9/EOL9HwdmZq/ziU0M2LI
sm8ITrwlrmb+nUch4MGqFZPysRxyVIxLWswUYkc/1K5pSNMWlamOyySJm22gEJYo6Nh815H5T6CG
FedBU5mZVubcmkDoYMDVZIZV4iWXQoIPnItTaKbo7cYzPAxQOL99qzSpt92IsZUQi8qFq8plty24
maS5ZHNhOJW20vWsJhPRJ9F5KzJxToYyA5JUZmsv5PiL+VItL2k/blYaAsJzvTbVtYhkICe0ej82
IULPXPKsGzMKnMsB5eZZBoT3fsiTZFviPzwLgA5wdEqTS3SE8YXTF9rMM3XscDwVTZlQWsR5U8M7
SEJsiPKAvmFBTrGOWs1NTameowxB8ooxnKvbo7KQ5WKUFmBkByykSkz42rDGwEm7TyWS95VjDw9d
q0VvflAKEnbttZ0KCRwDSXYOWfalVXoAQqLaW3k1j0vDdHTuDdWHkXrxRaMDNLEC9e983P+3eOI/
cP102Cv//cq5Ct/K16R+LX9eNKdf+Wu5lAxWPszrqEPKiOEnUtc/18vpJZCniLehrFsq4BNKbv8M
DMw/CAmYrZzoQBX8XADTeAn5GtoYyI/0SKHV/oX6F8s5a+9PKybqa+IO3pFPaGJxisPQfjTq0ZNN
K3v+XeEkt8Fv9C69UZ44pzrTaHPF3Fy8x9t0G8zGM2WN9Cpfdat4be2c3fBhnLXv9UZcVRfZXbKR
LlG/vmPPtU7u4KlZ37qH2nOxiFjIs2wDNmDhrNWZ2PhrfeHsxk37HnRkR9z/Td15LLexpG36VvoG
qqO82ZYBQJCgA0BK2lSQklje+7r6eYrSdJOgfmLUf8yiNyc6WucokVlpPvMaqE7b1K3uqq3+FN6q
L9Gm2GlX8pMVul26kchEHupDe9VshVXjWTetm67A3TrpRfIg35VXg+ffxRfKqrink+Klt5NX3ZHy
Fp1rHjIv2uB9SJPuprgbjtRp+JPmbr4y1+NV99BeVPfCjfJd3qpOuBrW7ZW+Tq61FWaHbrtJPHFr
rEgnXuLbYsuvvFYujY3/kN0Llk3p7UUobPRow94JNuAM1NSuEBlvXHNbbX0Gbe36xlppG/FI5gTh
1rp97nbRNuOvDa7D22nLTfLAEl4xhxfZy1f+BSzdre6InnaZ3+AjYJerdO8f5ItizQ90GucAOt3L
vPJK3CpX8CscLq1r80D/ZJV4haO6rZ2th5/44tWdF36h5L2VVtZK8NpNt/PvalIw4dL/ZmyStbqf
U3e8w0e31Wx/FZHjO2XrRID7RBrOmy7c4Z0WPKfSpULt51K7ABvu5KvxkmJcOV5NAwbK5td2j+kL
qoaDbmtf5itQa3flZbVOyPkvqo3m6g7Ns4sWfyhzi1D0BW55m2IdXMrb/NB8E66znXnLCI/WSkIM
xAsvRNxOWPZkHa1117hXNpAM4x/oKAuPyWV/M6zNl2lXt3b/aN1jqPyoXLb7+sbUbSlcz2SQ4gZj
F12zhY14Ha24R91y3TnSqnuiML1tc8e1dC+7lG6EPfuzh2lIhyrbGCvJLnb89y5moXaw0i9p7Ykr
gy+yTt3ya2NLdnXX30ZY15BmX7NoC4LKxXWrs2kXS4fRX4X5CpE2SETlVb+CeZrZ2bPmIqG3DnFY
cILdbebYqlPcx6vZTlfGJv2xag9o5+gPPBJBvBtMlukbRnqhbXq+0zmNJ3uC01PkWVffst18ma/a
myKwAxSf+Ct+xGwj+LQXI3pp0o2Oq1CSXyXOSMWrW0k6ZICak/wiyIY9WS+pf6nRPdAQJ9iMyq61
b783K1KA0UsvaVc7tt+4LcZxx/5u2mtHdNpo1ZXZJf8fMI10AhruNN87N7THY+qZkrOpC28eibIc
nb2YXmWVi0m5jYUDReqmtwdrmwJ1nzbi91FtnIi9Syl/rdb29FRt58dctJG+CzzQ1E4cb/3vxaG7
HROM+zy9ZxpbtBOpPj+lW+rmh+olkvXNZOz9a4N7qV1N2/xKXbcrRfypHakgNW5z0+1LNzeAta+a
G/wk7B73yZ32oK4kB2lWVx9t6h/5qpBWudFSCKKRXgI/cwUVRiLSxOFFkNJhZ8I0Hg4qlfZ+rRzq
LUfY1o+ijMElgdpd37tG29vwxE3DjnfFrfrDlG3dG1dN48hbCu/heAH2JX2K9sKFvrbkFaoI1Xp8
EdwJrov3WBSORQ3YTu4Ej0N9QbtVa7xWeWJ9xS8NZVz1UXctrCOpVz4SCqhusi6pgA4wBzeq7skm
TU8vfx5AEekbw3JSNIzqS/pDzdfRGe3MG+7BvqCT4urhpSJtrNkjKmNHtCxfbyfS45RpTlJ8C/F2
QeBscFP/ux+lK2Wl7Lt5Q4t7lOy238pe8qDz73xVLw15Rxk9u8geu8dophNBmXxTDg4Z5bAWd7Wp
O98MfU3Ds3lIwpWuPwB/tsRHME3FZghtSllihIGLC3di/tJZrjavC91JLibribWe9pSrzc2wH/bG
A3sK+SJnvG7vAV01pY0zR71t7xJ3jwUQku2UsZ3CXE3Dj9C8Cqw7JKaGx+ZRvBM1u6dzDmtqFdvt
uhOcjULd+CjcmvfN5oflIjiQiS7OquVOUJ+MHT4+TveluumSwm5Wmj/spOA+XymUqMEW2/k3ozvS
BLOjyljLlPyLXnDG77EzrakPZ7ZxEbn4h7jR/eBNHph1x9jFLsWl8MDf8yV1wrvQoAEwrDgcCDKE
2xr7yJ1s7fTnzOavdWMPRAUvMPeGHUBT0h+VKLKVdQX3S6q8YrJTfBJ3Q6a63G/oexm9KzykBJVf
LYJjSDDZLqL38UW6qdtvUnBhtGAtr5oXBYX5qvyu1UdUoOnkbTPrShXXLv6VNoeqc0lkjr3nDd+z
xtOxu+Qk4kZrq4/B/KPfSSnG3qXsYhgaeuWuNx0ud4dtP0IYWlPUD+66VRvLNm1DjKEi8ZYXK7f1
79AmZzN/UCN1hTfOo+CGAygXl051jJq+bfVevsbrNt52FwOehtWzeW9eUw2N3HYHAxOdQfmZf7S7
dDtd+Teak7nV82BrFwzFRy0d3UuvzITqKVd9eaHzuqjfwovuuazs4bJ7Vm6HjXqpqfaAoKZuJ7fF
lVm51ZdBu5U2uosS1oq5UlSXVsaI3oWDOrq4qRPbD9loxSoPN+xVrABJzAxM60zPSNZVeRFHW392
u2LTao8DuIof3YVfu+PsGIKXZ1tYWIAuC2O9DbdsMnZzv8P1AUJNt4ncJ3MTjvhrr3RzNehbH/HR
YksrbmzdHwhjiOqvnvJfxeP/D1WP9c9iAXY1/wXlDP1TYJpbYMUWfX96G40v/8XvaFyXKLih+Afk
DCbsa1Xtd/VC4I8oUCx0GCqz6IOpNOd/R+OS9k9kW6CMoM7xSueg5vG7TMcfUTszkMlCINIUEcz4
m2h8SQbexuJLIRA9JFCTwF1JC04RmqB34nCRSnblNhNXc2xy+QF7Rc5CSEea053SQlIqwwmxpnTC
SiAMiDc1/M24azIDrlsrmj+TPN6q/YT3QGqVt1I+yuuu0bnwUTHPX+RCEDEZQrWjtLUR2qwrWwRv
XWbQ4deFRQYbitNVbQ4dzB9wCGUhF7IXqn32oHcSDeIq69YdjYWtVUXjpT/Cm7NrMK+RUwG088Zw
vsaOpepWr4nVX+3l/7HE/K48d9P/rNuu/vkPAJfNP1Zd/uOppYHzX7C7Qct+lm1edz/7p384T+nP
H0Uevdvlr//l71q0If9z2eOkm9TqoJ/+q0ZHykhZedGQRf3gd175f0GXEqhLJMGxxcPdBz3EpYX2
e5cLsvxPxGfRTOJgwDpblCL+Iul8n3HCN6N6yFEBcYPkM9KESw3vTf+jMGnkqEHp32fl8xC7uvgY
Fn9FaP49BPPkF0OuJ8d+P4RQwy4N1dG/VyLRi8svrRV5qvUkBYe2V8+VtlnON6f212Doh9NepMZp
vFY3387Hj6yBhqMk3A+THTrTtVV5Y7U26W1yZNVNvib4fvPVb3/BU99ChU6AQq8rKC8oWIpeaPjr
J+V8MW6lUi1U4b57Kb4VR3UfBqAozgyyrNG/kbG/pkU3A5oItQaJTtX7NdTKeDCVXPPvgb7StQ4A
cNeOCjd3Ds5RUv4wH0Rf6ZAA6ELAc6mfvFtB7A4DaGf+PV7SjqAey/SLXpa2bNGki6Qz83pfIn6d
F+0UunBo2cDoOjV5MOqxWJi+0T40e0+vbyj4OZ9/ntMNriFAqkPd59FYmjqvModvNvjQJmE+hlOw
L33xypSvxUBzhW7wPh/l/WNhQtZ/P8qyqG9GUSuZ2zmYg73fez6SPMqjf6OverMGBXVmQqdLtgz1
C163vHV8ofdDSU3Q+aYVhPum7DECTVaVJp/jeLyuytv99joIOkkQ3C0ZqQr5/SAYHSk5vKBwX4Nl
dYH0TuWqzi/G5+JCfgZnhKMKsZP8uCQRIZnl6vPlPN3ur8Pz+C9quks77uRWkkslz1u5CPd9epzU
ah8OxaaQku9DVZ75cCcC27++HFyWfw217J83X65po9iAVBXuLXjloW3ci6vsplrJV+MuO0MQ/eOX
ezPUyZdr6h5th4ihJL2/QFXbCYBpfb5wp4eXhQOlj+wu7UqZI3Xy3USCgs5Ka2YjkgtO2qVGphCb
GXR1aRPm566lj4dr+T60WLloCdTUE65V02hKOSG2uB9D0lKAQkbr4vX2+Zz+NAjnFqlFXsOFmv7+
C3XhjJI9rhX7IkwonmxmLT4iwf7Xxwq9YtgWtIfpihFEvh8lNnNRBkoZ7qtWiw+qFCZOaPhCeOYD
fdwDDKNidLCoL6G6e7IHxHGqlRIg9x7UGVCUynQkoxjPzOVPK4a1zxJawA5F0+P9XBoLxYZeD7hV
QTl26XWYRrd9GK8//y5/mMrCsUOAGu4IccjJQ5FVwPw1bcAqE2J1n0hOrQrnbBZPXICW4wlr6M0g
J1NpsQUcLZNB3N3NQdnIqm099jeKi7/P5vn+dnYmV3QLt9yql7gPFHv5crLv/oN5Emkt3q2wul8N
fN7cEHAdaBChyLJXAhx326S4DvLW+9+NcXJuwyaNLGgNfDE13ZgTRmPDX4kB/V7IN7NQ3u+JKZ5g
J2OuvUc+uPZCag1tXZ+z2/rjlnhlI6IExE13sruHpi8GM+uifZ7Umzhy5jDf/CcLtfAdf41w8tC2
Y1xk49QzAhccNEAnzM8s1Cut/f3bx5Z7M4nlrX/zvQ2js+IhGqN9vZLX40pfz25kU+xHKOznguy6
j46334314F5P9vQ8gB29Nx31jM3dH1cS7j05MCgVqP7vf4QWDn1b47ayR2ruIpgTN6DB8R8s5b+H
OBVCDdA/FcJoivbWDa32dZMLq88HkD9GRazkIpzBXuD6fm13vVlJtSoNGA0Kh/cZiOY625SrZl3s
kp127R8M7/vX7cZw+Y76PbzEFSrMK2SEvMn+8fnv+ONavvkZJ7syzOImiBIp2pv6Pu+WMFZzPx/h
1Qbjw555M8TJtkwlCYxxYkR7NNTWsF5+NokH9hW57sAzHPr3bu7BT12nFN2odpp2cROs4jPX/h/n
SRORmsVr5HYyz7mNkeIatGgf6NV66KrsCdcy/+fnU13+kg8zNSjL0KFEjviUTdqWXbgwQKJ9VFz7
SuykwuXUKU5Bl+Pzgf44mzcDLY/cm80j5RDbCxj3ezhioG3hrJ4d4o8bVEZWDE11XLmJYN6PMeLR
NCu8jPvdc7ZNV9Kl9BiMdr8xaILMjkKZM3fQ0PO6S1S6KXF39t2wCbfi5eY/eGNgjS/yBxKKDh+k
NvKImGDO4r1aNNdKnF2PUnHmidGWBXv/5fBwlkC9saiLvs/JvQaDI5pjI2n2Qd4bP5tZ6PdSPALw
LBSlgYGgDuPXvtLmF2So0i8T/JOnJlHSY6n28U5XRvk+CpJoWysTTbJ6EsCSF3HvfzfHquJ2nItM
tbO4rXadH4svYyBN33s9o8mhl2m4G0RoSEQ8kjI7yMOh3hXWvQA1Qm7UA1JSBT2tVMjv9FwTdzL8
L/gIOE9bTpOhbYoMcEl9uRIndXQsqxkb24qk/NqvR1qDrTKr93OVhTsTR1rJnkewGd7YajQQzLSm
tSQPvZ/hAStjBqcmKIjYVjdqAEBUH/UodICLL5MpohUlc77og+GMSb9tbMyXzzf1x3TjVTKcDUeh
AByWcrKr+8ZPy3GMrUMCE3DVVCDOq05MFdpRlrBDOku94cwKl1kYz7tG4ReVTWY9fv4rltvo3U6A
tE9BCpGEXzCDk4sCkFOZY4zZ72XNv57K+0LVXizMHIfwmhfpb18ySUKBEGlT8N5EBObJ1TjjgBwO
YyAymGgbUovx6s/Pp/NqgPBuPjISLaAzZCojizrgcpW8uSrEUpWDDKzZwUwVdsnUppAWzUH5UUyL
xpmp5uI9/BAshTWU4CV00TRjW8dh/JJFSXDbWbDUbblN5NrOhSmtj13QNyhgjarx4Lc++S7eA8UP
35SzW2Ecy5e208UfcgMRbMrkgc6hD5OL3v3YjBSGzbLyxLnLwbDHWnKvV5YGc7VQpMlupDG4DDQ5
uzMTC0et0ERUzogrbIW0UMkx3PBzGauTpMx3QZ23gKEyKdEQCiUZR/Urhary+eKdwFEJDLn/zIXG
TY37ta74fvEMCL9hW/XRQTDLaSeaUKpECWJzF6RFYUewJL/peMyD9C5Ep/UD5T7Ig+8BmiReaOnF
+vOf8you9f5bklHghbiI0yIucWocY5SF1VVVkRzwBi9XVSYF7oiI9UZAL9UrWgm0gqEkSCsbyr4u
S8PuJqU4KmJcSUjndo3XVGZ/XWv+uPWbUnQwDBT2VhmgZWYmkMiqgZa1n66EYSp2ii93K3GsJLwW
NRrYvVG4zdDNuz41LJpkKA2qcaucu4mXzOj9HDFEpGa4dDHoWLwCJ9/sVxoDAb47kniwcCflKirU
9qU3+yCxy0KSL6NCUL9mZT9fKFJNW65IW/VuUJBd3NQipIiAlPuQm1P91OnzdIth3yKer0iHBgYi
8MJA0idnKobyts1oUzgTgYmCvW5fSAdYR9WdFiVEk0bW0VYXawk+bOX7otNZgfkTHa3xS1g3Ne33
PI9+9kUY0N8zw07E1quq0hv4xD32FaIwpjZnIPhZ+oX1KCSxdRs2Ha1p9NJlMCGZkXyR+6j6Po0C
DrJSWYoPFXXU/SDELWzEDl5tr1uC66cJ5gTn9vWSGb5bZG5ag9IRxj6yBhD85FKYDD2q/H6w0C62
Asttdex1dhhslnTDUcc9wF+aIrcKG7jUM0yF3AFUujCShhoZTH/yu4fPt/aHgAb14cUuDiUcgF7c
h+8PGnaCpd8hJHRouhjf6CrTXKxfjdvPRzlR0VvOM50zmYCGOiH/PM3BxEDCsBxFoQMCYcBkhk6/
8mOhh28vovghIhtkITcQ6GtfXkCMczveDJmfO1Ez+ZEd0pJtOIOrz3/VH+ZuUY9CWwK2xZLPv597
0QahlilDfsgH01zVC6tonrP5zDf/GM/RNcGzjZuM0grPzkm1IEsaCR5kWRwA5jaXoY77jCkE+sZc
knbgGvu2qLIrKTBUb0gFvrsQKV4W4OXXqWPiTd3Sn1cAMowp5vADrJyNhBS2O2fJvdmgs9kNY7bR
dV/bdAjKbXqhLy9bDSUhM04aB4UEySPSiHDqUdIz0f2H8G2ZGy+2RBmbYsupvFxgBlplNFVxGKog
cBvdEJxGBemBo/05r4YluXx/dESkPij0A4UU6WmcJJ/tzDZVq7k4mHobX6KaqntGieDhGCsUtVMQ
PVmfJgdL8i2nRK/l4i83CzPVFh96WZOplGknUbmup4U/6W15IDAF2aGP/jWqp92ZtpQs/2GWtDeW
yAQberpz7/dkWUZiU1ptdcCKK1x0PKBDJnM7e0mF+4WcRe1qUem9xyxF54WXdrWCUGcvqcJGTtNp
m3VTBvgukbZpO8LiRIfvJcLEw0nmarRzouiQ1xuerSkGMnT8fHQ/X6cPYRyZ9SI3iKohVFP64e8n
IAhZLuRRXx2sEQaqpNWqTSEhcLRG27clsDWYmGcW7UNG/zqk+WtYpPpPPk2o+CHv9lwdEkFDfSOS
/I3Zzoo3SMA6fKFDcamMSHeTs/Jwf5osbX2EaADnUoY7+VqtbPVyUM01mi4ZPmF+u7hBz3PqqXVe
ApNUuz32zOf8Nz/cW8wXsxJ6UygEEGGehOtinaliIyn1IW4KDIlHCOLqFGpn7q2PR5t0mvQTzXaF
KPZU90bqArUt2VyHYIxRRxvD57Zd3qMh8f96yyzyl8iC8wiRB2rLfN9EHl3Q9KUeasohyDlalhX7
Hm/9vEb0GLl/JINcTVCCM5vmhG/Ek4RpGaE56Q4RJon2yUaVkQUTEYYUDnGEwq8qaBdND57RAuGo
t8O2tcxLKewOtVytWt+s7LHX7ltfLW0/Cc/EXh8/KNk1RXFU96hKYQX5fgFqpVEjRR+FQ9jS2JJi
42XEwP7MKi978f39CV0VNLmKy5dJ/f1klVMFNmcLcuNYG5Xl6XLR2YUcwNoozMzrYz9Yf34RfIzh
iXVeIQHkdQqMn5MBzUk1BVFD1qCJ9G8Y16wDH/BUrIZ3I6RvqP0NVad8AGSWQ/MNNXmVJOfU7z5O
GtU7DihC8zgdqqdBLWUpUk5FNw5KbmnwYKZ5OxGe0BUopnVcGOKZV+K17v5+lTXsHOi68+KLWDie
3AhZzvPFa2kewkicJDecZfkrRjnKbSPPcW/XtHTu1Wm2kGdSRg0tPLkYwhWQSvVHy7v/1+VUXmV0
c2EYQG1GM/Rkk2dVOvaGVloHfUTTCA1ywZlT6eXzL619fLRoZsuAKXQNxQPe5vf7F0+sGmSpmh0h
Gfdk7H3GvjLjdlNi4wFzPO3bC3EKJZC4aqcOTlIZoFQzNMDppUYxmM0MYwuxhAjkqGGI+xwKTTjd
lpFMr4vU9UZMCwQElDr5MmcGJn9ahxCLHUpaIKCx75u3JGf5YxnWA+jdWq8td5BHNIW0MbmNSUpu
5DkHg92mU0cCLET9BYpzMHyx1BMeSKHxesV3xPoaqYIy2JZklOBGNb3MXCGphHu1nuUjrrD4wNZW
LuKkE/o5v8wvO7hPYqw1K0RplckuEwvMvlzFo8MZFHQnLIv7VKzEH58v+R/22UKFYzOhXwlxUztZ
8lDp9aav2vKIbHi3qixUaSwo0akNuE1Bx8TKHM1Pi40BaFrrMc4O4jI5Vn57rq23nOL3G96k/MIR
p08JH+VVPu3N5V1UJbAyqYyPopEGlxPyYTYojvrcZfIhO6VtSOaNLiFgHb7HybkSscyT6sSPj0Ng
xJsqEs3LwNDB1Uoxqg2qn2yQzmi8qBPCewnRe8zBUYj+fNE/XiaLPh1oGqBJSPAgLPfunYLSj1pj
oUdH0aqtHc3sEb5ILV7D7z8o04im41+PR83cAgXFQ0WOdhLXlCiJonc/RscMKWEgwUG/mXFFgAIm
jistCM914z4CLHiHRdiXBLp0g0mN3k+QFF8Ym4hvORZZu5kayA9dowYe9lI6eFv06CaUL23NKvCK
1a10hV6J4gp+j7CLWYTOaET5fhjb5iIMgtDFQ1c50wf7GOotv5B7nEyKvO10SXLVCDsqY/HRlPgE
Wm0Bp2J4hBZGddMmMA3GvquOeXS2LP+HfU6XFTfoJVkGOXe6ATHEiZXZjI+UrEL0KSR/RWXxXMP/
D48mMqYIj5tkAMRdp90pPRRHtTd1wAQGZSxdbKUVXdJppVEqWAddpKzK3kBwNNHrqwl54i2mAYab
h6LiDiA3zuz45YOfHG6qFYA3KP+DuYF7+27HV9JY1UKeJ8cos27GZHrRzeKg+8FX30DIpeifP9/w
H0NO4kC0syG8U9L+0Lw3KT8bUVEkx2HWyktdCLR7wZy/UMKUzkzsYzIJ/JHUFQEP4Gs81u8n1gbY
tmSNnB+12fqWBGJ7aw1Geh0P6uTUUjN4iPUMFxl+Cm5kRvqZeO8P8yRjoBZgYmEGSe9kL5mdWcAf
r4qjMRviNqspAZaiXnlGBhr98yV91eU8+YYWArww94CqgBdYBDbfRtd6KRdIBfn1seSIlhuxjxRX
RH7ZVoq4gSmmCgnU1VwZvs3oPYlrX6AkaVddXDzlRRp3SPSkKZyxqJczFGjR/bLlsoBqbFbB7SQJ
c+DpCno1il6ktCqioT4MslB4vdiFiieoeXqtR3wJV6518UnqB/UlTqlV9FJZq1u018KnMfFbKDai
QU5rZPQg7Nzocp+zTETgBrUZfbWKburWxgD2byArfjblDuFGs4vU27Gb1Oc8SODKThxQL9OVxdA6
NYYrpcytYQk0pns/5N+ze1L8eyuPlUNKmgHKOfWrYxNAKcs5jm644Ni2Ijzx1taYGtpnqgZdSdFQ
X0QEMDX2TaFVO0PrNBPjjSaEOtDJvrLTqzwT0Abv081U8hnwteITI/tT+RdG18GdptKJmojgv5AA
JwN1/E7EzLcS+i8zniuoRGpJ6iHyKc7g54wxw+ui4P8RgcwMNkYitKTFbg7FdSKVQ+kEBRqfjjgN
BDQzOoMEmMVgrC2BZhNfgfZALCXTfIO8mPC1MluoCrkqIbgbIvxs2TSaJtMdilim06IplebSbwtl
m4hRFV1KUImno6b/iEGmLntTT4LpjHw3/RaFcvolZRPLsp1jRtLbplUmORJcoe67Saino+33df7I
Td0WbiePqWGbvSQgB0ktyrTboZou/TywniMKus9+r2Y4fQWhyF9UF9CxhSCvbHHIZhWumuxHbqei
fxZZnQDMNFOjI2+EnNl9aiLHbhm9cm0RXOa2kRbkpmyM/CsuKvGqLahWi+MIa4VjuA1qITrMWNMi
NhiNrjyrKL6NoT9PrjyM1xw+sbzRm6RW7MX6MnejwkhqZ87q6N6ipbeXMcJokY3DbjDEBGYH1Gl6
wp1H1ZEyHzNzE6O4KdqNYCixHXSTtEJ6MPtpQqiGMEN9/VBbvsVnNIPwruXgfe0S3/hadmZ1K7RT
+rPrUmReVLQiwe0jmDeKlWy5gt4Ez1XbBGhAhYKO7lYu3s6AmiEiNdFRHdRkLaVVkbq1ApTPIe/K
HoxC7S4rfQrXZlVCQFTlITSpTYjot1dNOT0UE9k8S5TMOpRXtUFfCx/s7WRN9HRG4prHuCmr+wJ3
vW9VUyNbNs1RfV/VtdHYdUOQbs9+r+2sNqpbBweQcFWqupB7cat69dQmx0lWe3D+EewzIQ/a8iaS
Zgn9fKBljKAP0TdEQfWbYM6D5zzSIcgagq6k2zSJlg9toaxl6l98uuE1IY8gUYQQ5vEbXVRy9tmE
nTDogRK7dZrqFqUsqcDcR0ig0QdjMf2oTKu97Ed8tM1mYBmmCtnMJkFXuo/Eq2QQ9R9hbeY5sNFO
eRSVeYDb5bPzAopukBSEvoEjHBTKQ8SfNa4lFpaJQbbeHeaRMP+Q4A0/OE1rzT9GKZFuOtNKfwRw
9AU71ctybwUpYmt+Mz8b2qjScZNhpLV5n66nwAi8QFVySrRVOb/0mo7GmnDdx9aFhR7UJlH95odO
38JVs4QuIGiAx0BNsMlmY+PAheWWshMCMhvw4361zRK1RQQgiGoafqaE4OIY9ErryOYkvsh95d8S
rQ37wBemByTIIRbnROu2MKCFbY/U5ygjhdX0MzYtdB2CqlORw9C49aF2jIKDTaLMJ/PTSMVcrKpE
m/glDlx1Zu9xx0VyYHNPxne5mURXcFTwc+Pb5SZ+hq36WEvY+J0p33wMBC30L3lEKbu9MhLev2pt
3ApSlUzV0debbBs0COIWppm6fDrfxhcXQaehnzZdoJ2Lyl+rMe+DIssCXEiyw8sNvf6kbVCPupIE
U9odE5Lr2PF5djehmgde0sna4IoF4n2UZtsUvcdp4kkrB2xIHEHJUEvOm+am8cVkh3UPQg6DRqlJ
xBbqibeuuZiMxuhX+SBhIURttS7Waaa1NxbXtOGyIB2wgqGOjmnQIkUty8SfjWREqU3ROw3XoTnq
EBwxtcWobaSKbLe+BP1OTyFKfh5XfASkseqL0AvGv4ulwWnjCLnpWLY6qT7KiHLiAoWV9NCitGUp
9bVmVSKSQUXuKFUerWNlaDHSwjVryAz054qYc6Av9MOqVa7Uoef5TKd0UzYYkMEjkK/hsvQY75jS
Gmll2RvU2bxox6C8p24TbFXqy2fiwY8R2VKrAQTLpzVwSThpLsS8cuNkQYHs8aO0k6lA1DtcGJ8Z
XOjPV24JLU+2z5uhPgS5llyIYDaN+jh1IZpm0aC51owX/eej/GFCylJJpOkGYwxkzfvzMYpqiJa/
lh99oXwaequ7CfDccBRB0F4+H+kP8wEgBIuBHh9A5dMWUAksvgsivTjWCGND+iSE1RI1PVMA+MMo
RLBLQkQwS833JBOJ/NiE6BqUx3DkiWtTn9hJh5L8d3NB3ELHk0CnQsENxgl/v2qTKPh0q3v81Xgp
nKJTIeq3ADA+H+U1iXu7BRiBxVIR/qDVA6HlJM+ei1ZrJ9nvHwr7m1vZjT3bhWM4pf0Setgc/m+H
O1k7XS8jf9QZDpK+jRiwu/DsBY+7nLFibyva0erzGS4JzOkEKegDmoAXyT190vIkEABXgynig14i
x6EQmStl/Iymz0+hKc6UXE93xrKYb8c6yW/82EobWRX6hz67UrXvUXz4fC6vPfnPJnNShpGlgSri
yPJdWnZlW3brdl7vXjyrDtR+W3LuQ2fN1QZdOLRRrbfPEDROSwJkb5hkLGZPy3ouMtbvNyVUkELP
ZWU8JlWOx5+fFGgTixPWK06ZYJAsJSWQsjKPEUFOikguAZOhwQysCEcUj5xBu0nFZs7PJLEnBvDw
K/hd3C/EwjQq0a05yWLFOgp9oaimo59F45dOavHU1EhlDSGcL7pKxQulUPx7o4gUujhWe9EWsm8H
QjPcTHmpoxNb1zdV1d8NUpNetVPdutPi+4HGYXL/+Tc82SOvPxXNr6XDhFoeMJz3SziTXxLV6ePR
mg3BRb4UdMlIavn5KCe7nqOMTS+PCEk9bD/91GqnUXtFyPrOOE7E2ndRJohOUuKmklB22/j6UP46
2P8/+K7lf5fDyCvn7n/WVHLq4un7Cbt1Yen9ZrfiAEKZGLsmauOgbZbyym9LEeWflLEWX7Kl67f4
ivyLwq3q/wSPQzSjgGYQ+Z9EAL/Jrar8T1grixYnZ48OHRWUv+C2vt+KJKYKOnb8RYukE/vk9DSL
aWWNNMhDOgN54+jNFLuBjKjp51vxRM721zCvVDk82Hgt9SU+eFOWTwdZ6QsfZSMjkrp7XW6AOemi
wFWPq9C9PxbdUcYx97LTilK0c9ISIMaiJdR2bI6TgJOBAeu2wRnLnvIeiVME5fTC1mWg1VquZ4cw
mdLsMtH0BfWqiNq1NZCl2Nh44zlRdFAiPEXuTWR8Ib5+zRB+2w/0eh76JBm79TQYVYw1amsB2V7A
rWqgiWCu8viyQt4Uh48mMW/wDkHK4vOVeX9IXxdmiVLQAcT9B0rF8n3eLAyO6zkylxKeuz6YXySL
jdncq/kx0J4+H+h9ifHjQCdfYA5xohoaBqqC7nEqi+sqNeFgZjbG154kWyB5x21bn0PkLFfZv18r
9tRCRgN4yoMBX8QwT57DAGOGXslFcAgT8kN9YQ0eHuIF5ogGOoE9UusyPdlfNxGc+T+75Jy0o/4P
e+eRJLeyZduplL124Rm0aLwOAiFSM5MiSXZgVBdaOoQ7ZlNj+RP7C8lqMCLDMoz96vJe0gOAi+P7
bPF71DUoB3oM3VTK6OO32tG4iYNZxuFikYfTBBOW8CUqU6KQzXc4D+DTITyXmMvCXKK0G5q9VPZq
O2/4F47LF9Xx0QsANgegX7dgEoKQuR//FFHVzpxUUgsHt3HaaBpT586B+CjDzMJzDyNnnWRmJezg
3k+SWUa2KKu7LsNj/5BMZYA90zDqtxgx4E1mxb16zpo5frK7YnzUxibA4bk3uPhPRdLEIeoyTe3t
fESL2vXu0BESoKw7wZ/fOWab3XgpmJnUrAkc0sqxYTE6z/m+7jb6Tq9IWQktEB+17ckLf2qTiZoW
YlAlNp6jsAlpHEEo81Tqchs4Iv9K2qXeXdgsju8KfDzeGGUvnS265NxqT6o1DvdkadSINyDx4W3o
u90nBVLwvZXmJency0l7+nW4YFGckKgI2HoyVjW0xEWQ3xmOLgo9mE7YAfliHG4trc3eUcIMdJFc
WGSUHvdaobXbquz6RydvlkM/EXNLepw23jpW2lwrvc+xsYadIsE/8gtz+mSjeHkrECVWObjHFf6U
2+N7BQ2PRiQbVZMqU+VBgcMQwGjEhtk+4Qk1XxJDnHs5qCxsnQYnlDoQhuOpO2LU2A1qSjYda+zJ
KT3/V2xW9fRVtX2CQifXZIfcIC0PRDMF9L/tShkbqxb48ZUWaObE/eWqWzLM1VD+FA74QjXRSjIx
50+zSZj7t/e4k8NsfUdkqsB40F1oSMapzcCipiGPbb4mi+OpswQ8W8upWexvD/NqT3P4x8EakPVy
NSP+5Pi9qKkp3HKBW7XYtsIhXQ7bQJnvO20ZcOXHOKpt5XBh+z4RRbysCtaEz5YGQxSAY50ffxwU
TuJZmjkC6usQOVzATrXke5ANp9nkzdh+sVu1LOEsvGTFi2U57YXSB84U17p0BTnzmiGY0buhBKEv
iNXz0U8hcGWhqABXtLAU3UjyMnZptly6tJ2QdH8/MWYbGIJQpUCKPdk5K6fEH9ppNQiHk35VukWz
LQgaolSxSP0Ks8S2v06zLK9is6X5Uvg0KaaiSn+QL5zdN6VfwEX1YxkmGIf+lWDjf3/b6ipMYxS7
Cf/kNFUNQVWpNTDTynSInFHXrihxkr8fBTMLMAAkSaTKnvbKWloETRf0cEpyY3jnNTMynNa0nt+e
zsfY5cuzsLohXsMoRVh1usw9H//qRfKeDSutdsD72EYNRnWIYfneS5cgMMsm0g2mS3z19sjrFzzZ
fak7uTAD6dKdOMU3zAwSWz4wkexcEBCWIV4nb0R3tcfcVnQaBtnc4SmhffbUPGfh3BIy8PYvOME+
fj88uBTqmzVdlt9xPJdF0umjTSJbWM3cCzOtpm0BJyzMCjd/wgMDGLAfkr0YrenK9tr+psiJXikM
V0ZL6Q3XRjlzsiYq3gw+4ewXdpozmz4rbD0Q6fN75Dgf/7rRaLIR2VuyAaAzHgrXHR8TOn4At8Ey
3folPcvd2y/k3GTgHFw3Nkq3V8eMxMbfqi0DN1D6RGFXieXGnrWGhiYEKIKgaUAjEbxTwlef3x75
zK6KCQmVBrRLoIVT+5YgGfXKaaxkY40dpVhvMSHbeYqCxKaNUAg33raiiz/89ahMQKwTiD1bYeOT
M06aST+VEtO8TsdsQIc3/gW+WGdse2teAwqNbCSrdlqqS0fV+g+fzP2VRwNmTZm63gCPP20v+wrZ
QYdNHVFCfpRrrARY83V3ndRN7GwTV2+xQaUCu27H3JqurWrU/lGD0rRwruwlOXSTrmMwGefJga4M
8EtSVCYsfSgYpFQFavmeVXTCsRftREyc1NRixlraXbnlKrbMO6P0/Q9+YldTKCRFz8GwR0ddCZNg
nVBWi6g3wnL75kYUSjg71eA6yo4fqKiDRPDRpPM1bkycOu/9tByDvRE3K/u/zl2CVWiYq1DSBUAM
TnuKdp0cHbldc7nu3v6CJzShlyXMRRgtPevYxozn5DiyAq0cHX1hCQfmcBMn87zNjRKXaoxy0v2Y
1MQQVYUeZVM532p4pN8ESur3EHvtgyq65sqHhXeVp1Zw3w26+TBZMxfMt3/kmSOT7RtR6dqhgdxr
Hn9tZTqJqKc02Zh67f6k/4LTu9ZNFzLvz+yncEs5KSDAwSU9rZxt2sLkI5GWNaUtV43KTyt6yW7S
hTTcoUDGjboFlLJo2g6+3GSFp1+4zp59TnB3yCTQh6FGHT/nMBdjphTRwm6uGZ8Nk2SSPDAvkqXP
7BVcpfC98FDvrAn3x8Nwgat07s3ACa3j7uwSFpihjw5sabvawUOaiLCp2uCqsXVz75h9tvM7mb0z
xRKQGliYsD1VX39KG3bsXCfQJDBS8rNUfpGS/3o/XVndgB7gNGwvp7JLFehFNhQcrlXtcUbUFpB6
q+eY1M3J/UKoElHQ+TPdePfC2XqC067LAjI5FMUVITKxaznZ2Wq9D4ImFRoCyw6HazNxHuopaGC+
Jg7Oqqg5vWxy/6FHjp97kohr3OPn+76B6e3UaVf99Qrg50Aq5xRby/OXn/tH/aoMFZt61VE0ag7G
880sNhXhlRdGOUGBfz81+ilIv7x0XBNPFloqzHb2Znr8uO0MW6ugU971ig6/0U3mvjLq5d3Mhf/L
YugxyYk53rRJW6lIZHpj70qdDD1arNBVRe5U+Fzm6XcTWtS+7mg2j5XtX1iyry+7KJVerp4mynMW
7vFMnguSi4cBeGCem+828jvy+HQNW2tA/uHCy3m9aghvASJnToALQwc/Hiup7EYzFO9moX31MC6w
pDd5aX3slO5+zJq1H+wo9/vbO9/ZeQhZb2W3sbdgx3U8qqiA3XqpMw+D9KMHPWBHFDu7s1ngnUbo
KM7rWpUaG9KT/AJdkI0JqfAn2BESjngG6/kCafPcK+cGDdgJvMDqODl5a6uRMHIpL2QjCCkinxL/
1HbumxBHk/hCPXVuQtqr2Z5prqoVcNbjx4eFBC4Q8NLNWrOe0MYpXHLJCqbaCPQ0KA6NqZH3Cj0w
mA9JFjv1pqrqHAfe0h9wWDUdiRW5SUiI5y4pEYNl0opN6aZDToBkHWS7YVkFVAoeqHF4+9ud2bxw
2AeCARyhQfji6PHHmq20xPCKkd/uTcb8OOU5cSW+ChDbTv2+6e3yzoxHbMJhqIoLc/X1UbYKUEyM
RYHMX8t9cmPpQSUCgBnfEjr0gWn5NOQVpuS6NmXa40Cb7bbPE8f5pVvz8kFORt5Hbz/+mRsoPwJu
FYwC7kecNcffTjkFZqFQxUI4XNmHucsd0JbEC3vpfPRFLw7T4nNV0K1hO2IV8bktO/JJC0PlH7sZ
mXtOblhyiNtUv1DznHk7DjRRILKVTMn94PiHZarVS5eE6I1IjOXLOA+5uxONadxlk4ZSiQRt8slk
1hE7Eigru2q5XLQf3347r496m++6Itf4NMBEPllGSotFILwsAbm2u5AJUkeSIPIL6+fMYnXpkNGY
QIK4TsPjJ0XBrQa/YfeYvSDBALbL0w1lpldheexeEg+cHYyDE8QBDR28+pPBKtqCyBmxJyf7GyeM
3P821NVntBvGp79+eQCcvDVknJzRwckHLLwic4xkXVl13F2l9ThtSe3NLoDPxpl5QmvbXCVWNBde
ebd4ZTYpe1y3usDN8Lxd5k/pOAnrKssa8dWtzNS88gpIfao0ymhJjLylI5r8NElnJ2h8KL/5I1Lp
0Hc8bCASdPi42owb/jErwVTezDaN8vTy/d+/HPAOeBX8YrhcJycGqKLjK2uCtyZ9Y5sNAR5Semtf
2NzWj3l8AbNBCdcMZpwxQABOStWy6oA9EkbRavKWBTvqPjOF8dFqUu+WOlZcmMkv+u3TAQHN+Ay0
wGwsOI5nV5cWmqAYJsYoBT1tZac9m2baRdYixn3Sw2DMqlje0g8sSNwupmgo5IK/+GyZUUtM/dU4
O1hgFD7qauEnu87vzTDgenzVaPCWAlIab/NB9BeobWfWuUvKs8n8WRXVa+rLn8CjuTTSaHH5Cxsu
S1xL+2z1mVDbv//mdEk5Y+gWob5ca5c/jpp06LXRKbnbNotwrvsFZa5nENn+9ijnFrhD2KbD2c/6
Pj3QFrx57Dmm2hJNHERQ51orbANIm6VRGdnm7wd7CdJ76b6/MleQi6NXfam0sE2r9Dabs/6qEWBJ
cMaCq7eHOveNVntYy2dD4WA4+UbCKjpyd5lai+PDVjd6cVUOlX0BLDtTP7pYrRkA0KB1NGeOv1FB
lHY/QXcNpwy2HKV+v2uWId3U4kmKOsrxsbjwvV4/F70Zlou/as+56Z3MCkdkfWuN3PMSLrRhYcv2
wRk0eWGGv54VUOxeCGPUxFxaT/Ybw6ihpgtOsgnrh52ukTMcVovhbQ0vvSRDPfdEaF7p9q76RK5C
x+9wzI0+1XrG4vamR52vQfDtxHJhbztTdYLgobG0UEJiXvPic/XHcipUqrIGUvsmnoT2oy9JEZFG
lVwvbjcfxhwnEZGX/ZNObOv9XKXdjZOr8QDcbNP6XkNZcpeIk378UcxEm0nMyu9sFKOfhF7Hf8cN
XK9sfNyAprxrITTilnD8SsqpsdDzMK3QAwOoaw2dFW+YA9qxsfnl7YXyegqDFsCKQQ5LRe6f7sG2
E4OJGGueuO6R8l3T6SNZrdrUVg+BO9H65H3mz8Ml8fqZSvJ43JNnDIZ4lE3DRMZpI946vfUtb9ty
x09ZIvi5zoeSnug+txftylOD+xBMxbeqIAQzVFrR7KYBmYsq5ubb26+Dc46Xe3wo8cPoZ4GerTKy
06BN1C20lAOC5F097dpHQfKv9lFvlzUmLqmc/P1ST2a5MZPE+MeH399v+ix24b73Q94+Ou1UB5u+
1/T7GgczZ5enY8f9wEr897T5XPvAhy+9fZYk5qfc6RX5GJ4kGXqaElejMobZHrR5Q1CPjoSAOI4m
tUK/xYxl4/tFSgktgr64nqCkOhHtLBxHkKHi+OUskPejQRYWl4PZ1X8Jp3Ge0OJxFSJUfXwEpCLk
o8Yg6geePpm4GUYHWxsaSnDEY4naecOvVM6mm5netyUSF6KT5rVxCzGsJuiry9Wz5eZlug16WM2b
JF6anvdktjdghx2E58DX6qhYivmHNDtWsg/RBLORLnBuIbcMbmSV6ChCXZvLR1gq869eL+GVCDl0
JK5nOk5MCSpSoo6mOB/hxo2UVXoj1LNDsfAUG4R4z9Kzur2V2gOG5ktjt5tBWKaKZn0KoKolWblN
u6axNmKi5jf8mZxnv+UyHerDtFhRA1fvi9fV9k8h2tKMpDPZ10k8kclUOtO0r1EXRdLQcYkCI+wp
PYRXYFEhhuVHZ43tszsQk5L31sZJ29jEX0tyFTSpWMN+tkSwMSpkHjunzlO6U3k/YHAHhSAIDSP2
n+aU3g/3pbSd95mf2tNGy9LU2qd9Vj5Vcy4/C4gan6WqHi00Xld95vbG1o+r/lcnTOMHLkrNcxxo
y7ulzJtio/LB+enPUlqrKinv7ls6CjgQmvqkb2BdNuI6trg6birTrWiQJ8nwAZWRR56XJ4xPddlj
c9TX3qreyNtAbpq4aI27IZuLm9idHJg+qvfLEMOnZD4U1aweXSPWvum9q+BqGL72PGTK/5EjFiNo
HuXMe6teu95KCkLJ9XhGfWOTEP1V1T7Z9FrQLO88t97HuOUVGKi4EB/1LKs+4xKF8g0JcT1tPD8Z
jJCZnrhIwtz4vZpL5EzllBi3s4uQLcylPtyTuVl+L/Jqvi9tb/hO7HaTX3mzQXBZSSlIBLPL/DQM
8b7J8xRfoz7LSApXqJnCwpLGjWqa3ts67gjVv7WalrgjQ5I4mQZ6nm9dmCDNpo5jTZK9NaZ1aA+Z
nkYzCbjfbLmgfXeCYVSbZIlp0zD/qjCt2nQvNUmUTuAtzntn0ggDWmqvB0315hJRhvT7cp+P+fSz
FjmMkU4YRbS0OvZpDXqkjEDSof1UVnndRGWHijzUaFR+H71CSzZ48PXjpk1ImMTk0LLdvaQThKXM
HNT9ViJNqm4yvWubsAuMpTpok1Os61BZz0UvmiysDGXdoHpA6AVZbPqnMLz6gzFy3wxH5BHjxhvE
fA2J0vOixUyxo8nnKvvVBMZchh4E7M9kize3tfJzhPhzHHzVm3r6bDd+yRaxAHiHoFurwLvRSAHK
uO45Gz0YqwetxG5vowFDfkCuTnTUClOMvWsIiBI1jH41mGUapcMyfNK7GafIKXXEw2I4agrjxTG/
eFMav8vYtVHJiWx8AhBYHgOVlPhUQBNRhDstltpDUeDEji1lT9edb2dIF1Vv4D9v1MFDLZryx4Dl
0xTN+TJvSUmw3SjJtPlx6TPnezeV4kGfG2IG8bDUv8/dWHpM27mAi41RQA4QSkqs32fFP2Pv6M8q
1xHfFLZIHmFzZWQjZY5wkZ3MDq+49XXI483iEgFOX+Zp9leZiSERPq2OBt61bJehj+zOHu/KcSAH
xrGnbr7BFqeSkZ5n5YfEmjt/D8plfzDMgV3P7Yr8CYlo+p0rGyB6HNv+N7hMxXOGGdV725zkctA9
y0SB5QFthjCqhmc9reOX7QdLy5mNovfcMQuR9S3MDwvdY4Pk8HmALlG8RzBafmbzDvxb3eaqHJZt
2/wYXKxVDt6o4VQ0zQrvx8EtP/plt1Q7pGaufIcW0kGqBMPNfDCmuhY7zZz1HE6MhTVDbiWp2uSS
LkgIm6S6tYa4v+2Yy7dzIrWeWqBbfLYaO6tZMmOtX2lVXkKNiV2Pj9uM5jfwYCRgVT4nN7iVIC1C
f9JzEmmuG+W4e94PZc9ZNTiWMA6mcmO2CisuHuhXE/IEkwhOWNDhnRemYJPEf9VsndGYOd7dqBW4
EA2dLumuagoZF3E7aMwkHaT3VdfFT/RBY4uHLkS6S/0Bt1Wvt9KPs7/05j6GvdPnMZ4VPOZ1MrPW
lNbTz2RLqwSwXdaatM21NUmY2acOib9o98IN0nSTjLX7vUu9auC/md2D0fLzt8aYpgdnSIHUfGYM
Gi5pdAOBA/1CUluedk8F1iXZjm2AoOTJq9dMtM6aSqSXXvwjYYP9tHBx/2lrXqEfGsjrtB3d2Xw3
YC+Tb2x7JBeIY6lzw5ruUrapgxJSnRgcDRrL4iz+vppt/7PprU+DSSpSW/oW3ju42fRipY7iDLSg
S82wiT39tm9lo0WtrmFUrGxUBZl0Bn1vqn5ODqMxBZ8nE0nwVd718o4gapIu6rRsgvuyNqqoIjMp
iKoXwpBwavtBzo0ipDFo4eYl8N+ajdmuucZFsYx+FCPfrsIEFVW862wty0MvBfTcJsIvx9s484Kf
Tu/NX0AxCfZUeey9D/zV46Xs8xJ1Nf6z36gDSzS1M96w4TTZ+hQazmx9Ix6YszKlztM2UBVXN1pP
OkaYo4dEOjYGcPjdIDfvkQAGDxgTDk9tnKb37tIlD2lqeLhCCparqXDn5PQ35FNf9yhL0aPZxQbT
xqnc5MQzf6Xg89uwdQozj2J95pDQjayYwraTiugoZxKPSNnML0WnF+xSi1ozBEfXuy8FXk+BPc50
s1M9Gtsu+CcXrvYN+aG61ZfVb8rWOivbGByaBHPWSb1D/K1PO8tSxsHJ+3nYpqYGuaVHILjz6E13
T67QZR45gzklT6wPEuUlWvxm0zjsRGGRaP6XWRVped3meV3elLY9oS/ORpXfeFXaw1Mp9bKPRFrm
xVWBxuRurKsGIYTXjc5Go4gg3Rl2QX/njF3ccb5VRbXtnJIAiG7s6mFvamr0955ZZ+21xCCPiAg9
75OdFutOvg+m3ob0NCJBD7SRDMtey9+jqQgwv6efgPOp0Gwn9JK6/6g3FkGR9uJMBoVKgXdUNwRJ
sZVOXqhonILiGUaUbYZx0OifnMpLPjiNrMxrEzOt60Z6xhI5RVvthiKABT4wVd71XpH2sE79/EAI
05xf+9NIKh4wGW0qCZUghLEx1tG8EPYcTtIrx61wBY4Qnt0FMGayRR7qwqdEswLJvFaO5t0WUjeq
rVeKyrstG8yYQ4qpkXol1XBmm2cRPBmVN/u7hrr45zQNibdbZEnMZV86Zn0wRwcec9346T8TJsn8
NqqTu7JW+r0Tm8s6OEQGrEl98wfHpfzEYnLkxoIi/thYswM20lbvWiNN46vWjPsvehvUD3Czi3hb
6XO3b+apgLdgVvQnRWsQOJhQzW/7MaGLTj9A3LKX4EbitDqR4/0yasl20WOj37aDbA9YZeQismeq
AIQxzpofLpBS7nq3In+wgZPmsMLGgi2pSIwxyitF9d/GNWm/oHCuExZjybZvz+nyCa58d+/AXLcO
6aIIIhwCUVSPxZwW7dbXy3giL3PCCyU2uooQ29Sy1cGxFH//v5OlL6xkhM3TOFRTIVUhqcDDRNIa
rlDCvIBwnmn1AWlgmbwqCqC1eCdwTVGWgZrMmTNAOS0s5OHnmOJg0agUopSPRUkpfAfAeda/i37s
r1N9Etd4Pce/XFemf4/quDTc8cMzMfBwT2OTFMwuguT7hKamme5brRC/vAIXh6y2k0uJJa+xZG7R
JKJAIoMXBY55DGE4Vkw5bQ08OFexMEU7G80iF//UmonETa/MC/f2M7S11ZAEThhEqZWie/KmrQ4O
Q2sDI9kubWJuejUHpbYEA17e8mecVvMH16nZAo2q+1jgWvzQqcDejo45hV285BVFRkDwZIlV875Y
PJrbbyML54AWhHArnAsd5VWGCxRNvXFFC1054VfKKeVCGsi83SyTr70bWjgXY92oCzPwdcMSB20y
uRyUfnSlTnWzXsLpyIpiVKsZbzRpzH5YDHkQ5bhl7YTngrH7FkaQXSOLC5jb67GZ/CtPFX8aCzug
EwzWTIK48NGebvolV9dNMfsHHPzEF2xdvlEGx+9kBTggNO2vJRY41ICQWnTIaGrTFzyefBI/TauZ
0ZkLbR6vue9U15Yed9sF0DMNa1V+phmeX3jTr2c81FcYOLRmIaZif3Q8qNYbQbksLxzg3LpGxMLN
YKH4aQhTuuU/XBLcnpnxbCy49tKOhikBynIyoJ6NsmuhQgqtaXbNkJdYFsTlZpHUmJxpbmzgCmlz
Uvrcv20uJB13Gqic6VOgd/VugaR7bcgRbpKd4dM044B4iWBx5qVwDLIDQj6hq3TK6ZvzyW9TUyYU
Ia0bzgUAud7cprm10zvj59sLbP2qx8Ad9Gt7nehQXSAJr0DzHwjvrOllJWsPCtTUNLdB4/XaIbc1
ssKt1MN+YAjs5HlcpJYAHukBjtO+X/sX8PnXQhvgm9UYFpNuePcobY5/Bdw6x01WSokZq6G6bszF
9fHvyOz3ldHPT3hhG1/RqpLcXnPs2BGu3BRWaCv8n5qmB5f8Bc/grLhcrWkVeNFBZj71ZcssX2tf
JAtT3pvbrsSzhXwEP2yXwn+sUiw5jCpt97hG+GHeYbVSjla368YY2/A8n75M4H/bsRWXPEVfz4z1
d62+VZaDouWUY92bMrAUlgHwbSpS7BcoDV6m0EIlvnYoFyws3p4drzcjKK30GVCMQG+lmXr8XQZt
wqtFJvTKMZN+VpAmw2wYcFUZgvVKkCiq67wAXsTtzZwvDL7+48dTkydkI6KrwpYIun88uDvmudXG
CmrrrPp935G2PXBFuzD3zrxSZh6LAFEMUslXzDrXzRdjpRqm9mJ/KKBQv+vNBZObehFXfukSTvH2
O33dJuJEoQHGQoGhzKF7/FgFuAR2BRxpY9cnD06l+1Gd4/NsD5DM/nqo1cQQheeqYSPj9HioqTJ7
Y7BR3kCsXaJlEPlWwpYJ8aCX+7eHOsMRYAQmC/UtPWke7HisxENrNqWkREmZVjcukQzPCHlKbJyc
2r9Lp0TOuBbP4rYKNP0wL+Y/GNY32Gdl+qYdAIxHr2mu7R5SZTdqyxaIJt65o41lPBDtfF3Ce73w
m898iVXQ6MH4hWhKe/X4J08BZjBJwmoCrMp/0TGaboxmNnaZvixXF17Pq8lMM5pvHcApZAlTSZ6M
hT6uKP06JcRH06uHfiyEH2GRLn/maV8L5GlT+aV2YR9d59JO6CLhdjV968y0GLb90q+xLxUssMii
ZWE+tilG+xcqj5M8CDpo0CR8NmHu7+hFYN8e/0Zr0IlM0Zd0s9AOVM8JdoPGZka+EWxK4GpJMNak
yj0GFem8x4c7UB8hEAkowoUXR3hk6HIDCaKnVcEWv+varkHl13bjTDnZQB6n86PdJyXeE7up6IY5
RE6fmaGJIKkN5RjX83XlWP3dWGWEOg1lIre4mKXyShtjnZ6DVkh1L6Q5mhcWyokbwsujIw5ae968
ATxlT/aaOK64rjYxVRdl3X7WOk1Gpe4XX8EerCZa/LHKtwCGXhEVyi7bHWfq3ESwAtUdwh6pbjt8
JqewmV3M1EYvt76W9BfeW1mufnheDlqYB9hsbtyBTx9SfY1f82p1DtAxISu3ucxSQTcxS9+/PfHO
zDtsVHkuolp0UgFOyskuIfGBejPdaGR80IFyMOTo1UWPzVdLCc4A9yPLoWymilx15n+WEbwpH+/I
ASIo7rG3eTUGkpQzJdKorOx+ny2+tnxUfVyDbWd1dej9HAuBbGybaGrpaJIt5xBPkcgBJTZIR2xu
J1/mywUm0+u3gegNgix9SszunVOyjgu2bUjaeBs6NxLjSUF7iwve9m/fOQudbRA3bmoaeFnHLwNM
xMlZrIBIqZcAgpuBvpmWPGsvzNr1pR4dkJD0TdJU0UNzSebNH4+j8eemqNxsM7dtGjmZa4QxSMlW
VUPd7PNEujdTb1iQkKUtrnuiSJzd20/6qj7gF6z225DDVunLKaln1uvJ6hZ+gU28+o6MBKJOUJrd
0p1NJiC8QWJBbhBWSl/w3dtDvzq3GRpXIyzjaXusPfjjh5e02kc90+inzt2ymVGe3OE9SWozRn5Y
cRfV5u3xzkyd9RaKLxR8Ra7nJy87ZpVDpwVsGdpCvyKe/qdCY3/hi77ohI4/6Sra5ia0ajPXivz4
qWJuwrg547+VuZXzXPg96vI0WJH9nqqBfFms3opIaClqGxq/9bRdkI6qFibYDLYEAaOxpocmE+MP
zTbKIbRpIN54o92MBzoL5TNsEvmdrNWRfaARoOrCnJcn+Gvmfel5g7cjtssbQ7k0lgjBnb2vWNAF
2nYsismOCCF1XBYPFmsonUQF2uZ4zfjQqBaPhRJCJD3+WtPeZ3AA419kRHXTAdWMm+yqWVrBlj5s
jIoXlnAZFRqkgGiwK3IgAJ4rOwqKJLF3HPSSGDFOqmczRlcd9W1rPnInmbGaBP5RN9IsFljmchqI
HCe1lGuKkKVBEMRQ1WExJeLzAh0Lo/KkdWSUpykCU7z4GnOPm25ARbFYzYOmxWToTkrQqRIslscE
opUVIttufwTIX+JDaiKF+dLSar5yvHbIQq6BS/97t/g/v5N/sVz+WGPRt+Hbf/2qh2xQ99+qX//5
11X///6nxt7k5Y+ufv7n9///2+3Etf7NqoapFcCxo1Re66Xfbie2/W8oT5S1wEI6aSIrSFY3/ZD+
519W8G92PHu12YURy1/nsPtftxPT+Tf2z/CDOAd//7W/cTs5QaUshwIB+GD1xaFkwI/leJXWZPup
vDPNbVWMbXyNAj27wTaVhA7pT1bw1Wma1juY2EPCOP7jFb37vRX8Vz1W75qsHsR//nVy0L4MzY5v
o5e2SbE4temrkcFn+CjqW3vM8kirc/VhtiexGSc6lRfGOn3M1fGf0wtmFRDYKh8+fkxQJ8PB+XSF
wKt5J4T1ExtcuVvKxH2mpdbep0k+X4Bbz465mlFjvU9FdsqddijxsOn2FF75MCU8vC1+EaabPGtt
od0XXfvk9r59YcyTo8RanxMbdgR13Kshjp0UL844eLqgER7ZZJfB6hly66EAYjDp0mGQCvjbPL79
Fc+NiPGbgSiBQBlkqsdvdlYC1UzaqMiZu+LG0rv8xvVwG9Y7a/6kaxB5/3o82JwrtZMIaVIpT8YT
JcLoBYdMvFSTm3Ram2k03noaz1fgZJfsvs98Q9xaOBCBlLm3n0LmPYT+LJOQi/SCRm4j1YOhlXcZ
wtOQyMmD5f9lkbt+QHj21O7UXdziT0O4lZKJjwRIRZnpfhT4jV47i7ooteWb/HE0vwxCjYNahEwe
JAQn79DUJEkcolfREhs1qVC0WcdwwZ7z6u1v9frtUdms6C+xUMhGTr1EuqLtVihGRcncL8Pe7asp
e8CG2kx2owZ2toXolpY3CzbX8lK47unYbKvg3RRV7J4OrPmTosqs8oq+dL9E04RbEsaEw0ea7vou
FhBBkqxerpeaF31hnzkprZDu62xpuC3aiOf5fCel1VIsMQzZlOxnWcdVZLsxBKTUN5Jl9/arfTUQ
Oxl7N6XyKp9FbnK87AYNGTKo5hINXp4QwZnWj2aldw9/Pwp3aIw9ED0x+09OB8+Hp6c5tJcr31Bf
yerjpk+ugeFeqEhffSxgKwpvVHis6HWg46eZOhcjAyTY+Ea4xU+bPXWLM0P1oLvVeFNzkuBfnEB8
efvpTh1EXrQUhIVRdnMsY5uwnlB/IMb+GJeJyNEVuOa+xRrFL7aekHt0KgehOYc5D7YEiOx169I0
efW8wHMryxQy/Br0c2p3Z4+Krkch0I175CbNtCQjND2kk/j1ZIPiN/inDgqHi7cf+PTE5YJFvQ8e
T1WBmaq1/qw/nterg2nmZoCPl98rd2v31oLFeh6rTmJ822jZBVHWq0nKeM6qicLmidV/ehpVTT/r
xNLqOMR3RlS6TXOIg+IvGy/A2rQXuWfglkHbBWTg5KkmgzXtl37UZsq5kZmn3kGrXfYaWZPbVGbL
hRPv1VtkPMx08IhdnehY5sfjaVjcznJJ/chKA7Fd+gCdipciZgBQ5ri4MElfvUNGozREvr4Waq8c
fEgYrIbMCqjrPb246tcAM0SP/QU04dwzERDEi8RZY7XfO36mNstTR1t8L/Li1vtR603zAwcSwLzS
1LToL2fh+kTE4qxrDv3/aa7XIP8/e2eyHDeybdlfKas5stA3Zq/eAEAggsFWJCVKmsAoiUTjgMPR
N/9UX1E/Vit0M62kSL3k0xvVoK7l4GZSimAgAPfj5+y9trcop3K9eEI+tMMWWFwjhy+O27Ssb9zw
v7x4JLvSx8UwEZhnHyvzxFa6GxfPhABx6aPRI22x7n93lTx9IB4qBrtU5Rx3f754Zu8E81gKP66Z
PD1OUpXHOivlG1/ReaF1us1/fJezz+LWVttbDrdd7ZraZVZysVZrzOMtz1DNann1/p+/pu92+B+r
hH+9IZFRpCHQ8T0HIXaanU6sX17cEbf2XqmyeJihrV+KYhWJUbp2yE/NxBe9Try3Rkb9NBJ6aY5z
XNKe0bNJvOFT/tuyeboE1GHo8k+3zjlmCn2H5601d47HHDnRDKO7QlvkJf1MN7rTx28IqMwP/3wZ
Tk/z364CDqnTiQt3xHfM9g9r5lhL7F614cWLZVrgUJxtH1Rava+QQX7IrOY+SxEADdXiHf75jX/5
SDLsoDhnfseG8fNdlXfp6mm148U0HqyDoaqN8KRpiwhz9t44NZx1376voCfoyl9vdXZq8OVWFbDy
vXjM5+UK/dq9ORZw46WjQppu8Pn17aEtNDNpLCYb//w5f/mMMlOjj4n5h4n2z5+zCXprmTW+VNAD
xX4mJGu/9oH8ryw6//ddzl0dLfO9fJ5OkmZrWi7tERKmRHmHYMnu3ihmfvmBTks2KwKTh/NRVbXR
c6dy4osjfXJPVm/zmcbSWweFX96XcD7YVwMKmfODgjYWGbJULtviuPIYWJt3nNI5e1pwbT83hiOP
nOcdwiXstyYMv35nDK7k5bJGnE9uc18S/WHyztWMsTvEa2EcXPqXiTM2+XFp7S523WJL5m4SX3//
XqHkpUjkkQCgeXZw2QoIQLM28dZW4WHEsZtjwVD3jZXvV0/ej+9yVlsjTJt1q98QfSujTEAo21Fr
9F1SLMH4ezyz70/ej291tnWgd609H71oLL2pRxZbpkk/jG9Jj361dTC0wx3P8ZKRxnkZL/W+USYf
aAWPEDP2xAcSUJEZ3oRqdvOb35zW/utj/fCGZyWZbnW6MxREIrRuVX2VjkmLFKnwh34mWPz3bwna
Vz6dAOY1NJV/Xj5acE3jErAtTl1nffW6ab3oSDh7Y4v/1S1BN4VhJ4Nh4MWnn/+wC7S9nbcZSs1Y
2FhkOO6ml6aCREqUxFtZo798q5MT/hR1gGTm7JboGDyTSVj6cStRBgOpbr55o1MfxjQf3qhkf7VS
nRKuABZQy/7tvqjscus4FHjxAPEh0lULzFNzxBtL76/fhYEaIdtoNc91Sn4gMOF1mR+7qXISojfV
FTHz4xu9hrfe5aw8WkXPOUbjG1o78tZONvYdaZ31f+ld0HPSTsQsf+4ibVNfB9HH2te0mxf262KG
hiiL3e/f0yfiHDQWCmUOxT/fbWJKN3ur+SyclO0QWlTN2m691Z35xY1G05VdF4sv2snzQWdvOuNY
zsqIg7IMFJY0Y1x26ep0iZOmWfDGc/r3dzs1gRCfIgLj6BmcLQmbYwvSexyDnoipF4mrWW5LFTnD
idRh6Mo3Spq/3w6OTfYYEa/oN6CFn90OhlmQrKPnZqx1tZFQSnXhmPnWG4ezX3yok6aKcvSkdGUn
/vmL6v3xFInBPL8ZWtwwraesLnS6bEJq7gshfvu+AEIIBIKPZsNHP2/W4z6hpBAm/pFCd77R4Frt
k39lfqsd8/33/rnohZJ/6smfppH0sc5qT0V21aoQO8bbhMf2C6FLbnsyf2v6eoEWflhxDPW2JZ7s
lWTfvT5ZcxedNDrIrU10+j5nAX5yT9PbLBKcYX6bBIYgDJ5ASrLO+RlGtyTV4ZDu0h41HP5Xo7P2
//wc/f3rOcUekBeDJC+gWjkrF7KuFM3QWZwXRp7ZBC0LAqLRstsiWYRs7v/53c53Wd/gdEJTlbEq
kJy/WfP5xjbOPU4ak1RnMBmsNfFpbHNivzL+XhA3/pKWv/lU8Z5Qm8CIYerkTc87WGOfFU0l7SAO
ALn5l2omoIVWkqWVuEQkE8R//ojnTxWkAxyFAR56ujn0kM72JicoljYQc0pDJ/doREAV/9S5k/nG
Kvv3K4lAmnKFmw9LEl3Bnx8rzZddSXpeGmsVnuPYrZT3stalGWZOqj47YjTm+Hc/2AkkzT/s8fQk
zmXSdIJnesVmyoM8d+QcyfJCzb3/xuU7PT786j8+WZyxeHkIePDf6al+jwX4oZDou7knuzBvdrNZ
SfFcgXZtD55P8XJfmFs/Q9/SlxSTezp+zMtqjvPRFLcV+cu3BIYtY0h2h1WE3hpgUs6afHhoS5E+
A7xCP9BpQx2yGjYfN5FdBpnxiFPTPqC8SH2IsqllcVcG6Y1RU5m7bj3fUegS/jfQefmQb+2wU8VW
PgBl6+81E5ZWuBl5l10CBFTqcnZEFy/UVvlhHRcGdcIw1huMrQ6hV25RPzrDOO+ttLAvCFGgl1p4
pfM0ZUG3J8RxvdHM9kWZWgHA/JTC16W58a3GNR7OBtx0Yw36S9V71d2sGWyrGgbMR2ss6sQDShCn
/CZh56dkpzjrF7HIrIBBtQ4PuJaaPAymVaKqKiVOp6nVvAX5kl0W8Zr5GeJWAfJxp2+136N7xdMc
Vr6aadfZ28Gda/+yHTScIpXlod7RMAS1zrDd1H1T7jwHVy5Jc8oM1w4XY8jpZ722prFJViK2jHAQ
KTZ5y671cgeoHmYvGKjrNYMlHwVC6p+8dFo+4PpyEgGWIhJOr8PtLYMx0fB9v2DWNPHaoYjAOzyS
JNk1JyVRZg6HMqfe/TAoD9uvZjinKyWzzLvJy3nOI2fWtjqqMzqRSerWJWGbRe54T5ZVzU7YkPD1
YW5s7+OcnyA5cO4C0kF9o3muStny5fUye60GQ172fMXjo2ZUzRCEHQLahklXw4gRo6nfo8SZ8lHN
L/Xm5cZdn/EXY6sz3VtvNYL0yMv2NCcJWaRhsLimSphfMR4r56EyrvHLm9NurTp1SLPK7hAgDyon
2TTDAUrmhHuJUqGcjkaTTzgyWHScvVcDAvg2oZxTiQxa7wmwtHbszGErdqOf1U/mUt4b+drEQKf7
j+ZqevVJ6Y/Wo25KZe2yYbMrHBZN8HUzBnG3qnFLprECqWcambieNRMGtld2dmTr8AjedT0mBlYz
5c4xTU+8w6SiIaeM5Fw3S4RgcM0OZunOTo9lyIUwPiWFZ+R4rIW9qgtbbXCiZRFUN1mzCT0UzdLP
6A17dTP0vFk0uw3G87bxiyouXXMgu4p9d70uMe1a9T3i64xey5KlYnlvjbg09taMqAVxtA9/v67b
Nb9ngyQz00Tk4uy8oFTlvetsNU/2jC+BPPfMBhwCAa/U6pts6DWwVFwOE14/qNURzayv4IEC2gLb
KLv+Qzv7rR95faBln6UupHXANSe8xC1JoT82/tDfau6KlM1gXSLkwM5WPWfkqWosQ3rBzGTyADzH
KO0bP9S8YeKFUb2nief3pbdz/WzVYpRBJLwWAvMbThPdTGye1RFYgyybBBO5uvMnnqQkX6rtLgs2
X8ZgByRzJvLesKi1mfutTrvegviMVRaBcWoZSZ0DuiCbcU6xSmZrIXeWPs4q9nXN9Hd5L7YPWqY5
TahZ4N52XlFmRjhXS35LerbccKhL9WwL3bx1lnQmwFRvtRXrbW+TdY9G7So3NmAE/jyLC8/MPO2I
KDD7lnXsfnHXm8ilthWlI/VMVgVhKUvoLF6Xbl/mUugWLn0f6fxmCg/Tl8GQRSOo4Nnt89mG9Jnp
jFvBjulhWxYlv68h8ie30xC9Wy2ozh0jfq1IVste9rNDXFOkF7BtQujf2E+7TccEnFmEtK7DNqGn
yphSQRuwxLRTem+54AGs2lx2EqZtGRfuUnoXUBFm95q9nR4t90BtHPXG8AURFwX+w7VYgygYwHvv
xsBb5ti2F/Mpz9qg2A9WsWyQBdISyL6c1lcdsUR+gbNDLAnkLvcqEAVb1uQo3dxZ/mLcma1a0Qx2
G+7pYsi919EQwQ2lk2Uf8mJ0PrnusOlHa+g2hl5LGZQHW/VTE42NZB1pStt4UQQabzu7dtSnqpbk
m6sZWgMqsMzzEryZwxPmLh9+SbEJdRjYOt4J9T1cq9mIOOm2yppDJ/UCILOc265S5jbfQMd4LgiE
ebZxOwy9BWsoLdTegI8AQ3L03K/cZEMW++zDGLA3g0+grHUiZhblgR02g12V+3zqrHc5TAknyVut
1kGmNMu3pilZg3z3pBWFGdANiW3LvIwlgnE0arWHDZkBUbBGutmfMAl2ST2KLHj8bPGKBGSS4DlH
lreAT8y7Xvukd7b1mVQeusBTXVsfS9JG4VdgWyBRlgHzoXcwoIdGu5zuqBoiYKgrMyAbpcyquFBd
ihbcXkToIfH1wqADjBC1kDL7RNDowPkMvO7WNypSRr1Go5dB565vdjbCYD9K6cz6kcwzDPI9XvL3
Q7FVetzVlhDsynM7Jo49L1+ImR3rG9fMx/fpJooxCUQ+f7a9TVyJodLJni8U98cgs/pFG1kbUckT
4fquceetjHwQ8xnpRX1dhWM9zE1k9QtRuI2es7/hzOQLDGoyeeIVcba2b9a0nnYWDF+5X5utaBJS
eUG8KMJAPGqJTMFpWBB/hx0z9K8OUG7rsvUarySCTSo7lJa/BTgt19yOxExGccQjVhSI8LTRDzfB
OhsBy85J0YWFUMamMJqbfEqFSe6kpgWUEEUWcJoInPUAcURPSNKsjcgL5m78aKas9BeTEgBV1n52
zOcUc7Sx22yzFzeN3BjYh02eq3VXyAlEZJ4hLXy3tc4mxp3VN3n5xTPB/nwbFs1NaT96xVjt7dmd
tv49Z8pqa25mbwBWkEiyqLONjOrMLuW7ft5mM00mZ+hSY5cCFYIQ1mlGR+dFmJXThTbXr4Gqo7bW
1aPGJdmgiodtmYpvRZWb4qNnSLPSw6F3ZpYiCjabJ42Y0ESBRVqTCvZIijlc9CNhE0TF3KZmVR5h
rYFpYYkvNyg5dvXCej1kO6/tFKQSdIYO8HTaUEQGt40ZdsWcv/SIEquQ8Nr2Qa/RMiW2szl7yaSh
SnIGnMTkjvyXmAfYvK4Z67CpogB2QouFL4ukohC67myzDJK1zrpPNq+t7fxcaXurHaZ5r9UD4dZ+
R1Ea1iOMwF1aw+mpSD92L5dZaB8ng10ysTPPALOySVAgcy1w8SVQTReoTno2PDRWjREZ0VhJkK/m
j1NSbWV2RGltyIuxUcv2vuumvI/ZM5T/VDUalgHVeMXzhBZwiwwxsPttwbQFiRjRZEbzSHc0mrfV
f1iqgYBhriDxBflIxnqSLTlpHpaZ+kSaF9Iod745BfdZu7Y3pnJL51IrtOkS1Qz4MmaO+acVm88n
rPhN/lgqKdq9nW/lbb7APkJnWwxHFPLzGOIjtOydFlT4XGuGXZ+8aoGMb9KvyJLOMMjpHkbflolu
d/4davfqFcP86kV13496OEGyoXS2zNmM7dJb7itPyS+siOZjLY11iBxM49l+I+rHC7FmuAxcN3eO
pBzy15PKwt5j9B6/raRL6hxhfNqbqVrVAXqRSnfo4KpXPAvuBCKnAxfSiWG6W2wBd8hpjPSlNN2B
s4tyKd3bdRMvi892tmvytrvSp22V0aiZ7MzNUGFUa/CdH6WEphFC9vRUUrEjJJo4ZdVbRkn2twgs
BUaAI88c9uAWPjab80TOuIr0KnuGANHt+vr0wW136IPYXsfXoVUinNOZV06r6dbwluK288dvagiK
mGZTeb1kkg9AZLpPJpuTNv1dzrP+qKBpvaaFY44XOV6i2PfGNnFhJXSsR/4pTWrY+v1K/z9hqKIl
pcjAyaBFr7+M1dQ+lZr9sHAQysN5oDoKFVJO+FhS2PtpaoEMEh0Zk/WIfy93IW3Q53IJiCfhFYBF
4cZGXqaApXx9ZV9tjSs/1S620oditC7Go61ny9UmOsjfw+pf+7nXJuYaBB8CBpCXRGobUe/JZQ1H
fdYeVSGJirOFfJjVqCWF2dmPnTlP7ya/JukgDYgMz2u6QM6mzQRXAz8zT19bF6vN34459f2+SMkv
Z8HynjK/nx/qwNkiGAXTje3UVSRBNHFYORE3nPpxW+TBGFWNYGXYrsyJlOS548kOMf5v0aQ3Y0Tp
M0aTX9pPBfyog9HU5ceNHWSnYYOJ7LmVkZMu/rWr0Srh3jRBDWgpH6sR60PvsR/m7Wgf57UYLnI6
2Kcc+Kthqy49ae8Hb11DNKoQJFMbElROqy9wK3I0Z4Ns6L4wn+BqNAcS08W+aRbz0waEnQ5gVX6Q
UixT6Ga6d7vl25R0i3+5rKl8D16P3Dco+Phv3O4ytYOjxjTmdZ369oLs849Bbec3lq7VkbL1PlIF
YKWlcrSnXLfaq7Vz5CPOn+F+JZPeTSY8v5xYZ1M/2NU67HRuRWubrMQS3qeJ42a4rfoFY6bmCVxD
QB0jy505kOC+Tm1/ySG0WBm76sGnoi29PLGXtICuhD/Srjv/sCEfj1fwLxcI9txLEBXbq+9r1kG0
yNSJiyti3ECHbdY/u8rV7qtApAczG7TLssiLQ6FoR4Q5dBaYR9kdwbr9nV0ZxWNRuH0bTaO4zpeF
rKA6WA6rp1jLpvVlRKmRgH5Fk092xkf6UfVOjfj6U78XX1ORbceGseNV5TTPktqLk4XlhaWy7biH
CXY517J41rK6eUT2ax6l1vW7NqXjAP3G5RpDiUAh205JSUlZRamtVRbJiF2ZlBzqw55H5gIp1rst
6IJLe0L2ClZAduG2SW5gKWZzl7uTGysGs0ddSu2oXONImkZ6YbuNuByF88FOLe1ug9sTyt5Wl46O
5xgYydI8QVXxbpDI3LNgeC91abM3uJl154n0dbD7p5HP8MzxA7YekU/N56UK8iq0/dLdOaLsH8yt
Ho7VVnQHS5/vKjlaPDcsquHapiVqY9e6Q45B2YUP81MxFQDFNk7AuNKKNbKsU2SaISwjj2qFEjrk
oA8TSdh1+tGwYLtwiKJPBsSpV1NkmoMbhNI2tkOlWrbsAjgZFXpBXMu+03tIINRv430uGzfmMGrc
T1lDFh6/vtNFgaSrEI/pKNYQNgq2dCgc/f0yw3vkDFaZl25D4xZ4mW19VE7dbCE4SPMLiuw6ye2g
TxNhN54WbaNb3ixZIEfMIUaF/67N5ixu+bbKSLFEkGRetUPNA6/8rwZLrODRc5092Daz2lfTkiLS
IiyL02UvdBYQgEvg62xJS3aGOHaTB1oNXJ97qAX+NOt2YkMBLRKnKw3CMWAGqahQ1mhcCOlDSdsc
Ll6oraDekF9OPkA5PZ+aGOijd6elBa7vdtM8yCW+tX7SSnPNo7J04QVWWmY9NZDkm5DZBBTqtoTq
Ffq6M183dutByDLq4FvXaP0XdxhIUJvIiMFxamdZDHZr+Sq1whcxe1ttJUOHrZ/av4Hr4Zee2e+I
+rbfS6WxtKGpLEQ8a37HxkRtqa5H2ihrJKC0qWTiSBTE/Vq1JW4ct3+QU1OArUOPQU64LQZuBeZ2
z5W5ljaTyM6DfTUPhEhmxeDQECPCjj6UkfnOu2G102uoaiV8BYZOabgUZGcEjjI01nTsaZFwW/Xe
G1b6xviR0yfbEQv7bbcWIPEoxV7HTjhl1NSTem6gHNYXi6mjHe7m1PSuNet0aF69AewdaUANamJb
sNGYcqWkHCn9x3hN2/aTmnw+A0Ea4oQMBffASsvVMzNFhpXfmDWUykWpNm4N4V9PsvLvt3YKuqQu
U5h9pUs2BtgEzuKxR3CeftFO1NgIDro5KRfBpIIc5LJMDPhBFL0SWX+M2GPx9oH03e5oVp1e7xu9
1w5r6nyyHJDiO8y5pdjNtGFx6UzV2kbr2k3bYayzYdhVrNsf3NZKX7KSnSda3Vbe+0XR51cmRR1g
qNOkhp5P5X9TjCanXeYNOrdglqf3TTr5XqSZJll3MPpYKLXCIjnV5rj1vppSOtncgCXHPj9z8x1K
r4ZwBxrFbThnglBZe7A7nk5QVSLx02C6hunJgSyYAOxFyq+9FnuWREpp0kDyo17pPqfH2htNLEza
mL2WpcDYO1aw0i4Mmm7Xcs3U+KCf0Jx7reGR4hjSoobdSZuLkfiFPis6JM1Ux9is2EB0a3KcuNiU
20QLAQ5+ZKWzdulxWvlWMsCZI29bTRkaXSn1eEUectMKWT4bS1DKqC3y9dZcVhbA0dXHHFSglC0W
V2e4GXNPFnFuVRp3ZF4bj5AvM28/jCsWMCR9pORVCoVuZGdpvoZTx5Hs2EqDLz5u81kNbmik9sju
M6jFfj8wARLvuraX7XWJsMe1o9ysqo3yrWIK7Ftz+tquFYefLaghpqW10t0wq9UI4qHpxvW9jyu0
IvDGgUaFwJR0N05T5V0zVjqFcVstVtgG5tzGQzba8y5w5yq9blfHM0Laog5ym9QNehiloke8jpTe
RJml+nkkd3Le8HUBTgqaO29gHQ3tCYJbVG+1UHerMDrjWl9lrfPdDg2nkrobdXrjlhj3LuJrjqL4
+VO4iVntXSxTILFD03bVnlbag1M8zlSHiUMAG/GsKaYh/cNSarnjJMvCQOAyWL1yOdLInIa7vkeM
u2PJN6cHp/c5V+1G09L4JknmKN19U6Rd+1hWjl1z52jz/C5dLT177Rq91o45ojB19BcHbR8LS9s9
zMFkokxTZR58AYirXBjbeFvGOjIKW3P2DpMhedFT5QYVC5CrThyHumhvCnp+DZG+Kp+MJtJrpkhG
uKhxbvRo2BoFqLRmYP069PbyRTic1MioUAttOn3t3co+TqoiUJH2zBC8r4DdICEVtbZpClZe6rbT
yXWr0SqveqN33wfgd5fbrdeIBy0qk+aPURQTFdFo50RBhAzyOAesgSMcMGSDqD/SP6/mnZbbvUa6
nFH61Nqltjnixq1RVak940pr2xuO0Z2SUegWgd5qYSXOzjwFxKQT3eVS50mmTSHN637piVBwynav
8sZbdzoYFO84wzCFlGWtYCgCcvpoxXyo22Ue9167TFTbGlu5dj/j1NdEiJ9HW94jPIaOBYKyHmot
gonczPs+dZrgri6Hdb1MgV1mly6HfCiS42SL2GJSUMStmgDssbeBzDxoVTeoe6ZTqQkRVzjTTQV6
kEE8GWzKP4oUQe0Wjr305a0aGq99htVe+w9rpbe1w3a3aEr9ayz8/22K/53okR/mnn+zKT48y/92
/dwVsvnRq/j9L/2ZzG7+QTIGs0mwTYjFIKb85VU0ThnrwHX4H5UpokZm7X96FW3rDwwvUEfISTPR
PJ4E8X96FfkRAkj8hRgOTOaqtv07XsXvsoMfhqf8ouTuYEN3wcVTWZ9rSIbS4S6fT3g/b4U17C7F
PvBXMgklvpQG1ejezK1dapTTLdjbvdEWFyDXVKKb4pFexW6U84ND1y10lry96hrng1UzlrHqddxp
fg83Omjx6E5Wd+FW6RxWHK3ivp2aJBcloxItfalMOsfmxHCPip+Jje69ekC0C9C/Bz+QT15WsWou
/hK6o/EwufpB80hpYYkgPaTmzzj9J5WNF7L9PDbZHBqDW8corR/ryfyXZu23bvPHpuaffzv9na8s
ZmD08+Hf/+2nf7suvnZN37wO//in9i/Nyeran/+hn165//fvPyaS/HTr/fQvzBpwy74bX7r1/qUf
q3/9Fn/+yf/sD/802D6uCs/t12aUw+nVOLf/7L09DdX/x/dP+efr/+TVvRzn52L48QFAlMa/PvfD
//zvtv8Htz6IH8ZqOEpOOr8/vbruHw5WNcI42UKA6FnoDP/y6up/EF3guBh1v7t4T2qav7y6/h/f
xeo+zhuSiVzu6L9+rz8Nslyy/zjE3Tqpln54AJBvYkL0cNQhk0bZcg6XWoU3cigHPkpw/SLDjGqL
5oeOYIhcrOB0YmR8rCkaKg6yoKgb3XmBLaUDQxzTTjeiackK2P6ZADDvD02Khr/I0yPIUEI95ZTC
ZnGDpUvDusgVQscxN0AwlkaWXo/CFW1sssXIA++0fO2ycmUql+on5QGaDCuuEBIcT317kKCTb7zD
j5tRyDJrZ8uh/Q2vVE0M38bR5xjE1AHyKVojNp9GCOYeE+EjBmT2C+QERJIYqtOvtdR3/YPsq/yq
K2qi0FLbzDkxLHZxVxNEJ4kZZjIdpWXfQXSGgYnhVqYD8fZrcatvw802CP9maXTt2gw4EvIBO7t8
h1qw+AR02MnwQa3zxHNqEUHv8LL5EqQfiPsgjY2CIP0gB2rJiBOJvd5v6eJSS7Wa9ZC6aTZ+C8ZS
c3ZVJivvmMtZc47M2OcsqdzO7XfrNqVxS1AobSQvtbPQz9dO3UDmbZwQhqVpRrlOTNXNOOWUai4t
i2gCqXigHW1sezHmVv5O5gHBq3pmDQcIh0N6N3TM1XezRRvAyjxfHgC7qMulhWn/BfgYHBrbGMxX
ycEMyntQ3lX4+1RUc5WZBhbuQ2oY1VXflRPTzgWmLEmg3byFyrck3fdFfQXVA09Eguz46GTmfKgo
19zQXNWNY63P9EKQWNZcxtAaIKQ79jGtuuoJLlA6QZdstqjMrCrkyKY7OwDN8JIKuyIhBbjtzliX
26EKXJDI8+ZOYG9bYjkCEMMT5HPmY/uyedPgdB7dzqPDCYPNif9Dool5rimymzzgFtnGWGVFkWRa
4e5NHWFbCCiznjmlu8BYi4avqLVAq4RLj1pNSukeaAerS6bV3jvlkQayQbS7TqVBI+905TjXL2+J
kc51a99/VzxmHt4blFDnnmp7WFNdVGKMM8bSBZBSANZ3aUEiNN90KRYAPC5N/WIBtXtQZv952TZ9
ubSUKYIdNqEpFh2qMIaN9taFCwqQV3dws1coUYymtUAetEDYDwCZKgR7dcfAyyvL5jI3pRvLXL66
pX9tzV5z0/AgJrR0wcnP/SjizPSDl2B1yndKbcPnmjMwPN9JrjWTcMPyoj430g+1o2kvK9jgd63t
VzeEiDGZIzybKbXe8xJR1eUUwwsy0/1YC+bguUY6zxvauPPIl+9fuYtPCBGtC9nx3EFTGos3zbkJ
TpZssfum7qaPY+u+F3lhHmDGDxeOnolIdvm6a116f5oYPBRZY3/nabNx4ULwfZ8auRaLalov/VzL
E68dRLJq5vTGV34uC+Mbd0GkgOlEw26hlf5Z8RZMMqd5is5p68zxKefb2M2l2pJmJK41kEhlEeSh
auJRat66TCfl7c+byskTYCD/9k7a9uBM7BkEXe7XKwqRDCvJhRQ0fWF3BQwGV/Xoa5NxY0HmTqai
J0l26znqNzBItqBJ6NdtO10EL2mdaVf2atY7WofmcUEM9IaV9LuO/+ffEhQTAgH0nD5EjPNYUL+U
S924+RhX5A5wmao+HrM+faD9z96xrT1cfs5OOd1umFqVm467dLLgmnriY5D184FZiP0RCxJxhORC
3XSp1u8MfyI6jOnN4QRq3mfSNN4ZeZr/6TT+rVLsVr3Ih6F7eRmun9V5GfWfq8j+nyy2qHb+42Lr
6n//ry/PPx83mC7+VW1Z7h+E8f1VYlnO9zoKVzu34gnTgezzrxLL/uO0bGNQRZRwYihSsP1ZYlkW
OBQPexyCfI7f6PJ/q8RyzkosbGin2opTi0sdeLLy//wkdsOE/q0WRkSUxtDtyklk34CTk77KCEVc
4ymmkVwO4lPtNete87AbxOMqtM8ehCN/V5VZ820sCwMev6qq98Uwp18EhyM7Rldk3KUp+ivmohpm
9xqB7ufs1I2maUiCjy40ccXRS8gk6+oNln9vjBshAhuY3LKbfMZGqoTwmrkGWic9SOfXimid97IK
ysdykuIxhTg00V/VvIfGm09SmslWV3U9zo/1OhQ32gQ5/ZRLll2NHWePhG07zWPLHdPY0BadQ4qz
dh8Hy0iRzTD9kLHrjNlNjh1KRZ5Li2OcYI3GnSblst/UiDAUHHi6gzhOllE+Vg3CFmeE9kpVJT5l
hfpWzZ0oT1XQju/QRANIe52IAnCR0JpbiOyEKTE+srfVuobp1DxZuXFTOdLJdxrqKUmAglgT3xq9
nWzHIUvMvBlizR9a0O2VyX6IbdMxQpShE7mFi64fVTVJJmBmnX92Kp1zlmQJD6g8jYHY3b4lW8vK
YTpFRibLIea/0ngAl99EGb1WN8qNan6YSr+86XtHv2UYV4LVxLaPI7oJSkF7ldNWnK+EJu/xizn3
BYy4zz45PcS+w6ZdwpRB/EAzT867GqY7MRK9u9yWY+dWYKc8UjngH0Lzd+zq/3B3HluOK1mW/ZX6
gMZb0GJKgsqdrsJl+ATLQ0ErgzAAs/62/rHeiJfZ5aSznBVv1N01yFUrIyOMMBjMrt17zz7dsxnY
YeHrUhpfg0HSIQTyoVSWpZPX+CZ0+ves7NONSjRar7HITn/lyNN/xFD264tJNJh0p4Vi/2S66tzH
+X2kEoJDIiON+Y64VqFuDHz9mxibSlnbajJVK3PwcEypkhAdk4hNclWJTefOklS1uIsbWp8WbUAZ
hyjEDR5UY6p/If80iyUFsVahkTVtHuh8zO8zkp+ZT4kj1xa2UdWzWaH7MozSMjd0Hqpi+3sL+aPd
9L93a/10z/2/cTedUxr/9W665FYtDm6u8//+75urRYJGY9t0uSHO3PUZg/D31dVS/4JXySaps39a
Mxv2/+yruv0X6R4cx0DBWB7qf/7Sv6+u5l8gdmDFI6Ax5rvwH11dGeIgxpjRfozM1k4YxjhHHf2O
mRNRVUHjN6IyrzCoSi5iVf9jORukGb5OEy0OwrnjEL/DjlNxgW76M7TkwqJbaFvXY7B7N+X/upW/
x1Zx1Bw+isU/P4cxSHEI2I5l8YkLbpsvXPh0FaqXnBIPEYqfNT7D2ZpL5jnHad7Ax+HIOTB1yM8h
Ux6eR8EQQrDGIc4P2vStcxpicOFVYDxHjUYaS1IsHOMzkuz5jHsfa7FcLF7TrFIg3cCJeDhm2Qbq
WBkqY2Z9tk9q3DlbvLWoABk9kiCcgBXL2EJMGneJ1YxnAtLj2888usPQYChMiAq/T+h3Eol+1Gip
zxjdqynqS0mZqKetFYxOG5550I9DkTdnDCCwsOJZPYcPGqPdz3pUXD4dVnicqGG1rr1GLC3y22ci
fEjFH2Z1tlBGqgoXEebM8XUkL4sAu0D6m/F3MCXA/S5Hvezgr6hFdrFSgkK8upxVDS5WBmDPkTLz
LrO6/DXDdWjTW5FMFgndYtSD+uCJSCYqfTGm8S/0VcZiKArnZajTks6GAc4R16xEJw8ZC4OOqgpY
ITRcatYvI9SzZ7MP+ldFi+IHrJUMrOyw1NEwkmpb1dezxgyWTRDp1ioyMeFZuyFWbjnyvn2ES1Cw
tKeg3ecysHFE62pTLDRKFk+Wjj9dMInOXFGZyBr+W33AVyfSvV9DGXvK0q4bjFQwPAupwBd2cOkk
Gp2xvedeeZhD0SopvKeWjvlfTjlb5HRZVfyQXVVrO5k0iAfbNssfOfbAp9M6NTs4d9NjzHHzMFqj
+RiJkrRDEdiDuWwd0OuLUDOVrwn0ou/62Guxn1sy0bZzW991bEtlxEnKob4/tlFWrHBgDDvfgihm
8Y9YoBuNoUUFMDVN61ut7fQ0hE00P+KtF781ztSB0rEjtV5Y0lYuccvKhQ+5cfxe4ZH2U3WU+qpP
kxqEkKijF/xr4gdVYvq1MIRlP0ytITu/S5zshxtLIgSTG9CVTBSa/ZJxWrWOGmJwFHuYYU1RdEMJ
Sr3IK93scPbBNWEhhEsWEJUqGDRpT4pNu3sr1/TXEySOQADokYLy1VmGsq3zzL7WDOpDi9xLvB+U
nZq7WJ0rTNiXUa8pM1FfoS6KqObQDonDWoW9aUAkl1CvbAOPGyl3ZWxS6a2pqpROeSpI1mVq0G+6
1miRVhEjVsON3qALWPUapT01DvVpG9lm6YdBjaCePGO6bcHn/EDPRSJ+wCIB4p+WcXEbpT386l1R
PmUyGd8a7uvPiipw/CwKzN9mXD8dQ4NW2S+uVWMh1ouy75aJ0+vPTpVkS6PSsnwdl61N/61wN2EU
9986tzW+CLVq/Lic+l8g3xNwZDT6U98t1Du9085qT39jZQ73T6ohbNgaDFEMRI/p08hNsD4xxwa9
PZkwpBP16NJi9ViE2FMjsuX6sKBz21c6GynGfVV/l8Zlk+XL2ru2vP2Q3+DP5hMNE3e14woGz3po
/uUf8UdR1P9r8REclHeH9Yf61iqPxVtbNv/xv/6nePv2s/mPxyL+UTbvI6bf/8K/Iib7L5IJMNMd
NNZQZeaU/r8iJu0vUjBgq9CjULQCZ/A+YkJLSlrO4pYI0WouuP07YtL/okJAIgXh/sxGB/R5lNz/
LNn/IWKyyDfPAmYLaT60m6Mz2PYQ/WR6ovv8lp4uKK/YxUFhn1Ekfjzp5+dDTowg2wAGyBS85xrQ
sBAblSBhgkQcnVspjVel68pthPPpHrQf7bY93Zt4WhvzV1me4TN9PH/BeDMq6FMakFG1HA5PD1tO
1+9o+pKEzwohRUkzV2SgL6vOaS9PnL4MRXDMMDolyaOhjIwGd8CHJo5jHq1d04O0M2uZJ2W9mByo
XT3Zt0Wrx1/fLcAT0eKJ18j8Eo3zEvl/fld03gUzoheKleX4fEh6Chc5xq3rKgj6zeejfIxJnTmy
nwNSij04FxzOY0otd8JDC0NgJYr3uNcVrxgzZAuNislexS7t++fj/V4XhzschPQZrD/HiVwSjlYn
Rkml1knH8D1KPkvNavOdktAJtpwCvSQ0pt+mW9p0Ca072pV/ySl/jbEJXVeFVj2e+S1HGRu+zvm3
mFSebYvbz/EiauIRVFQUIqzqe7wGgDOM9GYHOYYeQR8sjYmGtxJNpsVvphdKW3Rxab/Cew19Re3q
P45eD3/N0U3HzSHfe6Zi+Jai51Cmmzc1CFXEVo16zmPrxNqyAHPQmkvWVufzPXzrLR162GaK+etp
vB2h331WNfoZ7NiJTxR6N/OrAW7QyREfDpKh8uwKHJOR+QX2BTkzYzk4SbSFdPmvvoz/sr55bqij
RUWbtTvYiWn4YAFIQzgRlgtdddWGOCh8vmZOzpxHO8JM2eCaMW+L775KOo0ms2FH8itMilelo9aX
0ujcP14K3BL5OtjXqOKA8zgcJU361qRfr0TEYqi7Ip/GXU/FZRd0tEN+/kAfp26mNMzmRwZXbQiP
h0NFvKagMJ3Kz2XePuUoOLcTLflPZMjFmUz8x7nDDGAGnKqsC4A4x6uuQ0UgPLWiKdypNlFJa6lN
+vLMG/p47eXVGOSAfx8NnA2HD4Q/z6AapYai09G1n3ZjJPtmsr2lajfqRkIS/ZbofbD901k8HHTe
ad4ti25w6twJSK1ineU+uUrdL+1ExSpbo1x5Zsv+OI3zq8I0h2XIxejYraqs68G0KBHzxgjW28Gr
L2qzDc5gUD4eDHOrzu/VB1gYtOfhE2GSkuU48zZ+oZGZMJrK2RKuYn4qc6ZRU6wzPKsTr80in2ST
p8BSyzteHBYYvMgQODhOTY1/Luw8uQzgPV4OXjFe1DTzr7wgPGdy9XH18w2b8ySSQjf+hi68e29O
CQLRy6kNoeuhvo/J4UUGZ913E02cecATEzrXJliYLhsv1dnDCY2imhaKoecB1Q53AkvMja4x3UfV
UK/NyOPC/fmaPHHUcspaRJrELTQ8W0e74iy4H/Q6Fj42qMZCbzDE4JCrLawKJfmRIK5R3tilsN4q
x8QrQrRde+dpsr6Lvdrtz2w082iHBz/BLXM8N8cYNmDXw+ePWxTieYZhtZVhgopYJtOKlda2NPhH
RVh/aZIxR5002Bo3n0Sjb/zz6TixwNiX53KpNwdyH0DuRaNr9OsLv/PaYG0USgWGjts57ZdvXeJF
u7qT7Zln/rC8YFYRQsAYA/81l5IPn1miNZu4N3a+riGdafoYYwZan7lhFz8/f7qPL5uh2Mnh6vFs
bORHQ1WtEbo2ZhQ0smgiAyiqBxtXDbydQACnYjwvTUSvQYJXRmM6Sz2InJ0rze7CyWQd+5//mhPP
bcz1aCjhJIlBzRw9d5FNbYdBsN/mgp47xam/WJkWPcA/SM4cKh8+K5uOKi48XJzmZf77Rv3uC54K
dwwUC/frSi2jlYgTskJKODwGUTCssX52Xz5/tA+7L+PBzdFnS0wiZufoM7aVPkGtz44hIs/7ng64
pHmtUHafj/J7hg6+FoaZm8lm+DG7/PHrTPoAFxtL8lhVGlxqDUL5RZlCBGqVWNcuRlOIVTp0DYJl
I1qPdQhwJB3iC0Qs7S38oBANXRea+8lt/5gxxk+bXbxYa/pc8Dw662w969GhkSzH0VK96A0DN4Qy
i85Ej/N6PZoANuY5BGII/IPmJfbuvcZdoISZNZEJSeMqQpCIJhy9fhj4Vd3pG0NRkysaLAdfLwNl
a8UeuIkz72B+kA8/waALhAsS27Z3FEmg1EW/HfSNjyECZueOTUNWUJRLWerWZYdoCHFPBNcjdAfn
kTXq3dJNn6/A2tLcMwltW5G3O3Msn5wW2J3Myhy7H+8ooV7qOO92fFmoxanEVSp3hVGqrbPkMEu3
aLSGbRDAnNSL1luNqGiCM5vah40UlBjJaMwQ8WB0UTocvhmRuZYyOPPSTLT6pmI2FnY6pruOWsSv
SXEH1uiknfnMP3RhQTDGDIDMmAaIar6KH45qdyr2myVYo8Axnk1xXZQtSS7FLxQ6EQ1lCXRvZ9g4
70XjZQK0pUh3hvOjR4PbyGhhhe0MvDnDdvw4E9SkCPzY6uCKkgc6/E2Rpw2RKvAGsYTR7REL6ddN
pdW3k0kIoSSTgHTjVN8+X5YfNzyWJBwoYgmNttHfnKh3HwYgTtlR4lX9onGSy/FX2lCPrfIVR1v+
p0emzQ4OoY5bHO0RbHaHz5dLs+hcnAl80s/i7reg3aCx7T7NhLWFyunuJ5QwZyorH1f4PChZMlIe
nB/HnCvNjOitA4WBNJpZpLEsuQhJo28zuHI0NhRuvA1gxhs4LXXjdatX52wKPx5ejGsSMHGw0Jx7
nKEIK9sizRrP0uguWEbclC8Dp2y+SlSHZ7b5j4cJwDAiElxQ5hk+TqJVQHaIx7BORaQb/MiLIH5C
k/n18wXz8XmwoiS7M7cf0wR13PteyS7EGpVBpNqJ+1qzqpWCEuZ7KsjJfz7Ux7XJUNwC8LIg7UaU
d7hg5BjBgoyS0dc6ke1s1KuUGrWYPbuhYwK5sHfONffjDM4nJKaF9nxW0C19NCLPRadbO6Lz1tSt
gUHYlS5768yWd3qU39ctStsE1UejqKHojCrjQ8eax9cSBJL4fqfrz2fv5CjEx+hWSUl9sOKcuj5G
8Y+3Q6YRu+RNYl92GNidWXMn3hG96BToPaqXtuPMf/5u/0g7tSe7RuVS6oO+K8va3qGxqb+Y+Hr5
GiX9M3N3YvlpLvloMozQLiHCH443pF2CVILxcngtF0Yyc1CEmRXOIh+Gc8fjqYejnwt0JFBaMINH
O1aTtWSdG4jySoAGNYnUTYI2TFWTW1bPnzINIcpzr+ImMe9U89l0+GSoV4Vdjwgza1F73JlaSocg
Abafr4oT8zd/SxoeVCa1huP2xbLrSVEqFr2oZggfJTYJdoyvLVvS5p8MxCWN+ykJ2uNFrnRgkDV0
yn7foSKtIcYtJemufTB1f74jsRpAGM7nuE2K8HDiFBc3HzdQOxrRtOrWKC1jpThKdT9UiBg/f6jf
Hc+HQdyc2/7PsfTDsSYz0kPX4dpdV06470WVCfQCU4z6HOTfndE2vb3OcQRolmh5p4IwqhraTT1j
tX1jbEpv6QRGTkcT7LZpOUoU18tC611KkIUYigepFNVPYfU6suYZfOLnU5k6/ueP8dFwxkbfx3oz
54Y0egCOp0xESdRjzutbY6iuwP81V93Qti8jSpeVBeVohVWwkixyc1L2ehMHIBHM6h8sxXkyZxct
sme/jRvfbR3dyIV21BFLlKZWb0J0Gdy67G5D+sg6M9SJD3mO84h03Hlnt452jbGtSlp1ZO/XWZ1e
FYZBX8EYKtVe6PTcV5FRn0PXnhyRksIsY0PCdpw3tAo+9z5te98kbbKLaWzcCg8yHgrFQLsy0iq6
/fydntjuZz9a6juzA8jfXR/vZhM2HqxofQTU6ZXwhryxXIS6nZxZOScei+YfKkju7yDgmPzbokQb
e2lKv04q1U9k1l3UaSK2kxqLG2WWNXz+VKdW6uyHapF+5UqEBdrhB4dMFkxh2WKUjDZmEY6wvqZQ
L9Y9OoGHEZTDW27QqeBjqSrvYuF539yOIOgffPfEcOToOQlIOx273IZhaWdGiCJftVttJdK02Cnk
1MOlYUbdfjCz6MYAtXc56hH4NLu0F20yqEvQmCZJ2666zXDFIgM5zrqNEqaEbKLlCKLCzwI+xUVR
U6eaXDS5n8/fie1+rkfRdUckhSH38cLn/qKmpSIhbo6xilRRGbZeLrXbopDy++djnVqBrHg+aaSW
M9D78FV5MlRUhM3MEcieVVRWSMFBPq7/wSh8zJQZXFTOx8ekVDx30qtiIJNcBdusScqLyuujc+vu
42WMfAF9LgSB1NDxjTp8mBE/bgQxLHQtB/wosxpv5XyKvJWeInzfqXmI4k0nsfsIBq4oluy26nUP
NWxHR/cvVTr51iIiWY9OGt5aZo+maCTLsR00tX/6fEZO/lTCfWIUnBVwSTv8qUNsmUNWMu8kOabd
WMX5PgM5vQynINhI9G6LTqvMb58PenJhORRe8QBVbUy5DweFDWAh+isHH5fvZ4GObqmqtVwAzsxX
n490clm9G+no8RoynAk+ULzwvqCraUyyq2jKzplknn4eWg0pWxsuCPXD5+mQJQWk4gbo2G64AESr
5vANERAWOm3WZ7aTk48Eu4bUB5Viml4PBwOU3NF7zqaW4lyyhtwHmKJRqzPJnVOjzHlTch1zuv44
eq2dYVZSN4NvQl5D7RaBi6qGP+6SpOLxfpSjsDXV1KbWjIqFwD3uvistHOOGcnwyq0COZ+btRFqa
weYULYsOCepx1UNq5qgmYStZBrg7haYL4F4pGnnRh7n7LIWnXQyGK16GSs0e9dRS9kHbxZdmPrr2
uR1iXhFHoSAdOfT48g1QhTw2M+lncwHFbKQ/6lrGTj/Eq1yNngfNERv6KH/1RuwXuONcgMmcFmjE
w/XoxmeuQyffMckipMAE2ihyj1YSZhzqMMFJhb5Tba1eaxdl3Zxzm/jdsXz8rNxONHy/MKWnbeVw
GKcyXeC6THkjQudyysP0LiV2veasRfGuB3Z7ETehs0rGtPiGICJfBprjvuik9N7GnpTQmYVw6mt9
/3uOvlYkBYhKBil9N3ChNggmgHpGtSp13BP/fPvBXMzBYIgrE1j2w0dPU8ISSiEcBKPRAt4zRz+v
0vDMJjd/JccTTKvXnJPktolI8HAUAdOkt9BH+gkxO4pKUCnmQs61pztTTfPC772s2oMCIVNlBEmZ
/oN1RJ1nNnOeNeXHxpfUbENnCi3IhZGXX9R9IuCY5uLL53N5og7Bl0KbFbEU/4fK5vAx9TpKu9Yl
6SGMMYLnZIGLpntVeRh7z7rUoFXnyyHpm2uk9tF3K/UGEH09zTG7qdWUZ6k3ULGGQKGwG+cRmL7P
f9+pk5Q5nTsKHJLixtFeVqe1OqAClSQzVGObh6AKVdk60NNc5HklGGcTDvDD54PO59fxq5/jSgxJ
TG4Lx5XEMOxiPYU3C0U8i1dx1Nx2SpksO9v6ihzoTKxwar9wmHnKEETVpnp0mOplZw/qyOdCwVi/
MGq3XaiJ1f2Dk4d+Plh3LGe63ObP991dpNdSy8mhK/nGYENBL/Lbqe3F/efzduqTcewZ9UHnF1nC
o5cVm2NGiE19IHOM5iloPe06d6dmhuy1r0DKvBWE7mbhqVI783in3phDFwN6B0TZRHaHj0eBrscW
gpGNECJ+FIvooq7oYV/ldoo7QK7m6ePnz3rytTk2WVfy2DRrHO130Gq7nl80+FJ6nm8ZyLUULLPW
n49yalflieikQ/mIk8zRLh9HQndlrA1+EOSIbZvBu6AU0+7UNh3OfGmnXh6kV5PGVlJENJgeTmEm
TFuxNOyl3dCQ1+gSzcfAaYvtIEJllfPadyjj5UuhB8Y/mEpSruqcFuXYPHZDr1SnoUKqEK8YQ/wU
l5UBCqowz9RyTr0wchrko7gJOVw+D58PIq0d95nBRtcgjoBAlION1Uvvn+zb6ETnCt7cc3gM4qg4
hAu74l46eYO28lDsbewRqNznC+PUvkjRkkCSDh4m7WjXqENWpDCHAY1gIK+6OMiilewAKQvVEzba
j1yBnpDJMz0uJy//0EywBuf8pfR/tEqqog1bVSO2lJ2pAlEvauc2aMfmkc3R3uJn0e8aWkA3Uwlp
R3pRcZtN9evnz34y5sR7nY5CrlgIZo4CABP9YakNfBVQNfV1puGl2Ntq9ZY0QbwZ8f77oeqT8ZV7
QrMcsgb0GfQ86zbMoFB//lNOLar3v+Rox0uAz1ewggno7aq71IpIXyeeqM+Uyk+MQs84ZwM5A1L7
x6GAVbVmGFsl4fXUp2ALQ2PKwL5W2pm3e2IcYlaiZ/L5RAXHhd8q1/Qqb1rNt6Im3w9J2W+AhJ+z
LT6xdCny4vI7t7dRGjs6igoVkK+Fjtc3XUWwadrj9zxPi42gP4ciYGhF0ETqcPP5m/L4vI/OdJar
STpOZ0jquYeff6JHoESiTPNlHel3XQrO1tMh2KR6oS+7YBQXUzLUSxXW3xLXAEjxn49/YienTYas
I03tc8vQ0VOLSERpFIZYqmmdegurX1k5hRjvHan8+gcjkRQjZKQCxII5fFJc/aYwcydaghp3vKxR
Ya0mqDT3qoFg6fOhTiwYOmUAIs3FXITxR0PFgChkELuaP9JethgcuN56iTnT56OcOJlcbm40WNAi
QOPn0asD1B4IYZkaUjyHTibwMNFzmLhd5QeFkqLQAkd6jSKtMdchaOXizEOeCpEPxp+X1rvYyU6b
yAblrfuQbsQvNe+6m97UW0C2HkybEvLQxuhkvjIVp0Ey4A7aBv6f+aTHyqULbqiM3XoZmmHz/fN5
OTn7gC/mvsZ5Kzz6XbLoJ9AzeL6BMaxprBsz3xlt/czj/90Gc/jpzECpWQQ8l8y5Ch0+v+p00lMa
5G+FMjlyC2CthqM9k4SmrwaA9TRzRbqxepf6WDHU0UPpVGXqN1rk0QXcBQVQIwoqS6BSqM0ExjvW
QxcLJbxhNyquhm5Chd+JHtlYX4euelHnGG0sRndw7V1oADpdxwLDBd8OYQasy7T2XoOhwlU9FwGw
pFbB3D0NomHcTlM3cqlHJxju8ygC0c1vAAMnixFaTi6wqtgAjzYiZipE1gKrmAYSNeE6jflp2NDj
0mj2YhBu46007DWmhVZgeLHyxiDcj1Y1PcpySsiqFUCWF4Nbe8A6e1OGK1eKoL1I5Vi1cI8VWhmq
KFUC/hXQ8wsdZA5p2C6V4QINXq77uKWVX4WYOn1bWBD9141GWg1pXWI5K9HTbLNo9KZyN5k2k5dL
s5xVKJE07E0vE2eTODD7L1zRNeM2peESNnFJueqyMZos9OnfCcNlb1YQnQbkLVCxWqksSteL5bIk
E47NUBNb6aMRxoP1mLrNdKdbEka8lg2TAQhFVer17Do1oujV4MvEsR4/Y9bpIAYy+vqqrJXqxbIa
I1zojrioRtr+8diIq3KZyci4B7VppPS3j7VyofTESzCHuglMFU6PiyQcAQxQBgdQa+Gk0V9mehc6
wPKa5ktjxSbgBTclXR22FJQ3WWcDc84hZOwT2xEYDgWTPmwaMEfPWGAm46K1UuM6DkfMm72IvX5H
4icxlk6rN/rSHqKs3tdIivR1Tls/0Hijqy89I6C/LkUyGvle54D91ILeqbcwwKvuRncK5Smo+v4F
IW2XLh247t2lCxz628iKfbPdQt4IrcA8Howq5WdV6gtuOqq9TvtEPqhm7pWLxBTyAhMkFB702Ggt
VImyxUxrHHKMLEY3dK/VFp+lrYy9cPjauW5rLZJRN6aFbNte4T+zPPGzXjV+DWAoIohoRrLpFaH8
KmNSLgukNYlcA7Nnxaq41X1hs8y8Fa4V+bOVFxlQi5BkCRLIIXpNksrdGXGc/ywbEd9KbeiTmyB0
zOcUxHtLyw0kIqDVUaT6rmkEghUDhRxdaGvUSxk2WbPLnbERi8wa4+eiVwWEnUQG5e2gT0rqux0V
IAhAsfhhORGmPGmGs8oicKr+tY3B5m7rFubryklC6xm0k+w3mg76ekkZybhJ4avhYMWKXUf00ygr
YGBTs4jMkY+yL4CVrMzUq9SVI5wsXOrK5N2kYQawXgn4ITFyIHCrvDSYut6o/RBcda4LEC3fQqEq
ylKXFshzy02xBKCbH+aaU00QvqIEFvZAD4pY0SuluTsP4JPqx55LQFd4im0sm2aKb0EsteESx3Dc
BfoAqcHSDYYCHF2SFTvPjPEIiKvCoBwluoqcta230SLDGLGHMp2gqsWLggLygNERIlOMtSpfulaf
XNm6Iq1lPAnA0a4SCVyhvF4AHGuMSPhcXYoXXarIRbseIzPQ5ThCrXUVOhNt3/jPbIW0O7GodQxh
fJLyqEhiSHc0dnlGcTcMrnWvgPDV13U2iZwity01fKbSWPp51+Dmh3OWM7LhkKFAgawpd5pVpnIz
2GIM51KYPV3kfYPtiJ/X0qPnt7MaJ08XyqAEWvONNrliUO5UBWzbtGhVI1ayR5wPXHTY2RDolNb+
R1Gjs4PvY4Inj4trcl/evcVW9GDpIGP8Hnn9CgJddpHUWYI6W8ZsLEq9FLWjP46RlvDHKPAfnaAA
Gx1gqFKciRE1g5Ps/UkHjFSnsoRagAQ9DTTzn7876UOaG/ti8ExwJ+E905XT3BTA5xOYApQ9HgF6
IWof5NoPTqV0Cd/PWZY05C48k82m6pq/b8Z/JMT9/xNnQpPDu2Dng1x3GVMlFD/e0IsfSHTnv/W3
RBckFDJY2jJp0IQq9Btd8rdE1zD/og5Jt87clU/XzxwX/RsWBcSWXmv6K+aiKJ2P/NG/YVHaX3OV
niQEF2p67JHM/YFElx6Xw6UEro3bDa1/tKWSSKTd8XAp2WlvVFGMyELzUiyazafWsLvbKkZm2pGs
3to1G08vgXdbZTZdutNwC+oJ37tcdQBMmY4grgjxDFPtfacKc6MqVMG81JhuYYsPWyD6NViAQTc3
FBt9o1XHS9Ky6jrO7XbRwIVYNC0FEJ1akF+laQniFjWRZysOJEvjUsAi9w29Lq21EbXKtZycJwVM
wYoslrJuezv5FcAJuNFbrXhOlVEDRG4od4ATxG0nY/WCYD/fA/Qm8C+LsTeWbFjRs5ZHzStis6i/
BlOQiA0IjatgKFcOBYnE63/WBn8h6pwvIRuyH2sTn1KnLOy8z5EeAQs0xasev+hdfG9Hzj6yxE7P
8o01Njsz2qVvgaZf0Z58a5XFG5Dt12KqvwlRXJCPWwG0vJRBtS+dYR3L6tYJ7VsoTrc5vqoLPHi3
MtAehhFxp11t7GAlndvCTe4jUd3jVTo7BjjXhBOrMNbQ5WsrSiuXaTbcSvcliR3fAG/B2bpxB29v
N8O+h8Uui65CYqO81q3dsX/md20T3nsjFj6Olby2A8KINn+23Wkfpc4ldI6vaTk9yybbBVqLYKN5
pLNoFXbO2qiKO0Dga9rQQZhjYoXv2tcmX8kBYaqlBDfQVYBS0AMk1a9Gtg/rnzASsBtP9mldftHL
pFxUeXjplN4aQHe8dEP90tIsfknsXkVa/qvmgrVgb7UV77oSYls37o1eMyJCxMkZk23oJhgAWUuo
EX6b3MAQ55p504XWqhbBG5f0H4Uz+Up7p+jJTRKlQEwvKZguQ21r6bdd0eCpvZ6mr32xc6PhCadE
onOEBP2o3Oeq/laVOrHqjQmXZkkP9cbzsk2jqMVsEfmiZMpaKNO6CctHK3gojY1pZl8Etq1DN2w6
PdlwgidRfBsr4U7xzI3QE/Jr+jWg0WvYbNd64a7r8mlqnoOi2yGgeJ0cOlNza0t1alWG9tXYTxdO
br7GIryNgnQDJfNmVIh4zJKRauTsNcwJ+KQ7JX1teu2CUGJrVQR/6rgcRlanZpN/cTe1rl+R/w6v
uezB3QAlpr+xgi4Bbq21Xv2a6pBFcCLlPdXbIgjqRd7LXxyKd1hOYKZhcO5HAPbrhToYO6d4KZSa
6NG2LkmKrNyq3RvSu+Ba8oglot+0FcraqwYFm5t2a6F98br+WUuctSmvXOOqsy51G5926YwbmO/7
LkovhY1KMcGOLMPthw5yjnGnMDZ63K6aJnz1sCYgexfcjdDMnPnji1zvQeu3dffFrH/mCO+NZC1y
DcvqZD20/dJCDi/dnS3qNSbAe6NM1nblXZXkwBfEH2WxlAneunG0rCGPiNIheMOGwMhvLEW8YMO3
HfXgkaB61VTVXklzLNAU766vcC6z7/qwZhr0TemFO53blJw2RS5WY9FvG6tZWdHraFq3Tdsg1oB3
IQf1Kaj7a8NTn6kFf9fcJMQNSRL2Cuwm29VQX1kYq/LM4aZtKrlwqq0ZXkTp2uyVp6ad/UhB84fJ
4NKs6j1iFn9reLj7KR2xI/HJUlAkXthath60b6M7EgpNfug560lsapYvcT6CnP5JV7lnCRH8inDW
8NQJNh4uPzQo7DoDx7MqDC7xFvxRIaVhQw/ypdtZWyhwkND6tR3JeztzJeRKrV+R6I2XaZV5z25R
Nez81asXRGIPf626Em1W47elXnJRvzGUaV+PIfcgqSARUHr3psNha0GNKdqYcfIDB9GbAJCv7ckM
P/YuuYTxc2fZIM1LTWNxONucv7rA4KJdtJr+NS2m+9bK3rqyv24AIlzWkSD8bgt1a6Vav28rDIrB
MeTXJifPFytv9Fs5GhrOnS9ozqwGHLrh6L5MMCGIH7H+jOkJx2myaWtt48bOuvGupBe/ZRnXt7TK
pwvUeukibLa0YN21eVNtcFx6VPIJPHO1yai/XRYbJXWtmwSpB56uycLh/r9oRGBR35aXXqZ6W7TA
aw/Dp1Udxs/s+dkyH+8x6546O95kanmpJ+5LHfWPpRmA6RPOI3ZogS95WVidAsCpu31e3MY5SAQ9
Dswlaol+2eTDRa+XP2Tff5864yESPZhfWS+DMN1i83xjKk20oG39pbKr4K0SDkwcEgxtzNcxXBS9
z2e+aMKoWJaZPmHhV4V+5tEa0RZ8ILITNOhwoVJzQW5Cs1c0MD+r9tDuFCMJd642XCXTm6NHLxJD
GFUnIZFs8txdcHWa8LlVfqgIlvIeVyJlAgJbSz8NjZHEx4RfppVdF9VI4IFb8Uyy6PvpRe2MX8pY
YwekebS6gr3lQAwDmiC4a3SDuSfzs4fR/KBNwWsqgztsMa77wnuhs/BNevotHVlrw2x/RMOu1r+E
pVRpa1T2LYfSg6xJgSWqiqWv1asXMuJCppdqvJElGCjwtfkeSCK3/rQrfWWQBtt3dm9k4cCRX8fL
Pmuu8bzBobCx6v/N3pksx42kW/pVymrdkGEeFndxAcTI4CySkjYwcRAmd8AxD2/Ty36F3taL9RdS
ZpaktMq0XFyze61rk5YDmQwxAu7/cM53tnAb10hQnUdmIJJtLYzhsofwtZmX/rFqgACMtkhOssis
kM19esqz8jJ3ub+JWmIkQaYg2PxmfLO13tv6LKzieWAnIpTjE+9H8KHXZ6+VOyWUU+sJw+WZWpWX
IdlK4wG4U3nKOreETbzou9w2+i1DlhI8cU+MVqGQi7Z7U7bqrOEClU4uX082SOj6cwRNpdtNbrUT
BJpE+vBBzR+b3D6ljtIi4tVvLG+SEXlFR8oLh3PKf6/1wXUn2sPMMWLp077t0IvMfRtaqNfS8jkg
BYvUsXTYmM5y5U/NPYp04ga1WpypoLdllaQbS8n3dJPHhf7Mz5I2Gpsx2yqrum/m7LRWhcHB1gsB
KlQdoXb6F0SkwO3qNcu7Un43X7I7FTdEH3N6NiXtbtEH9rY2lupWMgPDPH1UunNLbLN/mDL1ode0
dGvl+04vtLvVt4KHwDMJXrACVejcacCrGHgmm1nwjk+kb+2ATHW7rLGeKuV5m7HTvvwvWQeWoRFd
H+WWd6+N/WHR5Uz/ywik0YZDo7l8rBHozmq5NFvzGcxwTCb660ChiZgpMvNfOsB/N1x/P2tl6Xb+
NUHyP8UZj/T6Jv62q8U//nf1fd/1yzf/1nkxDdYNzEbGD4he9+zcAyqAdAKVNRvJX7su6x1WVxcw
EqaDc1IHg+xfuy7ASHhHQIPjfnD+SseFL+N3HZcNPw+3Hn9FAfcz8yRXDehBsB5RkwRr2EgSmIDf
thGeTRKpxRbk3Wn1jCfq8ZvWfmOTOWwIB7uEAGhv6r67cKS7B4RPAqu81jT3WI/2FQr2C38qH7Go
XpFe8DDOxKv2jXcUw7Qb225vlGMYVObzoqfH1tbvapsNHYGisFCl8yozUGgjHY9lfCH0nL6ik9NO
CG44IqKfiZ1z3xgxdkVorqbxQMLVsHOchumIVjtH4rt6qirDOhBQlYS6cIfHvkRKbZli/qQviRnP
llSRZmj+LdC857L7nJaqvkZrap3P3Rel53Ocgd+Jl7aTxzSYxm3FYO6acU+2t4uOSFqocWQB9Cm1
nQUqre1b925eyvtUd+oXZnjnmSU7QQ3q5VVfDA4nsgWOnLFMg223IWad2Dtqmsp7amTdMd4O4Ava
lIzSF0iqHeKrLV3dMDo+WMUszwFR5c4b2nvFoizEzoOuSBD1WvM1nTcdS9mlt4FUh76h5pRkaubt
GCV1uQtGuRH1QkxjzXY7Oy5OvvfKCxKzL6CAH3zic1tJddcfzjlCiV5tNQ4031mv8rwJ1ZIlUZFk
j0s68gUkN9t4ewIy20j66p6d1NtW5nDDW/9xVutmUoQh+h9YZWzXgKQzuzqstCvNOW6ekjmItCqA
KFGFAX8mm74B9P4JJjya+Hm4qZql+qgKYpRDCyguxMMkVS+dtTpx4WTrxrAVmWhmVT5avQmkoEqu
ELEdyCZvt3Olf5pxvTwki7rv0kXfz0lRXOOTsLT66CTFmz1ekES55WHbegWxTJq5lmGfOoCJS48P
8EtbduLGdJSz74b8WGCYKxNeomxGjdU9LZs1LtvSQNJmGdUrnwOCFL3ZiHlZJYPFRF1IIa5F4slL
QAN91DXOacaacbDsxY5y3V4jr4FWCHjz2ib7MkzLDOJjMH1IMmb6Xw+if5/Kfz+Df/71kXz3pv7x
f59F/vL5b3Et84q/qX6Yh52//duhrLn+O8vENw56BConsy+UGd/mYZpnvvtqNWAiZkKg4gt+O5qN
4B3OAFQUDKgw8PlnpfovR7PhvbORyzCFPWO8UHr8pYEYlp4fjmfnK94UxQr7W9QFXBA/K0c0kHWL
RaCZ07OevyiGVl+2ABnndUtyefHeLL1i2vjId0mLTrpi3HZe35JO0zXiojOIQoktsAf1sXPEwhcG
+rgbjLmvo3zI8s/s0VKLLJnaelUyIRe4tIdVcrrZw0NVIENggZMURmj2KX1PDTWlOsAlJ5pUeK3/
gFesFhEZeO0Sjb3VL+Q3+kDSsWATfFN5xFOHJcparEqC4ylsxykYIDYC647ygu5619Vs5Og+2EOV
Zu88Gi75UpEx+DIPDTlrWdSunac2Se2Nb8Hg0Bs6WjW/b/UcZ0KJYGmOFdTb8arJ5JDGcAlUE2lB
pj9nQZC8FlXGSWhnvckA3Zx6DgYh3MvK6FQQlXo90F6NwXAkJxIA5qI6xtK0F1Juh2o16b+miQRO
mXYAwDnQzXbbG34ur8hQQunYBUN6LwtCavaGTt4BGz+6C8759oakwBT9Zb+eUxVZr4eM8kwOWrua
mcjbpHBHlptoJmbCvEKuOvdD9imjc7zWEhcdfY69hpPHxhR4NS1EF7K3m9qnTjojxNGg6ml9SS1t
gn0DC+O9SVCeHY15IE9WnpFCmeSzvEy8Uf88eX5x7aFkfC6r1Cb31FlKPZpRQc8hWzDb4O5Zimth
B/2jYr9KWKTySbCrZqx3cZZo1jOHXMqeYy7WhzRwpomZSTLrjHXaId82TVbTpRDhB2K37swxahX2
821qNY53W3hBrYXduJIftmp1Yx3PjlpaXtolZACu55LS5xjdnVYIorKxYySXigEpu1caxDdfqFWQ
ZO2Zd/2IfP9U2KPp7tVgmWW82isagWBOShn7chaEBCWeJy9q33SnA1vFlkBkczGnWOPZ6OmqZ24n
Lu2FDBijYdhnsD+xt3qzEEoy0M3i3Cstkey0xrcvbZdcvihF9c77dgZh7zC9mHJb5guBPFndDXds
6z0GmIk3vRhymulnOHJscnqybDxBmmg+EkW7NDFp9MkcBX3GDsYzW9+JtHJcD4PdsWgd3En34ta1
Rni8Bm73aJirJiArtqzvk2llg9JUGknTMgXgFS4C+sHHgdmmvzHcpahIXyu1p75rCTXunFl7bPMR
SXkuPefRnyb9KRgnCqEa0Y7HOy4drFwyYWmXU0hY/ty8MAsgodSmGR3CqsgX6od2fPaqcrzR5vm8
ch0XcLpGJ+WXVtZjEC2lWSAQQ1x6P/XybWF9OpyHPcsc0RQmRgiCuNgZucFEzHdYngkxO2WEmKd7
6Ufdp0ITq39SaUCKAAA0Hhsvy+f3GUnPV6xQlwmbESHeMSJzufWkJCBuTRev2XS1Sg+0RS227L43
aSj7eZDwokqtiWWhqTo2nTawtprRl2Q0cVCnoWa3QLoCW7AdDIa1Wzb1LLzLVh8NCkHP6Vw+RgFp
6NWYQ1heXQlA1kwdQkulrr9IMxk+V2g91w3idhIxfVuwtVzcdTB2c+4VD3ZRVF1kVo5xT1XmqSt3
yvJqo6fOwIiC/HR28qjWo9ZcsNMJnHmKjCg+uuHEoMrkfzgR4JPzFqAjA0zwTHyqfYlg1ZlC/Zz0
ydlZBjJKZxc6sl9rdcpMLjBBSQ9WWfzJSu/3tw6MB1T0KHSB+nzFtX6/0XOttF9Xp582yaqMTWIm
QWgQoBF/dy3ffNsQfg9+/0kWeb7cvgJEPYis2CJ/p5wzWz0burmdNjPqPbLI21ZzI73nYRiGtbjM
Cr2NXLNIPk1lhqoeqNEQ2/2qtn/8Os5LpX/uL88vw8EKQjQU3BYwZO5PcuGss5qpca1m49bSOPpD
MX50VNE9NHllv/zxjzqLfn78UWyefOSnIMjOXvKfflRVJYHRCQg1oh7IjRvtmTFtaUy8y0GvfOPU
NgJhdCZxGIQDi6khYuWX65uvL+O/ojQc3+CbtW/EXKrub1x6r597PAs/x+2cf/LLr3mI/z1SC2l0
/3WN+J+kJ6bD578tfws/t8/D6w/1Id/5a3lovKMsREHH/XJuzv/ZuGuu8e7MNmSbSnbBmYzCM/RL
504NyAkcIPCjBHQhSCK9+7U8dIn2RPxHqMLX2B36/b+wL/3qr/v+43Te+xNqhmfSZ7L3O8vFgH/U
VwVEcjFK7z4HfHXsmbrXuPVX/dlSgTmEbKWSLR7Q4bKCYInmh+GoHZYjoDMTSOKtQzrhYclX+4li
quNk7+e+wjKor8+lmYhdsmoD1ctc+X+im/3q5/zh1TPDwHgJ8w+hOmb4n2pbjbG/TmwfTu/BWT6z
sDPvS9dZ9HAOYJRTvrWPBqx7QOqErocL6i83H7YLiqEixFdnH6jTGN9rbKWhT9kAw8JBK62HNDM2
JQvhK5h7y83QW9MHxBkL47HV0m7GOV+3HvHMG9cTjHELqVUf1jSm8krFmceuw067dYsiOyU0mge2
kiKPJskEP+wJKqQO00fzL+lcYVufUSBI7MF6ISL+nZjfGOwRnDxaN07kJFJ95jFe1rUI1c6fGfrP
6tKff+s4WeCp4JohpuSn33qO8tLoJdYll6iljaiUfuy0BJVPMPqhRymzS4fq9t/nzc8pqTzkf3Te
vNZt+8Mpw9d/O2WMdx7UdJo8HXseTLXzc/CtBzXenUkqoJBwReBFJw74tzPGZgRIw2fggMJ24iIn
/u2M4T9BlEHcwRPFvz9PG//CGfMV5/bPz4sHIQn2DiwXbDku5e35nPu+FjADZAA2eVNhktT6cw7n
78ae6/lc/NTRqg+S3ZKoD0nv+Q+jJ/r92RP8kDTq1IAF3gVC2wQ9e2C+ppDLeO3Zk0+QOp4VSMsj
6jPb36Rr42+JRK6iYh5fpM4OOhVjPGrLbULy1M6zpNjMQ0DghlmXB0HdFekd3M4xRfjQGvmnZvY/
qmkt4qq2LpY5edDdzNpW/ZLtkqa9MHwSt9mwPhAyPFytU/GWUMU1Nb1uDegay4d8IgRk3HTN4h1N
QA07i8J9Y0gDM6jW+az75v7F1vQ7XookhILFbT21bNKJB6/OZ0OrFvM6Xf18K42lIBNrZVkW5M1Z
NkYmp0bPXE79RY9MbLvwiG1W3123/dSmG0X7XdtrEueTX4SlI3eDn42kuas7K1WvCdU98SLoqtCe
ftHYnftznr1Pytbel0iLg9oUe4anTaSkWo8ruWbfrBR/qV74/zH5+GzU+dcPdfiP/yNSpkvfz/zP
3/HtsXbJ98aAHzDB/zam/+WhRkx1dufzuHPxGcyPOKB/KRwcYhLOEEGW0T4sGdejEvmlcLCDd4CN
z8+6ftbZYRr/Kw/1j3cAvkksUFjGvsYuuCyYf3qmdbuYBaN+h8/aom+SqYplPTwNwr5Ixrbfmmv3
Jw3FV4fTd6fIt59IlAMmR+Au3HA/niJ5ze6zwPgVDo35YBvl5zxbmBkU77tkuDeD4dYn+S5MJuuJ
Ic+LbrV3Ra6eF9l0YatZ23Zw3jLHOZV9FblN96G2FgE41iVruPuzuoS354crEr0+9mEToS4MBYie
3JU/vljE8IxgksQEnzCtEQ/8HHZuU15leZAh9XaMauvSte17vzfft3a53pZ5ucOsMu2KdX0AY+uG
BBiT/WfRzNssPMi9CZBrmWZ3JazsI5npKiSEdonoPaxP/hDctmxoCR2oQ2vIzOPqX6c5y9umtBhB
zXbY9p61GYd0fAB4Agvfk0tcJ/me66MYN0m6PM9mfzWPthciBkC1ohltzJCae71FFtpp853ZKjsa
WgubWcDqpDXn9DSpwkNf7zLg8OpPcqXBGldhjOxODRFXjO7izCmM2wZR9W2apC4DmirfBpWy9sOK
tK5ZPRZGg74JtJ56y/W3iUQ4wLZ9sd44uMq3rraL7ZBiVOzNlTzoQdvokMBZAef3nd+KbSarp6y3
gwOyxQ+rre6dDgF1iuq7m0V5LFFm7IpBZ/nRrOuJey84IJ1+NOZ0ZGeKjqaZ+QXpQdrijTK13dBi
d9ChB2zSUTsGY/OQLlK/W0dFcOA6QlfWRu2yBCjyHNhDsUsWa8f7xyCtrofrVGc/Q9ihc0nUw0Fm
xeuUa/JGBEl+cip9QNoTIBfJc3RjpczKXaHy3bhMqPb7RncOTpD41KRBYl/4TGrCHJ38fYNdakNk
Qhs1WbHpC+CcOajhCP1VyBNoP+SlRMhRBodgNT9XAVp7owb4zAiEeYpZyY0hrBsH88Rm6NcKxiWF
KzbXmo0XiumxrJtNTYAwf+cAh4TTcykWciQqP/lSuFn6ms7O527pBaoGhPFR7mZEX7uyvl0TdPIy
xdKluXxCC0rpuPFaC3GaXcTtmKVbypAXBGz5Z9PXHqdMWNdWl5enNTO6nak06yIz0s8erNsPjdvp
9+XSzmRwn0OgUoeAOmWl9iW6DW1D8cu+xSmyidGwqo5toq4CliZc3om3J7gqCys/lXEnvfKgIQmP
EVCWG7vFfNEq9zpjp/e+Z9rCL8eRB9lWQI2burgiZUttSxE4z16+io3WLA4ygrnd2nN2Uzui33hO
xXEjg2DP2Zc+YI+/q/W14AFF6dX2y17UyR6hfRAqtwVCYfQdviUlNmma7dtWzhu/mZI7YZvlFVmc
zs6s7PpK04P142J608dhTexbsRjtZmozRtfLmCWoxpQMveCWhPcB8RAuEeks06UdLAROsfCJhekl
u55EYlgI2vDMhOzaNdoqAsa20fusDhNzucwn78FerFfb6uwT4ZceM3N/2DiljsbfLPr+dpSJFVma
2lqtj+LVpb6aJq9pWFKZ3abL7Twuh7l5HWctiFKmWB8h4T6e40v3S1blMfaggMGhyt0oxZPwCN70
82pKdWWUvr33WvepQLj90GCIuO2sIbmqOyO9PDvjo3rs6LVSv9p0DFmumXjWUVsv5g3KXP/TolXF
LuezeqsYUp9UXrFdK8rxzORFFUSvtzFzwoYBgBugt7GiTrJjxVv3X5KsMUKCSNJrx8ZVaOdohWDM
1R8aZIOLJL9VDv1dv+jGLusc+4KxOC2Tpl/36fReM+2n2dEfnXKQboS2Nb0sRUPEht2abmQWo3HX
Wfp8dIRpHBy/6KCda/Mbc3rvAmJLsldGMpzFb0brhZWSQRWORWrg4Wj4JI6AWNDCJEvsgRTfW57i
ue7kaKOyaqy9blXLrkG4Y4ZNQk52WC+NulaNg5nFmhuF9FQNH1nSGDnj6sFm6Z4x9YwwHujv66We
+c221RdbDXK/9qaFwC3xipOXGrseYaaf5OKV0tSM88avL2xAw3u09yzLAy/xnvG11FtLgy06Blh6
8LsSEC9Rkx4xbhlRJdw+TurUQQBZqNukFeW1LcSyT2dbO6TEalgodcyXlc3vvAFPmbzvPHLsWBYx
nK4XNV0liGOO/dpVt2kxGBs+1geiB9H1l52yQt1pl62m12s8ZLO5TRlq1xuJwySWwYo0LnOCm7ql
JOc3Jo4DydOVCpxQZo6LDKb2tzT8xWWpguRLU9vjTZu4U7A1KjNceWq2+qCBMjILVhCmvZQpQ+0h
I6NmFcEJhMyXSeuCx7rF1KNxx3/uRw8tG8sThTRmHS7MLCvVlRoQMk+ikLFXG1LEK0LOa3KA7WcN
Lgmmjmndz/Z4bzZVcswWb7hIkUhsVF6sGxUMb5lMxVVHejYThMnYdmI6tuRIbgqr7G86doPbzpFP
bUtw7+wyNOM2qLP9kleI/NAwxNXsF5dC19MYoabLMbFMzPBFoN/WGgbJcj5HIrPaQmmusN2G/PNH
p8ai4+grCX7BNpDNNQHC+VU5TT0RKMnJ5wa6pDJAmzhjXwrFyCU5FEUZk0c83StPqq3W5xNWo3Ht
rpKgvOuZaEQ8EMkJMZX1ZFF3RGqtqmvHb+z9gt4SCUaboWmCX7vpNT3b16ySTo2wjENpG8mXwZun
EDpUfYGur92zBG/3tVl8yTvfOuQISS8acj4e844PKUc2ErYs7nA6tUe9UON8l+stOjs/1fsjiAV/
z+RpSKPEykQkKmypZPQV8dq586XdaE1I7BFaf9ZVWb0GWyHnm8XpKlIbjM6Lez29bDO2I74wYVu7
47jVzg43u0QmXyjH5kpynaupdZpYDHjwQF0m+2at631nT8lFNiftKR3n4gleA2pqxWKp5Pq7aMeZ
cLmGlLmt37TFEcOOerZFnlxMbDbftBnGRDixmdmYsp4up3Rxd5aTtXe2O93205DFVYUrpjOqwwiV
AgH3OYDeqth9EfIeOhM7BovV5x75YrUZ0r6JvaIuLmpDs679yXcj8vbsE3ndEEGCpd+tjneTJ0YQ
iblGMOKXb47dJFsQvPreyyp2ola+HQZ0lSk+sIjVLA+gsdTxgFEgmsam2o946q6MWTyVo5OfMju5
QwDsvZ+k00UcL9WRHdtrVU9sje0+dB1pPapx7G/Tcd2LjB9b6+1rm/ZxvbZGmIwoUku9pHzPiltP
G+1NrsbhdvCHjott9f0rbtLicRy4PDE+1pyOTXPRe4Rv6lN6qoLCfYNwoi7ZBZiPeZ4i5e2ThEph
CVj6TABKFMyAG6DX081kQb6n75+zeAVrkoX1NAA3ywt14QRFh5S6+EASAcWjOSGu9Rv8UJZor4wl
pSDURMHZXd8khnxvdxobG6Ni3tgUDmZk52hqS35fKveyEZ2IcFhtek8TJ8taPhTYmcPeDcShMIZx
W7dujXB53DrKu+eky0kzz4ON43GTjVnxRZGjGdPlvZaD+1km/fulVrcrvdilKH3SLK3PjAXw/AZZ
wkrOvCx9+V5RZB9lnn0Q2E7diFeGl84oY30CtxVogmpS8uGbUKJvy2acDkWeNJFjKMV2zRn2edI7
W4nePq4LE/V9M6vrVa73qMz9bZqdBTvdzIIlNfh92Te8k0gbl/ZSCV3dKdNEdSS5Qe2BJaVdJ6+a
m+eh6uZz6OWA65JQ3nLJkJXraRE1XGBh0eOeTq2zRrjq1HsXFdepZKu9c9xym+I+dNJmPOhdJy8F
qW2HVKF0WuHohlYnWVePvnmj58LG8JnZ26knodRc+31qeNMWk7y/FWwr76ZZvZJgQjY5FmXaJi/q
9QLOrBOwRXSt4yh6/YpxJ6HkcrU2XurhpdE6GCz5fG1LhDyT6Ld439eLCmGDPPtNs9MinLiabBqu
rkXnIzTInJ5xS9x67OMVij1bs0+qteRNlgssDD3C96IQ/bGbvcHfaqWo2blqelTl66nELPga9PXT
KqpnHZNSDJLIy0PLQ5oJhAkrZXmufT1L3KOlGOpQ+CYf1Nlp95Vq/eGwDLUd1SipYixGI2N622IX
66TDfmDHHwzanizQGu2uPuBoRnOg+OjRYhIc+4XIe2djBCbHMUlsmER6hzuR6RnUFv1j030h1Ww+
jNL3Ea7l80cigINr/M3Bi1aua9y3hArVVEh4jQVbfSOdt3NZyx2zubsOY1RkK+u2LYPnqtXvRZ+l
R7vmachX2sh+YfGQFf3eRPj4YSZCdodB5mqW7kMf+HWId/STFM1ypZ9POg8HRUhw34yJxRs28qxv
QP9LNxtS6tenQJIot6BHLzASx6w3X3E/y/syNRGVVI6+s9PymigiN+ZmWUNCesrDJIckbHNeWTME
R17TR3d5hIixbFGnXNOsm3etNyMwFtUaynm5c0iB3/qF132szZIu2U/d3ZCU2Q5gOqH3xbnVnB3+
aIGBZGWlX+L1jVudgV9UIxRGHtMWMZ4QRISCP8CmTYujkqUEkklBlBVI7mZKYH0+TaYoth19OLTk
u2Apy8upwtYiAuQUruk+1J7AYNHzpuMVJciDznXVgz70ORfXUbPvrTrTHqm5h9NouctBVjJ58fCX
Rq4PstbSnXhVZffUliTWlMjiVQ2JA8mFFdf057HmTOpYuAD1I9tS+kOXj2qXCF27hKlpHvrR6LZe
Cw0A50D2tlqLelmtFgtL0fzCPPz3DPH9ot7+4+8v9QBTerl7+3kvcN4Z/sEMse5wa7KH3L+161ta
0+r8OE/8TauG6IzJoGEx9D/zgwnY/m1N4Jz3jQSpoGBD6gR977eJou28Q7wGLtciygs+9pkp/utE
kUEke4Mz1pypHPKyv5RHj+vzx6EZVGPLYbONN1x3QOj/zLOdh0o5NEHF13nXGmLZ5Fogd9y/NPSV
I56ZUffxXOGV4Ypo1Al9KA4u2sp0rkN2jlOxLRh7rrHdDdPntJ+Mhy7zxiJOYBM5AEPattjM6+Sl
m36kzdnMfo9lyjFF4x+UKxDPmyPjoBj23rhSeTNuuXL0uUrioFv0L7ohJsG3usm8GUbMOsSzaOJR
o4ak1HDNdI0wbXl2mDCIPXpmz5mas5Z5BI6ZP7WE3ZzaYAgMUA++cz9Nmcsfz6FCDut1JoNQqAG9
hOMRq1KnprE38tEkmrsiYtoneby97AOwbjtpdu2FP04oOpBXQ5XzhvYit0Vwr8vAuMwXLEEuUwCa
RTjMV9OQEKyNArDBNz0yT1itUcrQHfB99KVubnj15YckTdsLIWuNeFl36fD0l5OD9Hld8hrVHriF
EItMc9cCa/3SZRwiF8Lm9x43pRbocSDzII+tSbT+phm7wNqT5qgnp7It8xEpsg6Po9EpJhO3zZgt
qiD/NMEMGkOggviqstLBv9ZPThBmo0gvtaJzP2mt9AGUeNX4Upe69wJmmtxQAmgo/ZxgFsxXcm8P
rNZHMedLBgKjSLIHT7PwXk5eNXvxSNIqLDzZX8H00LXQ9MdZRF6W8CnD2jKNqLgM8+SWKvlkkkpy
lh/m5qPZavqhLJRyQmMR7V5iVmmRVa9DD6SoGlzkT3b+MIqCK4/nQj0Unkyfq8zF9jWgNPTRwcv1
SfotF4BMlYQ6tMAm5kcDB+asRBgVGrru3KxjjtmvVoDemJYKHLQspMzkwnUHU4R0F6238RPXuCiW
BS+hanMGAordMsMNZnD342rz0hpvMENrCYqDoFovDgqswzP96XTluWv5DK+D0a7r4l2RY2qcVkaX
JigBN7nvgzY9Mx66zoDgQAA4vn+RW7EBrOLDNDpLRQgw+JbIx16TJvV6s3i8iXQck/epS1HFRCto
jzWyK7kYgLu77F4jGhUWab74L3kxak8+c34rxC6nfeYlLbcV0mb8nUtLNaG5o6NF8E7KC5WUCiD8
NOLosbREL2IC0NMgnlPXeHQa5I+IDrr+vTllcgSGsrZ+5Ghj3R0Zygz4DxDXy1igZ22u2KrNVrRQ
073q4gwJJcZqvSnxBzzlszBfgkS2b8zBG2NTKMmvbSmZsk3TB+kY0wehm+WdBU1l2QGyrmbmyJma
dvVY+npoQk+5S0bDCsBrGB1SOGcmFH42FlduLZg8QVRUes+QwRfTbZDr1J1LL89QFDdsrUE9aV2/
vmSdVzJwghZf8jp15YWNtabvg9mh4ejh7B7xTwoz9hu4ahPh7jAwx9WKu7zFQkoj6DlMktj95Uyd
rWjKoGxhti2ZFnaWSW6LmiwVtQl+i3CcPYb2ELDo63OaNZ0jjHcloSCdx6QYGHiWiReKhfJ40859
s5x4Wqm2Ak/Nb6s2idt1ShYROrrWu7GG5+EEBJcZ2mSeG+tiLZEvBj44CeyquLMc3VQXGiKMNuIR
8HKg4AWkPI0W9amr6cLCwMn1c+031GuoSGepTwWFh4OIzprRNs5nxEOx6r28kmlbvSCWQeO2gG++
TaDb4QN1aufO9Br9rZtLS48Qw2PCghfAXbAixUXAHKBAi/MuaMuj54M4iTyVFBqUSkJ6wkpfma+h
fakXNBLQT4YxdbV956EmY6XcLhjo0tR8hMgnvF2G+MzeV0QB3muixEkpXSWcrQYP4YoPFqYEFzuD
um3yhKABr+NNQuybGl+Yz5gCcol0ivsVIao4tsuqaQ+MyvnyjOuKGAytgaRPLETvXyCOTYGTKCPQ
NgNX9qdg8pD+AeVAJVp6Hs46DZjJle6W611ddxpgMw1bfwR/cX4mFlg8uYNdD/u6TryLxDZET6vW
DS99lk/XI+9ec0EiQ8o8MrjO6ATGTavxOIV5V6ZlnAxZ9ifUQGQE36lFPG51jEcI3C3UaiihzLOg
7Tu2h11NiDf9nF63LzoS9NLswK3txVjP041ZVA7So6C6WArGr/9lmhH1Vt337dtbj0jtf4Ayzf1D
qcihFZ9R2X2/VD5/wy+KNAf9GJUciAwfCqAPO/zXKlAzdApEEH1kESHUOGvSfisDHecd6hEH8IcN
CRH4Kt/1SxnIzhmfGptlRInIMM//6S+oRTA+fPdxQbdEGgidOBhPECOMX84fp+8+LkbKw9MtrYqw
+n90DWfdBtALNsUqmQlUnO/f1co33/bHPyhIf1xkf/t5vHJUM/55p31emH//80qTPUMFiSLqqjJF
5pusMlJm+v+4O5MlSZF0S79Lry8lygyL3hiGuZvP4UOEe2yQGFFmFJTxne5T9Iv1R9Rt6fCh3SXv
skukpFIqMhMDFB3+/5zvWIeRPuVBe6MGKmc2O/au3V5Kz30kpIpyg3aaY9uToKun+XaGVXCWlbT2
DEpUMcShOv/3YEb1mP5q3vihPN+XzwXvH68MI4lpIjl9/jvDsMHtg54jyvzuq2omeUZUSxihtFYf
5MS9fgOg5kKPq/l/gLQvrmQOmD7WvsXMGkp1wjpKgTkP8I7mQfPVn6m1v/8KXr8BTiOQGYmk4yiB
WOf5nWVWmVUdEfWRVUzwqPKVSmvBDM+mcLkcJioUmW0EH7z3N26SPTBXQ+KEbtd+MSuxcav60mGW
rm3cI0ZZtdSpimLfUV0m6/EjNqS1DaP/q17Yhhlji5QuPiwQ9WCnn98k0nroFlmhWKdqSZsnK8YH
aRZ2vWtE3T/m1ga4YAAZd3SDzHCfrJ13pzgn/PRFU4Y71nIKVukC+Cz2WgmqThpDm1M9yKCgJrnj
3dN0t3/ICQ+bylxW2NZag7u8akx1+v4Le+vZMUBsZA4bCP5lgihGfrN0ZauiGRn+Rd0BIayo8V3A
wm/ierC8+P3rvTFAGBscV0mi9SwOhs+fnae6PlmnRjEsDOdkGof6wjCI0+pzv7hSZKzdJfj9PhiV
m2bu5RtDQkNAEq+MxetlnNvoZSnsRdRXJUethia7meMJLbuTzlF5LIwywUao6MD5IBeymlaVTdbg
Lm1c54Ox+vrTB5tsQqH9gzZiJX1+/4Yb9I2NlZ2NNqTyTOEYWLJgvvOEXj9Q1G7D8MUwJYEK9RAB
CtuJ/8VnYQ2dZ6AjaRmmdnBOMRZbOhCF4/sv9M2rkA/OENrmmJf40h7Mral8fBN2aq4x/mjjrm6K
7oN57PVVMOkQC4DxmbdHg/D5Y3Pgu+WQJ5tooElzqO3EYpIHFWr949dDCtT2xIjA2MzW26f/14qF
PYx+n8QPRznZRALCjaAIXKNKL9k/v5THa9nSO7f38yec4q9LuTnnRCEROboiU+cGWzwgTbmIO9Wr
f3s//5/rzRtPz0edTjgprHXKPNuf/3WpEBxl0FdNG00LnmagwvkpcTAfMl5ffWVsNkx2DyQMEbiA
1uj5ZVw3MDb8VhsJeDYcxcB6mnkSfJ9HaH5FA+vTLRICb6SLcaZEVDm0HBg0ORsfjPxXkwz8dSZZ
dPCMF3C3L95i6nudMbibqXtMbIgxTNXwY9zzcu5azlwz2qo0ND/4ELal7dnnxkWByIY2/2Fn/NLM
4U/diCGSIVqXuJNs1sFdonD0OZoaV2956ckoNCqPrP0oLeX19MalXYvtBNw9WOYvI6rMpbJdI+N+
JcLdHQoBTq05reLEqKwLGLFmBH3Eusq9zjofRnTllLvhNibW/MGYfuvBM8YQMvLQycPYRshfA80k
qkkXTd5GRZX1kcFBsMozuZM97MI0DY2zVQTdBysYToqXT97nA2KLy45DbOvK9ud/XXV1PcCaJYSp
bUY4S9K8qXeBwoWeZaKV+8LssxPyTzkw98OcHj27tB9HrwnPG5UOZGE42MmunIWoEg6/eZ3tHNhB
I2RMLzsz8tRb4sz3WOhVWC+/7Eq5j2pwDPpXTiovoXyn/W4uLKglreR4WvRpbsfdYtafh87S0066
cLxOJHN1CcHYdS/romv62K+1ddbaXfopT0LOSz1rD8CDQFJIaahL8IKo/txC9kUv0uPcVMFCU6s1
y87YAa/MwMkufXirVxc5ma1rWHEolXHgjmK2gt3saPU5zLboQ9xw6bQzm2w8KEYutc6upa2w5omC
6zW0xg/8oe5ndskttFXLVI/4LPubYujdhnIUhTnO5s6nlQZtHo9TKjhaI5S8wFRaPjUNXKNdkAn1
PaFk+IC3Dr5ZJSn2TLY9G7vKT7Sznwd3Jk51SsQPKjXWkwM7qbxRlrT9vVzQT+ympliMaMIRa+2q
hGrZLq2ybfR4nQDAQ7Fb7jrkllMMrs1UsdlK1SDImeSlTxXqoata8JsGbsdl14QoXSK3toslXpaJ
/BUafMElyLV52W0AeB8fSUpK8jC2hr8H4ouYzskTNAIhEpeHycL7GslZGpujMHOe+kmgbxxbsfTR
0rejGy/92H2thCnBhKbUrbJyDvNYojFJDsgg0fdklsm4X6VCZFIHPU+CnGaHTiwuzA1+7Dg0g7Sm
uakBDOwIak3L2GrRC+wN08MQptghfp6yaUz5YlkA98DC6G5VU2Pz146ov4TI/LaUpM54KuFe4BKb
6ZBTLB7WKQr9wr7QoLY3AmI+f+naiQoF+GI1UF8U09M0onvYdWE+f/Nb1wd+Vmt1I91+8do/DjQK
f8GayoPjqPVqocIBZUlDJtrnw1yCpfaUhhQC7wq/NwbYvYdW9tRb1sU7IObp+6il1EfDMOtNyIxh
msXFqHNqbRDi0xjL+YSgrSx+j2urQPeYY/ml9NzpxtucBGxJ2bhECCHTK6usEUUtjOvpQOGSmrer
VXndVpb9IGAlQSEJrPYoKxueatpjXIUVF46H0JunHN+1732Xwl3vi5atxC6F7Qpjw62zn4Semiug
1F4/FeibeuSSc6PRztnUukF9oYID4kzVrw/UfBywJoR8l7Nbx1keGDPwMyl+88iZ1LVu3XW/LhOV
okJmIupsajSxHsolBA24dg0yPQCWEWEIxrnUgVnvJydB4girAntAJTNK5tZY85VL8M0XnluMkPLo
8MIEdDwqzroqHUr/KZW7PYo9kdKkMCC91UaJZ7DX7fI9t93J3oG2zW40kVWAVoZ+0pSEKjHBV2q8
R8tAyQNHquyQjjbWFPulUvAoMD//HMyBH5vIzLivdbF8qiY2KSdj66UQt9rqtBUiud2+Z+fEW2ri
RZmZxieK+eGXfuUjQr2QNeZuWOopo8kZjjUu+ir8FQZarhzIxHSuZhPAsAwWy9lJqTJG3WRxUO9J
o7zL9DBSvxqaxmCIWj04Le0unMThtuAx6bytsMts4GGi76OOFJIHS6/I3TAruz9dveqvmvNnw8mi
d/WR1kCyN/Ffu5G2R/Yj2l8oJedFM9x6NbJr/Nz1PBymMUdTVgb+SJwvXLzxKHuVXCM2xiE/tnlo
RgBfKPZ77jY9m3LKKSMmtt5jM7e/WFMX3LdLIjSMTWv4Gq6+Ko+2nlQRm5PhPC6SCK+dLCq3iysL
6+oulYO61EuHKqBe++KX9GV4yZfYfpXj0vzwcotsLpfy6sCM76NdIWlzPJ/HyVjOOaDKaxGosoiF
V3fWjinZ/bmCCETLa7TW14E+FAk+hIhc51qhHBjrdKlBBZri0hyCctxJjszFYfTcnlI2zYzgN69z
qm8nLMbmPqGvqPdF5cB+73Vq/cyTlDo1nuNuj6DMf+gNo/y6Sl+se2mYcNBnGm7ijF6Jo3HUyxCQ
CqKER3aZRcIKsrrXaIq2Si3as4aIk4zaeyYWFB78v6jsVNjNF20RQPYi/9L9MaIhLGNCWWvMiQq2
9T5rrTGIUP9wGkahBwcnqGj4s4gBtNiR/mQcFWxP9BVqXr2dMhu7AQRvWBJWzlrDPJ96EVOSyijh
+hIX+OivckWkWRvGieU0BWyYGRmn6jJ437Dqk4eFkwjpJzWqYgA4dvmFRUsz806kw6NhAsyTt8n6
3SvqXsaM0OWuGoTiacDUB1Fvjm16WL3GRpTeCCfdD0iwOv7Ua/RurAooOIWuPIXwz8+OVdKDfYYH
7X8P/KSwWQPoFNB/RDXGiOvWdce7tS4aT0KO6MvtFqhDdJ+Voxq5z0pASKjA4cSiDlr4KNMR2Jru
m/URJ0HL9+SUAsjO4tu/KyCKqJ0kLnlqFivT6WCU9RPmL+j5SFkCGgCphHo2+e3X0RxUtcdu79w6
NM1KCH12fsHeCmU3vR/zh6988cszanvvCzZQUN7G5Hc6Bo2/04E1wJStmuRLx54d2K5tt+5+qlAp
ZnjVf9rrpLEdrtgNhsW9JoAATNBa2N1NWRjWpdHMecdSVz75ZLzeEI4ODtBF2gRLiD5YzARTHKq8
Y2ERtjwUftocM/ROyF+bfKKLVI+aY7wx/GrabH1yXencG40zndNtyKCQ036Vce0P/dME08NFkF+R
wZ5A4rp07NrpT/PVnb5MtCPaiAcnLpvZt8ACkpzxZWST9A0bWm8epVqL+wS9DvMqPAcMoqJc4sQh
af1CuX7+6LgJ56IQwPzBUgVodV0XJZq8kRPGbkgzPixRIOHoWh8mRTNQ79kH29+DUDFcfidDVbEp
Mu3WjPJRVZyakC3frc2S2DAJlvWLajyj2fczfLu8UeDuumLu02hgCIUUOOewu52dafPI0dG8V1PL
zGzNvecCvJRuIyNE3H14yNEdYzvN1uTbYNndz37qi3uwDqJFWInBmFg1aLsVbtz8lI66+8ig9e/p
p7VnrHOpvwsrfzb25hwQ7sd2EG6FIzKPfljZZGgZp0CbO2EpLQ8JLdkkzs0ydYkbKDN5JsqgOape
zNkJqEMbqR6dzUeDjG5WLrRudoRslz7b0lrywpLC3vjAhfWdo0g70IHtkNyBPMm/q2DuXYAZi80e
CvUEhdZKZeekbM5l3JVleCsG5YWnTm8hpLWE29/phH+QxqKcHgDu5qeDGLHt9U5ePWFKtm6J7Q2B
4ojl3vQ1xGBEk2Km8URrfc9Lo5eN+Ct5SspxRDMgAI3u7NKw0tMsnOpPfQbJcV8CvAI1IqR9rWTv
mFESJBvpb0qZ3wFVTxB0PMRgpBuzTwMTBnvSYiOgosYNjZsuT9miebhHjiMGqhyXgFH8dAoEgXTJ
lvbTYiYWjT/TGs9a/Idi5w8jmEN2BFl4MqMjZZtWTYmKC9sJQpwr7XqTA/0v2R347U/hmZKjh2nh
Ukqyfl0Ar44IsFLPIyUQ8iAoeit2WEnQ6NMgPW30YPJmhmG8mRfJ7nzD7VAEnXsHmaLVL9eGN41I
BiyOfp8cVCzrLlnlVLGSrOYv3DYYX6WBqr6l+qN3TqqoVM8VycOwL6ai37tTI6dTIPpzjPY0m2MP
9Gkb+YManrrOX+BDjoJnmjCZ/lJBikjAGUwoZXmBLybAk2DEUBwy7+CNg/T3KaBHVLZFvXSRtgoA
KAvpJ98AfpWIxpIiGSOCDirk9505AbLtpH+Zqx7blT/OM/PABn/tfEHcLI6qmR7buh32jUWIT06W
LC6YaEUDF+cUTYNy0SCAJ6X0pW8vmFTTcGv3Fj20N5v1nl05fzegCxeMJmCd8ZeXOjb+LPrWNbvh
ajO/dyvpynhLy73s8I9h4McGDPBtnO/zoJouAoTlNh55TDKFSYAIOhLbPypSJTI+wNa5HcZ5Ogvp
Q3wZTdxM7Oir2mZ3r+aviYWLFOKzUIdVsR+kYN9ayNVRc3KAY6mOW8OZPyW+4SeoXQv/fvE82Gxz
g8w7CtCUIQWhfdFHbsWcExnsC5oINeZ86yzEaOxW0J83abO6v7Sp2dYrNMG0zeHGhLbuf8B/Cear
vF/bJ7fOB/aDRFrIE25TdxFA2rb6NPSV/Th0S+ZHAapQY4fRGddfRiYuGyrR8+WkDZEwsWTNRV1t
50Ltk75dv/S6c+Zzq5vp//T5bF+ZZe2Cp7IpvEUlfdrTtVs4zc0Me+igpe8kcc+e12R9A/g0BR2q
2XAm0YqAhqX7bCx44ve8fPO67IiTidyxG1GP9/m6b0XvntFiA5eInwQv41qH8iKEwr0FC3kTu0rw
PRumtqnvkcd4wb6CxvtDkbt2Oee1hg3cIGBRqvPWiAJK+TSR2vxpShPjVx4o4DqL4SbFmT0i1QA/
AFgXYvw8XK7pNqdA5ZrMmH3SdlDBpoOqUpF6YylUjaFfl/0pVK7sqAk//BmGC1KIYOkGb98HRpai
GTQpKYS2m353Blvwwhqivz12R3Y0q6DUaHHgDMd+svJAlWn4HJWVQNuFAVNBwYObe2BFRDtEddDI
D5pUv1OJDr1hw+wU31a+Yne/GAMR3vSMeXFyzK4sZ3R+593i/OozCxUU/CHQ2TMZsbsZyvFna/Xd
B6tOmS+8hNyaqJV1fr2wWQBLsfRlH9WqlscOQom383LP+a2KPocJ4+s5fVpqF6R/ADdzy8roxBm1
Cdi1XZOuHdTZiq0jOOTl2KgZgF/ak556GHPVzlFDrkJ5wspalns9FSPwCXzcQVz4nXE+O5nmrtIt
GEdkI+dkI2C5ZAvX/tCWzBWiiZToR7tYv85a64s+WwDbz5XxtRT0SSNnxp8dySWs7bNUKcrzISun
joyp7dRZkW/ZS5wY229drZFx8P0vVtTqJi2jATJ9cOWgBL9D4e4v8RhMLWWGqhM/9Rw4FRrV7Zjc
2BJzWt830K3MctMadGb+4OrJeYTJ68/HSivn15JN663CI5lGYYl/ldNU6rUMPtOFnusmqHVTxQkE
gdNinBdMwvzfRRM8IDOtQqC+DuZAuxmYUrAY9mDKTS4WTc4yosK1xwB7WpHxxEcpjzaqHjOC9aXY
ktaD/d33qOcDOHb6+kiSBPHaPjLasx5BVsvsiztyVzelT+sYtJi/x0pmhgfymNj09nlO6bgMvQoR
nAfsqauEuqLMLg1aaNXinigMSZ8Tv++uVWarPsKNALVyKb3aOUBv9KnRVlb3M1vYaCKhc70cJbAY
PmGVNSQJWUXxSG2Zk2k2YYY5dnzMrDENcIRYEDyhzmTes5XcOR3ny52L2Q1fP4vNtOdPA3095Y37
PTMpCO9avZDoI+oh/2LBcyO9FWa/v/eqpJx2aboYDUPSAMtpUuj7TX0evipb+560oKz6zhI3X/Rm
5cn9VpLEEYlummADlcPvprbuxqlwvXrv6KYKd0xLiY+b00luFBCGjcxuBeqM+gno8sJe+p0xcKCM
VA+66gJjy4SqaqSmgBSr7fUmncnY3gOtM4s7cAx5fZgGwwGL5uO71iiO98oOBge4/ygnvF7W+J31
d9CHEMz25VwkqXskWsevj3lTuuyAfK9xY5lugzL3yhStdj4//geWJFPU2uDlUkW8aUe13k5Bqq/+
A/XistG2aK2WtVXiRZb+aVdSIzm837V6VTJGxuKRU08viU4czovnJWOPNc+uFRtk3wUju4yWQiYv
3LM6B6yW+LD2gsaG6jam9QdtgjeK9ZsgduPzULU3xZas8ne1WicGBUCJXwTaHTtOINjn7KNY9eo0
+wy0utgv5D3ttFHIGCJ3R66FU+0pJX+U5viqFUmri6A61B4IRdCOvPghcx4QhV0FwHKQDe66eppZ
0vha8olEpPcf96sGFJfCP48bGz2yD43k+T2Xkxot7fLdQbktTlUJqda1xRL/06vQeqAHA7/TR70S
vrihxZTSGeapZliJDiNdld3OhvI+6HG8fmyQedAabkA0lDUvRS3anOYgxfAYtS3T+Sir4kQ6BW2E
kTL8+zf0up3iWQ7pUoCjrCBEj/P8scH4HeVgcykcKmKIp9aBk54FXlzlwOnCdWC/WqZ9cfkPL7v1
U2DO8WlAPOD09PyyS5FQCCE1PGqFl56tK8FnBrmv5ygyKbGuOowHssM+6FG++iK5qE3NGvj19u7+
CMr/auLYFUh0k/WBojfnumFkzz7lyjvp3Pq7Ssxl3/OpRknhlx885Ncf5HZl/otane0ATdLntyuM
ZKs05ttGxprMXYownA5JQKaG2QL0N2aLqhmmiV3XdsN50xOOHKk1aPerkbYfPAXzrcdACCi+Yj6U
jT/3/Me4fUUHp+MxCL9obwuYB3trpMw2zeuvYZzGi8qw+6hfc3Tzhh6Po4PpOHR6QlgJH9kDLGwP
bdpamFl9dYMUxjomqUlDxK69fzyH0vNHXuDAFKLPGmzSkr/eWKY6o6+tsYl63ygOi4v3fy6T+mI0
p+Wi15bYgRHBMKg/6rS+nk22CyM1AMNGn3HTw/19YZT7Ign0ANfMmuf7MsT8t9iiOH3/K3jrKhu1
l37qhg971Z9P5r712qqBQW4Fl3XjP6JjbT/9Ny7im9tdINSy/Bfr0DggMxBDyWGK8PPTyVTlzbg2
wUdDfBvCz3vT6PnQKgEbxD5Fb/75ExvsuRurOql5VYNzhSqb2q/lhRds96Gx0pXYmWEnDl7vyE+D
sIBr9kOBx9bNLcjneX1auVZ2TsaB8dC4Y/Dt/YfwIhwWQVXgIToAu8iHiOH1Za4wRg34F5zLIBa5
v0WWqqehVbfetDbn5MnkZ2UPxG514dLu/MkfLgnYg9vhD9OVR1rlrnFmKrhmPn15/3e9+hb//Cz2
CaijkDa8DI7H30FeDvD2qGrN6pA2GQW20UwxSHjF2Uo4BoS46mAu4c/3r/vG2wLsts1GLIKbCuX5
2+IwFADyYlBgnqT9kATsYxPKv5OoPlrMXkI3t0fPtTapJ6whhwbe82tRaB6NVaHoVUVFbxfz575C
4B9XJU1sAHciGtMshPFArJcbAsjCaGd8MJFY2yh/MTwdBAzQfJEO+rTxn/+IMlzY9Ws6FEQCJxGq
SysmsBVahugJbuS1H81lDs8oL83fWkNbX+1w/t1pD0CmQfVKWYa8Jn21jqUiSh3NKWQZq1LenUSS
vktbArjpPbWzFakldymnZCKgkCY+EqC+MWBc9K7wmgLE3pBsn98Hdd1FtAjzI2U6wy8XZs8tiULV
Ruuub8nRMr6Y9HouZ5tz1vtDZntNL54gDD+WapYvRs3LTaV0hG4FhZ2o4srfpyARJwLh6y27TXGr
lvCjT+ONyRFkJeApkOd8JX8kkn/N/TWNX0tIC5AvAsJbFDzD9VI79gd39caHAJnKIvgC7Dpa5RcT
PStMlpshneCaF3snalsxY6XZNam25vX7D/BFbOWfOYj1xObloZNCSP1iDM7adZhhQBN32pSRCeaJ
89AynJujQStNp/QOJ2HSXBB8K5nVnnRT9dnMkgu2R8m5NaoPJp/XT9g3mXLYkfzRoTkvVoa2VGkx
YO6KHMPMTxxCD+i1VukHn97rccPWEuEMjSymAXa1z0dsaKULMTsdwpRyzr7UWyzU2IXTaY1M96qp
KeC8/5hfv1Gu53ISQHKK8PwPwvSvceOAJeBQwvWcDRzVO/RD6AgkB/DZ4h8PHi7lhwjB+R+G6otb
yyjNlnjesWkNQ3d0t230WgTz0c2C/INLvfGutpMUcvpNAMaZ7sVTLOis+SUjZiyz5kAEinMCIMX4
4CpvvisAcgxTzgK0YJ9fJTClKOYtnYvQtobX5HbnNXWpSM8w9hPCMj/YAL35rv663ovZzJ+VyAIM
ZBF+//VOeQEcMFPkBzlXHwkU37qUzVrHQmu7GFpf7E+6sE8mw+TWmKvBQTq+GfW67M6NIXU+OH+/
dSkWOhirnBIpEm9P+a8RmFpTO5sjjbW81c6R6M1kZ8+VedUIbezfH+zm6zeGBn6Dx7lbVgMWyOfX
qsgGpL6CtqE2LfO78ho0gE4e3LSeRTAgdkAvGiqyFQprpd3ew8rZzhk3HoEwUe62CjaBSoK9RmBO
j0a3ao+bwvzgk3w9eLcfyaAyNxKga7+YaIRm39gOTLLeXLT72UySQ0qp+/D+s3j92AOLjbSHIZhN
NbzD54+C5gGyVICgkYUe5ETiBD4qRRqgU5BW9v6lXp+acbtY7HdZhzcV74vB1GSDV2I/gNiRrXWx
p7Xjf54D2qCLuVmERembpLoHy0e72DfetkOvkHUx+BOC++K6SYjuyWEzHUHf8RISw9OePoOpT0cz
IXHQbm55+f0ZQ329skbSZ5bCb06k7EF++shho9wfs4fZLG4ETZ57U03rB6/69UtA5ul5/Erk2lS+
X/zCNCTxQGgEEJ0VDHeGSJvLQdCxkanxkRj49cMIOZgxplA48xL8F+9bVYWgipAVZKaF4VfLKoLd
SAN93nd6aW5IWFg++NheD2NiURBTu1CTfYHA/vkAy1u6RaqlotYop38IAMPcYikHjfD+4Np+9/ON
Fhs722QGwWFv4Qt9fpnWTdwmKGYEvpR9z7B6I6UbqL6icQsI4tCkVCDHCaYjUU/eLixp1b//A964
T0pC7JSJOhAcgLc//2v+KnrCB60K/wLb6DAOmyGPsUOmd+9f5Y2Rwk7Sp0bJbjL44xD7+yrMkR3a
CA3YJbHHW72Mn1B9V49uyVLz/pXeup8Q84mJb4dFeuMY/H2lRUFYmowR2YkIkwOhMyRNiLC9f/8q
5ls3FCLORptMecnyXwyPtWkx5JRDHs1GN8TEcNDFKQjs2/tLku/hPaYxMVPL3rE0Ta9yGeLZm35o
tw9OgD+VB1r1yBbzhSAvNPT/jUHFsNoOYIGzHR6ePwNENQmbrp5Gcib7637jbNUF3ZW1xwBL28HZ
cFdJfYBrgPoPGfgH13/1DngujBpmZXxNvIkX8wKTY5cMrp1AtBmLB2mExSXo7+qDq7w+5rO1Zn9E
FWJTqbPhfH6bBdbjngVZRgJFBcQTLeUJ7E70gnVJh8EriuA0zIl+SE2kcnEl12+OKUdwnBpXczZo
7K2l/yDpBe3/DI9/RCP5/zMjngL1X1/Kq4z406FOu//1nyx1v8hA0Mvx5//8H3/+kX8bTC3rXwFb
A0F7gGrEtnb8H3+p6f3LhD5CVZr9DX+xfbf/xS12gn+5OGdYBfFc8QfbYfS/7KUASCi1AtTdzAHM
YZz0/4G9FBLy82XGp9ovtv1i+CdfAWfVi9mjafJ+qENY13Syv8IRooB2R4iwPu1pQJ0S8VeTYFCJ
A6UrFCnJ1ehKuGjVqva5DxHcb0xgT3WDoLmoHuBrevQYV4f6dl7tjE2mnUAQP5B0NMWDmdqXLRzw
09b1vtlBlt/4uU8U6Noijmga2K2l97RM7s/RPwFC9K3rLUz8bQAwkHyBG6JV1BnpxTYM3lqeW5lh
ABHsTVRghKGfcUpLb+a0AZegXesEbf5Rt7OEUODeuEb4NV9qCWoILNA0X2yaS/LqtHECd4Q4LLyG
hxEf3eXsGSAiDUXml0RUt2fa8g+0W9hyib64nb1UzNHAR3afSiixQgMqVJUIPs9jkJzaLvlPe3iu
47TrvMz+E7Eg7hFRsszh7Lpvocmhy+4URgUrHb9Qn0YYhhwP1BQ7nNNgYPuebjp2KGqDWI+tHxr3
A3/H9jhbImRmV9rxILQr4npek3pXbbw9ZH3mHvnCdvJmg0JIsQcOkQ51RVI1ffwdsr/mMWQuqP3G
iCXoya9rMaek+gBy2xEeRrSYN/rFnZOOTrIzmnXoY5Qu1tkiaOnFBjeaQ8fKjAuSbki9AnwLGQmw
ZZxoXp2TeQV6qS5NaLObK9I84lcwDQy+9WVc5uGYy6U60hNZTjlS/rDBGTfleqmz1SO8xVl+IyqD
n40QHbFWnqvLaV1pH3wyU0i2SEbnwt12JuWI75E8jWQYcsgpclge6Vr1qAoC/5sxCHijMF3amZyp
rLdPVszJFa6PuyVt6mM/uj+UaklwN55mfz2Ci/3eFOl10ZHzPYvTyqxu8V5wA6XmrYIevBk4rSKx
8iBGA+c761zeHtoF3Bga9VpQmnuLrMvYU+OW8VySBVeFN06lAVWgqUWsvCSnIbSCi7S1q5PAJFOp
drvvNtHXa22Lb2CsidvOZZeuO1bf7JCNgkg4JoArb62JTioHa/mMJJp/HRV644APu7woCUyORaE+
9bh2IjQMwf2i+urTvEAAqkdUGiY651PtFONV2PloVvHixqnjsyx6cjkHuIIwgjABv7OO89SkrOeZ
iBHkzg8dZZNd7ursYmhLP+6USI4s7OmR8JLgcTQa+5LgS0Pu8gGLD1Wzh7zunvwBO8zc9l6K7I5E
52EEalALj5SAgn25kz+2UwUbriOHO8xt1DsOHIzKbR7GtVNXgr3+cbASxWEDnUaj0YHOqO4ufDX+
WMph1ujM+F3sH2Q0LBQf3V6gZiZPG2kv3zWZ1yCRSiEj1POoaMrGu7R1mt7i3Z4vXKSFp+Xg1heF
DL0nSmV3hrT8iLQ8YGv1GcpI/CRgVyM7rMlr06O8nTbiB7bM+oj9/LqpwxPQYZItz7JLik1Qcrna
EsrP7HvnwTCpy2pO+Ybvmq5Co+B4iOuRMIPw++2uyGktAyp8MVri4AZpc50ocYGW36PI6MxHe/X9
28w2TcRZQXDWMvczBp0Uu0PlXypNfGfmMc+mBgjrIp6mFhFrgKbQugxNAHEBWc8EkWz4mGNQ25eJ
5nvrpx/YDG1wcO5hoRMI4TclGH5NoIn78sIFuGEATg77Ll6HsIjTrPIjdjLeBXq6vb2Y6AEncrKq
8GxcKOuF9ZTuR1m2D12dKjTK3m3VVtmnsF7dQ2kW5VmbBOth9uzmJwwYdJRtMd24VZaf0tlt713R
xTiD2SqC1EOKF6Fm+rw4QOS60YScj3ZgLOO1Np8AwDBVEM+oS8QTYvM9Yg4Lj7OLcA+xSXYvSafj
gAhY5qjc6mwOAFfVeRBbk8A8SRq1ZnfvLHT+fOJsa/71CJ9jFA28gyJHoTT0kudfX2ISIO2eE+6p
465eZC8/e9ogJ4hUqhM+uvk0s9cvI6hNVgc33ZP1M3xxw2o/2g1mt3Gis1u54XiTd9U3Nx3Sw4KZ
K85HncXYykDSTPOZTKCqUt3CcwZwChrL1bKYp9pOjRtz6ZebRHHKa836Gl78XZDIc3au/DBRgE7J
boykfZrsOYtJsVliD5P1o5uCLnKyiptk9oGm1wI8AX5qDQweu9fjtQdUZycJynPWhtNNZ195lmef
gFVfL8PcnD+PqdKnZbkegwm8nitzWEiDGPbSasHgSXT+kAuL4WIJem+XI5fpMJy0JnB3BHJSIWpq
WYIxCp5K/ISgwNvHsV+snaHbu6rvgrN68dedNFk3025OjlOXQaIeqoQ5HCB4mdefatoNIVKps9Su
T4jsLU/R0IgztMHOvTavoH2hBlpHb++Wq44lHMG4Yfd/AZBwDWpjvwjCCXfArW9tTWBksjC2Om18
kX2BBMluzM1zF94MxQJBiNrPkTXCOYXqtEQAxcKDqNsMU2XeeCcerjpSLjuBwdZIAefY446tGZp9
d7gUFa9m6PwHO89ObI8QAYf8ksqkuNTI6zCtfnaWv1d9ybohkx9wpnC8BfqpTFv+3nyeIhp2yYFw
9+RRGf+bszNZjhvJtu2/vDmuORz94N1BNIiGfZAUKU1glESh71vH178FVd26YkhFPpVZTjJTmQgA
Dm/O2XvtYTyFLgsfumVMOECiSA+IpstOVN1KDHb9JSqbAYfa3ARbyFxzvE2Ybjbo5/aIq4x1NFbg
gkpG0xT2PtP601h3vuoWF7x2MVfJ5ZQ+hzkLZvLsddm1bWU3tWq3qOZ2VpLwsUXGyUYd2xpPU6nu
i8S6WwLeczJ4vcwPqTVgE9/o6RWE/o1jHHD6PMuexXVoN3jUwJka+zofCHYERxbVk7sVikjP1OhO
I0qzY13Ym1AHhgSa42An4ZMptGETC/uEFqPbw4QnC7kxbssJ7xUwa6LXBRi5oYVyuzOAU5d2djTj
Z1Vbfi+8ZjfmxUs6ZTcCr3pWSXha43NF7LJl9tdtZ940ZX3bMWBmfH6rrvHoMRoznHYHQ2IAYxJd
u3XQ2LZSRMSDHgycQy2gnNdZFO7nSmJo1nhH7oCoNS++uCkn9Ch2v2gAOLZty3CBGIxguHThmPGt
TcB5AV6ykuEFSNtgG4AjOKC0kPsxLXZpIT7PdVUsJrV5HUxIyRwt3pt2oW96gCrEK5j3KP2xrggO
yY4R16eq4f9l11X4LdaaL2g7k62UGSt2k1oXVl8WO6/HiuIUam1HTeDHTXSVK+018shcRPvs4x2B
kNp8V3igFLSnpaNPOqaPO2atamDbRty0a2P5WU7dPLNh4/8BPpuCaOyyY9JQzD9nesd7TIac+C6D
PqVWPWXpeN279reiF/c5xxgQ/dkru7PqWEJJJAbMuMsFaUTUC1djhOhDuzdz/c4dWoaSHIIbvR1P
daSf+qDYNUwGbamWh2j4vTUVO8WF9oC7yxc1hMm9l4XTIU5eF3SrzIm+UF1xNWNj8ZuMQq/Zqi/C
jPIr/OhkiVSVd5NnWHbyOa9PfFO3bp59H/VkW5o6rhwtF4dBpUjeLaDDq0Ea5qZxDfvSCFpAeqZp
bWsRIkdp03mVmc49br9IoG1X6hHpovMV5ZdLLOmYXgZ1Em3CkAWeOCN0mjUs8WgomMzLut+gZzJW
C4oWz0xDEHcaA/K37RtBOXMbpCFbDDBPQymry7JMcZGneb/tyvRzHwQn2svx5wB+rsNK31WDt0U2
nt7bUVZf5Hpb+UttAZ0wvxFDVrQGz2y+GGUl9/kIMdEJpEaKONLqlQ7wbZWEA/8wGWvYWdoC7mfd
p7CeX0gvGy7iMk1o+1Nsk43VH8uxau6naG5vhiC2sXE7+cMSEbGxnTqniJDzOKBjeQdWy/pCNF7o
IzGG2Kg0b2uQ5dNvvdT7gnUz9DG5oWNhTt/NQICxSSTtmnkSq+hYlpuUMtuxymJazaZ80avR+674
PpDxh8mpyGqxTeqE0pLTCZr00efIxTGg2WQEUGArjshgZnRFDm2opgl1SrwUvnsTMw7F0eYbHqra
T1sFjjikm03lx3tsetbhwdPsNZ1d52jMMtqU5PVtXRdfhpMPat3zqz5p+MkR8OExguDLlISAySEF
qjX3vY1ueqj0QNtTpg3WY6eeRkU6eehU6MNtimE3CR3OfZhOn6M5z4pNDZcNwlit6itL2cFNk9KI
bzJH7RQz5bartPkq7Vtvo89VvVPtbEA0K6Xf29141BM2A2j0mYmzWoo1mkKCT9JyLQd73BBTMhAn
2dbHFngfMSycimU7P5ILIp7GQeKvhPP5CRdC92lSC7Bg7hvCZwm/0t0i3wM569cl6OWTmCx4niqs
xUVQY4zVi2LaNk7QknESpJupT/Sb2pNqGUfNjwET5poUY3nVGN0u1ovT5D1lRaRJDIqfHKcsX/Qo
D9B21xoreSD3EiMc8n1ScIHO70YVepDMVYDxPoyqHdYP4zJRpPLZrW4CGLA+155mPZaDjnNlLjB2
8Z09KQmFm25IcYl0ddoFUdWQjqtZV2lUPyQNFuRmNK0DbRnchE7+GZM2289m2qiGDoGd9dlKtmzl
VSPcC7l8kVPqfcLfkd4h0J98TIb6pjLjWyNsfxRTx9bOyIvL0rGmK07n0209UBzu+uJ5sNqAplMY
XVZD2m0KOc5MR+F4AXtkuqT6Rl5QnloYS8o5eRSlmq8zhSmpidjrtxqgRFaQOSJ4xh2keT3qTfDs
9mW9H6zO3sZDYPleyZIjRgdKAAfDteOAsxxtD+m/2x01nXsJBrs7DkhDD8GQ2nfAN9S+doZ8Vyp2
u5uinq1nWXvqrtQTeWKjZn013AbKpehj9PyzMd7UzOnMRJH5XSvAHRv5cAjJQ9jWAPfvcvtbVO8J
LrkFvvctHL1NXh9kfYpoqrj2HjbCV8WafsxnUg08GgV7z2lJl3Zqj23nmGiXXm1pd5kEfYz4e/hk
mCy1Wh0W3xiRAGLdRtvnOLQutT7emFoyn5LcCJ958MnFZDjpqxkQn6C0xtrRaMoeMksxsSaYNGox
P8iu4LiQBdOnKNe952LsOLeMsv48wf89YDRIvjRm77KVCnSmnaGZmrW2+GQVELK0BNUx9HX2vfQS
BgI6BUF88KjP6RrAFVlLWlQ6sEZcY44+Q7KwV6YdkiwXGaHc2q4mSAppcGThPDC108SmlnMdrMln
0wy1lP1/1n8OpxrPVSSm8lTYRXmbco87QmlReVqhSi+VYY7O1ipq/QbsojjEUDAyGPB1jgjeivQr
OVXGkx0n+TVAzondg25qCNLxFUDlGoPxvse3O28MLhmBb7CvRaxD20Xxech1bT7lbcvJVHey6tAY
bgknlB7oQwRAghm1Lp1bc06tV4iGE3qgFJcTTnYQTi2hC6sBTu+FY1pAPmSvEJXXhOlwEJVfLbKx
V2IKNAD5QCuYl6qtVWvGRukz1AlZcmRKvIUvW3ZHUfWYsalo1OmFnY6ltuYI730Nvfk2D4gpK1PO
FjmicTxFASUbjlYYH2rPwS4tQxsELSTVmM5WDI2cyDQZuC9WVB6GnhQc0ZeC2b6gT0Qh4BhhL1wb
WVldhVWCJKEfjhPpHE6iXRSR8dA0eCVqSuRtWPsdx5E+bIO7PnAqaB0ZttUCgXq/kIN7lE54O5uN
AibcmFc4FMH9ZqyQgbzjLg7S6p5N/JexMrcJOYIbmA0Hl1ShBH+APTzX40DfUd/l3rjuA+IlcGx0
43XI1vWkXAcLnqURvTB7KxgZWINroCk43iww/ft+jAu5EQCEtw0NHDF9SjP7rsIdKfPRhxj7YIoc
pCkq5XHaj9lr2rKgDYubM7ZP1tyWD5wMh53Afk67rViZUCrozFqdueoNyB86zoALO7Lto9en9jpO
Et8V4bcxjF4NXalLM04hz1ojXjn09Eoq0AFm9onqRbqqKCyuSHGJ4GqonTXFxQ5u4EUh8O+TL3Ph
GtY3lybHrh1ifGMYItnBC9qVHD3pOuR36WJ/Av76qiSbb6eM8xMr8NapCDXXEwqBDr5Lzaqod8jF
RGtKn03UTb5MeFZGAk7gJQrbhm6ubFobK2G5L0aVbuKEIJy43eYeVGeXGIAJRypdHhBsVbDpYRmo
0DpZxbBJKKEgi17MmN/l5NzMrn4FUhSTifdYBDPtIoISTg1HQJ8B+lIC+1ot47HU9ZbLqesyVJxN
4JaYQjEqCvAAxmvb32lS+eZIVFgKGoFPadpmRrmlPXdvWuXWxaMnW+ti8sIvjruv434918Mqc7yH
WVtqY+6FjmHR6yWIAHayTnUxu5C5QSM8BpV1qjU4yU2DCbrTbgxp7PpyehFRehUm3HEnJ44C9tZU
0xcYJxCilD/hGyqj/DoJLpsoIl4vDo7gp0/sVK9TkyJxmdnJtgjcz9DwRhAby5wenoaiJ/w89oxV
Bb1eqRIpqLvEZlrdWoIOz2ptVyQQV/E/eSuPI8yqbGrzwKr/KQmqdUDlcTNM7WUiqtM0b8JMHnTO
/ZwRN6WwYMsMJVRGOhwrC9Q4Y8tgNOYEyREKOgoT/w9tq6EBCakV6b4Lu6PtlaxnAmMOhr41Xjjm
awywbrmHYX1pi3yvjFsqj2z7x8mvSlaTAEQ4kT/FCh4QhW5WSojS69ZuK8z7jr3OIOLsG1VheyYj
CPqvtab4dzu6md+mHd+aRQLG4A0rahArCmUHUlBhX46n2RA7uybIwn4ZUQRugyZgMfe+O2W2M5K0
w9j1WjUBBXtz7q5EIcVd0yqMWBEsQhwbcAwSN/zk5TjoSlPG+yoAoYS8oFpxDnrJCKcosGSu7FK7
sknqktkEJmHAIxmSFE+JrS+O6PY2yjM/N80n3UV14Xk3IJQR0GHmqs1qPfSpP2ebBs+uYd4TqufF
7qYcGiyNZrCxq6M36jhonyr91Y31FzbnYE70utkSwnqbwoE7hNZ0UWY1H3zdzwAyiOoIxC0Ot6vE
ouTKJP+1ENMNJ5BDPo5P7dRcCvXkyfZULDZ5KkzOdmzZErRG+pTEcD04ptgVL6WK0G8EzZHGIwsu
0md4BOA16GlM60b0FyKHWp9DfElQtYhuY+WXKi2IqnP3RTOHF8RMrMf+YJCml7KGkEBRDjutQcK4
idgEmUfXK0hfeKTusEqDx3q8HmxmFGe+12VPpb/zsW0P1EWrzmELiqWfIgtmuHWQu1e0VFZRf5HU
T0xFK/YcK2oQRO5giW9OMTvSyRw3ylYkqBi3tvVI+s5al58t9TVtH2m3cNjjOMh60C7YSnydTbfE
8Pmt+wxbfd0BGtCpd4hls9AV151Gza0n2Ickxw3nyadJa3U8UtkFpB7827E3PbTk0m36sEy3km7N
OpPuwxB5pg9O8WQ6vbqq24ZziAzQcnev5uQccxiTpuxvMo54vgc8+2hW9BrYv4CldvWLMhgfqqq9
rhPt0MBrYFSTpWlGXs6hsWvXEcHml2bQbGYjNGASOftIcAyVqKaFcu+w2tlbW1Pkfdkd5ztlhxdS
778UlgH7AR2Ac2Xk3YMYzXDvgpm5pJxlZndG1r2yBFH9IOZ8bUb9JbGuAmDOMpMTqH4TwFPYja0H
xDGl8MH0S0djoe4PFaf59m4UcOuL65TMw2w0+JYjw76JZ88+VArmTtrfmynVYZtjTQ0f3JlmfTMH
4XPXmerSGfGhWh39uuG5Ii2Mnqjjt2V5KeXt3LDSyiWeUu3JAfV814CGpU8QGGaWGs+4EIm4qapP
sOiocOcPqQZXbOg2sstcvIP6cUwI1snpsBWkabEQShUeY/gDeytzA59SeLLPvaqiBDhXV6aY7EPa
VVcxwSJOW20iEZ0qCrmUWcKBCAcPx2SGoXu0Jv5btmIaFXdhVHsnyKkpefieywVxL1L6HC3wbmrI
SXYVBheJJKEoG1TIOSSoCbQpmzvdc56TOIwPbVsT6gjN4aZwguAYO+k64imsLadyrryarMe4vIki
vzZyuqW6+7XkP1sR/SB2oI0wejoWyBWesb7HZWjtdG+0Vxo5mnvicNgAMQgdkhAgmnQrw9Y+W+wN
U8jbezYP3VZzMErSP8jWkzdMfu2yOYJRIthYuH13HbJpxgZfOCzVmHA4vZ2mxHvJR3MHeOFytN14
N5vFk8q0a0oJj6mV7jVr2uuVC0CNdOkOtNVKw0ouB+s4R+6dwbaub+nVZr2xijqDhL66e8zr/LYE
Gr42ZnSKi+14DeRgvNLbTm4tcxy22CZ+wCfTQeAA1ZvL9GukAnaICMWp7LGvgkf/krgvzlzfOVac
UnLgcxJkSIbmo8tJETxFuosNdk0hZl6fs/yhzmosnJMEIFiZ0bqp6nuUmSUsJ3fOjtjj853XRt8y
l1ZeRK1AZyUMxf3sRgds2fQ+c3bCQjHafkL4JkZ3UG5EmF5qjoF4pgAiRWxVER3tITlSYgv8sRwg
89eBvfGWmC0ICDvwyGuob/wZfB+EJ4zIrmttPWezeAxzV8cfbl8PAgNhBxFtvZxQSNjUyQRCLzPQ
a12TlkvLrb5jpY1XUUUglwfxY1cX42uF5HLV27hN8MTq/gyub92k8ORCZTXXKYGmcbLk6MEow/Tq
5oeuqXKs2tiuogqEXdATf2W0hrO39e5LEM0VAd663IwLf0Brc3/S9Hs+vtsmplRDHStidyVx588d
vd2ZSliAjveZiBK80aMaOak19cWYieS73QCiduuoOc5lyMZ+wGtLr1v6sR5rG2vJdYrnPvYbOxoP
9WS1B80mItwrIFaAKl22d4lOHmLSr7XZIzBwmjDJl6gdREzxtY+LmnQi8R1h3pOGEXrVJMlOBwi5
lsR9rKFmxpvOrZ5DWka3kuPGxqUYdXIn7DaUjZK1rAnGGt1euzJm3PVNOWAXSWD8tV5yr/rmgTyJ
zxmaQt9sZu+SrWG1Qs7AD2vAX3hgudeU0q9KDsBIi9H3hhp5kYadPJYzhvG2r6xD01PP1hEqrVMl
blExetdzld2Utix2MaFa3xGs9vtJNuJS1qH3VY2t9lSmxfQci2LewctX1D1Dqv95/UXXCpujznxd
2dGNiuRJG+RSlOUHuOVc3k+1MVL8pGORwAUuprrZYDT/nlbGJoIttHVkQ/Jfl7P5QSOGRIEtQ85e
nLCpxMwOZuaiGpCjfQpjU25yp3q0PfYz+K5RF5gBCfKTO+9DovoeOgLI9lhu20eptVe5LuIvNFGA
e4RQsfVmusptnmFpJLshjquDEwfWOmmSq75AyRI48bAyKlxIUbWlD4dBpyvyQ0RE1aYxxvhQRgiK
waAsVa+rEvLODfEKL4HVEnLTpsxo7SxbgiXYNvRV2268qjl64lKF4qWjehBpuq+10aYDmMSo5OuJ
zHkiVqQ3jBUt2PtWtP2uzLJyL6vY+A8C5W/ew/ZDuv1GNGYTk0v33/9WqLXIvf71x9r//sn+B8i+
iJ7e/M32p9Tprn9tCGhqUUP8jwZp+ZP/v//yn4Kpj+KehPGe/OrUt/Eb7RVu7H/B/XXbBe8P0JRw
dleIRSz1z9D4JfwJyRXmGwfN0+JP/Jf4ytX/i5qy54hF5Uu73UTr12KzjP7v/zH1/8LlhafEwtVL
1AUyv/+58dt/SFx5Zv+WKWy9VVQiIMYBvZg1kPSZC8X+TM0XkEVG68yD91XBNqO4C+dpHfZJ0z9P
ZlexIZ2TKu18VC9zcyvgW9unwIVjicav8dRto1MzYoNuIBbMqV+m+bCHCYEuE26OW26oh4q7tKTI
zcfsomDBkqZWxUiI7pa8ucC+MyOL9UMrc43QV+rAbmMuPET4Q5yMVB3loGjssdnWtewpNwwCLJjU
xK1bNO03D72/uq00j2UIRwCphq0oxVqV8BN2XliPYh2YvfWs95BqmFPplG7YKVrw6FAAXdG2GuMV
lVmwR6PZNaDtQP4IKhtO1PoJxZKTFpp8ctBwqswXctDtg9ATsq+wWSoeFbX/mhPpktmj+g9EtX96
N5ZrkPIgedHU998qLWuNpBKeGZmaWsmpm/Nl03BSnSvvIk/ZWf1DPvlvx8KZhXoZC5bUGWvoovkL
R9Hb6wXg1RlynUmGJ8VRE4hlKNtNAs5o/CokrA0AVXEdXZRFqbJvs9fqD0M1ts/M3QwBFbdkFf7y
Hf1zuP6aBbHosP9Xp80vwsyEQhufEcpWrN1nv6gNNTZbYYG6rk3AUVO0LeWGfBqAzFZijPOOLlPU
bt3Ma+0N0b4TtPvcgZL7/s/4aWj69Xe4eCr5UIgmMDA48mm+fTK2DYmV0i8u1SjoMntTxnBEblAw
xR5yMSxlPsFoZABi+BTpBelIxqvQsxqCmgYxMk0Bwb0YISlcnxjyrhnusmmISMxM3b6av+udETgn
s4NZfj8Gswq+WdQzKvLOJflbH2n638qEsYpyI+R2M63AjEDBeSZTFokbqbizFuRMTHzEjNQzJ+DQ
yJIPxtNbVedyIYuLIBPDlS8x+5wNX7C9BB5Rm+OhORPZp9qAVO3KzCfEWEU+xWo9WnnWr99/V+cf
DVflk0EJDcSc+rRzpoImn4wGsx1x4oWJA6E0rZRv2GWwaagRf+Ct+u0O8cC5QDG4R3wxKHfeDouQ
gB08Khlkx8DOpmqjG6kM9lhgB/eo6s6SMEFI6/A+GI5vrTGL2VfwSVBz4/I/fb9vL9sFwMFyMD9U
BEP0QpPephS3E3jAhUcIvK6a1odIWb385ZNd/H4Y/gSOEANf89nHSHr8qEppgn01Ad3Wa90apyvU
PlD7Yr00v71/teWTevPJ2VgjkBd7JpdlvTt7tk6XymGeIYlBSEj7fdNUzi5gH7PTgsy7bTElbnPb
mI8RD/iDIYQ587eLI1qBF4CNGZKFd/5igyCtZVwbjJ82mKoiXKceiKNT2xRz+gKCGiEY9Ch+9861
ZodtFklNNH1xmWYFkWgVaPVgZbZ4m2mWp42tbp0pGYorNRgtJ6uiz+RNPcHVW7hMskvwnPRzOd+N
JV6BXcALzu9KWKudb4+6QtPQB2OtTlUngIvi09XsOyR08fwD4UZljXsBEQrk2TDCcn2s40HD1U5i
bfhIpQ0IK4nAbpJemWNM84/Icr2+K7C/T+tQhqVNmTAzQucCRYmCUjXqlBnXasxKdQ36zMy3k8uO
WvnhHEv2/71OHt9TopUk8Rw8M8ypJPYJIbCPERg9zmlTOOukO1NLh6NpzNP83LsyhvA2WIXFgb4K
AawJp4dAfaiybEwuuhDs53UzuEUCkLjMTbbTMy0bP9Kmkr5DypWTrzR8u+BSEsaXbVJb95g6WsSd
bnkNcM5N8gMjl/TyTTVZk0evesiBO0GVpn29QgFMNZfWUT4Zt7k+1cr8URh2MTb7usozTkygNTwl
YTCbdeSseyNQpiTdZVDFAVGi5r56Wu71j7IZU/Ujta2KyttURk71le4BUaxIOOuao9vURgBN4QW3
r+xsnA5rCkWaVzLLyODWjIA9yarIk1qCJCkqGwJqOEclIk8xjdvU7BKaDObYwsVAy0t2mCln8IyN
DaHvKHs79/YUenJBR68CHBIVCMavbQGxu16KI1F7TxSbKm7Zu1Q/8qRyvVPYaJCK4I5Zevrcmk4Y
saZnAjOinU4KKopuxfKkEOAbF8Ok2tI30Puia0UjaR0pqbE9Ik7FCqdHVTXTPvTgDVD1NhW/C8kl
sCry+kbrGDlF8xAjVfO2ZTcWLiAvLezt+StKuYCqcsUrg0wPH9RMd6NOzRKwGux43d5VBZ3EauON
9GvUyg0tfQsYBayxaIv5gnLMYOymNk+zw1ixrkxY8rq4d8OjG2qWU2+dxDOTB8AUef9pRjOv4GM1
MDoPk9FqEUMXHfjkp6SGV+aqFSKeodpaIOyfZNebMI+HcLBRWnhE9lJTmjILzRbiDlgfq37sbORk
ZAUACTWUmRyMCd481dXKRmo84YYmGNhWPNlVWdWz+VWiD4nJL6055pmB3nG8RkUljzK12JAK2NTJ
l0kmwvWtGvHOdSXLqriclasravA05NY6zu2BM6sca2cPbX+YLlXpwJdyR3yPV7rlgplyshh3+dWA
2M9tEeTSKFdrBgdi3ioWHZkdhDUG7SMgxjSWq7lBWq1YjMeO46E7kdr32A5mHO9ts61G2qKOaduH
IQU4H/ogmmFw3zRUwIJmJfLOKe9Qn02ttskom8CUngPdzLBKjLJ76jUC5QiPhk39KXcQcVIRzMvp
oCHYCK60IOpO5jSa5jcFQIrwpPfXirfTNScoOEdMtpxfPHYczjlKJigscogWj0StNKpXQMUPBKXU
m8mpxaqanOGDBeL360l0THjQWB3Yf587vRLCU/R+UJ6f0vbZF9je9yWhUMg1maRnUHQfXO/tWrjc
n1y25Bh78bwZZMW9XfC1wB6GbnQ9v4Lct2Y0kuUdDQR8dkF76faU0soch7GG4PSDPdzZmeDnpSnS
YP/E6OhIAAtvL92X7CsyOXNA66M2OqZMFUgkED5fCBHVT4Li3iEjRMZaVw2R6yFpormPjqpFwFUW
+l8FCC07H+xIgv3rgn3Dabds/n6xTeLdoS8zJsEPggeMY9Lr8mA5sfFXw4mr4F8naMdwLEc4luWd
XSXQ+jnhFpsfKQsuYPtKE+iGM/aVO6SmTeF7NQiEDy56ftQBo2Czg4ScIlE5SP3sHduBmqrS6YIf
NV8ZQDCzKNJdI+ml+5zRx+FAv6AL1l3TzZxPUSUeFuywev6bL2m5dQmAxEM3aSwe/vMcqMkC7uoa
xGyu2ijgQLarprDJe9JwXKOh9WOx3q+M2jA+YgecD3F7gTPZnsPMJRdq2XJq+eXNSgO3uqxNc2/A
DEtogU2q24Ed108Fs2O0KwkxWc0SKfa6I8/B2L9/329PDcswX0yrCz4MWAeYYuPt5amh2z3aE8dX
gCH2VHrrY0io7XVQsFH64E3/4VoUdlB6LnUcy3TO3nQmu9lIOKb67LG9y5CdFiYdK72t7GTa/u1t
QaRahhNj2cAue/ZUqeEOo0Ir45NF60CfnJIMGxupEvR3uury/Yu9PZb8nCpYYG2LGDFQHcxZb5+h
krG0LDw0uzZp3EPSpESvmFRFUfMHa8PFiEO5VTM+mBL+cFXS0TiWOAQVSc4nb68autQ0qWxofmZl
3V0p5XiwbXRbchLyPtPclMCEgfTp9+/1jLjEzdp0bQQnB7KYPGkuBb9fx6tbOEt8mYdayZlTscuT
YWRjLxWmCAnp0/dEqAXhWp9RjW6zrIJARmC5g2xeQADvPvg5vw0pSiPgKPlNJsdQ5pC3vybshyCs
sPns0E1Sd6/6rMk+ITcbCMmr4+5vH/nPiYoDLzRITOU/k5x++VbRf+id7Nt657rEHftxCkkEUMe4
NlWaL7zu9ntvx+Qkvf/Mf1t1cbByAGVWYi3ibLZMIb9c1hzqctGTtbsxncR9YsjxRFDjSJpc32uo
fXT7oyu+nZN5yQ4yBqZDwQJoMBmejWiR6oQasv3bIdTbyiYPbwotcXaF7KonBvUzyubilKMVvQzZ
zt29f7vnMyKvkaIXnxMlOSanc6bXVJkiw0zZ7VTJoTPNdMpFcdk+ZKYko71odX/UKgeLRTp98H7P
LN7LfUuwUJy7AasuB/BluP3ypIOwgO88TMNuwK21owuHL3DKvW/NPEwHFZv5eiZiBHlgFW+zoR/3
cEHsHY0tb+PELpnuPfqRnnS/9oMh8Ns4ZxiBBOFV4kNjqjkb52WF5CzpGrXT6gl0ptXjo2znlyEf
Ppo5f3v6XAnki2GCKHRMPNBvH4EV13lfQs/H09ZIwkOkoMvbdkTQW9rnTovaS5pb9KOdkHzu91/8
n24SPtBSml/4iOeVj9KklWTOntpRVWOPZ0G3IYUgfPF4tt/fv9QZqJI3jdkaZAH5w9ITEoDU29vE
cDsB5xpRTLgGVttMn1aia8pdkbspbWQMhCWWyzUA4vB68lBWdG2CvFA04r5CwIXqp36CrEgCDwe1
tZfq+VWeptFrsSig3v+tb98Iu+0F6cUtk8nHx08h+u1P7XJ66bJyUajFoNOOmTaZ8xcSbCCf9GGQ
3iAraE/5IIAVrz01ig/eyvnlmVrhiWF/XZZTwTT09vIpmTVD5hB+PJbOcCi0qriz6uElXdAGVBAy
9CGjdyy0uPPfv++3CxxrzHJhQknAUsGxFD8/1l8+Rosg19SeIuGDYii+ZziC8k3kNDjAczQHhO6Y
9vAJbYf1+P513063y3WXAxX9Ks+DUEKf6u0N6zItQ6dRwu9jV6L+myU5U5PcZVHJmwbZf/gPrsc7
5sPmcEXV7+31KkWfG6kQ3lSY3xfO7I5XWkIXp5mTr5E+iQ+m1z/dnlyq4B6kjAXl/PZymlE1We/W
4DLNEomK1XBq66LeWvUcxim72YH5wSL9xysufDYIngxfYxlhv7zIsjO8WGf37o8mEkDh1XKnKBtu
jWBYyOVm+Y9+7L/t5ywj8n8rqP94gbw3ne2sZBo/z6fOTNxyU7WYfU2ENWGkhtPIP9kMtnL/g0sZ
0CW4GFsh92eX8ZdbI1WJ7bMMZh8WQLRtldKsVVliyyMpNPiIoPan+2J2hKvL9GULefYlgm4mxAgd
oZ+Mk3XZIli9JJC4AtXEHb4/Jn+/FAvg8umxr2UhPOfN4G6y5zGxhC8Hz9l6SyKWsIL6MW1r5692
z8vbsskRt5j0ib/8fa/ReVZeJbotfMTw6NvNHqNYmKCBGDntCyToW+aX9IO55U/3x4l6eXO8It06
++Z6FChicDvIGmXseKsuMMsHJIdGdmBflH+0sP0+hdouXzcTCjt1JqSzT04i/x6iIUYI40BYuNFh
G6sV0ZaLX2lqWqPeZJFcZJRm56qHJKwmI/7ghn+fTKkgLH1u7hf403nlhpwhTc2EBfpy1nAdTUjP
iiqr/JpCwLpKFkUzQtC/f7XLSY/JxmDtImfp7YfvzFkurZGL1rYTb5cSwCFktbsgDgVBkaGsDalZ
zV9/khzm+fApULFqEpn99qI83N509cnw48R+HkQ2grgtTCJe3PYD6OafnumyUWL40i9xztvGWhtP
AIgBrAiDzThoiP7AuYk9YpbOu0GD02FopIX99Zfp4n4Gh0BUDIf2s5NtjH4gwXuAhzNWCF5s7IQ9
8V37Funb9v1L/T5v88oEDQV4OKwX52MmNijkarbSfQJl5DqKNeMa5eF4GUxadCLQL/3gen/4KBmh
7PucJV6Ax/r2zZErN2hjwvWItTJw6XXTLYbT72k9dfv372x5SG9XCHaA7Oxsbg5E5PnWgt7RmKa9
mv0lMuIZpTeGS4HB4IOV/ffLUHmgakcnjfQQqPBvb8ib23wC16D7rYhMRdeEEtNaltjG37+d3+cX
6iooatgkUUT6DWXuehp6Ztg3PhFkiwiKrJGZMvB3EQEnGIKhgVtjD36CTeyDc8nvQ2SR6lhQ62g6
U0Q6Oyi6pFrl4TyhviIXc4s3RvOL2vihqmi6ijL7o1rhny5HaZIOJe47QCFnE0qxoDVDWkL+iIJi
w1deZdvRahANemF/qGOF4+f9R3t+xaW8Tk6CpKpDiY4d4dtXGGikAHGHHf0xL8IAoL/20jlONtAk
+tDjB4/z/5F2Xj1uI2sa/kUEyGK+pSSqJXV0227bN4Qjc8789fuwzwLbohoies+NZ4AxplTFCl94
w/IEMBrvOpUxUC/gopZC55mSdnYu282ulTr5UBIU7iXMB0E6J1aUfTAsex2MUFel+Agq0FgsJqyt
LkeMrNkVrQj2osD/CG50eZw6f9jIRW6sHLrzosJcWmZyXMwzIowys1i8glYo09/ttGY3KI1+yPxi
fGrtBMnesU2jE+PVdx7CCweBrd83/q384PUyj68QpLF/0NW92Kt1TOwEWRJLW9SCNxRUI3ekwYuo
TDWt7JqL7wgGA0L+DP4AkAEu43zXgLz2AECoxa6vjfF7FyVF8FhA942ORljEj9e36HuD2To9CirJ
RKCvPf03MagKZE1VQo04qchwyrFilD1yWqSNDeb9w0NRb5xrETqb01p+wkH1Wq2EQbOblKCsEFP3
O9mRvLymAdiX2Y8Pj8ZLzeHj8WE0a3G5xEDdQYJx9nx66i5pkvU1Lu1o2wSZ9nx9qOVTTlWF5wD0
DPuCbHuJBoxMcJalZza71GugQdXGgdxC2xmGRV40whhEuixf2Y8LzW4OBOWcuRxONVFluyzvltBS
6VAns5d6YWePks42md3Cm5sJO6GjFyvKyRQterZRJXs4v6k4uYOkRxttktKnBH/PQ53kmMB+eC1Q
LadyTiLM23hRf7OR+FJMmvkC2QzoL5ON5ayWjzufNtWNkVYguAsNjbQPDsv/zphLnLObBLKdi+uo
gS6oAhXp4afpI2A/UIVapaO5MobTQW4qqg5Ks/JAXxydecwZZ8iXIBVYqq560KKGIM576HzYeIdq
a7sQ/I1DjiPeRzfzPJRG/ZavTk1nGXKoUZsHOpJwu16DkoraNuzMLikPSPXEK3HpHFa8jW7YTARu
1G91WZe5hOZZv7kQwmkqp9IwekwnJe0+MrGcxPe6/+iRmUehWWjQJqX+voTThckUhAg39DuvVr39
IOLSHUIzcckDSElBqMHJEpP78U1izz2PWd51fpDPp6bqTaui1DLsRCnUra3D0yuB7TwFBchwJe7h
MrVt9tFbb77HZ1zdPE8Sxjn8erueKAErStQyqKEZWznXpnvuoXGnYNLw8fnRzuFO4BDQ5V0GOKJA
dKW1KOr2YlT/WKo8pJtIzTzItWHzOYfStPdIUH9dX9V3jsErIBLk2Vxou+hBQoyq1AouVqh3/9Q2
V25bUCyU2bTx6f8zEvhI2eStYo7nS6mlGQVuXeXAhTL6P4bE1WIjyZHSSV+5T5ZBMaeASf3fUIv7
xPQCydOysd9ZVlzcRmacFQiKePXGQC0JYJgXPEro3kCky/uVSGcBo+Nmn8cGpA5Gkqo92+Z8mlWE
G2TRorrZNHaPspTWH2zfDx4TcxiAF6ezK2MW1vonlGrsCQrzaD/KnTcgs1TVp1JIX0VS+zddOCJn
5cGxd8lpZWllhd65J+h6897xkOPfs/zsHlmkrVFu3ClN80/B8PRzh7nNyjVxEUCzFDyrYDhAbpKZ
L0KhyUhi6jd88Rp9y2PBLexalafeWh1KmsowKis1h4socx7P0A1KDiQJqjlP+s1hBVtVcLl2jFdC
aa8bWttqq4UuVShla8EjxV8KpZm6B/mfFMggXd/gF4HE6/CksURk1B6W+tYtQg+tF4JoK40huVNK
pZP3NRT1OzOvJgvWDro1jd7o2orp2bvLPPuOIXdPLXIJ3ZhwlRow2uohayXtltTWOtWNiQJqmlTb
LrbWugLvbHGEmgW7jlOMcvnSNKKrgTZOhtLtirJEDTCojegvJU/9M7SIAX/4pNIQRkuNP13Uo1cG
N6bcSrJW/s3ROILgGhR4NXYejMUOx2xcoyllbJGSXXNnurzb2Awki9Sg+B7gZxb7Ie9SitLdzDck
MS2muFB2ZIw5BGHqLN5KLH75GeZ4giYiFSGd63Tx9HLYVKMA57ZTYxnGE8HZd4gaXDIetNPOk5QP
36cEFTQr8T7gCBOXn88Oz4kp6ZAv2NHJE2iVUG0d/ibNNEkbiy+Uf3w43DvI86lB41+2lI9vNLrq
rRy1uxo+2X6iw/Yi++CtPeEjIHX9JF3eTtbszDbni0yQXXY+NUB0ozXOPvRB0NZ/RYc6RBKba05A
l0E4ocvbYRYrWGt91RtQHXcdeKhtbTbBN6WSo5LkRoh/pYo73J2CniGwZqlrX0CIqtsMDO4uj5G4
lbUwey7D2ms/GnMQXKnkPaw1ZXFKo+ezT0jz1JwowVU8eG0p6KebPPBkTCAQ7Lu+0Bd7lvI+3i/k
q5SnZ2uW86H8EmHSOK50Nw/hTYIt03Z+CvxLHkukM8e4HVaex3cGVGTUs8nocMGjHn4+YNDHEL6Q
2UbWGlFYmY//VbXg9lh2oN8FrSkNKw/dxZtA/EZnjT+oxuExtYgaSeCSJhsRLhk8OX8QoW98ktVY
/edrsFFmtUeYWQMquOPRxwUaLYVQWkuqLqKReXSM3bgzsYrjKTyfM6GerSYo0Lo+ZlDfM5qZ9zI1
gm9y3eTjBkcGf1u3sgFZQ5Qv17/vxQ3I0ALPnVfGHQdpEXOZQd9qHm63Lq2Vmduk2/VOV/X24Kej
Zq9spov3j8HwoLJxMmVQqp7n8yxUM8GJChv2bkAVMQSE/IkV/ZeOMFqRaI1ukl75+Fmhc8B9a1NT
gtqzJEu1dieRMbC2ut7Hd9g91/22TGoT9tskxuj++nK+s5mAg6Im/9pBvSjADyqCaVrfqC5JLPon
YhxOU4mdZq6oxbNa9JULXzy56yCwOYks8r/Xh7+4Ftkos/bhDBcE3LY8PH40eRPa0DC/jTg9eq3p
HSY7alY+4wLmxTISQrBZ+Yz0iwC2LS4FmVQnrbJOc6VB9l5K5K8Odah53+o08Y1t03qIOsZBncAO
n/QB323clH9QfTa1lV/yznzRkZNnLooy17cWPwR/Ir0u6JG5Q+zrX9HSmg5dUpcrKfPllTQDjrgd
Ztl/KoT6+bY1qsFqMvIyN6nCf5qAZOTINl8W5Hh661kg5D/8FXlDSRepRxKtLo+JGht+R26iuQQL
vwMLqXpdstb6N/OPPqsDzI6ZlHcpovES08c9n1Qt8WJMTa252qgjZVHmhUMCVt/YoolXwt6L9aPQ
ADOXuQB1JB6cr4U3UXeTVSR28BXdsAezjTM4ECFcqrNHpc6fvCjuttfX72JqjMemnC1HeUZoFi3G
M0XYmFND32EIPHT/UFwF/p/VW62qMAK5PtjFncZgpg688LW6Cgz7fDC07LQc13bFHUU2PqNMUH9J
kwl4MpJ1R5IzGvKz5MOHB51LyMhdEN/JEGHPB01bqYLRwAwBeRaoH9ryyUAgcc/1iiqMXY9bhAk+
iO7kmOkzupwgFXQUEMdlAwJTc9ucMqaqxJX/qAgJ9dNQrbaKoYdOFEioQKdotnWKlqMPnOvHKrPW
nsp3vu18JOa+PBV7IKbnM5dROpcko+DbInS2K+WuA+swJU4SeGsdx4vLhenSt6VahsMeTZDFNipa
SXizpqkrPExjeqQ7T1MElevDn5JgmWNBldGkI7h4+6UBWXtE/GmD54HmomGAWxBYUleSQ+3kG6l2
gsix1vB/bxVfm1aAhMGmLBNRo8UdwrT4kgNfGj37LDmCUwnBxcLmuT6/dw4/0BdsTIhHYWsvr2jL
S2W7pgdBrBrJWwQKpY1iRvU2LMrwVvLFWgv8nfNIs3PuFAOJpSS3+GoqZrL0emTFrRD0fRBNTici
U7wd8Fg8BLx8QB8ljtzrk3x3PWl1km9xLri8z3clUkMGUlU2rUdLjpyyiVGdECjxyrDYVoZ6Zz0p
lwjuUxyVAN6J86EALg+iQ8HU1RNpROs9IaShw6nZ36FcaltfN6uV5++dFWVEhgNKTqK4rFch3TH1
pUfU1qOzvPWraALiLPCB0YPqVozBjxHHnJUs4J0FZVsyFs1V3qjlMQ/McjJavjJXOJqQBuZybm9a
6PlFiLFd/3YXwTfmwIT9yCgCFmdFFwewkAdNxLYnuyp8TjdWi3ybDX6+VYukmjl8E7phEz40KOqt
HI33JjlDxamTkGdS+D//lFpljVnY4uAT4yGzBVTYOLWWk2DZmDVcn+R7u4a6wxy6EVkAbTofykb1
3lBjIFtR4YNrKodpE+HA+iCCGn6+1KwVOd+bmkpmPhfEZ7754kBg7tz4eBsrrj9vHGMEQuFpXnoD
0uHP9Zm9OxLdOUAhPEyEveczi5A0NRHaZVLBmIk//Zi2xpMiBbLijMKfvl0f7XIdSYV5fniAZtTG
8uGdpkqosc1FXZA3u5KGOUdIyrhH9SI5yrMbwvXxLmc3y05QIjVmUrsmL9axAUuArEOmuW0g6zda
ArohEFP5w8CM4tP1oS6jejCYc1maStFMGlk6pbXoOZD/t2h4DGaBzKTRm0mCOiBuAeUe6YXId/UG
Buu9UYk4TjcAv9GELio1p91Hcc3zD9d/0eXFo8wZMfyn1z7c0lezoLtb5lJMTdj3PL10eBFj/9dg
aFO61ZGlT3dU0gFxml0YKytjv/OhyYlpcs7wFYDN839/E7Pqilkog9fprh9DZeAJscQxC4TlwgQu
NybQ45WQ7vIaer1haXIS1OmA8M4HTMKpJwTJbBe5tNhtxy785llddqA2OEuwz7JKquc5vdflK/f7
ZZWLM0oxHOwtYGq8zRZzDcwGge12AM8ZFLLn6D4fvysBAUZpW/ycOnU4pRn01FDPjFt5AHRcdkWO
ktnQf9ZM1NNTexIru/Fy/SlvUbmcsy6b2HoR4Xawv9XQyAmLtDw46aJudzECg6cgnwWvdOvp+lZ7
bzhgc+D+Z/A/6d756gPk45kDrOtKdAGeS4H+wCbCzADtHbObdmWi2cnKu3N5tKmDzGklCFNi6WXl
hY+JGDiETVeNg6x20hrNLviFRu6ib+6vgU6UOS44y/dAgBA5C3YWxQnysfMZTgrJvObzotZ1WG01
C7MMo27FpwH5+q1RI6SoTzGk9TRJf3F7fkMzw9xgnDTs9NzIV+Z+GVrb840GKoF+BGXM+eS/OV1p
DDqrVSpBuyVt9kljj/EG/leQrxyqy8/KOOxqUlw0fKxlcI0vSdclwSwyl43B51Q2w5ORKOkpBUyI
kLH16/ouemdawBOARc/lb3TvFgcJxe4MAzLQpYjQVVuUHPR7K8jlx+ujvLNxmA1PwpxNwylc7NXC
avxiopjv5kmkfW6GAMcZO+77U5uVrXCuD3Z5B9M2motJWEyAjlqSyMcyHkmAPeqDdRD8xD5T/wkT
yZ8OlIOlesc7MUh7HL7iYuXTvTNLqpFch7zpMwhz3s9vtkijmM0crc0p0dSedGQzsFyosaCrR0n+
cn2S72wTxqIpR1o7R7qL7WgplAgGjXqWPgbpMeCy3EYqkgiwQIJdYMbBCgr53fHmBjCfkcO/fNVr
yxis1jR4aePJu0lwpzuaBCvII8baVlD52f0/5kfeTgQ4A62XHEFC2sqomlFz1TQydhhIKG4ee+Ym
nhOx0TOatRfl4rKhlcXhJnCBujJTdc4/nhqPgWqVluaW1WRWbpE15rMUDiWADK+qd7JVo+MJ9kRD
9rao22BrJrW9n0Y6wXKG2wTg4rUr52I/8ZNAuHPhsqtUwDbnPwnXC7XSQVy7GenfiV89YtIIRAML
kHglrr/4vAw1A+BwhuaIkoeeDxVE1RTSFNVcGq/FvV+0wz6YhmDXRHAYOvjPK9vp4tphPLBmc5ES
62tw7efj6aHnIRSnai7efPAM65Q2tzONSmOsXAYXa8gtQI4ELI2SOSXDxcRiVKpMVEfFnqMZuc2g
RfvRrsSOm/zl+o69mBL4Mu4dPhTNUp2r+3xKgyXhVwjme6/Ca3lm0+hHWArBCnnuchT+17TE5wtG
nild56MgdyIAd9eo6OaSipp/HAnhO96QDNiIXZ/Q5dJxLZKFQ9HFithctngmNdGaIW8sbNr8+Df9
JePGy0bEsWK5/zB214SqOmNoGQla1fL04cte6blaWvsw1mgfyVWzRRxJvfXU5pTIkrfS87hcRXJY
AGWAJGZxs+Wu6OI2jo2qsPaaMQ476p4T7jWadHN9AV+rxG8DGCjlM69hZt1RLYMPdP6xOsMECpw3
+baXesVwVKVKsuoA07lFXTcqsGx1uhbI2R0nhCUVEDu8PX3SQD1CTjBwr8Eqx+YNqU205KssaTZJ
rOoq8uf1WLkKUPwfZaunfwOsip77YrIeIAGrj7oXawnxcDJ+AULbnrzYEM/90Db4UraZpWwg/mOS
0Ee+/jsamqLdQPuV7wZLHn4GvUD/saQyfGoianlbU4wxTcVK2NORGhb3X6wVjcDLCasUx4DA+OT3
AtqGLaBw3st513S3XmGqwy5PYuOPrdbwjEWgBZ+9Kul/pmIKQEqYFEdu/VpD7ojLB/9AT2/8+7zu
+sZtU1PqXEMvw2kLjC3NXRO5ihIzGDkyd0YvfOXRqor6T9/mabanw2shce/heNnNzgB/VB9G5dYf
OI3AE9Wwb7Huwf1S21RJECfbRIuGtDi2WY+qQGTQjEbNqu2NYK/oEdJkTmP5lZdthR236UOGX2mA
e5qve39VDUcjxKd5B5DOxXdldgWerI0VpCVmMaEmVSVLqLVUDwhHw9JNcaFLbUe2aF6g0lwHGIzk
WTMMf9Oi1EvKb6rdcR214/jSeaaKILFp2ZW9r2nPa9uVHcmGO9uQ1Dc4aYBcdFjRl20GhPCVIuj8
XYhT4R5N6WabAh1JnADTAbelN+H4+RTCis3yXdXg3nB9/OUzQ0BPADgrLcCyIKqfr5w3EVKHx8gI
+TjaecaQHxuz/ul1beZii1O6psibz9eHe4X2vp0vyT83F4/aTIWnzbiIknThBcA6zQgvqbRA29oW
aeVOQyXQLEV2XttOQRr2B00UQj/gQWQ1OwS7xGlARt/em4Mu9L2pReHkdnisekiXVrjFpqWGapJf
h1b8I68DM3DARA/yXd6irP4Mbw32lIr+aHk/Dr58pLeq4pcKUQxlL87CU0oY3r00vqnkO1H2otka
ZkzZQlfjwXSq2mhQBUt7xXtIuzzHKNEXWYwrjk8kRBsDg9waOJKJXoMU0JOFi/e5EPD4H2Lg7LeK
VJR443Kl/JK7sNN2FWZoGc69gaLu+0YOlBsRififokWxnjlySYrlcGtE9mNviuJTHXX+d75UamwU
hPvuIqUOuztTl6Zd35dN+Nwj3yWf+K1D+CvW6d989SPJn26baQRB4qmlmaOzkJogLjFPEzGiAuDP
B6Wu+8cQ/1Rrj+NbnkAyH9Q7O8dG8Y864b1APgvsJKYLY2s7nYaYhCsw7Wj8H/TZWMhQoqoat3FY
peJb2fjlUNz0eFAVNxaatiESopGvANdC1qxxwt6Y9KMgN5W2XWWX/qOKj9bwjNKg8qchrFNOFM0U
H12cwqY5aokk3Xk2UoEbrUKl7Nv1nUjqtjh6s3wLSRZlAXR6qfQvtn4dhL3gysuPKCspZb0pqeWY
LlxiDnwg5bnfODrHvnKR3TA+J4M3/LN9roXHIvN42uMcpLBTVwJoWUN5p72ZzCz8JVtZcO/nPOS7
FKdtXIwUUWi7kAPhqw6qQ5B2USUchZOGgcge2ON9hGinjAYszkBKw/eS8/yxk/y+eAJnLaWubqVe
vpPlXg83WZmps7Vjj9LabVfhD+c0o4wWygafIWCcOSTT+E5KscLaZSWeXAi8IqZnvWhjrU3fDWmy
8BKrkvyXhe0CcnzobdUHK/QTH61BWUWdjvtAJPf2iFbi33D07IKLyMAo874xklw5jm3c7tJsEhES
9wneSiyTqqKADzCw/kFvz9yMSYGheRcUdnOMpkBH0z7w9dFzRg9Dh204dTl+hwFO0m5EHfBeE7ld
I5+YZd53w0g7w8k0wEGHsDXz0cUUYBzvPAxXQb2xGRsMf9To6NWV1PJ+pno9PiGAZreOkIfJdPUQ
zkisU4l5qvo+uxlxYI03gOla+TBmqJmdJEL8J0lP8SHErHToa55KUY0SvsVmE32JhSm+4SXhtQip
Vpw+FGYkVOe3adKk8lZWQwmTD/yPcX3ILR0TbK8I8MqqxeyCkwGrsmbFsjGdAG10BWbxRpCH8oOc
ofz025xUabqJRjVPd0jbt73sAPaMkicCF/3rUGZ1/JnK87SVMiWyjnpk+b9xQFI+Fa3fKQeWXx63
JaqX3xrOj3+D4hMfOQJ5jZeNp09ir8pRZDq9kUO8R2VK/QaAHpeJwMOcjadTLfch2n/jzyyEbvZQ
I7wy/izsGvl0RxFDcj/EAQbv0FWGz35rmcjay02/BU5MY7bpkuzGzxGO2uIbgrSU44WBDnkbzSyB
nYeeJV8yafR+aFLRYBXQKBMfPOrlwIV9nd7oPWaWn01kwMLbGuE16kZFl4efPbVOI7HvEzM0D3bF
7m+dKmzUqtxS/4nT3aT12fgZ/Uv9r8Z/BB2iTUBeHRWF1AQbEAx76n3m88zd+KUSeMZu1Kpa20RR
MUV4PNC/eek9T5MIznHjGU6BhT3UMcBhwnQzJVZvK8ms+5uxgPZ7F9ilqZ4mT0qVbdJERUdbGilS
iDHWYO9E3orkDw20zj7x/9IJVj21LXayWZr71hh9BBf9MBjUXedL4bTJ4VDYjhrXdfGjU0o12dW1
IX7LHp2A311RhPU2SKfGf5JatfqqKSX8lMwYVIwle4Hdpl0E4alth3i8q+BODRSgeF12SaNIB2oa
EsFf1xFDO21p223kjOiguvJMYxiowKfBN0gcSX4X9Wn7pczQ+P5HDIavjQr3sDii/NZjGRHJyh/s
rqI1UYFliAFQem740/8G50O5cpEgRVorOqnE+lnC5jfZK5M3Tk5s0psbMKKvFWXTtJUkPa/d78vr
nWGpjRDSIJCuGctOhD8CMgiGQj/GhIvZk1VNiKpvKIxUv1URBMa9XnWTh/APoIOd1FbYUBZBym2m
DZI+PdoDYmiOFffTP30c8fqu86zDFcHTUQLd4/NV/+r7uovxJO57Gf+4TLFuNRwTcTno2raLV4rL
r+30s8iJjsrcAgd1PmfOSzi0RkYWDzTYj5ZS+/A31bxNDqi42dUWufaYsDlHSz/JcuuLlulluitx
WzAfLW1UyQQGuh+3UuaH8pzaKFrp5HSgvU8kWRH8Lt8XKkqHGb4J6L7kyksdN9FRywtFf860WHux
9EZpHCVEZ/Rg4BBiraDLX4EQ59Ob2VHU6WfixiUFxm6AqXq+2h17UFGFm2SyfNcaZNJFU2UPET6Y
+HVqbRQ6tj/MRiJy/b0asxyvQsRrj5I1ftfo7fwFD5eAKU3H7ovWdn8srxdrNNOLwIGqDBBEAQ+a
V5vC5nnMrNFxrcx67I+9MY7YdQ9FHeWOHxU0o52BDVXjEhjJ96bcD7k7g+A+KuhCjxLx9rmzDYyG
isB85N5E7Vob0Af1DNzUqXl+oYmFEzkwdARVI56cwU+JXa8fJ2U+peffRwb6j5yFObe6L2oPTLUp
LMxCjgA9Ihn4RYHvr9WRXJzMQo2sewDaaOd2fmgdJUEpZHSqUZjTRmnN2BOO2la2+RR39ZQ6MWbq
3ecowpsFtKqOkN3Qt6HYEMEm9wb/VtxXCT2qlTksy9AIfelz3v+fkveF2gDGkGaM8ZF19GurPxQE
RA/U4XFhKQfzb1v10oa/gM/c9ZW7HJUiLDVhFZw5O2Z5bm21LT3RUv4tEjPS91VU2f1N3pud9egn
YxJ8jm21sW4tBQnotRh33olnH42uF7qtQFkIcxFCWeyTLFYlakNFeqpj2b61egsF4gZykv8U0hZ9
lMoS66+oVLXaUVDFFw9BjBClq/kjnoJxhTjuDR8vvB+jqMP6eiwrPdkPqUi+Db6ABaJGBdQD8pvs
X80cVVRUvcJe4TVe7LxXODN9S7iGM8Z5kTL6dR20Qs6ko2m0iEiG/s9eb8a/vCX6I2+hvxuVoH1A
xVL/O+qTt1Lee9UOOl9DRFVA5ZAt8J4gh3h+1kQXFhlK2/Gpm9RSwfXG72+TpjSo1hB6pNshjFHB
HtRAK59NyqUlL79ePyKxrg8br4hT8zsG8rm/EyYBrrfpptRLf1lpG95hBmTlbjyRcm7yITfrAYvZ
rJd2CXd0NTpaa4nmsQe0fosEpIbhkYYZAnSWArKkkwWF9kfTJcyFwZUhZeM3itFgJ4rI6ImOlS1O
7SgwURrruJC+Fw2pcnTQ1N6wNpSsbJwtdaWBESwHXi3vr+/6CyAAZcMZ36tS6QXoyz/Olw0zW5vC
mBydesMfJke1x+ao1FN/TwU931MHiE42vXFHVvw/xWApR1hFzc/rP2K5c3gkUaIA+EApE5TTslyP
kXHoe0bbnbKKTtAh8YhFsBmPldlZq6O2qeIGLG81peqxI9dzOTxpYS4n7od/Bh3xma/HRWABQzhf
imGaesVKguYUm2Ol7noD38MWIfthowsMj53ACpsdXozSXTekuAZ3Sb6yiV/LKm83MSsBylOm7AIO
EdDj4mtUdkBJLsTlHRMM39rPogwTxncWaqJT02ICEnpDV96SYlW/tLKxBA4AWn4fN0NbTQ562eax
THzUKIqukWq3rcKu2lZKaeCS2chibG6sTm4jF8JxfZtPcjZgrQTk8dj1uXXKNA/tIQnz4mNt+xXS
/FZVFoarY/2x9/AgyHbXV3xZKGe6dOHnifK4zupL5yveK0KdfMnMT5Jl/B5kS8IrNohfgrIptJUW
40VPfB6L+gEAA74vfb/FWFHUWAkmN/mp66XfA8wzzfGSFA+erhzDfdFSG3XCSjVzt8qaFDPLINhO
Ydp+pyLXHQDFrZ69ZcDNRS/TXWHrvwobLGU3RgqafTVGuIcBfcUQu+l8B8njstnIOiXMjajxWlx5
5V7J8+c7bNadIiphf3N5LMNtrhNDHsqmPSFph42woSeFetPlou5u+rhBV1PLy7QLT5hn+tLzCGuw
eChxu9jGY9Ik36aAAtU3m0LHQxjYkr/L7KQ6kdkJk9JopbR/UIzHEdY0pgSXVqr3jTMZvhlusziO
jO8dfie8WWqGue09FJe4f4L2xaNLXtt8k7Q8lCK3RGUo33QdVzWFG22w7iERlf7K5rsoLLH+AK1Q
egavNOM4Fzui6D1Jy/wuP6mG2tyPgS774E7qIrlR6FBiH43wgr+t9LqcMEVqit+wOwbLVaKoHyHV
sUmPkCPkbQjgI0Q6ywi+JoWfjzf4YErRthiFeuh0bPZWvuFCkZzrgQB1BhG+8lxozYnzY9NkAACC
Pq9OpskOfqhzXva7MKA6rCjI757KWNHv5anSvb0kEj14kDotxmhbNWJk07HsMV+un+N3DheYFqrF
wHjoPF/QAfGwG60YNARXp1qcBqMDQ9niM6Eo+UOLO+tj39veIzG+OFS6XkaOjLJZMUNZhxe/AjS5
skTvHC3kFawZczJDkZcQnyFIvb5vE/VUU0im3jMZvWMqs6teSb9/wgMuWBnx4iEFbjnjZumVcrvM
Ao7nHyVvu0TxJLk5qX3nV5u+MDNMPXHck7d8zLTInErrRf1JifhLOyunzLqVqBmBucGrUV/5IpcL
wPT5EWgywBK6+DU9nn2+XBjVSa9NIzwkE00w7Cu1zvhl+n1YbGs8RqTD9W0wR3hv7hYTTi1ThyPE
HzOaY/F68V7GVSEF4kV99m/MT/LzeLA/Ruq+GGK5yr6uFyKJxIswN8EtlwsVPuO3/7n5Ij5dn8wi
e7wYaXHIykEEJkLV4kV5iI9G4eg7KIlHq1p5l9bWbBF0CGrved6zZt5dto228nN/UB6vz2RtiLmn
+yYLDXtMEiQvFC/GptxoWyjaO2kldFqWBS5Wa3GXhoJSb1EyjfJneV/uXUT+Yqf90qWO8SeUnPCb
fcAL+dCUjl6snLxXHO61bTefhTfzS0NgwQ3GPi+Rv6+0mxrrnvQROqVTSfpREei56fe6tfPVg6JK
ON0DTJEPknyaapffvO31nUXfIAKPba78tHnW137Z/GXe/DK5lnwMR9hDgfkr7Z/q7HtbPV//uIvY
+T8LTx1GmSGd6J8vDoQg5+rDnCG82PmcHpUf9g9/67v5zfVh3t1Db4ZZnIZ8jEI7ADLxkv+Lb/Lf
4zfpMO7/uyEWJwGiD9DUlC3U7vzdvE1HZw2EvzaLxUloVEkoEwqbL+2xuPWP4lAe1vREl4/zxQdZ
nIQq0Ap63IyhPGS2092mI/m4U/0qKqfFCvaP/Ou/W7bF7q99W5Z4ZeYvM52kr+ox2699/IUaOvI6
88X+5usv9jGZWEABgTl5P4pbsc9/GI995AxHpO+br8EXbXKab8FKpXHtW83385uz08T5UAW03l7G
cSO9kK5Lxcb+bHz571ZvPl5vRskKPynthNXrd8PNfzaduvIqLp7i/108smwgaSByXxHZb4bAeHQC
7xuLF7M65tKzpT3rPYl2//36TNaGWextOfe9JJoYpgh2uLJFSKwUwCpWDunF9oaKiCsKlV/CPAKs
2cv17YI1ZtUOVSJP3+3aCjIqzUP75Fli7PYS5uiaizNmHLimFYc30kBBf4uGdvMvjCu4Z37W2z8/
Nus5lwMXAKNHzNffUhti7IdKjRpP+W7FSe/E8pA9VFKBx7QoqbKa07ASf8yr+PZGZzxUniEhz1I5
trXMWKcJE04LUsgPX09tMsgoxIPN9Mxx5VpfvhyIx+gaTpvkJwRUF4pw7eBFfoSe9PeuRnk+2IAL
aeVjm9MWVjbUdOs1TcTl9mFAhiJ0h9dGoXpJdgGoA7uiSoofapliO07LW95YEia2CL43ThE1RbW7
/umWB5zciCeLLgm0L2LUpYJXE+WSPIVq+LMWUniagjh8MCTZu9Nt0FhYAea3SebZH4NPzg5DvJFg
4qkVzqjDxSOTqok8SFPl//SwntmVA6hDBEvE5vrULr6egU4hTzJdBzhmgHDPD4lUWGZPxSj7WUml
XWAW1eXPdqX7Gg0pzKGuD3axJRnMhMcD1Yu9R5/hfDCrILO1UpH+LPBova3gZT5lpb62cMs4g8Wa
/URnd1ygQaBqz0eRoMXGGmC3L2GQd24hGfpdZ4bKTeSnX3urM27wqdUKR5KUbjO1Xb+CO1ymVzNE
FBA1JUrkDmYe++Ki1uUkLqXAt77Q3w9CJ4+xofppDnKr3WV50BqOYlVhWDnlpITZ56rNMvB/hk+1
7m+c8NdWFn1ZPJh/jw6LAtQvgllU7Be/h+fQM6tE8782khS10caLazPb6y1FnKd08k0T0btMU7a6
alX1xkdAESibxu57rlT8pP9q4NtHb4MsFaZW4A5ejRDtpDbqYypqvdhmFKm7dINcxgyN0FD1XTP5
vDjyvOqQF6A98wdqB4uNUyZ2PmJDrX0ZOwMHRd0Kx1M3Cu+lslKlc6tOUApaiYgvDj09Dn1m1c39
DtLExZgAhKwAEQXrS6GwaOgneQ7iS+ZRykL14E1GeaehiX64fkIu9y5n3phNbGjCUROYF+LNC+yJ
vkumova+4N+mU9GJNNzkw6pW9ZupbSxzn/Tq/1B2Zr1xIl0Y/kVI7MstdLu9tO3YSRwnNyh2MkAB
BRQ7v/578HcT05FbmZGikUYKdFF16izvYsxXGdYZEtc/U8Y7c6xm90xU2FaU6NtDGQbRFjDdYs6z
rs0frzGsZRgOidpXd0na5Q5QaaJ2I6g16yrtmqDZLWpsKlTqnJpCUJSxcybZOQlLq144ovOruild
5q0dgg5s0ckYvD4tOfqTkdmIabpwmtXUWfZAsM+ckZPHsdarlxsixius29scEZCgeNdaXv6ENFXh
hUMrkzzUBGCjMGfdv3z8kU9WF5A97V0yrFXGDk7j+9WF8g3ONO21r/Rb54eit/qoLix5qPNkDH1Q
DLu5ENPOxtflzJ4+jU3orxOE//8vMrWbTT1JHBGUXagnK1XanSqD4GgPIrir5t6J+NE2mL/SfDBi
O72zjfQ/0+jKM3nZybniRjMhqiK4wcQbbuf7X491Qg5ipiEb57LBSyOz8j3QxvzXCNLn2m6S7xnq
Uvt/W3IYHyhiI/VBHmSj+bH5wIjfrBlF7zypupKf2qSvHsZytIcHeLnLf6Ppde6uRJlT3MXpEp/z
ht9+cOQhoWqysVBt4Lrd2pdIt27ywR+nJ9Qw/GNcZLJ/aWsTjVpQZ0oPK92cysNsd+MBs/ZW/OtX
5/krvQYRKSYLXE6bJY8Rx8aLKZufRoojI0qF6V9L7Mzza2vA3DysumK+k61ZfxZN617LYc5erCqe
nDPRbRvG1/dAiAD5GIAGqx/2+0+vOQZQjL7Rn5q2i3GO1d1aHcDGFgrh5wS6rt6X9RnSz+kzAbrr
OhqDaP4xT9iEsn4qdaUB/n0KROLvOnsI7pcmePXLHNAoEKszkXO7u9c+puO9iYCsrJQtySF3usUE
k6WeBFIWUTp04+3CcORCC4LEDBs2OhJEeK59vL3XD/hnrk8HFUAfUh3QKhBe2VJ7EkAINHEb58nq
ZQ9+ZXLEN2eF6ZzZSX97DodnFSPHi/4Ea43brZ+pLLCIk4OWXQNmw1C4NJU6Z7+zDchrSxiBYxJT
5JzRklv//x8XUNvNSI8VvfGU5FMb5gZg1dEHGZjqZ/VUTg8njyKr91dSGJoAm2gMuI1hYiuMJweY
5dFalHfTjzYwLoctqsNGQLu7Wl6KISjP7JXTrUnfGyEJuLYooTNYfv8jjTaAXwYQ4SlpEwCDwL31
64aMww8b0tcvFgSDM8CHvzzR1VdmAFuUhHALUB4RJMjbQU+evDRvL2LX6y4CQwZ7f071ELTncmZK
fHIaGBuuAJ9VPh/S2VYNPZH6UM6yX55EZRYHNdNWYoyf4r3Ytki56e6+rvrnfzwLiBCDEKBo4jp3
mUBtVnXIZYrv6/KUV4F2z8ACfmE7nxNCPzkJ61OwGIGWvjLPtuT0mJl/2vfd8hQYU7ebYWKHbZ5O
ZwImf+n2ZNMoWMcjuL1S9J6o8juDXFZKZvY11pTW3cRAiusd9KEmR3EAEUcdO3vdqBzQUAM686El
8DYHacz0EgSvBg/j1xyLdr50x8JPImItA6dQSBBmGH6XZvDCKASuIZ6BSxc/W4GIsbLWUndUQWj3
U6+tdlc4K0XWMsblfQtIUMShnNrOPag67Wl0CRi6RjTOCtTuLm66Zp6iyfMACSWAtuEf1ItF5/fQ
olNuppHAUhVxMheMgns1L32TtmFcQXseImwbhwViRWHXg3PZF16lebu5MhuYVWkDRdKjM9mDohxG
S5XHQIzBdFfAy1IjPhBiavK907R+foM3b1o9Z8Ksqs+y8dJMXPl5hwNkNLp6nJXhLBFOSsPaMGMt
DVPAmg16NWZdOFGMdOZAnaN1IHLK0WmaKzobhvi2CFNVEtBzTeUaLmOduj2VEv2Ky1J35uW+a+NO
Hajq/Pw//HUCo47spBm0+9iZe9qeqlXiQk1Glr3GmSvlPiuUSWEKHt7jb5r4htcjN0h8QfHtiv+q
qcv1iyYtxjFymmVwnyBRqCa0IB2WKJcDi/jkJ3baHc2kwAUxBHDdAykurFR2e1t0Bj7fHrSn4q4z
4gI8/tTnM3qGzFW1yySxuuHRVkVSfs8m4v0+mAIQULnqu+C7rtNomSJjZTIske4J21JsElklV0hs
Vb+LuqnTsGrMKdvHhTU6F07iF84hCKSm72azndrP9ai18jCT6qaHmr78fJW6dYGyLqYMYjfINGl3
nq8ldjTGYwFTPLGUfdCDOhgj1ViQ6qA71OpacOv6n3Nf6/3nOYbbiUzMAAlqP4EsTaJM9alzyBq9
TKMEleXhgnxsAZ/vA5+PigXj03Dm7852gwG8HS9MELpJFtopoLk5NF0oYoB0QcFnQCzcRqvhdQXd
/ElLNW25ZiKVdPfj0JvZ98Fsbecwxr7XfV2GwipvGow5RrxOgPX+TIRhl/sEsl0pSeraGRQ7zbdW
/wI+QLghUrup6+9tr8YlEs6gjSAjqiblraYG2xER5oConsI6clpdhnYxA8oIfZSgYzwlISd84RXA
GU5UrcWlaNBX2/e2NZWPVact9e+GMj+/6vl7nU/Y0zeOHmW+MxvhCCslC022XxWOeN7PVVTnnjPL
SC8M1X6fBVlxuePTWZkXdoDg67vaTr1uDossHuIfDa9UQoq25wzvk6K1s+AF74x4+mkPE9jZMLGS
br4oJYHgVuRxmVy1BmqSblTVnegmPgsE6i9+mQpnj1aVIA3KJLqQTqg8p+dmheeoGZcD82j5S9pO
lXWXuSlYj525ai79Wozeh36Seknw8vF9cXIngi6BfYEkF9UY3dJNgsiPgdhiFdoXoBTSDy29tK2o
UGq6dYuMgKPLOjtzLW6zG9tAPwY0kU0NiFnItp0BZGseG6WV3wWKUrBgExNOUK9l1vTqTgBI/vv4
F24zHHvNC5HnJ+lG2R1O8fsbEdQ6fTKVKx43BkHUx7VKf0PMkv5NrgZijpkLb5B8eJQXD6npTMb3
j9/g5AdbXMQousJpRh0MxYv3bwCQtK4JPMW32rDyb0Fqpb/AULUPpt2cFc79y7MM8tNVFRM1CpCq
759ltcjXz50nvvWF8C6r2pnMHX3pbgjhb/r/ZoXuUVWsPVoafSvQfBXIef800541dyLofjPGKpgi
+KDB45g6YCwxIDtYmjS/k+bm5q72iurbx6t6MuHg4TQSkMFYhWvRHdz81AyoZheQJX6b0zH+giU5
7YuLNpkwfgkzTdr9vkgKnL1RZDNfKzUnE37waV32XmQu9mQ8DF6sTWf61m+DhT+LEaifqwIG7XJa
jzC+N0vSlpmRVInSn7IxH6zskDpSj2UkfTKTT8SsaSouupkWAw0dsXgNRJtU+c+J9PDdbqA9tpCj
Yr3IWM5G+sklDUHpojWMfe/MHHzUi389j9TEdPVRBgNoBih3k4gHWoXgTSzN56k1KvdQek1uXo51
QCZEhpSeU3A86cKQmwJtg56+uoLQBlkP7B/VTdawEzMETJ5LsdjWHe13c9rhs9bWF6hRlEYZjrjs
lAcTCTRhhB4hKPmU1A6YUuV4wj18vI9O4oONLgQij+BvuEh5pfevMzW6mXS2lz23beztjSKHk+VX
w8GBFrqDyT1cxIvTRJOWyzMzqpOzyuAIpXuqAyIh/71p1fPxtazmVnimLCPfRJs0jW/qGKxVOCCM
Uv5jLwDXItJo/uBDo5e7Lc7LboQrQOr77C1efgUpIbty20B7zNJOXLkQsP4RzsLzVuMpwj1hiLbH
ZmGlZqguRrXh2eiqWACAHconzOditUNBzFRhuzhYoVplbJ+ZQZyuKyUQ3T1amawrR/H9Fx0Z466h
fnpeiYviuhGBJm/TTC5i50mxJGfW9S8ber3SsJsxYTdgRb55nmRAVo7DqJ41ZP70L/BVyNuhWsvq
Rp8TW1zTIdBnEOkOaUZZdt20AzA8ZBFWpvm5JsX2Qqf0w/qRsokGDF3kLViyzEs/zYcxfaY8NHaz
48ZXrXWnPCtK6Gldfnx2Tld61UgldHDj+KtQ6vuVnmIz9eN2Dp79WTVfq3o0Pona7QsyqyV5/PhZ
W8YM1uZMWsldoffbq17i+jJ/xI3YlV3gwmx7LjuZUFdB2PbaLGrBgDIJrTARmR8qcvvy6OS9Dom0
wazuqW4Y5x1rS0sSeK656Vdd6DtqRINYNJPGhMquDP9SdUNroERep8V1CXRtfu4DEvqv6eSPnz/+
ISeL5nBZ0f1GQg8dPRQ63v+ODp0HmM268Y1Bjpdeszea7z5FYXoDldzVdv/6NFRU4HmDIH6bZWxW
zSqV3rpp6X6ztdz5lmYBsDJXQ6W3rv0zB2Hd5++uPmd9FDNprCaQQNiC4mdntnUVu863rimMtRpL
dlmztJdl0Sw7Ril2KPisV1y7Yp8s9jlQ/um60pTDpIhUljakv5189g6ooTxr/G8x9UjGxCiQ+UWB
gBmVeKIH/0jDJGkkq2RQteLhea61WVh8ZLtV8V179Z2+i2zYLKh3Jsk1S9Dum1yKMzib7cFm16x2
wB4DDPpmPPT9tkGONJiDUTdfBtP95PtDcq1yt/8yVuU3KqLhzN108rRVdpKOPYR+OF6QvN4/rW7h
wzJTmF69Dpv6w6L0TkHODrKD6dVZvZ8rfzzXEdx2e4CruGuWjhIPcyGmj++fWQydGvt80V+DIJaf
kJuRN73wmjMH4i+/DEgMumIELUD923FAUviZhE+uv2p9PDw5gzPt8V0sdtVsiwLZ1eb3vx1AZEl1
6Mg04On5w2nYxMh+EQEpaZy/zo2rhw0U//0wzLD5RbP880djysJH47iv/njbLUkjirVVRfcqJ1cd
9HoZDxQltzUJ5O08ySH8x19mukgMMZWmCEDGcNumJokVzewu88s0jnnYIsh/keAyGLmVK//xokEJ
bpUXWs8AoRONtvdbYxIrpsEzp9fW66tD6pdo3WlmckzLenr6+Fed7A8+FMIUEJy5RMlaNukp0rju
bC1O/zp3QfGM/dS1Dy0C7S6rSy9V4j5+/Lg1C/ozaELl4njR3aQfzUW63fSOvoBPCLLpNfFq79kR
ukMPbdLHJFS9N8l9T+tKhCv0KPnHvJ8hJAxyxmIcOa6j7TTUHmsd0ylZvgYVt1xIFheHC1VwNA3D
WTeV01UlnjDLZtJM9GJzvv+Aym0GG4WimXjiBugd5MN/Xt8v33zsZL/2SXUufp2AjXHiY85KesL6
Uv9vfx0trhScf6y9NH7uTy+oucvlSvNEFhuRX6B91EbeMue1uV9UW0BfnTJMMWSTVenVHDvxoIdD
xmYMa2Say103ZEJiQueMUnQ3gnvBDA0907UeKpAVwzrrbRuljkIUWaCF+qB6Bih2k9bDl483zHYl
VyyIRcuG/IHmCUIA71dSb42ynF2Z/DfHxvxY0cG8LIK52U+mm393jHn8x1PuwupAjh4coU4co27b
PK+vtdhslPUjrhYRgQuBeaaW/JAz/TpXPG9vAGj41PEroWmNVSgcvH9WlXEGbErhFzOGAfG71gOB
qWgyJ8hT7PqEJsJFsjS0kU3hcBtGQwYIcgqzhqs6jYJumGQRlVomLLFrwXTZxyWwVR8Sfv3inOvB
SQMC7aWVQUGhD8ceoMYmsnNzpkMR18Vrbwfd+Ntsqj7eyRkNg5TsR9na3kpbPf+NZoXVYZdmwxNO
9K6RUeLLrMkvBROw5py86iag0IwhryQHYgHhRxKb369hT2W0aFBXHr2KRMS0hgAjllVtTvehTbWZ
d2hrlFI+3pTbGujtqTCKMKamDEBzYPPUEgX62C2c7hHOO9gcMaaXhQya68qk+aGccbghgRgubKJ2
BBfGuq/i+BwwfXMy1ncArETiCXSQE7JV0+39RVWxHTSPeMXXIkLcy8ASs5/9g6da/65DQaQ4M8T8
y2LT1fOJosCyqLo2GxYc71hPldE85v1sfZLjVB+0IZ+e0yTodr5PyFli2zx8vNh/fSioyFUhEXTb
NtHVMgBCXTmqx1Lk8iplVnHQjSa71TLo0P7a79cqMZ75wms6+8c99ba4UIUcNtWqO7vlsjWOX9N9
6drHKpcKEp0iyFlAmO2mPKcquD1Y/3+WSzuR6REMum0eUwgNmajFVI9ppbnyqqeBAD27qOz4Zlna
NrmQdsmAj2MgjEdlCHvepbGpRGj7momqhjKS5t8uS7RPCH5kAyuWEITUFta4WAKVjKCrHsdeWFec
vuKyC3SGKTFSSB9/3k0Q/P+j1mSAJ9If26pS6mPamaMuq8esyJJbLcCxESfic8n2plh7ewrCJKvy
xZrqbCX6OyOj1mhq+ThVc3rbV+3rUmrTZ7Bu6S4JHLVHZ6FDwUU0l0Aof3z8E7ebaV1N+sZY5fBx
+XMTLRBT81CBsrNHDSesB25pLQqqZbh2MrK7jx/1l9Vc0YRrIrBCv7bSHgygpgJlquoRpi6yku3U
3ZtFkP/8+Cl/Wc0VFUJvAsQr7MJN0liUeazjQVc/5obPaDnVVSTi2N1ZQertUTlsLofZZkzd+B4X
VO25Z07nNvShCLQ6e3Ihgfxdy5r3Qb9o8tHy+pGgr6v0XseANuZ4Znqxmy2z/iGdJD53V68p958B
YX0ktY1BTUFqQAf1/SNBddR52pj9Izxt7Ua1aJnvTLmUzJMHGjS7gtnpncQx7zVouvIaFEv32gdp
+Wpk7fRS8DvOufa8Rds/XolLmL4D4r6r/CPV+dYUxRR50oxW3d1IFPys2yRuycEWCi11gRZiFn+q
Ad+1NI68soziYnFfa9in45EeQXoXaAs6fXIsjPSix9ldv9YZCGsH+rdtFXIA5/GmtorhB3NwASx1
1rSLeM4teaZ7uY1+b7+C7hZlwUpUBbX8fmFzUVSLqfkdBPgib790QWPci8Jt2nDKMl+EeQy66hpb
4uFeybaXD1Y3mn0IwlOkTwhjyDOhb7O3aRV7wMjfmlYBo5btiNBOtCBtqik/ssdqlSNtsOTMxHOj
tXZgaAiZYZ141ZPJUH/cjTMsZ7AXS2mdaS+dft4Vt0O6xd0OsP0EWt46KlgmxxVHEdtT00eyGtvx
uXIqM4gkXsXosc6e6uzLrKXREMp2cL3dIo3uONtJ392MvuqcdIfYfEoRgIeBrxeh1gfcF1Fllbr/
286SCdnBJK6OXq3mgnw/qWTkxsOsfn0cMTaXOKguLvA1AtIbX0/R5vikKGmOXRKbR/g5fftNr2jH
mzU8/B1z31r0UVpThlwsaunk148f/aYP/+6crJCd9ezSlGBS6G4SV30IEMntW/sGfU17Yjg1T36M
3mGGvgfarOVYfhG1l6a8C7qHhK02L2hXFzEg6BZ4lslMWzdETFHcuckzuhUw8tsh8Z2LzEqFtRuc
Lr8pe33yH03ESCO97KCMhKNRlNpNF8vmu+n3hOQOTVmgK0GnjhBf9aIKY3MGoWOr3Po8ZV3ZAk6Z
piYyGM7fd5OPrn3Rizk5Iqymrv0UPcs9Wre0dq2B4eoeEH3mPpdA9uVFWWDijG6vrA5dPjTJBUYL
9fTVREHuqRtQDN51aJK+at6ie8eqtVMjEm3lv/oZnufXZamGX2U8w37H5KYFvsDGLA8VHcjp4Hpa
fVNUDgSYrjTtQ5sjB3GJUGRh7uhuSpITREYz/1i7Xos6Qxvg8kN6PAc3WlJpzWFsPOMqr4Mq4wfa
w/xv1wGbiyEAjAcahlx7HN/3IQRsL22HfkmP6HnV4w6YWn9p66ntHsCcL5ddPhnfPt5Tp4dzneev
wLNV9PZ0P8tSgfIjAh2bKrP7X8Ewmj+wlPCHA7a8SY1/2mKkUdcwaPRoZyRehC4cErUoDFBUoz0h
kTtMkU1fwlE39OQ6zzNjPixJ5QAGB0HnojYYZE8gwMbsDrRN5V32ja2sM9HujYm2ORy0C2xwrCah
i9b5Zu10ZiZJqaVHU4HeuBo7IWsDWR30+sOgrcVVao5xdh00fQXizBdVapaRUt50MYIZQZBjyOMj
A/PO3Fd+V4kW7VxT/wZAKbh3xLB6Gdhm4SbgUookv1tma/7S1Chp7VVgFxeBRZS/BgGZf86XzJAH
joyONofjUnTvpjafcL7VQJHNkZExf8HH2y6ckF6A54PXNwOKyjMdgDV5eb8iNFFWshl9dTqZ22u1
x/O9SboguPFAjf+GM+Uc3CVD0dOw40+6xtcKB2u0IZqmMjj3OdbMZftwYOve/9PiYEscDLw5WRCd
92/GMo65iDsxOm2Ed7l88dJKJF9pOhUeQouB8TPxOif72nYm6gmOP2a44yAuN0QudOKfqFp1nQql
4c331ph4g3FtCGAZXyHC+I0eFn4x9FOEuKr2xCFdkKBzgPLcxU2qZzv0dX1MaoEWjheZ3eTBU2Kk
wb0fL1bLribIqdCNkW3T0LCs7tDSrvLLdlLNy2RMFVqmHx+3tzXfLAsTzhVibcNuNLbLsjiC01jr
zs3U12WFaguCr8Gd4TT9fiqXBsa81zDDLoXMgSBo5bMNMwzVZCSzm6VGVa8Vwe9GpW52radploUS
03PtO/g6tC9FmRE/Z9qWWRElGZ2tyPaG2P08Kb/ptH2FrjIZiDQxJw2NsuCydXxhNwdbBUm5i8cp
cH84pcyMz0Yz+dUtLNMV7NaKli/o+DMaxJPI7CsFRKT5jD+GtD4ByTKHY0f7YgiddFrqaDSACexR
Gq8yMGa1aexManx5UCAqxs+A41hW3st7UCWSOHeBl4tHKb0GBsPkzqpG+6Vu4m+V0CneIvRvR6zJ
/dwWz25soeHTcnK0r11jLzdWJyeBVn2TBJex3fOyswxmINdSq9V/UL989FrrTEuePv6Ob1Ib2++I
Fgu0DE4XWIhN4p4VOmYtfW/cFHWblZGbK//nyhApXpfWlMWr4QuZhuAXlz2S93O2n1PTH/eDxwHY
9Z6RJipU8dyat7MacuNe0RZJH4TqrK8JFiOrwGaJGOiPKnMG73OS5ly1jj42Frc62Ibnui289LVJ
B7WXC0I0wT5oWjuglya4/f1kmT4HYDIYs1aivKAcRH324yX4S3ThnYAl0L+nnbEt0JBr9wu/DOYb
V4v99ppWef/J0myrv+XMmfqNrQZ0woOhz9pb0cFEPWeGeZqJUSCug/u1288cfy10/pgrjyjQMlMZ
jJve1dvkNqcEvlU2BMHIKGI93c+iBMxLN2lRFx//9DWTf//xScBWYS3SMXRItwOUtKjAo/SVOKLC
O+b7pdPkw2QWuHHqTu2diaRb6Y81KUBo8o0LziQd7b33v7NzdGVhA+3fGEk5KAogH9ziZVzkyLsT
v2X13Dd4vESjNdZ5hD6e5hAIIYpelHpn+u2u6Od2vGlmMR18zAvtUF8SMTzIWhbmFdt1LAu0y2WX
nFmm0w/ErnjDcgAcorjdFNe6kfsizQbtppgy3ziAwdbL0FuAzjxWDsY0resMT0ZPvDzz4L98H+bJ
LBX8YP60tnkyk88JDFJ29FPRT18WCwnsr3qfYD0QkgM7g/XPNy2q0rRsyaIg7RDW33+iZBrAg4tM
HDsRVLhA6xgt7AZS6PgT2bSf3ft6bNRh27XpS485Wvvw8YZ0TzfkKs7IkHLVOmNO8/75VFiemJw2
uGl6Ka4neJ7kal6uP/RMBm7NIl7OzRC3khXsSmgEBHWHPhBne9vtsv2gqEs98ah2DWC62SSK4SEb
StXeaHqlmmcm+FkbwRoEt56iuNlFjnRS/5ORzOV3NzGSGBX+AeDc53KYEa429bl0z8mx/SW9hQBM
i9dDC46pvrNp9Ora6NWBq5JjE8TkjuFMm3d5Hcauv9NmYG6hKrMFHwBpeWFepPX96mi3qsujeXAP
aZiOyAVy5Fp3dDs8YkLXLFPtLpCFm0WKYXqLCoPlvGixoals1/MN5EXilUNyprtwepYYjBFVGFms
OI2tP4Xsm3pptTw9VmDer9EuUDiV6FmqXdIcN7o21DAzKfZ+Ecj6nF7s26j7fbyjOQPihUoBHg6Y
sPfbq7QckeeT8G6Au9ef8AQenh1ftiQRjStBhHn1mBBClk73L2xIcjTQdHO0M/40KrFzPCqqQcxY
es9o9itu8F6WPxe7KNVXgdbz8oRVTD/vWy0Lqu9NM1uXjpsPSRx2Y7qW84wAEIwMfNo20QQYLt9V
8H7afTsG2nRsjLKXrwoEfKbu0zFtW7VPtUHIJJzrvNKCaBxc6R0ny6udL8PSdFcIYdb2RVsiDhoS
uPkNUHZVG8L0kz85qj3VDDoJbgSTS/sxWnoC/NOui1Vb7+Oje9Kl4ewwIydNZ+ZDrNoESU94dWtm
Db0Od9HHKPdNZj7K1MpvSYLOcNR0KWp3F0ZdJPN1Vnnyp6gMW+uvPn6Nv+wv+uM+9wwzMUjMm9fI
0dJfewLJ0SdiljstoC8Y+umC82ve2uNhaV1/l6Mtl5/5/X958Gq1xehwVUtkd73fW4gAU44kePqA
/Ohz0nicadSQVrwC3KGQjp84Amg+Vxu9dVY3e5oEHDoZkQEM5xbN5aUlmewQLzc+4FXPi7A3cNXF
jPRHEVawen7r09qMHeiGBtex7S+36A3AT4nb0dZCt7fRix8z4d8IMfv7gUzPW9t6BiyYAGh+tOhB
iaMBVLwa6agcicO2Lef2luQV2FpMO2K+SYNZuEgCOEP3s5hxVLnTPFT9HpfGzn8OEzC3g9aMiRs5
MWYB47738epwd62dx3LYobl3TtH77aJ6vyqr6DhJLfcY2rnmZht0Zql5ltSDG4eDa1xZSEWrndXl
cn5sZCWfOLGkCaVIgi/UBtV3fBwGf9o1KOO0Hi1bJ5UHKYX2awLWd86/9y9vRwhaMbBI6a/CNOtZ
+iPjawcEx9LYL45T0S9xFUpRj+kVgFjqjGDJERpIjKq9HZGriL+a9cR0M8QLKWsQ1jb69EtQ0one
Id2X2T+HuVbZOQLo6Wam/0t/HdoAAFbO0fsX7Dy6u5NV1sfBGcW17ou42SlFjyW5sjs2yiFxSzy3
bYZRUp3JE09zgLWkhDYMtge1ie3wDfbAksNEqbDZaf3/sNkaw9FT2aWCMo2stVtn9pk067TjDRSS
li5JOPg/yoBNZoq2Xm2K2AS4ObmCPLyAH3YZxKN/UJl8MCpI6jmqkCG66PMXV414jjdjUD3oaKLW
ZwLYFmb6tuT08kiUgSKcdpnzZPJRLmy7o4DlO2eROdT6sKPd5k/o4MMOsT85KDbe98h+axEWHE7x
0C/AW5ClLWdt0cIRTfQUVxomQv7nphoH2w0XP+60r22h2fEDUUhLr9oFrYvLafVL+LRI1bjn0uY3
AsS7Q0gQXvnm6+QSmu02NBX4tJQWLMljAiVP/BAWxLhHNx18bDREYF7b3pxV/zkz8RK1aFDqu6Eu
svFJJWN+kbkajkRcXUaTRxotcYlGPQ2giJjqfY8Nr5Sf9WKUj3o2E+iLYol/xPngJWFTccHtqhrx
kAy0lggbY6WCCcuOvYMhiwIuWFU3mV2gq2nb47UDateCdRlPlhXpwje0bteBzSov4z4u/YtlNJ3k
h4th3LADxao7+7wyKnRw45TyFsY5VmSOI/vyLnEKK9h1VWD/iEdhaNcdqJj2USsmd83N3C40U1X5
EfrYZnbZOSpT+PGBQ7nq2ZdNaIx2h4iSnmTB3lgYq1y5aDXHl+lkoIXqFCapHZLNnpVhXLcsP90c
NZY3F/U6qcNYKdONCjeHXh/ixVIgh4btBd4KqaWQgf/HmxaI0VrGkTk7f/FHBXvqOlhlJUdG5Eb/
kjqDH+lxN+KsN/baLuhTsg4ICNaZ3vJfDoixhnYGB0w8qRHW4PVH9OzSmnmI7ybHeUlHL2qtYDp2
LEqH8LbTaD8wm8na66wxau9SYT5QRTMB5QXklPt9YVKpOsieeTB/Bz6lY3HMcADd1xCOrOyvAED3
1nViG3hvhwgzFC8pF8k5r9dTHVwm3wDaVsM0uGgn6bw55YtVmlIcA402yMEQs7ezZse+8ywVH5nb
mGbo49ZFM6sYi0NJKyWNbGFYoZfngPsLzCLO9EFOoyDvRA4HAYewgy7/JugnVHidKsryyM7vZkyt
AJRFtVEp79gmSaZFmE9xW2OQZEFzatSL9OLgO/ZFWA1rVjX2Tx9vsJOL4E2sisC2Oh3wOmt1/Md3
TjqPXAaBgiOpxAJytZ+BwTVgdLF1YMrbt/GZAd+WO0XoxV6BruLKXOdWNjf3ckHaUOR9hbFK7tcp
SugNnmy4Gun5nnYcxERamFlOXoWGSzpEcz+yDDu/mN3JDstEa4ZPRua48oaUO0HwGQOUAFF6m8YF
0jJVwnD6zGFYv8m7EIsuGpgnZ5VPoEG+BRPPfs7Mrh+dozfZ8rrPK++zX3SzglZb9Z+RE5zysOw1
7V4OqXdmuU7LKYZ4gM9WAWUQ6NxX7z/QjEkablCBdWTT+DK/0lqjfupsvQKHOPoJNkydZ8E/i2Q9
Z6W5d7JWOHE4zQrLLk8Ygx8in+30IfetDpUer6OXtPPn6rYuxlw92DrU+UNlzqD5mRdKM1JIvz+M
zTDRcMYXwUqRngv6Jd8bbZ7Nn3Vds/3X3FD5bzuXGU52ZjbkkVFacxqZzNS/ZPXsTeE8Z463j22v
Fzus1LrgRuoTSLGLcWiDpQ3thKljVNlm44gdsUaDyKLrMvlu9pU6jiJtkAoCHCMQMEmws3mYLKPw
z7TYT/plRAciw4rL9cCrAJN9v7xMAWnNNrq8ntSAxEBtdpwCY/H0A9zh/tHPMqwDndU7jtLrZnb6
8mKMvepSr3HkI2h3aNoo4xohIf9RoN8Vji5miSFemeeKkG26SIuKf9YChHyNhHYTkVMk8MUA0+O6
WXTn0i+K7FdFs/tybjRtX5t6dV/k2pno8Jdn4r0Ai4ye7fr8zTNpIVTj/zg7r+U4ta5dXxFV5HBK
RyVLsr0s7BPKkRwmGa7+f9BXu7YaUU3ZPl3Lns2MI7zBr6X+NhWdfAY72+18Wc13ECX6M3R6HJw0
q9vY8suCHHcD6GwcAmYlNF6eRX2qjEssTWzRnnO0Oj8b6DkmsFly0JW1TEV/YwcsL8DX0biLZoQU
Su5L5KvVOBIdPbk9l5jPUgfLIxlDsNoq96MyhGxQp9O2NKreTevMiqRCAr6BXYcn0uWmC9SuFwJn
LOQfHOPFKZpq2pd2kOQf9CFusPSTqvRz1hBtbeTPa1PLa0iqBuJk1ii6HHhwOsf3DaU9F00N06M3
iuloAxetXRAV1la14t3UUoyltYoVsjX3ipdGOpVZm1FO3nuT6UO4HxIzPjiEAUe/tn5UJaH+9afs
tezw9p5GzQ7hJyAjrxpQuExdfl2bOT10oMk8gxaMUzzlBJjidqfnURY/iVjR+53VTub0iE5UCbFG
Ks37FGOm8klkFTk3aoXBNxyh1GhfZZKEk3GjAR6JHe72vWrGxldbSeXvghttOKijTrXK7Iv4cx7H
SnLgwXOcc2Tn6nM/hjX+wlBei/u8csz+7ERpFv7nAMU3wmOOMpRQD2w43f8ZYcWofA9pC3N54CPQ
TP1OyG2T/qwoQUEhEYHRFfssNkS4T+lPp2DRI7/ZiTZrf6q+UKM7GYRdesTeygpeElLe9gaJ23Iv
8IMMbrDZhOSr6aPBfc4tq973xMKH3J6tdiqhdeZO7a2uEIAfNIUkKA9V/TYfg7wFJ9J11WcrdpLi
9/XFWtkblAcdykcOMSZQ08u1khSddChOgeEXgTJ9VkNIwEWSyb/RkJ3aD+mY/KUMKJkRgpmzLtqs
tYcl0eJacaKOWM9Io5ukUtIPVmsr1VGG9P5NippoSztnGTL8b7AZowdznbBhccKzomioIYygfbAg
1qgrUDqEvDfsbR/jZimoykNe2zK5l5RtSbC/O+S0FiBWwaIBXkeevWhoGFFv+1ncGhzywQeFocq3
gVJqD/qkdj+vr+L8Ty1OHANAOYSFimngUoAXWsdEvlaZZzKJ3hVqEWO3hGtjvHFJr4xjK/OV+Ro6
Qmu+3C2KU8cxkBMbQZdS0l86ueuN2wxSZbt1Q767mqGNwXMF7w0KmqtkcUNGkYp5D5Zk5zaS/Ud6
sf1HObAVnMPzcsKYO6V35qBgudGTmbf7m4lkQ6LeBkp3drOeSRHa5QdatdIgkCf7Ly3Q+uyHnped
p/L2nsUoZOchHps4+xhyVZhPCsoizk5MQb6/vpiLT3/9DSwkwq5IWcxiGpe/IcenhhLnJL1E8YRX
IJaXMnci7dnuV5/YtOrJrYXvGuO8e68PvWQW/G9saCVoWQM1JW66HBvph1jtmiTwYnhJB7sNSIpk
kHGz27hztozE+iPQHfxQ6zmct7wJ48NkVtLGz1idgTe/Yr603iRDHdbOdVdb/gs2s5iaplo5cGwj
BNOezSgafvcTjuu7LK50sfV28S8v19+YS5X0yBRikcV9kfpZq6cYz73gUp+pbjnq2nNdKjHlpjFN
Ttdne3E5vU42Eqw8y4i5Urydp+HNZxqRIQvKP6HXRVUlfySgUyVqnngX77GmCe7oytjJb9A6/Ym2
b73FbFhc/f8bnutpdhakSbRsUVuTUab0/ALPrxrckMssfpxy0IKJk1ef4hS7xI2NvXa4gMfhaUoJ
HxmIxe2hSSP2c4UFhpGrEXgPVb6DoMSq7RvJlpCB1iVr2HexPcInKUA87zB+ksRGU27ewsslngsS
EIm5xYhtL2d9EmWrFFMZeKgY+udec3yKEbWxpytWb1yX60NBlOGp4zpbnmTJSBl/MgJvRhx8oT+k
hwfVGZBlbjrUoK7vprXBCCepQb6q4C3DdU0ZB6zeQ+kFo7/hQeK9T49lKkqsmMjT1Y3C9epo1HS4
jNi4/LmcxUahBVTbAH5CUSnS3ky0cDyiwRVMh5o9bR2vf9zaXgViOTeuuZ0BPV4Op9bNgIdUIr3g
DVu5vaUm+6Qs7SfUaAI38MctIsPa5xE1gLTXsXB6F6REMlpbnVxKLzpdCbdEPTF20y7IPzs6nduN
bbJyLihpwJIGMcLnLeNzvVJHGXV06cWit4lyxDjdKpUoblpK1vXYOZ9nrayjlkhEpnYxdMbGuVz5
WFBtXERwGqiHOYu1LNVCQWWsDrxGQbENOG9z187WfkIX6G1dX8hl4W2+dRhsNvSkBfG+42FUmkUk
3Eq8sEWVf0D52foVljl9eP5/ccj6uKIPl8hd5LbTJCPTYztZegBpZnV7UZf6FjdnZWsRMSkQnuGt
goxaRMA+SkW4cSpsrVLpTyhjYi2dUXZ3y6FpbxXmYIvkubberDU5EpkIcviL+c6SSKrq0AAmqHZ/
KO9NFD4JhbRdzd13tiYpevQtPz1gy41WhrY1/NpyM/sUm+bknvT+8iwFajYXfP3Uo0ikfUvtfnqa
wkn/nnPx/7q+2qtDzQw2GoCwgZbsCtMKWirWVey1gB4Avcv4r7tB0/aAIuVUbLBkVt5TMGUW+JYZ
bf+Ot66rQzw0VRx66dRq1Uf0uDL5yYzNsv+vQiLX2U1O12U/fUWpT5UROPpG8Li2k3jHeVBJsh1U
1y4nFi1130fxIPZIKEfc1o0p/KOPmf7Z0mqjO2bmsEmJXJ1gKO2wrhUwde8BPbxySiLFnp6bSGGa
gwHliRZaOj368aB8+/vlpEoHtg33BALExc7xG3xFBri0nqgHP8t3gwgm65F6aKb+iPpe//s3Bsth
yjI0j+dS/fzxb+KjFIXmsEcO0kO9EM24nlsy3zd1MZ2FVYRbdb21qXw72ry6b0bzVccvlCCKPezp
kul5FFPl30WFY/yym3CLM7A2mAPhCGQO7R3Cg8vBjDia9E7KIi/HdLj5CA4rtnGIgDj1rDaOb2zc
umsnA0nXmdHDnUMB+3K4DA0oaazGyFNJEzPXKEeKKrmpFG6mBWZ8CnrbIT1Ws67+Jad13/zDyaBl
wJahvc41sIj8SvrcRQDsHtmvyvpeWyO9yRgQZiHV2nOUy+ii/v1OpUWAvcHcuKMle/nBjT4bcSNG
4PVKhU2nk0iZSTsy7PpdJgugb/8wHHBaoMVIsPKEXg7XlbDwSsTmPDPUZj56paAJWstWtmvsvtqo
y86TtQhg58Ia8QLYsvecidFv6rxB+sBz0MgWd/IYTdpd36POdP2jVq4zvAqI1tmoc6lbvfwoKJhB
R10q83xUedOjEqEbCv2/r0bU9KRpui2sVN8SrFsdVGfVZi1nkqNFdajXQqD0bZN4mP0gkRkPeuhA
Gxv6mk5zoplHZaryLRb/ymmEyw5GDuLFzLlbbM/ARrJPFXLiSUaFADed6bjVcU0RfhntQcdAlvmH
qeWtgvlC3wNZl8upHdVqCCZqg54hxv6rkw/nMVC1cleCigOtFPfNVrI3vz3LTYOlkMWA1IkorlyO
qDRBHY/0h7wpK/KP+sRtuxsi5E53BuK6/YMjJaZykuXWyv7+VX7tXBPYwi0A8Xo58jSYoLkRbvAK
uczE0Sib8WAlM2U0naZE7MJB1SJ0J0o0E3ZIEXb2l+uTvba6CsJ0pA8wv8CLXv6AVPQdAsNm5qlZ
UvyyO0d6MDvN9HdDL4bT348F/oOEYY5AkDm8HMuR/LiJ/Cr3RCCMexhF+X+kRj4y2PKWP/jaNTBD
EF9VuKA1Lk6KpDeEIu2Ue7kfKMM+Q4gUXqBFaPUPnwSwhX4rlT+unMtPKioTVGhj5V4A4uBH21a2
awIF3Re02f7hHuXYzzuFTGhGV16OlaWNWbaqk3l2PcsO61PxlCNRBC5a0baMzde2BZYzxEfUozXe
xsuxgjbr2zbXU08kRgI/MOnrE+ZEqnlSqjD/fH0S147fLD0065WyDZfooAk6nlMYZeYlXQw6RpIN
LCmC9DHpcx2h8WH4XaGufHN90NUvRD2B3hbxPtLDl19YWclUtCkbvwINeo9RdftrNKpu3BuNZGwh
KtYubjJzsH7kaWChlksHhi5VZHZ+nOb0fKpcw+MxUqoO5edJDbqDk8vtluHU2heSpINApbll8PJe
fqGT5qEU0Z30bLmC3Tk4BWLX2mjfwZE2Nu6x1bEIJoCSY+LLgbsci/KfqfqTj8+30ffQlO0iPhQG
xmWSom0KRqzNJjTAWU+JxInk/HKwCIlU20zN3NNa5LCPWifAnaBdWx2UrArtW3LiLeuWrSEXuwXY
40gnrM8h9Epmex+lWvdNDdNK7CDstR970cqH6/tzdcQZu8yljAzRMiqNBTKQfdoUnimH+FGHzvDB
lyIldrsiR65fifNP/zAgiRKXGAm/oi/CYGOqp1JxssILQRLjBgP91TQjedfOBAiepy3RotUPfDPe
YhV7I8gwQ4Pr0wuePb6QRaT0qP8m9s6/p5CxNmqba28CZXuqjfPNRmP5ctuMNdslQHrds+SsyvaV
OaglZLJNKeq1s0CEQH8CRwpwMfOHv8mVyqF12oACjhdWrfia4iB8roOseG5GZ0OIce2LEBeb6TEI
kvLeXY40NUDylLwrPMQgYvWQNnn4XaThZgi4tlRUKQiPgAPwzi12fx7QPI64P7zYqvCqK4T/CXR0
e1a64WOOINfGZbI13GKhekMSAGHiwqtsI8mOXYYRXpErUkH9HwL3Hib7P6ScNOUBmM27n7VbhCbE
zc7UqnruVaSl+h4OA5YA8BXFJ6NSE3t//aitrhu0JoMmEk1ea/GBIVTTJKCN7rW+YT3FUosLYSLK
LZunlcSW0PzVtmRmQSzzvH6A/12PRu615Wj6d7Yayu2J3qA4lWQu943RYXxdYdAhP+RTucUgW1vF
t6PPk/DmGMhWPYcrNqHRpMnPkJCD+phlSuG4ieUM8t4pw2ojGlub13lC6Yg6c3NwcYXllZnKWazk
3tBmMYqTktKLY96BAPr79cM5AP+euT5hLRuBiMhQ0CdV8FAMl8qfTqRAInIo/0gbA63OIW0EsKGz
cKezuCNjaxiLCSUirxJRJp1CgFX6UBzBg1gfwqLw8394dNj8cyhLGkSL9XLNqhInKbLAwtMH7Gfc
tPeL/Rik0xkydmtCZXGqjaOwukch8mvcyFzOS43LXGhJKWqp8CSpR0ajmGoE6lXtz0Rb8MRprZ/L
Nk5vBpWX7/oirkWds0Tw/xt5ceThvkAvTZPSm+rYPkgDKLVUqjPIQXl4mqyqeHFKf0sDeXVQQLVg
Wefa9vKeKQKzRA2yLjyfBvUsX+jbbontiRsTyuxlrvF2Z/f6ljvC6sF4RVTx/vEozD/rzVksk76k
Ux5w4dj0Tk5Sm2DaMtW6vPuHOX0zzrzab8ZxJpmKRGwStPTiYIou+qlO3E/uqNOUP0R1Kh6SoGk2
xGbXHlxgurxP6GoRXy9GjfSxLeVpzh9m4bBTPLQ5bj3aUGr3CNQZ4z9kDijPgVDjTSRlWRxKsoYa
Q2sn8XT8JKQfXZ20yYPcGqXZAbyHFPP1+qSuLR4aOTL9F2x034nsNTp6oE7Y5J6dVhTqFCUlIBQg
tqbT9YHWbhv6AxSz+DaYsItdYuJUUwwxSZ+VFNGPplCD6VyYnIdjaZd1cKgMrT3/w5Bz5kexd9bY
W7yEkzpq8ug0mVdAXwkfHaPUsj9doTT1bdBg1bjDTkmrNuKLJetqbrPNXWewGICeZuWKy21KD11Y
MtZLL3E1Bcb3egrV4kg0lSm/Fb0rpn2mp6l6ajuo+o+g7hUr3ikIGRgpbT+4WK5VDFZ1qkQdRvc4
GrX/XZ+VtQ1NXorxAfrypHCLaxhLrwB0p88OK4PpUz46kJ1xbRmxanOcT9fHWruR6AvxnLEKM4L8
ci7IfhuMdKXUa4tirPZIcJT9JxWLLmTbqMTvHPg6tj1l5sa4a7sajTqOEB/4HmCBD0xDFMKh7SoA
pl+AOzVStMMXqho2Rlrb1ji3vTqzQJ5flrjyoUJQpBwzD3mrAp/eyB//KMhd3DWQDr8ZNdo+16d0
7dOoCaOLOfM63hW80Ya1oE1EbGopa4bnsJkqTPcKO+931wda2yfz4dHw8aa4vizN8oIZU5KTlSIf
pSGdoFRRe7blsa2PdTj2W4jg1YkEm8hRBaUCZvByq2RlFxWdmRZe3gzDCcFb+Q6X3MB2wSbCN41D
LKj+ZSoRQJqb75SyXollbx6UKgFYJgNP9JTY5gaaitklTm/Tv0R6vt4I6DqgIo58KpoU85K+GSdB
vDtPG5JfU2oi2j9tKDCFrfTZ87gZQnOP5DISYNeXb75mlmXneTJnOU/ofctyfpZoRTL2GuGqlTTw
+uIcEpk5IU8zwQvfdfT/7oHb+WfUVcsn6qrlj+s/YO3sk4ZQjCVZJVNdLKhhDdzudAw8OYIk4fqN
rJTHJG6CbwIeJLKqtSnivRRZ5pfrA6/tJAfNTxT2wdLpSw3TeIx5Jkn+PbuQ8E7LYlV3zQ5TjT3N
4Po/rMCGLUX61W8l4HLmGhW9vvksvVlhuSw1iGHIDzW51cfHxGks51aSyrb6LsVTWO1CPGIKen5p
m2wFuetjcxPMWDZuhMU8i7Q0eqUgX0C3Q3wNjDiz7hygE6Bz7DT/Ckez1hA+AUm30Q1buyBoKtDz
n6UK3zkKyeZYmyPef56I+747FLiNDne2ycX30ZlGpEw2dvQagAVEF1BpgE+zbtniZS1rDJBheFJ3
r3rlizHAZe5Vqu5yOyCRb1XJN5hc4W0sW9UXNYEyyMOUfVLa0Xi+vsPeTznvJ9UzJp3OPw/M5XIr
0VCgpqfmnuTX4oiQjXWHeHoMXRd56AoZbgr6cI6G+un6uO93NuNSmnx9bnREZS/H7UBfRJ1lhx6U
k/KkpjoOIxxco9mlUTvNS10mN9eHXMGlzmNiFEBjkNd0GZDK0yB1CqajZNpNgmu6NaVnlaJo/x+c
QtTAaC2Z1u0Q4S1xHP3kF8SL2glcNR5KZSO0en+l8VNIAOQZxUhfaRGKW1bTyEaLhVUsyGymKB9+
I5KHSCiWb7V08AdzaE54aoZkCFJm71Bn1K3TxnzMIcvlvcqPgLSCUBtVYurul2sAjl3LjYyGPmby
01mVqgIfCq2FOJXU5sGKohSJqhDQGpt49CJEBw4W5pvxniylnoKNM/E+GkA+GXXNmULAtbO8eEp1
aqqiGkJvGmwT3rZeKtmRWl68BV1aHQic2mvblLLg4uwVowxuSQlCT2CZmro9XOb+mFpptSU1vjHQ
8tmo1MrEMU4wkOaIc0SRIj5YhRGVGwu5dpZA7UDEpL5JSjL/9zdXtl3JcoJjAn5oiS5sXGE57yd9
kqz+KCBJ5B+SVBb28frumTfHcvO8Ch6QCHFfLwFgAgaBlAdq5AVFX4R3U6wNPxwlDT4MRT6kJ1AV
4eBq/dSdcmxUtrRDVi7QuWVDddqESe0gm3n5zWpktIomROQ1XVt8gTTZ33dhExjHISCPcdM61PQP
QRGb0yGmWqu7ytD1Zu7avq38zks0/ffX5+P9E8IPIiLCQY26OZnh5Q+CxIl8tFPGXtwbqGXIU0Wv
pemmg5lxjq6PtbaxVIx3sBaagU3LSD2sS6VWpjjxmr7xhwe4P2p+M1XVgLzlv4xkzlV62NfvpCW4
o/2kCWu+KtDNcV+CnG3+pI1UbnVV1qaPWJn6HdCCWVbucvriVK2FJSWAe9T0gzyExVepa36O04g8
wd9/EpRLWvjzQaAScjlS6kv031oD2ISl9imGD/DuoUbFar2BPFu741HahpLDgwMsZJExZhgmi9zi
WEZhaI0fnaJPo++VakSxi1RvGX1I7LDzXbWXRXvqpCZ4bHrT39KdXHvg3/6KxQMPyVJWgUzEXtPU
8rlDuW/EMHKy901f6bcGZtR3ICvabiPlWhuWkBVpkNmL5B1gI6aJa7SID3pW2CPaFASBfpNDVfsM
zgq1palF2OZe1upJ2riX1jYSumRgjsBAAxNbBBZR24eFIdTYi8DH3wGmJH5RrX5ESmcgMviX0aij
v5YggOMuIlYnHE0j7ofY67I0PWAk7nxyYExTwhuiT9f37dp24nYHszXj8+kvXe7bosuFbpRJ7A1m
6APwVocScQyC4XgX1IGh7mpLA4RbJkkauQFWRAg+h7r98fqvWJtexILnhISUBNz+5a+oFCyAOj0P
Pds3ArryQ6SUz0UW9ZardYVmbZQs56dr+coYxAOzcCoYhOUro5p+2PQpT2hJoed3Z8hf+laVHmKs
2P8D0x1vDLf+df9/uPniffOSBkIflSnD33MwtaQ6DALA73M5TcArSG6jrVds7ZC8lpRm1Pgc81wO
l9WNrVZKEXiIShXpfabKfp1QNJOb6FThgfnN8kVvoGhWmeU/bNy5RAGgg/fjXemMZ3AcoEUB1zfM
/mPXFSG+thIqMHYu2/8Q69PCA9BM+5U3a7Fzm7EHe1sxViiUfmcHinEnylZ2gemH+9AarL9uYM90
C6yUSeVQKFzGBpIejbmZSIE36XqOc2dmBs5emtq/tOOiGAImho3JFU8IQen5cvmsvgFvL7WxVzci
eowreMYUXaQkE7tGVVt147PWzgKlF5CFIHABbC2OnpN1md8KwvWB/hOS0pNufMcpWTvYdh9/mfCo
33o71o4DOG0AjdR80HpaHActoRhqAhLx8izojmkXOuVOSormDyUZv/mHAGqGo85dNR7MJZGt9MOg
sID4e6GqVdnBHOUCachIShu3GDDyun6PrU4mECoVJBU1wWVJ0KyNxq8w8/SgKDsPEbrDDwqIzT0o
nNjYIR1GrPj3I1J+BNnEhQZ5eRF3KLBzRhT2sHktRP5oTM0fo/KT51y0/UHpu3BjOtc+8M1wy5ep
MpHlQdc9nN0WUEKeBtI4M4DZblrRn4lqwu9/+byZC4dQPfD+RQDXDgpCWprE8iWW+Qsg3IMxmqgQ
5605un65aXe5tjdpD1I1JlgEubW4VITpo1dEY8FD4FEZd6Ukxs910vjOiUhfu7n+cWvJDkcAfTUs
urjJFiddRaq776lYeKki5INKze9cArO/M0NcSl1bq4sbPZMddxKq9P360GvrSPETIrEFZR+69eUl
U/ROKledlHhjo31NpUGOXTOokztdGdSHJpDTl+vjrb1J1DqZWG4Yaq2L8ZIkq41cGqBnWKb4TWm1
yfcZDlKHziy0M+Gsg85bpU6H68OuLSclL/6A2IQRuFjO2spgtlktQMp2UG+GnkLUrjIhMaHoIGUb
Z2N1MNIMirm6Sot5EbU1VhHV2FGkoNS62oMBzQkxrK49VJbeDsd/+DKwqGQCgGbeeVunMvrKsZGm
XoJEoVs3TvZsSykNo9oI/yWgQHB/hmfP6P4lwzEbgmzqKiXxBqkV09myExTPSmzso1I13GZMrMlV
u0DdYjyvbtJZ1p4MmPt72REdBsuKSYlJSGNRfcWmxf5AIDudpkjr1XNGYd3a2C+LERGAANTI30PY
DL8teO6XxwLNudAwygk6eUZp82iN4CaOjoqeVFr7RbkzcQ4ozn+1kq9j0j2iYgT2A9rvctvEoP6c
2JfOdEzj5mGUIdA3OpL8H8as/TuWFGMhxIAvLJhGTiFjXn6fJQyRFhh542Yh1z/7IfMPLc4ymksq
KW/EZ4vjwFgm+Ys6+6AzLGSCy7GyIJUwTO3DW2J6PBS6gSqshmEFtu+l3W1RpN6vHNodkDZ5J4Ae
wVm/HG1WpKY2FPs3ZerosxFm/STHo9hP2HfvVTWrN2L6lfFwVCETRTiPKV1WOXNpBOukh+YNer6d
a6MDdO5kiERolVXOKa7RAvi7l36eT0acAbdzooQQwOUXKnAjh6mdjJtcGF8iWyhPcqXUtyh49LvK
6LvT9W05L8+bHOl/wzGfr9Gu/i6UT5qgRSRWNtBCkWApTabugswuDlqbKK4vS+M5ypppH+CtfvId
LTteH35ZinsdH7cppnf2e6dNd/m5mYkALoVU+6bHeONraIv0LsgH+auc6dlXm8LG2SgcNdlpRm7f
Z7o8nnxabbcZ9JGNn7J4pv/3SygfzyVJOA1L/KWhZSIaUGe9oZdt7412Gn+iTmYdKzSmH2OlSfAV
xanhDMwn+X19FlbOELVInhTIFLjpLKM7AD12HRmpORvWOrcNVcJDFGbRJ4K9LZ2WtQ09AzDhbZF2
0PJdzLfjJ+rYM1SZ6+Wxb6NiL2xoThLGaCdzdNqN7byICF5nFQgI84q7Dv3X+dPfJMVo2VZGMips
ZwUlC7cXcX1nF6iHKbVc7avRj5Mds7oFUnz/mTaBAIK6XE5EIsvUv80pa+f+oN9Y1M+8TqGeak68
zoNWyzs0yJWNoOD9Z4J2xkAIuNlM+ltabDlTpJtS0Gs3XaoPu6aP1D08/eaj7+dQKQWk3CepVeut
Qtn7jcOwvNQzRoo663LYIPeRRokLneuwi07YYBo3NkrRbpCr5vP1Pbr2hTALQcnP0jsECZcLGbeR
X3dNpt+MopL/1L5dvfgxLUq3pEw+uLxC00OeYRz3tzNLf5MyNdw41LxIzRepAcLVwsdYybkxwzx8
ECoajLtccoz7JhuVe2lwkK6yzWjjtX63f+ZRMZFk3zIkScnl11pZkdVZ29k3aMtaTxgNoTipln38
XYcRZLtZotsbI75bSgJ0wEiUxWhLgXxbHJQhsCmrDKpxE1sjnrl+noXnaJR9N0xLeSsYId7hAy7v
ffjTb5ZzETJnhYKoUF2jRm5q/cfMyM3upqxMRPWUTPSOO2PvHFf3m8r4UBRZKf9ABLS+EVxOzY2c
d4OPiU6EGfPQqT3iQNromNVOnehY4kWkTqlb53E2HoC2ZfJB0wbzKQDv3e+BosmfebyHeqfi6UAC
ZAS9chMFRtE+yVrmZ4ep8zPxotZmP973mVTZT12BU8DBooRgnPVR5NV+1H1f9UosQrqdTtNZv51U
2KDwVFq52HcUObovNSwF7ROPm4KLXQYVzpWr0czcPEn9/wo9z9WTmmOjeCgUJfiSF4oU7NUsaj+U
Wp6jf8zHfsArKgvvRN+Lj1IMv9aNIjO1DlGni08pwdd3S82sT43uT/KO+EE691Wg/VFxlvshA/2W
djhn5YUr6bhUu2WKmLfbaCX3RCvrzTEs20QcUOaP2luECsKnfspU84NN2wfdBSUbH61IDj7KbPqv
OcEisnNMn2thvHQb+0YT7jSBlOYOxWc7+09R8qRz+6TX4SoEVYj5lTKJQwBfVzvZbT7ctdkg/ayE
nqqHHvy/sp80o+ld/l57h7+KjQZ6VjlzMTYt7yJrdPzUDROte7A6Rwg3RnrZfLD9soh3qKZJOGya
oWo+hHHPtE7AtD+16An5p6xLwoeqxxvBle2y/5kEhnGv5DpZUm4H0s/YUiBLAUFOvwbwzlMaqVUl
5GcpxWT03kiphz/NdtzSj0QT022dQZD90TtJFh+HUBXZHsv6rtj1ohzAl5S1fA9CoffdehxFhrzD
MCAwaIyKeMwtvPrcTC1T/aiYBa9rJSvFyQjJuR6DMrKNXSc6geBH2AXJqccGYthFdhDJP0uli8sH
GJY4RgiQaOaf2omCcGdgMdo+FlmjTYdAy4w/qMkjGsydUd1bNeL+mps1tWI8+sZQopdiTkVytJBY
3aN057df5LQaRmWnN5p+39CQrVuXyqfo8b0bB+l3JpzpWberZvreWkYx5gcqd9mPUpPj5qs6+tL3
sm84PcKolG4GWYxFipPhjH9zBaka8hZF1RYNHpehHHwSoWbl+0Qau/TOGvMiGNzElMeEGztK5F0z
TXXtymGSSJ84jV31MVWL7ranxoYDTghZ/mfSqJJ1zKfOqo6YbsKwcXm8w5cEX9/QTUCWhi6b2fgp
9wRx55Te0D1dXWw+Kj1QPzVmN2nnwW7rp7hqFevWrKVS7ArkrH6DuBf63u5KgXl6bouO31anzQt6
0X1zG2CRdQa1FaK0OhqFfRcURS/O+aQ4047HEMhLiXvIeJe2Qq9/WRGKt786SS/LpzApQyPdYSXV
lWe7MQpjp2dtdZNjkSVoKnf96OKHISOl7PQyqrPwEcv7Gf48MyKHFEFvTRt/Ib3jDPsUFJ6JwvcY
SW5X47xB309W6yecw3R7j7SR8lJVPXmyIZn2MajsoXBHlV79rlWTmINRT+0nWKTDM+rihVO5YVm3
wUM9+1sirNigS61oVaj+ZvuH9l0SyNaDHRT4bZpdETk3ca0G/+X4eaCabQX8D47W125LRc5mrdkq
RyxR0ttKFyWeZlSe7zJpdpXKIOlnu7qWquSQ+u0Q78dGyF+cbJKqfY9jJRqu0dCmbmpF2Y2tVRo6
WNjRClefJrCGZT2bXeIfZ+v3qL+Z3/JssB91YEbdvtbbVnLHVO+AJXTMw4+qj4cApfc26HZDVwxI
6aP7TQ3PHHzNrSyBkXdpVG2wKxDYQVUaqz7VFWEf/5boW/3p08D5MUDE+2xWmjB2c35buLDlhl9d
G3P7aIiI34GbCz9OZoEnT+f0XBxpGDpfJKnT0huoN7E4UYKdbmK2aekqfuG/DEEqUtew2+jbkFjy
gyVyJaCiX7YPIayjYBdOYzsrzUnDjePAGkglzJrQ+lBLy7UbqfkS4Ob1p5LU2toVZi3Ewc9Kvd21
gxX9wrwNUF9VWIUDugz3BHQWc/T+T2WnT0fIfo1zGqo0HfcNhThlN7QyizTVTfIYhoMd7Yi0xmcV
s7rQHVujTR+dMBm+NFqQPseRH01HyTFF8ajHQtKfNV1yxrlNgNfxzYBTzZ9mnO1EKy0RyXM6TMbd
2PTUaSRpzL+VyKV8lUNhJEcZ8VH1iN5/dR/CnLVcWI/6h3qEcu/2rSnQM6wQpDkJZTLvLWhgqmuB
xfic1oH0G5VjRdwMk9UjSCpqVkXHU4jEW7HTXduEZrbTMO5Mj6IIyJL9psyHXe+PVnnWOibXTXDa
eECgVNd5cPTsoTN687/eL2UMNoTh3JoJD8TeBJGY3VR0reobjcyvOQBghPJZFY6E42XcJskujWtx
r0VdWu0SMwrrfVTA2N4ZNTU014wag8oxznWPPUm22MdyXst7uc70xqXyFN2nTuAMRxtyp3avg1P+
FVe+whOHQQoeTX3WxG4bafVHO8NokMQoSuMDiX/7u7Wz8mujoaN6yMAanclo5RxtZ/Cirh8ayXMW
+WXrjgnsEleRkhb7AIfFOkV9135EMxHPTsI/5XEsSosYKyLFdRLVmh7zVLd7F6dQtI0VcpbcHWpC
GF6cvEBKHzdEydUTpbG4hhzlp6VHIJyHqW8ekKwDVhnIfXKvyX39+/84O6/dupFsDT8RAeZwS3Jn
yVmW7RvCQS6mIlnM5NOfj56b1pahDZ/uwaAxbkxtkhVW/esPGDfgRrjWJCx91GWJY+DYVv6j5XSq
i4xJjk+5ZszFaQiUUR1No0nEhX/DCsC/u9QLOzMd3sIEKvILXMnplzcKA3MEVzn9Z6Pui2YnulYf
IkzrLePoZn9CMNcF//DMNrCLyFa//+CkQ57xgNwJ485KfHjLSdIm4Cdm8wYJiduc07ZAZ9RTA1tP
c1PRrvRXMylihbZjF9RdgrKfGKenkfOk39f+TGTLJKDm3DvF5GJcLjDwC+xuwh/DpVkfM5/HIHIE
rGMASn1MT3Mtl/yg6f7ihe2gq+wyGEsFj8e1kupYFlO6w8jcSQ6l11mfs1St9a4njJHE2mGhLgsg
bn4kSmNWh2ymjNyZ6GUBnajTsObV8Dg6IhIoPmiZNll74daDHzWoqd7lwqCfUCnDuG8CqxbnzlAa
VKbFsIvjUAj/KQ2qaaBb2o7uXs5VXkcyTRMUdCvtXCzlUAhEQZ1W/TngeMKEtzeq9FGBiLZhnQw4
ZFRrrscu0qY0xpJ1e55lJft0blxD3idkbCQHhahKD7M6yfJTkQiThTjhABiCOhKHUS2Zm2O1o6X1
B9d2jOmcMul1bIpV8slb6RiHpiaMgVCPoP5FlGTxwZgdSkHH47Q5TybxGsNUsgCKIsFzuHT5QkUC
2BpSnQ7lDuKjBvFTzexETrVS0pWK5JrQhhhJOLs3MOljN5tHfZvUuSR5UYhdZfup/jGDU2q8C1aj
6EJ/kpkK9YAuPlEsaXEpZvh98bx2xVu3xr3tIqXZx93CxkFEYN2zfrtmnftPTj8EXQwPlF+A/6F8
qCRx5p/0xkimaLGqngVgDnmwn1qtTmRodalx4mY/GEU4100/vzUnzS5OprPIIOzqTKZs4GmzRzBD
MzqEnEng6GagTZUNFYj1HuCP/lj77Yw7oPJHERtjmSMjnBov2HVq0N4XQS2tb37K/3PYZGabRH6m
XC1usCHW3vWNbVAasHM1sd82DKsGU9b3hAogmNNkqX1Q9Tp98tugzC6OwqIGO36MDrS2Z//2KU7n
qND6qr5DD2YWJ9sedSs0gpovVxvTMrzB2x0PMlj2zXRvd5JyBpAx195RWVN6OQLG0Ud8RbSv9OKt
5Ns6qfZNTxIPbNJO6f4NGuvfEAVcL8CgNgIMkTXP79hOAQ4z9FB7xNid17HsP5qGMqNk0Oy9Lpff
3ajd8qD5A4hcX3tp2+A3SrQfyMl27/8PHDXRXVUkGFsnhCVefmfV42zFkgKekI98xk0Et+zeCY20
VeY5SdmGUA6O5rFwtNbcD/1IvoFLTfKAtFikO8EW7iEWM7Jf9Bn4Ci7U0Du9TYc2NkXmfrKDwa7u
iBgyfgKuVXtzSZf0HhdbPl6/EBsUD+MguSxrXDY/NF6emRdznuR8106kzewWuxx5GV2RR6VeV2/9
aWRTRNIYiPkb/pO2g5zft39jBJ3YJ0Om/gMxK8lyV6vZeXR79KBhxRHyO2NHsQ6Bi73BvofeWXL7
8pvswhpVPfeG1ieHoZh64urqEoOVfnYr/0DoddOfM48Q4dOSZnq/BxpaL4s7mdXeIGLZ2EFiKh6W
wB/Sh0ZLyAzhSojZtD0UVh6uS5/c6De8AC4gq29afOIZwaxfGHmBp3VkM1rpWQsq+8PUWetdITNT
htNazkDUwvuJ1Vd7SOfh0+sI2EuEBkHOJtnV6aZuVIrnc0dwsycwts7PQe+efU8mT4QiBXvLmLIm
en2oF/ATcQCbhR/DwBOHvfR8KGIhZ92pCvcEQyoLl561hzk/jepWep+SpLzxTv+CwjMeyCVtMY+W
+DU9DBZMQx8gcU5uE2RHM1vzd9o6+Wtctu7y2WyJtoRpoy5mNuBYMSYeNeAwNvZZz7T16fVnf/GB
sV3GwIWPTN4QbJWrZ6csNAPkI86JmO3x2DaDuc9n3w7hoJeKm3zdfusG80eeJol3A2v829AuAXH/
M6tB5P78tRuNqGkY6u7JEltdx/VlT6nQ7gN6JJSqSTV88XhNF6/Qxv3rT/23T0ALAH8sEg03t4kr
QM6CfC2kt7gn2iHo59BsIzIYZNKQB6ENEbgIquUJeMXAu5ewEiTUM9EC+AX5b8iOKOcbu/NfpiAy
X/7e3FFoJ17NdsvyGnq9HnjvOnaHZqoCFWuzpp+HuWwykDT8uXevv4O/vH6GhK1g0sUH1L5qJXYB
4UdFPTknslXMOBtSccCmQotTmChnE3fhQ9eSymmttvzw+sh/OYrgv+NLyNrGhvXPx/nPsdAZiMOK
mS5F0Pf+vkxE/h3UFT1oGmgnmuHzljuGSerro/7tebFAxWaKpcei2/78P6NapkzEhp+RDZf62vcS
r+Z0P5pBEU2mN9UxcIqI7GEqSHRY1uBW8t9fh6frxF8Gdg7Xwy/avPbeoPHQxdztKzIOL/68TO/U
hNcWVjFt8lNkdXesqOLl4fVHf9l2hGIA/2tT8MAG/XNO/+fRqxkoFYCDvuoA0hDmik0p4qJOZD1s
mSoPc3+Q0QzThIiO0b0nm+OWwOLFdo5JKrvr1rLesieu97x6GK2gw1DsREi9uZeLEqc6be8Kr1pv
CMRerm0PUj8EVJyp/E14cFV1dN7UdObKvjKA6Y57C5f1ihMSV098fu1S3UEAhh/aknHr7QNV5Oo9
VKk+3a9F7t9NozHeasu9yGGGkARjhm8AiRMvvut0A1eWlUGct39KG+UczJYiPrSp+g9uGayX2U/a
/JzSiX7nlaovL4NO4tMFi1fiR+VqyphMEBCLwsjanSa75NbHebEgN/ErEB7tApqHCNefL43A7ziC
/SE/l80IHuvm456GqIoN4ZlPq13vRgWIdePUfbEg/rDPoBEC1COvuu5VYtXQ0X8oirMjDciYrSvM
N1iYqUsqsOc4dWVmDGAoSPqOQs9z91+3A4an9YOgDhqjQ8jY82d2dGVy5toEgE69y8buG0R/03QD
XoI5dsx7tSUbO8m404Q7fnx9Qb58dhS5f4pxQlJhbF5NUb78ZK50oU+JaEnzM9FPhWbAXRR6+HTW
oQOeWrefVIQTl/779bFfRm95mxPlRvI1rD/OZs+f3OJatDRoyU46Yc8PpSja6qAb/czNK6dV3U00
fu7mSsEv6VLZJ59JiISt0AyjtAAShkbGdg/HXUQridfld8OfG/NCHKfQD4VsraM7FPOX13/0i/Nx
Oy0wlN56dptt+VWHsKkmDezPbiiZkjsXkOLLQobd3nTaX+Mc2LfCtF/sVttwMBahhgA2Ywn//BVh
AkVrVrnNqRQEBtkAq7+JUSz2fWV0t3Q7LxcfY9FJYiqSw8GAz8fSSdvM51o1J2Fn3Ydi6Mlm1DXL
JVDbmLNsN/mj/inLlvFGyfFyn+SNwiSi6YrYnh3ffj7wYBNRo1WjcWrhK89nUFVz11vVeJ9Ren1V
mCbct4QXVaEXlBJHS8x7n9p6BHCWQSJuUH9evHFknhsnbSM1AYJcv4Vm0QBaemWdjNpdHjvapW9t
S1jBSQb2WN2Q+7x45b5F3guTycBlIGBOPX9yQs4QftXQcAC3zCWair41jhkTzz9pJnQFYs/aIokW
RUTmvzHDYbqzy8Kvw8wJaxB+wfOhVV+rrOKSe1rduTRDk7Vzb1X0pmpzfOs23g352cvXynDQFTCe
ha/5os4VWp/PYGrjqc3dKcaKNX/Xspke5qm8VV+9fKn2RnTZxGcwXoj0e/5kjt1Kma3VeDJxqDlI
20x2eQGXSAqgTiIOzTfSEP0/f8k/KgUUwrxP/Da3H/WfygYaiIc61x5PwVBNfpxWbjlGY6nT6aFx
aZdHsSr1lCss/0+v70gvtnAfmRjjbvUztlzu1bJtQGvgbAbrCfpY8mivwnwPXGs6OysZ9e68YB+h
QvzWNDPKgiQz968P//Jt/+FwcT02No+TaxHeIGWrcTuxT4RJByrsdS8NS7usz/1UmDvsdp+Ukdxi
4r+cTfAcPfYLqmeHMu5q3WQzzvMLZ+mpzpriXBrOaEUr1XMbaeBLyfH1R3yx52NFgyMZkg385Lik
bX/+n287BSkNAcNrL41qJhn6WUMHS4iU/qFbTU8gu7zhfx4SC7uNnWfa7EHXoENWpX7vl1N/gZ5n
0OmcSnpvZU6B4AbpLM6NUP2Np9ze2TOMDFUDaTwUQCjrOZSv5hERb1XCRBoueoLc5pD2Xj+cmp6G
4dPrz3ZtEUTqG7ftbcPDVpEBr6u8lta/m+f6fMkVnLBTpnVuFWVAt9kv0c3uR9/p5oXQBIA5zMyr
zP+qM3/lPf2U/B1d2in7WWM04Ya6W3u3fF9efmwMgClB/6QjEalwdSHXOm+cTTHolwZadBnijQZm
Do/gvU+87FF2yw0Q5sXyRZUDw4lMDl4/Ve/VPkzUNHFgc0DztoQSfe681X7TK+f3bBjpQSSuMbzP
laUf83HKD69/iBerCJ80YA+aVhjIU35uf/6feW2kk9NLwmMvxISP7oAlvwVF2ZkTV96RDZveqLNf
TrDtUSHUAnBtmZBXT7r2Fnm/SVVfLL9u7c8amrVyj/Oy09yYyS9fKTdri8xJem2Yb9vbn//nufzK
oS/ras2lpKLJll3f1OMUrvpQPEpn8eeTBumqfS89PL9/uoldf339vV6Pj2sOIBKYIYFIzsbgfz7+
mAkdOy8vvcxCk19RRNlkYzvmLjeHTkZJW+ffNwvYg62NpYhfH/t6O/4z9oYucP6h9/SuCsZiVlqX
mIxdc7qGWZuqMy0QOopesyL9ltXnOW3nx9cHvV4z26DMYC6VUIm5RlyduCx2bL/KNrtkCcs+zOA0
fbAnRaJmPxOSntNfv6XIvjbm4JwFJOXQ4Spve1zmtxfxn48M3dE0ArHmF+Lo013XpMlpUkX/zvKy
PnbJDTiSf9xEAz5URtT2kNW8wQ1uvO2/fOkNS4AIT7g4M/tqs8jhtaiObtXFSoX1GNCne6vVs7z4
ow1BzSEJ5Rx4GkKRAOrr6+/8z8H63/16ewFcRCCCUuwQWnC1X3cweIzV6vMLMQF1ecRym/a7g+R+
CCtSEh9afJRp2S/tTHcYPeqpWbYonEJoNM77aSR4tDWXPXnf+R7GvhXPcnKPDWTtC62E/PvYpbey
Fbm68FWufrRFK4nrLsUCkNvVljNUXDjdtlrP7RTkb9x54uVoE7TVUAapb+J2VVlnh+DoPILWUs7v
8lyI391g+XlY5UXlPbQcKJ8qE2UvtK7pwZozUR613HS10HQ5LO4CGIvZ11pO5bxPgjpL7ogaWXbd
SLP5Dr6NFJ9TZadPc6YXwc6r3Omz1ffjuE8Wsz0utHNhfDdC+502yWzcK9rZ6UKnJm/UWxoUwx0Z
qu1ahaB3VR533TB0nxZ69MV+VvjMCuh+mOMcEBfYBl9Cd+R3XH2NHbuqln5Tq1q6N7UZDIpZCRUm
MjGPejfMWA0/1L0julBbjEH0O4ldk360rap+SpGUvjXSdfhWzQYiwy2S8UHQfkpDbc3m3/1kNBps
Tiy9ToVrcVMM2PLG0Lb77KKpxLF3Q4mzR43+2tuvpFnuTSv1k3MQtOTO45+eFFicBWP5qYb0kr9t
jV6fjtbgtG8mVLPQErwhdY5YovXpwa/p9ER5O3vaLmtVIe/bskhONim1c4hDpRreL66ajQg/2jql
GoQOtyd1ohOx8uYm32UCPCDOdDk94EUhq7d2Zog6qquV4GzdH93LYjsqiZxhABQOsrU/FU1X9+FC
BtmlFyIbQ7LK/G+Vh9km+g81F3FOx3OIhTSrr2ZKMGhIlkW30LtO5x+DVtN8z6COPfkT0s43Y2G1
WtiXpvkhGJZWvKmIP1/uG/aJKqxHJb2oWGd4KoQbWBc3l2SC45fedruMHsE3N0i691O6Fn1IvPnS
HVaBLDSih59aZIZYwd6bTN8+GInNFIF2v7Qw4bpiT/t/hKbNTDOjAvh9s9LE9OM4SaWLHZUNibtG
pfpf4yLUT11vnHw30pMv39le0hR3q5/YxkEbHWXcB4mywGUG1/+8Ds7anIIRqgvS8Wl4n62lZdyB
IpY/vTkd9HBdTTonh3xsOuYaF8KPviDM+2lQs2guTR/0cAIHS36D3uGL37Ae0uK9M0lv/o0ksyh2
FeriJJZr4yZHSyhsBJyhqCAogE4dJm4e3FJna3k3WLnMdralRH9aArRlO3yCYIlK1kAT4zXTdXGS
zGT+4A4+2qfZHoHZYR3oxgcWrmZ9TOYS+oY3plkWldZk/6QdO5WxGDfGU5ERlIATRNn3DxChzEc/
Zdt71015v+vqUjc+ZekA1ywxfM2NF4+d5Uu+JBNX6cWG0HXGd9P+RUgj8wG2j95GZBXI9+uauQ+y
FGkRD6nuPADFzcWDyf2tfCAnYe7CEuSzO9Uis5b9KLSy1SLfricDtQxcuDEupjWovrNdd9/pE67f
KiPXf+mZpIU2plBvvvVd0db0Tzr/QBJxYMTIodV4SIwpGaAmDGsRzw7sawQLI/+iHfSiPRsdWEyY
yE7/UBbzBg/OvXM36RLhWjcPjoq7VibVRREVvUb2KNrYXzvLiHI8OK2IjMHh7dwpoG2lt6v8qtFJ
gQhq6yy03BlVjyGu0TZ39FCTYacrL3GwZ3DB3sw+Tc9kE3OaWBwM37HNaEQIA9/tw5ab3sUY7LnF
NHDynH1SNU4N7Xgq5l1NduyXLlumNgLY7GraVpibj/bSqGgkw+fLEjQs2oT77KOVieBrPoy2fe+Z
6O311HaGM8a9ySGobU2PRtEN8ghiVG8xiOg+zs1qZsUBhinVjWy0xpyj3HZcKJ99k38w0mqxzzUJ
8ukJH4jhpJx1qN83tLAbM2wh1xsxVMrsPrCLYTkPHOxnDbTdiKs2qdzdxof/HJTwMWNKtckPk86Y
NHbk2vqaSkOJQxPAhj5wY8u92IecokfpnHX2W9fotESEC5wOvQiDsao/BpLj7dHOSrN61wyd151b
v4UmlDeYq7xV7DvasU4b8ZR0jrGacLrN0d71KB/n2Jp66McLVEiCx+nD+18CYQaPStOyNdIXKT3s
cE3DiKHhujLGYSuRJ+js/nTMUgI9YmjaPfypfAD7ebv02O+96XJ3nC5AXyscagkzAzpWnVVd/3XS
sZY5TYHZ3ZV+UBR3cmzns0Ttqn8YgxnLF9eujDBTpjbEi9s3BtX0qE6WMZBJzv3elKdmHPs8moh7
D2KHe8vHWbTBgy0n2z629eKljwkl6fRuI5N9ZQOpf/RWqt2vWWaV53TB4eWLA8ox7dJyZTPSEk0a
sd8ou/gEe8tQ58FP0oPS2Wp3GA8L4ztXB23Hi1P13aaIOWmDJL1clm49trAKG9Sr3pqtXof+MVub
wzw0a8NKnu2iv8MdV3hvVmw+26fBTb2ntKzreg8KZvdHfe37X0sn4APXTePCMkjsnFYwgXcksW88
CkhN3CwOqyPb9gdI6YRzvl/aT0HNT4mCZU6NPRxxw45nVzjGzyZ1jeouWDdnwtCAlF0+Jop5eiKT
20h/J0OCS2NBq/lxLpG8HUW2tiLySzkeDb6hf7K0zPlcGmCTw04uOpgACHB68ZxldnZt1WrWcdE8
ZUdTZpvlxSEK9XvmZWMf546ma5dUuSXBvgNmbFEgMtu7S0ZfP2QoVst9XclMf9BnPTgstHXqENKJ
LvfY59bVD9LnlYiqWtlwrQhQI74ITol7KDlPjf32Od1o7pIgQ6fca4fahiaH1gLU6w07lCBeU4h6
R04ZiJzUlrVowjrFhjduDE1vDsL25WeNRILkV6MNdrKXlcWBr1SZ72HVmBOmspWZHrwVK7Q9NeII
ITHrt7AOQzTLfbXAlY60CfeanSFKMcRu3zuPczAtImr4kXXYGsrLd1MdlD9I086MfRmMEBf7rPT2
vp2OlDF+nVChBQrWrqUFD6ZYvO6Hl9eZVlBT68Nvr/agitV9jjRx1DPwwzE1/fy+tVfD7ENXrvl9
UTWlc1o8P4vJc86cnYbBRhtqFhGJRHt5nRNVTWMlO0rgBfabV7g2zFPNy75lIi+pddNpflsAoXZb
OJY7xFnlj/4b8JgufSu9Kh8+LqNWHaQTrJR0dLSCg9Z3XgV1shYL1DnV+Th7kRtbLFofwuT03qHl
KZr7NgMx+QCClH9uwFGq4xy0PdVW45gqnqxm+aLVIxz3sHFLaeKPaurNUev00YvbrHS0HVo02PvK
gaY2Vs48RpPv4NbmQxNrqhC7HW36aWa1mEKvqS17x+SGpOabcgGYBMuO2HCk+60obExyEjwzC3Yq
oL14Nr3OPSrMMy6iJ8c3UpPV3WeW27lvvAb9WRDq0IWbS52xOHeuBi84SqnLhkhouQHburQtOhWT
H1T3MM2bFuA10VQe1RTH8m7ybHQrWNBqkCygWm8VNyD/ewVVyKF4tJXmbZxfxc7sSrKDNEJSP814
URWxgbGw2OHRGgCnztXw1l1zbfk5rVpdxshSphPhbS1sO6nPwb1IynXqIouTwHzXBFP3ftXFUNwh
rwhapAVd0IoKJVGt63erNNJvruak7SkZgoV9C2TE/KD5fbGGyC2oPVGhYsvbYUSXjpuZqUYaVa3g
DZRiTa09J+ogYz+nJxL3XVmJuBJTeXSJvTDvU310fkDEb2iv94GXHrSiHI+ZFcxNmLdFUYRYtBr6
3bROmkWWfJO1Mcl4uCfKjHotmqHZfGJo6Ua9Wtb6nKnWnQ5MIuUgX8pnPUq6wCreLiV2XAeMniWI
YZOqyBznMXgzDhnlkp2mlfFZrhtntFyqtDinSbukD3MxdN0Ogm1zdEWZ6TujmLngGbCC7aguIF/G
Tl3rdJppBWlJFjoqUDU7mQqqaNRyT1KK9MX0w9coSMKy9515JwJcL2LEZU4TOojWlhP1iNkf101M
varAbcnc0TzM0yS9xJCTqg+YCl1l7roM4QFZXIV/j5O/ve54y2iTU73lptE3q/tJuibV56ZDEZdu
kZ1CbeSibRr6GdlPKeeMzaoWu6n01/STTfjHPqDKF1U8TEH72UvMMT8ru84+GdniLbtyQRfbh32O
5D00iWGod3NWlXM0tkNbHrtR8b9vuLB/AWjSyFySLbR+yLWDk0bJXMB+l5nrfE3WBZ5nYq4akeZD
T+XsLFUzy3Ds197hEkmuUYQ1rYcaLcNkvbibM9fr7jXXrO99c5bmUXT0iljJ6Dm7EIZhP4VTOut8
N7k5JY9t8sX1of+ELvqzeC25FYYu7BIVNdNceWeRwqzaFfM4flsGu+cZLHPudlQgCW8fwrX7Oe1E
Az/WncbizJFOJIQ1r1Vs9HXw1LKDFAksCLdvf/ZFnX9VUrfnz7KskeTpCfrCasqsn+hA1HLvdbBZ
D5NRiW+ptY7LWZe+v4QsyKJ/3xERcJY29lhxOklrOha9ae5JOwrgeS6pwiqVFPhah7C/VvlhXIPU
iYWz1BxkRAHChQAN1PxP5PSM7Xni/vVdrcL43WQuWpLSt1v7QNBRsp85yOQumB0iPqvB0kY3bKxM
qTRs1g4ZEPU5NEizQ+cXCuje7w1zLvQ9hNByPVcgzP3eW+uGzHl7dKYILkj9sEgFaRRuhRssO0mI
zRTqzmo/enlezrtlTIxmZ0A8N2JlZWY00JCXj3XBQ+xlamruRxPucvegtF65cYYjmR2L1Unt/UKk
lxfambP6kYkEbf2WdO48v+EQnvqYnVs6pxFwmpuvo8MwU4U2z2yYuWfCx1nL4mz3/Hy0IuxiIhI5
WPGhKCq3CzGaXpJwhWeS2qGShazeTJUwJopEd+13XHR0goVEa0/3OD9379GJdDk+n5XpHDadwXly
IVyFRimR7Tj5aqjDalSZDuuj0pv7gsXzvc3YKGIrSHJ/n6sxXxARqKzIdgm+S/ObwFW995mD1vAe
RGZQ7ocQitrvRuJ0+TuFUNi480mmyqPW09V6j/DJgP+9LJs+1VPBD3ZWzrGqntMmVGAJXNLUAlW7
7VDF7MpBU9l+zoX+2EHZ1KN2SCFQJ7LHhtFeJvHkirzXuce5uDGGtpElZAW/DvW9xHQtx948bvDa
4B/8Kzx7y3RljuntxSjNcnybu4Zgs/RLOP3oKZtD64FHfJDM3O74ryPDctAB7aFFw1+61tO7Vt75
eVGXF6vWq32rKjYiTUMDGnpZ3h+6WpXjObdb91bA0QtOAO02JMiEGPDfUMWMK3SzLxAWCZORYYVQ
wnHTLjVwr8akJy6EjiLLkz/EXCDgMHFwCN3WdJFm+d0vYxTyRvP6r7+GJiBMTZiRtHGvYMvOm53J
drTiIn3oFxz3hNACGZY1KEjTPCj4x/1lKVqaVig/vuVeCiQAfQUZnYEK4/WP8gJ0ZvPgP1Tm1FwO
9gPPkW9tXso0MHtxl41O+dks1/zUkW8SsouViH+KZj6aWyRnVVv97vWhXwD9FhwpWJp0JrHC9q/9
1hQLdLBhoZxJMSHWdGiTvWZbKD9sa7wgvsxvgNwvHpWJv8UQQg02sQlzr7oZRkrOd2UtxXlKVR2l
0+S8dVRt3K/8RqbAhkVN/SOLMb31xbeWxTOgmpE3Lxbc3cGpaQg+f8mzy8W4tYPy3M0w2nfF4rf5
e8sZlhkF5h8awyC8yF3gxER+OldpPC5UOHuvwjFl0Vv0Qe4yLMGuLcYqeMwx4VoPBbuTvXfcMk8P
QykW+1T6RlHFCTqjWw2Sq00Ddh9kGmYqd0w8MUz3apbUpqxg9xvZl9JMOxOsxFvfJ4LWZlRzKSkx
ry5WuIdZbf57ICd+Jh42SzhT0OW7ZnJb0GdgEGKTB3yQfEcS7t/5UzFacFzBv1Gl3yLwXTUV/jwq
2QNwiMBrYCFcNRYTrTSTOrewrQPYo7xP/E4/Fx3Jh7ux6PLsxty4mpTbcDB2SMmzrc2yx7nqdinf
aiDOlBkZhFbR3XXWhHdU54nFj6Rcu+XNMBRmd/TKJAMz0Yrl/+HDufEU4UybrIoXnR9rXdd6xYnw
y5AaZgyatAVpOP4vasr64z8t+P89K4GV2OPQ4GIRPl8GxrJ0ZWHj5jjjijnH62obzVkrUM1zXZgx
cZkCrLr/7bz736A04DdSJMHN1tX3dAcu/1VnZ4RUj0ZMjyINYqKGvd/YSjqXVpR4Ehlrs9zYbOzn
S/5/w0IagofGX55+9aweIPSoOZr/OHUJHu+Nno3NezlQif0bV+h/AxHRwRPCnUH08PylkhdouiSU
BY9s8IkZlSUOF1FB3zyJcSDoyvddze030lqE3F/+/XuyLi2C9ejFUyo/H9pOgWX0pQwefTHVd25j
23vcDvrLVNpm3BvacoPH8rd3SmOYHYgUFmbQ1aMSvgeOs/b+o0P9Op0Mp1C45kEuuMUh/NtALIk/
4e1wgq79yBy7B5suB/8RleN0giKYRtWqTaAxixbRJCw+mRJB6EG09a4tJ+0Xihf0TsLt3e5IF7/9
VK9er/b1YN3q1P5tv4BVTKIuwiXY51fvQMl1GOah8x8FJGv9rEo7F0fT66fhU16M9C2ReA8fSJu0
1MGmoBOnf//mSCsgfBvEHdrXZClvHJ3MW43k0VPSP1TcjEGNm2S/zK7D1T9Zb6yj7Xn+c3T+md4W
SXgISOD5Y+T9fI61IBuW7Bivo5T4oTeWiSkrd79iirNm1ajVSAObLjPSiuz964/6t1kApQi36+3k
wWDs+dAJXlOQjaX2mHh0miJLU0j8obh0P/8f43DGUQ4RHkcZdjWO5dXSSwHkLdqvx6JpvRKjCZb7
jeXzl5MNEjwQPbR9TNKujcnr1FiN2tGCx74jxpdUTHmxcA7Zk1+QPbz+SH8fCpdwi1KfquHq1VWy
12q5DWXhqH8cpf6jSNrpoek4S/8fIwFibvRT6CLX27s5SDc3VZY8yizt46Kqx7BtRv2OOZzcOKr/
9lCU7Fydtk+F9OH5dyJgfSRdjaVnZO4agtvIJfaypkpDAT738fXn+tu8pwrh4mJsxojXCQugN501
mEJ7dFMcZuhvT2sGGDquVVRAiDwFK3DBObDW+sanu6pV/yw44j25HnJDsVGbPH9KC1I0ITiZ+JK1
Xvud9dHgUaT/aAYzuDO2ti+0HPJg56xRdz0U4/0/PzdaXq6HMBp4du9qvdP2WppejNiCy6D6SMzn
vETLGDQX0xnLb64Kso/0NXvjxjZzdRfZnhoQmoMFnzCTo/TqqQuwwEX4Rfql9Pzq63ZO08zsnCR0
Yeh/oGrIb2wufx2QKbtt4TiTXM/bPvHUSEOeulas9We1psk7pHgfDbl5JrK3ixsP+HIz2+KLea0w
azfP8KtNRpWOD8td9x8Xv8o/JIbNeUURZn3/P87Oq7dtpG3Dv4gAezkVJdmSXBLHieWcEEk2y04O
h52//r2YD/gQUYIEL/ZggQ02oxlOecpdPvj5QOLw5XQSO/I61AgXuyeh5kMdWhxrW2ZfvEJzaRwM
jsDgYjSag1oaLq2d3LJuTO/suCzGXTyLuuklg0aKf8xCi0chcKzPbt+Xd7lS9JsEAawWMZbgo2/h
POis1Q/XZoZLLwbNBjYm/VFxhMyKfGg8metUCsJYCHkvHioMH73rGA+aHVqEM3KYO/x0cbVerUGN
heJoW5HV3Vcuek6rprGF8ozKS5x99CjOw0FO4QKa/R+XuqUIrpRQCNPqiGxStU6xwV6Xxljcp9KS
d6UwbR9cgXPjXJx/SI6/Cj+bW5Z95C3O/4hwQm5aQ3l0sSnBTdg7IA9RR7OwSuLjIqKs6GvJG+S6
s5vdYFBN5UkF5wdEarFrMU8GyaU75VHzetVZR5bWvGRjoo7rqrmZBV0cDCFvPiUdqTNZyVRYY5fX
mThSzXG/AfMRnx2BUtLUKOotIdizUz9P7K+x5j//C9fYxa7sdUr4x2y06WpQCDOpvKdDat6ILc6u
s3kgm4CQQI0FXOIH9Ukk0hp6cXSEcD/3aVts48lO/cAJ9X2CcNeNEP3SNtGgnUBunwW7lwHGwGuA
Rl6AoSa1pR1Q1GSHRNnYz/J41sEpa+VzFd8qWJ3F3kzy70EX2wT5dQjMs919LsvpgZ0Bp9qJMW/f
uKMsvsEaC39GHuCSLreCGxfrpV2DBwlEsbmUiavN6ZdETNAdsEPEGNoo6omqtNuth05xbGBQxi0I
7qVtA2qOdiVZFipEi4kGbgbZNWnKo6VU1Wdki0eammVBV/D6a3FxQWc3aNR1ZvuwxWHXFcNRprrF
bnFEw8bLvWYVetNvqQY/h9JRR0BwFnBJVRS3eC7z33ySVsyf8v9Hhix1upyoAuhh0MriKNmv38Ts
92ZPubrV21DcZ23nvU6GoL1ZuEUW+AA1ldfrU790YOBGgCbS2L3eUj7cpBkhRGxg4N5bBygB5pOO
fMZGz1q6bbhpfb8+3IXzgq+VAb1lNtNAnP10vrTwUeYys+IYlHQKhTrk06p1pb7i8khfHVVCEU6C
W+ZEFyZJbZkM4I9V9ZkqOwj9pvBatziiNzIDgcvgTovUYh8MEvJUOtjTh/3TodvxEINVAHYII35x
4UGpkfUcOR4L0aQb0Ol6dS9paN9iaF04jifjzH/+18VaWn0xgMorjiNl685XjVbedW2nO6u0ofhx
/eNd2Kwk23w3PoZD3q2dDtYiO4rQIjXy2hCV5net1+60Vta/gnIIj1C9oR6s5qo9qDQaY+7LXCD2
7q7/iIvfEiY1oQf3O/oSpz9CtpUWU/zlWxbBSGkpne7CJnDvCUiQ2W9wR70+3sUVJrpC8pkxz4Kd
VlOquu+M4ihA/2yUhltuVWeefj+BjSxuhI8XJ4ckPBww1aVCOR+fvz6nblVNYAVhyUUUA6CMyukF
SJq6k0g6PaVjFt44jhcnR4YF95KzQepxOp7m0GzqJyZHy1U+DK2p1CsBGb5YK/HgGdvrS3np8MOl
oDwIhp6O7zz7v2ZnC92RWR2XR07HQJs1x/AzcNTPmtu2n3jUJ7qftfPv9UEvTdHEGdFBDYb7dakM
Edoq2jPRyAmhI/PoCU1dGX1iAbPO+931oS59PWRnULmBZ4w2wmJ+WmkkVT9GOAY3STGA0E9iZV8O
rTY+EiMPwXcVOSjlVjvp4qqaDgPSwiJ1XFwBVgnrALGz/JgIVX1FTsU17hrkXn4iQOW+VkH6WKqR
o9zYqReeTIh1Jvf4n9rKstzrgBeEjF7nR5y64q8evgWrptWFu3b7WMv8oLC8aBWNrl7eR0oOEP/6
Ul+c9Oy2iTA6qtZLfii9HrBtipofs6wEKRIEM9J/dpBVIBtvWvRFgdZ2hrhRern0hWlOsshcBNw9
i2vdUZEpFuB/5h2c7wLDndD1KMR9UumWD5ZV/Q/TRNWDu4AGEEzNxX3gZag3A6YtjjhJZO9KqlVr
qfTpp0ltup3VdCoqaXoobrCoL31b9vDcoJ4ZZ+riVnAVNTBa186Ogx7EfjAWypowKHzT1BrV+b5V
Nq1hNmjpRumXj39Wwmjka3Sbf6mLvVxM0s6C2sT8pmucx7rQGpAZWG2uhBDjWpe5WHuWkDfY8Rfe
NW4XRDjmUWnNLp+UDgiFAuPmOAd795B0+5cen8Z1MRowVONa2D16gi3PWuQF1kskO+fn9XnP+2YR
BrKHCRgodhlzx+/0ZpzSTlODil9QIFyR7OMuj57pn7gftuAx+K484HPfi7Rv6YUFXcKUlVPiaRQ6
rvTbbGzbnZxQKoL0Uhbp/fVpXbh72UZwMREEghi79EikBqNTjreTo2G57KSybCL9ATRSANMoL7MJ
4M31AS/s3JMB5z//64WZ+skmX7bTI4K+5rqGpkZnW/HqNyFJAmVXl/cFkLSfadVPn64PfeFqYGjA
HbRRMTNfPt2OLPU0dar0aIQNCl9227opQph6+63yeu8ftJOtG5vmwh3IiI6uI8dDK3N5BfeuPTRm
baZHifPOs2pEjrlBcTL7EVOZ+LdQOtx/S7u7xXi9dFr+Hnaxxm1XFYqGuR/gffmjFKVzKMwG7CUI
9eqHCOTBddtnq6nbfaHGZbX5D8tMORrLRljkBEqnX7guRj3QkTc9Tp0Ij4OTH6o8HH80qjnemY3T
f7jUxYGh+ISwFbxEAICnw+ljDykf0aqj3TY/AVyNhCihdsQ+3bplB3Rx79Lk4w7CLOcM26C1bVB4
sxcXiM99UIl8b8hgaFe1ErZ3cRPDfMijwIUl32v/ZZZ/Db34pF7l4vxdV9lRk0mH72blORtPMa23
hjDwxliXdi3vpAfOE+kMamunK2p1M+szNZNjiSdF7SeT3nR7HchVvZWK46HuruMm1VWaNd1f3zqX
biMKXQD8EUIB77TYOkUbeg1444TH1BkPA6o7KxcJll9mW7c34oSLQxEDkgWyd0BVnE4yiPSg1SIl
OeIgJ3duNdW7Dnb/56weupf/MCvaqEwJ8BQv2OlQSjniSZNEKbb0eYL6MLAxkMjmU+zwkPyHoTDH
AiNF5Yfyz+lQzsTGhbjLhTNVEDG7dDS3dmS26FllTjn410e7dB6cv0ZbbBQ82gYcd7Bw0yMBCaAV
MHAfkbw1/TjDzgPWJbI5Wq07d8Kqixsh0JKJjU4O2d6si2HNGiQc/dO5Th6iw2HH6DhkawiI44pQ
r2vQqAJ2AH2rlRoM+gNlOOtLHte26k9OXu+zVAGtdn0dLu2lWUDItiwE7pAYOP0letWOWlIl+THv
637b4Sp5oDEvN7aVKrds8y6OBc+eHO2Pju3iIrDTRjiVpmQ8KaAx47xNNF/EteEPFdStGx/40hoj
xGei8kIDf25gnM4ss2qBtHuZHOmbNuOqMLS034zq1G7QRG9BJaMT0fsQwu1xrzVaCSw2UgQSt071
+foaX7iUyA+5ex2bxxQBodNfEnpJNNQZ7u5IsDsPRdwjJA7FfWUFvwKUBvjmOZy862NeCBhofru8
ZZAdwLIt1ppOmD2NAoBX1Q/NT6vWpLZ1ZB47730iKw89ZbdIN/9hTJImstQ/DPvFPBu9VHV1wokd
B5VkH0xD2dI86Yd7lPvVp7BT0fL7+IhzaooXGZoR7vLStbJAjQY7SI4KTK5VpyvuDtZ59skiSvLt
JISafH3AC6E0qF4+JCEC8g3L5hTQyVJ1OgZMtATwLCDvcpNqvabeWMpLWwZpUxJgkm4etMXmrbXQ
HkLNZSnxJP2MSY6odnlp9uGhp8WJ+4BwqS0GQ+cMHx2ZE0NrasavUSYC1XC6WeEWopcEWvpYoHVN
3kvdPPLL0BCZn7loOfsWvG/pW17h/HN9bc/mPO8bnjVSNNROaFafjhz2o6rojdceQ9yOhO9oCUZy
tmJH02wlNBg+VL5mO3baravi7F5i4LlqNGODeXiW+mUJlkAxEhQ9lsGNfCwxdQnbZjLhzuf99+tz
PB9qrr6ZvNyA2Gg2Lh65IR4lJKDIOaZmPb7lEIJf4jCIfK+DhvIfhqIlzI0DwIFTcrqcleyhnGmJ
c2xpffabEtoP8P3IGg55Yabr64OdXTfztKiCETWDuwE3dTqYSNConBIze3fdCLHvOpz+NXvE4KJa
Lb/O++xWPHu+WUhlEXrCw5aq1Jl+yiSMrJZNWrz3kZVvTFlj4jTlXn7IPDF9741+2CF+cUu85NI0
yeOBpSECC79j8fmCoLELWID5e+VJe10UKt4BjqGDfPTs/F7USXPLLu/yiPDPZoTMzCxYLCwnMaEZ
nr3nYupXw9C6j7mDJU40JsVWlG5/40OexUV8SOJmF3Fhzj9qWqfjjYYtemVw8/fBboPN2MbKBpG2
4SvdlnYrUXJHWDodEhIHL/BuvFmLy5W0jyxet+htOCA3z1LOvEjghzKxL0KTeGRNyCvcX9+mS1YC
IQ4xFyUKnkWongQ9p9OrrFFp7drQfmhDNW5LKZp3Sn3f9XFSDwNJ7rsYamWbumnzlbpD/ZC0MBJz
u3m9/jv0eRn/KsnwO4D7Abwml5/9CJcAR8yVQIqoU/Xd0jNkl1aGkqHTERpR2xza1itBd5STbcYb
i1bSuPXSJDTqlRPUSf8MeXMy78PWLdtfTQO5Yp03ngthzpY/4cfC05/BKEO3U+ISIAPYVq97QiS/
/g1W13prlUatV5qZd0+GsNv4142pzffK6dTwJgYZYyDGwVW3vHcau+lFHGjx96EH7vwE0qH5niBP
M6wIe8HWjw66HWmTuBbkyso0NpU9qJmxKSDzIZivCk375MRKlK2mCLfc9Vgk4ejjNgcfHVWBNHjS
gFSXuySk6LEzBmf2uM31XPsMRzN4cuzOsG4gJxaHkLce4AQHflan0si75qLF34UfAH0B5L3xB1Dj
8kVHdQ1fEi11/Eb3wq1ddDdKhmjgLBfRJUIm36LkwyFUlwgjEfcFxlSl8t3KYmFhKjGSiK0Axlf2
fsoHqCpVZ3qh7wCL0R5l69Zrzy5gwVlBiXvfXK3JtzIJ3e9qFCka2hFoFuG3NHauD29YRNtEiWTx
gl8C2gt9OYXPVoto1IPl4lsI3Mbrizs8ZrXircY/MDzIQJhT9YxjiKiaRxwlUXRAt8R9mRKvL+/T
ss0tWtiJIvKVNOXQ3dGNkXs1KXIYktmgxZ8mLewfC1hH7spR2uSnXUfx6JemnF7NwnHUda10nMkM
HeVtMo5Dd9/kShrclUmn1/6QheVDmWGPkmxb4Q3tfnCnWZqjN8bAfioRhv6VUhbrVo4eyGrjGNhN
/RjNMXZXdZo52ELkKVJDA6woM9na+E/FX+CBZO/eyJId8JuTjl9Z2AE9IlpY6i3FApyP8PO2Kks5
GFXgfHcIj6KNUXnZcyWnFnmdIEjsOysPE2jHHiZfu8GNNbFudHCTG2RJerFx2djwVrPBeymyWhfw
rq3ag+etwuEcLVzi/CGsjdnSxhhhOaZhG++kQp0miZJJeal5zIL7ctBjDNIQm4levaoX7qbQ7Mhd
1y3o1ocC4mVWrBBM8rpNqKUqxueOOTiHziw1h+YBXkF+VQWJuZrGwf1mUCa1D86oe9Ur2ZPZPmH8
VphgAKZ0r6OAUXwREWf2AZ2E4Um1ZNuuMivCPCevkFnYVZ0+eDyAsrI2plFCZVZaz0keVVRD7ScR
NzboXjSfpnu0hRNv1bgRKPZ8Ksr7zhyUQ9zSkPM71C2K76GIwtYfeOZ/unbtjH5ll+IT1+e8aokZ
Dhuz1KMRF03cwZ6csp/+CRFVandBUzrYBiYl3K8UAQYZQL8UKKa4Pm+WPd6FUTDkT1OvKlhXGSmX
q1grmAiFjyaBSfCqJa6G4EkVetqjqUql2AVYE+ISabTw9l7DPFfC7dBVQ/RD6+yqeK5VJ2vKdd1k
Ab6QASxksXIQgki+BUrURnihabVT6n7ex7n1RQV6aB/yEojVzsHxC5GIjuzB5+i1zavqolcbbvXJ
MESIBoXi4EiZ22aw73t7QHVDxhD5Qt/uMmzQkQtwY+9NBnoarWHjI9QC25Jm5xiF6tcolOrLRHMw
XEnuhWQXczVr2yZX9d+B68mDiS6EgWhBOnYbvZOqgWOhMvY/NBw2gaN0apt87UVnPZmKEVUPVsvb
BDNT1WmCow0t94hw4B8bWjp25Z1nA87p9TJXX5BnTX63QF2tJxUJNKRqFNNeDQr6T7jXJRbkVDfS
EPFx7J82xLS3KpEJssVKpKE4Mk6J5QfCwLXIU5y6XpWZG4W+DoctoQZTl/WK/1/fZmYuBgBHE8zs
epzaX+hxIQdRp0r+qQa46KL6i/3VfUGzZVx1dRgMyFgVZb6vkPert2rURLvJQOFpLZsGK1VvbMam
WlF+xTaNoKpEp73v3edOmZRqVZt2oa3NwCqjO8NMdDPd4JGo2Fs5qVW662Au1WARsCGw3lFty38F
ncm5ztqsjta29DrzGcXTpt1nUg/MB1Gjyp5vE3Uy7X0sg+jNypKxXmd4ikZbS+pm4SMKZb0ibJIg
7jaNTueurB51sHBVueTRvg6l9Dk006A5Zh7IJZ82kZ6swkqdZ4dLtLKmt6+LLVGAPm1EyxX1uez0
7l5FKo6kDfe23s+HKJ8OdY/F4fNUR2JTZkGqHiXNo3953szwa1iM43bQ6kL91eCaqPtWPQH1sqIw
q+8sMRWfVNxuLYiEMpn1HcxWbEdaTp0v7MocoDaCaFzhJGoLGOMgH+8zuiTRukD0660A4zEe+gbp
vLWbWWa7axtv/AQQIUZ3BwGZ4gG2dOZuBI5XNj7YPftZy0uk7ugjlvIFRze4u2CZOnsTqAWY9Fo4
ivbQdQY567ru0bj5OeZtFj+pSjU5xcoakkx/COdCKmgA5AZWHm9G6wdkM+KtTXpRxncOiEkELZAw
mvIbIe2inUHjDwYY+FKUaXnJjaVXMc3zWaoinX4koVV392XYZK9VpYXtc2AEnHGXZ0Rb8drYwxZT
LkOs8qJ12xtB/SLrnH8FFT7iFpCE8EKXbD+j6RB9jmztR2BkcYxafXVEYiotoJhkv6+Hf2ehEkP9
ESu0PCTI6eGfhkqQF5IoRDnqB7dicazHJjw4USy/IwkxdncCAZdoe33ERcbC5KAYA2w3PDJ3uM+L
PDdNoi4lsI1+epkZWSvFEf2T1uXaA65/nGpRJfidCYOXv9FuuQ+dL6xDdZFixZ+c0FoC7AqrpzMk
leRn04ih8tPRjt/RgBpQ08yyWznDvHQngbULUPhPTw6gkHmm0VrL0LXoTyU/wqhRXhI4Uc0jb0dZ
rjX4DC4SUhRy7wqrs7znPM/wM67Upuo2MpwIyqDkwiyAU1btEFETryZo4I4yb+N1/wZ95JbmGiGu
Nv7WK5GqbuGZ5Oou9mT9T1XYdsa96eblYQLk2N0T6xXGDazr2cbB2AD1VVIzDiPJ7qLu1CWDXQsU
qn9MRMtyfs218FOKLuGhRwyGTYvDltxc3zpnn48xkc+npQr7dsbZnm5W2RbuqFPw/TG/Wphv0kuN
96gXyH5VemHb3rgMrGVqxOJQGpnr/rBgPWdZWwv7qcinKFZ/DAl6V1shtKL9NCh1Px0sEpl+YyFc
AKuHr2etCz1zv4POQO+S5gxsqVHJYiRFEhid2ZeoMsjV8eclHHvSRdFq99kY2t7LVBGix6sETdui
QGLDiMTveBSBRXjewU4YVmUbqPFXwUsWboJ0qvMnD9Ws3Ef7vUw3eqtrWKFaPRZtZlWBnRR00Uhy
RFLvyzyatVqksOSnsNDLtlhNxtCWCJrpaugrtlQU15dGHyS73ARUilpaoOP2CWlT2Th6inun39id
5mx1+vQTIkNm7SANw2VBgXyTd1Y3lGs8mQuaaEEiuvrFnHjCEIoN8+KnE0mr/mDtClzuTBQkvUOG
HhzB8sqKW5EgsteP7/QLUC7CnBuj0th9cibjZ9lnyo0+1/JJsGG/kSDD5aKQqtPSOt10eCMOWh81
6juyt24M5T0Nt6OS6p/UzMrCO9WdurXuZoihpBGakCtcZFPzxsZfHjZ+AxYiXNGUQGi3LSWP+xCR
/cwr9PfQDtE8dNP0tcCIekUF3yTkgMq2un7Szgovf0bkYAPXmG1jloXPVGhILya1/u7gdI1yOYqx
WSTjbV8GwUrp7ekOwzjNL+LmG1ahyayViJhblWk3XosLM2flZ8+MmW5P3+F09XMryjngmfEeNHG8
w/CW7KKT42eAV+qhbdr+VsXp7MyDpafGwwOlsty8FqcDytFpe6u3zfcx8XDebjL7ySPvsQ/QaRyE
n9sE/9cGCavsriRRIcWVity0aLZN66AHn7YFaxHcKGgsqqc0S/hRmOXBY6Bee6YpHCp0/aG6me/A
gCJfLwpr45ZVi+hpV/Tf8xItgu0kjUB9u7EN5uX9+w2bB6aDCd2GVxNzlsWNW6cj+DZuxvcILd1v
YExkvpZmLe6rqDG8TVRi37VOgyR6xwJUvtE9xZ5eBKr2wdfmz+9gfMBKVKapCZ5+FdOLy8TqB+u9
rTu8aKXu+IEX2Wj7iMoh6HTLtL27PvfFuZ/Vt02Tctgf9ghN7sVGUBEXb7yK9K5W9WobBKO2BiQH
NMowpD/WlbMGvFDcIVuDUnDXxB878n+Gp/ZH0ZN15yss3tckyOq+pGy31420uCsLfJJSLUdOiYr9
W4dewI3xFlvsz0U6dztpB1Js5bidrrAAeysLZcr2IxpUNopXvW6/QNt21VlVG3pxjox2hF5jYouP
7e4/Q6PPz6vIvT63spZDj2lQNmEGmCVXn9A8yWPf0IbxK0QSL/ELs/s3VKPxxoSXV9yfYbnbYIvP
6HVyptNh88C1c+mO+T5X1dFYGX1a3rlUL1+isi8QCKtscWdLSkhrq9HdpzTv0GUSpMu/bIkU+/Xd
dvHXALEE1cndA7V28b0tHaC1C2Bt39RKhE8OeIZN12bGq6mgEg930NZnATZv+qamfaKvzJ72BUIg
1ZQ8G5HZ3ChpLqL0P4vjsfdJgWbU5xKDSFeh7dRczfdN3v+O7brbTIVEoq0MDHvVhnj4OjrCrWqk
o6V2fSnms/zXnTMPzV3PInDxQzBYwtDhGFPAQNFwr0RWdW9HGtz6qnd+mnUZfr0+1B+fguVYZFtz
s3+26FqeMk1H8bBr0xJTiijfGUamEMiBSv88RmlZvtaDLN9D1VGiLdLEInZ80WjhUWkQpzyYGeIl
FB0Tao4E3tXv3u6cr60RpdpWhRY5frn+Yy+tC4ge3kCIDh5H/3S/ZtXUdHFai32PCsprXYXfklG2
j0ZgB7cC3wtfgCVB7pvmLlnaYiTksCtXKUKxDxVV30526KCWHEmxyYGbpTde+As7jSuHWXHwYVYv
kQ9eXaPMbKC54qEJgnQjSPxhhw1M+NQrUkNivTPyLyMsNLECZe72Nzb6hVUly0ZgmLL93CJchHeG
mkxRa6di31AZe26j3P5UT3X/rqm9cSO2OJ8pA82pL4EcMh7L9EUpqfXVY0G7mvd2nTbYzirwkneS
juSjQuP8UW2mr/Drb7mgLDJRdWatcrHQjeQ14U1bfM+KMpsToCiL7rQbP+Qt+5lkwTFvLOXZEwL4
gfjE4iDB5yDUOd2gjRvbsa7Kdj85mbYZGkXHHEBOdypoD7+Rsr4fwurt+qGYf/rJAaZkYc7JIKoO
QOuWMhXUn1NH2JbYS12NsR1vsmpTItv7qg7YgKJ5VzqfSiEpctEVAcWUyqz55/pPuDBttLtwYQEz
OfvlLd6RGg3WSEccdRcCHUU/vafGrenTdEhgP6R+CYqCUmPR3dhN5x/VRjTsD/UJF7AzjQmILERE
CMXtS20A+KHNwBOjwYHg+uzOHyb2DggaNAE0umlczqdfVYkpmk+4vu8jD0ejr6QdOK1PSG+X3+Tk
acNqjJMYCXcv1pRd6upFs+2RtgtXrpvRN70XLVbPL9d/1PlXn/3H4A0Sn2O1tISNSjF6HVKQ3T5r
7WGl0/HBd95Mhx23TGGsAm9IfwdJ0G+wORI7o8GZ5voPOF98fgDZGK6+LAvN98WitAg2t1bW7zU1
NP4xRsVoVwp93g+fKHjEcKRotVMuA3Z8Okxm93KkZNrtO5RR3zMj+2ZAz97o1SAe3Aazpp53cnd9
av/H9T49U6ADQDGBfEVHiaLg6ahUwuld2PqwH9m1n/B+FKB7OPrtSqtmwVIFm6jX2GkMNCubwSZA
1IJqW0DyGteBZYT6amC7xk8WXeF90ZnBuBowOrF8w+oTQru0rp11rg2B6iOYi3CnxEwd8wrs3k3C
rhrzWMeRyRcVDmHpD3mjHRpNLQL8WQe3y1fRFGTPuewi8SV1Rw/0J2rHk+90Tfsa0lblr0KiTnxB
cVoittvHsflqIjPfPnOg3PsiHlPtuybRlPw9gU5K/UHBhGHTxl1vPwDx8rSVHGxpI79doY8e25Ga
b5BqbdhkStm8NUEovgWi9cS+skrjh66r9Qgeu6hGfTWz64s1pVaUh0SFjyUE2Da7g7bbFG/EnMrv
AlyUdz8bsaKlyrKUq8Bt1Le6y4d/o3LwHswCf70Ve6+BQDU6k3dHvwc1wNDSugdviHVJ/SWQX81k
TF/TzkkGDO4DaMpWV1sdvWOZDnclvs+vCl051qvPOR8Tbgq4CGFEFr1N+hDod6iuJ8PvNImjajMM
apdBr8ExYmdiQvYjq60eAwhJX/YR3ffuC60/o3qPe6/7FMRREZAHWjgOdM4UTs/CFXq1MnTp9J90
EaXKipJC/CVAtzD1QzvI0o1ZicrdadVsfgqAFYvEOu4jnHysOJf/skjoUlfo1hQ+KXZAgyF33O9B
lrXljejmTyqz2N80ir05r+JjwiQ/3d+T3g02saXcu0avfovoYEWrOBCuR62uNo46/gajT0fMpF6b
OdCefLsw5g0mWvU5s7wQX5ugaQf65AC5tnnD7HdJNBlxsrJJYVAb9wzKATfO5aIywSvOP+SDoG5m
N6Sli27qxmE3qnG9dwDirm28iTtM45MSh4W2/RrEzvCChmOJjZrMn2oXjjHeEdq+SaX73crpUn00
Tp9/D6hKCqSIMAIgOV3GLjNRVNJtiW1BLPwkMAGbj0pvrb1QG288dkt08Dz5uXGA7RfDgVWZF+cv
SAe+9lg7OEW953jzoXh/Boq+Zu39Av/Rfco1PAmkS5LsZGX+Eg1VtA0ytOlu7J356ltsHfoyXJlc
/OQoy1TVI1Fsu6Cu92M92nfmILvHXNbxBuzHB8V/KHJy+QKqUomqkAVYiv9AhOgIOXpzn0MX/5yl
BYYYXThyM2RlNBOuBYI217fYWSQDh5G8gkUGNEphdfnciMJp+kqv9qYWWZ/LJC93uZooj3SOp9/U
oPBVSMWtcu55gIGgEzhSYvC5KUQ36vTTJl2hF14zmgdKTEE4K6nY3yfMoBFKtpPml15Udbi1YquW
PsHt+BNAdAvMCGWSeDa+UW+8uYuKI3or9GpQP4LUzuml+H/6c6asqYmqHOsAKNLYTSQs2yYzlbWm
t4qvD/hiXl/0OSo+2VJ0hlwkRC1qTLNT9GL6U2c7AHAi8yA7y9rwHvS/6IEC/56w/Cw3qlsnn8Mo
Fsljkacg0a+PfvbJ59GBSdHJ4fHTl0aV5lhT3sZy6RBYHOLWsVz8uWV/kJaFMj/6y/knE3ibeiPp
u7DICGvM4EGKmVT0FlewVQ2G27WufsA2xfNzkNPyW0ag+CuLwkL9lgDMf7k+0bOQ0Sb9AcEHBoKG
FDyc0886RrgtK16gHZx41L+5wiq2KM/pd/XoGL/wOPVwd8ITCtVvU78zKe19kEc77ysPbCkX2Nww
g2F/+gPCvk6pJBraAZwIYi1Da3xRZAYOQJTKfZoP6i6zw+pRqGVzS3/i7Nayrfn7Qq5A3pQa2+Jc
622T8x897ZACowCiEerTqy49VOJD5H5v9EvOr2pGgwdOn4LxbGL004kiKduXLXfxgcM66zYrQO7p
bMKXJcZdF9xr94onit8Vpglf8F7VexSVQB5e/97nx+r0VyzmbHZxHYAk0jCOCsI3q7S5MhEIpq88
BsP0runC9EUehhJxlyIsb7xXl1Z8ljWYPzonbLkGY44vA8hj7TC0ASg1vB/wI9IV9R7kgRPfOMMX
pkp/iG4siRBJsLG4scLczlW7svVDpPapcWhVF+RSmYc7vDDtGPcR6NkBirbxYxbQArzxvc+PMjU6
cOQzKQm+yLK4AH5gLDGptQ8Kgr0K0LUhRX2zjcdnBKTidST0D8I7Z0WsWWiULe1RNyI1Pd1gLs5m
Xkmt9GAUudhkXRHWK1UttM8ClPemU3T941+T/H4WOoLuTSQyX6J/BR9mqwVqn/XOodIy72BMvZFv
ZqijiptWU90Y7MLXBI4LIWfmtCJtMv/5X4PZCrICFsi4Qwop/nkwUvsLFgXTXu+AeKVqAf+osdJ4
XYrAuZH6ne1aQiuYB2BvuJUpNC6G7juzgVU/lYekDE1wSnDuiIzTSZRrR68wuLl+RM92DpVudiwX
gk5/Bwr66UxVDMoIbdSKmaZi9tiKdxjJp4e4MqJdhhnNR1eW1hnXIIgFaDKwjxbjAYFywgmPuoNl
JcpWABD1kcht/Ags0EYrU+0tVaL4q4ZUxOfrMz1fWHgWVP6cWe2fe3GxgTzwLh08HHlokkb/rNqT
8QwULvUTPFDEjXji7EVnlnCBLG5eY95Fi7GQjJOeF5vy0EI028GsSveS19y3qo7uPxitaqUn1a0q
7oVvSZOc/UPBmPbpslEYwjfNC7TXD3XeWKFfg498BWzqfenw3tjA9roFzjh/ZmZ1clKBeZ4gr5dX
LLgM11YUrTkogZm9YBgSyF+2mjgaW9YuKPOt7NgE6GlZ+XudB4ncQQMOIo+6FDj75Maqn39hhIex
F0c1i6b52YWPIRlHK3LHg9RLZ6vms01uOP4ibLt1357Hy3CeaMhQS+beZbEX27hs8jaSjjYdQmoI
+U6fbJLzDsWIOx0UeoSAJlXy9WCEzqaabEW+qhPhDA5DpTmOK5CaIvl6fXufXVn8Iig9M+OFEBaa
z+lBFmbWmRF+bgcxNKHrx7ZWI/oSkyIdsI/TCz+CwRL7YQRcAHVmS7qv13/A+Z7nouTWom05S9As
Y+gxd8eQZtlwMAEkfhtcoy18uhiZfQ8DWje3MRbk/XercY2bxYT5cf0rfOfRg80Ih4pM7U/3zjid
OxdWA9oyDJ9bz6qmQ+bwCZwD7k8YdawUrDyrAnhxGaY/hrZI202Ismrygo1b6n3REum23lpYVoPb
ySwj8T/OzmM5bp1r11fEKuYw7SjJarVky3HCsvf2Zo4gmK7+f6BzBm62qln+ylWaeIAGCCwsrPUG
YyWiLzcLn8Si+E+a/UYWpix/+fNGNYTdh8M5Ardui8cRdAK6p8DFhHfnV9pwRq2jiG1K82PkGvs5
pMALlaMBAH2vdXEnNx0xY147vostw2qxZUiQiBgkDcj5Xf4uND8CDfNcHFwp5KGdTQlb3MVo3LW7
1vWGD/3kTCfHKJz2UPeAvtaKKeqQ/PnZGJ/i5tsrnnT8SrFc0E01WBfzUXkdHAs+g8tloI3zP33p
RUez7sf8AEEgy4pNbgxlfd8GSnoz6MJxCwo7zFcuQ3VGlj+I14nF9UBOw7G+XJASsniIRoD1mONU
eNd5FBM3kP/6teth8Q5i4WEZ0ynx4cTCVl1eujkIXhedT+/RyzVsL23pjfCPnAytz7zE4HzfF2Xl
AuyZu2IzzS5KLc0ovOLv4uX/+xlKto2KA+r5b/v2jywH9YW5gS/jP2YOXmibQuNHb9omAacdlA7G
ULcDxPV2Y9b0LpR0EpjM5TM3yJ0O+QzXf5S2OR78bIKQZGshjsJVnG0bgHo7gMnuThcxjJu/HxuN
PPqbFHPgZixeIolsAMNDCnjUeOmn9yWlK/pQ4WDex/AFtLuUd1+wgVtTfnK42f9SEUytNLgCYGO0
EUjqlm1jGzvqfuJB+ohstfNgR325I2I5h1mDmNtOk3YHr2ctHXhnvcHZupRPaM+QEyySEIOA72R6
hzi3TrKxAx2HYAmNpGkHSS79EIkBpywssF+sdsDg4/aCL26Dtxnz2vVAzfAGRMvp8ijhna3j3caM
Oab13uuD/G5KQ+vk6sZXUYKipYLuH26P+SaNeXF+gU+bdD5JIpSK55IhiGVUNM7zNEGpiax0N6W2
8H9Zemi8Vo5d5Ly0+6DYJEbfu6+lnk3I1bQ1HUr6MMlzAbz+E2a+ef5xniHcbHMnmpCVmEavjL52
UDvbejPrsyG3gV5PR9x05jWG7iKDMVRnmohA2VGZWdD2uVy1tve1yu8M6xHXxWo/BTDmt1bQBiep
JzAwbi/X8hNRiKHVwvMGnCmLtWwq6mYxmyUlsQ8R1qB7Q6QzTaRqeIB4MeO1nRofZe+slUGuQh8T
UzRZYC3KVGaZOI3xnNe2Frsn6aVGtDFryD/watBR1bdeahX1a1dYekdTKhxpduWgPjGBFNKy+hVF
mOXxYNJQr3lncUBY9KWefBWM2GZS5z9NeFRi6R5o87yrK2Po3YMGz+dYN94g7qYSA7wfZgJ9bjX+
qvvkz/1KxQ8hbbqnvPRUbWpxSGzTLcNBNPpjgMtdtOMj19HdnApctlLZeBp2NHP2IZ10Pbqnbmt8
boeSMLmZLBE5Xwawj7q1hVoypE9tSAiAZ1xW3rwVehMAEQ3iZJR3ZdiY5RnXP3fcMqArXusojt19
blgYNFM/iq2XIhxm5ziO/fjNAXU63nuh1PVtKlrZHyOnqCDI2bEVQ97Uo7MgxY8Pto1597bLoXZv
fGuGWr4pw97UGxp0IOt7kOLdhveDZh+sQrJ4QSzG15oXZ1dvaChm2U5zhIerK+RTjBztYciNl1yP
xvs2CqLxbFjCbPemFVv2bsDo0/ueDvP8qscg1TZGXGT23V8eCOhyxOm3JxTV2CWBFCtZZbbhx48R
rurGwTH75hw1lvYk8NiEiVc0iJWB1Pl4e9jFs43TR6xSWxBEPS1fT23UP65ha46GQjh18OhbDQQw
LRP3oqyYY4l1ykuGm+ZfdlAYkYSPyoUKwEoRYJGQlkGK+4aZBo+ydPxd6FG2kZ0z7Mg44dfcnt1V
9stgqP2joc7kEFVZhplspD0m2jo+gXObjbvMSUCvxTSTrc1Ma3OiJqdX/q5Jp05Zp3pQp7xu0rNd
4sTxB3WK85WTf73g/CKQTrSR1RosJcRE6NP+joboVPqt82uKjPwzT3Ra7ULZvxmdt9ZeuArragkI
exTMaBrCaLj8wmR7YxKYVnSqHKwOTIY90NJMHlzQtCv37tVQmBNBWgqAwai67zKkyLgPeWe55iPa
xtqTNJPxCW5Ggr2ukCtfdhnK4SdSiqNvwDOYZtwyW+6nNpIAmlzkI5IGyQPRBPseRp27mVyO90ar
u+B+0KAytHY8fodI7T3f3ltq3S7iJykVdz2YZFAgDvoyl+s6Dq2smzaXJ+RU3WqXCyvIH6NmKqaf
twd6g7gvR0JGNlAiPUoFYfEFmyhzm2wwWp5DVV9uxWx5j+MQW+GuLkLreaqmftg0k1HHPOKQgtlG
g1loB+5dauAbkSBY8GpIt25PhdkbvC1yOWDyCUnX2fipQ49+U3Zu8KXjvQ4VHUDLlzAKrN5byYOv
tj4rpqwbqN3yRL+imhltKynNRuJEdaR7kMIzzm2WGA8hvh3/yVZbw+i8Mx6XG5sREXeLJurihjN6
JaLkxuIk+7na5nZY/OSmMieoVcVzUVfuSgi/2v5UoqENKkiSByPKX0Q2hIycnnS0O/lzMz2IxA25
a1y4hDxF5evtTXGVP6mxuC5A9HG26Zxe7j5wMEHqC7876U1rnox01A6Bn4YfjKgxD0I6439mjEfN
Xw5KOxr9FqA+hG3GXNTdBy/yB+y59VPkzfM2kE62d80hOxqyBl8HxMfb9lmVrUjwXB00NSpZm+L9
IG65hFqFEz6PTtDpp9qYQRRqTjJ9B2UY39+e3NXXAzlFTsRuAU+o5H4uV7SmR2ZbmmOcvNbH3tgs
7QJ3H899MQfP2N8e62pnMpbakJxmZkUN73IsG7U4PcG1+jQmdvnAGTAPqbJNdpJAcxAFKOsvtwd8
b3KqZohlCigyHmaXA+LzRx0MWQZkaASyxOxe3ORngFb3ggxgbZ+84YMvIpaS2iK/9NgsLojIRcTC
zKfJPAQwnqDw2v4ubSkP78YglbR7DYnwT9NYwSZInfZLVbvZNwBAaPpFc4O7WBXo6VGj2qhvzWjs
PlogleptAcP4jLldPmyos3naDyg5ntjYYVXn/4ixYCtOOJT1P0jcwqI85LLGvLvHt+ALpmz+x3a0
yBH1YgLvj097Un8FFKvBk7u9zm88lMuZI1fDtlC8EVZ7mdiHkMXAM0TGyc1cXSC5OrT+PGzheOfT
HrkYP/ngDIF9ptYWYZwaRfZzatVms0ttcn86pKKQD+1o1uZ9low+pabU8cZNUWQi33uC8jUkKxQz
v1RDUcTlvqWLPjwWeT8OYjtFTYaskpNA9PtYCZbvO5mwkexC0Y3aSrRTmeFypryuUc7kCiYKLaId
kUAMWc3zcMri5pOduo0OPV837poAQ9tD3uhRexd6qvrbclHPKyt9vaNJ52h2Ir3Nb7hSjwdw50cy
rMMTt1sFvtaU4bDtFVyBZzgoktvf9XqyPJR4HoPRUBykZdLaGJ4CGFXmCfp5uZ1kHu89Oy4OgZYm
d46f4XyGxeWuzbN2pbu6bHOo+q2SFqdwQ7tDlRguj64rJxGhYG6e3C5KP7Rjk9ybeexuuxRxpk3c
DMWurjvz1DW6dedOOFvRUhdrxQEVIC6/NgQo9c/msYA9iHn5K8pYT22Z9vZjCGrgLGSevoQJspNh
VqH1AxLSWFnxqwuOKOUh40OnTmnn64sLrg8qr6+mLjkFRTb/btr0+6CoSNnYhdsi72ykYlN/ZUtf
7SlSchIG2me8PMkaFmNCctSiWITpaUDP6UMkR/dXIN0fSRCsuW1fLScjURGEV8yVButkcXgm5Fz0
dtCz05xVKWwyI6ybnVUOk8vpjeSPiR7wmhTie7MD0/XmtwCtZtkvk3Bz2yjEACBPu/J+jqQGrgkl
IdCnWrSSnrw7FgcGTSmuABCul9ulj30hYpS3T2PIXepHhvHT0obyl1Um+BLdPpvvjUW4pYJJNZtv
t1jLitGLyDYyzmZNSG0daxf6urxPDWipt4d677PZXG1kQWhkXE3Ljns62mGRE3Sw5jWl1E/JkKZH
JwVBsk8jo1sjqV0fA6INEYcxyRWQTrlcSMtKIw8gS3ZCkyj9gvmY/8XH+zkEAIzGDE9GROYQX+Ql
e3um12GHHcoRBAdIORXlf7UUfxQGJj3Pc0Tf+IJBH/8sHSjNfS5K/OlTvzvU0+T9cLXASLZFas8/
SvR3v5jQ+Fa+rfp2F2FH/QoSJVQmsSVxl8FP5o7TT3PCgkt9fNZZeSdu/s2isccFxa/aTWZ2s7UD
1YMIDQT5w+1VuPrelHJJzhW8FeYtDLHLRZi9MdD8fJjOdpdX/QfKRna3b0BNNw51MD2PiPi9E/q7
28MuAcpU6zG4IzRQwSaLQqDjctyuSxo4+0l79rKk8d1N2WjZJ8vCWHzcNm3dYyeaxjjQ7lGlMz4a
Cnz6oQqRwtq6WuEa2yn0039Bz1fYHPbVECAlQJdgePAKJ58evZCWKPQ9T/5a+d3qWF98rv9vcKTq
DGAmlhzGAXWnyOob+ZRAi9hV0yTpBcd9tani0sLNXgAG94QWfogDQ/uUZFVwTAMT29cBFIi+1e0q
fu3CLlrZRW+o3IvfxSZWUFrl5qUEqxebeXa6IKy0vn/qEwzrN2OZ5/E27zT3jItph4W63bWfyc7w
Dd74I1yGrnZtsRtF66dbI6nr8SVzNPULEzNIz8aYasZKxLza6eBSKFHxWiVPRzhEZSB/nLekknal
d2n2pE9j7W9jy+QFL530qRCw43ZVOgj7gDiNDyfVD1txdGOnWquqXEUbSLBcgdRu4CcoH6DLH+E7
1dCkeds9uQXdR/Sxkl9O2uhiD9HZeEXLr9+Vtjd/vb1trqfOY5nyBvR2akdXLerOkW3ba273VLVC
HsYm7O/dCXmRTUdn0kvMbeUU6U6bsPCrXa9fienvjA5qQJmdqVSWiuTlnKuQQpjUA/kUBTq1uG7Q
5YEn8GAeE17f0c++irtnSppK86tHEw7MDsXCl9tLcBVoyGVBwXqcesWBXJYqKjrvqB8E3ZOpueHB
1+IGvUJ/+tfHY3rbmFr7/a/HU5A9KD645oDBWhyI1pNz7qKUdRZhpaO0M7U2AnRlVj8bRV79dsOp
zo63hzSugoMCvaL+QzFGAb6X+cfkpxUtMlmeI9JcH7HecIq0DUmlZmmbUoZwBF0rbjl2eG3q+2LU
XHkg9W3raiNByn1xzMjsH61MWglMEbuJ9TUt5atUAkYIfVJlraNqbVdpWTXEgdkMydkUU1E8jWKK
wk3ZyvBLFo5Tc7i9Itc7D7wKq8zFwv6jnHm58xg+xZyyqc+BV07Q57Qh5q/zNUrL9lPT+d+p2kJL
j3v3YWoSfU3i441YexkVSZjUy41jR1FuWcFs06IFHDLE5wriyjnrIW2hwa1VyTMS3U14ikd7kl9i
2PPlzpNZWj+h3IRTZ0Nw/y7abArvPBgbXwhoyN7JOQwicJ88xw65jpXoRmlgGugV1Km7qccUrpCD
1t549DOzembuJVkoCGxjg+awZT+V7PMTZYP0pUDzy9jIJClfOn82g2MD4rPdeSNiijvRZGW5Dysk
lCLkcgRUgBwzgK+uCLVPaZWY6Usced2vkKb+/OpaqWFvoihg58xK8ninNZn5ivFD+AWEYGA9uPM4
pXsv98L8dySlqD9kBkLsn8tE76ZtYOWttXNiOwp3AuJQ81B0dj4ckC7l4aNBlEZPjfLD+FDXbe89
4ApfPlFrqJOtM3oYPWjQm6z7PoWqfWYLVQb6hLNVIOEZ5NDctEh4H/NBr2Pt73cXz1W0gcH++Ori
u9xdXCZlG5dpgvlKNzxMbTW+msCSH0M/k5w+WzS/taxxJqozRlKwzXLvr680xK8oePKE4xfoS5lu
PdMlp5sshuKL/IhAZvwax0W3az0d90qRgydNNN1+spM6PFBW0VfSqOvzxSmmwwIlmV0ULMuVeevN
dHTM8ClECLM9pFUwm5vAH5x8a/rZjOlc0KLZ+y31ZXOS8HvzXSD8OVtZhjf+yuU5Q8yAGMvvIPSB
Abn8Eij7T3MVmMk5KefZ20C2SPRPfmuJx2HohQ9XuCgeuZe9b+ilaw9lWeXfAIxHaLVy+btf87Su
01cDqUv3u5PTIfqQ5kJz1lryKtwsfiaPNVW+JuukFroIR6JpZt4XtB0N4GIPk5mG7TYuuJo2WtwT
qbm2qn9uR8Dr/pxLO0iBU5Q3poI9XS5NUgC2CoK+PPcCZOpeQznqNfFF2e7Rh6U7m8cObMlNZogk
/TzHgYXqVakNpwEPDJD8mhVlzsrV+HbhX6yDShNZA6WzAApiWetx5tI1taEwntuqzYOnOkT883ni
EY8uoZ6KYdeLOHA3eWkH8cvk4Bxz8rJ6AienVz2STG0a568AqathqyPkh0ZHo+H6iWhRmX2hkz/U
R+R4h+B1rCX6VRUdo6fWmPTx4ySRCj7UeArpK0nOUp+YUiR5JeFA517jz/LCtxqZYfJgW89wPud7
fYrmf3xZldYnxHejo9U1Qfo1aRrOZRAPSfAQFI7I7+1Odl8tt6nyXQw6+9G1c9v+2uYojnoD5Yoj
KFupPRpl1hefAydJpo+F15vatsVP8Suaq8ka6f2NfXXxdXxeKlhTKg16bkh98TSK3aFEISKXZx0d
MhMAglWh3qdXVfSxH4SXbIpZC+K7InEGeKe5xIgwn8JPc2RH1h6hokxp/bnoyt7eyVexht9CLR9U
OT0Z1U5fbOQ47WVZ9OO5LCrPuNNiK3qak6Z6CIFHbbMyR4I+tBJAEl4/vs6D/5dyQbC+VV2Cgihv
CAoFyyCDxUVFoyIYz7YEZ74BVmL/W7ht4mwHI6o+6V28pjx/XSJAiU8Vy0AuoHtwpRJixQFpIyiv
s14k1i996B+mOUoPCmSxSXmWB5vRz8Jma3hh9Sx46J4onazZwV+/ldWvwMVOlQrp3yz1usbRbKyO
R8k5M2dkcWTT2N1OK0fzQZuDPNr2WmmM93pPjb3C47z8YI1+msybvinwbs0IzsbXUZut9OS4XW/v
tEEkzc7AMBsJIDAi2L5MxhqD5Trw8aupo8KyxBKYAKgy0T+ee4bAmkDC5j0LUcN9yM3+F/dHMe8r
ac5PYTf/4/Ejs53et95eE9o4buFfv2iVq60BT6/iPsBpCjzknzgxo+O42Lp2YqORkKkFrG3vEKf+
v3bVma86rKinLBd1sFLZvaqlM95bi8Sij4i50OI6nBNPH83On86Ec3jfsZifa+HbRz8xo0+xnJ3N
PAacD0+2zrfbp/Tqfas8QzigpARKS+xtR/+x6pTsW8rYvYuYbt996cNMJDRNIsPbh4hXPFsi/y+p
Avnl9qjvLDBWjoD1obqQCi1fmDASxqAWjnf2/QJLZC2Js0PvufP3ohPpSTbJf7fHu3rFKN1RsCU+
7ztajEtNI+H1rUAU1DnPs0MkbMzxVXatRKSsXENaXoe9y6EWj+fZzVrNR5nt7JYFQGE/bgGx6E7V
7eImHg5h4CXHLCjy/WiN6Tm1nDUK0XVypYSxKVbweCYIUa+7PEhRlWdFGgb6ebTxrbtHd7oWd23Y
zhmNwqa988vEjvcuugb/lN2AUpPGQ3y+z7vGfurpHP2y5j59aQDYyS1skuRQZvG01j253nfK8BII
LqEZpZZl/Ql/QPx+ndg819rQ7Xx9lDvdbYfXIZxGeTJRXTuGkTCrv8UaAcsDN6JwsErIY9lDQaJn
bFMy9DM0Ln0b+l69FQBzXyoqrXcUGqL72xvvTRjk8nIGv0YpUUU2ClnLdC4QyWjXde+dJ+KqccxI
KxBjyXIXyWQ9yr0HZDQ7yQK4470hB3c6dJEING7kpAM7YOEluU0TqN9HuG/GmVfUODxas9RA6E22
/rs2E386el3Z3UlDn8Jt5FVNhuT26FXFNjT1dFeZVh7sZx7TzlF2BqBCM8FPlTqS7Wcbs8AxclOE
aFbshKk52YsjHfsYQsOIv+EOM3yiINiWPyZDmF9sa9aIDPRx/E2f1MN93PVT+NDSPcd9rSlfEilk
+DjwTK42LezHCNeyoXN+317V6+Os6IBEEEUTRwFlccYcISqUdA3v3NEvi3dh4YTavgTMp1SFZGiu
Vf6v4zPjgQk1QYu/AccuT1QXWZrWC905GxKqytaqbLK/jNbEptUd/eg1npiPBo7kxYbnf1/trZ5w
fV+n0JjjxDO7H0NVkIKk1VyUiOJ37k6CAjXQSAOBe2i9zKCsJxCtXMnB3pRYF9uP5FaluuBNuVgW
K1XUbTmiT9adUXry+KGFifT+LOyzR8XUeY1sReDPR838r8hkts9oX/nPCJKUzQZRFMvY4/aUHdua
YsFW02WF+aWem578qQVVtRWmX+afWPFoXmsvX4dRWstwIGn1oiWERtjlkkdZIt0GsMKZIzFDnELZ
VS8960FUVb1pAw3nhrH5gQxpduAO+etWK69SNhdaSuAVyK3V/fXHrQieDGu5QXbniZvzxQjC+Aes
fG+vdHOO8yTbL63ogZjd3tbvbDMlLItsELV51Qy9HFXDfHPuPa86ixFN2R0kpHDn1b51h6NPuBv9
VnT3hMfirogqQJu3B7++knlC0BLgclRM0OXglV05ie/k7bkoc/NOb8Yq2ep+SN5KGfJbGenZz9sD
vnMDANXikgIQAwZnuTVhQlVuMaX9uWos0e/GsBqN+0IW0S6p42EbY1/LU6HIPt8e9p1Fpu6hWHnI
ZQX2EmjUZc08+7Eczj4PpfwbPwAmgucBaN4NkajFvy11F+dUzk5ZffLCqVuJXe+Or0zimCANjmWa
C6ivJA2r5BnvDHSW2gQembQwFzpOQYuI02S5k77RJuEnx0pzMBq6Pf/3ll1BVPjCtDK5fS83mQVR
u86NrD+nJm7pG7tLE/9g+334YpVmv0EmQqP6PWprpkrv7C+VZFJFIBghFLaIRDS6gh6NMuY9N8O9
OSRutIn1Sv+FhTrRdAiDtRTjneCH2gKQApIhfI/INC+nWrqZ1bB7h/Poe9j0lqNV/keMz61d5rmZ
+CCBxf6bqRbiERJ7+M/QephQtM3Yh1tT6137gzWYmXbUyhbBBqTJs5r6mOcWG6SzZHTsbD/93BZ9
4q58o7es4DJsK50ICkFUwpV8wSISDGZqVhhfzefUSIYXc0LteVeLPKKXj+fC4xhl6XMcUZ7ezrZf
xHvNJcHdzX3ftR9EHONFkaIR6m6qUdeyHfpSerOZAnrC28Rv6uCurgt8SQavra0PpYEx97cawcdh
W+Wj958+d8bX2Rk5fwl16OBoVUOFw9IcQYK7vRmvNwWob7RUFfhdYZYWD60x94za8rTuzFZN71ou
pc8Rr89TkZrJjlPRr6Rj121PylgKyYjSJHgFrvTLLdEZcAoDve2RPWuyfN7IckxpBbsNJDvLl4W8
JwzaGaBNf7Z/xDIZPnCWUBZ2ojJOd2bpQNtwYON/NStDJi+GO7u//nZNFFyOeEjxDzWjZcaooV+V
jsKez2YQGxbCsnYMqC9IlOCdPGSpDlL59ojXIYERKUzTD+Z8EhMvF6Ud62AetGE+dzZ6toOdmw/R
qL2Gfk2AqnSp/1MSiY63B73+9BRK0Bmmski9k4z8ctAK1Tq/7Tr9XJnVhA1TZm+ysY2/+bl+N4xe
+3p7OHXWL0/U5XCL8DPQoEQUdtDPPZLNG/w7ux8YSX4r0sn8fHuk68wFJBF8FSoHlDEQAbmcWObb
+HO1tX6ui0kcvH4IvQO1Jyf/hcYf+XBmipGulmULkJ0zPn3bZMzGYNzc/hnvTJh3NVudigI8h+UT
WyZF4E1x6Jw9Y2rnDb16ExxgpO8FENKVY/XOt1SZOKEdaB4hV/2WP9IlG5e1CvF9nid9Ph+BVEz2
xnZyCEetcO958xR/qYHPG84Bb013+K2RwyPgcsQ4bG2IYKNxNhqt/JhiyXIMRntErq+Q0W5GWGgl
W3lnOVVpSpH0gACBBLgcsI2EIYBrmeeyn8d5bxcOout6bgfTBkxbaK+8U1XgW2xXSIekRjyR6bwu
O8NgVs2gbwPjXCUEmEKzgvQIHLw1V6rg19mIQhPS3SARUS+cxSnU4noGNJSZZ1yB5dYQNo2g3BkO
Bdy3La8q/R7RtxRlvY468u0N+s6m4YTwoIKuAqBrKerSR5Y1NpRmz1neZA9xn4T3VgjyBG6w3JVI
dqzBRtVclmuKUD4bhySGzbr4hElDcREYtgmJDJu4MU5RhAyEfCzzKH40wjTYBtCwXjrkeU5aiMF0
0sppj+4YtoO3p/5OwEVyCqaOAregDqFCyB/nhUd2U1rpYJy5kvNPc2tk/0KBzu8wisNTuzQKe94Z
mulrK+f0vU1MdRrHGFV3u6ozyqGeEr1pjDNdX+sYDH6fYMhIBHKt0Pt1e47vjoVDB0Oxr2i5Xs6R
ApSdVfz/2ama/keTai3aDg6A6N5ADOV/GEvhKHjrKsGVRRpRaWkUmyPzqq1i/LcPIXQjYGr29s9K
ojq2cmbe+3ooSCBqQmEHmMBiHxmpHcwtldQzitzBnT1hp2inpTgEQp+/0+yfNzhiJZ//foogRMAD
vW3hZeGqqm0pZTsbZ+h6pB1Rpj8UZpMXWxovdFD/h8FUFwPEPgXT5f7shF8jIuiY5ypDGuWDDrF8
b/kafIREy52V5XwvDtAGpkLBq5MItFjOavDlMGQpodx10gDnjLDQeWgH5o+mGbSd7JM+Xtkv731B
8k1CAOmH0iq+3JtzjLpHhTnp2dP8Zpd4lVVuKs9Pd0ZKV9doLe/AljZWAtA7JwIYGZUkLkhaC8uG
2OS1cpCzTfxJavM713Zu/KSWIu645Gz75fYnfGdVIQdxGSPB4wN1UD/mjxCDgGsfzJNLfTVp8/uh
7H/XAh1SZBs9nf2ZWWvSp++sKQMiNaOOBAns4jN6flmPCTWts2vVuvynF30w3FGDdOSRPR1S/jbh
X6CzgNrLiq7de0OTe3iQlAD4s7KXc01yJ5WunVpnzdPqZ9BbRXb0LBRwjoDWsh+8kIZyO6Oh/z/k
Pa4ieMIm5VRCSrgc2I2yroyJ4edZc7NdiySI3BvJHJ7myG/Ousyrdnf7s763h5SoD3qCvAxAclyO
GKEwoVvCMs+UjbXnxPJCb9dUfZodMncuspWFfacn52LtTDX3TafLWjbCRqOGEmXrxfPc8hr046Bw
d17RUTbAF+WBBC059IYy4esKlPQtL0qe4lqLHqinGB9vz/waLKc4ksp2ioogZcilaIdv5VEmjDR/
TiKXb131nWWjaj0mH6t2Hj9wq3T3Ip3qk5zcIUSde+x3bj22/4KbpGad5ghn+2iJrDi1XGdQ1Jgp
bPBsIlUjhF1+EQN3Wek5XfscwgVBGTusSSsAaz2CAKIejCT7pwxs1SaZIMKuxLG32HiZ0rD5eM0q
yg+nbinfAIotixNhd2z6+rehTSDwY8d5bMrYO8ZGVnws27Lfd2Zib1wZtQ8D5mUrgeb68PkmhHl6
TorgyYPucv6UxuFmlf74TEKT4oGbgIEbKY+8dIaLay5i29ZGNEierNxR1wGOVg7FWeBMtLhgH1yO
W9Zd3qdBPTxPodX/nv2gu4cTJLTPwPe5gh078qK/vqlAmCrUCKkbmm7LiqU9FW1UdLF/LiLjGLeZ
aW5El1Z7x8JEupib8OftLX992NUzEsUWWPrcAW+n848YHs/JgAi87p15J1e/+753qI+64dcBsuSn
20Ndny4EQAD4kD/hq8RNu7gS7SLisi2z9smRxXwv7bG8lw2C6ftgKMIHO0cuq48xmo27DK+nZojM
z47VxUi8O0byLbam6p8kM6puZYdfvYNgXIA9Rc2O7wx7cnGrmG3YdEBe2qdCms3vMdBHuE70MtbE
Sa92kxLk4QmLCgpc7CtidBckpW2EcnqC1eEPR7uMOTF2xxMdzd/ydzS77uH2iq+NuFhwPLc7VGXG
6UnC1BBbxJ7yuzDqxGMCHuaYJObx9njLzcT5VB0gRVTmyqLecHleGldokJqS4lSXdnbPtWydKis8
G8h3rPVuliHxbSifV6uOwBNsVzX1P/Zt3hQTTjlFcUq8kB6XXVQDEL+8+gaIFi6m37k/jaoqp21m
RNbKmVmGIzU2rRMHugDvWkpal2NL4YzmIP38NI70pJK8caEBFv4mcqVR7+GPWr/LrvC/317c5cd8
G1WFPzYpGvrLYJSVjR3UWpwjXjPrH8zK/2rYIgZoMz8ORZ2tHNZ350gjkQY2rwH6oJdzxALCREa6
K1BvGuDERXSLzM0EOjDc10bUbkUd2Q8wh601E97rgXnx8HIkJcCDF+755cBNHOZJZo/FKQ3j6SFK
q89SNrOghxwad0k2Jmc42+Pd366tRwmfnNlACJjscvFFi17H+bOMylPkK6ZylVuBOOSJPQ670gkt
mAmDqFYul/cmqliIVEXIK8HKXk60b6LQTPWkPOENZxysXAR3ugUkOAIW/owmRL6lMb426PUJxbMH
iCVQfw4NPc/LQaO4n+i31+WpQVBo3yezYSONKOdT2sJv+8vAqgRQqDFSYeI5AhBjUYIQTYJ9X+QE
+8goB0s1dcN0kxf6+LclfgYKoGxBXbXo8iF1cTmrxjLCvC8Exoght0k42fZHeNI9ftzAoDu/q/5O
q55+IuOpkhJNJlKj5VHEB87QhtoL9mlVewdRsjPLivfrYA3jljraynDLj/Y2nHp2MDOFK1/sToO2
lh9rZrDP/br5kWhds687NznGedqsZOPLu/BtKARVfZBalBeWTSEDUSJB3RMoR1E5uyoykeUyu2Il
yVkGb7UhQE4qT2p04lBGuPxeTjOgC4dON2ZVeENFduXu7Ri4h2mUxcHVeGlUwTAfSRDWxEmu58fI
lMNA5fI4Zn9ejgyTojBDt0e1JrWCg2sMEn5BtCb+szbKYuObaFnJRnbBnjhmoDxguIfYBQXxd0Hr
bRVZPboAMKio813OBW0aqy6tNthTpVZEkMHeRhiDHnynk/ukQwbh9njvzYpyFEodKIFThV9sQ5K6
prWB8+/F7KWHZIYtZQ75mpbD8ppTs1Js6TfNSDDhi1H0UK/broj8fTv77l1GNS7etGbp7efKmvYu
XbTwb+cFPBGFE5WTKiT+skuke3Mox87IDnPvV6fOnZpTrIXp7vbqXR1iEMIAdZACIVSx5RdfK8oM
t7MygLrNbDZb3eUOHdsy3ftTU64MdYXWVmhkwi23GRRaXm2L/ae5tabhHJgdRNSkn3Ngi0cnkFjp
FCDWf9joAD0T/5O9JXzMkLrKCc+dK9zfUSEkSEnKwvbKXl1eduoXkRPSfmWNaTgvZl/POVCIEBND
FOGK+8IS5cNYx+X/cXZezXEq3Rr+RVSRwy0wQUKW5SSHG8rb3psMTWig+fXnwefGGk9pyp9v7XIP
0L16hTfEiNQy73Y3414xf7wRzK698t8XvcgRKwwfBgE9+kinfThOxpDGKQpV0VzCJ/77r0sTegce
kEmQvLw8iw4aSxv+odXRzruCnBBSFpzhSbXn2S9b8T+sBoLnFz4N/uJlH0ymlcT5rAaWNBaoBg8m
RyUinxrdI7Id/a0WzR9Hcge3kx7tY3Qw7pfl9wwcSk1NWx17BBoedaqYSN+gEZVN3h2b0ltubJZr
3w13Ep6MlhBX7B6IfsvtM6dMZ9vkFlB2b9I6XdaDVXht3GdkZa9/tz9uIjpc6IbyZy/xwbK+XMrM
bTNrgzk92MgP+5/Q6bKbs1Pl3XCHz6hnRdii7s7spI6AEucezcQb0efKw7o24BGu3F0e4pKDqhsT
iuGl1A5mujg/08HFZGptLPGEM0zX3YgMV76kizos7WHohyA/rJePq2fbwr2kk0lU3eoifVEAB5w8
kYMbpEMeUEgNm/jb2x7xKko0oLgcDtL6i1ICieWJxvdYHxXeYhESpFMsFlMeNwawT+xZGU/ZkEdb
JW6ZKF5+XarR/z8lFKTMHi/H5FPqgmLdLJk0AE+20454QVbEGh/RsJ9VDCdnDBAJaoakrHIaOq/v
rcsvu9fCuxDv7qiLnsylQ8due+Cl0JgSvfH9Ae/GoP8B4so6zNK4Je+479Pfm3S/1qJDCIOcwhtS
1MsPWxTBWDWIKCPxO5v5YZgbG6vTVPUYOhTmFAd9VZbvfTdb7iZUM7wHUoYgO73+wJdBnh8BxoJB
AgGQ/ullnmrlGrrdQYmKuO515zQws3dBqfz3pRiDd9uqTUdU6f9WSpOVoCTRHd03F+bx+1f4LVhM
/JoNCcs1yXt9Hf4duyqo9WOA1Ol00Epjm763hJH86fVHvTxIl6vuf//bqn6FUgBTpCVZhnKrng2s
V514UbQGPtsu7JWIsnr5+Pqaf+4nJp2ALH7pyoPfu/jGutY5sznWKmm1cfMPrVXMcwxuuzJCvxiX
W+COK48I24ts7xcImmr/5SPOAlkC/JlUAj7cPc3OlH2qbO5tZOFzLKtUWdxKkf7cP6Amce6hqYMp
OfDUlytqCIr2fo6fgbERKULHmDBd6cfJuNMzXXPPM9fB42S6wY2h2R8jCL4mCRmGQb88yBh8vFwY
PMfgpIVakikztE/+kEq8LJvCM+Jha59Mv/fOxgxe7CkdU7c8om1pfEo1x6vvSjubbtFl/oxau/LU
LlsOxYqXcVGjBMhidO2cr0lfyuwrwO3svur0fyXySB84VN5bJjLle66r/kbA+jOI7CkjA1kOE8iQ
SwuTrZTN2Gv9kqRrux7NwsriDHmYZ+FMxkOb5+W7ZabrZafb+BbV9ma4sf7VB2fSwbBhR3EGFxdF
Os/G4Hh8BvpaM5AFNxho68/4bGbz4G4RXhf1c2/19b+uGrvn10/Xlc0HkQ3BGzJ0kICXmrU5rTyZ
rjx8nW/aAXBc9WYIVtMLpZqneHGmEZKCPtwo7a+uCgtsn+9Bub3M1FcmAcyTMF7Iu7w4KNtTiQdY
Ijb1SgxoLE/tiZh5C5/8x0yHDc8scZ+7ITZEe+nipFWGnjsTLI/ET8ETqGDVY6cvC5Rw3Tx4atIV
P4Juxf6vct5qe+ZnAJM//Q8vfDetwVSO925efG3mLkRN5vKJlqfzd/SJv+W5nmPlOTTa+zQv+veT
lgfH1xfdU8eX9yQPjmLVXofsqMCLRXVVTBv+risX/uCeNDBgAhXWPP35+jLXPitpJXqkjFF5vRfv
FwXRfSiGMYqBlT3Ry1NV6OuaLiI0gL0sssbKeKvgP4q/TJ33D0s70d/jGdOMyyNsK0zdq6JhF3tC
HLGBTZ+WfvjYjk17Y+deO6ysg6YImTo4h/1N/3YDUiLq0hznNdnRXR/HXqlPZlf5Zy2rzeXoeUq+
zcwhoPYChHojYF+5CbnrIU3snhqwqi++YrrBv6FnqxKTcXHIAVoScy674d7aDOMW9/lKVKQ7S0Cw
aJiC6rq46lFo8LcMU53EGGaTGkRYcW5P5h0ltjzNRfMTsW/rP3ctP9pWKX789Ub61QRn6AksB5Gg
l2/ZpYjfZsPbEkxTVHokp5StHhaYaGXRqmSQP7RzIfXYW4rtlmXJlS+MmigAAMTDd+juxa0orXIs
/WrlOgZBp2EenObbg72pIvEnn97CUEKK1ScN3HdZzO0tYYRfiM6Ls0pYhBRFVQ0D6/LFS8yVl3rQ
+MqBj0my3gaOFmeWM49vWrPY2mjRFJ6sCPWYXhtlm5fpd+1mlCKmAeGaSKSVOCzb+2T8m46IPoZn
Rd3F0lw8fb5xdV2JK9A/mSPCKwbSdJlBbL0fwMY21wR9QfXFt1M78vS+vCUmeCUn2701SAM5d+SB
F9thRofCQQZfJbQWSszTNhyybUsGEvXapmxPqyNvaRhc2f4+4zVyMqCwNAIuspGpykRZmmpL0A4z
IY0M6Hltpac/otTbvZ0mI2tBanhWf1fl7vK9GHQwTq8fgivHHbA0bjW/TEvpGr88BHaDadHklDo/
YR6Po17J4mMKYaEPc2eu67/sGrHSHjnJe3cFFaqpl6uVKpj8QW/0pHY79UZYEk6rgtZk3LVZ03g3
wuiVm4J6jaz3/1e7hDUDGCnqtGj1xLey5VQC7H5fgPF41i2pn1GineHTVupG9XLtm3po0xO4qZ6o
Kl4+Ijfm2hlNricleJ5oHAL7fhQqDw1hNofVxQt8NTVo7xhMv02tPrtxCV97ZuSzd1zur+b1xfL5
4qFrmhp4hCrL+9HIzXtgMpTfIyhkdBEZdt7FrtpxQK/vo2unh1Tj/zWt/2z0+pqZZ9UwG4krrCUt
wq7davk4cFOPx90iHnlTE+/M9L/Xl70WR5Gx4fYgMHBTXhza1dLbwtQ4mLlWWbGBucUHX+m4KuOJ
EgPJKA/DynTRqtf6Bm7oWp7H6G0XegEBDbTqYi87OtMOJOy2ZKZ9VURyPzojfQF4rR/roJJlWM7Q
Zr5Osll2D4zOi3CfNI2wsVLjr8HR+xlmELhbA5ESgad5ue3s1uYAzWJL8naA61OBkO5T1LeULpZY
LQMauggvnJbFDu5kOTRx2tl6OCIQeGMjXCv48DBlDkoZDTP8kiAHLgA9TYdfgi1b/11JV3yHH6FF
45gV50KtFrZUbqeFvhzoom+F6u6DiTaKsaCBeePquHIaGCZSaKPE4+3TnJdvJecGLP3F5Bs1ajo7
dOYORJttiTVrFo9mpXeQw9r8lgzalV2JVPauOsQYeM+mXi6LlnHXMl1XiQq0UY+MAT+DqKKzgzaO
66M8GrUjZAs/XQUq2QZdwxvPfSWq04Pc8Tb0rEBRXPwAS6O/LRXVfq50G/kdbFaRRWu/+I1n3Aiy
V5+VMEvvZG/2XhJ97Q7DeEZ/3GEQDxM1lmvicyJFuBDw3pgjNKtwVGXVvBO4DvWn18//1VMIpoBj
uMNiECJ4+aq1trNHJLr5wlhDRLOtnEfDQMkMhV5R3K9a18eQ+sVbp7EpsVd666HTd+mt8vraC99Z
X9R70ALA8738GbXe9YYz7pveNmAAtKqIMwEvv8U09MYjX0mHaOUwQ2Y8Dq74UrfaAiWHHbKnJxRb
5rverccDxn/Gu9df7JVr7MUqFycn6wdgGROrTG5tfJ7WOv3Sorh3NAZ/OqSG9D94bVrfeW4/xBaA
oc+vL395cIEesUX5D2G2cZtdojLJBAtn9TeVVEMavPG9uv9S9Wv5WVdNgfyUMIM2lCMSe68ve/nU
gG8BIzIZoaywwR9cjJoaZj4DDkleYuXNVkYZSJ0gRONInapmEjJWbiFotIr+Qz/5+DrieBncog5d
bqX9N+zpJ3g+quk/YlZgLGOgKsNLkJec/XifmdqxMZSgPOpq9KoboeLPN800E4VIONW/pGT27fZb
rVkH+JT3CGlgW6bqT01T9lGD30DibsHyTsE6O3iFb0Svv+fLbGF/xr23zLveVTUu43Lmy1LYbetj
KopHUyB85YTTNHkfOhsI4wbpdDy8vuKVxwS8v9NG98HXH4qsvRj5dLnwE5WqKtLlJN/lq45vMkoc
RTxoY/fBCJb2lqb/1WUJS0D5YYOREb58u5V0sMrDQSjJStO5MywJ5ZccNHgnc2nGSHd4KBt7661w
dBkjeL872GofCzMg4vJ7uSxKkq4+FwF7SLiyCjHiCoK4cW2AfK+/1iublYUYDyD3Cbz7so61ERKd
sqz2k8ajAdNWgTz2qWPeNZAXPv8PSwGO2HU94e5cupmMXW8XwVL6ibPJ/M04OCaSXL2IFhOh8r9f
ivvslzQJjevL63OEReiVfR4kQjr9G0NHHRMYlPN5mb1b8PMrJ4Fn2ee/Oz6CAc/LL0VRGGwaXM9E
atn8dtiw+GCOkyZLmuVPo1iDu9cf7drOAFwJXJbuMtI2+4b97bivRteWpTcYSVlU05dx2qofqYl/
5OurXNv2wCgZ+tKAQojj4vbAKxOYCVld4nu46kWqQTs/HLzJuUMOQ09PlpO2p9kq/FvwjCsBHN8q
ukngTX616V4+npeOc2bKykqEORlbCLlD3dvgsM+jo6E7DADRPDWurh4kNGItSp0mvxVQLxOi/ewx
reP+AI7MK7goSVAg9Mogc81kkb09hpvtdWiqd/VxaNZZRr5bC7KEssCR2KyZL/39m0cZCVMNer+U
JxcBZyEc9DbCgImXj3AYVjGcMW/pDoWWDx9UofnhCEsxfn3Ra5tqj6z7Q0MfvjwvYG802lm5kVjW
1MQFY7t/iqnrv76+yh+5Hm8WPDKtZVRHDEZZF1FNbzs/x7zXTFos9+5bhjQHdxpBe2uTeWDG7gFt
08Rjn8EQrycUSuOxCPzn13/Fla0NUwOxA0B2hIFLtI3ptL65NYGRrI4929kBbu9oR0MFRzpq0ASr
0F5nfpWh8T23nJEbN+eV3QV9mb4ww2+Uty6rq8KaEXsbdTuRS5a9KRrf+Jh1EyJ3naynSG1r86+F
X3fso415I9O/EqroKezNfTAV+4d4eba4T7pRVb2dFIU1dudCdtKJxsoMvljj6oj80KM0bt7SO7ly
wyAvwTcHG8Oy/kVKlmZ9oC/mZCcr0LZD6mzjewRefADp1i23syvBgzqGWgZmrbs3318+oLfVmViE
MBPNKtvuOA3m4sbzkAkbiQlAsJi+U1A4bxdba4sPPSzVu3YRwS3hzSunyeOYom5BDNs5Mi9/RuMj
Yi1gz8PbDOognAq7PiB0Zm83ttKV7wnDiy8JJQsroMvj5KvF9Ee7sJKpCLL/OhpSQ7g5/XjIRh9P
qnweb4wWrhwdUhEantAXyIcuY9Pmb8RBs7WSedG37/VSMQYct3fFLPwT6OLlYSuD5kY77tpDcl4Q
9KRJ9CfeyTZnCWMxt5J6hOzrL7MN3ghMrOFI+0BhfAsEfnU9BrzsIApw+h8vP15p12Sv82AlRWkX
sZdifFzoQxv1VlOfSGDk3evh6Eo8oLmBNt0u1Ioe0f57frvPK26CUm4C10jMYrsupGccrF/zXPny
ACPWWLNzOgYMe1NR59p6XBAyvwXyvBKY6fqDrwrQKt0NVi6SiqnyOpFPtZv4ve0LERmNkYtPSyM9
UoyhwJHXKct5Ng9TULblR4AjSiLch3AIlsTpWt1Kf/98KZRNGDLSWKfPjBbYy5eCNqVXqa53k5YO
e33IulHeV1gZRpllV+8qr5re+WMVPPtW+z9c/6wNvJuBEh0RAPMXa8sNkiKbK1nqbV4j7hJE+jLZ
VR4CbJ2YHxZ/KuaI9ht+zSNY939f3xB/xks2++53sUNiPaTwX66/mVNnFFpqJ/CuOzvc2mY5zc3m
lmGvW/WNi//PiLkvhr/2DoQFT7H/mN9231Sa3IR26yReW6iDX+btsepz72wt4wcSkPQ5cKB6tlbe
njY5l+2NCHZ1ed4x7U5UEWi1vVy+kIVwMjnuOk+jegCRxiQNLcH3S26oGAo88v4SOGy8eLXAlhy5
O/NGunX1baPysb8FIvXlbCrAZMLzNo/rGD/jj1gMvR/Npbsr1vXWQb+2ksMiwP0YerqXc4Vh68re
zX070fr8XGdu+iMrbP1oz2t+456/dnoos2At0rvky16EMK5bRCutwQGqEoziCf2L1kP4NC+a9anJ
ZbbkMdzJ4At4Tj1LthVDwr/fwiQZ1JPoiwA5uvysVlXWTu86SbUtVjLU4/pez3uJN5R3Syn4z7t2
H/iB6GZmspvU7H//2wauVGUhihg4Ca4Fbh91JPTFIXOt9vPrj/TntWDzJqkbuf/2T3h5KjV7Erbo
vYR6OT8a/vpuHlOk1asU3+Yu3W41sq7tlt0O5VcDgGbLxcHMBHdhL1kvtWe1huO422NOS9ue3bkV
NzbM/j1+HyYDKILkug9CMF4nuF1UPFqPMSVljpd0fu0+4wK5DEmwubL5qfzVHr6bi1XP4ZBOnX33
96+VAGP6sBV3P62LneJPcnH0KnWTQWdkHvqO5keic5xIa+qyCo2u+ud/WJCWOudv15a8nNgOVm/6
Xea7CdK8Yjr7NWYaaPDV2dt5aILlAF3qVq/s2tsFWMP2Ie0GznTxKed+9q1ZaS4Zv+if+rmdz7nX
u28dIevzVmT6GNV+0f59GQtUDB6xCU0bJMplZCNuVhAt2UHeYItoAhVJwTpU9UNZCIQ2nEmpw5Jq
24dV6rd48VdOi0FEJaaiR0EidZHzm52pWUVe+EmbajLKt1o7FE1eHJdeTyOQ9O2NbXTltECfQNQw
QLCUQ3MR8aSpd6Ohsx5NXecOgJ7/MMuu+bZgkXBDGOraowH038nKvNk/urveShFr94rOnCusgz7X
+gHAjR1ttTHDLvJuEYuurkfnkfRsN8K6xA2Xc526XkoDsp3m/m5dtOBxcxvxz6ar8bGp5luw8Guv
kl4ywtWIU7Jn99/zW0AtvBnOMCYyACzbNh7xtny/YFv4abUUPsCvH8Y/Ro2kd9xR3P2Q+XcK78XR
KNsGUcUgC5J07p3j1BTax8Yvt8PY9uqIFe8Q2ZpVEWU9NcdGTU8q9FLH+ExT1rpR2/x5afJT9okf
24dL8xJY6hbk2MxBAq4rrcAsosw/t8oxZnSbp/rONZT1bNt91h2HtGq/33gP+/58GYB3Utcvv5Ed
Y2pd3GLm4GfoVIxBUm+mDsW2bXdxyGD8PurFXIer3cx3doC4iYZnnAwdjEgZgwXY/sTKnv3Pu63O
rqVz6xwTpi72n6mTAxMuf52tXaH+4mhlvRAVchrzoTNMAEKdU1VWRHtsmqK8ytCWcJtUr+MZ98V3
g0OhH04DdnHhIjttPM3aMrSxowXyk8cLsA4yBwcQBZakrrLqzhli1xjs+7SyUuewm71Y0bra6edc
m+hywTtR2/M+5zkbota0aHHS0lJRSeK6TlFZBq60o8Y2awPli1TOmUQmszHKLUL/pkgfy01vq89M
u4b5e6abPVrqLjnCGf5KmY8hNlBO+qxJc5jMMG0sb10iv9ZUhnW4PwzLv3O3v2Q8bOdFc8N0apbl
o421VIFNNrpJx3zjUvtKa6FTCP10bXFnCVsLvjhL7vnnFFMTocKRK8CYw6Cf0/GEnlw+wObcsqC5
F3g1ytArcV6+c3VhZ9E4+6nx5Pg9iNdKyFlEeZGtLnoa8LLEFwzGeENbhf+sLHRVy9CwUYi6U4MJ
dytQ/lCcxmzpmwfli9l+m2fIoCUKxG5xMu2x9qOgMhsPqwnVNmeUSPX6roVxun4CmrE2UYtyYnow
A+XaX8ZqUNUZTeK0PVgydVQ4ZZRrR20YU/8wNZbRRIx/sj4e3Mwc3y3SMLefKQ0l6w1S58b6Bhpw
vRRh4CDc8aghZ4/3I+ID9ZN03Xz76WhDVRz9sizyNxN6idpxxa15eudlLSqGFUZJXQyVf2dTGQ0k
ggR025ytd8BftyAa6nr1v0xd1q3/MtZeDXfXzq2m+9qdmvHHljJaFvEyLUj7Hhb41naEMHvAyTKs
ra/r0M/bLEcw3OotaUb4O+iZHxYdnK1PppxSZjpcj1P3JqiVSOMsp+ybQnwtM60MAy23/YfNRc3u
oHXrtJxNSEP8s60uOoy2mAi5efEm3SZveFNoUNDqSLjKqo246FtjO6/Ms2qDh+DcP2Y4K1JPW1Pl
ZnkklsbtPyvUmOt7pHPs9NhaNYC/A6LzZXZ21g65gwO5NCZZEW1Wf1pCQ/VLvsAR3kDWxViXV/h5
tWMq3Ps28CATbwxJujskxsfgyRCFVbqRIY26eESsLRt/ZulWFdGql+VoHHK3keMYLdsI6McOetzQ
XQ0pwiYMloVXjFqdlRdLZHQ587pYOpvRHpxyl2VsNRCp4Sq1wPuuNZD+wCca3ZthVmUXpkY1BeFO
N2qeK/xD5GESYhRvAupcGtzNIKpnejKo7mVNOonj1jPcMyPLzF3z0WPEucXpPNrmg3Tc3rlTvkcp
FdcdAJKTqdKm/5Y2DAnu28b1tw9LPfdrjh/aKI2wXLYq+4kUF/Zf9I/SIiCfLXt9w9Fd093xBP2+
BfWkeZ3Whdu26SmxypeZOJd678k7qGElmhb6aKqn0VEjnkt9lqVBsg6Zs4VNV3r2z6ozxwwX+3KZ
y7CwAm2Ho86env5M7UZT3y3RieHZyPJV3A/VlFfvsyLr9Z2Kk2nf8MiwbPrumKiHfbDZwVM66FK/
z2FUbkmpuaNp3uXIoKciHDuGB7GZob9fHRvHBS/R16Jxv+VWr2U/CjkPDgghRpeH3JSlPFVC6P3R
lLOZ3fNxB/FDIDUxvHFXR0Pu2rUrnbOAsVS+/COzttqOUMP8sg4N6czzOVsQpOCa8SfjB/19PcvC
ATEY9V5LB/6R5RdpdR5M5XrHim5d9laMvZwfjbzX5jtdjM36zAbx3AgRgF5G7mCP4jS7xtqfc3PW
87OaxL7d22Gd/1Gd55VbMkwZoyd3ro3yDv2dJU0KVYiZICU0BkJmNhTG9xkAw3hX+n2LTeeELs/3
VnChRD5gpKkO3c6f5u1gZUO5IgUi8IB+3oLOdqYo7W2YG3qW2/o3aKHCuW9zpdR0rNcmm7+Y1oD8
w+JzKRhHrp1GngLhYpoS0nmGcZ1DuMAgQmxl2UVluizizB3Y9x8RxujGLyDldNUdXJmO/bdVsX24
LNax9ShywC+Jt6ZROOqu8oGgPXpuTm8T+n2anpn7rm0Q5VPmdneNLgvtjrU998O2qKX4lGec6jtk
3b31LDSzAGLuOJ0qQpRQi4d5ctOJynT06++Oq7lLIpmD4FRqT5VynpkAVCiu12JxzZiLAKUopGJR
DeLSRNrrVPWOkgs2wjAWTxLIz/SeHrPdxWTsHb3JQTjCFSEwNaqVoAco+KToa7eHFi8TRDobp+nw
jlu6wnsqBVn0m75stuZQzb5mTSGI5ayIGyjXWtRqvjviT4YejB5KhEW6c46sP5dFD3w34tuaSHA0
he2eM9y3EIqugKUmQat3+aHSVJd/ddwuUPeWuw72clitBjNhgO9+8FWOs1a8R3/PlAcX1vZgnYfB
S/F+GicYRSGaNALrJZ1z2j569pJ/kjqI4Qe0AVPtNG9tUeQHEMOFJ8JNusX2vRoXUf83Dr3OL+zo
dAdPKhv67bkrc7sqI0HFvEXKblJyxxVJ9+XRkiPOV9sUWOpYj2iqYuuCu0BvR9yTa/ohRbbguDVa
PwEvQ5D41MJLNB+zQuVdwuwMgmsM5wMHm8DY30gNgvInUaldD1PX1DG6BpAylbkNQ4iHX90/lb3G
p1JL3aIhy4vCV0YEzn91XhUfvGHIZ25uC9kYKeeR/Azf06RaVfqjL0am8JogbTioHAW/yGR+99Up
fb94FKL1q1M9+kN7km1FAq6jgQHPOTP7I8ROpzlKkWJOkfYiR8CVS6V9XIbU8VgNuPNJdSMaRGKe
5p+FL6UT+n5WfENFPXseLKUDa8y82TgWjayxk87QS17rbSkPgEAkqjoVDnbBCbKLXR2l8nr5sFao
gJ0NTYLc7Auu0fumbpcPOIWm61Pf+1rwNW0rowjhDLvvbRrI2nsN9bjlR9807gejM2Y8RZ00fVKb
w+dcrRmFUl1v5M/KtbndalvYH8aps54GY9vsMGjNoE8UEuyx2olAdzoKh2UovHUq48aYXDLh3nZI
7UwU4TFvUkZ3ItpmzlmY44rVp7DGD4IpQMGlwGv6d+jsfojQhd5U7LspgsmdLfIP6cyGjAxPaz4U
XS9+Vr4/pSczkJ36tjWeVf9UG25lkfIql92cC0PHOQ435PSQL0wuv5FgyuAdFprd8jyZozOB3M2w
q9iQzWkjvdHK5oE8SdDJHiuSmYHLHDM6NL68d1xvhX6/MJy048BXtgyHYfX1Y8F23fDizErvvxTs
FsVZQHl4ysCuiBPWzJqKFoxzKzABsy2fzIER4gNaT8vyxdYYW4Wik0t7cDM/C84VEpQdSdSWZadS
upnlxFiiuGwfx1q9w2Tn3r29Kpds2SAMPsyz1IuTYWeaW5DeBS6+u7Ojv6+rev231LG3ix1+ycfK
0oLpwBVmm6Hrz7N6u6XKCKiibNIE9BE3FRQxtkq0Qpy676u4UvOc3zNebvK47DFzRAEs88S5g18e
fOX6bJxDyS2lnRimrVsabro+aPHSQQhjVu037amycL1/RIfOyj5X3uC1h0Xoo3UqF1vvIpU7znBE
taZY3oxqkEyURDt23+mayPqgeRVXXGYRzr725daZdzsGsICksKzBOcMlovts2bN76lMxAP1pLIWY
YVOtVY4inFssT1QW3hKTM/pIxoseAylTQBylWsRErEoTvfPLjGNtld49EWR3DHIGf3CjsuoxMQbK
jzzjEjSCN2pOzL7NFbsTu64XL4Jql/enDaLWFNp+VjWfu0G3ZlSpLbHFnlyliiu/S+dQBQji360b
1f3BRHW9jkuBEmZkVU6mMBXEWPWLFDXGtG2HILnOESLFys7UVWqdPm50UQFSgNAOFqC9ozE1MtRK
N6uLxElXz+iftNniqsWPpKUCpTHvMo+oZ1+/96basOO070d/pSTGYZcEFtr5Q7/NBnpchKIiau1V
/FugmddDGDSVeuM2mEE/Uju39j85X7SJ5ern7LfZmKjhMpulxqAFZmqs0v2gUtCncYnFTntYkd/6
4gOS5+wNmvVF2VaBaVSf1gxrzHyx7oxMTsO9wCTZjXJfIcxZ6GPwwfUK51NlueqbQy6rhyvGOhP+
0tiHw00xVH3gFKPqV7kq87/XraeXkSaZucBIxSMBw7vKurO22n7XUG/RKBmNoL9TrdZ3p97AziRE
OET5sRi6cQqLVcuCOPXxD4u1Va2Y3ItufisrA5iQka8gG+oyNaek6mxFPIAiFpb0J8tYGdaQh/j5
6c55LarMinJ0j7/Q8QiKY1f4k4W8u2j7CPXsQRzKTYDhsvzcs8MVIcw2bP3GVSdTa7jmcFpaj+PY
6m5o4633XzCP2dc2N3U9xPTO/U8fguwfd/O2JlpKpKisYBB4YtmpeuNoOzJBr53ZI+cISu0gAjur
QwzPnS8LA+H/8nVuZhzpZa8iN5ibb5VX25ROBWEgBjTeUf2Isk3vtlKXfeR3IIhNqy4cEJ90VOLJ
Lsj2vSCzjdBCa+EfB+HvPsRb0F3DHoWLj+5AcRIW5uqWh7WqPQ2EnFdX0QLJEM7tIrFI1LRp1Iil
nnzXLs0QRCldjAdtXunRzI00xkNvqwxLaZJMLbRGJbFXtlUqow5R890XVLZGVFCc5NHSDYEX1tqa
v21XHa8qt5frdpqpQd66Vb5DzlMUVY+Q6yXSMGkxPRheCft2teX2BSIwdd+S9hvdgX4dUIpGJuSj
NEtcohbPrn5QnnWwhLVBDed1P3sPcz+URmT0RTGH6RzAJA7UaDz51lYhj6AH85Nm25WMC6VcyUHy
/YcFNZo30CZqEQUEyIXgO4r/zLF09UM6yBqBv0nrTlNDjI5BS5Vj5FW1zmW5pnkW1hllcaitAZPT
LWixJxhR1P9PK1pMdI0RGZWIXVYP0Vx103ubX2YcwHpl+WHS1brFeaGQ1KtoWngh/lTNR9GaK9KG
q+B2yEcS+jhzC+NHY+loz8rOMMq4pPHIb8lKfENQReyeJLZ/xAVXy7935tRW0HorXQspaEG7O7Je
sH6j9DhuFCdvgFrRBfWX0qGgW2E8HBCvcufYyisoI743uZ+XjiJ78rF2oO51p2fm5K0TWs5mmUTn
zVrRytPBVy4l0MB0HZEqC8ZpNyMbfRIcf8upCQyrlCnveM/gzBXHkbib3J8Ys0BRbUxVRGbl9f+K
RXFudOO5ykd/r2ydf0RRGt/Wyl/iYFDI6uhpWz7KmWYL0ST1P/aZGorjYLlcuDmInz7E89WlB9Jt
1pcpDYwaKoWDoWZD7+DMMWstAmVvNOG4jKsVllZve/H/cXRey1ErWxh+IlUph1uFGc84Y2wMNypg
G+WWWupW6Kc/35wbiirATJDUa/1RuOao+NnbUBDONOHy90iqSxEuUeHq0EvT8+lwTKTL7jglPriB
JN5YHCEzKH1awU1QH25pKbsVH2rlrDKNptatCBAchyF3RGw/hc2ibA5n26X67JCJS1dum/zneyMV
tTUPvs/GrYMmDUvK9tJoXsdX5h9Fb5s30Md8hCMmT5dpYHtFvFgiEDh4WZI7V4KseL3IB3VYDD3T
JLcsavrdfw5LFL18Io57wt0PwuUMdlDmQSOaP0wMLs4bqa3/tnHpgmLv5/BNcCgP2ajrif3ajut/
dqtGVQA/Hb8Gl1a8fNBsbamqcaZlhmqz5Q3hcjU815Hal6fR9uQ1WsPmrWlp+EvH2qFvk0NanEyM
zPdKCyQvUujIGWEXdDkVFT2W/0y0qTZr96kPGO49mEfy6Ne7DjAxyjpq5TsqsZOwTLm2aMgbACTq
E3K2fjz54E7HCfyQpWUMezud5GI418e1rDPftzqVVQEe3oLhYm7ve3DmprBhVJLv9mpKcM1w61kU
h/bz2KwmLiR5l+z8kxq6wtV2+xo2lm9fXO6YLcMYK/Tf3rJRRo/97OsHRwLxX0qNB+GubEzbXxJm
gSkvmYreJs+0wC6kNCGyEK4EFWZLVpk8logdfXL9xwM23Ul3QcYDWuswcM/VvoRHfqy65q+oyK8u
zCK7ncWDZfbU9kjIyCBM4ZoccbQ19W0kxGVxEyibL8bnT3u9rdOp97ZjeLQsI1S++j53sKuH1r6z
W0SAzTyF3ZnO+raFBkFzlGF5tJOMjZzWBgj2ejkPUgvWr2Tegs8oaKP1FC3gQRkV1O2QAocq9ZfC
yABCwWL3zNoqjoZcUPNGE7GhBzTmArBH5wYH/39o0ua7YafpXmPjbh/I12gBmaaQ/0ooVS+PdQu6
fhaVtt4UCK+bynmYGxiodYzGbDWWgxlrLMN/vjtxwAnSX4ZUNgkrsNDkv6cO0h6r2NiK9sy4i3uZ
EiXlWSC7+KjQXA7ZWmHnlpTDmVMZ6Plj7pJOpQdXWpv37HsD2SMQOgUnPZChNy51VPjRED0PVgRe
E9SbsglD73na8bifiihprC6DWji+0Toef9qVFbfXuDLaeXGlHJhvXIa3AnfyMqecKtJ7vKG2Mneb
w5hLhCDrW4NnY8m3haKbohu4KU+OWcsw45bWG/3g7L4XTCjli7RVJQs9Bc43ztykopvSFp/LpgOZ
mltsy31j68AvhC9ZfZLN8771oKVNOjnC+tNFQooUbW5QYqDWE3BEQxMiG1ztehkZ9/Litzjss8of
9D++e+tL60RMacc88I+8S5YbMbamT+3Z3+EiZNXccqPgEE5J21dtobo1qYqWsp4466Ol/zt6ZlqK
icQTzl9zrE+jCrw//m3xSRfD+nBmGRgqiOJ+vIqYXTs/4tot821a9c9mGMPfIXzgv9Jpxt9VYpEI
WJbW7KQ2TQd7weHCVNUuA2DYMhDI8tAFw1EM07qMeQcewHtmq0unoDue+3WZh0y1R/DKdxsd3My+
+PBlNHYkntS3ZNt6DT4Glh0niyejfcbXMNIZr20YT1VHN8/JUJxMJSghHXQ6+KbeC80T+vF2V74T
gFXOWYzbbChKqAxzog7cfZN7dEtJCLb3Od6bPW86wrzvDnfXb+hYRJ37szIvcuGEK2IxanOPnbw+
CtYsvq6GAIckG1YLKohiVVHxsa9+m4UkIcyZKqW3ZRMQiShmGrtVmmiUZGmw9zWrWtwZPudahE1m
lG9uMdfIvQZmX4q4tzaRQAVLE+XRLOO87VdCd0ICGE9gCW518u1l/+twpodFdQzVZSUmrKMYE3IE
Ym4hE2cra9CP1h/rk/YFn6Agt3ZMR9nUb3oMwdS5dsXn6Ow7s9IWbl02EPI4pUqP4sXIRspculb7
DtVuNxkst/kqVxajvOr7Ocimronf9lHK6CwJQP+VUKtx3axZ6Ycq9OtLE9RLyHjvbO9tsCk3a1FW
7FBLShw5vqJ2O6umbi+dkVFyiktKt7MA5shis1P1FaxlUynFTMlV+mjEU3c285at9lLfIyrp5qwP
3XLKOw6aK9uwJHEgmj2VD8s0yGw+EJxkcp7qG+qWjDYeAnBNINR1hMrtKo2nVprqfSGoSRYBvBPz
GJNYm3eVpd6Yp8c1Xb2VQr2t7qhH1FjO/3lljEW4c0fzyBs39WMQWPV2bY6VVd8dgup3TA6Tlc4r
IHTmc0k9xiPa1Ewn7vhzOmIQ9LjZyzhtZa8/zXxYZXoMsSwzDTZxnCrMcx/2jsfThpX7Wdah9e5X
dvmbXqOFLOuxA6s+TIJRF/iVWudhG+3r7FXjlrlOHdx7zKRr5vmHeDdzVf7beQIfKUt09+zjI/VS
cP9RpztBq05W2Y71s92tThRdwgqYIaM2bWElnoDf88b9Vg8s4j4btHUT6HUu8FM3JWQcrSEXYr6t
uAgLX5mGUe+YgjAN9UQ6z5hUETV+JtJLTkcJZCKrMffH3s4bzIgVCJoUE3jJfJsDdgF7rg/vGmhp
OdmqFxCiyV/FS+RtN8ftrmScEiM2UOiQCDRJ5bB/Ruu0VacjSKw1By9ay4tVzcJ9shCP9qcqBOzl
uG6iB4KxNxcIZ2g+HU2GIYOvOw6gBbdG3nGXx3pyfHoxM+KvOCmn1eHeiOQhmTuPvfnhTVx+p6iu
Kb8Yjai/YhkbA+OlGn5sFdV+bkGX8u8Hd4vvGjaa+KSDGgRtdxrKlvy6r89WD7lwnicxrU8KN2mU
umIDBIT3WNmTZybZAueQjDOm2bZhf+MZfUL3VW53paO0ZA5xne/tHtXmDHbNILsM9dblEdk1+3OD
IZg7p78Vj98u9G84nWZRrP02OxwSVd333PCytkACqfzbSEUPt+ncqMUtqMSR6jRO2pfZoeOpS0EQ
Evsu9PvgB89ULs4YIICrr99osfNCHVgc8Awl2NLn437qZgVCuVnqSC0QqyZVsHzg9FW7t6QIqjjJ
NjtsZOa2NfNjwrLcp6VICN0bQaZ/uNyttNzObnj7QnTSplx6/Corp7sO7ZK8GVoIwwzJG+jjSkEr
Bi5/b38fUDhMNQLZQlFXh+vctc58GKa6oPztDQmhtN7ea5PbkVVfI9J3fqi6RsXsxDN7AuqSpC/a
cFMTYz2SC3RuNgHc3bo2dG/HTCaYc9s1I76gM7nWrv8pZLUTbiO9+JGARgZ329nmB/iLsTpDGjrD
NY6Csnu0qACsvuMyk9YdYhOOfMf4K8T/5Bw/k0ZLOLGByIX7QDat+sEVsdApHSiCM1omB7D50t3a
TMThCuHnDV5bNPUU8biPmjU+VVsJyWUF3jeqY2u32Hdh8be7sLGJhq5GBnQbN+rjTWB3PG0AMMMH
t2E9dGmZbO7x2AunHd42zvyPsnKH4434QD5yIrHiofDIevjjz94ynHhZe40pj7z150Xh6PvZ7Y6S
jyWybn3e3Hop4pXp/m4UA0fiZOilT/3ZD3/to6eIkR646e5GEte9O3ubhP3mI18w+XEM/lIscTjz
UCY35uAxqMyr3QzDcYcWCN4oNc5cB2cBcOWkUkDoPBwTyEPqM7Kq13HY+bUD+TYs5cQ+BRcXRj36
7CMEKTiWknV/mXbFF7rL2FXgpW0wvrVLbQ2ZWSmIvV9bNprT5FlR8mLWcLVOKhzXqSBFcRjv69g2
c+pR8Uf4qBH2CtXsNSobhb+ND3XT43q9fUjbvUhMEH7fiKrfnxyusIpZBjIveDPBsjlBgfRxlm3h
NyzGDJOGgoRun46/4hg4t1aOnbs5dsuPDdwJ69G6w4XBvMdRKvU8r3nZVfMfvUL7FXBj3S+DQKgu
6ODpk3wND4HfWNX90xqEx3CpLK0z4KA1k3b9ykI980zrnjlvPsowLrMknOc//aZnKtxl8NncCuzz
ctqaXwbPnfXkbD7L7oIDgDsm/t0RlPsRbcGPjpQOosf66b1a44aaWVZ6j87Fsc/pexPnZq76D0ft
fniyp14BFdT7r8jfk4Szqi/1f73ndE+hPQPmdUwgOvWlNNZVJ01Ms7r2wULbeSa4Rq1B8mW0gqrA
Td7cVTJInlBbAFyVZRX9lZ5f+SdO/8T/NkbH5J5qprU9H9qqI3rR7sI0oJrXvasC15whzb178C5w
PX8cvrlIUU/gG7FIraZe//ou6eYL0gieN36rijme2vW0iVHtJ48uMpp4B3KD6oCIkALGXxR2UBPJ
hn0syGO2EoicqA1+t6IGBoj17fFSVUf5Bxp7+h23xzNC80TkHSVWIN5zQsH66mKvSxdaV+rUkm5U
zJUCHF2a8tBUWKr1vPitP2ehsgd1dnvOqLTWUWPnXDoJFb9hN/cMkqwWajerzW3rsyxQOKFf13Jb
LkuDw5elKel+MSAMTyhdbVawcA7uZq5Jj21Me2gzp6qLT33f1P9I6wpv1dtj9JOmn8RhPYuPv2OF
0jPbyqn5imq+lCAwtXrFbxqlyOe6GvJNi6c22KP+tK7j7H3KIxZf27R3gM22ApmOVH38IDm3Yj0w
NwAocGzroRuSOfk8UAB5T60n1s/azFqANA67dVf2um8R5sz0iI0C9UpqAmuL8kFa3P2xcuELZ9TE
Z680UXmSdtTMj9LqtxC6rw6+6ni0/0MSWy0pbnzb/nYwFWHf8ZqtfTt6G+vkEK/xl2VK7pxyb7tC
iH2pz8EWwbzODGEPSKq6Kxorh7yTCjWHz3dlwWPsS6GCbpy+cQmyAE7D3jknW9nLljVhK+diY/iV
OaakUX2pqdYrWhyXw8bi+e/cOfiYgDQlIFvuwZasD8e8S4f/TibIxzmgq3PTxl4NOLypmhldBMup
puKKimaY4URkPRKQLi8jh06FPtkZ4WcT8qrCku2vj5CdnXRy+Oza7BzTzVS9UBBdd5OVOa0z/aAF
mx+/Nb4mX0SaNk5XXZWIGxIPdNQj6CJhuPE5DGKrjpZ0RuuPGGwLu+ZazQ51tfs0BV+WWsXydFgr
w51vSIlEimInKf2W4V/P0mrMFn/eVW6ZCvnMFiNazQ9B0X1aHu2kr70xh3u6bQaAXzZXUbiBuKec
un5ZqIPTK032qAGcmYwsoB1QfiSqTZAc+bphcLQAUjKhQxQvLeoiFulDQmVM/VLP13CsTXgX4flT
FM/N1XGhQ8yvi4Y3E5zWndpzSJ9A1Gko2uCx3tv+dar3+QcLTcnCbdniW1U6wYWzRtl5YrRkEzXi
BtXr3rrMg6mGFKf12BZlM4tvBzTun3Y/kid/8qaNOWZu/ilGSgBnGNgxqzSEPkC3Wd276PCYvZC3
Pbf2sX7ZVtOt6Y54zksHmQz37diqiwRoJIEFrus2mTpzag+9+8XSPiA89Nzh+xgNXZvP0oF665aq
d1JUXHaUObHaf/b1sF847819BEIPt+nXVZ/zdHqtjM3voE42LNWWE+d93B/EMG81H3xU2sjZaKnf
ghT640gKFfvz1W377cMnJT7IxrIc96LZjv66w8yNVxJHe59EbksHmBpl++JWW7fer5p9qRHIKFNc
+WTTuhBgXnr4zvxxuGN4WnD5oCZwSdY8CSbqW9BV07KaWHKJgEy6sk+VSRjG3b2Z3oO4Hb54HiIA
6aq+frFjuy5uR73JY+3F5VeMJPAUxyVEa+sEPWoRWc4fJSkYkLEMxjFp+2XQ590geBZwkhNS6NYI
iLhpep8DbT84I3Z/3jS1DbhjEWNU22lFs/+QmJ3zBbS6XzLSjk1TIPGANrboouu/UWEpfvoDCEW2
+c7gXTq7V/1DNFYDrJarp+nIm9qtIdHQVxZwP6o/L7xPJKcqCIYUtEkI+Hsu4yKY62bK+1D68Ate
y9KwG1Kwz5I1QjypRNvbpQQsgiSV+izl0X5boMu7QtVV27/1ZYefqeXlMjsMvEXKiSBAqgo71p1q
StXxRZB2eaWLhs6uwHQ++KKFSuFhqViVcs4/Os4MsXNs28FmIVkYhAveF1r0c3eI7tn9DxJrMuUS
l5Oqthc67yOl/tu7rip50XHfF8D8yHU1y8+fMBprN4ciDuos6S3Pznq7jH4HwU4Yww5xne+VxGw/
dkl9ioYweuj9bf7Lp2p92dMxTYVkCbXvPBFRRRwhoYSdojBLPkatO2sUhu24/EFizcaOgNx9HCNj
vi/cTmPWlNZ6fzCL74UjWvsPuebbw0HeVn3eLDv+tmE28VO37/V8F2rDNBsMqnMzbpS2x7RLWmHm
DSvBWAoVKUiWLEcGhZGYJhaEMvowwQFso9zVoxB2KqfyZen9qrkcCDrCLPLXbSC1KvJ0ZnVN4J4a
a7I5ALSjdS4Nubqw5n1in48whOObnX55MsQFSRqyymXkCkWdH6SlHW3QBXOSrGe/3PfybnNnFE90
0LFBTDEDSdfGrXdhCcLKprnbg4xnJS2qSwP8dzJ96z2RG4pAxHGnxsntxQCuAsbqKK2C3Z6YxcVe
/6ibJrZ+GRao6jwCivUZV+i4Oinsi9guHJDBmqNRBc/bkR5F+VaPKLJ9sqmik47APLNtC8LtbiPv
h47azjUc2ajkKq7pieNkDAf7d4Ko9asNlNvzEsolODssIdHtX3I2twe34xtcKqWCs1XG/EtZ8aRG
aGN/owJyQ6CMBapNfQtuZY+W4bMt0ZY9Eptb1SdvE/uPrlNzk21NG3onn90MmkYI7het551HQBJ1
zmWxOK/PXUPi7oMP9mWd2L8ilbrQWdGZGQsUswXEs+/wsFhWLrd1vveUptRBlDwH4rjj47Us+d/a
h6E+x40qfSaQpjM8cCx/fgh3vrxskM36qgbUnOBCweylyXyT2VvQuuIUlKatnk3vqSQPtefrU8gZ
Ef1zoyn6wBJb7qcdDjO6tkm8/PG4r8E/BhdEbgopx0ptAFty8oYKtYqZxZAxPM2PzmS3962z+KfO
WrfHZKodwgU4Ep5GmgzekUguYWF6LA2IAuPFe0TgC01mzZ73OlErXGWzJLv0WsrN/x7MMnkefHl0
OVz/sBXOGog3TIDecF8h/6Bmsqtt+LG4tO50IoFVwn107SKCcmSn8duPQ1fKvA/tGHZ3hnf8hCW0
I8gtRBBzpnp7esAPhNRFrjgkbjqRVnJs49TlUA+rMEfluVWpvymfWdcELMaRt2A3t6juI4Ca0EuY
pKRUoGhEoWaEolb/SIhMjnOE5+jIW3qb/6KKRQtcg20rqA3fnDa82LS21uWVOFw1Fau3N+/HEnKt
3djMb8dRsbdDqt7k41Wt7EytTfNzt4B905BzGKFr+asflugBonp/RYpy/HdrHcZnAMwNQoPIlfSS
uhvGh7Xx0b2IbfUL3QTth54cYJiNkzC3Ed0e6QSz8w2djP67rygnWQza6MUL67VMRU1E2Q3Tn+51
tcfXpR6T7yOU8RPNMP3Xkmi2qaX21bWVXfDSuOv6PM6O/rQnL2HoSNbtWfLiAPqnoP/RSoZ6owK9
p2qa/a/BcKci2yLrrauC4X6QxmbuwoaX+/QuPsrBhkrkLBmCSOykrw+h+etogPdpvYnzVTB8qpjt
52h75poeysutQjuTsb8XN+C4aHQoT90uprNxIvE17b13UWUQXhZti/fFWZz7yl8saFSflSgQU50n
I1RfsLiPCCh1wR69vSI9/a8Wa8XnwYsRLclEVu8wWZDMhJJlKM1dXye/8d8R8dHe+KdJnu1oUs/o
4ML32w197lwoPWvnZW/Gb+6EV6lzLOKHagIAd/3DT4nyhWAOZP8TIW/yBPd7SpL+VfSxC73JWZuN
iX9q12O5r8h6ELamZzj+GvSGFEEc9yMSxZQ/3YGxwv1hmZbxezkTnJk1E0qc7b2ZLNYr0j51puJp
HXOUcuF7fOvAKoJo8TLBrvkY1GGERnxS839haNzw1Dl99GiWXl62JVwqoN9ZooSPR8QjzfqEb52r
G8wAtXcs9HIy4zrqom67gzCbyYmyMO6CT+Ua69VgAP2YY0wh9VjNz6Mlqv829OKMVqQ4/A4H3/6h
WSh+WbPlfxfW4DzDZo8v9tIPV1lZ25LbdeedKs6KB2dchyIBiL6H1WdK1oc7/KNgskJoM+51GvtT
WGiUQ/DvbvJ0qOCmNFpVAc7a/3I6tFFpnzjttYcvPsdopCHMSFv/CMUR/1ac+lcXuvRfMqA4ip4c
eBKJll+DWTPnyBNKif2R1ErxXjmKKT6W8h6oDNv6UJnpzS2V/TvAeVIwBkDerhK8LjHuT2v2kYqa
zi30MvvvMffKXbetDXTGCpDZdG8V5/aLQ+00N+McuX+a5Ga62IMKvV9wXHnm9rCHrliQuieNc4Jc
iz6SygwPjMgjdzSq9Ben8/sfHM4R1F3pXm2L0E9EEEc50knX2Od9i/t7W6DMRjhkCegVZ9j/eL5V
v+4hvpy+aa2nSHT7N9PO7p56i3RP6+Q2v6y19H422yx3DBfzcWFYs1asI375RnbA8HMnzgfRsOM3
X3Ndevz8qmyARuTq/gIQUN8wJE2oVY6Qa24fe35OC0H+ggKcEgFm7Cq5OINvgUUmGJh4jBBac8QV
toF1436rRvwxkxiaYhul94iYcrpXyCPvXQQcqYqEed7JDasz5HmOlQebQAgZ1zzqevbIAqhwfEmm
7oDRB0F8L6ulee0gvZGW2tYO3FyN1S99lELjt0JCpIw1/lfrpcoXpHFxGqogYWkIqE1NnbY+6KYm
mPwxYYx8miyFLSnE//UXXgUFoufH5n0UCZ7+BIcXxrHw5sS6Vpbl/mG8GmjYQi2qLmbyyxuxYtxa
3jGUOP6rp+zGvbKNgRSZxLL01zjIzU7B2OwPr5ZLiGwcR/vPckUMf9fJahv+rtqP9FnhP+x+df0x
2Cx8cTkX7C0myGJtdd9RQgY94pROOEOBzmRrc7n0k2GZEqFDEpGZZmw5uxFdMPLmts69Yvfojgu7
hkLId2vlxPMD2ECCksSWNeG0nSw6iWd59OrdCmv0dhkMfmNOTSTL6EXFZew+VgPi6CIIqviCJ8b8
Rzx2M2T1Mej6rmYXGF/EwNBwQhe07/apnp0hNk+jFcpoOi3sGW11XiKwuiaN5TqtmPGS6WjepESX
u3LuKRP/FFAPYRE0zai+a2+4yT16bzoOXAsBuuXl7M2oOhpcdIYm0fGAeygQysbIGJQpJa5hCymF
/dCPqBhpnoOSYbsd7dZdJjTekEsy25Ha7VXubWHtPAmYpvjOHRZV8nlC5si/PORcwNTNSGdVF7ek
suPHsJjVOiNFa5RO4xUtr8cAX2pqs+x4iY+FKjJ2ZvsUxc1Wfdd0y3vfYk3s5BOymFmDaSye3VEO
ioXgPXR6LS4rTrsIUoS5++ojGUhYafdty/zKLck/7xFmFg2qv+6h9iNV5rzvZrFh0dx4/+QbqZHh
h9v+W2O4tb8fM0/KX0tkDzv7wdEC/aXVUg32TwKyXZJnDJNr9xpq5cxPE4yue8FKPbpnEjRmlPL+
DDnDldBNGKP2fmiewglOD1HkYnuFD3UTnfuxFOpfGIpugalBgfyGq6EUP0ZPO/DQm+uCkHi7ZF5d
m8lpnvYBFyzAOR0zbtZgRCrPZg93WDaWNI4Oz7YUg++A+jSvYuKO7m2UG6XB7xF7zclyvcb7rFUT
WY8wngdf77xYy/FUQnHF33G2YDCwRT2Sd2vGpH3pkQ5Tnk7qT3mHmzIqU9LlD3MZDgx6z0vSLCVs
f+SxXxiL/7RO+bTi6s6K9bEfWQNW5osTaO7YvJLWE7TPtHnwQDaxjaRChFMABkSD2Tw/W/UKFJJW
luyqJFPwFkFw5g0m0Z1jRx1KZZzJur9gZdewx9EMlZ6G21hVBDuxQQefdh9r57ffUnNcdJvCs1Lg
LJ5KKE/MULfooHJO9HmsGIKKiVfoOnmv6G8/ewcdm96FZ3vMlK2bGaxIuJPn/Zpsi0skWjrLtbKb
Yp7h18K7JVeys0rmV3w2wf5QriC3KU86a8xLvs5Io/67gSGZZ4kJPQaQfOl8tPboyZcAxVD7XDox
vLgEpJj/ofkcqqsf82NwK9VIt1MPDKW6Tirc1jMaxq38TSL3Nv+b5RgsF+EC2BaofOuSa7Y65FlH
ehseSFqwknMUA1zcVdFoqBARZVnmToQgNEs23/N/4Tr124IY/W17adEzWacFRBBPq8CGnR5RDESG
GxkGuxYs5aCBlTSFVblTyEXqkrqT2129ubnT9lz7pxjEu/rBzKikgP+2ds++Bols9HbieHEhEOYm
aqz7wxrQuKrGtmaI7Y6UdY6PUKBvZ+jZt57dTuj53vfXZIJ0XVTr5zLyrUOBlqjDebN26AdYJpby
t9DgE0F863jro9UdIjoHPZzQ+7YPNLZhbODPb/QwuoJ9xvd1vyETWm+y5KPNKAmU8idu43a7VKPj
BTzlcLWOJNMFLeaGZFJtcfCh6OOuDMixfRvlCL3geqPf3o/lZKMT9iobBqCIQYXls4ratv01OW3F
rcqu75o+HyOssuWJAWhw1Um3zjhNF4HNaJjPPR/JMX2ECrz+p413xT0AabntX8Y4WPrw3S09/M1p
TTlDmDuNjhs2qkr28VVMlfi38iRJMqtf2+QUVGrFwIw23zbncve67YGIcqywho1qfYnwkuJsJZfm
NdpWh4XI64Y923pifbgzFs9d/owkrzu4FQNIhvDUjHSIPOtknLshAxG12oco6Cz/Z2RGukApOdLi
JKaAQod04lFc29jVseBdZOgn5cMQhQ6YRE+lnn+18F73hcfzkgctusbk/oAAGC9IFzQEtnTF+Cjd
qeuuEecsZM4G2TGmyAi2hIvJbM4pFCCzd72307SIP8abqx+e1dFBD0aZWO7d6hyT57zPK8/bv3Xk
jfUP0ZHk5aFHxUGrUnhHs6BmortKpOvShaiDWoVGaKehoS6CFXzBZY3cFnVdvASgqthoc5oehHIw
3JCR1EVLtpCR2ryKGKJapH28j4iOoQT79LDmJvk9Exq4VIDzVt3UhAeSmX3y59bf3ILA/tBbn+NA
C3PBYT2JP/gjIDx4F571Ok2gng9OjJi6zierYl8btl2X3zBuKwoHNlCLMsUrjMB5dOnGvuf68joo
I1MFFWbR0trPMxPsf4EJpbr6qiSMwlpDDWMSyWR6M3adzJ+1hazA57nWJdMVQkhZQJIQZOOM+8Mv
2XM6Pqc6r+MNupOBR4bZXsVdd2ZZn7BB9MHQ/+0JEqtfQkIvhn+oJmX9z9tunZ7poognR+GOmO1g
TmtsiXFLBng48RB6ueVWQwAc26zVBx6Hvr1oZKrjc4geoX7tHXxXJ9P6kbhsR6sYhAwJUP3Fa8aA
lTnCVYjFMzaBDYWM1O73KhRnElF7isFn3ZZpWE/9pKwW77hKjvVcB7ZTjXm7whXcYeOElC9vrW33
tu5CUchhdr4O0ffdKzL9YFnRqHLvXQf0XNfWBShlVMcO/Dnq/3F0XsuN60oU/SJWMYHhVaKiZTmM
47ywHOYwZwIg+PV36b6dOlUzY0sk0L1779VxlP7gUpfa2tQSR3Uy4AoLoyRI+7D/tpcqXc3RZFko
30QLz6Ld5C5gp00GtQTGCzMdhPxIZZUA5Ssi+q3FXYIwGZpMqX3P6HX4bEbEdtKRtrO8Y7lQLWEL
7h/nxcNiw81k+UU3Jq2P/ezauyZi6mUcOzvYwMFww/i9ttCSnCrdc/lzsCrEc6ZV0WAxYlQz0899
7ZY34xgjUo+Bur24J8ddxvKQUi/JYxdS7pdUgGVlfa5IHThbi8KO333ZAXDYIk+m87KRoV/Wv5T4
GcZd8LN0LYJ5bHox3hwOUDoQW58ZAUlvW+LdpuBihto+ZhiwzFuGBwxmhcV1nXSRFfg/3C+DfdBk
zECtpgWCtsoBAhQbbxDpsC/iwh2uxC6tYhfNpvd/09AO1bT17cbX+xJ6V0lJgn954QfMgvEL8Yql
wT7kq3LrWD6K0IbkHVlcI2oXn3dWWPAEZMREw7LVDFhualXPEuq0ncStZs76VytUC6Z7IYuy2c/j
HOb/zSnHGY7RbKn1C/HryBw44+Ga0wAtGcBx6kPnliEj2IhZkL7EdXqv/TZrm2o76WtFLSFHxQsS
tMqEL3DvdXnBbEOqu1Q3f8AYyqI5Fp208aCwawNawzxVnnnx51j5t1FF0N8RK6alssLSlAs1JDmu
v7BFxvEwCHJoxzle6m7mSe6t5Q+ICSZ4+95MCDNGKFJGh5aqJ0/Yquo6Zm9pHMaHKspoePmqtTg0
Qga4KTEyuR65smlJMch3JiNop1O3Fhc+99Vc5ZJ7/d6flYq/yaRyYiV2NM/sRskK17z0bL/9xA3m
f/a+s3CL9ZiLikspBWLgDpspZAbhSie/c9zWIgDGc16O+EdmNKiExUX1epnz0Z3eqT6n4d3VxLHZ
GcxVpS815UN2pBALx8RIwuP1iee9naLEUFWRqlUhF6hFH6Xm6MWuyFpEh8GqZIZ7NC1XFlPVLczw
qI+XaT9Uk5n/uF4za425VOetz/Chx73Jzh68RtNxIiVWzmCLVtk9OCFvdovMP608wv1Y5ssfPPhW
/rjSPpu/FQ4V60tAmlu+q4yFjaeOg7VYcZraTvzFx9qZgxkD/FCEJ5cyS+ymnxfsdkNES20r36w/
8MuIOlGsKd/lTQ1jPOIMw/LC8jZinhEAeA4HZQ0bGBi+FTN9xKXN7c2FGwyXFYTxNO6QG8Ouxd8w
qcBLfLgRTXn0ldeXr+xW6HCW43YQy2+8ZqP5QRKw5x8Gd4H7LEmwhv/lstLuP3sZJlVtGIr6tXtf
46TW0y61W9UeBruYeL8nHasw4pLK9CwSZ+kgSmzDYexJt9T2XNSHGr0fLINLpv3ItL3wD4vK2uip
y+Ci3IE4Hebnqu0jcR0HK22fR0as5cfQYe3a53qN+6vNNC7YeJZfsoOH/r74Eoj/6Ulgn+Ye4RZ1
EsUS7WJr5z6rGR1GQP7riv4fPNuGmhX6idfe/gZm3JdFmcgbbxZKw8KukSuEgWfnKb+5SzN7rd+F
qEX8TKaN/D5tcuW2idNzIh/jtAyc44DC5e/CjhPobua5GA7AnzycPr0NRDjK2U+RmIXM+dkUg61v
kIGVHkSAZVg4lMzge4/4clb/GDggnwo+FE/K+TBGMb4Zxt56JckjTFicFQ9YECSECMLmxFhqcFc4
1D7KjszWwto1DG/EzJ2Lm2xI2N6RY//qRGSN3/BimlpuNeFJ6PxmsBb/rtdOu1jJyhzr/53aQhwZ
v29JDpM08CpKs8Gt6Vn/tEc50rNbMkiXAzZKXVzFQPSGNderl++zesrEcfaRrnIwFPQW52lZCXmR
U+/kzZ4aEMS+51uzDU2x0/RYAnQ2uCeS2K2/b1ermSk+mhUIQEeCLbqnBmudR0Vqzow74vjAJVxO
Vnk/l0PQ7vNhkaLHSRLbwReleg5XjBQwLdnUBC19Jh4Z5tW4rqxPGgix8ERjXlq2vo+1fUqwXmbQ
uwuCHKq8xEtetPTmbTV7nxZalf80VBxYp3xhxHHX4gUmJMidpSCVVI6TTG0Q5WiJZdaWZ8mktIRZ
tHKYAWYZ0LjBxQz5fuUPxk8qD8x4mEBeTS8jBpLb+dZ5YfDWGLr3f4ATov5VBm1NmCt1l5D4XcsI
9Y1AjQ3JJMBL+6a62Bv3A+1z94llwKT48KCVFD+6t1X/hPHRopAjoshrjPvCVU+WgWTMHM3J1wS7
Zd08RY28WVicwaH8HyNJYlIFtbbCTdwN6RBc8q7GXD9m2Dr261wqeTBgXoqdD/RCwGgY8V9cqiwk
BRz7y9L86Xy/jx/6amX6qGfJ76ojqjcnYamb1B865+PtqX0EZ++hKZGZzjXaeLUTfPZxvK2WLPYP
WRiNn9MNBkDGMzZYSZTn6K9IztAcz2h9DJzo5aC6UE+zRPAS9iQB/6aRX6DN0+P11Pwuc4fybYVO
oKnYMM9WFPYBjk58aylBQrwSvfVZwzadXxhNze0rM2Pmo5tOTrm+x4mg19s/jITa6ZjkidvOKNqF
E7dmfHDyMavCnYk7BxE6nT1WhWBnJdOiWtsj0z64s7lyb3YMpayZfAd2y66aVM6wPffpCcpKTA3+
YQ8bQYmuVVzT2B+sLYHQefxazLT2R3zbXbHNigAAQkS5g9OoyDRAUHbPSCGiDaJAzaBliKNlvPdz
r45fl76LcfX6fWT7G46vfKD/cGH1bJDGFkEWJhr4kSNSpklBBi56XVuS9kQti5RjbVc4JZuURtHN
xMm7IbQImInMadeks9M68q+Z41J5nCp/YHdzMHSu6R/x4MhcPNNYeeyuZitr6L+Use3p0zLWAKhR
bBGhs8bEITpTWXh7IHm2+1Q3bTE/CYMC/jrDTnA+7Igh6D4FVFLfkSWG56ps1UXpJshFGoBWCPvo
quVcNeeqmDoiolnhs9XlkBtfs0xx9CDvl1h0TY7TtrttLGU27pYNrb1o63L+28Wy58PIHeeso9gq
HkjE9bSCY0cpk7SEQtqDpXoGxBvMiYT8EqBLGAGY3OVwChpcGDkhj2oMaVuJFaTjumMCjIYa4eGn
D7OKwB93MJ1U/ICy2xRHThsmUuh9lht9dj1V74cZBxfVkE8P3z9BRBQxUsCO/yotQ7m8IcaOtQsc
I+IyI6HQ5kem9SpPivCpn5TcU0O5LbIWPTNkCZP7XKc4leZt2JbZ+jmDwgAMx46oDr8Cpu+UR8vz
W6l28YDHFGNgXjruDlgQrrnGVtH0uDKVQv/HtBJjQbMk3MvQZJjNIVPUxdEt5rnJ72/Ym3FXj6vB
yTTRhrUPFaKAXZzkrS4rKCQIBbaJVHOHRwnvZiCj7IxIRe937XVMXAHHvZjlf3TCpCW3TH1uzqs2
KOvlz6gdkGB7NrI77R1dv7H/rdMQDx6r/Mbctfauv1SShUGy4xNdV2YQCXnd1DzVfW43zwBeokCf
wtXz+/pM6mQurwR0yn1H8139Q0VXEQJRhQlvJoYKTMR15IujA0n72s/6ZyEgxn2ZrfoZXSIKD3bX
Fb95hh91sy5CeiGqqz1ZzWbl+PL2lozXd5+X4jdVIJvYIARebENL6d1V/jLq/yjvncfMbwsGmjKP
nURI4koEoAb3YZnQqPa1lebVyYrcdt/UJvdIai7Tk3Jutg6Myyr86yCpdpBGNEgZnEMYKzWB5fLP
CHGwvebcwtW3ItdpO3Tlca4QndzJ06+cs2HkbeygC8zbqAwVxoZWyan3HdLczZbqyvU69eQTSSyu
o9o6ozPR+Pjq1hH4nWB7M3kg3LT5gHnJXciY47vGNr+fuOJBY4TZFD5x8djfdZ3jACf04521CPPu
gNuZxlyBBnN5Rjs62q2sXBLwORmwFLGnYLTuNWZ1E2Z27T/ltjDwQ2xSLxh3PIwOYFDdj6mJWLNR
d/jOjkL2Q3Uuo9ZzoJ/Hjbtrp6mUlwIn4/AkWInmvWPAnf33rPGl+5BGiBl3FjtOx7sC0wGUmDpo
3PEdCdMXJ/hY9bmfhgW5PWjjGO8NmNdDnOaAdPllrepU1mk6Y0rNusD7xqnXjvZ2LAHDnfDkhOU+
91ayW4Fjx9Z1KmqF2N0YOp4NI99ofcsr0eh7jERAIfT/afFwtvNHH6soxIl6jtdz3FjB/GlxW0Yz
5SKiJqpKm/NvsP/GkVje4G0pLCiM6hgpqCHjCeRdeapstNaV2mEuihYRNm7CZccXt8QNEQlcE4z3
urqJq63w1wr7Fzg2FFJsummr3j0EUx/3WYR871ST5d9RRgX2XYYXT95ZxKF8fKJVV8l3X4jBOtsx
Ln3kd7G4uODiSY1HFw1ffFnxAA6OBQpCn+aqInXax131gOl0aam4vLDaOWKkYKCu0ZwqkV4DGC9A
ZCo870HMOVU4/M10NRiUy2bx+11Ut0uwr8sY1o4LBJEQYUnAtU/wicxfNM2LTiK6cAKlpTZ/Fqss
UVBd7QFbyrBKXt1Br90tpBE8sopcqV3dZJneTYwgy0ed6thLbG70/Gpqcwsj6PJvQV7nmmFNJJHn
YH/eBbUwz0OJx/riWQC57haOSGZa1eiea7JMlMgUHUjla0hk6gmRjjQnxCbbOwwuyWmM5yjmj6NX
paeaI49oksQl/8DdU0ybiIMsOt7sL/4G3ETv8CREBMd8GQQEnMJCzw+YZyvvR8OXyEiO+qz7sXC2
mpFQlxomTMeg0vIBULFfYy4ZtzE9tkAT66l6WVAylaPRO7b3sqAgs2n3ORm1D5R2W472rCBZWFZM
fd05/3Ge1piTBkJ0TXvOCsys/oEgWS4TBzVs3U2LyXxkTbf5jhbj9tN2iYbuE6YnQeIilE1023U4
WzEPKQoGaTGCrj3Gxj5XZ5Yw1nzpqQs65bCKNgwguXe51R3Xxa7NExAP0lT01pN5NTkWY8g0bemb
h66rvP8Gz+v+kQm1xSEWUXb1UkrMXVlIqiq7pUehVaYlxB4+sWGZVFgxfwhsrGqfUWydwqyAID2n
Vg2AYi08fjaoCjfNugnmap/iYXnGFl8S3iJFfAEh2JEex7Pt7Pk9vGeiXu2X47hVcSz5cpp9PY4C
TQFCo9mEFCnWmb982ZdWuBZ/erH8P9JFOXZObRbCJiAPcATRtPLioisFDCt0/uPVgXoJOeF+LNeP
zKUY5nC8zp09vPIbTf5n1lST/BY5EhCi9ly1R6dQY3fK65HB6ND1WbpjiAwfJYsncgmOIQzPVKSr
dj20CSzoedHIJxdLuzlaSNOgTJy6yi48Wu0365DrYL+ORfoskQK9pPeprncNxijFU0D0ErlA5FEC
DhVrdcaGEdws42Tb7ZepZpFtebipigpaw2Hnso6h+q7aGqgUwlY61QSkW+GWbmJbjAk3UYyvksTZ
UKvgCJo4A8ARlZSFpAl6XiSzY9NY12+ZxAxNsig08r9W4ffLyR1AhjzadpaaGyWKBatYufs6BNow
OBSY64ChdVPaExO4TUzurtzJqrBwoIGFE9fMnuZ/6HWW+JWQTT/GySnKP4yBcYKETJuvzAcBx0ar
dk/Myrjls8E21hGVM/pFeqrPsQWxi1SGn/c7PwzDJzzic7kPJg2chfynA3sZPHADQIBl0tt6BGMH
qIUwNT5a8hoPHilXZMB0KIAPVKtFik/MvbtVjPqHV7Kj4yFF9DaUWBV4DSCFvX1N4eaUpy4WGIxT
L1vFeYh5/RnDO9FDZqu2284L85UziqGqqah6MH2qc7A59lw0CTHPuQdGYPTVxZ2pth0IMAfbVBT+
0bRj/X7kgfnPAqZ6IxF0hh4Vb6q9j6u0SQ/5FNmnpq8H/4JkSb5yqm7YF1qr/KVC8oH5R7fgboGw
RgfDgBF5X9QOCXCLFYb3QxsODzYLkust68DaX82Dw0xWsUQ8QMVjcQTzdYulJQ2D241TtE6AIoIZ
JKnasGKPsYqn8EglwGBU6crGcsb4iN1Weh2fOQ0w865FPi0JLKMVryWDZy8+mHlYr20o+sc51X59
CG4D8YChTXgIln6C2BqTDSjuOlZ2+d6+5YuqjoxBMppkei1nN1iTCMdz1CO7OG9Ob4l52BEuzLEC
kDRp/moZOOWlmojvHqjampkFrEH6a5iw3aXSifrDrEtodx7Bg48cXziDUnrmtwCuB60f5RM7MgLu
Ceu4ABWev1RNlOZApbm2SVYKjkJkeSLhWRW4vGLUzv5dBsfQ3q0IXeYLFAoz/W8zdC1Rajtt8hrg
YJ/arEUllhtleCSG6M7mT4bNC5O3npsmHDgy8IdwghdPjjQN40wnL5wML1GXp4sx+JizrHmrp3g9
dpMjs4/aXlOwii6AJLUvRtOOJC1w6iZSBwApJtdxvI3rqfgKYVcyTRpwieyx4TIzsiwLrFDk8L7h
wh7ZpkTitCIszfW1Yq9fZvlRgK9doAR1S5V4AMPiHXN/qL2jdsHn8IScbeKY41Gxu/IamSJckrAx
ioUyuZKF88wqElX9LsMwMEFIox6ID7AZx3vHRMUKhJ1La9Sd3DEENTW3Xfw5MHmJd0hyqOBF3bvy
2DczMfEozeSZIJqIfiID9uGDM97kF6ATY7LE+MaZpsjlVPBRIow0Ebxo7BnFr1sFLJ7mFhWG+cOg
H+jhl/alhjn33yTJ/5FL7mvwA65YOSandqqaZCg0nmISQia7+FhBkXNKDfLDbTDpnFyg8nBPisbU
B13Fi9ibbqzNn8JlYSiD1DjqzwNc0xyXkJsOh2hsBEnbHll3U65YatGC4b9WSJJMNI69zhf8WBFw
iQwrfbnHr0O3GeqlfgoYifdJMbtVv19yVwJEqSvuziyKtbxf+rI/9zzrZM3C1To0/W2ZnmwH+ykd
SivalZ6Ql3VYHXzgK2/2XY2zlMR0N8hT6RHFTzJXVgQATIEtNE0dRqAbdn/1GA3ncLoshNDpoFZr
vLTZQIauVRRsL6PFzXhwFY3MJjSiFH+bmcTVpkLw/+WKzR6jiQT+gehY+WRpy4eDcBsWoTuPy4ij
iRm8tYHjwWxKO4v4Gwa3xArPCp07KUNoKwNJ08Q4Q/44AijgzyuVvU8sk9MJuQqn/ovOLr0NxsD1
CtVozraoRyF+U5Q7uFy1wEIeh66PqXcmYrR3CGT328go628wWfNCkNGhhZMlSDdi9/P3YhSBrRuu
AUNSwA43NsipKyx7emWHLYGvSxfOQEAcD6sVFGP9N0BZLR7q0s4kkWULuCFHZjPOj904uoTeyR2V
h9wOqGOlpYgjsNirZY6wsmpkXCZiBEsMSJq4XVMcxs7r5f1ApSuPQ6Wzb1VyCKOs2stLZpT2dtKs
4JwKpndDgiBETQNN2x62NRthjoDDFWp9XsqXOCtEsG88reVel3r4yWMK7VtTPD+3pSUAVEvMeRB3
Ag+yDjZaTZZ49d9rTP71rqqMV22WvOQh9msu/g2dvP6Isz5sk7ptvTIB+qCYdfVudGjXriAQ2BeX
JjP16wxyApNk21Z/MRpm9V0PC/fNceHo3IEv8p6Y89dvIHZWpnluNp2jSEkS5hhxML+tRhOmTJfV
q6/Y06J/TFSz8OSDfdNnTHbdcI0D0Z7k1OMpBRgRvxK8BqquamLVGK/K3lz9JiNiX1SM4HKlSm/H
UEHu8BUa8mGDrJF0WALV37BdKeZeQEbxv0Cpxui9Tz+v9mUvmDykLjzufc/CgnQLhCI+VylGloSc
YqWPlfKCE4DE+QDCcCZ8oPMY57amOLmSrWzsXdEZi1R3zy4LwnCY0l3stofCy9mcM2O1o/NbTcXZ
U4V2sAdMtr46aela93nHsOqGQB/JJEIK4AVOwWXrufhk/mrzyJpexeG1DsrUemY0xfQoWsQ4n+1g
8KbTMmT1uC8wglub0orjv8uQgqKoqfiA7y4ucaxgWjL7SDqS7jduGYi8DFUkGLpbSyg+CJuXEbfH
hGHCrqA2J5MMnbTDQm5KBCLPhMwN17Btm6RPIWsDHc9m+em4Me3GJp3y+VWxEwzt15nHRM5WWDzX
N7PwZm5ja3ioRnZIHeaaZYUnIqGWOcylHYIJUwPGnXWo6GenCe1iu+Kzo3Fk39V4kSpq258J4sGD
num6L+kIMhYLKj59hBgfTPhmnsqgvaDwAxaDc6cGXBM2h782JCCTbl3Lp8oP65+U3/HPVNLskPHn
g0S0VOoFPOg8IjjWK/Pf0ADdh3nOeKAX+MG9vg2RwrO+apMiXKP+GBg8WxxrVeycxzAOz8tkvDcR
Fc2V9cWAdRwsbW+57ULk8kMXUiki5vLHUD7BfyFgPt1jmmRmni0YOAmlS6dLnNxqw69Vsy3jzPbB
KD8UEz05XSbacNLDryNEbEFFBIvCcVPORDO2rg/bdROCw3lldssXXJo25VzI1TLvqS7rKKmE8gAb
d1b5MYlAv4IxR0PsQb694ZVIqwur7azpM8hCluXZKh/3aBa1fQXALO5bj3EDk8qi/DF21l7ysR7L
f5Pr2SM7WpClKfQjaKcseWBoRT0MvFIpMzPh0v46fGiicURZGr63I9b98nVmaUL1Os/rcB8x/W2+
IuGL4RE/lP5vhtpXbmtndf5STfXtGUb12OCF0NV3L6zqsZnsCoNe4EKWM5UdY1x3ZqPvXWGTJaKj
QTmZY3scn+JcMGwM+bYvRpXFj/RS2/q2icoSWAxHE+55LFJ6GdqvOnHckFwQI0L/uExIASdoN8p/
Yg4X2s/NSiXC4dt0Yrmr7dyNnkJy816Co3+pzk7XzL/Kie3+IHVcd3csjKwZ5RSC8WSr8Z1thmhY
FOKdmexEuwHq0mYW1jr8qXu/iR/x37oL/2Rr/+uqIvbProhc+4M8q3zu5jrV56loVEgkwnEmeK94
cx/pTer0pSefkG4VvvVlN4KHfV6wA3aMHOR0iks09z8dgF52bXhSHKp2ggdOfQ9xiXhCiTPiE5ta
IO4jyLvFRkX4PdkqxtKFYxXjvCR5V8bVfrIjTGEx45mtDyd6B3SclZyy8C3vcdRsGbykxp2xXg2V
XLZMwZAVGx0vT7nJWOpF6T6rrfEK8Vkto9Nl2y5zGr1p+rTBny3g3uFRGXKSPhQFIBHH1Pvnd0gG
9zbOq3eIe6V9SBlMhFCE3PlZaC6pJMg7d2W5SF/OvwI4GqO+GGUGNi0f9q7he8ZcMxUO0so6dSIp
SsbMl3xA2HNFI/2PcB6k9x1RfZ4mFiQgA7KlpvrxfONNWwqdjpgBbwR2iHSOz0gNDm392vSXYmbl
ZEIsLoWz2tFVbXObedYGat742fpOzry+G4UgSRwO33HVAokYV38smEjNmP/B+a6/VurRQYCF9n/X
hrTGfaalYcgVVSkzgI6WZpikS6tGK9xt2OhBuQaJF9eAGmuLrrVV0OnAcIY8S7VfTw/sWkGwYXCb
hVtRaQPJdGLP44j5fISUVLFnhDaru0EHMUMdsUOkiGISx4RTwN9j9NQH05bdte2AguO4r1TsASR+
r4UsVlWQWbxcyI3LtfSfYzCVQ8cdux8WBmQsraCl4ChO0ek2tkrnR1KfktubCzIHHBnpF43N5Afk
O7SGuFDa0DrY8MHIPeN0FkYsR4fieNmgw5D2HOA2PU3YV/EK1jBUNgOOIS+BCSk/82qFKVqhXLFq
xW+C8r5YQ9AZIUkFbL1CdR/rxMD9Zi8KgUvp5rlejTzwxADkgXlgPQ14ZlIKtnI4e3FsE6sUlgst
uJL+f15sI2tYnlfvC1NZ39jrcXmJMS4f5NJzyKWgvHrU33p8w2kBIDYs2UWGFupO26q/acYOYYdb
XAR+aBJ7i/vWu7n9Z2pU1+4YSOO/rmTj8k0otfwilDSvgiCgAMnFqGbjNp5kAw/KCdkJyHsNGLhA
EFNt1s+uGurvNXBzaKIMaViW1/ik2tJ5TlHuqiBAQUdb3The1DznOsSFVGsMt/xqKvgxMFWPfGmB
2eZQPAZycEVh7e086NkPbm5m26bK+8eh6d2MgGeB4IDVbc63nokB8bIxdq23Du3Zi2yD4ZGrswZQ
KDjRyTO2LLYPcF2/NbbGM7/k3foumwATIG9mk29DFUQPhaMoFOi0JcFI1zL1RjouJlFImx28nZSQ
3T4l+RJt2encOHQIJQo43v/+TU3u+gVDoAwJbOKezhgYApcXKv/v1h+DrF/t5U8YVgKcG2Yryjg+
b2q2DO3TtKz58DtpkXMz5JRtNmo8DG64wNqF1xttbnbLA2tn2piM7Ui4vUQNKbYl7/MJvl00nE3N
OHiTw7UgL5tH+Fs1uZdP7VYaEzwI2CdVucyV6jaNfmrCtDBMAoK/+7APojfHNAjnNTXsMxon/4mT
9bbApph4Ma1Z9uFu7UJYHxPUvXXnRmn9VGRO/tXLG3mQxJ21b7l28u3YTzxd0HDSa+A05ImpHhgW
8kFwG5s0ppgOs3jptktxa0WatqVKqt2gy3ad8iZEv7IYMFOwO+wVdynTdoIwtyi2iceTcrCGJDNG
g3/WamX/2AQ0ukzyI/eUBs36rjgH5Tae6vBjWawxZ+hUFK+Eg/VH3Qg3Igbmy4cIWJK97TwNe0/Z
3Fqbglb2Tzw5KQJuIGEHMcKm6fdKLOsIEdgQyVVV4lyGU/ceG1Stc8qH94ONEI4IMDla/LXKw3OI
jbXY1x10BEwAs9y1Mg0fAmEsuZtEk1/cZuFI9pa0zGF1iP5BTW30Ywpelz2BjNjasEPJbXbAIxkw
KsYU6NBMf1lHENCHrv3C0EmKRXuJECOQVYZRzq+Thw6OPn8R07GQU/pUNR5YDIXBP08W2MXdtutm
DZVqLGy/3mjPdXlYbO2fSZxZXzHyU0wNvlRXPkvm1hMrIU+MvvgNSAFlct+yzYkea1r6u65E706i
2DP8H6T+P17KMG3YMOJxqBkB9RN2J0hNPgUBqHEuXm6lgBR6mFvvJe6ocB9NwPqJAqGZjI/1iDV2
w0Yl3t52HYBOMGXOortMFNG37Y6Yvr1uHP7TCucBK0I6PbP4cwbs+bM6kFH8TeP0Y3S90QFwo/FY
dZjekKg9nPw4Olr3oGF7y4+aDMBIGJkNCwtkIpxL7JdJiyPe6h4tARODmtkEa1PqfoTCoNHvDV2k
OIJLZaTJRA3+MJNsrpwhj5Yj82ZCV50azbFkMQK1YVjlLO+KyWSL3Bu+ijEYo12UOzWQ5SHIv3sO
pi8iE6zs6uYuzumwc2S7pZ1JrI7ok79x3Adrum3yIZy78zp6XnRCCO7J28bYavn4RzFK/6K4iJp/
rOcxdLXz5La3lVDjrZUB49bQUvSxjP+GDoaxBFE2E4TMGMkc3L7NL16D7Xh7K+Yg9tcLcTRDCIBE
Zz1O5XYt0BxknTtk/r1UfzGT9rEeOH27XAyA8xh0vMtueT7crtHYhmC2quFZkLIYApI9Ibs+Ckp3
gswZGs1JruP4Wtklf451FKZ/KBYEkU1YW9FXnEK1oiojY7Bp8VxXjzqrJjayVGn1HSK5xkcZztGr
NUba4DcMiNN4TSf/G4xPRqyBHskXY4HmZUs0Xf0OTl80HuJp6F6wLY5iIyl7wVa0YcOunGxcwteZ
DYcvGnY3ZgIvnszRWTy41hlLdcwhJljd70TX2k0yh7N3ZeYjZ44CdNdoQ16rGu60Mxbzd8aY1f5n
4Vd3uSWmGt4Owe+D9pbgMdMoru99oRk7l57d61NXRQ2BcNBpXb1FzCrqL8m8c56SNidvTE1hMuK4
G4fUn3WhueHlwiUd/io5gwDkV7HqS9GuXgyYZRKMk9NyEHdThAWTpUpFWm5mX/SsloLqNLkPUXor
A3sWAKwAOfMAJ5xXVSUWEK3NlrFbDpwLa0iz7Hq7Tkeo3W7l6QeOlrz5Jxh0j0cf4ZbFHxJVfwNF
KGv/kG/vzLNTBubZYGFFqlpUxAveBdALeVYLDRV+Ld0/K+p7zjUeq/wVtnO8vOdTqbqL7cyue5+z
Cpzjrix9YArkBdI7iZeP9UYNcbhdGBBPIn1c/X8AVY4PKAklxKO+rMakZ5U3papgwrJBa0+nh0iO
xhyHuhvvuN65asjbafWLJMZ6I4H/CNOBSTGYydYdXzNTtuG9rkQsElvyE7/Xsuz8D1KlTvgUwnbl
08aSjOwKKQvzEJux5AOHeEdp3cOm2zErSu29ljI7UI0X4bbWLoN2Hj/ZbRqcvNMXnnCEUDhHeB5T
oxHvgPYAkczqRQ2vpKUAYWTRmMorI4FO7DqJxv4pV96Rmu8Mju8eT0NdPMEbY0LiB7J+wzQ5BJt5
MPohnzSEo3ZVKxZReK7h0atFv9wx1B3ct27qV5VYYmQN5Ia5N5lundpO+T+OzqzJTV2Nor+IKhAg
4NV4drvn+YXqTnKYJ4FA8Ovv8n07lUpO0jZI37D32v+xLDDuSeG5GB8HAvC699aVPCbMUhh7+Ciy
eej/zux10RMFNXKM1RkCaKIarT0xmTNyHZqShngFYPQe1hnWR92FjpS2q0bp4z2RTqHCNxdYF85X
pBjJVyhkZj/DNpzAf9HlnoHSqOBeo0AZ7irWtQdmH02DCh/xwglrCRCf1WEq+QuM02ebg/BZWKd8
smTxSsGIUB4wf6XsKa4LjCyvYaAa7xUTmAtOkDkcFj6EkFY8ALDAMIgl2YZ1DkPgNUcLIQ+U+/YR
aUQVvrL8I5PLQVeZbzu5iMe5zrPl6AM/uJvn1HlNohIDooVbYFfqJj/7jc3sjZ1FCl4lrymWopFH
PzbuVN2Z/uYokZrd2VNtsUs/j/hvcPViF8FrMC3QeZAVjtZpRROZ4WK0YRM+uENKcqS7DvNyzxoJ
qSYJ37n7XTpsbb94pwp/h9ATyQedis8Vris0nN8kxyO8DBgpkOVWBWqqCa1fmFhQ5Aa4IjaBx918
Fgy5+mvTsr3HGZaM1z6yIhSBNhC+AEdahD1Vsb7HgQBWOovYB4+Ipa6uG/WviJyaH3rYIPmJ+DF/
dDAw0SyFKNmk5GvzHz43FTIvqwQ7JGNMlp1Mm2ZPqLDXdDuCPxhiDeYVegnrgyvTXsVijm8pr+Je
FLfjyMfNFfdWLbZ+4fX1c7J0g7P31po+dTRoV8GnzOtC/pcdPPhh7Yf7MmoYFPhhxiaimQw4j6Tu
o63HUomnLs/ndjtxH1vvPiNd+TmO1luK4wYzRWsdvICrwmv4hDcEQ4jwSsLLOjG6cVuudYXBSFCy
Rp1V3LeeWTEZj2XOelL1bNTCJTB3oyCmmjINlDkhHFGtuxX7Qthe28pWb0uvuhvObXXsx4JpsXVV
INK9R8j5pXfQvO3qEC68ce+toLzajA68OaBz0VQeitGPvrIsDP6FSIgpCNZo+lvWsibsYdAdSAKA
7i9qlDXhm2TvNMhxGvNOX4umY8kn585rkEqR8DVnFCM9Vq1jwgQT5zVxJdnJ6XzgQigksJGuOekL
hxwLxk+AcGF5uTEOlocI0Smo056l7q5e8jSPJcrC4lDZfU7UZ93/qaLKbumzrQ7hpBXN7jGlWGt3
PiL/uz5irb9lsm7PDBU7MYNYxe2NzrmsHqal99kgQUqx3yHiQKWDVk0LOAW1WO/MWgDrddyo08da
Dl2/X2yG7ohzelHFpL461rHEu02D7hYwuoRE4RkTzWgzEQxwOW0T1mBPPnUkRFHYx8OAeFXnPIeL
1Swf3v/TZore5FhtBbFvVyT25kQl5GVXIdruk860Hg7CkT5QhEEDaE9FNmyxaXW4ciCo7V3ZzHsr
ICRkQ5buYvb1EKn8VOdo3iGhOBETT14apnxyDswhYb9U3ztUCOvF9+Xk78YkELecj3wq2qPwM+8x
0ZPXffk5MdKEhyyDPrDNDd4TQsSgsVXsO3Flh0DZAMsTV5ALa5xpl4SAcRBQUXmyl5TbUZbK7slb
nOrkySq3wNy6w7p3GI51j3Jah38RuldWGMsSOvVlaNNlq8WNhc10ad1OFsP6C9Na1htWi8HhcQLP
T/ANhovHSoRdvncoOG5JJm3hffaI5jGfm9z6cVwbfxubHq/eocbTbh5PwCeqI+uH9XkVaR+Zg8CO
5FFgY9EXfB2zy2beXS3rgqQJfUhdJ5SaqbTYw8LUw/apymLPcWI9omDsnLgdsVpHpPuVst6F0gum
uMlYKaCuVi6dqW709zKE5cU3CLXiiNl7dJDalT30JNg+klIyoMKNl1oqbnDsAMGJZtoxaPslF8Hc
gCtmJbKCHVjZZ8osQvvaSFNaHxkaxIvSVWBiCS9n2ZMkSBBqb6EboKKkEgZstI4fK6ageo8UD0Ty
qEEUoR9unzjg7BciQpL1SfUBBR67zbahVjJ4zqruxmD2/doChFCNnwTXIepw0BGhiG2StwQl3DfL
RFHwHRoGGIijhHts67B+cHqv/WmbGz1k7WEm91G0uHeFNXD5j6swcJWK1r7UnbPo39rOo+7JxsC4
p2Du6OkXXzavTlf76Tlg0V2dbQZlBy93FZIK0wj7qWN9iObDkeLHc25PSh6Kmdy/1m/hoLghNs8F
+OG8k0STJFQm2mH47Thpt127FMo3QZGEB7FDcLOXxUyJt62RQwRbw7dQ7m4sVY8jnijPPR3U0nDT
j6p4Vos92QdPE8C5gYPBkIW9GiCNSdgYdZiZays5sEyWLA6HNAn8QzJ1+rYMGdz12cuU+UvShfzX
UxLdQYXMECgI0qsPgwqm9Q0xOdWG75jkr9JdOl6VYyWPHDgQshAuj2DFXNCtG3ekyj/9PyPk054X
Lkg08CoRf8YgJfvZ7jGU7CCVc3LWXdZYP9aAs1cIVYYPZZb775g9WvuL5WoTPs8N5yRSSq5CmyDl
tfNjx7fX8cs1k22xNbpJH7ZZ1ocJahCsy5uZDgCFfJ116pQD5g1e0eh4oLFYilpfw+p5F1BXiwIg
WDjYpaJSQyHXvgs/3eYXwKn6mHWgWDXn2QnSeetR8twh9RvSK19R9YWlsyR0Y+iCibiHdrjqAaQn
jNtumi6jkxEqt8ncOuWF5itvflLmQvLT64ZB0Dg0JRFdjFzRqtMT8bVovl8qPJBaHmdPTQ53WI/W
HeY/sDEjRpZvWAdRyBlgJ9NJqdA0xypAr7v3Ag7cc0aF5x9t10+uFZ3k+uh1K6KPIVhNSmBIJtIT
XTBq7I3NojI597cs7kc0Bet6sHO/sx+0C4S8BpaGFMCp4VqpqtdUqQ0/Lf7HMhL+U+OW6nwzya67
9rYgAJbhPkpAVv/EwixtO6GSQi1MrvgWB6BzxhYsWcK1YZoOr+U0D9Of0aqHZkT4pYLluQ2zytqp
2dwedCEkrQOV1GsqSpKhNzMP0g8bOUt83RQO7g4aYuI+OnOuo1PU0axd6zqQ55VoC/8OdSVTwZBX
fPxgiKmrQ1S5lomzIRqhwSxq2IJOqcbdwNCC2zS82WDjSnrS/CxJMsAn5vE14xpHwTq/WYC83Qcf
rBfrZ/KlGfdvu8XCBH/r2a6o2lV/zyxRDvuWpgIVRlbRuCNoLM3PuDSawaLq5j/F3CXLoz+ZHvP2
OEUE53DeYm3zZ396YpLiOOjvbvoqrpzsHgZmUDOBY6DGMp9QrVj4y9w8Edg5VIdsYqEYz2SInO16
lORdzCOnaJkXXbsF3xc83Cy5tEvkM3obaZzaemzIJFs2vjsQtTL28Bf39owdHAIYgfDb2bfSFzJA
hHNG4RvwY+h0qvcKjMCr6QHsxxDUA/JTzJSxfjNTkAb7OnesM0lKaFZEAZVnxyqUaqobQ6ePC6I9
ceEUSJsI6CgKp16gCKe22q5gdOTeZer2a0fFkrCOiIZ7xkE3cSY02m2KG3vl0zDw+jB+UIHMmQYP
xsCibvYMYFixQxm/kc8EOZJxMMIad/vOKJJo3G7eMtRtH9MCP3bcJwOdAgp3RS7CLSF4cQDOxeFo
TTZbvdH/E3S1bt9GnN/igZWvLeJepg7ST4CFV3SH5UVBW1zjtcBYRkpaXcxngvaKfw5ooHSfgj67
uIHKU7gHbm/emqK3kDePkXUpSFWSd7ntrtE5z/22ApjlmX+R6HT+wVE2PdVRHrRndrV4ZTcBC7Kn
InLMjVRsz0wSwwkNqUuoJUHmpqO5mFmZMohyKHMcPeKgJcd63CVt1n5iQlyrB77NpjnjoSOobcnB
oZ3YIWIq4DF3l78FJQ93hpZDHePrEyQVCEbYWy4a9vNWl8zEdDdEElFQJ5VP+kiJrr3Dfx9uHI23
KgScayOyzdtzBUwahA/TsGPQE0EBS5Bh1lajhSIBnYXp84oyMDiyJZTmrRoDTCgD5Iaj8lSZxkjZ
bxmUBOG0z2OKfkdGc229hAZrJccby75Hxgfek9UyF3hM+YSIS88SRjweBtZDYBWIVDs2Xj9tTeTw
ppuVRlsQeOZgLXV+ZW8vvEPBCXKebTNnSEOAcd5Hnq9JTuEALly8r37YPGCctQ+SVBuQlW2jhv2S
Ieh/YV2ZvhKk2nTHpgytw1yPpJHYfajOZci88cmw7ix+sMlrOHehXPO/qrAIRIULyoPPgtTtPyYk
G+fA6m0yMw2u9am30vpuXnHlbowqXTjHAcb6OMT13J0XDR2bLVjkV/tAWwbSzkJ8A78yQ9Zx+Dm3
FhkPTCUmtmnkqvjpwwQCz5wh+QBkz6B9/gf8UKNlYq/3zPef8fOFQR7sShcUAXqCsdIfVZW0+KkD
doaCjGImkOxbmh3XofIOI7cOzhyCnZyNWipApFgt9F3dsKt6tBUuKGYX+IdJRM3b3dwXcAdZgKyU
v2B8SbWch2TdJfMMOtdnJBPcedBMH7OJDLu4y7LyY6zDwt2HxM7npKuv/sPSOGOyw6fU+7gVbxDu
lVXOEyIaFhzMdF3kEIUTfWNCAngDSGTs71uG4sEGXU33DZMuY/KU3EiHBaUci7EJB40lq4LAvoIW
b+MvYBKeotlGSyjsontqqcrsI42C+PAH7bAeLsL5SP5osz4aG3UWGjS02LipV/uC6ojgMaO6MHrO
gjpUu1UUirHwKP5jIjrT3vHk/aWkns8IRVEg25zFoFEmZf93Ez+TQEmsonvuZaefQnhGfmxZM/If
1Gn4RheCv2507J6MIl1Wf50hR8EeU9mFe5AtXvKqwyE7OyAuq3/4l1z4c9hfBUq+fOgBEs5M5gns
do09HTT8CfPu0czafxPH7fNjiN6JoSAGZpD5TvM6JT76mdXLU/y/aU8W6JZ12TReAGKEkOWxE+1W
aPxYFRpveRkAgVBpRdkSfZEFGEDYEYABIZs02T0hCwuv9OIiPsqsQORgK01OEmOOlvSShHnx3xBI
NGYS/NnIUCYsHEwKt6xNzOsURcGk0hej1uluXlgWxy2htElsj/VCZCJGswfBXTO8+k2YtJuhH5v8
0EyWBxIiMuk9KzV+cKE04XqN04pLNMIE3KhkxTMwo2DlnELs8kuFrVP+Yo+5+0ZpMhCPQQXt46gH
qz+0Hi79AzEFt8rQYtF+6uu+PBqFwj9eqmDF1Jc66gJY1vyi7qkrAiSotO6XXHvJNhvaEHaxRv++
BYboY0eVwA4Q2RPhcLRVuKTEEXgJ2XxOXSb/MS7iyIAVoqMtHbP1gy6a7jFrbVCOiefp+r1ckpU1
k491/YW+HnSqFdAyxigk0I6JIhBHIvT0spdrK7vzXGV+e0epZ/iNwvL/g7E3QqwaRHBIojAk4FDW
6G9T7PT9iTxBXHMLrLGEUTof2Hs45u4r2PWQDbHEVwWXJhXwNgqEgisuDHVkutGNn2nYBYG8uJTJ
y1ezGmWdDFGc10HWWJGYNHrvEhGLjPPBI2oLhsFKCMNstQMSQJl1iALJwgQEYEdKHnh/Mu8wRyXs
vgLRzuugiCc7gkDP4NGpQotbtIEHEdYeGOixqKNpF1NJa+hEurQwOxh9sw3Z4c5T/fIASkh4qGOj
4dZ3YafeicJNpj2MA3JiUODD5W4nO1QbwmVhknLh6jviLG9AK9S59CaLsYA0ucW6ZY2g1TaaF/Ux
zWQ6UcMgSNsxwcJ9EAZCv8HSHcmdpA340qplmdwhJuZYh7RmI+QntmqT0M5ERCwP4zNIK7Ip6Ekt
bGu26M5qmKW6s2mGb7TFMZgPjt3097ym2XpZysn7LqySrp2UjmG9K4vF/hkIJuriZO2Ct2EuG7py
vPwkk3KSZjH+6XphwU87sIPhKN9ojlNyFArX6kkYsaN7U9pjeB2qmQsabIbzls19dM+kusy587KK
OXkzz3eNaAmHgpsy7dUKGu1aznn+YJw5TOO+VWTtWYVusjMXT/lQ07YSBekEUXg1jFmxaruj+18B
fePgBEuJXh+G5J4piCXPEDENh4VIskcuM3vesMiWzm5eczSYWQtsTqCE4XHqe+sTO7/4E1Y98Zo4
lfsDcUDVv05Y7W8zEp6GCClhEE8nWxQN1NnUefTJr4Qw5AkLKSZ8PZphsTCliAdnRIeeOANr3cQd
SW5tmd7eTYS5iZiXGgrU2K3I+TYBD++yTdfF13HnQe3ZOrNV7lsGeW5cd7nrPbFFL/XOEOV0W8FP
KtmtK6hv1KpW3V0pGkj920wkGr7wwDQkHzK9pItyk/Fdli2lmF0QK4XlO0I16ky8FLsmRJS+hX6A
U3zA5fvPE1P4VlLWks5ssu4XuiRqEWHmRV+7uRX9h8vGbxeoSvuMDC0WJzDcxw8iPQA0SbSMD3aX
oVonqxnFDmitj5osqCjGegE5Iue099lUTePZr0Njb0vhsiApyXF+XDyG3cehGM14moc8fAZpwNzA
Y2oR8U/XJA7nfObkLYHT2RBQQZffRAkZijhCs/AY9n6AlEfgujwRFY4YGQiZIOqPCMl3lx7C+kVj
nMDlmpW6Gn9O0yd3CtBUM7f7ROiD4Mf3sVXumDxlLNnTymuGD79NovVEt6Yn+KJtBFo9TFb7qPik
mX+TBmjfqEl+9UwSx/Kw6IA2JcNwdsLjltb7jsTM9p5VV3iBxOvz0ElMOyAXWrjTK7k11aUGzeYc
EvV/PrsJQ/CkLTD8kYysXbQmnjrkHliPb1T64mE2FIVbh0gMHQsFuYvqawG2ESMAyQgrMXMXVGrT
QRwoD/gEJ4yQvuUILi/PqcghcNenSbgB099yHp5q+G1MjEcfD9e7b5ML8FODqJCXCM4sMLEoSLXT
PYaZh6Z6y9/WLBbXdekwumDm6bIM5UKcYSCFFdHHK5wBHux8YrbvIK55Aakwt/vZzOEThaXX7sbV
NJduqOxp6zse3vV2pSD5pC3K0gNbg4lReCmGc+RCzdtSbLjRrhrl8NYsmvagy+wZ6tCS+8c2YOa8
E0rIv5iENYej5vrYdE0jPopJhBfQk8Vn2BJysSGiRZOXp2T/0yqbjrpviVsgChfFzMZnQUaH44z+
I2LOhLS8oB3C3aiGpsX02JYnF5GNPi5ta7wD4xmSgyghWdyaEqX1gcSG9mslw9P6tO2FrHULKl5F
P5NMR9JLzWOEyReBhdWX7Y9lIdONI7AH1LCyRUpICJ/F6CNTtfsNy3YtTyOBAtcBwIrZiGQZ/4Nq
Ucjt6rnYZVeJo/tIDsUsd0zP2vo8zevNugCACdkqKXAR6z2M7Gjd/OFP4KT+b9b1WL1Da6xW7HXE
P2dTg1cCl2qVnbLGsZ5wtytMaSGSizvyGRL7Qn2eIIVeRD/7h5YQrfRESG+1rXWCXCOGfJTUxygC
SHKZ3QUMDTwChGweA+2YjqbOLmxul6ck5yE9YudcuJtlRuKn8rlCkfTB0dlT2SOPW4O591+wxRHb
Wac6c3fYj7ARIFSdZ9AYHklMkNXoXPKB+TlEdFdn+S4YK0l6BpyixdxaCPwlYErU+hlNevZPll0N
+Z+yLLEoWrUShK+A40fLt6F+XKns+XNw9vZsWEvlbAsMHe6OmCjy92Tr0dDWtHMrIAjsgSRH8T/e
YqxCsg8gYtxR7Uf/NDLSEflxzyKo9WgXNj5tP3McVaUfqdsw0nyQrGGSF/Li8FkCaYwwbvKSIIS5
LNXQuf+oQtZiP3FB/WvJwvnqRkK0T1HYQ7OaWdCsCBsEWxOewCY6Y69QZ1IJ0uTc9YPzMkay5rVk
W+HsK/xU85nsCPMfqcz2n4YpUHV7Yapwh/lGsgQdw27dKhtCN1pCa7gH1zZbb2LCCpUsOVMG5o2l
S6Oc5ki2mI6V+rUGMGNfk5RZ9t+uJC7gsCBJ5DMFY+V98gBivogHSE/JMePLF79KjrZzWnLUfMy3
OmNVxyBw7RLzqvD+o4nuEfAbvqJzYiRJslvL8Ub0kR5TuL+WX1CAh7x7hCUkg7JPELAwFFtIeZOj
s/BQnhPcrlg6BOJRTiQBjT7xba8LSHJFbh3LhFGu3goDLRZ0CpwTNnGu5XONaZdLyE4yS147wMzw
RiOKnl0aAV/fgd2Q8tlxevbO2F2mfG9P/IvvUUcjzpoHX52kZUn3tAZ+xUzOk1i1JkhdLr2M5ff7
tA+qe57ThISziSk90OMSAE0w1nKXQ8fy+EhZJpuznSHCY0bsh8FbjccBUFylApcFcas/7bwTPz3a
meh1wJ0IGJ8F4TmaB03ariyCZ855i4SzZWbUCpuguZs6jyDOfq3R6kOwiY4DSypy7Z3RvWiwweZA
iUmz3VlhyHQRX0u99UPj+XskBkH14RasPk7ZTEn+GmUgTDZ6TDN5JWoCETRcaZmjLihqmb0wkvVp
3ksGBfIw9lC8Ge3WNzBF5MNnBZ0esLvZrqlFz7oJelJNXxBYefX9Cqcq3zNJS36bFkgpnkXkaPt6
JCMzrp2ZhRQtEjl+JujMp7VO5jMLZmkdO78LvCszNbx8SCnLrQJS8rfRnYecURYuPNfBcaxNjbd7
RlsoGTStaBXKzTLZeOYLrc28qwm+ici18rrmOFrkWO58FZLpagNhsU6tnJQ+czM50zF06b6ecdJM
N29hTas7pjDZ84hl/WbFaUAomWcTtxPaif9N8cCJMjRUYgexMLDYJAgakNZWxBkd6sgjZh6DJ6hT
MfrzI9rrsHoLGNvdIoS1uPADLC4nI3KRbZlEEDZdF0ZvVHVL9RVhVF8gDHT5ZD3LoUHmkmsgK7h8
0Wu8A+yVoARx7qC4n5EHyJ3SxZBfEjKdEeFaXlZelm72mq9Vktv3wz9KJT+dL/rA+WkGdqdH3Ohp
tG/dwb0fQ/oXLN9ZasVTCdTizH2zQp+kBOTvdGRjPRewqhjPrF2/ji9za7cl6m8NceCs4ZPJvfYZ
gZ3ZTOjlJxPl9HkjmYKamdeJuWOS2FswDZnHyMap0+yEizqwIAB3ASrQMZ3si6VsGcaG9MHuTlYT
yYoRIzgGyLmXNjPhZ5ydYCwgz2WxU6rw/rZ1QbVU5DVkSQ3Qa4OwN7gUIknJEIdog+yd9HB6YsRQ
AF5v3Us7rUFxMGFdeDvSb3h55ADkBXIiD8ILc+YQttAScbaDL7Hm2KRo1tC6Rh63WDumyR8sLFP0
1Clu3rvSrJLPR/Jno4dC6mV4JQtPFU8Sfc5NnaOdhKqBnBzcyywzTw3cK1B8kPnw1hdLLiFaYUre
ByYStAuQ6ztkfXmSHFqZAevfOIbPCQtFDkV13dbGVYKA8MBrPmh0zZMt3cYBRJvjQ2BAJs82iySL
Jt7yEMYHpXghfXslq2uuAHfssC7W4VZwrOKoybv2oGXfB29elNNVsoxc99iwcTn0MH9GZN9satg+
zWzx80AEbxyvqMFxDkveJxVo4hAhbX0PUyD+ZuDk0BVxVMIhjRgXIbOw7Y+MwSuRlCgGiSa3O//b
5CWp1ZQiJMPTZRI0mXQE8cA24bp8RAVEkpfrNO5Dv0ifRDVo49SL7RBwjm36BIIPtnMF70GUUW7v
FmRNt9AT6duHFUDrK4tm9igNmuryIBlpIANL/x+JDLQPV4hWwj57RkQF9HlJiICqqWRYEI4klI7K
eN+oUKCVsDHDY7iEzOUhrfZ+dYlq5e9dhhTEuvSVNFtKR8HJShYdynJZGJZuWiP04vzp4LLjjmD4
zPWcxFA10n/5aPcELrYTaOlodf/qnBS+tEryX3ogsBZoEP9CjyXbwcEjfnJrRmUbAsgL65dzGCl/
MvAQ7igSif6sLCdAUlZBH7xrWw8enefqvjnmBlUsIjhA5fcZ7fZ3zayq2AYqKF7tznsw2kTVgyqM
uAsCXZp4Ub5LRswSgHGMFst2j700HqgP1oHMxME+5BwRaDVf6NNHuWe3upJmsGrKnKpaCirReqC+
gvK3zg32y5r+EUoRAkAI9k35FHRiyq9arOUfZ209Z1fXWBs0P5lF2xPTv6+/5YKG8FCvbmdi1KlE
b6eanvDsMPob4iZwim5jlbJF8tDU9oeayvmjd/qg39fh7EQ7VTiWe2nTKPnkmZj6AxxTP/2YKoDc
cWANDMiDYJHXeqGn2Ibo/YiJNl1KzFOfiIUbNhGvUTgTTtdF4zq9q34GwTlHvn3XknBSbwGVkAzK
4Ms129bxsvdmsXFeuSWYDKxG7BejrYnQ28W2GYb6irekpaJtGlQ7i7PYF3vxCavucJ4CxwhTbaN2
K2pqv1cb55/9PGHByi8EpHXNN2PzES60yrBKLTyJJqme6XzTT/B7DNewYjHT0kGSerGf2hZexLRG
7VtvB2IGENm1Eo5crLLWGu/WJtBdvND35C+T3ysOMRP40TZCYoaRcGLMB9YMT4pBZqz6pPI41LWN
N26wNP/Gm8YEUwoDVlBQPOCTM6SHph1wv3ZV3UUw02Ezdawx+rRgdlZ0+Hf6bmY42eRSI/SdrdBB
Ho4Nj6aiGlyntQ8ZgSbzesV1nLGQ7S3s9upRdHnv7Om8uvZ9aeyV5C7X7cZoX+bJgI9cZniUB4nH
+bnuPM0HC1kO6AQiY43bkmV2tJzVioxxb4jLqa992Eh5V+Qj5+PFSb2WZBWU2uEEzo5zzoN70Pn6
wFpe61/2UMb/TNiQFu8qq9EyE4ECKyF2BkJtt4Xq1ubOZliPmqxmggsmLExGcFF9gDt+YoReHZyG
P/6SVfidQKyxqkCo22nfOheaOfVhtessf+wrtJobGv6e31TPcwbELiUvAM37pO5Gx1Tmq0hbQQCb
tXjENNhVE0edN1zIovHWFxvOnHvupgo4lOUsU3DSNMJmk1OCEh9KHgUzhkYulLteD4bpMLM++EP/
M+MNKAMHkRlFJEoqLukGClAKNohOCnroWbFS1XGiXbHSH4PU3joQPiEhSHtutmOLhngbCUtXz3ZB
5p/a9JLw3KtauLiQe40Am66sH6R+LoQ7NFcKqWV492e6X2abZZpufcvgGnQR4sIuke34Z/TdNbvH
NS/uGkerV2Tedn10ewEdTGIGsRkYtMTZLC6VYNUIZkGt09hsgvJ+vCuMhoNczYlBa9JPNyJYCyjq
qylQx2IDKsPfkvdr3gEWlRWRLJScmzEDJIYU1Y4goPPFeMHB7SNU3TkoXnlconVg3UZiZhWj2CIM
FVQzbqSIMpAA2QBoH6v2ee6uphW06U0PTJqoXYN2sCR0JTqVo6fDT4ex7UeL8hfNCyKca1YV+Xpv
TZNdf4MYUfljg+ES0g6YmBU5uKqi4EXTp/VbWAvzTztYlOytT2VyRA+ffKIN7k7QylDdo4uzeelp
p+6mukfFON4KNWIdmTi9snDogwtAXXwFNuJLJ55745ijRlcgdn3tjPIx4+HFEFZB+Li3NJkOW8O1
9xsq5PQHIX2d4YBkuLhRTiiLrdN0VXTmiSadAsLfLZ9h7r7YjFRq60t6AUgiw3I2fN92PPsMlu96
dAWoNmDPjhfVdemqj75enfrv6oeLdeZvCOqX3OnNI8mvxr6zhO1/UBl6dUV6synAbUJnQFsSd8UQ
Oh+m9sxSHvguypRFNPZBn8kiEaffXebqZF+5QfGes0olZq3k5cO2dwOov7CwjDLW31EzviVFmios
9kJhogSFVzl7nwqturJ+TpJvXt7VBYbLQh/tQp+l9pYO8+bbH+uZuGT8TSqowQCIovgZS4Cdt7OS
DqjwhbixTko/EFsRVgz2dJUMaCh1nnv9y8x/VqfS5xTmDGXy7L2262jOWVSAYOi5W0i3KVosyp2E
GQ8k2L89amUhf2jDvOGjxlh65gmbUdFPIc4s0UkaQRLVPSi/KRDiX3xYvncMwoKM+gyyffdRsTnp
SJziW8fMvzgIzXoQg3uBSvzDJy7+HikDUYGwroZ5T9KYGBFZJJ1hFBLUIyOq0HsHESmJbKsmy31D
o++1hxnhkXMqbwQgyikyjJ6lj59Hz+NUHSvg59mu8J0O3yfiuMucdWlElBIui53r4PyjdLGSk90Z
PEbDWpS/vOTqe8bmDk1W2u4n+yNy6RaoiNEhk4LQZrZo3WcTJA4RttOQvq99rR/BTDG5bnE7IG8j
WBqHR+tNzS9VWTT/Ky2X+6XzicXcplrl5oy5pH5uIh3+l4EfmclkF3OIGDaEjFVkY1PGSMPN+h4Y
T5yGBa9kbLlsLeORiWzHCoer6MBCNUEK3GgoKXnjey9tqJYStxVEKuVUt4qpc2qXxcUtUh3NeWEY
FxIzegrHCVlN3U11vc9HI9V2pjIjChIiO4nCCI3J+zUda+MsSlskMipndgmeEjEjtZmjSCjRYq+J
Kbd2pe/7V1FaGs3H6hYPXC9s4qdICFjyKvBZ3LdG9kGcW5xOe1JUTHhITHBjgwPXLsaPpLzRhioV
pgrdjo0Rc0jn4ad0crBrIQAhDL+kIUz4DwbmpsKtXxuEObznFHLeZsaoAjUWe7QYnmcdIQfYoLVf
xXXCSvzfmoMKj9XsWWVcL8xyICKQhVNDdUtfHOHirOKZX97Z7FFBwwCkG2cOMcAnzZ0WCW8wW/+G
os8vXt1G5bld0y47WjJtrk1JcDamv36axMbkq0t2t8dUZzthKPsyOOTScy4h8r1TORQXbaumuFlo
o/Y6kxxh/1l8QfIUPt0E5I4l1CePDVzuFJNCHzM/9sEbySJ9dx3MNYe+FigtT4C9a/M14Q1Avmr8
qDpoJmfPEALDvxMyPnT4U+14X3MyanMl5ocoT/SxAJth8beEgI2Y8DdhJjo2jU7zB5dFeCUqFwGD
i8vjJZgF+cNoJjz7IbQYevX/4+i8miPFwSj6i6gSIEC8dm633c5pXijb4yEHkQT8+j3s607N1nQ3
SF+499yzvYiF/SYAluFa2V5PboxoS/vBW6bUPXrcRiFScEvmbXMYxrwwGhE6qQkD8DAEhFTwlafE
fAmp/AKQZHYgxw1E6NyiWWGFz7pQC/UXV5SS/CPIfz6hxxkD4o6R5m7KtGP8gJ/RgMMR3YxdOrU7
QPbV7EORknRLOO5K3C5UntNt2JDMfZBGqBvIEtH3GIDU3A2F7TYf1JFjRqY9Z8WXAyTjDYzJQCxI
XP0G7WiOlZzcNywZwW/CjUzUhU1HgEecZC6Czq8h2gKzczQsPIwpU/2P/nqcT5PIwPU1BIC8ocnm
0MdQx22sI8EmJNAOU5rE+F50ARO8/EGVsnxhy3T/gDXmwziKtQ4TPCx1hwAJ0Rqlg+kuJcxlOS0D
JcMWPwnWpZBS8IOIaHvhmw/D6UQSx7A6BWnO75kbZ/4D6qlKIHOh4tJ3Xur4yy20Qmve4RYM8JMT
oQL7z165W21Fl8S7HQAGbNFVld+68U13bgA0wTYI3Ky4RPCsLIDMxKI8eYK/lW0iVJkMg9Hac3yC
jLDvALjm2ArHNnhamp6UDWT6KQnWA7423gYSkVOu0Fe3EdZfjPC2ewrgk4nHKekjbm/UBISm4Eur
d61bltl1Vbe/8paQJ9NlxbwFg5M5rGLn/OTYOgdZnUfEc/3gZUH82UeOPA3EorAgzeR064dZJ88Z
oZww2aj5odljOSJdJQ1Z29dvVpGVNGIpXTNZthji9+5YErYjh9Hp4a4lpvkztU4b7Fxt98uRxW0+
3yjmWuzeIS5Xf9ERh3wRGe93/Vn6gASP+Apcc1jDgeY3L7fGfpvlK/sTuAVpIqy1dBQ+uRnvOZWr
9PGMYe8HsqTAGLR5Q1rtJkOrshG1RXZuHFNO3fhh2WlAvGjOo8N6nQODKUjScmS/qltd23mpWJcl
bEHnrtq6BK0724WAzvG5oJJPDnC0xFMdg97ciPVXZrBZ9ukRe08eMuKoOVGLuDcoiUwpboVQ5YnY
SbIqaJEWfQLcg1Ago7T/zOYAM0PISXsaUbnyeZGfPQCk8aNv2GMp3pnY15Q8UUseIOul+Y79BckV
UeJZsC9HD1KX4sh9Nc6M6G6QNvvSyXdbSI29Ne+F42r3IZnHhdsGJz9iIPTTL33izDgRl1TfjYLr
OXQaEx4SaTOZYiFbLSh9C0neLZqP9ol+osXEi4/oV5Xa1RcyBgxZBVM63PLelwG6XNG8IMwg+Bs9
B/1La+UmAkg4D8l+qD3vPmNPuMDPxDCatnr5rnnfY7qrAa4xY3nPxrXJog8QCkzbCGoCzleiCoIT
nht24IBkYO5p2j8kV27oZEeXU6c6d3Rh476FtFwNB5YnqbPnd7UxuydGsVsqBnfZa+Y7YbdrazYt
/hFVR8/5KFKQlPaTk2d0ebr1LOvY1+7cHj2n41twUnYJPIox+pDMmsXrID1T0GxZKBEawcxpJ9I0
Cn4n+C4RKVCkdiA004DzKjjYaKzM1PGKMVktnhAuzvM1a7BX8SyDsa2HseEyJSnhjmXowEB04HQ7
AkjwvlhyOAhh6av7o65Azp+RTKKwSnOIClsPp8bLagRLuJ8tjU2iGru7zKLAJdtxZrdjTU7PbDju
qRr7wkHsR8hBjFMIPUN/YywujB0mGI5O8taq+MYn/xZYfafie6bqMIAMPh2zD5Rcptcx68lMoWxI
wNPFpFJ+qFwUd2EMx4BEZpwzGLaRgveu3DIs5TiPLK2+JYISiHgaDe+uY17OiKFKhscl7kg4YfKg
bkjeIH2xyaP4YueWCt+0GIZTQQZIvvHViDSCJLAZNRlj+VUbYNpFiuoIs9Mxt2xfk+AJ+BEEX6b0
6lragqCqGm/a70LKZb9DQGnkVqw2hZNfJhNMIy+kC7eQrhp0Va48NckMxXXwSBugAKqUOlC/DOa+
IRVpX9CgB/sYEId726mw1fuWIBO5GQdwBIc8c6i4RvLUsvMEFu1XxxMKO+yIgDbJBfzXLuTHnRI/
AOsNsYVElRPLp3Q569EAJEwzCnbeZEmwOpisNj72bG5Y6QaaK/raoCcJXH6NrhlPed51f7ps6j0U
TeQ9rynf4By4t9uhS5tbvLNajSefNL7uJhdOYaPj4Tr9sHWD+6A0MIeQZOmSn8Y4E5tNjWdxi9Ad
gGNLG/OlgyYfURzMeh4RZoJ3+YxEUR/BiZXiTSIGz5/gd0TtdQKEtXDuU1uYCeaivwalphE2O4fV
M7PFBdICejU8wxvNoC179ssA9UFArrZicZ9QEWfU7viU8rjzr3gmyAFiA7AyWhbCheZt7XRsGfJ8
7FbfSpmTaZfmDBTt0PMf55TcgVOQKM6sjV8wOyfJrifqBpUuxz+b8WJmNRvtZaEq2iieShllBych
5BI+ywBu+CkvhR2uABarm55CJPrILLTXlP0mJ8Jyjg80GIXUu2Wuwz+eVeTJTtvW0r02JLfluwJF
8hXL2fScWlFmNvhdGfRMdPFq20EuvqsYSD6VLYUyu8nO3LjKRaXpYdx/iq04pZsxhLQfCM3MzgGi
6fnYQKqVnxbdekZGC+qfbDtaWQzeb0kLuJTd2C2fizQIcbe83AUgXeGYBvUsHLLvPh3KNf8qNL6+
uoy3uA8ZgKJhV15eRKxLkZTO/aaMGvQsIkjhscmEEfF1CJCXXBQUOTaCZYQ+csdd58kDGd2WIs2C
ePL6ygEYSUSdscf+ESM9YK1ty7EkyRcPYsgygKmgge7o3+rB2TgsHCG3o2NLix/lokLjtORcRodP
1hYAtZzoRiSJ1AGJdWvpyZnvhir2mr8MAyemN5EtfMzrtZPaxwr8ESq9AkM7BnnIz4vq98jv8/ir
tlXo7OWUTPHFAbUykGxpT0m0fExcV38T1HATZVQnikfCXfAj7BoUIhPFblfY1ywNV+8Uze9bW+LT
e2Lv6MqPxu0tIB6OHO30thZL6+2nCZzLHrlwPvxKeggZsVRNYGO0I5evd2Vv65VoGesIji2Vjpvc
K+LRbRRNadZitivmsb3i5hzzPedgUd0DiJJoCUHcxbeph3TjobVpsL+jqYP7tLc7OUUsj5F1Jnjl
WdL4Px7lhLNKf6Piw+Vmw+MxMMW6CQXM5Y8Zax4S+LJrRMrerWZXZAyrvWbnYNoO9xT5sG/4P4Ib
/gqnYfHjF4m9gaUiK5Y0ONaslsfvTiq7xZmbNNbB1K1vH5XuqZkXsIAJJKKAjI1dhyIsJPxKRUZg
mi4psbaORYYKe+4kqG9RgYcx4WrpIlm4oGoZ43Nnt56A26V9M3/XxAYHx1H6rEgh8uJM/swz6maE
l04S70ZZNzPiShOWt1OunZrc9IQOeoxggHzbxoNjYxhF9QgfuASie5gf3A549mxWWWEioO5WzYj9
tEtBWQZjA9QFMLNqnOOSLe10hUEbSCZuEHIQ/IgpfJ0YeRT7rgzn4DjgsekODdrsbNqWXl+SeA/p
RjyTHUSyJsMppz0Lt+nIFU5lXnDmYelxAZjU0cjgGdSkFZAcPtGbYaZYnBSQIGIgNPkh9Q00XHgM
B6iCuspPJZAHWWPA4DAkPW0MbN5aooMysZnZjTefed/3/ouvEcqSt9T6xBKZgNTLbZ2ZxO2wktPR
sj9mEhY2uyDDWsJ/ZFvxXQ1zXm1x23VmM8WRkJ+5StosufDeBC626Bxdfo2XAGT+hrgQTmlGwoIM
v1i0EdQyH0TcRmXah4LZSvIaWIdNAJ7gFeEtoGNu+DAtF/fHxOzDvWVfkYtfv0JZjxR3ssAXI5aW
ijCJnGko1GLSzH2BbB5sYyBPbhMPLhLDmZXCTekzaT0ZqdLV7ShcTnWiQsi8wjyDBq9n5r/1kHL8
Kajjxr/oGxj7EWHkqIE0FA0lRUJo6bjyjLGeekIw6Kqk4aGXtvZ9H/83e/W7APS4fFAuBJ0Bpi5A
J5ygdTI8DZRfOrxhmt0Bitvi+kzB71TYfYv0GkAMMtkVOGFt1KEGsqb1Ht+vU4JYrEQg1BZsPj7p
mewDg3pdZct4yKssKD4j6oDxonjy+qOpWrIpyjhMDWv0qgtP42T35tgImwQ+q5PgihhbYHQ19jyT
rrRSRs+M+/sRGXCCjrPtSgc8mFGKRPUY2te+HPzpXNBboQblSyp3JXo1FsmoFRiYZUX6hFJWM+f3
xpxkI03bsJ3xQTS7qqLm31km7CmNmF/QrSUV6XQop51N5859cmJg482ngM2f2LHSEi8OD1B4EoQq
f3PKM2QsM1/e1m5PiK3TLu+6EM6wF2VeGWzhHe4tiVmEmZIXoSLAbcBctJmS8UxEVPTb1S5xyo0X
qe4XeYjnfdHa2A0/CQq4rY+MxTsRrqzNI+o5Ym+GyYWuUGddGRyY68FAznVnbWui1Vj3uaM1sszj
ROp2DZ4+g9FkUfI7V6a+oA3JAOrlC12UTdVOQVR4EyaP2MHMpkCSYhjXeXrpurYOL0AXxho3c4GO
LSbE3tmzmqJUC+KYyJIgS3mwAqvOUG/Wk7dwKEJuRMqrkg+rr9PlVIJs7Hi27Sq6cAogk+pH1f8k
bB1fRCEmVr44zlDK2zX1cCWRfzCbok5gKE7DtlG5qr3NhF0OqMTs8w5YIE+JVwr98I8NJMB7mF0K
kT3VjY8AhQYluSFdJhjvkYpn6bkLvV5cgqmYvT3JEMlrN0qlUP/SA97BL9dvmUJc+eVXMVO5ygOn
tYs89gKHJretP7Hyit8eR3nFr2F3r4O1zFiqyPwrtwal1zewGCz+5PCyQmiiNX9z9IV+wpJcOueF
5LafIvabGpQThHH0fM2SkhgYG4c1X2YuHfTN335EAwaNNAyXR3Kzkvsa4tN8jMrS01s2vGt4TS2C
eh+Q5kzITBtUJ1TGidzZTR1qZqCIHB97h13ToW+Jpbpfeib7z2yrSOHg+0lqjlvikTYsDLwjLRK0
vKTL30AouP+8Os1OSKrB3GPcSl+kHmJ9k/ku6AtyduCi+8oS1zkecf4SLVo+jUKO9aH0Z1uRsBRK
ovRA3eqN9NPuWVdTznCaw+iQIW6ujiqt43slWW2fRpdpF7E7RYgtdSQqcm912gceJZNIbNyAAfR9
UpXGBzU+SMwNXa8YyMSZtfXtFAsCGQAyODNjmc6BZeP0HkwgaROqGHMPGdD6CpeXuB3LD3Cc2oiH
CKnFGkMMRehbx6qNSMXIUQrkTJ9lS1RPm7KHJljUeqjVBJQQrk3mbhClxagycTqtpzWmtoP2eY2/
ohgj2y6ILO8J3RHQ+qEy8aMuRfZXWpm4rRiTM4j7H9JlhR6y/XxZ1gMR7z2ixHLuYbD3GaM0cLzV
rQemAn1Y34lVJz1FIRlI4MzyFVrYX2ANBMjNuoXbxs9L82Pb1MABSQZQNoI6PY9EEaxzJtx/SAFH
STaXtZT9TviNni9o2+PmFnEalogpSz6p+mafEK8mfhnweng3xktIvMLZkL9XVt98Z4TH/82gbNo3
a5Lzi9UiudyyZaxuNB8p3SVYyRnX2ORtvNR2F77FnKNP3pQ3BfovDl+BBr8VLyVI3eZMGs94YO/H
t6yigCBCt/HMNkB83lHcAI6dgD9H34ytXOQcUMqKo/Ay1zkJrdKfRYjlr2K5ROLisGTHEIItrjyr
EOpEqTezpgz59CRUixirKq9OSJMrTLArEX8Q7RV73W0PSFCyHedJYW5Se5A7Zc7MjASm5cYMYwB/
C6H9HVKrPj7zC7pAm220z7tKeDmLjiako5usPALS3RedfenxMKabwZ3wVXHzVte5Tc2IPcHYUIkc
u9q5C3Sd22Vp9dug8uEDnyM4ndBSeb4PYurI7dDba4eYxs0fzTAI5knKkO2zssbub7sIjPdhbwhD
QiyS+epSOJU/fuO8YzwLfNj/js3MSzk4Uk8blnvil9jT+ZdNazXc6iVCjrnxqyj+sZHw5HDqls49
qZSk700NcIfTFDW8c0BGrqq7QSuvOnS0de7WDbTXPssyYhFOrF14QB44kPFBlOv60rb9i4mhsOxZ
o64oQUQUBCRRt5OgBv+FbjerEhfHEUK3reklhok4SZxPn3Wwd9uRBja9VLingdq4SUlsL6IlzM7W
CNbHjSz7rIawIM4lbymL/T7yqguyMjJCAU7UP5m1MI1OKeyfVS3zD5xk8XcEB8/sq5m7GzVHSGfa
jwHO9lS291FDlbiNkxFqet238SdobexHYJt8VnN1pBkGxSzxED16gH3QNQ47L3DJwiKoqii3ucTl
T8B9sIYSSks+If5h4einBDFPxHOrh9L23b8AA0ZA57J1v4oEPckJuwUdsVsj9iHsaw72PnFG1b2L
bSTn/k5FfrUFRr2rSVtvpaDCP8BEpXCX7wpPLWeo6xOIwnICmSjKsHF36WTjd2lM3kmqeT2AxkRf
2J/0WE+AzaBp2Ec7RCHIv6okvKgHRbJLsBWLDe4ONTyalpZno1qsqjd152WnaqBLuMw60QDCWyYA
m4UGyNsn1pAFB87u+UxLIREDE+XqW1cjsWEEJxHR9OwxmLrjO2PRRNyXDXuEf9hq8Gnvh6ABNnoY
EVOn8R3LP0Kkjywa3K7fZwGeUvoPZ/Qyvuc8frYm4aXAmMJoaG+rwXNfOcSDYO8lSdZt56CIPzsc
E93fZcZfLffMcnt76xu82wR2S7f80knhX4Ye+wD2EqQEJSFQaIx3+SwHfYcQb+4Og5lrBIVIYqxp
51GJRTztjoULUkeM7p7Y8eKI8GDl6k0+F04IoyFw2ncfzmt9xIXb1NcZZ6iFbTKC97wFwVUlDyR/
pQ6T74WhDaqbGfEwi1OoDvjLScSBOuYX29ySi7kYDsb0tHBAo/MiNjDGg4zI6Ix+pKeZlMG4Bg34
IYcGlrdiu3hiek2WsJW4fbuyPSArssu9jSLxyYsxme2CkvwgxilW8ZqREODcRY1P8cpAArkpk/1W
vjKVG35DXmBqZeWNRAJOPtcy3h9fsA0kuHbLU7Me/0Gty6PfeGNwamxGy2y1QNicWO448V/ivRBD
giuU/qFuEoTeAQbf5ESCzuyyOJetqC5eMvTDXy54J70DCsH3lWHYWyE6tXx21nr9CSVEHD1DmVo3
ivMigRMUM4/1YXWMJwezgPrijouVc5JejOiSKnZ4D+ZkTo9xjOl/o7sJUxkdOZJ1ennBYCWxaV58
SkbINH6hym2mqHm3FQol+8mjqWe3UBKlnt0nCoMqNwAIqXyB7ExRBPUReINSngJM1MwPVD0OuQAK
KtQdcEfvtwPQMd8yxlDdy2gLQt+YiWsERIEVnMscSNKjSSl9PxocE/7JjRkOIaGqDNbzZBk3c+xZ
w3uSeKq+qQ2C2i2T1UYQb6Xb8N6tp07sGVQK7gbiKet/js1K8IB8zYNxmlQJI1AXjucz+vaxOI+J
YWTGPCZE+hQj7ZSPLgLUzwE/mHvXklrcH+yIAgOGgoPdZ875uQ4jye0rLaKdjN5i7ktI0G5bRCc/
TEjwfZMSIG8RA042sHiiDJClWlGTvDSlmr+oK+bxUYcEOBNRZGzviALOwTJkNVKVG7TmVXMXx1WX
XUhrCLJrU7P82YUADFlZ4/WoGO4A7XYxbGIDBMDvuNBVGYArOEzosRodEhWAW627rVG+9O3jVHpR
9jLkY4q+n5+FQ2vOWMZzzYSR9ZD6dtC2L3QahujR2I5LNlDW0hNEoWXU++8NBpUJiMWAZ50/UW74
3qtw7v5mIW30CSPU4J1G5dnpO1eebT0wMTfRk4wz3Z0oY0gWNFPg4hl3ba6U0utk9TChzU72687H
PgkPz9veT1Fu0VOzzmbXJMggiSR286j0KE4pczpiZiFdWC2iI3lgNm2osB3CjNRNE2O42fte2pU/
AAngWkxJkH5oaeLzJLGxMFByyMVCNDK+Oj6TDkRz2kxne8zwhMnY+D8ReevdtmUwTfpQbnGJBuHo
XBmFE0WSZzyru/UG89epq/8eOqCFGHjDiWIBWIOlQSYEfLPq7Pa0jGJYaVUaQ5UIkXuyspnzBqiA
AkXaVmq5iQKsTMy8JpiRelRCAwg05PF0zIXibd4jUGkLNf2xqrR4nJMwSTBOJR6KTaTYkJth4r1P
Dfcjlsg2fhUJzBem88a6szA54FTqeKG2CPKo5hGtyXGN4E3f0Fv3/1LToEaykOCzUW5Sj78CIYOB
upWCLKcA/IvxGguyh5o4YoeM12/nRQNWSOTfSJMrs6j33M+zeqeR23+g62e5l/qTIWcWn+EnmhqH
wCCyVM6+R3zdfmQw/tYv646nc8r52vKQ3sE0ZLBZ5LUa3sGKFl/L4nQrUs1E1jYJBvcRVJB5Mk7U
f5JZWf1zOpl/R+TN3jiOGYA4NgjzNxOXOTY3pEVfDEdRXrWzbpt9C4fB2odlkX2EQwUCz0b//Jni
U3u20MYnyJuRn+wMlsVrmRCYtQnbGv0VELf2p8upVtizO/kjVlr3LRSu8y9P0//TmoYh2C6qbFFn
D74WkC/tnGhA1Mds7+LK3vm2w7k4IT3Nd2yRy4tCmQn5iJhjvUHBCFPZgCutOPQ0/sVZatKLsEey
yMgizjVSUVgclcrHJOTIjPN2yWZsFDpBvLZRnaAjoNuzChx9sv7Xyqbzt6Rptr/UWXW6d0wVpBQw
FdTOrHKCS4/oUOCkkmzCVd3wWTXhNiltRRAWN75b9BiLOK8GwqIQriqBRgW9YhaNRw6D8teMWn5b
hvN2BYKX1s3Q+PonYMUXouErK5JfQwby+9iCfLUfFqmvvWurZ+6c2D+RxEd8w4xuFhhGxfe0GThX
6d6sNGjPLSNQ8H5jXDy3uiOU0uG+JtG3Zmm7t1m5/JPdYL0YFMGnRTfOPUzlla4DlqljZ5YnCE64
2rcmzJzymEYxJrQ5KdSlLZbwtYKCMWwHOA6oG+sa20jqUKSgAsHeG7IRfLAQzeizKZXzNI598qgj
m7swlgRoAR2Ip6vdjRVgDqTk7iYBTnbB1Ld8i5HqfJu4ZF1v/IkunA2rjaNWjtP0ZsQMJ5NmlL0n
O+sWdbZbMRNOwvLsIXYat0Pr9Y+s1fRLFs/1XVYRj7VBM8PgzOuC7rGA+siYJg6mf3aeoR1hE+Yf
3bwv6kMvyCc/WBYJ9Ft05wRYKj0tf7BP6WfVjjEiErF6g/vRrsoDdROJ5rz39bgVFuXUvvLSxWxN
qsBbIaYTG2Z8+UOWi+Qb21PAjMjUXrrDw5g9hTS2AVVjVH4NrhX8hFk/ZjueBDKyGlqypxDaD/8M
Gx/PniWCvoSrTWG7xKXFpG1p8tc2nNGplJbxbuPGrpxDSOWkN0GXcYDGLYMkYoM4VzchcLKPdpoC
zMc+vz9VQ8SjwYWGQIizATb70KT2A1mInFMAueyvmD0RD1U9yGM398WHNzjFB+CW6rPvXYSVtpjl
LQuH7CWqfFjQfcW4/jyWWXksJmh/u4m99icyHDqkKNBI+c2CCIraIaPsDZwa8qaD2jw5QXlgOd5h
bx3PsqJ9VhGCb/BOM3uulpcRPFPTUA4QbIPIyg4ENGN6R/Ik8yX4Icu9NWDMvPajpNt8dn2L0GUM
IAo7kHYfZ9xC097CifWnSJLx3ihMepTXjkfRNpZyWYVYTMFAyhWvlkDptcE6KtBExnFodkx7umwv
EAEh5OyYA2+6IVzx62xbmObUgf2meH9ZqPtVDnrc0Oxu4jYe+i3DobFhL44SYI9wAt4zucb5u0fw
l9gsuSHWPG87BVZuTEiG0F1ECxaDDZOHkqPyqoIlviCMaaYd/Pss/sy6xP2XInXyN2i4OsbrRY8J
o0zqrxRUw0WkZoX/Gxs6MV1HrAhWmat3uL/2fM+wtoX+gWLrLpkmpzzb2QTJBGhHCarI0ZA9MxqX
+lS12Sq8hEEB90m3It5boJfHC6hKlomyReHJsML2rqMurd8BMfbRW//p8Fpjg3WORNMffy5t1O/D
KmB3R2+VvOYtTMIwa/RzPpXBd9h2hluUMxCfKiyQ/SwcCVWJUeitHCSYTRo0UD0KaFpxJPUQbhz3
pDab1nHKiegDAHLIQ7ERwtHRxZHE4hqHkI6j5OQ1NaQRZaje9wn8MY9D3TP/XBKM4r1NK9Szxe6s
1ZTQdGesnPYHgHV2uJPPTbRNmVezz7XAoAMjHYOKgYfwog03GqsRYF9sH4ZUhU9I1bi6sa3Fd+yE
WWMJMdLbCdtU7wXhuBl0/Tp6Q6iPrTOKjXtsehaX/Dj4yW1yCdfMzEmt/uqK3s1pys+2KKvkQgEh
7/n9NarwJku+sSDXr6UqGT83kYzLmxjCBoN5SzAhSFkldYd2VPVzREIO5XMee3cSlxP4nck3n3Hc
c0uz45DtLrGdONiPPjn2G+GUDboeJtY7w6ZLbcYMhyRC/a69d2l88eZ7lv7mTScPw/ej+t+E64c8
WSQWCFXlkH2pEAe1O9BJHiqRwIHCmdc/hsQNMWrM6uqMgL0ZmT8FxI6tRSfDjmBy3gsg8+xD2BWv
XmZiaMBVqupcxMk6/u9y9IIDJmHyCti/chvpBLWt6048pQTMVNcJ4PZPDKeIsJtFp3qb9Hn81iEn
nXhxq/6q6nKyWGLwsm6cfMC9UrhtT8JBGP3ygDPOgTRcMVzPxDMnY/kcL1Vb7by+m//YWC8eWTj0
3pbxugb1DQ/rGi39+sSQWfceBLM5k1QrxXbpQrHyqCLgGXY85jFgkmn5sJE63+EGxFghBkAafH2C
sVvgjQ06fcKmDVTRBMYjXwbd/jzZsLsEi1WKltzy6l0RWu6dTQFGVktaqgvp31iV+Dmdeue2LqvD
eXIpxnoCJsXWMq3DDpvqBCuQvYRm3+aW3+4RafPtcwwFb4VMmdkmiHuYe+jGPfH889Ga0tbvvqNo
38ppZI7RI3h+nMvVKkVxq3YVeP1sHfRgi9WUtPiGCklbNmAaOLW4bghsScfxlVDD6pnGe/yekizH
VtQRk2Mxami2FTPLcpMQKS628VLaR6cn7JB6dTXvtm6VvyFZb986yHsZl+PqZEitmY11CMwbHkNG
oJc7psE/DhUV7PCeZGpvit58JVCx3peG/evGd5ni7omLS/2TVhjLjjE1632nBlov1OEZ2i9TpG+u
xL0AipNg+puks6ondIUJWh0M8vi0omr6TBpqrW1SMancwWq0z5xcNPQdIpRiZyEXMCesBPEVMxdb
LZfJB1TGlGuHZLLSy7Z4Df0QD34acwew6gaSHtfmuyzY+BxwRnV7m+gAtoQasQ3jzra1dmzxx+SJ
+XJMudXU1m7CCSmu/ZTZ0y6sCnRms2JNe+5JGH3Bz9udAAYK1oMLckfWtaxYWWE72bDPhiUCvcAj
4e4g8bifg9XDjWxJoOzPicLMflgfF4+vl7dozzYb5gYNKLRKdIMtmVxW4OuDhe2ZBoo48BmWIKnj
U60prwolYUMoSbgBIiVyX9msdgIEYlibo7KNHrYUn1wd2JT1U0BWWXzQtj/96dJpJb60DoZhVq4S
BQNyD2K7+qH+YtYqwRY42FA2FnLj1wygDZQYmwy9ja4QX+5knsPiESJFHNJC1AZTl9b2V98Amd5y
hDv3C7whZDKeITtqRLNFEGsvZ5b54YqV7ZLcLGd7ytLuUJV+8a7mOfE2DZQtBBjUC8Wp75qQFGmc
fNGRrC7aEKaHoEpbWpt/2ZDhgXR61Fzn0go6aIWUMswepZHRKWZUgrV9Iv8a3lBxt8yjtLhe4rF6
8QPiT3bYJqLwmnE+/xkSk7ArqrWyd7qKDO0reb7fDAZgjQxT1zBUYpfnPsKGadodfsvsIc1b1yBr
4A93GJYX3gusJGRuK4qcnetZycciS1TfcerGD8VYuf2edCd5HANBptLk5cMd9d6UHh1aynQjuYgE
b/8ATaezcvsHwFP2ZQ+wXrZtY1XtC5x29ViKgc2iWZxWHL0BZSi65Zbmjh1CCr8bAhUzHkdnX9hO
q1/M5Xa9LUSEZ4PoSXvZW9JPLBxduDs41lOLmQp9CqQ9iruE1Mtxx4XZUslA9voYcwWorx16/0v6
i2rxxrg2Qsw4WdOp/WE8RYMnEUISYVcdFBXvr8sAMt5l6MgpMLG1PGAX4sL1atZ2mLD6X8WIpmUk
4QTAlHDFRcdR4LoHS+GVbyiGWN01XS/3DFRQhDDRo5ErIC28MG9rbjVDOTxWRVuZlxKgYbBBkMO2
BW0OqcrImB3GklmQrbh+okfj0ktPnfDKgKe4nIHeM24d/i4oq7J91yKx2NnoNT5yTve/FcfR8wyC
Nt1Wnr/sFS0nfPw69t7cIasuoiPJZCdrly2669V/ysBFRgNDqnkAbJbcL66SGA2GYv7HlHb6FdhZ
PiknmxvFvDXbNSD+oFbJvtwX0EbfEn7gJ5ZUKIXygdF+mtSA63VYSTTl5TppC5uhm1jilMROYebJ
r7xhMI2odUfTgHwn2nn4S/HFDJWXssmKR0QziY9GVdWjwyiC43lnJ/PAISIcbwyfQ7xo1aFPRj/Y
OPZscuw2rQiicVMq9tDDdrGnub9Nc6dmv4zQqvtDDgBfU5CzY2bA3aXCPcdw+gdWN/WsUR4xVmbP
Xi0OE6+tbZVsgFOezzVGo3fTY09c4MSuexa8KdqOw1xy66GFPa+YDpfUdw0+pM9Dd3pwkM3gpfA4
wfRD5AQOyxvYAj75a5lfDPGb49uiVNuB3xwHqM48wP8wssBYPmeEQgPJN00wXIiuC+VBDnPmHX0C
DasfPK1OAC/CaToDg7Gp/T1gByCJN24ImZX6P7YHoPNJYfu4eBl6Tv1dooagq04qJHPJv+DXZwGx
TxOV8oVMbgNxZ9/luCPkHhThBEYlIbduI5jvi7V7oMPH0zdRqoXW8lDA6S+PSL5Z3YHw5JAsZc+F
zw3VBTcZ+YHWdrKrmtQJxE4ErmK0WllgBlB7Rvr4AjCHZOBtkmBZB7ngcPzg/knesxDC2CZr0aVS
WaSVjYfW99z/ODuTJbeVbMv+yrMcP1ihcXcAZfVqwD76IEMhRWgCk0IS+r7H19eCRiIpI02VlnkH
ujcvCMDhzTl7r835nL3eShBZ+iiR1pN3XyEVSWrmpwX+a+1rRcHtlxKi+kwtt6qXEagBNlQpQS3L
JvTkF5raJPi0uWmgwZOEnq/CHAPNSvedxFp2nap+zZJhMgB6Ec3Yk0riw0fKTtZ5bIEcBUAuOI4N
4y9HYbQmCDsd6Agh62fng6UhXuPD0ndICk1JCaKoHopWk+MC2rf73U76cQPpneo8kRoNyqO2oYpm
CwtVXN824fuARP+rT1BeuB4yK6PuxGGNxDH6YnLH76D37nBomHYYptjlAwhmU1YMJQh3f5Kt4K+a
8yDSAvA35zobEdDU4DgcFLvVJQRQr1pDPCIgPpekioRd5r5RWUe+ghU2VbeKFj6SyjpGAOk2qXbQ
laA+I62o/BVQhB2X6SRle+dElfnCng/llu+yMV5MOsmh616geVlICVhJ6LoV3ZB9gp+kyGioLDE/
oj4KTYcMd0todnnbzENkFWGb0bZ6P0whBCkD8a7nRba/JMAsAvlhTM6r4kRLMxUdhUl2XmdiBEP7
SZZIGZOm3o/owwbaWOzhTIo+RYEBnOmB/DMOwQi8oRFkBIe0QeWoXV1lzW3k1b5ahZ3Zd0tHehQj
wK/wT8PVkYsoy73vKInqLy6qUDapmCx+SqO0fgAI6xgmamRkF2YDLH6AW7sIG+ClK6xt4ourU/3d
ZFSp9wjGqC9xb/GuRWO/B7E0fJeZVTyYikDbTUgPx1sTVSPcdU0IGyumNaONrIq+9UqYGI+XsuQF
k8+gqmRJqgZVNViurr6AtAWzwOm8kWZpFP3Ikoxs1qzOtEegTgnsN1uvbrM4g69sK6fcpiEBjjcu
lvs7vaniNztgQiYjFJDgCt4BGkTUzeiXjEYJe+FNYfoFjYeBzw8Y1/cgjMePHoIx52vUJvVCjn4Y
LigMc/bhOAx0lsfByl9TE31Vgdm/m1OTP3uSF0V9MaMQkWlw64kQs8Dljr3+LUplRpu+DQ+xMVdY
w9QaOyDrDuNNkDmH/W6gasNpDxMBm1cMAbbfR9/0HGirEYcdngUNkAO+pyn84o6GrVYBWkJ3U9Cg
LhZsCOgUAFWWmPQMFmsA530AKIKALZy/2OdIbrP7Dw5/IzHJ5dDc8R6xDUWGF86nLqpxi5apCJhl
YUpnZirY79IVsy15SqHRcPbKkMORR/HEEWvgxK6Fst1RmazKZasM+QzGZ/iGf7H6FnFi+aCX67cc
+KbhLcFbfKD/2byB7a5eBhjlUIYCA7yOYSnuGAgkD+K/cb6hvmSnvy7hkxa7UrcDwBqV25HB1RY0
gm5DdP3EUyl8BOb6P//1v/7v//kY/rf/M3/Ok5E2+39lbfqch1lT/89/xH/+i67C/Kc3P/7nP7Yl
dV1I4aKqtCl4okHl7398O4SZzz9s/Hegh0Fd1TSaCyttHjpQ+IUXdM+XLyLPL4JdxDEJUTFMFGzW
8UU6Hh3DTRGkpUbqnCReTJ9QiDYoelyKWot/vprDnt5wpGUpixs7vhpDAbOhY6N809lPrvFcAX0f
Tbe9tWg3/Lp8sfPnZ0i6C46tXLR5pDgeXywGhE8bnaAvxGcVPiWCPJmjNOvt8mXOn6A00KXq7N5M
YaPkO75MgaoKGJQr4IzhKnsA0KGCLz1qfLUbheN5L5cvZ8z/vj+GhXBd2ybQy5KYtqQJi/H4eiPV
xJZEPbXP4JrjO8hhP7CV81sKgItB1mW/pTWLuDs1uq4k0cEc2Ya7rZd81+hOmWt7kAHTPFNf19GC
meoJHlDmwwjpRMHErKKohKiA04eVenvl1xtnv94RruLzM4WwyXifX9ofg3okyhQR2aT24B9TAgos
QEAjuY8pnobgYcpV+hUW4Rx/GbFcsHYlwEaK/q0QZlTfXv4x50+SoeY6hs6ZVkl208e/pR3ZUtMQ
CA6Zb9dkVAlfsWEbjK99FdiwqLAZ6bR57i5fVZ09AZdr8R++OPIs5Tye/ngCWQRvs+27bu/0mfeD
WKb0E1MpjZHZK05hqBP9eH/5ksb5U+eajmkKw+JDMOT89/+8ZjoHzLa6vh95N+4NSt8REihZ3PTN
M4+Uon6NPFdtWZhTarXuoJLiXSP/dlqNbu9XMNwaGF5XZgP3/Ekogxhmy7UUCgupH/+qYkJ2PHQ1
FC1ycRs7gfDF4LjpzUjIJS3aDEqhYCaC1ZtZu2BkIV5eeTDzK/7jY2KK1ZkYEPqiZxGutE7nCLuB
KDN6xj7jKMFRt+hCteV8PGlvFtF/z1OT9RnV/Q62fB2MdUCwkN6nt/Q3XT2+tYIYVyEHOZkCimE6
EqvLP1CejFF+IBMF2AWWN9c1+KHHz6jKK8+OsVTv/b40puhWtQomFAWNgCDUHoOTdi+qsRtupsDB
qEu3bbKNZVQpV+11p3fhOVcyplOQAfDA1pERz/jCXtKv7/CNQ2Sn3NX/qoA4E4ZaavTzl/XYp9AB
I4BBHNbbCHzqSP6UNxAQXTUvBJAGTYlRouA0SAyT5jQr09eMHWkfst8MBtuSJ8KKi3jDYZYNJbq+
btw7sI96MFJN0KxxnQf9OkpQpNzmXogSA0ll/0l2IMnXJHvSMV8GnK+bx5aZV+yL+HeLN9GiXj0T
pAu4MuOsOC1BEpF5ZiJi22pTrGsHflXyZlAomovwPscbmfRht+txhaa3bTk8ThoItmc0bnh4rwzn
069sfleG0F3aBmQKKhbv43dFKI2ewdM09j0cy3sAyfQx5mwOQlqhUiwzQRTHCmMKLgNKHh6YzL6k
mRTYGxmCY/h0eejMI+N4aJuMGlZby5WCCfdkpm3yXvjAUcpDM3lPfT0EOxe/+bJPajHw0ce/HJGB
9ey8/Mps89cLS2kabCzceT45fgxaLwrIRkV1AMgV7PSIOHs7qym8FWb6HAGfeaNQxB9WaIh3l+/Z
mKeMk5tmcrX5mg1pO5jJj6+NIIyxMIzBoUDG5a7YEZOOOxR495A5I+hAxplYn8LOQIhAaNmhR+P9
JXE56lz+IefPwBKmrpumIaXUXWdeBP6YcIHpoJXNNfwrNiNdeIa5MJJ0vE+Blm51UYbfIl0FS+jK
2ufLVz6fMIRiWVEuj54IJvNkRgNPMAEczbU9Zr4h2oD3DsZ7jtKRWAlhjitD0d1e5Oj0r06mv+/q
+Olzr4hPdANEIOb5k2VGD5OhRvWaHDiK2oQedRbOpM0Aq81IwNlA5aUZlLDWI50l9ShwRTa9DINs
q0Uz4icKVogiIwRrWmeqHR6/3tubTHfDr6Eisyj6OaYArx/GzivNbR+lfbBtfNOlJwpBjhjRog1o
/QdYcBeqIAQP1k9lmPsK0dcdnVtCEpOar5CmSqg/EEhicqLWdfpIZA8hKsHXSAIbddyuevCmAEsQ
NpYcCKdfQXTA+h639Sc2Zvkztszpq8cM6O1lXpZqOwwGxdoON4a7KYUe1dsa5yhN7UZxPg9Uq9sf
E57XlAYJDptbqSQECLAkPf9fK4jUM+3Q9D6L+lbbjrCBUPdBR0FZO/HAmtsKWhkhVKD82pXdWQ75
zbWpKG2R+VG+BBq14mfS6Zv0DpspKTeUWJzYX+Sy88hXxMIQhvf1kA7xxq4G5wAoAnSqHXjVF9xQ
Q4S1ETjuu1Sp/AqmDXIB3aiaeHE7U9s2pO2PzhUq2zLoAcxsGlPvd06KeOlzL8Zqh0A4QkuqODzj
b2SLt8BvNQZrFRkxBlYiAuvKxARai+hHRWOHtDBoxm629cdSlF+d3rfVc2XiAnq2oxrltZUHkhDk
EQT6umZHBPEVMRGAhrLP9Af6cnZUbqZ+QpJakZDjLLEJ8UkPOTbR90oZfX5vI024M0hUVz/7MXWA
faX9ZzMfB3rfktLLyidnjCyOtOjXuF9NJEFY2HbxYHNIWqJzDuolHbxRW+rJ5NwGmKnHreyd/Cs5
AmhweqxjX5QuE1CcmoLTqQBVEAE0+WY1blVv6tEbbNfI3cJYLUZ8wyVS5Sp3CIeIHBnA5xn7nn4O
mlU3uRmtIdFvqHl338sk9SmKARjHbyngTb3WvZqs+xaTv70JTKS/4L6azk6Jbo7MOchSdHeGndri
pRkN6LszCd0IVyJ11fjEQEjSbzV2Zu/RG8y8v9GQa4Je17So2Np0j3B4Gn2c3mVx2MhPUvh+dz+V
uqwX3RCYHxMUEj6untLHXW+meJeX8C9KzI0BlIE5ErLYpjaK7E9aOWmTv1EcXG8Q0CLC2MybGnZU
qa2/DlrhBBCnVTGnungy30RObQ7pI4DXvtDQWY+VhVw0rvd4TaPk2STshBTyONW8p3+dJLHd0tRj
Ew6U29RPJskB5UhWq7A5eDSWVnWbO+uoCPT7Uc+DV8z18S0FX/GvCzIfHVtdEBgouBxbnKxNsT0S
ylXo3iFOVLuBdh5+ciIn/4DeRFRjzvds3GHbwDjbuBSGLt/x+YIkJf5RThy21Kmgn+y1U0cn4xGN
357BPFF/bZ2hRcdKKdyibx8qsQ1QinSPFg3MPFjViP6D3eWf8JfFWdqmISAFQgBBq3TyAFSdApkd
wvBAPZCtETiA+Kl2yWESaYnKABfXTsKz3wGQtfeDq9VrDZX8lRPoyfGLTRofJeUU+L8ua7N7skkb
cMclrkFSWSJTUAcIRsPR3/J9Dc7a7zkk3VCvUvaV/cDfrkqRnB0RRQJlnm7jyZ3Gdkxm/MHW9WCf
o0D42XiwXBRC0SccNob175tRpduOzj7IYDFxrJPtX1c0pJVbWX6oCV7KdhouuAFDBLS8qsxzG2Bz
4DiPY9l/xmgYbTu0uXhA2c0h3g7ElSrT+ehTuqMUtR8GH0WZedPyx3YIQuDkFoZRHPoqT77WMI7v
YcFKgH5TcYeeYsLR7TMr9IPWXvnqzvdDbEiUEpKygoX19+RTpx1XsC0p84PV1tFj11r6auhl+22w
HVCDieRsizvscHmon79u9H+0aakWMtSFfrIRQruuVflYRIeuLf3nIoQ0vkBFRrthCMGFcY7Srwyw
3/dxsveyBNtetBxML2cfOLlC7BYoh+7jkN4TBV8I2MtAOWgfyNSMDWR+JMxNRCVam6Yk7Zr52wtc
wncNQyvuC4dO4dZv/Ly8pWdsRTNNn0UZwNIEbTw1Cb4xaEDDaclHy/1Byj18exwqQ5iTC4P7ApFB
WLGX+9eJy+SLMW0macH7k6cFI+DBOaazLnpB0Z9MK7eW5Y6+rtwaBWFuthvm9cKmRKSv9IwIvsvv
8aRCwWCda3rMWuwo7PlYcTxuaStiWx6K5EXIoEfArzNk2Cnd60MCrA4OMoK22HqykKPcamFkvFy+
/O8S5dFLNY25VMZfdayFFPyOr0+NGHoOg+Xwm5y81KIEW0rudPLn4JJtR91KIOHQ7XoblSr7BFYV
I4PDxPA6elm6aMCXfb78k84+J+YuOIVzNULN6+fpyI7x92sJ4WhRHCYHK7W1ne5YhIqZoB92Udx5
991EQM3lq559TzR7+XQBTdB5N6l/Hj+HybXgyvlCHEpP85y7Ed/uvVem+drMSzcm40RrPy5f8aSq
y5s3HTU/XgTqhiuMk2UC3xnievzLB2Rq6ae6JLHSRrG8hSJrXRlk54/UsgxpcVRXLMymezJT+2ji
Oiyz/gt+pupL3pvvKIwVAFkL2XfrtfFaaUX0r4d0drGCxdjUJRMzhYvjJ1oRuUOKKG7ZsLb8O85s
zlInGIltnicfQVfad2XGtm/Bl91dKYCeP1qujMrcZoKkSHI6I0/mkA9x0gYvObUZwk984L5GV/lP
cFrw5l5+jxA/uJPjb8jCs+ZinBB8RYzd4zvNGcycoUL7wPajrPZYMPqS3daEgXkNLl3UPxEFe90n
9BY6sibfSCk7sgWndZ23Q6eDR3DR/ddNY2QbZRbaDygTpKfVYZg+9wQ/ehurJeAaqxIaEQpw5RDc
lk5cWwQ36DaRfHULE5msoJmf3SARDGfPQlrd9D1cnmd240b7gbTCTR5j6ZQ6pyywSsMTdjwi6BrN
KoD99TUB0xan6s9FGqavhEIGJIiGIfCdCSsuQSqtXn4YTAjxKldR5aNbqa0ODkkWP9ZV63grNtY6
GV5BVv0EtjHCOGjronlAEqm9R1J07aMRD/XnoMq1Nydr648EbmG09od6elYy9YgS7JA23utWKw9i
SKePnircS5BW5HLEHaVlxIUDbfrQNIEc0ukKHnrLDBHW6pDqb5s0yg+tZ7TNTZbVk1zldCaWBUgH
5xYpPxlDNORRKghI8CmS7GHyd7TfUD86GFA/w1BGoNX6dfELfSDmZSw2Vb1NHL0PXjJO7tpPxGdl
/jy2cbRiW5kPG+nOQe4eZZZ72ETYgynsNr/4nzD3bDL7D1ehT1qLhjAA5Gl696r1+Ay/5OBCCetj
XbglN9Ny1mHvtdFqDIz2HSNgma+jasrqBQW8Gv0lJVlrUaCVYuPMn6uViUsBJroZ57kirNCnsUk8
lek+O5yWho2j52N1L6hdhK+yjojPmOOkBhxEvoVhd2CvtgjI47KXUuRyV+UZhFQqjnm+aLGZiK0M
07R9KEdqJ0CkAIZ+tmUZe7cEbeKYJKnUC8Hyct5yi6+pOSt9Jf6az609evEK0Vq77Uiss15gJ9WC
vj3C6Q0J5Ajn2Z+OuDVMlwOqZnrTgEYjd94o3rvqA1kkGoAG7PtrSeMcJzSplNGdJJ9k5rUYWAZS
p03zmyzwwm/Edmu4NP1Q4yjfzSLiVVf00YfPMkVEU1t+TZOMkBcNbtWmdwOAyFHoOw9NNRFMW3qE
T79R/s6LFaW70Z5Th6Be2Ix/sI6jO4ZfOvRiP5j8m3rf4nJ+RMBG2EIRpDQNWia3Fn9pQ1cMELzx
Biq00Z9Bjyj69nao1MHxKPrfJ8Cl7/uqc/Udh0FmEWoCMTpHcnODckSRE5bhE3axYdi4s9DtNe+G
3wQlWwT9gp866qhaU1pImGO0zNoMXY+y0gOE3e1wSmh4NboYPaVt1/yiGmaufIiCqnlDddZ+TCA3
fyQGgxsRygzzrDu3/opVdQjvSTGL8pthzPC2TCOwHBFGA7iJGh71jT54WsduLAvfZEuizA+vchpB
SaAFZmS2kflRimbwdnHREteXpOy8Vz1BEyESLvqCN9DxEiJSSIYU+8CFg7qMrapvPrwaicxth9J+
eolaickQ93VD9VAqLd6WqPtxdjSF/DwwHiWyFlaLXTxqA+1FwteQhARdvImKMCyWeuEP8OvYmcOk
GxD6rfTO8cQNvscInpCNHZEnCAQNnlFqelTwktBYNV4lHu1psNEIRxhqwg3bVUWhUCTFm3CNsF+0
0utztFE2mXrvE/9+MqTwmW4yNhDytbG8tn3oPMppy9Rwsmo7pAq7oPBN9RmvIC4oT1TVQ8tTbeWq
nDOY76wC58XG7ChSLIRmROlmkGBf4HnTRohFhqTcqTjAHlzVlkzMLmE6ajmgdC5WmHg0qET56K75
F5jlVuVN/jMew/4n+vjs1QJN2O46lxeERAQB284vdcJedQRQFONtWX8rOsuUj7oVEuVpkmJGoJxV
WMHt2OiYCykVQj1clQPOh61moGbZw+upfuWYtwgRT3LtJ9w3v7trW1eW65LQxeDKNsU43wxDQlXO
vAGkd89p9nghtYuiKaCGYZUCowD7rs+cm6A0OFDFU2yD/ZJFrX5B5QmfKHZp2q1v8TXC5q1oP6HD
wqcaRzFxHSEjaS1Lkf6c7bPUgXsPx4Z0wY5so7Dq7+0REPCVn3++y3IcOn1sW4E2GaZ7UgDxlV0T
DxtULzMloWC9at31kJBxrim901AFB92KpD1Iu5c3IOdPjQ2r6doU5WkynjWF3ErXeHBN8WKhZWdp
xyuZbpvWgaEzEVnAjNsQNoIYbOzf+rjFAIORyh+u/IrzDTRbZ1POm2j2tCDcjt9dSSE2AcSWv0wE
dn0vuS5BsgEOnTbItaU5TPrN5ds+f9yCdvPcEqPBy4n/ZH8prF7wNEfrgBrAB7Yho2KlCwf3shzr
A2HEQK/8vO3/+T65rE1xh1KbPfMRj+9zqlACg0S1DrO9GBUmSGCWFOcxTqb0Uan85d/vkrMQJWFH
khh3WlXDvz9mlllbB81R9Ve87XPSKyoj8q0o+c4osV1Z6sm/VlPo4StJd8emYyMxxB3fZF4AJo26
IHkhxAEos++WgCHztHsiuhXzrTbCr27ori2kWzv5le/ofDw7hmFaDGQsQs6Z/CRM9YzKWecc2r5A
WqkEXRXinEIUXhK4QxsLJNITxcVlYUzeFzjvKI8vP/W//ASLQhQFFoqZHENPzmZIBqqBwJfspRli
Ikv7GJBUT2QV4nhCWWmRQ3b1dZJN8TETkJPEsnu8/AvOPyemQtp6KLN06GinpycquTrUNrt+4Zhj
zWyYfs4xM8Qtzv3sUJtV9vqPF3R1qtQ2L12wgDGnHr/yUq9xJxAr9WLgnXsoe31c9aGQt3R2ylsr
crorB+7zWi2FQ/QQkqLOXDI9LVjaucKuF0viM3NyVOgg/U7+dRGOLFpN88mVxZX82k+O/UmoFo4t
+uH8CRezkFeOi+dFkPmncN9MInzXupinmj+Kh7YsGquMOu9FZG2/sQhMesRkXyxDRmJNWzULN3CO
tFXv6957YsJVDY3K+opO3TgUcB7dK8PvLz9IUsKdhWW8C7rNJydKcu/h/DG/fQIPLMkkKoP3Fk8B
HGg5ZsGSVLVwVaJkojxmTuOt72NEXsXECX+RZqF/bzrwVJeHx9kX4UpKY4aits+7ouB5/IiQz7pl
ZQQgskoccgsIBs43lMf9VxFM8p7J4m2UQJfyVtdv4pCA5iuP5PR7MJjrTfYnznx5ycR0fH0XwLlM
WmS3WhkWwW3sge18tgsyrne4tqHm24UM1JWP8HSJ4aJ8FTDgLanoq5gnryHzszCNEsd5jgHz/2ga
Ts3bmj81t6bOGrBWA1iaDZGOZXVl2j8tZzP/mRSGkN+ZJhX60wkIiSmSNSzHe2Qs7ndSqMg0zScD
l4np9u5aTpH2jkFZI4VcoW+9ufyyz3Qms1ATbYOOpBQBIOKO46eNYg9LmZT+Ps/K4dtgampNMm5a
LC08Lu+Jbzdbkka0PeGxWF5x+gFI7qaFwwb8Wu3qbJ7gt1Bcp6sBIhV1mTiZmLTSEzVah2RvpOF4
64DWwsxuRjtwVtMdQB9UwK3r+mT3sjRvPWeKP3fV5Fm7K89kvs6fVR4uT5HWVShLeSzU7o+fCY4G
q+0pFu9JHs1uqnFMH0U12JwDkSh9VLFjfLPFUL8g69d+UqD01zjUr0zS58NCUdfS+RCpatFfOnkW
bgwkNUo6uW87WpxLleGQXXFK0F8rAOXjKhAk1wCdJXhwgculvSYYPv8gWAxtQeESzQ+bKfP4GbTJ
1MCZ1Yd9Y1npPjaGdDPZcyikh/s4sXrthkd0bV89P9jjB4+C0mZFMpAyUtI7+QohD1pdQXT0vm4m
0C3Kywjq6xOp3VDZia7Mc2fzDJfh2bL5QeDCJ3Ayz4WoBioCtIw9oWx4xhQl3EWQ1t6vkCi7jW8J
5x93O/N9CSQdKMYs2g/myQXrdKixnSHpEtPkwuOYsgcVoIx/RHbR3TCO4890suWaGi4IPGdKAmd9
eWT/7ZaZ1dno2Lol5enKL3JIpBXJlXtcZj4xW17VjY8+SO+Nl4WGcZPQwkuutMfPBjJ3LaGOUuHn
njnyHQ+kEH1JWsejvpd+ixpf4rDYUVppwfY7nW3dU0XC1p96HhjZ3At+XL7j+ZkejShLn9cSpnSK
LWysTz4j1ZR8M2Ca9qxpZPeUVlB9KYStb8C/pM2O1SvaZgFVqiFIbQKcvO7KBHs2pOcfQOMOIxZf
MVrr49un2VDoo2biEaf/06wEAYXiBheVtqhcj7SGy7f7+yh0cr+cyZi4TG6bxvTJ/dZBZlJDct19
FrkItMqywy64Aprf3yNFaAiJrWP81akXgGcjfAJZZg6yRPuOmMSyqFh3nbVrYY+voVKF8abFoIrl
oxMB4qVlCeMmvcP2rheg7HIZbOiV4a7KI8kpqbBBWhUmiSoA1KaxXkwKRSt2lzBFjYv1mJJ4WBSd
wjnmEHI7yHnT37iieQq7IWqu7fWs83dPt41DI3MJvT5xMvLqLiTpY/LUPhkHSk5dvo8sMYgFyRti
RYA12/kAuP1dS3juGgJbvxWEs3+Dnz6+uT4pLWhH9Ws/6mxtgYU/Kzfm0WiZNGqOx0MgzE4GVjzt
jYxi9xYfWOXeY94j9Bu/dKaRA5QUVBk7o3TXRWOm2tZnFgsPkVFk2pXhcjbJ82McSFI4o3XTNU/V
lWjfgmoi7WFvmllAyF4eeKtwHMZuaRuFXDtzdSyKPWt1eZT+7bIu/h2KCOx5nNM9R1L4divM3NjD
edXlDfABhVY9D6hal2XRafc1sqhNXTbNlUbVXz5G1jNmgXlF48Q5//0/dv9DJc0AXZ++R4wW/1KV
Q0JBpYEFjIDulVfu8rdZ4+RbRL3IBTnfsrM/Xc2oG2UuOR763sMz8u6jEYKBxLkM7HqZBCuUAlN0
h3yfoBJgOaQ5+j0NCyOLqhsDjfE99vuxew47Xb11eBYxt2sT3tjBr/RVpZpoXPcF3YiXFoF2sGyC
KrRXuWOXu3CS5NnmcZG5K9GT1LQbq27WvhtjAz8isFwcY5df6V9meY4vc2MMRwDNrZNvzSBSpq26
wdoXkeuvZ27SUlklSVqowYsdJWaCOSY6vL+0LBC7y9f+3T89fdC01OeHzB5enZ6hBLq5uK49c2+4
KE+omrqxVy5rZ+qqmxGhtPUCuqPfkkhv6Q8UD7MHlwoWMVgcV+/8YHJGsGxNPxNCNZk+4Evsn+I4
c8wrI+Ivyy/1q7naQI+WptHJWmD4ciJGnQ1ANdr6Z8ztRHvF9dAuU9C/2apyqvDl8qM5fy1IZ2n3
WzpCMRQdJ1dMgR8YaVKZe1Ppk//Ugrp/DUwtGVeD3RkNhyvdeEdrH/g3ll2Lz5evfr74UlaheMZf
WXqxjBx/bmPTWej8WPva2SpUwy35sD3ZAcdFnaWVpJdT23HJ2aI+XmtEU16+/PnjNmBDUGHm02O/
5c7T0B9fO3cpmFwna+8XYbPuAF+SlZKa0Efi0KDXIJrpyv7qfH5h42rQgXd/SzxO28MIKFtQjuhm
vNDH4hDbgiYgIQ72khhX8/ny7Z3PolwM2w8nFB4ymbfHtzeOsLfrIpP7ZgzIRhrsRvtFLwUrgLL0
4WHU4+BT2jT/vqHBROIY/NfmuOic3iOPNNJSxhp5K1r8XdMcqusoW+xbghhIlf73e5wlM0gZDMCn
7skIMmnVAIvmYgUAGOjcg6btVefpTyhQ/WIZcBQiTp6Qm8uXPT+JMmbnEve8Jip1VuA3gxAJVO6J
PZARkuZHgckN+wrEHBmSGp5laf2jpglLhVYL19kk/TWHI/P9/+dn2PNR1LLYsBsnrxjUFegizRb7
ztIMhEJWvFFYIhDjgFy7I8MBn3c0Fh9jEDqPdZ17VGXCa6v1eYmAjhKTKzM7n6midng80JQsG/Aj
yuAl1C1hliPd8C0tJt9dM98iN+2qQD1P8aAyNoUEVGEtBp/ChBIkMyunHPeXn8tfPmyUVAZuHYS3
iPFOfhCEgiwBmC5g08fhrV6FwQaHijljmOP7Bjb2lXn7/LNGL6Wza0Zpy3ruzBvNPyaSIGK7G8vW
e55KFuZFXaXFFz2BH5MBQa2uzCHnk+as6OXG8Gk5ErrN8cVcLw5wKRfx3hjATz81FWDhLSfHbgWt
LiDtFNq5vcqCsnxXakreXL1DBfLP3x0HRPoeTN4oLc8qto01Si2XY77P2zr9zu9pCboDvrKM89SZ
tp7nm3cxALEr+9GzF8s8zWifdaacFSnRHt+7waLU+T0tkHiA271xMVJSeERE28xpPXPK5D8OJEGn
hR0XzSWO5IhJj6+X43gbp9D0CKYgU+qmsdrskyiKOkFC4MP1jsUwXfGJnt8il+SBOoIpjebSySUz
PHLoFhx3X8umaG9yV4ZbcnlcSGwyG3qyAaH4X3msZ0VmPl85lxglkyiF3dOdaKAScnnz1D8kEN0g
I016Vr3NwSnTp6EeRETkjOHWt2bpJg82lYBxPbo+XjMMLelwUzYlwXgdjHftyod1Ntbp82OY1KEO
k1F1fjgORllw+HL3qd20r3HVp28IIRx68XVYi6eO3PFvZR+0yZ6wxWyN6z68ch77y+ug3gtaUqfa
RmnkZIPUGWkJ+Xr0D12k9bemH5rvhBbkGLwI0wWPlvjiypg725Jxz7SaZtE6VmQktsdjjhwMosp5
HHuMR5N2l1tJepMUjsPXPACuAGxfiBVZWBAjOV1gH7k85M/mMkFJnfYHZjIOfzSeji9P+GgTD6hQ
DkHZkJnXg9Xa1qDEgq3sgJ9dvtj5vSqmTe6TUj7F9dMTeGc1IciqMj5EmtbcFJT9Pk2ytL5yon1z
0VNtkKASEU2Dng725UufL+HzO0Vli9SWbvXZ6d/K0aqD3+baNIw/o48XW4MgsJum16p3FcgcnVcY
LhtPq0CNZeGvAUXHlY/9Lx/eLJynpUABdRabiuOnTbaFRvR2Z++tesDLsyispnkJB1+TTw6JcdMC
dxG7l5B6M357FOveTmgZ5COj7CMYcWZg3lczjPvKsP/dzzg6MuHixKou0bLjJDjb4GRNbmadE7vs
4lja142hyXKFUs3uFkmljyHmOQf+VRH4OowYVUNNxGpegwmrfH/nYGpGB0Meb0T2jgOqjliR9Is+
Oo51i4dAE8hjRuTjEZrYTWu7wy/khd1zg/1qOsA3L0ipVHpZrIOiib5fefNzCeX03miougbzKyli
6uShR1E8GXbT8YXRNqnWoW/ZS0I5/ZuGaYZ6cujjkzMELQ66sXfJaI7bya7iexvg8pWv7WyPzmPm
h8AoUILWhjo5grQsO7aiqghZ1pLpDr+o/5kUv8pe13rvz2QrB9alTwr2y+WH8JcLs6jRUEaWy1nk
1LALgLPNPaagvSsrA0OzmfhvITq+boufZlhSgOo+BX6gTVc+u/PphR0ZNnhJL8fixk/KW79ZQfhm
/UPTSCPFPGaUS1TWpbGQ4PSulJbPd6azPRWRM1puDnn66QnPKaom6zDeHFpy+34Gnl3HW8jIVvPU
A66T65E++uyYVlpznzbE572gOoKIbBkxILxaL7Ur39XfZh2OK/NyNmuiqTMdf/Aa+FRRdio4hPA1
XwtW88c212nRGNaMOWzCcpEm8XCTpjD9Ufl2w4KkomZ7+e3/luCcfAK/20e0HBApcfQ//hkEJyBs
IE9v32ttVtyIUCOYFf+iiYMeycu0TsO8Q3YGKRClYWfLN1/WKAMLQtDb3ZBrmffqkQ5H2JRIxp9D
b2GPddzSfjJhTDxPRhCQ09LpXbn0xiF7GTEfyqVDinjziHwF0F8rUv9h8oPkp92y8cBfnFn3lYsI
euPHVhS+OHrYBktN1aTc4d0fubgT47/AJ+CpWwOy+lq2flhtiMWAHuSVkWNsZd5ohDc62Iukhz2N
wpbuuSs6xHn4ERlBuasQNUD8hZ0YLWs4N6C/4QI5G0Ys7EvXGWPjrnV7shfZ32bP5Rh1432Dc7sH
Eq8F5S0wGd36ZskELhOwP3NcDyAscJkGDuk+TlhOT9AYra+FmxnuAipZ+Hr55f0+1Z2+PIwirBxo
nZC2W8cvj8jzRAL49/aNyMYfY/b/ODuPHbmNdg1fEQHmsO08QRppQo/kDaGRbOZUxXz156H+jZps
NKED2N7IdnUVK3zhDV01HkNXsfFtBVuMgDkUR4ybhhqZ20y6WfOh85T9ljhCojuRtcDft63qzyZI
ZsQQ3aL5CWCzirb4vsty5Yr7LWsx+7kUIFz6tVPCwE++/LlR3rfIr3nK13DMs3YXNBj1bovAH3D/
oNYdPrR6m1ZPQS1V96jQHBNw2DsyGZlh67UpgRCTVInOQI5c6RvV3LO1m1OTyhg8OqqOH6Ovsg+M
VC1/aF2cvDhYkqFkFI0q5nQ1EJ19MerZk1V2NtDNxLYYWGYxLoItTgns8jZBQNijh3mXVqzXpgzb
odrXSCGtnX+dyc4XA5wLOSKaAdPbf7kYKgUZpAA8/2uUUZT7wUMHL3dTgAcNNqIeSvNbjlg6jnnd
kKufHVF793jgKcU9EHi1Q8K9rcv7gqrPWg67DHQnFr8J8QmNEriKs4vZrh0TVSYjf05CnEmeMM8Z
v8emaKPPAuLaiR6NXHmHlyNSjaXsRmCP8pQ9r92EvYG9UOJlz1EgdRXGu05Akzmt2ARy+IpzUbLy
9lwbkJY51x04CmrR05//kabj9qA5ui/LZ2T63RMvIOzloUmjX6WP7dtRlX4pT7fP6vKZdWAkWRQ3
afMtK89poGTeqDXlM6QbiZVy5nyXqTHisYJr89ZAoK/aCHj8K8Mu8ybiG3JW/gF0dhFWZAVG1Fbk
5M+dh/PiZ1zo2mIbe331Cw4/SHzddEcMgTvI/ZvRUlo73ljQCJq/X3BOPNkbhDqAZN5sT7UONg6C
COYZzAw8bsRM99yH4Xfb9BFnqIpyJZy+8oENSrn0zehXufSwLz9w3QedAuxBPBcw6o9Z4f/jYRL4
CBpbHpH1CZ9vf9wrjzlTo4PDtgGWt9CXyunQd8NgVM8+5D3snAYMSrBDwO6TINkYDoJ4I9wT42j6
A1Bv1HGttsCMVesR/VxJla/N3aPqhYMHwj1IkF3OHUuCBFplK54D3++OgT6Wj0aiGSMgieIJyXk6
dbdn/5sPeHmVOWxrYkhOMTCUedFAxrHpUZ/Pn+3IREvKD/EbpkDWe6exxEoeVc9JnHGQAUOr0O4j
cKJB8aSCqcsRJje6Go/JyoVUouaKAQFKw4LaA96Jbo+ZkGJXhlnuZJBjG6U2I0ZlDdcIEo9uY0CM
KZL2EKIei0+uC0Fjp8SYu33xelydb0/0yhlm/1Lh80zAX8AUL1fWM2PF6O06fa5Ek76q2K4d0kzJ
GNDo7styTO549+5uj3klMaQdQv41hYq2yx1yOWimY9wp/NF5NsHAPvM5xQ5FWeOfqhP60VZk/K6H
uF6FXsNKB4Fd3ldQa3WEElH3ROZHG/76bNEl0uGy82ZNQNPZ/hq8OnIwDHKeg0hLctx7kPHL0Kno
98h26o9lAuprZeGXW3oqJ6vg/x3At/AqLtcgjDD9i9vEeU5bvEhhIwF2ZhGGtyhWEw3VUtGvhFbL
7IQRDYSEpoLfBCa/HLGDX+ymNSMm/jh+x5XL3KbjGGHoXeXt/vYnpqHP/+3iAEH8pNk/vX9cW8zz
cjTfSiqCvNDjlnbG5kdo1rLFRyRO0/iDMgxOv4dgDFEIrYo60pG26RIIHKg5BeYbJzv1voG9UqS6
4URheQpGV4FyiJdHerIKO8VaV9BUpkEct+6uSDo3+IG3ACJZFqqf1jZGAE+c+jAP7nsVzZ5H1a2J
t+Ae9fB9ss58DWojMD9PnIVkU07m8yyEFjeYPRLnacQkejkQ54PS0dIdwo/KcA+VVf+kB5m0mi3w
BhWqmmk1Ohnl4OlvCjkaD0EZ9sBZ8cBFMchErMrKDP8AhRzhREsVuC0reEe8O63Rfp4C+uQk7Ng6
QLoK612FpkK+6ziPKW3ywEMKRlFBCm87BH7Ut6YyanWTEHL627IT41dXqTxnn1pe+xGaKEHtXKvA
ubHu1Bett7QB+5PcbP27OC5K/9EOceEjiNesr5nryxzoXKq9W3kih01VaP6XuOg7c5eNhhQ7HK/1
f4lHLeOccwyLB+S2ETZrk7H6QMFT/BAN5bNjo2rygfOsKJtYD/DRSBJ8yF9FQcPV6Jr0GxJK1dfI
DKoBOdTEf0YU2IJjVybJNmsp0+3wXJcP4I+LeBtVvfNsw3Y7YwHSviZO4v9sE09LN1Tfc0xz9CD4
VnqZ9y+lSc3fQ/iogpe8oM25zRLyAPwn4GpuobfX6eccW5nuc4yT0IdTO2RRgxZT/q0MRMs3SgpR
dxM2OpIVA/XCchd5Uq1hZeXyA3cX4T6EWhjj1onPSoS9UuThSJejof/JHf3a++pAmIfCr2b2g6sP
3RvlTqw9pOnhbQp71tsK9GqRWBUhCq9DNFRf7THHRQCAXFBv4tguS5Kz6QLAPlM6G1VpvH+QXih+
NKXeJZ+ZVLhDHN9t9mPnh/c+9DJ9Y3Zq070MLh6WO9xfh34v/KT6t/QBjxLuqd2Il6XTpG8N3UMd
biE2q1uzlZrziqil/9Fhj6K8NBS2cWxXE6wvnbLxw2OYIfFGQWZoBRqyxTDiD5+pZo1rgoWXUEm3
7YeoaYdgP4TQ9z5GUWk6XgHaeVFUY73Q0G5Hh6YPNXIxr4QygqszNhaxWkHNsfVW+9bmEAS/a2Vl
6k8BFI/mxWD5v1HBKdoPM8R/EottT+rFXRik3aPaaqL4B1u8ovlKK3YE1dEJNIaQ5JTOz0YGcfef
DCPT/iwBjI6HzMzyYVOi839fqJHXbxBFLfHbU4H2Won0nkpMG6wHDJDV/qFJ28mGQqBSuUV4maxp
50Ow/Qw20Mru+RfTfQ0ntbe3QBEpT6bEShNDgljhhPefFp0zKwnR2FHL+i4dK4yAxroe8EgCfIOw
cYDDAN5TZuU8AzoLCr5vIt0dBkFYQ9Si6p4EJoPaHemPcrTb2PKwUy2xGa0Rf4L42wxRe8i9GjEh
vUoH0PqBK4M7e/SG8bU1S1yPmK9fvMVx3JNNpgIgmVbp9hezrgNtb2Z19m+twLdeeSoXAQOvNjCO
CdRA250m+OW9blAuKRFuHJ7VQLe++iB1MR9m/6FCjWTzvTmaWnT0Uz9ZAzQsni8aVS5oXHo5k9yM
M/35HwmOanqB25LgPdtprvxC/f+1pmQR7XQ0M+RK+Ld4nC3YQKSJdP+m/G0uMKSaCBZYqeE+5zl2
6EU5ZrjBp0a18QfLetZrMawEuMtom4YEbappZgbYuDnLa6SylNqVDv8aSsQeJK36OeqL/FcT2tpn
Tcj+XrWlcdRGq8UCDAF07IFa89vtV3ueWdHkBrJC7ZJbfWqaTcvyxxLjWt9hkeVkL/pgFPrGKOmC
aU0RfaA2Hx+EGpNKjQi99DCLO+COAkuBlRrCcuVVD/I9tWubwrwz1+TNCi1GrlZNX7SyqfyDGuv9
vwoOL5hHYaEg7xHt0lfyyWUhdQLiEZAyYxJa8p3LaSPa0kiTW+JZGlGxSS240TFGbJ8qWREbILdT
fu4Q4XR3g0zlR1n4k/WficA89g8YZd7+BssFIIOHo0OuQzDqzfUOY6yfskDP+2eMTi2kB7R62yt1
baLzXztfvVoJVuAeV84VPUDyO7BCoArmyih5pDpj2hjDs1Wm46arQuuUGUl3HurCXyP8zC+PaYPR
4KccMsEukXq+XGk7dhXMEYPipbGEHuw8o/YAW1aoV3lOXD+GjRBofBfZv7fX1OV/+2csyrBYZNJ1
BHxKbXoulh12JWKRQi9fXAii/pOf5+wnDqJ8H40wOJZBWwS7LCff+mTAun+/Pfp8gafRJ+YmBxv4
Gz3f+aQtbKXAKr5QBIJSleWF8zVJ9fbOli2c7tuDzbcPAjeUuBB4ISKHT2XMgnxnTFAfSBLnRe/q
yfHA9MINuEUkueij6R9mgMX3ypCLdhqtfNJy1HXAesIqm9dA4WZ3RYgt3CsW4TAkNpk6WAaCAbkT
E5ZVWXACHdlp50LtidWJ50dvB2DG+CgCndancAO8a3qZOCM2XKqK82Ufu/HBZ5EeLcO3eWANjNsQ
snX7T2TYLf71kxnItkbbLnjhQVKHTevDndikTd/bL7eXdLlpmR5cbVIn+rgs7+X3a2I/6shm6tc6
6LPnCa34KMgQXpO6H7ZKL+0H7DnC/24PuoB1MiA9JJSOwX9xFy7Ai03glqObF68IdYpymwkfS8vG
iYKHwGoc6y5E9nKHmlMWHLJBWM69i4zTqZSKMI4QVNpyo9nNUB5JaPsTttNpf9Kx+emfb//O6bm/
PFoTlJirivgW2tK8XB9ZQGLQ9tRfsIstIRZQLamPBm6LK9fi8hAxjseykoVTbJwjx7W6QNmSxv5L
W8l4OOSj88sCc4albqvS5vj7SXEdMp9JvYgX8fKLwzfEewyNoRclVxB5SII8vHOQlxhWXp5rk/pz
nFmO3LhanHYqXFSygQoXTg8kAjbNcvAnO3SgZLendW04qCCIxpFHLNveqBw4Ze+OxktE/5ugrYwe
LCtKf6rYQK9VR5f7gtI3NMbp5mXIOfghivPaCSOdXMNPuu8Yi+Nq0lLXfPvbKVHXn+ji0/mcuFqX
X6qqVF3EdJFfg77CUEtr6pGHk27b5Hmjf9webPGMUA3k2QLUobHVvDlnykYFWnMRLHo1iqTBIDLL
vQ9SPwg8bmMOj+DEolcrisv/RtM1u5UDsLiFpsGBIJpkTQhuzpGnwAWMMaEi8UrehMSOp8vM2OVo
HeHXHKT+sS6T/E7z7XGlWHdt0ogtEgMDhyNCmN1+kYtVr3RE/BrWwqeZA0V+j5V98DqiOPhaJFNi
3zWqje2LVdl//ZwBYaCQAmbMBEjCT7j8vg6iMKg2VekrVqJ0rrsk3+J6pfwwZVXeNaFcq8otjsg0
HsE1mxZ4rzXPbkB3+mEGsPAVJoKr3If4j5aHHscH8DNJPngrT+filGCqMYGvkDCFbIgC++X0dFs4
OsEXklkiqDNqJ5n5yxvLNc2KBRmDdvyEt5u4lND9jHlQiacVsrxVNry6EQWSf9DQNJzdWOEbu4tF
23yyU2ppJ72xPX9v0LqiytrZVVUdc8sb7lMnsrCMsjs5ntCYr+1dbZWDu0eiTnYhee8gxvvKrlLx
6rqYuxSqKjTUOJQGt6R2RJRM6Ap5PdbH5PT1UU/SiCJNmdsoxIr4RxjJYI3cs/iQ2KLwYjjE9BNM
Yt4tEcRyTu2HzetoKw54jN75piHUdKzsRqxkxMuhLGJZNswU4y1RD1j+BZ1FAPQKEaV+DcPE03G2
ls9I4VjN4fYVtIy1fvO51AmcA76LYvXljgFxG5E86uK1GZE+Pvq9TE8oBnu4ivlRLf7DuAlrUhAu
o3UMjaZ8AfM/Ujkfe8odmi+zAuDuOIb5TpWO8nVQswprpUr2wAbawESlxwzGn3GALdgW3SX9P4t4
7UT3YCgPSj1pXMVKKKunCjpjtoJoWVw1EzvUI2glCyVQXuR+dGQTDNqbV82RLQ46cIuhf5XNl14X
xfugYwtuIiJ5RPBdW7ldF2Hz9PU06hrA9CYW/Owgal6GHTLqRa9lSDVvqyH+Xm1QZjObrYjUSh6z
EHumlUEXV/p0GmkfQh3igAKVuvyWTeXySGI49apVWtMfcQPNQaXgS2/sCNe6zzlc7AMmZn/9lDAu
DUTkk4kGoOPMHk0hLFyvDNG+6qhq40mPmt09urJ3Lgyd7y0ZMiqCtr5WU1kckyk6RKuYhq3qEMHN
gp02RMe/tnzlNW+oauKmBZBj47VKmh38zknL/e2Tssjq6Vo6wEcmsUJoIpyYy9UFbQSuLR/CtwG0
+kNU0YzWwi5+pNb3KRLF0TYj7QkDePmZUp11apjy50p0cuUjLyo76DkwYX7GpH/JEzb7HbiFZGz3
JH6TgRz3ZhrpOPSEcnLWRJ0L/9kxlI9DWZX+BlfbnpI9IBFoBbb0VpZksd/4JYAdwadRYSIMnD2m
ddSVNAz6+M3gvU7g3fnpsYvG8KiVo/jmtYOxJ3xfux4X3T4yUa6rycxjKm2hP3v5ISQqdG3UO+kb
9t/lU4VkZbwp1cy4Ex2+oBtfMZUIkb4Wd0ezxgFAuKXzyQU4FW6bsqr2fEPaqyu7Y3HgzUlWgIIb
OtrUW+bvQ+x7WqcGZflW4iJe40PvYgcgjQbfUmm6chNWjVMjGZk6wa7MB1GdelwOkn2KQNir21fx
r8pU3J+ZUtPvNUJS8a2ehs1Rdmm3UqD5Dfy/yLH4r6d3jF3EzWT/9rH6oyxXYVIuxyocXsB8Vjle
NcRq4HoiMGxgaGS3aaOAa136qQb2qHMtBPA8K/3PbJXsG99GDg9DWRRnDGj0v+2c0pTnfAHFQESD
irA5RTgXv42zbjRej16+gxEOGjHPusSEZbI9ze6QSkG88fanW345RpzamC5pJ83a2QuYm55sc6Xp
X9LIzzzs7UP/Eb8enEgz7OGiTdkbGEL8f8aEtUBMaE4U88tZNkmb6a3T9y8R+emzY7s409Zl964N
6NFw6M3/bo+3eAlZVWoOfG8CGMKX6S79Y1UnAEjNd+xfzNG6D2Qui21kp8ObXjpKRdkMiTx2sPxS
Cbv820eYoUHIUyrjnpnYu5dDI/USueAihxcqnvLUuIq1w/fZ+lmUqjwkjWXeqW3gvmW5Wb/dnvQ0
qfk2J9EAoQ82YCpizUbONN91JSNr2Zh8NbuyEnTiNW2nBLrxtzEbEEMAD4CIyG1s7sXLsYKy8nCH
HcaXpNHkN6136wffUepmh/e3uVa7uLJjGQy+gg2mhLM5e+cJyNsEBa7hBRALVfPalUIDA9s05Uaq
TfhJJJW3Rgu+OiYEyYnA5/D37JR0dYvKVVszwcD62QsX62yX5qRyKBJh6nhlIli7ksxc+X6TVxG7
h5CCSudsTbXIxvwzFkyTQPSl1IunXCbGOR2Gj9sbZfmOcSr+GGh2Gl0BpcVzx+GF6xkPXwMisScG
fSuazHnzQQKcKiu2ft4edLGgMAUok5OCA7aegH2XO8aqsHtA+7h/tTDdFBsv7PB29hM0Ig9RUabd
1vapVZ5uD/q7rPXnmaDjNRH2J1A5tx6IpMtRyXJHfLCd8i3ugVFi2EkFEEhuSvQQlTGGmBVF0jtk
gvRTFWpSObhjpal3uQ4X9xiEhqzuR+3dsUvxDtXb+WLi1oHGVzk+VkglVjUakg4iqwjvOiFM7N4e
1ONQGYjBjYpF7YtIEXHaBgxB+BKYfn+q/QAnRDuUKO8EZRyEW3p2xhcD2ZbuBO5VnNsohQnLo9N9
i73Q8H91YR+MPzDHKX8ViOU+9npreFuQoaE8VqXuJiuLtoj8pjYhzG9qJITziAnOPpVZto4/VHb5
JiwlSQ8hgsWYatdD7x81st1sU5aW0uxiY2w/+trG3Ty1Ogfva0uvTwIdwr/FZpLdqyqBD5VEqDjI
KV5+RbUsQ+m4fv2m5QA58NktgGT7Oe4zfjaOyS6Tols5jIuoaxqTlAIgKMUxgNSznRNg5FR1RdG+
dbnWdMj8Dhk0xtZM8TFGuNvcO1rS/vLiEr3yClvvTwG81f4wlq0JBl4bC7HFmQD74JWndH5LTL8L
B8VJ6IirHnDd5Vr0ZVfbht+Vb07dZp+CsfFPpNeYaPOg4QN/+/zMDy2DUez8LelGoOfOGUiC7im4
V0W+4TpgfPh+4/40A6MLdhKpUJShHfSxV3bf/HJiSBrGrDfoQXTkfgPG/3i6pVEDeHOq5g2e+LgV
Xl6dSXnVg4TL+VNwIxYPqd0W3UrfdNpCFxcFDVOqD7wvhIjTAbhc1kwiBVu0pvJqxF4mj3ptO09G
48rvmhOj+pJx6XNd5U7xgO5GsfZRfxvyXQ7Pxp7alVRFWed5nU74Ec3CoXVe1XQSLrZ6N+2/j3GA
v6AlbKd+kwbAGDfrLLZc4b9RTlGs04CtsbrVzTr5kSFx6x07nF3c44D85Ys7xAg1JLrU5H40W+DT
9dCZ+Y4Ouo5SZy/wlB9l44qTiemx0pE7eLLrj3Az8Czfg3ZucB9OtK7Z9aXjugenUb03d4jU+Dj6
uaAoFWjxXjHbMDkmBTthMhermn0X4NB4RD5ZqT/1feh1TxotmH9J49zy3y4eBvNloFdVfrXkYDJu
KxAWxqebUqj4ZPswAn/95SZm/1Jvhos/FQkIIC4/baQ2TuWOgfeKaA6e346pBK/AxLKHUo9Ke093
CKX420MuNjGIdSiIbCfSVrKK2VNe6WOBm2RVvPV5VNmbGhmpp3rI02afBTYOz5pv9OqzFuAKdvh/
jMxZpfc1NWv12fWAGvWoKX6bv/HqdZyUUt2otd48ObmmUhAZqPGneKuuzPc3nPfP/Qv5lbjeorkE
/GFqWlyusQM2x3B5/d56AkL7IKRmvYNtd7z7inaMcyCxnizWsTE/9LGiPtCbU4pt45kyvAdHYUe4
mGNTs1GRXfqRKW2xFlzNvwjitFOLnhNONs2vnZ1vvMlVoFyF8tYktjCxgdTLHzQCRLH3BxPpQmvw
X6rBc9dIyvPr+ve4FFIJ6TDcIrS7XJhQtNTr+jw4K5ZfvoGlM3aZaN2vURsW+9ufflEp+d9YtBF5
tJBXnlMYhk5zy0pTlDfRl/KhlnX5A7WLbK9EOoolWoWlaYbghrXFyE6NkSbU7LvacuSaEN/8Lp1+
BwUq8pBJho866+WcE3NQHPgE/htusK5xGoETfkslFOwCQovYmDIwo20eNKP+mEU8lSubcf5oUYek
I0D5ilY65N25Ut6IzVzp+CI+976KzcTYqc22xVz2HSkVrFY9XfFXVn454WnESdearcXqzyYcTDog
ihcmZ7/qmnszscodHn/d5yx1lWYjDF5nNcDVnAK+LY+3v/q0cS9O3kRfhGAABZ4GBXril4sdZRje
1cCSz1WQqtBUOvWxSBv/4Jr1pAEtunZfx4b1BEhQ7EE/5Cv1ueUGZ94TxotMELvZeTySYIbs1uj0
nwN0wx8UrXCOVo7CetKYytozeW2d2dtTckQUqLuzUiBGlknka1F67keMGrAAyb5Lx+wQThfJES7n
+J3KLSSuOk3WctDl/TFVe9FAUg2aiNb8E6OGjilH7yVnd7TTQya8+EUNm0nfPrPuR+lV776ieSuX
+ZWdTBsN9Tk4uJBJ5iXfvs/SRpFWejYTTSs3Xm+KbBNpJr3uKIonorfZa2vq+ldmOiX2SA6iKkuU
ObuxFM2YXvciO2deZN/XzVi/srOQsXFoLpDyGPa3elTWYFtXttHUvWBhqdYACZ/dz3Ht+WNjjPnZ
1bN7J3LRh+2oruz1DrbfynG9cmQmJBPVmUlCb7llaWmRp1rZufD99p/M7z0Ag8hTQCgo70K30h9K
6lLfAZBon9IStMxfn1iGp+eOdC8p8Rzuw+IHSlXbfNUGH9SHHiJMvnELQRU3awrnuRraZhNqvmrt
QhLWXUVLyl65I699ZMoacEQheU/Gl5e3Rh31VKv9JD/7Ug/P/BtylzjC29RYaUQYSgzBpkdA6C9r
Y9zM9Ghh1zmQXqg/zj4yfime6MooP2MhEpxsrHftPagxeSxKaQeYptbVVs29LtxWJFi3V/3aWSJ1
+o1JcVATnW1rMtYY2naWn/FnVdRtV+R9sMPB+18fH9QUDuhQrV2Ni0R6kobhXuToUoQgi5zNN4Q8
GzqREb+Xio7BUNGJOD5GXR3uawtbpk0Rpd0XRLmVz31LpHAkgLbuHeHa8ZbtE6crOc4yQJh+D1Ao
0kaV2v28k6Dja9qKOozeBz8wsruy6Fr/GHFUuFtMGLEgxGTU772kjJy92tc4JQiA5g2eEIq3Jie7
OIXcotb/AhVMCyhIX27BQY18t9WNgDgxrn8OWeE8AjT0/WMT90N/hPBL2zAXpbC2ja3H8V2OlvjK
prj6G6gGAx3mAccQ9fI3GAPkIdywo3chrXHXET+eFEwafyRJ+6NTR+ctMjL8wXM/HLdBlYQrN8Hi
FLIEdLR4tjkTiB7M3rOiK7vCSuPgPVcDZ895qeINfVSxa+va+641SvWoU5T/29IG4Gx6SVPMALEI
OMystFGAyh1lLJRzIEI8uiBrqVvE0pNjqnvRW2b2zj53K+TiQ7V+NEURn+ohAVAbqN1Tx8ZcqSVf
+wgYkkylen4RL87lR+hJSAR4tODd6Fut3YS5oe36oRjVg5HDtDeywXkM/EScisEtdpzbNeG9RVjB
eky9ialNRH44T741C/OG2B7D98SOgte8Tryz4uXmY+qY6ZutAGTbRVGV/uxHYL1/eSsxNHhtm2NJ
CrTQuBn1AXaExQ7Qelmc6tyUfImKYlKFhrkFLfR4e7wrO450lJ4VNVGYoPMUwRgjrdVsJXonwurg
saQ1qZiuonBiqbsRVYQvYcBuuD3o4uqFDKBT9p9k14go5g4OiQvSs+/0+N1rHPtJxbluJyrNfhlU
CYtDWdMNujbH39LrRBNQEt3pz/+oIA2kBrakLPgeK4H7aKjKuNWpOmDBFbbe1g7U7IDPmLdyuS4C
GCbJWz5xXcEJLV51pewg7vdu8p5jXHyAeQrIthnVo4ZuxlpZ7toMwR8QiMLlnXLayxmajeSxyUrl
3DqwjnqK1S/I3Vvbdoydk2ythKQWT4DbX/HKKQEXPbUoJ/geTfDLQcfQVgw0bpSz0igIqwdenLwb
6JTsgtRqd0TrRrvN80J/cGLbWbmnr7ykxKJUYW1EYilOzxt6edmpemzZ/jkowLBtdJgsYlOjTRpu
S6n5/9ikAIA+rDTbeMSv9bYEV0sZth/ocNZpd7y9FouPTYWQnjz5LR9hitAv1yIkcBzK2gjPNk6s
d/aAitEmkkA/dmkN8GAlWFucn2k09hUJyLSv7enL/LGhBXLricTZ5Owqkbf320w9Vn5y3+R5U23C
cvBebs9ubbzZq+jrVV+jABOemyCJ/h0dH+0TROa7bDs09gdmSvWaN+a1ESeRK1I6/qLgfDlDNYvL
QEgzPEdV+SNQmuHQ1k7yioaHygTxlfv7CU69Pcua0ErEIJfD0RSG0JkE8VmtZfRsCi+7z5xAHBTc
S1wo5NKN726PuNwwpI9oAfDATc0Va56l26gz13oZn23I6pvKazV9EyMWs8GxQF1bzcX1MMkawb2H
qTGZP89rgC64Wo2aa3x2Y+46JVZq/x4Zsbrc9QJt9Z3r+MadFmLLcrg9y+VnZGAuPxjZ01VhzF5y
bdATS9pWdA77GgDaUHqpslPMKNH2bezIt07TxnJlZRfX0jRZ2olwjzgg4LIvv6UKdGN0saY913Vd
vPlRA4fWGjzvs6P07qs/psMv3xC4VpppiIDV7QkvI2qqXHRsKbSaFPgAoV6ODvUaXnWC9wLBjf9P
Jtzka5aFRnBUMt/6wIQQ3znK6/oXwwnJ3eUg+72ey2rld1zZXmCjLND2vOzgJWaBJPbZTdZIJz7T
mBrbvYitJNirSTfQpFOc19uTXsRr05yJV6cIEi7BfHsJHlPplUpy5j3ADcDLe/khBuq2LnWrQ+RR
MkCzpi7/yfPAp02QlMn59i+4ss/InX8H7JRWEeq7XHVsN0c3Gak5IZnc6F/LsQyPSUBraDu0XXBQ
xzTV/jZIncqZPEE0xjlXi7abRlOjVwwrOY9VI+QObjn1a9stixfECYuTK6T3MxgQojxCgYegHEk/
XMExTbO6qPTxE3jvJ7AViTvN0MtZp33iITCupOfKp04Np9hJP7VCaX+qlJW9Pc2Izn23k65YOdVT
7X45LkkKCAwy+HknNMHcIQG7np4zM47lPs5bfThVSHStfNUr86PlSmYyMUeW+8puvMbOMsxhPZyg
v1m1m91NIHLYmq37ynIET31qDytv66LPS5162sekfyo3JiWoy1Wt4PkHKBFmZ1DrffAj8U08sdpA
xzauU4zghVBSmDuVZ735UBuzQ3UxEbnY+lrb3Mm+QgZcQW5xLSm6cqKx4Z5QNmQmNq2Vy59lF7oW
ZJ6fnTUD/ve+7HVnQ1vEbR+QYRL9SoR+ZTSIGRMLjSouA86vMROoQ1PyRYsQkeavQVo5zoaap5P8
snzdjFbu7GvDkfwTyUBlhLg7O7/0xEShChB1dl3j0KoY5Fhb6l3yPwVls++3L4sr25f1Y++C44EW
Ouc9a7JJlMGuinOWWgZaaH6T9/d+nCdvt8e5OinUSEjmoSRwTC+/GKavRczVUJyHMim/a57ibCJD
0iUvtHblBr7y5gHvpn4D+QE/8fnmwO+0gXIv8rPtjk2L60PVPoxoaZ/SMSV3l7b22uk5Aqmj0ayY
YFy5enlnJjMetNr4e3YJ5XqGC44x5Ge1ymx1Y9qC/Z/4zlGOQfTS4EqxsjWv3ArcdtMuIfqlOT8b
sB8AhxqpU5wdCPPPXmCnO0kWdgrGNPkU+mUV7OlHAeW8/TWvzRPSIlgT0ntupOlr/xFza3VVR4NR
ledcH6otEgrRvjSSYmcMEjULZVzLKBbj8T2R5QJnjZMl9PHZ7sGiXFJySbWzSWv4odALCbjFpPO+
SamS4oJTa2v9wsWGZZTprFOComjjztnqiulSZoczfw7GID6E6SCfkrDO8PfpJWDq2+u5jJS4aGna
gIoEUu6BLrpc0NSoC2Demn6OtUG+OHnVfXE7uCWHLAOCtO2S0qpOrabFBy2FIarZlXMHWuBvsftE
LUQvnFLwRLQZ5mAAg7ZjxitknFsyt5M3mv27peDdxc2a37nSOiJDG4u1yU+Tu3hCp1GBg3JeaMob
c8PiHMfbIUhM/dy7Tfoeh2187F3pfGkGiahm0PfVB5SiftOr9fielyLe9dA1P7mqj6jfWNn1BqWN
/t/bn2S55Xj6iGmAOU31oHndrUjgLaiNZZyVPI0+Whml/s6OOk/fE+0E2UlggNzsbo+53HOMaU2c
DTj6dMVn27wmWUckxzbOODI6P2LEKD9XXdLvsIha86Bb3PvTyz7xBoDr48w4zyn1Nh6nB9Q8t4jy
1Ns6CPJ0JzplzQlucUExzlTf4kokOESD/nJjB26jYlIQWGc1TctH2vrmP0Gbi40MNPnLssIk3TSG
sfYEXPt4eDiDhQLQAEhrtpC2MvRFwi86142a4GxooWlE0Cnalv66861vPKxn//7b0WOGFoazzaRe
cjlRUVe0MQKBnlFUmo9K4JjVMe16sa2KFs2Y24Mtvx4dEyZGlMDlxGiXgxU1rfMMLv4ZvpauoHUJ
7mxfC6naP28PtHhLyZoAZ/AFadWYC3sGYOQAZkbLOkeGGvigoKZ8HAsg9TnkLjvkbqjbu86A5dFj
85zub4++3DyMzr04KZnxxs258VQNyzxsbOtcRlp/lEqZnkRXVaciR9MtkABWNp49VIfboy43z+Wo
+uXipkkVpamuMKo6tC/h6OV3RWOa8DJ067+4Gsbj7fGurTFRLNctYTpCebOPKWot7jS7sM9KP6b7
1NXDPaXEaFPZgfykdagoxT56z9KL1vh+12bKXCkO4FvAYzdtsz+e8bhFUqtvRvscqFa6d1JTjXAQ
xrZ0X3iNfA6HoFvDQl0fkhNC1w/5m3mJve0RtsK83T5XaWKeUFX198hOAsMHUmiDj03s6uP28l7b
RDQZVSJCunucm8tJKgMQxQRdmXNd2u57K3o9O6DS3+jbOPg/0s6zR26j+/KfiABzeNtppmc0kkbB
bOkNIf8ts5hz/PT7Ky12d5pNNDFewzAcHjy3q1h164Zzz9Fb66hlBU1d+OPCd0t9QLdDfxOzoCaR
pFpWX0ZWVFmTaf0FGl9AlhbUn0WClNgRztTmrAi+eQhG3328v2Lpaq7eUynWJTNxi4K0JKS9XnEy
TW4etyLz+ypUHy11tEdgbsVvl5Zau0vTzCJ1HJyDrUGQnnn2e88zIELq0OhwMFlt3NScur5V7XFU
Sr+LQn03mU3ra5HWHfl3EMv1mfFdqyfj2clqsWH55lPL+QcHTC6tDTZ8ibYxitFi7HSo/Bh5b1R2
Ufqthr6AsSKKzuZchk8Ril0bj/bKbkt6R2ZK+dA4ycVuV2XpMnTX1L6APsyvi7D6YAUx8oM9TWEv
jbSjbYjyWI9T9cUcWmXDW92GjnTPZXeQXiWQLj779dcu89Dy8sSofXvu9G7XOor32waVO39SDSjC
HhyCJWgtbUtpCF2iPH9UtDaxz8kUKBv+Wi71+uDRsYUoQVbkDdzKwpOVY2LyAZLGZ2Kq6XbhbOzM
eYp+xdpgbbyAN6PKEAOjugLLJzw/AFWW1VSksjxK72btp7EovX1IWAtVutNpx9zwmg/11CnhkWA2
OLZZLOBU0mbK5Qi0y/KTiBiNNEeFYebEhvpuj+9jtGRW0jCCRVJxPhvCUoLTVI+22HUMzc57rysQ
yO5hY2/3blYlzl4Uyfw1ber49f79vT3GuA00U2TbV5apFx5rTouhapug8fW0tQ6o2hS7xPbqQySU
+tx25UfiuvLlvs0bv8x2QglDA4t5Mlpni/AFSCRATCdsfTNFrNXruvE0jvSS5rlujqpbvr82LA1K
pL6cWQBTvrg2YIu8GsG61ofi0vTLhuYjzl85hY6qPFEwBOzSd1V81GKoz/fCRT8I9rvwy/1lr2w1
K6YNKpsB0PkvfkXfN0ExqmXng2sSn/ilKMRH4UPPcPZR7Wr9MWj1LTDXzXvvUrAC1IF/htqa8ezr
CzuGMbNjo9n5aeUF0b7gToMhsWpj102q+TQ4mftg6EkQwv+ZXe6v98+Y2+KKUu0h1+JPhB2spXG9
bKD37lOf6rT4PiRq9uiOdefsKxTZGReumulUhGOa7NpMDB9Gzat/ilYT/yp12ffnrtE65uaQXvkH
xtfxUxwE6amziuLR1hB6NsrPojipiu49xsz1PUQdUO/d/SXc+lsJlGLv5Ag2mfnidiB33NdZGqW+
lUzxj5bZrA9tWgrYK6E1PiIAlB60jsYCM8FiV82Gfr5vf+WmMPlCT4WSBEDy5dSH1wZNEapF5peu
IT5Xgyo+CkWrzpneegBZS2ejpqSvnBc4wMnIKQmCYF1+si5N4PBwtdyniV5/aHQneSz6vN9FNgqo
O6U2i08ot4tvle7Avx/0k6rsc+gbXhPGVj+mutN8neZ67HYD7AuHcnaqvyjVzwew994htez2AGBR
eaWHmXS7okm7ZD8yq/9YG3r2FcL1dO9Msw3xlsH7FmWV+SFJoNbd+Ky6fBwWJ1O2/0h/JVPeTRN7
VDyI80s98z1wyPbODCZnOJR2XeS71mqGn+AVvbPXJdCG0qczwmPdQllzHu0oN05TLNC6yPoy+ruZ
S+UCvalZnxhMM63dWFLzkEAZpDOgFzSegOtUYMh0Yb+UOnSP+/sH5M/E9HIlfCbqKBIvQ2fz+oJX
9HjQhBgSwp6oRpFBjw2IUCH02esUjR8nxyumg2Rr/EgvI5bvi+acMyMMvoVWMb02gzn8MlSaZwc7
QFDzEGezfdJVJd1XIvv3/o9dcYC4AfJW8kne7SU7YU9zBAhGXfp2qimXqcj6j+BC4PgICFNF0CSP
pRVk/yFmkZtD2MLEPu+4/FVvEo9RT2h1ohPlc7/S81gZymNvRN2zTIQ+qEY+/5XQi2DQUrWexjDN
9tFUxD/evfI/Lh8PQrR8Ax9ux0yFSqarfegvux19dxrAg5v+oNQ/fjQQaDkAywvei/GE9YcqnwN5
hCy6LFXxNDOl6FRBDdhDIH0cpmDkGxfTWQj9u5i6+WzBALDLM2Si76/21mthEH8P1RJJ0A09t1dY
KrPIxeCzucO5bYzwHIyqchxL9VdWus2Gk7z1WUTDMrOEVo2FLtsKehg3rUC9xPegv3107BiF5ckd
D4UjjENopPFrg/726+B17sZCb8EwErmMceAnyBfdpNNqjMcao3byS1TIn7o5yw6OYnr7uEq172qg
JqcSDWWeCxjEoZtxp0MjBv1xVN7NScIbK1FrxMKccaptCz8gxrnKiqEd/WCc9N8tmLNHy6hjv6kq
a2PVf8CQ1z6HaVQSAMJFcBQ87dc3KukjxU6ZGfO9fvSKvRHNM868p+27T2bHFbu0TPGFKEpEKOtY
5fx3RzmZmV+GUJqzKDzxvdZsL9t3QVx9MkoaywjKj4bylGRD9tOyaBrDwa3lJgqkUxvCyhVY3++f
0dv0gV4GK+D3WzTaltA0150qk4x89NlThjWnUlMKeCegGaTsX/+8b+z2QkC1JpWiQf26smF8vWEQ
ghRzyzvkO04UUM2C6fo4ZzND+mBBmAWqdChSH+7bvA1d4APhXYB9gCEwrF/btMIeomej0/yMcem9
bij9QWudcELLS4URvBbaQ14BCmgTfQ73zGmMn+//gJVFU9IGZCh3mG7couCTylEc4Du6P4RS01W3
iw9ZNqm7oVTtfyN0q94dXjNp5TKAw+mnc7rMKvSgrmZBccRXWjc42k4CwzdGj7ZWeyclLMODK8Cz
/odFEuPSzCBiokV1vctMj4MEM1vdL3l9H2DTTs9Zl7UfrbktjznHaePu3R5bJiUoNzDixGmi8nFt
DzCyks5EJH44pcmlmZsWpa2w016nsbe0jTBp7QhRJ5Rw0T/C99Lxvnk5Cfngqk8aw3fyWhOPZee1
yO6RS9U7/H5QHou2H3ahOcTVEey28zmLFOfdQzB/SLLJMuEioZ27PMek4yVlUcP2a72CzskEpvow
QYSxt8ICslSI3MlRrc0c9eZRwaxLQ+ZPRZrQYZGsZQoYDsuqTD+fg46EvociP2IK/BDHiuU7VPef
nQbFQZfB8sd3nilG/hn2kc0pWVda0j1xoxUFEivLB24X/2R6N37ypsB5NUs9Pw4R81b/wZ4cyKQf
JuukC0/hTqM78YhbvhmbOW7bGct4B8w/+uj2hXio4YvYWOFNIMgKCUpI/oA6MFm+OMXUC0st4K76
6IAP3yVZ/CcDMPRJ0erqkIq8/15nub0VK69YJY0DnkZjl+zGkg7rzXFOsnlImaNX/ClyvnsiDPaF
pnWHLLDhSata43cGCHFL7+fmwuKCadLQ+AZWjz9enCPASSlz2briu2mf/Spbm3fQqMrvfe843+9/
x9sjK02BgyXAJrpeEhi5iWrWiPgofmBH6nM5iPLBGIV5qQ1G5AbTpMjRIlVKjBpsYXdWTYPZp5Uo
y5LLLKToy04bIxFeDJqr05cU1d8vnpVBlpGqeVBRMVOsE9R0DF7mgwbj+/2V3zw1tEwBj0rAEkhg
tuD6y05VTCdDr8XFjMviXzefuqdxdKrXSZtU1LyQ2n6v25cGTSjAZNPPYdby2qA5euhSlrq4oBuR
CehgKW+MZfuDbn2OTANCbPcXuHKKZK8eS5I71VkKZKZtbWRzaHj+VKLCRtxEMLFXOsZbYW7HBW3s
55o55i8kxTgIMKo318vrbebSJ8MJ/AYGkaNVUc/aqXqgPur1kFbv30u6QZJWiNvJG7rYSzSTISEI
5vAyArDSHlGWNE8tPATe3qK4Yx3spqzO795OTJIYEYrBgbXEAJeJXRLARiiwWF0GT6jola9IT47j
HqqAf+7bWjmbtNlN6kcgqtnPRYQgIDUyHNhuL3XilYdYgyE+r1P0Tac2PmW68fs/mGMfmeyDWIwB
9OtPpyBGbU247UvVzaAnmrg1n/S4bk+hZs3KTszjFhfz6gLptzNKSGeP/v61RTrDHWpDqbikepG0
e7QNov6piXNHP9RzHicMsyQMD91f5soJhUiObIdZXJ7JZR+zRyNoTipH8ZU4VdSXCvqAfM9A49Se
APdYW0/yytOBc+PyUS5ivHtZQyjBQYrMy8QFdpBW7NHQUfITKqjKwxyPVflCSfklYeRioxx3u0om
FYn35N3/M615vbVaVkdkz1l0cWsdMDV4L2tf1CMvtTZtXcNVW/huqBnI7mgKXNvSCy1hqKqKLlCE
62crb40T2g3dC4DAYuPGr5uSdFAYk0jPa1N165qTUdYsC7hgcRgLVT+CG7dfPRVVrHefFPYQV/1/
jMmn682rrw6SKVJ1xaVEE6TaFU4/QZKo27Hy6Ma5veGobw8K1mARlOBvgps/9dU31mpF6zzFYGml
15vTHup7KpqIa+RwMrnFx7l2p+ccd/HtvdeBOScSH6I44hrKxdeLRHdCAHeyo0sU99GjlnbeBb6H
4qgKZVOec+XrSUywxG9SVaLccG2rtFvdHoQeXTqW9d0rkWVKA4fB1bhItzT9Vm0RyTCLKNvMSyK9
Sp/GrB5mcZkyw/zApJzykrbQfQ1Ts5XJrZmCDpEW+p85oiXszwPyR2lUEZdZoOG6q5oGHSqrG5pw
z8PgiI1jees1ZUuBKWgQNfTelgcFLa+y0+FSvdQALT/bQ/F9YKxLdja0b9HQdV/uH5DbAO3a3OJZ
mOxCWGEYi0s+zIjTgWDIeHyGwfvpNnb1yQtLtfjWDKXl7hJ+0PG+9Y3FLjMaJWJs2EPl6mL3UU89
QO93AdHTZwXlN+Db5pZc+5o92egj4Ka9RcH5+ojmQeAOJu/fxYMu8DnxYuVr6Do949ST9aseM+vd
c2HELmDOcFeAIMBu69cGi1Yvcp6P6NJPXvBVHfX8pYBdaN8iuXWe7b7bGEBY+5yAeFAB/tNfW1L4
eWZnVH1rEfBSUDZ2TRf16ks3iWo45uilzY9eV6kOUoPjHENrZ21hwtY2mP6QRKAB3QRtcr3eXnFa
SKalBy/NARm5kvhpcio/y9XiH3ZD2XCra5fTliIMDPhhdokgTFMlMkQTRJe0rPsv6dBR6zDMKD7b
4QxR6v3TumqMATi+KVVszV5EbKPr9cnoquJSKEHTfarbvjrrRTmVH8fUiDeK9LclZAh6wHxCSsCj
QUlscVYBcWtDxwjnJYN7MdiDDchQTBwjawcH9dzuxrBKf7pID+51MaBN7GQDquy6lnwYScQ2AuOV
58viJIPOB2kNpfeiUJnnedr3acnF0Qrb+mSE3tigZBl4pyHgZO+YtBDRI6W1cgvSeDv9wT4wWmnY
6HlISIf8Km9ezqDNIiPt2uQS54hfHqqgnb6bdgBDY5PANGji9/mrBvP9roGm0kdOPSd2aC3v4wT0
/oWZvmJ//yDID31V55bcSbLoJCMI2WC4/klGmTlSDy6+5JmVTXvUTWGzRn47fLhvZ+U2wXrgSCZr
lzrxEs4ZjkB9LTGnF90sRxJ0FWTsPDdpuHOnbP7dVY3zet/iiv/AK5J40BVCtmVZRtQTnncAsdkl
DbPgeZrsaIRxYobPO9Dnf6LKU740gdbsosR1NqazVxZL/oq3JMgEzH+TLtgiT8YZsIHR55eqUVs4
6u2oYnZZyV8nYW/65pWvSPuPMjRNdOKVJT92r6Ih3/Ueuxtn3XAsKo/DW6G82m74jZWVAc6SumuS
1RmlhuvjMqZaaKqizC5lYqqovDU1JLx15Fa7zKqgS7CbLa7/NecBNIESk4V4OauU3/nNpemgk6rT
as4udRToJ6RabYScZ/031cXwqTXz6JHiW7tn9NK09rIvt0/g+DjFmjJ9v3+iVjyHZHkmfiKrllip
61/SV3oIlYzIL6LWPYVSKVS2UcHd2tmAoCPVYSjcSNTjfavLLZdsbhKUJUm0/yhWXFsFTNk5VEsn
v+q18jwUZv0URx2+sxz6307ihe+FlEqDsJDSY8NHEQgtXMJc97xFrJS+muE+j3HYnosBwAMymX33
QRu96J2RvTRIJi/7JzIPtBZfOGuTMGOgSfcN0IT5owAT91vvwNcdmmTe6uzJj/TW4Ulj9PWI/ihA
A62T2/3mOKVUBmsmeFU/mJM0PlBIzZoviueE4mBUeTpveKG1ryfHzmSaR8d4GXIHeSFZirXZF2nj
ossOm2f6wRzBtTud5x7CxBi3yAfl91mukLeWog9wVZ72xfereqF5Y85oB/IxMzSZtDVq1cqfBxgD
xL6YSeFVbch+ULaZH7pICtzeP7HLeyK3GCwP5WcZOBFfXG9xZZVl2Zex5uvUpbKd3unGl8yiGaeE
nvl3r3Tx59700q/3rS594P+2Sl7KmDD10eXthJvW6ud20ny1qrR8V+bkWijZWubhvp2VLypFsmQW
SjxzU8uDiLxxozJS/Rkll+bBahmDOHTgQ6OHKNbVb70+2O+F0LM22bwgbOB6APNbxCxKm0GH4xW6
n+kgydFtY9oE0R+Yk+KnLqDCt6MsVyg/7q/0BgqLWfYTxAEjJ+zpUuIFxuWBytdg+HEzF5+FamYH
NSi7HNxMNfC34mgOZvxF6ydTAMgd5udUr+2N6HHlwtIc/1PuZ44HLbTr0xQbQOQSBoCpCztpzXyu
HZxVAYR3Z6X2lv7HMmiQK2byGk5cElaEEhYbzYDWWMHEYfhJMM3ek6pB4M807HPrJbV2HC2P2k1j
OMUHlLy3iowrBxgHwY0B3gFl2bLAEZWZV9KoNv1+MrrsAKYxNo9eGxbn+5915QDzdqPq+QcOC8z6
ekPzVK/IXgwTsJBVe0C4Y5SJGhGYl2Ga4x/0xyrv8b7J1W1l4JeAiIKAt6TUrhOFXngUsLRhCKeH
JiwRY2zdVjN3gWEoH9rZS7VDP5rBJR3mLQjLikOURGxAkiRnw80AfzjOOV2HkfcFecpfJbCt+gFG
Xj05AVwenqAjzqczgNnhi4VoJGINFlLO73/FES4g45ATDEyIyY//5tkRwVj2nZVoPpjbOHmeFL0k
vdOi0vuUgYvVPuS6O26lOqsLp1YHEz509KhAXxuNwrJySpAJflkLPfmoBGN2aFR4Oo5G2g/OHmGh
WQbAeQHxM//jaoeOoXa5/+3XjhuNj//7IxZ1A0WPBjFrpe5XqtZ+ArCS/cgojxzt3GoAfqMsc9/e
yuuDlyB+oQ1Kf3nZ1a4cMaNH7+m+roDE4FVO+wPdT/1b3NIkPE5pOP2TjZ4dbLwLa3Z5ToiO5cCy
uezxtFPaulqfGL4o6uaXsFo9eBEZguGnCPFxZJOm2P2po+ry5f561/aXR55cHjpYySp+/ZGVoQmC
rDQNnxJzc1RiwzsFHbSlO92eo+NsjVvzVWsLZXhWKiuCtgZxfW0QTCgduroxfbfQmg+JN/QvhVPE
LtQjiQsDTJ6LcB9SttoabF01DLQdgCETtWQg14YTKFZypy4MXxkK7RQxWr8bhqR+8dShQko+CmDB
DyZdpP/hywJSYACH2gV0dotrBEVdr5lhbfh2YTQfYSgcv/RZT79HR9FS7GjKjmJnx629Jcu59vQB
g5EZJN4LQOn1grVKFNEQqYBTDCCdCFrrbvugjiYiQurMdMx/WScwE+o09PJp6F+bs9o0HED7mL6N
vLmflMr8eWb2Kdjl+lxyV2thHAsh1bjun+DVZeKYJd0UXLBLcOOsJwJiwoLXwRWaftCmmf5TFHn5
cBhTyjgbJY+1Y8SwPWEULzn4Tek137jiNDen0aoz01cj86OiuJD3uH13YoubU2rM86fCUKYf718i
WSyFJwhzCMsXNrVQqYOuJ5Ly1LH+bigVfIPg09IThbgm2/iOa/tJogoKhIwRArzFd3RUZMnL3uHY
VIrzm7E4PYWXugcpak5qO57uL03+9EW6IfMboGGUHsD/LW5HGMCCpNmN7eeaFTzrZVdkh2IsXqq6
vihlnD5oeEX3SUPYcJcFQblhfuVr4omg8OWFowy+HHYHP8SEllPYfjMhJv2g9IEdIodiMjoGd2P9
aCu1mhzMLJq2+KdWFs6Zhc4FIB7sFMsmURAPjt2nLpYt9GNnBSHAINYjdMjK4F+CDBvhAySzw90w
FoDuxyIy1Y0vvbp4W1YxAUCSjSyOVVw2cWFmquMXNkIJfaYxhq2M9DaEZ83QqOEqTrRR040btPLk
0KkCjIzoAAnyEk2luTT62tJ1/Gow1OhYWUbS77TK+1eJw07flfZgbHzltb2W6C3p+JkvMuVGvLmz
kzGrfObI8TtlCLtun46x+Lvs4kwc1L4LFMg7p0Z58My5gEqmdvRvNf+m3Ehs19ZNJVsCBSUwcfkQ
QH04qVMdO35cZzVKqoO9Q6FP1DsrDr5A+CK2KMjXvu9bg4vYiTkgRJOmwPbVTiniI6Rj6pdoZN7o
MQBtgqA4GLKdFsPwfLx/qVdcCAm8nLUlciZ3XAwF1ToSo2le8YVzUZZwATXaM92mPN6bYdttzMqZ
tx4E8CwtZfCeZJtL/Jihj2lnm4Hlh0ltBjv4cyJzl7v9li7c2qJIsACOwXUEfGThqXJyjJi4heTO
0au52JVG3r+KsWTMKRqNqfbfv4cSuyE5XqlEL0+LqaYNgkGG5ReT6LqnSLhOsw9Km8ZnXOXuxgDn
SoolSy0MQ/CsAaBaOn0zjFVcveXbeeHBsBuBatKHVv2aw9n/3fI69RPK8/mXWB/GDS+0ahq0PaRd
FHyYrLq+nHaeUh8YbNMfeXNBshtqczYTM4/POoCj+kmvemQXezFF/yj88xZ5ztpn/cOKwVPO1VwC
V2D57pukbR3fEIzZMUkV/1T7ytxPlVNv4L1v7yNgKrgOOT48N4SE1yvV05FhokjT/UAN62EPZ3n5
j7BQIjmlqWF1R1eN0ninVjnd2PuH6db1QAPH+nhkKZBSB7m27Cpj1w4kEn6e2+Gh0qBMOaC+a+pf
G6TGHmerFf2/903e7ismoUHlVgLgoqR3bVIzUNkdrB6MbpV1H0KYFbN9RQ67V5VIbHWXb30ACGzo
pVwSZEKzZYCkejO0h2lk+3pfRP+jOZPWnMLUq7p3P13YgcgWQls+IoHu9aJGvdXs0MWO5c51fkoS
J5oP8eQo1oNtFM4hsaHV3Xi8Vk4NcBeKoSAqecSW9W23c+zGSmrPp+NqVKemKmhKxRU0+yB1muC5
hHLud+No1Vap8vbVJAum3EI6DJ8VZ+d6sWziRE8XzGhQFJa3H9GCPEV0N6OT24TGr6xx5wM6Lkgl
K8hLmIds7JKtGsTKwX37G5atqUpvkL8Lw+iSW2ryKWzaKD4mJRwRB7frij2qjvCF3j+4t/5IJv9g
22XhHSKkxTd2B7ftegukLk/OLJ6h9OqNfRV5ibGzIV56biCArXfxlLV/BXHbbbj9detMYSMrRo1t
CcGOJjJnxJLDix5Y2reJQkCwJ5ywv9WtCeZmzOPPhKjF1yjMjA1HvHJjua1ESBT/SaWWrW2jauw0
NW3FH6nGPJsKrOpZ4ihfW/BAD/f3eO2zMl4KFpJAlsO18IRp0qRzPibhpdCGejcUQ/jZi4Pp0M3p
V330rG/3za1cIVQxmbImn0EVZamsCA5GzfopUfw0F1BRzFo3TseMzY+OJiRPY7irJ7BooTPaG73c
FccECoVGCh0NnKG6CMGaLkRfyA7EhTr7ZJ8SKD+dh9aJrP+woRR/YfggC6a8In/Hmwi3N8q4qIQV
XTQoPR54ZMbdrDGqlbpz3zxElkKJ/f6ern1CnhR6YXRXEWBZXJM661GLHI3o0jK0OJwiAAL5gzfV
lnhkisCpz1lhV6/3ba59R3pDBPD0c0lb5G96s8osCbQ8MEEK663hfBhmddxnSqDuraL1Xu3Oqo+N
mW0RqKxdC2q/VMfYXfryC6PKzHiJXrnhBc1IZ0S6sCjOOloLr03NyOL9Ba7agrOKZF8yj91QAFGf
U0AVgZpPh+qzmqjlPhiyxjsUHRKkG2dm7WwSdvH1mPkANW9c72buaGHqeCK6JHqb/VK1pAgf2jSq
8sP7FwVKhBid3WP6QLq8N1+tEZBWGEnm+Uiq9qekKJxgb7RtaJytaW62GH/XtpCjQasAtg7C5sW5
NKzSihBN8SgHDapzrBpJN2K2ah4dm9gQ/9xf29oekszSYGdpAELkf3+ztjEoHZESafgW7f2PlZ4D
AQIUVSfH+3bWngUe4j+AK9zmMkiW41tu0qWBT9fDyh690IleaJS4L7MGjBWhJTfvQUKldfQLNVC1
3jC/FgpQHZHqI1KvbclhpKqQpvVzpfjJ7LnZTjGa/ljqVfFcND2D6aNXndji6AEqi6Q5ZnmTf7+/
/rWbz3QA2HLQoFQ/FrGIFoqkDGI8uOjK4CVgru0lIWf5kFtzSvPBpitUZ8bGbVzpYOpg6qT0EU1T
qRx//XXNXINaIog8XwunOnkpijrYNTAVGA8pVRsdjc0gC91d3M+6/ky/LPsYWLDgXHJ1bn7f34A/
DIfXhTJKZKCKyR9IBykDXv+WkLJrX3pF4Gdpihuq2e5HhubLYN+nWvuk9l74EGpJC4fEZD0oYIKz
PWmpBgf/MExI/1bJoULt7PH+71p7BtA44LbBWQY2a+FEwka3YHONA0aqisw8jE1aDecyUSNGvKew
e1RgvDj/B5NccUmAJ9PjxVfJNKUL9cJ0/LGdTYPDWLUv/LzBPRrmaBCaicz6677JG81I+aoCRpDQ
O+Cr5FLXu19CQpdnQ2dD61S6mi9UD2YWToainSgy182OGQsdZs5Yyeq9EH34wUkN9Ucyj8Fr4KlR
i+yoyM9eFYz5xVC6wTrc/4UrDoKfJQfbyOGl8ML1D4ycwgsMKwzo45RxtUPxvPP2E3m03/a6Eg+7
Ureyo2WkrvXZKhtjK4tfOQc8jRRwIW/g0ixDrHGeEreBsOkyjY31Qvm9O9hohe3NmNQBOvhpCw55
6xFg2WWoRk700XVYCk3MbiQ5xG1GfHEGnyeRe3tPqcLXOnDNPVRbjbOzs2mL0+x2m7FKP0X2VIhC
lpiGbFR6t5um9MIkWvuaWrH91TByRTkCSI/0/Tx5FOVTW32AWQAI5v1vfLvHGGd6UWrY84mXBP5O
ZSVN0oTZJW6g2SlSI3dfXbcMPgRKE+Tnsq6HcGs4ZHWbCUc49yyJ1vP1udLAVAm7VdNLnrupS1Dp
1f/koo1+9HPi7SahDSfmFZMtWqGVfSa9Bj4NZbTk9lncNyo+Nhy7UXKxq/FLFijloXeTiqC277Xs
OPY9AkhaAXJlatJ0SxNU/p9fu1qpRMEZlpwoKIotspNJn4YoRr2Zea1KnKtCH9unQnHSbsN3ruwt
AHUa6xLuhFNfPGp2zRQJZlikYqN8qojgOIxdVtGX7Nu/Bk8ZH/LEGn7cP0XW2uogakMZR8YsS85H
txvzEXHo+MIhH4udSNtgelFQmK9A7raleHd5ls3kuvxhNIc+Xf6ctxFSkVjMgpbJpa1DFJ212PKF
IaatMt7K3QBw84ceGjwyOIBrM+hpNmOfVSnFipEimlbEtXNqx2nnxCQMu7AS+nvli20dNDYBEVUC
Sk4clWuTsDSBgInU5BINph59GdyEXFbB0nQMh9IsfroQPkIJVTFNsVGjWDuhGihLWS6Vz5G8Pm82
NWzqZC76gNWWk0sAMoqyOiRR2P+HE/rWzuKEuoivuVpkpRfDCav92Fbh12RoqiPCJcljJiLtQNIQ
/X3/gK4ujiKEbAkCelmiqLTSnYfJMNILzExt/ylJKr1/tUXcHP6LHbAl5AmAApYDRq5XO9mYuikE
xJOhHoZGncMvRe3NWyKaqwuy4RgBti+Jlxf+ZBSp3VZdngHyTa2HJLdGeOC9ztkCp675E5nJSVJ/
Rk6W/B5paiH1BNnjxU6d8HsGi4x2lEysKU0ewtYnmBQa+C+deLA2IuW12/fG8nJ8CR/W92qJ5aRp
1U+IfWjKDtejqbspz9y/m/dT7cvLpxNSgdQkQL/pGigqIEZ8dH6JOwYCAjUSLy1zS68qNLnHLEWI
0O6UPtmo/675TtSCaIwTcTBUu7jyUQVt6dDk+SVIYg8AuzqXf4P6Ki9O4cb/c/94ru3pW1uLOw4r
WjEqXcTXjIz2L0+B0npH8dd6HBFgfO2zpvry/2dwcdk9oF6qwQjHJXPTmsUpcLkdrd4tv2qNbv6o
8oHR/f9g0pBcx9Rcb9GZArSNXkZcwWJIzYeks6z2xY1hngCQj+jtYUafrXp3SY6TQw+PZ1fq0S1v
ieRwk4MH6QUR0aba1wFToccRDPnGdq7dxjd2lnfCyuNKi900vSiz+AXmaKK1JYzXyE0s91ueFEN0
DqLA2QrYVo/o/1veMnhp1RrpQKdJL31XCm1vuVng7YKqKBLkREYzOt3/gmvmeP7o4lOTkwnI9Usk
2rif5ihipGNUg1PSTtaZyDB8QoFtC+i/tqF8OpQ8qMQxCCbd7JtHj+ewDBOhEv7q5vg/iTCbp9zQ
+2yXuuGD7aLIwGTDxkdcu4S4F7r2/CHHr65t2hkzRpbgARyMHI5ZC5DtOUfk/Hno0jA/tXlVb0y0
rxQdcCzU/iRYQarM6dcmp8QuWoQ8eZbcVvxy0vEBKp0zejrOHghXtg+nEoyK500j1IuKW7YnC42V
LR3M1e8KbBpxNsJT2Juuf8XstbWVGW58URjbKHaqmXbPoTPE7p6Mo9zq361+WgR9AEWAb+LbXluz
4PjVw0nEl8A22vOcdSVEkfasf7GzWd2XaeX6VLXMDQ+79i7LrpqM35gdURce1kxad5hIl4mEhbrv
UIZnZiTSxFZuvLaXBDKSn4kaCYWS69WlYN6r0OiTi6no7XNH0bA7QYJeaTsvq4IN97ZuDCYdTg6J
+BJI2hdDh57nxCQx1ZFfSpAqT2oR2t8p5XfH+3d/7XJAlQ9ySA6gM0h8va7WmOx8Vgy+Gj3ZeE9p
MN6Popo+oyQ0jg+e1VcbX2ztnIAGhmkCiL2cwbm2CIGfmjm5SC4dfC9064tx+HtqaPwgW+E57UGp
67F+aOdZ24qE17aV6yCLj6Te6pIF2m2Apyq2RrAft2G7n6JSO87wFAwHsG3ORtj9p0i9zEDBijIs
JoFSNxkoL2KQT2iBXixkMvalaQpExZz2VDiV8aDEOWhOkCDmvrOn4avZdXa/j4Ttfm4qt3qG6tfS
9+7kRIyqByHsnUpln+9/+pu5Ohl/EWei4UcDQSeEvv4SU4OAXhfwC6fZHT4Mge08Zko9/07iOvpX
S7Tkk1JbxmtPR6jciU5ru31J3qefhDds/Ja1a0z6THOBlq1No+b6p7TDoGrMScWXtGiyYlcINYTH
eVCbLQns1TPwxtDi9DGfMzZJWZDKZmrzcy7ntDzo8DZq565oRLxxu6T3WZ4BKLGgqZJPHvQm18tS
GyttY7eiClH1UbGf9UZRdkENxd6+G0v3cxE14Us1QkKmFsr7J1loJvIC8eTJ9HZJYMmkCc7aC13f
yfTZhiRHNcrPbRGYytcy1qcYUdfOil/qJk/ab8JJ7a0O8cpeE95L+igJl6FXfL36/8XZee3GjbTd
+ooIMIdTspOCk2xZkk8IS5aZM1kMV78f+vuB7WYTTXhm5miMmeoKrLDeFTrMueqG3/VkqG2Q7JwU
ktdJb438e1kAwHvXl/PKWLP9y8BcbM/QkBatpSKxFCA050nGqudrNShFCyOxcqaDgTAp2ll5Y8u7
POjre6lOw03+ysq+RtXWIDoM16a5wHneW3WAb5BUOoWG1kbXZwU9WyumIZWDQ5eTk66FddiDQRjd
VnFubasB2oZuABuVcvySz+zHxIeRBUcao4AWgcs78jykdpPzuczKxsTDRwT5wyQ1Dludg3cat2f9
iyYjHNiTQVvXOw2Pw+E+0MEEvKkcO+3DOORN/Hx9itZ/KAQtgE8c8TF4PB8jrQbMqiPVf3IGTCtR
y+Gc5MmGGD/nOse3kMYsQX6Pbt+z22Hqbnw0b/0RvgqGTmkpDP8YVBxXgas7iXVkNdhHJZXjjfvb
2sIFDaIkyPEL12qxMdZB1fZ+KdtPvZSJg+743X0EkeZN83uyRq+Pydqy4So8CybnPXiJrSWpJJEQ
nvlPGrKKamcQFoySoeqVO0nkQRXj0dKHuld2ihNt6Ormbix2p/nrNGaTcASNy0ynKZDgswJBwBIX
qbnrWj+97VPwMlfP5bT+RHG8+J1y/fjRlEr6MKSSEp/+vffwDhhrBEoQ4xfbcSoXcATIF30KRGI8
Jbk0HiqzLPTHjiRdBCwCxczo94mxcd6sXHvmyGI8qFHqAAQsZlgN8q5OVYVabB/3zQ5uQJV7cZKS
XxxMSXTMgMfzjb7OG9ByuOGoK4i5WVMX8qBJT4jsxmkBZeFQR7elQPsWJ4VKjYfn7B5ONUEA7ZST
EET8k3i5PtJraxreDEUADNMY8sVFDweuXAkVIT3FmaSOO9OJ8FN3VbvS4pPQ23rcOPpWip2zWyGj
DJ+FDXHpntILVk8lST5QcYPJglzZ1s3kJ4XyPYgH+QG34PFr3I6Tl49RdarIgopPtpSXkptVhs/Q
5IW8l2xf3gCz16493HgowSD/phK7PJR1K28lUWrSkxE40fegnmZXMyVEKRZhmLUTjcg+4mRsWjst
TxsdZzfD+ZyGOA0fo3QerusTs7IUOYhl+M8g0KAzi3MDUynT7McSYpNPyYBHoRHr71MaTW4OKlXv
uLgPW4kLK0uRVzga5pmNwGa8WAyZZcp2GwXOU1dZ2m2Rq5BUSt/y7Z1jVkm51/vMb46AHySUdT1B
fd+v93nlujdX5OeSFAgiPJnzc4DExaxMSIpGx5VkLyNmFb7XkKW8xcVZG1uqFvB+KPXxPFxsL0oa
qBW+hDNtBQ60m4+KfG+FQvGPjRM2t05fCPHletdW9nMY5rgjUeBDHHFBL1WEU4S25DzhNtVgv6/1
4bGNSF0sM9KpvKyOI9krgp5d53rDq32dH4sz+5vdZZ7zv6AVoxNm7fS98wRZJ7rNSr+yXFX1iStC
TPcolKDeyn1fbRHone2MKspFlJ3A2Ip00tx/SsPYuZUiNXgZNWVyVUBbeVd20aAcrvdxZRPjpOIJ
Pte9ZsbaeR/rrsjD0G+dp4TN9BC0Ir1L1OhbQhbH4/WW1lYoN0l2Lj5JxHCLFWr6omq5wdlPY61H
O/i75BVJqKPV/zBrSDextIeBhBvp4kYkyJdVpEyyn/SqQdnX6lXo2b1mPmgSyVqHvJCUDZv2tTHk
g4DS/acouzxyzYEslwLo+6kp9MrZjWxvpiclpVncVkKP2n/HMmDJOwwj+OKMRJ1P2RCGUQzJAvAn
zoJdbBbT6JGDI+POZtf/6mXEWxYkiA2TqUO3ssQWYgUFvapC9iFAjPoMRZrMS4yUbMPrq2Nt5f/d
zgLf00Q1oJ+enKc8tvoHSOpWcijQFpcuyLDjezZsvF/Xm1yZtrnagsSCcYQXtxhHLKFEPkKsepJU
9afuJ87TpE1PdVKZGxvYGnhJS8SI4NU025Et7kZZPoyEYPKaIIslOWZtLX+Y+ijAbUGq82MutWKf
Gk5aQpKL7CejN+Kd2pTp+/X+rgwxXgHcPtFwz7fUJSLAU65LwoF102btXotN5bHvUYXSXvZRKfN+
o9sr48sjGaAUpAb/dXVxJBZhOUU4DkskCcRcwCc7+JL4ofKlylRnS4KwsrnM904DTw1ocJgjnn8T
TlL5Wa7q/pM05Rg0+Y5P5KYczYjpPw+iAcUKgSKsUwsc4rwhNbJao8cH6Um3m2bwVHw0OrJ+MNY5
GcBTzSNBmZO68axYuVywZcyfO9QuLliL3llO5gckCUEM700t/xrmgb1X1EFYN0bfTBrqXpykP5Rh
EKWnbKi2Fs7a/Y72Ua7h9cDDarl+J6Uy62rwg2erthRxUFlIjtvXInA8O/GdL4oRqDfAElHiynlX
uQk6t5ehr1NxDB2R+d6/zwE/hcIx6TQA3IsP14QdouaWFDxH0qgBBQzWnqIq4U9mMthebEzKt+sN
/uGJLR4aM32MiyPwz6xTOp/1MLDKKawtJgBTWOsGXMR4zngEVSekHqGFENXMneCzZQeav0PcF+vP
Ake86dYmGE4+yAPg0CnAAtipXXtSoo9dPhFz2VMNqw+4MfcREZ964DfexOnfI/rS1A8x1DHlk01w
uOVyssjJo2mkmNkFfqlb+xJKB3y62G/r1+u9XVttQFmYRCIdwspuMbxBAm6HDaaEAJYbbOJGbeUM
nzJlzL8NIre+ZIqV3Qypad0L5Bb7642vbRo8b4iJgVTIgltslVVj+TOFPniOHaX57hNO5apWnjdu
Asq50db8/1rOKnsyVztsVFasPPCeV8k+9Z/yWuOJqJIejNmBULvSDbL+A16VTcETxlaavQh6uXc7
ronxxmJeud3iv8Ouxe6FX+BSy6OpTVeP7fyo00NfQCVLteCrn4fyAxt52u86LW0/jK0xbKVqrY00
Z/pcgGEAgBPP1zSBm7LMbgZHVSlJO2lsTM/YmXvMf40te4u1ExCeNlwkgHsDcupyWivDqeAFAFOR
KqO5+PL497I0BoVn9vHwWSmiNjnYdqtOe92IgYQi3Y+tQ00UbrkBRa09ow0kcfw9y3AvSFF5PBpK
CP3zKTbt6B6XKf2zWpIwa48kGMOqy79azQidjtyzT5Bmte94vqMwq6WJT6/lNh4NQeFsnCtry4DJ
QEsBwAucsBigzgEw6ITtP5VqZtsHU2ty+VQkOFW4YizxtZEtqfAw17f+w/qz5/xz8nZgDy/JG4Hl
VEqpt9JTlNph6FkEjX2SQxuWQQB8jwQfttW+6IvG3vj6Vq4jOLjxEkBbhavCkrwfhr0RtCPZBFpi
TDt7MmRXJtjyUx4rN9qo9RvTvtqc/Sd6gfwQOnu+3OWpMBGnhSx3p84ecWKPSJKMJdUbLHVqsFJw
IrHhtru2v8xusDNPfiZuLS5cRTH1pRN3zKlQ68qNfNN3ZSkJk48lpbjErSsduZqGguGx1pv8oIet
/fXft1N6K+OQxJrn0zvvdaEpY1OjXHuKDNx9BZekdp911q8uDsWWPfvauTEfF1wQwAdQZ563FSUg
6eZAdw3Mok+2A+/e5RAcfmUyNBbccwhwNFEmMtklLM/j9Z6ubTG4rFjIeAkTQZeweEGMUhGKpuPk
6InPvgnTvHkwA1OP9/poZ/reTHq+nXb0n0fNPgRhJqAIFHA7b67/jpVtFUASzgeoJLTz5U7XoDxp
cTKQntoiML4PamlVR6NvfwqpqrbiRFbbAmwgloZLNu4J5yOeJVPYIRkKnicc/28wCupV10pT84Ak
B8/66x1b+YDmKgM3DwA+0NbFHagT8tDZZoRXdWXHX2YKmjv6WfpB5JjmqFKxVUdf+Xr+FFJnQxlK
s0vGR2mXSCUEwQKdlmiN18bRIB36uq3TezPAundnWKP5KmeTfmsgSQ3vBrkLu931Tq+N8AzGzJgF
MWEXbMg+kBK0UvAGpLm0Dkel+NZD+HzWG1nb2KFW5BSs2r8aW5wBrTA0eHu4gYdEML5FcJLlYxYr
3bEejTLjqt0RwMNVojfuDd7gX9tC6PCTh7iOYxR4SQ76jHzzpy0Vk+opejduuUWtDgeTwTEFaQPK
//mC0xIdWv/s4T/K+jDdJnVo68dMa1GxA4JP/+6ayoDAdZ+VRpQhl15NRVQZEO0cmqszUz2kqoy8
fMgsFOwpRJ/wXje7jcvv+iQgJZov+oCNS6aIH4ZBAAsleM5VB2aVG6FnfCjJq1fdtI364oQxsOTc
tCMB3jnB9LFLQl+Cz3/nB8ONzN0FWKtKICNJELx/2Z3eKxs857VZAIuZD05AO4DC81nI6X9GsFeM
9tLsYi+By+0VmV+epLob9Y3PfrWxuf77xzfe+HOb+gsEDULNyhpTQkNr+23wqcGTpz1MhFK1x6kK
89/Xv7d5x1pcyVleDia5s3cVzoLnXauEMVoh6dPPGSYpaNga+IoPmT1nxF9v6MI3nL2FQiTvDN6Q
GCwtH/Kw0o1BzbLk2cDQKfISoO6fudnrzl6dCrvyYDy1vadCmgVsjocbX4sJrrPjwusNozoVoSYO
13/S2gaL/w8J538ECMtSbtqWXaj1cvxs/4ijWtwauVR9JO8s8l0S1pqt/Xz1wAQfNf6vvQsFqo5f
gZkT/qHrsSJuxnjsskOnDVLtyWZ4V4Gy+J97LQk802wV68QLyIncLKyK8D/sshgaYMYGfWZmdZzP
+nyWcINK42c1z3CdwwQ13k250H6h8/93nyXATAwz8RFgY7mQZGEwhDt+RoBGnhvYzTWDlcXUgqH1
uTicWDo6eCFvLLaVmxEAKqcIxn6UK5drbVDaSVUK8nhmeXj+wfGHpD0qvWJ86AqCnQ5RNTt4diUB
jR46lFzdmuu1s5QPGPSRqjD638VNtMwiiJw6dyOpaWe0ghDqfYZYU/daDSn3Tg752fsB0PHRkNLI
taRc/w8UXPRo9B4cdNaPzhvNXxuJJJmdL/N1P2uFJL735fgg8tThnMrEVoL82p4FBMN9E/sytq7F
eqq53cMkbMLnsCLI4tZsZH0f6Yl2yPKik0/XP9s1dAxyDO8YFGigCX++s786RoBbh/wKSNCpJXNX
1pnys0ZBpR2VrODUyDV5ug3bNJSoTVuR84r7wWTvuthp+TcNndi4R6ztI6xvooS4qs3GTOcDHWld
bhX+GDyTM2Xdzvbqr12lW9G+HHu72VGHyT5fH4J5V17u2rN7F+8cdKBot85bNIZGj2ONMzPzWxHs
VF8V+q3jS6SolpIReJVki3SnS0EUbOwc6y1THPxfy0uBp+wncq3AdH6ebLvT9lR2DfFQJY0DhX2Q
rA+Eb0HUcrgQ5fv/0Gd8Fbl2w5GC2XLeZ13Hy5HDBWknQqYvMA79WwxgCv2n4I9cAe/HvrUmuXr/
92b/cDznC8ock3veLB5FMxDZhrBzlfYgRqh9Edv4KUyd8Lso+6H1dClOpv/QW5sSId8TqrwLpS8m
pEY3BECuRTtpX1Fz218xK6luK7lPtUOSJanvksTQbL1w1sAaNgtO+XnLhuY0f+p/fVwFDXP6RtJT
h7/6eGfnfnCjyFkjvEBurYcJHyUvtaPauoNia3iNZe0wgrRtT6m7aTw4cqk+tlCrg/9wB6OSQymc
dU+G97ww//pd2lRy1atZeO0QoqTLR7P/oWJX+8tOWv/l+pyvfdDAgxqZMrPj8gXtcKghfJt68Byk
vaJ7hbAGsavqePIsQRBpGpdbyOjaZ2XPqSKgBpiQLZ2VAb3QLclp9GwlQfEwTDYFOJK2f6tZInR3
AlXYydJmrXG1nzqILOTKefterO0BOK4l4zV8jqdoeqae08mfe6fSpgcfWlO9w5Vms+I+r5/l1sXt
dg6bntHJpdGZPuq1FhgCw5bEaV7quDErEHq79Cwts7e8ZxfDyr0DcTYVxdmST5tBqPNF05SSLE3g
ii9lFP2Oe724k/UCfmBGjsOOSW2/wxVTNzbnxaj+r1FbtXFlVZH2LOF8oYwpRj+d+SKGXj6RNAJz
op+m4QEQRXdtIwm2PAEXt43/tUhdGjwbIjwPlfNuOkERpKLMjZe8bqZ6n4/1dAcjx5pcCif+R9PX
28TTYkP0XmlZhSfX2rgBvS1uXH9+Al1FYcvOPMNv5z+hw/0Aq0A6Ledtin+LaG55bBTeYFXBTk4S
xSU2KN+Ng7HFSftTNv5rRf1pGrLKnzoRUNTSjqfTRkTZfmC/RIOf9B/inBXxEBJsP82lbLXbc8NL
6o+N4mveaHa2thfEfPZeTCXpY8GjJLzJ4l46kabaTb+RB6td5MqtmUeHprGU4W3Q+7aL4TKFysPU
9Y7tlXi63PckSpcb2/7l2iFwGXo/FU92OWi458NY1QVXiCJlGEu1w8O9a2M3HPS0cTsnST4qnZ9v
wNGXa4cWcfqGRImjC9fE8xbNQPeVVjKMF9FLnTfpUvs8SO14aMMsu3UgGJ4aTR6PJTbaR+Jtw3/j
VjB5s16aoxWcZP5eFs3DGW/1PvXNF0eE3VG1i3YXhM4AXjhMh+u7+vLeOLcFVko4gjxfGtnfz7sa
lvo0YmFvvphUSsnm4oS9aR2lC92iMvUWbX+Xeq3cKR+Q/ObOqeVzw35S6x03jUpsia7/nsvNiZ/D
IcO1kXRiqmnnP4djSxfpqJgv1YiyODT9ah+WGPxahG67kxXJRwtPj39DF/43Bgw4HmQU4XgenDc6
2FISRWVrvvhqZx3NQu5fY8uKFa/xC/3faDr/19ZM31dIKNH1xWLG8lVr6jgxX5RCjb/3vHcx4R7j
mwYn4Y25vdx+5rmFJMANELHakjVTObzdJWb+JTVnAiIVSFcEau2NSXETGYHkBRNvbdUIoo31u94w
9yR8H+EjLvsYarVQdWGYL1jYO7shEvkJ9gA8vdyh3NEVe9HXP/HQyzb22yVsxuBSjadRricUcwCl
zifSEKQn6SGRc/pgWOU3kYUOWQx2oDxqcienbmHEtnEgjrPXD1WmV9aOtZUo0JfKPrvTQ6Vlwfel
kh0bocV7DU7Mlpxh5YObyz8QUQgenM1jF+cSEbxFUmSD9iMs2x++nyYHQ8Shp6WpuksCSOJ9Iume
3kylWwVD6jVD4BzxgzY3Hi2LOwdjBZkQ5z2oFLNdm7o4nNpIbjrccOwXrlPhrdKKAYmSkH6OvSFt
RVpeftVwfoBVKHMSigRr83xeRi0tM7OI/JckT9s7X9HqGz80Yjz9Zen7pLQJCEi99VXPX+35Ecgt
DmOUOZ3bgH+7aDSeAislvTL6UasaiXBx4rx0MAka1w/1jhdyN/y6vnetNcgLYS5kk9YAenveSzsr
+pAQtfiHaIzxifdns3dqVT5KiTKiipO3QOK1GQQ3hAA7822dZdG0TGOr7Cwr+FFF1LK+Flmilp7S
Oo18l4Zy5OLRbuwxefrVDKF/Rwh72Lqj1SrHMrT9vSCaMD7afdSlqFTRCj+XeTNtDMnKxFOkcdjH
Zxd3bp7nQzI6w6hFfmO/+LVe7gqDi1c8tOkuKJP+Tc86263DmAPm+kSsDAyQ2izonHVn8MzOW5Uw
upoQQNKqNkWYHSbq/eQMxjPRhJsJzZd7HWvrz8MfUGt29F60hc9QGmoTzsRWFHtVU4hjVjepi8V2
cGeGcvcwKl3pBUmzZc9/2UtawzCTp9/MjlwitSVl5KYnz+HHhDW6ho9EQoh4A2fDTTJ9CxxdSnzY
LmgNE0s0djPkby9mUoIR2Y19k/xA2CCrXt5WA9xyHaj0sxRDvd/rbWGMBCH6gbJPk962fg4kkX4q
9XrwXUP15d8yT1XrbixFNe5BCuz4W9I2rNN/nHzgRcigFjQ1/DM4Ac8nJEK4AJ+kDV/xa3Uyr0AQ
soNNNfp7Sgftt+uNXcz+fFMBeIG4IkPPvnC6SrIaIp4Tvmaqn9wLM0mPBN/g8cbwuKKQtMfajO6x
5Ks3jtiLvWbWOTAn3E95o0KUOu9lmA8pzHdD+RlzPvzM1XS6E6IcvqDHHn7GJnr46x1dbw/Ylns4
Zcil5q/NLa3Qh0T96TdZflJTCJViyFMCe4nwcgNw8w1oY61BxO1U99C5c1QuOmj5aR9FmCL8HOXS
/jmJwfycpwRQyDDTd5rQN8V286ZwdlywPUGs+8MdYIkvk6wmRQ7rzlClNzurO3NX9FXLi0cNo5va
d6L8TiPUQ7ymymgZ0k2Yl23xEDVm237NtbHCfZlMtao+ZcowNhtzzX18+dvmctTs2g8zZhZzL9Z0
Q7JU3YKXvxkZCK65I4865CbVpE1kef2Q24Z/b7dtcgwkO50+6TViRpc/5XEnxUbofCwDNdvpmL5Z
uwGTyv5jW3Z25OaWLjenOrf6/GaQAvIOUoB/+ZYXsmKcpibSo1ONuEIcellk0nPrd4PmQWjV0r3d
teGbxl0hhEjVcjvvhRLlD0lKoS70JF3Kx3hvllpN+FSe2vEjDvLS+OyErfWiGTyMPyh6pL/wPonT
t0kXQbePnTwNvSYb09ewxYmXqD8LYnSJpuPoBBV10F4MY/i5UmugirbU+E89Q+Yx4u9szMb6G9T0
RvRgxXH3ACXRH04SNpBf9QBXK1cCvYp2Y2wN4U5KhvJuVFv12+Q0rfKDpFpIkUWSZPEnbOaHO9MK
xsidCBtOZ9KGmT02+iDLN/bQFHbvTo0l9bvG1OJ7pxx8+1YPbK1zLdJgoLakdYLGjQSw9sY2yLV+
bzJf5jVRKfWwwzqheIiTftLdXomS9B7GlyYzfY7/aFgdDJxGKUbTNUwMAke7D6UdicFJcwRMl+79
jIQrL+qtov5mVmMo9/tOr8ok35s+qGkIWysI7cNAGtXzJMX4MiShiPEAzjDoPziVpP3WI38qMtcs
bKcrdmiUIqPf2C0utsWZCYKcYw4VxzJiSXNSnECOslIe39gi2mNI5PUh0tvgML+q3Rp/DeBRRJFy
1CcbT4CLliFRzt6ToMRALhwD5/tiYSISzkah/zJ7OasPatdIAYF7ivKldUTxWIsshSBgtWnhHFuE
vSRNXd8oL6ADLh74fQLmkg0xC4bOf8CYDZGRZXnwux0HM/ii2a39LOHEzkUsqz/1YR7Hd1Pl1/s4
7LJHTqdx415/ceXCsQ7sAJ/wWTkM1nb+A8DDlZyHS/LK9V45RrCOgl2Zj7nmEnz+UYLya3tG45Rb
znzLDRs0cdb4O4Qc8tdFhEpqV7hN17L5OlJkO1TTWN2Uqo3NtZ4PD45RwVG4PtL6YlOcS/MgeyQn
AHDBhF+cEJi8gAhbg/MalJE13VmjSF1pPqM3KlnLexYgEAxNFAvwybjcL9MbyXkrJ05Z5xWkKHL1
oRHfjCLI3lXqtVuZyJeDCLdhvk9ye1Fntt755Kmj7o+R2vuvMry9E+Eb7W0TVbLH9Wn0KrEJdv+5
gP996s2d42FGfQ9i0SX/lqJFmkZO4bw6hNx8sYQjPvl2Oe6E3Lc3I9TcwPVLMIOsLvUbrSp/qm0p
na5P5MWT+M+PoKLDPYqVa1vz8fdXGaMWSom/ceq8ZlWn1jvfnGw34ob3GLZivEWtpe9DM07e+iHw
39Vw6j+lRi5nrpHJW4kOy/3jfz+FaoM8Y28U/M9/SopbzzC1wnktHbszbxwh8toVHbIRlzg8lb1E
qabbIiviL0o3Bl+uj8TlkmY2rP/f+mIgjKHQjW5S/Neqz3FJa+wx8LRwW0+1usywhWKHnDGIpd5u
1NShd9qGAU/V5Kvu1MoBTqRx5Gjs78zImTakI2vtEauNMBvS1hxkfj6qhbDNEVck+3XoDe2bmg0I
UsexxxjA0X+0VR1tnD9rnyzUCm7GfLQAHfM4/7WgRGUO8pAFzmsa1MZndaiDlzy0h5tJjwmSuT5n
a33DpAGoAWsBSoOLFUN67GjVaNNekRJbw7HozPSu0CJ7cqVUchBWpYb2eL3JlWVCvXd2FgC2weF5
MZy6kve2FBf+q+QrXeA1Jh08yAlH+UbfVr6GubDMpOHrhchl8egrYWeM1JD910YuC6/IfefnpJXS
3kRSdVLrMfWqwq+/xXHdHK93cWUG51cGXkmYH4FLL2ZQbfsp0qvaeVUQ2jrHSZ5ieIW6Pu1lvESn
jVvD8szkq4ejwAMeUxU4C8s6qhmppHER5fea6pLezIAsJqiNaoZvfiml3CLazA00x3++3smVpcMm
j3ofZIxVeoE7w3cBYTYYXr8O3hKYlCeeisONRKl5byRomP69Pcizs1UAmMGF/oFiYJ0q8ii9SmYt
3UqEX+5EQb0YOX4U3+uMgrzR4to0QrKhrsA7lZiBxTRSdood31ekV+w9wmCHJ7TvSajxc4+0D3+j
sbXPAvvnWbiAZSF2zOdffWr0YVOGwn/N9bJT9zY62GdFGXApuz6Ma6uFewfvfbxOWC6LL94RdaUl
k+W/WlnQ3UxqP+6TNIluq072761qSm/qcfI3Dsm1RmeJKI8/VJwXTkpD4RdOQmbJm8RLwdPTut+j
9INyESrVqSs7/UOpRvHxX3uK9gkwE5YihwS76fmI9r6QI182g7eOXCjNy4xKUCEKuvZgD0FFsnHt
4CCFGH13vd3LmaTd+QYErgULc0mdArGuhyC0+CaSVqvdiongSgJk9Pt6O5fLkw0UahbDiWsIddrz
/sFbxUWw6MK3obece23MRjfuLfNBVyVn/+9NoWLGqxtbZ2pN6nlTWRAlMdTwiKb67J6U6Pgb7H98
nYci/edt5Q9FfrZeN7jCLC/GQdWEWCLp9MrR8g+Z1Eg3w6jwKYjw3g6b4nC9Z5crk+aQzsx7KHvZ
Upepk7ORdVEXvTVyY+wia2ifHUlLbzInju56SVNdrL/Exje4fGYxiFRQcCegdAHMt+yjYTh1rucE
isly3x81NfZ3GjoWNxoT7SMIc7svcMH5HgKU7Z1E3jKgWFs4XC1mKIxlAwh3Ppt+VI0Wwb3RG+ic
uOGYJD7RytMHaxLRzfXhvTwkoPOBZGNVx7fAaj1vyihsYUxmlb01Q6pVezlD5f/ZbnNJfQShar8E
JVaD4cZWutYoWBgfGo/J2VHgvFFcPJJc8AZ5U/o6OMoozb6AC2n3uEeFJ4iVw8buttIeOAEPZyQW
POWWF43cMada53nzptWW4WK+GZGK0Dftrh97/XcMTLxx4l9O4HwKUpAC6APUXOKZ8L7jPOiG9E0e
1elgF4H1KCIN6pYiSLO9PoMrbfGmg08Oo2A+7e3zweQaUYR9XyZvkk+l4NuY1Dz/EYdn0k0RmsW3
f2xtfscRa4U6Yi7/LofSrtWg7LWofRsKS/7RpmPnKlxQOXwlTfyHtniZwZCYoQ7AsPOeydRNTRl9
/ZuG4RMsATP195yJGobdJAnurnfsYp/hEQ49an6Z0TPeieeN4WEx1pWvDm/O0DT3mh+ZXlX2xqdB
xDeC/PdIzZONb2/+/WevYxRUBnJa+E58BpfCtdL28zSI1Tfinri+wFqu5L0KVrjx7rtYIbRDMMec
8EmSDwLv8645iWgE7zT1raVG0buYqAW34eCL1ktlZ+sWOI/TeafmJzaqU0wsOY20xUmkNIYUKp2T
/kqNTnPTMDce0b7gETqk1mGUopyIDt/ZB8jbf12fwQu0ARkiWstZ7YxPE/b88xT/9S7TBlPLulrU
v4FMzZ9RnZV3vKzGhyrW/VuMrftfpdxJ32JdGW7RA9jf1WzcMoRYkjlBqObARio2CGvQeC/ZNVEu
DX4xGe076vMap1Az9sn5jTpc9I1m7JrbNJKVZ8nRJv1R0rMQUhz2N6esN+oEzDhTf7aJ6sc3KdaW
8mFjhJYrjtsW7zq0qOy5HCvLH6dFuD60qaG+V3aiPQjd136SeN0+g3jXcEwVM/UG0KN9xUv0ropz
YXmOISmfJyUo5suELr7XUzI8yabcDfuNHzevjL9XzvzjSDSYObCsVEwuzqdPqe20Jc1BfZfr1vkQ
UXl6VmDqV67a2NqnPp6k3nXQ6VtuD1yfuVQnwnAn6rI/tXrYh7sQGxxj49tZHh3zj+IhzE2AV43N
leD8R1mCe6JITOV9GtPh3aiU4reRgqrqzNqDmiRbrNSV9cMHCkY9ixV4feuLR/EAFzgLsXt4j4ta
Jr6iz1uDfMKsdauwCT6RHJvPblQjdntp3Nm7gqP6wc914SKEzX7Nbi/OIcRJJt5dn5/LkQD6nR/r
PIBQUS/fJXZaEGzbKf6vpDN+SuSdUu7PRX/vW3l5yuL6/Xpzy/0YpJfaOgakLDUeJEus0ne6puoK
NXgPOATcSU4oiEiVdFeXTXuDJ7e41Xt7K9pwuXn9aRSFDgg/RGSQ3/PZdsY2LIVEo8UEZbUlAfRI
ycvxAqNQPndOqRwHo1FumiAaN26cK6PLHg2uDdANVWrJl+mnsDKMTgreR8xVXsrWLnZhHGmEZw/J
brDD0z+OLjKZ2dkMRQcvrwsTX25KchTFcfzOh9NkriaK/G3QurHx8DLpXXAtbXANXWy9M5dHEao3
RnUGRCAVXALCikICp2ZHyXud8ulUuVnsAqf2DdRYnHv/umJpjNImpixcxcChF+dBSZy7sPEDeoda
EY1ulbaFtE810I88agluMmeH4uvjutI/cHySuMjtnVHexR6GjjCmUC6ydyMI8hOJVPZdNuX+zYSX
1caKWW8KoxYOGjwGlhagEwFppK2V2TtJCtE+cxTpMISqmrtWAkCw0a+L5QkRBLI6zZA8g0HP4sMA
hcQPCCOnd9iLoRclg3bqKEYdx1FIn7Ni2gJbVtsjCBPJCxiIvYytlltYTbESFe9RbASNa5VF1eK+
Mxh3QY27mVuWurZBnbz49ucu8jXM2w380OXUJSE1eSmxsnczjocvflyV+7oga7nuyKx15UZt7yvd
mIVs5abufGUuOV7mjKT52oLP5/m+MxLEHAe+nL+H3VDkLhyW4tRUfUzAMrGmn6+v0ZWxpTGeJezj
3OWXaQp5ruERpzXF+5Qn2r5AX7yHUjgcha8Rwj6qW9/8anucnJROZy7ZcmAzVe3CMhuK966OzROA
RLKbpjr7zMGVnxqO+Y1ywOVg6rOYZv6HpxzhIueDWSGeDvpMSd4nq5cfqqCrdgDM42eA/C3u+OWV
czaXAXrknT7fPOXFd6GU8Du5LKXvgV2VtptPanowU9t8cho1/oKmt9hVsVzBnBLaJ7OXwkMjpmqj
hHg5wPwICgScHuSGgWyddxhUcpTjseDjtKb4aCRF7BV6rv2yhjI5NQ7xEf+6gHSkkjNnCx/OOSHu
vD1f60TZYkL23oz6z6ar2lOgcXCVk7WLeCodrrd2OZ1Qw6jEAkvO4tJl9l2nii7RfKl7R5nvf4zk
STrgQxjd/D/2zqO5biTL91+lo/bQwJuJ6VkAuJZeNKK0QVASCZ9wCfvp3w9SdU/xUk+c2r3Fi46o
CDUlAvcikXnO+TvTGJ7//pVgElJ2AO4Db5/Ueqk3a7gUtcNzNOr1+aJ7yWYc4nSLHLjd/f5SJ9UN
tC50ZrBjoTAQRkOp8/orJKSwcEiM1F9iUZm7mpidDVO1+KGOO/tQulYcRonavSda+eVVV0oZ+9xq
474upL80SCNEzVEmUntB8GCaG+k2+oM0Zb+DoWN8M2q9+NS3vav9vcNj/bAMQ4B4aOY5/k/7T5BZ
GNGa1F/I19Mi3xaR8TE2RHKTlF2koRhth3dO/vWY/Usr8fOKCN6Bntc94HQcak+GI3BrNl6SCRQp
7qvlQc8c5Z0pz8l79/Mq66eixlhjoU4eYikZTAqhGS8SHs8Be1pokqOSDUGFJXUSzHqs9X+Pt8Yl
f0znOaJoMam3T/Y2d+qJ1CtN46Wp0EFu1v+Wu2ZOkXCkPSQpVIHv0MNOXr+fV2T3RrvAlJDe9vWa
qRuB1FkvzBcoiAQpe5l9SJN+2CqDqWx+/1K8/T5ptsABgMn4H7Dc60v1SO+xAjWT2FdJ3Z1hiCHb
troqCulqSqQTxntOGL+4Il6DNMTYEaiIYU6aLS12q9GCOYMzfNZ5x971bjK6Xi/MSGgE+iz7/J2V
+fYVxIaN75FjngMfDcPrzzhHWaXk5tDFfq8JVbnoEaIEeqPML10xuRtLSeMnAzacePr9d7seRK/f
CK7HucioF/ISZkmvr+vlVmJ7RVvEPqxP9SKe+uRgzYrrG00df4rLXLse9MlBvdaZZ/asOu/pAt+u
I5J20DpxUv6UrL++Aal7gy3VKiNeDLf6feaZ0RXfcupnZvWeQuTN67+aV0JzWa/F2OtUhl+LalSU
zhli8Ja5DGBsT1441GVc/92nyYUQ2bB+kFHxPq5P+y8bqjM2uJ5iGsSKjcol33iohvUQD5WlvhFs
ibYPo07Gx14f6+qd3ecHCffVI+Xiq8EDk0NwCva51xePGjsZ68VgKUXIl+btwhRRP0uKOr5OS8Oa
SMdypAo3HLJhOCuN6h21KEofUSEtVdBksS38RlSz9PWcqPnSnzRqlcxXYPeb11WpkD2SNZk0cfWa
kLm3oxelTzjXVXhctWT+HUlvGlS/6lPYhhhFzdTF2iRa4uoitKHpFJhG7H4d0lE8JmVi5rATndbo
N9HSukYVMgRa0Au1BiLc36/2N28Zhw1GBaBGYLUYyJzsJEyUG6OYDC32ba/sDqKLygvDREadJLX4
QiM4PXau276nDDhpIUCNEEmzh/GG017TRrx+IoNVFZHZlXrsJ0iIusOIW30bjENnaGfkUDjFEa3U
eBZnZV1uGkCQ94avb/YzJDDMXOmXWIwazczrG7CReSHvIW3OlzDOZh/iq2SODZcf93BP9F9RWFvv
7NpvPjTXxIcBXTGV0zr2fX1NmOKT1g0K1zSt6ns1tPGVGFwP4Hb0jvo0mTsC8ZytPS32O2/ALz4t
VTepmhy9qxzjZC+lPcI2OdeBp7Ae3mNl2eT7WNfJ8pSp0ZnnFVVw+U6t/WZlgZEzjGK4zdfMRrbe
01/eeC02+6xnUJjBwDVNXzq5LdHhW6ut4hjXgVIr3kULgSV6Z6v5MV979brT0cCBXJV9MEnemDHM
zlB5pWEgMZHqIMVxop1cI6J6Qys+yaYAya7MXpN7d8ox5A4cF/rO+USUY3/hiJEjfEtHvejbNnfz
q75flMRHaw4NvVSIXQtdT5pY2ULp8oe6W1a+dIqrsY+UN3a+J3lh9yEeiq16cAyaVTyVweyiMw+z
OxTrinC01M+l0uFuWZZqemnnDFnIpO/aOiwgOb5nnHV6oECHAq5k1fEfSMCnXNyc+lml79E/jSSO
W/q9VyR+Od/+vY3k9CInJV7ej9JYtET/ZNwSwaT4xAqnV947a+p0HZ9e5KSJlIldMGWP9U+0btiv
BbFyxOrO/TPZ6T++Tf/JQPL651rp/vu/+PO3qmbJx4k8+eN/X6Tf2qqrXuR/rf/s33/t9T/676v6
WdzK9vlZXjzVp3/z1T/k9/95/fBJPr36w0aAD883/XM7f3zu+kL+uAh3uv7N/+0P//H847fczfXz
P//4VvWCSJGPz3FaiT/+/NHh+z//WA1l/+Ovv/7Pn10+lfyzTScrkVIv/fxd//oHz0+d/OcfuvuB
SpOZq0pjAhat8cKPzz9+on2AaLzSF9nceOtWnamoWpn88w/L+8ABQ/NGMcVEHNTij39A5PjxI+fD
yvbgRytrgcrA+eNfN/bqCf3PE/uH6Esiu4Ts/vnHqeSUch/sbr3+6keHV/HJibLotS7bNNNCmKP6
mbN0j3VsdztFW6xzSeb8MdVKceZBity5WuHsjHbNQnKcgjM4WRwvtKqoPwoRZ/d/+Qr/vNO/3tnJ
ml1vDAI++ZgcMhCiTgVbTpQp2YjpQohQqzkTsi8xF+5GbhT8ObCYmr/TRJ7UdFyQQ4balRkZFSoM
8Ncbr6mOLZAQKlanjnrsFNz22EJEf/j9xzo5zJCFrzMNdPm4ntOWnw4bzD4qY7du3RCHIfV8ihZD
+kWTrnJHQ78Xuh7fM0/Sr7EZSoLfX/oU+eHaGAGyna1n2vpJTz5h5BoNUZ8kRBuLnX+Jy6o4dqJe
fBrBYfDbwhDY6tsjXtpZ6SudK6SPN6a+K2ltLguns6+kIdzP79zVyTb7467wKqGcoBx7i2c6tRl7
RhRHYTQZCqablrMHBOukL5Dg+LW3JB+zabxKm747q2estJNZW0kcg0owU84C1LwbpS+jJGyZjr+n
wj21uPt5ezhgQMXV13Cak+rDXRx3YSQcheiY3S0GJ0aoZmb7NFX9tHfmXPtkok1JfTut1B1iIBl4
rZXs1oL2rO7i93IrTl8LnuEqYwS3oyqHv3dSeNqLjYKoa5MNUnBexCwp+02Ng+TGqVXlMbG8+Z1h
569WDTRWNqFVXEYLe7JqdKcpsjRp0o3XVMV2mXpH93Ogw9u2hQKdiDQJYjGOLw2PwCdKXV7OtZVv
Kl2rjzBGlHt1JEb794vmpEhaHwpLGWIQ1SAgyKmhEQQKq9ELwpUjwPqbVkbTplX1IcT9fdqLdOgC
py29dwYVpxsEAy0qMhi2DEPJkD+tQ3E0N3oalGxTOVG8c6G67harqN75vn9xldVkBtBs9T1ghvd6
GxJ4pHppHuWbKe/4Qm2Z2UHRG+XHv/kNUkizw0LWQBGLzGn9hv9SZoqUbSLPMjvM7bm4IPfQPAg7
Kno/J29tt/SpvWN8+C4ycDIlgLWLswEkGM4t8DICT19fVpoCKQ3dX1iVixLtlcRSXmBLJGJbzU2y
LUetizHoLiw1HJV2hmckqrIL2mXUx8B1sUsKFc7Gwde8Vt6SPpoku8oYHTJJqwz6k6WPid+ac/2x
dbD49B0Tj54MiOd89aG6ykiduGkso7M2tWT07Ddz1J3HeDFNQdZbsKbrUo0u0JdX0466V991FIDV
5Wp1YvnDkEwbKYx62yj6MPntpFeZH3tdjxwN84WHpJ7sS1UpR7EdEr06sk4YR0yON3ZBbiZGE+Qp
6dw+DXJx26FdUX1Xa2I9FGNfD4dCH2xxQzxAvCf2pnB3WERZuGouQ/FFWtYSbTxjLh4mwEaspHJF
GUItS7Q0jFRplIGhjM5XiJnkJiolbbbdN4eu9qLbMY2ah8LMnCAtW/FewNObd/HHI4XXyyaJ4dQp
Fa3oskWPwNhDRy+VsCKVa4fs297YGKyGBianl0nhvmcc9+bQWC+66sPoDFfB3Mk2OEYRNK24tsLS
aO3NopceWG9NZqoi3uNK/uLzURNwMWa9+ENrJ0u262ASwVngUrwVZ9rcqlv8bfOgNmrzyDqft7at
vNfo/+qiP7yvQV5xMz3l3BVxPETTktuhVnnyIp+nq4go1NDUojV5jfrEJv9m8/st4Rff6ao1oRCk
EgSEPdnoK9NIlHg2+aBpam6Z79tBnbpiiyfheynEb04xuqmV/8qVuCKF0OttoMvMstL6ykKCOpUh
p1Z7UEWabjLVWy40NKL733+0tcj+63Ry3Xdwk0LfwvVWYdTJeikcq6nI7XHC0pYUOKXrvbjLWHxN
CSW76/NSfzQB8scdDmnaEpZts3xUEefVOzVnKBcstVvt7DHH7p33S71uYq1OQlN086ETMNrfacV/
8STQgAK4rd7+nL3rGfGXzTlC3jgqsnJC0QjvvO9xhm5qJix23f3NAPEfXwz1KNlN4CccpSerexgG
bB5F7IRaUgofXU56yBTFDQp25Xcewq+eAUgGbywjLPb+k1ZjTqBZZUPmhN2C3rtfog7WjaESTtWl
tj/KIjvDBWV456q/+C5hE6HCYQgPM+SU9FV5jAkTBeSwd1AZ54mZBq3ezX4fT/ru96vs7ape7ULx
7MBnYJ0On7TZuFs5xdwNdigw9wjhBMpNs/TtDtWWGmpkbr8TGfm2VCCmfHWmASjlOD2FM2Dj5nhn
l4j97cbadsoszxmxvOcs8KtPhYYBHsi6u9un7u0NQ5baM1dqPCK4QNHSfocVS3+J7IHgkbxx31n8
/Mo3Lyt7C+jvyuQBXz/VFRW559GHCTWUNmO/EM96IQOhmYO31eREZrGojCQKuzmpj93UMPhhimIv
ftSR4eS7eN5/JDPSazcdE54inGy7vKvSIcOqTjGiPBiJIgkqJLGDj/N9tM/jbHigam9IQ57r4lsa
VTPhvsb40sFWv0IvUujbxuk5uQsjQQxOghTipg4UNd44eZNeTkvZfpkyRuih4ph043Xrxb6wuuJz
k02T7QP29IAFats/J1VFHs9Qx9iVjYY+fo0qyq/AiypH0lJnzRlNmvrNbOtpCnj0SPf7vrnPedov
edJFl3CIsZAeBlJLfbeVKqEYjSJIlGsczAzcTsN12FKn6ivJDDI6eg4KPr7EaL4G/HFEYNpFEW27
HK2BP5dJe2kq7VT4mdI7mi/zpaD5k6lzZvR5lfveFE/Pumwc+v3YLp/sWjbkuvS1fkezMHwqcHWP
gxxTzfi8LwyQCqSR09doaG00aLVrVn5jL7npDxANP6ExFPUW+1P6uKnCGHybp023BFoyL/kunRyL
0mkypOFzU2xIU1uU35a5U3CP97IsrJqIGxmtnK8Q7bltbqMi5v+hJLS+lW2UvNj6MPK58jTut206
xh+LuYhqELCxvmptpX6gdJPSV6IUL8F0WISLvqPRF79BaRKv7lVG7KeYm01BbGposrOlQ/U/yMkQ
PsFhmAQWyxT1h9525T2WHrhFJL0tBoCuWRylLozMzxfX+4h6pfF2zWSPZ6pWCKK1NDOZg9rzOr7W
tOtSn6Tp6IwnOGkB1edY+fNS5sLHKcEZ12fLX3RqZqpBBifissdJrw88pXXuMlUoNcYKuetejDg3
HRRLJN91zG3yXVYZ8MEk7LNNnjXigEejaILBUOObAfeGOy6kQsPt2uoB743lI+s6rVaIZ3huqtbr
d3k1cbd6ySHnW27UXNlt6hSb32+WbzsBXnImzkzVUU68IXylk6Xh06npYZPgQviDqMcRrF/0tjJu
KDvgDCKNCZ1obBlNmIffX/1tV0sxtwqIMSuBBEvh+vqIFbrWNHpZ6XgLKInwtXJpQqKXiVWZtToo
pVVve7OOKVAUEdZd6115ZuVc6auHi2v143mtKe/JVd8eVbzOKFbWKoVK7DRnRiqlS7K3ZoeNS3cB
Azy/VtzGg5frFTfvfP5fnB2UXeuHh7qI/e5JieHlldGbjjRCxo/jYaoGELysEucrefpstqfuKbEc
EQ4ZVrVaC6ORBoToJNeJeJ2ZzTv9zEblmu+Z/r0tEkzCrX60v5AbUWa9fi5pYY+dluHzoraVPFeB
7EeQv1rZVm5NJGFuiwdc7cZ3FuPbKQ8kQFYE9Ra9N7KodWz3l4pryWo1tZLRDstoiC/rlA2fMWB9
ED3whR3Z/RZHrsG34e9dO2TJHYqlB9CM1LT7AvTwnvc6Dh6nZyADY2e1Dl6Frive9/qGcFqZ0LsY
MRXE0B/NpFisbW7TFvqNEdVpoE4YLexap+8v4zijHdFrlo8fUVEdY9bw92FmZhp4i3AOU64RpIz1
Ts5LtcAK3zQt9WUQWXlbH2iZ2esEfvrHuMZTJWy1psAbKzash7xX1b2OgQyOWVozeH6Je/Bez5K4
BrOtisrHqIVjNCL9SULts+xPiRULO1DnWetCK9eNiJepTy8LXU86f8DBn4A0N1e7gLGZ/a0WE5uM
LJtxOhh20dq+Y7UjXjttZfizKWcR1OaIWzXP4dHAt0cGpMxVXdg2BFrwl9Ou/NbgGF5syrlX3SOR
JgXnWqq4GsmSzqQVlbk1Uke/soy6u7eXcZFbbTGaKxztGiOIpK3FWzOb1SVMJ7u96xxGCZten0pt
P7q6soQSOkNZtba4HthTpD9NuEYGFdbOD00fGwFerq69k5Ng4JXUXSdCrNpNwyeOrYmDacbbPDAg
sV1PlbS+Z5UrlB3nYlE+l8Osyrt0wSrkfvESS983c5Wg1Z7bTN0Yonb6Iwd3d1jGqLmcutoezhsH
ZgNJG9GShygGKvOQjVgQ7OZEkj3sWEOr3ei522+VxDSasG9dNfKn1MWkwOrrpg6qokuu0qHxbL+W
2XinxpPlMr8AcOBpxnYTzn2rSG6/1ppQVyMVRM9Qu29JFI03HNTxN4dFhLtQnlpfKXptw/c8gUl/
ZSr1IwR0Dkps3LrP9JM9w6usjbIgIYcmOrjzmErf7saBWV2ZMynwyAXx07xTzM3YJPKu6+x164dV
tZNz5XabUZTOXdWMTh12bTFtcX1e6YeO0fdwZiMS6qUy9eqWyNJ89NMurw3A8cG5yubU1YnZzVDF
thiqjejiZfdA1dCpvpJ5setXbVrO4cLbp21xjy3vJbEK5SYaR4vyjjT253EmNntfm3U/BqXQ9D5I
MUkr/AJbtnbXFIl1ni2tB303jV393MNPePSdmSBTMZlJ71uEF8xs5Z29qyOZApsv49CHLEIi+aYu
Uu8TTbAAwUGUr6T4gY0KCAVO2C6dle8rM08eY2sa90rpufEmjbxJDR3iDR8X3NI/97KfFV/2kW0G
eg6YEJJURlkoSWZT165VaYJ5VmcszmYxfcEN2GAmMxUT5kqL3gSxx0rzbQy0d007rZVNjN0P0lOc
dLvcEyFW3E2/wrXqfd8R5RikLKrjhBHFs+V0yk3cqQND+iIdvmp20qrB6BTq57zxlLthSrHAoqpU
bkppjGhbGdPc8qpHyCLtoficZ679OBBje2dh/vcyDvZw0cZ1Btbb1fPkl5iI3q/5QV8L6TiK36t9
T0RSLs0psNoEEgTvWV9uZjFWxaZoNJf6uZ6aOaCxlmSE2tNUBVE0I8kcnanw/BVo2uhmnOfEKxRa
ymtZaFcFRTVOEGlTlTtB2f8F31UM6Iq8mY8udqq8FhYiuoOiNIPY9FLkIFFu6qJoteJxM+Yyn86c
wjGH7UJneR1Nzfg4lcI2fd0W7n3ex9axaxrNCPVimDLO8yW+0IYog86HVRnOOMXoFiGCUd0MtJxo
JnCZ2bD2HCxtEozVqItDXExqesAws1E2+VCmlyU8mDFAyWQz+nMLV9u0dryUodDs6Kauq+pBSxKU
w6lnpstG14fuu6Eo7GdunClXuBTnMSN90Q8IH/u+D/DCz0Chplx9GKXiQdzirWx33sKAM0h1M3lQ
Id0UHCmt8IJqquddlapVE46oC1MfplueXzmmFPaK9E/zbvG8+AVzudzej1hgf+JJtw24gFFiDZuM
lNlWDF0lIPg+JewBLtJjT4/g102c5ZvMzRgNFGVmJyige/t+iMh4XqmWxfdUW1RkfoqTf5Jq3Nw0
KkBDqPVCnENVXIygjhaS1brenKJAmmZCOMvKLNgg6ylButxq+hrbejWQCW+JxwhPnK9tokTDPqkE
pyi2ubkIeZjQG8ymAmNyLGa1qDtmZ0MuRzjCMkp9vLGozvqq1x7LVtbtPhGGjTO6Xg5RSLr4aAZ4
qERMgEvAg59o3v8H2/9Ywe7fgO3FP26fiuHpe9W+Atz5Rz8Bd8V1PoCPUT/pOCLgobtCKD8Rd8VT
PzA4Rhlke/wHy1lK8D8hd838gBPtGuKJWwyOr+tI+U/IXTM+rDb8WDqorgbF0fs7iPtPcOp/eDar
7G4tb8lNhdULyHPKKlohiRkE1tpmQ3TXw7y7zSeletJbe9lLK4+KrRpZcoMarIx8tvPMCAbejvNW
K9trGVdFYKduofvSVJUUmxfOKV+Y1vy50rqZjIC6TEJhx9NVTLWeBLgadAfqlikUqSbuNatIv+Di
LT5i/7fw3iaVdmO1seq3npaf1VWZ7J04HrHY1hlclFNCjEPbVGFZOc5Xthti1a2U5EAxD3a2iTgH
Nz2RE1WQxqrxKUkVg0h2K58fBVb6c5gntnqB1StnU7OUyk1GUC/px6X1vU5FY4bgu3rNadNE6rZv
UxP65qA3kpjgLs422lJUe6PQrTKI+BwOdJ/U8fbZpE3oFUvdriEEZs3nFmXC+aRrOXMa3fySSvgT
AaY4+cgk06RgyGfL+1SPsfmUl9Z8jIpSDYElxi96j1rYrzuDyrpkaof+1p87t/6uiGJJfMuYa26p
Nq2CwrgsN7juyatCN4Cm2sm40CY1yTYiz9XjWA87McojoLQdLrb7osaWvMO5koEAZlVGOCzLzKE1
6VkWUPyXFzC6s0tRl9emXmTfKzvhcMhaO1t81atQTxMaF5dwHQoVUgBm8lAT+uqpmjqVo2Twkr0U
U/2oztj7500N0VUo+6LMKahJz+aaI2Zkmf65NKWB+ju2iEqylMvIQoLA/GiIXyL047tcmTmTMu0+
10hUUKV60UZo4GWLudXQJl/yZFwCuc6O/IwS4MwBdYv9oWgDpxn1sG+cdGek9dHBvXc7Eo56wcjw
glSGy5h4G9RipWkHJc6TfClOvofTQudcKsV8EzWqfQGV3eH0SLu7xSnzb5aMU58RRZnurFoukgXk
up+WhdMzQbHlc+7cLUlFyVQk9V4asMP8Uria8A29rvxOdtMmblFWgo1bFmVddjuQqb5D9xrEJf+3
50qaBUO82LgPB7hsDJu4U5RnS6MunLr+qcXjkBRd+Tjq801R4aqg5lDPhDb054kkWABmiq8n/Rew
C4iofGrOXOMr8e5lYCY2dYnuKVunczY9B7vjR5ar7LOinw8xOXC+Ro+wFV7XhmPk7Cfp3VDF8vcz
TdxROD13GJwGLrOxTV+117Ul87CiEverjnWqaEq8bFqnWj4uEoJ3UDJvZIxZKMqmXkf2Yx6nXyp4
q4+tiTNErI/0buChYpfbZJaYhX5TqXkV1ITwha7U0o0+qeMVNVW5LUr7YRWOBLKajK+rsQaYp9YZ
j+08IBiRUUuIxuzmddCIzFPXvB4vKHXtuu0ZfBar77tFmHw4W5WX+IprhdIoRKA11hC09jwEi6vo
x7hFVZtHJpM1bH8Cg4hIxrV96ztNRQ0zm/iDgoHT/cXdtopoGIMxt5XIT0TnPUAh184Vt57ZgNRl
2ExR4RL/WzTRnemVihUuuInHlyohXVtzJoNbMaBqhv3sfMQJTJCa60R0YlbSHL2m6T7NhM3f0qON
EJK9gYE9rq5BoqRfc3MZglGd86M3jtN1UWRYlPOZshCtyXSdp1j6hbE2a6gIuuo2Bmi9k4Oz7M1c
wpVidhfmppODENZdSCBPvMXyMw3KeVI+joPMcz+fymUL0QMJ4ExeXoDJpbcblmy6GsZJO6+mol5L
Q/xS+bHYWeMEbFHbFrCJNUXktTrT9QyEL9gzquHZ6tc3jCbxKcW2ygi8SUQvvefW+TVBKs2ntpxq
3mBmCLeYe3faeeFI9z1fmxOf7fVwWyF+8FILywlavROgTRciBbMeLADw1baXZqxB/qfK/Fim+tGO
BQwDke8dHtKGrrzzazxMt3l7J6oGPg/pvra7dNd/qRB+wSX7Mc16feSuUxTwnxXk4uQ9uSsjM1U1
wSh22ysJ6YAExVvF+LAwx/frtDEOuALcaQuhib34ZrAYkfIyY4gT5S5P7UuACkZPVdZjITfASKIg
NDFJJU/GvTOKcgyWrn8pcbz0uy47rovn97f/A2I+vX3gl5WcBoRAk/J6GGS3TlfHkcnt97PYeU1y
HOfuIh6rJxf3EL+oozvAmOuiQdCFjdYOvMk8WNlEH91sehtfZUKr9zB83gGgXg/rfj7s1fQDrj2M
5TciM1NBlsV0xNo6RS2DqRYPRYKJkbS03o8de2PIP9G8v1X13lXANeUpa/QV2/R/x0LdPVcrgbM7
/VXr3fybufr/CAGVQvX/XhMHyXPTnxBQ+Qc/62HN/eCuXAkQXnBJnhWj3p/lsKZ/ABVdJYKwSD0U
BbwW/yKgah9gOMFRJE6Gd5q35t/VsOl+sGB5EGn0w2N0xdL/BgEV3J87e4XNo1JapaX8Iq4D8fIU
F45zV8G/TQRpW7m3lciuumnx9pTw95lQukMz4yEzr8KRlplj0PbOEy2kiwZFdTZ4VGZh635Vzfwm
haQWTwBhtdmdDzUTRIKILpbKEpeEPJwhnRdBPo0MPIRz6fQkDaD9OizMCc3BqP24m86KttvXiWb5
i7fJiEbwvYqZRHVBfgD1RHXhWeUXu1S/VWO0N2X70kHGdzrjqNbOx0Qftj1Wr8VD4j1X09ngPchF
3VvRMR6PIkvPNWYBjXHZZSpeAWYRqPAbo3nn1chkDOubV3/l7oIhvlBtQKAI0+UyLa+lN9FS5huX
7jyFxzOIw5xP+JdvYU2eURQHDtHF2XK7FBc6sJjMo9G3lG9Zrt4v9nIgqvXSxeduasq94t2NYISw
dZBGfV6EFdT0tTXzoYW+OE6O8VRdzCandbpz7K/EMMz9Q1zWcKx8qiVQq4vJuNTlsVEpCV1BvWU9
K7FyJ7peJ4GNvci8npUo1JTuro2fENH4WhTExW1UJUGhZ3utmbYzqA9ks+sxWTYW/jRuS4dg1vtF
jU2/RB5x4QAGKlb7LZriY2cMiT9MFjlj47lDrZLMLTT5ZD+knNLtdsqf8Bc3/Fwtg5nRnFDSUNd3
aVzfzELbe4PCpODKlBkpFmMpD3D7spuYyybMbnPjaAzXrf6AFoExD+jceF3IY5bRUg3DlpGywGLI
Sw5JX50PucZAUYkDK2o/At8GjnYdCWuTOEZYtO11bA+3LQHjfmPNu84Qll9n/EmZy89TFVe+Y883
ceWeGQNZPpyAvnCXrSoXL5hUc1ujJe8svuQlzx8ZgMpAB3ExF+1FU59RtzohA4uLOXtQu5INnWQd
pwza4VMNqHSQdR5kVg41lSEo2VP3XUSAQwStQs2oOWhploMnB9+S4gxj0iwYuurKni8Mu3/BUf6y
84pQtBYVYbWLqPKs/HNZt+HQY4rilmdp3/mmOJuTW2ZOYaPLEIuWuS/u29jbxzhhFnC9LHW47rK6
9iv3vAN7cA1tY3cpVpnfE23ZmquKRO9vo1QcmIP5A/mt8ywvvfmu4ug1U+umcwiAqYsDNqZ7XPEv
5kr9hrHzZxi/37L20Vv2HahnJBffK9uDWT04rXMcKOpKcdVazm3PaexP1J6lyjK0hz0ZcjfRUL4k
scVTkXMaECSuscp7pjvWZb8M8snR229eWx2THw9DbhldtwDDlT9hjcBcvDm6c/aZ6dAnz+UlUSzj
pfPUZwYQg5+6g7cpNLaJKN2A3Z/pSrHp2zjM4vKaznajTu7N1CvNtrSWOkBAJ7baON06WfzZs/Il
RFHkXFEzM/Nc3ENSmUswxzNYnKvEuG0UV5AHq1Ab2nuEzQGukheqWuxVkGIhPi/1JrWsxzwS+yaC
TdMYt/imaRHmHLJcQlssdEvJV81tLhNn9nUmz0DV9Px5QYpfqsBaUyNzuSp6a/rIPjqGmjOfa4LX
Ghrc91F1MSFdOzj9TC+c5rZKlPMUuzGQGs9EFHzfi5x0OX2AD+UwRSsbMkPM2xyCsLPA5jJlBx2j
aBvEi93tnBR+ac/6TdmJKyz/McXtA2FP7tFdDfbtuF72UeuUm0rDgH1JeDWdfsyYr6Zfcr07w++f
jii6cskl8ZX8HH/U+Q4L7U9tMV9DZT3LHOtSE10QmWf43CxhPaTPMlE+Ap6gMPTs5zbSs2Bi7Ax1
JEv23qwDOhDtcGzNcgpLa7oeekv5bGC1X/Dg3TyYLRL7MNWS/tBmzdb+P8ydx3LkSLamX2VewMeg
xRYqdARVkkxuYMwkCcChtXj6+aKtF93XrrC7G+tNd1V1FiMIuJ/zy9YiTIu3yRDxOZ637pq1FKWU
EwkijVGcbTNu9/FAQzBnajVch9bILlkZI5h2ycDIdMtTdDEdNKeuPaXRf9lNUh4kEaUHUlGtZ9GZ
Y2B3C7CDUC7xGsfvw1j1CAyX7BWEcY6oY2geeUAknpQkO9tltpwSMK0g6Y16bxV97VdO04ZFIlr8
YukWtKsVcyvK3G/V7WJ3Ltn2MBc4cwMxprtEFz7H2l9TmQnaA5zxxkzJnxNo/7CDPAqTtKkP6tbQ
CFF/NUPyTEzLXm9FHa3aU5/V+jmmGiHQumYMO06sh87OeG0m16qunW4MkU4K+p9UQJxthbGqh9UG
+b2r2zlvtepqz84GHzK1t17HE7ZaL8JcmsMibc5HmCh/AUS+X3+J9mFUihKkjha4s14e82ZYdoUT
8CU3kAVt7K1Lnh9IuTNCawQJT9f8N82yCv1QcMe2m74VSeGRX3VOlmY8GKv9nOVrdTFswtkHFBVe
I2Z5jFFveHVpOlhYlyZYVQgkowUQH7NC3WG5tCK+d8YCS/tTSklsWaLywFptEYm6fzANMYVmVcS+
0YghNJtyiMr2/qfh+PDQxZS3qtI+MdUtIBygBX2a7svWeUEMdDMVZ/b12mzPo8KgYL/iISE+OqHT
vJPL5ot6/aOxN3NKLNnJMecYfM9Z9yVz167nV+2L9rIuO2VjWNp+kiFTAwQjil9Y3dtWVV8TpQ45
EuwwdUpOA40ak1X+0rOezKn1kpbq4ybsSNcroMjxRevKQDW4UeLt72JTntQypYlm1/G1Z1mxI19n
Z9Hwmi1RbJwROqFXvc9M5jHrzZ2bd34KtC/VGb137M99etxKSgjqbtwV8V193V5qkw17KW+JO/rF
fGt7c19V4lo3zS7WrVBMeebFDG69oYbUnmACVZsr3z0TxLMgnvnYFJX9u4776bRNW5L4bsrznyoT
xI6g/bIvCXbzShvGmbYjF1ZMMeIDIQjOLk+0JeqqaQmGlK4jb5iNKguHdlPKYJvdIjS2vmk9hP7m
PrFRTmFYpiTL7FT32Da6fWJItv7kggEyVeL6hOQp94EHlV3dbOkjti5uRnTgBZksSKPFFis7Kync
SCsNbudpMEO91yhW2biYKrelAyk1xJOaunI3zpu5H9NcPRMrKj9gNdqnGuNdiJaRKanPtvi5jesK
dcQKY+EoUjf8ql2mm6nZ+aFtTAXMaWHtN3Bf4Ni1ck+ZsslfRVXtGwUUTW6reqFqZzz2xmD+lGpK
RvowD4+uIj7NuULbXuDOvjoDQvolqZlnSpiWq4Qei0anyl6QZygHnY/uTaliP2JgswM5JeahUO1m
vwCwEGM7df4WawMnX6oH1ryY/qzOJQZE8i5BEPU14vzQ9T3s/n4pSI6cXCzkxPYYqP0U800lfcrf
JjUNenuUD661AKLBkdJXY6U2MB8pl7+saXQPdPZs/FLHmnixmDEFYtBXy16cqpxo+U26+psuy/i9
1PviqOvzDHxWboyK2Io+N1g/T7Rqcj+c+nE3kwp8WSoh36F3ncOimkjbtLmE662wWn9tRWPslwnM
S6TDh0n0AAeiLgJbkGWt1c5T5po7GhEGL0myoLOcqO0ASxVxbJOp8s1sKXd8k8LTE3HB5XB1uuXV
yJeAyNirBq/PozQty4nxvQ8gHtGArWLzxjz+0I05IkpRgaGrzoQ9nt2UG3B1ioMy1i/OXP7Siy2S
Q8OltHA81S/cq0e9d0KlmoZgQe0Xwmj+FqOqImlRI5jaJmyVegtn2T9oVJP47Vj5pExkqPkU3ZMy
vhRafWnU9OAiDRL4+8HWm9C1ktc6B3Uo41uPK4IBUOkPdZ2mR+nkrpdrU+kNQiZ+mRhv26xo4Thp
fPl252Os/uMu1j2SGwWWtWbZURLX/6JprQKqvxkvW5GNvglu5lkzm58hVS2qpdoFjex+bcXmPuUk
bHsVTSr+UFjHEj/iSOdHRC9lfWu7Ebws58F3kjz2kM034dKIY2Ibkda4T6v6UWdIM4AuUE3sSMfy
uVFCQHffIHXFs+SieO6dnBDLblnRjeZ8e5M2RmaN5rTFopYg5TAA6a+uOn2NxChTBT1UQVooXVQg
cfNVUxEzb1XW8Qn5wOwAc35StnEKlqmGK7TzMcAqzY2BfgebY3IkOOiaiB5TpTI+NOmsehmBXrvC
xSmY9emuER2ZJQb6V6hRRK8VgHcx0dnjFXheIm4H+5JPJvOVlmR7M9P1N6XjSOhTC0WmmvdWZJSK
eS1gasOSrsFbqmdTqKpFhvopcU6scrwEaqxRrpoUMqqVwtg7pp4eRVZUvxZBuLjhqOlDAWvhD6lu
v+mg2ztL6brdgDgJF/O2uG+tk2wPFqz+L4nH6Nk2R22vmNMAzYMUwif20HzTTFTR6dTKS1EJ97kq
iLXBZmYQuk1EMOvM3NJUn5VvM37kl6Soys/FLoY/E/PFcdhGcVRw3vTR2KrDL3eyx9uYV/IoUqf4
sJKc/tEpn6adUXXIFEy3dK/ubA3vA4V+z3knkyd1zLiIJhQAm6fFWfky6qv+QdVWmhP3b0MrLFpL
ODc1WftREv9PAJ79YnatFjlVvlxzs1FOm5qxgtk8mJZdqs8xcSsYYTpxqYxkPZSd3V7JtjEB4q2G
o14W+oC4eWutM4f+dtoMg63NMbvqbci5J1VzXf1J6YxnQlbT98W1sfRQAda/ja45aBEEovYKgLAc
ukQaIT7AOhSmRPOJen9Jso623KHTnhZVbDl77GgGWrViyeexOGZO7/rIF9LXQhLR1FpV8uBqU/oz
oq9WvT4xgKYJmB15tOwUK5jZkh8Ta2q0jTaboS2a9ZS7CXeCmzvoryfkRXUVVm2vh3KuzilPbeYu
B3g5X+83ZJwowfIFUMIYrJdSwGHOlFTME9NBbMaeHI1nBdKxjfM4KOI526sLDa6MmKmnV5v65ZaT
5eldHLS5nvkIKMrvFcbxOhXykMXlFFYs6OFoql4SCyfM3fy9jrVip9lpNLtGKHXObDvPHqXZkxrh
zIxd+e+qXkxWc+29K8trc9d+j0JJXhyjQ8xj4ryjOWdkbsB31lTbdCowlpXpD71Q3A/wIqPyNqbx
wR2LkOyp0dP6u4dW2wD8iWYYCv24VC1CNII3vbKYzzXBbVNud57LAqY3ZcA2et8fHx0SHviL87Sn
q9wN1unR2n5JxMlrAdoAnuSQa0LI/4uSQT5tel0HTKgHxa73ZtepaN/VhIVPbS5a8z1ot61m0kIy
5BWyvIJ62EhKLBOVmlL7YgbJsKEKLRps3FPWRrrWFrxDqLJo6fuGg4pkaX83S1b8qkpx6Ze5C+0W
U55bxsZe1XqmbAoTvFw2NzapA1/llyCWx9PHWECkDVGeLJ+WZj1wyHHGDxtqruZrRTmjNO+x2Fbf
Ai6RMb31yPgTb2jvS5mcHA6E3NxZm8KPj5SDi0m8QjeGqLPZSd3mNHbbeKImRo3urr8+ttywc5Il
2PJyCnBCtJ4Z87ujS8ZwznoRJVL+bi31luTNX5G6c5BBtnuJyFcfVYYTlPdkNG4dSlyLKieLsRyj
NAVEaddGD8u6bPcIswUMV90/JpsKSdo7HC2lR5zaCyLpczySoZDn9WuXtIFLzyONcshp4EB2qpJf
JsjOEVQCgRoJOBibOsVLSzJipHshjFH3x3LI961EJdjAboe93gC3uOufuFDOWE2tK2f2HCZVfzJQ
qqPDrd2wcjXpgfT6FF6dFXCgkLp3+ZlskofQauu3rV5+1Hkwo+2+eFKZIkOkaVdkU0c3cdE3y88C
ddjZSKwz9XIVwJmq3sbKci/LrC+3vO/s3VzjpUvXU93EsPujxq1k/igWsvDCdi+EZRCZaT+7XVO/
6vNmh0YBfoumdOZrKEgAn2TnKSmBhUOxmGcB4vRMsdLkJy229gGPcJdvOytLHsuKkV6ftNeVXRux
q3vVtYTvqyo3BUimzxn8q6iccp6W5Beq5WJHzIx1srSYgb1KD/1WRw4i8bBLlwe1KM2XEngxc/CS
J+W2UTWS2ru6bu1Iq1e5Q1pMzVpWO48izf+2c/KgbcaRn+SVO/EietSptvPpFlTFJyvxy57kboyT
7GBmSOzu5CA0h0KMVv3Qxi7woonRw8mzHYIyXHn0yoar4ZxcJp62WtYPLiuV2T4LCXFyzmOuAqJq
ikQ0tXYPU6Y2N0aDizr0CDd4L6bZQJI9y8fcFfaxj5NvWi9yyo63vzRDah5iVed5KTZe+7x+FHrH
IdktY5QUXf2IGSdn9qhHmsLVycHisWnHxmzM81q4JDsLLdv3qptF2TyCyawVIU2G7nNxPRQWHoms
sV4xfezmFUebZjfNAxfPjsx4d68ikrwNJgJGwj0ZDOVNtcpnx0QsOulfU0PqC7cSv5F4bQMe0Zzk
dzsPKtn+Mu2F1ByDE3UdIgVZVikpvxzbV936yEgxuiWLot/S8ZDEdWBrj1OKmE/5FOBwz05tzqj2
nPaodhsp551qPCOozHfOsE0vVdzX3kZk3U1SGRiqdU7X6aZczHRcw0w6v0enZTDMutcWSAyYnYMX
jRgr00xMWeEicqaCkk+KFlMqxCC7MX9z1NL8lDZkwim3STOXoxREk3e57Tn2FGqTACilx8KqDdxk
vBDS0l1G3JWAPmwVPabb3I0PiiouM0qGCV1J4yy+lv1i6NX8qUPk2wkZmkh85MZCDOz6hse1v6R9
anoGrbh+346ql+Mv7zhzc6miMjCc1qdYz9fLfTcAijQWfMV73g6Vh7XRPFV1PwZxNhr7ynBTEAPG
rnro+wvXpek508o9KJufVLTBUuctDgslhSjZZGRpI5E/9LKaR4R8MBKmrUT9UP7VEvuUtxUJP4l+
yMccGUCinKbR6o55Ph9K0s72ktg8b4y3KffKpgjgLDZvHnv121Fozpy18Vzcv3bUqwl7dHucMqpN
1HUNJ03nu+z+uCqBdbhxEOpV5nyeHR7yLLaP0DRdVDrGFOiUPxxLtf87EkHxImPrm8j/YEqMI7V2
AY2UIprGlBspcWef7CQuyWpQ1GDJy/5P65ifedO6fu5O+kvjzC88Bg9jaWVBQ6Qo0492puf0qM+W
eVpMcUomWfpKAgTsolUOMXsnjBxxqBQ5Hj5peOko5gO8duVrGwtkXeqXXC4Pmq3erCR5E+MK5GCU
O3NL5K6V2pHqnMrrWmaBokzPmpyPJO7OvtAwsjmMth5I5+gtMPZGYYZlKY95P7ueLi/peLTLvZ2/
VPkFeeGNNRW7hh2haLW4+60isluMcXXpVzYamrbDzlKy/YIZRmSMXAwlvU2G+jgK8My0QyndbYLh
xr3Rp7h427xQqVp8C8czSx78WqkFus4y9+us3+sKMolBPptDmRzMcb6pXXvs5nr1DW29jjm0Uat8
xVbGSZ9lOHiyIfEl/8DNHpPZy62h9JGJ857pa1DYH0qn/DBq723h3H146NNX59lt5blasxvFvF+V
kelnpzdc3FdlE2qJOd9WkZxweeVeY29vCJjwyzco0aor8qFHNxk8oEI/29yj0Nd9NRgyoA93Zy3u
cXZ7l2RcoAN1rry+XR8nR7mRbXOelV8olhjvUl+W867MeycwiySk9vyZX6vHoITYbGJIQnDzsOb3
F/gu3lJ548ouvxn1diJUMcBsd04SALFq49ZAafelpch6UX95JIYDABf1IUF0RqhbBSUO0tkpaG8f
rDs+r4q30cysUFkp7K0lolydl3+U9XYjcIcCAp1Qyny0zQOYyjvJG4/1xGdZFhdLCmRUsms3gSNv
EbvSdH/r/JEjz/Ss53Ce49eE18JulaAzo8K6um4ZJVYaubZ2aePWt0haKNgam5H3Xv1daKQflNaf
OY0/Eu42q5nDrUIxrL6s3cWqxMVYxiN8sI9yaz8irafZ+lTHTstVLCUjILIW+v7CDqztmeCCYWfU
mhOkbQv8ZrEqF8r27ELsviBQMJ8be5U+Ljv1Ra9nmUIhJjGyClOpTyzLR6Nycla1uETry36HIX0O
8Ks/SvYPEGqjD5AHCk/dxCGpRUJYjPPtVhyNKuStV2lbERR1ysU9rbMn2w6Paqn6mrEiY5eOX92X
oGasikNLg4E7jTe8hExUyuoyBxY9u494zMfuKIrksZMpeLpxS1ESHru03IlcGTzDHU4aqXBH1xBz
tDjJW96kt7XLD2pCW3tTLHYIfIeqDSDJl30x8f0spxIM8Zes2x9FAVJdsajiLeRfIGb32eYExM43
AHJVBZ0AutGchDbspVEE9bQ9kXGNH7AsH6fekI+o0CDQXMFnajKGKfRm5ybtozIfblurkZBDyGK2
4aD4O2DfU8ynqo73Yzn5FHCzx3UwwkUdab22M9bqyekaTxtc9rmvfkgJP3b2g5NzsnB0HTIpI0Ti
O7qzIvowvDZpYbmtyEW9XqudVzVEdeCCQMBk16ehamjJeLHy/qZznCdpe800EdBo5dn6jFhzE8Zv
jJF9OPa54Q9jruHnsqgJtRJ2mZlgB9z2I5+O4MUos17SZPXz7tUo1gi70jU1kijpDnIKiuVs2unO
SP66rOHjavot04BYMRmRFmcWPyRbcdsufCqXMsLs3RqWSB/+pkak6M07rpTPeBUPynzXFuhBMqX+
loIA5WXYDeci13wl+6zSwicAf5Ucw+0QSasPB4ociSnxCut3WRYcF1NGkYJLHkd2RCUeNDaW49bM
4pemrUdYfJC73FBt3xoL5bA5rNpU0lrKkyzs5LlL+vYBTTr/4q2dDn0n3B1SDs1HYJr9UdzY2FUj
T7QgohrpQz9T+FJO2HJboAX4x0xxTrkTG3ctAR91TddL09ABE+vVvBsmswnrsjJeq0xjeVt6jnqJ
VStwO4OAmbS5GbJSf5s2b7DZrAPAbZH89IadHJScIxrZVP02qgPmwFkh+6STTvO0FLHlb4W8FYnq
eHkm7zFEhrMeF5vYKKn1DwSW5C8LQz3BQEWgqz1EnvneuvHeLutn2Ylf9oAqHij1N37rsKkVWK+C
Q7TWxsdeMRwuq1cI83pXr9iH47mKPXTIXpUJnyh/TLo8zkcyttsAtfRfTVoPkHWv2mQctDT9wR3M
itHgtSF/cyC0j5HlaXCcI+Gp465ZzJtLCBacpH5TMt6WHp8CGUq8S/E7p3wW5PUIJqwHiEy8yYQG
xIS6eK3C2zJjBoLFMLR6JrBreFxnNNJOXT5087DfXP2aFMatNe0PoZlP+iyOUh/OG1YhaeJjJb8s
51e5iX2Sy4eitmzmwuR5UeSx1Id3g9uVpMmNG9xIcX8UIgIfpZPGSJ/bRX8olZQWLFDpWtf9eYFv
HKFp1PwSx7UCSjj+MfOfTh2FrzDc+2ypKEmAePV86T020Z8BsxFfJ1dbgpHDVu+ZjPyXdWE4LSbT
S0V6NfTx0RlwPcZbvNOX/GN0c+mh5Pse4/QPRVmM11Z2JPum2unojWNEzt6cErsk1J1utJG9JUfX
gvaJzRpGOznJ2H1lMLzqqpBMCNnDorjMm+uVgkpvjcmRzcryLHWu01p3ePu6BIzgfiarZYDXNIjn
dfUqTGP7uuWDEo70ThT8zkmno2osd0Ix9prKDZS6KXaNycoSDx9rU95k3HP3O+mzklrCb1tsblP8
NOqbrxTaR2WsB7LJb0MlowSsAgf0j2YIBdGs+5LVaCf6NhqEfY+WUgJjbHdO5eh7e63WaCgXPdyk
5vop+SYeQXXXhUlxKPWHiTxYS5YdqcDJJ6kajqdY4oO2ZSzwvfojVVIUKvkP1hsQ2Rkf0kW94eu6
akpyE3NMb/LwromekNMuErRL2e4flwL6QrlCFyLGH/IQD0PGAuMGxUxvGbtPrkx7Yrq+TehQFSW7
yjupTImvkZQk1EsBQW30QCyldiDWyccW+bSOz459wEW6x2z9uJTPWi6CYbDuUgAzgSYzO2ycHWtb
nB8SdznRGZiH6ayZ3pKa8C5Vds8LLJDMErRMoCI8H6jVttXQSGy2IMoMtwp67Khp7Z203c7HC3Qi
JRpTgsRimpTWl9hKmlvNZ3PMQrERclqPk+4poHVDj1hbyDVKF3DziTvNV5PhHVHsEa/VFxrvo+Wq
T1BrgS2dCxjHkXV1hQ+D12S/9GqLvvFkItcbZ35gV/WOYLLd6PYOXFCnIsol2w5PHwA7FgoeORhI
xrDCa+vpPDrKlyFHDyPnr7Yp/8R2eVrd6Xss2i8h4p0yxklgISPwtbH7OzjyUZgGWNTYPTkm0/ZE
inkzo7RKzq7soaFw3I8SRu9Hwb8cGvZ3nzu/uiW/ElpxR7xK7doV7XkYhht6e4XG8gkFg1v6bs05
Om71iRY+xOcLEpdGFu8MuQel7T6LMX2f+1iHh7BPy6y+rlP7U0HkehoAHvC3eFF4tVUAqN22fm9m
jwK35pRMNMcfqTEDPiYnKzPGkJS3B+7io+asD45DJIUwdndVhl2oEaT+jGUzxS455pvn8Bs1V+0s
q/IGZGf7KfUmVIw3Z1GiXEpzUfupuv5kI7xVx6Q6zM4YFArMbNE3QSKSc9c3BNyAmGFhGVaoDVJu
7BEEr17FwWknxbNQyPAoL8eMrEJ/MkBu0aaoUWO5N5XokHOcp6nPd0REBsVitSb+bMOAICp9GYW9
U7OJP3GSaajnTnrK0pWvr4EVSzS95nlUTxXEg99hH/aHjhzEmHeV6wF3LtqeXWdNhh9r2Y8p3eeV
4MagkBq4Xblzk+ljIKzWMc5VAwWzdnzRlCkF9tR9VN1yNtgT0qgx1tgzGiQZlvmKzzWAJDVBOfop
pNQGJX2VfopO/jJxip4qUr2CXCvMP7pQfixa2+dU/Zxn9qyyaX7TjXvOsDbDRiR3QurP0Gu/a4XK
N5hTSYEXUlwVNVHLCfe+If8P5oIhStfKM3ZEhAzUWTjaA7+uk3CRokEpPcjCCBpq6BsNTqJA80BO
hremt7G/uCklpK+ZLY1gsKyD1JpjsnX7tp2enKJoDkrDq2Wq8Ys5WIgjRkQwq4qo0Z2Plr68m7Il
B23RSBUalOetWQlJK0/qMl3JFXkhd2FHeW5kp11kgIh5c2mJHWadQCT677h+7ARat8bdItJaFJhI
+KwyfWrBpoHkPCN1H1V0jUOyvCVW8UEzs74bZvnci/zvhOAwtr91xoYeknc2dfgP86gNOzHvmvyw
mg1qBVjXvLjcXwtZR0W6+aSXjvB67viUgQfMYW4Ea8deq0By4KTBoB3pK1LDFcxouAvZK3NUjs6c
n1MbSZijhL9S11dv5p1hR4yW5I9taqUvWZvGT7SsdTwMvXLU1iH7JoZo25ejLr5zu8hDater5w35
44+eOtwwGvb0nJuonLP0mpXmvOK3UimWoTvsjQyU+YqKFqOqo6woCkZ5WsXgHNat1SMHh8R5ZQQ6
l2ae/omrtONKZ2/VY4z1KnRmVMZKtxc0CHgznOj7bCWfsYuWxZSfdguXpA11D9eCY98TNh3UQ92c
p3TrLgUZA1dbL5WD2k+vxIbivsZIVIe6qF7tJjchx7VRP6qFk0Bo5l9dgj+oQq+QiGhTjWAZrSCt
VPrl0rfVmRCxWa99hsJUxQZ2X6IeaNTQAlxX95CConlppSUeRxfgU/+sGSwII7NJJ1QuEkdDm5te
Qom7AIDYgyOJHYwykefGpu+zaXhoM/upS53sabaaADUyeimtWo4dQulgwQDv2cV4rS31PcuGU639
laPiZxMbCMwMBvV5gI+X+S7Hr7XAUZHz8O4olxkHDoV0qpVENpxLYj3U9rSHFPdaBjtb/RYz3GKK
22cUwaq3H7r8gwsWDPmV99YHD3YRC20fIptWrAigfUkvUIj0SGio8vnEekAaDJJT06otP4ZgZ1q0
j+Tr49SV10Te0xogcTGtaMSDv3XuvSNP6i2nShJssg8NHGTEZyDHEg+1w8bAwadlgaEd6rJ8aO8e
ZScbQ71Q4nf8OmWk1wzWArHjXKTBstVvabWbmuxUZ+ujvINJCxE14Syc/rD2Lhsufjevm56L0T3H
9xT2ZMAmvjnZctA2mYQJEYtBR9KEX6GbfYgV4byCDKaRvrnM/Q1JFe6sRFN15wHQreVNjhTU0O2A
tJZQze8zS3evRnW4WovFsr2iwOVsppck34gGUt+2oTv1A9rcytxla4JYWbpfrsYRCbwiftsqYTor
KRQXabVA82I7iXre4XfG6EZIlMhyh9ydZWLO0sgEIMsHaVj8lVJshp2+94Q7XdoxPdvDd9YrCHMo
lt9jr9x8+nY/uXJ5dWbUb/XyXm11WFdIXB2udKjy3JvduvHIVgiKUv1ry7+UCaJC19zLbDP/j/wP
E8korsLxsWi6wW8UPD0x5iIOktkJM71JryjpPM5mwjZsG2R0rMPETV5WnJ+hQ8XYd9k1GPPB27Af
NUfof+LglVcY7tQfjWJGcW2W90r3vuSngKb9h7Pgf+XA+G/ju//VPPFfx4H/f+ixcMhg+a89Foe+
+Oz/T/Td1d//6ju+/5/+6Tu2/i+GY1LfHKzH9DvZuGX+aTvGkGzRHEsjmotJxrw7fv/ps7C0/0vn
lIbvgdx9vD33VuB/uo4tlb9l4Pax8P3oVCr9r2zH6r/nLeGuIFAIw8a9YxQ6Fo/Wv3uIyPZJVWOs
DJ9Uhv6xl656MLrkJXYGuKlphcnusj7URnopkUGaOw2/wVXGhXbMZI5quZvxzlnpc6Lkxn7jbnJm
ezgzzOaPi2r/D4Yt/T/7aflebJVEcoqDrfvf/5c8ntlp7j02FV6tWO1faTEGQGnqznlp9JqNuDYa
YADpHjStQQs9M4E8pSgrF2/AR3kYMtK1QjL6ykimurPXzeLeFEw9I0klI5Dj3cDMsbxyBy8o3JS2
HK6yJduoWUnc8DRDbo84OUVAsROApRNzmRm0wm+ejEvC44QWf/UJwaSes7jfQxwvT9RrAqdqJAQ9
qBpjS1bYAFBVFxcfbl4SEP0vD99/Ymn7R6zqv3jC+H3yO9UsonSRGxikF/37NzTMxWaYBJf5SW2z
3Lv9Oc3ZWyY1AbxPgWv8lAsTjM6Z9UOGC1nBS57OT01j10CrVYYsj38Aqm1N1bCyGg3/DNkjCNzN
MliJ+fgffuJ/dJv+h58YJxE/rKmTPs7v9t9/YsVQe6fHoud3SN6ehypGr1ablEbjwybji/ylo6I1
8a/MvEMKDu6WfTEmP0ZcD7rf4gHoUM50F1veq46tpCUSZNaV9ZUYn+E1ZkrO/JE7s4eE7NMnMksW
snTHcSE9eMU3vE5r42Nii5l99EV+bDK3OmbegmwrTUVtbA4zeCYPTPo1EpA++WRfmZWnzBWL0jqs
RdAvS/O4zcMQxqIZW98WOHEIg0hf6L+I30ddxVhhpSX1IHbzOSp8DIQc0J2b24wkwiTp4i8ll1TK
0rhfVaf/6ouGAJelSPnh65Le32mDiKfaVDzMrt3c6nIlJ9DFqPv43z9A94PqX2xX9wMBf5dLaw7/
ub9o/yHySrRl13E9q/6st9mus/FleLbkK9ELJ4ZqSFCzhrMGb0umrhOSUuNG9jgaT3Imn9kXwiLI
R2Et66YHNgUbIRJSn//H3nktyW2s2fqJoMiES+C2vOnqam94g+imgfdAwjz9+SDp7JE4e0tHd2ci
5obBIJvsqi4gkbn+tb71VOsQwymh3Br+gAk6xLU6RhveECYXf6p45NZzAL98kNV06YOSuFXRDKum
ivmQsOZqyHQ9kV+pb2Azp7SAZP3iQAZJuGZam21h72YfWIR7olAlMCf8F9i12zC6FM2S2A/dNHnk
1GJ5qzGgHccSCUScVodlypuaaKC1B2O6UQzkZGWzu/cCgE+YUyEuCfwGaWtySArz9qL60nHJmZvV
7WzA3YE7Fp3KYWCPFaNo0zKZ2fVNlPMFa6Yv1l1sule4+ZAW+qLH0ZTem33NCYskyA7HbbgrqkC9
ugCh8PSXDmkaD8DhRsXGWZQhcBvpVNcEHfUdM/lyjLSyB3P2GR//zWf/bz76pRTQJbvJaNn8aXUF
c5e6Qnbmus+4uOilFzcprcy3NcC+/YxXGMRd1n6WcyT+JjH6U9/Eb1edzzMS+jf1Fab4iWuWY9UM
cGSb65a0PjaKanxP2NScG8c8txwLFkWu3jsOttGlCDbzCfyYcR9dDL+2t37FpTK0ovgbtLv5b24G
V+LV4D7gnVs/o/fkaJejl02SzWlsbSNb6X1Stc0qQFVFLRrmnUXOinASp8JCkgVQRpg9h2XQAQJj
V+eS6drja4TLEFoCo6RyEUGCkGljNuarbGk/9H0O4i1y519/mMr875/mUnkMN4G4rbCsn27kqf9V
bvDlOsAPf+MWyTRuA2lOxSFI5WMRRF27TpLGfxNZDkGHNsRrWmEFyJMlmOJE4EPU0FM4lDFz4VfK
da42raNYA9A0t0lpxreTqOtTDi8x2gzYGpiSFQMBESlJbMRze2sVcMMCOANbh5/ja+aoaS19phVD
yYB/FVeiOpfNNH1DWWkw4Y3zcGbYgUI7XGe3wSMrXBU/mchPfPCp31xz7uv3gT7nZB0n1XhhCsKD
Pu/HM2nu4MHJshEEEj6mxbNgs1iRKgjl2XAnZtyM1LyzD2c/wa9ZxTvAw/OhSVmpbKud3swOTTgL
Erg9sTTRn81IaySU2XqwU/Qa1TgjhL/JvRFd/Fy7OSkxLDQbObUuRI3luaGnCN3grz/Jf/dMV9xi
rimg8rP7+SkJ2wPwSGFiShh3zI/MXtoHuKEQ+YpME/hR7dqZW9xyPEbPdTLXOykIsabhXO/jvkfK
yMXH1MlkF9UYIprcxniOTWxVMdvZ/PVrtZbX8tPTXJEOpl1Dkfd3fr0q/7BDa0M9WURoeXzoPH2t
a8s7GwZHd6CpuyJx3R1Xk7XHJiO3oEtCZLb6vdbpcPKxN+1N+qq53hb3kbHMWHGUHbte11hpPaT+
MNlJL7Kf8e3ACFe+ATNaNg9VlBhbHx/QOyTu5LaDvbrPVY8lhuL2v/swFgLmn96gTX8qsRnJ9/YU
/B/+/g9v0GDI7cEl5A3K1IToK701Ef/h1QTZcdPkqcJwhO4lbOgTK+2P8dZ1NS++x6UQ9u43wWPt
7+51+d/WKV4UrT88SCmuJ3j/0y6+8vKgEC7zbAnj4c5Whd4aU9OvpdLHlIKeA24y3EjeG+DjLRv+
0whBc/fXH/2f89os4TYOIPg5NuBUlpufW0mpde/GGuD2uqqGr9ji3IP2tdzRSjf/zbJs/Zu3C6UU
dgNPCrqQfl7aAF4kwG8yIjLhmDFZUf4Lb4z9t1JcQzhOv8QzO24sl051h8LTfgEMGL5Il2kyfTK4
FLWDqYdMPAZX5Wfyk9newZ8Xxkyd2fiK54mB/pxn84LNxahRgv5K9jlr5sWk2WzV0PNWrRqEP4yS
ZfNRQM3ARc/g8KQYinhb20r+pgFk4VP9fOVRLO/TNAKGiuq5n648DnFaIIoB02PXs0E1gisDSe5m
IKL6zByJ1GKohoeGiogjmkuCd3ewr6W2Vb5pw5ovd5Lmkpt8h03hFdNjndH6ScJCGp/hELdE+Kqz
6JvyaamDaOFH6NIBBe01Hwho3gv7BvgdRkh2RWYpm21H96tBBiDmkgGqnV/HNLXJyl8nUTxcrXyu
vg2NYXwTfh6/h6XrvWVD6p0tw1SfQ2ezq658x7lJaxN+qVFi32QgjKmujRCU5i4jqlioHlye956b
OnurRllkW7985pSm5R5rQ7m3ZcJ3EsHWiVoz/u2S/keixv8bM+IvpY//D0UNnw3WfxY19v1H/kc1
Y/nq36kRtv0LKDQfMALln5zb2CP+pmZQ2PCLK7n70TkW1su/tAwwadRC8uTyOI5yiZj8Z/9FUAO7
xkYT0rPNoIHaq3/AjLCXG+C/lmb2rDwkKXldXhxQC/7nPy/NIZg2YQ5hfh1ARD0RZOxJDqO1St00
HrNtXbzGror8g8CMcRxmtioKpBEqKlUwTKu7qTnE5iWeopKK4y4NH3LfNx44TMbXJPfNVyA98ZN0
WgxR5UCFPZM8znvprSzFpHdjSH5rSu1njMr9uTO08WCYtQU/NhifZdCRN/RGi9kAwY+vgRh3Xqq7
+5hwar0yG9ikMCg1PITBmb1TblYjnKPOgDo+DPWN42It+m2L+L+XN312fPb/+fretlmpP35mo/z6
j367zE3zFwdyDQ18rlI8s5an/O+XufuLxxkFL5ZjKyn95STzu2hn084nLXiUklJebofl+vv9QrfV
LzyuOEybywouke/+yYXOP/zzLkTxgv4ER/n17/+wC2nbKcWVVul10ORm9B5EJRGSwhdaEI2VMzU0
ZiNb5mtuTLEFQtc3L8FbM/eSaWRfHgYSzlTg+showChNbz8HFnFSDYQhGMz6vRw6BmK59N/CPBhf
8qQlaSzmJ1zj5QpSXo/oUeVPM9H0/cAuh3ImlX7Puio56wVOOyjcaUmT8KDR4U3u4W0RNXgS1eji
K6Y7PInFqF8q3aIB1I5xH1QdZjXcAGjzCoOFo4b8YCJCrScIaif4oZ+NeNG8hzT8kkVqFyf21yEp
7vz0LrJfqiDI70vi4lvHyvVxBknr9oP9DVx1/mi38XgdBIGFDV7Y7hZ2vvMZTtp86CGm3askct9o
+obtSbNYvjfB3x5yHmn3SRa6R1+7kD8ITIAv9LpTZXkY3cGPF6Oh1qLHFReUNs6rKnN38BLdrd+X
9WEYnODN16Z9G9i1XGswxfnIvIFS510+JWLFPm6+LWYmjKpi6mvUIZt5FzvVDc3Ywzk3OVyWOgWp
YYfRTc+isw+YZrut81Wm8ABQpca7QjnjRVt5wcybxHBgG8zJ7fjOsyoJZY01RqCY3g8phLQY6OPY
YAzrcywfDLqAGYRteyoBFm4wBZ3cPK82orG/GR5vO24cKA1uQe7ecJj8VswpSpL1VJPh/TYrRDPq
WF+HuchWuKQxcbit+5zEznstQufOQP0kdK6smxJUwD6I45EaGfZLK69oydcULIEJmyd6sq1D6szG
yYzyYGs1VvnR5y8ujEiAKklz7xq9eRmsDgKO3/2ofBOycVb18ppjQCHtXXYYn8hnGhQBLmwLYnej
QyqGkovswQMsth61xqeXhkyw8GGs6KXg8+gYZEumLy8j8HHsEJN4JZX27IhMn4XKw7Mu8KVXWBx3
pmMMmzADjlfB2kFbFWtvqG2sqU03rc3RHE7BUJo714rsL5U11Ps2mvxN1FTiMkf1uLXo5d7rsja3
NlH8K6jv+lL5Hhu0rk7yYmMk43thjtOB7oP+WhYKCJ6eRrnR3fQqlvT+PMZheMQMlq9aS9iHYOrU
IYslJnRcZdcGPxhmhdQvXwqbKFXaEGwuPMY95szRnEobdep9w13DpK+2DUeY57zCk7pKIIOacDV3
qeFjV7FBfHQVTUc1Z+ZnO7SaI8XdQgJU94pTk1WSMENjEaFK35H5Qf1hkoIgDzcgC5OH0XckDs1q
8L9x9Xz4iYHARjPgKRpIp1noOGjrkDjEYJfrFuzePrJBMbeIXDt44V9mL0qAwk0ESafBkNwiCd1v
uq7POZvqIwY+0EwKUR43kYvMxsb2aU6ZlwK0wBc1VM0jHVUaTzJSdlSmydaMtT4zAsnPAeJ9zW7V
f3KToT5bYYPlnRMGPybSfrD8TePYD6YBzqIyDxSv2R9RMUfrkqzhUnbSrDPZVjsnyuqzh4f00YhN
k+GefWPOeN88N35nnPPQlum7EbeUL5apeasgn99EURgdjTR8nKd52laue42KnNmgIvuLZxKAxkBC
Zhzgf2ctKH6nJmbTLI2WhjEwPic1vWG7kd4EpvDIINjq06Zc5XlsxxgXiK0e2azjiGlEeA6CwNkm
/YAwyoOI46hvc090iCfDAocqKy2OkyvuQpl8LuNL22i3kzJ3hNO/hMaBRpxo45Ym1oBU7ShY/aQW
wS53eTTcTFGfHqI6x/UHSsl4MKmEuVreRO1KRQ6Edg5EdOwImnik6EIAnbGutlEjg52uhuZIiwZu
w3Z4NWCvbwVm+thJ1jQ5O84Kl8mazOod3N4V/EJjA9lDn0MJ37p3ESr6rjA5nrWPthdfJ7yY69LR
JsG4NCdyYOi7oY/DVxF01bY3jS9tPYPjDx2PREdi7UD0b2MdvBWOOtYmhsxmMkkC2LDEbO9EMWv3
qAi8yCjtsYOoo+rw94WGOCuf3wWAd6qtCDGAhlNd7kLcm6Pl/7CS5M4hCbZtaiCU0xh+CD+stoYc
5G0S19XJduOaNACEIXaf89cOU9EGhYZue7pyAIUCX8fJdLNYxxktBS4JKKvl05+qH42ZvtO7Em5t
IzefjILsosigUnXj8D22Qxy9iq5TbQfZYQZV/R5D/r3B2qq2hgvRx67tM0VC3rYkr5CtetaqEfbi
CdjGeEw8Ve/COa1vvArP6NRMpEl89gjynptsB659oDUiZtyl5lvppcm1z+ilcetOAunWFp6SocDF
GRKv9rSX7Udtw9l3waOtYhz2P3wd6GdHWtUhs4dhr2ZL3JZD9qVsTWsfilAd3ZbZE1j4H2S6Muwp
5AXBMwF5Syssy4XnCKJOcXjGXWDsF33LXgkVppvACJyHmvTILVSQ6s5jqoTPoJj2k8dwBSKq2A80
XxEA6oJL7nnujqhBdZyJXJwj+EdHg+Kf9Ti03SpvEhpIaWNcOyj3u2lKeNp1c9wDpIjt+dkPY/JH
dEa13/EwE831p9rcQLma1ornxGdKHAqxdwlPFiWhSxjkLyQR+rsE/NiKfurhW8FMMl1hbMfqKrLw
kiept3UXVvmgb5SZWeTtyetQpbHLcMAdRTdVO2VyhE6iR6cq7W/pYPOD5ZF9zISV32gLO0Hf2si4
Ag5Bww9/sUG4xEUsI7iOyeRgxWLyFBmmd9A4br60xsxWz4Ms5J9HEwq0GlepbUAsEtjdFZADppap
CE5p3B/rpDg0fnLuqZhe1zOL92BY0S5KsotTDXCcJ+tU6speGfTAoG5xskn77Kb0cntXt5Bk+/E0
+wF8Ne2qe8oH8t2YY4lww+mrIYxjUBEuwnlLR8nd1J0JBq1kCSO4SnBqhu8Um1rIxOUFkeOWAO+8
prrs3Dm4g0su5H3vNK+SuCxVUbArSK+5gmDHNDCwxDERIMb66WSujVQbe5MSFmS4Nee8Q27Yx2xa
GK+K1mjf/xqhXeLN5yLmHtnFNCttjKb39xHs0T4dPmvjS1dB/OcelePF41FGX2WTrxp/eiCO+uAF
DRI4P8mxldaOuPxN0qfPOmzmtZsB2oggz3qKXVdYnr0pq/ZxccWC36wZGu/B6SSriZEeARDc1N0E
VKYI9bdGmuRZhq5aC6OoGLaRP7C8TQg4gNBXkR+ZLX8tYQc67mky+ws9qWz4mSxuDZE/NIHLe9Bn
q06opOLnHGQddlnFQhMtNQeZDFf4H4kf+QEoMTsmICGfUkMdZOJUG1C1E02S3bdoGM9j1JGbnnJ3
ywTzpbMtXMT9F6soH8su+6Yb8NAEBQHIwbXn5FrByIDPjfsohfFrOfE9fSA9Q2TM24Zwq52l2fz2
QJKhuqGVi/xkh+Yu6lGM6gh7bwt54ZTx4UPCcMh+8XlzItDryrXSXahfI4tRaCVl/QImG35sfBs6
IQ9Mck+q9Fye0GTSyzpfTVX9EirzlIwbPbKmTk7e3Y9hQvwwREW2yxPDi/EKKAe1dlk6Db32q0+j
s57o+0KkpjP1xuBu9tjsVIQfp7E/NE39VBGx3Uq4hqscMMiYZNC5nYIokCycwxSRs4YjbvpvVc3A
us0N80c2J86XDAvRSHYumvITO34+1BKQcEgcBUkEE1N1m3Ipcr4YI5JmNKcUEXEsngCq+a4tfI4h
oOh1WXOlmzZtNbWat5NINBs4SEjUkle4MOUn7+6UGcYl1x0YMrfVV6HxEHceCBXOHIKAmROwMZq9
bW24ZO/5bzeN1zirNO/bV5m0w1r5+prLXu4ixil73dXGGc6iWKvZzy+1H7rPdPNgCYUivzdLVW67
6mGyRl42sbyOoBxD+JaGjniZCyfdh0YMzXximHyEs3CnG28gN4cDmKLv2zKIT+B1Gc9iNzjRd7uf
dPI+NV15xbJKX0yqT2mxrE6TTnfpEG5xCd/G0hfn1tb1LmpqeWFf4q6cgcRNYY077rvLpPov+N3B
mIzzpSUiswKfaB11knWHdh6SY197dzwGFqYefjq8fNsMpf7VDiRni3r4XvSgccmRCIgUwUkPBFRz
RlD4ukA45HUz7svIukRx+9DRfb3jJOlyO1fIrip+y7Ti+QHzBZhdE1y16Ny3dgKQELCkQv+xWxBN
3ScRexc3ecj7yiy1g5Oza8fyidafl0KQJc5894eW/qNZpg88EWHzx0RYDXX0XPIfjemK54zrfNXn
CxIwAwgSDHi6Y9sPCG7yOiu/gcnZzfc5JuGVKrIPE9ABS9lkbNLEZROxOHsEpStfHY79oNQ2VO1k
6wHbnCgCKPUlhlupc+gATPlCOGWv9KNsFVm7U+s4lDf1sBYpIFsz3H8x8ZUwjXVOTNuBUvs3kYkb
vfet8VhJuOsKqXY/Q9vTE4Uds+NcMk9tWcDg1BgRhGvA/dsuUO8BVx/PGze7NCUNdTrGAGL2L2yO
rj3y7p2a53sKBs5OYb+bCQUBWcEOKHfAhHpBwM4kkftIilc7xbKR2QV7c88MtnVDGDdtypfSn0nT
RkyuLVL9xOwggbDtrL57dP2cWqumJMhewEBOhjvccfpvVFh5XMVjRSgIDiZm2oX6VHped6Hjpt+r
mjpecJX4hpKFFAWagOYt1ya0lWdpdjIXppQxa+uVokIoMy7jfFJzwzqMiC4mC48K0MVMQ1PuH5tm
rp7Nnnss+BVhRUkNOCuh2GROC+MqorZoPfq580rEdbB3vR+/ReDD6UtllV4hGLk5v07TrVuDzoLN
4z5Vef8V+Hd+DJMyP9Wl6ZDshpKnJ7bHxQLgAp6HrzJS5Y0R2zR9L6AuRcHsvbnAu+DBiyOrXvxU
OG6y45Rn3PozLoWV6vAPOoHd3naWCQKXAOjHEKTdfY/rc90t2DAj59yXLigxP/FHEp5hcRBh5qxM
GqsB2y74MY0h/DXWozh0Yk6P3Iz6yg1F243J1GHlVjIfVq2dB4/SCQCxVQvozK2K+mFY4Gd96wpO
X41zgBabcJVRB1kuuDSP48CaFCOWogoOq5WDVXPTwNuFtFbtvaQl0EIh9Y6pPyS2aoGy+WbG5rEB
1OaPsjxnC7yttVr3s6lwIci+9U/8FKG8RQvwzV7Qb8xcuRG1ZYH2/JUNNxZ2Hm8rbwJBAYp+5DMG
JDf4VrOr+4FAXjp6BDj00LKzUfHMuFv1NCik8uotcDqtPMNYQS+AKhM77juGEAFOsOvWkyZBiDOl
PpFmNzYNsfcjvmXF8ygNdp5tJs+uHX7U6Hf3o5o+HAA/69JWxr72o+boBCEkWt/CPhOxXBHet5eP
0N4SlmD3V27csN/UVk6dGXPVWCDTBTO0rgKZZF6bOUd8d96BU+HFRk82NT6gLaJNNfbym9Mr2tXs
wd8YypkPsVF7B6eC0hcVvTgCKrLeC/K+uIUXsHGOjxa05JJCwolctFHnr+0xj06GaGPGtbb/lbh5
BR+lMT6rfop3HeG/vdtEVbTtfNt89ogjPhZq/p4YPquVohGxKELrYRaISRqFhgRcE94ZARIDT3tj
I5lfHWo16rtRDvW9bVbqldUle/W1Ez+FUaBuhRijfWm21kPQh6wBGYCkB0Jc9nGOZfZSkFow7dDg
FYzFQA30EAyPaWazo/Okbfhsr8xxQbcB1pFjZb1aTiQvo1dDjotDmxNYGSTiaBe1vI6WPYBFCaf0
hpFjo9aJbSR7pabyLhRj+WCj2iALYG56H+hNS9dk6MM3Mh8InzZLwiP1AuQYqY4QEpnJCs0tEdnu
nFnUBfwqif+j6cBfjrX+xzp65eKw+M/TgWMH6ebjj/OvX//Bv7Dpi1vXZjLwW4kQtpvfJgMu6v8C
nYNU/usYSjLn+r+TAQVRHSMvrgHbWrjpTM1+nwxYzi+2Zy1uVqZXFjNc+59MBvgWf5iAQaekpMjF
0Gvz+hi02cvg/A9jgRLn59wtjX1R3A2Qb8WHi9tmnXWmhVJA4CxyZPR33i350zyeh4up8G/iJDYt
4v8Mov78bU06+xqbTA9R2Q4RtRq8pDjmrIHY94PE7zdaQ6W7KYn1VrdJ4tGYCn1XsgO1uSvO4Nyd
5mQB52o4LTSetQ1aBXxAizmej/ZC8an42X6ToSlp0EpRLtdlE/nljrD0JN4JrQvrwM4H1YV1JC83
SNNVsVU1DE9QgIF1Jr9Nr25SmdVryC3+zdDEIyhoEKg6qYARFahWv+k0ifRuoBiNpLUfDc0dBZDV
o5tAeIPBU83uSfoQLFZOmwUWViDffnMI7oZ7w3PJwCWA2nH7MglV1pZqH94DgHdprgg4arBnjuRA
jZSQDgtweIqnjZzp0D1HWrsY/jqVNSmjwMYejl2Qj/lD68eBuSlD7e/Znvf3SSTlFQwfKTwA/oKo
ubga9Ri1ZH7C4ULqv2B77GJgcK1BveUsuChqJRDgu2BAFUVpKEfjsbWg2bGrtji+C/CjQASgGiZ7
GUmEXVm4ryPVaduC7im6W6q8evcqr7mKwhs+ESDwedHk5AWAZWbeKD3B5J9gRJv5pyiBPWzt2uFN
U4odsTcwTCwyHUKWPJAe588bK4LHaOSVA7h+2fRyrkOXoUXuUQepcnZWkVnVOmBd27K97rZzP2T4
jo3Ur/u7eJq0fmxz2PV8SV6/C4eZqVtPRJut1mISE45qph+TrE7aUiB5IocdPym7lPEuCduh2E5t
kHwVeUfwd4zJ5G9TRmDufrSgqSB8zDZntSkv0mY/axPv6Hr2Ziu4Ihnp4ZtnNaO0Trj2EpRhYjui
Ok2iz8tdZ7d4Nfs6Tloy2WX1LnTCb8nT8NlrRLl218VQS9k0qrgsr3zrCTddEwRgxgwcyM1diqJA
isnqu3QfTDSzgJMZiyjZdzQXcbU4uWjvR0BBITj1qSzgsA8MI4c7AZgzQdQ3o+zG4bLnKuQ0zVeD
b2l7C938tz/0YBJqEKxmAhJK+PzPwTwqkExNCmvIWmdIIrB65BAwQ9nEfhH2R7rHlPuFB2AIgJxw
brurlBsZr00d8VObI83VbMVz9U7KzbUYxAw5U5ah510XVstfhlXl3RcAfzgZ6LZu3yeyjcWGjFa5
4U4pnc3gKUY4/RSyfSw0xsWV0TcLMJemVqSVrOFWEdVI1tem6C95UR3cmjtMJ8wgu7jM222Tw/ba
di1uoW3i+3FMZVfSPgG1B35YT0kybWoEFfWVUEGiNu7Yt2JfqLr43rVG/CNrpP/Qof1DlQe/D32w
lN3OkRKmkSRvjT/1BYNh6u8Gp7WfQoJktxT8iUs9ZYcIfb2m63BkoVxHNVNPE7DSKpFqH7cKKoXZ
fenV1OzlUhgcOs/WlOoDLYc3UEFJY3KQWHe6V3dEMLO7GjbouoeHTNJ1jvE1pjJ4gYrfN9vUxEF6
75rFU2HlP+oyGJY+1pGTGzixI7hQTF5FvMy4YusWVlVHf6VvD490VI2bLIbUbeYBCKlRuDRY5Yd0
jBsia86rXnoOiiKyN/0sXyqv/J7zOV9U3dVwO+TBQDTdT3UFIbnoP4suv1p02G3Nbog2IjAe6U1N
MOCqacN+M71DLAV9BZ4Lg9SmNsZn6l33VSeiXRvF0dqLB3WBrUmbGxBO7LHwOQiG+y11Wm5f3qqi
YGElSoOQ1YfxrZ9EL15ubRFm53UWmh22DS+ANRhXbzKUnGlT5l4Tcxm8uAI5BALUnlFqfercBsZu
ah/pCtllTXAzm5639K7GIL/mM43B2YLgT2BVwT8T9cgc1+rOVpexiPXJA0+wgZkxt2xo5yesyXdB
Mns7lirndVYTNT9kPbq8EAfcR5zdOI0c6Uc5hh3EmLicb4JAf6lmUs9NQRSyrm2Ufxe3k0wHb+37
2IbD3tr3MY4z5BKr7DekkL8h1x4NXHvwOTj1tPn0HqRNF4EiWESiQYiVpjGgkgbcqPDJ8hEjnJwJ
kI+2OI9MJVeLR5GwarxUQIOa7HdCW949yDamZVZXX6D8ncK08G/7wLkXFdTFKOdiCvz+VWt1LxKy
sH0b35DFO2gmtuBSwltGyCzcnELXSF5EwMHNW6k5Hacpu3MAIG5ka+J2tK3w5DPl4YgIZAFBtoiP
RuV/JhpsJNoK7fY0q7iwyAXrIweCebjHzC5XQOzmrTNk91DdDFq0OnK2Tdd2eP+9qfhA1WBpMioF
NLsaIRzG80J2TGqm/pWbMVxf9LihcJPnSSCL8FJpH10RUUKSt93wzZ+ADi2+ZMo3ZI98Rt4Cfk8w
Vk8FtLsPv87DLzjLK5fUf+OnEMkgwCXTdCWUXmzKzPHelFfIkz2nxQflhQ32xmiaN4yZ0m47oVP2
HD4QbenoJW8QoBknyNucD03vqa16CuKihDMYEA3bQPj0y23A8+IShSk8kj6cIf+Oun1HgpUH8sHq
S+WawLLLLIb8Z1k8JsDWIj5P7rWX/odw6gwCvmFTpxWXWbqXEpsduA+CITd+xz9beX2IoJWzWRAr
5elqX7mLa6+jgTmcjegK2Xr8gXMPeH4JAG5Nyj5+dbwKOo0ZJAQumzIluYvpaSFs1Cb1DfDX9aaF
wMHYSmQTHm22dK+gG7rbPA7RfgszEt4OPUvchzkzq40hCt40nDpjE3L6vs3nyGXLVTVq3+vCIoXR
RNfckO0+MAf1iY0lPcxiIEqd0rjrq9ACItV1myxkGLF2x3wZuwPhX2UxOjltgQvPz3fuVeUwX5j6
GaJ4a6T1RZo+8lSkkSvKdBnfNmn9WGMfPpj86bj2glIeRTyaGwwQyGRTGOqv0qOnxWoT+VZX0spY
ErNsJu85MrIr4CocwjKx39re1VsUVMC7oTb8FoWQuKUafM7cDtb2vO4Ogd3kR5ELkiGNwZpDV5+z
phzYvkhiZSfSV+WjN6rXOIMB1raaxhCh2wMKW3Eb4xTBwIrEyLq4d0IzZf5kGfKpaQNzyyO2WNdB
QXlIja0EP5x1H6MhH2wW0EMHPPUYWxDmAzbuLIcxnTM8Ds+qNsCg9JbPZifTx64BqGrFqXuv2Wvf
902PrSWsXaYuzo9RjNmxIq4G48bTQb+UW5dbMLAlSKgylBdKbMTJbfv5NjLjLN9QFRKLLSQEqte9
ts23SUspkefr4hbu847awmCv0ga8ezT3Lbe21aXqoTMadlihmwR7jt3dxqNH8XMii/3GeIeiAAdy
6FFJa8EEoYxuxirzYFwBzpgbtzy3KhdgD4foO8/UVq5g1DBzRAM4EfZtTh4NUmuQ7hQITc5wz9JD
hJ2HkLOPSN6w742a/jBLne01qXlvXbVxs+ksUg8ppiH6QKlgBI3UPXcWDR3rNDGmQ9KK5Nzhr8Xb
PFjvPged8rtdBq5YIwn7/RksZwcv1R9eKiFR7qvcXSJlmAH0wvfqHj1dexerUZLtTKYfOFGSnqZg
YdiLQHNI88Dqr9psiYJP9gxCJRPt+DQIicDr9V70w6Xjql5RYW5+CZWEDNlAtV7DKiMRZzcUgvTG
0mOtB+HvqyIkR+6OnrfRNRS/2tLTZzWYVbLz04h0cOOa49Uly20hLzHuOrgdNXgkvIkQntvZuc+6
majWiL2EUY+GGR9JK3+ybArnoyxvT0CoxlORZ8mqLb1kmxFwrhgX15u5I65F66NhrPlW9b0xTsMp
ceA2oVJnuDPAVKYiDXH0hAMkaZvKy7WlF9gHyH3qZuIpmUjvQXXcarY74TXi4wf0VLneesIsxuHG
hOkGBoBeULNX5ibgyjxYyvlodTk9xC55rN0Avh5dq1Xd2u6qjLx+YRw7VuqbPqLrs9fxS+BG8ZlV
XZ69fHZudUzmv2HV3EOTMnegsoOLzSp+pf8Am6YXG+wBwvjZGQD9KVATWwrdo4vmiA1/3bK/ev1c
veKgbW9Icul7IxDpvii954TB3lFMuEAd4IrPzVi3uxms8pbC6nZvYMA5BKbJvJ81qNqkBROgVc4U
DVioOVzSDuw03iJBvjyO2ejPXM29Apls1+PDrEd37xSCjUZc1lED8xWy1dnhQLmNphpkpi1ltYp5
5O+hl+ujKBgp34goMP4PdWfWWzeyZem/clHPzQTJ4AhU9cOZB42WZFl+IWRLIoNjMDjz1/dHOQtl
K285+/ZDoxtIOJFOW+ccHjJix95rfWu3dDtOQem12ZpHxjjUy+BW6JKBiODleVFJhahCVS3p6JX7
2WsCMCgl5+405qnt3NZmE5+b5VQJZQhUMZiE1oqJPcf0UTi2fZnXpf85BnP4lkKxJZHMNOfrwtTX
HCCBj9e8222YQ1cx+xwdUVbT/hpbowvPUUqtaHhtZZ6ZzZGSmwYO3xbOTi31/KnVKZmiJZX9Ph8w
2no+g9IVg/eMP9oqFjCAi4wMkWgmpy4fKryf/kj4OTEW6yHK5UtN1NS26By1mxLp6N1QkN6wo/En
eqQmDAs5RrnVefAH3KWKo+WF0ZZQkhqimGsPkJ/Ccnjt2KbzzZs6924apvmUN82SrtHBxu4hsE4o
m1J4fTEHDAnKDGEkJioz24y2iB8ZCdVP8CbpzGtHfLJEh5RxiiNG9748QdMT3JBNDoh+aKwQovBI
utucVeEbybjpvWkCAIhHdt0+pghO7KYXa7554nQaWgiPUxxoBtqpEt+1SZdftGxwlAHMscgVAslO
9Kg6J7NNIICW/c7QCRPVDA3BtkbPR8RJKgfQsm2145VBxIKj3NgLrs3RhAIbLpNENrfiSLiwIEBr
RGVj1HDLTO4ZG81Fmd8BP84uc5HLe/KesitnIoSiJ8uXqx+cfb6WU5RqkpoF0rdt5GVdwwFIUyho
M0tf8iZvdn3eSfF96kT2jGkNX3c8+d9QW4wLz1hBcS6ro6lD6W7BSqVg67NMwhAq4uG21bCacHv7
xXjsesu9m/3B7g/KbsHr93zp64p17AKyDmpMTtP051kAvXM21SZwxLwNzU2XyWxv10kt11O7kONt
zkRbpJfeVybsgJ7p2aCgsmeFVQkCR5sffABL1i5vGywPcGbri8wFjL1GUzKKI2jf8jkvp/rZNIr5
YTQ7XPaMjEPNY0RdytVLDH05OCViyD4jMZkhwjTsijRIHhNPUfywh5p42Kg43yjOGm5Un2gZcBaG
vLQbk8a+cHnERlFYT3SnTMjq7hCffSmix7rw79m/TXaOoalehs7HHg4xrXa5s6bmOYM4eBpQq2F4
fO9vuQRKaNYjVX5nX+iT42AY/i2Bbkz4WS31A4IQaBd2IjBvQRWpDugfZw1rWfUnI5jBPFnmcC9b
6GmycDX1Y2glj50K8lOaW/iXdOTGz61CgrZ3jcjipBT1Br2GEZFZfuxEUD72nl24DKotumtG69MZ
yKZkjLeW3yDsCVuxEEtIQk82NYs6bYrEoYvVFpb8Ojo5G4zuKjoRSQjjaxUUiQ2FWbuWOkVNiPyi
GhL9nb9N0e+ioeGklqsn4C3RuWwUygbYY8BJtpzd+CHKZYuCT1Sb/S5XPpagaAJ95jSF8xBYzbxm
Z+KP8UwKbt6wn3mGRAEP8cfv42JaPujSO7FlIY5BEJ/iuIynVZh6dn6UkWsW+SobNLs1GsWiM9W6
oO8wH/LGHjN0cDGBltdFnHIxbCudMT0mpDsW5zzsB3/BzQ60nQQS43kHZTEzIIUVcXPjzSHtmSkc
1RMZ8VwrJUJ+xBBE/GqlBV5netZm9cB8r7GZ1DuoLLQ18fXrVgXtoU06diEjzSfe4DjUIrtsoEzU
37Ds0IIpIjqsf7Zy6F9xkewWBAx9DS3zC/x6Eg8SZIVqGxZiSA/mYJgjQCxG8LdjVKsn8vT4Abab
cvl+9HZALi8ObCPBJY3Xl+/AUzEfzhMjfyashjrbwoy1vD35zjUtr4Hk+vnQZZqPBDWOn9/yPdF5
Vaqsrg3L5Pun0WYV51rXRfOUo/dneVbRXD2YpN2MtyyXcbpvzNDJLg2H6fs+4bieXZLW7KTuegoQ
/lxZLD2Is7qse6Twb9rPhNdF+sFqzFntBsQSy4YWR+2+Mx2/Br2j+GkFxkVvDxbZza+YkfGuIIh0
3pE2oFFDWEVYzJbelFepblhRet7DeA7GhIxhhvi07bCIoZUbDBTKW4mbEoJA7vD2oS1hL0QKG+P9
RKuvmZ9e4H5tUSGOzmc5BmhcuyA9FK61yxikFfeY6wk8/h+mnZS02yCxV+2ibivNiQx1RTdTXTtD
aVXHoGrcp58mKzc/zDn/KLvippJl2/zHv/3qafNRrIa2E2D9wUMMC8VZfA4/DSxScHOhKQV3rS3q
63IU0qKf0oOhDk1fy52wuqJd//417b+8KH83tG1MqhSCtvnRqUgxTSQVxdPKI7Xkie5db64j7oZX
DLXdBtaJe3KmBmha0BslmOKuNIzdRKtl1Q5ZfZsPBaGhmPGQ2toEV5ejWezAOrlf6yEg6sAFyAf6
aVZs9lMryNXy+zZ4cDyjv/NrC+CyVVuntjIIhgm9FGXZ7z/fMm35LxsU15QnE3WvEwQ4QVGDf7im
s2Eri+1jgsNgSO7tSh/jJKs3jSDKUA/OcCl8VBFpFdf3v3/lv15YSwgTqzntBLGMon79NmseNRwk
QKf71KawzHLvSNc4eU1cxQEiZAKV/s13+R7R/euHpWgNQt9dBnIWrpxfX1KXiK177CksEnl0NaO+
oO1khKcxnV1FQF0YXAAy9K8NtweKFGAyp3+PLMcko8PYGW2FgihJhN39zRv71Q27fAkBXiD+zUCQ
gZv/4VKUNRremg0dibc93gRFMd6kiaZc1CbWzL/5xj+4gd5fzAESZIPwsXmaPnzj4RR5hMAR9AH0
kMNVkivRIWSInePvv9+PHwo6C3M2H+Mzd1bIZf/1Yk+IXVKeKXA5ZkO3HaW+zLe6SggQpZXB3vD7
l/t4I/NyNvcRNtyAWatYXIg/Lw7lBAOO9QjQ+vvGI0fJ7AH7xrL8EZyUrPIGu/3KZmOgszxTY21+
/wYs5y9vgXuKoa6N2wvT1o///9P6JAcbfx5zoRX1fd09Jk0+G1sCklp0h0xhrqk5HLzWqFaYFiRN
9hQhoDPo8YAK42SGZYpst5iOSctQ8QoaSQU1rvQDBVwmg1UkwCml66iFTIgQIuppsqGxGNY1hlzO
GLM9H0aRDj4H4mSqaAAvOSWTWdnmAfaugXCwa1n7f4xlCNFio2WQsNSgDolA1za9aWSiVLdoOIyx
+RrEiD/PJYWsfcUkAgqekXvTdNB5a7Y3+TDyJYYNEpgHzhZsqExumA4ipGDTbXvymDZBaXLlmy4q
kfeactl6h4hfq96osm1WRe4Z149/i4mK38Wdgr5fD8LvEO0aFkGZprvsxGlCNWD3BW++0q3ct+Bg
+FFI455jNaoIf5eFC1I3NIKd1u8ulty4N1MkbJVcY0kNEDFmOHWtF0WPZRjlVCZJknxGDIyly5ha
NlPb4S24mCwIlaD/nl9IrdjQc5+8iYs2MMb5kBCq1b0iv6SKrkJSHO6IXIja4wRYn95b54aL3Uik
1qaCZlfsKhHwcwRud1D4c01UtxNSUq0h4lJFZSLgQtGnkXuDhA3qZqY55Nc2sdEegQOzQReTlszz
3usRt85CeSLUzxh3UiAaXzfluMihrMEsziMWOG/VEl/OIR9GDgqh95/QSYcXIayiSTdVM9Q+Xgcp
wwOzvfeL4POhfcbgmpum4s3O1PjIYgro/zftGKqnZk5bhjdqjOg0wwGQYEQebaG5a1KTOcdkDCST
tW1ZbCNFRJ5C7vccZeNlk5bMFhaUyJXlOUs8SAMs6/SjShuHtMeEBB0JMxv0XYfO5hvhK/btFGeW
s4oD33E3UVHO+YljU/l3294H7QNABpYKSqiQZdf1oDP8ulqEXpYpYZWIUBtJTR8zU7zlM7JOBU5k
mGurTq7SoOMr+P0i8XHxtTzfYZv1eX2bcuJjNWEPnA+jYGDenROGtYoNWssbQojHv4GfLYvrzzsd
ygIaWhY4mgBjKoqLXz8ffVWnb9NKrxxh+GTJW8VragpdH8DMuwVYX5+Daz5D9jlHs1V9aXko3n7/
Uf9yiUHVLfALRjjQJuz3zfin1XAmGtko0YKtzCEYb8hN4hUlckHLthBFCHd6KeKJa/D7V/1YVfCJ
UccE/Cq41sHHD84MLoFaRAeodIL0LCzON6xay7g7L/VTH8ve+pt1/y/7HJ8T/URo4nJH0PLOyPrp
cw48u+SdMAaeExlej1MEcTMexWs4aZaS33+6j7cPeD/2GCswUetAXf9YMxEaRNDMiDctDjmKrDjV
Z8Zt1eKO+/b7F/pnX57LlQxcXPpIG3En/7ybEg5SOtrxCf+eq+yb60aSyLok5zfCHjqlD3Tq5Yeg
4/evy5P/4c61TcTYlg/gUFCbggL49ZXZ9EqvQWVN7dPm16aJ6XRyTF2tsikviXRxKu9F+tn45soK
RSEg7Hxtp0HzjMBNtlsjmOoXu0q1vUWr4p4zJojTRkVhfusXvXhQpV9chCjrFh10n35GcJo+Q+M1
2w1pJAHyXLp7bLVIkEmFAb8NjKnv0YAFi2SHTMITQDS32thDOD0Lt28AiaQGETSszoyYaq/6NrSR
Ue9noEBHtBllgJbQZ7uapI7ll4oAeESaiVPDVVt5hl8IXE/L+bqjMDCwYkec+E0wJdGxpSfWvYZ2
yzLURMGsTkOFj5FxWtkbBwQ3rNqJA4J8pTviyBhVL/0DDFL8fvneXDIE54rLgrN+cOMg5QXBnCsc
M2ZbRZ9AwlqMcWHRYbPovCgNtk3QKtRDHZSma8NuCn5mmVQ2G2c438SEayMrCRzEKmD/qKiYL17W
vS4wxsxkpG3KITWuG/QBd+N7IyjB5rLKmdm+pHg/6bDJ0LxucFrwQZDp0HOeKBLCNCDFGo1kvRYl
uh6r7N/yXIDNA6AXs/FPAcHLDSgy84J4VDrWbua0G6UVSVWVKmHhe4YbPUqStPzdVHThYZxj8aVR
cvjsBlQWMF09V52MShBypWMnBu6aBiQzhUGz1+myMoHvcw6Mq/GIyCpiC5xSpyWtBqslqNhsRpym
Bvf8Y09w6Q6STceIkgj596ZQ6siyeVqSVpcsiICaQMWSeuzHn2cSFMRnU7p+cCFbDfPbp2X5ZXQr
sfEDCFmHdppDbwNv1XgymM/cO8hs6B45ZjR/RRaTnUvLqAo6oEZN15wyF3J66O6GKRzaXR6OEYFT
c9dFl2lJA3qni7apt6hAiuJSDs3ULxhcx9q4CHyMNbJDbuYf8pdZT7zlEtun2ntFQMc6n9g6aX8r
sFCaZwR37PuXm2pJ6IECiB+eq2kc9+9P/r+kIL2vCv75918QKO+Mj++VotKJk/b/KxjsO9jkv5eO
np7Lf1w+T6/lL+rRBYbyQz1q+H+ENkjXkNOM4FwID+I/5aNG+IfpU0SwxQOYcLjzKQD+1I/61h+W
Z/IXF1IscJJFgPmnftQ3/1hOl8LzLcqef0k7umwA/1VguAwZBYxwOGIcpiE4fWTwYSxVTW0YCJy9
ufTWTTXFaJcsZ9d4PtbfPMJZEfeywoBk6O6qjglnILPY3HATx2mcHwzgWDDdI+HTxKldEa+SdkCX
YiCVhqbsh/Kxd7F4ECTmD3TME+nvkjbCCTCmpqSNSFIe+FY77siw5jADcGBGU2orceMxpH+zzvRs
GA6grRF4S8Ku8SVxxhYjgtJR5XM6t7TWzSjt7lqXp8HnfMqkojEfBseNi30vwc3TaJyX2Fxj4shY
28gKiQGnYanJb4FjkH4HvHAMXK8p1qk9xic1OiPx6J7qPrPHMfVI4hqHvxzGHb0lK9+XYXsflpIE
pcDGOT/WycFhKdgRfFLJLSKwaIcBxnoGyBFOq6IjxmqqG/t5VGn7FTyGOlSDQ9OiLYrDv/78/VbB
/ctT2fzP96c0fq02z+3zL/+xLVuGKLfdq54+vTZd3v4npWf5k/+7//Mfr+8/5X5Sr//xb9+rrmyX
nxaTAPLLwwIa5Tfa7ENVvnT6ufnLX/nz+QrEHxYPD4d2WgbLM0Qt8kOebQThH4w6aBNxbwM59X5G
FPl/ELXECR8Ns8NAzfqv58uy/+DQ+X+qz7Z+rWVd6EcWdLwF4sX783g7v5ZCNDq6PMmYiDIJn7YC
9zwsWffcmumtMNDq5t64wTmLXpMZYVk/RkPtneaYfJZ+NPQWG8BmLguxY5rx6afr+E86se8i7Z8e
f9cVLl2WpUqjxv9rt0X6zWC3Th/vZ5heT3lUQis2CrAZa4XyaK8GYGtb38VPBDTFzC/UGGKh9Qj/
PCIBnO5miU8e6WpzbyQ9WJcG2fHG4SGAhD/MN3aLJmlQcSJvqMfoqDSkWPbruSrsb9JLKda6Kope
bYvJyvZHq4zkZ4uQWEf/TRtrUeL/vNItH5VjjAPllpWO/vNS//9U3zeJFkUSj9EuMQ3vfsT3NJAN
PyKwqy3/4MlO3knEKMfAyIy9Njr5VLjKwE45JUgpmHDIS6O102vmMxatqDB4Yc231h3+/99/Kdby
Tj58KT4qU+7O93+9K+9/eqcJ6oPeDGWyhzVKB7Hwiwd2CUJtuS1I+xmuez0FD0xw9W7WvXMNUTg4
prNfkVbVxt066ihZ26iSZ29mcPg37+4D7BEnA5wjTmZsScx2sBz8eh29avTyYEzdnVJNiz24HiHo
AKkYCNw94E3qP5vkizt5HZ0aTlkXbjNYF79/D8GHbj6PlCMEQwSTIykbqAg+PFJlU3Fo1bHY+Y1n
5JfglGNxigtabOh1v5CErshcyInfJNttw/BoySvEmO/HYOQ0qV4a0UdWz+Ak/MG8YJK9N+thQIaC
4RKcZfVpINaCoQjKH0IMs51XuvaNkO6wHx00NgpsEkLAta7M9HPlTvkKrWD2uaH4WRfwYvMBPxs2
0nuCP9Ql2uhs5Uz23JPZ28n7RAwoLb3Y7qHTVP4zpTBuP2LmkG6RFUZGTN+DJYq65KEw63xvwuSV
jJSD1dA78y4sHaK7xBT3xwrBosE8vDVxlrvBYxdJgxE0rUXehou7OO9VuGNqAQA9vacWHXFgChs1
sAFIySvyr4GV1QdZRwikLKzE+IoW/SXycJ7lGkHskLt4lymIi1cDedGaNCkXnjnXd2C4vvLVUnT3
aAk/m+kiQY294TCPRf019LRzhWJrOse44/b4OqOtirQ8Jtj9D6RAN88RidlpIcuLIIDdjJGN40vG
HDtdZAoMyfSxaKqrscxAGY61e1G2fbqvvNz7ZLlpsVG9obaT1yd7eODlBQ2b5DVE+oNUB50LXMM7
4bb5hvCkLxxH9C4gum1vdtP8xc8rRag30UF5HeqNHHpOQXMThl/bIXoKguEGFGRfr5EAiXsoLDGD
uv6e3Z9Y2ySYwvsU4dQbR7A0OY8GsGQhinGNZA9ojl3GW2RlGLqmjGs/oSi7olXd5GtD28WdN6l+
M5XMAV0kxvtxbO+mQlW7zK+jlQWxEc+ok7c0Brp7nBQhDCKLECtSUkZovBXIU8mXONpVsqut0QLc
1chXqyHyMDThJFZD8DTNFU26angidMN4NRKs3sXYJDeuqL6OiVWuvYqLPGfmsPVSL9oTu/Sd1um2
joiRGvNBX0Ma+mbV6NppHLrrwBdkwZLgV6Vxv0Xz625zj2zrOS2bjeRGKprRPvezcZvU6W0eudgf
yFF1tNcd82wW2N1o7RKa1L5kuXtDVNC8H+jLQSMadgkn8ldj9r8b9LHRrsXlCriku0tBNKwxvPKN
2eDp7WpJoUsi4lXweJ7HPkrehJ6aK9YaEuSMLrGfBlCeq8rKvJ0VVf1B0jCGyDyT7kVS5HTUg3a3
SJJf2aqbJWi0Ja4L5LCaCBNBVt7eTzmToriqHcwY7paRFvL0NCd6S7ucoKU1CdRXeqH1wBresmuM
X4ksD78JZNcUzQDFDBRVX1UpnNUUOvICW++S7J5nWFplHCYHt5k/VXY4X40WuT25K7zroC6/T2p6
jBv8wqx3LkwXKz7QdYx2BkCQz1rMzV2SRKc5yucT0S3RbYbZ5aItBrGuQo887l6u02iCKqQtOz1k
7wwml4NxiHs26d44tsqvjESNAImWXRDWOMaHkNkSEhU8OGJK6XxzjLcIjt+3GtXlqkFo+4i7RBzJ
xeVxyx00VFP3ZrrzcFU5iMvcWZczsJkc+fmCWb8J8d2sfc/+gjH6QuM8QunCMga7v16ZEJxOiVf0
2yIT2XlCp3sVkEv9KOl7omkdxnIJkXWwtcqnJgStQJj5J0MF9ZUTc8iY0QAlRG2WJ8tH4u4HQ3g/
lLMLakpZnxqSijam3SAL8Mj5WZljRNCORablxo3ldZx0Ylf58rGiYSU3ltGTOlb03XybotlYtSh5
SZIqLb0Ho+xhP2n1yRSN3JgyKNfcE3jDQ7uKEa3nHqCD/LaW5KnUfpEcC+gSX4bUkg+Q5Mw3haz9
MsQSlc2hPEOMUzjZDPcefEQO8SO0j9aQvoVefdfl0OSssPuCSpaKKokVJq6iqC9BhZTHrIRyUwnl
X9Y+Ez7yXCCIecVtMUOccYAo0DS9Y5tKTkKgmxp0B6M6DHcmZpaTp4eL1Guu/ckV22ESV0qG1spo
KqzgUuujj0d8MwKoO2RYuc64mU7MoG7LLof+F8BsqLyhHZEOtMZtj+VrlXmk0iG4GAHFyWSHMO9b
OUXgVBqyAQqkcIcYDTWSSoU9KK6erbpWD9JOEevj3FmF2PvIL3aI6PHJIASUn55LzxnRySTi4GVh
zAPq2NsxRFzkJLV/68Dk3iRzjU8DodTKppG1ygPtQAVIoWPUeGTxPWCnMco+O8PqdR+msLxLk8J/
GW3jktnSA05+RC1TdFP3IKl0lqdvk1N0l6XjFZdp5MtDMLroONsI3lY/SveV8J78zY+74aru63ij
VQv1CtXHCouBeTOmoWowjRk4DW3UcTMkINCFx6aPMJCkMTGZa4bDNulN8dgHF2QMdHiIurIJzojr
SmNbQtjDBN9PJnZsFE7Wvu3HCvd/14y5uJukrxNUnFFeRvu5rqGrG5LJBsM+jR7BtcJ83ylRfC/Z
nHL6dUwIz14hiP2wAnKnXwoUzGoj3do0cV2jhzyUMPKdvRqLNrt7b5haUd6xPoXAZnrPbdurFieW
d4hrqDurwiJ18ogvuiboYBB6uO1QqSlkZSOfTfmNOM9ozi8tZ4jfOlw+ch0myQC2gvrqitu84wCj
1b6haXjhMlC8QnbH9bCniSs0dZEYKMBSOEjEEBSb2Z6aR8fKrYdOq2zv9H1+pbBhWdvJNchBKLA6
ZK1A5laJLSGZfkOS4txA3IhJjtqSutbxxZmIJ/0MOBgAcmfbgX2yVz28HQXcyh/3kYWfbm2Y/Sg2
2q7IaErgc+jVXDFnWxOwmD74mZMbN4XTOZAyvfimS2S2Iy+62LLKABbsTAE+QlgXiBWjJ1/qRahn
+5na9D5yYzIoiCSgW5s2l/GoYOJErYpOBvyKU2b7BG8zNCuPqvSGO4Eh8GR3nYaIYMIOSbCJHrTT
Td+4AtRpXRkpatDU+1QhfD4lsqc2mwkmb+3R2kVz2X9TAI/R9iMjQTYn5Y1tR+KxUqb4Sq1NDGnZ
z98MATQm8mOMYQwD/VdRtom/9mXj3PmkcusobDh3lZ/Bm1QbPFCPJDPCFAkAJtjpVWa4j82cBOvZ
ERSsPWJx07XHrZ01n/q6h+1YTuTYDj4hWBKCRovnYwm7qctPEatsekA6HygOsVZVHlTUE8YN5nKD
7A34RMkEgpTSyiXlli5QunV8lBwXKodO4UbQiA5W1lnGZYKnmBCaGbPiapY6exlCZ0mZiz3C5Iz6
bAaQ89DyFUet7PwLur51hfKFMYcvYcx56t6oPAM2WQzPsQ9Z330zvEaeJo/UrTjwJzWg9ZynbsQr
NPZ7DymPuUqVkyygwQlYgm3jPhqG5lsQEhOQOOhakHI1F02mp5c8TWFX9YA0rZl2UlKpai3J1PmK
vZED8Kzxz5hzaz+TmlQcJ7uOL1umlwcJJi2uNW7ARs+7oYsvGf5iaOspDsqRamFDz6l6NtrEizhH
5+ZDSfhZQXR6MrRrqT14wqWHdncl7Dx9KVRxY+ZGesXzW1yqcdHakNrE4IOYehS6ViG4frFLbeMF
b0VGbxrH16lXPVn3mXkySXBLoeiP4jKjRN4mbt3iDiqwcSgUghuHZkWMdmHJUhmbQL1IL/RXqnCY
QQuYsALZ6ioLyuFrSN7AxgzaW6J6+CtlFvQbEwDEI27vioj3Mmj3rsND449dcT2BeyCdnXLEZ0tN
/JqxdZpHaK96Yx3TsbsICGuni2+AqIDcaWkm8o4yXvO+G3FZpEf2XVa5qGzf5GiN7Ur5BNAdOg/Z
wEaTIk6ubdliinEQ5W6JjSMSw5+yeh9b7dwclaOaS675G7oGLMQhEDVREWBTEp+rDQIjA6wmA6Gz
R8MN29vQLG4HbLz4yoNHOoEzMJCaYlLo57iJSX9Oeb7QGkX30ZjfZmkGCaLwywd6gwiqHTebvsSS
pxLSjxOtujosgBfl4zdWFBihTbbppoEmvTHwerml1ikjCuh7nFEbjB/HmAV4EzFkQdcbBzSOnAzG
LsklFF7E9YVhQg+JaodwDD/9nA9JunbR8jPXmfuLqiqSAyVddibiy1zVWLPuPRc62theaKvO7yYU
MCs7hxsaKY/DXKqr8kHNFUi50cd7kiaN6y1GFnHXoj59JHcD12PpmIxORm3rc+JMLPI1q3k4We7V
mDoEUeUjZng07k/sOMtoqAeTo8Z2V8me/GTSrp+Bzn8Gn+tf4ZlLvxV49c/FEEKUrLOEkrU5EqJ3
5xgB8pqkrxe7axofsZCk31tq5cdkDIad9Ib4M4Wtca7CzrpQRT88d3Ojr2e6rRtTSDZc3lmWHFUr
hbNtSiKu65mQRxPAU7LC6xfsCu35PZ6Btj06yEEvCGCzN34IEUamdvr63rr4vzYe+YW/sX+trp6L
1+bjpOX/xRbvgqX472cojMu65/IDgGP5Kz9avPYC4HaRefjstHbwPpD50eG1TdD0lN+hh07X9EyX
dtSfAxTX+4OjK100Wmk2I7lFHPLnAMUVfwQoK5jwLjF7y4/7z+b2n01T+uJcadri/6yJytv6qV8H
gAP4vMMwzfI8Os2M9X/tiDkRATQxguCN70cq3Cj0a4CUSsd+ZlzYZpuq6KfHXCX9vR7HryhRI4Z8
zL53kC5yyh0r8ZtNxizgDDGjUNu5KfwFHGcExtbugV1u2Wj78KaM06k5j6NlTBvdeOPnn674P/kc
4i+AcQc1Am1qZMSc01wEf79+kAB9nw9ikDhM7MPhYY5h9e0DAmnnU43FI6bSyuWLxGFyxoFXv0q1
zFnjmi7xWioZcwDFY7BAkmfK1x6N3kOL9vvGi4ivouvb5QApLZFu2jFuP1G6YVG06OjL4+hOweIC
gWu+NoIgjw+G7431gaMdtnLMzyDx0Q3HjN/rKv8SdfhEETdhbwmADSQrodPBxko/FJ/hjANJChsz
x0g4o/LmSN/m3xW40H4Jyxjf59WAqgezgrynZdvjqhuBuLNTAtrZlgOr/0rCoUvQzwkLwwrln792
MoMBLNN/dZOAps7hCGYL+4+dR+2amK79KuNLvhj9Nrj1gnwxkPti6BkHyRDaXEUK8YqcGqs5eGFs
4NcLBn1RdvUUnFz8cWqPlXoGS+zn6iWQnJjrOWRUrYMCD2Ja6mPu9vqJNV47pJbGgotk1GydAU0d
HLPQAw+17uInzujtTZ+0otvloy37DVjUnvO231k4k0hb3djGbHhbK/exhigAsYzrpphy2otI1ihk
T15aH5bzS9RyClxBAhZv6HwJcOurfLgHWM02DenDfo2xU5EumGnMbBN1iJW0qX1djaV9UQ/e4sDM
K56AgXdciBi4oPJTTjyuOcz3mYjF8MmH+DEj3yomsaPJ11ybhYQ1xfQAxFklehu+ZC3di6ChZb5O
IpJsN6Q8FPHO0o77uazs4Lsc6H4gHqAUpw9KbtK6Krk/KRtKqtckxk2KBsEi/FrqZCL6gWDu6xlT
fUvGsJniWUx7hvkG4yRMsnmKVACgw/w2KAQmq5CwE+T8OCHRHzJrgg+H/xWiABFwz4MqIPAK0wyf
Jq+lBZPDK6gImkYUuY0tNcSbIXWdO7vt94D82I8MsJHsL+MwdIQx5wirZhOZ5w7lPcFFDFPzI/ff
1GBlyFzcgYtVJ5cGRVQ+R8Mjkxw9bNFqdDdhbRFQReOsfSS/KvhkiXEe7oXdpF/SvPI9TvPj8NWp
+3wk+9nAEqdK3UG/LSkhjxMxdlj8K+K/wKhb3zvcbziLkxIOvoJ4twd/kb+V7tReFn5W3Xs2Vlgk
oET0soaQoclDfDYjPXxjrMJgoiAoc4/3PlqVQfDU+kHQ4ASaItJqa77sxODuG8hc/54rU0HA7KZm
5vmmGwNjIfXwQoOt11tQa9a3qWMGvTeaOvgSdl3fHpJkxIoYKkVZE4a9kEsKkL9tmwz1bLokIZCX
x0ke9U2EEyXrLQGiQKMNXNVNPbJIWYb/1nS5lR57rvcmSLxK4pj1IRw3bodP1tQa65rB2l2uE9Mm
/7ypao6bcxg30VY7efPNdrPm0S1j3OtLavIpRnie7bHlGsAZhUMXqgcP2KwXT8l9a2Q8zJM3dJxU
5hi/MxYBY8QR70+ghO2q3FItblPGHPFtJbCiby1eL1sb+C5KUgWHtNr2qLemVWpw0xCsrNtHqPl1
uM5sCVQiiToQZIab+N62lf0gFoh9saXjDLiO/0YU7kXZo5zIONx5Y94DUB1rUH6qy+NPSYhsc808
YozXpHGWJeafhTKZuJzLwEmHzARGCVsc2KroIPgAAE5WaDCldRNHlhPTryIldGVaFhwcL1PpTNZh
7/i7xV4jdyEexSucmljiDe3QBMSzim6mCDOm/qHOh2c8r8l9QKjSEhCdeS92F8I5xgja9xceC3rx
4kmC1RKecW8VzFFr82LCoRmi6aGeUB4AUIAxxXFE2SWDhsEOis0QmONzFlCDUzarbs3C7Hx38aJi
xYfjuJoi0CKoEbzGRGHb2nchhuHz/2LvTJYbR7or/CqOf58dQGJeeGES4EyRmkvaICRVFeZ5xjv5
Kfxi/lDd0e7Sb3dHh3cOb0slESSBzJv3nvOdoUqnx5CZUcpN3uS3UAftixUiZJX+2Hyv7UK+D33O
yC1JmKmueHoTAMRNgzS7cRJJjp3QePxbH/yIBySKbgjUh4AMGYutohhgWCITo9ROKjDacLjb5g0s
BdFhOYGtnDg0+C2wC0tcQFFrtY+RbsUOp67Z4GbvLWPa+eg0FP5U1FUbe+rb1ypU4m411TENfyzR
EZDowUg+QuZn5E72NkCgCvwACHICrh4if+J/p1nb24e2myAD6jwfV5PZBaPnQOBbrYbJnki0bTsN
TxRmP0glY+5aHIPbNTbMZuE3cp45SdRD16Fu24cxU0KCqRicXCcYrXjotTClJQUW1/b+fu38fzOZ
CSXoH2q1RWDxm3BiKe//9R83b1AYflI/LP//19KYio0K2AaE6xCNZi56oN9Ta/gJFiusGzqeIH1J
TPutNBbKLwZiH+Lj+A2sOwzEGZf/VhwvPzSYrqL2XRLmfqQ+/S/qY/ROhHtyESigFpmB8yOO+g/z
bFPirAT9C88VF4srw5ihevM+VfW0w+G+0yAcYVBNZmxyge8m3zARPyDY6RcxD3cWevhGjNYTRDFY
OOM+wrPL0d9aOs4fYpa/Smb/1gnt/+hdZnAC+p/PYOci/frWfzqDLb/y642mKejRNNpk+LwMnEAo
yX47gi0QRP7R0RRUZMtx6vf7TLd/QZfj2MRrG8xf1eVE8dtdpsNAXPRrDoWAjfrN+HuR5saSwfTT
KQx5j6VxcNGXm9kC1Pnz4WV0Ug04GTGXitkf+0EsSDro07cxTIGeyblaiS120isGERsIkaV6GJf7
tTWYcDvoZsQ79gSl2dRdZBfrxA5buTMm0rxzczqwtMcbYfdftZqFnbZxtVFIrCOTIYDX3ozGk6KO
uMnr8ijLSXwJaGVsSVqKATTkDKxy/WyYAlRBEjTgChGU1Jn4LsthPKvmdG825VfCSnptEylwTQh1
aonzUHG5qbhJqlmnF4yBLNRl94h4JrjRDb9xLepn5Yp+Gpi9ikgvcWPFl/bGrgbRwo2PlPABI3oa
0mjMzV1CI4T8npH8lGx4ZVJEw7eVdMlWaJzRuDmVP1kbWpHKTu0KQDv5JPB4BQZM/WhGnQt6ZQJ3
UT21UwZSRsrJvwPPG8xePxp+tw6FpeM7GiOG7x2NLqbLjWckFZtg0z5KBLbPdtDpp9FsiEGhJccP
mRzhjs4dchQbsBodbXyahzWYAsTayWREKzQWPTCl3LpgRMfrYo2+6YHV9S9NmJXvdkIMcKZncjWW
pr5rcZBfKNDC/lAHjvFoZCZLjCBARnih5Y8PjlCN24YRO3u1YagfipHHrjnx5ax0RLkHvyWINK8T
SdtQcWjSd93QvRmZhYO5Ecah1wNdrIwKIzvdvNir7LJnx62TPfg4wOh1nb8SFOEwBkqgmRg16b8Z
uuYjsAXjGMYE3UJdYDQ+OH5/ZAph1K6l6Y/+cvGdaa7pbtUdqiN4+zV+1rvJuRZBgT28zHvHxSkW
v0p0i+sULxXZMfKc9OMEnrmsolMD0m039nVCsq85rKdZ5xsXY+TqODgw4wTkc/I4Mn0Aylw1SJN9
tNybFnfkilEd6sisO44FTU64G27KmXDxndGaz4eNoO6ApaS7QTWdTbj/qwgNjldYsTvQr9w6wmfx
xudG5Ki1XixrdKs3+kSal92AMKmESUqAvDXHwDpxe7lavZwiEiv2EpC7FGdg8Vj2fdfI5xeiIKTL
So9nf56mbYnW2a30fkMi+rAGNGluen9miDQbOnQgJUKnHZ9Q7B+c5HZIc2PPaQr9fTtzyFoI5jnW
poNd6YFnap04tBJQepQ490YIog/qEuy6LpUAk4FYGGP6pAIg01ta1Gy7yCrKJWgTPgZYCSZlfduU
gTuaS8BCGvS0RawFlzwRXlJcGoIDp9E/+Qy0McihMlN0ZR0w/DAKDpMifUSpET0OgLr2gx67nFUe
aU2bp77idJjbDJqDmjlpahn4C7To+xzPGVvj8D6DYNwwRXlEVUo9zqB0ssIvgdOn56JquUMI3wR9
Z2clSLLxNoRxfc1hZO6DLHHtdFLol5rmOyoaDmpa5jDRxkq7KkW7q4StPOFh4AnMc+OxttWspwK0
sGTAvYCogU8D8MsCuldpCHT9KHdZoBSDy+g/Xw9AIjZlU1B9+9HNPPOok45gkLUexpBDPKrV9BHb
goQT0TUIq2xCzi45mRmtmpzI7fNP5jRwtGwywwt08mU05B+cOm5ntDS3dCvsNTEu37qhLA5paAw7
oUbmNqX1q6wmaZYYIy38aRGnCg2CxLEijS0t03AtrdL2Oll0BQJ6UmlWTHnJ0yjN+cdIKrkHJgGS
ROSMYFl4tGBDwV6BZ9RVj+NefMuNIssVo5wXXZnsfcHN7YE+0G+zpsHFmQFGOLRpXT6VIvVZKEOE
qDAke8f2MsS+K1sC7JDCDpvVaKWqwrCeUIEBvNiq5NnYkPSk7oF4AQWfR84z4SSbdZEWOGDbxnyj
5YWUuEx1D6e+sYPDFcLl4GCJ3M8nEwXEasgBVu2UNfKgnPOHk22VvuQM0o8+m98yJE0seVNWTnmC
ngJpihCnO0QP+glkv+8BXmOkg/LmhG2vdgPmkQAxaPffRfQlCzgPWA/dFnzpK3na1qUaO4QGRpac
AyCha5pVK0ZOxpm52Jdh2vcpV26Y9Q5bnhcWZnQuTfNadFXh1Qr/10/7+Zjgl7vYA0ciUft1vdaK
MUEAN/vrytQz1+5MiV8nNsHxcK+2OtPcqhXPuR+IQ6g0xTUNVGOjxoz354b1LNJyj0LXlV2rE7RR
nMCscq9m+SXrOWPXelZeupLEs56YqX5wFeQYDrJ3F+1u4E1hr3kTITqkbcFmzTtOu0q8OILU9mA2
nJV9UF6INe85K79H9qStIwZVO6ws9dYY6RGogFHg/k2xk3plSCMSHgnelPKGev2KP6o8aKne7rtR
6PdxWn1vEvV7r6rFCYFp8THNHWcstYIjG99YAB+2VZGQEsSdd1cJ3jTm9vkebhPx82ScnII8Fwgf
pdxBEshOjPCVa25m8cE2RiRXKR+8zILqEudZeWWGyLU3mfqu2hXB6Lnfb5SiWFVOrJ8jy0HGPhUv
EqPkzmx07sdOPtUC5qJOzDWqpxhgWqPDddRCH64GJ8BuLKvbqquDexJPgqeJ43EXsdHIgRHlWAz+
TVQmJHaA119VGXS51jTv+rFc/iQgPezm0RaeMhbNuE7fe5h0qxKd86FqBwVtR9OccyM8aRmwzIXX
toYo/BaKurxXAHncJ8lQHk210Hju83mvlBRKuRoPZ83oMgRtYGIGx3xJGSJu+ZL8NWwClSWbBu/J
10ugWsp4KAhZOCkKG3nkmM7eBHO/L6Y5/UAOrUMNnJQV1rXHsrCe4iAHIqoNh16tl1aRk18tJB8e
Z3QSUbBmPw5MrS7kjNmXMM0fVZv2hqWhjtFnOJds63di8iNPQa6zKxSnONYsK/dQX8bjXMaNFxUB
eXhoFg1afoyvXyoNAbXb8nSgmJmi8gj0Pr9vWyGAQyVoVjJmEcdSXZjXbZ0MRx6ktHQhjKZviaGE
kYss9G2uneILluLozBTShi0N+5CJZTq/DcRa2ytGCd1r1gTGnTnOPHztWDxlmaFfp84hhgHNLE1p
63FqBbNRdvMjVhSUoWOo3NJ3BC1SNmH40JGE8zKYYf89IQnXo6mBk4SoAiKCoIHezF1W7Wa6kN9L
3GB3CGksZLdxtPWFg3KCH3/NrK5CbqWG3+m+f4uzzl/ng9ntarzOG5D5ICWCwbxr0XJ6Fiv/WrfK
AsP7kIFJnnQwVXjv5W7Se3oWM4z8M7PzQrhmalgPcbp84TFzdqR1aQFYLzfgqqCUAnCDxq81ODKs
fBHHe9+wiUFqDe1gNeHNCFB3Z9qsjMIRMKaLdt6UfaLdzHUlPxKzNLgiXFA50+TvPCN5u9JpK26i
imBRCktHR4Y1Po/0JQlETb61BmtzkWrmU4vR7sj9V17hhrzHVh/sR1Tpp9gqSGUlFBt2biFXFIvd
Y+lAcyT+7sUybQQYyMVIX+vdILQfg57AD13ZY0dBE97ba/jq/jaUDbDPYWk4JifmtIS+TUrzkHfB
fdWiKy7CM/vdqiVhRGk6ZEsCEcfc3NjpwkwNW2sbSMtZzX4IGTtvrrmtdDsiiN4KW9xEaYMfsSUr
qSRwmco2Q6JATckgRYnWlVQ9Am+or6XlNfj6IEhtKUGifd705wWJugUN2eyLUE8O3McZ2Y3asKt6
7Doq//8oiMWi8knVjUDO63YM7m7DIIXc7TtikxG5ci5IC8V/6QCEmHNnF8FXd+noRytjVFnkwvEJ
VF++otQJIBf2J2FT0oWz+pGMSFT8Hlc6IEIvq6bOG1EEpWbqaePgVYoxbRSqDaQsZFHS9jskjf9d
jctDxfRg73OIWItJy+4ZKPn7aVCBiDvEymdJnx7apEmAxPjOoaPdv0FKKtwiJPpinkF1jpKkmtQa
op2higMh0UjpEr/c9SSinIKCuZZuEHyVKPW7GgKQVuMRX6QG3NrIe6hiZEBWHUQ6eHekXfE8N9QN
TN2mdnij9RqfMyG0Cyvxc95W9X0eG/5WtpJKayKPxpr0HfOI0eU/saGnoJ17yuNTyVFvVTttBnqK
Gdpiwaqt8do1iChwJj2kISJxfXZ2NbFpBWCRwabx4jPV8+t43GCSfWpZTxxNmCe1nghN0uHPg1Xg
78Da90oj1Pa1Rpr1MAsW0KKLQeQQTFc6+buozJZPWURMQXL7RPvKv9j29AJuLNuhPzsg1Haxa3hs
+cx0zsZUN7uo0doNpyVrPYxasfV1cz0DRfIMoc6bWleqHZZtMq6kU+9IS3rUtRk0WyWGndO0Gxul
2mMqkvTVCc6R3XK7lOZg80pkhebg1dzWbOTaj0P6nI5/xx7fbya9OqkDf7gpYXhKf+cEfCVqX6x6
S3gVzFVDzR+NKmaLC5bmbVXtCotSTRm6zViDDYc1xGOL0ldLpk2daE/ohrDJxUOyZ2raHQUmFE6c
Pyyykk2RCgMA0jpRm8NoxRuZWKFHTGW+CUIEUpmTPuSB8IRCme9n/q6Gp73SCRl3G5yfnhqUhwjs
pSsGO0UQWyfgzzEVCOTR2znusNyRNY6/wdhL5qzIwvJDPJFB2WNp3c1k3+LJW4iBan4lwq7eJXNn
7cIMHc0UN/7ORAvDyo0lSU4F9aZFrTx7hPxM+3hMMNwiol5HIv46htq10TdZY8bXwCA0biAWZZc0
7Ze6VMVay7TXivfmpoi1GY9p5cnJLl3/beCsuhKaMfBpq3snJrqPJFGK6y+JCbjXzF6TuIQvJ8my
Tgc6OT3Jebn5tWizV4G2lF/hJIxc9BGOCXp1zhAJfqTJOA+dcxPZ5rM22u9+4ETEATSpmxrmsUWu
A7poPA/0ehA0qqjgJmJYZcycJK/nvVbyVCL1ZJrMA+GSJjUe0Za2cAkr4vakXYJUyzhCdB3SsUDv
eaCLifiemmlax6iPc212DBVlWoCZt8wIScZp+xt1bl8sScKTUw33o5+TzGOLnlMlaQZOhPQUR8oq
KaIGZZF9y7fTbPgUYFnTN+nCJPBSe97PpuFB7NN3ltq29A/qihTNkCwlZsK7cNH+rKyJ+So9sS88
ETfLjL4g4Q4BI8AwpihUlKWGG9i2aNcg6vf7vMeU0RzT9sl2ksTt+2a4SvpWrHh4KPUlKMk3YESH
RJwpUJXRjmdiVcECOiK2JBIohHwum5qDCvRh0poDR7+dWKlzpSGMr7K9KU5qdxQVM+rmkpXDBYoi
pz72TbtahjTZsPZ9aziw3gTMHsYf7bpjD2o2A5fmRQHLL7kqD5EmF6EgcxUj7FxBz2+F7mdat6Fq
e+pU6DsbC9cCnLnLMx1dZkzuMDmcejkkO8aFFwdJ7ypE1/ZeyrgGFlBGNzg0Q+bq8fcIpiL9qLLc
VzPBR44x06MQvLfRUBBgTyyZuaGYq2zMX/tw4KgR89FFrS4OKhmIB4JdCTtsxIeqqKxVeoFiGGrS
Kl80olFB5nihEl0ZGbPGnE5tPGwvnACidrz4s+K4zoCwkENHcqaMX06k2j137q1td5sp8dsz4WiC
1geWDDAFfDQjfDKNuaNV+uchNT2/MD78qtkasbjLOJHvqja6MwY46JzD7mrkAUeZMiTNglu7yJUV
qr/D1NYbghafmFR/JSsj2agp1vZ6Luq1nkE9y2QN21+yHEosrXvTv62tNKNKHamisuxW5jVXwyph
OCSnjkLZhqGNABwlNfhWaLqpNyB8Wc1lfhfL7CEArbGCLKgdB5I63JQzAkLxrdOPz3iKsAF3JPCO
ObGgdTDYK6simcBKL04YmW5foWJGYG5yetAv4PEOVhs8WkO/Bb2PcDUPrik6jb0+m2R3q873PBjd
HuUwuo6K8qJ/oVu7w6hwmZUeMYqwXFF8w6rx1ljdRHcq4ukOFODLfXxnR+E98IV3vbGUbVZMwFQZ
2O2In4Bx3QdvEE43Q8inIFH41rW2LWOZrHu9l/TvEg4yMJNhaAa3DfadTWWLF4JcXxHjXGlO6y6f
YuT2QbfJVOFOiIYY52UAKdpbuBhPtCWGlVESxj5iOV6o9jzVaGoWZTXb1Zz422TKL21PTqX1PBXF
99qvWIssDTFymF1REkZrCrv0ioxKbDQ1rQjhptsyy8ClS4ywdmq2RQnpyGyIAzYnlTMGFV4ITy4Q
NcSD9tyl5KBjFvs2yvYpqJvNGMu3KUsaYoxtjku6pE0YWbuaboyr0Qhbs5vDn0uzed1P9iWNxleG
AO8h4CSSpqkYkYp89FZJoNk4YycL8H6DVKetatG/9LGDwZRvNwFuQyxt9n5AjciW392mAbKdUKkC
r1iiT9O4vU9ptaydXBbeNJnwFphs0+MkgmxUaQz7kJxQSyOVNNPqUQzKa6JTTPljpD0QOvPEsQ3V
VmdaXFd8UxXiHjzHKyikDysf3UB1qjVMYITCUwShmIYMKhZZr3rN+opxfwA/XpI8G0LVHbIL1MXU
HQPuW1rWaJHV/Fbwi2tI5Ao6GLknx/eQGz0tUrxgawjXYp0DV1oNOjxTwvxUT0P4Qa2eKGttFnh/
JzwtjfC5byrxVUdkDSPbYGZujx3BxMS3mwUpT31OOyWUSASkTimgcTD3Cfor6TaYvJqI2NXS1N4F
PHQrkVqINIfpFnuL5EqVLS2mez8nxqR0HI38X79dw3kCaEuKhjuU4rsV93tRJd9sdCT4rWE8J/va
6t4CG4SVnLUn3B3wzLTwgoMFMWsIhqM9qlLLQJPYZHi0fI40t7tLQrTvzmBMz+YdKxusOJmLmWbC
mWs7nkMHa21JXa5ilc3UGpM7ehYrpQi9VKi7GBzPUxymx6lU3jldD9tIOfUouEmUvpK89kjGEknY
fbC0j/3DSIHdpN+gyn2oZXwIjf5LR3KLWr1F0nlGSPRKorb5lLVI4S1rtg6qwl5U6Au1BR2t3iio
QaYOrjXiCMhmuuY2Vr5T7Xk7tuaTIfV3PM5P6FXDHTMml0/LJmSWcqD4ZlNnlWHKfCNNXFlPry2q
vVUWyy8cJUluHKXhigolEU2uxG2DvF5z67uDqR0as/wggolOFfyQA6mhXAAT1r1ewZziqGHsTHW4
DDT6ACBQDVZZfTt1gv58+mAP2q1dii+GBrsBsFDhSaVlUFFSDpHD+DVUyALBf8L30L3aRdGvEdMr
K4VchLUV+okHKR9dnJgwrM82QEyh10fa68cxdY5Aok4gmdR1ZM0vxSwGsupDfAYWuyNG5YS4XFF9
s+ZhxAxah+SwGxfdklDi/eR27FpmMyB71C54KHz9Cn0bYw0LtUpQPbxTMu6GeZdnxqUtNJTuBrgi
ZEH6Ou1NkM5Dm+1sSg4E1wQrOBG1mjGot30HtzlDLoavNnZRKbi4DBpuLtALcekQetRYSF9MdBiK
3Th3mHJ7+txDgf2z+f/pMRSI/dd//Yf6pxKF+7esePuXf8u+1dHHW/72k1jhd62CUE37F9LwpK0o
EoGBucyDfx0iC2S6v/B4w4OT5qcpMoTAX2C82UtengJ6npP/72NkFDO/GLrN0UODN6UbCBr+jlbh
E6oBKzlXR7cJSr9iaVL7RK2qWaN6ncX5XjITdYNJXfKG8cYmaa7s/bht/oJKoH3ir2B1MgFlOZbU
NNhjVK0/T62l0Jwqm4v+wXImzXcjQpQZeaqhTap607n2oEtMp0lATpGuASvUg20zCXyVCLDCQ+yz
aY5dRPaIZvf6XoOq+y0vu5fMJnFktSij7xCQpa+BgOaAaktcBC0n4VFqRvsp7uO3UU8COHlUgG5o
tszWSOc7kK6GifbJ6sD5rZTFJ18iHHv5g7rgv9EbI0z5w8CefihvHRgG+hI6HIzRFln1H2QhquQI
OxFg/YBNSl9HtgzxQWhf5lo13D9/pU/oB16JrBDbsOCGWnR19U/fqtOiBdbwhDywI7f0sQJ1b1Wh
6voEoiJ1C8ri2AEl/pukhB8vi2h9gb1BKrAt2D5/fIP0rRHChszb60pTNzLqOPG2+M1x1UCoNCTK
8GBI1iYtfSDMH5NJ3sefv3GJ9OLTZ7wgChdGromqm2fu50tQlGCqdZkR3FHl8gbnUbQd7dZZ4Wi+
KSzecqAlg1eiU2fznW+VsOn2zsCNqBCh6CWNIb02EcPWJKTwJdEBEU66Fe3jRX9nOiRUhXLThMN8
SutJ7v784j/fH4iGbO4NW0GojrxJ+3R/BHNHzK4TiftYeTbJLC6ATiZ/dWt8fuCXF0E5wgvAQEG2
+unW6IOGrLggEfdUq1sz+tZm5ZZVYDvGv6rr/19W9A/V4kP9n2VF17f/+PfmW/Mvq7e4+Bnhs/ze
r9oi6xdJX1ljfechJehM4Se/7gvaLwwzWB4UqUDRWQwbv4uLMHEgZGSddrTlueZs+/uuYCi/WD8k
bDz2P7RFfytg9dNTxJLhoFvj+YVDgruDed3PTxHFXjNOCXCApqzEw8RTsWiAQA9QiuEzspKWyX2i
Ny04kRBsi67EGeGO9VKeoHGQyth5ZIBJkol852WOx/y5GiEtrA0C88iZyMMEdUbp+A+61tV7p1Q4
+0zWtPnD5/7fLLjLZf4XV+bH24BABA6SlUkjtJV9+Y/rkaJPdqXZtb2y41nblFoPcVAJdMBaQUs0
e5pVdwXT+t0gnGQP40tZ//nra8sL/NMFwA42WdzYZpVPEi36qfCikZhSDKbxqY6V5NwOEbrTtqJD
4PuL+Af6in8oE1vsrA7RcxiI+9QMmn1eTl4/Y91cbA5cZXOZ+6S6SGdstkNdOdvSbuq9hsVF94qG
fPIwLwVSC9gVEaLEl7hrZv2s1yr5ZpMF8sH4oRb58VFnc/8Xb/UTbejHZ704aVhQOBLo8jOiPA8s
xupIfVddlJR3OBadm2ZUQPjOc+mYm7CYx5vBJvFhRUC4TTmKOQ6bBzlr65RmNUHVQ/pm1cvgWRk1
B05BEhA5TahNhzt6iGPuuD//dsBl/dPXwybhQKMzbPxS1EA/3x+Dpvep2iJub0kgulHV8RtKpZmp
Ds45Ryb9MWO4e2id8V6O+rzDS6zQ+G6Nd3bx7NJrY566RY4IBPRCtfVpapQ3aGy6o54wTJ3DyP4I
mpJqCihHRIe0zqpHfc5BFcbOcED+3G00E6u9jRsipiG65WusNiKDS5OXjbYdo6R6T8a2PquOVnPO
1abvheaIOxyrjDoixmO+XyJ1EJAodCQMHknhCS6QpDmWjOkvBAraHsTK/N4yeudr4c+PRKDOT6gT
8ucC7OSTwI9K8J0G4ypIq2MUNM6S1jddCW0BJxQBNmtWSTYemEeZN+WEjbSY8/xSExBDi6HXnlE1
+SdDneklO8mdhWMdqnI0sNdbWblJ0L3fkyq2JLEKf1+NBEKtZv7Yyuqn4WxZ4mRLlAJBM9OKjJtL
nzqMEox5TeUH/E554UAfcjRGye6SdD7ShESu7empo9yqKP1zekQ9w7vRCNxstONzAFrCNenyrH2n
4Nk2i3JaYfxOiHMvn+1JOJve7NtrZWFASJTuUCWVuqnHrPD+4v76vPyoCk8DABREwLTbdPPT8lOa
+FhhJQXrxu6HegUu00ES1fTVVtLb+t6NUtlNLQ0wQXQIZ9ukPk+m9dwKKTKiaoFerUZEZCqlL91k
UwtyfARFtOuXp19aWcPhG/vmX1z1P5n7WK4ozQ101ou29HOBAKtPs4iWwgpWCsWNS6xRDlguFvXJ
2Y3cQRZ+qW8qcRpb6kqNOf/UuE4a+S9/fiE/17CWwqfHVVDFwkJDbvt57Rw1UYSzxdiGXkf1QNpR
4MZWFblhN1Fb1pX5oJdq+1ff2T+/KpuFZUHJUzFSSvmpBqNzHUjR0VgndY55H7G/1RfdqoMPYpOQ
o5hZkA90mOf8MSGWagupN0tKTiSd/9JXzE3a0NFfqq5pTgKr4KrUVPtoQgxLoMrPf7GAYTX5tIAR
eEhF4FgmU+8FDPZpAavxl+SRoL0VkT+4NjrrwsW/h1OpaSsOGf7WCW1XrckEJuIE9mrbm8c+lAE9
/ZTQUgRdKk51+Ybar0BXm9Y3JJ1anllL0O5GqrqD7tfvmMR3+LGiQ9+39To18meNuKi1rlZ0RfLG
vzfBW+zNKlO2DAMfSQwYVMw7/rTVlZxDR1Da97UfOm4xBLB0VUbW9EKt7gY8rkorzQHbqpJhvXXg
uI909FZCz+C9Y81YzVXfPSNdoOmvhw4sJSR5decrIMh9097Myhy+Ro41HQrO3lt8IbXXOIG/SYKk
nte4swx0nJV53zDA24kqpHOMBoTGLaYVZInszEyPXggjMAjATvnjc6yaX8ZCzGh5ipjDEjnmJ6JR
9IX10xzqQdZXw6ia2xYWy1c9iEj0y+bkRiklWn5gfzOghw6DYVxKy2XePTL0rbRzaEg8NvGwLaVW
fjH9qsCoExg3RtNFVxFr8hAAI/Riir899BzfG4seWGixKAiTLKRBVs+HOjUBGWhOwBQJG/3KVAI6
sf5Q4NErLaPYgTzU35vKVL02MGm0iY5UUSPW+mLDZCfa5iWd9RqHxHrSRcOg1548O0oi383zunwj
WLV0W60FHjfH+yyIupspGkzXjvzxBE5/b5sRgZC+8UUq5M1rVfhkBrFYMSVBNNUjvZmoFKtskZEO
eXOTCqM4IQtqt9i4nPeM3WabmxXaix6b5NI2Lgv0aR3fs1HY59auHwGa+OcG1eHF7meHPLA8PVs9
cZq+WhpbphFXSMCvIZ6vu4k5zdIZ84dV2fcIHyqmQLh/am55uY1VmuxN7H8JEq24HQaTlry5eGup
hR7ptqtPdOflvghibGRBste02d6qE/Pw0E6mh6xKITMgp7kjeC05MrefoOCZz7mgq2YKfbjWZjld
e0dEB2APqA4yytm0sLcI/oZ12aGbdHEkoZil3Uv8CgHD3GGQSOIoHxYJffvKdzjcp0b76pdpdACQ
Lq99j/XTAAN3YJuzvlSJQcQ2IpmNaaI+yQKCIrSO9q6YBGOZbsQGO2qoduI8lYe5QimShaO/JmiU
rkoVfivQ9OZkaFrRZkwMDJG9+uDntOejYK7OnUJ1uoETI25bHpjbQZ2T97wIzsCyR1SEdfFBLcbo
glQv7iDbtA8ayvM7Hf03efF195RX8j4moeqQyUapVqlGvJnE2+vNUcFAmXZw62YdXq6UL+AmF6H+
prLoPwsEcbuCtefRTufyUjay+EKpGnqzFk+nhqBAKuNEWPHWjEeU64y/cw8pazhsDCRHAZoClZFE
4oT+F+gXJiqUOPpWW7WWuW2Y5eeoEYiXC33Yk6Utt9xj1bsYqw+rytEO1RJ9izVNxOY65lZFlX+0
gqA9Rmk0XxpZG7CsMInZ1vwMU+F7wRO/Qdy/ZWt0NoEiM+LDYqbEXbbOHGbAfgrgrnMsHb+JSdcK
Q5hSjvWOaiaxniyHML3FYOxQoM3R8GTJrtLc0YE4YuipWm0igTx4qIrgY6JJ7UF9JXYNfDZWBQA3
2y6oeloY2DKdskWWERPguJQCN2FIt40PahA3Q9Xn92Gcg4oyCXjdptQO1NdKsPORnSESZQLUq22E
XGgaMZwG9rEqi/xMSFlSru2UTFPwTCnEkzJZA2vJnm0GiJhyTf2986funtgQFv5J9/yGpAyn14dz
bFb1jgdavQEi73iDRfohhjlLmC5D5tw89GOur4PEgkse5PQgmV+OS0DusMzX2f+LF+bXRCviGq0P
KusYWZa6FDwBy7NfQtyE1BGNO8VXsksEMTJGaaP6jtf7mpy8CN/1+BiZBqc7hTwxdzS6JXcF487X
oZsL9dLTOCeUeXklktnMMxl1AZPx5TGYliA6pFGKgeVBJbqZbWSQtzWa8eJrR9bKuuCKb/rC1zL0
wYtsMyDP+0ShjrKBZ81rmhYb7WywAccxaSjElI3XIZ8aG1kvsMN4nFX0raXtzrUCWc5g8UXll2VI
etTxmluFZCFmamB4ZRnU5aYhvUzbQGesFskuNcqxiLqU+7XN+HSVJNoOUU5HC3/7iX3ceeLF0+pO
ScI4fvfHPNCuulkR86RTjCRUwWqZbqLaB0OPhqDsVgjK2q99qQxUMo16U8YE4f64VKBk+r5cMmom
OagPpZLVOyNP1ZuMsO+dWgfqDU5wvMgqmzGHt9p2p5atymeXOalZzpynWN49Ll7Hy/RkuiOnHWGH
LYvisWByj8ommCiBtKIfr62xZMe0ltnfjeI/qTuT5biRdEu/SluvL9rggGNa9CaAGEiKsyRK2sAk
UcQ8OWY8fX/gvdatCLIZnbnrrKqsMitLYfLw4f/P+U4hbuKl0nCSR0L+TJECR7DsZgehGHR8ARkx
YxiM2Zjs23D9g+A+qkOL3oh42ZZ2IVWz7wQlcB8DgLeNo6v6u9erjhi6yq0fjNojkU6QOkoY/ZAy
YJHkXfRJz4O05cLXaOGadYEBgYFsGizXIZ+TLiVcjukuV5yI+lwbV9n0qA6qNazbin0ipDzhkQJQ
lkhc80mfReCQyfXViypeHfo7YuWU0T7LyvG+zsscN0AwXOrrhKZYP/NQ6E/CG2AgEms31TvIh8Md
zZvwZXG19Jq8HXeHVhsqXu0xQOMpcI3isqbRrfyevOi70iOkCRWuFYyOHKttRgrwjuoh6vhhXluL
5b2uFvkTkJqxKsouRq1Ez7u0JXrWKb6MNMiGcR/Tw2uHRQDad8LPNO7UtCX273cVdwLXL6cppNz5
fMDAnN06ZlrfYxuR14u3Bk/kJf9cZ6rLkSDm7QiYh5MaalNUM1G1gz/q/MLlhBLArMfq0LR5fSW6
GRhAmOTPrcOuozH2Wax76SdzJsPGqvviIIRTvqDRnq6LsNM/13GM/ZG8R/pjdqdEsiubuv++dEiA
O7MGkImUghWErCwLt0qDU2Qxy3lPDfpAVQUmLJYIMrbLaskPlJ5DpA69mVwZDcu00xGNnubSI7Oh
Foq3LUBtIJUT4UGfVvEuTsw/JLK0gcyRaCkTtZ5IB/GQShr/fsvJ/1DJJbqWGb9s2nbzV3xtT+wx
H504ulexkfhaU6urdtbFPu+7B5JDho1lzjuKP+pXVJnECTmVhQ/CiW7BTWOhtwrtXhtJwpoIqt7P
K2h01D20WpwlCYSYt62J+2z1O/idYU23UTf0V1WV4sUplulAFcH9YcalcVd0XuXrY2beppFbbiVC
5a2wksQfZxVdt3kW3thT396XgEy/DJr5VFe6PJitW92YZf9TG8Lqq7LqxPa1uMbrlSZoVuYuOXhh
+xVwqP0dhb/ntzJSz0QuJNiT3JZx0AEhWZAbsjF05d7Q6h2xUpI1s+vukZDrBNlVLiVCYTp79PeS
r28+J/hwPGO+Xrq4Qjqstv+BUrwaU0y7G6t1bzi8oIAYJQgBggZLtp3JrN/quMEIDeHEZgr1q7W7
B7e3fhuZeAKFQQNbrx9U2D9mWgpeFnVHlvw0Yv3L61n1H9W6CYDg36dkoiN80f+by/b/J8iRw/n5
/14Jv6lU/yf6edQbXf+J//LXkvdgcczntOG8+rWpjv5nDVz+DxvzNu5pwyCwwXBNCt1/hUTgemV+
BWe0di/5h/7LYGsRO+HAi3V0IgpeW6r/pDF6XAigJKhbHloNgN+rpVy8Mu7/ataFCNSqsauWgARa
/Tcgg/rOrixHIZSsKUJ1RVd8aia8eX+9oHdK1mtF+P9UjNfL2hTeaaLhEqYXtJrb/y5ZL6Yzo2Nd
bKYbrfzCXsdG416e68K+xiCdXsbjVZm8Rngb8qTA75W91pRxZAUzcbtPyNG1R2vWCClP8p4iU2IZ
nyH+4Dhv9M7lRFR08jHvSM7YDE2LU65CU5Hsi4bye2C2NrJKNm8VGu7eiH7rr2/IVswUQQ7w2fDb
hNUDpHwSAlLTC0gVMwBE2s2qWrYcdvRph44N8y6lCo7ceRfXvjAGQQ9Mz9ARYvPBb+NQZcpRIUUi
XEuF/TPBfEUSGGPVo4AgVelnGi/pZw82svQ5a2fRFVTz8TFW8dBsmzjRv3Zugruzo/tboSirWg9K
D66jTWpbxXAZcjZ8NPOUtEwRUnLmK+seqa9QMor94maxc1ik0G1m4kxcKtgl0m+wA+XbAqvE4mPH
iy4giCbVVtSjuoExFCNzxCCW+0XURdL/D4wrFgdFZbO/a+RdmSUUP4pmrK6yZWowKHQxbyrRCUwM
wLmBoP14fK0VoZMPD5+AIBXGt27SbDweX4M+Q14BzQdmEMpoH2oCMalqsJpyxE70xLn4+HryuET1
OqD5Abk0QNbhBm/r+IIxfJwMSQ9OUzSQmCTSKnc+0SkaULKbdXrbcjprtt0itQdv6NARRWzi4n1H
PkTsw5hJiFfEhSYDROvpN8vq41/mEtHF1u1+HA+OaYmXbHa7ZKc1MwFCmlujnarRIQ6tq9ZPxR6q
BHGCWWYaCYkl3BsUFmBY1tIwxVbV5lrjAfmt44ucmrpYT30cOdEp1FDnRaV9bQEoo4YrPK8PmgZa
clY0mEAtB8YrK1WU/FjKCg3Yx6/unU+1ogRIxOPvNuqM4zcHWxBlMG2LoBiHZRvnKCGSfNJ2BkLV
AyQycf3x9V5rmydjg+gd3aCR6FC0Nk4mBcExzaIEJoI13OYX7PWUJAG2J5pXjzct56KSLXqaEc+U
oGaSJqrMgR4aBSSv/kpfHU9fZlHBsdQ4YSezlYJ7pY/5PkeA+c0MAVz5XlHpO3hjzRaRRHlmcBtv
Z09Hd2nk0N+2HAOJyfEri8gcjcolNIOirFxMAlGbXBVlzga0nwYPeHaHgTJPisHeWom+lJsQy4oL
F6Hgd1oAx4Yig36hDtJwxf43bEWmTVX1HBlh8NLcKpu2b5Gmst+yI+mOBFuFPXnsNEHAiAEXRdLd
9iUhXCSOnqlNr1P/8edZMUoWqx7NREe3TkrTmBXh7KncChBjGtcdssotnqnysADiPvMiV6nTybVc
h7XXQMQh1sry+qL/Wv0ybkNRxNQ4FOlaH8TZtIQQ9B2gXFZLyRTs1DQ+43mpfzRLkly56BIBo5or
iuzjUfl2HXbXBrROK5ol8bVR/vedVAOKPGVq0dZpRLONOH1RE4ZfXjSch3D6ysTv6rw8c9XXBfD4
ZXtkeNA3XiEesDdOejddGWVN4XTxlvQ5lftdIdceXVfXN2aINRN194hXwOIg7ldORq4DImtPrS42
+SlvVJ34vdFrACpcMtBJWMydeYNBEV1qBmDi1iRWDhkkMhax6clmCj/RCjGU3xohu2iY8dETcm9m
uVg3SIPExWBuSAMuuFovhlu06EOzy1tWrUtVmcmTFTMNAb/HOr919Bm4mOFATSJVQcMwTjyo/OoA
za4upKZRGcwXR0/u07lPDqIIKfWN8BwvokgkmIjTtKC8bHUWB5d52bfEb9D46L0JtW3dL+fSX95M
c9gB1m7TqjUgsVGeLBBdvEShR64sFt7B+5N0TXpoFpFcTSlGcB0Jzpmf0fvXs8jTflVkrbyXvwfU
xLJgGCSBbBOYBjtHucgr7cbT/MHqJLTs3GrODKY3P1xaWcgobOGSuuQQ13R8xXkyIsgJFdY7ORX8
XGOxn9sYeILMxs8f/1peNWRH43a9FsKnNUWNttDp/rEgNqzK2IdsxTiNn+CYm/tepjMplLh1nmqS
UXoiLCyq+fAXH5fYdlt6Vms8SzL0xsuZu3kzH3M3KJlY9ckHt2nkHD85xlTa06rOt/xWRQex35hv
Rmrd1DKH7FMdYS6p0mx5ntweI5Wl2i+GZbvbpUNNbs4Ch75Kmn0ZwsA/c2frPuf0PaGv4d4chxXv
ddvy1wQHEyUcKa5n2CGTMNu3WSXuXTGz50tmiCObMJtrYGIj64M/NklIgCBxPz+AhSYh5ihvsf1w
DgXOMIsitQ9zP7nDiVy7B9ow6K3pHuTdVT47mtp/fOvvjCY+L9pJ2rREfb1O3X/deTg1S2qOCWQU
BMuH2kkabEih/qBrTfWPlwFSxGAj0wplhmC7eDIL2gAZDH2KtCA32vaLpqvykMqo+DnT9rpxZRf9
iO3FvqiLftkNreH+SspKnmlIv/N7Xc+HDCI+F3vIk1/P4pBMF9nQwVNWXLoYuqw+95j/95bdEimx
RPBaz+y8XgFdJ6ODh0bHiKEUlpN7MkekutlkGnXAIE9iuk5dW+hpkOsS+l9JPvaX0iwQdod53mOp
gxnkoZNqfGA20ltJnBOSdUg6dhBBgTCDMZ+b3dwbrFK1mThf0qVfODjUOjUXMDX17uMB8hpQfHr3
HITZdlu2DanVPP7VVeib1xkHH2tH3tcmAaBU+HaoKGyNoZ32/qJqXBysL3IgdjwJgffqJuSlgrv5
TTFHK3aOPppYRvFkDWduz1lf3sntsTljeuIPNanmrwP8rwEs64hE2XpwAtbHJbwEDzJrQVbjSxrD
MQEHy2i8szCuEzigj9rV2LtyhVibmUKl6KbGJiYoAqNG7LWfphSE8MYa8AMEFInSPNBErI3Y0lR9
A1QUWfwItPaPNomOBVIDvBFAucFNQmtdDFvdawGTtB6l+y/wWieC6Xps/rYe17HPkt4O30dkHPF1
AohnB8s/zW5CGyZs33bGb1lADEW9RuJowz4epElNGvumrwvT2EFTypdNW2sZC25kubez8JbH0Bim
P6XJjV1bFFdlgLW2Y7wM6QqbiRKQFbUyS+YbM1F3MutC9HPO8NCmTWz7RMAMBwiQHF+XMCq+J7Vm
P2fYjv8Imm76VkfQ6mycpc9/ksBEfOTclixtTmSucUKqyBnMnTvbGxQ5prZ3wniC1J7JB1v22OM/
Hojv/HJX+SBK57XEY9knHzqKTEtSLYFAYuntdRKiTLO0EgFYTD4EHR/jX0xXrK7sktG1suLqJwO/
q4e0TEB1BUNoqUdamzLoaxrW8ewZu0VJQtuj2SEbJ3fa3xYKhF0sGuvM0rLORyfDG4A80k17nTnY
1RwPb3YzMtVspQWUEeQur6HGQ+XFGTOZZPHM3vNEsO+DaC1USRAlzryDN9tlyg/rQutZ6+KGrv/4
6uSiwBs13DDAmgUbWAAPDkux/IbHsKcoP1+YWjKemaH5ZbzzzOhOURfwL/7HyXxpKU0D8MyLBx4A
RwqwGwBdHCcNbQu15ByZOFr1mFhp4w4HkdIDwxwo1echLVB6uFPo2Pu51LWrjPQH2r0VWzQSWt0J
b/mSSMIWeyIAAAbpvyqSbaAaaRiaD9ayVusXqZgDMETqSNLIfJhoHMX2gZeb4HC3vOQBBEcEGin1
Ss1vCrcFS5XrBQe5YmlK/J3ZAh0sFu1nQdBwtinzyb0dI639UjWuRBTYFfcgj9K7FqUEzAYXhi0N
6CkX+1pV4T08pzreO0Bkni1mzxzX0ZjdSADDv/qctKktbp/YRGaXspMeuxz8yRimUJamfsmvYZaw
rqHCwL7Hvs41iNMguGPjeMviXcJcHn8oOksUuAup/whHF5s46XgdRZu4Gn/pTdgDrp2V+zDP5dRv
pjZFvNLZdf+wtBgYffABCF2zBBm80bTJD7BxleCIWiOe6007uXamEUejnWYmBlyEQrdV2zepj2UE
A3Q0QTDfwFDoKZYRH4IZD1cw/IvOFgBUhxBljN2b+Se3Uqr3M7q/35IwiZ8bC3uUj8TMvsGtWX+z
hhF0TQxe7Y8+TPiTexRx+FF160VAHySVQsriDgGG/YVIEO9Oyb55bDVn/Dp7JogvuSYX+WmclRMT
9gjUcDQ0mHDo1KKnWRhYsdIBJa/fojKGmUupi3JlUqknYDp2u0s6YRPFQtus9c2kdD+npU1Oz5LW
2rW0UIBCNWLXhYuuwh1YpF52aduzrh/SqkhvM8caSRWPS3Eh8ZCBfAIvSBLYOEY9FfD/XSS/+8+5
4r+VPYXDpOza//nf386bECBsPABYKRDTnu6a3YTKlvBKJ8BEHm9ZGW3ChKr5xoqxB+reOG4/vt7b
X+8qQUcIyzmMoqB5MmMVcSVRSxQsyEVtM2eYy53FcnvfCkJ3Pr7U20fDy8SmhPIMOznKgsfTUzHk
mVUlGdNTptyviZsTizZqwo8Uqkjqc96ZJejto63+Kc9F/00/gY3+8fUECCl6ay3SM0TIvlsorKjk
q7HTwRf88aO9rZm8tjLYMxq0LTz+dnwtI4m0jJwfL+hCOk4bzIMWOZ2udjGmeFwx4sgvi4zabF+O
yXjFrra9H7O+ic488jsrAJp3Xq5Ok4Qz58kiaFbSWmQKOdE1JhSbrYIsvzUyDYJiH3dDuBVdXxIF
3ZCn+S8ujdnIpIJIbAW3cPwGXFg2iNNUGMTgbogrsPtdS+3vYkKacrkUc3OAB56dOQ+9c5Jz0dfa
rqVTtXxzHtJUO1rVlDOkJsMc96D5AfileA7SjddYLAZkgtlg0XrPF16XnFn73hnQjGeelRvgJl5X
xr82s0ZlC6TF4JciRKW/E4WhDFVqD50oRUzQ1239/cwwc9/ZYNCZ0qkkGAxunIDHbxkdLqGzYHkw
U9lZshNq0X9GWd+iLVELiOHBmyc3sK08KgNvclFQiBjt+/2gTMRYnqwo3GUzoCa0etVPwN0OiDxb
Rxft6usEXmoJa2A2E8gMc9MAPR8Bc79zAOH8gnfOOQGxdH2dmyxTAWiZ6BvOYso0I11g8iixratd
5TX2N90xVt2wO7HSjfDlCMZkk3xdsEufNtFSZU8V2FcyflabIB3mbjWF19Ja7e9FdDU4VGS2tiSe
lI5U2MHSIAN20/ZRzsw8poinyV2eUJOP1OkSyj2/y3YmYmtIjPHHWNou/bMw7/yRx+94IJgVsPSN
6qeDTJ7sRKMHAqu1OWRTpPgsb1OUZeGmwVhRBXbkrhL+ubktYRmsd+CG2KPNJetBBBjaZ5RdNdnv
5ZQ2YHe6kEZCH2s/WUEAzNbxDImkhekpN4q8TehhurI1mhhx96caB+tBmSJ9YSObVJuxiaLoMUkx
LQdjHNYv7pyEDqzTHCwDPIrx0e6STIPgVM+NP7aCIPUizvppU3RxbKI0LRKNHIhRRZ/qUdfvi9Cr
4YOEfXsYqRFSqqBUyHFQZXG+Xwan/YOVGEWaXk36U0nLhPKlnLtuU7G7uAwbfHUbvKI1nJglxLW4
acy6eZryZvzNzJPKNRalBTYUTzW0GPYsHKwQY6LaMTHMGVMln5l1esaSpDO/h75X5Ld4AMklpIdo
RwGJcfwpRRIq+Yn+zyIuRJS2oGDDKDR2Bbl14wYFDERYvUMXxXMSb+1XOApxGEXN8GMs8qJEDYo0
aBNPvfNtSrQ1iyLRPNZ8tuDEyqLYsnxBLM39YCpkEfaoTb+SSIVIaTQx/dbjyfodefyaNrXUvBc2
Z5Zz6aIWrfaJ2xOYCEHUaqCyCEV6MTkcL+ayTAg4qT58siAKDT7SL3b6Cr9+vikXOX8fjHa6qi2A
p9cxuJbeR2uUPnVuKX+LhbAcP200ZqKEdAKoNw0N9IMBu7HbIXaWS+BoqNtRy1hLtJ1mfKuNpWYz
QIWNuBK16JrhSqN1QV8mNMu3YP23gYJ0ZwVeVpafuZOcuMYkButPtvdkXgi9k8mVSqmc72oqNv/8
wCEMQOyWwZHe1aV3MhtBgFRAFhD8JaqkPNJ0Yi78mj5rtDF1glbbqIr3WdWeW27fmwVNtAHUVKnj
yVfr1V8TbwQtdnLntTTFDopuXeyABB7ktK+6is6eRbPAaezpXi8GzP1EiLpntjLvbC08zHbea4mT
HcZJbcwhzb7TkKgGZWJhIB4qcR2FC0E1Xvzj4yn/7YrOoY7Mb9ZUjpPCW///vx61q7uWFB/pBsjN
1oMHIRxbAR32WSOTdm/VqB+HObLOLOZvn49dKL4iQQMIr7pz8nxV04Lb6x2HfImQkHhdzZQOpup+
ccln+fgB3y7hXIpaEM5oF/XGadtunggXaQYKVsaiV9eZDbfGgInN9Uw0Z8Tj8AFju//WpvmZ1fSd
hzTZI0ns9HRYidQ6frXIHyORKp1Xa48oHCs09aQ/uV8XXuiZk7mQ/FnHhQHkTFRCcOCySaQ6d3wt
6HaR3ssOYFQHQ/l7PSd60A9gjOlR590fR6Uy2SelYwP/4ZwcsK0Ixy333QGUXmoNaizwowrMqpTt
RRaX6sy5452XQc3TIFvBEib+7ZOX4UDmHSxEe8GYgRc1RAaZIte6QHqAyj/+4u8MaYkh05WobNgv
ng7pOLW6dFhkGEB/g6ihIVZF9wykFZL7TdkZw5b/ozPPDOm3c4bAurdaayVHEHrqx19gBmq/zJr0
ApN+V7QvXIN6dj4XgvO0Rj5v5GrVBe1ewSxrdPq9o/SkPvPk771kjj/0mBgN3psNI82CQky1juE8
bYqXkmLKdxg46B4KGoX3//gt0wg3DccikYDBffK8irKftLPKDeKKeMAdkULNvImZrNOdkMSCJSjh
vpJ+05zZFL/zdSkvM1fZa/oFpvbj91xHlmym2XAD5RHp09l6+gJgiKTztoj4xtHY7ZOOrNMzn/ed
V4ushTPs2h4X7I+PLzvZoWY39E9ZNC3h7p2ZYcteq6y25Ol1Z9QS78xZPCHFNrasJgbfk4uVuqO1
YNXSbUphfeuWuov2BKbHdojm/BlOFXAKC2XuxvaUlmw//rDvPemagaIzNfOSV/f43yuCkw2xQIAR
byPYWYCSgRhQ3devtRyx8seXeudbckxnnZO4GE1myuNLZa6boX9CrSOWuRKfTEJJt2Huco4sKCTD
FtVJ9JGYcP7x78Tg8YAiUc+lUfDq3f1r0WsQn7uWSZtWtKbz4uhN9aS7Ljmo4WAdPn7EtxPz8aVO
HtEcMWOPBj3TBGeH4edFCjnLQnx15mex/jnHC4BBU0muZQ+q4nRGj18lZcre0NM526YlgdHEErS3
JR2vTxrwWt9BZLb7+LlOPNlrDZiIRsR9QGSICzBOFSM9J60UKGa+9YYGlWyVFh5miIaFpoayKeub
MFHjY+PF3rRzq767x9dfP9FcU/uQxg82OU1o8MGpGcUIxtLSIpI+rIJ6ztMLbBi0bz++4zWE580r
clkfOcqTxEP16/gVceRB7uuiYY+JOizRl0b5l3jERHTbUGejORv2Q4IVTHod0YZV/NI7BQG4miow
wA9eXgJ9MWLnm46Apwu6ikQq32gq54fKa/odJpTbx6Ew4x+60Tb3E1qhdKOyshh3iISGL8XiSico
CgmAzJAWKLUh8WZjUxuYwP/xbEWJCLEn3wiiAwK540cVTmFyFoqTrZxI6sqMwr2Z3OxnCFju88dv
9Z2dB0Ke1UzreSzwBCEfXyrtZ6dwNAiaJgVjmLKt2GXm4N51bmreUMte7iq9GR96jkw3skLGkllJ
2HK+A0buZCvWHrI6mtfQoZnz8b2988EhTRgIepFtUSY4eQtLjUOqThI+ONmFexUXy84ji3ejyGy4
FR07T3iR8Zlh9io6PPklEtOzSiQ8tn+IIY9fiJsMc4obW4NtO6Mu9zAWXSd6vjRkmY74vrJSNNI3
sfGbO0JZDOezRczds6H3jQdJjPh6X3kjJZRwRo9OeHLjfCONPCn2BYnq3v7jd/R228LhiqljLWLq
WH2Nk7t1RBT1FTUOHBMEiBNGQ9RIM+Ukbg9hQpamCf1PlD0MZVl6AP1Ys/58fAvvTJHcAnVFtNj8
+3WE/TUbs8S7mSsiNJtLXOxUqQ1/cPEtTx9f5Z0J0mHjiQhxPU9C8Tl+UBKV0RTA4t5W0UKIRD4K
bbtkM9hkp+9Arkac9j++4tufxipxcyX1NBdtDtyT40sWc21UQIKsrd7PVcTJuc4/W4vTXKOQDndY
0MVdjDpob801nBIKbqSPRhZ22zZz1OMYR/qnbkmyfSLoY318b28+O8g/yplIJGlmSts4+dU2KcjO
RsG7hcZC6ahn7/9tKTFubPXWbMS+mho83Gw0ohdiFsYwMAob/crHN/Hm98lNIBUGYMa2yuOwe/x+
5qjTiqIaoEhM5YgMrlgukFMj1um0cEPMb3YZAdXafnxR851HxxjP4oWMgbLqqTqnM6IRv3kabvtW
ksHYSrmQAKjZ5bLBCp5VBJraqbmL8tB8MLIw/oPasv0N0Wj8NbZhTbXNdJuXeVrAZSIe9EKSQVfU
7mou/mlUeq2jbVts8M9dPr44IxJ55vtcubsIwtj9OEh1zyY2QSqezsTHlgXKZh+Xu7t3kwkjJWnf
0y/LTit923aRuMsHPXf8hZDt5WKQKaxJGc1k/WY28QUm9xnfsVMerMvcCU37zP7lnW8EEQhNEL/C
dUt6+o2kNjS1qdQ2cdI6KOdC3XbQInZADq44v8VglCPv3MB4MyOwkaH2LEz+I9bV5WRgtJNFMnHd
bhsRtwcSuSAj1pODruTjsfC2rbLumAybKD1ig9Y17PhC/WhjAxULT+ea4rpnUfU1YB97mSq5bdyy
CVKvxZ8WKwwFVg9jM57E149v4r03zAaY+j6/ACbBk4dFImY2gPzUVgk9oeCTzFvmg9Gf5pbsVVs2
ByTFcXHm0d8cMfjl6bTmqBkw9dM/OH5ygU4I0ebUbkkmMC/KBTNKoWvJhQ1rn2wvu9rDif+pyla/
/KePu+rKEGzQhQS+cbo8xlpjlD1M9i3yb++7QTfJz/BPk0DiAUAPwtZIfczamjyzLr+Z/3ngdUAx
IfOXd1oVUAs+dQvA1LYAYXMzEea4J7pDvxi6QlyNRdr/+vg536ol1wuy/+D1wuZjB3L8hpXUwq5Y
EjJJPHCnAYkDFpz5FKw+ogn3xYlwYdipKhwfM2TTQoDv5ptmnOjOJ4bS+zMf/K0tZ70fQpEpbNqo
LOx1HP61zFYakQ6sKe1Wm+eqTAKygszGR4ncR4GZamlOOJhCQYP30cIQHMO7INy4kCv6vSGMCa5J
e6UryBGXkK/MbItHpQWLyOpgs6W2c23DzCkgvuUj3WxSseM/S46e6BKxd3o7slP8oUmk/myxDY3a
U6508g2o5gbNpLMdBs8ul0+kQafftR4lxga6NQEdLrmwXzJjJGMBFtia3Nwn9m3c54Qhcx/fTHPK
oCWP8CJ0LSNpL2+XQdAeEBUI50hvLtoKieG+JoD9G44L62YZi3kOBO2rg7foK56oQa8J07WE1Wc1
eTU9h4oa4XZEyrs36E0Q7IVumK4f+Yde8pnw7gQcSQKjpEzGuDqECdSSC3bHBGkn7VRcmBwPvpQj
0b2rCWgxD7gKEAcNZreaUgeSAGjo6mRwWsX8MntKNVvZJMjnPh6E6xg72ovyzW2OAEzg1AbR7Bx/
8zqimzQmNWlRpK0fEC05WODT5WBRrT+zrlIbeHsxKnwU6jl+0hDTT3dYuIxTKzIKwEe6230bNFl+
z91SCJoLq1ZOGzXnF0fUEG/QlEzf2R2ZxmPZavm8Y2uk/06tdhrQO+bkIVTLoF6E0YVa4OraMl/1
YdR9ySioOhdq1SZe5po+GZ/gvRSIyRVRBriAnOEz/tBKBIoQQkmC44IBX3RZSVCUbsY+xDlKgtPE
sRRCuJq+eK1N+sqqwHfvVI3kfTtZNpiHEMEPIGDdxKbTO7h3BpLWen/QMWD5oJ9y0ohacl4COfYW
UA0Vq+bAgde7ncqsec6TEmZVZvSZDoFbH+/FPOsOJCMjIuGlk8gPLa8Hjc1MoG+dKCZky/AID+EM
0DaXTrMUnQ8UoMSmy7iz/Mgqqh+Z1qEy6zu7wkcECMb2rdF2DkSpR8Mum+hEM+dYEdvaWMC8Q2Uo
fUW/dQxmbNV2YMMUNndhX7C4LUvjUBwux/KQFHCJfIw/4hlMf1N8k9FAQODU6ZSFKSfrF/Zg94h6
JislvM2mGbTJCCZ4ZjtTG1sgVNH1kHfu09hRqeLPFIm8kZKv60tUOBDEJdGf93PU1ISWd5mzUjy8
7jv6eznQwzGTP62RNe7jBIl/2sfEY9hIecaw2+S9knir6INZl9BlQs/HaZ9HOxVDQN70EeiOzwzt
NrtVQzcCM3fIF5xD7A1Bl3oLTcKplrs2TcYhmMEAjdeeiLKvkxklco9UobYCW7PnwBkVLAn2gO1I
GK4kXtDIqM5tRG5TN/csDcP9DNc9hRJQgK8K6zlk68hf1l55tKL2Xp0teOtE0WdBkUj1Qs8xdXfY
MPHUV7ll/YRV701UvkmtRhpJfEQUOstD2+j6N4WIo4WrEEGFJ0ci+WaRUB8FpKG1nzMxYS4SWc9N
tSG9Jh/P20z+Rh79snFPrCCzsKAA0w7Rc+QMqUerCvnVBhN0QgwnEYPVfRvlKr83e5usOysd0FJ3
BKgEaT7O34AVWJ8/nnbemQlWgwv2FmQx7LGN42nHbBQrgdH2WyqM4wPZnDEJkuWzi+HunhrCOY3R
O3uZtZS3Nglp9bDYHl8usppyJp2g35ahAd+BLseKzQKvTv2BCCJENc0Ov2d+UaJYu/1nj8oZnwLi
WnCjUst572SGTXuFiSbOADoYOWWM1MNBn2jh/KlJnFtkiC8fX+5NdeH1euhdaaIwybGfOX5WvZ4y
NbtF6C8ww+jXNdQWKZ7YDtqCtoAuj2GrI5wmiSuQJTRQvZWuaenfqaeS/4rGkrQxr1VWs0ad9+MN
5v/R2LsyU6O9WarGOqfUfbPJXm9ZGmsJhnIy8p2TdSFcZtHDcdD8KazsR5K8pkeW+mlD6h2ZuZZO
BpfngJdKzUsjnevrKKFj8fFrOz3zvd4C4jCUU86rZ+T4rcXkBaCuGDW/GO3xMFQxYIe4MXZsvyqg
krVxQdBHyg7cTj/leOGCjy//utf7ex1+vT5luNXxReXUPdl7OTETreF0gBSpdEDXWcrGh6Yjnw3c
Z9ezyM0WfXZafY9noR6Ixkl2BkKSZz3rFRZJs99bsfDQFg/UxlOo+Gf2CadnkNf7o+jvUH2hlbOS
xP/eG+qRJbqUrgMLJFGbMgsz34tE7DdR3O+1hu2raItzer3Tn+16UVTMK6ibGt0bD2qetKppQ0QD
nT1bT2GN7tGZFTFdNcCUWbcXOCqQLVNtiM+cQU63Ra9XXrfAHEFWQPnJsa+BHKucJo+DTIhy46TA
1LwihD9FY+Dw8ad/51IYK+kBWybNMkbf8ZvVYHSUs+TNqrQjbssZSWZPJ4RMwVip4tw4W2e6k3HG
xSg/Skgf/PfJOGvEuifNU+BihjO7KPirtcOKXocKlE4Gs5FH8KZCL9yNssdoiF3QQ+NShmdu5L2n
Nmjp0DHj6am5Hz+1B+pLxNTa/dUQHvmemATpyHHoXLWuVez/+StGG4KPh8KeZ1snF6taB65KX0Rs
r3qoAhlnBLyz4ZpEOxCgdU4D+d6zrVMZv2Us1Bzwjp9tqAz6RWokXRWdsB9qefWt0EN+Jirrnv75
kzFnQPdcLUo0bY4vpVTXR17YhT6hEfSOpFMcQE7JICTRd/cvLrWKDFFJILC0T5bssB1Bak1m6EcT
SnZCaE3QoulQ/NFS+1x55703CJyaopTN/oBa+fFj0cHq8LbooS/ZaRKv6I06JJrJWJ23btEN/2Iw
smKyH6GigLlYHl8uMxs+2Eh4qZEb6XVsQ4mvcpKZN5nDee3j1/je+mwIi09l0o8ljODk954Y2Iz6
Ngn9VA6QeVgPu68hafWPJqGdL0uYNS0BQY28WXkI+k4zS+uRiEZyzzJAqL/7xMFfYdTRNG0Um4nc
n210Kv0SD8//4k5XGOvaeGXWP3UhWyqcY7JE1p9NAYHAyd1iglpQd9u0ceQDOpNeoKSMwR81ejwH
+L6SrdaLgUZZ299YybSA2mCr46Nhr7cN0fUHB3jmOW3LO2s3P2v+xVaVou2pjCZqzVkvZwsjQEQA
YAvz7pOk/bJRuMi26FhlgO/K3KDcay3O/jTlPn5Rp5tZFgtkYJxs+cHzpk6p/1FSjETT6wQLkee+
U702AJtiWfxfnJ3HkttItoafCBHwZgvDYrGMTMtvEK2WBO89nv5+qbsRQQQRmtUounuUzESaY34T
zvNrhZrSwYOxO5yQhoFpI0BDmyu8RSplxdlDgsVRXVQDXl+aiRCpy6cHZZaD+5O7qVL9np0YCOV+
igRbIYhipVk5yQUQzx6Zixage1A5ZvzozNSZGy0j/1UWY/iwjnn9ObKc8jHuRvOxHVfroIMtjuHm
7dLoQFE/QHdCcFGuj2nTqegoguXztFFdL7gChycSqe5geXd2kyZIXOQJBgfV3MTrxD6wiULhjiEB
YM/WOEIgdXIudCJqr8A8+tTzo11s/pRTogzSQSAqvt52ktCnufd4q2BRba4H1G4HW0Mf0QfaquDD
ikEYVSLY+m2sU3oykIXE2fPvL0D6XoYhDGFIG7bYgF4BUi0PLW12JbTwWjZxKK5zKwin4/tvJwJB
Jok2MOrUnJYtP7TlEsf1pYt9qupr4qFGZH7SqWpeWl2OA9XBF1yfEdLrFwR7Ed4j+cbu0zw4szsv
jC7TN+B2I7BE4uR6LyUd6Fd1BgycrJPy0FcElKYV5d8HArWjG1/smM0n1THTIf0UjdQbGkgyO4s1
5ASTsppX0JUX6oOm1D+USZafx6JrvuRZ74iHtVQftSqMHvW2nhFJNsJ/hwYTmbmP4OvdP9c7twgV
Fp5xU/wk+mvXCwBxDLQamD9fcpJfGvrHNIpiOzCLMX2onG7+H9YblLRMI4HC/k1AvaLwk0+1ir0g
WrYpTGCcolte3chDnPSodbE3N1RYAJ0ZNHRBCF/PrexqdPPKgcGqTiZznZ1nB2jHY1WCWfFaDYfO
+4u5l74BGQEKhZQE7dxtHAbQQiqMCt2ASUNfYexRlrM6VfZD7IHXVnpTtKnpW+mUP0YEICj8yeqb
rhXih8nYXFJN60Fu1WHQTPrX+z9tb6OTx1DZB/En0FrXa5EuWr2AKselXEbTMV3Nz22jYj9BtfTg
E4sjs93mYP2I1kyLBsK2lCwBH1gt6pw+jcI3ZtwX33vQMBQUqv6Zkp/5zrB6UOeWlL/96ynCvgE5
6ohQEYDT9RTB3elhGJaRj8RkA08BZZ2qSyq/0GgO/A9D0a8BHUDDk1W9HqqPB2foa3xSq7FcH4wR
F1a82wkUITofPLw7rx04XZrvdDl1ISt3PdQSAiMsxKxsFMdetDjSXoDex3+fGqEvA85T9J8chNyv
R6HYGOcNBVraimOENVE7OE2QTnXBzkQy8v7q7ZxLjqXoE9NQpLC5edtwQEHeNSFywUTawIQYK04D
0mjiJo0z4rEs6f3B7t8bkZgBc3lONrfPZnqQNQu11Ljm6RYj/FuDscEx4VdMgxpXYXovfz9Bkj6H
N5QPRsXxejXbSF7HxsIroGsaye8bzFG4h3r6ZnjIZ52dHCzozuGmK4RlE1gNiAa6ej3eiqRlCFA+
8qGz634WUoExF+B0SoRI4P2p7Q4FGEJgW21S9s1Klo0WYnlmUiBr6tVHtQH3xCIx3oU8Tn9/yNgj
NKUg8gkTCHEy/uhDWgiwSFOp5f6gIeUehYN0lhGwOcWRqv19nUcIHQIwhbOP2tlmqCZBvR/mTO4v
U9O90cCwXMbYnp5TYbX41wso9HdIail88zZtbikUo4oWwB3WlHENLToTKoOU/svGzcZxPlhC8bs3
dzH8fwo8wkmCP2xeQETtbWBEaERlhtx80nuteaKNcnRFib/lZhRA3FS1wUfcdMyTJhlkNcFDswur
4gHX2Ni1G8vChN5WfLtSKde1yupl2Vwgg4ip5v0V3TnctjhrCDmw9yGKXO+Ths9ZOyhhod8dTw+t
vL4bwqT40GCE+ljNaXiwV26UTciEHKrqOnwf4TWkizjvj32JCFmea0qT+lnRElyYPc0WaOTh5M+Y
qL701BPPUl9awaAnzRvwK+U/Hd2PZzw40QmjR679qxtT8t/9Vdj51FTzIDarGkW9m9dPKVUH2fkq
9ddklAGSSu1HI86K1/uj7Dzu/8/DAahgc9FsbppwIYgaZgVVuxCpZNR/0Po44T8dh269ZjjgTJb5
ZApLVjwMaWjdH33n8qGOxmWAIQvV4G1oka4A4FCmxEI+X9KfpSVFz9HUmJfELj/fH2lvnjqYPBHE
KPSlNtecOuD2wIfOfKdszQt5ibBmUOSAmr0WTM0wPIeQRx4IAvTz/ZF3djPvL30b8Eyc2i2Xd+hi
uUbfJfcRGUx+9YiLBxPQd6Fo33TnAZrpwYW0N1UqzpR3mAHimOLf/7GdkT4zm3VKcj8D6ndCkGF0
6YMisxbngLbSxn4Xjivq9XpUvfsfpopWhxDgRUXX2DyTJDtJm6LM6esjSjog/KePnb18W+R5frBL
50gFdG/3CIoVCQ17yLiZ6IJiiY5eho8QSvllbo3Io9wMfjXujzTH9j4iTTdgkzxdQNQ270ldtotT
rnKOLGxpPmJVpfxb9nnxdlQUyhZm7ny7v5K3h58qG/IJCkVLbqUtaSqBct2NGYZNZgKKv0Zu4BU5
df3g8N8u4PUom8NfFIgYVbmDLZSaK6hGldTWlLJ/O8OrDu5P6HYBCZwId3lR+FCky9ebUpFaxOny
tQTlH1v/wEH/Jq2VeUaPwnjKy1E9OAO3LxjD0YUgwjaFp+FmOH2CqZnJUNWR181PFUkqfmOqWb/K
89p6ei/ROzVwbvCtOaKRjl900h78hN0Z40gL7IxS5I2CQB2uaS9bdembA/LlUA/1+gN9/eES4rWG
eCkJ01/fpvik0y4QvRdZRhzveo3HUqfPgkGGL9NNQ+EjUZAXjh0aUHr0dP9z7u0cBjMI+Kki21tS
VKfXLfUdwBbxMPb0melXvKis4eDmSOMcdNr3DgMiDCKZMQFtbkk7eFX1duRMpT/pa/yefhDubNGc
HIUB4gm4jnrEjEQcx+1F225zGjLgHNi6daWfNJ1ObcocXYyRTNrTq+qn2uyclkXNA1gby4ON4H+Q
wGL/eX9db+9uXgH6eEDGKVQS/Vx/QmzKkTa21cIfqxG2/EQmVaL6+mhpSeohqbk8sukXH7GG8aAI
u7ddgbriPkH5SGhnXo/crODTYZLjc5PZiMKky6/cUEf8EpPU9HBMO4JuiM24XW34g3SciDIFcfV6
vDSHFBOhg81mXX/gEISGUQUmCaeu3kLjiR4luiLxX9LrHCh87CAqdqqC0OFvwMIfT2MVkQXnmNX4
DngpQDWEU1kKYkovjOxlGBTs4RMn+aRgcPX39V9LQTiL3AcWgijHXs+3TOqeFtFS+lI9xJ4m4WO1
xJrp98vi+HlpVJ5ppsvX+9tpp8jPY0ynXah6wEvZ9ruxkKrN0TEqn+IsHo6otuV4ROem9o0rIuoD
HEvN8hEfRb13WyuchYDWiDvoOs7a97pDp+N0/xftXBzAQeC3I4ALTGWLmikJAodUViofPWfFbTJr
vSDPG3oFgL9f94fanTz4akPI0eP3J2+2mFFHnaF3KfDAzJz8OhWeejEGHbVLJMuDaiTjczXF62f0
X4jCSBjHd4sRDQ+NnjoHd/MOFgbWAb0k5k73ATDu9fdfUPuijFakfmHF2I71a/EVHkb1OithcrbD
eSLqtotHo7Zx/8Qm9NSip3XwI3YuUpHhQE+iyCXipuvfAPFJWyWJ3wBaYHKjfNRcygwH8e7eTDEY
ZiDhdMbjsEnfuC0LKcxI8yOCP/mliY3pRbcXx3CRCmGdiZOx4jAIRNtnyUziT7jYtjjYUTs4ktzc
CQNoNQM6FQsvSMvXE55TCUhgFWX+qnT1ZZhU+5wpxXQpq4VilRZql6ofc/RX9OEj0MDl4Lq53eyA
4WgI0xAhBKCccz38kmBmWI+K461L0XlqEVH81zAQGwep9e9v9tvrlKFIPTnqQr3H2rz9iLrUcwKx
12vNzPEm0Nifxhrj37ABk4w0gPFZn035UPD29s2knoMfOrqApOz88XqGfdUqs0XTxSuVXj13+Cn4
GDiXLzAeJtCQFVfbaqr/GA6yOpNdPSlzVxxs6ptvzMKaoq3GywkYZKszBjm5wywIx8dFSYCVIUgX
w+xKKlDk8ihZLrbTxnuo6klPob6dy4Dya/74l6vPbxDq9uCoDEAbWyokWmNgBMH2eCso3Eu29NWD
pTcpDEfJejcNueM6qOgdHLSbF/v3oPRlEXSzNegG12vfKXCExrqePF2qatcw4+Ec1voQdEvxWYrC
8eH+HG/LJGI8h7qkjrqCQXvperw560bNXLA3kvLC+VTlZn1pnbi71OuK+ZExrOfeMacLAYP1th3S
8F0Ko+Y89M7wjCKQ9q2J+uVIFvMmXhL1RIB1tOhF3LIFRXKdZJWG3aCXV5J9KqsaGdeo7D0U7dH0
cbLJQ13e8NSx0w+W4+Zsi5HhP/+uzxCsb3a+sSKHNIAQACftREHTNq1vxlqKKTYuRfdXfneSokBL
YEZsv60gFHSI9S4MR88CDv2agApwobEp57ZI69PkOBJeiw0G13R7D2Li3ZGF+IEoDhOzbCbpmNhK
OzWTtI1R50maG+UFK4Py+6Ku1UOl2O27GIN2RPwLWTuI+vcWWHxbG+tcjHuMzTOidnXfmhVjE7+A
gK4STftvWFK615XuZEedvpv7k6SUBwJRP1jTgBM3V3WEvHKJ+dvo2UWNK8sYA8REdxsy5tRND5VW
NO/w5Wjzv722xbDEJmQetOkpV1yfKWgrKNvN2egB0F8fQm0yz2o5KxAE1ySAgBZ7UoFZ11/vJ5X3
X/SuYYZg23I9aD0MhMkmiqpd1qZehtKEjx+t5jZGiNxxMoY/NGuKHvs1PVJp3vmmqihoCMQJSer2
nqRFroyY7aLlWsqI9cLPeGOjmvJTqRX1YOvu3I7UcgV5EbgHZRvxU/4I9TMYQj3RLmJaeoc6wTjE
lt+1dfecD5r+ghtp+/H+qu7tIBhmggEDJJzI53pAVY3ssOqa0QutWA+idMkfc80pAKGXsAzbUPfg
vpR/m4ezf36jHSiBcUNs72TuYxttfj5lWsXzKRxVTPPqLnqSVC0+3Z/f3rejE6vA0zbwz9o2+WSW
0+Qgjl7bDMVDkrbyiz21hYeo2ZFJ9++1ukoOxbQccnEqtbRKt1XpvjMynu5o9KRUGd6g6J2CmuVN
gdY1Keg2JRq1htOiK4PpNhBxvzr4+7zHcA/T3jRKh1cFWpcN7Bw7T78J5/ythrie4ZWTHFuXPu8s
9JLyUP/iEJK/4HIbfWvIGGev6+kyoIvao9N9f/l29iP8OxinBKTkntvrTMm6Wo5HnL3sIdWfB63v
HjpnzIJOcbonYOFHXXtl5+4m36T6BbKbk77FWprKEq1aQ8jZgqaw3S7qrfgnRbPccDGCnqLL2k/Z
V4uVXM8IxhfFuxSro8mneDqr3oCZ4lv0WArHNdSyUClyav2CWt88h+cQ8z7ZRW9+/Ccflekgat5b
KW5ESgOcX27i7cXvODlcVGn2SNisjFc8iX60g9H0b/BRiiPXxBrGOnhixT272XBiX1OjJ1ckZhe/
6Y/bQhnsuEUCcfaMeqnfRY7zvVcr9ev9LbA3CG4HVOSRh7CotVwPghRTovSdSsgQ5wMaj7oZtHWZ
BfdH2bmHqHqCbwPJIBTINmHaWtd2IvcSsagyrmc+6fio4zhENBwt2ElXjhCgPxKT2LkcNBo4lAPR
+gWysRk0RefRKVbisKxty1/jssbrKZTgPWYpSioHR2lvhoDoLAISBe2RLcZcHtdOSyMi/rpOcmQy
F71+16PP/7nVAGumctqe7DYy391f173zBIUFqg+eY2CBxBL8sUUQwsSMDjqJN1dy32M8bAqvG3UI
xmEqVLC0RvYs61nykveTdPBN95YXFB/wRSHqQr/xemzQeomCqM/kia5gMLSLHD3Q8+hWN89qaTp4
VPb2KRuUqfI5b+kZpezgoI6Gv2eVpfmVb66qOBOZRxXHvUmhr4slmAK8FyOX60mtjtO0Bv14rx6r
5WRGdfc0zrV2yZPIOuJA742FwxVdKTBq9ATEx/3j4828zvIyAHMeqHH5RjwT7nSK3D6nWdsdhFe7
YwlLESTS0C3e6hWXGGCBa3TExSslDyHbw1vo9F6wak0PTsLOlyId49Kmeyuwl5tjN0zr1NSk2p4m
r85DV+vhE7YU9cF+2LmQKSDaXFnoKHICxK/4Y/E0vey1YpnYfU1MJ2OqFdTadaMvcMiIq+ay5KZ5
EPzf1u6wigMPTISKqB218M0jQOmk4UmyR09e6kQKON3yTyhT+gsKlcuvPg3BVyhpV4OycOZC9rMk
Kh7kRupU2HBVnx+8DzvfVGS/EE3EzUpgeb0EcREBtCpTrm7KKG6KjzTYgKF6mFQrPpj6zlAgt3j5
SLoojJubb5pOs5pS54DGiwz0g9H15kdk8zWocll+MNTOlWZQpdOFnYsq4E3Xs0KDYBraQR89IPz6
yRmKH71iTK+Spc5vjDWTzzaUeA81S+3t/bt0b468tyCxTbTYGPt64KRnGUONORrGEr9GqGgRTiR4
OLlyoS1/2+WkLkM+A/KbZhz695vLE8ndREOravJKq8s+Zik8WVnSjGdguunj/XntnBRhKkTQSlkG
fNpmKL0xzFoe0eddM2l6XTpFPf1Gj3bscF9rpyNc2s5LyHgIm3GxcYNuJTUyR8VjRjEG3oVhPEVU
yFxUWz6aSqydrdyZH7FFbU735yhO3iZU4lrj2xEuAeTaAk9N/Jq6HFsvbzH0rHCxoDE7V18c8zVa
Yb64lTYWn7EHN0zcDZvqg4rU35G7287+odoGdISTIsy2Ntf54IQK1D3WOTKy4r9Yl7L3i+wsLyaO
nUeB+94aCzAelEFBZt0mkmZroDqso8oc2ov6OGizEUCRGl9Sq1x8yE7kJKBXDi72vUX+c9DNRuqV
VFkjkwSoNktkUlZreczXCJZxnFlu6KTJE5T1HyjKCfOe/+UFoxFKv5XONc6QN6lsJhtdLEYfMqyE
qkmpT9pcSRiLlN3Bbtr7krA+6EqQNfO0bL5kq0cRtSRWd47H5ayU5F05LBRI/KZyMNSNcCF4QJDS
JF8CiEP/Y3PrVGpUtv2sD541ml2wtnX6tEoYIbZKnH2rLK0bXSdtmvfNoHpGOpyHukDMqdDbBA4D
HkcieCeCXs0fXYUVADn3YPwbD/JRRVt83O0Jg4onGEeCz2lu3j4bfXcTGPfoUTOWflhzjPNXmcnN
+w7zMBxSEuWf+0d65yPAluDK4kOwNNswAsx42WcpxwlmGrr8dt69FNSUT1YbrZ//h6HgNgloEi2Z
rQuJNlHva7EL9LK0ld7j7AkOKlsK7q1m1A4SyZ3njccF5D6rSIC0TblpFzRFaSyDh56TINzRcOw4
5x8GXN5PEeYx5xowpdviZxjcn+VOXMbIRGVklMAnt/AddekoeGMv7eWaKZ3DrMQxGALBwSVx22kD
FEFNQcA96GwTa14/o01NprHqbGipUIuL2WZvLauZgsmOpADHoPD9NKLQNcvwnaJaL13JKp2DF293
66DazzVMX5cK6vVPcBZN71gIXgOZU6tHtu5LNikuuMHFv7+ou0OJGj++DRC45c1su0iGJpXa7FJn
sc8YkWU+vgn4UKj6X4MTxMLSpodFRPgJA/F6VrYc5fFKU9BzaisMkpFyUR+r0UMUY8LRkz9jvVYd
UWluGaS/RwUYjQEH1aZtEo1tplzEpYbYzBDhLFZYWRAlyIXYlaKeaR5bywmlneaEm5WQLqrQ5McH
e3wO5Xw6aWo6PYwSwsS+FQ1xkIPj8EvQBUcSumLum9tJBOai48T/cLCu16Zp7SiNcoVThfjMmyFZ
Up6JCkup1Ur/qXPb8U06jef7337nPaTLR0JFBMd52qJFdHQSgFKxzfAPHh/hm7Rfs3RdXuR1TR/G
ocgMVw2H8DltkRHA1kvVDjbf3qw5ZQK1jnHIDdZwTnvKOjFRjybN9kPe2fNTG5HjYR6Je7cUa96q
SvkBJmfvGhH7AKUCalLsxeulTnq1UyvK85jIVvZLJE0yyjc4X99f271zRc+dapG4SahPXo8y62o9
4eg4gFpHJE2py/K/puh+hmnTHySSvytc272DfBQeiNRthATj9VADKmwRxLzBq7vQxt96kt5g3/7F
NPvyVZWikt6lrvpyJC1eCNDyMqKdjwxvoz+XmGl//R/mLTCColBG/2UTelR4oI2ZKp4HI+xPWi99
H3N9/EADpDroRexsHp4gAzEUKq2AkDdHpuwyldg87L3MqfBj7FABfSzVFMO4JHPWN0lbae/6sDoC
k+18WIGipwYoLF0Z+Xq119QZxmrF/22mPPdNCRvbnY3efDMX8yH7fW+KGlreAgMA+HCL2Y/TGG4t
kljeOsj6qa7j+SNiJhQm1MkcBMnV8q2m7EJkoLoeQ481tE9ZYjWP4M/LB4x+ltm1yzTVg1EfnEcn
oQPl4+QrBZOBKO3fb3ngdQSDAltP5i5m80dFo84VvLQnB8HRmCJs7sSJn6dh+myO7RE3au8j6NwX
VLl+N+k3Z3iWlmqQGhTE1gbSXDLX4fcY+8gn06qsg222c12IHFdEBGzqG0XfNkmkImI4uiasGAJn
RaCEvfrh/rHZfmleeYo7hKakm/BrtM2uWtR+lkk+igAUdIzAd7x6wg/pXDYqjmv9rH7JU+2oPbsN
iRmUJ5EsF8kmmmzqZlCQ8mE9NnMVSDYdCbWqjSDjWJ/ggKqf4mYyDjbIziQZTxTQBUNe3lL/h0En
14mQzyvLaH2oTQ2tV3MZAi3t+kcrHE1EzYsj3stN0UvMUlTxRNsLis+W3SNRkKTNhjK21Eu9FXCy
p1+L3uSGb2WTlGELWGaXBbwF1rra2OcfbSsumzN+d+aXLtOnv4Uwi99DQoB6EjIRbKzNqndyYZaL
mbSBJTnxp2btcLrC9dTvk24N2mo+Ug/bnhXGE9LZKk0SOozwSq+PJQCTUkotICxqXaXvmwYjKEzH
nGecxo4YdjfJIGORcpKDCIEe3ELEjvvjCkjq2Jq0IZ0CZHu1M25M+WPNfwuzlxthNIo+yJtEOvV9
quDDEOW+livNP8i+gbdJLcrHVWkup8ZUJxrnoK59c2mLk6z2hu3fP3A3Yb74qbTCqJgQ/bAdN/ng
QMPKMCjTBTFQp0+F1Udv6rxcPuh1slquNEXT16aK5SCmqvUPd35/zoawPzgRv0f58+0Wv4J1on/F
1cI53GyGkN9lllYyBmiTZ9mD3ptR8aGINHkJcrwtO7+h5/5PrHSD6UP/gFuj1FnxcdBW5TM4JSKy
Br/N1wmj2v9S+oeXNdUnC4fjHFHuaqrGz8Dawn/0UFn//saiHQ8OkGRMMDg2AU6VRElpdmuPvsVs
PQ04eAb9mIxPcl3WQYqX8WVdsyK4/9W2lzHLxbOLSBD6woJBvlkuKYIWaPeYeFh2CvrfKNtPVR1p
h1Lj4kxsPgt3sGAZIHEO62ezOfCLSkEDCku7atCWUzrb5de2U6NXu5t0/EXB+Z6hdvanPNYb4EKQ
Y59DJSz/hzUGJkkmyJ0JhmbzzDkF0r6GXQ9B42DppE+y8tSucesjS5E+06j6oaBYeJD/3j4KiNrC
6ELSG0oOoPXrI4w5leNQOx6CpEwBWwzx8j1ZQ832ULklAYpD7Sh+FX/j9WKTdnLtUhSDwI3OxPWI
KY2OARgv8oZzkiugZhr9IY7XavBZ0vitEts4/a2ZqlIG7Y0EJXA9Vl4bFPa/Sdmg/Ly/xXYuBrjI
wMJ4EQGV34gvoJ5chA2IvMCO4vjfJeKK0Ka+OEuTjTFdN6h+WcpUKjM58w1cOjBt16ODKPo3xGS7
JkgwCjII6ECQTNdr4sDw7hbJmIJB0TolqFeMjcG6ls4TNWEAeMgk8EPsrmskJIPb9l2zLkvhVout
v7MiQ11cFRxj6Mpt234NzbnJg1Sppdmf0Wv+isxQFLvmmLWPWTLkSPhB1cnQ+I3V7vFgOXf2k8i2
wJAKQ4SbvvKIAHMSjRRQMFovcDdau3NhY0qCrqTG2i3KzBXbpo8Zau1BJSUK2kMSZSQXn3g03mU4
RYD8q0eLOt0lieU6kEetPt//leI8b5abxokNIE5cKzeEzbqf8z4uhjkw0CzF2iKP3b4kTG6wC32P
Q/L8diwH+bHA9zFQx7Q9OOe7w8MTkRGxoWu07U7FlpnOWOEtgRmP/eyOqQbmFhkUK3wuLDCYXgcz
eMHbMzcmt9RnXDCx3Qylg87V71rIdhmgk4HVI1wQ3avrXbcayIjxT8eAV6i2X7pyTeNnZHsG5Q0u
nNivR+jivA0Rsf9aS3EsvRrqNFZELoVzccq+zM6gNbWUrzwNi5vp9rgGubJCgW2WBuWCUUHN13Wk
0mm9GZk7BFxCjJf8CblRkhYpkf4ttRQp/1JuiEjnUi+wGQ0rBP2VSUrPTZHZupuPMV9hHkYFzU0j
fiJ5HwwgyiR8fho10VldrS5ECGixe89yovSxzcsUuFgsh45bZfHaXcbe7P61+7n+1Iaj/j4y4yz7
OIV69tjQhmpccyEsttVcrx8WWibPFLdLx0PFQP52f+fdRmck7tQy5d+NUATErpd8BOJh5iO1tsFc
kudSR7I2rzo2uVqVp/tD3RQKAPQSCYMSFGZmorx4PdbkrI48ysKozlEbPQbbigSvX2NVh5pgqqtt
EKPqXLwqUoQkJq/AAN21nlfrP6VrG/mRUlEXf2ArYtVw/6ftXBJkVpBcha4jaPvNL8OWcWi6Tu2D
YU2kr0Yclj5uzM33aew+U7Zc/fvD7cSp9F9sgUwVGjs37aexCeWhL4W2dqRJDbauUcKGDSfZSrHq
HfPhZOVypV3Cvkfcw+E9aH3kS3LlNE/dWAQO1tjAS8cRB9BqMmMJXrfWfuBC7ca3Qmvr7QgFWT/4
2bd7BWwOSCBOJoxZbqvr72c5yWQ6+Zphr4DmpJv2tCeHdpqe6i4Ozb8fjKEEeU3EqAQg14N1vC2i
iVQFitJYF2eF/GhbKLhE2IkcDLXz5PLIEQSLC5AyxxZI4rRkbjjQr0FlxOPzqij1Z4lG/knPAbC4
PcOeJ8LMk2rKCFLGSfyR8ox9sAdvs1NMCuguC6shMqUbUdnQUXEEctbAILr+D/Ms68PsVIgotnFt
BRKupCOmt0ZlHbw9v4/41a2LWiv1Bfq+osYAp+x6pWNEPcewSUn+5iXuL0Mky69tt2bZi1HMcn2K
265OH2JkqL+m8ah9Lccy/WCAfcweqFHbPzG2id/WGaHcycggHPLG40PppkPdzG7eJt3gjtayYNMb
cpFLGtYj7kLNMHR7SBW1u6yFEXpDpePKa4aD8Z8u9faXql2iwa9xHFwvSSHP71uoMLNHV6IG+csv
+2m2nTW6M1ic0bWwU8keu86KPx4c1ZtQXGRGkALIl6kRm1ufhZYCxZhUNiWsmKSV8rCKLrhct8pT
l8ZJGACiKc+yrbQ8EXp9SVHZiJ90jMi+3P8hN9uDr8QHAqMmRC0odF1/JZwnYwFBWgMhh565+CTX
j23fKVWQTQPYHbpG0ckeJVM+OB0ip9luD6GhAaSEleAcbAYujZDMXZeDWZ3i8jKHasuzhmM4ZsaD
kX2sYzONKGbbyoS17rwczPvm0mHeAk6CRBXqmqT318NnkTTTye1IPPOcB9c25g9pmSqn1UYB/P4S
78yUAhhnncNAZXeLBzJoW6tYpa5BZEfsrLjFA8iNzHkKwJGazyASh2BxcO924jA6yMR/ixttlpke
EVBssIjUira0siQB1FFHtRIY1MSEZ8pUYUrg5M0z4m+l7c/Y5sAztUPjDFADhUd9KhGtL600jc88
NAh9k8XI8+MYRtOTLi/wdzA2UOErzXo4umab60iTOqHtLzEsdl+1UiQZLaWS/V6u1CWwq0mtvbWv
6jeruhjfkjLWcZtTmuhXHY4Q0BrWBd+rtuiODtnORxYEAqAsYv0pQF5/ZAMwgjaEhhI49jDVF1lS
lB+zZsXt6xBHCAs6RVVFp9Cw1u9j6azqSx9p1Gwc2ZrroG0W66HoQB14Ni3880x8Gnot6gDl317R
HD0o5HSMIIYBZd/kplR4y3DRhElCF/eor6PogBNkZ9vzC6L05vQQjQNAdltdw+TgFN4GT4wNrgrF
EeInGnSb2HiarZJbulcDZSqlFRRBYn8cx375NSgD92KWoP1v65gWYI1mvVLM7WrPGM3sq55hdGQg
jnBwWm5fTX4RCjZASUApsWM3F4OtRVVqy+xYDROV91U5Lo8rL4Xqg6lzziSO1aUnYvDXss7eOSN8
+7Ujyjv4Jr/bS5uDAwSUs0MOL6TDNhGskrU2i7HIQYa5qXSpZblPgE5qY+0j3BL+V1tRCBvUwKJ4
LFsjO8c9zpuuPNRd5UphjDJGqHaWqzWFLnstHXn94CfeRJcauR0ymki3CMTRtrmqDmZiF5WlB2jH
6a8VVuSg1lLl/dCs5ccc7c7v9++xnfEAD0BKF2h7AszNacpwvkQze9QCu9HDkm5mFz6lkgQvIBrj
BUo01a2DKd5enaAbKViJ74BUzPbqnCojiaM504N2UODgd06SgfoDN+5qCybVabpgwpKG68nGy3n9
25IRFyZfBcCcyO+R972+PZpsqIFzGXpQD9Pg93of/tuRQ+dEFjm0pDlRV+1g899eWIpgn4uOiYXM
2hY/Nq7OpOlNZAQzZh8XSnlD6Vd5Kz21ZgKn7q+/JyVOZE9El5VWyfZ7ViqGRHPBYPZAXboDtDXm
OUYDSfEDI6z6AGGz3T6ouPHSCzkXviOo6s1yOlY0K0PSRKfU0KT3zqSEF5ywl85XptC4xLj5He2e
bWzze0S4iDDUxBO/Rf7B2+L2NGQp4Mo2n2EO9qekb6p38pjKPvTPyuvs4YjdQKWdffHnzSGGBf8n
lKPo5KGocL1vRrUMrTmN7KBJZvWVKNapT/nczF+UAfM/t3Z67Ycuh1LqNXVFcSbDvOfiYH/TuzA3
BU6AvPotIswJeCezA+469FUmmsDxu47/A2l8qRm1t3RL9L6JtfIfE1+k1JXxgfgxdUM5ncIqqjN3
LOPu3z6Rh8/F3CMGKBurabncnUPkRVIHw3vpE4ywK6qQr6tdNT/XIkcwBUgI+m14a8mXLp2Hi1o2
lkxdLYm/xQlGSpjG1OPiyl1l1Z6zoGaWVhLOHbrdRalrS/U60rRFrYg/d+O/EUbGrTAKikZ8R6SS
vwq735/skgEth5Xg2ksqLIeWqtcyL9b76mcWI5PvptyiQK7CZU6DLE6ZeNtKIcL2TSe9dTC8iYNw
sdLnxRij1ZuSsn90ZL51gESFU3impKX/kSAomYuJxhK6s2O2H0OivioIGxWpK8XAdMTF1oe63TRo
2YskJ1haV9oUD3C+gEG7SVfgotgpbaS6Syd16+saRunqDWhDkCXomtS6EaXK55Z/9y4sogZ5U3WU
Im8uSxHtFUmzkGA12juwDL15Gqt6/Gl2NsHYnOrdlwofmp/9WJG9kPTa+Pj1UfVFLdqlRNNlaZ6q
vgrRRwDRYbtmqsS/SCqU0k9ns4Z6NSAsjJVuaHfuUuhr7TfkzAM63Zn12RpkJTqnpZyeQ9WaSljv
uPe5RBk1zpmtTH7PrQImx6iqvvR45efFpT8bX+iMRBqj0TJ0i8yRjE8LTkAI/o/0Ztw8mcvcdSKH
3iJIwD561AbFRKfZkVoLe7dxtrzaKJYfqxy2/ONljXS3LJL8ZcCi9sOAyNGvNAyNHzbmWLkH9o6S
m5kls8/NOMbPVHGzb6mRcXIRYDAXMENxYrpqUZv/wapJ5GBRR+u5qZz0OwvnNLhEJ9zL96/HG4iV
0PUB1EUnGYYmj9CmVDCIBkY6OcVJHWhfInD+f5yd167bSJSun4gAc7glJWpn53hDeNttpirm/PTz
0XOAY1GCCA8a3X3RocRicdUKf7Bb/DuTgWolHfQKZHiDFMeR2rf6rSIylHAVzfLnUA+xczDbUb5F
HBHjkrkq3buqWi05E9ddbH8eCv1fJWP4sSju0t+nmKLe3w6hrbyVqYGgcsgAUAtKSABhihXmj16k
X4bE/MpDqh9vb9Af4abzQEcYh+Kkr4RkOqibDSpdhdhSNVWo2r3p+qhWl3dTXqvlscpaivQm0ewi
0LEUkkdTKQb89xQ5zYdC71oraOeViJ7EjviIx1ah+/bY2dEbux7s0xhNhEeXyS4+iHgOfErxRkXg
bEIjgzrDZoLoYsH3Nk3suns2Zm9hjjGVzaF1SObf92VipG/0xJhxNjdB809JirW4VAAucSbzzyl6
Qv8h5mV9sbAkSw8pijfzQ66L6sfCOKo/JHFHh95xOxq76pAwv3GzuHhJlal7lcsQKyGNBRr9aqZ1
HzHANcWpYIvf22LtV3haLtv7qC2cL1z24/BgYew2Bj3j12/9ONBBQwY6ffZM3Bz5HGXxu0kSlUYy
Cn0VzV6Uf9q6KOkb4nB+khimoUAyLgldPEf0ZSBqTM0CvuLhazVpEzxMAwuge62x+wQfYGEEtDo9
8albmjI/jZjn1X6nRVBfdk7AxU1nM8ZbAX7oT8H6X2/Cv+bi1mzOxcikdp0UquGiSUZZLSNxq9Pz
oFExRROT2fxjjsT1yjass9J1vAzU4HxRIKStgfxNGqpGWZ3clsmCOyszJsjq9O32860H+PyAm4xD
6Y4gqkeNtE0gmjjORZwgcpnXjcLAxrSGJ6Wy6x3SyZU8hbGkTs5gIJrBx3v+RC7DosUWXRwaoBi0
oxLn0RsQD04d2ALszDDX6RtMp/YgJFfyFJjT1BAUndgcb8tOIEgKs5s0CbsBNJ0aL9qdnHvjhUZM
+6JHibUXUf/oVm32E9kVPCQwJmMOaW0ChmPUcxGbRnQEb++0r/0ydd/ovlXN0cOCx3t0cZK6k0YB
7q0p3fJrN0QtCb/WGFrQ1VEkPjsAlaxAMrx5yQtP7+6s0qvrYIhgQR30uFUqaNma9knzEIkKWuaJ
P1MAF2VYYIlGTxAIgotjaGWhZpQqNLzmIjceFT6NwY+LZX5De9hsfC/SjSJ0Z0t9SvJqcJlLCVSv
FDzqlUOtyiIk918yX0okg/BuxLmP61fV7MDIhPGpV3Qq5kR0/Rc7n6fIL2vFUQ7MEisGhurQdYwB
41w/iik28fiaq+pDb2ErcZrSzltCqMsIAWlzpb1WpdMk/iTgjvHvZQ7WipGRtgfVrKHyZVnhkArE
Mn5scjz80CBP7MKvSr14iRCAHg4qYcQKykIu2ZHRxzifuDC9X43HZMRfLKYgAfYS+c9ZFcWzqDy1
v7v9DemXp5tGJ1RKblJ6MZSq56fbqa0p0tQhDxcj0a2AiJF9RJwIEenYGqqjsARy/H1ERE1K7b5d
eiXw+jxaZVpcK6PBNKoLG5h2/xWFMZ+cuRq/Wlz497JL5w9GZDqPntvMtKLUErX/eQEsCgstKOK4
CBDGml5EbEG/kU2ES3nZh7ef7w8i5PxQcwsyUwBYw8iLOvH8+Rq5GG4Hdj40Mj3BLCzWDSoM1Wz9
yK4xjRym2kHzZBB3xEtD97XJtj6VWH8WJz2xJyOoMTv+3gnRVU+D0ejyZVqvBFBbpPlUZENpPUej
njcBB49cx5gxQfL1HEXOkPc1kE6rUVG+8Ya4e/aSfB4PbmVkcyAnx435rhXnv64RylvpNfYvw5ZV
uZMpXQYSyyFGEktWBjAsg/MdmAZpOAWqIKE1lcXDvEw5wgp0kAskGk/09eKdG+AyLLMeNgZEESQS
LjBOwyiaYajqPNRlkmjPknS4ffaEWE63X+22GienIizSomYxOkBbkUdLi8el4AyGQ6Z5cLiaMhRq
076ZG5Qi/nmpFbO+IkZWQOxWyxFLT9pz1iTCFobryVoinH5b231LH0bZQX5etIR5LADcayOHnj8D
8c11E+nx7Eg3TcPIBF36WPR28hAz/fdexmFi7mITUyksOnyG3ay3qeJEWq1ceWtW/XyxszuPO1C8
RJm7IKBrdcZb6KY9UbgHCnfgpDTJQ9cB/j80ioaRiT1Yvwfd6xvf1eBUH+jj9J9ry8QJE+9rJjsz
A+kuUK22+YS3j2Fjbk/j8ylq7XRPB/jyrKIcbf8ZyoLWZAB4flZrpcRntOpkqKjYgwTD6PXeh8hR
lEdFNFTgijuM1s7LvZDXoDm3zhtRMmQixiRuPWh/5UmpFJrajmMRZkrueX7bWfqpzVrrUfaK+mDk
rXWH/hmOFbHd/2cq8TwHjZs28IAK684TGvqzTl4+N8Wi9/CobYo9TwocYTW1L3y9NeKdoH0Zs+G9
YSVHegeV0djmWIlhpvYyuCLk3TmnET6DTxZ6qGqLkbDTyEf0QbqdQHr5tSHigujlKrfJH9sKJqrc
XJLiNuGILFaGWIFlfSocASKs2pVDW++c85gNdQG1S5BgLkF7q89gDqqwhrItw2WpvCMZ5dHDW0C6
mUW2Jb2XEgUAxI4MdSehvHhG5sA8GfQ5C4FPOu/nB2G2iVrVNNYh7qyf6C9kdPXN3Aznwajf344o
FwedpZj2Wg7uPrCLt8oCiotQOzOuKlySOf/PkIia0UySr8z+6c448bKHd9tONIF1oebBnGlVE0fe
Y3MLmIRkt2lhAmLaBLYzku0KRZ60z1VbjydpaRhJJ0nHP+fCeGDkWODcpbg70e1ifMDPQCEQ1Q1a
qOAutqAjKYaqd2TShEmWKj8RbEXax1Xs44yQw0iPbDQfzTJTjGCaXeH3KnCo2S2qnU/+cveZ9PHd
AP1DC+ECHjYz7FFRye1DVWjzc994y4HNc+81EUPMUVUF1N/t931xpDnOFAXIK3Ivrof7/GhpA27g
UZq2YZSXy53QaWxiEp6dEJJcni1PToeiL5aAEd0e8+jyUK9iOH+gPvQAQB+frzygkdUsVdeGqd3n
yJGx9kNpUVyTAGXRzmNeRCYec9W249vhTdPWPV+Mb1aZ68VuQ7c1jB/AC7S7tlXLQ23q48FrivZ+
GuY9c+KrTwiQE1YVABsyvfNFm8FgRG6KLnRp4BzwQ02OSGnod6LKu53c5tpS3E4Q1aFmoCGxmccX
+UIyr3ttaKiJ7ff98ENP++GL2Trx29sH5soR5Wj+Uc1wSN4u5MDqBkfHUSeJRJbvYR6n7l3Wq6+w
c9wOlB6Nj9vrXR5QsEnrJUjENQwyt/NNtPpJcbq5A9qgjOKnE+VJ4MDssfGyY/Tr65M0mkPDPPmg
zJb74fbilw+L0KkHq4qkh5i/bVUlWet1IA5JUTXhnuBhl5/xg5QY+iXNW9Eu/4fl+OohZHsr8GuL
faEQaqYB6dBwaRfz2Vza2Z9qZldW7OTfRrR8j7cf7/KroB3A+QQE9ydl3ZyaNaMbksrm8Vp4NnZv
Tw9q0UeHuu8rX2s15bGY0I++vej6ws4u0T8C/RxTeo7InWxTKUn2MQE75N7sZzuMJYLQ86jgatPU
VUA3zqKOY0TamqV4sqsh3nnmyy8FlhqHiekg2gPWlpJXObPnVmYrQAfp+Rulch3U9Lr54DFE2XnS
a9uLvQJFnk2NDrTu/OjGjaOP9O1EOE7aAL2Q+isS0n6WiXRfC4FXkEMiufO9XIzmAfABBiD9Yt7K
PHyL3AKE4yzKYgnkjsbyXZzhvHtaJFMQwFD6vbUY06Ebk4gBhjmJ51RkvV9Jz3p18WsOFjdTf9x+
35cfMFg2mr36OtYCQreJ88C54gL5KhF6Ui3fFnOkYM5ESaCZsjhKt02OTmsoB69s3H9+1Ww8+gbo
Ca5H3Nsc70QpCnfuWigzVZ5/Hlo6upZe9vdp6tbB7Ye84FXh9c1LBhTELP/PuTp/11ankZRohRNm
nePdWYjBvDA7Wt6aaavcicEyGj8rezccM/z6cMmG5pRr4rMo1D34ykXM4pdwBnA1osGOZPHmRndy
zamkNTigxcHi4FT5kSl3+m5uY5xApWntEIgvXi/87NWWCvkS8IJgXM4fXGSFMcaGPYUQAur3IDSe
5kEzv+ZjLu9qZppvzbJvXntH/1cvW2C7KzgSotCq8AU14HxhNrs3s2xRw7ovLeBvFEJm2qDgl8c/
8kLfQ8lebivkHhAMpCz4i/CJnS+XzkizlFmlhV1bjX7pCf0UNZKx1MiQZ+gr5efOibpIjOlm4u3O
TYBiLBis9Qf9Xf15hTrbCk6xKg2Yt6Y3Zm/62E5PZUI+7KO5V6PSYlMnZ7n8OicIj7Uqfjs74eSC
e8E2r9YiDPz/FCDbcB1XiiVbt1HDtscv+FNbep39olaZ9hVaCBA0b7SS8UDF1Zl+XRVu2GLKUz0x
CEQhqxfG8llHxQZ7ysjQFiQ41NGCeJ3WAK5nCDcwlWu7Q4hKT2RAWBKpX8RQtRCCyZpiJ8u/PKs0
iFcmE5tKpbHVzBATv8lCZC8swZfPoJYc59MMxOtNrtjRnaGI7JiWan0Q9rSHCjF5W3/feh5zfWYP
NibThEGkH87fZgdioNdmJsD5aOhBXLr2Q4Yo3Q5YYnvjrKtgQkCigiwIOefmzEyxoptNoi5opevL
z8xJvxeTLV661FOeaTYzrE2aPdudiwvnfxdl2gkXCp7Y1m9hdE0oCIO5BDF5fM0cAlRuGbn1YTJj
/aPWJOlRVDAgA0Bh6YeyA6u8eHPxYhZlc2owMb27/eVc3QSSJzJv7lzI8OdbjXpanqDoqYKTKIiz
TgfxIWG/ZnASbnkXycE44WO6J5R1wV5kH5jSwfQmW6WW3SpzWTJqygLXhUBJJ9WPDOmdlCb3PhZm
Gf/KaiAbWeWWh3ZQpxNM34IBYB3fC5360qbT/ALkqw69COSw6RTyTosGkFmyE1+nuJiwUnCTnfvx
Um6dXwz7eNVoBmBzIXmRlWjIZC14vcbsnCfbYBgeo6UpgkaJIZnYjQP/Qniqr7TJGDZmbh8sQB5H
nN2Vj4AnSWi6bK/ReEFHWPdxxRSCoCPsEADP35+mlDSNYpRyra4bv+uiHXp/nAfv87iU7kOZRop6
aIHFx4dE6WklmqneKP7qQn0/0fdkpEKhXvqLqqhvFFHknys7Nd7SGkwHv7CAe4S3z9s2o1x/L582
VR7l8yqmdP57B6A+RYfCEDC6tH07MgJ+QOu1OPS2vZe8XrQp/qwFIwsnhpWMsNUQH4VNliaAhiRy
6T7qqO18VBTAVxht9K91rJo+0KyM412lx1lx2nDp7Won11mfZxPKdArNFaa0phhb4owdtwSuzpyC
0lh+KVrKwK9REUltwP5+s1CR2juma8ayWXDNqmh9rXcQnIDzDW6onKE8EzuNpWe8/0eyHAbRHXPP
POWioLi2y9y555PTTxLArZ9P01z7lRGN726/6yvPjpYHzHmqbOT3tlnA4EnJ11wvgWTwwhN3yyHO
zOJBVdsZFZFlTxPmD8ls++womZAKaHAhoGGeP7uCNHfEekuAHmV9r49gql+scmqZ90ME7X23jUAZ
CqUlwcfSKLODGOj6jx6j98Y3rTE3jrmRNVpA3j2/DpkSc8H2yTD5DkYtp4lwo5z6xmy+a9VovovF
JDk0cdXdW3ZnjTuh+dr2gRvk8NLIJDZvkqh4bj1LlNMMsqJQ/Ha085fZdVp/BAOPoGG05z535SoA
abCq6q0XPgOM892r+yqyF7Wcg9rJf/TeqIZSY64p6loedCkIEqJe7m8fkYtwQP+FdBQ/AcSL6BFv
bvp6icGFKWZxiHvTfRwWvHDg7MZ3XqnvaRRePN661NoUXj2fqPe2jxcv4xIpLkvprfKku9N4Soti
hrhm2YfMK+3jUrbdDuzg6vNRTAG15raDIXS+p5GbUtTnXnEAyFL/YDSdHNpGLZ7cePhnMyGez0P+
keQTjDuv8XypJuP4T2pTHpzSLr9mJvbPdgoobifHvQBt8ymjjslBWbs8cGs2N041Da0+8PMPMoqW
B5oh9F08NvaQL2n00UBcLSignXy3Bzm8SVA9vzda8u3ClkZ/jDrH+tnVgxnm6LL/a6xFCBo+FEhm
+gdc1ZtcptHrUY/KvKR7aHgfKPqmI1SXGarn7J2GstB22vFXXi5AYqyEwPcyV9zyegZcIO20BEhU
l5jxgsQCh+aBYI8Xb+/lXsQCHo1D++fxVrG1TVTHw2UGNMV3EvUdYPQMzGYbY2zcla04VTOml//8
XfJQBG3qGYfws4mkeqTmwoK3cOgZS35IZCKgq1T1Y++4e43fbYuL84TTBi+MMSnGs1uIjMuAXjWR
UDlAQ5rTw5jV8phFE3ZnY2I8tclUveg99gNhrVjZUc27bqfztH74Z7cGP4DHJOQxOgTctwkMZadG
TlRIFEOcenoG16G8KRpZ3+VVNL4sM8aGI74gCePASYa3t/kyfVvXJgVe21B8Tlt+AbVs2Wk2nNUx
68ryaJt9Npzga+gNFFEjuqtVaq8HOhEMdhMMEZ1TZMpR3i3Ab83f+VLUoaMpTvZcL8L8VM+0Zv12
UZLvMQ6tyClBubm7/ZOvhNGzX7zpmMSyUOKG2v5gKl77wcGA6B5uWQbr1QQwKBf3w2DuatxeW5RB
Ex8aJQOHcv08/irvbSebMmrh8jB4Ufp7bpoo97UcvR3Zjm/A8/RhDGLhePtJr0W6dbTHWJmgCk1m
E09Qc6AVqMjykNSYXHxLPREZgdp2UfZoFWXOx5gB5jpUzWDei6TNv7eLhXQlJPdpejs2CkLOeVeP
WWDMBThzF3LYh9s/8drRZT9IddZqCpbB+b6UIgPVlpDfDKN0QtMtp6M7qPU9VlTAAXqg8WptytCt
RLVzcq8FJIARZAooOHNxb24BLUtVU8yiOsSO0SF+qKIyw4uwPrt0wt/MWv3jn5+UMAB/eRXe43Vs
AmC9kAslgKEPbV7rh9Y1s8M8lFGwiF49yin5VapG9rUmhu6cgisPykQDlZ9VgRKdkU0kRGMnzSya
sQcZe3agmZ2870XeH3RFMU+xZk479+v6/9tEI5sbdk0X4OPwx/krHR2zRnkuZmNJ+PSwd60iuUdv
ZVc7ZX1D24VIzynAGVEBLN0sVCEPE7kjU9nIWJGuy5zZp6GP2qexaUd0ayblVCsV1ogJA1V/LPru
2Z56uP9FLG2fTgUWFpqe7dQMV750ABFricjfONKb95zNXtxBii0PJuD/l17v8kABGntXNFH7Hpyv
8YSj9afbZ+valpMNwOBaxyxcd5stX3KB/1FKlTDiNitiYT87SlLv9NMuDhIgbipRhArWgEIFfL5K
VpnaKM0RunScZS+adsjQispWSLI+aP1OYLiyGPIz5GngIXnFfzrwfwXMNKMtqDDZ4bUWaQAsPDsg
aAgVderVhx540s4dem09IhB0HKwjAA1vDpNT6a2uDo4blCrTKRI878Rc1H5W3aIO6nTcRTxenF6A
VSszjwMMFh+80/luLgwoHHxxWFBXoPMoInF+AjSZ4mNrKUoK4akpk4O1VC1d/Rh5sAQWhh5o8Ay8
I/1o+kul3hhHJc1XCDCxLLTSPilCR+bJ7wlIpxfoY1wfa0M4EIrSKn8a07QaTmVZtp6vxOifhrfP
4cXZ55kohBAFAXONSdDmvjHiuC2KSrq4uymrJxeQfeR6YBoei7nST1qhpaFh7WrrXaSxLEvyQ4di
lVPnQzjfSmH0tqv0YDi02WhBQE52csq7wgBOoY97+sQX39q6GJJ6FvnH6g65OShyVgczs1jMlIOV
3LmZMyZBW0zx+K9xlIWQA6HBuHoXEbjPn6pSKN5rRXrBUIBzNTt7fF+Wlvx8+5VdO/dMclAmXOMo
23i+Cv7UhipwDOZgOd17bXQ5kD0eDQuCavddjfbV7fWuvCvIkjD86B4Tq7b1coO9N+wzVMdlkdNv
RP+9fOqSwdb8Ui+b19uLXTmPxA/27s+ZvDDDG2EAYW7IJWtFWvusGfPvxRgz36zy/t4rhHwSHNmd
9PLKhiLpSyRB2o7G5nbqMCOQRnFjeUHpDhDmptoGDolTMgZq6esy6HvQ4suGPPNOEAvMfxl3rKzQ
8zc4WXm1lDR9gwUFKUgxUgYRmUVQ95IELy/VYyyU5Ng1DASmxqlh5mLtYo/NcIcUotw5tVcfn2Ru
/TkE7i0KBgGjqOz1JFphG/1JDiWkubWxKxPnK7l8Gt5+wxf5Iw+/5nAuyHG8+bYKDY7a12JJiKJK
EVn6A3m285J74/CUIafxupiLele3hnufWlq/5zx97XRBsDQdb3UCoUV6vvEmgindgAB+kEWKFlhp
JZ7qFBZeIZv2Qy+z8f2YjtMeofvPVOcs7eGRYYxywgBRM2nfRLuWCYJEnSkKiia25kckafL+G9Sh
gq+pVKa2DODOzugEuJ5457bAzoNx0LqfytLWKUALxcE0OIOieXIdhLcCfYrc91Gkj02QUv0UpzRh
vO17XdzVQeUpOKqzt3D8sL1L9FeMOZOP2dAVtNeBkGB1Pthe+tVEFehY2aUNtqKPvOIxV6ZG+NkC
sTDsdLdN3yF6NtwVqVqOftNK+cmOrJpOpeFGYmcwdvWbIMVeVfyoKbiNzl/NrEYpjgoTqlXNbKOZ
gVrjbzsq5UMNlPfQ6ov8jr4Nml69V91rS9b6WeWNH4TCaAYl9rnas4O78lmAGYCvTXqBosgF1qd3
56xvscFLo6L/stSjvV6J2fCYlcIK8qmK453ezkVXgu7W/wMxk4rCbD7fgrrAKmX0Mj3ophanyMWe
8BKutdMsgVr6g9LRZc6qGo4mSUhDfw8LxJ1Yf+WhKTnIgsnOV7Oj9Z//lcPl3YrBj2sdL3ZNu6uw
w2bJVqjesTGN/qWXeITuPPXl9QI0HpMRPjumk0Ajzpcsi7lhuFwZQZmVy9OIX4OvIewPZ7Tf6/xe
Ph3AeFrNLIKlFKYM50vpid5T2TDoFNlIXaUWc+j02WvmZulR17J/FcAioEK/J9ahqG6So27CvI1W
u5HyZwBsFHWFaUgwOBfl51mj4X07qF7bxDU3/V9wLP4Z5082Y/oZl5WtY+fqeLk/lWn/2veF7YSM
qSAx3l7t8qBSJCJswgCQ64KJ9mY1Z06pK9C7d62cDnqZiVe794bMzzNNPS1p4rWHLlfgCGt5Vb7q
YlT2Lq3LnG7lJ6KvCp3NQ4p2Ey68xnT62ByB+1aN+riIxfjAoel3HvTagUG3lck5bQDMIDafw2jh
e1UJSEfZVKJLZc+RccgxGDwWdJ0+LR5B9/bOXsCU1jOzCiqgSQ60BDTC+daqTY1eViphD1WeW4ba
hLlg17fug5W0QHVoJyqBsHMZ1HKov0QMOig7iuhbLGr97e3fcu1MwZBGJIVZHeXc5vi2czfU0wjp
tLMTN2xKmdylna2eDKiOO/t8ZSlsnteGACRQNnyToU+zYSgOlJQgyjTxxszcD1Ti0VMbTx9vP9Mf
x9Pzq5g6Z+19UjdCM92Kf3imng1Z1piBMzXFe1pt1ceI/KciI5hT5Is8TX8LOMGcj3kdt5M/pY3T
+3ELbclP7FaJ/MQp+mPc16WN3zrcvkCrYen/+/fMHYhIyYp31xkunh8DV1fUVgyg2Rms1oafAVEI
0Z6QI8oRennY2ZT1Y9luCmeOKQbd8BV6eb5aZqGJ0rW9EUhVchz8stL6xU9dbUneu/lswpnI4ubb
JDxmAGj4jP9Jl4HkYvLfBao5lvHeZ7C+8O0v4iCsctPQq3lP57+I+VWjyiZTA5hgArPL0fiFH4oM
a0wAf3ZwL1sIFtJEw6qjJNFgUofz0rU7G7PeB5tfAaCf0E26DuRhK9uSFMuqQRmrQTkOEBEnysh7
5Imy2o89JU1IOwbxjams3JngXTulayYEag+AKNTVTSaQouypRI5Ug6gQ44NqdtmjyNTmk9XF8wNd
0OYdsNwySOqFFFAosf59UNXyTkzpcCqwZvsA0qf8PpaqeLBKK/vv9nm5EntXIwMEh2nCsi+b2Oua
CKDKMlcDu1qao4EMORokjb1ngniJpVhVP0GpUOtCwOTLOz8EM17a9RxXalDVuo2K3whSoulgdfjx
VNXw583pY0XlhvEq1JE32QKlDwnYeCc1vXIJMJCC4LVqka794POfMdrm4Dhpo5KMyeSjnqf1F1NP
08+INdiPE3jVncN/7dRx3yD8xLXDNbu5XTXUc7zK7alPIEu/KVwnPvajkA+6N1b3ndGA22LOeX/7
nV49cjDY+OjAaqIctP6qvzK/kaepFiqmwObK+7HOwR6qUcwfgWIXp8JdRIpUQRT9tu25+SqZC5iA
+j3ACtTn6osZT/bsdzE+aEvudu9GWfb/3u8zuO8BmDAcXzEK67H86xeWC+Mm7g4tyBU1Dvu58t7C
kENzD4GJ+p1jLs3OOb/24jl8TL5AiBMbN+ccX5Z+zAupBYNexnng1HP6LoexZyBZaad1oA8DGjS3
38O1bwsE4koVsak7/gzv/npIpXXUyqxnDc9Tc/mgdMlnw8zHb7cXuXLdkgL//0U24SUvEreamHsF
cwOF6gChbUFLz4sLiTJmN/1fthGArE3DYx3rbr6faGm49YtBC1CeNeSRIrAfj5z/GU3CmvFam+zp
7l+2GNY+DrQ12ANwtbZkIvzQNKWoUrLhVJf3VT/nD1PeWmFfV9q9URW/aHlUDwX47rt/31j4GtCX
aHCAiVg3/q+353XZkjstQi0ggiGA4tGNaGkzvECga3cOytVn5DvgWiIxhR5yvlQGSEKxifxB68VT
802TWjQ+TVmpPTFYLgx0sJCRCmNjUMxA16Z4zwLs2hnioyBW8EGCMtmcoaxMxZi4FKs6alc46aH/
0qhL8bZG1uF4e1cvh6JcBFDxVfjaqxnuVqGuYlZWJjUG9IttT9OjPWCQ+wbFtjEOUIFhk+vIBMxc
qHmjPOeTifZ50xYUsWLWFRD+hvIambPWnZwu6T8namPu6S1eCxUIAjOxZZ5O5b4JFYCY8CRGeTPQ
Y+hklZbiFbIk7VPqil/Q3ZadBOHaFbFSu5AXUdf8aPNJdT2QE2uihYXoNTxHaXweCib3US/EyR1r
5wAFvNs529dKE3qEjD14EdSZW4+wwrFSY9AITbiN9sUXN5+SB7Px6ukIMLUC95mhnD4Pi9L7fVoo
xsPY5iOGgwkwRZ9KOSn/D+eCQhSQJRU91e+W/QXwQCs5fWqQKFiTntTY0roQeHOdfwXQ7HhhUzut
OHaVsYynJE4hwJHVZ2wPLl9fM03q+Gvq4KN9dcLjB9i7Fu8d3isBnTjALYI/C3SfLW+10xVJtdyq
tPFq3CLSSA+FcOfw9idy5Wvk/47EKKoGDpCSzYFgrNoP0WDp9Kxt/X4qF+uz7Pt3alYrp39dicDK
CVin/1hAbW9hz4uaposrG92AUZ7S2EWCiEb5j6weig+3l7o85SzFTIrXuK64vQsTAAxGa7R2IB0u
fDdVMPAk5KD6Bv1gVrQxnKx52tnJq4uCDFznfADotioK9WI6kCR7O+Ba6mhg2DTi6QG4oYeC9VMq
zeneq9U9WdLL+EHiQh8DJBm3JCHuPJpjd58aeu3Y9KThn3IHIwY1qdYJpTF5cspiD9t1JbeGiMqk
fwUIYlW9pZGjiTP2Of2doJnn5VMiK4bsgL3EB/jG7REEcfSsoex3zBrdeI4mZ/7YlvPedXnBXVmx
g/TDV0uetQm4rXMSLE1HtOhsMqxKc3IUfFY9nDibcLCsYHbj7653xkPcO9P3rkz0N2JZNYOsCB6R
r2d2/Vstbfe7VWRV92zJsf6CcgKCmok1zaXfDsr0q67d2gs9YboPqWk1xgMUE+XT7YO6ZuTndSKP
QceU7QQ0ezGJ1pLZ7AwUfQJHq0f1ZEstxczW1Et68kmPwdAMOifsCWH5Me+NtAxw89TMnRT+MtLQ
LmD2SGsDYWREW87PUKPbrRoZcAT1rIE4aWXpuxa5j5284zLSrPUwnPYVPEd7YrPKYiN2oCyuGajT
qJXv66ESysGcjOm1Wiijdy6dq6vRBaPqWlVhtva9VVxjP217ZuCNdd48MDkas+dFR4ctcOwWPcLb
L/LacjShEDtArnWVszrfQpTGVlIXziFLl7rfbTcrjn2UpF9LfddD4srbQrkbdocLVZs4uml5dTjJ
rYYWDkV0k/zUEAj7XMXpTp5wJays8uAk3RwM5uybsAL42AVVySKLWikG7gtlHtLUSyD4TM1i30vU
JL7f3sJrkeVszU1i6OkAQdyhcHDkgEMFqiE5Ik40hR1k+/d0NuMPy6y5WYCzx3TKpkR9HNpp/HL7
V1x5kWc/Yv1i/0rErahZzGHmi5wRpTzmZp36cqgaZPviPSn2a0sheM/8FDgDlelmKbCDraSn6Abw
Vxod5ZklelCWmgClTMteb+BKpAH/DPyOjGetETebWzE0rDxRgZtQBmGcqkQYb02rXYyTp8k6P3ip
joKs3eXLeKfbI4RaYLWR/OeRDZ05DRgydTF4CnNzrNQoNhvm0pzdvLV/QfSUPyjap8HPsPrcq4iv
nWE+EMpvMLv0RTaLDYztC6gULCYQHhwWo3jRRrLeJFfbQHfnfocve+194rDHWpSlXEubLTbjNM0G
LXOApjiKdkDVwB19LVXTCAjgUP64fVD/NLE2dwfvkcsD5RA4stu9RCwNcH7PJ0q5zl/Ncey7AH/3
HoyWEPqHdEln0ydeYbUDm6Y4DY1B66UAgCm6IXmnRONwuP2bru0Ajo/kkRAX4Hmtb+Svj2dBhS1O
0PkNFNXsP8m4GYKKYTq0bGvPGfVaFESOiK3mNJveli7lIs6fCnqgQZqNzfeMrvpDhYJashPX1zOy
2WTa/ut4lSoSXO3mDEXOjG9lATImsSyp+2Jx1F8o+iJm2SmG4TeKVL9nst4TNbnytQLAA7ZAibb2
1DbXiVkasyQNcIOxMt0C0YikDhPySjPEDW+J/Xm2cZHR1Sr+2DWTqHwxdo62c2FfS7IIFx6MPbjY
KxH7/HXWy1T2yG55QRVlDuLcg6Ith8YBNuxX/aK8TxQp02CynVhFnanidymRtYwHK+3Sj+q4LP/N
QpTfwNiygb2tVWlg9o4T+7kDeCtw1RaCmTNn1b1SJyOwFaPKPD9rgHj++6dpkbCuEjyrFeZ2KqKk
qdEO9ar8MxnegfE/Xg9CXX7ZWa3tmYtdnBi8Q1gJyAYjTvKp801rR2Mqh6jDzl51uycnRYUG6VbB
VZIUO4fzMsCxlEtkgyzvQFDcHE6tc/JqjhuQg0Nfn3J7FWt2jeKUz414B1JjDwRz+c3RRV2Tbbql
wEK3AByFmgp/pEwJCg+1xli0aHv32R7I6TKIrF6bq4EtZSIyHuuv+CuI1EtaiLaDJKKg6kqrOOfG
p0X1YlSd98/HgqXoAsDDX0uoLUDNmwYXG7SJwWgJoqWp+h4Qy6pQ8j+UnceS3EiyRb8IZtBiCyBV
SZZgUWxglAhoREBEAF//TvZqyKax7e3GZnoalRAe7teviL3h+P8tjVeTgastSgyXB4nVr7+qWD0Z
bcmGzKkIi2PbDTLDLM8+uCPWZn+/1PWc+aVm/eOEyHO6kiOuBMZfL1XZWki89ZYs1JT5atTmwMII
e3gZ7amzU5S1aZucsey/uuB/y465NGcRJZmWkZXAb71p2SuEIRZZ5eDDzpfFHcSPotAA/Nj6+0c5
g3zerFgxfy86tb/peSqT60omwTpQBdsB13q2pQR9q+e/35J/lfHr30UVYynCYpAB5NdbEsWdY6yZ
tHZ0ncl1RV44x0ivVV4S1QFDiURoIs6K/zetM2TCsDmgr+p5n279t8sWzUxOC7cj7IrmA54lwkm1
5Y//pSX9w8/7h4YL6k+jgzro1+vYBLYoXgaug+r71PqoElMnNpWXaXn1lduGQaQWtNmvf7+tf3jT
YMNBpsA1g8Hxd8eoJtnibp257l4KAhsnhSFWNfjpIJz9kOxOkncYa6eN6tq3v1/5X6Xoyh+58gWA
rGAD/+Mx+79FAojDryKxMPJHyz2m2NsLhrD/tUz/V4ENAalxrgOBQztIMfr1vi6ihrEWO1M21SXU
v2n1z1NQfdn3eT0LM3f/Uc///Rivlm0YEcJPwW/l9x9VUH0Xzy+mjBiXvs2ibZmOjTvj2O8FxTMJ
ku6Nsv4zhuNf9ZYfyXaFDQuzJO/pb+WiG1cTQkOfsn1CwlEOGMMRvlBlFUy1/6hMf7wUFelqs4jq
+XfO+OyvNKNxPdMMYEskBlN8N3XrPNZs7T78/QX5471k1OCzZ1Z2fhfQWo7Q3OphzoLRs6P3nVvi
0RaWVQI/3W50xJqsrU7sR4i7/PuV//gjiQngMV6HnN/d7zbLk4iuibENbVmcxtBvbuOui07eiP3C
3y/17+/vih2x3ES0Dq37d1fOyozIB9xhAn8u4tPor011StS+njxPxj9oywaMqrcguvd7Ef6/x3Xe
G8CV64sK2Ep5+/XjqIZaqMjimyuVIquui22kVX64SEwnynH/UPmh7o7lvqrXIO73n/iqomkI2sU4
L3+/DX8oBiCuV5sGHKGupfbXv4RspUZfs5UyTPa7x8XaiiJz2j72/uN2/+k6dHTkaTJ3YJjr/Xqd
kriWaJHIj3CqVbela8nj5mKw+Pdf86ei879X+a3/idqwXseKq0RmaTLHqa7GCIUsCYUmiHtJivXH
3y/470mSJ3ndkv0D9FwptL/+riFqYqufuX+J6NzXttI+yRUYjD/0c7x/WqnBN8QyO3VqYu1d3HCb
79rEq547hKg3kfCm//KF/+MtoKtFekECIRXxtz/IWHHVeN2cETkzvYXW0N7AtXc+ybiL8tjt/fk/
nuyfvll6oGtvBniPMOjXCwbL3Kl5r+asaKzqrIsmyYtxaw4ziqXL3+/2Hy8F1Mo7hG8lt/zXS+1z
tOsw3iaaEGs+7lHfXsRmz3nt6OD890v9qTxcM47Rv1Mg6Hx+vVTYWUs9l1DMFjtqIyTL9fJjxh8O
gEn66yWau/XOVpV9tHevPv392n/4mRh6oOyHDnzF6K+P+H8O6L3eNg9/ujkjGmO4XzZpP5U6arE6
Nv+lRAJY+MOXiYcurQDNJ0D673YCPhTzWKpqyaIVRv6tZZp4TBcZqoXB1BuelSCZ5FiGwt1PylmW
1312TZKrWFlz6ouoqY5om+cXqwmtL9ipFy+DKoowxcuxc3Io5pIpLkZYm25OtW2nzQnILqraqLJP
4xKM3yXYynhUapm/hX1viDrZ4TWxSKimJ5A3B5wiHP3vMb4m352Zbft524XfErI1mnemHJeBwGb/
2qTXXvuNnt5562OlwjwEs/uop2idTts+1B+vPslDFhEUFKas1JrnivgESPa4Hr1DGzOJGlsk376f
6jUZzyXpNOG15dSY1Nm7+r6uCteoNoys4xYW7XCka11MmuwRHommrRRRKwss9clrvPaIhjWuzmTw
Ep5Ux6QX5TbhLSLbho3tqLbxrM+twanMcXKHFhdwYIhDM1qxRxDCJssnKOHDx1165Zde9cvHUCzM
WS6RovhV1wRK5f66B/crUcQ6i3S4Puwtk19uFQtZglbiGucW2fLopxSJ+lsfzMK6jyPhPOPHAtec
iNfixVEjjeZSj4VJpWitKp1sYu+e113LGoUxtlRpiwvTBzzBBNgYSjX8omxZv+1mXz0mIts/BvsQ
lKm3ium+362rJsrp+ZuWwClMlkR79SPpoxL8wGkcuAOmMdPjOO9kevewX8ZjqUeyvike7oMlyCa4
QV1NOkwUFfxSkTQ3JUk3AYbSvP4ZB5T/cVhr8QWiHevkNk5qCKxQdLNgrbdTx4HqHSonkD3MvLqq
08IvURmR7o2egpxUdY8sadOHcoikRzykY2C2CRWUN0IiBD+xtx6fyr4sPqzd7gS5xovR5ErDVIe3
jsNdVlWEJd7HXeOQe9Gt4kYS/IFJ55g4R5ijwr+xfBOqLC5nv0knrxMjkvBo6c/4D9pWDrPYXc7Q
V7cbSxTxj6ralc5GsfMQnH1O9AXZcT3lurSjL75OZHAMiwk9VnsVnqbsYYbkeTF9s51Qqpv40m+B
U0PH84fg5BUF/zLLIoFH+1Vgnd2iHp5iVw6PRcvCDuhGTXeEgXnPWlc2UMvS6c9hWAUhMkjfi05A
tC3JYcwmwY0TF0SpGsOIeagKtSzAafHuYJseTME74i35mW20mvZiI5Cbb+m1iVmIpmR8Bs60AnCq
csbof1PsAgBaim9LGG3NGenz/G0o3P6DCdxd5NrSPky20VTDcSs356eoQ6LIbFNRikIh19Q3kcI8
Pyr9KO2lSl6mEvVnOmyyma73uDkb3kXCIsOlfUJVrduTYSS4MT4v2qndQybJniSPn1N9DSPawnUm
1KENSXazFjldoqiFg6tovPtjC7y7p4tou+WsEYXmibP1PqlpceFemm0amutHsX4LcWHAhMtOmudk
L8M4X1WnL2UQ6/dqtQY73fym+BQaXpW8h4alLivBVj8Yt7dPgS9DSV64pzkpN2gl54InbedjnFhd
1mKM9zyHq+4P+CM35cUSuzbZ3FkOmQBIVsqDF5OtlHvBQqDHpDRLwMbDkRD9WoMVzDBAdMv05oz9
QTnwQsiQs0ktEcVYxjkezwTHqV7U8rjaw1I/CLHU+jSRcL7mG/S79VwVtSluk37QCvIraTBwsKWV
wI0263ohrqpNTtM8NVO2mXJLztYGPTSNBEkABNuVpn1lwvW/O7EWZZmOQg33jkSPJZD5DWp/mvhz
9CH2NuWfwgGDpTtHepE5zXtXxrfcfMc9h5t0JhJMZFvPj1tsvOq22K0V28Q4qofvobeG3cdStD01
cdskAHq6hmwt5lMYqCT6GlblFH8tnW12q3QuVoziD0UJI/uD2wQKAFXjKm69SD+okx8b7eKYw7zu
FawWURiHdLetgAGSGsedtHvEFhfQEFm80hv0ZLshRWiPokl8KTdYv+ns7fHV+2tdZYABF/7056IM
3DK6LeKEmpU5VTLbr7NZHPPmxEMRZokzOPoB/ms1f2/QA7ofLB/pz63FqeJl0xiWxU/lDUToHce4
IKHmxHy01U+haVx9bwxLcMlckMwxxlEdJnF1rgplDT8qQP4eO1VvHpaXviER4bbBKz9q8ybeTXdR
8Cw+Dv0e2COvj72UD7WWo3+G+2uGu5KNdxhA9A4m7xVePD7S0erDdkl7DdD8bLXh1JSHwcVFi/NK
zkU8HnANF9YL9832cogH7vQY71zFSvepm7hvxe6XsNoZL4Nh/dCikHEPtY0Z7ZiZiYm5IlEo1sV5
DptZPMxdso4/umpPQJm0x6v/4Eu9BUeHb8OWKVEZjeUfbBCb+sc1sq9U+ept1XwRTNBEIBdh97C6
Zp7Pygz2kEaNv4638WCVpDcmXUK0TBZCZCoesTC98ghwCN5IXutHnbgpE5rPNmjEb3nGcxre671o
r/j71i1TkaQhOWmkE2rVJeFrN1U8FFBdSzdNOptkGU+mSWpzbrrFd89k70z+pSH4brsjWId4mzF0
+BJ8OElTNliwubMd6pBd5pZISvE9johFexjh5rnpHnTdmpVyZSNlLwt6ickSk5e5ZNc8TnyYbQ7u
SmM6tt7gHgNXj03uDZHdHRczeH4mCYALJCkyGF4SdUTWTUo+oGOnq9er5l3vCO96Su6FyCGCEBeF
BrR9LLSqTbovTv0mZuWV2bDOgXXypL89ohMk0dAdLESC6+rOH+zdmVeiDCnjOTxhfSlcd7HTXkUG
545qKcq8akLvcWvN9NEzoSbz0bcclTILFeamHxP0kAsRT0kK09utDmEXo40NI5J8yGhy+edt3ZZf
u2BAnjCSztOft2Bv77ymwknMM+NwO1uOLe4LJ8bqa18L8bhS97hxk4zeBy7UTZHubhPGHFjsa7K5
l+2UWRH/36yrF5oDNLEuISb4EIFXKRSt2Xhl9MNwnCb780gooE7FnKgxpVWEgZUU0egR1xfjgRDP
6BNTXCXGOEctSmVWo8S7VTrLtGWFvWzz69jNWp4qxKP6K62jiyth6bf1D2Hpekw7X5LsUEwWbi4P
JUxwMp5KnMysVCfkwn2M+3a2IzI2estNu7YI1EFOIV440kEX8dVZlf0JVRbzWYoVw3axtbpmXAqi
DNOtqqvoYCuDvdwmAglfvI7d+bafgvpsF7g/3qxKL3HqOF2xPDk2hnr038GGOQlxSPshZKJTt9ts
NnMyRhIVViTR0vGq1+TvVWVHorbTJYCzkA72OQ2dVcu0C+L9gnJd7PhY9ySHr5WiL0uZplX5QDF2
mgcXfnLzVM290z9uWFxGh9ob1JDNZG68dEIW7Rkb6+hSyVaMLNOqcT/514TTu4TnePJbgiFQw9D1
HhRS2uYJZa3nHcQoY/JWrf0HjhXWk5HXvrRvq/6hCTr1oYVoM6WRtGlRpGExnUlfY3YSexXsgWj3
2q98NfPXwNF8J67cx/Bu3GeMfQe7C3+G8VJOECy07AicGaKf6+pPIi8pnncDSz7+Y9hcY15ocLvM
CYaWLC2ZdC+aMvHsT3J28ilUvENDR1z5AwQYT6XT0nS8PXJ1Rd63iftsxqoeUtrj4d3ecbpdJuFy
0o49i5YbzmGl0070dLEz4XqUrGjjj4ghcJn7JK7K+2bsyT5QylqblJIq0a5Yknx6VXXT53jsmidq
ebyn3tx3b6ZpAPX4EsRLMV7lT0tYsxQ3RI3Sma3Wpg66rgjtXEvcyw7hvHH5KUmas+U6OkqR1RDF
0mCBx+JpshjHyBVMskkGrZMJU9hPAn8dclmFozmM42m4JVLN7j4Az01fikIOXga1f1Q3fJPRyVqc
wPsUCiIDz43f1XVac8q8rWuNw3Nsgn3KSWBTNqmxe/V5DiUcVJn049VjxY5f9xCt4N3kj1aVgQLP
801rlvHryhKOPxg7lSgtPRHr8+xTBbp6SJajjNTa3pCStF9w3U+6Z+x6xZ2Dh29xIKWKXGE+zaK/
gHYMXepLwsDu9LLL6YQuizmokb1yTlZShbjKo+PzDnOUjN3HCXpG/9HRNmFyvZB9/aY7Cx8Cax/8
q3qzx3ZR9F5SILmR85fSau1eM/nUlZ91ehmjzCT0d+DXLg0u8SruTohWq+MboTzW6d0obPWxJg8w
Jj23Kj661NYoDRFKvffrWXyyIaZ8iBGOvckt6h9QNu9fWG/V7SWmdJi0WnmTcX4M1u5UDKJ/Tx5R
AQRacfN6JxbzF2uJPJ16KixedSjjNynCZD2X85R8jfH2nU5BWaz+c6JqPzjIzfW/IfU3YZ7UfRBf
KOOUVKJmd0b7pnXuYJYPdyKkqUo5KLCdn+RoP68dA/uZdCfHexBazdNZI0aiyETFQJweYXbNWft4
bL/vdpJS3zUO/e7duFYwmjqDUVlYrdYNT9J883cociffGnT/rqMx9e78xV9+iq71icXA8zlJ/RgR
G80QISgZUexNlM7BYG33ompVdHDwfnEeCze28B2Gev7dhqX2CrN9ny+AGZWb6hqX+vvFTraLrpq4
yAPLj9fTOnkFrdgctCeyF3V5rga7emetnYZCT1arPqNUKI4CSGa+I70vuISrc1XYa3e3bzvujk7r
KLCQ/xinv2DkEtaXsve8V6+ULc0FJlwVqRCx98Gx92tA0ABwm1ozSCKGxfiIHtzJcxuuHnRtGru8
p/nQJObjogtikmXAO1qPduEepOuMz66WXp9xZlq3UklV5zrylMfbzYURf0n1w+2sgq6tmCs/T0Rb
LbS2s/8pMKbpLq4aFchfCMXTFTP8HZQPxntnJkz9FbkHBfFrnYsVLhno8wFTN37e2vEy5VRQihv9
n/nm+CRh54NcLTuNy7j6MdRqQ3+F7uCm0jHBwGnrlB7YsbBsc9cSjYuL6zIDFXnQYzhQhrofjvZm
V9GJIW8miyi2dgFh2enlfBtUazw8uIHVmLMlWSWkiPkiiklIit99i/z+1t3r4Har4TynNli184QL
tNyPgF5ucFxDpT54JnFxTK0FWW82SEF549Y9RrdxWOKYWkDA+9HD+hpSQtEt58Rn7TqnlR6lOxvf
yODil/tW3daoKItUx3Xhp+087BYzIPzqLOYZybP0RHRaNs+pcqqOM6VYHq3BsSwWwc6bY2O/V+W2
zoce39TlbbboEw87f86BntUrADIKEK519HAxZJ8bRXyjCeRUR8K1zyYuLdPKiqKX0il60stF2Ym0
HDADS2NRSpVaTV9YGXmI8pFET+zAGvJn1KMvtujc2G2tcnAr5x1FvP0YbomAJGX8/quw/O4mXtwJ
GktX2c1l1PSJCNEDjeVqs/vP9Tw3n/lrazzAGyeZTjUYxSelR++14+tbT60rZXvwZz/40CdbRTSj
p9X97HM4/dSz7b8fW27IoZNMq0u5xjsTSQj2A4S2fYag4E+pvxpXZLp27erOUtysVKyDvoyDdw0p
F67ztNTkYJ+FGqPiLmAbQDZxN4S3uEDuTT70FeHySVx4z3FnqSTrK0i9aRhahWLo++fZ7jqxvoPS
jePLHjvj9Bj5jU3JW/wSeZU/xW2+KGd6CSgSP/aVTjWDNNwFFw/D7ve2citzGBt8Q3GXiZRD9Y/X
OzNOM28+38mpMQlE6aFvlq87KeNDPrfCk0cH9Sd27a2/P85ynNrLigJrRhtre2+dE2D3HXeLwKx/
84un3R0Mn5Nt0SNrUlbzYRViSJe6uLpjTSKRmUeCvUmXHeMiHmvJY1uKPXocoxnskNdnhq4lm1Xl
G4S1s17Ro6a4RYBQmt62Ve43kpo1FkvvZYTpbV9WKyAtti5amIhVNFTAht0snjfdFA2BsjTQZ13T
2qRNMDVP87h6/hG0Vr2qgLRDvkdvVpkQFvvNSqj4+zWX8xJZzI8pWMJ46ircv7Jkbofl65y4cjoO
k+2RtxiUyvqCcb73M1EIzLKpFf5dodrxewww3BzqTfvvl6WoLrtblO2BliGo0kCLpktjIMSfXgN4
dhCwdNdMyUnLjI6MbXzK02+WZ0VUyH6c1WKt+U6luPg00+1hpwS+JsVgWNgJa3ojXNA8m5Cjp93A
iTJZKud12MTq33RmbJ/Mpgv7OaQpWAhL1Cw3iVaN1YmN5/TYurw3JNxW/aO1MzwefKn6S8wS0M3M
Tg95H5huP2kvIbEWULLtDq6o5w9uL4fp0uq2fRjb6WrqXwbzenKsqT3HZnCrm+5KIGHICboBsKsd
aJ04I1RqCt19R5tlUNyPCo3XOnu08xp2sEi7cJ+LfMNkGLkRE0raIJd+Z4WVYB40sX0vA06AA3Zt
5gu9aQvHaGZ0w464D9oME0nzcUyK4J1FcHp3KpvIf69IpadzDEPsyuEFJsDAQ1x/Wdbq+qjdPTiE
BEh+uq49RDbufe1jtr/sT73fMcLBul/2nKxxseJ5Wsp3jiWuzlg6WvgQRgwxY+3DclpDmZRQKfb5
sNdLOD0ssUXHhFqmuaetwXN2qip3zU0UaidNgM5fh3KXy1sjm47btLf29GIzgH0qCc3as9HzZfAw
btVy5w8WSZYbllB9TckbfS9thNp/tgNrttO2qfFhjRGksQ1w4+rRq0JeOMDmMa3d+tpMl6guT2U/
TQdaucY/uF7XT0e3bpyX2U/wAQrKqjhPnCgvw967d7h8bSZ142XoD0GXFPuTlQj3SJ4LVEoDnokF
gm2N7n25WMFXwMFgvDDHB/c7HgnlWe8Sv8Gq097nAGXW14KKBYotMbfbnLYaUhqu6a31qtZih2Pp
+1DjicSXGsVrNm/S9/Bti4lGjgsCc1JUR3yffKqJPkQWvwXg1UR3W1xGmBTjsv5Y92XQPGJkBj6x
JQvG9zyA2E5BnHwrdUW8v44KJUgqMVHrD4WFiSf23FeXRNyn0NQ541imoB58PExaYKD0nNuYRt5A
BrFSLDIuAdnONhjq7tZnQOr1hTMasnCzRcN2CMW+VnehM3Hu4NRjyQcQyq2+W4eE8QebKHe8dE4p
vDyo3e2xqPE2qmU0HyFWCCfzYoxjHvyp5rbhjFNZWTPO7X5PkFr3YQ3owN4IqZq/tGsVBM+t501u
bs/B4tzFsiOn1/jVetD4efJFkSntg6X24fe2SUonZWk2iHsx2vp+nib2KJNKlo+k4EWYfoGwPfW1
3qOU4DZ5O4bAtXnXCfMwFPW6vKgVVcQh2FpFko9XjmxuirK+KQ1hYe+TLXGX62MN63zVevjkRbIT
l5VJ2Dp4a9C8SmOwiHErf0y+egowrjQANG9at/EHs13/6Ao2NPuwsDBFvgxmGfLQeMV4lkQem9s2
bvqnjRd0u/HGsXgft47yX/uhI1BdsII2n8KxVjfKbyHA7LbXEUWtXAM+t+JinC7U/Jl+iZ9CRWnH
NRtkaCXnApjYOveT5RHBUsFBuL9CiV/CmsykU6lC2pJ1xH8q33pb6VyvwbodLKv2PnuYZlipYyU9
mdBmldVRarZp+e576g1IJ7HOWFWor07POuNh9Dr1PZzt+nFuV4ybONwpqrO72c2xcYwes6hK0LHz
6UAaKkVy2eB+u69NgBH3CXIztr8VTgTJB8MWrTmDKJv1Lq7C6YXAv8J8nfyF9IXRmQcKfdhtOZqn
FS7pxgCerrsJg1s34Xs6l2tV+nfVPl6lAjIR1WXzzda+TkIozDSqjewfcoGAUycGvCRrxOpV3MVo
A8wmEUAH2u+fEj0PPwOOhhHXFNuhmnalpc4ze8IRJWrBD+Lcn7g10MiCM/STaMsGFVTnzSr8IU+a
CJjHdYrilpVPwDxQ9ck9nNWwgm+W1GtmEwH/0/OZOHKvnxaIP/sSEjKRLMNT4RnzKOtWGbjpNEqc
oGNS5SErKtBviuqSl/Hgnq/MryVrx2ip3rFyxa+EpXnxzWZinzKnw3OVCSlUexaHjnqowhmIVzjV
/oX1LyvCwixBkU7Ai2Db7JKvSFJgbodwHbzzNDb1hzBOqBxdvZffpm4ougMzN/+w9sMiTlHFuzss
a9DzY93Fxfc97NQPv5I027pxKvr0PnhCPNbIB4zogNan0bMOtJOWOMpK9vNTsOrx7NDf7aCPbTCk
QjAxkfWigvHEb4mIeDHd9uKtKKieJfO3PK1GW29JO29Ouq0ycU6VS692aayZ1rSxhXkXs3WpD7O7
IwhiTt90RoQFIwto0mwfvN2hDu7T5Gwfvc1IlolJjyRxidt+wpFwrHEmi4z9vAgTfVmkcGoURtf3
oy8JgcyNPffswHftNPkKNe+jrXbhsMmY2m+9U4T6MFjD7GWis/H/jae6yvlX1i8lkenOS4ID0ppq
d2qnY6KkN53cOdpAeBaPNULTmyA8si7za2B+u8EmGJrWngZDMfY3rJ+6MS1UYBQO1JVvk9s+lNt9
AQv/cfc2qDgUJ/tnP0XtXSvB6k6tXS+YLoYmPNSUlCsU2ckWzgqfuSARmy5AabfOTOsBYY3LHN9h
YzxaGAk4Q30YQQTGe0bPckmZ9xnkvS5scrZ5ZrxJmpj1s8toyq46dtfhsHIIACCXFsDc2s1flOc1
bH3jfh4Ponclk8rijl3ar6P5tGo1ce4Zrz1B+yxh7cvOr85JVdbTjc9+k/vgXF/YFhPaPCxpvS4B
7Nsq8yINPjYNxVTm4Cjlknle0ftE3LnhcCyESEzaEFTm3mARD3nC8nY+eqvXrX1o5TI+yAb3WTgI
HVoxBpPxE/1zvaUM6i1GzBEtWd7DR33uKzKbbmsdMQVZU2AIa6127zgGqlP53ke6vgsCOXaHpCxi
AJTAlLdJYjXbnbWW1d0w6R3m7uyywvONaFmgIvkbzhxT9vvB7ewfgbutSyauDFWQnKHrbsLWgUy+
WwUWnREDzXiY0Akfi7Xp+0+mb2ni1yawH6a57BRcWgxxMt9VDviqtU2ElQ+Cx4HntXWplp3Ngq+D
FishzxcvDXGwJMgtBbss2pvlllW2FqfJwfEl3R2UqXhBwcO5GEi8sMARfo7prvpWseHc1ueSZdSU
tV258F8UK7t4b9+Wm62L6upIz6xDMPyeIY45S1+SDTuRjDUboaw7ienPa4P1OWEh2C2c8dipnEtl
yuBNsp+80TsBzFiUYutAy4QjzHEbe8tKW4YJzOykM77vwFXe+n3bA7xarhSFNQ7bOcdZMWKeZm8v
bywW1C+Stsl/zzQ4je98z8joB7i7gCYQVSxvOgAhk+PugLkJsUkVXW+ph6/NoqbxVCaTS+vu2cWl
6OoySqet8auL5xjydeBxUqvZmhfbT5Lx+AdXhqAXmBot/bqHTC2F/GMzGskkOVaxCCLqabeRuEvk
7ktdyupzubBHzsSE40o6Ocm6Z5Xq6x/sNBwWDDu7uIpybuIJw6dxdnOwAogQ9OPQFtlVhSYVyZzc
4iqIR1QkyMC7RB02y9k6jONXJgVagT2O2m8DezM8nSpQqAPuGet+uzWE8Wyxq1fCtV2ZB5Dexwuz
xjId2nJZrLwAirpx/Sv7YBXU8gz6xcYJRwY1m/Ix6G00CBjRPKKVlj3YWOtc3bQobZL8J3lel4F6
HauwfwebR/pPtstz+oyPUrufF2p5nE72KsKXOh7diKQ2or4/m5ah+YG9B7WOzTIgnDvhGpaOTdGq
tATm4msN2x6YpXM0yFvrvbE54ujvZmy73rDH8acPiOdaRtDrmc/57m3ZkszTK1T/ojmg5A0FmrJ6
/CD1Ei33VW+79QWUha1/989P2e249XnA9DpPaNUhG5hxrz9s4yZk2nRGlXkylrW8q5HPeWRS7+MF
lU6nrlTrJs5cWTgctcqKPmLBpnizIId0mWloJY5OhztHGvE/fpE6CDSoemy/hoOpvtubqMsU0on9
dZiiUNwWSkZdzvIunI/ONo6vWm3dD9IG1H4geK/Wd+PSLUlWebGUB+2Jbc32RVfejeNM5c/OmmKR
GU8Mc1rHnf3MDAT/fAbvLrn3DFmrG8PEqrGS4PyeKOlEyxSjPrRald8WqFGvM0x6zQ+onTCPkZYu
qfJ9y81V0pf68xhNw8tq6QSS0j6V7dH4mwuvQFRh3pH2A4cffGmzc9tR8Ad2SXxLLvxdVHf/x9GZ
LDeqZGH4iYhgHrZIQrJkWx7Ldm2IcvkWkMmYkMnw9P2pt91xy7YEmef841hH7pIKApSgTYsR8J4M
OnG/IQRAWbQuwb8hMrPMpqof3kmCUhE2q3h9bcLecVLuHg/mWsaFe7/1HIn7aJvC7TwBD+cPgxqB
+MeBtuZD75NN+Vub1vZ3RihtP0C/0wzot/1GEqaV19eY/JQFpKrmFstHvZnncLbCcK/UOg9nsViM
DEoq/yEkyn894D/DK7UtIrEPHG+9nZZxMIX7Abrm0MW92vZTicTths+u9y2FDWFGpJrj7yoSPNZD
a4kwhOdb61+WQR4IRKD5zCkpjfvnvIoSDmzdh5ecOeE193wEX16CbNWA02A4yYdwzpJERVfGkO4L
wstTj/EoxWmyCd89dQP/9GGVtXx0/M60h2Lo+6tFnvW/kFQpew/hikEPHt6/KkbfL8iCLkjxxyCw
CWrXJVC+X6I4DUoEEHe0bfQ7snfi+T/plduaCtQhsKNzv2DBJRT7MI0bFEjfjH51GIh0tIkk0NXv
wC5EDOFhszKl6G6YQTFmu91BQwJWaZ6vtBPGNWTNoQ2aAgUYdP7L4JIivptmb/y5xUT3FzEhz9jn
Tu2YfX/bJFllhWawzovqqselUW+VRO93b3m9/XYTlW7E5a3bKQRVHr9YZ8dvqNrGe5zqfGn2qGby
gFj6cLjfOnjUnTNb2301LoufoodIgrQE39f3y7KoVyyUATrxbuQIWqeA4y82Qf/YkQzQ3PQXBHKZ
eW1+h40OJPHOfvA957p6XMNgeaO6PpRclQFqd+QS8r0sc5PvfBvEFSWTHT+B8fvTQxly8aQ445Nb
WXpofrbKB5KfLa/YTrVbyofVFhUqKbh8gA1FjXoaDzUxmSr3yn3pwIDs17Bo3maDiytDEa1IiCsN
Jw+7pPpp10VcG5VbPJItp/1uymuZOVMvqEiwQWI/VqodR1J3Jfsww/z62M3brP4G3bZcteuZ+Mhw
nzuHKZ9MgobRSn5vFFywENZ2DKqEqsj5G3loBQ/SeN3R9qdZ73TjlYx+c5KUO46iebwIr1gm2APK
A3aGIsRrbwX6D9fuTOwiD+BycCen+yiIlkJ/NNIoe2oTeynORKKPMJ5Dkzw6vSY8c81Jl92Z2q3d
U5FM7Tu7dwMlvVTFlUOAWKASje93v0biyzMFYPwNHPugOod46Lzzol0BZsTfTOoDD6OUcZbHknbQ
aLOL99ouO+cUTkiOUA/VeYFIruNALZZxeIH6SNJ87jo43W70AJ9GVK2MD3H5WeuqHg8yTojarHIO
BRQDwRPiWIRcDn/fczMSTMdRUYgm1WrwxwfdWMUXACsZi3ZVdXlKIh7HbFjI8ez5262frqPgIZtH
s/wHqicZKSa91TtNOHN1kA1c/sEZwkTddpHIfpEE5LvI1Ran3G1E8jxuifQ+Nf4K92xiZz6ztLnc
adwq5uj6m7c9S8CvPyJe8RX2OmKrYM0swqzSJvq1YTEWj0u1uQUbbN1+BXQ56sMS8pFwxlZ4aGfi
rO0DWTITwE9JifdJ6KQrUVJ4xR1YtGiz1gnFJfRQHsOJU4mQkuoPyk/OnfvHWvzEOhZ1XfDnJIP7
QA2oZ/GUzqrfbyXORiYv1/1cR68Oj+j655PLEnBb99XwFM+WWx7GIODJjBFhfU2yARalB7pFOl6X
L5WKioK8eR38bcIIxVGj2+DdaVrntZKWsVDJhRJRWmJwuwwRo0dmNVPwFZmp/ltVjvl1M+qGu7Dj
42VOszYQLJGYVAfR9o9ukVEf3XCw2Npa7d3XaAY/K1R8Q0bhIVOf49xoZ0g5ckadAS8dAm+mtqr1
+3WHOKtgLG77+jLl0dzu1OiKd59+4nU3TxElMVtzo/wTmO1naqoquJM8oqubuJkONYLDB+VWYQBl
zB7xVJGaOdOmkcx/jC04bSzkAPe5jcIym9c5nlOw2uIrl9pGRWsFTpNWXt2sNKXAvDM8Jqg9iqoX
BzDS5rNByIg0a3LqlQLdrkdSPm7RdAIgHTnlndEFNRTFc85jjbi8IvrlOqo2RtLih+22W7TnnkpN
+vRpcILlGkJpiB1W/iVKB9SHIrWcUanT0nLZp+TFQ7rYPsDrUyRz6wW5FKKMYpzEuzFwdG1q2FrP
eQdfhr5qJlxmm2zm3ZJREeLI6v3jpiZ/3U8qSkguDQrkdOgfui3tEBFPdHzlfQb4ryAMk7X02SXo
2vud1OHwV/h59B96oOjiqQAg2ZmZ69HpVGGyjxNdTofCW1z3GPEZvEWkT/gHRHD6TtvIQx9H8M6/
82CVNgn/bWDOY7fUmoK+Pn6G7+zaXW+U+yTIdunPpnOa3y2ibyRXPglIaWPN+vHWwD2nt9Cce0Qm
xM+yRVq/YAhLdMcI1XduH3JTuPTXP3e9FX3PXTUlfxEbelMmUJ378JlkxiCYB3zstZ/8dNiF/3ke
yrKDwlJaUmMhu2oXm8m3TnI1YkO/um7tOZjyZTk2o9M0e4W60L+HDMmfdAz/nxEf3APDe0VuZ8so
IPetYZAZ1vUKOIit9dVG/1pnLBZhptbSXjJibgocIlsfGxRrGmJRQrq1h4UYBPliKCD+KsbOXHUY
F32mcz1AEIRqyHES2rDpMvCJ8ubt9FTGGhZcihnpX2qPSaczWXP6/JpbX6rvyBq559ZmENZ+Q9Ym
H7x4bYeXoKHdILV7hgWE+0Y6qZaL3ocDS24aIHt30pAwZJVpge4iw14bwcT0Qf1YxDVJx4ji7Mx1
jYsPQk/rpWgNR31dkvmWqq4pyFXs3ZChG3jmwnPhHdq55SyEgO1ddMcDV/igVL2maxQM37Mb4znK
u5k45tCeBaBPbHTJrTHI4d2ZXGAdFlXYxfnmNUBKPkzNkU7ETp7yumhfClkF8p40P90yU4v5gsal
/7VawXBZSe12AKwqjjV7wBIJJbXOCwls3hw7B6snL+Eh1rPdHidHz+2p7yp73bcTkzBIE0Bw6pDr
wIWNe+40BMi4MRh7EmFW58hvliIfc5Fy5vHgVGhfkOKXBjVEIspLUFtwQmVUCp6E2FsemlZ59QEh
Wnuwq7AjqLeOe36VelFf/rii9+lN090lbg+rzBMBHz7zbYzPY18gxFS13z8kPbdFWlhrGaYIR1V+
jY1TIRjKVz95KhO/iMiWKoPqITLsQjtnVYl3N9WU591qvWqzLxcyFaB5h+keurnrjmyw+jnQPvq0
glTYJHXy2FV3HFvjxKrWdf/FEcAWovtp4iDfkrjdBaiZ8iyIO3hZwKLOudOgExmjByeJKfX2pqpa
/kQRPNmhX0Bi02gY9acFzO5xGrLwpagwizXrkJrRO9iLEa2WY+p3tyI9ImvIV3dS1+JyPVhlH0BM
D4a0/pCAPrELRR//2lBOMJAnYQn6IRak/TO6AfaJDmFuhTwXyCzX8P9lbEsSCfMm2M3Baq4Tf89y
wJ1eqd22aWz8oEpt/dBCHvUpyWuio1E0ZLzF018svNckTe8hX9FiTKRtHonOmEw20hBfZuXm3zQG
y5w/+ovpQaetvszTwZ7Nhwha9Tx3amJtbKey2vVI7wMoS4wyadDIatl5Ujfb3czTDJjbrPlnwI98
8mhQfG1Gk1eHlg8CxjAyCI1VHan+7IGUPIBkab0Dgxhoa+LquKp5kyKLyz6KUrlWCxYc1I9qVyy2
LfY3Hz+0Kafmd4RpwDuE/TSTewJxxTquF2fifCQKJa38DvFs4nMoIDIcclZsgyhqQIOjszJsxKtl
qkjd6Tyw71tXx0BrDk7GEd0j2EHQeeHFjjBh4W2YxYsmqgOGLWrHyyJNxEsNSvUtc/LaMgBo/r9c
cqnuACem14m5I0+9KamuAApBfKhIp5XXKOj169x69vIhvLJw7yYtkXm1Jlzu6tGjU9z289L+WWHK
1GOr6ALco373qSilqHE65u4ijy5iffGfEw9z+M/u7aUjZEWW1kW4o0MldjzYT56KAer6bQxeN+U1
za+QNVkBx1bq9qhvt0emXxugd0vFR35Lbz3hhNDn2muK8ET6pYvINtqagwMithxw6TY13NNs5F2B
zWnh7yENJcsB7T6LouVssVDW/2sL3/7J5wHxkWuV4TXHwwTUvhY4GAVQU3LU9E9CS1aWNUHT1hoZ
uS38D9AzQlb7qO8WaFgT/CRTj50E2STqaQdB9NfU9/ZvkhqT8EHVZtMfMxfdJ9fIluz9cEE+hJqj
6CF1mvAbZwwwrZoDVT0aNlZS/5yhXndeGVgxX4ucT34PXYQiqqRhvh0GcA8CiOxXVcJxEj2lUEKy
sPQfNZLgcQ+a644Ht/KQM7AI1P+N2BXFP4vS0R/ZouA4ijHypn1H/uMLqaLijyCNDJ8esElAsF9c
rr8InoGs6augYOtJtu0qkPmuZ97uof9VLREirnQ2nfkNTDJMRx+CfGFBveXAYmdcp/eawHjxMvVB
QB5pEKKt97ek+ZM3vnPvqRmIiKheXGpNHAPsFTNosrPaznpBgljTekLL48sUtRg9uDvnc+ubVpM6
2SCRhDHkXVWJz4ns6ZqzR+kpfCpDMhvZGIv4YfS6Kb49MBNMjx1SnborPJWUn41YC5EyQkpUTQNx
2ygb+TYo2yguFZJCdTeZaEDLPoYsBHncMof6PnFm/DfNOu8tH4cKeS2OWplYPGYLfgn3aYFdmo6m
spc3Xi56ooSYhH0suPhOMGUIqaZhch/IhHYoGYc+yA98yAhFfdqF0Dpp3d/fAi6nvROxD90tWA19
FD8tEZhLt7ioxYSzbX8mXyC6d4u1zY8Gls6/75cmzmphXCdzR1H+zLjVH4CaEGMvIECHQNyYHj5e
G9I4mv9/FAtTgjV3+t9kx9u7VEhZKXfU1asvQ/5Gux7V1aJ2oDu2YQ38R+Bn01A2UoDReRsveqYn
9AL7DVHyspOOH7TfbTQOYJCUMfwDZJGYS6iQkNkw4hjZSZKDBBOOLD7L2oZEY2adEwrNNvAWEYE7
74oOwcp5XsGJdDOC0i6OsKEZenB59kLR1CcBl+U9KWverpgscJfNpPhdanZ0rmR7Krm1R7uc0g2X
NdOa32CmrEATw8fFYPLAbceBQFSN/YIwYqn3Drdz9GB61Q53a7IwFfo+j+SB/Wq5MpMKmYoK3JjF
Gjci2G/NokD3i6f36G9tfx9MQMZ7ORXmLRaMzGdHlixK3mzll5778s72Qv3R00BPHHGI0CZjxUaA
NsWcFFluufbHrBjR0kYM+jXAlfeEEx78pDV5/WVNJn+zgZDB4dZJUk82qOIHbI9tSk7EkLzbzAR/
bQ90FeiOSR7KtV6fhm01PPQSc8wxtls73EvupmdglwB4W2PfPcZxHryvnmit90R4OeNwE8UfXddv
nx1zIyqLrWLqMsFCaIfdDv7OMjbSQuU042PNg1ofogILJHvZHFb3lBiucEb8ToASpcWeQYiLnfk6
tvV7HTRRcWfXU3H7fpoSy0i5eAywTHaQIoFHgPwQVa+AkXl1IlWi/MIeYy/gcK2CPwywLNGiY7Xt
tW3s4JGksgr9aLesb41srU++mnbdIZNr3rsbp7vrvCL6zxgt/3WKLsqD9nov2E9brOof3U4iuJ2g
7txBGvf2u3JNE5zRNm/tK/x7UHDyTDHYjbDs6UfxZsLU5eHA+CtKh0FN2lRSzbZBkLVaQsDxSHnJ
I+MtL0hvvbNWNuWUMkRZcKLa0RpO7ggQz/Qaaz8DRahQjM8ohqBSRQIjrfzvyfZoJ9ORG1YnWc7T
E8l4uDwFtvS3sbLtv95I8cRYOBJQs4Y7RyK4LU9Yf/tn5GpFB6xBvsyzX/rDe0U95i/d1MrbaeaO
K+HHVn7qR8t6QOOZT+9ui+9uL63anJJxBcS2GiNemBI9soTLwrgpBm/7Eg9dhCyXRM6QKDz8obEb
LPYpanTUHb2qWIejvw6GwnWhkYfG/RSIp2TJZfXldYlKrgADi3lQiuFy3y/hMbFI85i0+9vfhPsK
rWOPzNzjGhzLnPDG04ixobuRXe6/qaJXvpK0SzwDj0lKIxtdXeW6mfIJ8CEu02oL5//qhWIUpJ1t
s1hpu8yVzvzKiTpwurbadmMecUO3Le6wXe9XfnRcF4CmU9AEUX+oV8+nxKK3/Kws4mL4InU7KMn+
EwrOWaAdA98CCtjrNcbljcKBFXG/zl0p7+peD/9xdBdvmzdZ5uDQaNXf9d6IT0aQ3/rPYgq/IJtf
50sXsfXu/GqOyoN2Nu8wu30g90MTizjbHFnhplhA7GvJ52rBk05pEKyNgeZtHIyuTu54dzjVqw80
JLHEZBnDFTIA5cObtVrtN54N6J8eYJRggFX3HkYRhc+zorb0UheDQ0rTRETecR7xav9anWieoMLA
sOHuuypkiA98BuV6RR7U+AmPOnrQvwXo+cLK3kr05ZiWgcddC3EiHgMkuYPj8quoJa4yKzd9gPLa
JAVYmY1Pi3FUf0Is1r89LgGHB4yFGhGyKLJgWPAZohCI3qAhyscFUw79wvXgd8c46BHfmnDzoL7j
3r93mMz/uW20OtlGn5hKB4Ji/o6s9+Ud5Jz8z60CVImFMeabQ6Rf0NgzhmbY5Lo/lVNFJA5aHDop
HjdXpeuGIXZfsxfi5AnaHGLZT6Lf2GQbckGqJnZgkpruO4rwTCvw1mgnGPgueTHF5b5WvvrLKICG
rCP0PiHlou3aOw+lxEsre+C6uF6WAJxSdv+MtuMvX2N5IBgJUtctFt77xPK5Gftx7OOjWm0krUXY
Lt/Q2mI4IZ4LH/GfV+t1m5CenFjmIRinyd40LsrJ/sF3BjiGT6E4NzZeEoSQTl3vltJbnAMGVkyZ
0RTGFwf0rc7qLcFqSAIBGj/fid3/+s2JPrTq9SM8LRB5G7fmnUYbGt9EEjYXzDCI3VqNS0o0HpyF
vcrqOo+eT7vPWPgcJYVCaV8i7j5bATfOvm8DdTWj6b/jyvH/rf0gL9uKHwC6zKeWaMT0+K/RN88C
eylsaeyPVlZFk/2ySQPK6Hrt1uyN9tWGXrFAfMMvyG6LZGJ74q1Wf1E85gEwJkzUSTp9eGIAIEih
pboTiHBs0SHW6EP25eC5wVfCGqX3ogioH/DbpFxP3rS59NXXsj23gV0Rb221kX+C++6aXRGUrGdD
Z2/jZ2CtrnOHnBzenXSDBvESgrkRKQgPfjpH7XLPllclZ4cVaXwwSJCfu8VvQpIImor7PGa2PcQ2
+dCpEGZ98OYbBOOIOYn28+j7/CNW1MrfFekl+RFgnMc8lo6lXsgk8rudn4vkUlrWDXDLQ3ENrLn9
z0ZEYvOfV9HFLuPiN5tAsqXRnNfhHVFtbX3pa9DsF6carOqOaoBq2+co+hG4tq0DRITNJRKil09K
zsJJgWm6302SQDv5bQuLODtBHR+mwjHlXuI2f8QEil2RtdLHrB3Oyz0eS7j3iMHDTXu30UhSdSTL
51E2/rKn3EIGXJor900/anPv5mP148aT331F5eL8WeCFWrG3yfdsD3iPykcagMv6OHdrgqovGmSy
mzior4gxPPcv71OTX5qycx85J0sO5y6Yp/uOAwFDY83f59zXQGveWRJEJe4COMHrXE7mT4Qa6cdm
l3yZFIzwYaGl8pMazcIcSn9q55cWwfe+xHaLa3+I/X0b6yg5G3ctTnbXzLCehSoPlZt3xT5CUV1k
Hg1vzR2YazukdZ5w+vL7q4Vxa5bvOhnt6VrLSlwinp0V3moAa8hNYudHDQhMYFQt652Doh5PXhxj
9Z5vwkeU6Ml7G+PjTcM5Gn4XpqQRo/Spgk27UBCtl8AiV6kfyOJP10LJoJ4A+0wTG7piz6WyvHYi
5P2qBHbM1OJcU3e5yM1nwLz6VDg1JbLCd+efwFHz2yJyDIYY+rwswaL1W6hqbPaIx6yT3Y7yT6wm
FnLptVMKm+Uu+5t02duXkNgmy/2q7PbkHdufKJ66PwSbjxeeCNJa41JELw21x/nFlbN7IdZk8e6K
2AyQK5C2zZmYIP3S+lG/7THuYUjpyRPJL2xPSG6iBsI/XSEexlS5ofbYg7rgC1IuKU8Ojz1XoIya
X8BIo7kvkOfVGe1HncmIR2j/MbgHtFbmNBZxS7mt2eN2oDZesQFhoxuHDkuIu1DRIsRNrUZBhtPc
kz5n5kwmkweD29bdcwMLCTTkiBhZ/0Ly6kMrGKGZZ3To3bWDm3RMLa7MszUAqDjMkeNmZHbF7MVw
EIjj8mbYSey+BmP5tOLyXF3rbp4ZUA7zBD2V2uAjKArWriRowswd2xZJSeoymZsg3HW5bcglJX04
cnJsYOgzxZUUYLgsTywEW5KxGPn3TeNvmV9gc03tmtyXlMg59Xuex/otH9u1Oddru15HmetH5mDI
Ss93V2SToz/c5+hGsVhb+cgQ7ln66uL0d/FVBeYy0nu+/cL9vz3SPtSXrP4uymmGWQXgtsUYyXkl
XpaIIKTMomllfORTiSMiXjiFziLmtj8GU1PPmQXVyGWLkE4cyDFornnV8NJy9fkv7Mp+e8p7Uk3I
4BraT1Xn0WVzOO5TBtvm1+CJ5sFYYdDtizqfMrawGCMbIM8dgy4KJtl1NSXimDqzgDE8ZMHtQmjr
KBq2n77zUU30WzDspyrPHwk0mYp7oMKgFDvV2Al/1mB+WbIIzj0mbz5VKLTjUq++OYyICHXaAZcC
zFeR2/y4s7+WFy0wvJnUqvyl+6iJWPnbDB7qMWtyFhdPO2WJs/GDJW07r4syRjqGH0GIgEzJJhyg
y+SKLhGC3ikOjcntS+eEN6sQRj+BoN7ykCHcVI/02SI7xwPn+qC0E0mDqeqXNdhHNxgGYMbP8c/h
U9/SASXS9GitaEWuvYzC737qPTT6DAjqsPlLYn9ww/Xxedkk2SWkEuNTKJdOYQ9bQgs9RCC2cyjh
YyiHmc1kZf3ARLif7IETvEXTubPx9he7BPki9mHuxt1SxeYRvJxm43JgrsuUxKe6S1pn8S7IqeKZ
WIJiQHJYCfWTh3oq3lGOlmMW8Bzlu6kbSBeKYbcw90utcN5iICyfdO72L8iIDH5YdsF4R1ZH8tef
dSzv6BwyP82ylg86NiGhPn0TXC0vCNw/khwk1NElSpW0h93Q+9vQzlJQSoyHyqzhTGLAfHORrUX4
HNqrRs7mWj1AqKvH8bmRuOf5YS22sThcqvEQV4P/kt+ssEzctt8c2GF93Mkj0gwcTGVnPyOuQBpn
7KJ7vPmO7pYGqQfQSgPC0agSe9OQVMPI6t1G1ZGxCV+DF66vYU8+6u+1wAFmTBI3T2tHivFdmZeq
/W+2QP1TLBSQ+x089XhCnxtR+WEmmLHBxduQAKsBA+UJb36DdPAZ9p/BRrma3J+QQJ4PFeEeSb01
WN/Awv1npdXyXcGCfoX51nuPnqRVOqvZgAFnemrGBhHV/5yiWP+z4XDydNr0+Cr5hW6oCOzvXpa4
E9nFKvtz7KLc9dLNVzGvpuCvNVBmfZNAlE5dgGifOQn6tpDcbERmwEiAZBycIkSFhGh3ynAO2edi
C52qO3JmqPLMUWIHuxIRc3hw0RFya9re9o2myGz7akji+CwlEOTOJ+n+MjTcXwfpymIgnMrtvNew
Hkp1jttc/+lgPvBCEajy6+ZorYhSqJZHTkTmrajics5USVkj+zfbOmkb6CwOqK3K5ndp9Zy52hYq
uRPj7DyXK7GLJ4f3pkiLVZpHSyerpvuCLCuI25HJfxyUNjv2eqyjcAIz1k0nwUlf+137n1MSOZg2
iQymg9e69EMJTAKAAfacA3+5YXE/Ifr6iiA0IAWq0lE7f4rKZF+QlVLthBTLU9eO3ofVkJj+Nnk8
ITylvPGoQvtGv7PAC/0RhUjTscBu07tFTM8HUM/Nuz+U3VNeSP4aaFJ9TzLHYO9w6KPQSdopeCWX
kAyCuRIbtwLLPXpIjAfxLhF2fE2cSWEAX1D7GniDqhvvKQWJUWo4xfTk5VGoMoeMio8IDvoPH7cX
nPx8s1nYR3yrma3kEp6Q2Iqzk5d5t/PGwAE0AxwgGGpC7UszYQmBXLD2xg9JvbAOmy7mn13DcI0v
Q7fO911RDON5rvIIBi0mJmYHiBQDjYA8YIHlfwEigqPvMnwAuITMSJLcDguIxsUlbVLTmWCJ7ihX
l7dtNUXu7+VYItDVqkACAJTKyNoTm4xWgLw057DgB6LHIRzCg4WVj6EAlM/eY7B0m3RrfczkXufa
z8OY48TmiOwOeF9La6c1GoVdRZC8i48oFuo0zyHni6i7Qvxt2K0mMncIAE/NOvdf5bol3Qltnx+m
9jQUb1VoineDCR7uMkim4FBUrfoDVMXnFZdy/KL224YdwlQSpfiI1D20PKzApGhBTl2PFpEj3sLh
r9TEVBPmEa95SvEXvo8cp+ia6c7Mz5vPh5naLYpdMk8a+UqqzOYcKaHFkJaHfA3nOjfuXHOu2bd4
Y9Ln6luHfXCOcQf356qOiCBomebHI1u7eF1Hjndq4CNISrYUUx4irPxzVreErqRxRRjc3iuT/FU3
tnCuTteEd6gBdEUhiVtkJDDL+rS25VRdEN1xoY0oWe1zQqhtl8KcTfgzCEb/gygpPMJGKnXvELDm
7GJlurdx9pM3BxO1nylenJvpneYx3VdDceTxvJ3y2qIr1OheZrC6GvXQ4kYfY9ggMxwXCwGT8Xkn
E+36x3nQ6DVqWgrjo6FhOtzPWEqzG12LzwX76Q2hpL/uhMHR7rNlmuMXS3WIPiq/nehIR6v/tZLc
Fe1rtMIvKNFhm3Icx0jRVx+xu+7dgEL1pkTDvCiFp8eCKSGeX2LLYvyqWNSWAAUh9qKFXLabmLAc
HOpuJuLYfuiCV+/UiZE1gADJHa4zP+vR2fBPHAjPsAp+bj2eVixT1gWIlkKpBRf6jDRXBndUKuOt
qNsSwJSTY05S3Gv/P4OHuHpqhAvwOcBOpQ5cY36ZV02Pr65pAb3l43j+fyMl9Y/xMKkZOp70HDRz
YuydFPdyZO+qPNHPfHmmhsxou+8kqYLPHkFPdI68XNgnopLXhLHZddt7b9FbyNsWuL+xd0W/uOGl
c9AoPtl2Kyf5dpTlvBIOwPY7djM4R4OyV2Fc/EmGcaNMkDgZfd7ywimOgNjJf33Y9+Wd49kFweeA
8NZu9nS/HQYPa8I9oRNetWegYg5uOqM+NpXTsaWsuMPAbJUOApY4YGaXaDDMnRM2E69PUtOU43WY
CPZ9Abp/CANSPcjbo/YE9j+3oleSGjBfhAXq22wDWgTUCxb/zgEC7iFifILXArIUzzou2IvJGyPn
YFnGJU9dmxaKo41g8VkMi/DhozU4d4lM+OLFGNvJg+UV3QsYI4L7XGv5Q8JK/u6FVludcJO535BF
BHMyns3EcGrXPaxgb3TGxuPYwXMFmIelkeTNlfhkuMtt48tdYG4Z1AiHGfgi9N5tSgRw+8/H3tWd
o4DZbCcarv4DAdDRLcWvxKfJe5Ww9JM/ot8ZtviWunlZtr2/Ro74sodwXBCt9QSi0FXSPHlJIcA0
mIJ5wsEFmhcyOjuwys0HS5AcC59Wjeb8hDx2JE+yiQAUY2ZTdNitG+Z4jSObL312+KivtYKauGMw
qd07tqlFnhHt2CN2QCOJHg3qMsbXGxOcgCkb+m9rBm5yDottu0S1bvGKNFsdP2KdndpHAOjwKxqg
5N4sUmDiwwpuxw+kXoXqynnrsUZ5tdiOIQ5VsDJdFcN3guzx3GDeWu+Rudnb0ZvxDR9NrJS5wqfm
V92F8ttup7F6QQSObpFncAWixGnMFjF49rqztQmi3x6QvzjjmKvEfmwKJgrJF9hh8HSRgg1jN1nn
kp6gX3ItrfAk9SLe7G4i4sB03YyNQBb4hOK4qi98MOYpGbuuOnD9dM23GJl5DqNVbcNRB9X6gJ6c
6PHVUeFnKZEXLrzfvLaFGksksFGxXNubuhIEKn6xiafC7ut6IhtA+2coFwiEl7YIEV/gI5D6Xibe
EmW21fyPs/Nokhxn0vRf+WzOTVuQIAlybHYPoSN1iSx1oXUpaq356+dh7aWDERZh2W196ENbIkAA
Dof7K7L9JHgBwdEVJZIUrMa9rhdduUYPzbW3XWR2zq5DSxW8voVaP7SLqM2OvXSqr6h/4lE6SfpX
h2xAGXLb1zxsDhGiENsxcpv82bWa7IsVTvFnB8lA3kC6N34cpyjKH4wBON2WtMYxtr4BfnnjD5Pv
bRpnBIUZIMjE2fDBalFZ1ukU8RCkvz84BjDCNPPXAfJB0/2AgFC7z10/Ntd8v7iD2+sPbNa8yt4n
WtRrr8CLa66gyJ4UjiOR4W1BHwcuPTPBI0nv+yw58IaLq8daK+sXMcii23ZN34WgFKLA2urIX36J
QWaFO1W7TbunuRLcoVvHg2soDFAeNEnwenEnLeq2rVsWD1LmhYmOjJqSfe3hZr2hPUqBoKm1tP27
cQfQV4WFBiAUdNfZT8AZgxXvCYP35KSnEvHHuMk/D9xJwD10rUlXEIQyumfU5AdYVmaEAy8tiGIF
pFUOL+SDRrFGE5JCrhPn1p0RAfA+dlXeh0eMYxrKBEBfiweQoH2/nUAxPcZO51vPfRO78WM/hAPN
6Lge9sBHw5+9pimxS7yIRdONyThSPUPsybCz+YDXmvU7C7pyeKL3q6pdnaS1ezdoMAFpHvSQwGmt
Nf5WR+4TIazaFJ+03GqphEx2w/WvRoo96OZE0Ebt0IGtYKUzR01zxNrBdR69wIluJJU3w9ef68L1
e3TKbGVtC3S+CQkNWddOL6gZoViEMN8ktf4naA3rd5xX8K+dNIJ2LPN8fIT3FvwkCynSmfbebNx+
AP83x/INT5+Brmww+O/zKqK+C3iDiqCohIxosmXVL/TKwu88smggeeR7e0UNIHiALVa7mxz0WYsr
R5O0H8I+513XBNJ7F5d6/rNv4B+j5ACxcBvrtenB9psoauiOjia8otrpouWAQfbWIWhwEUFv+BSk
Ze7ceX7efpqyafqAiAb6C2TjvyBL4YfOGxp7KpXX7kHWoLcQ65nGjyIurRnMMIIItNld72oZRIdQ
s/0Xnk00oOwG4vxdYtW8k2bVsXyNPBgyCmala3jUNJ2ujgV+yj/bsociaVTQ6tGjLeEuOVQfxoOA
jVB8KhJEaHepnLy/rXhoWoyeK3cPW9lr7ocmi39TUawF4LLGvLeAaTTIj8JB+e12sKWo5IH05fz6
JN6dk8pyiyhd7q4q6aV7N3L9ag3LvkzuhihKdJp+k0Hd1oKpAGqmiJ/QKvOTJ0RqCMV5F5Pl2pKS
76ZMeDLOj9jOu3MEjcWtMCaVb0XlollrZfDoViZysuAzYbc3Tzkn7ZtZuc3PUuXeA8I/AlRz34AH
qYtSn3XkedmQ29vxtJ2cQH+HDjTQp8pNinegI2hx1yzzAdeiigY+b8RvAvx7vAHGi7AzyrHIr09e
ocdbLZb2bxarwtoXDe7gaIaDQbWmQAZx7VlJbN1z1bX+Hj0iM9jDomQJ+D+7AwaJCTeTJVX94AGJ
rmnLjx5bsM6czwE5SnXwBTLWepZpvyzhxdNhytrQ2A1RO+UzmyZ9B+KVWqzZa83fAoUgCUyjmX5j
SVUmj8i3VHIXdKL5gZB98Iv3zPAUAm18Z/Y5tL8s0YtPsaPLV4Ke+xS2afPFhSfZbn3NdaDIpyZs
rd747JNIfrKmqe9XPjoIDc+0KcI5GR3sYwyqCURcKEyuczE29SbmnQGr3XFA/TdFiyyzZ3rWcwLM
XiOERu0P3st0L5M+1P8OwWh+61qpvoqiwy9CjxA74rHtWx8SowUYlcsENukY2/09+li2XCcUJnLx
lZZY6h3z3Hf6bUrZy1xHkJerHVUu7cPkhdM3Q1RVtZFeY32lTM42t935pYTwbPUyomOAhAGCLbS+
gSM9mz6F8BVJjEGqlOnhk1aCx1y5jZ/3W1ezEypn9II2dRU67ewtVzrAVY3+lzlGyUudRx4oZ64w
lKo8swY459lhsrZUP0QPaHGK16YjL8B2cHZW6gZKl8Khz9ZbKtPWnitd+8mZXB3VzdoSX214Du9A
7wTBOgaO6oDfdAD4OjCuD3REoPFnpeZ8dnWh9I1GDrijmIkWUZt0iI3oLmTgXcaNB24ALN4adlQV
beGEUce0UqTY3gO3F3DlUBOBfVa0dK6HuRWR0eSFapHAL+onA8vvAFjBrAhQJ7y5QnrAq9qiN4hy
GOCxO+QLjb3ESbx8rlWE4APwHM3YJ/qAv5JHAVKCDi/s9FNrI50Fppmx31V2PUvnpvyisayan36I
gA6Nu17HBbvR8oeob3QENoa++DXamngwqNFQyqdB/ihjo2h3zuiCrI45sPKBMuEUbSyJr+NKl9zY
T/oIZGI7paGW7oqkdT7zNkjStaiQW1zRWOIuDccJCb8yqhrEYsgA+13qTKTdnnTyau4t++HG6mE0
bMzImNu8muW9jvaY/G4ysvTflk6+t0OJVG/v0xKBmxUif2jkdyVdxJUZTbm9zTKmRI+B0skqwDv3
tQ+KnH6DY1Dbj8oQCjn9oOLnaE/pgDpjXPebELIrNpBZg4cqGYz9KwXjd1+Ntfg9A4vwU+54ExB9
qD6sWtQFZ84RkH0kYUf3g576XfzSa04b3Id1YUPkg8TPcawgvZZ5HkGLqvxmn+YCdp1tugnvT22a
vmM97iB+l1f6LvftxqSk45jgAxuElB+9Eh2dlTWgPnDolUVFCz6aqFZeo1kfQuSCfzY2mshIuLj9
c+xWnr+2ZE2E9ULO784KgCrsksoardWIy+8Tarv07zX0WdCPHcRnu5b19wYZchA1Bmno3rE78SvC
zSh54rbNnyAzBaRFntDbrVZ5AqB0AkGRCfgR9U9Uuu+cvok+In9CPwrJvOq1MMsGgf4x6n6g0FXm
qw77uF+VmQtcKIuYRgaKZ85Lk9gB2QHRFi270ox+uxxB1H+NLqLrZPb2Q08CDEcpaNWPFAnbDr0p
tHNWCU9BtUKFiSCQJaLvYdxX8Olc2q53mJdCAFdiIDNAm8f+addAvOuoqry1kXjcHrms1CPocwgu
IJHcz2DKg4NRhajxVGkPFTmyEOTesh5AQhAsbwDsDI6a22wBaAtdlnH2LNLC+JGDCShw1MaCCo3y
WvzE2UOT69HPJJTRzG6ivQCt/mQ6Q9rsXcObunVS0dvcjjjpiD2ou/HJdoYW2srg68Mmja3i78T3
w68eQMZX03YHhN6GisP0040Dke7RfmrrlZ0KXwC2wSU9xC/CO0RVHIdHsA7k1IDsmqNj5joiUsDH
Pw9Z6Hx2kNYnf+m6AdgLbrLI3U7d32Eqydanpga9l5g8OQFEWh8nx1QUM5HlgoZoYbVCD6aJg2dN
061XzU3gAmuxmSC87FDjblEwsMFKpJUNnpiS05wG5KDRP1jNRFAsCph2dDvrrt7ZXWZ9bf3Chl5u
TPKjPQEoxDEBE7qIPjVIDbQ1DHrPJq9TzlBgoTcK0WIDHFlBuizgB64EDdFwq4+KMpPZIXm78lNC
6yagBrbt0WdqiTZ06tedAvT9BA6kQa+MJhDK1gIShBGuGcstt6Lt4+Sjj9KIh8z1QPMR7KTbbdHb
hXfg2fFAO85zxvTAhRz6G8ohZnKQEjTdtjA6+R3t3yo8FCIAjB2oRj6gZt/FmxYEP9HdxA+CzabJ
L3rl2x893rbOVqb6lABRgt62kQosxwbUDmkqDMb8YcAu5VMKHuJ7m1daRuvPMV/TeuxQyYB7TXnC
L/QvaM8n752uGpk+KK9HFymKqi+y+zgZ70phzyY6FOF/Z8TWEcRbHjiIKXYFNXcksPHVUM7wmnbt
8KXEkPq95kQxEOR66u6rcKDGLE0RooULvvs1AYdn3A94EMALI8eaZQWgWe3xZKpe9M5gg/RA6j6O
hcz1e1qhIS9GGD5PiDT24KnQFoeCYYPk1HYAjNCVarDK/YD8nG98s+yamnmP9ddTQBT/Yeq+Me7s
CHHqRw12CbXi0XVwjo1QeKcYmErnxUwC6ActBI5yOxkBtMooGOW48YFgHrlR2gRB0hzkdK2Z1vs2
tVpusoTLqYBD2q5Co9RwMXft6s7uQtfdRFmgSFJQiJFbNTTdtwlb0E96MGbGpqYri0dXVzpsax9D
uw1feqR6nEGqkcCO0vvRElJQZHG95mvQQ99+IF8Z7+AvG82uktT0fUICFHva9+iBQ+fNX8B+8kSl
dRu8dr0inLmtL6MN7SCHwrxHzWPDkyr+oqH3Ua6RrBzVrqDH+yULantAfEYb7v4qeZjwGqLLpBKL
W0bkCHV0VYmI+V9l4PY9dp840TgyFQ8VPiLfpR5EVIFTQe+k8+AmIM1dyh9+A+kUGhrwNXQKev99
YdHRwdUlotyXpWg0UIYRDUCXFl3Ab5TGW+elrIKsfaSVbZDD55XvfdTbQUwbI5zMI1yjMIVpUwbZ
6i+3l3LMyO02YGuie/oKLrrhbPV495deULEoKBBuAuXZP+nVNa+ZjMI5gQKGJWAmf/5rmiAzik7C
/rVrwyOtFYAVNdCt1EKK1N79BXmycYXykm1uG4FcCy7POxFjwnOIwDCPN+zjLvgZGbOvGn9FCYQq
Zs+hf3gK6cJH3AUb0DWYpBGlKQuQy27om0EehtZPHiYwdt9GLx6PDoWDzX/95//8v//5Mfy3/yt/
+f/+mf/J2vQlD6l8/d//umQxZNL7Jpk3TeHqC0venpxGEet4+sDuALqEJC3lPPetBtm2MpDKMwE1
gjDBv/h0in40VlgG8XrSDJqrqDD+1tqmeuKdMdxdn8/soXXiEkqcAHVuCsnbx+KDno7UR4Gfo6ll
r8NKC+/7qTX2XKb92tTwhbBS+Xdl9wicY7BxX1vtj+uDn7nz0YBjSF2ZwiJVFAuPszLo/BgePt4R
WRUdCxHiV4lUx672GxiCZhegwRMn2+uDnllS/RmUWQsBoM5wFys4jUXfBBaot6lui09CIoydFaX2
jBx++PjWodgilikdib4P/mWLZaRZNjT4G0AwK4p6lyk320BVbTaDh6vSm4fSqanoljJRJrTPXMc9
oyvQwEdsUtkfKjdKHgdZ/jbTLn16+0C8JU3XUjoNVLEwZUt02wLYhFoAOrn1aqAi8GwQVXf0wGFn
Xh/rzACOyZgOJpAuPnsOVN3TzQnDFsOV1DXXCrVRtKRHYxXLnIYFKOEVhhjdWw/3PJ47LxdxxYAr
dzpeVDQ+QmeMV4HG36P5qG3NdkrfvXlW+HoaLk0KQWnDXPixpaU/cZs7JJzYka29PHJ3EEZRxm0E
4ieytz9cH+98wyOtreD2Ym5MR2h5xHUNHmwqwOAlosXx3rJp5pbIE5m9M326PtSFBYNdaVjsd8U3
NBcL1s2lgTTEbmLKEvs1KloaDqowfzcIFO7BqwZvjZPKlMIAy0d5gANmLK4CDT8ALkhQdBpivIfJ
z8nIgVCtub1v+TFe+IpsCyzskGgyYccsVg2Ng2YmLiA4gw7oAUMXTgDVmTXctfatNoTMChAYcYp/
XXb+6TY0PJgpcIjms2yWK80IxdEDQFhpkXkjQF1aL2IGsRCoLdF/sV6FAchwCJhKBY4Bhi4P7N4f
on1g9SiuTWW0u74/Ln5EuqambVsun3IRe/H66JPOZStmuCDvh176GxPPsH1TR7//xUiGK5EacYTi
wj79hpD88c5REMPjirb81Pretsplt40Gv/o3k5LQKQWf0LbkYiiflN7Uw4Eo1Rvo5KEUcLQ8aBcI
P6gbrpHntzU7A1lP+moAFPG0PZ0VUHJANx6SwmjhZICZe1Rzdj75OA157EJ/91UFXK8xNLogE7jk
u9GVPHj/xad1sLQ3MbeXjr7YnjmP96wa0HkwPK3EAwm2OcXK6iCcProRkP/8rdP0BP6ywMTCFnR/
DX2Rngg/bXIaYnKdTVnwRavo4KyaAWujApTZswiS+CWsKvOe5lj9gBmeeObKnba02p0jUBz1a4yL
7hew7MzhfQ82i+5+fIhCneKuBv3lxoU1T/3az12sj6YBU41tR65j+hV+FtCB9QasDzC62CLXLtbp
2IRoDSMUcn1N/uSd10Y2TncGyihQXHpGrhFvBPCAslzqPNsUztalbnf37gwJoEjw26tk9SDCNDiU
rXfjV1w63gR/1sueA5ezCMeQh8xIgu6B6Ye2pBeiMV4D9z8iEl7eGGo+VGfzRUCBEw4M2LYXh46S
S9RC3TPXXvPNAqO5pymT0dZFR7ZAROj61700mJyNRUF6QH8wFjmPW8SNOevf0nbMfH2d62bxoKmo
2lv9kFCLN2Gd3ZiffulbOlQKyEgMXgNLN2MXjjVZBB6cCLjUaPviRQAC2yuOinT9OOL2BRjFsHfI
BfYvBTcFHS48AbaURqJXzXDt+xHUd7mBPyN2JcXy/fVvMl8NiwWAVKwjn+JQ6+MKOd1w2fz5cyS0
QMVBrHRK8PYmrbft9VEufAWuJZeElgvKEGKxrb1poPuK7MG6HgWSuiYCKcoyVnDvx931kS6EVsK3
zsVu8MWlvdi7SS870HbkfnSHquMUZN6xoLuzpowytyDsbN/VeoAWpKs94BxSvT2oklAT62xq3kTV
xRZLB5ifYR9Ya1fLtXeNLeBWiLHIH6BcJ1+uT/XCdrawODZ5KbCx9OUDGoQkHOCSsQAKzy4AEp9a
6nSgqacSYhnWZze+7YVVtLkZWUIMui26ead7BRMdxDwtSvqA1uq7so/R/isa56EyHPfGUPOfWmxL
hnJ1g7SGl/PSwhmXnhpjII/LOFG0gJI6bJEoDQNEwDFV2/amMB5xxtJuRIiLM3QMx7bA3FiWPp+W
f9QkAHFWEepMKKJButhR5wRFUqCJDqsjP7x59ehMoEfOGXYUcqOnQ9kaWvLQS0lyJ098MMsiom8A
7vgAqzJ2weF1pXEjGF2cnWvzquTO15WzmJ0lG50YyIYRvt+UWw1RsUeUTaxoE0Itf/tzha/IEtqO
bUgy4NP5NTycUIPjU6KsYoM0Is9R+HVvqwJ45/VPeWleRC7HNUzsYJVczCtGRjsHf2ytIZxZGAyh
PqwleNS2gA9vbJBLF/R8Ang8UNKB67mYFlx9Ybct08LkSfnrwsk7C5iAyg8I62toGAdIDie9m/W8
08b+V1WV3REvn+puanWS87fP3OYuo3lOULWsRbipE1yhVI9OJqa76tDCgNoNbv3a9pBi/8VIrose
Fvgebos5GP3jZPB6w6CUX0C2aGAoAD0MqSMD3CuOeDe+8aWzr+b3Ga5q9H2dxWVRDxUQrRo4RQHc
94geI1023Ks2FT2cO4SjtSPUROdfHEfeF/BvidzUKOTp/HyFzuOIcDaI4sSHaQsMIw1s/etopodi
cr0bL96Lc6R9pExSLPQsFwuXw3FwjBHdJi/M23cqNKM1HjzTAUWN+AGWIJYTaBW+/ZlI7JYztEon
rbMXc5yQoANfh3R7AlZV386kUXCCjTKeXMb+boVB+PX6rrk0TUc57E12qE20O/2qKKGZ3oCOx9oe
rfp1mBAar3LgrBGOpJ/6wEke2l4bf14f9FI4oK6MoqjLc860FuFAVJkqzR6lBKgwwyYftXFtJxoE
AbrF+zcPRd2TmgxVwbkItPiiuGzPTDN6B9B/9U1AtfKBsnK8S0qvu3EjXpgVZXJoTkLxZiTHOf2U
LfQlSFk1SrGuELsYZCW9kMRG/tr5fX1S819a3L3Q/NiU5E9UY8Ri0QbheXVc6PVaAit5qjCtHuB6
Znh0Xh9n3uNn40gewVDlKJNYi1DqqDKLI6RtwbtU7oGzku/tobbxHZcITk22epUdmIWC6xATBBV/
vz78HLGWwythAyyhUWZTqTn9oE6VtZavJCdeWP0H5YnpPahuJEudLtuVY6bdqLheOAsKr1Mq5NS4
pLOMoC3YRBXEtBSdyYd5lObqVy5qfx3S3kfAZLanBAL5/s2TJGYj/yKlFIKHxOkkkT5GtB+s9rpz
EafLUYl4tulO79CDRNOEF+WNNf3z1RZflUuR/elIizOoFsHbTfqRNmmNsFobx9+tIFU/5hD/XSgo
nXCnKvTZ9WAIoDBNkD5Ac/kfUyqQ9ub6xM+/tqVsl4xCkmXhLL44LpA5kG8KKZQKWzPeYZqY/KYl
gQMqBIR7pBIstRoh2Jir68OebypLcUyZP7QQRBvmU/yPa9JGXzh0MFXCvxDHsTibpUywmTzCZ/nF
JgxvzPLicLoz95hc3eXSPB0OyUId6hIgp1kD8CM4HvNYJfDiB22AlB3kyMy9eX7zF8XnCxK8zhxP
B3TsWZU472voPxptyUimzYepNe1jZHk9Bpp5c2OGF9YRQzfGVNwjpK2Li1KWXZjisgT1003rQygL
1OuxdthonhcfgkDzjpOmGc/XZzlHntNNTE2feM4Th1ccz6vTWVKgzWkjcVTx9ADdVA2YDMZkPEov
ip92UJY/o6bGPwCS0Y3zcx7l55FtMgPe4zbwq9ORTZSFxqq0uDDRL93SelbHSjrGAzo/+Y2W4YW9
QwVXl1TlKOUSBE+H0jwjKgLTBOJQoNlYDeO0hVsN2HkqPuQeTt7Xv+nFmbGC1JVA15nW4laJUxVo
Uwj0BIpztsvJIIH5e9oO6Zzkxke8tHw6BR7Xdmk7CbXYpJExwPFIZ/2YCQJgV2n+1kR3B4Vv+YnG
r7FH0Gi2SRi0G1ndHFRO9w35FUM6LmkkX3SxWeN+xJkorRooINSXNFyKdiGFjxtH4nzheH9QPmZf
EmrOzmCno0kC8btZ13WEpA6kgA0iNMUOpU4Uh3CGufE59XknLKel5scZnSeD7HhxHCpRIJLcyIam
U2k+RQkvyCDKMDUzZRni2uJVe1HUkAVskR7KMkWqNHSbbdP5ElmPvnwUiKq9Xt9O52tso99nUMqj
88wNsthOIK99KHiscZ0mqEN0BNkvftwMe3SC7M9NAxPzEA2wCzfguAFZXh/9whK4vDPJ+vgH3sYi
zLvKHuDlljT26+mbj/wxjRdMpkcoTYTA3fXBzvMkopBOm5ZzY0lj2X6eTXERRMSdQgDtPmDIhciO
mvqDl2KZS2FNHXM/RUyybZpoawFFeHs9WHGIGJ9fYSPIvjhPCSVSgcBTu3bi6CcPovoRh3YPIdnY
fHd9qucHiJFIyKCQcncz39OY1JZY88UWeBtjyGAcl0GzD2l33tjQF0YhA+OBOacG9CQWq1dqLjLa
wuODTi60X8x/7jQDqdTrczkPeGouQc6zgd7CdjmdS45mLUrSA/Kss5zXGMjuaOvRF9lP0/5fjGST
4UledlTNFplsh2gZ7JUeY1fAyPiZ+uouRXwYvQ+ZHK8PdWEvUjvnEaKjUk1nfblAgYMtjT1rx+D7
WMOSaK2dORj9o25Qr1+lso4/piO8vVp15ee6t99eSUZ9DsiQAUDBptO5OPcI9FLfSYFRYV6YPdAO
n7Z5jy5lLAZze32ulxbwD2jB/bN8y4YgGjBdq1qjR46nhCYVQyaD+x69oHZ4qzMxf7bTCIs7LjOa
gSwCQenFjnQ8TKr0EbZlKSf5Ab274nOh2cZnQwPfu+oax92keZa/+bpiVJBrPCh1amfLxUSuZxgS
3+zWA1DKe4yVio3eu9a/OAcY3FEHnPEENHJPz0E/YgwtTCTaYRyiCzpJtFrlVK3x8nt7kYqp8J4k
ftBYpSJ4OpRuwFgGZA3sSWFZohBp3eKEZ618iRzL2zfHXEuZQQR0wK3FmTOqGlOgTnbr0qvH/eSi
jB3QKN4l3fD9+kiXohWNOK6ZGV5Fc/p0UnYjU3dKcNsoq6I9NhUv5MwB6X99lEubnQtVWnBrUcW0
FtGqkB6lvwjuZelgG4IqP1LQlVUepibvblyeZ0MxCbJqXsKYfIEwWWRJEzpLtd3i7SqsTu2xRxkP
Zd9SY4CFtL0+q7NzNQ/Fl7MpkpLpmoubS8PIG14RckdxlvoH4M8+EkRN8IInW/3V7UwoqRGOHfmN
GV4Y1ibLxV6ILgLXzDJK0spmHxR4YXIFkFU3X7BN1PdJGhu/kFx1ckSgrPKt54wHwz8HXWx+Cymc
1A+GCS27HHKagcEOqhzNbgz77nD9s15YQTp5LjOUQGjEGRQp5AlkoJmwLhDevAOxjDKnws8NALh5
45yd5XnzrIBO0q7lWwKYON39HuCSUA7xbMyZDFizIe1qSgR4gC9o+6Iz7G/kYfGHQdU3jt3ZTbcY
eLF10HQBVm8G07pp9H7HOxD1otCCqqlPUXGH2nqwQckLBj7mww80ltMbB/LiHuIy4ODTQaEyfTpx
RPampnKxOhEBJlSrUCBrufGDJHvwkAiIoGiUKIOMSFzcuOIvDywtdKfoopFxng5cKR0JVpy26PLF
3SdUP8q/DWyI9lBh1KYUatrHmEC+/aDOPXKqgVx/AMEWX7svNFfPvHyeLSD+NSWrOn1omyzrf0xd
pr10QR1pVHDz6sf1rXwWXYEV8QqmeksBRQKvO52tnU9mOaKAs0Z+QZtgk7Sg4nEsVh/fPg5JpyTd
dAGTLntvXBdG6VTwp23KULOjzlh590EAb+XG8l2aEKGVygVHDgPGxYTCZlJm4sVi1kTGvDXHf2Gq
u1v92QsRQP1zlMWxDGI02hH+EGvkQJq9sj1U3AN3ViFSby6JsEIk6/RIIGfSoFlcF+hIlWkXGIBu
7Nz4Gmij/s5oFd0u8ESb64t0Yesrklpc6+2597zE0WGU47hZ4ok1im+o7aFZiSp4Px6rTjgHH2fd
VYc4+40FuxDhyFdsm/aBjvimvcgkhAqUhsmWjsRcWv2g8vI3iojTU09MuIeCn22safaWcxWi8ten
e2kR7bnCRTWBev9yq2B25zdpzC5pU3vcQ0vHiDGC5WegtXPjcrq0K8naZ0Ak6fsZWNal11P5FhIh
FMDzfS7ycqMoKtyImXOUOEmj2SoUC4HwKdiLzrJzqEwkP8sJFzfg1SPqkao8zn63u3K2u+zL0bjR
ULv0AeeKyAzuVLyOFzHaHbCMw+bLWFdWlm7zoB13OH+Ne3iNt+qgF4dSBBBBum7xnDyNU6KECUWz
yViXkBK3REuECTEoQ3dS3YLIXvyK3H7UFSkN0qo4HSoOQeunKjHWNZ6YR0gM5rHAPeVugLn43FvS
31/fhpdOHUtGZDTI1GhvnY6Hc0LUNDZTk7L6FUNXPIQNrLkYh9xNg2EE5tVTfmPMS3PkyfOnbE5N
ZQkZKAC8+9lA2B/dRqwnvYyjzVj2aQaHHh9GRKizh+uzPO+MsDldrjbQMwQX+LKn07RyG0OA0SUw
R24brpLwj+T14Oq7GPlkhOtQDSPOObswsFCjg2+o77xcQDO7/kMuxRvmzRMe2BdNmkU8jZWOT1QQ
gn+LHONFw5BFgNGw+z3ltP5HljcW1CVk6bu6krfgcOdjc/4JsBj5Uc6nlnT6DQrNt4du9LDryqNy
05rmEKOTtzLcHdykelOaQb9t0lrbXp/yefRhWEtnL5szJmv50IWwT11rvtjxVje3aoy8xxjtu8P1
Uc6P6DwAaG9e0twUYjm52JlGjOQGsLSeReDxMdNC7mU3FOXnN4+kTKLA/KYmR1smE/iiU6QblAE7
URpbN56Cfe+45V6fevvGpM4PJ430Gbjr2IAxzkBmvh1aWlaHQPNdZNVllqMeLjRkqTLH2wGI1ZAa
qG8Blc5PJ31nQKG8d3mM0gY53SatgszdWoD44G6GB7PE27bCZu4wNDBv6xAc8Vu/51xO4jnPO5Fe
0/J7Zl0c1/hPIZMVTC1c36EiMuQ8PB5S8DU3NuP5GTgdbN5G/2gRFq0X9P2MIFJVgxC1U6MV4bdy
Iyarx6oX3r7KCfEprt436j0XQpAB7AsxBbDnc6KziLS5sBrLp/dJxz1Sj9gYdmstML9kmoVbUYHs
KcKk2McOSJiWFY7HVmp0N8Lg+dLaXJgwxWZ2CQFg3m//mH0euk7QCH3cjJXm3mn96O/HRHmHOC0n
FIbGWynd+aFkPPrQ0FgYkArM6XgJEo5IALkjTjqG+0jFecAMLZAb32xvFRvOF1YJgoyhGzbPYogY
p0OhJjNMaGX0G6uoOlQNu7p5DV002/W2iVsow4P1DeOV6t7Hjf3Gpjr/rIzNooJsNqmsLClWyaij
pzrk/cbBKvyxh0FzyCjIontl1PtA6O2NTPn8s855I41g0h8HDKM8nSuOOYNmh6rHELEkeLvRsEJO
A6NTUX25fjb/tDxPkzo1A1y5OmmtzT2v06GSoHKp2PvjButYZBr7FDzRqjKxSgXqJ9tPHZpZLzZK
O8+gcke0/iOaI6tZIBqPAgx2V32S2jd6p+cXCsROin4kzfNVtkQBIh7VCmDEqKh4AtNB5HyCteyz
8ff1uc9X8WLq8LisOVGhBHAWB+GJ47qlm6gr+DUKQlDdxRrQTxnudXxHwaZJAA4wpZwNcp2NXKUj
unnXf8KFhaboMo9OsQ4xiHnT/+O8mq6HdmzssKktET+QIjQHUVniDsC8vPEQujgU/TQoOMR8kL+n
Q9WRJAup9X5jTFqDF1oW6OY6qGsUn5Xs2xuPnwvBkGIxDy4JEm5+7y1mFnSshECyBCWkXsvWraHD
l0ZT505CWV13jQ5vXY7hHpaw81RPlf/iT/otvuelFYY7S4fIAcYNI2g5ZzQEDT0f8BfS9YfRkPjE
hFTusnRCrxA3WJQuDW2TJPD7yWLaj9dX9+LwnCuCh8V+Xj54zaT2gpjAsdH12EKDUqehHHfQop3I
GtBLBB8PyLpF5aHAJlZTb8ZbO6wBjeWZFDS/Dhdr0NhAO9qhGjZ+lxbfCxwL99JrrVXflu2NI3sh
QnLxsJfhhFIVWZJafL11GmPqB2RSYqQ0cFA+9AMgb6RuQlRvjGZ//dNe2s0Aj+jc0snUSZ5OVzbC
FDM2Fdur7Nzho80AGxiOzX1UhLeQHJei0VwcmdMlsF7Lndy0AuPIEKxjLAsjPwaZg9wSRmgYD1yf
0xxqF/GIGgX3NpxXGLZLyqtKxq7wc264vJTOPeao1tbLkSHK22b60FiIXiO35W6vD3q2cIgEkC+Q
5lIMlaRopx8SFntiJq1q1g2+DtEq61P3IWkK8yu2os5TpMXVjah7tnLzgGjz6XRbIB4u45A5WlU/
5sAd4mRSB9NsPuqaFhzCsNZvxKCLU1Pzk0Fxl8DFPp2aGSRFWfaMhN1DcShKtKJDJMVWZSKGY4ui
xuH6pzxHr89Tm1sv9L1BcS8hl+je+4Yq+ZZZigREG4jg80CT/E6aHT4f1aBCnFES8UW0lnyIW097
0hw/OqDM1r65+MRPmYFrkDsUlGZnsax12VedRX9kzX+Uz4mXyg3SinAD7JZk4vq8L60o2T0RFh46
33qRQnS6LuNJ8Z0LOiQpLFkUh+kLIfsotXh4f32ws0PCxABWIRhASYjAukiNBowGtclmMOqT09cQ
Xd8vZdu47/IgRDOgtydQIhCf3K/Xhz0LAvOwaAfAMptBQculNVXNX7YQ80sHb9whF+Nhg5GL3fVR
zi6MeRSy2/n1CUh4iQ2WYYvoe8UoKHT2G69HU8nDVmKFLyo8JLRVHrwmCR8wymg3noU40r8Zfq4d
kOhSLV0cGM0fwP3lNrEAuaV9NljI83Uj6qNT0xwn1Ux3DTF27yKdt8JO3rtxfs6XlrIJp2am7MBN
MBel2qofyqgxRYfX5DR9HToMi7xGUTrCxLjA2QaXem3V5UrcuKbP9y+NIP6dG8BsYGuRJWSAilAK
pq+dxwzOtxYvtV09o1givlz/wH+qUCchnsqQ5FQCC+RiBlp1GpJG5IJkVAckQBky69teONqLHppF
vArGKv4qKtvAUFdp33A1yp5bJ0ASOMTsGvXg5Euhd9pDhwjbh0x4+Y2td+njQyKYG48gUIGDnv4y
lBUzGStQO1bkhdGqxkNrVXUKe1VEgAOsBXBWRgb/VrnsfMdzmCUJCt+dCGLP5+4fCTBvVZK3Cgdw
1+WNusonVKxWcW3XX+ko6TYFWD/ay67oviEBPPk7xJ+H+kb8Or8nZq49DgAETB2E1CKkTGldqEHh
9Ayit9zXIumeQr8pPhnovn1EduPNaRmbgADmop5BTkoSczrnSeF6BXurXfcpZttxWMYbjCLbtYmQ
2I0jdWFrM6MZ2gBqGkDSYmo0GmtVzabyCdfx/3J2HjtyI8safiIC9GZLU1Vt1PIjsyFGY+i959Of
L/vehYpFFNGj1WAEKItpIiMjfuMJKRkvpHLol2jJHMzi7lBg9YQICdq72/qclFLlbHTQZLITv2CD
NSheQdfxyUSq/wgguDuWKHGS1sNLszczqI4WxvS1NnhSoSotul9T7VyqrJtOslMuf9w/tDvbQ3Ak
yWqRz7iVGYpjR3SHGaxuaFVT4nxJUb3FyWuyCl+hWTsdzOTtXQP3DX4IMCxqDlwG1/uDWyDR+pb9
YS359LKGREClJhLc/6ydAy82PK9/FJSQc9mMorcZgqBzg0LzqiazH9tWitlU3GRUqCwH44pWDdI6
xB3x/ri7X0ePyiA/0UgE7euvwy/axDqpJdCEklC+pFB/hlOJJuP9cfb2CCGWhx1B7ZaOKQ80i6lF
Dl6Pt3rQIUt3LiYt9hLNOkJR7A4l/jWN/gr53yaIZTXkkylhh2i453lkScpjMY5/6UNpH7TEbp/V
gonA4wBKAieNhP169iT4NjYUfIKFjehaq3fV31VJhQJnzeyhWiXzWe/1T9E4Kb9SNEO+OdwoBxO7
t4AkKZwJ+EvE583XzlgJ9Y7CTRFjYeAhMrueOns8ErXYuRjQn6XQRykICLC2OeL1FBcVLdvRw05K
9OGm8GHELzXQKhupvAZoMlLIaGIhsXtuNOeI+rG3pDQZwLs50BS07dNZq1t82ekEoISPt9AsZY2P
biR4NHM+Ki7uDkUxXkC/KS1upbY6DPqQcaxGbypTRA+bJfVHA4TBLNx03n4myD5oBVK7I55tlg5a
cqo1MqK7Ec+tX/LY1V+FIu0DuNPwYKfufBW7AxAr7RoEGrbcGSQ89FJagbKGvEJ8HR5rIM3W5BZT
5xxsyJ0ATe0RPCLfJC7xzVaZkC5V4hy7GnnlBkjUfkw8vGPQ4e/UChJxps8P9+fxtmrKmwoFMcjz
FCAo7ojd+1va0gIAHmVxr5ZYcuVuka+V8WGQpgneZzc3f5m9nvTeYtGIcDW6AR+bwlJKP8ar+P2c
hVoUYAmrDH8e/Kydo0n3g5obWhC8H7Z0nhSPGQmJMK77cm5O0mRmzWnosdp8IGjU/5gGlmrekkqx
+kcXT+a7jA4EAot5XL7o6Zhrz7MRWydtpl34uQcXVh+kIzuHWnSAKOvS+SYf2cR+BZ0XzFnTwcO0
dvHNEmPtCBJr4DTZ+6QZiweuKQW/qmY4ia7y23c/PGrqUxbtL1qJYh/9tmiVZfAiN/ngOk4Sd3QM
6SmJlF/yAK/0/kLsbX6Nh4xA7xmCWHU9UopkstTwSGPv4QUDcaTDhhWpYWOFPH9/qJ1rXDwWmVYQ
BSDGN0MhPRfHMDlIJuNmearbaCGNbXGIQRs1OjfqYnpK0x6RZHY2GhJm0IxYRjhA2z6TleCjhFrQ
6GHDhuamOuc/cHQsD0hNO9uFUSzyE5CXdCe2BztRlXTUKRcryoC16NqrT3GXaX86aWqdpF6PT1bV
m36C5RRS753+6f7UvgqjbV5rguYkeBmQSqHSXi9jMiLUXEy08frRafWLGoaIgCEvEy5uSH8i9MJm
SMMA2w1JD8K46oVWt9X9k+rz8m9uDPLPpoybczVoyQl74fhhomT5tZOyxAyibNK7E3YzquQmedxR
H5oIowGWbGYNqrRTkott5FOOd49UBjnSr9XB992+RkkhqAtTsoVjTY1sU0TNkNTuTTIjBDSdP5J6
PDuhidsaLtdu7EjOKbOLzJ2Whd5IQRdaEaEOas73IjE/ln30oBv9x/tTfrObxY4yoVmI2s4tWCXF
xCihyEwpKVqMp76pwsyVG1t+iqg7nawey1fKTWb/1hvkdVgN2LSgXdARul7oGmtRHX+wHhC94/A2
d7qT3qGuuYaLFYxD1h3cHzfx4fXg0BVgLFqa20NbULaq44XPRCbPOdfNOF3ycMCRBPbFQZq/NxSd
YNEytcm5t61EHrcpSPqQwlVvJX5vYBStoDjoFRy8g1kU0fvquPBV0PJoz/IA5D83x2UoVaNLirEn
N21hBmZWr/+Jp1v4rR/zzk8rpcJ6Jp1fhmU9kujbHZqysk1qg+iLvqleaCBqYBtPLOBqxkHaqLpw
kEAkfp6iZ0wXIw/9fXSe5/oIXrU3v6BqFZUETjx8NzEqk7oYkeyekl29rm6fqysKd3gCo0h8hFm+
yXOYXxWUEwqOYEZAEF/vUhTLjdRwFoiCERhXComLPzvJ6mKSmPvraKoHgIbd8YS0KKMJha3NbU0l
kkWmDeDJiLIFRVpmQaPrNa4ecfds4iNzkDLujseLkI/kniYeXX8fGVc6T2sycGFl06d+aBy/U7rq
Ab12zLSg/x3kA68bcrthgWnwoqL/LUSXrgdUpaqhHF6QAfV1ouB/lRbNKZZGQ/G0wTLeF6lZ0Px1
rIF7x5Gi95Ws99MHOR6QRndSgCYuNp6ljcUSUupujz3zN/5S/YzrCx7k90Pj3kZDwZOQAdVCcMSu
fyxvz1mxYw5yxnUfOLOdvoSJcDJAb/37/aFuX5nsNMSOeaADe+ChuTnJ0ZTQIa0lOieSLH3nzNbf
M33VL9awKL/6FtsgzA7b5IkoYH7SJXv9R5HbwT5Yn739wKOa3UD5BRyEdv3FIGYxTUGx3JPzcMWr
Nlne6b1qfpPDJPle23L+x/3P3hsPmBLoPZTyBE/yerw40nJsM+AX94M2vJ9xGxxcnBCwfuF9n2E4
XR/BZ27SKOaZgAVfW6PiSqnzesQmymrFaiG68o6XvoA0w502Dg+yqL3PEpw+KljoYlBgvx7EQdBx
nSyhBO4s5mPXFJ/TblYxAJJ4AMyjerk/i3v79PfhxM/5LctWlLbLZbvqvRFbcD9OVMeLnRxPvC41
g/tD7X4ZBQ/qqUCsueOuh0JFd7SKXuQvdrs8k1HIHyvS8e81+VzlSgsh+OCK2xuRaoBAixAQwe1d
jyiHuPTyjqeDbzfTxbH7Dtfo0XTLSIBK4SUdHIHX63kbogR+HXKDjIjoFsGwWgT3WeNOjcdZiwOj
77SPKjUd8+TESftZmvALQIyvmZMg1LGkC8hwIoyR2rL/qkjjYuF/Igw2YmuKDMyo+7kMSlUdcZ3O
a1OD+JIrH1JMG6jH5Wr2kE6DpLujVqR/T7oaY4nSh516sG57W4Q6meC5Qgm5AVh2LIxZGcyiYwnL
T8q5p17LZIy/pOwgau4uGF1xxkLmhGrE9YJZNgJzpUFLCwnuJWjHwvhFgQxDJdOQfOBbRy/cvU/j
JCt0tokjvACvx4vlVcPUcGU8leJmKQ2a11tFetb18Ggv7g0FjQKQH5LmiOxvhlKQWaboSIvXysPE
i5upeU4XbB+6rkwO3rM76RVFBd6S6K4AYN520kdDMkdcBAZvgJjyT6gaeeXW+jJ6piw1j6hqFcFU
y5U/GUNzBGre+Uze7GB+NbolAlZ5PaNQezL8jqDHY2yMzVtj9JdMWuGfKlN2uh9PdoeCc2oL+KaO
JsD1UBaillpTkmwkSfTv2FfaSa0HcDvddCTxLNZmc6zBtwkMLmRQtuUmtUImsF9TmQs2KqUqSAv0
JXSjloO3fw+CIPQR6CZDRt7sEOKvo5YYQXi9gZ8OjsPt9L3BqW3krVnnv/7LYFybKGYKKdLNOi1O
JxtSQvZmJmsCN3LqHnMkyV/mqlO+3h9K/FM3swc+UsgqA57bkvfmFW3/NKe8ojgJjjhq5ZwRcB5O
WTYZHnhChdI0Nsj3B92JJIJTK/IRKhI8pa43R4oOx1oPDAq2JXweuAb8QZvU0xIqszdi7HzwcNv7
SJ5sAu7+f++a6/Ewk1osK+HaHkzUJCd9mD7hu6pf2E7wh+SlrR7QIC3fnoOTD4vqocC/05y8HnWd
9c6gEMd907QWRI3JfkDUcjnFRtK60RCP/2GL0jmhCcX1TVlws2sy4I9VIqr5MOnKAAiefKkkWIkY
+fr3129nPgWTHBAgCA6Kh5svE12GvrOkjnvO1n28idRveEOpsl/JMrZSQGulxJ17Vf95f9yd2Eni
JYTcUXWis77ZNwTTsGlFjje32iwAxIaLX1f1rirgF82A1rANMmIaOEVz8H67VZbhqcCzVFxDlHj4
+OvFbPFIdtph6D2z7atPmVqpDRWHcXqPUUQUdAWXk5XKxSkd+gpYaNt/xJwNg1bdlP6qF7nF3zGt
/kOtRahE0/4Dcsx1spmPWpu1AUNQYPmyMgWS0agPETQyt3T65cGMDPl8f/5vUVliFiBAiS6EhfTk
JkvUWjum5kxtQJEo03udVJEgZWqR2Bcs69ZPylJ2+mnAdPSR+iwGtZOUjamn10v772iP5A73f5CY
9U304vdwqoFbixRhsypKg4SZKvN74hmHtByXWk+S1R+UKv5DfszJojHCpS0QAJuphpOzUGtJKRjI
ZRuf14bXpbtYGtZ9tVHEL6mj4dd4/+t2wiRdSSEMJaSv0G+43nOWUhg1ZCw004apOY3DoLgLhk3o
/GvyJzTpjpQVdsfjDhWNGK5tZ/NIxPPRjBYbMTFrrsyffT/XXi9hKI7jGz2FuYgPttPe6sHv4At5
IXMbbG5uu48bDFuRECvgQ7r6hHS8Rq3nrPbSfxmKYI5rB3EDSNYmYkmrhRZUg1JkWmm0QDGDfDcv
zt+6g/3V2xeN9Fg44yiUXrYgUPz+8qlVlg6qnhlfjG4qnzFm+S6ZXeQ7PW+B+8PtzSGBkARLgPxv
UO9JNDhLx7vCmyNjcJdudjwdTqdrTofluZ1Ei6USCAcSIJikmyMwtI6xAOOhoGyjxUbCrFxMHk4H
kXZvEwqwJYgu0FPcMNebHpu/MA4VOn5qqWrv0dBWPRVAmWvVuIXS1T1kO4ql38YQ8kfIC7DrMfDY
FIOcBPvm3OaUJaNVEkMoCiaI6mF8qST+mk3DaeltyR/qovTmSTHdQS26c9Ra+sHLYO/LBeMShD9N
ZXB711/e221DN5H7W7HLzGvWsvhTra3WheRk+k1zKHW/t55I3HP0mGgITpv1TGj0IuvNeqJQBpg+
Qpy5xZn+w9s3qICjwcujAUTSd/1VCW8LxcaH2EMruQwoh/1d21HzqQblcTB/e9mBaIZCq34VhtmE
E8qK7aQh8+iZwnw2cbriRzi11TPljoLiU7I+ORnu9uQO0ef737g7kxx6QqdAbW17seacWfjUU6eJ
x0L5VlZJDZbDng9OhliPm40KnJC+F9GZ1PJ6JvsRlJNZU6JR8Z6+0PtPfiRaWZ9re5oDbepGFEQN
9SIXo4z1yJAcJF97kUYgv/9/eHVzTlo8/szC4SMLrTbpfM/Gh8VRUEfSu+Ryfz53VxIdJo1ijUon
abOSCp6rqoLdOaAcAzd4JZLP7NHMX+2U5CZcNY9uW3vqER45mOPdM8g3kkebpDrbZ6uUJsPK9KOK
ilAhALUFP+JYRkWQDM/DAyM/eAntfqkYDTyhiN+bKz418K9sR6HfWcT5ixMX4XkZywzv1CKfsyDs
dOlTug79p1Wxq4Or4xXCsN1QJHIANinYA4PaZE9mD3tetSPKi7RacCNutFFx12LN/gD5IKsPvEAt
RZj7IEOUDrHJPZ1nuKrGMAWbvm5Mr08b2YHoABjSDTOnq9wZg+HJ7RpLxawce9xvmGhPrSuFI4q2
93fJ3oY0qUEK3CIU8W36IMFBwuKXyBLn8RCQkSuxO8trDu5YUEP+Q7Ly+2ibaLlUqVKmqtiTkhWd
ZrTeaTMnRfKYIGNyVI/a24Y8/9VXHhAycptLcAL31k0O1Qbc4ZBJslCrlGcNWZl8qU5OV8cHQXov
tLCiCqxSXqyEievQEq1FWiwSTVsA0tKTpreYzOjmsshuHsGk8Rp9ySZ/UIb4jzQ37L/mRcfc/f5y
7gVRwQsgHAOZR5f4+jfgMxVLZtZSGMtj+WmtW+OzaRZTcH+UWyACTxiecQLAixMBVpTXw6isXhp2
NqSHCgEfRBvV9O+onWBqSux8zQ3N8EtRFjCtELEs/ETJ43+s0G4SmkXtIFEhjGijTPNcvJNKnO59
pauxTpkkbR1cuy3Wn/VQ94WHDWttuWknhYabmph5u6qkFPULDqpK4kU5irn+ZPfNm5E57A16qNQ6
KB2h4rOJnVZTZ20RMo0zWinvRzuskc2Vs1Pfywf37c7541qnR4zVJAXobdG0WRuryWqqKllj6G7d
VMaFFCt0VdSdD/bGa79oE6pEDYXsjNozb73N5kiKiUTG5uUPyzMtPauul9Bbo7z+iWm79JHmamq5
UZoXzgN8ocH4jLqJyR42ogk/ZwOys7suqfLOpgjWuqlcD/gnd+30sVuYSrx2daf27u80cUa3P5mM
AIlx0Xa7UdWEaZstXUqhVwczcEoWow5sSS09c1W7v5cqrhNEGivTOIiKe2905OOo5okevoB/XG/w
2srNJol5ardarr9I3WT49Dfwc68oiwxei/EZpufTmCGS2kzBuEiOa7YovXHE1X/vz8HOFuExKXQO
KbzxR5z53xpY4NsRecIO3oPhp/1K4lENlMYG79qNCy7I9wfbmXAbKBsvFIEdJmpeD2ZLlBwUe+Qu
DZvy2c56zRu7MTrx5KshqqnFT82g9n1/0J0vZFBq3MQTMsBtY7W1MMPQ2xUI7dTkfjUM6oM+yLKH
7M1/aPXYgjT5el1TvN98XyOP7By7RUhYH4sAh1fNH3FKD0KNAsj9r9qbSnGqXyXObsGtq23PRpHz
yhvVVDqBe8m9DtLS2ayBCGOwFj9ZenyUe+1NpZhCXgu8n6E0Xq/fOtlmpAo3DHtoFE9P0/6kC3md
Hpmfy/3v2x2KBI8/3AZcN9dD5ZOcGPhPYbxRqPFZOIGfe6eefAS/j+B9ewAAuqrwU6DDQETYwsyT
RK7o/FN6KBNOWobmhUf/Jw7wWyt8MxcqDHibB2lSzz4y0ZErT1l3kNbemrsZBASKERBigRXd6CDq
Vi3XY4j8/roUXXOqWNYvFCqir2tbW71rwZsv3DrDaOlidyPcxlmu69ot+j63iVhW9GQpM70+Sn3m
w1S2pOVtOi9f7y/LTtqDJg2J6Gsvnyrr9bKMcVPl1ARaz47nkn5OvAbaoH3tWiV/DB0jOijQ7+wC
WHIIcFHZIyfYQksreQG0YlJ/Ap2Tv6+bsIJlGUbPdb3KRxeY2Lyb20DQ4tDNReCHl80mfSTZG0Nt
pspQN3NoBtpiDT5NbmRZjbEpL3PZVBOk/nA6K9oinSGbR4VrSoZ0evMUC/8XcgRYD2hUbA5ZTf3G
SmbKK/K4xL4y1SCp1WQJDGdon6qyif64P97uHIOXExQclKy38Jda5oEwrzzKNWcwgZTFtUeZo38c
KQm8OR/hLeNoxC10Eogfm6S5mhdF7U3UsfUody5YluX4hsTyqWh642AWb79KDMUgdM4gNpibjdoV
9YzimNl6g1zOJwN2sCuP4XDKw0Mu2O2ZoNQOCISuIzcpULXrM7E0Fs5EVSTqiWvryniUYwmYxsFq
qo1LW6B5uL9gr6XQ653KBPIQEKB30eQR3/7bnR2XulXRIePbKObjgzraRnUaJZ7i7sgZeZ+WuE9i
oK5kJDBGrz+hHuCUAZIoUefG0cTTQZuifHRDqyyyoC5M7TEtwvHv1C7UUxgmfea386w8M3dT5teq
Fn+IImTjg/sfshN4hScQLz2e8cJVZvMhYSUtppxJrZfp+vQPBfziobK67KEs4Jyhudz3AUqazhmF
APnBsUP5G+X2Njo4+XvrByUMxAzgLyQkxN//Np2J08JJjzOCDDLZgRRZ0knuBuM8hqrqTWFxpHu+
k/8hPUldD1AjhB+SrusBnTbWNElEtcxcjHflPFFN0PpUutR57Np5eopNHR1YIp/XR7MlhOtOilG+
WZyVIjtHBAlA4XtwY4eiL1poI4uKN1OkozitWsN5znGYmNqOzJ3K4yXT06My/85kk20CxaYAKNwt
Nkte8zCa885oPae1Yf1Y1fIcakn3MjkZukZoA+ZH4iy3BRwVHWpDiLIKz/Nt0jJZclmFMyLhTS6B
BWjkxcsntQ3oDeI7hz+vbyaT7Fuj2ny5v79F7rw5pwo9E1TR6Z0opIXX60w5cK6nmgLcEmNXWpdV
+s7Gs/ggU9oBtvOByAQI2UNRw91MaTN02RrOTuvJeoOsRGgu1YPdLYvbh2rWub2cWHEgCafraKHs
miZS+mUqEsWXnSz+2NtjXp3aMI5Pa6zZB7Fqb7nh44pyOaBT2jvXUyB1SZaqCWdrTSv1i6ZDf2kn
KztZESgXXwmp8R2c5tvEmCIJGs+QQ3AYMbcImiY0ZapkjCjJSKIVsa57cW9b73snC71G4vo2qI4d
DLr3mb8PunnSG021FqYc024fMpPmBIKEjkTmoJuh+n4MZ+0gL7rd05xbwYsEDcUDdvuwl+UpnaJs
bD1zcZYHwGV474WtFFRttrqDNU8BRUv9HGFKcRCzb76UPgT0G6pA1ELJzTdfWifWYtLghwsjYcBz
0fU2QgRDBxLgNfhZZmfUvKLxfP8giR18dZB4l5IQ8YiDJQn8a1NXD9c4zRe6Z94Au7o4q4PWPRtt
qDyVphIehcWbUysGgwIj1D2ovb4m6r9dB0uX9SjfVLyAo1V9XwyzenKa8kjD+eaTkNehW01MElGQ
o3F9MEpocqxgNPlmVE+mDz+m8mstR5Sm7Srn6OH9+rK+mkGGo8JBz46CELJymxlcOtUoSnkZ/QQf
zElx57B0aEaupWyd1mZU1mDi2q+Y4GL5RY/G6E5GnuqZqzbEj2BqZNiMvZwOIQqjZfeCU2i/nHHn
UKLTBFDm7zVOhp+DbJXQAtIBtSBirLl+lJRICgFoRqMdmHU094+Eg+odHx7lXsLFdHAwbrYn30lx
koV7faNsWyAlbLDcMobJd8K5/ixX02M0SfVzOuTWY64bR9KvO6sodH0YSzQH6BJfr6ICjajL81xH
bHVwvtu9FT1XiAz90NRxPXgg7g2FJAuKIbxS6VxvhuqmBrmZeND9Rivsz1qhFE+9bJQXc1aO2g43
IZQri2Y1FROAv0DtNwnt0MXrbA4MVQ/D/ITMo+0r/Ro/pjlWEdT61Wd6oPrB9+2sHAgZJGeYScAy
W16rtqqtFVah5helWX5MrOShb0rkANsJj9a+PyIY7H3j78NtDkQJWk9oLWj+WuCjcuntSJ5deY0w
oXI6RNNGYIaz2+lvhykyuYDmKKxxVwN23hz8ZLbVUB+QG5+WWf6RoRv8vZGj5mueFetBz+DmliDJ
QtmGag3XKP5Sm2/sFCvMI4HxaZZVDpCzlk/zoP276nFyKmZJRQLGKv5tOqTy78frncllYAsTQRaT
R8pmAxlpjpAPpEE/660mWCdV+oJ/17/VII8vc4/Dn7koZXB/zJ39A9+LcyH8YYlxm4+d7NqiwsyY
YwgGyiu7vH9XYEeHuosKDaxcbOt0f8SdE/la7abQR7mGnvb14e+aPnaGtQZC1Uf6D0Xuu5dFT51f
JaYSBw/nvQmlhilWkyAOA+B6KCnHqLzobLLUqpfrwu1bGhMfrb60UOTveaaorW1/mGp8q9/+jbxU
IAFQGuC9Imb9t8swaRAh1gZV8dswHLSg15r0C3l0a7m5U7QHINC9CWWzvpK++Natp3BrqX2W0Mbw
yzK0v2nVUlU08Jr5YtrJ8uX+h+2dDTqTNGEIqBRtN9sFlDUE1sVQfMsJW5LkXhmf0GAyLjUvbhVh
YBEJsF+geDvlw4F9q8h6N7exQ24KZIz2OaNvkihi65o2ra4ihFlL48NCx+pihRHexs0S4VgGsU7/
VJAcfylGY/i37FBKfvvnAykGhyqaNvyQ63U1NG7JqWs038wKe3R5kaXzWa9y4888a2UyyqkKYkho
frcgF3ow+N7nk0Hiu0W1SczB9eCaOg/A1ybNN8K4zAMwelHjpqHafM4cTB11eLBPUK5NH7WMMTAl
/egFvrfRYEnQrKJRJS7T6x+Q4f/SShTD8BbUSn+0e9lNake/SPX65joUMVjoEwhFIjRgthlCrGRp
bDlMdDHFkZ/H9nAucid7KMDaH5zVvQjIECADAbiQWW5uFjUqlaiwUs1fQluLvAkh33+o3whDHfKt
p1HqDy1Gb4dEuofzg9o10ENIE9cTGRlVHaJQvBKXpvHDQBkuAA9ROC7/d/6zDrU345qRbkAviGYV
fD38njYDOlHWmt3YrX6uqOl3nIOekKORFDeTF4PMweAdZCzzQfS9LdjYPDo0YP6gSsGzGJvTMqty
no6Iw/lJFUH8mMdZeZp0I/xz0nPjcx4u8XMfdbXlLXVpXoAQTnDN7BGgiCP/ff/g3m5dcIukDYJK
xEpvGbijueT2lEloUFeW9kW25vhXKTf6u7psym/3h7o9pmSBsJvFlcqza5s+qBouJWmbrv5QZTRD
CtUJYqeUqRd2xhcHBncgT+DkuV2tS4dSYHB/+J29RRIqtE4ATWFtvykdRItVmggzr1yvbVJ6+L+r
kZvir0NyprbN84hMwcFC316z8C65y8ntKBWRol1vZzvVzRFyw+IrwiB4zM2W7obkBElurb+UBFX8
TLU+3v/M24uIMSFi0oLm4cKz/npMSYtBgjWwm9suSb7mhfqhC23w644lXRRkLtyWapoPDOGIELy3
kwQEgUhBFYEy+fXAUZFnpRNnsp+3ynzuZzV6knJcZrM+iw4u9tfQc33hASAmLtnILrCTthBDCHdt
Phnz6mvYE2LtiNYjvW30DQR3/oXNM7n0xC0/Vaf5wVKi5VNC2fhLW0zRo9Tn2Tu1saLL/YnfW2zA
nMAqgT2SAWwOdTcXaYVo8eonK7a3bhbaIAGaykI0rlihfC2qUT6UjpFkB9ff3oqTSoGGoOgM6mDT
mkirLMoE99vv6np6dlZF/SMbo5yanVb8vcytfKqsMTkpGUXg+5+8d6QIXxQ4wC0Bsdnce0qFAAkq
HjISzWr/MndKxbcq0je4pf1jG0fhQQTZ22LEEMHLwBUS/tf1FitASU6wergeomI4zTNXHnz/4VzN
duXf/zSxWpsdRqxiNkXXDA71JqWqCi2p0PSd/SKb+49I5esuIjTT1/uj7Cwd9RrxpkIhmXx4c2Ya
OckWu0sXP66LuUFmQbMemlLWXEXK6tM4CcX+LunRv6XsLh3sm50NS6aGDhk5Mk+rbekNYfFm7NBN
9tdord21bJoHo57Ul6GJqyeE2wd3Vubq7VGYdIK7necHdVxjs4QG+mxGkpSLHxWd7pe6Hj8mamKc
5NH4CldRPd+f4NtiNk5L4L/IX6Dx0IndXPBa0S1qZjaLD3M9gymODEOizMtpnQzzIyKI1U9Fp162
SNjrzHITNUHbyuY5UcPsS4LOiOrSo9M9p+FRdPDTdnYzP41oS9+EH7nFbZHK4ajR9Ug5VZb6IXOk
9cEah+YzJmzlr6gtw0BGTfU5m9r4ew0N8q9UAFhdOMrVSZ30JKBJvzz3xKKLnCE/ePDzxEpsTwBl
LxFd2Z2UF64P2yItNbrE4wwvteoaX6unKfcTs1d/dLImWSdLStrs0ZSj6K8JF9rIq6JSfu4iMzuS
Y76VmmARKSEhB8WlJuysrn9KkSJTHlco0RtjF3duQf55Qt61exKeL2sArkN7XOR8uZjlMp2Lyin/
GhDeSYJKB9HfWFL5DodG/ZxYdfGcgYT6hvKxZBxs7Z38hihIIiW0zUR6fv0rk7GxcB6XZz8Nqxmx
+FVPntSlKp64K52flS6jOVilZc9UlqgCyf0S/nF/zXZONNg85OqF9oTAN1z/AqOxcjmqZQ5XYtTp
YxSH+WMzxuNXM7exERj7vhuD0Frtt98DVIMZEhqSEPzb3ANp36gj3jGzX0tDnZ/aFpjgP3GrSdWp
VDHiuSSVVagPb/5YiAywDKDB27QONhGaDrxelqLTNstJW/+MpCW+pPhvNGc7y6vEjbpmWh/TSFve
XFmkmkjYpnJCEOO4Xc8ydnj6DK6MylCb1Y3fdbBkXC1r8oYOmbRe4jTUqqNgsXMaheob7yLcYkh7
Npd8luYqzLdM8fUKQRdwI1P2bOpD/eSMyy8NgsMplYcPs5ON5zm1KtRx5eHz/Qm/jVeUJ2Aoc8/D
vUYp8/q7dS1dEdxyOh/PM/UbxSIDX3ejkj525ToezPFtKx+EN0VNIXMPkZaL4nqwGImWUV45LKs6
ddVTQYAqfS2PrR/6AIzzXbEui31y9HbRvciYdMfrwk7Sn+a+qNaDUHibCwDRggAFhJj8lkbV9W9B
J2B1QmyBfSslrAB1V6ADAik4OL232dT1MJtkoJ9qXI5tbQCeA//OLRx7eOpqkBfN3HbIto366f6C
7g3IgaVyhIIP2rybPdWn5mDMRTb6splXF7tSrAepWLDzVorYDTF+utwfb28e8W4Vy0lBAWre9Tza
5ajoGSHI18Y2eletXflFNeajK/82DFOqMMFlCuwdy7WZRtzbnKkshtFfjKY72Vmama6Dc8EHOlXt
h9Vwwg9NJmnvqjoCjTfK+of7X7lzTBib7IYEFbTVtsRJaSPWIU+Mflx0pZ9mHfTovuveLevSBPeH
uk0fqXohGGYQiMicthzHCCFgFe210Q8b6m5uVqfSt7RQrcdIUfLC7dY2JZ1Uw394GWRHVbdbhKGo
uVEaQm2eftVNO6CRNEmL0AtFpibBt6vqnPDJmrrsqZR7E650IrWSt/Sq8j2u4twL9Xr4o2+Gv4q4
1750yZoHWR3PXqWM1jM9ov7T/cnZ2wei8SrEPWjgbcmLFRiJXEXkBlOVoaaijbDrJ8ms4vMi1Zrm
wkGywI2NU+YWqYZiJ/HoIPnc2+/kAaANCWI8kzbXcWiXetg6/ILJiAbLjcMCbGtqdwfV371jjNIB
JrSAXcB6bsJT1tvLqNbR6EuSPH5tKjlTgwXpuOXsrCssYtrGB1fv7odRODNf3YKRO7g+yGnS6YAu
AM6CVtG+ybMavmgmj5T7C7h3kOC4o/VP0ACRsgkX9SiVMDaIh2Xey0EvhZaPQJ7sNxUIr7cPRdOF
uRPAmhsUQghYHu83AJrSaKfnapoc30TuNAgjpz7Ilfa+SgDtQKjBRbnJEgeE/PIEaKQPCwGsHQID
gRqrKQDY+Kgis7cxoHmxL0AEUIDaTmDft3ZtEN+XZNaeVLlP/TCLSqh0qZkgnDAdNMv3Po07UrCJ
ENnjvFxvCxobZT1INu4a2Fl7YVW053ZuIl9poUPcX7CdyPcqeAHgSwCBtiV/rLg0JHfN0e8RKXrQ
w9URYjApNkZjd1Ejh0eCpGMcOGXhwaHeeVEiZ0rIA94q6k/mJg2KVZy2aAMNvi7F3dcyW1CGVDXI
KEqCZsGlqR3lxxzXcufKxroiKDtRTuUVqpdunGtl6rKbh5+i6ahdImH64t+fmp1VoFdKjVM4UQgZ
getVqBa77mimTb5uJCayBfmPutTWyxqZBwF2JwpcDbRZ7i7kCT/F+Pqt4AZmfw2rGL0/2P0H1b7b
Vw1PUBBYpA04ctGRuP6gQe4bdLXYxuq6InM1ji0vX0UKWl1qXVsu5RepjY2DQfduN5g0KNnx6KSi
uuWWqLQFgAU1oz+kZlx5q7T0H7EuaCg0TqX6S6oLuWT0XvNTXpqTm6B68LHU6vpT3Szgp4gcQ0YW
FUZPKc/OMydm/nZ/pfcmBp6N6LoRUfQtUDirlczUaxCWqSKZX3IDfBr2BxLquA6llRSk58zFeBCV
9waFry4Mg4U6yrYGJw9dLqVWOPo2m/mSxtXPHDht0NtZ9RA2SJBFYXx0E+xc5ZCCNUgContAPeJ6
B4Rpt+L7LJFpOFH5w6zG71lbV2f0fcpnqR/Dh0SxMrdD1ecpC7N/7s/yTreG7JjjiBMfNBW8Tq5H
h2wd9oop7lck7Tu/6Nrq5X/Mndd23Mi6319lr7nHGDl4nb0vAHQ3SbHFoDi6waIkCrEQCqmAd/JT
+MX8g2bOPsMmzbbsG8/VSC2yGqj0hX/IFy8NwqVZnAPSAVUkEn3eq9xo5wuEY+Z47tEMwczJP+e1
/cKZvuVg9GvAaZP0bNPz9wa6pqp0qgzmXPTVJUesejun5sPgyeXKVV1/eP3hXzpnwaEDz/vJlzil
aFKeTAqtU1O8rs7wo8ugSOJv1Do7Z+4UnsWZyt+k9ei8XZ02OHOdvPSoW92HljYNI6KUp4+6WnrR
TGkA37JbgkOQ6XUe4io0hkEgxU5285nOyTaPTwteAHRo4dJD30xfTlGBpWgzIxgZj9BU7dCuXi80
Vzb70vHGMznCS68VUgZlX8DL/M/JHVLU61KKgcWRe+ac73rfQcudYmiIu25/QaIyPGLDpWsRhqHm
p9en9IUNTJsaXTO6UuAfT11nTTNtSpEy9lhr7n7UhmDC0HeZjz5/20V2XQxXyu383evDvrCHAe/Q
9OTw2CoIJ7OJFgsuOqYc4ibN3fqi1CGNF7ZGDSFPNHWvPGvuDpOpWe8WXFVL7JLscxnLC28dNAhF
YHdrykHleLqg3NnBBltL+lhDnmIfLNU7D4rUbl7Nca+3QXvpN3YW91zeZ3bRCysLXMRmtsgpD6lj
K+78bdMmuSeDeaiGGLUB/4vUNftQLWZLk6oez1zK5osP6QJc2jYOQPGTpVXrq5+s+ubmpjznq2yG
7IrOlHmQUzVdrsOYxVnqZpFn5PXHcahcF1UtYBqrbi96VPoJvH7UvObLSSkrrtFKRvh5qT1gT4XV
f+5aKzsAX3VvZvQ1rBjvuumLsN1g5n2u89VY5R1OSVjAhRSl6qgs3O4iW3ABeX01vfiUG+OT4h90
rlNcpu9ncxP08xBLR2vea2q+qjzhLpFkiYX01hcNpoVaj9Rcz9FltlVyckyAXiL14WjCRPN0IZt1
7mfS64d4MBP/D07Od50FWwfwK+gEJzM/vP6kL0RZVMA2l+HtvEf0/OnaGbvCz4gjh9hFBKCKYHCO
Zihq9fX1YV5aogCIeK5NHZvM7ukwXtcnU51pQ6x3o0LgoRR5Gjptv1y1vnFOlfKlswBI7XaL+dDt
zO3zv+2HQWsKLEBWMjvNXj5I35b13TokiR4hfGgdZ+pRSzhRWrCihex6N5dOc+ZyeW5Cgs0HbUvE
spEaJUw+2ScaYtHTZBkdGgdOpyKEABKzCIO2T67dtQbvIlNLfjStxhZHL1vMXVsNGIB15mB8K9ul
fDSgqH97fRJeOJqJcWkHEbiDdTw9oNCzqbrKkhLlbm++3hQaUJB1hr1I62WXy97ESm5C7e2XR4U9
vaGX4MUSZZ9MfWaWOBeUWhdPbe9+2pzkLGDaif1Ob017CWmaBG/KbGx+/WHpGwNZpYC1yb6cFBGk
LydwqxnDFr4Odwnf6uuyoYETBXoq4JaUQDW4qS5//WnB3NBFoo4OH3jbCH9be5aOCpKbrG081U7w
yelMRSJhJwUGtTJt9/pQj3tXpWdNb144NkCdEDBvvVbYQydZjF4bsvQRTY/bkr11tIy+7pAKDqqv
CzX0+yKQVhlW1lhdjItdu/hF0FHYXCw7E6R7tl5xrhdebKyIrIYWBroyLIfJtcO10dLH19/RC4fB
z9xxa34zNaeRkOGU2dwGc0vmXpv6FNpVkC+3EC2DFYpqMspzB8JLA3KM02YkseZoPbmZQbC1FNWr
NtYR/UKSuZ2rN7Jq8ysxyPQcBvWFXcbmok6xLQGW/MkKGJXf+xnXfZwkhfOpl+6Hpl3F0c9FGqtu
avd5l56LAF6YfVxmiPR+Vr9Z8E9X3UKj0i5xyoiXRksAJ1a9F5WBXqVh7nbzpy6Y/y/K4Jv7HUw1
EoWtFPB0RJHq9joMQlLIyuYS/kSxDhcZOolwZPMgyMIVvaWjB1VPXM1rZ2vYF0vTfPjllYRcOCxg
+txbTH3yrnO6D4mQXRcbAoDx4kkrhBDJOZaZatq/PtZL79ijoU6y/jPEO1lEQUVBgO3cxVkhp/vU
qJYPpT4JxPZ9HxpRm52p5L2wjhA3w13P4cSGaG8+fcOeTakDDAoZYWV0d247KQ0SfZGp0HeH4qZr
EyI8f5rOkW9eiAhgAAIYAbwBL+20y4vOfuGYPa2xHPTNLnNzMzZ8kuPX3+YLWxJOMOVregsWquwn
x3OuB7kXlG0fIxXcRI20l6ui9wrk6Mvu118knS+aCMRU25gn4cDaLIOYrHGIg9rpujAtAXaVTerf
8wYe4RR5exgO6e6Xny+wN66wuwn1PgNsA5jWMRJthhgC93qLJoq6SkSigQU0ijNXzgsLM4DGQmz1
59V+8ir9spSN3bWEcOOQ/ZiFkDuj0PVrKEDefd2Y8vPrj/bSeHQbSO+2KILK+dOFOVa1lKPBo3XK
9oYdF2uxXvCOgzeEVOY7BRn53Pn2nBBG8wHymbOVyza91JNnNEonr6ZlokhnVq0Wzt4yL/uZOrgo
wnwymiLuet36YOTeWl4aE0Xdfbp0wyGddAJNu9MTKwzsxjG/Skd5EqqhUzz6iSOXvWh1JNLTWRbi
bmU/ziGi/slt2tfp92xohyAstKABv7n6n6rGFwLJoNpMD35FI/BM2Phsz7MTuMFBEoEzp6l0cqqS
uqkRMWceE9zLXcEVFStLIprV2usFBkzfeA8fXp/N50PCP6UswV6Hnf9MdClbQUCWdePEXYFT5BtA
SaRvduWvQUiNQK57rSTMuRqB8pyLDJ+dNHRP6b2QunKD0Eg7Ob37QvcxsEqduC8a2KCp9FWcJyyA
X92L2zgcpOQDNNoxUn66YHs/aSqzKx2U9+Z5CRepZDRrOOotyhdnEp1nm4OxYLyASORCIuY9GQs7
sNrDcsyJCytJDr7Vep+ltLAfzJJdI0auwden74XxtkgTDDD5ImIVJze/6QmpmTnvkIKS0MawwwPj
R5bhAbcXFUv4XWDVMNVfH/RZerxhcGnt030GIfus0oECgzSKumdQPfUupV708doWIpYyH+MFuE7k
lFZ9Y6aWf/H6yNuSeJIdMzJMlI2PxoLDDObpVDYWqNc+L9y4zzrtw5QCVLsoas3BdqlN5f71wZ5L
uzEac7kZjRLR0YV+OlpvjpXeVgG0k8Co2rAfMvu6q0AxhkQdxZ3uQ3IMEzM1Sc87U7bk54V2Y2Cf
cZ/bhfhhdiIIMPNYhBXDkcEYAUzRmF2WhSTsDUY/OOplZrQh/nPqakTuuw/NQQcu6SVDU4S6hqJc
xPwVX9ymXP54/fGeV55peOibejF1sw1adpKj2plDwBZsOUOa69dQBcw5DNBpaviaspDhrPzR2ZHa
tW9GRzpd5C2OLEJN5R7yK43liTOz+7y6tH0jKOL0G6gSUAB5+sKxCcwwR4FbHIBum3dMatnv8Upc
tV1ggLREdXUlJ6l7kAnhJLvqEXv2ckV3oilySPs6ejjS7TJ0TcDA16HbpKKJV6Xb+j6HhlBGeV8U
t3WnV4gtWu7yB/Vupw0HExfZjY4evF9MLzejqrQz8iXDHS7zdQ7ycM0dA3JPVrZn8tTnK9pD9pzT
Amk9yoanxYql6mBcLXUbw/5DBbUxqwspBvAOKyYNr0/487MCBhLtHFIhWvnPOKudhBeCNTdy8r4c
/8gm24XA5RqRi01OFuokg2fOiRdXGF0ucoQtVLDMk6xUIgYqNhRsbA7FvOOGByNbyXJHYASnc6pl
rHW+HmbF6uxWABwXNQaO+OE0+Z+Ar//2Tf339LG5/fOI6P/1H/z5W4P4e55mw8kf/3XTPtbvBvn4
OBwf2v/YfvTf//TpD/7rmH+TTd/8GE7/1ZMf4vf/NX78MDw8+cOuHvJhuRsf5XL/2KM5/nMAvun2
L/9PP/zH48/f8n5pH//527dmrIftt6V5U//210eX3//5G7pBf1sF2+//68O3D4Kfux/FQ/0//wd5
1Z+/7d8/8vjQD/x08Dsea1h9MDcB3FfP/O0f8+PPT/TfAW4h7wXac2vub4SDupFD9s/fbJ+PNmAk
zl90x38CZvuG4JKPrN9RCoRlBdyF8HBj4fznoz+ZpP+atH/Uo7ht4PH3//yNG/PJec9y5TtsOe2f
zhDGad3Qb7QSwT/djNokXbs3Hg50HFft1tx2Nc0lsqbusTih16+puG+59qq3QHEL0wxlMSdUcFfo
QMb3jHKHuByqJCgu4E4ayD80hhC7IM1R3JzTIksgllA53zV+7wQPaqnyhY2RGt2Nt0J6uQZ5u2oX
QyFUVYRjKtPsfYkvpIZXxGgHKOKIqmmundJOJcJsHk65RZu6fTg1G/DNnLP+Xu+a5Q0W2fUd6v/9
epmPpf2JV661saLple4XxCVvvKTv/HhMPdUtYVcbjfjqDKsx1uFg1XNynXhAjPU4swylf9AXq0re
soeW9gDIpHZ3S456AvIaSTZHvtc7dhzoWf2HjRKwuzcrvGYuajwpAnQPgirZLS4hbrSOFiJKq+rk
SrS7YfNrAzoTosXIFu+FO6faPk29po3rvp/TYzUEwVFYSrxry3yd9rLr52u9mhszLHPEBQAx+vmX
YViH+8WdKzPEM1UZER1Oa7/IwvV3YkYAam8XqLSCu/SNJdQhcI0wEXRjqo622cyf28Jt3dDKpZfv
qlTmRuiMmtVjdTLaj/kyLB9LIAFpEqB7J2noMGzq3lUKie7VxQIglIOboqKSG+n3WthlcdAS7V5U
urPEaBH2D0mVVFHAHRGBErKvs8FePy2cR17HXed4aXtlg8VGbHLq5Bsk/qDA5uaafBjqpLhsW786
UpQZ7wAfqz1Qv/d+5+qfqrIQX1NrXeIgV1U0Cav6BoKBKneHDKyKyrIIbrzSMVSYLDOdFMMYnTd6
oYovVS9ZPV6hEhW1mPzxWNzBP9DkHrsI1Qvv/Zgtsgzr3FFMca3zuqWnzFg2VfNOILOn72QwtQfY
CBzmHUEYb4uVe1w1hRQzaml6GmYTjqph6+ijtu9S/KJCxyxnJGT7dNmt3UZKwEpR6yIUuYYL6YwW
ntWmGO7V0BBhgkNpPo3ICM/Mdbl+sOcK03LE+3MnGuypRK3Dc+u3Ta6ZeqgTQqx7P5vk+7rL8+8+
ZAz0XUHXfJrREO3iobWW92PvelWYycQ1wrnrBu1iyQcHhGEi0+8Uk7IPkofPYjNRZnNIVDYWsZqX
FjGAtPJj1GmLu5qS+xCmba/ddbVTeLtC2YmHzbiLfliCUNMf84TODtaQyH8jndsYb8RQ9Bn2cFr+
PWnMAbJDVs5mGOSWe2cUZfqBRqMto8ktkgOdRP/BmaoAncK+9z/mKFFBdoPfd6/7qTbtMNsqbqrU
SySBiay/ikxLkake+SzsK0/xxr1pvk6BZb3Pq6K5l6M3DqHt9eYlzLZkRrfP7j9paAUM1143LhdT
Y9taaNRJcMxF5TQR4PNCxboYpb6zuxLBVRsZnxtfa5NgXwxlOYXmMrfjldnZqgy9Ueu/t7M2PzaW
XKvLeiiD9NZpO4yDV0Nfkl0wcL59XUm5ZNQ7Zv0l5TusYe2O1nqtrUJLIrVgWxBllii/cZfbai+N
ljhlzDXvw6Am4UWmScZDU6yha95NRvnBcLUliQcxik8qQAEcof7C/ybrpb71Z6pLYeV0abqjSW6R
pIxZUkea0WkMntgE0kHVvveGKSMimfGR3GuJmf0wPQQNd/TQm89umg79FTpQaCJ3lkqu6xSC1r51
jHWNWtgt2a5fEt3fD24Jm6Pvrc6P/GJektB1lf/BMjWC8pSgHNEYYxJvM6ucAkyUcFtMVIE7bWqo
4rZrPQvcfV4ld0mlCUQArbq77YYu/eyaQ5MhXxUE6QWDTipakClOLvvMMpfIYdqGmNI7hn8dDZ4s
trukehD6bHmRnDn34o7NjcJWRmt0781z0kWu3joqhlje37mrUWD0nDSujFVGpQDlUujaodFW2lVr
N62K2NbrNxj4/ofGHIfHVfjrsaLVL6IeyvGXHix3HhqN2yTQqjEDjdxZW9NYirR81wO9H2Np2q2M
1wBwLNyCdnk3j6VTHGZHQ0W3gMsqY7KRIos0OeVOaAZ1IvYW1Q8aGbBqPzJryDk5aZN896eC06hy
VtpX0uKwjTy+5Yemq+WbMfcXsHIKkdBwmH3k2dq+1O/TtfbVzheWrKO2sMfLZfbMJnbNZbrHfX7G
omID5ZCpT+knIBnpjbegqB21y2aOKP1e+pGumvXG7mesvqCPoy5YG/P6vUrT+Sr3Cq0Nx6XH/Asy
FvaJyyqGO+IFs424c73PXa2sPwjuUytyBuzuw2z2ZRBS9LA/jRDR7zVkGDkl+pzl6k2tdzEbJG5h
WzhWF+tmk7p40bpVF82BZueRXlv6A6UHaaDBMtfodtfCva0XxDHCdezs/hqhhNYKrdpebrWSrxNJ
SFsjaAWz/0ibyrxb+QsNVWf0i8IFn8IPXF1NeeVMo8m9J6d1l2e5RR4ky6QNa9GPethzI7f7JpWb
8mZgYOdDnud9Xv0JtnPr2trbQGw9lVn4rBrRtfMS08f2f8DfRB0UddRVC611HNA80vrxG78jqXak
wuYfKaort+2IUf2umluT/UWl6EqoMusiv828JE58J38XrANW6zC4pL+zCSIkKLq6f4MLu2tBkQkg
mWcLh2Y4Gnr5dXVU8bZTYERCu+lszFxtZjFuYS3dGbXdLFfgiqcD7QuQIgsoERAr/oLstkfztAn9
wpQqgvdZfjasROWxRm/1uhqXEQa/tw45PtoaB/hCavnJwbQMe8C8tz40aOSuB3onqxPWg7aO+35W
OE7Lpc/snb3mFIVUy0hRmW2eWqO91OtFgzulwJ1LpH1MMOW8xzuvsUKkF1FAV0UW3GLRlE87D+lv
+1qZbqp2gAnMcedIzUfA3SVm3jxqza+jpmqDGCPxH/oyTb8MajS6K4A/tGlaUQ1g6/1eu68MMtA4
8zOM3gv8QpFRLAvbp1s6jXjPajK9WjuheZfCHt3pWq7+tpUWo0X5iCLMtbHYiACN+eToUYPrqhb2
y2TcU2Oz7umilF9mT6DNazZ9cXCQzir2rfBR8cjbhtWKxEZJwIFcVr3HfysjzEUpZnCORKy+vbcw
JXGv13yqlxuE8eZ1p0Ea8r5C6c+5bGj3+OO7NSA+asJcUYe7TtN+Qt5fqKI6JHpSz9cmIIbgyl61
prnvZdvP+3zUZ+Oym+FZ77PCMJJvlD/LbO+o0fffkxcH3bVjJYt9by2JZUaDoaNy9reE6K+s4+9Z
xtMyJDkGKKltYhxyIEqRp4SrpDA1ty3Q6RR8fERlPY8DCGVn8vwTytHPYXxgMxTp0WVguJNqSyDb
uteGDoFSWy01UUal3hnewNlJyFlYFBvM9tqlP1lEi0WICEqmixMvl+9/Pu4vpcL/2wT3SVL8asL8
/2EqTNH8bzP/LBW+fWjHB+3t+Dg9/OMw5vXjk6T45w//mRRTEP+dst9W+LNJckmB/zMpRuX495/9
dSaQ45zo/t9Jsab/TiJMX4T/NjEpur/UX/5KizXD+J0eKVhaWHb0KRH3/JW8+OmKRaIFEiS0Bdq9
+JtDQjqBVMyWolFAQe+6B+BYkBcO2o8amsqZctxWbfuvYuvPYRxsPGHEg8PFqmRLzv+GZRAJvf+q
b31AsG31AbzkGtuYFb5lJdefUiLVT82gmZeWIfRPXea6Z8pVz58SJ2doYy5ttJ9c+afDa00ge6dG
pBvQ2XAwNv0FlBfu/7YEzm7+7Rmxx2JamDNkIhFRezpIpntDRUKQHVFKTiJt6SS5jiyi10d5WuT7
c5RN+5KqJpVzCpxPR9HWZctS8+yoq1mF9AjEbvVXAVJQnBMGf+mtUXyBSwgKkUrMydoox45lLcfs
WCzF+C1oCCp0gXND+PoTvTQM1A8Qapt+AQj6p080ZL6zBCNPRA4w7DL4oISAZxW4TwqIP18c1R3m
n9kBy/WswT/hvW5MenZMg6Y99hbkS1Qhqn2TmI9zryqSMYoJ1jj6+3nJmnhSa7OTwg1+fS3S8aAQ
tmm24ft3cnhPkMASbfazY9Z741XmCycesQD88vpLfVqg/fNpUb/jQTlJNinDpy81wKsZ8VUzO3al
/n2mAhEGbnvntD4hoanOeaC8MIUwklgnHFVAdk+V24krDZkHbnbMR3s8jOAvQ9Gr7vD6M72w9IHy
kwzR1KRTdYpFTmQ+uSbdkqO1quSggKDFnVgeZ8rNZzbZs+eBowbqDvwr2sV0xE6WpCgR3eciF8eh
LhOkk3O4OknQG2dOjGeTRHFxo+ZQP4edyCXwdJKSwRel77WcGKvI0UMV5XdEUTFIHIV/16zFOaTE
88dClRmGGhOE9BeYm6fjLYZFQtRn+RFELNHhFqBqli92r0/T81FQ9t4cmyCX8h5Pe6QdrIIOQSFx
VFBBL9cCNeCmLa0zozzfzxR0N2wchHouSSSqnj5MAwfDRjhTHMlO6lAqW0dEp1Pf87ohBR9S82ZZ
pzvL7/of7SSbm8ScalohzbL/1ceF+sdupv9F/Rsx96ffI3fwvTKyOjvamb3sslH7nmi5in95EM5h
6D3IxqPz+swUpDebscvZYEEyjDuAIHm8eG73/zjKyaM0fZr0lbVkxwGkZZRtOqAp2eyZUZ5tY66U
bXMRd+D0ANL+6QsLaJVXOrXoo9BMO07deflSZdq4g2Dv377+2l4eimYYAEpiplMAnd74s994ujgu
wnDfWVY2YQHVzcPHcqPQnLnHtoP7SYwDNJdrfwMhoAlHK/Tpc62SomcDKvAoZHWrwBNfgmoxw2RY
IkOfoqrTV5L5eToTWj3fbgyL7zSbejtFTrlVVrmoCbH85gj6mRRc5Am5Wln+8qQxCggueG2bANBp
AOdnddGSIzfHjqJPG0F/GMWbboVaB3F6yM9hX194l6Af2MJU7oAinWJf0fJb+2kt26PXw4HdJd1a
fawyFxFmClT+2xRlkO+LNrpH1Wp5f2Yinx/LBCPE3OCaQfc8I3Gl2Kc2lvK6I/bVRh2XqvJSCBCy
+CODF/klq/TCiH5xoRL5QNjacJ5gvJFEe7p2zHJVfQdL8ZgqB7No4Ja3a0D6hnaI80s5KpEBQxGA
kH+AmN2ocU+H0jDJ9sgNhyPZpfljs8p9CwWU4tQvPxHxDUfWxu4ELXcSgMybJbVRV9NxHREYtUUp
KND26SWq2Mnn14d6Nl9EHmQnhHSblxfGEk+fqAlK8JSOHI/SF6AAmaSrWXVatPracEEN3D8TwT07
VbbxgDjZBKzG5hH9dLy0GVonC/rxqJk8UN9CxKplPUeqVd6Zzf1sH/wcCgAXwYHDuXkyFEtPKr0c
xyPRkPEw03WPtHQS18rx5rf1KlGPaYLJ3Xkidc4AyOyfwtNPDrRtcErP7L9NUuSUTohCq10BAjBv
uklT9p3yFE3N3p8d/w5bKqn2W3ZqhqrD/uU6DSgEXwkJE14PizZQ+M1TnJ4iNDr6ebdC9XEpGMnK
b3RIiO1YvO1HXIdiy5517RKbGYksqoSmGQorVRBUxinB7BNETjwull1dlMBU6U9NWtMfhIHsVJh0
bdfHI2xGFduU+HNE1iBsfEG6USz0ecX6qaoxYbgtx5xszMyhDbypE1A/VZiqsm3eGfkIgwv/KcvZ
y0mMxUNeTvOwtybTTm4zGtXBTVk4/Q+nl8YUZkGlZdd147f2pYmO/HA3VinKOquTChowHQ2iC2sQ
ehlTiu4/p2L1vFjQ406vfT+pAixILWCGbm/heZdVrj9d58CBrnVdVR8HqJHWriA1yN9jj5JfUnbX
rQdlLZX5FpeWNr/J+krBr6hX/0tPPP9JM8kcDmtQDtm+d+cmPWAKnYw0DhEOuVY0Ar1L5SephoMe
cAjjrpipc4aNQNn0ZrUnbd7rkMEeLHsxfGRAar+8bBDdpVpE1Wy96Lx2XvGnQ/0zzovJ9OhBB/Zw
OdlFLkBhz4W/T0xNvdMQBq1iHJWKzxLWJeyP0RMNkqit60fWaNkiToMkf2gzfRRhRxMziwZSaATO
kQSMjb6Hhd4qAahNlEn/NZlN936YFRkZ+3fKr3WgPNmOdn3wOOH7tUY+Zqp5lA8c0Qdcuenbrq7W
2hhfTs68L1dvxnI1gNxa7zIiRO9G4DyDn7RWjd7XzKls0EelN6aAyWki+buW3nweNeAzv7qr33+F
T4kWhzaU1binN5CWd6XMTcqTmdDNL4o8KHtcPdDwF1ru+M2hSlB02qkpw1lz462N+xVTMmfvoQmu
XyZgH4J975SzEflB6W2CRAWUNIKerFNXJjBp9xJXQEezYI76ox3mwTRg+jZ0lh4Ppa5Vcb/O3RJh
0lAOb9zKC4ZwqqQcvyyLgXxMMM9WDjLJkvkOnHQ7X/WB1vV0wSxH1W98Z3Z58ZrDci+mXuRvZF8j
L+m42mB8n5N+rdtdQVulPY6qcmZEUvwp3WHIlpiXA+IC+cEpklZ7cCfR1DQgA8RcGlNvqsPU58EQ
eWlFq1Po1JyxAUG1G/pFlzqXbpCZ6d6r2kYe1jEZ2su85IfDpfDzarfKYUyjdpgz/Qpire2ic1N1
WbhwTcF3HPX21k3r2Q29marSTS/lUIbD1Jr+57RCOH4KqffI+uNqTG7yfTWGOv2MtrW59X1QgAdk
oOt4B1y2a+lalEt8ZfUPbdU5w33Jbl+utZZr5YAaPAWHobUG+hfg4pOtowVx7ztWkN3wVU+BSBj1
3lM51XHW4uw48D7HUhdvUTKx1gP9Oqf6RMpdlpEzswGmPuwk6pLBG6V6CxIl7+tSumLhxKbINjfv
2iHtsG4vhrG5nUURrBfIfdrVne3iYBdpdL+0K7ZWMF6BHZnyC+xGLIcmQuY3N82SzPU3tWI5crvI
2nNiXZONr6JCz+v5cZFLM/0oc3pc9wH49OFtUdgrmTKRjHVoJVbuj8LUxTJw9EHZe0+TIplWQILU
2a86Q/flt6pRurzVG1HnMO1omuz6dqyCK7GMFhsLYeB7rbdy71DNq7UcjGIU4sIoDHM8ToR1zn7o
q7T5ITqRjHR9OZ4L2usLkewY2bOyrhP619/oxefBQ8K+TnduD6Nv59ZFWoZN7RvADiigD9ZFAQxt
icu6aJyWVqdjVpFKvAl1Z1+5n6dKGzfPqNJLQj8rsjLWzLR82/QYA+0IJH079vop+CgyiB2hrfUN
OIC6NUOf/o16g97t6oaocos5bNTsOztCB2FfZMYU6OHgrG0Q4X3tMW2mjl5AWev2j3pIgLfMwumM
cLTKptrNVZF/4RawJKRvB8laBOayq0yC0wvLzspR3lj8Suw7PMhu1ThYQeR3IzYjzdho9ntsy7Jv
nZgBIGKlaeXXnRHUnJy0EcvYn4dRfzs4dVVFfo01ZMx7afR48ZXdRl6ftt+HuU+MGPwQgE+VLtSw
lJbZ9A2VWOUFnKjcqCOldeWwT6osWA4SIZLsWqpMn9OwkYalrgtMPEhg6Ve4sTCloV36iuws0qVl
4RA5ucBF1qGrBjvEABx1NQJUI6VL1BWcea5wnLtOqiKNUhBG921AWMZhrpfLTSa46eOmc3r7fqz9
VN6CtyzYYjn20sCb5wVUpBz65m3QWsgcDXIOPFRBOii5uTEbyWFGZtu88mQ2aXd4vKsqFJ3efuEi
cW+zippoWKO+Br4+xVx+VxG6fXGJTsVVV83g9XtkT4bvY6Z31zYmPV4X5hm+4gfOF/jswwjeQdG8
zschSsAw1AcFe9KNGuzE7UOJ6DLgmwmV1ZAze6xCDvO6DS3VJ9mF5hcy2wNDRZuz8qaqzkAsDa7+
hjIWzUB6uqa7l55f/ED7qMgv+ef5u9Tuh4+0rZScwklt108mVQtICpvLJKKTCRCnzJEfjR1bCu2+
trou2HkoRTrvujRBrj/sDcBlUe9mbf9G1VX73dlik8tpqr06LPKsoCii0taZY5NtOh8AqVnL0dBV
2uxbaKPrIdmU9w6mmAq2BVx6EcHj3Pp2s9uWl8GgZR9zMOF2aDWN965e9dwPu6brmoM/JsH3PEeI
POwlsgAsi4SysGzX9KF0DTwjF8LAel8VJXhmKx1AAL8e8r8YggMa3ODbwF39kxqChXzJaiacNbNf
slJy7XNXZHKnJUt6przz4kiw4X0DERHqTCdVfddc08kavPEYgLSIGitnNTnCwsHOOFdJenEoUuyN
sU3F9pTMWM+NmhbfHY/rPDVEf7r+WU/09Qo8Wn1GieuEVPwzC6SeAocROBq6q6c+Wr3pTnOam9PR
17oEs0TXL96ueJxfoViXHvVRmRh/tp7DgfdTUhgJOvPR62R908nSuEPGpjonM/uskMFcksLBE9vI
FVz2T9OqVlc41KlpOi5zI6M1me0re8qTy9dXzkujWJTRtkwRNf3T+VzzFTeAgVHWqUpCrRsVshn/
i7OzWpYbydbwE2WEGG6LNtglUxt23yi6DWJmPf35cs8Bl0qnFOW58fT0hLMylbDgB9U43h5lJSWl
NUOfiw4dtYSl9R5qI22HjPZw1rBn2UdUMR6UOq6ebDWtvnVNE9+dkhKmI66nyA6USkn5cu2GyQ3p
CCvzeYBxt4/5ULwL4O6Q2C4P906NTQM1mPou5V3+uBxqauy8mFNDOcdKTeaZNQ2oklKnJQUCe7B9
+JtINW7UR67zYBJNtGI5hhZiR0v0d2BnfqWpgXs24PxP51g1m+hBtHlaP80oq5fHpm/z/j0Ei6Q4
p/TO7I0fcMltkueFQr0mG4iUpaieLMoZXagplQpU7Ww5tfM82KX6bsoEiWgD7msXNyTIh7jxI2Nj
3OvtSgJOFwJRfgp89lJFxwxBsrla4Z9ndtkxT+pmVxc8O7e/6fUopqTfyS40gkmw+i+/qaL5QGQK
xz/7YKRPk6GFR1tGGLdHubrfIL9An6fQRVkAE8zFzkl7CiSK29vnrkiVvU/rak+ogxZtnm75kV9N
aDHUoiSkNGnvlNNkn+2hU8+VkjvvKBPlG6/Q9Sgwl9gOErzOYV+W/h1E0SojH9wzcpbIoXcokvjk
Qhs31vWyUfCnEskWpIMNvuTy4/RuCuwkrQOv7AFiI9OskQsalQApV7nxl9vfaGVKqDlQF6RLBMBg
uc/t3tYSspbAw25bqd/ldO2zM4XWLUXXq3FkbYkbC81LgDJsvstJzbOWQLtQecAJqE8V7Ne/cz2c
N56561N7OcpiG1gVBPnOJUzQM+WlM/LxqBmR+5iJwv8rjtOBVyYeNrqUV2PSkPp9BRefa7bmzA1F
Fnqt1ju7PhdHtfkpbABctm/Op8YJ2o0R1zYILSgq85LqycG6XEtk/51IJhCeMxl4KIHAzp5RFdCi
x8Gcwu93bxBAThwvtMB1eBmLl2bShlgkgRJ6UWarnq22iU2UP5a/bg+zsooAZuQtYcJpYodczqlB
rstRwf97ORA2Ly6gGmVYp73r5sw/ZiCsp53RDfrGgV5ZSQnTIfiCTk54sBiVQh8E6KkLPTv386fa
zKNjHKFOJ4U8N4a6ihCk9Zaj00lBqY3O1OKj0cFQ1RJvQc8lK9rVQknOEzqO0S6bfW1fa//DW7qg
Lf3/2DReMAYk7AGZBoucd3QRyNqBFOYrtNAbM93+Fjim+oL63pZrwtW5lqPQNrcU+iZMcLH7lWrs
ylG3Q0+dtap5FCYw6ncILinh6fYGWRtI1uDRJ5EW5EtxMPREpKh5G3kVONonDTuToz7F9f1Hi6uH
/EJ6a5go8Fxuw7JtQjEVTeQBIAoeXTAhO2uM87OdQmm5PaG1DcF2kN6yhBo0gi6HSmv85qJhiDxT
qT+2qUsemCdoBRrdC732b7cHW9vo8LCkpA1niwzqcrC4CO3aMafIwy3QeKcEQ/V9buAy65O21S1Z
/VBEpCiRys+17DflaZ4WepuSXqg6yrstEqvNF+HaYf/X7TmtDkT6RAuWa4N+yeWcUgO3Dr01Is/3
c3zNLGFbX3RlcNvj/eNI4AaPMQkhJPvFOKT9BgqusZcVSfcVV+ARqbi5TPN7gzIHzBrxGMeIP8AD
Xo4zV7mvzR0bwg7N7hCEqnaabCf8dO9saHXbCDUieiK/0mIUiMgT5ZIq8RyM79+mVa+8zawk3RDO
uN5vhKegkXSofrD6lr6YtG8Ut6Z44sGyiV+A/lYnsysAI6Vi05ptayyZS/yGNYwdLCQca068HgTx
B+CIxqFolOFIvTjYuB6utxzi8BSeQX6gO8J1dzlUR7/CD8Yx8tpM97+kwldPtOTse5M7xDNlVYC0
mAfxKvnJrFI36iiLvR4Mun1UrcHtPtYAoTAVSmZH34g3VyfFpwIVagJlWN4NCnr6Nkwt7jwYJoeO
+jVY6W5LnVXenBfNRYy3kICjBy3/Cw/T5dJBjS4Us+Na8PtopDYJ6qAiejb7x1pxiredM8RvYxEK
zzCKsTmNaONsiUasbBTEYcFDoU1DHLoUVjObuCqMqYo9u6HpRwVx9qM9Ds7FVzVAKOFw+6DJvXA1
YWknxPvIc7L0xTACoxwA3sce5IbmRFEOGpcFYdKATfhsxV2LPGmjPdZwxjZCjZUP6mCCSwrJeyz/
c7nUUR9FbpqFsRdPaXpwKzU6doM2bezStVFwLQIGBfwFnRq52r8dO9MZaYdUbexFwOW+WsgLZQf+
xyi4+520qMVJJy/G4FVezMan8u6bI+so9GH+ZLVG+Sm24WZaPjFiSQfL3RhwbZtw3XP2cB0ENbe4
ITMEYma8tCOvbMBqTggYndJGuM8t9cmNy1j+9uUeATVHTkm6ByVwEW7kOWI/seFHXhI02IYZTgDs
8Fz2mvKliG2kdOd+q8CwOjv5wXgD8BtcPs+4ILRpJKLYM3vVOGXEvc+2QB+qRrnt4f4TQPWEcAOJ
Fl6dRTZWYw/WgQuIvS5q009WWKVvIGgi6tXmygHx/9jc1X7pPjeJ3R9vD706S5uBmSjV+aUPwEhj
z8BPI/ZG1Wr+1t02BmzezG1Je9Rvt6px16EcWxTCumKyPfEsWzwLYZhVk8MYHnQXde+XenlAfSM5
YiuSv7GU2Xi5PbvVbfPbeIttk5U1fRbaMF42YDIT2+nPoBO4RYxx/EzrPXurJmm2kVqvrSicfoBn
kP4JjBcJvJ6nIYQ12WiDofXGj0Nn2EHXzl/8ENLXxt25YLzI5AVjgN9GW2wduiD052Mt9tS6KY0D
DM5uB3zBfx938fiQx3kIKoK+5NQ6nQ2ZTc+/wjjY8plduDn+98+ALCEL5wDullmp64ezO8AJ9Pph
oDyWp3b+o4LpVe9aW6eB2BdIXu9ztM4tmvDF8KE2Nf99F5XBI+IV8dNYKzM6aDk6IffvABT0QIcS
hUC5X9xRjtMMlh8rsTepXXhMinhoTnCu6VdSN+2ShyG3/+WxLzfMj1Y3ASpI4KBII5xlMZ1SKObY
HVCezmy8ucj1L3PsK8cqtcTG3bH2upApE2VJZDagvMvXpXJE7Tv4y3r6CAux9/P4YE29crq9jGtv
NKk4wJPX0GQJs22LJsmbboq9gkK9p4RW8ymllf9WQ3vw42y37hvdN9pHtfKDDVTe6kpiy823QyQD
6s/l/KCKKWWTq7GXuIl5dJu5OgZar+MBivjm7UnKv2r5yFDA1hBQlWyVJf6WBwzJiCBNvHmsf0qp
mGPbVPPPptK1FyoV00MYOtNL4RTZT1AbzQasbPUMIW6NMxRlMsCd8jL7LU5A56ni3/iJV5MTPAiR
tbAg5tgN99pY1p+SMmq/2pmZgjsa1B9jZr5MOYZSpdPpn5DVAL8SmsO8cYOufXgIDKitIlBC7Cu3
328/KpkmrLo0QiSl0Cn11Ko6n/xybv/RhqmnsJDmf9Pkbj4KVNI3FmR1aDpEvL14hCBLdzn0ICnj
hUL7zS78AY5rbMPZLmJgG7CslSE/CCDU4w7Sq10gzeW63cbRkgNc7QfURekc6eAMl0GH0P2QZKCJ
PW1O1HcV4LDPUFPiszqK4NAooYmifa9PG1HV2hsJ/BvaAwUPeaYvp+2iP0CtoIy9NDdKBJwLo5BY
ilC866nrPem5KjYO99oRw/GQW5zVvmZNBlM4JgAsYq9GTBmX8Kwr3EM6CtPf2VGabkU7a8sqpdTg
qlCZJfK4nGA/+wqUWJcnK6wdxhmqf2Hsgjx0Uas4DTj3/ArJtL7cPtyrywrR7lWrGMHIRQUTokVn
RfDrvK6Hrr6bgzTroOlSc5bcuu6kd2rz+faQa+tKZopQD0kR3l6LaGds42KKIQ963YhSmx0G43Qo
66APQS8byYc/GAyzE6C+dItJ2y5XNQqcuZ2Qn/B6s06/mB3dyFMxRum/tZ0E4fH2YNddcsIOBlMQ
3oS0h1H15WijizIHBiNAVQvyGBEnA8IzQ3AEIDTvLTXY96mhfogU7NPsWAsPE0anXhxApt+JEemw
2z9n7eKmY8ILAe6TYsNiR8muQ2dHWQIUqEte/KxtvaQI6aIR7zienozVu65LfHRugAG9NR1Klhu/
4Jp0IxeEu0oaJ0lU9+JbIxRTV6bgJ9RJg9es2ijj27lHBCeuovld6bgC7bRweN+qrfFWRLa6U0K1
A8c+DFt54Nq9CSKDqjUpGR1FeRJ+u7J7hJYqPagTLzZC50QfAiENYw6qN13pTKeuC93vxpil57Io
rK19Ib/78sqUhFKE1qQN1zIObOoOEQb0Lbw8oxu+49YyvrVO3H0TrRmjkTE1zYPed6Gzm4eyLfdp
Xo0mYANIuBuX2totQzZFFQPyABt1sSfiATPzZO4ST+0mAMpRTTV8b0QNiKh5oj55wtPc/yVEqswb
sd/ayNCQNar9r/p6iycTracyF9xn3sz/xUYuJ8eGDJMO42PagZTb1eAn953ZIkh/+xis3TeQUWWD
RlqJL+3LjdEtJmMQvBxmkb5Vx2rYG0pefey1yN7IO9bmCP2PLUZgxlS1yz2GKlgYgSykOAqY5uSP
bb6nqGU9gTMQb5oMSYK8VzbWdX16/zfmItJtTAdgc5knnkJl7M0wBR+BtuVv/KLMnm4v5NpbQdWS
DptNxwHe5uXsCkDKlQL4zfOLCr+/QUNN5KHC6M3d21oedLuhE/VGtLM6Jjw2qNLwpIDgXI7puzqM
lqlMvCEHHbYz2rkTO044ZJtEd49Fb289+2v3BAGlDK4QoDOXNdpRRB3qVVrijZGpHP2sRGRFy/3q
UdMS6w0u7WGLqlKGo55bb7UKVvcPERVlFRlt6/Lf/3ZHhb2tBL3G/kHA6blQfM+KR0BkVvdBRLi7
TNlWnWM1UUZq4H9HXKxv7tqp6oxx4uUaDAB0l5VDU1b+EQBL/Ww3eGDOdv6Cypj7oLX9/BCFnbZx
Ja2lamiqvio10rxYtqOp2aoNWOHE07Ic0ylXKZEZ9/uNcuPqZ7VcfBlkD5Wq4+XSpnOoo2DSJF6Y
28nJpLa/axILDTfRh297IDKnvsVgbicm2AO3z83qCf1t6MVXtUKHBMpXaWbQyxI710rDz4jUAf1V
bEmDuD3a6nJKwro8NLQ7F180iJq+NjC38SYxSxWyvieyKqth3KpurE0L3DZwNZeeKl5alyuKEhX9
gEgmZk6pFrvYMsf2RHibUVCoFVg9t+e1OhzRuOSHWRSnF7dPqZVzFAcOO9Wi47CL8rT6Coy/+SXw
bUj/YE+S28lGmuzULIXGU0R2RD4LrroO74YGxtF+LsZwY0+uTsnhdmPX0z5Z8qvhNjVFgBqL19LT
UPZG2Obag56H7aehsZ3mDzIoQkFI1GAmsTZdBKeioafndnXqdYWefGqNdnqpdTf8hqKH4ewbSgh/
UGUiYUNWQAVoSK66CDZ8lBwRRZhTz7SFTYyflQ+92wKNTyHX7ItwMt5XfjM93r1RXGiRJDMU4DEy
Wpz01vRTB+Xp1DNm3cenwNZTmofApXeOaLSN/GItwoUT+ZqMOzz6S4l/bmzfqjWqP3WawzzrreY5
MtL0qZry6cEKau2Em1L2NgYIXe7MWqkOwmjsbykuKRu7Sc5rEWSiZE7HCMo+19yy/2s1vki5QVMP
DbaxfOpqH4C7n+F1gyDBrP/V5nXz9+2lXnmvkKqR5XlQpGyrxZlEMJlrZR6I6aiz/qsWAay7OlKO
GSSXd0BM/RMUHrvfuAlWbjjKlpLiyNlUAMxeXjwNFidFNyp8YNzmxKEO7RaQ9aA5yfH29NZqT9xw
0F8p8kiFlkVsBejZFkVeZ96IG3tyVGuXBpylFennucXbQZKS4se4r/Zxb8ZHwobsEFYBhFwEO84+
oomPVj6K97d/1dp3ll0zk1NMjLmEeM6166PmGmceUA312FZ9lO6EWlQPUAGVJ8Dv5cvtAdeCBOm5
IO0BSKSvwN8aYrZ9NnNPEQHhkpi37n4utemJfTFIXhj2ajSAsS/sIGkorNhfikjyjWmv7TWuSkJP
+jE8Aot3jf4SYAaXY01Zdf4rquZ/HJFOj8Lo7U8lhrAnttsWRX8lg0bXXnbr8XqBcb144sYkNcRA
19lDMHD62AWKNb8pKd/Xe5eawgFtm6/wvcQEJLULUHLD7WD+cnvx17424SClbHDMNPUXdygimuRT
I6d6VKfa2pVDbpgHk/Twp13nffvGnTv0OW+PubbUBpU98jTQtyBkLg9YXeuhlRhW6jUi7T9r8Sye
MiU2zvbUl4c2VcRjCPz49AeDUq6n1EzjGemdy0HH0Zz0ug0yz9b64ggFVTwoUwSvIVWqR1Ub25ch
Ee3GpnpFKi8vTXBaFDMphwBRl3fNbxG3SFs/bYWZeXocFV8p9qKoWNvDl3ouhgcFVcy9E01HmGTz
Thh+gBx/UaI4a5dPKvqDRwf/kwd0MeONIG715sHAicI+ITclnMUn8AsRcWfDF8wdGG09XpYHQERI
5TpgAhAthbnq6/Ac+2gKDobW0ATNpx2Ic39fVFNN+TeMN97VtZ1IWkImTQiBhsniJ024AQ9aWGUe
bWZ72I090HdWp5M06kipeWX6KVc3FmLtBMq2g8ym+XNZr1CRO/UxhIE3OZXqyawr7ckFMvMELrc6
jSaYAdcRFlLHo4+9IyqTWxtk7SwgDk4VmGAQtZbFFZBGQ5ij3Jh5loE+wWHo6NPtel2H1Qa9an5w
p9A8s7n2FRx15E8ofFvQx3dcKvW+FkmFuVA9/QpHMLC7sXaKH34blNFO0Yb0x+0TJPfq5V7m1MkM
R3YbMQBZvMZoytRG7ANo60pl6PaQ99TPOt5R88ZJvQ5bYRbIfiY3I0XOZQciiUckOGRvra2o2k38
o8kjWHbFs/QPd3/ePSt646DZ5bZjsMW2q+bOhT1nAT1MDSs4VGFRzQ9GEFXD3WEF6waaAoMCGTwu
cRt6iVB3HtEVdxJIBjou7yiKBlvqZfKZWnwkrG5A9dA1JKi4KhFpesNsKS/QAC8i4F9O6RyAkUQI
n0d6+CUTeZZiiQlYZVcpbtL/c3s5rw8UrxmW0zK1ITxe4jcc4gqgYVHigbSy37sQaedjrvVK8K0U
dUktEvGE742wI56Wtm2a4yCK6W52DKIb1CAlEUKVgEX5I3+7dauQjkQkhsSzoyk9ponVDjThoyLh
xKgTiKfK4bBUqfZye/LXVxgPGuADCfnkjCxDJzuIsAimGO759aj5qAWHc3AcGyebHsyM4Q84U5Rb
1IXrG4RBoWQY5Fx89iXyAbMa2MMjX7w20vkH5cB5b/dm/2CkevWWxDz6Vrm9u/GZV2YKVJcGHY0W
qZ+0CBuECKyyw/OHa2twqfMSvsNBTPPJhYfqRjBzU8XZ317dlXtBxqNEivgdA/lf3D9xmIZZMlNi
mRUEJQ5d1tvJIx7qlb5zMtH9dXu0tRnS1JBoSi48Q1cWe4hqQOE7GcmlNeiIHUhJ+tkZxWenaQeP
ansrNi6IlfnRgUQezzC5XgF3XY5YAKWwStdPPVVrFQvLYaUaji3tl/IL/LL67ucWPXZMpW2IgZRb
lx3+2Yg7c9L03NPTuTgg/Ox7fVbDlqaU9WDQpfh893qCTVbIJ4DKUZ9ePHSobCW546S558dW+ji3
ur7LXG36mVtNM+4xCNkUclw5GOAmABFLdBc+R4uIT6ShGkdzl3vAwDVxKEf/nQ9RcIfdcfqI+rT7
xk1x69nYpSuvJOUBLmAqEuCElr0YahUh4Nk597iAtM8C/va/VRVOT7dXc3UUlJOkIwkfcYnOV+vA
6GJ4ZF4xFsUx1JseR4thK0xcOQOsHUQD1k/C8RY7EsHPvDKqsQCaQT58MiLwRrshMmPtNGtOqJ0a
bVKTjWNwPSj4VwjqCEORmICcvzwGeogfRte4uRe2kfnRDmfjk45sys859M1PadFZ5uHetYRPQcYH
SFSylpakijiXEqaKXnidZYljVxrdye9bsdFHWZuWFNiFpKQTbSzRhnlgGHFoOYyS2RDltRQ3vqzw
EYPAFLaZNf30B7OSMA4gIDLgWHy7ePLt1kHnxLPEoJ/DFpKmXkwbz8D1EePvxysVmC19xyvz61YI
umx1UnlDmsfPuT+nRz/AjGJfZxpw2yYav6Hl76sbW+T6ppTDUjpBJBgK57LXWvpgNUfdLT0koPp3
ZhCrz7TGR5SMLDcR928PYEbw0nXQMABDFgsZ4YGEEVpYebXVf+/KrHuYgvt5tYgPsvPkSXMhTC93
R4VSyeT2Q+3FXZXrO0rf1bepofJ3vL0rVnYhoTVejHDO2RXLe2PycyNIKWh5KNVHO+T/g2fU+n9h
PZl7o0DH/97huIGp4eNzBLDmSnVtKgxkg5J58MIieBkrx94LBR8Is3f2bYpn2e3RrmPf1/v+NQaj
LrwkcWZtlSuo84yeWggLvJqvlHtfwT7kyPPtvs37LHR3ZVBl1XHI3WGrDX99GLgsoRTT2+NhpaJz
eXE5OdD+PKkmTjiawblTf23V+UsAnmpfmcO7vFSqjTN+9TV51IA6SpwLBQYSs8sRO1OHblG54hzW
Nioso3HEMRFJmtzhfZvVeyOG19Fsjh0oB9Z38Z6qSgNZulTFOUo15ZEErYUrHbXzIw++hdMf98PG
iFfnnIIzAd9rIogv17ISG42dUqQVGSfSEbN1GAshMMLxNftHrYSjuXE2rt5URuPdlkkTkyOWvlxN
mrA6KArJnuknjALHTnwwsNrY6DivzYnYAI1MDhaHXm7i33KTcagDnVsg8oZxHg6JM6kHJ3PEs0jz
4d4ggQlJWpi035PdusUHS0MTK8sQLH1VjOUzSJ70OKmDtjEhua0vMk5GQZtR5nMEPleEOm57vzdR
k/M6yit/4UiRIPsZxRQT2yzw83+HPEqUdNeIQA3edLhbFDt8vjR3S0ljbWGJY2l2sXzIgiwWNhSK
jwEymHpKjn5x7LSqaA6oDpn9OXat7g82C/BM4lnuUcqK8tf89hndpjc72+zJ5nOA1hgjFNGhLfK2
3Xh91mbFiyABdERitCQuxxnqKZvA2QCoSe0YwVZ8Z35EjjbvVT8Sxh8NBnaEAhyp3RI/7be+CqOD
wQCB9lQN3Dg4wm2uP85ZhtvN7dv6+rhxibgatyXETyCXi+vSVYIxCwMK7v1UGscIbSlE8Gf33q7V
69rxdAMHlG/CIo0bosBt8QiiB5pVLowus24jFJH0+DtE2uidZmVbptUr84IZIMXHKa9CEljEC1mJ
ghf1scyjWyF5QIOdi1ObFagY3l7A69sfxAolMkgkXK2QZS63Rh/nfmjW1C7rtO2rnVKqGaZavVVg
hdOXEa5slaxz3B706pFjPTljfC8SVaa5OGVYOBlqVGWBFxSY8ESKUE4ClUB0eerscS6bFw3tuY0o
c2Wi9JqkmTrlves2WUyLJI5A/npGPEbHti6Nl8Ktho+8HPFB+CjNbEzy+tCxI6UNBQ1XENBLtfrS
KdxxHGhQJCO1D+mZ0nwXSjD9VYsJsbLbK3o9O3ohdGAcoHvA3+3FOagKxQgtcHNeNgpR7DWtVsrD
UE6iQhLODnEBN7Nqy7bh+jNCtgbvLmHe5FlLun/sGqllZW3qubPpPyP3i8hhOhntR43wEQPFMUDO
sYvUjbfi+mwYyGxw3mn0ESEtwU/oMHaIJNJ2cAfMdIQrrW1He8vdeGVFQYSCgyQEpGu3VOOycuB4
s00HM7Hnn60eRr/SPO++OEZeAUalhf7p9hdcbBd6xKR0Ok0lUMBIoyxP/AwashFaMZ65U/29Kvt3
DkJ/h7C1t4SZFwsoh2JHarSvgL3aMGwuz7wCeEopHWs65wh6f6qjwqKiOkcbcdfaKDRisF/hF1Nu
Wxzydka2MG+n8awYDfUS3p9jbOjpxsZfCvrKycgDTZUYbIp0276cjOnjVVWE5nSWfJ5kr6txpR1z
t0aMNqo4Kwe3b+xxb1f29CtotRKfLFKntwHJoe4NKMu+qEFhfyyUthqPTZ7p2i7CNBSFwqjBPJE5
KGIXgAjDpzADDvs0KChePhtFLNpz03NC9sWQVemJ7rMxPGgTlnYnJfUz650Y9cnCq1kpn/ALA3JU
+QOp324y7CB4G1t2E56T0mnyo4tn77APlFphpQySt0cF2M30hL9T9jlJQnve+XWpj6fbe26xx1/X
Dig/UT8VLo7U4hPNmlqiGego56rLmyc/Ld2jmqXxCZnu6lhn1ZaV1Moep2gOvIeWDLn+siqjZokw
RDaoZ32ojL2ql+ZRght33azHW/uCz/5bQCmn5qga4Q6vNk3iZchDZ6K3Jn9Wz0rSYlkWgHqYm2Dr
9ZQLtBwF0DjdRrYgYlaLBTTsMEW+atTPuF4INGLr0T8NdqMeAzURe23qfrWxahWnqYdCd/vbrRwv
FlIGWDbgpau2vy6GPsNAdTxXZp4dcpEHHxQttTd2yOKKZxkpa4K5onBHM4RS5OXp4iAo1ohMw9k1
Bhze0HQcMYCt8vBngAjGbvK3MpvraRnYjOm0CCWAghbu5YAi7warzoV6jq28fGzi/PNklFuUuNVB
XpWnKJLIsO5yELdouja2Ku0ctED4u0ANT9wX8+H2F7re7dTGNSq4VJhcOmmLqLFNy1bHS1M/A4Lw
i1Nfzo25A1xNfRw97U024cqnoogGKR61M4C5y0nZdlv5k98b5zF01ZcOId0nHVr8M4iF4FxBzT+N
yRRvvMUrc0RGjmGhrgCyWooLCVNtJnRjjTNJsfhhOLX/eR4iCF5YblT3ReHsRUDdnDZDGr3QqVq0
i8xhUqM6dowzkkZoKQozORhYLe5DFGkPPk25jRN2fTsynmzASS0F6iJyF/2WnSXS19mnIHOO/WQ4
jL6Z7e2xQdK46LsdSsfjh9v75foDyoj41SKC1iONx8vxIiyBRYZWxplY2O73/qSX7ZMtnLx+Ut3G
rt408HQA66dZYm7Eqtf3mInYM88AQSQQ9iXsslUI8YZZNc9RNRV7f1T8f7GsBywFTuphrIPpowGb
cT+q/Zbk0coiS1Qp0FwqALBE9ctJx3S0g8lB1I5+6oDVpd+ib4wXLWhTZ5fno3X3R6Vqwk1t0oiQ
r8NiE0HIrkqIsFS77CDfQSFPHpI5Cvc42eIPXPVT/+v2V72+axgPjUUSYQC0pAKXE5zcOTTSqBVn
Vt/YtW2OLohTbbUflhBPDgfDQKGSE6PvcSWoN85GYieWOJvC9HIjmQ9NX/4zmMovs9WDnRO1n6LQ
aQ62Mr0bVPPRicdxYxMtajj/+QlQVzikzJZ773Km4MYBfBLZeJ1hdeHBGn1r+JQUnDGUjF2njXcl
ugLZA+4Eof+zw81S39kK2r4b9+71OQIESSOGnIu0li765e+YDQ0T0igJPLfyXUxyuxLP7aop/7FK
CLhYWToHIxyrrSLL9fSlSR7JF5VKkqKlnGdvuyON0izyCmuyHiEHNNPRKLMSH9pQsybElhXrHxyQ
TXNXznr7OVcr4+e9e41WBoVVXTaieKwXL45t14odDcDTQrTgzk2ixkczr4aNHX19ZKklydI/zjxs
uCXGKh5tP0nBC3u50JTdEA/P9I6cnduLZ3AEW7WC6/PDaNTHgEPguULUePk1uazaKg7azMN9JX/B
st04Om48PN5eudds5DKSk8OweEh6SbvTxaYJcUMwZmzPvSh2ZkvbVaxesqtrCqMPXadGP4vcUOaD
mw8latgCW4fhOUARYzg4OB97Vqn09t7KMNn5hCiV+yOgS6LuVBf48T5ulKo4TKob6E/cOHa8wd1Y
WyKqzby+tA1k6+ByibK4s4u8czMvVjtrT/Nf7O0CwfnbS3T91ANwkuZ7EI7AG18VK0dkJyfXzz0b
iyusIB3rMPiptS+BQZ9uD3U1IYp6oLekbjLb64qR2fmzVea2X3it6kb7oQ/F3kG3fKOZenVPMApn
hT1FDkT/b3FfFX7c5SruzRzYLDpVNf7jYT1ZYuf7KGjuAMP3p87S7tSllQJRUs+CeAmTW6a52NC6
PqQWSiaV11rtvG9EB+vWUMfj3UtIfkU+jKUqVctlyTLNxiiZsHHxBl/t923TBqSdZbRx1V7tCeYi
b1k6gbyn6DRf7jz8KcyoigbmgiL94zxZsTRaNw9UfraajtdDIZD0GmvC04X2tlg2PNI1s3fn0puH
xnpoOsM+9IEFbVGEdz8gBEBQT6BnUL2TCLjLWVGJSXTE5iuvU0ftK98mQQUFt7pjXE1jtKuGzkf2
ZtbujW/lsFg+YQH4iiRczFBp41wLy7ryYk2HUNdO8bEf/PnFT8Ls5GapuJOtxE5kQEALhNLkWlfF
86itZCUirzzFSctHB5T2Q5gk7bFL7Dvbfq9DsZgS+0nHmKrh5ZKOptoZaa0yVKSWj0qMsGATGd0x
oTb0JkZ48sO92x9NFYIhKndkeMhNX45n2GXsCl+vPODJ1rHITEy7VXEnyPQ/s6JCyBEA8k8J5XIU
s+qMKO3dykMwUTkEjprt0sGaT6Y2lRtx6/WVyIQoQ9Imw/kUMtvlULaaWEM7O5U3m6r/D0ir4X3T
TvPGHX99JV6OsvhMtLwCXyC95EETMfeRZbfjXsdWHmcfcK0/hDl876w+/vwHHwuTFHlX8cmWiV1l
56YKsbv25sAJngdpAKJjyXP/CrLdAbGQR6KxsHT+NY3WF2Ft1V6HEClHOcYQKoymu29EIhIJbZbS
Y9AOF2+xjzdMVTts9MaPk72B2KXnVMH4bKud/v72sq3ciJhP00CTvGOeiMUeB7gYQFybKy/o3eBT
Ws/K06SGb4Ip6jeio9WRqCkAh5XY22UpN6JsZ+atXSHGrHQHp3GinRrGzn6K6C/cntTKPpca/Ny7
oGUkfPtynxPGtHqfxbXXjoHYZ6WWn7RA//gHg1CJlNUEuq/LCDZTrM5qwrz2VJnZt9k87NpJ3TpM
V3Hy604g9JVsEYqQi/u87rF9KbueDcdJfapKbGeqCRMmgrXqKcjyLcPita+kSaCMjGLxjpWH+7d6
hR1R1XK7iVlF/hgTB06dOOUiat91vVl0G3ti7UOBHASNJkVEKNhdjqZDNfWzaa6hf+vlQxQo+NWa
uJfd/lLrc/rfUZaGuL4LNQ2N1dproqg+UObP91WMu1YRBj9vj7Q2HzoIBDEEZjoYgMv5wEFsZwqT
tVeLqH+Kh9nYB83oH/9gFDJEPhLb7wryHGh5gRChW3sl0naHWp2+qxkmR38wiBTLoRtCxL6M1KO6
GkQwJI3nayFmtEM7PISTeX+QTvDMy8fHASF4hf1FedBxO6doPAATzt+q3pvuk4G3o/bwB7OBACs5
brzly6QWM73Wmv2sQSm2nuedm4yKtavzvNqSTl3dAcBqXzllNEPkXvzt/LSu2ULoili2bJoOpAb2
DovFu/NZ7mwJWQBkjzgWb97lKGlnjlFvIC2HW59+9MsG+zsbKMbdi0aOJkV1kKKCx6AtRunBRpu1
hYBd2qv7OI7EQS+7+284ghHwJNLNQ/65GCXoYwvLIhPWAM5I77UoUr7DhNM/BHObPI1cQv/cnpWM
py6SdMpKzIc+H+UuquqLx9XJ+8IeHcDYs10q3WMRtpX4NIRTN5/9YSqqcz76vnWKbAyeH2lEt8Hd
ITqVQyrBONyTggCdvlzWIWPJR6MvvaRuKNGGQaD+LFNcbPaww8Q3BIa6rRvw+hUh62FEqZfMnlkG
FIYb4/Y3GRwzIphun+fCyE7gGOYH3PmgLdtalm2Vg6/HlLpXErRN5YZIaXESlA6iaAxMzgsmZQgP
rpJW1td01vvgszBqof9TJnGwUcSQf+flt70cU/6m305f0Az9SM239dpO0d4mFMcOVpi136aEGPT2
Nro+6PI64aqn4y7dfBdf0XHmxhBoPHowtsRhrEFRp1VQbjyQa4vIVsV0hFoZNZ/FhKJebXulqTpv
0pMvmdF0uzmO33az9tTFxVZwu7Z60l2LHjf0Y22Z7heFOieUdDsPq8zmGUGxf0E2Tw/OjJf17cW7
GkneXuxoOAi0tXhiLr+T0Kn8le3Yek5RikOMWiiEpP/i7Lx6JDeCZf2LCNCbV7LNzOxuc2a0RtoX
QitD702R/PXn49wLHDXZaKIPBAgLLKTqKpbJjIyM0Fo3nqdmZ6jNd+Le4kWGLa0Tzmx6L/KpLmMT
a+BLUKD6lSZOf0i6au+A3ZgQUSAEcGhWC3t6dSG39TgosVoMKJ/EteqGXfz3mAY5HtkGjtUPLx7o
uAlhgbNMoXO1J3RMlmthqwMkJLOkS72iVxVHPkepvBrv3b2pbe7LD0Y97DiykeX+WN2XxE1G0+a6
uKi24BnooRoWHtr+ZvOEOaZB2XhqsXWkVDd8r0n5+p1AZLu0BKKLGifvEGDXhjs64TXAJ5YvZpbF
xwGoxWuVoD+L2djTW9hkriDEbEwa9Tjb1F1XwTbkpjmqRa7B8sUmWSHOIjuxkxNWcPpFzRrrV6YF
8aPVTwpm3M28SYv0M6nz9Vmww7GmkttYl96mN+JMBSg0zmiyK9iGDdK0p7y0PQ+grsgvs3eollED
vR5uFP2Qhl1p09w8yF4XKaYrq7u34/ajLRYNFOHpkePsrdMWSUPfzNGS+ZJFtJYfGrtjd1pdaxd4
1yIctnPIl+N1de8jDEvdimIcLQVLs+71pColWfx2Ju2C9aF+iEooT+ZkNyfVGGVc7GrVa/uYejIg
8FNbq3tvwWbfIDr4oZ9NMZBbZi1vY0ZwOPLemi+IvDXhyRYNQ7Ra22WfKHM1BtbIeOpinIs7xun+
ZbA5nQwNaQRuCtgzaZR2PXNdiXAIDkoFlXK7qk7JoEXKyamiSD1yUofxwLNr2J4Rjdl8rKRWf1Bs
Z2FMwaRj9eFdLxZmq4SxNomiSmXQL8mMGaqROvarEhFLRaJVfsNNeq/IsvnU0M7g5JAr8A+V0NVN
2/W5E8+zadAjJTVPqhSk5rNRGhllSt7IY1rE+MiK2oIaoXcqRpw6mbJ2vL/qm0O0/IjFxHDp1rII
ja9XXYIlkU9ZagAwILzDlZS9zIWh7tQWNoeIFgDko8lXwFhVaJnXo+RtNduDjTiaiJTyRUxWeqjA
/Q+9sWt7eXOopdwKdZ5L1lkdIColJC2KHVwMp9OnU4fZWe6FOOHOnt6jB+s+un5ICoNS8w9hMBDy
9cwsrbbyceisy+hUoWuGSC3XcVztJH2b4GkRtyPZg1kKirKRxq5Uh2JTaluXAZzOt+xG/cuCyPJc
CbwQnbyQf96f1XYR2RRky/AuWUg+3PWsskHS5q63nUs02SltKMgheBR0szcT2bVHbzxeJ0D3pVq/
9PKvvUga1chwnW6DC730BSrr0tQcpKqpjnKrG7hXY1IOVVKyc/WoSJGZIX6vzzvre2O+FJ+oeC6y
70vx5nq+SWXY1FPYNCWa70+l0veHOC/t42D109v9pf3oHb+64TWiXzBrXmfKznCir8cytWzpthCp
3wRK3bkRDu7VOeHDa34q131zNGMu3APuvnimNEQK3UlumkY/V8M0SU/ciBm5gBG2dGKIxa460aJk
+obGS9GcpCQWgasWnZl+amatGeBtOsa/TVsbpVsagzIJ2sjzYXDNukKEOkodrf/eTLHOKAiiN4ek
z/ruMGVJiUDTxGnS3TRsaKuky6sIvqa6HognOS3t0G24UCRXKGZ7ngCoAw9ZIV07p3o3+kremeIt
cMwgeE566HKfFSHVzRclrJvm0DoVehpjEevac6EaZYLptd7lEOgyPf9Bf9s0nxq9CUZvSuYx/9pb
NOeem1AOw2Oidu18kA3yItfOzPFP9F2KxJM1DsQxznMEAquExt2jnYej7Qp71uq3tFUHjOob05Ce
UBUOBo9zJsIT6yrrxzlFruetLyjdta4yTcI5yRi6Nj8i/N/txM3IxjQkROq60/1GEjVGg7IyfEuG
xs5/jmrf569S3IADh1WYBl/HGj+nwcMrPgpebC0u+tdgVOXp3dHKdoKTEivh8ywapXIr5KmqMwQn
g/iXyNN8gzhrl0/3N932lv//RowEZqCTaz+rwYq5YEqt8iNE4Y8tpldupYbt8dFR6LSnWw8sAE0B
QrPrnZ0bbV5lfSZ8EvH+rcr14ZhE6l6VaRuiUF0i59JokV00IVajBJreToO0XPBmph6wMiq/NjLq
u8eil/DV0dvCMQCVk+H3R2cHNs7aIanF3tDWjXNoQMQNRkeJL9WJGL1kErob2bVZ7GQJ27ueygJy
rUjUU6mjxHu9inWZ6nLPq+WLtOOQDaWa/ZvREPyd3Q+PqMkUo9r5cMv/8vpKYkhmxPSALmGnXw+p
RSpWo7WW+lI6l+pJbesgOxa0BA+f0YWY7Yd3I2kOkpBskg++7up1iUtAGltGHCFHvvqYDZNyCvJH
e94J56jzw5JZQkr+4KxijmIU4Uy3Y3BJNb07V3Aj38t+Hp5kNO+O+EHD53t0gzAgH2xRDFkqAav4
UdUTPcEVJrjQNqeenQT/CtygHrSMW6ZFOyUsDV6rD+mt62+VA0EVphknviN03dfmyPQsKbR2PtF2
E1IMAvyn0QMmA8nP9SiQ1VuMEPPUJz/Vfoq6nr9HGq4sWmXnJ0muip3U0d7sQOAuKuLsC4q5iAZf
j1eMyoxy21D5pciMTwoh/nAI8EP4QbUqemGm8hcuheGfdlTGHaTt1tBLCYK9snDW1whOmoX52Ax6
7Rd04w5PVZEhqIsgyYxh0aRZ5XlCtKR7EQqNdOeZStmOLcj2bqYuiiQTjlBQD2j3vJ56FqozqIEp
fF0tphe0rgM3B5jZ+aC3RkHcfkmvlkHWlNYgBcQ3jWz0P+iddS7F/4xVNe9JJW1vEjAHrhJCRo4A
cuXXkymgjNERNIx+0hSfokCyvLQLE6xzaKq5f9o+bIqvL62F2k1GTuoCO3iN5syxXmuNlkw+npNz
ARM/jN5rc+o7z8pmtTgMqpjt16oNG/lI/GHUr2NqdooraFURf4a5BH5Wi7kI3cToJftoBJb4bIhQ
Mv52IsxgHr5jUeajq8dcDBT4vatLT7KyUCHqmXwCoAWJzOSnUel637aIZu4vzfbwov9HfMlZYldT
iLj+CKEmD/1MW51PRDs0bkvf8FMRieHvkvLrV8kUTXu6P+KNz87xg/FO//XC2l5lQVqQNiI1ktkf
0n54oV0x9ybwxYM9W8rOOt7YyA5Z5NKbj8wODJrryQVNKoV6l+a+PMnKUxfOkUfDa7qzhNsggwCD
Kxble5BQUq/rUaxY1maJZlq/r4f+SU306jsdk8ZRAhd0HdQsD1nfTzvllFtTg4K9SKYjV7RJXRdF
+HB0OgataMSv4iL3VDDSvYNz42Nx44BoIZzCW78OZMJm6BMpKQo/roATHAoZZ7hIhSdkLX3Vp7n6
2SMEkLs0jYlz0IiXUdbFTz0Js5cMn8ZPVM+bY1hCczP1fE/dYrMGgJWLuPLCGaEZ70Nk8b91Dyee
1MnqFX/IC0ACw25dWbLU5/v7dTvKAqFDDYVDBGa5PiFU5WgwC3GMjyY4u3OcKkcb3v3OVl0rVXL0
gNCJUpd+pIWJutpFCTlvmapdf8nUfDJdRydw/QeJh779HM5GLX8pelLaJ0rSEy15s2VX50yyZ/ul
DotQ9YI+SbojvtHz6I6mGIBP5infE3bbbIdFVYlnlF0O6Aj783qrmwpFwr5p+osqqbWbxBo8O0R9
XElN1Z2tt132pc0AiA3uP1jxGiyBRUACRh/3hUpK4w1WVJ61JHUOj37c5cgywjLIImZzPaEMsWFc
luvhMuotHBNHjc6gp/mj0d7SYbzwcmAaAxd+PE//2aiynrYKXHr5Mkum8lIOaX6Q+0na2UKbq/xj
FLpBwAlxp1xzmWt62uDJN4xCjuP2ifGr1+anssZ4xgzCPcPW7VYAxGIjUJ9YinRrmM4QCclnpilg
3U4Qu1pKO4jR1iFId6b9uP+Vbo611Mo1GqawNVmdjTJoaeFE7vIiFQnq4k2ke6XEu+GYAL73h9pu
O6a1WOqgWgaNdd16jl9e1iPCoFxEF5qeIofBIZ7rvSrx5sngU8H9pYEYBRIu8dWrO6eZ6NSZxcNT
rjyIvpjAZ3rpt06jdafRyuqkmPFeE9jNqYHcykuiuE2GR9OOWqBD5TJPU3vSCjDBKO33ILqboxBS
0EMCv5l3/vpEKX0XtlGpK5dIM3Ovb4v6k9aHe8YWt0eBQoM4+dK0scLDzW6cxho+J75WneEFSVI/
S1K712F1cxT6vLmFaKDYsCtTI0Kic7LZd42Ffn/CvVx30h4V5OZmoH9raX0ho16TEfMpLcyBZOOC
i9TsqXnsm3LwFZf0r0lZfRmK4DGrTl4aNt//jreG8SM5MfDH4QslVfezCLE66Z2wOhhFv8cG31Qt
lpHgCVDzJjHcWPO0yCf3+iQpF01gxjmo9lMcFk9WhBCIVs/f6rn8GfTBG34PDypIfMyR1aQTFviA
qubyZf9z47ZZY3RJzP5ACCE4q/0wwTF2iqeMlPHReJZJLvQqyDWkFwDg10OlHdtintkkUe+oHkbZ
tls6Gmik6PbymFv7kQsXIjjPCBHJ6h6UAZxbyrUqtp4OroROLr2YdFGf71+Bt25bk8x6ocGRza+p
SfGo98bU1OqlCSz7iA3PPwH0iIMdpntF9rWhGp8JRhDANnVdKCUULa7XjmaOtgr6cr4UWhqhXzrC
PZoq1ctKqzgL7Cz8fo7GL/2gDKdK6YITeGf1VHShAAa19pSUtssLSZw4EjkOojGatK5/TV5ok6HP
+nwZjXDyisxBbHsutIcDGxJROFgLZ4f67VpxmtpPEyIzql4KlvUQdsNPY6z35Am2U+FaZD8iukMB
YaOCSck3BZTRpksoVdJJCQd80OxO39kpm4gD6RK4GJS7l4ZzHufrBQuCqFciJ7IucW1+nmzjy0Ar
pxsh30X5eW+zbKZkUG1BlpoOSThBUDKuB3NG5ESHpDUuSGrpB5Hr2N7k2p7k5q1RaKtcKIZUd/hG
16NA/B0SZxyMi9EYtWuqg3PS036vP/rmKIC29K1CR4DhcT2KbTeQcegTuNDmHtM0LGk43IfBb/cP
8o1RFm2K5ZFEFoCC2fUoFbQLfaZJ9BJq5XzACF45Dp00Hu6PsrkuKMnRC4NM78LX3oTQ4+R07Sgl
NgpZbfdbnVE1irW0+wtdlH7n6NwaCm0nGjT5PAtF83pCdoygc8MPueT9ULjlrA5nS6fIGDtJ82gV
mllBaFocUImJyH6vhwI2zVCSyqk0Sml0wH8V7REZffI2n/doYTc+E4ZHS1co9XW23WqouCy7XGop
aoYyhq99oPRfFLubHn31lwnRPURfAIkOldrrCTUReF+sxUzI0f+IsYV+1noH2QF7fBQ9XIQbYCZh
IUesicDB9UBFh45LHOahr6E2dLQr9a8SUbpHMyoCCt4/no9FlGqT+vd1GINbKGDOonjHSDH6JiFq
935/Z28+DAcEfEohd7OoUK2rzVR2+nhI58IfZIo4TYuIsaVKYmdT01PIilyhkyQ11BxIQ4Emt81k
ckFYqJq9fRFNM5WHSrXD1xrLvdHrKfvpMLbV0vJZkDo7RFMqwu/xVI72m4XdpfoSop8lfmSxnBbH
qajRiTOJhCuPeql6qZp0CH4oQlSzG2kdtdxSkQbDVZPB1J4rQ7IbF88Dum7czmxHvJ+RTy7OeLim
7SF3pilzS1sOpYOK3c/opSbB/SnostZ0FTUR+rGUR6Gdckd09clRWpGfQ4wex5d+sM367FhBfopR
RrMml0rRqL5PeTmL3+HtUSs269F+CdNIr5/Qk3WiZ+Gk5b8Z18k/xOKacppFYoefnSLS49Oild93
7qjPcnwQFdSc93EkBXkLUj2KzpNQGuAmKZ6az6qwDZwbAJhxvFWKbHS1NnB+lnnP2SXWdmTUCzCz
cOOyyH8zI7is3ljpauqW6B4Xn4lKxuZU68n8Lmet9UeqiKzk12ZVdBhnSf9p6+AgR3sqZvU3c9CM
7inG21f16GKTVBehixqdZiuoTPVoQsao/m7zPn2D9KIoKJoQRZ6KzsD1N28wA/MTBcm2l6mphDiP
Lc5RpzShw/0pINFFywKNt+FNxMrwhwRgDe2HZ93IPCeSAv0fkNRQ9sx5zKZ/8ZyzVC/BVaXzijGv
Wi8zk8B6n4kWnVM96NXgFfkwD2dDKYzkqTOtEWWBvJyE9IXXndZMvdHD15Ilin85lgjSowwAGJ1q
O9V+j4xC1zz6FLPq6Ig0t97kdMpoXB+C6D0UkpN5ldlWEgpScl0fBisRMhujH9SDGKMIW1Ta0PVP
aTqkyksugikm552c5LWj4Xp60psinV0+hgSjoLVq28vRKpg8eAtJ9O88hZ3tOWGT/xWEbfFuhhio
uQZhY+tVoUje+0kb5a/Z3GtfJnnMMHFmpykO0mqmnHhTYUjlAWfYcn7uOjnvcGAA63kzZj1LDl2k
S7Gv6JmUnBPS5PAM4cWMjrNU2upxiroegsnyGX7UldKqJ7AO1fDkJBHVaSyTSj5Dd+lVT0mtqHap
3TvjmfJQMrlRnM0/0SM0h8W9hPPk6nWgZ4cYyZyfg4Lx0qGF3lG56A+M6sHWasU4VLjbG8ema2Xz
H0Wpc9mLtEZNoZo46mutybH5qshlW6YuzWXt7ynnVvFMIw1ViHCZ0p3KVpf/un8Vbl5eE0RpUcWn
VRmu6BqwUIQsRCaVjR8CYZ06p4qfjFhSvzcdkr73h7px6y4MJnihaMbjlL2K83AeMSK1bRvfqDrz
KRpE7mmDoh3uj7IJXZeQaKlx0efNtbuupBUdZS8MsBu/Jg96gdHe0HFIlgP1/ITw+d/3R9vOCdIS
GCYrRzxOxHf9JtaSE8iZSHrfKcWEHplZunIo18f7o2wx5AXdQWOTbsNF8GHNSqSJzOpDPpU/SXkh
XEUqMA2qq5Dm2iBR1N5Nbc2Ojm2a9/nfijMt2pWpFEAjSkXZfi6ytBxPWU2z7JfUyozexcU6eLhy
Ae2DqjTdpCTNC3v1ei0QXAgoxAydnzqDbRxyIeRPxuiMDxqu07tFDzr1Ad5w6tOA1dfjqK02ThUd
dshz0kRapdGQu1BDk29UcPTjCA/qFJp9Ee5srE2JGNVRqP0aRM3FRGnd55LF0Rh0gpyotobg2bJ+
JYrAuy1saT1OC6gSUWe6atNLD3dHwcykCR5WARLRqCCt5hvKiFXNlWleikoZz/piVofi02/3t9h2
dsTDQAIfyZEBP/N6URtt1vJFK+2i2YF0MiVd+5RQBT0Yla2fslT9lMVI5jit0B6OKonEScrR+ySe
IcK8Hljrax5CrXMuomb9Qrhun1qs6Hai/s2tgA4d0Ae50mK+t/FYJPura2FKzqXpg+TNSa3kpOiV
9KOLIEChzjB/u7+c22uVAwuMznOyMCfWPZpKxSGLAkf43L4yT32THBLiRzfqxz3f2BtDkeBRXSL6
5x5al13DkHWLRrn3c2MaDujSpd9QzdQ+VaXU79Qmbw4FwgxrkYohrf7X30qK6skRkd77TRyOlsdx
A9IxwrAnwJKb2jzdX8S1mRovBTg6xbnFKIbkQ19+z3/AvqnKOlmdLOF33Gi5T+umhD3WnBkoQtpY
u3ltz3/2XBiNpbqlNsj1N1vHsxd2Y5VYyH8rcfiEIzoVE6FE8R4Wswnv+XmQtrmNuJIXu9nrn2cL
qevg5Q++JSmxp4mEYI8y2udYdSg5GTXtmaO0V2G48eIASNIFRMs5wJq6/Kj/rEmkofIxUXj1uab6
yMXxxngNWJOdtd9+6uVdY0ctbYzbjHzK0N1M83n01Z6SsKdJ5exjw+rEh36a9XAnNLgx2v/rerEW
uvEGLpzyeFbAzmafBsnpKY57SKxBHH+mF+jX/T21/WZLpyQw65ItI0q1uuecEmPbfApGn5dbekOr
MTSewczVQ5HbWn5CDqaevCwVTeQ9PDDFdlBknvEPPdvr75ZZIZQTmKo+8EN1AFKX3EiRxKGXndJX
6jp7EksQfH/QzbWHBDjhECqVPCD8e/n7/2wWa0aUuxzCyS+yyXmPhzn8VEiGg1xfPHxu8xRF+fsD
3viQgJNktVwR+Lyu1VMVvW9JpwoGZPG/hFaCpgma4N+CoIvP94faHgSeDXBKPiRYv7OuU5pFoGiz
lU9+K9vRJzVJUSHM4z2nhFsryLtEvzBqpluordS1UCGlmXw9iKbvlhG3h1AxsrPcJ8GhRyF7hwh2
YwGxj0RDTOUksFNXz2E3my0yEoXsK5lj4sla9UStmNklzbhnnHNjARkKmZtFT31hFF5vDqx4hjJu
a9nXQhEckTTXn3QteRgRBf3gtAFVUjPkrlxNSMuzLCoQvPYN0enPqXCmLwAgezoPN+aCxh94Kxcx
zKB1dVcUbUt5ulH81oItkWbdSGfpmB/ub7kPJ7QrQIfJLOguArBc/BQPr5dMWHEo2VYg+wM1Q+0Q
VBrkuRK0AhHBcpR/SaMNpb2DlPw2NVHtnKD+t2EI1FJJztPUyGrqqYEzfp+scZr/VEWRWcdCtnrD
wx5U2H6jFnLmySaU6Zc0aJq/rCA2u5eyjgf7G4BZJaMtFlOp1IwoSk5TNEgP2sPz6FK9WGyaYdOx
nGvmRIc6WzYUteLreWxdyG3Q9U+reGElKsqP+wt643QtzY4cYfJCoLDV5hibnEskkRU/K2X6thUD
0qxLb532ClDctMcmS1RzJxTcbhXeRArLQEiLB926Smp3yJeNY4FvjJSqZ9WO4THNeruzVZZffr1T
QLNpo2YZl3ZddTWzVFWGIkWkwXfMcviVGe1wYuNq78UMGDSNjflDx9f7WZlkfYfKur1ByI8gkpJo
o0PBPXK9R/tAgzIUsUcR0ag+Z82kfO9TCLtiAvm7//luLCVDUQcGSKX9aU1n5MHppLZkqEDLxBeN
rfISq731fH+U7ZNNRLDwJgk4SS7XulVWh2Y1NvCaD1raHApDGKd8LOwvo9qEv6Wxmf3t4B1/uj/o
dmoocqOqBoeVzk9aGa5XEaXlrCkLVfOpwjie2aTxd9uJjIcD6oUJxVdCEp4y+tohbaoSfSqxjvIx
dYw/48zLUbeF+cWsrT3u73ZbALtAOuWSJKjmz9cTykfLqSSKoL4jR7+a2eme5b6aTiJq9+p5N25J
1OhoAKE+hVwhF+b1UJEJKqvXmuHDXk8lPI1p8EuOaYLw07Oi4/d4iHVR0X2EqZLyYkbz3B5qsy59
2ant5qjGYzX9iOPRQal00JcK16jLyVNoDfFrPaXhdJgaqf4bz+cwfrPgiYRPKhIb+dEs5DiiRcnG
8Fnp89hx4azUAe1PWTvthTrLgl2fcA44fXhoxLEHAJuuZ4k+exEIu9T8po3/Lbta8yy9f64CGoDU
uP1zGqLnKW3wNJN2QtgbW3Mh5ZPKEpIshLDrgc2snQVQseprTml+nnVJ+jMzGmXnAHzw8Fbzo9LO
I4AmC+Os4boBRZZmthvDpyXK9gDNjUtmm/0hTLruTbHa1pdR8T1PRl964ySqV2wH4kNpdns+cdud
u9gW86YTVFKOVJb74T9BLElcHyNDYPsWthMuaKXkNWNdAnnP6fHRU790/i2HkQdwUdu6HqozyzAP
qKX5umTHRw1zC0oJ1BPuj3JjQlCKyRkBsDDsWHNvpzmtKsnODEIigOPciMPzoM44YkfsnftDbZ8h
a6niE7guuNymHo24W+r0VWv4SmhJhynsu2+mkg5e2NiggIod0RE4KlNyGLWs2mnn2O5TxqaSx8XN
bgWWvV5MkclVLKuMncSxc5hxkCDZUePD/RneXEz8DGi8pW6HVvX1KNaQ4VjTDoYfz1V/DjHt/RyR
iJ0wo9/LBbYnnglZCxF8sWqAOXY9VN1II5aqsuFPUDLRDuWNeHfivP0RsW0Pqablf2dN0v8egLSF
bhiazp6C6a3JLga97Bpqo5v3Qo/1aGDvGH5Fp8NvoxQNX9BaDH+YubGHmN04/zy5iPWxQWFib7xK
ykZHqiJQTR9Bn8F6CuZBsty0Nh26I60ksbzSicT3so2bnOB1zIaz7LRx/cVsFBynaghZxU7Gd2v9
CZh5xcjgF3Doev31dLJQAG1MXw/bCZw9y6lVTl+rtj7qpWm4baD8ap3wpJTZw0K/cOVpg4I2ogBD
wcy/HnrG8kQsDjU+obPtDbEcwEgPm3PcdP3OLG9940V3hTeU5acL4HqolsIJIGVk+UMxqi6cJkxT
OhONkjTQ3++fnS1Ni2khXMOGIgIB7VmN1Qk82etQWOynbpAOdMaJf5KsRqUxl/L5TSjtNLnW3Gf+
JNJ4PNBlG6Snruz69zbJzfGspWq0h5Qsg14/PEtKT+AFigCEuOZRDUXYtXUZ2b6QG/1SDvnwZYRN
9vX+3G+MQo6DgCN6qItF1OqLmnFY0UPSO74l+hHOSdGWPwfDnHYu4Btfc+ljoBGKLJuPtaIdmWVk
9bOU27woeQrtaJrehaGIkxKZ+s6MloBjtW5cg8uSESMjpLx6J61En61+kG0/s7vh22BEwSfoddQ8
rUx2ZT3ovz+8ggjZQAemfQRKhr66eQuprFUwLds3rSBzqy6jUc/u9gzRby3gRzEPKH15l1cL2A+t
Fjp26vhpXvTHwO57TymtHEFeec/e6saW+OhYgxS0SIutNVcNI7RCq84cvx3r6SC6qvJQvNuTGbg1
yuK2AI+PVUML6/p8R00zjj3oj290eJ90iOsdEmCep4c/DvUO5K4Xjix1iNVdOSpRQeUyDV95FY1z
UYrelbVgr7nlxlwgU7EL2G/cH+vQzERPGJkNJKEqoWVeH1vpc8oNuYeJbaIYzumHyC9lY4KztUGq
nQjFyrHUfdVzu58PE5fW/E1J2wJcrBslGyspvM8O9GtXile3qkxvr9nB7M5GW2/fUDFXx3dMM2Es
AAw0mUdwjvv2IjMhJa7BNfdHLCO64tZ42DoH7J4c/pz2hfSUBYBVX2xblLAgZKugrhIbRv6tQcjk
teNuiTHcNTvZdXqBDBfqClP2q8Sxs/lSWkgquEoYZu/zGBt4BUlDVyUudagA56UagZlPVRNApNFC
KUZhAT9Px01VI/lLpPiLvseJ0ZVPjVqqxlFH2Uh8GtG0slxZASn+QzRyPKNZpUzmJ0mPFcuPnays
n2OMFALaUATKUoU6OZTu5naeXNwwhsqVkChNm0MIX1D/pXR48fzz4MYjNKLhkBIpRUQ6IVZp0aA1
MLHJz3xVzbtT19JskYewph8cxYLA/AHjc7VuVbwGAg00SSbb7wkzDqaWh4cuR6z+/iibG3UZhfYh
+vCWMGgd8LWSpKg0Xtm+XfbJq4kpkpsPof4p08bxGIis/f3+eJvjtCj7G9R5gW9YxPVj4ei1U/K3
ip/0cXmqVYRxo0Y3Hp7V0tVIKAu6AYBuri4gg9YQGXkL1W9CqzmUVlKd6HuTPhnVKD0bar2n1bBd
RTLVRRMCDrbC076c7v/mb4ks9WbTaj4uT/orLntO5EYwwr+HgSaFrtxjG31/HZcZXL2EgG5Qoxft
hIXuu4bAptbpqlQbCBSbPLcOhlXV/+hiiqqzWXDJn2tDGo0T1g6juQPofIgKroam+QfeLOzpBcBf
PYoQ/RbnO8fx83bsp0s1OtlfqVWkvzeWSMOTlar9T0yNqBdm6RiO6Eg6aLj0TtD/U3V5Kz07GQZV
rmZmknNgT9pQ+jT4Ht8i027VM2lpMx/iWLdo1azHrvpDs/IQubo+mQyvSps+PpZgSs2hj42y+80J
TPPfQB2sH7SwaoMbT+ggujIkwT+HlgLx6f7Cf7zGq+lDV6SuRlcISd9ab1mRlKk3kR7x0Q2o3Jqq
np84wtDdZHKMX9owfS/s4TCh3v9XUw7tH3pjVnuvxfrjLzAhkSOoEnRy4sfr7dZEcK2Qd3B8KUnj
s+gapaE6rYapN3VpugO2bl4mm3gLdHARoV/6rVefOxBaV7RN6/hOCMtQkJq59Mj+NMdcdwupPheF
+hbaPDX313lzUdjAIXCBwENJ7s3NHBsrl400Tl5FXPa/C6nMXNSM1e/3R9mEXsso9EwoUI+4yNfw
rlHP2HqlRfLaDlJ6tnJF/lyMc3oC4trLrzZ3BIk7AwEVABkAp63vCEe0OTJrAC+Zg5uEOf4xpqHl
BbTkd/0Q7dwP24nR5bqAW7wgKqILq9HCqBjLsKrC10YMlQeCQKU5q7SLkvcPWxICf8DPBiBnUqBK
6vVuzMcRlTw8LF6TsaTIUzf5acgQjbn/pbb7gVkgogg4ARpJ1ng9igRYV6pFzRvVBJlH3BE9l0no
nO+PcmPZloyJx4M6NnD1CnisI6u0UhGlLFuqhYeqdKqf9kw7r5u0RSQf7o+2ucQpmvAGMiMLjWAq
GtdzMoJYmLng3ZWNcHaNHGU1p5b+aqrhk5QM5Rka5p7u4o0J8kZB1UaWZnkbV0P23BXmnHbpKzT3
6jkwOkpfUydlnK4uGP64P78b38xZqic8xEsn4gd5/D/PYmSNoS6HFaJRZRt+cRCn/proeXl8fBSK
ryrv76Lisl5FMJJI6iQrf52VGZpcLklH1DnKnW91ay5L+RXdSo4VmPT1t4rCRCkQLshf1d4OTvSn
mH+GkZH8fHQuaMPo0KQWIXKg4NUoklOlYWIErFilwyVGEM8Nh3rPCHN7pTOKwUehWQw5y/WJnS15
Vsu2KF7LTJvPOV1dR2dK5xOCU92zLqmjW6Mf/qmrc3OPBrPd8tqiR8CFREayNHRcL2MglArScZS/
loo1iHe1yc3kQm+MOr42pJLF10mt+l9mFRjJw0LvH44MGioqVA1BuJaf9p/d2FZZqySiLV+zyBS2
V1YORnSY7D5+xKieUxQiaOELImB0PU4WT4E122H5GgzotUCxzz0jR/zMyUzr4UtxkVzg/eLlQrd1
HQVqSV5C2+7K16Ka+xPoiPlaJl25E/FtcdJF2YEWKaRuiCvg2VzPKG4TrZekrHwdklQ8mameniJL
Cs7kYvFRFZV5yHN4qeDjtjdiPHUcbKFfCu68net5+4bStc9Rp669VDDWu2dCnxWc0ipfK6x2zqIu
TDcXUXHUpCY4KCl1tIePI9pdfELQaFq11/h+HurGWDVJ9Vo3Q3mAfPhW4H3xf5gUOS3v9aIIsqnD
FmqmZ3beV690xITerDmJVzgBLaVqUB3zWW6f7k/qxhGkSxBeMfkDHMd1skJOMTdTY1WvnBTN43XS
jjHV7ZOTQXK0Z5AFeKrhn/cH3V6fyEcQ/pAjQb4AxLveQlzbASKLizhRoDpegBim4amElvbOF7ux
Q0C2QLBp4sKhaU23UKANj8Yk169lV8j/xmZRvuepWXxvMfg7qlX8MDWVTjFanP6Hui9ZkhvHsv2V
stwzmyQ4tnXWgoPPHvMkbWihUIgkSBAAQYAE/+h9x/uxPq7K7kpFlaVeLt9GZqEY6O4EgXvPPQOO
UhCa4Jv3oSxJ/HEOyZyIG9DVyeFiqb3p5yUp3OhnWOS/jAZwJWwrgCOxe6Fg/VCHj6ME77PGOwMK
Q0pV99LkaEOgTpJ+Bx+TtmfuY2Qh3E5NM+2xavnLn9/Df7NwACZD5AUqGjbQj7Ce0r4060rVDbY4
Tkps16NfEm/W7JByT8g9rA2cu4G7If9JP/9dvvxD03WhzmBAirPjUgF+dFBvmpaCE6TDm14iRyPG
+RQKmKjC/EDUB/h/ynafChCjTg0MzsdvIl7WeOvOjKr7IV4hO8s6Hq3RNy9SXB6R0J7a7bT4Ul00
Pe6w//MP6uMihDQASwH36MKvuPROPy52PUN6YFavvzHxoAqzdofaqW6GoH7G7Piv4kSXi4GAAxDn
0qb9i8+q73HtxSsdbhquPCS+9gYZrO5f7V5wFVg3Y5O6UJnQKn14S6oX/sSGabxBemGUh6GTbrHU
HsNU8BxMieknR87HxX65HBh7aLDRWGBGd/mE/3BWiwDMzSSx6qYVTrydAhwxfWq8Eooqk8/J0m+V
nZNyHKM6961sfrKLfNytcHno2VAjoTrCMf7R9MYY6XWrEtNNY6oKcCsED2Plms2fL5N/vQqe4+9O
D9gVsSV/2DsiBftfstb6Bi41yVlCLMZ2C5Pzzwrk72ORPz49PqTuCIhA5sVlpBp9LBMi1TtDqvV8
A9wGKTo+oUuyVenqHuA3uw6bPlnppyB0pHfbjDCcWAvIl2AfC2bABK+kxNVKAlrwIfHtRd0+UEPc
dQtdG13yxMywmLEGbjOQWKaUZrqLknVbVyz60sUue2grgAYZGxuKpOWkTl8svGAh83GdRxKpiP7F
mghvFqgB2l4Qti65gx+mKaSD1G+Rw3LDU+ezb4Jm23Aa/eQJ/xe50uUqCXZBWAjgUnjMf1ygRNZ+
wlphAZkazyvHJZyCTIL0ZovVGeD6lC4L4CpnmVK49dZLPdz0BE//loZ1ojbIuaYwZBmB8mULvG2c
AoMmMv/FzuiSvYCVjMcWg12AKB+aPSGTGWjcKm5MmqDWZl585TCNwf33dfwfb8t/1u8cTQDI9oP6
+3/h6zcuLJQPzfThy79fi/fhfhrf36fzq/ivy6/+74/+/ccv8Zu//+XidXr94YtymNrJ3ur30d69
K91P36+J13D5yf/Xb/7t/ftfebDi/bdf3rjGpoS/VkMP+8vv39p//e0XjHPAc8W28x9/vMbvP3D1
yvC7R+gQDf+3v/T+qqbffvG9X6F9hrEToDFQM7AL//K3+f37d9xfLwgd/hu6RlS9FwB64BAU/vZL
QH7FJg2GPNigWKh48n/5m+L6+7e8X+H0B+wQenoIhi7jxv95cT/chH/elL8NcFzm7TCp336BFdPl
/v7zub8wOS6xwECJwcYAq/Cj835PK8rWqBty35XjXUjFenC0qvdyRHNVraorOFTZg1ZZbbm7Mb7q
wf8WX2vef4Yn6MHX0yt1h7QMLUMWgRVTFnNDYLCNuFycsOR2MYvMdJqaovfVa90u88bGACNhLl0k
S1pnjpyvQada4dlUPc0x1DsRIuMGxW4dj7S7JrEOUF4/t6JOc7f2IMZYbhh0wLkxHEb9jndOxta/
hz0fT7zDQsf6MDrN49JO7z4VMnNa+KxhCLRmDtS8RaVVnCHMsMM3Rg1NbvXFS+ddE8mrYQlPS9y9
AM06BIbVxxoMPsxUwNgTrC5N2p1Ql+pcR+IO4CvbDrTXRQw5025e+6tVSX9fOQiIiPkpse0RvmnB
uW3DW22DewSrJJlrI+SPpByDjY5eU8f2aP8gTR65umEOcQ5BctHF2x01TrgFI2WAfS4rk05tgTt5
OeoRA24fyRY/epoUHPvGNB+J0hmNRQ5vjzlbCLmv6+VKQhCdBvwOHk+l1GLXyqUc13HfLks+CLKH
8P1kXFImrT7NguWLTDKkqdU5o2hHqXjoO7iODzJ+TBUbcjQAIGynPPcc+K8hfXKbsvHRX/xNaCtn
N8Fo9GyDoC8x6SgdROaUFcGLmeu3blzyJl63wk4gCA2Nv2+kSAqq1v3QVPds9LKBhWuGbHqS101X
DIroLAxGeGbTMmYxLDR1X/RJt3c0WI4DBPVhdG77ZNN2dDvEyNCug64t6g6zRFkfZ1GR3KEkzZyR
NRnuxovnCRiwDtOUOUbmQLg2vorf26RSWSCqcoVbJ3KdCUOwW7xF/vObCbwTTbs6A/uDYh4Zw46l
2wYywc95UD74UwdOSLOj0nx3XH+FkeLndK63NpFqg0TyE8zlnxzV3bBIX0s4gHbKPFRAxC8K6W4Z
Ss+f1syfplJRb9sKumYtFUsxB8kX2bPtknTBJoLKP3e9Ycjp3MLfXiMyInZ3lTfdLcbfg591InzZ
R06HIGLrOVmnXZIJKBg2WD9PFdxR3LWXRaKjOy8Z8EZmfnJa+NgNo9x1CxF55cJYYe3qHFFHNg81
Jr/wHFupz0oR1PcAtDa14GVsq+fZrqiS/emLbC2i6pu3wHeeLAL3DqQOCrBU39Y4fh3VdKz95i12
VYPTLXzwx7h/01F7H47VHjKBEwntiTAQ6q3c+bWOc2tlMYftlkbe9TiIbdwtt6kTTlli0xPvl8dG
0tta+mWLFHXp17fCc+5aeBfVMIrywYaFV97w4FPiZVXnbZLebiMI3nLg6M+Ey0I35CqARHWVWN4X
E/wxgRFFNZ3BbtitFGYNLk1z8O53MOExGWzTd5XgX+Op39Pkq9/XyNNR/H72nIOqOheE2qAuxlGb
TTJgk+jgtBsitBv+W+OQRyx4S+LR7IEYsI1YnohbH6uaw1wFAUThiDXlD/4DvujyTselVTqfV/8T
lmiFeZh/BTkAQwwtaiYPG450nIMX6U1F/P5aAmLcR2O4ibh+kKt69Gd2baAaAxlUbTvuyXxyJ3Yx
jA63cwqx6iqaR0QAFFHb5rJLn1tKisTnZwPFYZGYdseOc1ek0VOK6VryyJJlzS3h8KNqLq595Na0
Ezb/1ZzdymRs8Z+6cdxOaVWoxL5xRHtNIKJlqZXBplUp3Sk0TaWH+PepdjJEGl65dBmx6AedkzY6
onE4Mw6qEUZzOcGjm8ELswDd7zGMh5s4xMOmV4qnxBcNQhCghvUV2Ydaf2rj8C7oV4zz2Q4jmxs/
0M86VLqoSDjmVT2mqCCxrbEAWR2E5mI1XxUnYktqeLMSTm/1Yj4zXkfbGQQ53L/kcZyH21TMI66E
wUQUste5uTjns/GWA1NlqyMyH7KFLLbmGRaGIlNBDXX7wNsdaANf5hDsC72Qw+wON9gKlgyf9XPU
eeu9WZonFQxfojqCx4d8s4F/U7P+Bdv5Hp3CHpTFNbvgKdTTT+4Ia12tIJLV4x4xsHiaW3zc1Pqb
Xlid4eyYsxDM7kwSw3PXLodItl+cCG1H1BgvW+O5gFD0bP3krTcLPJ9n3ZTpSJ6GCMNfhIVMZUXF
9TIHOJn6Mffq9NsMPvcGolKEB0pPX0IokCkRR+bEZf15md2XhCIDJ2DbkYNFjsOty+o0flsXc+Ra
XLfoxbN1cMRGmEUgf9PH4V8Pz4NH5Saq25uW2CfmOu/Ga/wMHir7wHp3k43aS17GrkrjWxSf54BP
N6yXr3zFobp6cZYkiEHzwhx2kbqAXcoRxJM2S7p4x5GwcTnOVckW6PfiqGy0mHLYhwhkf/hfIei/
we18xMY1nrpO7DriNLmpEpELoe/iC98+AZcBjzu2DIvcXa6X96X27qeK8nxyzBHmD1c4OrqsF1OC
ZeGWI6U5m2AJg/p70zr2FvTWJZtVIjcB7268JDgwkdy2vAuxdLWXpQazkjWQbd7O9Re1JH1mUuea
BN2b8pMDDEVBmx1WekZF02Gz8XAP0/h5DkKaT6timZxtyZuxzUTL71rBXjwiJxzu/c4Y5Hs4aSfK
NRrLxDNX7FJ2Tfrk9/1jz9U3JyU7vkoMawbyjfGldMbkaJJm3cPwCc/W7G6DwJgCij6eaV9751Z8
QpYeXnqDXG+JsbTZT6F71U3ptplmWaQTTHdjb8X2oDYzs5vexnHeQDsR1qSDLcj6uY2SLxY5J3lc
6yTToXttY7pNxfqJV7hPkUfxp/mSiZnilnSvyg+aI7HLsaE4I/zU3BFfrNlE2Ra2+j7WvcJyHsip
RUhdHjiCgFmkRb5wZraDbNo8ZeErge6smNr53A+rW5ooNFlH1JYlkcoDA0BHrvQxTNjeyuFNmsjL
x7Q9I3Pbyz02TzlkobuIDKAhwiKloGH34LTuyQ8ris6XgmZngiSrl1bC4pm3eQO3mELUPUUeC5hR
SY+OdwqDk0QOWGYVdg3qHawZq7yp6ud5kXqzWkm2MNDx0bsZeNFMbr1pwh77Yj1Dq42Ivw54Ht53
gsAYfjXE/qsnBpGNOAswapmusM8dDTEn7OQw1vDbc5wMr3GP29U6gZvNiXLyFla7zkRBK6+rDGJs
Z8O6dkAqIpyzpeqvIwvgvQ+TR1hX3UW6/TSvUB+y9qQUfY11PGVjPOHVhJ0pkTrYZaDkkcKmrcwj
KVAKVL3N3SGmJejz74LoCJCz0xa0s9czTtxA0p0O5FmKys2Uma8doAfFLMnttGBj9gYXzk9LNgVk
OibLFJcYFNyzeYEAbDoynxxqbnmGcIWvAkykY7zM96tIHlUA8MZJviFvGdKjJQwBLIB0W22aSHTF
ihieDUhyeLScuOwZjnACGUo+D92SGx73hXI5Nh07f7JTnUMuXmVNOp+gPqwybKZIVxKmaCOLTJ6+
uput6VEkU4Utk752iz55npoygC5zsfrz1cWyLVeUBjlp1LoB2WTXwfc476S+xeprMmDWXyfJIfEd
9tQijpKRUhgy5XARfwBKUGVgFD8grVKUnSVH5dsXJ0amiUM6mo2LffCr8bRQ8sCq6Drp1js16CPW
MMNtnR/A+Jc59cIvKjXnyaVzXjvLgdB+Z8P5GDRkX2OYm5mJouKKw9JSFFQB1zemj4FLMefdRwYu
G1AMr6K3GUwAr+sQKUMQOR7ngUOPuWJBWtUXrl7DwunDKe+6agcQ78YX6R4Mtm8VafQW47qyx6lC
HW9AGBYPD5LNz11S0y3SIz5rpyvDMd07wZCc3GRiWzZ1+tA10RXyavsSn16GvWhTd/QsZLhD2VUS
0bwgvRe7jiv03u3ZtIMxmoH9BpJ8pUgxYHSbcN+E2K5T3uodfKJQjWNbPcC8yC2nqp8PZBwOa7g8
VjI4WqIAtLTpq9EoXFU/ocBNoU2Nw4PQDsuGXjmbVjs9yhTXZiHw0AwZz2OupvSwELfbgIDZFu5s
Xy6gJlrj8AZ+D5m2ipbIGkAX2qln5DuefA5BnByObZUgsZmTuBRR90oEnsaAx0keI1dpGdMZvzWi
DDRhNiLYa0OdSBQORciTHIEAr63K26Yacm+W7S1AsC+e36zHQIcHFpI6NxJb4kKQfcdBtncpTI2r
CO1oXLtXBHPSpglfp3AkWRvTKzAawdoc+cYJZcYvV5zD2ziWWbciHhJVLMii+CMBloUjSzfhL+Ck
tGj8apGxhlBEQMAhLUIzExmSM9Y+4nF9AzPhumkv/cXIkDVlx6/wSBK5szb30fBmSf8cEZA6xot5
AGprdLByzezSzSWIA2zTdav3GXl3Q540osEU0LdYiA4BnV/0Jyj2Xr1GoIbz8FtQr7vAXZr7aa0b
7NHNCiMLRD92vVtE1kEDkZbSg0KbBW0hLsaczgttbhkKwan3juHgQQPRDg/rhLA7v2mzaIwzUsdQ
SdS5as3XhJerpXl1kXOQfRVMN8J02JtF5lV1AEum7i4i1+lAZS6B32Q++IHMqj0SKw4Bl4fIBZPJ
ScJNWyGvQjXRMXUd2BH548tQN0BNwKrIAh3Z8iLtw4ke3E7uyzLLau+LYDOgyV0Z2UcD/N6CRD7D
jhMmmXJ9Qr4hqhh7rrB7V7O94oqMmyom1z4LoTOJ4fnG9gufb4euwmhsaq9Wzo+tcs/gcp8nlGBN
NDwqPj4wEd7DbO7Jm72dapopCz2102tQNo19AIwQZCJVN7FoPVQmPqogf+7L3v9U8cnLtFpHNLv6
hdIrpuTjyEIXjiqq2/mR/TquwUEqtKYBKjBI/9DGNwzSaA1qddh4ebVGcEMRS96Pc5u7ZDiYlCJp
DdZzWY3nOEPY6gE4ceZUb8R/nrEhmlXetsY2W1P3L0cWpWcu2NkY7wCrMzTXprpuRtPvkeFxGHCd
kVkMJaPmXcXyJNwkj1y2dQS6aTeUp1izPEAYG8rMl5W9Sn0TilfYX+fL1A1F7JjNJFCTuNTNtYKA
qfWqPZuQ8avjLKz43aKRhj4gPa0Il+bektg5wqd/KqbQdhtpDGr92L2ycfDAu+SRKH/IGH4gs+Po
7br1UlKWwHG/hitQ1HhYr8Y2zldfz1s9it3FoFyoNPcqswMd9KFt+LgZ7GtIw9dYxvG+W77RftlT
IAkIM7yWyGa/ClcEznPnq4dX9AwRaAbHhJcB/tI7PXVfeYV3kRhrrqwN6wx+EbkfNXMRyzDJppb6
ZQ+1K+545YF5yYraNkDraJI5EHflM9fO1gPOR6AGzznHg5IOrf8NiRc1PjIUOoGPBFs/4PRswsQ5
hJihHaOJeOXiAQaY/a4rgsr5bkNz/9dR43MLDqTi36YfIeIfoeb/77BlCJv+DFc+/9//s7RvPwDL
33/jH6Cyk0S/ArmF9g4jT9AuwLH9H1TZgfjvV/hMBBCGQY0LUcI/YWXi/woSHug8OOjgJ/Tdpu13
WNkLfoXaA+O0764wmKbFfwVWvgyl/okpg7kDZwEQMxHwA4AbyuDLUOsPk7kRfnbtMDQScbFpGxeS
+9a77gLZ+W8gYfhR1jvw4TgijzR0NrCBpOvTHz6s33HuH3Htj68A75tA2HRRqYHH9tEIo53bvulQ
4J24ktIvfDNG6X1QE0/vbZg24rBYMGVuYC2xKCejcEUMDj0jE9LXaw/zrjmLFCSwP/Mw+2DlhE/m
O6UJlgSYBv2b13WZxExw2/Tg4QmT0SLhEGDlY4sM7ryjXW2yhq5jdKUWEsAmEz1uA9NEBv1ErzAN
usi+uzkPgsaJDyFX+meBQh9m6CHYu+ElFgueSpAA+VgsP965jvSBL0goTm3UrrpwuUvskUCme+Ms
LhPflk6s09GDtbPCKGBsge+Cg43er2s05BSooe6AAiQG+N/E1k0fmrS9mQfThjc/ucOXEd0f1hgG
lXDegrgeZONLANJHVq7HrRc4i+8dV5wRy94Mk6j2ElPKJavBCPfLJmLDO+eNvu26sbMFnaUKdzJY
pvYnVhqXOd4PLwVkkhBO1KAVujDS/ejtMqB0W/rIm49+FZsplx5T/XmeVxJma6ep+ISuGg5rPxnc
/Tj+hjfdJaQN3itwJMWACCLBH2/VsHInGqidjhwJZAaixVGmQIg61wVYgUSdhzUcqYuJR9AuW+4z
/D9kPom5+/Mb8eOA+vIycB8u/hCYYkHhdxmX/fFZJ3Ana4Dms6M/8q6zOSruQMpMwtV22f75pX4c
VX2/FDRWCe42nugL3/vHS7EhGIwaZnl0F+o7BwBhkd4HjC5rJgVv+U9I7T9SWfCWsB/iGYBzMW7s
ZWv88XISmTJJDdPMQ4cpjS7EPz5CKBbJkcFaDuKnAYkWezvxMNj9+Tv9l0tjZgwOONgUGMRfSBU/
XtqJgh7sE4VS0/Hosk3AAC78TkCFzFsEBmwdauFqKWvtjD9ZVR8/Y7CuIMfDO/cxlAQP68Oqclxb
K7Qo4qBq6AdyOTE86f/YjsCIxEr68zcK/7oLm/OPTw/OMCjWwVgCZQdM9I/iOdWKpeKOMFsIMSwv
a0fZbxNZrdlB8RiEJZ5rtA00ZSvQG4r4494ER9bHVVhWQtprEk9jZrog3VthexQ9AQh/LU+OFWaC
5eyjqBmnJcrEOJkDInXJs0yjeSddJ7qb04s18jh4JdETYhGq5t5UAAmDDOEIMnU2sl3aLji4zrpM
gDH7XuVqlPpbOlXjF6FhZ1M7Xr9vyBpeYTl8AUXP2YZuN529RSS5CF1M+f3K2yE5lEHDgn7iOHbe
hNC7NHnAbCS5bnk6QBsG/GIRPN64jWCnccHMogVO2WQUrqX4UPwhx6EKMoQ33jVIRAWbgnUbrkN6
AH+t3g4Ve5xFt96a2V/KaIX0xXi6Ak6vol2tePMq9PQtBjEHoFHQyRwWxyuaDGctWDR1W4iAApj1
jSbd4mMgGTypxdWU4JPwHAp8UggEzBEqszl0xVPlIRPQj5YOaT7gWL2Onfa3lQ3jzYAK+qGWKilX
txoKHM/el2T2LaB8OdrS8tqeg7C7URgD3IbJpOHLPXm3ydB0d4a75puhIQgjlx70AKVJghFRCIie
gLOSxXglcEeqrYtI+iFCSavBafgcIl+FowVIJdpxGx4WNAI5ZL/TNrRRusWo9p4i++LAm2iBKkjO
GFBLYHQNfgxz7UmiTUuJc0QI8HqilOmHKumaT9QMPQijSUqvO0DW98hRJ9dO3ZgnFngrsDuDNlR3
zlFGMLFbWkyqMNcNILORLPG2RsqmROs78WwEUhQVqbH0rVvCo+8p+IsXENnXFNZYiNAN2b2swa9X
iOlaQn3glX0LPSBvSwS6Vg8wdO8M9XI0aRC/mNlpl6wZGd01DsahqPDjaQfjySe/dvuvMM/29iJR
85YSQHnA/Q2sWh1AyTPduDEyTrQrzxrQW42bGg6PNljbYk1xhwyU05veb/2chaLbUB13me8rk4+Y
+52DirMCR4DB3NKvWCbC5j4eMSMFTzOHJcFXWNdU2SxqjMotu/fC5tlCnApPXjpt4hGjYOst7iev
TbYmZATTIS1OsOJA8FCrrytu5q3P16UkfUd30ISZskVngWFzZbHqgmTeGM9R+WzoivCqON36mO3v
fCbAbCZW3UdrxRDU0dY3bVXbE62JLEe56KMjIkfnKjZgsiJoWsMKHowgdLi+MXUZxqwaMd3pMSyv
mmZ5J6KF+zXXEKG2CF89e81Eu2PSzH3/0nRV73xCq8oq/JFkhlbWpjFtzoiuHuhXDy7E3yTunP+E
XJXxboAvd1TMg5ymqwQWXtFzGo9t9TQC4nZZ1q4tbQ8mgh3at4Qbo3PHtyq6j1BnfB2Tno0oB/W4
3gCGrpet3ybKBWyvvH7zj8JscGDw22cRhO7BfmkCvCrMqkmJyU3nthi9zkGbJ8qM7cY6MDpHjdmg
qlMafIVNSrkPS3rVV+C5W4a/YDArGTPHtt258eogzjHU0cmpHtw1yBWGQ90htPgIhpx3Cwda6fWB
uYqxEwdBKXnSo2z2IIpZn3TTLUBUKnAfs8HV6ZqTnsFiNsA+GuU85hhChTCH7c6Qesr1JnAlTlhk
D6zVO+zcUT4x0QWv/ojC8SCsWh+HFEusBgQKOt9VFNU4lWLZVuHLIj18NirB3pErp58OkC0IyHJI
BVAgxJCaQOHHMvjM9Wu1Id4UmzvGZN0dNHDk9WYaliR6QFI6BxpI0jnVYOITwGYSjN0ETbOo/ASP
dLAO78PaN6yQ0KLxow/Hj2bvpkbUmA5BkDhHm9XFHWrKeGjTcdy0cTSco2n2yWaA++MdQTNE25N0
B4sO3emlpOyMUJG+q4+hZiCY53JeDPYu7PJunlgyg2eBOyyHDRhmAOWgzjYKz75BenA5JJirFkZi
yhVla7MChwC93Y2/powmQGTAr4mRar+YCeOBmCoTb8Na9hveNjCkLAKD3JctBLgzcADSJPwU9l5X
H9IFtKOndEnm8R0m27gtTuIKowqUeRSn5Yx/YL+MiyeXsQjghZM/DJ3+PM3z0GLz4y54GjieKh68
B8ydMLohINxOBAMWbHnfUH2M4nZFbbrusUkG6g40wMTLwSJYsI81IA8+islX0ZVR8FiN8saTpPo0
jBa5SJgSsLa6kzAWskF2MdkM4mxGUxUMWW9BEvjWomwZByhrByMdxM4Hkk8FkuZ9FKV2WDR9cGTa
PMfQ6pROWy1Zn6TSIJigk3vYLlcqhxVzgOCacPkcDqp69KxJD2JAtvRlylgkvYdROR5lMAnaPd7e
sJkH9EBZSuYog+XKMQqgid5I7doqEwyzzVQvr9JMDZL9gnZbJTQ5OxOr8hkZmKgJhNpHS+XcIwV8
2K6XMRhfgjGPgpjjkosLrkNFi1SlkLbHgGRTRIPA16sJi0ZKD7MbSFEzzFJ1KVeDZCI4mx6s7+hS
pDWgxmjBxpLwBSMT4079XZjUfZE4q0asJVrRpZDA5Q9NkvQEgzvJz3FY990+XQN376+mQvZD5+2I
B/khRazBpm3mJw9WtaBQpbXK0yGSmcuC8GiWEfgoDeXRh+k5hkhBfzQDVjWiyryyETxKsmEQ4Re/
Fj3CLqsw6xdAbQiPGPbTkMhbvnqYnxNu9yMg8XJQ9D1Y2Xgn63DIlBfrgq8VjC8Wjvxyij+nMJB6
DJFomORDkIjT6A4DyaBwjq/pDF4UAhRCzH7c1cvTcfIMGB7aPK6zGFnZTnzBmWdIY0FDaA3mvNPs
fYMfbnKiNiBPfoVmOOsHWB4g9kHC28Cl7Qa+ypPJ0FuNEmBqFT51wLLDTZzWLIGON63plZktxZQD
my+6zhCRw3kKDBaWfcngZwLETxRDvsZ0FwShCTGjvRb3LQ7rQ123/hdS8+rYkdnf+0vPTQ5jI3MZ
inpploS+3SFE2jrFyDGgzKgZ9WGpp/mZTyO/wQwABRXefXKHURT00yKKu4eBUb7A9Mr4zy3o4Y8Y
EiyHZlT8bgKlaw/TbCaKwC5q78oFUMMIJ7dy7czS5WCuBRs3EiIqrZmnCmO0rvo6aZs+hR68B/JI
i8nNtGPxewB4APHCHUoO4PAiEKPXFJMcu2DKJY0LWYWaAp0j1WTyNnrU9YGBN5kJGEZVGEjZFIPg
dmx1HmihT7Ydx88GEtt7r0caCUSPen0mBEScwRUYwcJoNCVXyeS4MGJymZyBNwOhxAxTOocLLfxx
QsN/iw29b/ADPb0el6rfTXoWxbK4vd2o2cxtWVMY82ZOb3pM6qDI2KTMLueaIAlmR2HthMhffN5I
AF660MkqS/ujDzO70mvW5ZWZOC6XsfXujQama8g65A0iSzYKZN/tCM7PRlWsfYAx/qvHu2CHNxia
nKPFesZHK8MCEcOqwBTJiwt3TaON4zcWETNqOEr0TVsCt4VCQioss2XsG3OVoj68ka07P0ZtPEP9
Tqv5cSHDdEio7E6d7thZDOzsSDu9QaNTnaMennE+5B4bF2zjHfKkIpaROYYnX1sfYGBIgTF1gZ+n
HR1Pq0uxxJSv0FO5k7MTEUNSBV+d1wSNCkB9Z13f8LD6iHgl0fAJMg/xCmPDeRtoEKUGFJh4OzrR
pbOSQKNcmdFcIcBqF7Rox9iYOLKAH/n7fzN3Xrt1K1kafiI2mMMtd+COspIt2zeEZcvMZJHF/PTz
0Z4GpC21NN19M8AJwNGxikVWWOEPtZvaB2VgXzRlogWpRGFm6jV6cE0pz3qbNxvNEo/Utwd3O7pW
tlasXruzyYLXfVHEO3JysSkn68lCAGytyeIY4Q6xrYfQu1FDXb1vyQEONMtQaKcDd9UOkbmaXXrC
oT23m6RPna+WDCVgjz+onTYOKjPTfccUzt5SexEUprQ2WpGoIA/beqWY9QkEvU70Q+O/Hge5ait4
kG5m54dqCNkjdal9M4dU3YI/AeBTmuqqTXJwqq7chaFtEI31UAq3BsYsxKKRuXWTIlzPavYTdZZ4
lSJ3sOl7pSDQaaddaYf5erI70lElizaFF7V1MGrG8HMazM/CbLJDJu3oYKUV8A1vvrVzw/lNjlXd
9eSRVymZh9xMNg6cmwFc0m1oEiCvXQl2R5d09M9Twe7C3jhyj3ExqiAMnT+SeEDvLAOVlMm+TvCW
ucdB2nMDtw+TdJeCBACC6rbhd2IfMGRYgC8ycMXtQnn5irWiDKpE2ID3ooykTNOyL7AxgNFaeQP8
M7Ru1cyiI5R5+T6p9G8d9PPbIR6Jo+qwh6dYD4dp9iLObEc7hvCV6I6Z8i5U3X6VVkW5TkYsP0bL
cB9quwE6YeTKJ/ocX9JW03d2PFEEVGFwrksvP3foum0xpHOOdWzyEL0ofnKUAWlDru0BGFOfrczB
yfdzyXk90ULMMFGylU3u9uPV2DjTib2d+0Zveqexju1DGmaPpMbpTUYashqVWr8pzZa1zg21G0vd
3kYwmgkGMhlTgKizPTCcdDPpeXKXegJsE+G/2PXqpK+wgyi+m7Uivoq6runPusYKqHG9y5Na+UHh
lEN8zsstK9rJdq6uzFtK1vO0ioxQ+90MZrsCcplvhGlGm5w61kZ6TYJ7VUY7mCPHkWR5nIxIw5U9
ixFXYZlVD3HbZNd6lje3+FZmGPDQAI2VaYFdK9nZS4jN1HKQOyH6X4mZNS09aGlXgSwBxwknE99n
B4yeihA42F3ubdbf2NUbouEfFr+2AJRCbxFN42tNVtUhXO5atdbl0QBBewa6al5R6zNuZK+npT8X
jr7rUeoqysiscaXMnRVZTQzKOdWMoE2UYaRlVbZ3ceqWnzpDS354GGkxoVn9HVPQILIPSVeHUURr
CnXhnam26lVl97q+AsCjnUq6WNsmEb260rTSPoBVcTZy9oYgMpV9rwrNj3JFBeoq8XuXrTabPil6
+9RRK1+yyX5djvDt88qkH22m9neZqfqPmVqM9J2Oc4x4nxfmSmfbELJueAFPuek9APFSVllherfm
rImNhno2qLIi39HsB4dUA+weANsj3tTUK2Db4+Q3UptOSo7sKnG0ZT2oet0Co3d6SiKWxSM4R1Ja
67PSTOMPW8pySwW4wPTFQBVFVxzxrYiG6dqtJxBRilJYI5YlM7AOyo30Kdss/57P+SC/0S80fKIj
r99qZcbEyqYyf3pFBCYuzPvV4kdwQvYiXRsVTCzfGoCxd2ZigId01eqUKw6oEQc6kFgZbjSskdnP
kiMlozA6hbYLRhSRT+1Rpcvr7AwOO8x4Y9t6QPt9+JxnRjPEQBdjD+4RMEi7rU8dC7trH0ZbgzRk
+4nZ6wZAuhbLQFEY6zGRyFYTGo7DedJi7SHt4b+rwnxouGnPapMVT9RKCDlEpPTmddZq9ViF4Eur
rBIrbD6V9ND/yWGamMrAVZnV5JL49eRmQAUGuKk9jx5Xg0OYdKz1hJ/qQojyXGduU/vzFPJfJglc
QyFutEAU+0IF7Zv7TaV6V3PnJPO6rHuzv4+81jznrVLaZyCmqv29Kw09O8/DMIWb0M5dZ+0kalsG
Ze4q7MAZ8fn+fsKITQniBLDuyav54LeTbgB8W5VqkfJNeDByhEQYsRmIP+kzB3c4/lRiLwPeHoZW
HX5usM0ywLXNPKw7RG7xlHiynW+dGX8zuv8Y+qpwsWDyBHMH7+roztGcQneYe+faUFq9WRVGnFDQ
ryY95l+mVk+kUGrk1hyGY6E60R6GQ5fuFlGHq9zC8fgai5Ew+Y61hEFJM5xJHvEtkyCQKsD27qFN
0Q34pBuSxB/al6Efa6GNGWdrHivASiZZUZ4AwK+T/nqhUVwP4G/VbeWYkipIRiy9r7t8Ko6uElH6
Vr3BMXcdJw29jT6MxgcrSkvXXKE6LqsNXYnQDFyt1duA0JRiQZSNqrafEgyOQDc1LeQTE97KAf4K
z2pClcnOA6oo6W+YIYIkqCdC3wsNdOx27lQbmTRqzO30e9bcZq4Au86u/RvhibRKV2MnWU+aFi8t
s6rixUM555+h19v9raXmOnkpWuh09uzQlMkpj9U6PRaawdilQ2j7lcMYACuxUNoQIWv1jV7l2o8s
hnJb+wXZWkMObzQjbDFSY3aOoCETLrGMCtqkTlqoDd7QWF3oG55i/4aVqPX3Q+YZfLq8d1X+hejW
slisybRsv7W0iuCpQF+fXxZGhY9dD4h9CRKG8vA4uXi3YVN40GXsmNsmTDmktKadjZsuAnyyrUOh
l1vC5CndmKNeWr4S2TNQaKBybCtc3Cgsznoal4c8ibSvYYqQ+ejLaLBi4ji6ZCubpbHjChy800yo
q2yWxpd5Lmdp1j4X/6zfxOZCrxyShgYpnEGSwcn1ABV1aKvV6sysKXZ4R63pRtc3836pnGURHxNx
Ta3chC0RwTYx7AGzuSItw/UgNQyZB8AVCBRl5lhj8wfm2zcdYPHEfPTcDnJwZ/dghV0Z74l4+n7e
/O2Kmn8+a2OMjXan551XrOreset92FgqHMhM6eeTInMbM8pCtD1ckAKfPW/uh/JqkDUYO/ymlSOL
CyemrjGr/cyIza2Zapn44UlNQaPYsbOAQnYqDqSa+nSkMdY527RxbVy+9a5Qb+MMTeY1B6E1rz1F
7dOrekbFnbKCJsvzaJbe2pKFCLGZdBpi2NKzPaDfsgZKrWYj7A7qx+kBcGpCcRejgYfeK0oUXWGk
UV3TcKNaZfjEyJ9mmkFZ0cy+fpw6qwfFzifaTbrWyF9w38yMoLTic3cRyJw1HH/9wckL9lsFZGo8
63Mkfhl86h/UiDJj13pjNW3t0YODoSdVCNaUgwEODjuMI9olqd/l5bI02jSfHv9uTkRpWKOu2nj1
Tm1nJ878RpcD0n+9lk/g23UKgwVe2/Kgp4U1bHMCRaz8GiqJNIVEqSO9LtMjUqCLnLWBYtU6VqNx
OtgTCvqfDDWE9Z0qJSqhhKJdSy0VUih5ZYu2Y6+tywF3zdSunGSTsnCdrdN6WbeKKiU99pNXR3tH
1cRvR6pD/NuoLG2m8qyHdsqLM6ns1KBinQNNkaL4ajYdez7Ra7p4AOoADfnw6RbgzmwwuWtd7/kE
wjHzLEASOwoGvdEx5837Ft2yIsrqPLBap5oOZOy0h32dEzf9nVLbyYCXZ3Z2tno3raY18g54fdL+
pbKuWMIutyL1pi/1VE4nfcpoitOIaDg/IRxyeo1ZSdydNkMdrTLPsYuDNadqvW1NcO8DkNlKD78k
TmzhfaoABtIolBNpc04X4fApN6mJffJGME1bN/VYEbCbEiNAFZl+VmyBrMK0U2YYd4BFVzJgY0mV
5wdZuIqzHlQ33c26l1g7Lc7bdE+64X02zQqoIjtYLBb3KgzaMq2aeF3AtXtUexgnq1YmmrXVKIl9
bWo3HNZmli5upX/uiL+t0rGI83RToRBwZwFEj868JKu6QSMupGRBM7X9IsCS2ld/T0wHpoP2uW/U
Kt2OmgpRZSKzMOAPmkYfB4rs+HB/XIh3ZmxqywmslvFOn8c53et8yr3oYxNfzs5o5S+70cN23XPj
cfrYeWMHE3HY58xsXHOtAkb9hoGsiiLK5M6QZJxKDHq7isfOJlLmI6vEbFGdKrvSaVkW2oTlT4D5
cCWuBxhGIZVPRBUCtcQr4JNC5TOElB117ncw31Z+NsfM/kmZoZ5OUmlNgO5ci/09EZHV30ZEvvN1
qIMxvwe7j+AroUa/N0Go9qe8jNT5tkEVv7+3gRZ1lEFYSQkUxyY2f6alPaka/rdckkdjBuv+xH2S
4yfNKyuS3Kd+PStXEvgAQixprqo7y5RLQVjpdLQj1qTQ4Tis4j6q7Z9h0UCGcM0ohjrZgO6Ol2NK
m9cKGNUZj+pRV0J1rXk0FIZjWVcTXA7LrTCcrAuj6Dc23pb696borWEdDvYC4qE54NEiSDxwKL5G
2Zx4uHHisr+TTd6LG5KJKQnox1ruycm7wVyl0N6KnQiL9FvWTBoQ3axzm6WGPdLl2JVF7YLfy1PE
Gsn0WrDrNE0ptjcYL3353xjJUjuDqGsCkr2TSVZydYHKcFp2MWQNbLCz/hfIOU4AxdbQpVq5BJXi
e2PprUktYOjzc5QqYrxzhUiidRJ1AAxKt+SjAZe2qj2lC2hrioL09iq3xqy7wzTY1XZqTtaz62dH
+UKjSe6wnpzEymzTMj2FPZqs1Sqy+2kEuqNET45D7/MHOatSfo3wzXp0FD2tf6oTwuMlmVRswwwY
6hgzH5+eZYxeRFvo0aPXyyH+OnhjHf6A+cnaCClver9psIz1bmrjsN83U5qsjVnJZmrYMa2Io1HC
+zjLiEAeXoUt1buJepbwEUVldoZMlPZUFlRQrkKwGGI7F62ePVj0+TnosTNGoV+LY2QKtgYOIibt
Q4KuX4h+2L3rV2Hl2qtyguV6ylNJRoV9VMR7La6NGsgT/cnZ6+Eb1Jgz+B2Q+/lGhLSlj1XS2vIR
TeVmAlgVDQmYHbpQ3bERukB1FoydtjRZkvmEi5iO4zSV8tJXHAyWJ78aSM+gEyhVO31FObdOqI5g
zXIu6rY0b3v4CeYOeitnc02Gnp1RgbTnQ9/nJXggobauM66UbJLJPpFh5V3jZ2w6V+7cQvWg+A8C
kKKI0JZd3xrKdCRn6LqNqlETeXAsJfE2lIGLTm7ytFKlvuoGYOCEevg3QHpsKb00VE4rO8o3BZgK
ReBa3read1YqI4lTBGEWCvRmZlgwx+9jOy5QgEv6jn6Q65goUKLQcSnnYxFTN3bfjEFfFbZx1yKk
Lx/K1BTZjzG2aNp5Gh33a9ip7FEv97h+/jzAv6U5cF8V/PUudPT/BjANnqqF8i8vf9ULGYP/H7oF
OsCofy1Z4D/lyc+n55IFy///T2Cp8w9AOIgRoBW2AEQXGZC/cgWK6/1DRyEfxRUMF/5K6P2vXAGI
00VfFuEv9OMNgFMA5P6JK7X+wQoAnofIBkJnyJf8G2oFF9gkFhS/AHoFTYpFNO1S3rHTSSBsQ5VB
q8R7N3bXSdlw/n4k1HsBvvo7DFpN3qIABz7lQn5umtGt1edJBvAejlWrQnd7DI1fxhhf52b2AXZw
Qeo+hz/9HQ19PXCXLlJM3sVoGVPCXmKWgds4VxF8zFVSD18TxWlWTlFA7TfFZszU2oc6uW5cFDR7
5bsWFmgWJWco2PuRxMGOkSON5CP4zvtWKh+haV/vZF68i7obsmo6VcwL4J02GKH+x8GY3JDiFcxM
QwDNEZxDa0rWd5S77msqr1ak3IoMNRiydlQX0vHaTL2Tqo/7TIH3I6xcp2dZdb4yFttna/j6L17s
OeL3D9zxGYzsz3tkjSFwodroZljLV32GOY7pyc+ZTekZZHFH2jj5GvaZPQICfpfqB8WsvgL99F2q
C3Db6fDEJvSu2glGo9g1MdZzqtJ9i5v6+1CWdzP8rgo0iu9QeN28/6hvfXEaW4t/rGqAA74Q6VJg
UDm5A1s70mHWCpglmwTIim+A5clgeexMWwM205S0GYeP5ESXT/XqNeFnh941QD/O5ZevSe1cCEqh
kEHeJAH9BfaR8u39+V1uU2wbQecu6xncNVDCiyHA++HPYqTwMFX3CGVql1hZoOHR9P4wFyLL/P5l
HNDvhsrOAQt8sSqBjRVTWsYyaLzmKSpdcZZZgu6zgRS6VTh5APKI6GnKI1x3CC3rtPkA+2pfIH//
PAJCnCrHHwIqryTHrKJ08jxTmgD4Ic23JB025Js9iLdp2rZF1SgHmrPTQyISxe+VUPsWZRa4hRxY
DcrFIkYrIE+eepFD6PWcyl2wJ+N+ngAoasSVYmtbivw+NuEZOOKVqJ3ibJVgnzAv2s/pLNZkH76K
r7Kf9UILtM7+1Amlg/Eeqeshwj0lq7ZjOoefq4XZ06bRyVN1Y8djnBS16TdUK6xtqI3Rvdmq5mqk
G0gBoYP0EVafXKE7GzMBRWxlcKCHhgo7AJfTkEGdG5xq3xL/QwBRfczQo1XcZsqDMijZVvWichOZ
46O56NVqNj2nEFEQG0ynPqAH17feCRj+BxvLWHbO88W9rAgLmy7A/4DCORJeLu6q6FxqP7IJ8jqM
NxSdslWXDvGKo+HW4dQqh+S2jb0kqEcXhrwQ8BmdsjGRIzHUJ/QIvnSdMXwaOtrSFSt7BfrACWRR
LTY7rkKNMTrL3sKeG409nykrD2PDD0UT1X4DEOk75ccJFY9uxyVirYGgzXCe3N/vr/y3NhiqY0Ae
Ue7ha11gdKdIHa1ZUguMdKl8zqOkPUezvKcy+vT+QJfn/p/3ydVN246/zUsLGtQBvKZCDjgQap7t
4BuBo6OTp0w+4BZizm5oN73Mv6Wsgw+Cx7fmiDqqiSgwlAm298tPqRpVo4lWNIGEVv8EnvQMelP7
FtKk+2Cky+ueSYKeWmDsnKvGq5GQOLLaXA1FMJfOtdXVYF1z8y4izDBnEyyh+PVvv1R74XkgfYhX
trdEWM8vKk3pw3LAtSVQ24RuHTUhDQB7YtktRqra2cw0rDSKDyb5xutkUAoMDkzh5Wu+HBRtZThl
ydAEmFAsYh/pyRziyddNPH/en95bxzJKdXw4aqTA542LY9kaiCTrrG4C3RFP0QQb1hnmwEM0qfea
aG0N4x423e9aleUKBb+f7w//5kRBzBNJ4dtFRe3lRO3a7Z0GseIASSS/sKyzDfBB1uMHs3xj0djA
85G9d9EeZLyXw3gdZicwvZugmnUsTefyS9Lka0oSAPZy7Z6Ogbd6f2IXanJ/rjvMjCzu7D+WWJeq
3JpWN/MIZTfQoSo/kNGtFuRYnHicvlN+O01jvFYMW+ztIdI3iI6m31wpNgNuflvLHuZ9PP0zw0KZ
7V/ohy3b8OLEXZgCZAoW4oSvolcbQRQEcGI+dqhuW6fzQP5MP4T3sxkBpjrzqGxMFQKmp0t/aJGP
eP+lvPkZPMgg9As1cG76y8/ghEZqNYNXB9aQ3rb0csOCsqZdXk3UKagdR+v3x3u1utB55BykGqcS
vBESvxwvpR2TxelUBDTFVnGlnGxb92uknt4fZvk1L94qw3DAkznjuYLA98URAdxWoW7kFvj4qRlI
cQoF98BlAJW9P85b08HWFaFfhziUV/hyOlHZ50nrEYSinnBnWmKtDda1HiZ/8/B/uUremo5NpGYQ
erNnLmNObc5yI3eMIkjTrFm5lowRr7Du3p/Lq6VgaNRiyD7JU4gJL0V2WzftxdjORaCjdmbp1alQ
vVM/1RudBArm0ON/N9xFqKFO6hAS3BcBUi3bVG8+ofDqhyqYFQA28Fk/iKnfnB3pAsm3QdR7Scsp
Y6w76CIyHCx50uMgtOYAgRc/T1w/neUHh83y9BcL0KICS3kJQo7pWRcLg0JNTL+6KALq+hhjgumY
a9Cy8cqxrihc0nJ1dkvx8f13+iqa5hM+H/ViN3fIesxTVRYBCKeVSGYqtiPiWBRoC3vz/lCvlqSK
6C6NaVIHgguomC9X/oTeDaEkXYx89g56XT3UdNbfH+LVJ1uGYO9yEcEdw/zi5RCRnXZ5OA91EFEr
35ptj8QigI3toE1fwQcdO+WDAV+VEohkno/oXMRMkYehR0MRNIgqFO3SUOk/iUak66Lsf0hLwAtq
nDJFRMK11g7gHoucrLOzb73Ur3Jb7DyoN0HoyB99oZ+jWin4/41xlzrJ0/uv5tW5w4MuXpooW8IV
gT358tVMEkmYsu/qIFPSL04+ngejvrLQcPjvhrlYT1kH1MTu+jqwZa2ulTZbRTkw6JAG3QcH6auV
ezGhi+VU5egKzeCfggR0JOiYTdErn/LO/tIWH0k5vxlf/QlYQX6gUPrn588KHWgP6BgOyxp+D343
pQnm07MpkWtX0rXOqpvvlSzfqYlZBSC5b99/pW/tG5tAGZ4rxwN/vfxyw5gkgypYYoVeQkGw3f5R
FqP4+t+NsjzFsylCKhj1mBQLKUXwLpG2maL8gyv2jdRmUV61KCdCEOedvRxihN4XQsoQAZCBMyqi
37xxvtVkeu0gSKnWRb62vOijVOPNb4dhDG+OUSG0XpwJpd3p4ywcEYTzqAVKOUYokdyW5KeomhDF
AK9cqbbU6CLkKJNo5v37L/bCpeFvEElgzryx/CGDXBbyszebjlM46uhHBzQVvld1/qCAk1jZkMq1
qPg81tk3UyS/Wz0vN20GxrKA8/X+I3hvbH6CDc/kcuExuGFePkKVsLwygcZjhRpkMDf5EyizW1xe
Hb+x8Nbt4wmRRCe/qYfGOBRFNgRtD507MYFaU3DCR8LLbuQUxoFWl4dI0iKpZJ9vwROsDWFDaBiz
bJ+b06opY3QRq/mK/l+EnrJC2y+WRy0avkwKWBLUXo/j6GVB28pqjaYM9k6ok6w0o1fX7aDs87qc
v3ZJQnEmSsJVqUi0PvhitjJPa7i5pZ8QLvmOyEZ/MrK7Ic7ztV2Z16Jx9mlcxTTj6UYS6WmreCjO
ZSTaE36UyKfOyaZro/uxB2aHS9thbMZT5NIsz2B1rIzIpfEzAyGhTa6uTYqENL5niSBqkm97pb6z
E6QBJ8A2+3A2PsUjZHOJCvAmzobymzYj9g+f5FgXzRDIGfy6dN1TT4tqO0F8XdkCiJCuAdukIasd
MmDZS8Xxd2E5j4nMroxy2idKmq8j6UHqqhrr2Gmasq+ALL+/Ht64JnEVpIuGoAURtXqx18O0NDy0
fEXQDijb0XuL/DiKb1SZXEdeesuf+uCsfmtAKifI/pM1LEn/y/WHy8aopHEtgrLzppXIXQgisboJ
tezgzj1dt7b8YIqvatNczLg4Ef8u0TywqoshzSbOJ4DaFdkiYhQ1OjIbKtjpXUVD3+/L5EdX80O7
zzw4O9ZNURRPompPPFp5jpAM8kMR53vNS/W1lYzTJ6sty0c8eIxth1mBn7o5Qgzvf5a3TgocXTgm
OKWQHtEuDsjJLbLJ8yIRSPjIriMO3ahAriviT64h5KpxUdgJ0xliUq3/7hX3zmyG7oOz4o2jwkVc
nyyeWsJrarg5AAdrO6fitkGQOIcrM6BMG8+O+8Fsl0X2It7lA9loJBGlMWV6Py/XhCERhxyqsQr0
rPhup9aWysEHSdCrkHoZgtaYjmPYQqy/eJ+UHVGXwyEmyAb9ixwauYrL8ktexRAj0sRfoh87Mm4c
aX2U5b111WHJQcxggYg3Xl06gGE8Y1QrOBbJIXOtpxwXaZBh11NcXluVNa3KtP/A9H5Z0a9eqMUi
XuoCFH+XTfjsngEpi0lMqzHbDFm1KZzvaqvYODi7bmHHfTDYW6+WjiDZ5dK2fFWm7KYceLnriSC3
7Gsl7cDzIwGVoZwonApTWOfOqO27NFY/MOJ668XShgRDaGsOAdHFqrEGmxKACbal13xaNhvQXqmf
I1AHhFUDrq4DCc6yh/c35p/S0sWrpduArA3aP9S61WXTPH+1vSykxcUW9LOX4cQlIVhQd4Gr8mjg
pekDDbV9dyweE7vdUSdel1l21Ca7Xyly5rU4Xr2hO1Jso2GaV1GDYZ/fOoaFIRrHfZP+NE1BUV+R
qA5AcSltw1ppsrlzMusRgPE3B0rtWszaZyPr0DvVgDw7mRJIBT9Td9EZMHT4RamMaBq4RwquvQ9r
LF6jpR1vGonGuOM0OhKVnrLuk/ru/dejL/vo1euhJk41yDN0x7zYZ1Zu2sJDUQJGZ0Ew5Simry8J
mEAqHciudTAncJSg/w/TEh3Eil5/z6dym0FAulORAW27WG6cqthbc4XipYMww6DUIIMS85vtpsU6
jRJvW9nxRyXvNy4mxE0WGwbqiYBYLj5sG1lJnDWCW8IeUd7iefwOX2OwqmN0cgVftYMT9sHeeSNp
XMoJFE3grCIye1kDyvPR0pvZqoKFS7LtYOet9JxSIuKrHrVM0NfJXBQrz1JwtMsTDSA4mUWaokQM
QvszCLPHcWi/dD36xIM636QCKaWxzpEWxFzjg5v0jVtpCRIMAwq8g/LP5ZYTso1qpzPLALUHv2nT
eywDWtBuVbOqAXMu/5nHhGqrweeno1oXu0EftA/updcHDlURYhXA1RgO0cd9uQXHFNh66A5loEzZ
MZ/UK1WFWy+nTRuDE0WxfEgIYV3qXO8v7tf5A558uCSaFIJMjztkOZGe7X2rwUA77BNYKJ1IoO96
gYhnyNatiy/CY4N8CasUYlQH6+CDOb+6iy+GvphzDcYyLtScKxJiGr4A+6miESg+8rv5YJjL3pbb
63ns1BmbAKHTMu/okkh0IT4qHL+68JfZIE7mcI4uQlzLz5+9yEgt7M5IeZHDaDb7EOmKY64huv6f
fC8kIhfsC75f+kXgp8/I7rtaWtFwzMDCmnexbV7ZSfzYe951F6HGSnf6WKPEr3fufzQ4F76OVTZx
p7G86mdzFICFSQYiBhcKsokg9sP015S1oEnFj7qF7p7G+cpt7sup2n8w8aWC8+IUXt7vs7EvJp4q
FAvjiLGjpNtaXr5p7AVyQdI3wcrr+/vaTL+OrnI/SnFCG+iDjfLqKF2GNzUHAAK2qbQvX049KvH2
gvVQBr37GE86gpHRcag/6TlsFdP7YLBXsc7FYBc1kRmYMQm0UyLX2MD01H277zAz0Gk/5f/lUBfL
NlRBAZAalgHkTcCHiNVx+mn9rU537f0v+PakLM3jWsAF59IjD+quqG2NDdK1jrkRNpwLer4jqew8
XemL0vZ/MN5Sn2BH6iCnL0qCBdACYLPMbPKabovyS+RDqRLbELnZdTca+Qcr9M35PRvvYoXgQt53
esFHSyJx7WjDGVmnfe22K1Vvd//J1OgT4rLEbr9siEJs1zVsdsoAUcSFN2teebJaNXkxEB5+hIp5
FZMui5EGIcVrdem1XNwQEqGokI4P85pMCSwDnQN4EZ3XbmQ979McYJFifH5/gq9vZSA41ANttCep
pKmX1XSzURW1DZeP1yULX0xZyzB+bOsCwXCBFHRxqmNYJ1E+bcrWucv75oPkajnKLo6bFw9wsS86
U5iDOrLf6wT8XG7vTFqNOX5W70/0jVuDJUMGR8ma5sGfPP/ZiZrX2AMmIy9XwvI6EJvXPtYfHy1N
kJOvp0OREAVPHO5MWoEXpyc8PY7tjBjW1pXvSaKGUIMKe0tEAHui3MhBjW8mMQ6byZh+TiIFhUHJ
b53piUHxS73LlBpBIVH7iav3geOmzb7tqK/ltbiDtGpvnbmBviOPdWWc01G/mUqBLHRio6Ooxf0W
FLSCygxKWV0/opKreQp2nOIz9Sl5mqrIg5ELoSpqSvMY4vi3YNdQF0JHDKW2LmSdg3rBmEUYWM/L
vnB/V3i/7RAwsE4VjiN9qVz3nVEcM0ZaY7rowVpTD1pnuIiUGMdwyNptL73uGnOJzYDr0q5vNB2j
H2afFfMv0WbmFTItXyPqW+sR8AYofMR2i7YPXBPPuDTPT3yk71Zuj3f41BnIJ0No0w0xoy3VAPLG
gHdnC3xIkK+q90OvgMZX2mqlQ8nr5nFXCTwcPIR9fIgB9U2cmm7QlQ7W7GahBcBdcz+zAUuZFlmT
rbUIJKOinYTqNyG7+0EJFd8o9U9OqO0zBLEETXrd2jZQBAEO6c63eJHNSixdngoHlXgjUqbzlKnD
Os7m8AZhkX5VJmlzAPXirmp2GJIdqu2jLQevIs6yJ/QV0AfUJ3GlNoSeC2FpgoAFILy1NnakpyfX
QhcNaZZ9g+zyxrRbdT+U0UlTDHo/RT7sk0XNqzS0O2OKfoTFgPb3cJfQfTugR4FNtmiwxHCzn6WZ
i6t+bh5Js2em7a0N6ue+Z85tYBgQawa12g2AhBB4GgvuwGzyF8TeztPw0dBTbdcjhufpBjr+3mSg
uZFaa/Afxg4JS/hCM99uCCHWJLgD+HNXWV8nYdLVGKO0O4Kywz/GNcJtjkkYUoB6NSAkER+GJpGf
NdBqPpjd3vecQg+0IrLXzmxWB7OT466glgifqcZJKqq+Vi70AXgD2Wpwh+EG2ayQ7NDo9ooMzwIy
y8OgRNYh0qPsugmFoWyqLnV86SGRMJnhyXYVcx2a5oAyUIPvFC9ebmB0Dca2R4+u3vWjppxthG4b
yscNojVaOEGZiZEQj+It8iDypiuRynOwm+JwtrMVxAbsChQkU6xZiGNBq2KvqJDd8WYI0qqy+ePV
FwdaB44V1Q+rs6t9mFq35NGoKjiEPj4CYt6+7u32R2wIfIN0ath+iYHGkxXHOtoR5tDXB0+v0epW
kABFBay7TyZt51CwgDkWr9pw3AhlgPHrtdscGtRh1K1vTjxqx1rVANCKHJUlx5k/ge5tVkOkwE7l
m8xGR4ZcS6RftY6Mza+mMF+VC9Ui12qFI0UZhpMeRT9adbChYXK/FoaFARGMu/lTK8CJBpE7gRMm
7blyColiktFgiSO0CaMmo5j1rTr/D3tn0tw2tqbpv5JRezgwD4uqiAZBUqRmWbZkbxCSbWGe5/Pr
+4Ey86YI8YrtrlVF9+ZmXNvSAQ7O8A3vUFD2tINaoNjWgDUMgkrdSlY34PBTj5aMuFVRXktYu11a
mdPvG4U9s1HiLl9nptR8xh5D2enw9pEHQDL+B3Twawsrk5XoG3Nd9Gik9bIv30o97VUXOexwNcEx
vfDjYdcPDQr7wYAARf7T6BBsXJUhJjll5aCRLkUGNUk/9c2d0hgBshdJPVwZuXGXaOgstGTQDlUY
/GPDAcabr3uVNOIdoF8jC3sD5vh2UPRN6JcPZR3/rCcsMC1HOjfS9MoO5DMrGva6KCfXgrKGe0EY
rrpaeUCBhbKMDJaqs2MqyRDoJvByW9EU57aZ3goZyq0d1flaIIjmkX88AixqPDM3200iKxBHuDEQ
yitXU6Dd2A1pCBpRynYM2xtqdj9hq/ruiHkqHkKo+YX6sOLK+aqm/LHTWi8M1KG241+2VX/ul9GX
vNO9QXvoWwGkuu4eGjN7CGVy8t6WSJLlEqHN9nNia5dSlidu0sLwiqz1IOmgF6u7vtWfUdCK3MEc
1rDGaUpHZwEzo0zOrdT6bLGvTlc36JXL67TIN7bdXebonuCFMltkDQpyFx1aOhWFVLMOL/zcWPlt
9ivumUDna1g4K2wkvuR5tKHWvYNQ+OLHwTbOmssgDc9Do1uPdvdLTvMv/aB74aAMe5Goc7GUKN4E
/Rlrny1FOuf2XykkpVNkbCmeX2nBN2VsU7Z5+NCX5qWWWDMHB+OAIclvIAyeOSZnwRik+Z2ksNMT
kX3VekTTJ3urGAUOSv3K7FuDVpT0AyNZDGzMAO+jzNMj5ZukN7c6Uns7zhkXrcvv7KnvST+tLCtZ
t6OSPzsU/IIwO5fxstoGzp3pIyGkjPZTViSXbWZeonqVruKe5TjU0tmU6vvWN5Dz4g9GzS9u4iBM
vUo3Rs9CEjExUF0kIEE4ZXawmEzsS/Bp1avmLsnHX8PU9PuK3n27T5shMMdtaMLAfJzCsY9ujUxH
PuLWx8ojXAN2RgYlSsSeCubLx2HYsTII1T2wDg4y5gR+i2TBH31IaxOVMoA3F1YfAuwFsGt/U4fr
SZWvgdV/DfThrLOjUzn1kcSSnjvlXtkA80bX6jCxxDK2l1hGCKE0qHqF9hnqDqtE+lykw5XjmzdI
Ze9mFBCIA9a5+UtBv3CqrdtWsc5F8ySnknfS3Pl98Avc3mS5URSa04tFyD/ohRQEdpdjp4vvMQIf
ArNGCVj3x7P+PihVeGk0egHlIuSzhDwmWM07PsQ1Fj56PBHqcRKnhLjrh9SVe/iZKKR9POL7F5NB
z6BXr1LqAisy//2bcFuXwwqQP9WTwTB3WF2tCLYvhWR4Hw9zJBWcgfww1OhAYrq6+KZhHMmoRfBN
+6bbI2G+zUIJWHO9Qa/mxBsdW7lzYkbwA05NMa1FFU0vzCFuLcaysoIAwN+Y05Oaf9WbEonMvKEp
pOGjSGm5tE/1Pedf/S5H+mfoJaK6yGo/j1pmc0qn8yCif4AyGld/uRvQaxSCC7ELrT1ao7+far99
5+WeaaRRqjNIoFvNd+6RDNgYebnpIHqq4ylL8GMrhhKCzQ4lfYJdc7hiRmEkY5lTdpJyUk1NuSVF
WRV2d/3xijlyChiGoqgG8Ga+47IFE6iFYgra+9sO2w/TeVBTuKOddoZFyjqRrBNQlWOLxobQNPPx
qDqTfB6+FaJ0loq1H/tgavam3O+zopfOajt5FvXskcj0IkynfQmqcG+iRPnxyx6ZUwalc23r0PhQ
JT8cPQnTBAJnwecTGR2BFhMULAKjVd0p+omd+P6IkSERzvU6FUgAZLXDoaYSk4Oxropt2AvjvDRw
EMgyFRNbY4jOEgMQl2jQMYAea55oGx3J7N+MjKv74cillHM2WLyk1di7uXvo2/r243k8cszMNSA+
o8M5DcfycIhAIFaK4G+BKnV7nptntnalkU6gwHpioCOrE3ARyBoFaDoeGPO7vjk2sc+pQ2jOxdZO
6ke1uqsnLGIke101wbnVnHI5P7Y8HDIMcxbmpye5OD2FZI816iDMHApFdWtuahT2gvHU7B35QHN+
qEIGQRqfxvLhS9VRKtAhYssBSfhez9BEQ7/9+AMdHYKWAMV6aJZUtA6HGGcTwVJmiDGaLk00gl21
te//e2PMi+TNtwnUMTdDhwMKiZIVbUe3TU41HY58EJwYOAANwAzcaYv9CuplKCln5NvWkb/aRfSz
L/WzEMDy758L/P6Z2EuiCvh/MV39aCMYaDJObomvfRY/91oeutA/1h9P2fH3+WecxZRZetBXRklt
D6iOhGhg7w22fV9R0f94nOOf/59x5m315tNIw6SBweN94OreYnFzK2XhqVbB0TEwrnglRjrGEtjf
TWZtYv7J/WT5685Xz6r6VIhxfAg6kxQQLQ6bRTeitCd7BJZAAbiV9nGbX/T9KXeKIycZpUZAHfCB
Dd5lcVjKvQM60aHci07fi+53qEiGz1WTXQjnVDv/6NtY9OcIazUMj+a/f/NRlNpHRqky8u1IfOKG
glfqfxurAiQGdIwGkQU8mDWz4Q/GcIrE6RMz34JDunKkonJ7u9/M7q1oXJ8oVB97nzn4gxuLooZl
LTcnrj+GU8iM1cq3Ypa+PnXCHNsuOjwvyCMzuvVdmKfUqD0YPR9nyi7mrLLwE0qM0Qnsy7FhgKA4
4F9Uha+zWAMpABI78LlkNCt29WKkREnWo52iBKhHolauS4vonO4JVITFrhTUwm0/ZQFQhL4uJqqJ
4UbFIrgsK88qjY0Ug0BzLK+tjZ1BOUcJVMQ/viVYDOem4kZVvkp+ZGKOIfCXrzK0yBxsskuPeHif
D/pnxCvXEtKatda5inaFnseJ8PfIdXzwBot7vwkbkACOlm/TVqO6/Nzq6jaWi0sVe3tdrbcfn2JH
RzOAssG34fssc6bA6eTIQuZpi5IyisLXKDO7Uoh6cPESIW3/8WDHFgGRxr8GWxzN2QgP144YTA6p
1dqIx2GhZ5kPH49y/JVmqyMCQ1CUiwgDZ5C2sZE43o7G5LJhVqMcItp5AYh4VZjW/8W1BkD7X6Mt
dmjfU3MuC0YTmLFY2rQ1pK+heiLcPD5x4DjUGR2HXsHhkYPzZJVmJTAWW5rWUn4rO4WX1NWJVzl2
ThOx/2uUeWLfHJ5pL+TGMlXacjGqbs65aBErptSr6P/N11ks8RJwdD9pDNRrhWdnPzCSNCr1xGI7
ugxAKmk2ZD+K/4vkgLvO7rNOmeOAZisNL5pZbQtkwyh3rZD0P5F0HZ27f0ZbcmnALkRdMzBaoDfr
MXA8AbF7slWW+G+DT7l/nPk2BSZCX3G5GMxKLjXZnFgMsopz8bDJbOvE3B1db2+GWKyEpkM5rZdG
VoKlelSV7aLzQnSCPt6oR+cM5j3BJ5cbGP/D9UY/J/LpbuTkqZdGKMPcKNalTFZ8is18fCC8g7h6
EGlZpvmBPlm5aXGLtrTcRkzgJ6Vdtfhw6tn9774StTVsFAkO6Pe+K0HlajmL/hPqYOSy0bRq1zR0
SKruOibx/nio9zcdQ0EXAyquvVLuD2evV8tQ6eCubn3J2iDd+xX4wzZUwispCbeZdkG7No/bE4O+
XxgMSo0Ns0aAumBlDgdNhJNikyeIFhKxlq0Hp0ixfB1OLL/3W5dR0IIiTyRuJCk5HMVBmU9YGd9r
iMUaSgkNwGydyA9Rr1JVME98s6PvRNpMRRRq/zvkegWpDKMT9lMrJZ4C0SSV6BciIP36vf6/utT9
VP76z//4UXR5W093v4KoyA/UouYY7d/LS+2a9Kn5476rf/Cf6Y/VEzamzbuf/0tuylI+KawI8Iwc
fYc+ppb6CSIvogVz1k/ZaSYg/KU3pSqfZpw3rHOASZpsGzzQX3pT/BVwu9nFVAX7Avhc+x3BqXf1
KOS0QZGxLWwQUChgHq7biW6pj0tYsFEBJHydMh0tk6EoPBMdKCTCo5e+jsuvmlI8vZmxmz+Lsm/F
jN6t4HlcbjiEKai3g2o/HFdwvA2lJAcbZg63A1yg7+JmrFYUqrtTwKt3GQljwUSjsggrgV26uLuZ
yg5p2ykALhMkKzuLMK8wVeF9/EbvDjdGgWU+y+TMH3SZlTQNOpWmwijg9bJ122TDBmREctbERr5H
+j+7kAp/rerbuhmy3cdjvzt9IOByvEG5YyXBdF98RWNAqdhGC2Azwo9YW6F+UUvispC7aIODqbKu
S704ceAd+YAEdcA4EDaYr49FdqQZftzigxRsBp800s9ljemNcXaqjPBELfrIzFLooziLDINFR2px
tTsOvukDUpBrqSkjyPuj7DmIpOx8w0rOpWb6biQy4t59SqvK/H1RCuYWxNn8llTO4F4crlTa6wlj
G9K67BEvwnlGbOWp0tyspzeWDUrtaSre1chsAuqLhUZJrZc8xR7whEoeqZDwQ8irnpiTY9OvUZ/n
yWaS17IEJvCew3QA+Iaup87GrES6ooyF1mTUVZuPF9d7WQ6WNTEbdzZQLRKuxf5RqhivYT0C3RE4
xXnR+8ZziBXad+ynjC/Y3vSorcBml+N81yUXUoUCtQYQdx1VY7URtMxvE8XHT/Djx3pFFh90e0Ac
z+xg2iBkzqDUDz+Mkcll0DY6R9eodXj6pOB5RnlCcTkqHaVApiO179NgUq60Xmio5Q9TiGS7P105
BfgfQPPSQ2eO/NSkpKHX6CZcEdyb8Fjs4B3mmuV7bYYkMRq2F1EgPWfJqOGpGNJ/kMYoPYvNwfjs
j1jtnXi1V0PQw1cDOoS1M7vZgSrxWjJ4k9YkFkaOVKakdR1aycboRXduOfTy4T/KoNX8IpRfIIBA
gpmkcfQ0HXjLypl61e3GvIRlOobTZTZicbIqcWN5yLLGnLwqCMJwjRZ78Wec8G/VL7T3O5TLC9A+
+5Mz1pIXKwTNUWMqMNVcC2RKKVTEHQ4XWKaBD66zc9pIyl2ThkrB4ZvT3wRodhOr3dC78eRLiatU
mC1autZizzWqYO2GpKEtP1BOcFvVkaoVwri9PCvnfi4LMdxEFfBAvIcgpkrFaJ3DKjFukAZO76LU
gAKf05eXbdSGulbfVmGj7iFxGHeR6dugGxr8J9BrddxB5OJLQjn+S0zn+UeLw8kGSb34xFH5/v4B
AEDwCUJ97qQt+ToasrRI2uv4IWhR/yUtJ3mLFdipHu/xUSi6vbawKI0ebgd0EpFDcGQfHq/deIM6
/SpK0z7xKvMvOVyYvArIAM5C4AkgRQ8HoXIYicoY/LUyIOZkxMJ6rFUtA7CUp17UW3iklANsuDpX
T1xxR0ZW6PyTqigOd4C9COPjpnWmSG3wDsKKACeXCUuX2d91qiEsB9aXAQ2Kr5Kdn8orXwvWi1fm
jGF5E0HQInxFBr/Zi3VoRlIYa85awym8QCTZ9sG31M2T2qAZ7zowur1MkaVNEg1ZsqILIc6KMcPa
FFHGsqFoZJUXYSJPP+PGv6iGDDMsn1PDxTGrvvfVWDrvQ0u7B2RfZq6JqfydlOTZDzOV9GutdOKb
sUv87ceH5/sN++fBCXpOAdm8bO+OpVZNZSk7eNZhjKIPtvO5NKq7BtzSOeCWbkOf7wreRYgGOiZp
Hw9+fErZcBQfaGDDoDxcRYnQdUlH5n5dJGW3bWs9XPkSzIJcKq1tnFT9dSoBHiinwfckpNA9VA6S
jUhl7SZTfVwgcvtrYvmFO4a+8HT1VcTSys/w5TbXTjNUKzCzqlfKqHNpRuni/vGURqV/1aqadOqs
nq+ZxfpgN3BWa6CcKRUv4gPcbPAN7DFJw9PDuhMcJy5OAxFmU63SutNQq6u5IbeLWsBxqVE5uzHD
yM6vm+Drx/P6HqSOaiu4bTpVtCopKS8eBT0qTYvQ11z3NSpEpdzVT30H29zUumZnC0UCFChkt9KD
zK2aGiTWZF0oWt3enXgQ9ciczGpziDuZCBYtlxcGgzneOyEPUtUX1Et2QhjyjuZHdEGE1oLXNOVV
qgUXUyOhjF02yD3GcDNffWk/fpYjKx3ACycVRUjipaVzfahh5CsR2NEbLsAPhIl9abJTzxFoqbxU
D6ytFShPTtRO55LVVL/bccMbgi/CaUkORx9pEaNgwtxaccXoqHEgcNk49kbL9PrPNfhbefr/mcTz
df+rbrv61x+XT2Xzx6bLfz61JL//AxSfFa6af5+S/6886KL06W0SPv/AXzm4qX4iwZ61ZOZMkGSa
u/MvyWdT+0QGTmFIh1ECvuxNDo7mMyrQ9P1nBB79pjnq+Vvz2f6k8Ntm+q0DVZOV/js5+Lt9C6yA
RgbeO/SzIEMsrxiR9XmHyZ3uFZqMKoscPQSOlq6B//0onPbZjuxbbAuUs1BNcK3vEdGddOyu30zY
kYz8HQaHWgKzoOlz9crmMFtkdHjKUKMY8GvoSDrOO7vf2zlq4XF8P0rNeYRvCKblVuoWeXEBzXo4
cSW9C3rn8XFEInOeuebctoe3AlLqpdJ0le5lui1FHOuqtirxcb8uMyMcUR4TLaxrCa01nPgsufQi
u5KgOTTJsBnSXEK6H66FG1SBg4ctPtCeiV6oq9ZFfZamZVn8mfD/1q67Ln/ln9v616+WDbXcRcTP
PwrspaIgbP/rf+7Oo2TyZiV5T+3TH7/ylgNxFov/z/+46ThSij/uKIK93X6vP/X3/jPQVVcQrptz
yL/U0//ef9YnUIkgH7W5Wbzcf+wHQ4dwBVRFR1T5n/1noblO95fWD2wsoAbW7+y/1/b32yuceFKf
lz5IN21W81+c0nnUBz2eCtka41DyfNHhr9LQUIbTkOKlkM/4Ya5+LIetz7bc4WSL22SpxeE+TblP
Ex0wtxXR3Apb28bnFXtdMw2fp6Lu9mFYOasmr86VDgWdSOqd6wAg1r7C0eREGrasAhFI0S6YDyxQ
K0dQsqWuRDCTMgDkPsj9qWu8zI9uSJQb2kd9hkq4ckpEZQ74306djTA1g1GCJkSmEr3YtIEBowgP
+GDtl3ICZyZ9Ua38uyNnw5+77d/mmMv0ZjnQogjUQaGJaJMHc8Hjex0HGbmkc/9m4R45Ao+NwdvM
BE1WF0KOhydQ22lRHrZwH6QSUlQ9NAOSanV54jO9P+7nK2guB1PCBWOy1HE3w1IuBOZAaN13jhek
6XmROQ8+gHsoAI993X2pG2Vt4eu3iYVym9njzcfvOX+UxUcjMqPqSraOpsgSCmgWuHaUcSR5ToLB
YTHg19eqFfraLUYgw3CyhDbfHO/Gm4UrX3VMKVAezmtkCK0Rue97IdfYihzyOcyCAoc0qFZ+al3n
DoowM9rN6OKX3jyFsDHkOfBdPAC39Wx0QM0M8OwcJL7J4TRAIigd+9E6cso9ic4VHr8qdLH4JehK
ylOmcRshKrXN+lLDPSd91rX4RYvSi1JtYzfMMDBOpggAvizCjRYimtzp9lUVIWRkIR0kmVciTl7k
Rr/KIztBJBej8WmQRrfoqhjmhuFjBN2EN4lCiQ5F4Z/4ogEvlfkf3GVuhZZoSF9Fnw2l+p745n1j
67cIUt3aMiPrVvAl1oZ0ZRrxs1Vid1qJuoFcpl9h8ooRNY9BXwq319y6p3aPe+mo3Opd8OyTUbvA
Jb7ZU+y4/fxXRqIan2XSz7WpprWbhnZ9ZjYjUq8xQ0G9xExnUnEiJo291esCB4qGX1322QXus7dx
gzPM65upsX459RWubSh2uH0kJetcGsa9jLTBZZQ0j0le8FY4TAp87uBmjDM3q2hxiTPwoNJgdgvD
/EbMnT8ga+tjS4vPVaEwc6DS4hUu1xpvRGag+kXs5lX2bKbW1djbyCi2BQbOhbhMk87ZTIZ9Dylk
dDnDxaVd6v0KHlG5MrQg2uQQkj1unisFo3RXnZzcHSVrdAXotzLJnpMJF/RIVT3Hah59LLRm4Rhs
ZaN8+jJ/V9/KL4Cz2/i4p+F1hxNhGlvKqsMEFc31TPaAHlKEDWvNxcARq9x5kl+ncdQbyIZ2ZXsh
duZfrEBT0QthEiaMRjc58slbUPDOCprQlROmztaop2lbTXi+w7961qFGrrSkLTf0gWw3cBCVxyFQ
bIYGzg3ei7dFahrnhc1SGAUqbwPTEJrgieuEkWLhTJcUyEa3kpDDNhLACn7G//VzrriqSl/soXxU
Q2v3+uxpAOUXt+RdPgOJilE8Db36YvrSfTV25SaEWoiJKi/ZV+GLOQVikwSDugqaCb6jYvUoy/ft
2o6n6izp09vMnLG52FmtI43nTpCO3Dh+8yjQVKFqZCZepMA4TEkSPQUaoOvAONtoKMtv84YtaOXt
ozBYAJIRvUgBKJJiqh/bEU7QiDugO0hpiXcIHzOvR65XJypXqaPcUgFXV1HPk0kxJXrJzy/mTSP3
/OKh4x/5JX88b/cOHRqcZ7UQzwJY5Hro86s7x3anLHkxejZZKtAXglgOVepSxfmtkp37rOuwIRib
5LLSWPC4gDrbyFdhLg36rfB7SFjNaHtUr67yXBnWeRpZbps7V8qk3aYxG0k1g2fNYWKmAgeM1K8f
ZyFfHXNkSWKmJit6sBqIuvLAB1MEr6k6oXQPcXm6DC30zHGnj1ZGP29RS/zo0ftajYBFZSGQ/cyk
e1lldc9/ogXFS9ukzzjF5hRXrfsmVGB7cvi2rZV45P+Pcabe4hfMplXZHBg94JTr42oPJhEWOzy+
Vh0MrwJq6Wo4i6yFVY/7MmrHPfUt24N6qLkikNFnsPTwSms74WMwxee0Gj6N0fCQMv6Ll7LgmYbU
ZouW6bPRAq03stkZK6LxKFVVt0I1LAPDFu4S3Y5WTsmOb+L6ESMzMLfdY53VjylEVUKtQl1ZJmYQ
ocU6sWd94MIOX7CSFpvXfUoJ6T5LZbHtYhs+/tThL1PUBa7FKCzGwWyy3rNI7B5hjilhcUnO3kmQ
YbCB3t31epx+7S2f6qLsx9M2dfxf8sDU0mOg/6TzU76s3qZJNlemcQejuze6xhz2+cBF3akalQvN
KsjOkszA3J5i1Jre73CttHxLEXTjja1xCMaDkqxrigc7PQ+oRCMOsfartplcPop0FkS17aW19DSN
QXij2ZkKw60ozjqVAx9bv0czynW2DXpsF7rflBslEOqdIiJ/XtBTfd5bEyetliCL2IaSXLhJCFc3
UTrpLIMK5+J0N20DGZm+euo56TPttg5xekfiFQ/tpExMF6XO5gFCe3idUM5ZG7XxRDsm8aDuUV92
GttTQ01+HLFwOKd1i5AFMJ9vCmj5rZ3706WU6qjwynH43ARSchfJ0hNW0MgnwPnm+8V46qH6J6Q1
6kXquh8q/WdZJsUZ7Ox+lQRslj6l1ZIHOHuNUPk9XxnsjUXD6RGnvedx5HqeD6eyYAVrXNjA9DGv
7evH12uRuPV2rr5hpByXq0ae78XEr8+zOdjIbOMKWEa0yi22QcmBoYmeF6Jfca4rEN6aZrg2+jb6
XuSc4K9nRBKZV3JT5p+lPH4OUJjblwHWzm2hRhuO+PlOSe+xgUzdGN8M5FHs+1F06iopopeuVG9K
rbusC+uHHqbfcjqXyYRrnhBECc0IDBtVaGcT9wCk6ogNp3LEbTqUzgg6UkjxURK5WpJN52MlJxfT
iIls6du1V8iW77LpdmrSf45RItioqdxBwTPGG3XgDmkQ19rnJcc6EeWjnc+vqcq0kjAIcdOkEt+7
yAEwET5HSKMhkRm9lAH/WqnmTTsHGK/hQq7Uj5OZPFcxs4lIgrY27P5UU3lZ5CcuVmlgaHSWyQqt
ZQFTw0TNzEcRYkzPWWVa0v3ASBya8csQUUgVkRWtqOJEJyrSr4ZEBwEifkGgCGcVS5DSmH4cBojj
lDddowQSFOT+OowA27bhXtP7Wz+BF47XQUosEsmujAUC8cil2UpfFat6jPVwayU5kql40W6FrhGy
JWiy1dU6pxEb1+JzMCSxG5C4rcKm2fmt/MOwW5QTfOmBatNno6zPK8UuN9Vo7EMp+EIN5Ges4p0e
0E2Z49A+9V8gT2OXmUV7M6gI09J+vDJQe95nE3s59zm4NcvcDXPsPkRsmnnNGbGOyCmnTqxN0jpL
OSGbNrnG79hEtY9u2crQNaLG1GFLDo1AMWBCDheh15WEAN66k9T9x3nHuwQVZARq2MQrQLfB6s1l
4zdheFEC220iW/LgQsI/BB+6omawE1bwEmOyACE7eTkx4rsVxZAWLUmGhSv0DkendlreVj6c1Hye
KT6OvgPBIW41KCrrphHfOtvaVTG3SoY7eu/bV3M4iaqV7UK0V1dtSwKgCO7cOWaS0et1569cEwyg
hvs80p/1MDZ+7HMb0+3ea2Kr3hVqihli/ahhROV1grwm1m5Hm3PewSx+hdguURDXvorS7Rpq+K2q
EzrO4aYkiBwygvBGZndGKpdEQwsbpRIZPntF0vIa0/V16ayEat/bDVtE4n7C6ls6wz2bn8yNq1Lw
L0mkHsdYae4LugaR2wxx7jkBd7Lwucb/vBnJuYKBi2FAMnc90jVOeMTaWalDycGacRenKreC40zS
HNg1HqnKc2cOiTeHW1pUPSamaPF1avx9EBviTwj+b5XY/l+0N5zlc/99sXv9o3v6WdRvq23zD/wN
ODM+sdLpkWIRZVNAm2VY/yq2OeongCwzs1tjF1J046/+Njj8NOs2zbw9hINhQbJ1/6p1S8YneoSA
tYBZAF0yfqfSpiy2I9gdi/Sb0sMrdJ9i/OEJII1ITyQqd77AtKuzknutHVZ19pJjkJqOzq6ABZE+
zaqxFoq8/Voxa7dFHaDC8GtEEyNU67U8Trs303ek7rOoh/BUDqzouSLDpUNdeX7qN+dSWoy+XTmS
s+5ku1z1OESvBvrN6ybUOgzRnVM9w9em05vrRkFYkcYn3P65CMOnWBQcfaFz0RO6ryORNpJbmbmR
XbVIL/logycEtsAF6todctLjlSl3cYgKU462txIL/IH9puewDKr0qhNTVOOW7cuGK3cGofcgN9Kt
UoXtQ5WMWDjnSQz3mRuXykM16upjiYEzigp9KB5CdHS+S501BlvfmabS6217iD+TdAtlnamGqN24
iJCbnN/E5CTijnQDSTfCrTlwFbqlU0f2HgswvmYa5wluxUJt7/xGIUemCiI2lCJ6A88AO9hK5oQm
Tip1qb5J1bDbUASSTbcoNXNfFbihb6MK9Jg7dnn8EOASx8Wvh/gv5pj7Cjfth+5bpWNr4cZNFaJv
GvcBOA6VUwlUFvIhEXbTmZsboxNDWfbbduUgpNK6oZIJeY6f83aDl7VprHR/Ej9svxpDFD6bytkn
QWlwMGfg+9xYa4rEy4Nhum40uyuplExML1cxgGghpcBueiB+7TqoqVu4eSgZqJYAETNdWU6NL52o
6olCgG1+HVG90VdDOijtWSCX8ZUiqf0pINQcmywWE8ReKtdELlBil7eq1MVROmZoDumR1uxMOXWu
zJRQ3C0kRUfVKh3LXSvFTka+3anlCkfxdnI/3kHv9jU9TsQmoW9zQgBdWvSOGjUo7ZQq8bqoLUp8
eO40KeIzthrvhZWj54T2Tma4QPfwqRop0J1Su3y1LH0zC5hG0bWibwRZR+UQW+IRRQNHvBOJvB6i
Qbvvkqq5iUMKuBPN/4uu7/KdkwY5PoARN6cf2RcUqwbXQttrJdIw8MK+PQUdWZaTLYO8d6aNzuV4
CuTzsfPmWLEks4wmOVa8UPHTS0evu2tqX/WXj6f+6Ch/arTOkc6yaB2M6GDFXaR4qjbm51NEqoYp
i3aqaL2s4WLGBwiTjwyLEI+eZWhexcjfFT4vUxaJfeP0tnHX1a3+S9ER6RGz4t/kPHI0615JNrJq
qyQ8cUov1hhuUYdPsKjO2wrV13hMUAselRdLzyG4NW2PaLFwC7Oy0GxCiSoGFX8CarnYX+/GXdxZ
/hQXehRllMbDDtGc0oShWenf0fujEduWJL5lHEw/pxzV01UmF9NvVuvn9yZkhjoDfmBuUR0uIymX
4jLQJdljUQcbX898QIhGd4O/arq3Js18/nhBvetPzAPOoEOwqWBJ3uFto0LKsOs1ZU916mQt2aHl
NXKpfglTUBuUl+KdkSbObV9K/RVA1PHXZGbWZyMNADV9/Cjv1zYISGzP4Izgd0fyd/jqhczhPNEH
9KjF+C57TL3Tqym5/XiUZVrC+7JDocYiIqugqDovgDf7dLAxwizKXvFiXY7vwZmJXZ6M1r0RCsel
TgcmHgkh/4Qs9ft30wmoQBTPqhO0vRejdpIzUXZiORtlyz0bdtQT++iURdO8OA+ORZAL6Fayc1VA
bKgyHL5bUQTGxOfEX8Nqws2YjTDKek7ETInTbx9P4yKKYp8AfZ8Bq1xE5HlLELqwQ2IsFD48EfbD
Ze4MxVf4WJ2blJK+LsogPsFfO/ZqNI1BP7M58B5bTCDAVyOnmiF7CNtgLNNj2CqSIfa6MQtPDPXa
xnwzjRzLr1hcGTX6ObDWF/dbSMmR/mZgrtuq6cU6UPC5cY3SKJ61ya+omJsq9WTFrnq4+zHCTFRY
itybgqqcoCbjbrdG1nu8GYLW79ZJiRHt5RhRo3ODQeJO/vhLLGaGpyWyRi4JGIeF0qxGmP92QXdB
q1t1EVN9T33Qwe0E9bKNx42s5cGJHaou7oU/x5pV+GSqJrPmz+FYiuhElycUGzuzk78PYoxLhA6N
5kuN+Ui9aqYcRqFAYkVD+nDUAip7tr5XrHiYVmDY5BqWSZKMnhkJ5ymLuVw2lLhnFb1R0++bJkUG
2CwaVfeEZVCM8pUpVXa/PV+ETa+WT0wXucDhOySJM9IeirQ1ZXr7Qk01ey/Uejq3+qS7+3ioxVkz
TxenGbE9PnB06+X579+cNTlg5KQ2uZ51hNS3QtHFrSF8ZNRFXDdrJZfxraji7sQJ90oHOFy/FNMM
kEqAtDkLXutfb4YtOltmKWbaOsuj5i6uKh/SeF1LG0r9sMPbGgwjkmv6uGuTURlWbaYq1SqGGjS6
idag5dKKGk665gtzH5mxQBgI0yB6VlmG6ykNmHyvDGpqnCMERyuJbn4Ve6hP2miIKrH9m2iA12mk
rwTbjvOT0tZihed2S3NeJktBZbG9dLrS8dDDDr2PP9Z8gixnjauXDwVHiQNtsev9MhuycrSVddrm
6QWa1+bPwozNYB21NuVBP6s2iTEIEI66c09rOzlxRRwZ/5W6hCiEgVvCUhEGgoPaFLHB6RnkF3Wt
nZeqvkc7/qoyo19Zhypobltfda388fF7L07yeXZpl4MfBbQI53gpsFHlkhrlg2yssxKjt4Ru804u
EYAy+ypat5Jl/fY8zyCSmQjGEYIe9yIdzvTKdAKpoFE4dvUF7Iz0s56F+S4hjc5cmCfa2pFUaas7
07CyIt08RUxdhjy8Mak/ewO36bk6uQTx+lGkR6pV8cbh4H+2rMwGxD5MrUmK204RaabVU4UwqbC5
/5u9M0mOG0n3/FXKeg8Z5sGsuxcAIoKzSIqiKG1glERhHh2DA7fpA/TqHaEu9n5gZr5kBFkM01t2
V5VVWpVlpTwAuH/+Df+hzm2DFi8mKGhFGWP1GUVm6xif9CA7WH8Q1QNbji4AL+eZcfHiwHYJKZrS
GeZmxdcGblv9MmB4Hbknnh/r7w1Okgcagk6MAxh8hcgeet059JCZ+HvqhqZ1hHZwbFs/GuaEEjPz
yjG3JcH9Oq00i9qRIbgeCuZzqE+oFVNg2RRfATYz73AGLN8Y26Otx7TCEeeJt6SCeW5a6bRwaq0M
zGQpvogccUiM2V1ELFF/VjFJRXLyqIPG/rt7fir0Z/iM+LYQ7A7hXF4c1U2VmnRAsYARsU4iC1XH
14bS/rEwK1f9RStQnWaI0vnK2AJBrzPp0eZN5UYsTAfNtLJuQCHmn98/WPsXM79shYrixaCuPw5m
50FA8RQ+9px3Tug6aRuOvWtIbNLm9MaNNev+N9cytRVJCap0bboh/Ld/0wzD1ApkB53Q4WYGahSX
4dAvUGkcVR5JAl491los0GinCMdqlD90fykvMft5mQc3pJ9kXORycuA5JuMOizvn+v2nOqjzeYXr
WnQwbT4tdIy18fnyAgU07qpLw1pq1Vwt/CoCEiPLodScH55Bw8s16CHVUKa26uDpZ4kNWwS3btVH
yZcpSx6bR+rD109P+s6lzs26Vk2HCHO975DhEw5Pr5jzVmhInbb2hJwjk9XfftH7Sx2kvA4y9HpV
sFSa1N1mpqsROKIgUMLgPRIb9hOV9T3ToASKjM4OV88rLTcdGyAvGlwbVQh1vB7Vbr6vnVi5XeTs
3owi1sK8qIwjF94B1fDPVblx2bkq1jeHN143V3PijZlD5jw5CLlniu9JMzv1FqGfxAXKKPhdCd9I
4LDZqUguiOn1dWKn3c9R63TLH/FBvF2KVv/9j0xZA497bRMj3HdwmpZqzPIq7x2UuaS3bdp+CWU3
TNsOOfTN+1v8jf1EK54XD20B4uVhvT/VcW1Ope2E5VKrJ0Ys7EuIsfmVWjvF5/eXehUpkelk0xKW
1nuG5tH+YVq0pq052SwlbAf7OSKyGs/HwsN+4+b5o8IK1BjtUqWxzsEqtmLBPzYiJ0ykU2RbxNKt
r4aIq3NZMjLyR90bPtp1tZy7Y3TM5vngZv9jcfC0vExGjniKHSwuYthGSTw44QIL5oxO+rCN89b8
aJdRExbon6HObVn3tDWKbYlmzSmZf/oYO1N7TDtkP5v785cwnMYzBis1tJ72X7ZaxRG2XZVDn3ou
LsUS5T+E3cqrUrrixKjUeevUOBA4kzrcNWKojlBR3jjQyG6s2hv0HNYrf3/5PF3UrM8VO8TnSp6X
imrcS3OIttnQ35H542GTD8nD+/vrzUcGGGyv3GlYMAdrIsc9AwcpnVDWxRLknk7PjuL3tElc5TvX
63y+gCa5n8QskQu05d37y791kmgdQYai3Fq33/4jD7mWZ55snTBytXabuMZwLcscUW9dH36+v9Sz
WeReKsVRernWQWhWm3rq3GJxwtEqO58S3DqrM4H2uzK057OddCdO7hh045fxBjxQdIWXV/61Mmr7
csjnZPP+z3n7ydezjdwoxkgHicZszvBlJvYaVPUp7FviqAoejGToT42Qf4nLPrbSwSeGtQjPV2Gl
qsBrNKLRtqm0VGNco7bh+w/19lleUbx/PtVBnlGoGurMhXBCrbGnj4tdxgCDSv1jYqZ+Y7fZxu3Q
QS9aB4l+kRrjZTdN26Kwj9WFbz7zWjGsTpqQh9a//yI5H2hUmlwHTmiMcxcuVrQwMO+NrdRS98gz
v7WUAeuURG5tAR+qKSeRgJwuCF9GguBo0fXWVm+lERa0d07ef737Vd8f8Yk3i4gFOH6XucX+U3lF
AwJBkpxOFeNFM7FXHH83nCPfUW5B3hxTMjb58w5PDHcPAXGl77+y5QOAQIEw1HzNVnOCgalUUAM2
OJLHvBWCIDMRBOjdIRl7sD+d0iz1VmOVZdHEWTstCm4H9OoUFShHV2EN7fWpcVmaRnVlTNMxZ9K3
ou7L5Q+2rDQEVpDjGvQt+vaFSNxtkdvlLpksFZcKvF5pFGW797/km28WZUTm/LDTjMOGNk7Qaq1w
DPiSZgbJsSpOZ7KXI6u8uTWBCJH2kvjT8d3fL0q66rs5PFpWqC6QP2nt1HjwHSc65nX2ZnDlTNEg
oFtOc/NgqbwjP8mpc8LcK9ghSksfxAaHegIAPKyidN5Ifay3i3nS50Pz0GLh9cgwXZ03Df3cIzvq
zXOC1sH60Cue6eD0N2bn9J3g7WYjNSaQoPYS+KR3KTKjDYepH07/G1/zxXoHFY+azJVk2M/DJ14T
tH2MoQvrHSkt3toztAYh/yEMvGpr7n/NqBwV2IfEVgH3+laDYRMqU6L+N57l5SoH766vplJLl4Yz
by/JbogRIEQX/piHwVtnnkR9dcZbrRNe5XyS7mWlcObTou3OZidOsf5GxeTrODM+82twS3TvqJl9
p2s1bVfo47B5/6O9cTgYtgBhtPlyhO6D1KPwMiMay8oN5RQP50MyLMBjkzyomKLfv7/UGyEG4ih4
HihL9N8PZ++2GnWqVGBqSD2uvo5FBxKVnpEQdfOt4wrbQgdTt++v+cZuWcmqUIcsyjRq/v3dgoKG
ohQza8YAr8Mky7QzRCOODa/eXEVnOzIhw5Ts8EZyRntZ5q5ww0FUVejq9S+jNY4ZDr75+oAM8C8A
FNyx+49SCAPNYo0vlRolUFpFdfMNNufO18UZ9I/0l/ObKdOM3z9utC/WsS4hGtvqgxdIJm7YCaDB
sKU3cUm/1TzPk6OT3PV2ObhiEelAIojezCo/chA6hL6kQ6lohI5J5rt8cLovvUzrrZuUy0Wj9P0d
gkXLDr8T+ILqpO/yRp9PhV7klg8u/1hL6s1XjVIP6DN0617JVI1aodaWQxFNc9fDISat5BZ+SLtD
E6UndJfT5WwaAHze36xvhAPewt/Lrm/pRbqWpImDBbJ0QmuexEZvxuhpgSawyXuvDcu4zbAfMjpA
+C5G4b2ENvD++m/0rFZNlhUDsg5IOan7PyDF3bgv6tgNu0rm91xwqO9rndXDFHKF8+iO1vRzEfaC
9muvane1XpmPSsEYFUrzUqIwuVgxHnWlwzTmyE97893Q2aDFgzM8s9T9n9bbfWJI8LMh+SvAkcFW
0R/uC+WKatm9SgtFe5CDia96j8eOHi2b1hpmvxvs+W6ZTPNJdNFXxykiCDepedp6cbZVUzf7mNrp
lPqJGx2Tsn4rJjCiYy5B6FohCvs/eLYKxYXB4IagXYzAjp3kVI0i+8gd/9ZORa4PPQ12jotW/v4q
bVK1TDwzvlgBC6lJVy6f50TTVjOwYPaqWY+DuFYW68i6r68NhAbUtUFM25bc7eAWrip84xyPKsLV
mjhIAPds4MAUUFuaOHz/06830H5sWDUNGCwBTKLCOPzyU9YogwfgDapRVV6LadByvPFG5KQSMCiI
VxpqdjH0qlN+c/IRyaT3l3+WvjhcHzARu50HXTVL9l/x1AxzuQpsh/kQDWaQp23+lCsDORRoQ/Mq
K3QPp/dBtS+sDE7Axu6nT4paMioVBjpwvlklC2ov6lC6odkt2QRlooSyIGwo+UFk9dhfqe1oPuLj
2IyBXKKo33JD6lfuHAPJ12FsT5vYUbtbUnP9hvCpP4p4VJaVd1XX27ISnenXZSs/Vn0mjolmvd7I
iBnRDMJcm+1Ko3r/+T2mzHqVUW7lVjptRO1ktx1dzt/uW7LKisvgrHBpHeYhzWClVuzl9N66gakO
xnVbaxmfcr2URzASb+0nnachvK1z2cPWrQvM0BMDK4FZbU6dzNA/q8NibI2msxYE04b2lw7lfVIs
49hM4M1XiYItkvMWO/q5q/wiwOtYZZalRdeYog7ht0k2YsO9mu4MdXYeoilud47dII7nOmKL/0q+
65hVnxPUtE1WAhpT8ujGaqLp5v09/kbdspa3K80b5Bb/5SAL7AWuLlUx0oCahQVzQBP6Jxs46B1z
IPNKWg1CPEuuFT9wqVNGv+sRxQ0Wl0MYSKnE6BhB0/rtPiC/yaR2WYt8C82d/X2XRrhzYFHphOzK
+gq/ycgfhnH5ied9Hcp2WQof54ljCJq3AhsKPM+QSFhthxDrTk84hKZFSo5ySBDrVrWljvqpSaw/
j7z09QH2AotFagGx3iKq6KBCDx6wizTheXQ6w1Z1izMXvLLfGDK+JdwMF6mbZgNy8ZP+rUCjcztk
1rCrK1RPirLNbvWlbH64rZn8bKSuXtuKbGvovGZ6JPi+unbX38jGAA7FWdEO+3NRHCsJynz8RquQ
14PVKT+iLoJOuNIpfFGlibpr7ET+GvhpD7O+iN37b+nVkTn4AQdZbzdVbmKZlRIOA+ShOPE+LyPi
gO8v8iokrItQgJFYo7wEXmN/q8HHhKrNPRNmrnLBKO8sL4wqkIpx0VnjeW9at5bojoyQ3vz6oGCp
uegrMWXdX3NqzSaxFbQNXJss059iFBzdyu6oZttdWsXKw/vP+AwCebXdcI8iy14lMA51Xy0FBKOD
2UnoqEMUxkNshRl2qoU/Z2b3S45l+72qPQtwXznCDwVHaGMy9f6PeHW61hdNwrDiNZBIPaxhJPss
ia1aQRKH+JcQ8JiAqtbV0AzNp/eXenPjvFjqIP9ixgmXzWbjVJU0zzInuV1KrTh5f5G3PqLLjJf/
PAP8DhaZHROPAiVTQl0vErjIS7O4PlR6dReVQv0iQbr/en/FVwkf1SxvyQMAAlwSOsP+tkFFdgaF
1Xp0kyJxriGme+kIp7gpZJym/jJkxbZarPJIGDi26kGoyqMe4Zm588LR82p0Pgf7l45K57YV3hg6
ttVcKLOIjlyXr78gtwugwJUgZIGROHi5bb4stkz0KDSz1Dk31cq+0LT4mMX367PPKmBTSHE8kstD
2fWJ8OIu+hitRDEMgpMR3H1iMrFNp8X2AdmW8a7M53ny66xIj+yf1xUXvEFY9kDv6Z0jU7z+uhcZ
AfrolSxqC1UJT8+uxFpmBSNMwDvbEBd6W2pBhVP46SwS5xOCFd4jJZq6tZnln82ugJSNeOxvB0MK
LDzfVqwx8+NDimmTWvjVdm0UZp3ngvSr8xOJLdB91Gk9tHm9ti7byp7KsNKX7Fh8ePYLOIxSsEQs
ogRQ1leQ0EkrZygaY7xJjN49j1dUWxDLehk2mdOoKtU/2U/tNNbHLNbkqsbSS6gi6VQgu9pCwCV5
UqAkYVFnW7tqaFIDooxafAHuknxhAHtdR4Y3+A3DH3OTiAQD8iQ3qirworplrFwrc7rBTcd8SIbB
S3bSqB2AGbXorls1Mky/UrTpxrRG9eNgdJCdM7XshiCnfVHDSVSKVbLAHW2M13Lw0gMmy6XfqHx9
v+xG4ydsC/mrAn1/4S05MqG502VfZI+LtV8x5aXPLhfzk9HM9X0HBIbnaeb23sod9RKvEomMSuFV
nt8aFn+tIuQzghlFBLyeAbz/WHqJxbUF7Rf736yxU4gutSnPHHUce7+POqSFtXpqJM3wtD/xYNta
gbOgNe4ndjPEF4qlz8DYIQZ/92w3jkMkm9VToCrDFwlIOtv0jYG1vd24dXKDEoQISpyP3bvcmLt8
3LRTi80jvSR3HAPLVU5UVM7AYFRDpy1hs5Sdo3/WmBVRGDk8X9mGLnCBdkJooYk+p7HBiCN11fpO
S2Ic7naD0xclg8Gpq/3KSFpc3nFHLzZaknsG2gdOboeWPWgd/OBV3ERpVeexl0n+rRsZfgWZ6rVF
YBSmXCDRuBZZ95BPPYK/krp/0VCACTQnlU8j1jo3DQPpJ+Rand5X7VItggI/VxG6MBiWe+GW8bS1
qzZCLN02sTlfFrVvfIQ1W+gmmvLsxOiStrWY837SREUrB4tipwsbYVG16nnr6H6BjuWywcleLGfk
zm7PJMIsEh+7sFXeJcF+fpPGGmigfpHKr7llD0hr1GivmHF3Taelo2mKrKjApBl/1G1WRD1b3Rjt
K9daFjMoBhUOelJb0KcbZjgIsAiYTYky/2Qc4GThbDjxbYuMCfoKSeRcj8AZBQIBEqlJ3CvBXSlW
mT8gl0V6MHZ68ZH00r3p57b5BCihqf2lrRHWwGBEu56bNgMcrctuWnflNF60US3s7eRgB+NrgAlG
H1UDkft8OTtBVkeqX+Gmt5/p9IzTxtLp6KA4YXenaaeqaC1btdlhhNxIVG+S8dHwBH8Q00A4hkqZ
o1wOCWL5ZEWx+onBp/7Noi+Y+NmY1/jCDEt3VxXCkqhKuKMJKjiy7VAfUnXV/J0XjjiCG0+9Ec0Y
mNHq9kWRJteRqWOBamhleZYrjah2glvf9WsU/bpQTZQJ3ODUZozJY0DgLVPC+MIVprxVOsX5hoe8
dW0Jp09O7CyBwFhEuYWomaujAEyVcmkq2YKKQeU4P6bBi1Fl50VhL6+g749ttpaVoTtDVgpK5pkL
ffHErP1BNcQQIvBtPrV9vhTXo4JUUBAneLmf2OqsofZDTYcMjS7r9DTp8uprqzfVVy2KjXtEeObY
V9sOf3tHWN43N4un2p91tGVCr4kLGZTlhM11n+ZVH9BpjLnjevw6/M5I8Acxpjtb5vqJsBJ0HqRn
LH6znA15kX6XM2Ay9KKK7CFBBhLed5N3BGDL6r6XY9zcxUDltaB37f4BQRFbO0FTcXbWwDDYQT7k
yWc1tu3PejbkYmu6mRThPKWl/ErXzJDhKE0r38xpot/INBrljkMR8atTQx1+IGBXQIOfQVT7ZZYK
ZLXjWelPI+TfEPfv6Ez5mpAMuz0R9TViSpGjBI0CQGkzx0WebiFI1UWg9lI9s8lSC9+mfa7Qd87V
byg5LsPJbNalhq6H0qe0uKhy0MoY1Tl0hDkXIWoetebbqQ6LolItNEjcpne+jRKpXNOKAX4tIoki
NM0HKGazVBV0uTK7UE/rxIzjoEEu3zrJS2fauZmduQF0kHw40QrbuEdAfIh2TW135alwxqHxVeBO
ng9wKOKvUxw720GNyvRct6WySxKh/tK7lVBoSjUfLgqrnDrfzciog0GYU/Q57xVRXRs6c5BdXyz9
yH6Jbf4uHNNVh4TBXVi4+fQwoDeHNAwSHl6gGa3QThCZ51MhrzyUP/s8m6awcWWKioQtGoQCvWkX
26n9WW295cEkAzU2RFBz8VMjSr9gQQejN5ugRlyhEWfUm9yskCSJFG4dX9OhU4NI8BiMqkNBr9bQ
MMbMlwYlHMdJlMdREV5JH4bWRFjkWSfDBSGCb+D95NVSZlN+y9ae6jCJG+0k01LlR2eaw3CKpn/9
qDIryQOYxgvGnnYUEzu83luMs3QouATqSuk1Aq83mdsJgI+1AYQJmgCuQZ9vrNmev6Rlr90rRhQ1
AebpxAmFPOTRTb34wkzzTvcrlHNKXzV78y5GgeqhFeZIyW5I6gFFjIjD9HRJ+yDr8uSLUTlaHNS5
qD6XwIh01IpG7Rdqh/3TZCzzV/jSEwevNbNzJ+rQ+m+q2Rl9bzEdTpeiNueoWslqW0X1HO8KJy1O
LUz2Zl9WlXlNI6X4pjuJftVZlS7Dea7r/rPRZellXy1GF3r10l4J/l+Rz3C2sTeqnuTfE0NLEmRu
KhxQZ+R1oCO72fikaxOXdaxG9kWGNvW3AX1IBcsCLe8349xDQEYyyzpHL0r0pylC6/3ObHLFDbSi
0sGZDOCVAxPbCZffv1jdFuKNeWMmlfwUVe7c7ZwmdZurcTEnN7Qn2qCkcYPnMFVgXyN+EdctnsbA
2n2qoCoJZyhjUWAr4/yY9zgfkNqUighG3sul4tRAop0azjhU86IegzaTZ5HeTcFklE/GmMg0aFpT
uSyMJENUgrGNNdmwm1O2ELcNPaRxl/R1fl64TetuVW/Kvtacxz4YB6VIw6prhiUoelN5cIXGIbT6
RDwigiatYKSCtza20rhnVW3Uvd8pKuxKDfjcYyXdnWoUPRx2fq+PfTJug3Wniu+ldGJ1k5aFngam
W0bMLaS3MlIpEKygbAV+Af3iLGdGNtVqmC3KdN4pQ3IFdqxCq6p3zNsizX3ajEuN3J7JU5d5Rnps
tjpXyYRHNYzAseb6rqOl7sHAYqoKrbmpWvThY3nuZq4a7TIF4MDGmWJt8In8EpMmrEw3bVm3fWAn
afvTLOXwy1VbMqIqtstLD6oN2rXdCAy/mDNbhRblKmVA2dQZQacvHU70EgK2H0U06rBMsOIhgKqJ
ngiZL+HMY3gPv92yKrGZM17NWmTpx7rWz2OB/UICIgwDGP66NhEP0allB5qzmBMlhJOSQBGijmn8
qKub85kukh/Zs3FmjFHGpMTIP7pOP11bi9uGskijT6ldK6eKcJYTb4id23LxLBrTaXRedaPlW+No
7Oqh6HdZZurBVKmolhQD4PVlcv0sFwua8O3n9wv/N/o38EshNcOvQYCWzuF+qdgu4zKhyhOFK25/
hy6WeWpqixY0jWld2t6QBYUWZVck2IkZSKhbV2KwkyPKOK8bOJDnKeipz9aXe9godqQ3daMsPFSP
iz6Y1Gy4JdaQjldze/r+A79RmO8tdTB3Qa+1beuMToeolOQkyTXxSYkLjfZG2e2KGaLE0rR3Junx
l/cXfqPvAMFntazCpQhy0UE30Eb3fGLu7VFXoMpV5Hm7wVugOlJmv/kmgTNTYYMTdA87q4ta5W6R
ZV4IQ6z8UmI/IHwXBtuOrttRls7bi1FOA9NGpfhwTOhxo5tdSv/GzGQddjVDUjLPW2+mbnr/5b3R
KTKZ4PzXSgcvDytXPEIdvhoDMXmSYH5w4s5yAXzogNyNmylAWCW5e3/R1204mmIregAOKYf9ebzx
ootiDVOUNAUatTPkvxD1Y3Qb1aukudAidObeX+t1R5y1oCAxxkEmmifdP4ZdFde9QNIxjFrdfEJe
zppCw+rNT7Xs1bAY0+oOsb/iQR8WbSdrS79/f/03dietU4yUTPrVDEQPxnGTjVcX94aCm9Pk3ONd
OgQOdi1/jON+S9Do/3ml/lVf+1+rF509lhjmPb5UL6Jt/rd8kf0BwBZDRLiAoDZxRf4v+SLH/YDS
N9PMdfzPNEFjD/0lX+R+sDB5BBxIyx9gzbpV/9Qv0pwPsOtX6SK88rhlabz97/+5B28WB//7pW8d
txQb8e8LcN2hYIQQMl+JtGgyPIOUXxwKho394DVatl00xsu+Pekp2atp0DZgKgEQua6awqcw1G5r
jcqBmqlqx3DJSbOoK2cyAFMdcZLClKmRvopIi/Rxj4wuqyJxLnpAnWVYenBsN9KABz1gBIO6eDEw
zBjG+XPleUuEcGKLtCD9kPwLJVJcbWATniVRUt7ORWasMEGHJNaOiYXBxIzJ9EtcV2i8RGjd+Xrr
oHK9ENQiP40t477sCKkhFbFxUUR6/dAWjeeLZlXVpRCOPrpFXY1k5ozw0PEZvGzXWkIDNaCW3kli
lPLedlHGCRIPipkP2wqES9lOpuKnYs23TcW9qmONEn/UNfkUo/6K+mdbys+Qg9UTydkrA/i8+Sn/
sxy2ejVrX2iJ6N8B75H+Mf9IH7EOXXsheh5rgRVbOlzUQZfZBg66ej8PivklF2mZnqDX6X2HYNee
m9NkORsE8RR6mU3Rmn5vZAUSAYur3GlWNCikUHb+wNVsTqdVNmsRvf6EjyMMN3tokGLFYShhaoCp
tip0vyXygRbqtRorcE9TvnkyGzWkMiPL3KKa6G46o3Mea0Wn4iuVtH8Aqpn8IGdD1re2m+ijPtVa
6kez3hkh+hL9N61lcuwvtg7uqIGhulyMKAY+KHS3A2Hj045Wbp4N9J16S+KxpKSg+pSGuqm0hBmk
tMCf4DCSjVP9yhop5i7bCmGlD6MegemxYwU5XBOdEF9G+sTcFaCVTkKNeFEwRkmXbKNhNG9sYUhw
yX0ynZmzOeHCpZQgJ45MZ/dvzPX0AN7gP4zqmdSTD+yH+YwOlsqfm24tPak2KR/R52Dr296zjtlu
7d8oLMXxJJ8jmjNwJsM/iOgFhiExnPVsi+D3NWK5IKGdSQlchq0oe3kz3c90vIDu6l1rmTr9MYf8
d6T/0/zh9Of/+h/c2O9F+svHrk+rw1i//jN/+UKoH1w+Ef/2EF1jAkcC8pcvBC6nOokw+ThXwDrO
/zvWmx+I4jbZELgK5xkj9VeoNz8Q6flbqyMgZCeulYPQ/l6oP1RpI0Jb3DJgZsi8uHUODUmgXah1
VidVCBpsVQoD2X6SAcYefHuelzsMIE2aIrmzlbQaaJcM0xd7EeYT3djosVGck8GcxyrUm1V7y5R6
+0UzlB1lb3095lL5ZPbCvUD3wbtLgY4HDqq2u0GfvFDi+/6tHYR6V0/p8CQa64b2VGv79JDHUOK7
eJ6NevJRlAjLP8uP2ehurfLmaMLDgYl8Eqme3uLoaj/tcrAeOB/d9Sp3TQtNik9xo9O5lj3GKv6S
Gv0nzF2QebSa4teMGRMRHLtpy0djWL3X9Nb4uWQlUXzikN50shzQp2t6rFWkia8oehnGSEfXXUni
o1VvjVG4pwUOexjexcuDbVN2A8WoL+tWHb+hmuD4XjdJFOu8hKYb+OzZz3uRnNZerv+k1RDvGMlB
TFOvweRon200wX8a6dLfG0qd4wETq+qJo1eorS9Np4dFg+LpKLP21HPhIqB4vphn7pgwvJnlMPlJ
kqc/Xmzk6z+u+5dpwH62SGhZbTbWXQt8g/nmmqS8nC9WOcod6DZX1DLCg9vhqKcqVLfweZV/x5AX
MeRZAuVfZ4ufHqt/IHgs+n/+x/fHArflq/RpfBIvs8fnP+GviKJ/YHxPJsgQAgULKFp/RxT9AzIe
mgYKiVoNnSdSxL+yR+fDSpaHw8I/ARhnreP+CilkjyDdASJAX3zOR38npLzyLGX4SkjBBF2ltcbs
/eBOyhCEgyMW03tS+uzSrs381qhAqaEhG+vXqJsVu4QJ4JlVp1q8Max6FKgdRtibTg4axQjf9xLV
7En7gZBmulVJnO7Tea5q362t+UrvNeYHk7609MWsUjkHlPfNjUf53WZK3oR0bPIAsYDuiSJo+GO3
7qXKL8/EAdqNqx18F9UTAz2TFhE4lP1D4dk1J2KiKI0tO31c1cV+AS1WLjKKrtT3FDByvldppwos
608e9i2az/AjfVja8RQ4D2alv398/r8waFqbdP/6CN11XMI/H39yeO7q749xvXd41n/2r8OjfkBk
jZyMO9kDorB/HXPdQmeBx0s6Sg739+HRPsDiA9sAf5xLGZnlvw+P+gFsK6JZnClks2Af/87hYYm9
wgvuFxts/YM43iR3699/UXiRKsSyjS1gJNM07MYRCfJJyv7ILn5uYL6o72wAm/ihr4wJmgArdnN/
mW5KmTjLHER7lEV3qUE5sCnEaDH8mbrka56YiuLPqdLakGszqQHsSlGX0HopP86oSM3bJbJS1bcb
dRQbe6ltsZ3TVcLVsPs0EImqy4vGMIeP5djOaJa5rvyOqF9/NimYSuxiWfb3pBFcjTqhwQrHVp+R
dS408XWxmu66m5l1nUMXiHCatFZjiXTAvWco0GMMSI5o+1uaUpaBUJFkPo2K3h1OM6cdr1E2LZhd
j428GhG8BT3NPavspD23XdBGZnVRVhRdflZVGKfVS5TYvmfyeIE6ecuvCVJ8HOh4geAIkKT3KRIO
WaALe7hv9cJEyBfTko5ar5ovhgIEMPiazjzVs3w5YwrpLL5dIn+60hnayS/bggmqi0+vxfwmGSWW
L/Vs0vEedH/ker0rF3ehzwzB+wohXuby7WQlN/itTDnzrCLaAi9pY7rvJroQZl/gJgSIvBwDU8n1
K2XM9e+IjRk5KFrp/nxxhI4nAKtcPN0EiBFUedB3jLXOebEZ81L2ujN3Cr4BwjsRctGJZWgLvL/K
QXMawYJ1GQbi8GNR3gQlv7/MXKGE5g1CodKvptM8dW7FqOlh3Zvi3MU3M0ijKDrHO3MIOLbZhYyy
9MhvWKP23nngJ4BZsrgEDSDkhwJvcdZE0isbJXCsRFwWsjNOUpGi6WYmzWZIbf3IATyoEJ8fmSDD
qhxFgspBhdibhszRYWSyXFJ9movVhyB1Yc4x6du9/3oPjd/WtVD9Zx0d8B9y2GsJ+eIrtk0SpcLN
omDuq1TZtXoqHpR5tHWKfthRvmFU1oJrUWblvm2J65rM82mqyzTfGrRZLiTCdm4gq3r82I787h1z
195DKnhMg37qudHIgNs0bDg+bjAzkt7IaanPSb/zGzhQzmVG5n71/FT/zhpfZo3vV56nongU/7j/
5//t4qfqSfwDO4P+n/9nLUX3M8eXtaj5QSfzIfcj6oMae9F3tCk4dXoWDifwD5PQvy8/94MDE/iZ
xcddwSH9+/KjWwn8jOuUdJMSEub5bxSjB6eQtjjZFVh2QLFUtySj+zuVBnzXSGEztTE7TsUkRVAJ
hKjxuSnmX+8fi4MT+LwWDg0umhmQKXiI/bVUQFnFKLIo7CtrwOAnzjY2etIbLxH37690qEv4x1KE
NxC3qxrqoY6fXOhmRiish8uUBJXhnY/ufVXKKdRmM9+WXZdSxI6ndh4pYYRh1eyAVojUa+yi6m+l
8WuMb+mfZhtLwYqLzpyIsHVn8KgHowmHKcmOBKf10V8Ew+ffS4pE8g7dlsbAQXDK3A6A0aQxhpmx
VFhEqwbGVDe+My2rTUg0h4qLAsb7b+nZIH5vVdrNQHggqCIIZP/Rkn4RpooitQrYUl7YZFyWblvf
xO34C4JUcYNgwyVTmrXZONWXSYppkzS0jTnb3uUI1qkiQQvbJgtTTGTR6coD9nJgiLHGKPWyGZEo
xz411bSZebdt+fOC7aVVVm2AXcW32bKxiGnqT1Nn38hRyA3TeqztcMCjL+0mG8tJd7mlJlhP0UrW
mmgOus7DdzJuoDQ1SL6tV6Qc0yNkozdqDbqCSA+wRdfm0Noeehm5aR/EUwqBM0xceE0AO6zAmPOf
1X+yd17NkVtpmv4rHXu1c4EOeBMxezGJRCYymfTlbxAsVQnee/z6fQ6rNWKCFLM1t7uhVnRL1STc
Od/5zGsygA4xlRyU4fBL3nWmq+C6DsTniHYGYMAqNC8cIiussSh7uBX2Cacjt/RKPnguU0vHONDZ
yk5M+1UYvM8VfLkkt/G4qxPsrjOc1mMVAr+iMw5AmH7WG9ry9edxMJsL/J5XkeL8dtZ0cEdHUiMd
SmfriCZxqNXhdtCw9ND6T824XGqy6usNwdWEhoeYWuOWvE7K4ylEOWNw4DHjsrJxxm7wwsocLuyA
Z5WO1Q6gkGAGgRgZ05e1oXiuV6i+xoOzlbIgodfTfdPwf0ILsr/OpWnYhMmynSdbO1YRDu+BYsD6
r+YtGacVGaBKM5n+udXuzSl/qDS1cJNs8Mkofmg4LyMadt0z5L9eRjl0Ja3fBYU6eFUZ7yVdMjcR
LuUbZ8AwCnnmGqpMYyi35KP6FU469RYDYpCJoAc32NCBJh2TDYLYHZ5vAuLWH+owz7fYqjXbXLL2
8G5yIGVt48KafZLk5EdajF/DUK5PNoZYkhMu4GJlcniHkJLGH4e4XECk1ADjSkx6uE7kpQX2g+Cq
LqE73lzLSHrQ0kLP3+J1n2+raAIybKbgEEA+z948uWUSLhuyoNLvDOlDNETllSJH5s4kQdrgcoXk
14Srve0O/NiFkfA5UuHXxhIKaAZamNAUnhmkL8Ke5VR9ZweBvbUam+qpHc0N8uqYMP3mjJsKXyuw
t538q2nwl12MNy+KXpSjgh2gBlwdtPKC5GsVctEivBu6ztmFJghvHZGPJW6sDb7SdD+Tr+9H+DfD
GTbklJ1AeAjJq3CG2CqUlxrUQmv0hxaHKo/pfrofeKflIDmu1PbfrHKRMPG0vs1yGl/lg+Hj/hNd
eHzhkn5+wrGh6b+QCWl4xL6i5QJ5XkoA6/jSNqPuzrk8uIGMTWJk4dgp1xEmdgzv3TqcmmPQJGB2
ASp5qiXdVGQlRwQDpbIvwSo1if/+SzJeHb7cGuvSIlmgMAB7d744U+Y5TP2INU7+VUOq7Tabb+aU
4eBo7uD2KGweudqXunbQNBf5l/la7yH6DkYMyyGnjkhDISIvQ8NSoTKUlfO1hUYgVHlyTLIeYrVp
3ahNnP2EAcpGQpnCtQrTBVy7CYbkurZH28O39+sUz9vQaaqNmT6Z8uBspJnVgR8deFOfsVqATXlY
uH0ZA8KSagSxzeiJYlLeRAsKkaWynKzwtrYKpGyAr4EAa68kue63Yy4BN+JFh+GUbCnLBV8yTF2l
zjCovSRc+dZJATUHNWqL1httzvP3aUR1VfSBZaNYDt1IYxgKat5Tu/hjrOKz8/z1/n9V8rIqwR3p
nUac6GV7fds91X183oQTP/dHE07FEJ3uFqtchSLKHOvPDraGfRPAJkxFkOoVNcqfdYgF/sEQix+h
MANYAr/wzw42ljbAeGjAPcMf/lYd8lYHW/RiFZO5so1/gXa+aPJYmtOkUCBm1IHlzhbUpekJnYLO
Lxx0WFuDVPM4a038mXXM3pLMR9UIt6pOgp4kU+6CCviijHayCxYLG8Uw3zdZe6eM8qbrYTDaVvnI
3Freg9G8L8fF7ZJk/hXk/tZa/H+iMSzUMf66Mbyukv+35/3j48f/OGsPi9/wx8rU/2mY6EVQJaNM
QcFG/P1jWotHmA2dEJwYBzWdKpbfH7MVm9mK5iCaKpYNByqL9s+VycCAEdqvJF7Ykf2NCvlVJipO
TxpUtAM5uSHCni9M6i51RN0BHGc67NR43s924L14PW80/XiK87NxdQmRO7xISDjAFUcbucQU6ddq
Ne3jCpfKwXl8/zKv4vLzZeilwygWejGrFKSjc4kODIjUIBt3pZ6fynJGJcL5xMl6eP9Sa2OL54KW
3j0gCZr+KFXxdV4+kmOUTS0vc7CFWHYVKR2G0sImVt7WAWbUReoio3gloPF6lB7jfL7pZt1HrcAX
b9cZ573MBn//nl5lYDw+szEAnOABubdVhFESXcnKZQq2ZSSRrGc+fGYP59qrUHzYxv4IxeZXy+zf
T/pWl1xlFroazqhQYUKey+HnYuaydOqh5bkw81C2Adk+ORcq2LeW68unFGvtxVrqbFyom5qnrEBo
JXJ0jPT0QsK00sskgeaxaBdBvaczhYnQaiElFlB1G/A/au7lHcjYb4gJ+BLXYlQDC12/Hsz+qu0S
KBzlnazrl64vRiVnVRvXR6qbphlIDfLJ1ZZsdKNXMaYMtuYA/6e5Xbp8O7eZnxbOyQ44JsL4mBjO
w+hkfp3bH6O2uyB/slK4//UKGNsyDaZ7J9Ak56/ZCWY71IYcInAe7swl+Qo95lThrKrI9kdccTGP
gczVj54WakddUQELq/HRjrJtr0A8x5o6BJhEf/3AUjhlTn+VYm09yKk/VOPG6Mu79xe/2G+vXhk9
Q0R5MAd8pZhbN1Vh6lHJJ5vN664lG5RCT1dp74/Oo9S2VyQP1wVch/cv+1Zko7DWgEjSxXglTJ8H
FhtuLFiNxfjdafK7qhy8xowe3r/Mc4q+fjxUCmiTCEu0Z5vJl6se8XYlaDpaiynYlrS6K3Tg2Tl2
KFVX7uTEgDqoHwUDXk6lkwgx4G88zEdP6uycxiK7r4plD/dlI8UIcFvhvZmOXg5UBRF4SsSZeISU
MIy8nVRmvlPVt3gZb1HWQt8q38qTdpQVHC3kDzMehu8/G1L3b3w7imaavQjuvxbEXCDmpFJnoSGg
OB8iK79Tp+GKgeW12UKDD0wUIkzYqtqAmmp3mMwK+7D0iUaV5+TJMYEDLZXx1wlbukwPvIrpwTjd
1iy/SdLdah52eiCYMXO0CZLRs5rcL6wBYp5GhDT9ZUke4Ar7A4xewKaelfZuq8x71cp81DEBkzKY
b8M9pKQN1s2eeJMy/tCBSmRt2RDt+N1qR2+qDb8RXBT+feSMN0Zd3wb5t9qamMK1B1K406xKu36K
HuZRb0WfYhuUYILSIcHcJz85+HYGreE6dfIV01tPXFDPyzt2+amfQxTr9RsIsNvOzL7Wc3eVW/aP
UZPALE57rDTcOcI0cFKPknD7WZYt0xu/mEG5y80TQIIjvKq7IQ5zV4qaWxq113Y47wcz2htjflW2
2d4Kg8fFqZ+kijqwaqYbdWTb6vYntCcfMMG+jevMgDSdfhhmOLdNkd0lju47euhJYeSh3Xxr29Kh
T+MfNsbPHEb7Moy9rBqAkqqf44QvatqfEnEuGPoG4zsP70ATErexN7TrtLGZXwaeCCSl+XvEuxVx
V7zraq4YWnp6/Y3Ajd9kwb/SjB9TqPvQn1GmXCYfpaIHeKunJsi2+WI9SuN4lcXSrimkk/hdWBvs
w6W9ddLoaCGOgTLbaRrCYz7CybSMeQ8Q9kPMcwxhdGwZtKaYF+fS8jHQ4LMYLDxpOYBsv+4gEEk6
JurOtC9U55Tg8lNLzr2IOlIs70NFu7azaK9ieFMnBr4d+FH30QPywOVGq5zCpQv7fc5hStuD+BuT
x4Jjs2XanDmPKPJ9bLPImzoEKQdAvZtRyU9JjbBNb2zgaHq50h7a2oRtDrc6iY5SN+6wKz2aRuiN
1nClQb+C076tgu6QwQ+ifbltO14sVtdx2D8ETJ/turm1+XClPm81KKRhjYDCyM+ELEJr7FyQDr+1
RZ5iTDJiqNwcIG8exaeOMv7ZJLGypU/S0B1GffTwp/flcEBCOty3pbTTwwlSq2VvWtyii6E/dGP4
QHJ8TOdlCwz7eQ10JieZHv4+pygpqoGXRcsWJuijiZ6OnnG6cLCa6gdb6d1SSY6GguoYr7URn0bU
9k38tQXApufMxFknQ5770PI+5up0IUK9FeQdcMQMVoHJo0h4fhYuTW1mdqc6W81ubi2g5WEx7Xvj
ko702hLs15DEZoILQB5XYXOV2iSBnkH4c5zt6KS/R+zixsRBLyvvMmPetop+jOfc77FLxFyv92qp
uEuL8Is4U2Uj+BwBed609GlNu/uMKv8Jb1s3mebt++H6dauT5IRymUobQD9iUas0EyB4VMAkp6Ws
zAazG+jKs7P8NuJEnKjaceK/JUc5Qgj7vmjqtW5MewuLW4xrLvXQX3f/xK2gkvKcKOGPsEpSVCMb
My1jCjaP0QPeUh/0YvmOKvy+o3NsWvRktO6qGOsnRLjd2iJY6JL3/ut4c228uIXV20CmSMpbZhtb
Q5turDpMNlFZPSWt9eH967y1OEDf4TgBpAGClrVahENWxxLKBGLil32tsMEzLQlJAQODMed5jxRD
4FnWzAAncWst+jI3t7oj7TSikBM0B0kedo3jnMomPuY92zbqLwxQ3kqbOb+Z8DFrc/gfq3dhhmjO
Wo0Y8pWA4OfBixoCjyR5STpuzGzYYZrm9ZLzUQppjKI8t3n/Hb1R/9F6R6uF0wNoyVo2S0osBDkm
2dnmyrepjTw7UH+LyYOy4lL590apxWxamNEpsB/tdbtfqnSrTDNYZWpyyHvNMxN1m9D7RgV2r1U6
EfmXoftfFlq/jKtWGSCXRMIR0DdP+JxEvah7MhP8cBdzyUonEePg6A1Gmk24E4luo6CyYtWSJ/5Q
VJ10P3e9ZsMwHVNfrIiZokyvGe9oozfrwy5fVN+YM980sxNs0mO7NIe2C7/Qjt1VpbzvcyGeMniJ
mW8nfiafBs8iC2rC8BqFsBP9rE+0dB+nNPKSur1V5sQdbOcUpxx+kXHsmsGFIXOEWXJsc8nTm+Qe
jvzGov1emwm9+OIbPlKf5Kw+Ndy0+PluGnYzU5qu0vyO0wZo5oYesjfqnHFT9EVkY0g1eEXbXxl1
5FVZdxiK8HpKElfpu1t9DryBLHAGxqzIy96mzBa7BNoN52FzKxMxnUz3RbIEFM7t0/BLqEOOL6lY
uuQYRunvg5366AR81PvpARWBu76YEAFIhp1ZkSLG7UEhDxaZlsVh2w0Dp1vmB5HkRbL0YKfh3lDC
PacdXJDpN13trpZwuhHxe250WODfcAV/WKrMI+O9ap2UMxouk0hFgsE+aUl4yKZrMyq+KT3e4lLs
1mXwSW5JwU37RBvCnQfDFdlosHRuW7EKnPg+JPusyXqtMiSrcU7IgG2yJjqOGrg23uHQ1bdyHkKv
nFxFdfbi52J8nsSJKk+GD6nqWnL4e5Qexzr+HcEfPDj6q9z+0AwzlR7G306/6+TYjTnw1ZQBYZDe
p2W2RRHxYbEcr+nIn7JsO8rzXiQyeuJ8snEQ2JiBdt1K09YJrY8B9UjgdLdWMd/g2HqFssXWSvim
rLXQGTZymp8Mc7ox8tsFVc+kIeluv4FrpPeZ34mekR2QVhnjXqm045gPh2rGTpBTqNPhEcTpPZZg
yMuOVwXFaWmk9wUFa+I09lZCoybkh6MhIUmuokfRCxFrxJzmfUiYGkbCE2tQHLG50x5mKz3N7bLX
5Zz1OnqO3h1MomsXsD5tlOSbZd9Ehiu+DVR4z8xNF5GIR6vkBUmUnXHmG1PqKw2Z3PiBLf3x/WD3
+vATmBYxPIeZxwT51bxagezMszOvDqVHUQ+oen+1kFWKZVAkuh+n4aNlLftYn/dtQBqoORfK0lcB
l1ugaSlES+GMQB45T4xKuZYbWZuYvmWhh0yYm6k60MrMn/N/YZLfCYDigDsLgKIZY6LAhQkcyL71
8yqFIxUF+kTobyZHCZ0p5ssIWmFm9WDJy1ZbSONbPb3HVd4D+blPauVTHU3f6jp6QLIK8ommHoNK
Og3RuKOQQVp1/G7qsWtPoekiWXAVEhuUhKNpHsjUJYHATuPjsGSIEdgizREvlyKNOee+jw1fmSkK
gC7Y6rgfzd4Vza7FJAvDK29vVvN+HPVgU+apHwT9FWSrY2lp12WqHQ2N/pEVP1B/PLRsnbwZbxyT
FTWPCGJ0UMlt/N6HWb8uMV/HtczctLm1wFUOPyc2mkGmudwUynwzdqICzYhRmorI9VQQBZf8pDfm
9dhFXwotvpfS8q5r8mJjT4HXGBQVFfESUWxiLGuVOR0SPA+NEjzKCMcUo+QRh5+fvkNkLisk1IMN
zVXz6KFXQxB+cubrevddaqKf82Rqm9TWfLOo7myzPwxsX4lWRIvjWZqghSUNwWNpoiKm8QXCWjrl
afi5wx0zpnLEL6XysAH2iATHMM73Y5wcA7u46wyKOoPjCm72US2ogcthB3ZnctsQpahO3hGRNfS9
yg5DetV5TLkmLbN7Ba1ieclOtawdoUld29TTmeR4Yl+0muRphQ5pEt0c1sJMsa+ZbFHqjN4Ydl0V
Hatk3KVN+CDCrFVZH5WxgLWIU2vD4FNHkfP5lzuJz9Qy3UCVcy0If0ad+Z3Kobg0PtJW6aYHd1nb
3aNaGeIITlza+z8ss8Py3TYOSgQuootqzWdgZW9QgmCA+DvI3wrqKB9XD6JjJqV+2k43mj1vDdxO
Wrl4SlP7MW76Gy0T+KXUt7ryJArvhKC8UEhVcvc9QvYfAqKE4py0zEfgH/ddZ32CNfjQqvZDTXD2
nD4nYNn5XdgGH0WJHSVZir9h7EpNv1OIaOoEnsNMvSoIPTPjpCwNtx9Hz66orUvJKyrrIFMnb5z+
mxlTxpNvZ4oTQ/Bql428BFdYgx9p+R8zy/zQtmQn9TLdpBbkpdKygJEIPwKool+dYoh2yJFse0Yk
V+Kkh9F+IXd+I3IgUUHOzPyf7Gndq+9ob+VzK+Me6YxkR7xMDl5TbEGQ2yndifcj8+vLgQSgRc2G
pvFJhXIeFeXYhAiLGA2Ym/5K5CdoLHl2UTyJlV5N44XLvXEQwNwBLalQldEBfcYAvcgMZxCYQCBH
a1sS9DMK7CaGc5Yu8p6ejQsJ9ps8R4+jnZ7iKAeD3LuTk9w/P/Pfmgz+e/z8D2XOf/5T/ObfSqR0
6Kh0z9OrP//pL3/R2Q9BSfzX7W2fuqezfyBbi7v5vv/ZzA8/W4RP/hiPif/nv/uH/5pPf5irn//n
f0ELKjrx22BNFy8HfULw9K8nhR/in00Dova/mF43TxmI2vkf/1UAqYXgCab2H7vmqfjtZ3uOrhW/
8tfo0GI67YhaBgFy4IsMCP+YHGrOP+HP2c9erfrzvPu/B4eSojBvZNKMxwiFELbAlMX/mhxKuvPP
/+abYPLyd+aG58vcFi6TouMNiNfGigMQxvkyT7CB7coljFwNfDt6i1Z62y2K+TTIerDLtKHZLB0q
YC9e392v4/4lV0o/7xVzVfRJQbzCUeXyJD4iJXmx2KWpDSDlk9ALB6O6v1GMU2Z9bzh4kwc9KQjU
963KCZF4eYkGo5NtleRDXTwikUWO97U30JSDdJg33xu13g0KBjeDrwaHzJoOeQRitr8v2mGHEI87
6iFaVCfV+VArNkUHzHE6l066eHo7uXNf7IdI2VRy7SXVXg0ct8MW9/3HfQbt/5n0vH5c8RFePK7W
1ByeKo9rPdrX8Q1slQ3K51tpV7rNbeXBYfnUZBvFhUVxYcJ5XuK+vrL48xdXho6GtCmBwg3Mvt9o
03gbNF+QgfTqIv69n4yD3v5+4WHP08nXl1wFzpLcP8egid7uofV2tbfrtvWGU3Zn7AO/PIBi2z2+
f8lXa/h8Na1phaiSjQJZlrjRgT717eKivnahK/LmJcCW6CBJOOXXZGgFiXilU4EnTdZvix17pnEX
1rVblp/yS2i4FSr8Xy/wxbVWqyUzGthKCdcKb4piU/2w9/XHxp+uyv34pbgJf4ZH9RZGoX5V3Ef7
EJrGhynZjJ/ff6erNtDzXaAggFiRoUPBAXp2vnJ0+N9oHpJRtORXytb+NECWtshmvQpMKN4UCobZ
FzbKG0vn7Jqr1ZorjSl3JIBuq6UeTKh90S0tkrdlDkdq2V14wtdXg7kMgxnkBZGPJtv5E7a2RIaV
KZgIl0yYQjWb7kPHDnbIg5pbdNc0v5/bDmWoKr/WnapFG8ewnyCL9X5ba/VVlbf9LWe5eivFdvpz
Tk397606wqMFqoL4jCQM6L81GUgxJIX4h32XbkQxMmgy9qUOemGaNNP7p7GwDcLGuBAyRLn3IlgJ
LTAg/lzWUvmLRtz5a5GV3MkUlUK4jwymk3bY7JgWX9KoFlHgxVXgTPJMgLx0pryccIJz/DIwZfM4
JLHdzj6W4EgqqqXZd6hhFsYH1Fqr26mcrasmf9ZubExyWhlE44W6d9UD59zjdAVfogPDET5eAlD2
8h6Uyhk0NXEUX7UrGwkZ1O3KZqx8PRYERoZ23hJW3yIT7WFads1VEsXVLo0hCzhSFxyH3kwvIDFW
YQYsIj1XfOKpwxlVAB04v6OlRLeAvlC16zT0WpnyInVQ1fVBb+yfWmyNfhfZyYXDeJV52uKinMOm
MGNAdYjm5PlFERhMOqmIuOg85Y9V3su7uHfSjxbURdRttCbfqBEJqQ4uGFnkZMa2PdbaZnbtZaj0
DdY5xYX3sGL+iXsCA8CgXJDOmaSsW7ODKkflWC/Y1gKIdUHepFeBNWhuDZ5iJwf2j3TMjk4Zl64S
zsMWKyvzVy78l62K16/FEBhoIaNOdGBEsnotxhLUigRGZWeyRBCIHguFVYGxKxYDVhk9FLSLR7zE
9Gzek+LJXxCTqZ8sOS/NHUTwhSg51cH3C0FLrIAX+waRMA1EOHgytND4y1yH5XBspaFWh50Ua+O0
W0xneUgKJOQLo80fLIPmMiO3oVK2GlbWv3V5jFlUZmmzsoFEldzZeY4E7QhiufQs7E4Au6L+u71w
l6vQKo5JihWcEMBRU9IIotnLnQUerrNGwMOiNA5OU9bkgB5TNBxzmjQoQSm7VFMAm1ihvDESRTrU
81h6LWxPWnfAPfRAt92lM2A6VekeeGV/QXHw1dcVd4jsJZMOMmuGgqspRzprrdXDtfCLYLYy7JRM
hfknDAOlqVRmtdN4LJVA88u4Gfi8Te4loDfQ8A/sjWzN44XDaP1Zxe2w6p9rP2B0aypmVWsdHley
6Se6VXP8wZJIAyA2PUSFC4fsG5cClSQT3JFsQalgBYuSO6NHhDa0fGcJf8rN0m1HRJu8nAnJhSut
AyzLALQuVFbqWrp++G6fLwOlrWvwFGngz03y2+zECSM9JdqqGoPEOCv0D0jl1k+91pYbs0sb1Iyb
xjVqpIsx7IuQhIHr9f7KXA3gQGlySwhe6oChGPq8ms6OGkEMUkzgB12X/JgyTb93euMgh5kECD4t
9wT58iqLoD4UUqN+VOaR0X2ydMjcxDmNfomGgwneghkIcPFm7IpjurT5viuT5KHmOPaUgSnM+7f9
+ptx1wwNKfaom9AcO3+RmRhgqW0c+P1gLac4BoSFo5TsZ5i8Xtq74vu/jDC8IeyPVVStCYCgXUV+
8KJkMNLQMafYcPyy0vsPNlaoyS6CjYKydK0Ym97pwm+o3bQ/o0DThJ196pfzUhVANBKYMO8/+DoZ
Ft9LBE/hHoW+HXHv/G5GY+LfI+Xld31TP5YjEwt9Mtr7iu5MCqxIj4ZNbMx953bGIP0o2FoIiemV
jrIAAtm7bkm6j6VRGfZhGKW2pqGMF5MbaZmT7oZu0E790CRP+GdB8oFHB4UiRzYL7eAqWf7uqSYe
RkzccdQTIPJ12duhpDSEKQ8TdOgb5Gj/uAHqq37S171n5Fmxyysr8VCINb2uWcBzqFa/f/+NvrGU
KLixFAXLjFjJGp5gtgnGDC0bwJmAT8VVtuyxFTevcjXVLny8VfEpvh3ZHYAQQhsdO3m1ahN5MO1w
kSU/ygJj2yOavKXV0HoJXLXtpKOun7YGKDCMNy5cWZzNqzXs8KpFA0XX6DasYlxmA4JJ0loCOVW0
YD7jp7LKVVerF6I88lJbKS9kL6+76rasQIz97VcssjdmOijdQLBfrdm4qbLUXpgCVmVonIJ+lu9o
yLcbid7fhQddJ4ziFb+8lPjaLzbr1EU5jq1heGDL2n4tR8YBidRsN5PVbQck/ralgnfI/+D54CDB
ExNjen2Vu+fawPHB2PXQhSDpulb6bLH1b2RrrC5c6c3HsxEhIw8UIpbq+eMNkap2dqnweFQlW4M5
DCz0+Ku1DMFRQ+H60ZCXCzP61/uD0If8i0MNRINq3ffVkzGbQ17pAR5gtbMyp9m1ch/unrUe33+P
r/eHuBR7kJkYO0XQBl5+PEkbG4a7rJM2SUo0382Scj9ekLEfDXBydoPESW4vVCVSdOEpX79YlGqE
7yJhQOh5rV7stGSostW8WC2yi4NkxwD91GFC51lkjnEVgBZd8ktJ1+ujhQ2B8pNI69mfr5qNiZ0p
CpBkDAuqCeMKeFYdaeky5wwWxvxg5SGNDbsKm+Fgq4FyzGZHqun9FeHXcooudQCevZ7OwwRNVwe0
IuIFxAlBNnr5AQjRU4FapuPXtllugXPmftSQfppR3bo6EcRti8bYqplkHJw2mY8prgA7M5T6fWDJ
9WYYsuA+T1PZ7SKl9Meq7Y8Ybc9fcitpvBagMogLBiJxkFR3mY4QjVWk6SErZlijVF2Hbg7zO2Vi
ut7NWnaUtRhLxnGoj9NsZ25sd9aFROL1dyccIvchSirDYe+eP/Gox2WDlqfjT320bdSbpVE3nfGl
qG/iQb0QBt+4lkhWSGqpA3DFXIX/KSkB6TIHQszfiq7r3vmCWYF8pVTmuHGq7EO7gI98f0e9qhtF
vQHfC19RC7dFDtrz54sztVvCzgkPYRL8qLCr9bH4nTYiUN0uct/6vYXUfuYwOrI7zTrhexBceMWv
ax9ugchPoSY4Z+ukt4zhvC+qRACxy2EDw+NJ6mGhm/OieibaphdOgNfxSoAH6F7JJOhk86udXBRL
oVVhGB1sUMJHRYqh6gKxOWXzfIlO8PpUFdMCU4UxKfTa5dWpOndzD0SviA6TbR7DMmg2iZXjpKmD
Om55m+TvQfBoyqO5rfUxuVAirTuSpBOiLUXYMpHA4v2uvi12eZo0LFLMsVrabjHHNuRyLfJKR2uY
TCOr3zLb/94OGfxhDApui1L6HJuDdclv8PXCFiLZCtRRYWKOnt75IkNU2MinyIkP+FLQEainrQLC
+Gufjdp1EyFS6SbzcGEziY15HqrENcVgEGIk7QjxbV4c9HCNx3ahEXYwtQwnMSWJrklZxwtr9/Vi
EuIekGEBpcBTeK6eXlyld+xeKmo7PowY0HiZWqvAqLBGirCkutDbfGMxiTdIf4UmIwSZVSTC1wHI
sZUlSGW2w3EIjA8Z/ICrMghkX6GMwuqjzIRTiImtij7/LZ9MUQbyoOSGwiKVfudz2fHiQSul7NPA
rpJD0U6ZNwV1uasDo95MpXZYBqu9RMR5a8mQjdIVIfzSc1ytXb3rxn6eyuSQwCbfjqY1eYM+h94c
RKGfFLZ0g8phe5RD1Is5rcBF27g+RR22OnXfFKC2+mCT9HH8Xe6bGeJEafl4pgRbUtrAC0YjuVKW
AVmSKhEQL8yf4Q9M18GCfwoIYuPJGLp7zWy7j3874PIiibPMKUVjaj0mCFNgEH3RJgfGnsmmB1QI
8r8G1RMU4T6xmqsaK6HjOHU9ug78IeRx+UKS+CwDtt4bKNZxrlEpCm30873RSmOv2HOcHqZAqb2J
7jYQTtTDN2WrfAKIn9xK9czHjaZS9w1L6k5qYdhfwABCmBnsyFfL+ms/5ovXRsCyW9McsVY3UBiQ
NOeE5We1tcivj4VCsTnUBgNISdKB4lTjk8bvzS0NZy9zkS+Q5N5aNDhYkeMTbUi3V6G9zqs4iaIp
OYyKngBsUQpvqefIk7JQ26ptUDfCz+fp/S/6VggAI09Ug7MKcVr8+YudoSuJNBj0Rg61CVFBLqeS
Nu+obZ3GKC8cXa9PSp3uO4KZQuoeJsKqjojDtleSrmHtSBhfxYEcXvWhnO1U1E32+EJlF673RgwF
ZM7m49BFTGotie2Ujc6chbWqtIq51fCu2ERG3VxYjmIrr1Yjl+CMAuZNB3kdWqTFqjopXJJDMJqD
T0skcru4HZEwpN7u5MK5kVBB37Jvggv59ZvPR//+WdWNmf7qfeILNVSJaieHVrH7a0WRyk9j6TQX
OHpvfTVmUaTxrEti2Sqtm8M+orkhEcomR/HQhAuucXmSfMmS0nszaKsLJ9/b1wMmQLUiavrVaQtH
Flxdz/scYihGdlvuVLMPXQZj+sYGtvX+8n/r65FkMPAkpWL6tQrUqaZpoYNa+sFqlfwqwtZxi4vm
4k/p4jbKfG3W0xfc+i5Jz7z5kIIHQWNII8sSn/bFrnOY9zRBYSSHqFIjDICsehdi8rgJQdteW7Fs
3L//mG9eD8MdcTmoz+vxW1cXuoOCd3owKgUl6yUrTkHCp8N5JN8P5ehc2HpvnPZCxEuDQS92xfqY
0IqstFGnTA/0OSV3VPrEn1rSxs50LEgNegnNUSnpsTqRP8pSdCHZeCOokY/D8GQYIXyqV181CQqT
49dMDxXPtgl6Y7qZkubb1Jud//6LfftKLB1wanB+1z2viMm1k9ZRdlCGJPBC/Kv8JmZWbll5emG7
v1HsEK5osJOLU+4wLjtfNNhcTUpL3/kQyV30PdWW+jAjmrKrF8TAY7OvDuFU2NcjUqYuyVD7xRjg
U7z/vG8MUkAuQdQna6QTi7fv+U1A4NOKAMz1QZaMwJXNljNVkwJPy52FvvGgeJmVKz5rP8QuKyrd
0NQilkFQ4RMrDfv3bwdpzlfhF34Xc110bHWaU+uGMQJtiqLWi+THQIeVTWdF5e95pyu3VmlFcD71
AAp/V6X6j6zJgnpv6sF4murR+Np21URz2VQezWJqrrupmXHR7Cf1cyJZw9EYB+0T1hCo3c7Iv98t
eBZCb0sjGKnqENKxSL8OXfFAU6O/7ault3cMOPOfQYwqtIdegvF1CrXWJowkWwpHTFKr5UHtleym
6LLWw45Desh1vbqTsJRLwPDmHcrwhjxnm1onMUWUwEwjHEtGXF+1pei2g1kAbdLxtJ22yOe29OAZ
z2aboM3afZ/UFTmPkeYJ1Ad0PreG0WW/ldoCFTSPOXExYRu/24BLr8FFR591aTEjdEcjhs7mqAWb
vrcYzeNqmavbsKjNk9wo1fVUq12y1WDCflFbomHThJO5Z9jIvc1T2KebWY9aT7ED56mey/ZTvkgG
lrUGmk3gvDvpseO2o00LW1bZLnGufM3lInzscRsF9NqZqbWp5S5+lIyykvYM2+xps/RhucmUxDiN
dvUTgPGnENd5w5uyQvlS48Mw+erMzPWGBvv4vUZvH5rz/2XvS5bkxrEtf6WW3QvKOA/LBw4+e3iM
HhEbWgwSQYLzTP5Tf0X/WB+GpEoPSC430XpR9uyZlWVWZZZAOICL4d4z+IA1IzkcSU4AUtFyGm/j
KunhyUI6+BVsTOR1UjtpcAezw141KhfCLcPRZC17hethW7s6TponNYOVnZPU+vBkSbVurFHwVsGQ
b0Njn48DtI1Y6FsrOLZC3LsslRTad22zB5K9soiVdGlCyiIs/QV0xExQmZIe0xdnAPjAS8bfWb1e
3vqsQ22lBOxBcnvBh9972KQGjjoBriyOEFrjbaKGKJnChdJkLsyw2tGOaQvfRyXvswXUrOolmPPZ
TVcyfTVSmKXE8NHbQXwyvzHMEkluvylQcDDatp145EVkl0DQQp5vbKQ70cdusixjsPxHsRQPOiYd
Lrc+HMqILgish6hbJ9JFDsPbZaMXymD7ydCYjlTpu2zQ+7e0gL28XasGvF+DrqgLJ5NFSLoxLRHf
4e8DT2t1HEXTkZsgf5S7vH0NKhZZgN4ZRUSqUsyfFC3MvlpqXN8q2ti8jGIIi16/6hVHrYccPQm6
6Cqqgwn8O2jaq1Z3pWj7PeQ5bRl4HhiHDhTQv14rb5uCwVLG9IFChI6Fpr9UFR0SMKho9gJMexe5
AlT9HmVmROBZdYkCIHOYQ3sqnNqJI+ClR4CD1JUIy5pXDclS6Nt2vXlAcQn4+ZRl4N8yPGkcq6bq
Q6gaMGsshqiz41BqoJ8dpC3EGGU1fbY65FYhUR9CTxQS+CBTwzZVWVMcH7DjlYpBwQJhiuaqOJUf
jSGhEByD/Bu8jcHUae1GpGCINWkzDKDXho1CugEapbCa1ONDoqRQ5o0C+BopkARwsA2UbxkYpEdB
idRVkllyREQKTCd8vdtqZXW98jCytH2H7lUCHFcYtIENx2q/gv+zZIb26AsCAGU0bp7KTrQYWDBK
9RxECszE5Q6cBg+8Qf+ti5r6oRtifbAhLQtzoUCJZd9Gv2niUIBNVSSSVRj4wUSwfqhSmuzjbqJ5
g7TcA9QJ3YKbSBwVPLpza3rnpmV/oGqX34VV3mFCQY3LvaZM5K9gIGrvoo/HD9z5guFQRiUVgCOI
6tSpylbDUg/z8IANHOzlUVNGWC6NQ/DSId022lh6Leogbc22bcT619ZP6asxSJ1MxBYYE/g3ipMC
GButm6HqLMWpIAPTbfA6Uu5gtN2DqdsFyJB3eiXC17IdYYfSDQ2zUayPrxOxqN+0PNrUY3gUR01t
vByM3goPmiZQV3Biz0Unh80zbK3Y2Dk+UG5gZLR9XjpYCxk95FQVvUSCItoyk0eQ2SFsZxgOKlbC
dTMqeuSG0VjeVCHo55bZWq8dBvMuSKptollHPB0jqKU1OGzsGps7oLBps4WS1ji4ERbwU9608EXH
nmU9inEgjHjbylAaT8D/HcFga+AkBbJ/eBfFSvDEpII+oPnSAALKwjyNbPDXY9BaBgkFBAu8TMzs
W6ZCOIFItZDcQ6c8vG+quKjwo+JeJ9LQCzn0N4UU6uQp7iKEVtoQ4MhStBtzaLIFfBnkbVwwFWu7
F2B3mza1ULpmZ5UBKTT4RRGw+OIQa6K2ICyJ4gh4MAzezWWaQ/HOwP1qTKrWIH1Ba4qsRwLRPWZ1
4DKIZm+taqjMPbVtUC26oGtNokt5ItlZIHQbLGZwgwwlN+Cy3HR57uhZ3RswUM/qPbzNABAeUj17
SgrwIXNcEBs4S1ng0ugUCWdbFlgiki4PAAKVi1Z6FKhm7sx8tLLv78i/AuP/UabrPxBHPzEz8NQ4
D6WfROAmY6T/+3/Sf/2vD9x8+PK/T5H4P1r4KboFOTjAnFCwBoYItkcWUjs/RbeULyidTcw5KMVA
tnq60/8juoXaHXxppvozxN9ORbdMeDLgqozHJFRKUAcx/wY8//myP6EWAelHdQMvCiSl8Zr6fPdl
PavqHokxOERK8jIrEhXAglEEPynsL7xLOeDK928BqwofFh2wDAAWP38LB6Il9RE2p6gauyXuKklZ
MUeGIYOtZL0ddHB0TtsAp7oOYx5ECR362DNL9AR0a3VRf8PRDZ45djnHVGuUG0PqqGW6NZioeSdz
evie7PiE7/+cifjo7MQoBLEQQBtkQ6aBO3nOyihcwapamXZS4yFgI4OOtRlvTZPuMqiX9nkLn6Lc
vNdjTXCMYimKQwq3YthqJpUJSJgAm2ucfxIpFPOVhcWdATaMjbyKnRiFSHqtQQLMjIrJxNhh4OJ5
PU7KRUCNNfK9PUwYQM7VutR0or1cV6mdQpE5MMvC7kY0pCVZ6ElytDbFaFPquM2G4Ts1/RulgBqI
D6lXs/DXmp9p319L//9i+hOf5qr9WgLW8hURk4Nl0qTvLzWIKzzr5j9wHwB+6GTFTHydHzyc/UsC
Hg4y9i9h+fU07j/+xM+oN79MxWkEqDGVe5Tpzfkz6qGnN0nmwSQTlReUu5Bo+Bn18hf8P7EBiWBr
ITKnxNRPqT35C9LDKPUC5m3oSOr8lRPLR1n4nwwfwhyEXaBCAV4GEwAf40IxG+RIHEw8XnKYuR+p
DufHvoaoMYGbGSSmWW8WrqWNtlXGxQPKOeItEo/+qgp1c6NZEERVxfHR79TGxrXPbGwRIt24sokS
nZwwO7jTxxJOPE2hXtUKHTxBxsYdU7EGFZ3p9w0u0LiMlL31xGK876FBrX8VwiDCw68wi1XfyxEk
aJkJ9uig695gwnpzaBLqYWBgldIBRfWE9NZ4ezKHv4n6KYnCDwsyx9h3kf4EvHvKAZ0EfRkHI0wl
Zcmp2sKHVhAQKHHa5q5WKTDADtJsVY1+6SY48L+/+v8qrM7Szf7bhBTW8/mD1W7Kl/GF01XFn/gn
pCanNuCwIBY/eRudhJT1BYau+McTGeuHicNJSE3rE2cwcBtY99jnf4aUhJMZlSiU91WQa1CQ/ZuD
lCOETU0Dj4LkEf4KyNQvbpVDKKoChQuoI8my8A5LLLpnwFbmmzYvxSVrZd3JdCP18lzV7XQUn0ZT
jjaQ5Dcg7T4WsI0P9MIZgBWC1DyOnusQLkb2KOWwTFU7PD5sNa/K20BqS09NfYuSFvAEpAQsCPKl
kg0vhVYMVyPkVzQ3MzOoACSh20Yoy+xqGm5YaTA464Xjk6kWZQHZr64yXLGC9IFJwQDOpEntVe3A
h+3aJk4cPMhKCp0HPNz62r8EX/6cvv2+A+Hmg8EwcLhizD6HWjPSyBfrVHaEJl5PjxW7a/UHMcx7
aDt0+f+Yef7CAJ3ucGBiAgw0QRbBepqq+ufDbRKP/dc+K79lMTs9xn7bzPcYhFvSFwvuGTJqTwry
Mf9IG3/8G1xUQRL9MIid/s2PCIRTLv7QR2UTxWMUryZNwZ80UBmRCwAnDGXBGTEk/a/usp+XFGCp
+kdLuDbDzgm3tml3P9m9YzMw1c4v6LFZw0ILFs6P41/mq3/5BHdA1JJSl9KITzhQMX1pH+MrvOAQ
ME46kpPJ+M1R9Pli/suP4St9sQFhH8vElzK3XB4u1RH5xPv3HwIkMaZRhE3qB+79ZKyCtEmZSjt6
hOlXSJDqO4KUcpfvL5lPfcD+/zlSf/yOkw9N9+yTD6lSb0YoZdNjils+dZORGF4J38BX6q1aAgWK
db3ON/6hcVB7Xw1OuVcga0N0x/TYCluml1ieZHy/xJ5nxvx2dE96Nf37k17FEaQ2xnigx9JcQsCG
LT1k7VzgDtzOKV/6h/a5V/Hktv88px+ltz8NBvfaoqUvq4WBz4prySnv+tW4RZpcOFb37UZa+6Q6
VEDeaCRdr427C9/+3U8GCtUCUnIqjvN8JKEQIl2NanqU3uAEbkI+/zmzmycYM6h3yFmoV8wLZbw4
CHv985en6ib/o08/zIWlJZdyKUrTUhvcSbcVCZmHt2z554/wRZyPBX36FS4yK0CzDRV/OeolgQNO
/iQWBFdQ5GzxQfjoQF00FOxWuRCmPADzx3dx64QQP3DMH/06WUkw94hMyIWi9pC4ZQqyZRAMo9uZ
Vk5ysEpwdCuwGDL0a+DzJzvbFcBV4CSWer0xJCG2m9AoSNA2pS0C3LGLJXVv1Yw5rDdg6ls+C6n5
wBJQ5hI/gde7NEk9Ct/ALaRLlIMsIsFP3OsVeNOk1XEcRpQtkGB0LozuFKW/zuE/vxLXstN4AWzE
GHpRpkd5IVzVB0hd3YS2tA9I+zC8Sk8KyS6UOz82oD99kds3Utw+2lYe6VG5BZFKggwOUd3EDYh5
Bc8M89G8hPXkpG2/71TIhfx7Jrk9wR/isi0LiR4LN3kplr47mHbj9l68hYtEZcMBqD2MBLojbo8E
oa3EziT8CuMUtkQtqAtIt6SLeFUt4wX+N7sSHHlzScB8ipVfRmV6nMBNBeQWiRuV0WxFmtboY7kd
N9Yel7TnP8/0h+8S/4XJOAzZKk3EtZi7lw11VkywkvCYEDhKLcqW7NhNdlO+1zkZSWELLtLmpLg3
n8YNdYar+ihBY88Nn+vN0Oxq09NXw0G+hVcAye3hGDi+C263HxAUyT3ptj8gVQLby6/QrH6C/vJ7
qTpMcq+hV35o3tkBEDHSbQaSE2h2BYeXjlxCm36Qov/0C7m1HNNCQrFZoEcwgVy6Qg71SiCjByp8
DEUD0e1uRNSN1vTWXKmkgBuo7RPZSTz1VSelTZ9F4uPvxS2EZgkkBi+dEdNG9afucVM8wJk8VSWf
HqEctR3WIrWrB0jnLdplnTm4wpv1ol9La3ELxbGDtc21Cx34AFD/qQNcHOC924mtjxXASL5V1/Qp
dsYlZB423YHZd8YycvqN6TD7WK4rx7KnRVGsC7teVzvqlZv+On09vLz117EberEd2Y9QLXKUJ7iL
w+yrJ9EuO8o31aYTSb7rNs2FDfkDnPRL96FDhnsoUoywk/+8VVGZwUNNpuGxdmonXcFeXF9Yb5on
OakXeYaLPTl39dvRba7Cd3Cu7gPn259j6Ld7F1DGgGugD6BBcyMo00AYTD0Kj+GD/CB/FW7Ud7Dt
6nUKSiRIyFCUQv0rufDDeXDxx0l0+lXucjFWAQOQIQmPkZdfaUuBHKptvYD63uZSCF381HTknxx6
ZW7kli/gUwyFf5LssCP4HsDErr/HxnkJWSRPU/bLlJ6MJ3eDKBQLFm1ZGh7Vhb/uHeb4e9+unX4L
8yJb2Pevgjs8iSvYtjkl6VbVLXPgu3O8MKu/DcyTXnA3DBQ149EA7OCIoFx0i3w5LuJXekVfrX2w
1lxIoO/aCMvb34vYOxd//jqng//9dELuA7lzAy87i8espXHaS4mPMUAezYmd6Cp2wk3sUEewQzv/
1j0VTuP4JF/Lm8Apa2dn2uIlZJnxAWn+ZSYmsb0ppQJ6AgeVGRoryGFoER4fV68JCcnj7e71wZv0
YFIHK66y4TVBXle7V4NsKoLbiZPYrkzc9SInlBxWqNnZV7It2sk6IY/64hnu6F6yuMMeQr0bl9nL
LXU8Bm2Z1FkdXBW/ryWvD4F3m5Ar5B/xJ72NDeFqpyIK2UEFh1Tk+XpneNAWeb5m5GrEn9WIZxDN
URciuQaIYNt7u6vW6dzK9h07JvZicA5fvcPTzZs7XJkRkd3RC8nuSrQ1ItsZ2bSOvr7aqe7zHVSF
yDdQfcnu4RkiMHcPBf77G8qe9tVuJChOk2VG7mKC7xPJU8ij568EN/kYAMnTbeqg1QqtjuTr1TPI
UOQ6cxJyux/I++55xE9wNoLj3lyRkmzhh0e0leNdrx8y0pEdfs87hAW9++V74JnoXGznZHnf2L79
/ui7D8/+KiSZfdBwfMX2LSSy7cy+wlhOq6PfvGI+IF1OEvzmzBbISiPXu1undXarmtwtevI8LJ43
9nvvKPhHzz1+lGiP2DVxlsOk26kWV894qeHOZdleYi8AJfLYriY3OmZ1OOhoJbFVB3Hnof2auCqp
CZv+y5urue7CJHa/Vmz71l3vdcIWq4PXk6flPbqq2IvWXlXkAEgF1u32uL/dxPaeHLYjlvN2uYZj
ml047nq7dm+2JllbzmNBNsuG3JbuSnO3+IiNmxaxfSyvby+mU9m4kY4Yn8WTSlSsuANkUdcmwfa+
a8g+Je5Sw10iw1Q09v5WJkuXkvfR0zCgyvqNOovOE9bKmsjeC9nfQ1b8LiDP1E4WOgbOvcHfcrIG
iIbcRuTBIoaTktSGISXZfjVsd50v/I27luypZ18z23OA6nBaW7/ab/Eh9NPO7d1V6LjfXGe9+Dpd
dNz9+66x19DBI/fY0FCTPbipu/g62tGycHfN+nqwd60DEShHggTRkpHlTkH/5fUDonvAstpd3bWO
N9iDWzr3D7srjTwuDURE65gLceEua8cgD7vNNXrOHNzI3NxOyUA2jXv1wBySOd8Ucvv4jpU8hZFB
viWOu7x/sN3DGgAjsl88YfgS8u1h+dgRjO6AYtTLFkbqZP8U2E+D17trt76GTyIZ3dYVFplDSbQB
xxHjgqlICS5x3hKDna8pCRy0OrXX2GBCOsLUoXv3Hr2r3bVv314/vnZk0zsVBsQgiDyvIuXq7kHE
jOkLsADsa8OJ70USL/N9uU7tdXXhFcklcX/ssif7G1cXkQVTD9UC+5uB7eVR2DyOzuuuwqp5wEwh
YFfU3qm2jKHP7Ne7Re0mqzekDYrV0STb6e4KsWJPsW/n3Qoh44EnLoqRgGZ+PnHzCJaYggBTLnGd
rkSgMm1/AXAkRKlugatHAqq70pcm7GJdxU6x4P58+nwoVv+y7598njuBLWpRXU2r6U4oXz9n+34F
LAVZAAa095f6le7la3ZVXJiNqVH+o6DxgOuHWpUGFYbPv1mkQL2YShceqzLMXSgeHAAEwmNDKl5S
SFQTyBoBi9mXxqUs3/QC+OXDoGJMKX2UxXlUapKYWScJ+HDnjivxm/lNfeoe5Ue8SPKdcUBp9fuV
+6+KPz+U+UKgCwgKpi/Nv7Jv/7qtUS6tINFX8RXTTyWhxddsqkr+8n/6DyyrTlfJ8znp/5rsvgF1
fDlNSE9/5EcNSFO+gPoCOiZEj1CzOUlAC4byBUV7Ffjzibs4KWKdZKClLwBegMgJig8Whihipf3M
QGvalw9TZoApPlTRQGH+KdJ4+L4moO94NrH4+aYq4EGO0ESxibsXqUWT+ZlPYxhDNEdIAr/6zcPJ
QPz40idAwqc1+e+WedZcrAViDdOO2EUKnkSAQoxwJ5nXNBfU4TjUagENCnewjAMQz4dYUoSZbXOx
mzeGnPrMZ67YKeMu0+TeRoJFd+b1nHvq+PAYrWIolkGoxBMhCRuEP9wu/3Yi+adbFolwqjAl5o59
2q5RsW6cmA2XDOLOLJOP6/XJu0n2y7EDJjZ2864EYFeF6bEuqMd5gzLtaieNI61sdECOMMiYM30Z
pPVLJzLTndc4ouu0ceht4Fw0xNhVKqANAyi4lMGF7f7coHBnrpb2vVmLdezG1sKqXuJwZuRwMYlp
y3OkCJhbBZW8r7S0eVOiUOwv5EvOdJsX1/LN1jCjsIndZlBWkGy9Y8BgzxpsniZsFB1MnOM0diN4
o2+ggC/tfPAr5zXORaZWG2pTDhgWKr8VeTDRBOfFPI8l83Xd741IxkRGADrnJjSphOSSp/S54eZy
KmFbsQowduaGOeyswFZYankvevPGZProSeiAkZ/llQTAVTkM8dtYJpOghXxJyfRc17nAVGOV9Vlb
Ac71OOa2colddq5ZLiR9mHUOYYRmuwrA8lICHF6FOMy8EeGCMlVgWG6kWCXwMYbXBoDGCeC+MxcK
F5ktk+ocdILYbQ2AjOM+9O3ObIrVrK7zIB6axv4YQGXaNa0YGwrg4GAgXRLEPTPoKndmjkkydgFk
H1DJgpYWfMDxnjLqembXudjU5aZJxgyt59G2au6y/MLN9lyvufNSBYQfMMMBGVm53SV+HMEzLb9A
ED/XNheYujJS0RrVyAXebZWxJHmhmaZcKEuca3z65yeBWegmTOU6JYL9i86eoa0KbLNVgU0+b6lw
kTkmYliEKtDpfhV6Ywdu9SAJl1y7zvWdi884GxqIhWBg5DjOHF9L4duiw2duXte5AI2gBlqnEXwx
yzInotrZcvs+r2UuOnVDLqAgB+HqqlHhDtio7woIMbPanmDNp/MJMdxIiCmA5yYYBUkPaVIp6ma2
zYWm5GtQg1SKyAWsVyVhWS0TI7kk53RmMvnqed0a9VCW6DiDpQ485yMSR+x63qBw0Qn6fprI0Ax0
IzQrKul9lSSHeU1zwZn20F0xUzRdGhDigcDJWix7Y170fBRUT4KTAT+hlhUaT2gEI0WnVGf2mgvL
vlIrCOei4SHubCpj89aNSJq5TLiwrKKsHESdYpkU0EyuqKi6ujXczxtvLipjX8hT1iQRjLhiNV74
kjVoT0bWZfm825vCBSdQQXAHqePIpYCtmMKRlsq82eT1OwdDaKDihJYzYVjXQQ5yZTXezRoWnryc
azRqIPsIh5CkexWEZutreTFvI5S5MzMTjabvKaBFrdLroGP196oWyBd0LM6EPS936KdFGCpWE7qB
RHepUOPdI3bVvFOZF0+z5Bq08TCBf1j3tQygfjTvQfVRTjuJS0ivxuCQol2/EwFbEJy+uaTyfG48
uMgEyxdPSgnWZ13qdkBrW8ARzVsiXFjKAViuQwE5LTEEFVhJ0yc8aC/lMc91mwtLP2fodg0/prBm
UKUTwGrNknLeBYhXHEoF5KlCCY3n4ZNFkaik4rzr4MQUOD0tBREGSYGiUqy+3iRlDkdDXZCyeWub
14kQI1HLOxOt+0G+RQBdy3V2CVRzZsA/8sknS7AuOyjMgQTu9sELDmUG5i641bNWCq+5Epuh1DXJ
tFJiOXNhj/5QQfR+Xuzw8uVdGyayDHdX14CDcqQtZAigzev2NFQnQwKbVrwd4FqNuKltzRKhjKxf
lFI7N95cXIJUota0xXgnZiGCvJ3JdmAJl7S1zrXOxWYU9eBwCzJ15aEF66oDRSsHW2kxb2C44NTa
tml7E63D4Hcfs+4rpA/0mYPOHZeRX/qtTLEVlgK88gDWAACj8uedPLz4vhqY0DmkOnX1Qo4c6EvV
tpQUdFZ4ouL/eb3Ulh7UdVIjhHIfYo1sKGxYyF8q6Z+Z0ikjfroa5TKAThFo2tgMc3vMD3r+OGs2
Re44LqH2WQeBQV0lBAU76qz2uu1Mc2br3FVZ6OQ8YhRWqj6ELaDJSwJz3iWcF42CWWPasQItR0UE
j8xlPF5CdJ8b6umfnwR+OfhWV1hoOREysOKV175BfmzeaHNxD/7ZEAvTqcm6UnLoADGIpk8uKM2d
6zi3AvPChMZDViEwGwsmgCNK0RDKnNlzLuppFesJFWCemtXbEMaD7bxLlchFvCFnTd2ODcwxs2Gb
x/FuvGSr9vvh+MVkQizNsTehlOACJwjM4yWBvXPNcpGYql1T0QrunLj3QCS43ig+deasDvCFP688
q6hTk9IWsTjq66TbKUN4AaZ7rtNcHMaDInY9LF3cAjovN1Sp7idCwcydj3u09kkZwKAPU5jF6m1p
7vLCn7V9oCT4eUB6VTHqUsUxqQ53QeOmdNaiM3mdWClWoZpSIQyh1fI2SCMZR2XexfiDP366fSRB
zCoRKtlulkFgYJQz34HE5awjDPiHzwOiQPdvyIoUjQdp/mKYubSl2gih71kL0OQusLGll21kofmm
gKpDS/tFHQiXNNrPrEGTC5w8qEWzyHB/1VhZHEc/a3RPMSCMNW+N8xqpgSgy+KzluDvE0TWDjEtk
Dst548KFT9ZC/qGtsMLhZAJp+QHuPAmbl12HkN3nOc0K6MVCbg5zmiwMdbga+h9sur8sjgIq/7nl
IYK6DQTHsZ+k5pJBgAc6Wf0lkdxz08kdZSyBwpOuYB8cajkfPCMYh4oYUQNS8qxB531nRGwqRT/m
ulc3fXOtCUW/jKnRH+a1zk1piE0BWtWp7nWNqdtwQjUfE7VpZh3FoIZ/HvkyGWnPmlj3UjC3lwKj
yqEt6nrW3QfM58+tA9Rq1VDE0r2MyYAQwf5618maMDOOuGtEKSYDXseY2FJQxw2Lm/eokNWbWcNu
ctcIiJTligxZJ1eV7jSjIlI/D2MAWdbPg9L4sdyBBolHDwUYUoG2kG5BN2VWtw1uYzSKDCD1Ho3H
Xbak4Q6a0LNeUxAc+dzt2JRrpJBxXDCzOsSmABAqHQxnXre5C4UxiYT4aWO4LeSOto0optsCNTx3
XutcCOliHrCkHnUvhOO6U7Zquhq64oeAxd9uXgYXQiyFLGxZ1roXtHmysMp6XPnQ4Zo57HwIQTG1
l+oQJ5DfteB7BYNL9aifOTL83iiY4wBlId1jVtUsS6gUeD3SK/MuAZPwxekNQ/QTwSohjueZUCHa
W1oAgPkQ1TP7zkVoqvnh4PuB7lEGyRRNgWSmQKVLy31aG/9A9n7Co34xY09xwUih5Kp7SZRFb8bY
j4eoUkaSFUXkSXmoz9yAuYCFamFfQ+ZN8wy/lDa4NYEFFAb+vLgCDfrTDGQDlftugOtaYunpdaEW
yuTdweZtNjq3eoRUUAoRVmYYowYQ0Vwvxh08tISZpwe/fCpfFQYBzZsy9E8LwQToH1TsmZ3nlo8B
sw1gcnFqdwW9LoQ+2eat2c1K3f7i5hEryBxGAY5VFibhWqm0fulD/3Ne13mEkCbC8SUNEFea2hd3
WpbK32gWGjNb59ZM2AZh0QcYGAiTJ44vGtmywa1v3qHNSxZbYqUY2RS1iTlMxmEZuG/6qM/bLXmk
UKIMLKGdr3lB09BFb8aq25oiW806RzRup1eB14tKFTt9HTEZ+jNK7VZqMnNB8v4jYYeEfEMF9F2D
bUItdskG8pvzQGu/mPrpDJptkZFgzWitvMS1ACaC8sC8eSPDhWo/FnplNiKCCe7rV1QLAmdUpEt8
rems+81ezOt7JapiAujU6V7ZpTeFoKnrJlX1eU8mnnnUMJbmMiRCPLHO3lmVWyv4Dl1ikZ/pOQ8Z
ChIzpuJoal4Ta7oTKKxZUEGYh4UFRvnz7q40RTgyvYeMUSrS50KNFdgK5OGsivAvutRMjUolThTd
k2pTWMBRylgLgwK6+6wlwztlpVSw8kit8DYoGiimmspAYFGezAtVlQtVX68HKJRaGkz4EpDC0kGH
VH/kz9tmVO5S1vp5HikyQlVliXALNwnYnOSmdYl5eW7VcOeqaTRq3ypYkiVK25sIinm2mPTtvFsZ
T8SWY6uGzC6iqQhlnYgJCz0BVq0Xwmka4N/Eqsodq2YkQ8VXk3WvoVVF+qqoNkzr2xXLCtOZt3K4
B1QP/aHRz7GVwRNneMwlsby2EmsILyzMM7+AhxKF4IugMo9fUFpZui/9OIU6ZorFXxh5f+EbZ2b4
Q0btJHVPc93EotE1DwrF+sqiQvCIY7x7mzVAPKYI4rqphP9onm424TKXQgMeRDAXndc695qCf1co
C62qeeNoRou+VBPPanV/3knCO4/LATqOY0/zzCA08BjxjQVwAfG8DDCPLIo1BhXTBkuHqoLuqhX0
XQHmludFlsLFrUZFoajVUfMGnXZumg6drbDikl/AuTXDnbEQAaV6NeIlKFRBsoT5rk9GLR/nXbYV
Lm4ptOsMI4wNb9CwVwKtaC6haTGvVAVttM8nlVT7HUT4cOsT6yR/7/NK33RBOtzNWpE8wqiGjW4r
5bj11bAccWWhs5ZlHRrzbqw8xqgVC2x8Am7bUd0OsSPAuedrHmTyPAQgCNCfx6Y39LLTBrRfDYMM
347RMGA7qgoz9xoeagTBYZamJuIVcIz6aIpVuB3jrL2w30+9/M1+z2ONgKJtQ31alXB3gFh2jBqZ
bVmZdZVATdjxWTWSBsXEYF6I8RCkFhWKSDaY4Sko2DqVWuZ7UOqieblWnguPR9topj4SRUFcFESO
VGpDdFZ15y1TLoD1vtN7EaZdcCAVu3uc6iUBckO9ndc6F8AaFswAoU1MhNi1G9T9am8s63nwQJPH
IqF6VLI+0HRPB0JGstMyq6BrEpbK3xn1/DvfwkOSJJTF4wBbj1ck8vjQmL76rbTMmUl0HpLEUqVr
WwhAel3b97ctdFCu1CqIL8TAmZ2ZByUlcgapfDB8vUqW6kMrDJJtJHE270TkYUmw9RKokFaGZ9Vd
5q98U8puayxUYd6y5JFJ0FPvclGGGppWNhbxQYDzhAH3nVnLkhcWigq1MdU8s7yqipR9EifiFjri
xuO81rkTV2WamVJqWp4JI1ooPhrWfVDm3bzcHC/BVYmgREqNYnmGWkSrfKAJCfK+nbfZfGihnNwB
Uz+DD4qgW54/MoCfNCV5o4GSfZ03MtyJO4BzYLWNjHHXheEBgLA6IRHAmzezmuchSrpBmRUag+UJ
TC5qRxtjndmWbw3zEmg8jEgTYT5I4VTpQbVI2mWstmBvXCrzljyPJdKUpqvlNPU9uMf3i0LsfCfT
onreBXlSfT9Ne8PLwsqg42p5CqsF0iRw+YYpjjVz5LXPrYeVEsIuF/dt1APjDbT/lTXgI/W8cBWn
Le5kUSYxKGsBK32P5rgbQ8ZL2ddpo85Dh8GV9HPzIfWtxKSt7xWZKLqCIsBePk3q13mLkjtgS6WC
A5ucCl7YAU6ot5HsaS3qYPNa5w5Yo7cyHwkLwaNWIt3rShY7eUer93mtc/E65gyCwnUiePCO6d3G
lPxFVwvSrGk1LK7KkKRCGVVW7HtBFce2UA7sYChMeZvTdxA/Ps8qzDtZPxV7vBg2JzsqCcUdnuiX
pEV/f7oaPNhoFCn8hZpB8Nqi7R/lPmBrOEyPsxJFcLz+3HfVgIgoa3LfS8dR9ro82od+ks3KExkW
F6t+0klFBUlxz9CE3IX5h0/6kV7yGTs3MFys+rC4ygXWCp7aarkLzH+06ORyHjwI+vCfB0b2lSbQ
Rk3w6hTq5asizotbxdfzeXuwwcNQ4XGDil2gQLvPYAoAH12XSzC2CcVZAQXh9c/9h6uVKRUq+p+I
te78P+6+rLlSHN32Dx06JCEheIU92U7baadzfCEqJwYxCQmE+PV37epz7ymTbu/IvG+nHzo6oqus
LSF94/rWQgk5/xjyqvrDB7V5rkpM3WJKmJrJj/qm9BB548VyKan6D192C2+Cn2aQ9hKwwn5qrhjm
5T6oyLWXMsLz3f41Z0Ma//xohgGZmu9dcIjLSRRZPi3kiCm36QB1PvCaRqATX7M/Mg1brBPAxnHT
8iU4eCNd2hchw4BRb/7wr28eb9VHpKmKFSY5XMJrwguejsjR/yj8A0H882OCMnuTBG1RHI0TjkOB
XkTvexRGxsOfnc3m/ZZJ7+0SE320E80PoJ52p3owf2gd4s37tQHjfSt7c+xVAUU2P0OubO2r9eef
/fiNr+WTKCuK4fajhBLSzpbC7NpS1X8UoMkt+qYufRBVrA2OfEJ0WfaNO+pa/Nlk1y+M+nmZBHkQ
ivwofDdDobAOoh8cdPR/VDCSWwwOwdBBaZQtTooFBHozHdrikRqXP7z1WyTObHTf5zFoMuTASTqz
eXoD0cbiz26l3JSjVkglVJyw8WQmy4Pd0BQDyETK9s9Go6XcvFk1dWGrplifnBJjNsT4qh34Sv7s
4mzBOBrcSyRXEPMZarB+AD8wPKjQuj8qH0NL+LlF6NXkcC8XCGjq4aN3ovvRSGc+/9GLkpsHO8Zz
7dqqHa7mkDdfBK2H74PtLoE3/y07/oLV36Jx1EQgbcagfFp6GxY3AtWinB6lBR9w98azcgoSDPiY
mtwMcS/5rXIuiI+Mhj7/4c4KtmjQdfUICmJi+mGq0zJYA3sbcNnNXRYoH8qDjIKy/qo759tUMrL4
MA18G7HrEqLyUBAM1zwhh7qaQ/U1WMIBc2Erjxz9LM//CiiRw0qvj9Hix+YaUhRVeytLWXfXooiH
4jNk/vQECm5I+I3viNZTM2TKW8vrFJvIi69Qj6ZFnirC+vp74ALr1mxJpqV4n/vSaUjfQUoDl673
Y37fQzl8edPaZY3GzNA5tjvKW5U/DjNIKm579G2hoFQDM1o/Sg3FpTl1S0EWufODF+OHZhyb8oip
gG64SuIpFmlh53budzNpmhb7Lyeozq4jTwDrh26v/sSGJuzuzkIcusrcyCP7pk9mptvMuSWOv7d8
oPpOQnibfGptMzOym2lbIfvqQWUjx6wDA2yBzdpY+elqxt/Uemd0zOnXtSGihIBNrKH3l/lwyUEW
Cswyk32aMISKI0o7OSRnitzl/V3tOysexkIY/IUYDHAQXW1AKy48tKDgiu5r06n6LoHmXnNKkJsM
2FDOe3+wUNBubtY4rpoHCJ0ODhTGkGBdj6XwwtyaKWx0A0p04AzerYlgtskslIcKCIMsazGcSkiw
BJ/b0HrTpRXQbRKCI0vbLT1qIItwLrUQjzfTDri6cIR6x9T6MLzxdTOjrEaot2uaL50U9RGsUk1h
Mr0a6OumaxfnEcjDwdw7/DWHxrn3U8Xi8r3OhZ4hoTeA76bKoCG2gCwhCAto7ULLU0RfKsOa+qcl
MljBeVcEK+vSOQrwr2VROdfLqV6wK3r0LdRjg7QGOwIlKe0k1t13CeBaeBOun+KfxBRlWEN9UueY
TdTx1AWfgtVOAtpj5Rqu3yBj4YPv0JiADgrmHCzoSeshaffh4PTS3XRenR+Y1LbUe8yT98myK7t+
TpYbXvUhHQ81kZHt9kFSWvC/iyks8w5CK1XrfjDUG6bHuC18ZXa2t3mUKWi0RsvYy31tbKxT6Jfi
mo9aVvYbNTij77o2bChweC311x3pWvkGQ+yGPcYa/U6aIm+EjmMUVdeQ1iUgyksa/r13c68yUHyt
39hqoBHGvQTtDy3WJ66oK74X0Angx0ImpYT8TLiUOr9dmh4yk84qCAVP2cLzRBWfphKXSt3ytUxY
dQ02m6VqMqeSsfxoYB0gfj3Wi4QcG8sj1183Z/Z2SJtB1BMKZ7yB8urHKIDWzI8lGOfhfWSSADqM
tkQRmaRTyO36UILzGnJwDTwD7bLGSQhfprAewaLTnqDNOBxm9PFHdpJkBsPVEaOOkcnTFqxD+ifG
twbv0gKMLHYAhBzELHFquY8hWyqnutafq84CvXBYEMw1SQYGITX3qemSqUjSNeAaegEE0tPkE0il
ffI4ss5Fn0MfWEilJnM7cvw2Nzv+s7Fj2D9UpYn1p6VvoZuT8oUP011Oarb85Yq5bkDV5slQHZtc
zCMYqPQApqiUQFe0ogdXRBIwAeXHULE3aqZkpmnDOx3OuzHOQ+AIGhYY+gnixp7sJVcR/zkFSMLA
Lt8XSd8cpEKh/wAxIjNCL7ieOmhHVssMOlM0QuQ7CDpz8hWfdXJ5Gi+xqNoUrsElb6fOMgm0VQ9M
Cv4d2S3uax32I2QnZb0QaCVA9XVh01HpwQYajEJDVNxHZRjoHbNiJVekgpJtmMpojsHFqF3+3atm
Lh+UbNx03+dasCPOpuDfmpi3FDOAsYiL93D0Uw26yli1xQw5zbZzV7Hmq16Aq44duIrRH0IPHPq7
c8dcJqdmKt7zhPb2REZm3CfTON6BFVZUpXL7xi7aumxwC5kfJg07c2vqsjkT80BzN6MIJ9WuaNYE
vOOm7+mDLLmd0q7xFQM1PXdL8zHIp2jtHxDb1w2oo6HvUA83XkJjee+oGZYbdPoCQVLGOgMCdghw
cp/mqI01cdqS3rdfRbPwCnodSelQnCz1yAfImJRgBFJgZyjK+1pOI0x2ni/8L5CPNV27WyH6Sl2K
2ZtxgKItw9/4aGKZmPtWqbrvjiWpSxUfOyg9xWRPCxpUN6zviPH3Lp4V67LEeFast+G64lulmtpm
BIDAepITaBYHbd3uOohQd10GAW0k16ldw2B4GGxs8OwwO+mZ3q8ORb4utaMouvi+0a74nAe9QEiw
jJYtPyj2vubQGWX1/J07lwCUthjaQfk1WDpoNbPYhVkRkNzpFFyCLn4k0JVub4vEVHOSisYjpf9Z
5evs9WFA5yh5DwtIWJXOvEqCA2HRNEFiIBpmBbHwrmT+q9frMN7kTHlyXWu5uqeuWc18y4nvLcms
VpUIEVusMALgp8d7XMv3izO4INBPtpKOGeTcoUEIqQ3WLh9g1evgyyS9ZEVasxY4hQISlOWPOmm6
8WmMp7AvjrwPy5hmuol08kYQHRdRNk29mk1W0aGvTr5bKpLskpl2A3R+A1inRxfIGSaZc827t2Hk
oukqTxYbPaxEkbkAZ0kloKXHrC06A6VqkJmCu7QIgfJASDq5TJVFj7EiSVnYvEu6Hq487UUp7Jdg
cXPxA6Sv3AyYx2jd5NMZ3fj6c6IGMMWkgWvq8COdkxpKsHrskcCkeTytAVTzSnBI0b1Zu0HhvXkE
hCKdG+7rGxHNY/SI5myYvKtWoRuLL8GoRhE20lWH8heEJ6C9sxZquI55LuoPkNYW3TfJqoH5lHfh
QnXaJCONvlWigBtIWRU11cfCFzlEZIo4QOwDcUyR66vWQOIL/M4h0M0fIK5bEfBoQ78iwAFG1uJq
5b6SxVFUiGNZVoG2s4YdnEVAMV8ADpgJEdSItDit2mbIr8pyMjhB5Rf6BjEHjz+EDWzjYVjpmUas
W0ER98n3oVKHRTOIiKfctGH+uYWwrXnATxEwcjmUzc7aA71hb6OWx0GaAJlHU9l2EziyoSZOoVkA
7r38sc/5Ml7RpWnYYeX4Pgi45z55b2W5jBhKNIX/nK9yVFPqyyBsbUpL0vPbYMWbeCC+BvgsHXSy
qh6K95GAGLCsG5tg+74voPID9FjXdghJeMXVPkxMIX8YKLdTcCcTkeCfb2s0WE+ihZf6uPpcyuul
jnvxqaCwJ9/WHgf2oEYr5vuyb8P5bgGwpbwGFEpi3A7ps4uvbWdG+5MO0IXbQwlPiimdJ1r2p3wO
6+mTGkC78S4EKLF8nF0QQoS4xyix/6Aqo/QJ/djS0RTCXrL/MBL0TL+vbUw7ug/HeYEINEOT0D2p
RDME9BCuH8SV17Wr5KmFmiNGQ6symNqU5sMkftBJ1QL+VRXtBwcjgvNBRa4SOAMoxuMr4D1rfbOs
YNr/iwC89+CRaok3cgpGDCDbibxd+gnDD2E1Vsn7qqrquc2QIY3iNlCJUp8Z2KXqe4UiBDuMNd7h
X4XReJOZEnkiMB1EkxAzlJT/mPM+SB48GAIWJE8uIOLUERD1XKEJHdunvmG2/OqTMcb2YeqVv5eu
a1q8tsbb7hYKD/WUsqJ03adwQRiZDkMkyVU9FIN+M0LLJzzOU6XUEyTAy1als/KsPTUD7zWsgAk/
TEBjDfdTPs/qaGobBDqdSRcHT+WgC/ZDNdZNR3g+vaQdAHQ0hVuUuJW0ZmZH7FyTNyOf8uRDN3QN
h82OxbCj1RQP75eOox6JU17xCMwqLaa6pggh2UNgnEXpeVJ5V+9noQO1m+PZysegMAu7HueCQ+Bj
dU2DWbAlae7CZlVrkbYrrM/TkvhFZH03Tj28TZFDLjSqzXRDiCujR/D4tbPK8k42ttjHNJ74I8pw
whzqZVawhA5aSPWBr5AVOA6mjaE+OJi5MDsMEXO3B1FD2b1B8CnnaxkXNNq3ZiqKQx3ihV63axfl
e8HXGsmurKh+k8+KnMlIp75SN1XLXQMsCHXKXhFvp3jHkO82dzPAV+YKoqTosUZl00MvfsIvjE6y
K6robhFQ0nvTErREdiIK6gE/FmNIoP8u4pXc5GOk+m9F1Mbm0ySppve0QRSNBA6jMtF9MRg17kdj
x/lN5Fg0XPFcW9h8Os3kquIjXd5gghQMFGlUW558UT0EDg9xtc7dk8IrBvFCvVJ9HEMkNffRbPiA
0CquZTmjYsSS9rZRHVvv5ggH3UEtKoAKU30FLXIerDvA+aoOTOCBlwlYN1kUXJK3+g+VbbmpyotW
06CveXG1wCOCvaXtNVAw6Bt/+bMiyqYur1mOdzWP5VWzEH2D9jq5U13/ZwMAcsuZzFo7ScRJ65Xo
S5M6Q/WTj4f84Y9++3ZYR4p11F3YuysdVfSalU398RwxX2h0/Y3IeqH+sx1TLRwdC+8rddX0TTnU
ew6hujqlfMyvBLBIGKECmWOxsxF03G8q3wLHSMCp/aNK1FlNui/EXYWLZFEwRei1LpANTUafBnz0
IRxRjDG4HZ/aGP+AGXiRH5nuIVZWq4FByrABxvU2SGRnrou5oiWutUFPjKy+ucTkeq4gvrTBTWUR
YGlvi3pxV4lE+nCYx8QuJ5NT97MnlkL5DCQql3rB/+Eeb+dmF63CYDbeXM3gvQuum6pPAgGtbEr6
XdKvKMOkIl+52KGaEEDHuOQJ6meAyNFAoCS2Ep/CYziIqgkbjIelyc14StqQiTfRnAcqGzpMbk17
blWQTCgIjE1n7irWRAjIrB2m2IIt2ZhhvAdg0E13IHMpkTyYMtbXZ3xZD/HwXCGr3ld1MCmxb5a+
ljs2lt7BYsLusKOKCrYc52Kk7qntDXobaRPNLbSU8iYHIReyWeTv/qhDQVGI0WthyozkXvc75sA6
tG+LYDHzNY+XZL5r46gAH5hyxnXV7u8n8VtE9v/bVYzPExD/mcE+K6vmxz/Z68//+H+z10fRvzg9
q1JB9RZNqv/WAwed/b8gEhVzHkboTUHY+H+I66n8F/4fiD6Am/4sRnDG7/w/4vroX+KsuEooNK8J
oH7h7xDXnx/d/zxGlFQw4HwWPIC4q4xYuMXGhbIJ64Au6w1FiwhFyLiPmgc7xk3+nnWocbwvi7q/
gP/4Gzr1z0Whkwz9c6i2QtIIil3b2ZJqEUWbF018LdP7In38+ObuHSRv/nH8b//91/7Jm48Terax
7RqbPkniZz5EQsXXKv30BZIuUOm40Fum54r/a9vY9Gl9NLR6TbCE2T98un16W+/ertlnkl7aCj17
xdcWOu/1H6gfzccGsG8sdHNWVnoqd9gMMv0LXdqNSmlENke2HbXKWUlJ3eOzqNzthv4oW9RN1vIQ
sQHdgjHLw3YHwrVEvqMoL5J2TgOEhai5ZlatacivVZuk0zD927j8x8HtC19yO17G/f895vVwf59k
x7sRgnL/X5dFbLql2hMx5w123p6lf55sescg8vP6Gnjp//yIuPEsDpmUDFgHSFhsOWiGIl+XNpH2
iOaN2wcKbD9RFYapLgL59vWlnoO9oZSBpSKKEi6klWFFttNVQ5Az1Dq1PaLu3j8VIr7u1qU+uQDY
HJc4m1oFtrjX19wYEs7QaYL0Mh40OvEwJ5v2GKrGNYbdRHvShprDSlyUCqib7kCr1123iNwvYHY2
co6wV1gQFZLzreVCQGf6+aPIA7BJjAy5lW4x9MbQrtnzboyyXii5mwand0rp/GjrMtmXVssbIcbh
ZKiLM5UU+lAo6/4aBjIOmaUU2lpDF++aqlogi1wt6y5Y8voxQAaQGtEmtxJDsQALVv0JCNb4CJyp
Pcu1yyuUKtuboFZ6z6GcvcPUnz4IZiDUJEFPEamQ4n+1oPaeW3F4/cyfRzc4Ah5h2imGUI4gLEYS
//wIegui4xbSbIdwKMkhac7ZG2r/v7sKgNc0hABehCYij7bDUD4QYa7IqjE207LMiXw+jMF0CWWx
fR4soYSjGR8xziExRzaZxzoCqYoaJD9Ym4wfhrhD1KaFezdFkl6ICl9YisYMIEx4ZbjZ7YwzU3kL
fGzOD76Q3U5h5fceqcM+Xvn0+PoXemmpBMUzwRMB9y82r6JvfdxXIeGHlRZiD4GHFak6WgFIDX9v
7giXIQnxICAUCFFhij7V5gBrBlmkvCqjA7p5Yr+iSbezTXBpHHRrWsIwSQjGdCiuAsKTLegmNxN0
i1wynWRO2c9uoGuZjQ2vfjZ5ArO2Gjm8S8ycNBcs9NmX/sMFco44B0I+QkieANW6nX+CBDHB7Nac
H4ui6CHRPTfjJ4yLOXXoCCRLrZDj5wqxFqqU1LBL/mFr3GBsEIpBeQhc9pDh2gKS25aVw8xNc0KP
TRfZivqtOC2ml+hXjIo8sjkpLvFUb0+aw5SenxwiwCQUyS+Tmu0ytrYLouMM0pgTrG7xaQDILDOj
DNHfXXuIgaFH8vp93VoULjiF08B/YFjwJDdGVbT5CpLzuD9hJLdISyL6W3AjVhcQW9tX8fcqCaLY
EIzsBJt8brdoRAuPB9iftDXtDeQt+zRqhD0os/wewRnMIzwDgY/AYUIciG2Dh2IWgHXG2FA0JuvO
SeRQcr1IDfjChlA7TGCKSYxq3y94qF4vGAXuhpPrWI8gCUIR1aFIeMl2WsMOXUDd/7ocfDqE0dCR
5MgbtnxcIPPIF8WQPTvCIfEowvImDtsqQ3Oh+a3p8vP5SY44HZK2Al5dbq3KOgW2L0XkTyTPxzuR
N+ORDMlyIZT+9drhWceAfHLCQY9BNvFXAIK6QrbGn2gLILF11XgKdPf1d+82CowS7iIJgbqJtoN2
xuKyJUHtTkNP133tet9BWKucfr6+zC+2AqdFEAcl5/AEud3GDvfxsmhOG3cChI3dy0nnbxgZ9e3g
4zUzfvHfXl9vEx6fv5CQ+DqEwU/HyBo3j0k0QzH5fjlFHS8eIsw07GmoRmCFWr3TiVM7O1i2j+sc
wp1h1V/4dC/cRUmJhJ5AQpA/bvlTFeylLNnsTkZUwT4fqqBKXUmWtAEf3fvXt/rCNZG48nhiMImE
bOkaEKa3TTdTB5GrSjWpbxKWJWj7Xqp+vrSnEDEIoZLg9oeb65gPJqzrMPEnjOx1f+FEpTnFUEGk
xx6L9Vev72qbDnNEcTi9OEzOXpVGW+thqgnTsGETnNBHCeNDiW5k/JYERf+hK4LgDs3e1nyu2yR+
cnkcP2K4L4xBwAk+5rSfmqS+YJ3/nlh75msjwUIhGIkSFuObnj/DP9LNYolqXjtCTgXOYUY5cZmT
YyBRPT+wFdIPO20BJYKmDILeHcw7gTxsGc1DxoHGkkeVL7bD6I7EiGwLyA7EitHm+ECLCgLxSxfW
u9fP75cHgJ8r4aBFROGlfzm+BRoRUxuu/lRLKr93eUDO4hGTzcqRiRvHivqAhre5naSDCjjxl0iE
fnHU5/XjGMClCF8v2iZ20k6D4K32Jx9qKMZ3Cc8o+MSPYduOnzApXL3psPcLl+aXK4pFUbkJaSLQ
H4Wxef6N1mm1C0Zp/OncC/uikrmZskKZHs042plL8PAXV6NQGkf4F9FkOygxOLWMcyT8CdwF85Ws
palSNNhkxkpGLly/l44TcuYwnQxPD9i45zvDs8/dZPH4GouuNoSRKphpX02npK/cHh3jZb9ICSj5
67fo79Bme+thWSCnSFgC433+Xf+49SUNy1WaxZ/W3o6pXstmOjIb5m/DKnY8q0l3avx8GAapPhI0
PO/5Eu2LLlRZCDEOqFnN1S1F2oL5naaw7EJg9otXwfdGGAjOK0FQONueSlDJoHGg7j95bkVWdsY/
AScTuDSwdrwJSXMpc3npMyQoCkJbU+BTbHHGOWgkYnAckZNooiZTaEXf6tD07weui/00Aj4Gxp9L
VJEvLgpDiOImh/jrtgeCbtwciJKtJ924BhiZmo978CHpd6waS9ANEyhD1EMfXuLSeuF+o3gRonyP
GB9F2k1bCrABJFW2IqfKJQMHQCMxwb7J5/g7cBHjx9dv2gubDBGTApHGE8SLWxqKYEnyRknpT6Ui
AW6RRYdFVNF0h2m1bo/fMaXompvfDeTOfgwRI0PESJNoO2IWzRiIC0HldSKoiw6QjeNaZ8TVv8ni
iIjx74Vgjc8HGcOFPn9HIJ4OAcZc1lNbY+YXCZU6odk3XXiuv4QCWCXCO8WmGFzmtoRMdC7Bu9jT
k13Hft6J3HVkR6UAsPf1r7Wt8v69H8lQTiMcY/Qgcn6+ny7ClEmuAnrSIyHLfh39pHcQmCzWLCzO
x0dRB34ytuDxzq1AIKXDyEyRAcksy8y6hsiUDEJVpyquxO+Nf/37tBGhA6eP20vxZJ7/ujzJuwGg
dHqqm3hIdn2t0HePeLleKi+89ET+udDmsyJXbXIfYiHodnZnQKoOIPa96OaRjhrEi6+f+i/pPkwc
h7uO4M4RhG0fpNZ26p3qYH2CQGYA7QYf0UhnV2ZZ2netMPK+Gtm4Q0cOoLDXl34hnOAgQJIgNEaQ
Cfbe5yfqc6d8I2ELPFj8ngRkDUg26mR5hF8A1BtAHvKmCHJ/HSYCSO65AfLv9V/wwt1Geoe9RxT/
zbaJypnKXieRIaeorZszL68x7rqazJD81pzE35cHNxv5J3JxHottnbjzAHl0ysoTKQTfNc0ADXZv
2993XchQECHBt5Jz1+f5gZrzNHey5PKUiyBC7b51S7KbXdV+gyEqVWbWnH96/QRfuKzyXCZC9I47
G21rw0z1ANOUjTz1QOztxkKafeiBLEQKeIkQ4wXHnMBLwtSdY2ZUMJ/vDpFRTBtLOcrQ1n5pVQFM
YJIH8y7R7Vmes5fjJYjAth90NkkJkgYWRqiXClD/PF9T9OPgKS34CTBqLQ/GgyowLXWr3o601DfQ
Gh4eC11MP7kNHSAoa0Uf+rmJ+guRN/2bIXoTNCGbRrkRcQLFSW+MI4rwoiVrHZ1mOyV1phZEIwdL
rX4ISMGjO5B/hd0RCCVbH6spAQRJLUx8s0WIOROmbFTjBXWz2EdQdf5QFyV61wYepL+qaubHFADX
Mt7PdWg/dF01TllV5azaFTOvm4x0a/6uZ7T5CKRsewfsldGfwlWNIUYi6HLfRtINWWwwGLibUdiK
jmUx5MMhAIYyzDwLuLsplbagWuQjlBST2cs6E3FLv4/jbAH4DnT/pgQjtgEunakPOihbAAdbK+W+
akz/KKaZA/JtArKmgzFy3vfM8m+Qy3AewMYcpA66ozgS54Pk05S0cslACqrGnRJzEINf0yYuCzDD
MGatCvN79Ifm/rEOMVy6k+GcrCkAaj14yGptIKuLJBDybDpm+X7t+PKF2jKw91AjHm9nJzDSEJVi
/AIAosQvRq3rL5MDQn/l28oB54zpkQ92HqYnzC11GFMxK30KAT/44UfGv8UGquBHsGa6hyhpQLql
lhqgpDVniQdREDI7hOGLCB8aGoGmefYsfxgrEvjUrzZ5a81AKYYuivxb2WFqJJ3rfLizJJ/lCXua
3/fTJPL7aCrgPURUE71v+rG9mzo6mAyMd1AKH0MHqQOAZNsvjqAlcQxN3ADlC+TgPtduwmDG7IvT
hL+h0paakmYiJ+IbQGMO+9FD191gGp10mVwXXaZFr9ASifgE6HE+4QcdTFvE+lB1yEofCIQ/p7Tt
NGWoJy9myuImJPkVYNR+ziwjjqVlOCuTQVONndQ49OS4MNAMZD1rTbgrNIS2U2Dcwm+9KESSKkqd
zJQc5/Ya+jrNX0s7Ld8QQq5XXqoYWGfKxj4VTEO9b4yX/GsRk/4rD21LD/04NSSTOQm6fe9jDKYU
JDI7ZZoRAG6H0QKCEbGTwj0Dyo5YB0RQAIgKbsiCPptrlpbvCzjJn/81q8UtptYh3Kc5/2mP6meK
uZPh0tD/C346gZ8TVCITjVGaeW6J6nBIdJAbfgLEbyzTkTRa7RV0+T6NBfAxaSHG7jRimAcx7Wzz
S6n/C54SI0ooIqPeRjG/v6l9tWGQd44M7GRhJu9GdCx2LaBMF8zc2ZxujRxsHPaH9BBtnM0mFz/Z
sA9bdmImmHufIj6A548J8NYpgQcFPA+I5K+l9Kb/+boje8m7wD2jLxaikQsv+vx8+dQX51CBnXxT
A67dVcIfTUjWRzHE8gg6qc+vr/frViPAQci57oNsk209Sz7kXUBLJ05r3lqVlnNAqizRbphuArWK
KA2MWJdDuQYIf19f+terJDlqKAx6WRhg+6Wfi6YTrTD0cybyAVIf8kAy/FpUitQZCGCA12p72U37
icG2pkCMJpdyzxfKcCjcolV3TlqQm20TF+vLiPuobq+iKioLaPbGJWZfqw7A3bBAnL23SOkwcRWA
4+WEPsAAygs+huDtMcS+56Tr1IUj+TWMQSsPNS2gBRAC4xo8//oqqHS4NIAE6hGw2bMAcnLjDRXX
81jFf71+/L/eNKyFt5ygzSYTpDrP1xrAatz1pFFXXRxO+zKsoKNN2XRbcgfqqXguL+zt15uGnAWQ
ARw5Ktfg7Hy+3jxXHCOKa3yKq1odgQiK00is7W1Ye3oEBp2mmGAwF17yCwd6LhBCHgt7BBxjs2hI
FmAzRJicYLmbOzhyIJl9tO6LiZAL+/vVNIGQEQYDdyICSn7bOMFgVSStMMmpFwM7BHxS17b2l7rm
L3w1ieZMwlCuRSd7G3/RHLpAQNwAlEPqAC4kD96Z0s37yhGHV0rLC1UExvBZnttCRPLop6E3iKeC
avzzz1Yva+gWZG2oDbO+QekrhvlDPSMEfN/p8AGiQi66whShwdQszfP8WJe0vDdulG+rAPM2aewW
tBaBvw+eci9NsQMovm1ua8Y7kWIIbp2OZhD2oQbWPb+Tneefbe6T9+fpiksAihfuA4AAyPbQuosF
3XazK88QWgqbn4CuXihwIDmEycIEFyj1hVjU71+/GPAf1C2w5LmU9/zwAhMnwwrkz2nQU+zTuOva
YI+q8fjEm7b/Pdrpc3YHOM65IQkVSHa2q89X056OgcR05cm2BuFlMUefp6gdL2CNXrjnWAXoA0CN
0JfZ9mQwCUqBnPL5qcdsOYIRhemS9wSjNfGFhV7wD3GI4yMx/MTZID7fjpJ81hEf8tMqK7nuEC4z
RH/xecJqakU6YgB1P8RLCVW5tb1UFHjpopzLAUhfce0xL/N88Qb1YuCJWX4igf0/nJ1Hk6RGt4Z/
ERF4swXKND1W47UhRiMJ7z2//j7Z3+JOUUQRrRhpFtIiC8g8ecxrks9kRL36PUu18osqQf37/DgU
7y1Ga5AijxoWwNimGxlBopyceZSuUotA2dikTip8LeSnUXGS8+O1dgIIG5/+LnNesow72M28lpmu
LNI1yp3Cz8e+9+VInc59CyeP43EQFXeiPsMKcJ900hj4bqOiIff9jDyXdGU0Hr9X5ab1cRfI33RZ
XrpQ7KSnVinMg51z39EBp0JLn+uddo68vdr6Me5n7m7pqsLdkN2okOPQyxqlM06DiY6dbxaT6bha
Uk4/JRgKF7XrFv1AbWTvyZnzMSniX5Bbm9OYlbNZGOYgXWlcCvOvKgQYNkbGNJ21fFxkf3UiyPJ2
uLSfHn/ivROK6Jf+v24S2JnbvctRjMehK6Rr3qzmc5GukhdRzh48394qNmeT+RfpqrFtm0EWWI3W
rviy2RJb7sQcTvNL5JyPdH73dqz9kqAx+mZAsXkcc3SQlQxjHseim5Q6fe05CUTViJ5rG8G4evz2
9g4jx8IQWRGz5+1yvZOkea3ZDoiYTvd1reoYP/Wmu6TjfzgczNDF7BVYGltls0WQWllkdcjD65D1
wMMGOx0+oq6mg2QshgJEql7zeGnjOK8PAsRThz8GkC79LghUbP1+5RmHsO+vtGVzd1VW80s+0p+h
2VqeXv1OeZfct+hBqOpdXmvkNNVFMXnNFQMmaajgvBrbGs1HNOkfL7WzLRmyEEZlEPY0OTeBm1F+
qSl54yA4YyTvchXrxwHlwcvjVXY2iUjBuHKBLrL3xeH/bXYYAQ2YKjL5a5Tl87MNre8UNUr0jxMZ
pf94qRdV000Gxt3gQCggpOHFt3kiNa/hg+Spc02droJ3NiLDjjmcKL7NCPqHnvt5H6KkEA2g9Lpx
dGuI9t9abY0uYS7ZB/iPnWsZUQkyAGBx3MzbVmtOY6NoZ3H/d3XGoNCuakRX2jGI6KN5iRTlp6Q1
yfi40JqDd7H32jWNQQFIZ2r7bUxNgI9ZyI+EV2YtbfoG/WbgUHapg8o1sVk7cvDeXY4albBDAL8r
xhMtqVFHMsgW8cZ4is1Zs322xPRhQnDmSIJzJ8w5hk1Wz986B0X8mN+21BSuDqR/PjP0IRMC6yy5
ZDyaC89wcbtcdg4Oyk5TmcyUySAgZZU/21zYlMYpL43euXb5ioZL0ata4Q1qrK+nJZRb6WziC5Q+
0+bvsksRdWN1ikv0gOiHzkt+cKBeiu3tLmfUbaBFb1MobkvfdNI7PYWKfu3SqdA9hyZME7SobsTv
26ql3Qr9zg5P4SqNsy/lWfY8Fun8j7mYw/cYgaTeRX7IjBDBSFKFe0EpiosMPTBAY0nDgh3tgvD0
+GTufTGRXby05sVk8vaLlfiCzfIah1dciJCgd7Tkh5xl1Q/wcqhMlOloqAf7//7sUYoxKRdFBSXt
NhTAtw2NWClsQAHr1Fz0blR+hFDwZR90RY77UZ20mZBI0j+tXee8zsJZFBgoxDIi4+qQRZ27ua8G
o8ucNcxs8iqtdbw5MlPrnM0A/A7up/sgLhbSATsCsxE459s3G4P8HfrItq5NFNm4yOXl09DrR3KL
98ebVbglAKzRbGHP3a6C2qUg/XasksX5WVlH3S/aMj6DS5wPtvfuA1ECQX4Cjgjw8XapeKmGGJyy
dc1DQDQO/IBrrY6D93hD7j4QaQSNQ7o6ZGW3qwCyldduMa1rbLWl3zlK47WjrD1ZEvTw/7AUpTTN
SEUAkjZfSNUiOKr1RKufUOHZpbycaieevXWplP/yVEjHMG+yuf62m76EP85lJFtXrFG/KYCFAGJP
3cXO6ungars/0AJhZcmQWYB/0BG8fX/oEyTZas4WwK6qf0qU0j7LRTZ5s1OqcJ20I4fKnfUAEQPm
BAYInGzbWwljTS1BF9nXEuHMoEIoD9GBtTuVWjd6ijkdhfy99cg2OVS2yj9bHkSZlTGJQ0/4sFL5
w8Co+yN1W9O9CYvR+CWHVaoeVGI7OxIOBOBNAHuCpbQ5YhEiBNkg1fYVcYjFTZBdcJngvyi2Hdl1
7C3FhyM5INVU7uBcFgJb4Mc0+7qWqx0grtL5jIBmv9TL8SAM75xmuoYcZJECiRTwdp8ggqGZPZfO
VRvp0vYtalZzK00H+37va/22ysv9/VtCoCkpON6ls68cDcCXjrow81tGGO5Jf52RADs9PtK76wHP
NwkfNGq34ICJ9A3tvpZvVa0lEjAVqhko/7nRXJVnXU/l1/dYbNorAMEdNgbtpE1QlOzRosdXYWwz
htHJ6pzhbALIY8o1H7FJxBe5zS5oAsN9FWN0usBb8WT03joSAsysjVZWvb5mMJXp7MisWDNvnTT5
WttMnxuYCr6Rturfj1/tTg7P+sAT6IIArmPecrtj+mrFydnk3U5WqtfXRImyf5xmHXQ/S2wr9wrV
7KoPS5O108VuVashAdK6Tyg1dgF0fTFtnmLEnh7/rJ10glgAwhOeC5iqbc5VtkibtLNm0Xcylhqu
eaW8TdvQ+jkMDTJLjJ2dzrW1cfhXaQxGwI9X3ztFTLkgutBig0koDvRv+7sQ0OjGIeE1W6nz5xyt
QGjE0tPjVfbCApsLLSh4POBDNjE9jix9TiTGDlbWLO/aATmUdFxs357rX49X2kmoBTmbm+qFsUS9
cPtAPUdqpcGDY/qsju+nErCGpzDnML25zM0fetml6DI40fQkyxTbjjIx7e3RFnj8O3beKxRJ2xYz
PQqKuywNnx8INotzRawse4fMJwoj6Op++Q+rcJkwrXJAF24je2vqGdJLinNFYCYJX7ojoLAXuz9S
jxBvbXN0BTAdigVTBtFuun2rcREJXEUUXiEZVKGfd5jc+m3eZl/zHH3JYErz5q2m9KjAPX7CnXio
Ut3zdPA47ycfS8vkvaxy9meeKW963naANmb0Vo/a3isX+8gjdXf/CLwh0D7eKnPn2ye1KiRGlEyh
S6Jr44/MDuu3JvoRzEiYHeCiOp+MhBwVuqtz6bK0OE8K6nOvf2jGB+wf5AEQdtu87RmBxrVLmGKh
Zpf9mNOqcy6mVaSOW5ck7Cf+w5odXDw7R5QUHLkEBu7cq9uLh7bHpBUOF53dW4PXrnHiaiiVnFP0
Nv/DUqxF60aEYbLk21esGQuatUbMHQeQ4UueOPo/HcHZcOPCQBH18bvcCa9gVf9/MXFQfwtwiCXN
pbFQxZhDLOueRBb+Y1jz7mkGPla68RopHwB72JZbgRCer49X3wsDlBtisI+0m7yNRiqzR91ZJPuK
CG/1DuGx6Q1MAfUgZd77dtRQItCooikj/v/vz5iRT9TDQnhdjPaka0nkzYupn+KmDg9e594D0Sll
hAxQ9J41o8fRuso5WVc4pM1TFq6JbyPP8x9WAYIpqmsxyL0DBfQpHLsyM68xGmAXnIAqf02a+mAf
7lBubFWMBUmLZQG632xEGthzvZqFea0wcoBrp3R/LBqCzxxwenoIgXp1uMSXWp0Tv6tD2UWe0noD
eIyhpT5IviwhV2ZZTfuuSKPKDdfUOPiyW3gEuTQ/0SA7s2k+wgfYTKUoWqqiI6wGi5ZXT9FYFV5Z
jsUbBYGubzVa899Bug1uqkjInc1m7A9A696SLUYHO3n/l9BmhQjBD6HpeLvJYmcGc9sqWUDfB43y
BSnON0YqJanXA9YOujDq37VKC78bVcv3E9z4t3G7JLZrrL328fGx2twKL2+F/M2kZwB4hW7I7W9x
4thcy2pKgzaLf+Wjg4mCmiJK2DjqZUrRdnu83GbT/285ON60xhi5OlsT6ijv7GoEPReMSgoIyGqy
93EUFgdRf3OKxSpwF8WEX4brTGy8fagiCWnYLloU4MA+nTrN/rV0+NU5zVIf7KpNTHxZidVgdgNE
BiaxWUkeQ3u2SjkKkraqf+pxlc5PcLXyd/IcIk7VoWs/AuzDrnOwZ1M6aMPsrW7YNFhBMpAhbcHz
ESR59CmlKJAkrlRJmRK0R7vqrLRzfM0aXWiUFtlJxeDg4DvuvWFTBfwC6YSMd+sRgLydsixElCCW
s+WU4k7nx+hBXaq2P7rjxBX9W8L08orhrhuCW0irbrtDk9nK5aSboiBbuz7AxAjrALsovKKL5s+W
pTB3rfTlYsUTKH7ZVOaDzbRzQqhwIFAwFSeJsNXbzRTSwEXvkk+MxcUpqs31THtZ96q+S3y+7MGL
3aSH4mmZ1PEzGY6I7Fv8mt8uIMtaqyhW0EwrUwcMl2SMb2wrXrxWbhc/m8P+FKM5/PngVIrwvHnH
fErgPjKSHFzymyiA4IBZRbmRBnK1pnBEImuugV2baHCtDZAYd0zyeApmLaMdtoCQ+SM1+tjyQsMM
R2+2auUbeO7mRGk//YuoYo7ocpZ3IGKbQnqT1YglechANgm8HZzAL+M6Rx8Than2CR54/RxWGXra
VY/sNpP7rvqut5WyXGQEkHJ3aNP+Z5rHTYxKdNt+RRY80fnoYCV8KLQJ/SbDXBK/UKLqA2qoaLsP
Xe/kv8o4dc5JPsXrae0xGbvOTRUp31S1Xz4XNFTag52ycxxJ6184HxBa7ninWVUoWAckcQDVpLkU
cxidxyEb/Vyq03/SulT8JSzj0xhCznj8AXd2DdgAmuhUvo4YZd3umjhUmhaHgzhQ67gKWqWGKIqe
7kcntnNvRoHNy7tMPrj0dw4mqtxkncDuwLBuaR4NXm7r4KDbWgxRfXJwCKD678tvkNHyc7Lm9WWO
ytHrLKU4jeif/nj8zDtXicHsVSEAcj7N7Z6trDHN4iFKAm2t9acusZKznK/tAWBsbxWIWoJXJ9hD
26ukZjZkO0uWBPk6VpFr2cvoV3k5Hygi7C9DxSBKXfLPTZBJu5XrIR6TwJhgS7vFEhU/y7g6anPv
xDLRvhSzTlXkt5tzHs16tLDzk6COHeNtbTcOUEVNdTsKVr+a1ldCuEQ0owFN0k7LAhWL7RbRpqkP
HQROgrKX6iClmv4059j4vn4nwN+nMnHEglsCs5nUxkBbIgls9J0hVyyyAZc4T458t3cuPWAU6Lhw
31G7b1UeYJQWSozjQ6BNeh+5o4K7hldZXfUM7r94Zeb+8u5YiXEO2G96+JstETOPT4umiwO01yW3
rcMsiHHdPYC97MUswZRn5vFShWxWMfthQOq5TAIdmf53HCfLh44xv1ntrHM7CzcSIkqJTfF8JIu2
9zZRplcc5GCBgG9TiJUZdIEGZBwoK15DaEqiX71Kw0crXb8/3h/7K73UjmLvb7mWE9AMtGiKJIhQ
bP9RGWXDkyXd55nx4sH1vXfAaKALTpEDCn3L+0sdvF2SfuWh7Kryy9YJehVHRLNcv/Zx/+3xc+0u
RuVIt1Ns+22u4FTIlmuZHgfTEPVvHfwF3GKQ7XO9ZOppBoPx9Hi9nSAlHusFh8VAbrsjk1VX80mr
EOqGYXImkVieVoTZ/cer7HwtViGfJXejx73dF0mfA7BVZnAuarK+nztDA9+29G+GDkm0x0vtbH7E
KQHsw6DiXG9foCnHiDbbQxzoRe7oAbrbeQqeb2ivlS0huw1DPL20bNKvNLfNg5C/95yoPui0yICD
3cViSn0ltpQ8DuaJ7p8fToXyKUyntPblWF3Oj590r+YEhAA0CvSzgICIvfRbXgmlPyzNxiyDHJLw
SVm00M/kOXdTq4cGYIEMTRTnM4WiTmleOlgKKLFvD9nBUdzZsuBs+RVodTLc2l4IY540YZtCL8rV
Knoq67hn7B7hTlc4JGlog58eP/fOF6aTA97blCm3mZbcPrYqVzikJFYZTNostz42DvF3NNtRIrcU
KLDFkJjvuyxO/IWJ39+P1945Lmiz2aK05nTyI27Xbmxs/aCGFgHcBzG9m0LjQyRb/ZHl1k7yJ8bJ
AsBFjsJj3q6jFmuP/afBp8V8wU2nMQuoLqxTiUmc28StjORWd0SK3X04Bwan2L2CbXy7aJTWZpu0
Shnoodw9F3pbPLVT2hyU13uPRk0iRElkWjbbWNB3hl5nuIUHZd0Zv7pxVa8hfp4/HDQUKneMajv1
hynrLq//cvRmaB5QW4sL//bhAOPVvRPGZYCzxXDKWit5knBmOGAv7wQA5I5kEmfyWDHbuF0lHMrV
tMK8wvkRZp6LD4X2o027avSSKoK89PiZdk6C0Byif8vUDsLZdjf2ZGgjdLNgCk3k72xr6t7CbRm/
g6uIsXhCgEb3hlQacL5JsNw1Dt7py/hzU2PyAxAkQhmDgmFbo+gh9glpbeeBtM4hbjKDnsku6uDt
zy52YMOWjVGv15GwgaUPHgB/a8Clvq5xN//VMK1IPSvuEamTmLwftWJ3vgQ3NkdIiJFRgG/ejdqp
doY2AT8twmZCjuzljJ6RfqXykQ9ew04AFBNCWl8iKt2pqOKTnJn0wHJyuabG17wa38A8hmjYrfWJ
VPAoCO2+doE8AhOEIQuo1NtdJhl51MT9mAeDE/bvutQ0PpD7N/Y5t/LFPiezLCHrJc2ZTGMWJnSg
5Wb7yaybtPfwr0jlpxWqwhWAAFrfj7fk3mun2hHtQOgrcOY2P62OAZ3O7IgKFvYvKVkiL5cik0hp
HKHX95YSNBnkP9n7d81fSbVzRHeUPKi15F8j1J03djuMZ43mw5fXP5ShgX8RLUgi8iYaz1OKuQFi
E0G2ZJW/IO5IdaVA91UX66Du2U7YRIngsGkVAX2Gwr4Nj6k0GkucNEXQ52H651S260eIthjU4HCW
PSmTo19MOjCmIF5Xv0AVGqepp31zEFruX65DYGHSB4EGLe5tIEuVUnJSCKZBoykoDZVJPmS+kkZG
7GqL2h55b+4tBz6KopxyT4yEbrcNLpmjDaw8DSwRNivYrF8X0/y5lrF2ffwtxQa8DVlCpVwR3TiE
Se+a4yO3ehkuWRqoEb1FQw7xqa7AJT5e5f6SYxVmMwgdQ4G7C4y0ySdttBMGE7nZfWGfyFdhAvZL
k4C2uHJsDicMVkjuHy97H4kEWF+ICQJC0+96Rhl3dtqkcxK0EFg+YYapBlNXde/MBYWky4jXgHp+
vOLe6+Syo2CBP2OhiXj74ayqfZnQMONOIsOnN1D4Um0pBxF273WyK5C7YcYAf2yzPYC6jXk3VUnQ
NXl0bbFQOy3FYL/DYUY7Uwr0n5wiOhLH3jmKyMoieP9S+PHX5jKPEwoVZaWaTdJSdTPEZC+rM8Qe
jcLlU9t26b8TQgFPytDmZ0x7IgAwHY7Jr3/BgpmHVR7THJLC2xdc2/rEO2GYQye9uOBDHD6TvBy1
Qe77fsBlQcrTqYIwdxe2h7FYFBz60qCWpGW4LInuoHZp1J8jNTWds9qPkFFbhv9/gApPBk9NnfbD
6x8UKAgICkRuBHHv9kGxQIt6NG3ToAjH6EnTJMWfcGk86P3tnRCOJt6u9K8M8qPbVQZe8tDnKl1V
G7Y4/rHDh6xVw6cuiv5K83U+iAN7cY1gLqI6Wq+k8rfLlQyaYe9PcSArBDepRVs9Ybb/1KPtdLBR
9s4IXGmAhegCUI5tNspYqAgvZFYcgBSu/cEx8md4AZRgiWXGiyujBgXucBm+Pv5sW9wYj0ZXBOE/
ZnJkI3c177BINRZmFNyR0cyhZ6+56s1Yyb5BPbX914Dn2TMPhkBtRNniuNSKenhq1tV+31SSxHin
jOxfj3/TXlASH1cHAU5WvK1Ii4Ht1S5jHHRTov2VRXb5QR8hgD1eZefbck0brIPIokj9br+tZEtr
F2O9GtiwdQNraue3jjoub00ct/zHS70MxDa3FnuWHAfIlgnzYnM4qIURkXUI7GmW5K1HKt28aYqp
WNxVa7rGI7k2Ii+y6kw9I0Ynf5YL3KX+aqMqPvWW2n3D32t4D9OxwHjdbEbtAmUiEi26fjXdNa50
DM8E/8kt536qz3bvYFObNpi1S4Ncn+rO1nPaCU3yvdcchGS0DokcD0k1eXQdJaksb03UWHNnRerG
g+i/8znByvKMugYS/q6lk1YTuZ5kC69X57MCheJtrqftQVm69zVBlQIUp7PNgHlzUiMNk7UMLdpA
eJD5QPWYCahr82yMk3x+/DV3YpDCxnyZPOJYuT2papzVC7aOaaBPsuIr/Tq9n3o1fosItPqzlA85
QrvriVkn+xSsxPbRRqtUpdXSE7AJcopTnfm9XOr8OtK9xMRzsA9S2L3PBeGSupBairC3CbFS7YwV
fcs8sFp5YD6nzEjArP3BKnvfi+eBQkenjYbp5vQ10ap0VW5lAUSf9FkZzNqvJFXxsEWsD4p6ETk3
h4+yTiQAjHLIQjaHr2qrqa5DAA4xGNRfaPNrHsB07TpjC+vVkp2+sbQw/tCn7XRw7nceEqoE9ZSY
ytPO3zykAvmfDFjPAoc2kHFOnTp7lxRp+yNPpf7PV+9KMEX0EQR5B0T85v4wW7wxEQzNg0ReknM8
Iy3nDToz4zLrpNZtS/2V9FxxcwheqcD6c7Y5eLcBNNM0LGOTugjWWKo8cyy1S1Wsxenxc+29Q00I
bAOYAuC8vYJNxDshkiZF0HY6He4oToIkK0wPQv+RAOTeUuRQqISSX9Ar32wUVEIHR5LTIoiUcv05
yhiRegzkzO9JMpR/P36snesedgSgG8gt6BFu06WR4KynhkyhrU75W2WeFsxwik79JMTISndWleqp
DqsjEtz+sjTRoC+g87uNJYNMXKuXIQ+QiioHdyCs1O4Y58YpnnXJ8FrA7cEi4+hyffy8e++WKQwi
rDYN6ztczMIpGdUpyYNpHkwfAl30udQ03CBnWf3j9UuJpit9daF1s43PUmaoc1ZYXAV9afgjcuyZ
a9V6fiomDbjD48X2ggv3jQNzjRSCCHN7CKZe0RYw9EkgT4b5rctnRXVTrYMtmrfGU7rW2lWpB+tt
ivDsEVlu753SYkZ/lZcKuVu7XVs382bRe7IKw65V5BygVcpNghZZYkcHM8mdOwi9j/9fanO95rgA
RPWsMDW2i/RcpnYHNNix/121xHH1JsZu4fF73bmFYOUBoBLNP1vZDpA1qcPnvMyTYMDML8Gl403e
JUdgLe6Z+7tBXHRsF1pD9OI2n6+3BwRbLEBTYR0b+mcoL7hguOiCSB+SYVDlc74mnYVRN8KCXiaH
Br5+VmNSLjdR5hoaciuepQzScjEb5Js8JF7kj93Yad8sdOEst0d4qsXbtZgNH2OFzvywICb4b6YL
m2rbbp3PUWaU5dUxMyiwmg3D+9TF+Ddjy8x0NFcUqUeSNAtlBJrn6V+8AO3QnStb/q6YpaP6ESjJ
j+M4hX9kowmxayogfPmmOiuV66TR+AZt4K4/w4LQvqMkPY++ng0RIlS5tiLOIRqifmc04+BWciNJ
gYTP47tZ1WrzqZ4Gs/cmaXEKz1HX7JfRUVj+EdJpI2aEZqZc1LrtFDpKK33aUetLb0nQx/P6ULJm
dzGwq3ZXYIuzSamGmWFK5EG+MLfzmuyimv8qYmxz/BAgKMiUMpq/ztGcfSFKWev7zrGYS7k4luTG
38VgzIvfd0r8AxG6ZHoqat25FOPapU+gj5GvI5tXUk/LZDs/hYhOmSe5iPQMhYNI1YhriSZ5lZYm
71bwAjmqtkv3D9FjNp9V3GbVE7L4LbioKYXHIIDNob/iOV9+WKum+1Snjfk2UuSowKZ2mtsPGLXF
0FkQP/5uG5nzazLX5ezMCIHj9AR38iqhaGhdShknKZfbf4QlUarZW5wSx8k1EZawferKifS+MLLI
X4sRg/DMwYP8Kndah/+1zK13cpLCyn1lGfTWqydzVs41vanuiiu4UrhRXje63yIo8VwuEybXppY5
35GawZCqBxn+pXFw4MN2nXn1W1WapsCoIfq73J1YlOOeXs7XMa7woC0Vu9AT107Q9nN7x7YbxIbr
qfeR4SmbJwUx/saruSwa1x6j/u9GD9UJz0jJxGpYY+Lsdc1SyM91vxpfBymMAYAZKYoBQ4kAtZkx
o3YXUG7Rh5FisnNxjmykr+XcqqYX1ZUZSHW3ftLSKrM+lDIG7y45G0YBlYzr3tOcNO2XcemM3tXr
XvtWNyrOzXqhmdW/gzSqhacqxXjUQNq5K4VenY2CBQC4u8q4zmbMe9s1DQy8AD4AxA0/O41j/yqo
zT9hSfZ3O9fLQdi7C+lkBLSJAA4wo4Rfu8niusyeQFyvZZD1S+J1AmuH/UV6wjHrr8cB9q5lRIcf
/RZKUsjPrLVJdmba+rIxWUVgdmr+AzvP4mOk9SaYIyftv9dj7VwGxP85ecv8FbxuegRQv3tURk7U
UYwSSVcZJW6ulDmdsbSZmiwA7FJ9nON5eVJUXAIrtc3Oj591fyl4lEC7uVK2w6R0LMvIgTgfYANQ
+kUZrS4FtXFWpVA7aFDt3FuwX2mEk/TTpd42VJN4Bexol8x7m6n5eyik5ZeC6srrqyehrwS7hJLm
fk4ZJaMTp1FO9aRhBuG2WPE5nm2nxs8YB/dXKmeLRF8IVKCJCeROgIs3eUZfa4tTUkBl0dS+cRJt
uowMiOeLqc2krY2TzE/6iJF7JSvz0Snc+3YIcdAWY9oMCGVTjpYN4DtaRJxCxKrPRa9jW6yy7lOJ
TUH/2uMnnhRcgGBlADDcbpTSTOQ+Xumjqgp6kZlKiLL7+dJJ0dGA5sXx5KYqFdBFrkreqCBubrc/
BttmNS8TA2287SdfNEyfl9bp/lr10v7HjHXuK7mwM9Ut2rZ8m5moFr9d9FqTfBR67fwcIuP4Qw5L
mZHtRGH7+MjcJUbi58GYxBGE2ejdJHyW4kVPYqcI4rAtvVLVuEc6aKx+Xjs/x8jSTrY9I9OHWOqB
WcddqsnKVAqgywWEFOr67W6rlCSeomYoKEPgo0laWZzyuh4vkNLWNypqpa/UYHlRtRMVH3Uf3o93
WLTWwU+piVkQ75MsqBZ55ljVf0BJyQ+aVC/7Z/vRUcahMGEQSa93E94h5aFAuVpMItU1xAZnikBs
z+pkRMhA9S33YtjYlUvGQl8ub8qGemlJ2z/VLK0+ylDPP6tGoi/+uih46YxDOVHfJ0YXXzWnsb4U
XWdOT/NUZ38CF8h/5GoIdmmZhQThqAqLqgld/V/lLA2GV48h4AY1GZXc5X5t1a/s+aFHenSdx49o
8A05jOlJw0lCLqvCJe0xaaqB0vuBZgYiS5QDVuJZNDQcl6tw7BFH1troHWEr+9QuoRm6ymJP3x5v
zLsAy/ZAvZSeNSQtNHM2GXtZIpITly19Dp71ZK5h/wWXqNfZvSPMIFahC8Y4EwbOXSCQrXRcYzkv
AjnvVeJcIr1ti+bIFOoeAsYywpgGooqQ491Oh5I0xQkFTGmwWmFygW06nch3ZB+FmYHvr4RenKv6
+zjpk+dKNdY/MYDQ3k/Mrf3Hb/Uu1xE/hDEgmR/qWbCgbg+dOYWowmjM/ZNMX05hrhDs0eU9TbI2
+5mNa05EcDw4DnsxhuU4Cmg80QrcnAZOmrMK4Ak9kKj8JzKK8SmVIsiK1JfWOdQr/U/4YenbcI2t
IxGvu2uFB3aQ5AXZDf6ADPj2gdlaNYesLgNzWKZnRKZH8GZhjzyxM354/G53l0KFgJYqq91BWVKp
ptwT0KUMry0anFIEUyUa3Tlb7YNEZ+czIjijMoknZ8UHZnNTU0VE2iK3ZbB0TnVZ9KwO6swyTwqj
Bg/7gupZtsLyYNGd56OhRDMQ3CQTpO1nbLXGJDNfiyA0m/5PbazaC7L6/eAm6modIeu2tEZxMumX
YXxOO/xFO/P2w9E4o4IY2TQtZaPbYsb4ZLZt4VZdnpz0ZJFd4PrpCVEQ+9+JUaFfJ2DuMlPurikk
motUrsYTXTAhp2asaF/J1UFytpNZM+6lG4RmoZBK3VxgY42A0jxznySGBXxKhb1IsCyy+Qytv/qc
aGn3fQU/fJ6zjP7sKuXL9fGO27lCaZkwJuXIionTJkY2NnAXpN8JK2pmPsuD8SEvm9kbpgKmVARr
8fXLMdehGczYEo7fZtfVZoMeSk+uUNuK9MWu0LGXjCI6cSfkp9Va+iNZpZdXuLlHBbkVS2qh0n5X
mnVjXTp50YNZDc36HTii6FT0dYwVhJGlPxannc5509eWp5XO8jns0/EJrlN1kCPtbXxa7nhUUEVp
d1gUdZbyttAB2RRmlzwXsJ/8chobt5eK5CA+731RBlvM+EUuBnjsdtcXOWbJdjbhAZCb/cmKEufS
0OW4OnVkPeNXZP14/En3Ho3ePnRrnDMNnvF2PTVGeWkyEZiWorj7k5WMFRGTVP9ijGN75JO293Bs
Hw4dEye8hjcHZmjqFZmzKgu6tWgumZKtF6VRm0sFf9obrDn+Dw9Hla3AR32RxhQP/xvwOlfKzApX
Q1SednhZw/KP0ZnnU4I/ytfXv8bfVxJP/ttKoEqUaCUdCnqGzD6wsIy+F303JTSPGqZ7X4x6Apt2
QYg0tmcefVkjdhRKwqWrK7cCx/c273rTxXw8/vIfnkpgRumGwm/bJgsLvNdRRkcfdH7ZB9jIGYVf
2cS3CXP1V7rtvsR7ChEkZNCKuEfJZ7TKZLpEaTDE0eBNtrY8o4u0HqQie29PqLSTmuO7c5fvTZ2Z
6D1w2EAqVu1LusbZae6N9Vyv3VGLRxydbeyiwKHcoLISs8HbPTHmDv2khkFdF+XWyaCdHADeOUKw
7eRWbASSV64Bpt3bIcicKWY6N1oeQNjMr73cxa5uL92TMZrxKbZpzybNiMSZrhyFqr1XSYYOhUOo
kt+NqwszB1XApRaUVZrA15Cx4LXkzMvnrDo/3oi7r5IbDpQIA9s76kJnIoBsx2YekF7Ddl5QhnFQ
fDo9XmX3tiGbgvFFTcx8cHOdxjXhsLNEyRE6wynt0pVGqRx/WrQ1PZNc5qm7jEp/0rKVTt00dH6b
WtUBN+UeNUziI1gp0BeEdfg2Yw1xdI0ofvJAd3o1OqVqaM700lP9PKZIEQAqsQtYwRJEe7cqnXa4
VFVRaG6WDeEbqm1s7IASDE/k3EdNr73NRszhl3F07sHa7RilZagyBCiBSz9PJnaOnWlJH4qk+gtR
GfmnMyX9nyMjh4PMY28DEBooHqjT7um9CGubkubUeTDLo/nWwuX5m0P66D/eAHtZNbe8kOsg48AX
9vbEOnmlllldFAEq8dEv/Hei746EZKoyQ3IHQjS7zpw1l1ctKtJcwNEineKrA3nVbhcNR6GjFuMJ
76Tq4CGUkbuKf5LLWD7NjJQPXuR2j98tJ970bzcVRuNFIkeRea3HUfkZ9rr2Nzo2Y3EeqnYyvaLV
s2sK7/AzLpp6HeAsM+onJ1ybI8+UTfh4+SG8YjgFwkGBC+b2h1S6ymzFHM2rNNGHdmIl8Qy1id4z
JosPDvZm97wsBXwB0BAStYSqzStGFiU2S3ux8DwHE5J28upHMYZgjz/kJrt5WYVJO6hwPiUtzM0q
eAxOiY0GzzWOF+sp7mzVp0syowFalR8agG0Ho9rNbhXrgbMSHSbwUNQh4gX/9iVxhK772gnNqzWu
w3M4xs6JlEN6xxuYvdkwyjOa2EeKEDtfjbKTdiboCZr525pHzZwQ5iOLauDe3aysVcDEknFVByM5
gPPsvE+47ZR/QlgcyZLtTo3Xsc+amK+W1I4HHCbxx7qKLrHdZR4O1/3B6d99tN/W27zPXB7WdExT
6/p/nJ1Xj9zGmoZ/EQHmcMuOlEajZMUbwj6ymUMxk79+n5orNZvbxGjtcxZYLVRdxQpfeENkJ8mh
SXT92UFTAPk8ke7kbZtDARPkLkPEA/LL7aer0dXowX/Y16JO6e7hB/d+FMr4pbLDnUltLSIldWld
j4Ui0nW3I1HzamlljVEAKnvww2QUp6Z1u7fLSK8i5RXcuc3kL/8t6HnZlCiioPQDuYRhVzMbkkIx
FqMDGNw4Th504VB+SUtNqw5ZZYw/XXvy8hNyqW7k44Ghv+2yIQ0en8ON0y7R4GwIoFjcLfLc/HYu
unhSEadyo6CvW+1k1SgjcuOLndO+egpfJkouiHwxYAJihtVusfQ8yYUwIhS4uvrJqOPhHZAC553T
2PZTFHaVd2SF6Is7nRd9ejzDl6BuvcqyUUPdHKwGVaDVFBG7LJSpjIPYqTyBTBamhEilF64pqbr4
72kC7P1hqpFa9K2hjUN0MUAeEzUUdXXUw968NJNtLmd7yJvFF27q9JdRcd3sCMakiQ6LJm38nNEU
5vfHP35r4chfdNZO/mdt9tBngKtry8M1hBoDdDNdoQTYx/GHPFm6N56Kkw/8d/XkzIV7ejz01rHj
EYCDSxGLkVc7I3SqMKfNo1zVQh2PXr/ol7CwqHtW07izCbfOAd42HDndfDF+u/1CDodOLcolCco+
zsjhsUNZDtgA5t1POzT0n+5gaD8mxcSeJYlN9ynTkAfciSS3pkt1kA6drBHeycAbudcBh+jjwNUm
EAZuE55m4pp2jpedW2bjKZIpDjxd6QBhrjVJ0yyNVHNOcJ3x6t724yTCQzjplWY5xAWQP7qwXjee
EnwY9zqkGxccEDBKJtB4qNGsLxx9JCsyhla5Gog79++KwU0F1cIKQcyKP/vUmnEvdl6mjYUF4izd
fIAMaPB3bj/uFCd67aWZcsVA8Av1p/ILHYQvRecOO19wa11ZTQJACsrO3YbNHatXNL0Kr3mOrJSv
KgVSfxidvxGjMzT+gO9GeZqcqtgTrNyaoeQnST87Uob1szGryLEhBoAzQ97F7jGrlZJurK2lhu9M
zV5SvnElgLLm65GXU+dbm5dAdcx5SvBioLukRxevc/BqR+3F7a7QE5vqUnHd/xs7efS5VKJ2fv1V
zmWKd50UjaSwsnqzMmWIOa5ueCXUUr5A38HsNnLaOffpB1fTU09mWl1NN62aQCzjoHx9fC1t3BUk
HUjjUVpEwG89fTAiCC41aRykxeAMvzAbRdinYv8Nx0UfcQWtXQeITeZkfez32GLWvua19R+oXpuS
CcpSg6u/86nCJUrMZD8c4qmN3uZuD3At7/HRdaJi5wBpW/uLBgn3MEeIrrj889/e6Kp082xRHOXa
CFuJ3nm1EakQxPSYxBYIaVA5FWxRv1daJz/Htlq032COpRNYJoopZzEUTXpxQJK9sSZYyW9H6FDP
U4/4+evqRfKZB8RKeoZPCPzKdaRmFWOtek2kYDU49pbf11n0U5Gl0UOYNdUrC6Qvo7EJ8WXgMuVj
rKI14H96Fma4d8WlTWJkicqimhMvRhAZdfR3wvnZU6fYiJZ4EeHK6uSeVGZXbyLpWTfpkZoEUH+K
c1s71XkZ7T268QtEdRWxEKgAk6FOBOpiLfKfuUsCmNEiYmm6uPgFqFJL3kLbmwG1ADmkSmXokfdm
7rxyuvSqsyhB1Y8wwkNLzGlAozxPvwnTjCnBNEYzvg3LoX+OxwTkYmfQijnMS+rMNMnp873RU6du
PiVIWdr/KkRhnT8W9URUgz9otbND1r1d+dFeDg0VA0Ald8d3NLUpA26AToGXG16g2QtFN0XWHn0x
z170rk/VujnooReph35pWeHCMlv9DBQkf669DImhxxfK1jcFwstZpn1GmrY6XTbcHnU07CTQnLAO
EgFeNc7xuno8ysYZRlgY8z4MHWHDrvNdIXQXPKCbBIUj1esIhz9k3VJfnKTUfjweanNCNJ34FyA9
o95eFwtUiqRZWGI9iqbLhCvJQcObe2fZNl5b+XdzzKUcJ/nz7Si5KjIVSd8k6Hr06RSnEbk/Njht
VDVmyrWpI0mqxfXlT+bGIkI8JN9d3zBomxml6DiAeqQBO/VmU0mPlXDznTXceGRpgxOzgIGWYEf5
579dueHotpUd5WmQRTEpEXNEwTdxQAD7RVaG08UL3aR+RhJ7+GIWIn29WyD5DhO0AFzA3FpfNJFY
6snMInnRNKRldJkPohD1c9mo4bXsuvj6eF03AkOmiraQlAal/bN61ce4jWowYHGA6Fp6XvDMu5qg
9I/JHM/f1AncxavHo16LjCM8ZlwP1jdcR5UGh04RBUXW1qc8Ti1/TJPyEtbJdFVF+QcvEzAmyv6I
kEJMWGveO8YY5eh6R8E8NJildHl9pgGrn0E37Dm3bpx0huIFBEJKnfLu+CVTOsYiiwK6Jx6ddFt/
K9RaAzieNMHjVdwcCi1jtqp0aVlnEuAbNaqwZIfQ+crDkrb521BELu2aftxBcG4cdxsoDhQZSPGy
5Xp7IJZKK0Y0IuNgma25fDu0odH4NQmhcazF0hX+HKdp+N0q0BT79niWGxZVAH9B5NJ2Jea725ya
lQkAXloUoPlJRRm6CS7nk+tVvxDL1d9mE4HnuV9EaBxxlJhB2mMMZZ8dG77ewU77fj4oRm1+G1rk
tY6i752n3ub/cLItkO8Afs14J0jd+jASzobaLg8eFcDb1com28byZfCuo5AMVlytr1SBaDvlxV4n
cKtGLfv9sNypM4Kkkb/lt6tKMfEKwfHAkx5/+nPSgH3Hq3gE2hZVh0LEMeyHdjqJMEmOoonVg+iS
PYm8jetShn64WYO/pbyz2h1t645NqjbSlKAe/quqaXjTTpN5DF0EaIFMjp9cq/g3TMWwszc23joC
CuoTUokNAcfVK7TEVpUkE24I2RB213A27A/ONHo7j/eaDi6jFv6RyChIafd+wtNc98aEWhAGRSZi
CHWrwISYk66Pz3phND88fU6/dYUyfLO6gf8HM41Lcs24qqqzQtvUvjgdmgvnxwdj49KmaCcBLZCd
WP/VpZ1reRtja4GRXNNk7+jCLP/ZXrRcKgRW/XoO6++Px9v4yi+Cv+SP1IPuHDrj0YlofiMEPzb0
XTz7P0dL3seN/U5E9rdGM/6uSrxcHo8pd84qFAbXKCEeBoZ5d9kuSMukbLIJd77IqH60IYgt1e0g
poBuCcal/qVmtrlz122cXo4uiYWEdYONX62rbRQxDKUKJ1Iv/UGlqTu0RYkRQ7M0x8ezk3/TenZ0
7+W/HF+SituzazeWXVkZshQ9ZK7koHQ6ALHWTmt6mILT5lc2yPVjFWvin6hZ2vDgFY3yOiSe3NzE
4awun5T22fqyqppcGRJBQUGrFb1A0kq1n1vHCnHNtTuxhwPbWlzkJqUCPzXnu0DYaif83kyKJWPS
59i0VNHXxorTQ2IM4k8m9ttQ8vL47WYcEmWIpmJAMbBNy4volR9GnY7nWcvGPziJFHTQjEF9C0DG
6v4rRhKMNOwxlC0mJaAzrj4tDZeDixTBwZ1a8/J432wuIjE3exMCNYid25nVhkExLRfh1VCzFjhB
Mav9SW+74l9DW3TvD84guREZG42R+95ZAl9LBTTjXdHkgoMFt7JInz2IGNlRn+eaAkuqa7FvYU33
SjrMy94kDAeBwiUv25G3E/WMyR7jWeH4u+lwAmjnPoO6Vg9GZYrT69eUCh5tZQcBd+ret0MpU2LP
bowpMNrby7mnz3pozUi9QlTZqwBvfT7OHG8KpmlY+ayG6uJBrSfI8desGvMPBXAozh6qW8NSiz17
060rhsCJtqBst95F2qPjlUiW0xiszd75gAb/EvShqX7Et9IofK1DXY80qw1wXR9/jLRm9vLrrVdD
Sh4DgyVGuesnwzZUlrGwSAzjMFQDXYRlf14om/yrovX5n4jroT1GY258I1rI98yutpYaLRN8Fijs
8wvWG4geHm0Hz7k6xVy87wp7Otdua/sUd6ydWGRzKElyIhgBJLhucjmViBOLhu+16ofw3KTGchQD
eDC11f/AwBCjcer3DMQ3XV/Zhj6TWwEKv7aeuzzVtjEcOjSrDzE6Wf6QNXsbdmMTsXjSaQZB1Pvm
SARpsU8W171Ka7wWYyRr+SKw+GqoRFXRj9nKeL2aUrf+RxJRvZn1Nvn38encCPQAJfAkc8tSf16f
zjnqmsWocNXRa8s5NG2XHwdYsqfHo2x8QhBT9CmpXaK+t263Ge4kZZTwMuwnsPajMGMsNvXpkjbZ
nrLRS2i6evsJ21VeX2q7AJhWOUJcuH1l9Z4HYUXNhqs1JplR+h29jX9EnI/eN63OQ/eY933e/Bsp
nfW04L/yrNWhUX9dYHyOJ3OonfF5RNQblGEn0JdTxsFpgqybHe2goANfvEMJvPhc1fRd/LRplmd7
aHvlMI9NtjwNtaZ+pgHcNSdlcpb+sszh/MtL6yE+JGGrG2d9nMWxxzCtPIxzFydBlWuRJcvO2nzE
Lw9N53kM/cbLve+aM87TR6ucvPagG4mpXcukzT9rSxvZfqthvXPUAeD/15p9jgNg3dbdIS1KXb3O
dtL9rVRCD49N1LOVXOTEP9mZO09+bWdmGeTdIAb6DGadYIjlNfVB7dMOdx6VNtlJK2pA6y6yYs+p
N6fZtwqkzp5C70a0De6PZJtTwAZcH++5GZa0l2eOqpZyGNE/DhQj1fyitJZg0Et7J+nY2osQT3jS
0KRAD3O1PxJC0NAa8W63RtX5WHka6ok1rkSD6u2cra2RuAOhD4Erdcnyb1++blASIZY4CiD7g0Z0
+jKKDoigImegoxK3Z62zEdLz8hFfU5BRabauXr9ZAHYgd1auPcCgM89j9Jc1T62PS4J9TFEAPFI5
3mMWbs6RvxVPLqo/d410gbxki1kXXchhbAM+Xvise5X9vs9xKnl8iWxdllIHmBarROOvD3brAIAb
24a+BICVgY6QHlG0sJrE9htkVd2jkc+VeUhy1XyjDyC5D2nsGOL6+FdsTRjckWy5vkgJrVY5jJVi
tieqhYiXRl+wkisP5tK4Xws0pXd26ssjur7KJLyK8oNsKq8hY0UC/6pLOxpUBILz594rq5/0Q50a
+a3EjM95vozzudfDMn+7QNx+ijoaaH7aZ/b3DEzncwF/sguM3FIQ+F0wmPBVC0QT/ryKmX5MItsr
D8lkOYmvxH3zReRl5h7GtoPlaXWZgkEWvZG/wW6kXwlVS+UMXlV7U3hOHvujW5ZvmyhM9oSKN1YY
PAvidAj7AYJc7+OJmhx6Brpy9dTiS5YZ3qWebcPP1emV8p4yCvbg9TGOBTlcWxffuiHVvdABitFn
HToOdcHdW9XJzmfcqiRRajYlkcLhNlj3KKq6Nj2oG3zGxJyeBLTFo21VoT94kHUOaWma/9SDnZ4m
O/s+DnFyinrt38e7duOS5SdQRYLpCg9hXRfWegqZpadwTCsjuSpmluPzldTLCaCQdtayMtoBDWx+
REpI8rGXKF3557/liO2CCkPezso1M43BL8MhP5ieklxQa3B3kv2NEIbSMwwoipiyTra60MUyGanV
G8rVipzymqBfeB29xtoBOm6NQmItAV04fd0VhZJS6EhUhMq1jcwZQXVcI/UOg7vH32lzr0iQnA2n
ji7lGk+J7UDiTjMFfDVsnMCD+3otJ8N8P9hUvi1vWv6jZ60i6Dt49pNRWEt8BAFmf3z8MzaeEgRv
sW7hX1nDWF1ykzeig6IklPUzjMRmLNgPAy5MJ0LTherN1F9oG6Y733FrUIlVAn4AEwgpmNstI+hM
FWY00uWOI/sUqUqIjGlbvsvjTFyHqBSf9F50OxWGjUfFY4cigkH/maMpf9Rv+7RpRWJPUwUQLE7q
r1ocG6eoE4AU0Ro6TkpTvJ1S1zygVzX6Wvkn9qQSbwK9hQTnvmqjogdUR5bgXNLkfFd2dXnUvPrf
0KXSKB3pd5b4fhNT1wDcAelWSoys68mp1mm1rrfhNV4c/S8HETfpBT/vnP27zJSs1AKKZUqgM//K
X/Hbms666ERHVwO+WOt+bIamft97OC6ggOc8i8JA/nGsASWCX3p1osHQ0ALISqkvSrzS7dAFGucp
UoooCQ5xryKfE4ufLSJDs++UVrgniXV/WrkKKGlIAUPatbQlboeLZtdccKAfr6Ax2DSir5Tcj2ao
n+8HZxL2UasphB6Wss5mX5B46H6ujyUxNXo16Q6eZWPZSZA9epacHgKl1flJ085WoUYMzL30Fj8D
uF+cIlbjWyp697urit48R63hjDSVLJKJx3fGxvBUlOUDQ3jEa7q6hvslNgaM37orYYsB55jCko9e
KFaSWTI8tSWozjrPnTd6X3x7/cg6wbzUdaeivb6tvB5LyXZsRh6AELlTt87fqqUpJh9FpfGiLZH7
tmkEpnBLGgaPh14La5hALdgD0meSFhHhymoHhG4bDqZnjdB9neFN1nRmdpyhpxz1IV4uk9YqT3Xa
Gz+8uR/oGiXtOVWN0IfELNnAduO3EHj/14elt3Ox3d2m/DD5HPJfIIdgnd9uzcqAJRun+nDtR8X+
6pa255f14lzgICx/NV5sfOnNfPzyeDnuwgyKbxbFDJcaHNiFdW5VA66JrFbvr3Veq+rJmPL82jpx
8n70KqU54+Rt7qmY311pst6H3LXs2GAO6ax3/ZhxAKN6uHolea+lJ/MJBezw9Hhim6OAHVJlNZ/3
YhXOdG1jlmHYDtem6a1/aiur31NeMP5gFHI0XiHwArJHcvvNhJm7ZZNQtGhG17q0eOadaUDudQq2
5kLDHhaxigodSfftKO2Mp8o8jMPV7BR4+s0cH0cn3tN+vEck8WGA5UjJSbp7lK1vh6kFlQo7LBhm
dNxLj91PcyxDW/uQQoVPjjXgeM+nAGI9L0lVfUC6rHKPgpZVfEBwFnbz4y94tzVhb4AjkfRpMC5E
cLc/p3K6GKl5sVxjpUfmxiipuvhdrlaxb3uVrtD4nuZfj8e8W2k5JuU1h3MI5uWuHl1X8dACALsq
hKcferNrn4sa1Y3Ho2zOzKWSD3oHl5z19edWiWUNCVJuEY7Sh8rE3CXtE/GJ9q1+Qd/GS3aC1Lub
nn44R42+GkEaUdPqpo+mDny8Zs3XBWnlkwec7ckpm/TzZKBSN2nIHqAnKq4RFMLXdhDlyPQS+Ic3
hlry7Ue0E5pBoEDUq6KIWkqyJR/NmV6CDUNu72KRf9dN8i3H4j3j60lQ7Do5dI3GdbpaWa5Am81T
E3rzU9fY8eexMYs9/5n7QILB8J6BZ0TwSwSzuq0nOoROZ+vLdcwV8c0Y9fgt8aibnIuxGTx/MNsE
pbzW6v43Rp757EIhf5+mVAR3Yoj7HSsbtLJrCvpWatDfLrAbdTX0SoJ8XejlB8ga3Rkk2K4X0dYw
kmyIHgv/DXPldpih6CorddiybLAw9SMxt+7B06JpL/feG2j1OmSaXigCJuhVKxTzbdoM4lRk+atR
VzS3fpvOnTQqkzTsdF6uqPW3flwOy8faTP8HSXU4ClQfdyKtu6ddDmdQA4PzIy3X5aR/i6+bJaeq
6KjL1Z7t5VQVVhskpjlh172grTioRoCa53B8fMtsruRvg65WsixnzVrMYbm61qRdIKojXCxGfWf/
3R86iNwUvPgP9xlN89upZTrZtb1wDkJ9mj/E+ixOnZNW1wiqw85Q9xMiYEeZGCqmjOLWj62ipHHX
moNxLZUsPpoxCB6zb/eob/cTkqPII03FGcOK1Y0lK5ZgDoVx7dJYHPQ5Hw+jMdWfk57q++MvdP8O
AFhhY8AgADp6l8qi+JuHWaIa13lZVN8N8fudl9ZF8xOBkBE07rfH491vQ1Rsgc9jYQ9Hg9fn9lt1
7O7c7mOTgkA+XMZCFT+rKl2ORVRHySnNvUjg19CrO4WYrRWVfQKHGgyooXUZuIIi7MSIrV4BcsZH
kHrDIddolleKoe7s+a0VpRYj4RQsK6Wl2xmWZHJCRUr5KvJMBHHXZ18iYS9PS6rP/3ozJdudl1Ue
ots3B6wZQROvAS+PvU7hLK/QkjqG/TnqSfN3nmTINSwpmuS+UReVTnjbKtYFHRjnoFPpD5BZf6XM
zEujgn4uURLhBJHu6iVCaLXN0UJ2rkuoKX7vOfXBzEINAb50ujzeQBsnkOo2iH+mvNHYneeYLlVU
2NelMuILpDj7uLA2p8ejbHxEqDEcCgCq1NLX5UEooEh9cY0SrQiH1pxVnMfa6o8QR+vLmE/KXni0
mhadWB425DCIMUH+UAC53TUOKICSDlMeUFlxn6ywIM404738bmMUKNC8LCBIpFrA6j7Om97w5jbP
4etk5bMWJc1xqdw9kufqjMu5oO9F6ErDhS7W3VxMkWU10M/A1BBwx9ZLO/VL/o8zaEvtm7NBJBSB
hHjdMXgZFUAMSR2tM6lDcbuCfddpsCyaPBitpPwrpYn1BvnANPXHMq08HL+EpBH3CahxzYqMD5lL
P+1PfgOsaPam5DCsS2WKYc4Tj2oeDLPqfrIMAq4pdBxfRGF6sJOleaconvDtOS2+52az5yK3tfDk
OrTzSKbJN+Wf//bG1zmtX7TNqoA2s3Zo5tH4ETo2ak8oHx50RS/fQQ7j1nt8VjZGNaDUIx9Anx7N
w9XWXcZmar1ZVMEC2exj1Kn6RdhT+7VVJ/ddWmf/JmAwvj8ec2Mjs7/o2Ds0ue6rN1pV5t3SDGXg
VcKQNj/CjxXEph6PsrpZ5ZYCfsADrFOrAXG/qtNgiAFATihloCGH/NMVaZohTzlm9ZXIpomOBaKA
GIqmUWr7WeVZzaluwybZqavL9fvtfn/5FfwCoLzo2t63aMfO9XrNyqtAFhO+h+bwv7mcLV9Jev2v
x/PdWtUX0CERIhf5+pWMtXpZuqSoAhGG3dnLMQRZjCm7PB5lcz7ccS9PBaXl1SUUt0ncmAhIB21K
6kkLsvErI0SIvlVeCXd6WTop9MNxRIoP+ZfbA9FaVpWWsSgCx5n0rwiFwgjtFc7uO1uZZASsV4Md
RGmMBimFSKt4/dGgNCPNmmVHCzjb7fgjtqaQmbo6WPpMObb9MAe5W/ensTKLY1/oRDxTZ+zEOhtf
EYCCg6UvOlEQc1brO6ZVVCJBWAVjpBpnI+yR2Z/GPV2bja8IK4YeiOzjS8zq7dSMelDI9cMyiLXc
9LOkri+1oS9+rSjD6fGGWVeF5GdkLAoiJkm1/Jy3Y2U5tXtV4bS3GBNPF6MJRYs4lFF8yEfEcs81
wPOnyG6G+TjUOGs86TD2lFMzO2I8pKpX5sfHv2hriVGOwhUUehzKqKsfNBUIfS3azOSHqfyf0McO
MjyGazs52+YwvJ8grCi80Rq5nXc/tZkg3qmCTLTNx2jMnCAcXGVnMqvKzMvq8teDSJR9kDuyvUhy
vZk8USK85WWGX1LMtI9G0afauYvi8Y05x5Pip4OSXirdLbSdr7sxSc8kHaAeDgWJDXs7SW9UIKm2
SxPQ+jD+UqxqxIi637Mf3NpDiDARkEvxCcqkq2HoNIzkJUUTRIqpfvGUJnxfNypim43WHpA/VQ41
otWHYVi6c95p3kHPJvGXpRTZTgq5cXDo0UKYpmeJ1Oo6hUymvtG7OGoCUCDl82Bb5TfKRJgWGNFr
bc04N0jQyGwVJAH/yp/yWzyQ1skyaaktgp6e1mkoIc+xh17ZgpVgJYJxqQMF6YTIb3UTQHcOFTLl
LFCdcqz8nJ3GbEZv4IzyfKpnSvHthwjh/Oi1W4eRiXQkNgES8B1YPi8JhVL0xQLqldEno4P3DT21
36HJ3m1QRgE8xANCMZa4cvWIhF7Tla6WpXDInN4voT365Sz2zvr9BpXD0C2A/WqQoK43aJFHCRFq
mATRIDjjcwEJwbeawqufh6wYwy963C3qm3HUW+M8qEMCmL2wSuVEB2DJXB9BjlQPHt9za7mWl28r
26KSkEuCso7twrpsdSfGwaSsZ2Pi3VIJH2czwhbQmdhwOJiEc1A31eL4sZt6/zOIfkMffpiavg3j
RDayuizz1UYjZZpso/2hzZCTzktYxH+1TZ2VCCJlyR5T5e6QsZioQLyIvVL2XR8ysx/KeEiNLEAF
Znqb2mUSoDYefmzywtt5bjeHIrgATY2EyN39pXg0iQtvyQLYSNkVw0Yd85vMuSZL/uXx19gaiftZ
0t0BId3xbaOiAsIWdSkHDXfmzmi6IA8nA2GFXDk9HupFMO4m6GTtoLuSxslCFLfm7dUxNG2GH0Wa
BcSa+q/KpE8Gdc3wvigwumY/7/Lip+Ab/ExTFatjG9at62tRr/6A5NbkB9H0pkFvO1P6d1Y9WB+7
vLOUk5MnTnWYdLf8Rw1DU/OHdjK+Vu4QLr6eF6BNR+Sh92azuXAvlXnkSO7vfl2A5KfhngbOWGEZ
r0+pL9RGHAYaKzsR39ZlQQqPYQLrx1lePdnRNGKC1HElmYlmXpd+Tp6k4vz58efZGoUnG5wbYlUa
JaPbrwMgt/Nyx0kDO/XcYxoje1Qls318/SicfN5mgC68JKsns0WdjWJ+nwRWMVtHi3zsDO9wT+Z8
Yy7c4GA/JNhVsnZu55LAV8HfhxUbMz36MLlde7RspKlfPRdGIY4EUA5Kf91knhV7LI0+YhR1bk7w
kLKzGY7GTsC2sdHog1ABQ/CZcGrd/mkUr6L6l3EXlGJ2EEHGnsYPJ9ctfbvGY2VnG9xFbmRpkk0i
ia3EUOv3PStiJBi7JQ2Ah8xXDM5LSCQ5rDxv8JZvkxa3p0RNjb9VzBx39rncYav7AXkoRNxfrr07
tbQ2dmxZUEmDymuMY2NEQoH5pC14Vrpq9U6Lp/FrCdTtv07JnF9CtX49/p5b41Ni4p8XT4z1CbBD
KyvLBr/6oSyq+UzU5zawh/PeDWwvy6J3qS6ajy3wu/7EjdWUR2Nxs2onlZVP/3oVPP4HHX5AaHeh
c65CJAxFlwWxOhQXY2q5iJEBdT91Wlp+jrMUe3Rhtnsl5o1tZlCqJf0gkmSXrSISpXLHyqMmGdij
ZcyH0C2F5aMN7YC9hcbw+geOJJKLRpaUyNvX8Z3hgMbAAS6oxKjqvraYzSfhiujXZMz2Xki3saI3
g+m3t0FmhsKympCMvc+KtzifRkera1W/Tb8oqfq9Cq09hd5VqVeGOMgD0GpBC5grdX2I+qQbhVeb
WWDlTTb4GVY3f7VlAdSpmBLVlUpKxbRjILPmML8MSnMfPVoJAAI0eTvNqkXOc6jjLChcsXz0xBIh
PTbNV7TujGNkl+N5yEV2nFJbu0ZtNRzAPzQn4sfmn3Yu9+gvW4vOwwgnC/VeIFGrOhe7ByN63SWw
sFImrA79m8lz66c+itNjSN4EXDyr5p0rZOPilxclYTUlW4f46XYN0HHKSlupsiDsiuVjVwEAE6ri
/vP4otj6vHRioBBKgRTcxG5HQaJnGruOQGaJXeVcKmF7RpFAfG5AH3zKkn6PRbx1NjkjHEvOC0d9
9WXtjvC89RTW0qDePCxTdbKi3r0odlHsvM/bQxGXUwfl0Vm/z+pkT0rtFllgN7rlW2L6pzY1LOc9
S9t51zY/FbQXQIJ0WO+ugBRfSyUHtB/EfVo+qY4yvgmpre2UWzeeM6koShQtWWX4W91+Kk9t2t4Z
SbTMtFiG92XYRrhSeMkiTrjbpk1gJ5GhH71wEs6bMq7i/x5vlbW2lzyV6HZwEyCIRGy1zhoWs3Wc
diGUz0oXMUeQ4+o1UtAaCJSlycbvBnZC+bdSVGV2cCmqj36izEVEq8Zzqi9zktrmMa3Tpj0sVmqW
p3IpM/vs1Z62Zwi18UH4pTgRIPgvjV1XuwyccWnEDWenbclqsjwp3lLc2Dk6W4Owj2kL08tkmNUg
Q2hS/QVdHSS07y8kNtiJLvOe9/XGAZW5JZsY/Dq10tVXR0GoHDpkQQNrbJxPWjgn71trSv6eazf/
IojV8517Z2tAqZVEveClY7l6zxwQjUqMDU2gVJU4dglamt0Uze9cZfmBT2h7eryrXkLLVZBApE5v
FKSrzPBXYXQduo0+VkMcdIWoPhr2Eps+VL7YOtLzLj9rYzhU79xQteEK0vG8jv0yUN43x/mNPS+6
dTb6zE2PpWy5/Z2mhVGAC0jj+Wh3xWD46pxhAt2l5WQe+knHKivSjDg62bjgZVS1XYM6DBwfxS+L
VMNhtIkyBHSlBM85V4vq7Dmp0rwRoWt0mGTlqXEsUqehaw3+0jk32lS9Vn9fnjNSJMrTVBZYlNWK
oFVuutBY0ZCZsXIacQ1Be8AwjmHXzjt35NbHpqtKLM6xlgWq2zsl549GyqvwAyZvDsJSL//quir/
CXdRPSSZov/J7qKWiRAImlE87KvtHMKrMIuoV66j1jtH7MaeI80k3zTb4c2yKHvSh1tnlIYntX4W
lXL0aimXIlN7wDvKNVTV9pgY2LTV1VLu3MwbLw04aaSoZIf6vjutokMeCc9WrpreqVC7hPa2LZr2
E4Ig2efHx2VrQr8PJT/obzVLCGKoM7vIKLVG3h1MJSsuToUY1R+MAtOAogCQCUSUbkex7WWKB8mY
ifIGSx7q4he6eOnOKBsPGk1DQIdIv0km8+oCzZN4yjWzjILQMbpDmWnKCTp4coZWq+PI08SXyM3V
Y5Rz5z2e39a2915QediEYWK62ha92unwjjhh/SRNWjnyl2rINd/LmO44FNbh8XhyV6/uOEqXHrwG
CS270xzyoIWRhzpIlpmz8tFsNfecUf47z5EmDmio5BBn5z3O3+agGsYKdIX4X+saVUezNU8tNw5G
XFlP2bgMh76JrQBJGuc4VFZ39aip7rweG0cBeSfpJSWLtdbadshpbREqSovejVtqz3VmdyS7Tv9V
GTzj/HhRN4eCRwU6l2eeI367SXV6h4Ob8/6W2KWfezvM/UIpomdXDL/+YCRyPCDkPMDWmtCUll5h
FTWKbK4lRH/QEgwUaLBVxY+iD8c97PEauCrjLAg+BHicPd7gO/2AKYrrLovjoO36/sl0lezsmDlG
IK4b2Z/bETW/k1UsS3Eww9b8aVaGeBJLgT3I42n/Pz9ENr84LLQW5Q777bKJauGIKkeNPNGEcYw1
kV3qMO3Po15XJ3z2FHJAMbAUWoUtnoXCbBv2zenxr9g4q/J24I2CPUcSpt/+CFg95WhN6LG3WY+U
Wur8Kgy9RdIpsyis2M7OpLd2lUHTj8qu9EtcgxryajT1sEKpVZH1vWM19Qn0xC7+pwMfvSdMuXGb
s5voc1FFpmC9bmpM1SLqsKqVa1KM4wFmXvNmzlQ1eLyCm1MijJDqrOCC14/gXAi7t3LIv1OdtMPR
Aq91nTNoXf7QJcaPx4Ntfi7yIPR3pNjZut0Vj6pdVTqMwxj6lnUou4ovF2p0QdJKO44LecHOF9sa
EQoCglsIieD9u4phatOZeFvgsMNEQCcfz/ceGEMahf9H2Zksx4m0a/iKiGAetkCpNFmDbcmyNoRt
WSSQyQxJcvXnqX91LCus6I0X7Q5XFWR+4zvcYG5u5jyQKrI/COjvvTgGI6zwT6DQvyCoQ2/RqMml
vKirmmuo/ASSQPjRp7wXwSnLqCuYPPw9xy7gFrHaoxQfW2sBiIGL6XAcIaydoTI/X2E3i7v47ong
+O93+M6BOa2a0deE8QfZ6c0TTTTDJdHaHMugdi6F6KpD4+koLYANfPDy/nKDPNVlJ+ACi0o257zH
P683qt+7Seq1ulhFqeyjq4p5wOBbFnu2aHe0HgsdDOGZp1xVnbdhYA1Z0U4gY/DfBRpj13b8xY4F
e9Sy8brzZlHrg8RzNDyrgyKwPygc3nsy///bvomIo2VqOU8KbRGAI7lvVsTr9OymET3sB0fsnZcP
hoLdEmrtDmnuzUfJqWYHxY6a+c++frW3vcu6ltWxZ03Dbbf0fj7N8/LBmz+92TeFyokkRQUJtppu
/03zh/TyOHQjNUPUJvX9rB2ThpYjsqXx3CwOpZWjgeF/5/XY+bok6v7fB++dqwwq5yTMwKzxlAb/
PAxrJ8JZ16W4CN3Wa/NylCxOMd5T7rHcMOZIjR0tH/VA75ShtAcnH7xTi/gXD00hSAYQEzeFxHKr
K2fpprNA6+Zk6+lwiBixOk2/AhUU/5F6c0r0xC0wdFyxkCH5m5+7lX3duGAwL6y+CG+7yO5Z+Akn
c+sx+uDFvvdkId2gLHUC47EW+fPJRiYEq6dOu5C6OJX0g+ccVdjgjNwzuSztYf/gprz3VOFS0BWd
pBH+0lyuF1V7IATrC1Gu5Tc9NT2AqwFb18AxEdbPS4LHIXHhjO7dUh98+P+G7m/OcXTqKxAJpGTg
3f75c4PFKdhqDzzZRdQLxFHLH3IJj0NceoiejIey7lb2nWspcm+m5WULImw3Hb24vbXEpB/K0QIW
25Tu1N5COR2x2y6d4jLylrm5L4pqvk/GePyEJq/tZn0f9/vZGAdd+8GNeCfRQDeFxkSEDP8ev2+j
GPx6YDoy9PV2G5jeKdMFC6qzf1+89z4mYWdCf8LC6K8pE7SnBgVCKS7a1TLX8YKoUutHH4mAvhM9
kY5FMoMjiJby23oynIJ9CXWoLvoA1kvuwUBBF9vqQcj5jIWf//2b3HeO4MmAHoAPy1MQVG/S2IrJ
U9+cliWFN8XlWTH125qC0HK/VMrXSxaKvi1TjikG4cY1fY3JsJ/AsJ42I5+VG9T7Gb+jkrmpzfLi
ofm2Z/7mjvI86iL+gU1ZKNAvSVxMxw4H1HsNNUPf+rYo9Zc5DMsm81v8PDL86UvrEkXbgYy1LvLK
L5f2HmbTPnzwIt95xDD5sMQGeseQ5e1QEiEUtUSLp6iWW7VnxbDqo1f6or9Yav78IEe9pWqfItjJ
qpToRYtA/n4TwXbZzuuOK+pFgQt9nKFzJZ1sUTZ2zm0gsfsU7qye5wof62sb6rh97Eur1mlYRgyY
wJVOcWqto7Mwn/fQZdS76of83+fgvUcCIw5cPzU9QhhvvmNrO2rfVvD2mJLz/u1+ObM2M6WBlP9R
6/J/jwPSKLBPeGQgvt981Ox3QuDoIi8QSnXOEEObfxWqaLPF3dvX//6rUI+G63HarrIf+jPClaft
do8EzIU9d/GZabwwn9E5ycKm/frvT3rvGpGfAMgxnkW72Pvzk3TRLM0+KXnBNOZZqio+JKhPpjai
Kfd+otcMK5cm105ff//3B78TlP7n/oNKE4rGfxUjxRyUtgp4ml039wfPmOiTAfz13/e3J1UYpjII
faEa8iZKyMmX7TROHA/s2s73xuoPYsPvy1qcj5TdT1nnTVbio5hHkpmAKL0t6arZLpRj1/yguBSX
Quk2G0M6smoxDgnIEhkU/+7h30/xneOfgIDghABH+BvvXMwnA5QV6kxlxgkw1FRc1Q6GbV1UfQAi
eeegnHiGGChRY/ytszNXbjISjZsLvVnrfpG4yPVeCoJpnw3eBrtjr7ttu1mBmoZfyjJ2i4/C0TtV
zmkbQ1AmwdANvnmXsxmVXXY2BB7br34VFjP7c9R26q9OKOWQTlGoviLWxaQW6b86/GyZHqLNSMUb
pkvgV7fuLMPuuKLIcAXGK46o7svST2UBvfbw7/fyzmGg6WExSUaEGfx2qFRF/rrUDdu0npLsqNwt
TDu72c+7wNszqajvi2pbPyB7v/uKAGnSTTJfYsvw512Oe9x8i2htLpZIet+dpJMPpms1fbkvjvU0
N9eK50t6s4OLf//c94ZJVBjcYtIxHfPbj2Z6ZFrMIJsLNzKiSysFFTuFqbLXmUSKfcjJNFIiKNL1
bbaujeNhcxd7ULTXwfr87y/z3p2AAnCCjlMcsqj88zHMrUfvHAUS9clwiFP6e/epKv3hZN1iz9sH
b/qdOAZLBpIMs9hT+XP6Nv9vjEaXrUTXk4CA/kXQHCaEGNGXy//7b6LeZRpxoq/9pUNUUq8wOFz4
FOlE94BovVTYpj2U5MUPftB714xilIG2D4Xtr2oR98FmsOYQBltQNMdJqajKvE1E37ZGC/yK3aV9
+K8/DhYuOCLwVBRzVDZ/PkJEgSHtJ7W6cCXi7Wns426I9GI/B2m37+EHn/bOUIJKmO0ng+WQcPaW
mNL6jAGtgjgSrzGq4ktXoyXdqqB5bOAA9xe+muIhmyEI9vdJp0WZFhhL+7kZA8scQxKxYT5crsWh
1WEtDuHg6/YwtO5cpNhQDP5/fiEoFiPNdKo6ILe97e6wjodogcznBXTy8VAlW3CJnEp/zpVqbudk
/shQO+Bx/5nIAJaf3KLpl8G1vyV4gKfrmbt09UWBdHBG2TFmdYytQ+ut0fm/37xzitlvP4vqgwEp
wyhoHm9iOsph+KU5s7wgqJgpF8uKIHt4kqVOUZGwv3a07d8LOQ3dcY/GaskMdI0thaNal3Clh75J
h1mJ8ApU+nYptzJ5AcQ0LgjBbjY8hlLrMofqGup8rTXZ+IPv7/79/VmI/E9fE5goy9Q/j260o4Eb
DQCoqsgZ7wrGbThqU9dB9XT3MBuLwP9N45jAglIJEaiJ/PqLahplrsNWopEs4NNUHxQ9f99gZGo4
3wBjGLz9pVXO81xwmjulaqfrvzqVFaaeTpLDqlbnoV+2b/9+CO983GlyT8Clxvpbc76ybK3lWkmY
c/QjAtXym6XeATQlIUMdf68/Ys38nVy5ulTFAALid7AytU+It5oA7E81V5+1AJO92baBvO/HWIOa
5Ry58/qD+ufvOA+mGUF2bIkoWNmp//mmYQN0cNia9aJv7OGwx5M86UxHHyTS0xX7+0ixMqWppcqB
P/d28xWqqrDXRiYXUzl64iyExVLetCYKDoljLJEqbWkn02KLvjuz7qaDCLYpypFNWE2qYmt9wYSl
dU+0tPBp3oLyti+kUDfBMOGlNjpqHa5hlcxTptvNdKyZR1EC6XHL6ViYArGzoZy39W7SrQzTasdn
PNuaQuI+vNhqRPE+Sn6MtrSe/CFQd4osWzLGc4unuCzFnoaSsioHdmi97iibmbzd1+7GUeX8w5hN
qutk37ZfgbOuNdSIYG0zr4HXkfFThExR3EMzEMDY9Hi6wiLdGIsGZ8McCJPtSWSaO5TK5Fe7Vc1T
VLvdk7Pt9XgUrpweRcxc++BU+76nctQaN6ClaJrfSMSI7mJhNmSlcSKFTvsAT9cvumhnDETgRjb+
UeuQ1UliLab/UVYeM0JjhuCzZXfxz0onQ3CoqMP10cWZrUFGoZnH68ZiVXqtoEuV+RJssrlalGXs
K0DjnvdzlUllpYgr6f0XEa1BbWuQLnB1Z2+LrEqM/KTc0CLjjWPv3Mm2GL6owCrKFbbIltgv+zYk
7bnlDtr7VHsdu1msgDfbJTRHVivHCzy1Aaa+uLFYwgwcVrtR73rBC5uFNryigTfHxuzDlC0nr5zz
jYnTei7jVb6Iwl2eWBhTqSjgDA+LjQT3+Sb5H1JQlrrN69m4W4rCYoRxEJj7Hi88oYcMAFH5Gre9
52fwHes9XVolnztTasjdqtQsLYY4/oywsSNBhCnxbQiKfoBiNsrvM4quMnPjiZrckOwSMG4A9w6Y
j6ghBc3j7KnaJVAdObYJmCsY8y9Fifxa5jiAPYDjl6bMwaklMmfcuz0WRjg3lDHzd0BEc3sQ/dSM
h1WWekxHvO6WNETuX2ZxgtRvNgb79ModD/IVeMW9mZK2Siszh9dWu8RA7SIWj6pzGiejE2myuujD
JVsTUd1b04jsb4Ce8pJG/rBcNXUsO8w2u/GxHBp5VQdee7Ra1f80XqiSo9sYp88nfDNkliBCfF/N
XVinVuuuW8bxb2psElF0Scc9iH47q1c87TjlXXb1Vm0HWDV4g7W29GQ+2+SZazEMLuSSpvcvBfPq
LrV7PV0tVW1A7kZlce/sdvWUkEIlsupV+aVrivqrHQz7s7Dqac+CSjgmq92i/IUTkrDSyl1llTWw
LMvUwobM5EUTtfF578zbo+cO3l3SS29Jq65sHrdmDx6S0l90tg8mvFkUyNJcVLH+1fmWcdNl7Zhf
jnHcCRhciwf1f+prBLwjVdm56FazpEm3rxb/fUkOdbyMBU4TXX2LQGvp8MuqaKjzZeqCIffMVJlf
0Pa4ylNSBSLv2P/Jc2se/GvFyux2L0SSKxjqKJlgOmlSYIf+nqFRvHZ5x3JPpQrtvkzJSX+2vHCc
cjNr99YvPckfQTvmqt9jlW27DkSmkqV9qppRvmKb60EbbnuHt2vKaOYUtu3dYHC1zwJTLd9EKacy
G7ZS7Sn+J1yQddxmlKGDdvjZBJhepQXBTOUTDrXF2SzC8DG0a/06hbF89Nql2Q5zuM5BlkyhuAt6
KyyP4MkhApl2WMpcyDFYgGgxCMwp+BOHKqcsplSXlnv0p0aVZ17HEildy2n8tDWu3RDplH4oXJfh
V+tTN6ddVHu/KrsqxcGMCEadNY2JGe2wffnu7W0t8phRGXatiMA9TJYolkxVYfCN+d44H2qrHLsU
Xub+arHnPdHYtnhPd8cy3zDebscsKS11Pvo01ZkeGgexCXRZmzzkzCSpY/XtHRy3+gmABRiwdZrX
LU0Se34uy2LAPKnt7B/4RczfJFgLJAwmt3mWgQmHQ4msX5gmekb3Mar4rKyuqhPHArZZkNZF1b/q
CghRPgZhrQ7rukVRNsS2vHWhA9w7sBK2bN6EmDFdE94jTG5mkHa1xP1DMdvhDCJtbX/sJ4AJ19Gx
xsNetlgnuhFOg76jZjvH6W0eszgS22MPS4fSFMvaALenFovqBm1N9FBwMXDSfXQRzmRoi8Zv2O57
dIgtHYHBiSzgC+BUEVH1/d5cdHYRFMep60+Mv8iveCjuxsQ/C5rGtbK2dx11qLXlPjIe6AbEXjUA
vaXrvJdJJckn2EfQDSMDxyUdVLe0eFtKc+9ta38dNGKKUr8cATeRIptb447mwe+a/aGTA2cVobDw
NS6o4w7dTjlN7Gjcy61u0HyVYxkPZ/6GbV2a9MtsgFUiB5patfLltTes/kVVLuJH2REWcEcUoslM
vQ4Pk++J5qxeIbmsjPm7S6R49oH1jz9dbP3k/MB8sMYeo+dfWFB7rwjzi10e2jHSr/26e0hqQ+xh
mqwmwqA9dcknSA5FmZvFREfHbach84ogbDM0P+ffQVvIIN17W4iz2syR4paVySsk7hELWaKJle4d
2TJTwAAFZq4VVqDsoNXrUoXrTm0hOmbRnfRN6gArmDOnHEuZOrpNbkUpEE2xTbBlRmJulfreUD+t
chG/u97Va15EKjZMta3wvvTsjvsfWH7LxkkGFBiomgJQIrE2A+859Zd2ut1jd5kyQ8n8ubCgw51N
xP6LJdyKJN9UQXHck4lcZoVmiYFTVyjfQtUj64ZhMX5z/c7dAeGUzdfR7Ik8tB0A2BQ3qfi2R29g
zaOt4Ex27rxN5w1std9ea7V3jdViqBMoX+msjOO+yXSdrFtumlPUYoth7reyq8Lz2q2rT0hVYV8x
YdcHniMY17sGBwlzNB0k/zOihH0X4wi/URQ45tAtqk9uaOHre+wt6H1Hf4hU3gYGqJuxTnAJ8o0h
Iu+l7A92Zcs57UubtINjm4gQxJF2dW1ZZd+l89jJPtOQLciP69ZzRYn2v9t9ru+QS6P7d3yBZyyu
JLt7vs/t9pI4S3mcwjZIuC/z9rULTXcljDd/tW1FGkRyn/1DO0xDkXYuETbDT0LpVPk2yd9qGmRS
4gjcQTjq8LuMa26YvY/eZVGreOYXMPpMi5GgnDlS9/jnWWLt0tLtwk/0ctWWRgjY9rlfe4t92JvO
dbNNDMTF0duCIAekA4xIos7gckWS+BYQEM4cUSGKJrW0KVqOn7CuJ0QpVNoP08pfVmty20n2duSZ
CFfhQidaH9eZnSH7M0nhVeMa8Lt3g6WCmU8RC5xSYVQqJ5ezUpilecH/diuQShbOF6X68sEKluQp
mmySfCmJ6UuNzdNRC1GMZyMumUgTha4zMqHurQ4Xmy20OPCtxQolbLunNbHXnslds5zj+yrac7lV
3lc1LtKj/3AqL+1HF0xjsoxOe2YPlg+gOwCjkbPVQPzQ1m1x68cnS2XhsykGixQgdUmHJTHrNK7Q
Z4JVzYwGmYUM9Aa9bEmtMGh+Lm67j+etL6zPStmIFE0A1R+cE0AkC0YE1NI6BD6ego5wz1tlbezv
UIDFemzTy5ek6gc7a+Z4fZ5sp7wWeMmYrBk9OZzTJzt1BqWCTGLR7DSUh8q/Gf2iZTcYC+dSG8vR
RwXsbkplrJevyKQEfGs7kBh9mdB+bvq6vtRhoZusjRArzeah374NgPbmVDhTqDEC9rYtE8u4ziky
MEWP47huxMFZKMSzpKWzyTmqTpuxShp/icZfUStKqqhOyTKW/cmxAIJc0RxEMnWRTaOVWl31eaiq
bkqR/nF/QTsPKEGSFrHqaOjVQdcth8zHqEWnCH4MdyWQxi5FeaD46S3O/Lj3atzyjeKj5TmdOoFR
bWrMV9PMDM7jrRnTgqUl6JthqL5M9Z7cQlgg/++hGfXZRJnkp/WQlL/mwSt+sPZ0VBbEg71mYeH3
fCwywjcde6SX0Q+osIUdflYIBo5pa43NTdnbLGBNG2w/MBRCGT5x4EFnftdPOjdUXj/9wBm/nRTG
rDNNPfJk7c7yimqfauCQLvEpSCszpw3Vyw8lV36eO5mV6TI8gJuCfYw+cy1Z/aJF215lL8XEQkBy
RH3Vjw3dxDrotBY+QbjYAr6w1g6iLZIeQ02MmApv/gSiIfCzpu3lL8yjxl9+mZA1pI/AWzqIaa/y
ubb8J3+hN8v8LdJPNLQEMgIWOMmY8HzdlMqvMuNUq8gp8/rT81FIisy7NM/BFg59in0PvWXg7t4z
RFEqH6ta5y1vgkSO8JfW7qkqKv0SLAooR61onVLAKdYtFXtA+7oMsjiug3J0uizzxmuWwVAdMJqf
IC+As5zJipv5ripE6NI5Gm0rI8HXlwVmKESbsTE/LV1WV527TfV96wAF6iwVPgqI4s1Zr00CGaHr
E+8KAfSqz+NJlce4GOcmp+7sAbA4Zu2PakWeId1G45XU2UXXAjtxFzpn5btca7XJzC7C08BYlaRx
nFnG35jmxk2qzV7RAzL7k4dT0n7eLX+b0xBoUJMTo4ubbfCq1zCc/ToPJkt+Xl27avPTob7q8FKh
cB9Ce8jgFbhYOtQRg7ZpBj2nqR6/xCZcxmzSerMzICEW6c9qlpem2OGkJdbeBSlN7nbe1sngpJRW
40MZm3jLohoFitQaR+uHJGn8LLawe268ckd1WSYLsT/oAjrikKrL8TcnJvz1VpLVsp++GRkFFbY6
2xidkffNl9ruqh/AZIZ79JfU8xjuTnTcVmeY0W31aZSm0PRkDNUuXSZ2FRH+FXDgVNHh0Bw3wv+x
LON841V8blrhCPKy9Y2SdN27LtARqD1SDbk6yOxh03eSv/ssKyuxjqFyzPdCqeRzsc51khcWwCtu
wjCSmX0G+On/KEKpANZwsdbFLjJLLh5wsHgP3FzrtnpoqH2PiYqTZ72HPnE8aeuAeIdMfdr3RfIb
zZ+hSSkGx/GQjIUvz9BFiOvMiwUB1RRafaNqdK41+ulL6veBgxt75EzTWWcP8Y+tqM2zr935MnBO
GnVYt5oXwjVnJZ4DPjBRS0uUBDFYpg4jgJfZBPHtEu3DniEeW/2kPkr81MRWewkpY46YUiwgDpgH
DMWF6HfmSNNg7/pYJ7pmZG/XZI9wH6OEhtZTx5rOfDsf8RizIMUHlnMQk5w+gVsxJqvmuOpITAMj
qNYqefv1sIwyndxWks48o+Mrq9f2wyLG5RbKN8XQ7itxTdFMu2aELFtQEtOKIfXqMrCrdsujLgTp
J1PRo79/UIFb3tv4hpy3rtt91vs0WZhZYDuTFk68dbkuRNSne7zqFoGIOK4yIQy3Y4FSwbhsdc0h
9oX8ua9O8mxb81jju5c4LGSHPVnSNTZumfYxQ/JsWXrvq2ev3XM9Jxsmp2OsNcPnqbcv6BsXTcWq
xyrD3c52MsFguUyDGNnV0u/pN8J1EDe2lcgho6IT1hnERLYd8CCDz7UInTaX7oKWrseAy6S+EyJ4
Ukdb9xLKFZu+co12cn0ST49NvRWf9eYVRc6Swf098WtumsSFTxg5Mr7fqnnjO6r6xEZ2o+cCSJZK
m5qmLJ0KhtqpPybljxk5xzJT3dCTYUoRD4eerv236+lY5HPfdaSVefX2NOg9aKEdwOKbwlPk1IEB
zXTmnBh2l/M+rLeWrJUADzgnd304LgRoy94ZbESjN+cW09b2sAedxWFg4+2kttrdy27pQp8vXIRP
aLnAZovlqu4t3xGfsAfZQiZ6W/ctMsvkZ3ZYbV917ZY8r9KEl9bYWdEl8OPYYbG0lBsit2UUXuJj
vr32aLNh+wB+7rX3DWOZ0reRs1bAUahXZrm89IFextTMjXtNZWaWozpR/dKkYsaTbW2/3Y6Usc9t
Ei7o1LCMf0iwixM05FPdoQe5xM/41smvK94KpIoNmVRwkDG9WLN3612SdLWg0+5c5+CrXYVQqiL7
CwtBa7xoZ3rrNCnc8EYGhXeJ0HDipvFaLs9bGaifVHDuq6cMuwCBjzDmdL2HkE9fRI2gYtud8Vi0
lX0Fh7QfAVYX3ZbHuux/VN5iYlZoSTkh4pCE02Hey/FxZdbmUryXTX+gFmC0GC17hWC0EsOrtAd7
YgdUqF/rWBI+JTPbONdxZ3Hz9k3dTY0jXkHo0GO7w7J+3Z1puzW+0N85H97nEBO6n4IpZ5NuE+hQ
pDGL4VmhF/GpLLvSPe7NWv4wVIxxNtaGPWAS0Yyle+N230q9tt/3xrGf1tbpv4xoBT1ZahrDowY/
eAtfP/pRVWXRI4tomjofmMC1+W452xFcGqhCikz39w4K/PuEiNGTbDe1ZUgd0bhSqbovyjDnz1GS
CjlzC5dkib0G4Tzbab6GfoF8XuMWgEp88r+dJkgzJ6lRMhmzwN627ZiMTFgoW7r5kcW1e19HSfdl
CUR35QxV1JzPyrZF3qAN4meaZLKls/BsXFBcfBJTo/3ya2ENpmQP59bfdCIswuamsXDoujH43VqR
YZzKyudprxYUN4Wsep/RdmP3B3Y++rIP9RaBeojmR6d0xUBQK73o2CIhHaecSyDP/DqkBsxiXxOI
CG9V0RVsXntnfQVKSFSxjcA/kuVSZ53xvE7bPo75V9NHG/3CTJdz4fWbDlLTsUdM+6TZ4pTSY30e
YA20KbSXmFlcTS2bSrYCbTr0lY+xyUyESRUA7IqVycLB8kpX/p4YMDDPdmzAmOPktWc+2EIn82dM
13MjRui40EQIjYMlaYn3HlWVNGBQaPKO6WkJlETKu6UZsKwWWoUdObdLkqysh/FSu8i78RXrtc4V
Buaf5KCSMMOsyX4stjF8nVhffGnLlRpjbjifC0jfkTlh0PmEp8lK8OuT7Td3Rqw83aqoelgXb/Ue
MHLxPw9Ayfr2LO5Zen9jZz39XgbXIsZP8YIz6nEi1wVH/AD6T42bLPQzgxqvnQo8xzkCfKs6mLUr
nhdixwWV4abO6h4MRSbDuXvxq6JGN72Q8Yh+a8joGau7hNa5W5eHYdKCKSsxWxzXaF4+JfMMFxwX
+PVVDPrUsdEg3gem6e9M5UQtSgejpyn+a/VJ945716ybXR0GCFpVGneTea1V6F11IjJfg95pvilO
aYDS8aDvzOaNP7p6CB9bFu1M0KqQdrP16uVBArfuriN8c0Y6IqlpKweX4nlVTs1IaF0DegkCaTXc
9ExXR+dcdrG3NgxhAhN4jPZt0802aKbIVSHDgnEqD2wF2ogqpzZU7jbA4OYgRqeg53K86rLH/4//
3GKjllrx5tj5SHx9qK3Gu4uZnFJuAMX5rVED/bY0k/U08l2ctEXD37AXmhzoiXTrL9Hs+axXaJG9
DMRBfTkz0+pzMfWnOSBR5gZhWdnBwnL1cKgLvg5bjS28hBrR+me2gMb+Ih3YyqnP8ntGda5YqWQS
CkoUuejoCQ7A0GY03IqwKm6Czbe3bDUq+dLqYRvOXaR6zXFVqLyehgt2f+5qmrhD4KptPUivLb+1
FjhZxhcjIx1sFEWY2ci+1rkwYp+v7LCsi8Pm7VGSt20Yz2k19ZHOO6AYMWXJ3H6GsWFqFvNmAIod
aR5Ek4z6C4OIbsrqRNrxi7BlwFYwFqN9OS3OHqQR2VNkU+9Rns1xIRsuE2X6kcUQZgjTQuMwhP2g
8kGpwTA/hbpx8JzWpgGsShs1rsQA8DjDLnZz7nDDWYFukuO+uaaIGf63wUnVsfc9ZR9CVW+Pa7TM
Sa69aIbBHLLKSn3AF/str29wszlk45bPa9xfkbTV0zpq7zyp5fCrIYOJ8xVkbnMWa6Pqs3AYklu1
TqrJuSyMEGo3GgRtRtgkh86BLZpWS0CBWDFg789O6dG5KHXVRZ9qGoVfhfQxrxtW73s3C9PltXTa
Nt1QZ+myRMJVQXVud16D1qeySRmHzeHRiXp3vjNBtexPDD226dPOCDw8+JQxIi2kLn/D4ivN0WF1
p64Ulke0BIuI1GOHBql75gxIYeQMBf3hAmhxXZ6t0Si6G9/0xZaWeo/aC804faQT9XEK515QBDON
rsyl8vzJeSJs0dEkPSyEKq30uISprMjBN5stq+DOShA+8VIrMdt8gDwqv1JVFeGFvaluvO3cE0Cs
iQPj5sru9peuYhT4YzmRN48zB23mytss7kRlOwePkFcfqhK+X7bOWKYTdVvlnA1xudCbcn5YpToa
EbcK6eCZ/7Mr/EvUqML5KjkV3Q/4hsTbr1pay8QNJvikDe0jz2uqpu0G7dWF0NbZ9YhWr/S8T9G2
hdUl3a5qMugRNYN0rQXKoQUZP/zVhUGfHBnlqzKT8cR+RARlsh7YTSSPwiQWWMBhd395xp+2z7II
p+XQ6aZJ8EheKVGngU1uppyuco+6N4P+hMCs5RytumKpZ+Gm0p0R54bXzbNGG1/oAtmGmV3omdwd
/dKXNXOQpjCbpnhJnNeVf3y9ZgQ3NGceQ8z5IRLEoKPZW5pHno9z29mwz7IehgIVLjI8XuYgLzJf
u1ZbnS/9isEecj3LtYOr4vhCYol19n8cncmSo8gSRb8IMyAYtwIkpXIeKqcNVkMnBFMAEYxf/47e
pjdtXa2SIML9+rnXmTx1zpOVD5FIyqiPrSePAq4nrGGf5oc4XyJGlLz/y7OjpnG5R6sOvU+HQJAw
06v2mLSozV0u1RYt5p53wDEJXWZPTqfhhUg9hUv+MM/at/86zLnHNJJI8zdiaZr+BlmXdAH4ey4R
gx9Bc25xWZxH3/Rl6gdy0Sd3Aic64FzZ3LcGeUgf2nqxEXdspPRk2NTa3Xeh5i5o6GN1uowdgPpK
dk17aEiCbg6AEvat7cwVopMU45a4vRcbWiMCUi8xwtu/vd+YMcOma5PRuObiWAw5SYAF58V818UD
zxEj7n1NDaWPeq2u5gnuKkkszjqtk5UqVkrXfMwpr+IMJiBYk1yZ+dut99lLYozR+4EHzgTnogkr
c9T1HtBFxOyrz9xu7kwyeuyuTTUbCrcsJ2HOTUvjDdtHHbWuzbDSm4I3X/dOeImZrdIkkmuYCKvj
g7P5zvwahzXH4cKaapXMmEzXRLPbeU9lM88svzWbMevlmuu9pevuySrDVePy1wp2/DSlNS7qIV46
/4U/nAtS8Zd712bRTrqbKSbegrn+Pzop/UAIUrGdGfKVH15+vY7YLB7Zd3a52suxjxcqC3+h3mRi
Z1HmlUHR9peqMNyLdWntQQoBsjP9NqHotwQZdRAXdhh5rx7tLfRdZQi4OyBW1h1tQz7t72qzh/bA
4sUoZ7zQMflV8ZTnR3u2vf4XgwjNDzNXbXGLkAEFoKUxaMzMt4KsWUtARLgzzSi7aJz5HRm+LI77
mpM2ilMiGNKe3T9w3n5k1oduCq17H7wiukFOCPqD1dvSufXRPn5Nc+4jlpYAYcxQtcUJNsYd0pxX
e2xICiEPk2YTRONrt+1R6Jw2L48mLIL2UEm6yUu/+2QCsxXQeUGZpcVom5FsPRN3KKntmOvv0nPU
nqpll3nSBnuvWZWnPJlWHfzOV9+2VL6C8VR1CEXTNedRSW0/xjUeymM7t5F9b5N3xwk+Ixkw02RO
QtWDNUD4GSUEoT5NvgTmxMO4s4Z91Fh7yqpB5HUgf60HkYOfP/vXRI6P2pRlyTB4Zlqb9VVO3+tB
XvuvfSDtOZ1mAob/VSaPBoYFnKMN9Tn6DeKszYM+2DRhJ29EsnzYXaeSqQX4KjLjL7E5d4Wnp2MM
H1i+TuM6Uk7giuuOq0WSeN/MmzovbGN+a8mjvh1ZcT2mrjQ7U0U4j1SUjt/dhaJS/Q23XAtpuEok
Emk0g8JRipnt9UK2n+hdeZDIIcpL1sL400+7m0ASENBM3k1fjIQyzVhB/vW9ox8Xhl+feNvX/+sm
NoMAYzZxRCq2XNYMIQ+8sbgt2ljd5oVD6vaVlZMlREm8EoLM0Au6QBy7jujAN7JrQNZDdhH+V016
3S8dh+CSWYuMoEA48sjB7xnbLLxu7gv8hVJ20tbI3/+pZmmqE47Tuk1G5thh6nZhMB8HjzE9trLV
mgZ1CPeqZv23bc9zf18QKz4TV4xEcwfzKudjUKnh24ywUWhUk0RZjO2O+AyiPXNOxIJ17NrdMeg3
8z5+0E208+Pox+UdruKxOJXjNoujQiRGJZhr5rY63p0OzKYTOQvs6prN44uJoHuCEVFQD7YXHnxc
ae1htcRyL5nZxye5cJgkjmZkmPjt6m4s1xrp5iZLy+nY1UN/MsBWRSJYVFXeuQzN2jSfcAyfIwKy
oHC3rt5SVi1PfaLczdlTU/hqSpgxcGNzzUvBXNubrGTzw+J+Zd0QQerdEqHsxXX5YEA4IYnKyecv
Jp09C6RjxGmLu/Gr6sbiYca1DAsj+dwOgcDtcaePei/LIXjY+NxdEufRRPddSPWxrI37mxCE+sXz
m/67yJ0W8mLevf3pSt5E946YEV1hlzQhNojePev8IrUfFhJkv2Xt9+VBmKjRSCAWq+kKHcT7aV+t
7j9H8mIfmzU33ZE9iL5/4mU0UeaW4dwcSY4AkjJq2/qTawX1egogCnSiZRH6RwxBOn+bJ5rldPS8
64XQGfuDP8wZ7wwFq/ObnbOxf1LKctxUlcteHvso0PFxq1hm8jLls/zlVR6vrlRj/lVHsUbBWD3x
zbgHjqsiNuzVbAiG2Vos/vdYYCE5DDR4zIopWnjlOZjeNZpbmeTlOPwsrP1tU8ls6AFFsAarCUz4
RDTACNwQ+XN1ZLq+8ia5ZW4fbKEkvJGa7I6wwCJAGW/t7lep1vhXtQX9D9Sw19x7my2Bl1ucD+6s
mjYJVYnG5tuyx9M28MlejT+o8gy6xW7DdUa5fpvC69CCSnt6DpZh++PA4rSETUb0rJGlhn8M6Cp5
x1JELvw8CLR3Kzaj9ecCLxkec/Zyeaex5Hy5uBYS76nYtZjSQYsZZsZdWiyoOY1NhaS03kwyNK9E
8/KIWlbQf7d42f4skNfPVkySc9IVhMzwRrJN+lytxAWk5TCzZaTfc9u70lmCraUwsd0p7+f5ZTdz
Sz899oTCGCb0cepGG7OjwmoMcl0p2RXQ97S3wBzLps+ATNOSWvNgP2ExQi1T5TCSK0q/Wx5b2sH/
1BytDKe2kGH0WPDo/a27dSwOwl13FxVzXocboD++BAqJ/qBZEdIeRWmcMg1W433RX4AMIKJt7fuk
zMINPs3cSSyiZap9wBuiyEfuXV1mEyJsdV+rSr6XS93U6aBix87qcBrVZzjkXcCPJpiiCLbkmrPt
GG8hWai1/5h8AdwBxvd3kKpl/qONtZOmMMjJnCGFWJkQ+j7b1KOFbTxp6Nb+o009vPxr2EPsHSbB
eC5ZbI2DuOmsUkF4jYE8ll5FtmxM5h7pfKLv3xeXpOvjuIxs0OVMqkXGPxvmJrRwHXMdh+dZD61Z
8KPK/dMpq7w7kfBL9hnYnmeynAcV2RfS/lfVFHZ4PwR5AatQGKfI1tKgoduxFVw2a+oRi8pwaJjh
jNcKlVBMP2EVHMBIgfEccbWwc4gkBjDdTdewEiadu6hYU9i3sgQz6ZGx5r4wbM/tI9RBR4XW+9a1
dFJ8XV+2FbFYd+qxkTHZZ/ybrnPJmAjW0gaC4IRm0WfBr5zuUxOOZ8lw/feuJfJZiHY8U8cVNYWG
LIe3eZbxfLOWq/NfoMsgz0b07+dq10BGXJUlzoo+DK7jyXbKsGUHWErW0kuZJ/pvAzhNkGFpyP8j
ixA25xqi87QHblud4ry1wwvH51ynlNvC5YroBzpif7dhiOjny2NB2RidfH74H5vva6C+NaE8NYDK
zW89kpR/oORgJn2QYeeeGQsUF5zx1nSDqTSurxzM3idBu9Lfu0iQw4sKUNMPbhch8ukqctZbzs1q
Sfy4j7Lo6h07GCYKztknuLU90RiVuP2KumwukMv1CpTpa4zpIUrbkSe8q+8dANOWNxCVI8Own1+6
cRvvS8PPf9yDyX5leDa/xJGIv93OZepdam5HG33a5uEBVLR/5Bhb9cEw2CxTBkGOONbxynADFb6B
CFsRwqdBji/h4tlLytacFUvn1PXRwQDOLYDLenEzVPeaoZ8jXfhxNHp5W7PTZMQu55iCQT661mfY
CWXdSUEhkMYDY+DEs2vi6tzStfZnmA2UNzPkcZAuje3fNzBg5cumyDaq2GPd6imBSpH3jVmd7lHs
y8iQT29lfBKWlNckfe282PgwCeezpLs+D7EqMA/bvflvVaZablc0YPVISbJdMw2inHq4s5V9YvRK
OeIFZnCfUKaUySw66Z7TNao+lF5q7yBy1x/fdvRfyqm6QBumCF+tD2cYrPluaxymczvmEv8B+auZ
j2wT8L1flmp2kYJ1rUjHgRTRtUtZ8G4ALZWpprCVh3qpjMXX1MdPFQ0a8jWDUfsM0Bx/Cejv6mgm
j+cmjpsVlFGI7e80xxt3YD0wei4gaXioclP8WP0Yzy+g4wxePcaq45NXRhsUKWLR8rSLaf4GqK1H
kFbIvcMw70F78gwwVFaY2NKkOm9aJ2oN56d9qtyZQjZXX4ZCqMB/oqyvrbcoFhvfxdUUi3Ze3iJ8
IOZvgCgMSu4tBnOM2vv1dWdxiP1kEIxAJtzJ84azXGYuqAIi7tkNN89DB/Hjj85p7N9DPIbvAlJ/
uvZ5w1dbNFX86uYV8Li7t1V8t9h90Tytu7gqVpGMhpMLdgvjK7itkt5l2Pu8S5Slu3EchvjO6UPm
C56Z61cfn2nwYJnJrU5UQLmbuTWDFDYVxbOFzmXlI51tUMj1rvLRo7JlCua/MVftnOiy7zmqtbI7
FsEOtPq542i0f/LfHiuYxPYQyH4Cv+johJ82BCSVkvXV5QcqjZbdrf3ezAew2JF0TFbSod2v1zQD
+q6ZqqXf2Xs8UoxdN9TtuUnCcVNIYcqdRFLwvRNdNQ2LoroIoj6xOXCvJSy+wVRtzL4R9mEoLzmv
YJxsEg0zqYc2UtQv/dAlxCDzCaO4t8effa2EW1756GnLxtj13cRBFv+S9dIsBzygws2msAy9ez0q
fkdPE958T64FCHUfu71+a9Bo9+PGjpLr0xgjyuHMqJpkD3TXHD1QlQ0Uk+6mIskDJor7mktwDvxP
p0doSqh0nfZUW7ofb5e5lm/O2Lc6mXW1Wem0QukykRUwyx769ePOBg7ryLLzVmRdXxT9ZXGGqrz1
on6mUhUzjCZfDfVnJ5ftoSM0gYivoVGkq66Vqmg6dacpvePtgh+kaj5xPIdnEkOnl0GU4EPr0Pe/
Fz9sfphFRm9sp0ESn9wc/J4FqPeu7dePDc7np6VTZsxWJhUQntPmvjQUwsy8GXe/eDOXEDNNIpCo
jZbRJHnjgj/bk56PS6dFfIdM6YTpFJX6m7dh4CpFAmA07ixsdVBUoV9tNM+YJbYRHG4r/OinWGO3
yCqp6zUBjNP9OS4H8dNa4K1Z0ABV0Eiyc4/o3KHqA+bR9fpnwgLwsWruiOtMO9BHbx9q+9HZOOcT
xhjueCPklO+nGmT9C0oKE4S7tdGbw+bj8bEH0jNIVqGzoLNEuXqcoo1DWkczMXbzGvm/S1lX4Qmp
g2mZKrS8iHCLMTWQYN+cudQN6GlY2Fnoh2ObwbQCz2k8mLc7leUGaUfA4KV1YudZGa3OeacAmtwh
5y+1ySWnkFG2d4nCllNWjEp/za3l2sewrDjf6ds5ZPmQNEm1bILht8OF8mstAz0mJfE4IrP9UkTn
VlLgZ7ihvJ4qp/PJhsoLFeJ76SHLqmBp/65NNH1smzVMFyu0l5vaFLP3Epk92jwGy3L/Z/cLth6v
cxkFLGSJfY3Q+f7tzsGVAphXHa7cfoiP++TTf6HdrmV7dKzVkVgYlumptKzuH4kf9MObbY/fSjaV
OoJqwStX84y0r7pe+dTnnf3B6jRdvuHDWX7RoeCpW6MtTredexNqQti4a0bu4Y1S/Q+rDpc1tdTE
QcaCbPAsW0Tgzy0t5kMFc/mLUAHGbd5QDn9DWDVziOq4vw2FYot2lE+IOXqv5S3SB88PiberTqLS
9b9ZHF69bzKS4UEzMCkP4wbmgfda7vPBa0oJh3UdHt5F7J5ZMyfX1JWhcSDFMV2DcizCclFQ9Eb6
lyFJ483b24K5BZzE33DC7XwTzsuOj9reg/EYuoDiSW6vYjgJyrT8OtePZTIzyMgGq6T6IsFe/ZW8
iOXFdNjWEBNdt0mtRXDATpbyRi5mStq7tmWkAck/wJZAFALQdy4NQdboyNJZHxfrA8lJS/Bn55sk
Z4WK0b7tQ6/FJVVN7nwsZTyJLFjEVp+bcPUGvi+fM6LZG4PjZy5XmdLWkF9/WCkkNTtPmIUg0vfq
m+wtTF/8FEKmzEavwFFvx3/sHvLqADneyIfd1s2QWUEE20VF4nl8uV7H2dwNcz4dR8wy+hxZiO6M
cneo2dE4aMwa9lWnbBRRMcTNBuIrKb8x7hWsEctI9HZBW0rzUIdLfx+GRhdpWJoivAvE5vwRK9nF
TFbnxTshLK3bSct46X/XOtRuImcY+cuVFutT1mKggSDxRXMaWAUuL0qLKDprZ6mq+31w1F+a4+2F
86yWJ5w08t7SwdSflrWQ/i2QePxGPJX825lpI+QMytkDC+5G1n+pTpa0lER4H9pw5mqGquokXQnY
aYLZADsS49sCkUnRJh5JTGOd3yAFVzMgnr+zVHs23hPGKkcec9dUd8Qw7ybTlLr1g6bDOHaTIHcr
toaR05IViD8s8fGqC+Dh/Bl7uXzw6DTWFBzR/FcEdvjZC2xXD1G8jOq8j7Z5DptV1F82CsT+ay/m
pT1HZisMzygukrQLhzmmRKhDfVMVIXcLh5/za3VIvU0ar+GUo9jn2OUGnMgVpWvSpNE6nXeylsmz
UrwK3QsCtvxR1mz97cH46Osmpomgg1P722o7KsTQYXfBmZlRIDO/bGrKp2otMzarXkdekZAASlSz
dyOKQpcONpgu3nZRe1nthJaPar+Hf7q1ZHjnzDiFqF6Gek/XDpdp1oQSnnAmhk2cAwuC5FRNu/sV
ThBVqQOY3ZzsIMz/BAsfdZzyicQj5nGPuEZAraYVLOaahgPLY9puMzc+2vexDrZ1gHjgWWoxxHXj
R1nNlsuY55pAOAp/WU8D2ufAodBGv/EQi2fwCvcPp/ocXFmqujgiNg7lq1PaUw/bzx1tnst6UUxw
oEzzrGrXbeH68WV9dtzCpc4ONppLMPdOpRby+KcaSm86iY1Wi5lWodr70mWJCt6+XE1Pdun3Op2H
bb6r57qDNwWOpHUSTALvMV4oGyxW7gz/W9GzWdIzclrPloO8fUBhdc5u3wQ2nNeKuwfThq5SAoG6
W7/qBu+RnRPleAysqwyj51g+8YG6bzhjvp/DzpyMem1zSiQFNi33ryJfGXpM+2zAfIm0xxWzqE1f
qlDFbRbbEGo1fjtYfMLKoxNnnD2frRKAFTgi1pyOiOVvAOob9bM/uMV9MU6deVjifZ/wQYY79IKN
HYLRhcHzoies9ic0/Tx84UN16LdYd/JkyW3xK1cMdpPekbS7YVnGOTBex2EclyCDmz1hO5/BB+5y
1/LDY4fp4baueeifQ5vkpDN9OoA+PRYQXTA4Vv7Z1OuEHtqp5ccHRNhvaLvG9WQx5hUXcHkKzaCr
xRHUveFBqmR9PylngU6FkX/DPQX9xXOqmheKz/gvyGONbzgspiHB0uXSsRIQWr4FQ1n8hjMKt2NP
lKdPJ8FuPhxbXugeh/b/bSdJeYL3Ds39r7v043KAp63u0YhGeWHTQzuTx1Xrn9UtUbkRg+D+B0ID
eYCGjl9bUrjvR9uf+v2ieJWLtPGkfJJFW+HQCHmV37mdO7wAkAHFfQktHV0Ay6VIpxo7KrAkY9w0
38xw2zaiyhMUvOhjIHSqPuEdpJKZ2rrqb8LRqcuL40rFdk0WQ2DQYcREeiarz9Fmc+beydh4uv9Y
VM1b5roVoZbEpbEGwe9sYzLU7qh5BNQlbT9YN9wpm9sXj6yOU9y6c7NmDAG8PGurBYm7t0T0i73q
CiJl2Jb8npcMxOLazL3ahedM52aPqFzyMOKICHyMSgFm3yjVjubqj0WvgrtpDbEdhMgAHL7OEt4v
dbB/ytGHl9OI8nHSipypW1zb9DRuNW9PLf8fvhWcCpIXuKcTqd2wk4kNPuBngs0bS9YKfIFZ53go
FKpA1ztMI6RVEhSuV5/Acero6Mqo9U6rxbCUTK5uPNmRBK8d9Cbk2Qty6R1nWYorP+ZXj8YsuYJx
q4P+cW9H2T3z/qrgJnesZb3BSIFc3HjTYxnipE1UX84Ao3yJ1OLEV7l270z3JASt0SXux+6h2DC0
38QbqSPgL/VODyG3CPolr352nK7jDeNN2ickqVjaT63lR/2BiLXa42mr9iZtTemrdGSM+ke3jPKz
UFtqTIYQDYkSay+eNb6A9fdgBDMyScVWZzlwSHDqZ6Zd534eQypH1iP8CK5IPB4h+5lSO3Cr7jRP
3rw8GUfVAea+ZnsPF3L8+V8EbYRhQYy3kVoL+2QbuNfDtBeMJ4h84GDvCvyK6FADN09bg8Ic1jpw
+KB5xdwDca4BV7at4F9chsWYFO5ayiQat8HJWiKtb9aY4zOBtiTm1N/dYOT+Wkf9S8/FHjCnYruS
omiitB6Laful6zx6LhjxOJQOIP2p7Rl2ejuASfDOqsT23BHfjKuj8fVy8PNw+M0ohLF93MWCHtYr
QQ35ciSaBXVhfQYmd+rMFeGOVBNMnmQKhqk4Iz6nCI/OiPh/s4HSIFp14KeUYLWtEQPB69IhXKSV
VLXmbstJfvRu1h2g/OyvbfSPmQNmLOSgqsjEOqwi21W7/eItZpyIGXM7RM6mnJPoyKIlUGH23gb4
Q3Wn4mUzl2Lw53de8OuGvnkqsjZW6p8wYvsB15U4yAZrgwmLKJ6DCeKTSyPC/9RX6O12rAwTb0x1
8cla9T4ma5HnezYKQf/E4/6kYKR+GKLHKQzg1YuEMj1+7tu8V3y4gFp4od3AWjIXwyNDqoHycIV5
uaFyXyLq8nGMDirfOfVETMRDgvWmUxlLPHz4l4HTKF1LYuEPFLXbxxz75lUMjv5a23A7N8QUycuA
Tn0bkpR2NbEumG8aFqnA8Ybk/6Np5dXdAAP36ZZj1FFaKqcHw+bg5pEPhzUj0ypH0WTdSniOFiuq
002UWIPiheSNMgJ2OPWAfkQ6WEMEkRAV3ROLwoYv4m7LF7nV1pczdQx22pDb5I5srEZkCJWznwC+
R3dhtWIkYeOOBwhls9RP1CGARJu7y/k6BGW0B3SPrg5hd6+9tf9js/54yabVI4iAQAU842GkiuC0
sr8jRhEEOXoxWxDT4HH3HGiW4ncNiyfxzeRTQMxQ7r/50MwVIxp3fQvbffgIvJq1U8JR5W/Dqbdm
Dfrzn8GC+DoAGRfriVR6+zePBMmhtCk2fVG4rI8ETHjXxLzd99gjMtZ1puNJ6yf2vIxA1WJ3/gbD
3tGNMIfrUhWSpp0We9i/StJ/RDb0U/EkiZD6x2UeBqk1NZtLI+0IyNquaf50TOpWEPQhpK/ZFw/K
TtSMtMZZgRPtgmJ+7/GswsZGtX8OXZqzpIS7RzxyyWA+BCP5FInrlEw0vLWIyaiQxBkZBjTTqS7U
nHPNL8FnZDsL/hbR+o9FWNALOVUsPuc8dN3TpML1uZJN0dwGgCs/QTjLT231vMst79b/JdJ9Skm8
a8OEaKTyPVSqms+D3PFrhEUYn61YuMsD/jD2fM3xOsFTulJslyiAOqV4nFFDVM0O00Nt1uBrW1Yw
gXWKTX6qGUvfOpj25LFne4pNaaSvsjGGSO+0W/t2Nw1mmW5cLHhxGtQ0rTgOlzi8ZUqqW17CgU9h
TQohGp9mVTMDJVMi9R1T9Q9dkRNxwdNr/6o5LboTyBa7nixRb/qlDqbqqdbb/tfB7XCzOrgqr3Ny
FtKbWQ0FW+M3f8ecFCFYx3kQu4nXUwXcdMHg2aAoFplznizr4uSTzcBQ3vdUka4e9eUJRb50vle9
Lm/Kmy19xNQY3O+maMdTQCTEl5zoLJBX+/YFoLNbDovPF8djQFJBwo1J2saSB/uLaiZ/OyAkbNC7
o0UOW+EE0CyTtdHy0O1vxblAo8xce2XCX8nW8Shc5uGfcSOaBANaYA5mCVaPbmfPn9upFdZRYCD4
azeNCG68xRX/TXvvt0grgf2U73ULcq+i6fO6QhpYBOM/pYLXxf5lB7Rk1TupIY8d2VWgzAyTpsvW
z/5+xGzePUUI4NwaJJD+XjDQI5pHvv4dB21p3UzIa68D/oTqgCVaPhgo4ooZUO89OUjhPGWbYBbg
bkrm9/gPJT7PeowftdM06wlfJkt43etEBoJmeLUcgzBld25cZr5pBl4fazTTY7wUa5FtS8MqMU3y
uzpzPFFxxa3DQl8ex4bVQWtUNzxPIVkisoMdKQumY5xEJhKn3vV8+J3/K0Tt1RmKtsE1lWz4u299
tc48cS0UE4VTySSGDJcJNNBhZvWnHsv4seJ6Ix2Gi+Q7wN41XmSZF25mrSH6A4LEIrKQjBGZYr0N
X9x8d0DeRV+2rKsYwydTDpzyeqLIs9oBdyyROHB7CBcM5A7MEwqR7nXeo6+5fXi0mUvBOHWl8JOJ
2Qv6o22rF4o0CrlF2Q5WN80xddp9sT02DmfoYd4Yoy1+Ja8l9IjevM9BhTKmZJnIFQ74MOcsU7oV
vd3oqx2FUvIPPU0Ykgjiu498z9wlvm+zMQw//fbskcf1katBE75QCjj8XXKCHEntMuPFpoN5KZaw
xobv9xJECEPVfFAVOPo9sgNCWKG0955Hdf5kij2/t5nU5LeeCvYwIXPDWrI4Xpz2sG9OsN32hUd+
2mrs9oftg/2XVU75+wY8ut/UJHL9MPyQLDTrQCAOqIozqeBDiTbm5HF7Rzw0h67w5vIPeUZleCJU
jmWJ29ZsAe0PsQg3VtgPj3k5OCjwAY1X5o+M+vgZyg4fkx/k4hxaQPT48YMdmnEcRmYQKnJSr2uH
pGbZoH9mLMaoAjqmylNvDyPgNUhndm/UzdS94HmYnrZqmp9FqzTHNEC7hsYv14/Ru/Yn+EfmC1kM
YGNR3YbLLWdcbr/yNGKkCDbRzSBrvu9kRY5YghEUfu1AY3oN3rfNcptHK6ykb/mkZTK8a5MgKhy7
ONSsWPpvYMJ+RdZwGh8Q7eevyYkgwOlTxpfS9CD7pOHcKigpP8s3RnDkNhX40XJRyH/FMDlrCjJO
9Ms1M8M97CAf+dFHdzEEBoj4w8/d8p2odvVar5IXR3qdOW+Bsm3GMKV3i0GncA8VDw3R/9Q7VebX
glSJTdrxScWVuGMqazq2cSNzP3ZTA5ODUO2/mTia9aGfxMiLAP6TIycU3Jge5aN+2HM5xIeCsCo/
0U53dXEX1DWZVTjVZ6CrYT8ODFqmJz7q+jJyORHMbw0xCmrgC5Pt2A3gKbm7Ar4unwln6+36ncgn
pj9NE/V/dTyH48EpgoiroplwbgBxwIx4o4EELK7LEZJK5K08jfYK6UMoDqs7UIOEfnD3WL4h9Qf+
Aw9iQ2aoG0x55gw+dxriP6PzYoK2RrT0hyKz64VEGP7TeciIPya3oAp3ovDwMxLyz3eL5wr5COGV
aIewSsd5MdVRE2lb0mCV84PrzvY1RCAq7/ddWNFrkXvbW3t9GZEnKrrcXsXBmw0BQryB39e3xRg1
goSdWH/ODD3XU4vH/qHlQmCdWsda2IKxk+JqmJZvQzT0fyQmeHee1XpEG4VRHiWFB0R9wclmk+Dc
q/WGdCL/Mo6sXDxgbIGK2KmseF7p8/1vB0H0w4HQpGyCOULQxL4ZvgZuI/psHueApBsu5ERjMroh
iGIeTvy7sj7oZcV807hBb6cCZ1F7jLxp+27CBWV7n8u4SF064PYbUTbKsPheJR0xUjfT3lniDFA4
XWYxoyNZ0eBTl4R+/JvpmdtgwnfK6/1AOjR+iWYRbySx2a+rdpu/Fs/Jl25XdV96xXa1jeScoH6+
dX8x6ttXh7KDXBYTYvdf2Voss2P+EqyHjfvrNuZJ324br22erLqq/WSHC64Ofghq8EkyRoHbjT3E
uNOIZ0a33+kUuWcYNqdm7ZeXtap286IY1+Gbikfz3qJJgoayB/YTwmKJTuBjYoAC6jgpWQoZ+odh
oPE8L7ay9DeDcbtL3EUO/R26hroo6qv9NILFuFlpFxaWBhAuQnratXymDnG/nSKn+ux2sBGYbQMD
t9vVYIjTYfPDYWCupJCVRV+d9j3ecJR1DcVzH9gxz1zZeZTJHIDrsaWF4xRQ2ukfwVzrB8w0Y3W3
9I0PCmS3QFd1ITpo4corMh8tuaeEnK9z0IEUxmdS0LCu+46MuhsomUAkcFn5bxK4iuqpn/yxOrIK
w+2y0Y0XoMzIHR5Y4DwMB0fafGqMNq57cf9H2pn1yIl0afgPDRIEEMBt7lS57PJWdvsGle02+77z
6+fBI804SZTI36gvuqWWKhKI5cQ573leG/k3Km07OSdamgQPJEhz4jbsiTpUWfWofm3sQvnJbTzj
7fa59X6UqYH0cowquQMb2YYfS6RfJ90fxvaYiIEb/yS6GgGs7uUnVHXRswbpCFRUnhfT27AsdWxn
abXBAA71rZ++/S+UgVJpwqZ3pd0FD+A5C+upE6Hn7CZrHLTDfwlPrwxEsak7eR1OWVqaFRnIHSNL
jj1U4OGECl3N+VMTooQ8KsZLUY2ZdUxaTqyx5cPROBH3G3TPFZCoJMABrwndlTvK/P//QONS/Bwp
9BStCzBa3WtmrqMLQb8ruGduwaFn0OYCJAokhByrBEXJPwuQaDTTQunoad0WTMLBA3p0DKWw347A
YfZkiKxvijdxn3CIA6lpoz3LicZpBIz0DfrmGijS0rGOpyxkYcu0QIIqTGnSZWrr1tbUnFp4mGCy
w+58H7q5wsCUFnA4W+izq4O+wFEqPmnckWuI23rVRz6g/0VHYT7XFhWX/AGXqDKhIfv+oNrqWwaA
r6Fnxjxo6WmS0QLZeyQd3b7rtGdkDPbZEJqyNyjInIi6IBehrzmmtZwORR+XO8xNnX3R51umvGtT
C2zX//6QmUn6x9SCtlRZleQld2kKfQ+ZlW1r4SPtot2b+8+8+jmRa2AINYPdbwivcpCJZVStK6kf
n3VbN99KsHEbzOrVUSzD4m3pOsK2xefs0Ke0GgpRV+DOSnbKMC95X5nH+8+yOmn+GGVBxtYbX6LC
Glq3oCnaxaHCP9pUh75A4soeogohJTFft7EeVj4Vlj8qJqaaauErvHg0DOQdEo1G61rwEI9mMTZv
27j3gLfR9nf/+VbeIlpQVDUSuRK0+gUAvQW2hB4kal2M6gT9s420T0glKZ7/7TiC2aDquN9ooGiX
m02QsZ0jYmH2RbX+Np8EUtFp8DfmxC1Xl1EII3XDokfyhjgLrBFduMnM88Atnuy8FJ89Z1CGhymM
hEse0BMb1uzz97/eRPGjwlKSvcsCIL+c6wKrEwseUe0SIrQvgck1Q4mS+Dhk0gepPLP+Y5lDf/OE
2ADf/jbqWIxtYZrgSJjj+K1a87f9c0VTdaERLJzcplOk5sYIfUEvGYrDBbjIRO52FrpDt2qJxy5U
BWTJNUUzH9qW7oRTrDol9yqPnmJq9HBbzMQa0z0tEZ55yWinRUSQwgGl0mo7/kNqmVThC+Tdu4SW
/PSIHRQK2RTmCUrBZDI+WdWkFxvb5+30hHLNwWCgmDHwrllYzWtOkodhKEY3sGP5CVAUOoYpUN/f
n5y3620eZZ4v7NCYIy3WWxUrsUFNY6RUBWYgUPqG5sJAuH0x1ef7Q60+kCMd2zFAKIJluv5mKq2q
k+1bDIVf9jE2yMzO0sGNVb32QJhc4CCnS0OSaL8eBYCUU1WOgckgYqL9WJugDyYudfQsbLkNriwA
MpsquVVuPRZVueuh0DZn9C3ag+tzQcp3SdrDh2r7GWkEwFAEb8CsBq+90yK7FYkyBhsby/z3F4vA
ZnjNsGhZpS6w2MDIpkZpa5SDS7pEIYWYUq/Ne2R6ZBwey1KNDlLPt0zIV96vTQbQxKmMbQbn5uuH
LrwijKymGt1ICbH0kH1ytKq2P+pgb/7+UzLU7JNg4OCBkeT1UL6MgMjHzM3IGL4aYmjp7qLWK3Uj
3Rhp9U3+MdJi0jSlAkKmTUe3IQj9gHZLvs2cfKQ1RnRuCeWEmqwtT/fXw+qgDtVEHSMdlYjj+vHo
h+MCbdPQUSPe+M6K8X+kBZcXOxPaU6q14nWk8vr9/qBrn8/gzDN4qYatLnnhtK35FHXi3vXpcXko
U3qsFIOOB1LU1cZLXRvKlsJAi+doAiLh9fPBnuaK2heD2xtAwXujpPko7P5th97ZOIlW3iTiCdWk
7MFZgAfV9UjlaORZp8nejequeYYiqp9GzEM+U9ot39iej3wxVH/cf5GrY2IVRM8ZZyDKzOsxw5GM
ojaXRztkwSlV3zp5TEDMH8IBcBKMABX8z4ia3LjcH/j2oNc1jfMAP1pVzgYf1wOjhctiuEglh54Z
0D5NsT3BA+Nnnrb5vzqQEn/jO97u2wxoqCbnLEYfcmmaVbHw+kDUJSx7pebOCEsujcN64xuuj0JI
S/As2LsXs0WrM+iOQ1O6aT4gH3GQ7b93Iik2HuZ2UvIweNHaHK3i9rNppE6Nzmsqt+rhmaHeqaez
JJ/YHwLoxb/uf6qVweR8euPKBdLXtBefiurWaJVh0LgAd5THBvvBUzB46dtRLbYMl+Ypfn0W6CA4
iYakNpsqLJ25nN40KSh4tVsUddn8hNfMLUq0Y/IWQCGq6Y7iY/dAk4/3jINRwk1X46i//7grnxAI
EsuPsx0zuOW1BALk5MWkVF3TC9o3atMid6Hf6OX+KGsvlWjF4TaHf5C5PPXscMqxl8pbN0hFcPKm
9JXO3fRoGaiN74+0stLmtY3Zt8XlVSyfh+JCH2iDVbkymtRzO9h+RA4bGDQ15649g1xt/t5ymjsh
Rr4qVyCOvuWZUOSYKeigCVy1UoZnTgOoQnJyHgWNuaf7T/c7gFxMGQ5wzh2W9KxfnXe4P2JoOv0C
dDBAkQx6P9OH2bCuomJOe86OrgrjoTar/F9aY/tXzAjEkX1Q/STAfG/sZyvfkwkjBBYkOnHb8kRC
2TyIUsy6BTS9n2DXUqa0w1q5jCny+vvPvPJFHR3gMNsZrkgcg9ePbFlpItswbN0Qddej0hfmZ69s
Uxr+ahJFYCDxiDn87ZAGAnK2TgOBCkZCiz0ApU6WJWFUu1hMQHIw5ZHaa31QwZ7vs56O9fvD3a5B
hsOEEXMVlTKitYhkpp50V9DYlRtoQesCvMjPCs+6McrtN2MUwt7ZsEwlV7d4jwm6YsPrvcoNG2d6
C27HPie+g7h6Rr3cf6DlUHwp1ZLk6jh5JK5Zi3NBKQ3I/a1CAb3qyoc612uUqlZ+8s3wbwOW30Ox
2HUb5qBzY9lIAQYVWZWoLk4i2YWg5SuNg/3cleVvvL/lV1qONM/TP5aeBsAhjpscg4qg6E9968mD
oYDvuP/qlmfCPAotNCrXdI1b1/J+0kWjxknRaq5GNAJx1ZQvuu5YLjG7dewaLTpChXSe8EypjwOM
w43FtvKQOHXprG2NOIWr2PVDxlgl410EMlIgunjIFLu9hHOzwf2HXC5pHpJwyELwQqOjTSLnehRg
XtII2VncLDbpTU/pQw3BeOIjE6Lqxg7mL5195vH+J0YRzEnacK7HayeFaMhTVJfCoNrt0ymOvlaV
BY/u/nOtzHveHHGQjUpGvTkJOtQ+o5JJQfcKHq50TUcTjKWGRC49NvANNoZb+VgoT3mBpMMc2sEW
h4GZl+jG6T/g2mzShFRG0Rs+ruXefyh9fjt/njm8PTZ6rh1CtTDCW24copERl1lUeKz42nkJ8ywg
wWHk9aeyUNCA2bi7heRU/OCUGfWI+0UpBMftBCUT/Won9oofagBP7NYKT76jVhfmtlbvK9tB4VxO
wYgLAtsqbenU897nVdYoB4A68nlCq0PqJlF04yT7OHT+Acw8QkMpRIf+mn4CQVEMo5OHwVPjdg9B
Jgv2uPSoaMdRfI4b5+/aB7ZxatNUah4WCYvriTT4Au4M1FI3UO3Ineg33EVKkpNMoNns/mtfWSOk
TXntWLmvpJKiCJAFPPkJbFbQfbFwsHFpR+sPrdEW/w5jt+G2PJ8xi4+sUzrQWShzfmR5YbCrvs0m
leGw6YMrNPnpL4wm7c8+ThV74LfiHWwPnJ9T/EruP+jv4O9maJOrCjcW0qDL0zZN/KguS+RW5HZ9
87HIjPAregjnQ6fY5uy1asO0C1r/3dQq5VeRtuUJXb/8VHq5+NJDQnjXkTI83v9VK1/6d/4XhTov
5SZdnw6a5oexgQ0qDdoXv2rqB7gf+WcUdNHGC1gfitIW1Vc55/WuJ5VjTKAMFMmXblSYkXmFWscM
s6dcQWDyHzzVnKUXJIHY3xcHc9qJEl91TktAJvQuAcluDokSBB/oOG+e74+1MoH1+f4kSXEbGE0v
HqscCUGi2p5c9AFT/OIT230eEBM8tQlQoB9CjMrG4bU6Ip2Mc+ZJ51+LEQMlDX0tziZX6wuLHnuQ
kqjecHppffKwib/lTL1MJ7Axck7qJlUCorab+1vdKYVVxs3oxoEvDoOg67ErUFIhz0hRivo/VEeX
fxl5/x6TOclGTMRD+XExWQJ0nKlvsgFnVv4BcQj9nEiAz3mfhP/Poebj54+Ap8mpX/udPbqTsKPw
mGE+8D6N0QbtlEQV48bUXH2ZJtayltTxNFzGBKCCpR0gA3GdutceewD/59ZIkl+zeP7iT0XxAhe3
2Jija0tP0MVlUMOmrLQ82mZRXtG3ZCtNmo7eDgAGz01RheCQ6OG+vxzWNljS9jaDGba0lqs8qiv6
vDNnoE1fUKTw8/JCm6JGu2QM+asn+sEWC5dSBLgbWZqtkedl8+d3BH4aKWPGQ6JM3JephfrJGYGK
DplzMQat/dkFNZqCSubZxtDa2thzDZfFhrWtvTxWSrPoKMDHfNWuqnJO8sbrUDSOYXcAExzZe6xG
guGQcS3q9xKJsTvS1xqB4PecBzhatrZTaQAI9nZm+CCu6Y6GrjYOnr2rzLLGrGgSPX3RPdyf4/0P
tjY3yAIR/FCXMG4i8TRIPW0Ed+aWiZ2cekexDqADEqJH1d6Y+2sbFwGFKojj2LeW9yW1A/Fs9NPk
dlU5nvw8qC/Y5eQH1R+nN0GQj+f7j7a21kAFUgYkyDdJ9V7PCOTAuu8Df3U7x3PEyWj19glti+c/
d3oubDf1ZqqEFtfNh/sD/64XLc96FCO0H3DUEykvRpY+55wK4MLNlUEUsCVC47VycIFxG6u0q7OB
DsI+4dQVh8e+igPoBiXtL+gsB/NrDzYhe0fXSSxAy4e0M3m50duHYgxBxdvgBeJTTe+3esnLLvqc
QkKbWTle0dLAEVT+Axr86XNUdioapdGUSEhRrxnfGp927D09Sc2PqZkmeBE2EqED3TPlp7GPLBTN
djmgym8h3j1CzdHxDbr/YlZmANlaGGEOpwlR9mJbH6KslvTsDoTy7YwxK7REeYzioP+G3DZKTnXb
huXp78fULFJk5PlJ+S/jrgJPiaBrFDLwOb31h7LIRqYdO8MRwaun0azakfT4T8akAm2Yjk5KdxGA
VD7Z4aFizNGwPD6ChqC5YW84mcowfOxUZ2PCzWfUYr4huOCoVHXS79Q1rmc6gEK984DQu36Kd8PO
a7Cx2ZuAu7eEMytLyiA3bXJFkpK4YPEBHQixNJ6lg2tAewggTKiaAtsnxa0UVmsM5j+YpjdRPUav
99/oyjZlGCCWiZ/5F0Xh6yec+qiWqkltT4AZxx5ChqNzxLJH746dMMVG+XJtnjJHNdPQwN2Qj7se
zUgHmLU0UrllM7WwjRpAoEaoiOFgNRO8EgnAfGMfXjlCKGGYTFEuryR5FlPGzgO/0YNyQpEEVfOp
ief2YBnEEslj+ioV5cnKLH3YZ3bjbZzZ8+xYzh7KpXP4r5l4Ai+GhoaWqTXXU5c9pbyw+SfHtEGg
V9lG5OIoa1wktlWHrIqUaVd0ZbXxtte+rXS4XGNUoJO7W8xeUsApwbnGrtBk722shFwMD75PuLCc
708ibW0kC4b4nPtxiL/m//9HjBBrULUyv+S7EiaJd0FkklSl8UDJDlB6qIjsnCktnnSrpTcYz5fs
W1mX2QWRlv2ippmOCpHOxu+sglI+hOhWGhe0Mnmk+79zZTlzXOEaYgiiKNJj1z8TjUpjOekwuUZA
76ZoG0jgNV3IG6PMi3Xx3emXobuevCJZ7mXUoggNB0GwkK7GqZ+cvS5ti0dk1/5Diz8QjcpdX+n0
1WjRo4URJ7QnP5v+IY+b4046xLS2IKDPzqoVIvq3aCj+WasouyEpCx2Tk0lYzR6iGDQ/eD20mHDF
xOrLS0faPSLHiazvUqmB2oKEVsUj98NkvNh1iemyNKy4B2SaWlCCi2bkI4VxAYC/YbN+041j9H0w
guK9Efr+L1HItDl4vebTvethwLbHrBSjGkj51YMOlc4/pIocMxxyevGgq3Wa/XP/Td7ICbmuSLL3
2nwTpBa5vAQmAGOBJfgm1+g2FD+ICor+3xbYzxf6q4P6WTVqgztv2Mn+sWwHiKEZHybYk0gbf1mI
xNONA2hlopPRZymRnyMoXVYTbA3AZVJqhqvnqN53vql95pZvPOM9OHy8//AreyV3QupdNvdRHn3e
2P5YU6pTZX1emHhrKuwtoNyaEpROZOEx7Df0jX6gzBD8/YWGNAo5SGQ0DLncLP0pFCHofx0aRCrl
hbDBCU+9wIPm62ho1la1bV5vi4ViowoyAejNN/1lCBHUI8XFSdPdVKeHW6dr4VxJLAAgr6dfkG/3
p1Qt3t9/rSvnAfOJ5LE0qGVoS7EQV0era7LAoKptoT8FdCSwFrfT/rkqHaLnsiNN5U/xIy3Q/pbg
eWUDwpAesSPSHbZkZ/FN+3Si5x6/RVSpELppdQKfBVL977c5DnKUgVRKaSRZKuX6EO+UeMykG7dm
jzelhc12oG353a8sBXtWBM2STUr4y6x41JiOZxCQuQP4+4MDywurtUY56jmVw/vf7KZuyT7AHdAE
VeU4Gm9vfq9/rAV0+HTuYtHsVp1Fd7lMzTeG3YTHUDGnizVaI5nitPlqtJ1+CBQ7Okz4nmy81ZX1
OCtO+HIkbvkli98g6UGAKRVZrknb0ZckMhug5pp3yu3e/IJPuL9VGF57akTFxpzXE4hj7fkX/fHU
dp3IgmYfOUe7GYb2Ju0yU0aLpmMWB2pJ+PaN2OPE/QCF1Q97zBkna2PDW31qmyifEJEfs1wu8aiO
Q5CoFmhOxzjFdOXuccuBV4Wk4JDrVrR15V9ZIo5K0lqw58/67YUGksb3REZea7n0PEU2gBAnhlRr
ZIfGxtrEKozZ9toOPyB8ABxlqzW29uT7RzOqdh0p3wP8efscwqB5uT8J134YeU8DHykBJUZdBA9a
DoK+VxWTtWsbHyxC3J3Zdv7G869sibzp/xtlsUOYAJIwQw+xu4hBvXLsfcOXXnwZeuO1AwD8UPeN
vhGm/i70LLZhDhoq1lR2aaRxFjMbND0hu80pW1Rpq+wKS2mrU54NBXYoOALvGmxc6NNJgAa8y+BZ
0KtUABh6EhFM4Tex2nT/AGsdL7jceN0/YaIY+D2IDADPCCkFSAhKLRCLtOv6+6rv4w+e7HEzikUn
9+RH5255JRleqOEoOCD6fm3izmfW1iFEsXIO4gYGm471Lx2HYPyxjKkizTvgTGJ6H2xvQJeU63Ne
0UeK7x/qHrYDkF3T2Crhri5InVQf/ag0OKiGuF6QFnAsONK1JBWWj84pigjezlVpqcFFi/F83dWV
4Sg7bQytiybbEQCDQP1KQ1bgyfP96biy/c6lHWYjLSSIsRfrxAlbbXZ9ke5EpeEYSR97tEhg7uWk
6sYesHJkMhSZ8VlqPlcMrx87NmPajGzBqeWHwc+YHie4xQX+hH41PtH4NlxaOAQPlPTNrVCav7yc
mbOqgfQZmwLF18XIKejPaJykW0/A3zJTdHtjCLdqZWuvkhoot0SiLGy/FvMf/OIYh7Zluv00YJbo
ayk7W6R/AVT7+e8/GjsbLQ02cikiyOvnwS0Djxg95WR28HuO4zB/RXKrP4UNcor7Q61tJOSKMZSe
g1UKgddDKRmEwaJgfqSDpT/4plJ+kmkq3oRcut+IAdy6JauN2GrtRTrcrsjPsDjYAq/H9COgaxFu
pK6l+611VAjC0n1odsURvkq0cTlYH4x7AWpsglaxWIxG5ZQp9j2mG+Jmzs6Qz/xyLbqAeDI2FsDt
UFxbVQJGGvIIj/XFNBzD0IyNjk3ZEcn0WFYjuGrPnD4WU7CVy51f0fWMn2/IOqYUJHQJNRZDwXuI
2VSF6Zr02dMdzSGfAj083Z8c8nZJa/M2hkZ3Fp7dJO+cLvAC0Ua62/tm6ZwHqhbivdnmffCI8XOW
YMvntI/zvPqZYVMBvZhjFVhYHX/CwlD95BjoCvdVGpVgq7RIUDYH12aBfcVLDa+FutGqQ+Q19stg
SXrPtUBkvyZ6Gz52Bfr8k5dLgwzl4Hk/ZEIv404xA/8znWJ5+saGhmbvopbc444mC0Xb250nfyRt
bOrnEEjgD8uEtQAlWzH/xalX/1Fh3PcOX1X7ewNdN99zhe1G+tJFgfFhadXnwCla6xO9ZqS44mkq
uw/1kETZY4xDw/spM/v45HXF9BMHxSq9eDnw/sPYIwkCp1mKTz3d8WiQSlS+e5RdmXYiJ4fzi5Fk
vb7zwQT8SGIv6I75GDWQQgiYn+JCkZjopWWjPuDDCBNQU1N111ozTj2Reis3jvGVyzKFd45wa74w
kuFYLIiwUVVcE2LdJQrGoRHMleN/V8uA0xCDas146gq9R0cRRxhaBtJJ4HEKq3/myNK+THbhVBsR
0++QeDGZEc5wjdSYzJq1vE52TddDi1QpTKTBRxs3ZjAfEUAyeNZD9WSPVnPE3xn0RUTpKlcM5xAY
QQRySNepMSnAg8gqf7o/9bX5NSx/FIlyOrO4S1CAXezBU5qDlUxy4RrJ2MZgQ2wlexNm8DiYbY7/
xZrQsFyGLITIUgM+j/apo07KA705TfKQFukQnYwwxaNy44fNO/Lyh1FUJtBH5E2qcvHDKH+hMx1z
cFVBnndQybwiOiZjXzpPo6O2r5PixOOuq2M734NzVPEDoJCF14qBj9iLSJtBvSiwnvSDjlNuARai
aV4pz4/vilDrft7/tSv7lEDXY8+qaqKP5W3IxNwTS9RKp1ieqh9jHEuH/agDctx4K87tSyEBj7IY
6S+jycUx1rU0YtmBqrtqnzn/JJ2PgQMiznc6oSpsG+xqUhDPPQCioU6AHpVYKWgbwoDbo5TTBdU/
8BHSh2gF+Y1/3MMUer/BBJXsyfzHRz6pDS02FeBGIMb7oG1H55Igi9y4Cqy9Yg4CqjqI4zX0z9fD
hgUUp7qZSH5NncCCN40euDiIjUW6crYJQ0cOgMGWTh178YK9hE5+elIMlyoANvFQU5wfrVP47w0U
0tHpr2cNFw1CSRLS9J4ttyii+m7IgGK7eZGa7oghyPupifyNvPfKi+PyaJHjpfaK2GHxSGVvZxEE
Xd0lrPQfPBXEDc1c5dv7zzL/lcVyRbmBWk84pHq5EVx/nmxqLE/vy97NQs9zfjm9kPGBvgID+mXN
AnzKqFlvjLkyEw16GWg0Jji4rYdnkxxsK6f9Syv1+luvzuoUcCM7C8zOoYAd+GbMcfK7/6D6/CSL
J8WowCT5Qf8JCbt5jf4x/2sd2+pw0Du3i7E0eUpFiVYOND+1E+RM1TOvBycrrEabGSDrU+OG+GUe
fbMOihkST29OXwQ4h4RpGmkHH6Ki/26gu/hzH07UuWahxpOVlBm+BXFQaJ8Cn5Bnhxh/9lyO2XBf
dcxV4n8KjqpXpQm0/BKzYdQIuURonfokBhSbEl37HxK7S+UuyLebM9fePXMKXSbpH5Uvf/0WrMDR
LaNsGjeK9PGjh6ELRiGABZGzNOI0kL/GGkUr+w/33/7KNJtLc6j1qc/Rdzuv3z9efpCVANwM9Osa
TVTPiQ/9HC6Qtafl1X7PZtVsbLjzrrL82OQoqUVywZ2bRK/HIwXWEkAjJMdW1XzfZ1r9A3BXsIea
AHi0aqYfCG3KPfSnbGOerSxb7pbsQSZXB970YpqZhagLr6IG2ho1GDQgY2fTN4fz/feprbxQRmAV
zbsDzLBFhF1OdtSXhaRHLWxBljSmp9YXGWnClUUvfSZsHk87zIoU5ZCAIZoezZo58bHFhDTe4ajs
NT8rH4OAExtdB9xMVALdT670nwV21MbG712ZduyW1NXm3qXbhiLsRfAuriKKeOAeKA/L4nlMEuD7
XaPH7S6svMTNhyZxDvff09q4bNHoCZA8C7EUlRSRDjgGyL+r5FZxSdomfG9UOZ7AXay945isAbJW
4cv9QVe+ze/cOJm/uT1yWd/vugGi+tw/qNtTASFRxd3J7uzj0OYvHh5T7v3hVmYcPn8UZzlfVarS
iyVdZbFqdFhXunXdgv6wOgcbBqNItuQZa6E5Ndg52qTJwGGjuF5Uk1lSDsTE0jXRQk+H3tfD14wM
04z2zUZskYPKcDX4vR1SjTj8qMJbF+fOKE2Mz4Uxvt5/7pVvaxHS6HwmgjfEh9c/Z/AyBZ6sWrsh
FpvYeSeh9b5gHp+bVuSPMZgxcdSSIP/7RMscKbIs9Pnb3tR7pjhWQ0oSdBR2gMA9D/fEJPbrS0dY
cLz/iCtxI+hl8h/cbUm0LK8eozNyVw2L2s2nQNubvtR2ZaU6ezUKm9OgF95Z89TmFLKWTgFmep/u
D7+SKtSYVFST2EvJUSwFHdGEtj0UReOCzpi8g7BakEQZNgXPIbBqutQtQFgolZjtRz1MDLKskeZ/
UQPIvxs7+kqEZxFDEsHSL4gaYbGvDtyyQT3SuTPE7XiQaHTkzlCGtjrUXV5t1dhXljA7OB0MrCuk
aMtjkvsu0q2mprerz1HsNUF74ZrV7hw8dA4g8rONa+/a01lskCQz+NpEytdzOcCZrdCdqHEBNdO0
XVY6XkJDNvr/4MlRi3f3v+vK6UhRlusZBxVTazkaBf0CimLV0E3WNvtW0YDym1rutpGmnKwBQvCg
Web7EhrUxn5sCh7k+mAm3TKHzTzmXKNdfEbkLZGXJzQQ0eEXs1Q7QnWMHtp02pHGUCmB0Trydkrs
/qMTBRgp5oY9fgH+rfQHNHweWXbb9uTRnybbhgRdqFhG2V4PQK9vakwepnIIdyMeCtoBGlRRHes+
AV5X+4hlznacDzNFfYII6uue9it18J6B6eiP1s7yCuujVtRKsptgmb31Ws38FVuaEpzMgaqBq5Mz
+ZT7HiTgrspahB51+9HpAVCcHBo1wAA2pqLz8UbMKTurdzqofzJGzIsZ2cGkKxG6TuD1v/IAwJ1L
015j7fF9MbNDBWvS22syxCluZ6ZAl/d+GUhzY5rdfniWMlpO0mUad7KlwkVGI41+oNhc2NmF8XEG
MTi/sNdqgzN8dNQkQVrRaxKx33o7QjaxJX1b/wHERaQtVO1G4lf6AZZulsJ5LI0m+jDVaGugFNfl
k080d6ZmFL1F3FG/G+ko/Xp/1t+uaeKlueRB/MGmtqzJhTW1tinWJ5jLnAmqBWdUxUhu1wNROY09
YdH98W7XNAEHQSCvmusOtJnrNZ3EVlDi9kOfgVFnxxCC+dGs1H+bru3390e6PQmvR5oX3R/R9SBE
FuJaoboNRujHZnBaDJg6IPiciScRYAFkDmN5vj/obdjBoKxiWyOeJxW1iECbaKQfPeDxhEcStQ91
+6Eb4mojuKFEfLtjEEX/zllTv73Z+LN07BvyJ3PVPMr6F70Dd/vNKfNYfy0smioeVSMQ/ZluM8zU
m7CCL+7BuQYTn8BYPBq1cEqXUCUmJYV4LdoVcmymA2a8AsvfPJ3Mna41RblLMAabAXpFET1GTkJS
3Jdx0cLfQVt7YKNpS7cujKR7JraYBPx/u/tZGB6dsUFYNrCnA29SwP9r2GOW8WB1hzKo2Vu1Wmsg
fyceHsM+bnYdXTSj3j4rgUUUiqg7GD4hCVI+yzCCjeknfus/mp2NqRwm8/4vT1qxdTAKaLWHsg2p
PBoyqHdTD3lwP2F+HZ3J+xdvqWiHyXHOLk1gW0L5zqBWEoAdabIfOUHiyTA97b2N+P254sc/it7B
udQPfBW3SkzC6sM0kYqAxx1F5Rsamk0SzzDfX7RGs+N9gAfZwOM14m3faFP0tZ6wp9uRGW/ItHvE
AhyPaVV8s6PWrr43SU5SFOSXEzyakAPHt5OqRC/NOAbeoSzrPj+BPHXOncj05gemOOFHwKFpfJYS
OvTFxrgrf1ZzlsyPjJxAxfMqhY8to6xRcjWT+AjLH5ZX3bdRciyGos2fo5LWtL06mHb4KmrSow+1
XXG0KLwYfa+llYBqaGadcwH874Uuixd6yITdBl3kRQN8Pq608QGLWNveZwEteO+SBlkWuugMEwkb
zw/vH1lE8qFpBD5eJMdJ7+uke78qZlV3pMS1ePiUTIVwDjbdL/o7L4yM4kjXQxrvLfjN9kvvIyB8
M5WoCF8kDO781Y9jRdsJq2ouegV/jXS/ag07I4IS+kZpPL/fDUNLdDVRsjYeqyk0oouf5hX3qRol
+Q4osKLhhD3KEM/tqaxPABM59RK7ogagRqZefOnq0Oq/1KZSi11SCvHql3pQP+ZhhveHXwcAjQb2
X/Uy4hY64CYyh3NOo+fvTFOyTdJ8aaknLClUgI4SQO+QIvI98CGy6tCQiQ8B0ErNiI5NhU86arwp
eVBzvI/3U2GKb1jreVB1MdBDLZs043tstPDWs31MqRywzTr/KYenPI3HErRmFrT7GIHFd8+rJLmh
OI2Kx8x2hp9ObYWcUX3BZydRNWCJHlim4loNrQq7BI/WEJdRYpxjgi+E3HGDwI6Po1kk+7qzGw1D
bVv/XpnoII5Ufqjw4x8KcykNmjo9+KJSw0M2KGF60dJWS5GreeD6w8KJXnLMix8lfm4UxW0vea+a
jTSPdoRW/YG+nm58KBwtrE/WZHkue3Dcv+MmET7hNaLm56SXTbXHtpuFZQUjxcUhGFP/jao1vX5J
ErX/mEBe+kHzO666RgKAdD+Zsg0Ofd/5mOcUSgT1UVZtvPdqIKFn/Aamp7Gyy0feGi+dCjalrJIS
VLobbTXTjlPkYPKIGEW2L4PaVNZP2j1aLGjrFrsvzgUPs+pKcPaOZjab5iEJoY2LI+tnhruH9mMQ
avcyhE32rCVC+2zSJuOfwyAJ3X6oU+0w5liboVssq+rMn9Ddzubmtcsrk5INoKCt4HWlHkOucq5g
zvdr5yb9aseFGUZJaLteE/ol0Vxgn4xUGK8GALmPsTHq3wrTTJ6qQq+ewtC3T7UvZL+zKjP45nfZ
4B1xBIVRj82AtnEnXYkxQAYBGKDpX9yW+hUZCntoFVrVPa/cM+2L0+A4w2OmVuOj2mXm35/8AABZ
eGS/0UiL+ff8cfI3PoZ2TcG7iLgXvq/w0Rh2nGLJxWMuB7sslM6nMffal78++9GPalxITXKJN2V5
PIZA5Maj5TpAKQ5cUrs3HnW70/1Rbm+/vEKSd+jeyXNpy9JBizi5cTzNcpVEd5Idl0IPO+mo199m
+My/VGWQPRpm0b3BU7D/MFVT+eP+D1iJ4ABcSRIegt4QfZmCh+EXiabi7WIe0xxqHR1i4SORHXDH
utwfam3i6GgQCY3n++1SdKDSkqoOreBZSY7tPAy7uZJxKICZd95qtEBtXcRuo6o5AS9JHgIguIne
RFTX2BbolquJ4NXwZfkwJY78kHiTuvFkK3Giw1KllIs6hezUfCX4Y4pSIhcx2wnaOz/gcpT02luz
68cP99/fbQgMLoL6BV6dtFVBhrkexRulKDttsF2zVtTHKPIVfEYDi5fYFBcqAvm+F8ye+4Pezg/a
xWeN/NwYMbdmXA8qJ4zP446EnsA1CSAjpg4UkE1E6Z12/E+GombLDKGGt1wLmHaUntpXpLlG3Oph
Qeq7wDDHcxp5wcayu/1gpJyQKlETZW3fCG8x9QoDAjvbLQME9rMg/Ymot9zIQdxOeEahFACeBrEe
WZbrdzcliGui3rBcdnJPPSLa9JOd7psWdlAKhuvALKF1//1LdFDgky0lG80pcj2mGtWsBizcAJqK
OaZiFWh7DmJlL5uy37hr3+5eyJYlfFHwQGAjlyXJuq6DBhcd021ny4Ldf3N2Zj1yGmsf/0RI7Mst
9DLdMx7b43G83CDbsdl3qAI+/fvDF68yNBo0J0fRiZIo1UDVU8/yX5CDieI7iUE70FcJnPkwjoaL
vziZHe66oAAPTPzGduec/22orBoufxEy3JfsU8ZtL5+5cJwKMS/XvsjGjZQAKyfrkTmtZQbMJrxn
CAnpHyiBFu6MIMdrfyFttEHXytLG6QOoos84walPaMAq1dkOhdQOoo7S7CTcAZMHDJ1b9xB5dt1+
kEWvDxQUU1R+ihQoHO+meUaeBX7hYr5FRxW3A1RxZAA8wb2IuZ0YAaWZ8Qswy6DvRO/bfUyfA7Ut
Qo4Hg2UNu2sqMU/oYDmXvinTuxg3z/tZLYedF3z7mVEegV5HXwXS4s379bxE1J5CIK3Qf34apjb7
hi1nVfuG3msGdppOfC0LPBF8vW2qMz5xzZfXd/VfOa+Xn9gAn0IwZwJOQ2ENuVC7JG1DVP0uhnRK
/QDuxC4/yaxuh3u3pEUaAK32iiCnRHoW2Jl22Eap2EPD3E/6bzGasvLQK1hS3UFowy9MRb+1uW9S
6RjHSZGYFGn4Se7Rom8/D9+EwTN9yGUOvD4f+ewoNZvGpGmhzcck1QqcxDDQeP3lbIToZTcj+kTf
i2O//Ir/3D4Sx0+vTTzrUi6Oy33GkMCvE3b43OT6nm7RcpZWH8JAo4+oSdt4oRW8XCzFf6WPVIgR
CjVxMHjj9FXM0kkxW4mnDyZJahMMsaM+JEa/K2ux8T4NnpDBjEq3hFf6cnFDFZGR2eDsG4e2XTTZ
WdBP1t7lsEFeBtuJZBp8WQQfQLe/XAZNlM5pm8G9oFbbv4OPx+NNGKZ/7HQFTTrqkkmhsab2ekOV
zqGA/ZJRFWSlYkiI/mqkYW5vzz8gcQFso/MacUqqVKt8BBb6Ah+ducQ+hJ5+fnSztL3WPdDuANPU
5F3DLB0gcja032xBxoG3VOwO4uBw+6tHyHjeL1frUdvCG9d49AqqfMo/XakC9Htw4jbmEqVbTCO8
N8eaRQp/aWgCQKclto6yogj5m6l7cYcuP2JebdwZwHDefn8h/sgMhIuF7qm+SnIqTw3taKS6SODl
B2PvZDgNlPgqNdPe7bW1m2A0ISqm/tX3WDUvhZ5zi+JqSX7YqQd64NYhJlnf6e5tnc7/rrJ6IBp6
aWOaGa9NT2ZQO3VxisZQPKcYCu0stZEgkoUiq7HAsMk8Vl8olEleZ1HsXgZVk1gvTxhMErtxuaQ3
9OA1DOuhyjs7GeJGlgODieO4QNxdfU1iCuce+zGN5qUZY0Jj5bM8qRKvSAYK47HFSenD6+Fu67Mx
1nGwEWN/3cACC7UdhSmlc8l4l48z7toB4DN3J7XZepfLCI7ISurGPn4ZA7wcxFAiEGSjA+l9qzD4
9rDspK+C59m17qRywUBK7OmKb2wWKHbmQrUjKb25MFxafHlLJnHJR6w+klqJLpi84RXnxe5Otr3x
2YjeDOIocqGfrasJojs4vVL1UJuKS2rOzNJ/KYYyPjLlyd9BqSx2wHkbk1ZAckgAg9vn5mDo+/KV
jpg7RPgQhhe6v9E79LWcfwFKGl/oT3nPI/jHQ5n1BMQ58w6ZXtgfm7QKx53M/zaXAfyDJDdKHzag
ifX9RTJboQhXRdfKprWO53sq7+d0GtEpQaPgn5iEysOzKs7iwNPLiCRdK+tkJ8htvPtF/QYfKbI3
1C5Xb8KJC6jUgLAvvabOk++pSjGBAlWmP+UcElJjO652ovfGvU3LRkf3C0ABsl+r/WxaCIjGo6fg
oTMnlxH8xocKr7xAJFN7l8TN6JdePPuCiuL85vMKr31BZUJ/MW4+u4wKq/ZmmpeW0zsfpI2Pmld6
+c55/RvcVokJQm0IJlGtLlni6tJOIZJGs9coOB6MqobTOopUQsPt088kGAMfOLf6W1Wc7EMKLxpT
K29K3quYjf7Qtdman4s4S0PfJjmMqZqseXyskqIqfCDmSMvWWmNrgaeIHmeWSEm0U99rTohfU6ri
HzREHo1OzOXno4DM+tDBrUSvZMg1CcEpxx8sticXM/UpkdmDyJkz+ALcunVXR5H2DJPBk3ca6Gpm
G5EwnjrZhV/Q6Ume+rbM9UOGNXd3ZJQS9+cJHuzHGf0rDJbk4gDeU7uDVJ8aE9vZbHEYFok5frIz
+PtBhgTfiG36oL3HccLGrswq8idRxoV9wDW1fBZkazg8ujWZRh8qOFZZCbDSoB2LFjhm0zvdoRBe
XQQ9NnS230cabnMW86EnrhkBuh/JlcGPh7FhllON5UerinFswosB83C3zEf9Q5kiOQRk3MAwNc3c
6VpSjP4prF7/M0QAvOuJd3yU0VB8R5Qy8/yRdnYXqAyuf8I1Np7bIil+MtIMvw1t1P5yc7wXrumQ
zp/hVmGK5/KoLdIbg/sAlRYiV+oo+Qm7MGq+kP4QtpiISuVQ21LX/Fwojh3v3L0bkXvJvgFgMXhe
aOAvg9s0uJ2hDYMC3zz5Mo26zXSg1dyjaZbJzgW4tRQ60ohkkIeTJa0yigaDY34GiYpaluNH5Feq
DyUuW9cEf9edS2Ljrl0gjTrNH8gBN3ctA740xETOvfRMTO4yTD4fpxTDrNcjxEY4dBc2hLWg/Khk
V+/OxlgK43rHveBYonzlAzb3ceKpCUwVw6VkqtxKHF5fcuvBwKGA/AFVpZK8rD5X2kUpAz4K9AnZ
DcUR4l2uw119fZWtL0Xux3ujPbh0tV6u4sZSaxLw4hfZafMhE8V4MAf5CzhZtrP9Np+HCAtnfeHk
Gsu1958a0LSV3LZjnsfBjvoO/0kMTutwbx6+/Tz/v4q5eh4FImiZlwDRaHbmQYb6xZnBURL0cGDv
Xn91Ww/EfUXbfxG7Qebg5QPhb+9mmPnRx9Jwqe9od/3bKU76882rcP8udngLOe2mf4L/sZsrbexd
ok4UR2OoppNWVeXbTxEcQpVLCUwdKeXqtaXIPxSY3Hm4AiSuRoUmQ+8OV2nZ77y0je9DxUSTaZEs
XeQoXr60Xp3DouhaZhb1MDxnMgUooBuopzFFb6KdJGZrMZOdBr4KTNcNH0EPBe2XnsIGMkZ4gGUP
CrcTo4+r2J4n3Eby4gEFxh+NEYVDpfvyuSK7JHPRmcXktD+UAH9P5uNh5qaGP1VK3QMIEO7PMsYN
T6Pu/vj6JtkITygk8+kocUid1rEiNlCwKmb67phXF74yKTiCyrg2YdnW0zO6JtHOZ9x6XNCI0HAZ
CfG/1d6fc3qtKeCMC4IQ2S9wvxjeii6cD4z78kclB4MJI0N97ESLPt7rD7v1VaFJMCBFaIqO/3pt
1MmSYamugPfO194WFqmO1TrvgH+Y+k583Djk0LsMvE6oCNDUWi3WEUDC2akcUHmRfWwNr3h0Cz3f
WeX2kVClYGrCAGPpka5fpzAGzBW7Lrx4wB3uQDZ0/tDF1fvR2fX/2OCsoWiM/pgFS8ejMb56IgCm
GlPqOLyUDY2eA1X6FB+WtlFCG8NwP1NStDLAONaWh64vujGoClzPfbM2S2xxTZP88OiMnb0Hs73d
U8sPo0kMFwPO2loEREVhyO7KZMlP5ig60ffMfiIwap5wINZqZPa63gz0KWoTP6+wRT2+vq02l1+A
VEwmCLbrMzS6FYYbqhZekmGwigDD7EkgbwT601eirroXUjW+gIvMk2MvUTZ7c4ZhqqR5NEbQ7CZc
rQJI1WKKiddGiDA4rB9T8bxDqdbiWIae8VRE2d6obqPW5UKhrnZRj6HeXZdbbds0TFar8KIa+KcL
s4dRitqBfZ4GvE4HrVePlpbiAlK78gP+xdhLmrJ+ev2lb218Ci4QJDRMnZv5E04Louu8VrnEozSC
yRshz+Z9edRLx9o5Y7cneblAaZkSMxYq++oFO1lnR5WslIs+YlFhptTTjl4Y/8MuYkaNThoXzyJV
/vIecOZ+qMvSXd5qOp1ULcfGsS/T45ghJTVgnXLIM2kcEgcRx9df5fJfflldcn/jErGIaYKYWje5
4gFiXjib4QXdXztobMN8Fw1NGbiqUr5XmEDs3a4batkmzO/lrLLm7bQX5zcTo6/eu8zAQ5a6rcj0
7yiERc2TJWa7OJXFUH5x+t743InSzAMHR3snKEM3qfCnrto/AureR6Pq6O68/jK2ohx4SEDVi64F
SO7ltP8n27Qyd87VtgaSkVtZcRIyyz6pdqoj1oo63xc5qVp9gj5eflcVLzJ9pPHLj0bi6O1BDk46
B41Sa9nOFrzt7ABBJR3h1FlLn2n1o7psUUNpHeeSJurTNBQPFTLk58TrrOsUafmR9OBfPLbnQ5Q3
+dfX38htt5D3wB/UMAhG3PgB2qUeG3ZBtzDS7HdDmR2yuA0AIuWPeRUDe0Nt8+71FTfONuggfG+5
Nl2mIcbLTxBFIlOMpvEuXhgDAPdUcYxzTf231qa3oxvo7JJUcp2haswN8nKpoZ7gezE5vSROoQeG
0g4HKF/9zufbfCCYJsukEd2tdeKRJQZJKi2YCzA9zEwp/KgwoBp+mqVBsfH2t2dBc+c/w6SQtPzl
I6FBpZvhSAkd2YAKwZ6WByRxLHyew70acNl2q8gBGJuAxb3HAHM9NlErWOuuMniXwrKG5K4XUMj8
cMQaw8d0aqwC1U5AouvCjT6pWD7uHdaNyMX6pFnUBPzfGuBD78MlxSKOqK4yH1yIAcfZ6JtD5Yg8
gLS2p++9cRMABOeBHQa20FlWMRr+qa5NSzE/dJZ8RzFkoqqf7M08t56KZgskLRJyLrjVfTMJhTkA
hcklmjw7uVqRVn0qEoMwrNZOOBwRG3o71p0o7DLMRZJgA1khsZTs9IgqzpHGb13t2oe6mMN3dOLy
PWrn1llAXxZFGBovGJqs3uGkFIMn2aOXsVYl8q7oHbf0JAMVceOd7uzGUkwHUe1mvL/ogq6WUmcQ
MMZkG5fYAUV/nCWTD1pmlvKnjrusOL5+7rZuDlqz0KyWwIW6xmq5rNFmOaNcdAHZ2fyRhYEYGLhj
NfPTnBr5PM1VNT4ZrZxR249aBGKEB3v6kGV6Sxe2g816HNVazXfu941d6wKMoQXFXqJbs4pxCKA0
WRFB4c9Npf0yq9GX0SqVp9effmMRbynrKN8Qp7qZlKlxaGj4NdsXrdajQKNTeFEm0P2vr3J7NJaG
FmgccOzcz+vUswsbbTAX4OLgVvVHxR68Cc+uxAb8Mqc/kikyd4LpbYRjwUVDlUaKhfbF6ixmKF06
nYbeHjy+8GNvm8VpTLz6UwU0yJ+nWHyFa1QGXmp1O03/zUddLnx6eECz12G808LeSFXhAHIfpzOo
sZphkmEHOoRbJpHG21URUG+3GHJybzAIv4k6mWcz4W+A5YZiPFdjqN21QjpvvtqR+1maUTqCxOSA
q7046Aht0iNyLpCX4XmpRvRQtvNPTxfV298fqqU0ipZdz8R9dQ2aziAyXYLIRDVbf9QHD1h036E7
2yraaVYTa6dLeZsmMWmESINuHhNjFHdfXrutI9LYhnkFhADx89RO2uOI0kQglHC8Kqk5BQj3vNW1
3AQ3tLCybW4jruH1xA9ghqfPXc1MtfXsQ1JhD8KGqo+LAvzn14/e7QEHtQh8YZmwedQpqy4sYJ+B
9cfwbrST+KPoZHtxa03u2WrdxuxlGa5YFNd4iWtW8GT0aFzC7burXFOpA0XTqgOURDx4VT3bGwFs
LkbfCwjtcsLXGslIJJuExiK8m1Q7P3dDjR+T3YR3sdbsIb3/zj1f5ErIVjLWJyehWW7d0Nc0zM7c
wm7jqzK54DJj5DmcozpkyCC1k9n/mopajocK5XXbV9scLaLB6ssf5eyl5TFyrBIF/3FsvpRWVfyW
JU2n0zAPU0WnIa9+xqwLV6yRTRiY1uDkQTo34J1Hw1Wc90bEN9P9KMKv1s/n1HQQOkqGPKjKCoXd
Qkcd7TAPWRQeuEynL0YTNr/llKXgCQF2DShIAeggsk9oGy+M1oBY72CXmE1stnJwehHUMmzeW8pM
i6uYoxivytkovsylRCRrbkvxZ06j9g5ckaUd4tLTcGqXQw7hQ52zp3F2ocG8ccMuL3wx0WEyS6dx
XTPBQCzKEAekazh20YFRT3kpdQAOr69ys4UA2XICOYNUXIBFV2FGjRUkCvpRuXRgwj6bam0c8lkb
HuOQO/31pW5O4N+l/qpFsNINXNmNkYGwLNAZTtslR0O0+v1cFnsggs1VuAfoJy1tgXVOP+fDYKPv
QTNN5t4ZFUnlWMJf23mWm9sNuRbkSxadT4gWN13vevbaVLhWeGG4qB9Dp88DTdGTr6E3pFezHZM9
b4ON70SXG93cBfjGhb66eBiFdfaMR/EVY28kazvVOYdg8fw4FntV0S2gk4fDap4pBVPMRfv+5VVQ
aZPeAMtULnMcNp+pLI3+sDTTHrQ+nYVPc0OIQ5IPuYTqOEuOSmz3VywDo6dUT8cnvRzVT6Nl9DGO
dKMy+FWlp+6Rg1v+ZPTc7o2+Nj45UQmdlSXe8jlW70ab7XTsobJdnKJMP6rtkHyHXKnuyAYZW5+A
JZh2MAYFnrO6IbUoU/LG9iBWuUrCED6OpMedbFBiTC1cubtMjO7sd2GCROuE65VyFzG0xyNc690f
ReIZ8UejjBSB4ruwvuIEBGMqRirKuMvKrJ185o+9c5QqwfNeoNiTBVZstfFHLRwzC7GYwk6RkdV7
66wkidIFsA6yH+VoiinohAVeEWXMkgiHwqBxtJyhaU6xYYUVrW4VrAU4o/kPXeAG7lsY6nsO0Vtf
gVRT50/qIpSmX+4axUo1C/cC+ripGRNsm+lqhA2E0tejyNZXWGDVqAchdn4TRUSnS6scyvDSmEr5
a7CM+F2t5aPp2wjYvxnzxUkAYLZcrWhxeuuSSBOIfNCeDy95KjJoh7PuW3pePICkE8fXn+smU1+W
ggpDp4qe4c3UGyH1ITRCphNTMpqBtNF9KLLcPU7qLB46GltnpcRKpxlt+/frK98051h5EaAjuNDA
vekPixixSsWV3qXxgCj69ZRZd0lBWwDtxiZQXCQZdTsHXldY8xEUfrWTeW5tHNASFO6IQhFyVhtH
arPKddp5F6sM46uM7TlADaA4vf6UW+8XBINK0xbpARhyL7cnepmzsELFu5hOi8QdfjTinFtx/m3h
8t0pivzRSqcLAOW9uWPA+2XitFxHTDnIDV+urFSAt3DaDi+WnI1z3RrqeQTlBLq4Lt/aMSB/5yxz
Mpil0XtZXvV/mr+dKVD4W/Zr6LbZQ6mr5X3ZDM6prcVeZbnx1diqIEIWMePbNt20tOjQXImuKIp3
/zRGtDA+C7Ej37fx1aBVLXUJ42VqhdW7syvYHKOJAJ0h3OxPpAt5LgUM22PdSu/7rBUGcc0q43OR
1eHOjtl6woWo8xeuu0yKXr5MJ1Nct2cKdq2rwTrDvzfkQTVhXB1e35nLM7zMrAE60wugQGcmRa/6
5TpeP2clY4PoOsPuO4Izv5sLcfSSfrzD02TPV3vjjS5UNWiitDrYzas3OhlTYupxlFxjo26Oee54
p3qYbEx17PSz0ejNRXeL9msPR2hnc95UmAsPCYYKx48wx9Dv5XOOWeUhQtkm19wG4zdqwjr3eZ49
w5g17vO5/QM/PtxpuPyN0KuXC5gTAS5MKhhMrSP4VNjADJ08v0JNqMMjvWUFCSG3ijrfke4wHvuu
KtJTn6SVcReOWieuBYg2YGsijr7k+PmO/oRK3C+Y/LrlCzMp6yNtf5xDdG+w/Lyrut43BNvU70wl
OmvKaBt+67WWSxiz1PdjbGj5tRV2X1+7uA17v3J6TNMT1C//dYsJLoHiJRdRD63u15WXPIKtjb7a
+O5+DSNV/kkiFZuuqAHr5ce9p/8Cb5F/KzEriI42YkDxo2Xhx9tnlvnEgHZ+dNiwkPVn1Z4CtJab
59f36+Z35NxT34JYvenvNl6pDTJHs4AeOXOvYtZ6zS90T1p+V0S1fZYT5m3BCCfY2DmSG1cVRTUL
45tKj+IvO+Q/8Q29lgQp8yK+ps6Q9+dcZBE4xi4yracq69p3bHj5UwEv/Z60eNAf0HZlrvX649/2
SdnHf/fUko8TnFb3VaIZ+SCNJLlOadZnH3OLaxs8IxN7iCSEJX9AUXUOFNyTf8JQHz+M+BWpBzi+
XRxojSM+zcJIlZ2K5Haszc9C3RDcPdJ/UGRW4coeZRh1PaGyKrtOHFmoqwPR1DBbRoaQmu8VWmKd
NU3UfdBNjZX7Vmebpe/mprZTVW59JyDFCEoZTHJukCrmAGCCdkB01WHhHZYx5zGtp/Axz8FYhYWN
P6tSlodkhHCYMTT+9fonWh51fegBLDL3Q+/xtoAJJ1HJ1iuia2m2je8qk/UQklTvnIONTBSBcYxM
QKmxKddz9cmlAoRoxSoRlSawJzRRWOUkm3kvdG4vtQxPGe2C1l4lL5ShnRN6GVdEpnvHfhjNj0aq
yQMaFs1OHrq9FM12HgsO7rp+rqOBLCaNomtayB5nK9U8FOU8+4MY9qbCm1uWchbHLSwwF7DRyxuh
lXlcVtgfXvIys+/RnSmPSmhYz4ZSdo9jUqEQppZ5oKIQeupHDaaXEeb/vL5XNo8ziP+FQrkwAtfV
boOzWBJrJDKDNjnfGHMm5MBNW7/v1DxFyQTL2OI8ZmYMpjsjvL3DT6OaD1VkyG+VqSmer9ulsWdI
vRVk2cGLMQVOSzfwVDUrZocoEl2528RPpNhHoOx5pH52wr67R1ITRq0uMYJ7/W387U+ujg6iUVQi
5ON4kZvGy0+C56RggqgkV6YuaNA3GKf8rMCl/6jGSf1W6kPzJCYnL5/0VFQolzTqoPqw/VL0dfKW
otTre+cJBZz084yMbu4Xzqz8wBtQlEE5D9qzUXtT7Cdl0whfNaRiBqjYaMPBteOJroJStydRmTqc
b4+LtZF1BxtvSJ1PeCLk1tWA+4fVVNziWxvPcfed8UWZ3xeYHv6L5a+g8s+d+ogj3F+oOjI3AQpA
MbD1KU+f0qlp/lXSpJJBBQ8AgDx6J2gjFXFqHLOyCjsi41T96Fyt0nwE7Bt02VKj+EBpqFRfO9eq
7gGIdsanaB6zY2F2c3ffdGP6q4lz63cSxfLfnQ9yG8pefI/VEamjyZ0yg90preyHLhLnOLVOE5Rm
Nt+9eSVI90DWYXEy4FzHmGGicJLkQdfJBPRmCXy7SimcQ5mM1ofXl1p+9GqTLXONxSuT8ZCzLlPK
rkGAWemTq6i86r6fUUawq7Y6vL7KRiRD/ZNaiLkXAtbrC9EBBIvlwJheaYkPX8wwSx5LL0xOJe45
O2nmrTYpQEmSTJAtgAn4q1WApjuLnq8VpVepeM2PTqrz9wlm4T8q2i+fhrqX72VbFz+0RiT1XaLG
Ep8laQz1UZpu+P31594IHdy7vFnKeqQ11pOj2AJhLBryE7Bv7aPbz2gQYc1yYuLrHK0q1b96Vm7v
fNKNIsZ1accQNUCo3gh6tF6ulE2lxdcGra0jZATIHQggP0ZD2wd4mESf/4eHXAZxtCk3uGIIcw1z
xFNe0yShx7SolX+KtNLhL/Mk/Mb0f5x9ky6UsRMht/aui3wlMxBAIzeIG2Ih0k7MbK8x5W7iG6U7
Y0cdu0+vP98txowdRb2y4NItzGfW9/CEL3nv6FN8beMQijIAQfGsmjmi3X1oIntWR/kHBQ7mr6YM
x0sn6hyptQ531qMsZBP0vZpqp2YWzc6H3jpVCzcRIgOb/WZOGOlQJdohJvvXtexRKo48y9D1HrI5
25ulbbzqRXCPYpE8ZOlOvbyL8ljYZVU38VWPhfrdaXXj1M+wIF9/0xvHxUNgFh4DwQLPsNXRxcS6
8WbPjK6NzoUzGvMhGcJgUtMpCDMoVwMKFm+PTMA5uGZp+dFiX4daOZaobvZYmZZWnh9MO1LPtsZA
3kbIZSeqb5xLsLUIz+O5wIrr5gJiYqmi5jK51lOn3IvUHR7nJFWmICfr70+lUunDzgnZ6DBQFC4C
xQv6h6Hyy89Wg+jVIo0Tohp5+64h8/7UOe50j6yoeo2TeLi37M5VmPClynB8/WNu7M7l0DDPWo7O
zXxe6LPtFKpNG7E2irPpJN9Eo1Qf9Kb5/fpCW3sTVwm4KaDXgQKs9uaUgTISy/Gs0Bp+D1zohwrc
YKeM2lqEpB+0MuIedBFXbzLEFdGYaURctQ6fnREF0fgYG2a7RwPdOgJcBgsABhTazSZRLK1M4p6H
GXrxqaENfWZ27ZzMPk9aiIxqHSQt3OqdfbL1rahVQYoxd7zFYdslSiw49RFJFDP80NayCFwNXxi7
mvZMnP9Gy1XGsfDfaeVBwyKwrmp2GBtGF9l1foXEO4Ynfeia9D0y+cOf1rRQfoQ+gkLb2EfmwaDf
6PjMMPoPNWoTgGfn+FuaCtQknSSsf3RAhX6pUTR8KvMezcWitOrGl17t7CXjt5/fYi6zZBPIFQPL
0F8eJI6Q2U3FlF9rw8WKaAi1I1rD9U7jYGuVZW6mLh2y27mN6w0ku05Eh0yWySFFF+U4NVn95oPJ
Njbo2vCpIXLfBIUhHuO+b5BknO38xIbPz22r1ZeshW3x1qPJsAY6yTIEZmhzU9C1bqp3UqZXRwFL
X+ddfWyrYk9A6vbMwJ2iA8Rx0Wi2r6eBxdQPRdSn6VXt0X/19b6Z+wB9DOd92DOZ9fV61NqjAHKy
B8X4W4O93MxMpEgLljkRJMn1LNimmEJZMimu4IOMJRHpdDcQ+tCOhxpbkNhPtdn0JEVWVHVn+rG2
7SvqqP6oc334XCIPKg4yHaBUcpvaDJtEV/xqil7DRKqJ0DSMwQRED16VxIBfgYn/pg05vrfQT7UD
SBHme9OLk6dGs9FLaXSvBUlRFcZ4mHstx/av7137iFapAaQ8jvTpzPcqpyDJZ5TbrVC4OQzmzmxh
aGtFH7jtIs2Sd4WZBFWtmv/MRgVdWngWISetJgpAM29dxIQs/vbre+U2BvEqLfJ2emcoGa7nC8Di
wVMaOtdj2afnHJvvo17VWVA5mbcTzLc2zMK1h/8LVudGIKcOp1gqxphcRwROfRCr9k8za8H5OqL9
BCcFh7axezMWl0uQeSwxli4cStCrECKGXjOajDQZ5Ih2100QXtTKwxJu1JUDcM5m5+zdNv6Aq1DQ
2RR3YJpvOjpd26N0VKZXza2s/JBksfkrbe1QW8iAGUqx3EAnZ/JKeQTx4vzSowaZ8te/6W3+sZht
kO5gmLYlvJXGmdKFgvyjTsswEOEUPdOLzu+7SRYPdq82F1NvB2Rl+P07a2/tJ8pNxhy89ltEeQsQ
a9Ila5d57gUL/nHRUDZRxc33Gr5bcXtxOrOpQ+jEr191pjSUOAX7KURE+Di6ZX1XeUW/E7dv80fk
tUmmUD2hI4Sy08s7KJ+MmXNrZ1ddKYIqL4pzSP/dVxukXYBd7OTi2sb7w3NoKVp5pFspjCjNM8Wq
wNBE+qCjDDBF9l0K+u3ZjcsuPC7RYDxYUQfv2BV0c/y2yZQHUYAqapMkD0oF68I7WyIbFoQQ1e9T
NdoTS/kLq1vFXzrLywQLCCgX5+qdjBERD10z7rIIZ4DzDPwFJAwTAWyZeuTBHzTUBdVjM9TD+ygc
zT4A5yWqYzLU+bOKBeMfrICL+d5Wk+pi6Wq/yFq3JibFSeocbSh26UEViQsBMVfr6pLT/1Ku+OTk
InDdxQ8qRIhlPBah3WVgM1PR7Wzjjb0F0AhFEGcpPdGnfPnVbToZyTTwGTTUQJ7NwvR8Ax3pHQ1G
Z1FxWr9IxquYdcJ0ADG5epGzkdTc4wCNPLcdp2uCXrzmVzbzMaB5StneA+hEc3tIGkv7aNWVqQRG
xvjC76yFyqYDyytQ85pkGKSOWn4Ko9lE1ANG+uiPg9rT0u3MAWFD4Va+ju1BcfIGwIlBGpV5G0Tj
5L6jHgHCONm1OgeDmiW/st4cGEXO9s9imI0nq5qk4WtA5BJf7eIkPWb66NqHaFCs7tDlULqO2tDY
+kEKxrt0WZzxn6o1CjMQcoruqsqSvV8kmvq9qZPwd1GH9qNmT7g4OIBinxOZGz+h0COR2Jde7d2H
JeLNfk3jMzxN2Sy+tXNcKD5BHKWFPFJSeSwGCLUPTkR30K+kVNqDh5XyZzIsJTvNGI1dpixX/3XD
0pG+Yrb9z6IRE+cX7GaEFgqq6D6djUR7l5rN+I/W4rx+ciHAW+QFk7FX7m50x6higGjxFDTZb27Z
yY5xIkIL/NJ2I9LM9EoPqdlGQaQW4/ulT/jodWnFxKwv3xVKPxx6ZiiB4wz6TjT7W1mvdxxop6Wg
Asd1C8CPdKPI5OReEC0xzKMXibg+NGnXtI+zNzacLD1OovvM82R6LnqyAxTulSy569Kxtfy+96R3
BqYVTifDkGjQFw7SKhk6yJZv0Zp3HxibTMNvVWuTPkAoibZ3wXb5rA5Wl+MAO8dIxkct/J5REWr1
VA+uqE9Vn8mfRe5gD4DuuVa9c93Ze2fPk20e2thuP6SWkn51awxeIWOYWcG/Nnb88r6YpkDpHJn6
CmoC35JqVrNT4ag9cPEpoTCZY7OQT5DKOTATwujlVUxDdZVdMmArTIAZD7k3ae9VY8YuzvHYZzvB
ZCPxobhYoD0ccxKD5Yr5z9BWNIjnzGPlXXQVl9xGLxrP76mxDlJjDyhZ1xxiMt2dVbc2HcsiUAG3
nAHTejwXVgtgt1XcS4w8gZ/aoDdkVlSHpB6YZg1VHrhFFwZ9Rzqq6rW8R3WrPRvdtAex3chHuJ4p
R/gtMH1vcCRorKeMPvghUMsOssnmR0Uf+yOzKOuxH9QRVfvCOVnWXiN44zLVF20LxCDVRYV0FcUd
cAOeUS+bXfXKU9ilapA2nnlapBrPr+dcG+1KLipmhnRC+NQ3rYqxZNRq4gNwcbOx/4iwDra/qQsG
2++MmRmwXWTzxzQRSO47jcokE0LYkDwPUpm/GzriCQ3ijLCd/CgJ1fLNCDNw/2QxC0OSSvqmWTNi
uSIXKRFXafNjlhTz1RhlsbPK1j5fJmfEN0giNzgv/kFRTJDs8TZMFYZbAGefp8xrl9tj8K7jkDk4
MltxspcJahtZ98JsYNZugX69QdCBzJdO38TKJQrzbjwabbSIJhaeBXaFf2SC0O9rdKEtMf0crWT8
TSzqn9g3DFfLbNIw7Y2N3jvaWmg1d2SbmX4InVp8mQCaMcxzUuXkji3z+5Sa9Gln62z++qWaJd0G
Ur2e09BOlpoewU+vZyIVOFJm2laad4AEtMJ8mAxsLCB/Rqe60tT7MYz01qcutgL4YOajxCsl6BSh
vPeMUTnN7qB+iqZO3oFFUb4aZjee41zZ0/TZSIsRzONGo3YGhrqu/gdvdjovBnJMHMkv6VzEZ1mb
xe90HLPnpFC0nZe0cZQhyCxKTHRPbtuNcdbAKelZD/pU/iuHYdIElRjaDxGX/h7zYHMxGuIOPtgo
Mqzb0z3i/RjX2f/H2Xkt2Wm0bfuIqCKHXVhpmCBZwba8Q1mSX3KGJhz9dzH/xq8BalGjDZddtsq9
aJqnn3AH6WEa++RECwqXFnSab0ixGZf7L38n0YSrTmhcEFpbKccS/TdEYnguBsmjp8zoN5eToR1U
pXtva8E4c6J5HN7b2xuIJySdigpqhAzoSVXP2VmnRXQNSYROUakeYez2NpDbji44lLSdfipUlAZ7
kOBhzM3+ZJBZnSV81F3UNN7fRCWyLyJgTGMUrLhXjU09CKwxC5dHi6fuCWaqjPSyjelXJuKD+Lb7
VAB1ad8tPLENNKAbGLP2qfSgVyJ+7iVnfKBr2f6TK5Hl3j8WR0utXhhmM0o0hgmfF6IsF0u2aa3B
Jf4aBvG7le3prHMtmPzFtBRsw9uzYYEBHKD5Bg8JljyR209a42H2MtxGiyBy/7F2bgjaIighLAU1
87MlEv6SCUlNpyZgSuCbp314bvU5eYlykZwsY/6n7qP/9FYZDi7mnZ38dUl7lQMMxWykozE7D4oZ
Qw/D3W78XKKdKkhO2yMIwd7z0S4As/KKdl6nXPUCsZHx+3iobLN4kXCoeUzrVn8szBb12SEcuARn
66CvtveEiz3G0nWhr7YGtPIv567tAxuPVTn1zain91rO6iU0hvLgWO7EEbwwF2Ethlvo3K6O5YR/
q9J2pJSlkLrTjCzjadA6jPP0OPYo1c3z/fOyt94iyrpg2DAOWM+AYQcHvShQd0h7kVzibph/Dq3x
Te861Y9N4RzU4zs7SXVGp4cxKOnqmm8eK3EhZc2CNYkiNIkNXCtyjHeuSEse+Y3sLsW7er0/tzza
sYzhLcI28Am+w5NWGNMLXR/zY2/DNbq/iTsALwMdNAS7UOJgpL6eBxhmhuuZGSzqo45yGadc8qqx
0E8juIyrpFgThcgMsRaC2kujVd2f+ZAWnqpU0mMY0vG+/3P2npyxrwlugbO0mURpNeuXjgq5CtXT
8wQB7kZOJ51DOrUHqJSdzxH9GU7Ocu1x/alvw41oRDBYAm4fXmjTU9WW4U2JJfnSzGF2blrj4yiV
yQH4ZPkEVgU2qADuIcb19E9fWz6/hDi5zTOE7SfpIWmL8OxMRfoHs4jmQK94dxN/WWX1ZJWclyb+
D9KDMJOYehxbSzdx6thFFxrw0v03tldJgs+H+8rbWty8V1dEH2Sz3mH/9gDNw/oXU3TjYUCK4iQC
GAKkoo72scax7bELRudPpU51y4tnDShZHbyb5U51AeFimVZQZmxqaa2heE80UrNqkjO/M63Md0Ln
yFRid3uRuFvka6DurytWSU6sMMmr0G81Y/TtDBCNbUTdi+PkvzGsY0+hBJAmLXzp1d4OIAqTugZE
a48REEzVKW6ZyD/ff4O7H8Ki+kb7gcb8+opAiMBp7ABodIALhztZE24gZorTYIIMrsji1uvT6MCK
a28PXwM38B2up7VOCOAkZbQQyPX1KWzpDaol5rDsZhpAGr7/eLtLLaISxDf+ti5GSsJnhn4Z+tEw
8LxpSjHbaOX8IUC+7SBfX17H+vMG1IFINwSSLbCbCVpTyjW1GgKt2bXvbRnJlT69IKKanPJ+SL5R
gBlfu3D8jZY04EST5BMky8LmeBvMhhEBHcSiieJR5VxLJLdOVtxPBwOIvfBFgUW7hHR6mZ29XQWF
fmUwbD51gMdogTSS/JCqanpwByh7B5LCcVEiwG0L1t/bZaxeYdzqIFkmNcYcukhU1aBoOzEprolF
VXMLrFn7jwEZg9RmVsbq1LSTaK55NhtL32oUlcskoHNOlmMBp13ORuSW2Zz/lIu5ac+0N9WjUdDe
MVtElKlr6KSQwr790ao6RyOGbNJDIeTJn+0m++EUqnY2rVH5jQ/WArrPFA9Rwg2aEJ2sZpCrjIZG
mdunBUblxqbcX6uuEJc0nQo3L8vkgGu291Jenf3QbqNLb69OGMhGJ2pk4GZSMAi0HxUsMDGCOKeG
9IdpT9AVoGT9xqe7kOFNylOadOvOlKPCo1HxLPctJdQ/p2UTeyhxNz8ma/52P0jsfLnOa9ObVahK
1yc7T2alahNgblKBUhLjBL151OJQecH7zsFe0gjzz2anV/MVaOlR4bPzWVGbEuDpRNLpWUcoK8Hf
CgfY0DdGwLeu0shgNlHAlQ+2c3cdemB0whacybpzoZeBGdWtAUu+SavBFcZgXQZs27+/fy8XB0iw
ezL51XovoxwliVkXNDFRSvIZNiNqNQEGZd4b+MjOd54TQhPE8uOo3N97QFqL5LMOOLdNa0Zl2GW2
AW3Wps/FJwZaNXST5uhS3st4qIfRL0eAxuIbXIXBAF8Ua6qhrEbRIsk6x3VrnyArLBq71TTTxhyK
yjrniZMHLtSUYaR7Gw0MS2attzytKbTqIJnde/KFSAuGAbTmppld2mNoJCXs+1yXp5eW7gOMgPEo
O999cgo8ioUFDMrzvw1yRoZAYgVZ5QF2hHIb6Uz72KKVp9CE4qFlkgoeNA9fQN+MrhP14kHunPrU
D3Z90G3Z/SXL7B3bBCCGG5rdYPSS4KO1HzIJJZNTHgFhgBduxPWpMCfLvCFB1CPiKNc4TqsUKucK
kZbmogE1sN1UMofk4CftXAAOaHqgK0stulEkMYBWNpORBg/pFGeXBpTOk5aMymUBD/7G2waTtqhd
AODf6ALncxkgLhZzzi05OhtdnZylsT4iIO3U10gnoqdMOoGw4fpGG6ci0NoaXwozBUEV1VV4E7KS
AgFqglM1Jz/uh429/QP5xtapdOs3DD2HYrrMysWZ14TiLzdIQ1SFwEFGpNn777LFqnGBGS3k4nXn
gP5EjTZVKCFiFgfXVmsTydXNpnoS7WxoZKKRormpEc1/3n/EnTuUNJuoSGqC0tIaZ1kipt5hkEup
hA/DtemlxretKXwMEhvrCyQI/LHVjhITbQdH4EAoITAQ8im3Vjd3VEFvx0iU/L6SCv0cV4gveXGE
Fgvzj4JyDCJn7/d4emtuokXNj76xseqyakByUDEDLno51aUTJBRrunVQNVK3hwVdenXTTP3ZjrLh
j2l2JLAnTQpSVIn7MXGx4kj+pb04MlnP5zy+dMgf/Y37Zhp68H2bb3IH8+Rj6wiByxwgqFtSNbbl
CUJYeJBS7l3vhCx0ZxGzBIG0iluWFFVxXVW0nKWoRFR+tNKneqqcS20ldJ7zqC0fIid1mP9U8fX+
S98LzUDobfj5hOeNwmpmQCIvlBoRb1WNz32tddc8Do5QBHsfq6PRCwFbtSy1HL1fOgtlznxdHrj6
pDrJbobcyOBUMX0OKgOLk1JLD/qKr+jqVa3DJfv/F1ydqqbCNRHiAaqnVmnSX29zbxHo/hCOAAT5
J8fVJ4yRMgBvrhqg82XFTErub+3uQ9MCJErRb6R4ffvQOIujowIvjZBR1R9GyWku8RyqnlRrhhs6
5dGkdBui4O8wTCAftZEMfJ00/rLJUt0mIkIzBv8SgYG00FH+gZVwNoPsqAjahoo3S6mrRysTAEZO
ssg221bxfc7nwXNQU/KY3WkvLXNq9jg/kgpaOuxv3ykPtUg3M7JbLCxW77Qmw2a6yTsdE5X9DBzw
kIBQznYcZMLNzLb8Iw3p/jlSiwFVZr7b93hhDIMoVfhEIY+vC7+0Nex5VPvI17Q8+hCNc/Fk93U1
PySAW4ODE7z3MvlOkD9AX3YrhdWKdlAlnOz9NAyzFy1oO9xUgvFjVnbJwX29txRVIYq9r+SLdatx
1MNJT5oMcKvpVKcusTEZQqrg3KaoX9//JPaWov+FVZkN42xDb5ObopLDDmZsPMXS46RI2c9WE93J
mrTxy/2ltl8fPTB6DaRgi/Ddum+U9bk0ce0Asab2lFpuC0MbwksaDOmJJsl8vr/cTsrHeov92mKC
Ru63/J5fvr6mTaY4HNDMRSrR/iKaInDHOQCNLOXKWfT9BALN1C44MkwnjK7SpwobK29MFe2gDbK9
TWi1wDygEwLAHHeUtz/EzIZIVIIfEgxd8tEpDcfTTGpTZAssTx8nw41rCex3IYwDQ4+dbv3bpZfL
5pc9QOQoM0Q/pX49y3ILUqetOuMsG2n6PNto9LlVM8fCpfUMgThXGs3vMRWo/D4L5EvLxdyxe7V2
FDh2bgOsaNC8QPyQT3gjaTD2DLEE9bmvFthGFEVrXjtpji+JGCn38qx61ESbnDohbF5aE12TcpB/
4+gv6os45FHjbmr4Vlewq+CM+GlnWF5QNPI3pe87z8Td7OA97B19ej2LOzZt2Q2kRMhhTQsJIlVa
zX8hpVDIno0azUlqK+tzQSfhIIDs7i8JDMkqstN4vK6uAy3S0aowpMgPkj67qJFChyuecs3tlcA8
lVqgn42GuFWqSvTBqOnZYkHUHPQP9p6aTGbB9JK/UmO/PXzo1NtFG8KWU+rE/kduOvODmNLigqxG
+6iTwR0JjO0uyP5i0Ak+aEPlsJQkCTKHuKnYHC0jl7NPk5Tkj9YgRX9kaEMfpGp7ly6FDnILKDwQ
QVcRpoz6VKswuvXzHqUKaxhwGSxGjOqKPpkobUVwahJd+3Q/sO0+JeiOBf/52uZ/u61RSOafCDSH
GkeM38Yq6txCipKXwQgY1obxUZd675ZnVPPKjYHatL5l1brJ5a6wI9+qTdz3BqRilFx8m8zAQJM/
nzEOjFJvolp2i2z6ef9h904yKk5IysMsIZ6ve3qGKGnTO9hYBsypcBcMFUQuFQW1oavUmfMlxzbL
VxvVumAUMDzTLtM+FWKOrINyfYmUq1xHoR8Luw5RMMSfV+/arI0xysY+9DPm2W6GwMLnapDkgyRj
dxWqTGDcGh/NGr1ls8N2ZjMrmuJa+0ln7muNJOFfB3u6cyFRp+OcxZifPuL63Gr0Pep+sciRC2k2
XNpEtBHjOe6ee7nCx3miQ+DLdmT9zZebpWBfEU11CwG61M16ML+uFAVz404Oh9HFNrQPvdnEcxw3
iNroTn0hFm/JMk2lo0t9uSvXr2Fp1RFE94y/MvJsJ84VSnFTrx1PGqL5KRmj1r7GfazLt4QcpyT1
VLu/w1wWxsmyR/lRCdLq37DrgyezzOz8RC5Qvtt+YLE/J4tC8B1g2aaNOcDDyApDAlQmhcNlrDvt
EoGl/6lmpfzHWMxHQnh7R4XMhYYiOgkLr/ttGOCoWJJA5NlX4aX7hhogPtTDof14/7Ds8OPQ5ieB
AqVEtbiZh6H3I0V0wUI/z5LMdiHJRf9Ggal/bWe15iTkAWqGUJPCf9XeUsZnadLyG5pFjfBm2K/t
izaVqXVW86Umgd45fossE4RAZauSfbOMzG4QFRLT36D8re+NSDr5qox88SfTTmqED+Y8/1zaAYai
LjMdu7sNKIo557Iv8XszoKHa7oz5xHAZRiQablNnT7M76WX5CLrPCd1BKOnnYqpU81mOkr6iDduH
zVUFK/GPxf8k/V8XwU8HWtuE1rmtSJHO8GXq8PPBTu4cXfJfFS9GYHObSGapc1rOUwdDV540H/S2
+TK0bXG7v8rOncTckIBJtKI5to5TwolLBACYu1RJKT821VA/mkXc+tmc5i+wD786ZaD8fX/NnSKC
sohQAi6EceJ6wt2JqlXzkqOPzkLljbmeP9TMgE8wSOKDALBz+QEdgHTMLB3J4HXo4tJPsnoGNDTV
5Y/KsQXvNJ0+Y/bhfAhCp+gPksSd9eDt0DNYLkCG3kso/SWBngI7BFSSAxEItAkC5QIZuNSZRMMq
lLRm9KBbysnX+/u5tyhDiSVlouDczAZx6c3qqRfBQxdLynke1O9WNLeuOVVIM1bzkSXEzuuDv8Fe
whwlsK679LUVtxCUmE/0TTmQb4dL9OZPG7pXxlpy8AZ34hZgTjq33JOvueHbHQ11rQrlesF/lDUK
ETKmeGAGtYOLdGcLkewEB4u6yALmXifAOiTsymS82sgMUS61Snfiszk4ERBop5nLc9WUoXm6/952
NvIVIUStSbsWbMTbR8Mw1mhRE5Qe6kGv0TycpUtaJYwHKXYPdnFnKeYqQCEWLgQDltXzZe2URIiW
AVipRXmxKF+fRaVFuVdnh4FL3XllS5pL8bKIi23631BATUmdtcy30F0uziJQoGOas2wI1zBEY7ox
ZeSPprfif+I873NXV8SYQtPK9P/SNKmfibjVfNIamMvnKlXReB7DyL7ok638CZfHNr3IqVQH4lUP
R0gauva7IlT5p2aHJoYpZTJ8tnHTOnIn33sukiyVzj4tnU2rVR97OgSjlPpV7DSI3U/VKcBK5CAi
763y2luh64H16vrz0rmJjDGkBjf0ObtVAxI3jjYd9cL2VgHVCCuMBJX0Y7kXfg1UoRLGtiYyHyRg
9xTDy/LasjsyVzxaZRUO+5plBrXN/NgASqCNZnRRzVr+jcO9hKOFd0CKs75PgOfDZIdc4le5LHmD
Rr+I+Vt50QGnHsSJ5Qe/zSfBChAkEMP9f+JWb7cN1MjYtnOS+koQxo1HNdGcAzO3PwnFzMOTNhjW
BeXfm2al0UGRvv2EyfJpm752LrFbWX3CDnmhKY966s+FXmDsFMuupovJj6R+Oihe9p4S1CIDLGsB
2q5xYRHicwVVd+ZrESS3a9QmbX9prNEOvayAQP9DtQR6BXquBX43ThBw7wfG3fWZM0N6JpOEvPZ2
l+MmHZhEs8tdZRSP+jyEL/RPZddujeiWR2PyAo1NvsAoaw9W3t1kRK3A9FM0bHjdnWp1MThxVp5l
ZfbwiLe/GzA+Q9dWq6Nzu/06UAXi88NghiU3eVAxVFnfouTvx5Cx8ZifoieYef31/mZuMzwYA0CQ
iFvw+zfeIYlWDMx5CwjTSOoVqPeNRn5Ch6AtXRHUxNY66oJnk8bL0dBop6W6kBXQA0G9juRyfY4a
OSz6Vktzv0SC4mtQNuNzliWmfM5RC/sRdYb4o2sL64TCfv+YalKYemmRlZlr2riK/carpW0HqxoM
zZZMH4KoTtDUyOhtVl/qKLceIiNST7COoy/v33HAEgtKdMkD17JPoIzVrjej3AeZnqEt7Mh/TFDW
XSer2i+N0xcXCxTkwdB5p/OBwA7KT8sgABnBdXxoRU3vNg9zvxBldZnMEI0JxRg/DnSaT72l/pzq
3rmmTYcoY9YWZ3oeR7PgvQPNm+ak0TdZ6pbVdysNAXoFVuo3NMivfW1rXgKu9yDc7z4pqASgpCBR
thNnSbdDRQ6M1B+dJvsDo1PhuLI6OombKVW0oMyH6answuhsm3FeukVlDl9nHAyPwMnbrHEBtC42
9gCu7U20CNQBujo2dz6eKunsVpo1fK9SaJ9IZ47huVDS3/mYmZ4RlBWg0BsaUNOjJdyTFywUYtxz
bC7Xx6Fl6O+lQ2DWbp/GIvUaVTTGweez925/XXn5778kDLS/8TVqk8y3S2l+0Yfa9DEvbg4637ur
UO3SomBOB/r57SojDdIwrwNebesYhQ8JMEDnNA5753T/G919dYBOEHkC/LcR9Y3kgWrD4YoLdLW+
GNpPlKi+Y/SleoWDdPP9xXZCMNGAOEgPdikN1bdP1XfyGFqplvjpoKrJF+Yk6V8qjhnqh9S0gitG
COWDLPfj7f6yO88ItY+RFnEBXvC65dPpk86U2kDzve1BQIuZ6sALElpgsZq2j2rRi4Puz7b3i3gp
wpAo2KIduBF8B9Ypqrih12wWA911d6gHtX6ypU4CFWuX4tMsq0K71EWcRf9rUaTqLvkQdvqX9z84
YNlFuJD2/ubloqikpiwd+zaA6GcoreWpUhsBTK4MnyKrPxKF2pmb8dwA6dGjhu++4QoJAiKjEZRn
bK3HJCsKqpOIJ/2psefu2lgm1iFRiuTSpLYeXjmNhxXuYyqFyjfSOnHw2vdO23Lvgq5awFvrWxeR
9l7Xaez4ZZTS0cx6XcovRutMf9aNHZ9Er7cPTqWE75ceBO8MXwr8wgK0Wvc+QlTcgjRnahWGQX7S
5yI7NfZFyYH7x+JJdM5HLbGKg2tvJ2CQpGJIs/QGtgNpgEIgGITDqEwOkG+pOuvFmcsjLthOWsgq
qAAuEgqLat7bDzhy1NyhUELw1JBiD3JGc5mVKThNOZ6198/u3lIQ9ZZTtGCT1y39AkBLac2IODnz
AP+p7hpcn9LOCVBzFjhI3l9tL0RAUYJgQ4N/QbS/fbBagmXcRlLi5/KIU1sMuqUDQHBz5vj7DK7q
/VGX+oz2GGAkugPrHCVM5lKPGzXx1TavHxhz26di0NoHSsT0nARGe5D77m0mTbilHU3FvkHEFYiI
9KrEemJoIz8agvncoapzKpEXOt/fyd2lFmQmE/sdykmmjJMUI5PuSzlJSTUX6jkdW+WvDh+mg13c
nnkIZerSW0flkyi3Oo1tGzpOUo2pjyo9+SWV51ntoEPef6CdNItldOxluEF2ekZA8E0OvsoyCAx7
2Mym16WcOVdOaEPr1+yPyIfVVwtJU1dSRv1k6k1zcHNuL5TlN1g4flHZo7q3yijHpENKaCKjNIye
A0MUv41Cmp4S3rc3VM5ouMTz0sX1C22dKTniQi///7f1PuujNYg6LSd20x6Xu9BEYdAmH1HbJnFN
s3lM7bY5h8z3vB7kjyuqefqjs9L44Mvcfcl8mLTQ8G7nPL79Mjul7ZFZz9n9POrOM7Lp17bQtXef
2tfGONPSBWgC2+PtKsBJi7hOEbIaIynwSv6UNzSKdQrbRjoIbHtbqSBxyTyUzHUD7l549JLTVSwV
dOVtsKzu0hlj5Vry7MCbGuULKMrhYnStccTR2hFI4TGps1WqMhg/64qsrfVOkWhj+LUorD/GUk9+
5MIA/btMIsSV1iTmHFkkxc9M3qr65nRWfOYi6E/m2MZf2jkCa4K447tbOvwsxi4AjkitNziPUBOi
kDSDvDA06wnkVhJ8mpGFbE9S0wAavv9B750oWAXAx9FhgGC4OlFjWGUWdtGJHyCerbnoY9lfartr
3y8ByFPxsQKIXUhW6zMVWwze57hMqPr7RlwSJB2/2ogDC/Q67PGx7HJqe8jJWYgioRYcVBCqsvPJ
ojyE3iyQza2UvqWLrOqcPPHnea7TT2rejWiWaeEcnpRFefCvfKwEUk6FEqMtNiSDOp00kGyaqyqI
v7mxrVcRvghJUbpSDDLwNBqt3d6yeW7/7ka1gpLRVwI9xykwL1U+jfFNloUWuPOkR9pBANxeKyiz
LZwLyiHO7rq3aaB6m5dFmviNrOZ+no7jqbON7NbN2tH52A34YMf5TFDSoQW2CrZq4Ch1K0TiR4Cp
PpRC11AqQ6XqPKHPdo7reHy2jQE5Jwhu/9ldBCJPwTbp/acUDSMk6eDoMWdaRaSki/vQMBCQBWfY
vYyzkDwrz62DuLf3LZCj4kXHFJ68cdVMRZI4Kjob2EKe1uLBsBrphmaYfdQg2Ht7rIEQJi8PPY7V
js7CFiVyc0xXG8U8RXJsem0HY9PJQuuAlb3N5GhAgIxD5wsY+kZxi6A9QEwZyHLmqntWEIjHsp2W
5SgUcZo1ezrdf0+7pwWsJFMz+lx0cVZb2Kcj2ouLE1M2a/J31IAmce6sQuiPmWIVyqmhGV67GeqC
mesUaWl9jPvC/iCnHRSm+79lb5vR5F3anCREm8qDnm0o2ROS7hEkoZOtN4EfJY51SXCoO3js3aWo
4Znx8p1sVBN1UCSQQYH1lmAFxUnJ5FZ5HtD58jBvYe57/8H2Xip1Ja1TXugWJBJhjSJbUkpJ1RmF
NwJpegwTsAdOHOg/AGEewXt3Xyr4EJhG1DtIUq/uCLVCUZ2WG843waBmLhqH2aPW6Xp1Q+d4Tr2h
pHuAOlX4ZSqipD5XQRPe0rHSjvozO/uMuPLS/EfPTCf/epuYtOzKoKHXRctkHr1cmXGUAW6V3EQx
1AdXxu5aBFfqA0axMBzerqVmPa8aLxofeLN6M52kOTsWfLpUgYRy/4XuxB1GvfSbWIUR+np/w6HR
I2jEHB+0Aq953laXQA6O+Ch7dyC5DsaidGO4Cl9f8y/NOm0aoe1CoPBN1Fp1F0HK8Qe+Uso/AJvs
F00pSqw6hkAtHvtSVFyGeA+O/6K1njhn1Nqrr50zyf1ZR77/VjZdKJ+GKhlSxdWUCVtURUe12kuo
vBsXc5N0AfDY1lmfqsx5/6cNBIZimNobXZR15obnOBNm1It9ydSw5K1txc3yML2lZmYcfNo7HxtL
ETq5dsCgrmuNXMSaUIc480v0xZ8Vqe9sr4GO9C3upfGi6cGkHHzeewcPigukIVJiMN/LafnlNUXd
jFpHTvaNS8X03Le6fa2lsEM0sXcOyomd7BsXD0Cn5L9gMtcPV03lLKD1MQWyw/ijVDjJw9ykZnll
8/VnKHOWz1yzxo4SnuHBO9w79BQx5DGgjMj9l43/5THRkgK6kbN2jI7HeQKMee6MuDt4wr3NXJSx
uNIJl9y3b1cpNaEE3TJNc+q8Nl1gTQYa7VLyP3PWk4O+wt5RAUcKtp2aaUu6QlMzQea+y/BpM5Nz
rEbV4yiFnypVlKfCsocDbaC95YBRLKk7pABOzNtHGxAfqgbgdH5R5vqp5bb5M+yhN0u6SK+5ZhwN
sPa2kpYxORiaUQzWV2mLEadWo+t55s/o0p9SdQhOHMniVGjS+0dG+ATQDqJ1CMd/g4GhXkFLBZSW
LwcieFQqUZ+TMD8aKO8+EGIPDE0ASW1UDoFX971u0+bqptDyRnqzL2Xl6O6MPu/X+xF+233lgaDi
QOCm575pFaaiBB1VZalvN918kYiLzMAi+wPQ2fzatm36kNWB/O4uKIsiZ0G+TJzcIHQLEHx1HaYE
kppU2QgVwV1W/bz/ZHunEFIKfUkyLcZey5P/+hnnWKarUGZ9DRQvFPTGLZ16uoSTqE+SUhzs49Fq
qzOo10XLtYAKtihj46nK8n+TOk0/dnx6XtVO6fn+w+2dEMBs5Oq0edBaXy3nqBO8iiJM/UnAM+iB
HHhSBPs0LPkC7i+1+2SAkoHqoRC7SSHx4Z0RNOYw6pLkXGJNzW5qG3ZenMTyuYlGcbm/3l745dzD
ZgdlvKXdaersWIVN48VJlexCKl/5waKqfH+VvQ0kd0Lcgmt6O+OqdKx8nb5EBM4WztmAhnue6FTe
wl5tfuNdMWGgQmXcQpK4elc2LeNsMAmHYaLGlzKII+0kjfN4RvxZ5AeL7b0tC0ldBjt0yTbN1jKc
rSbUiIVSJENSVKLBiy2EnOWZeZ1VtkcIlL34AeoGZCqkQQB0y+/55SsDdQLzpOAam5y8+NrkXesi
oBtf4qqVv6IvM5/VWDqCre4sSpLIDUMlzNtbZ1mcw7xJlz45G9D6ZYZqspt1ZudNZhd6ppRjZtw3
7d/3j8zuqsTIRRmKi3ut0iRZKhxTa078tsDqMKaCvmaMiC5ZE1mPyPQUl3kulfef00Wwk9mkoSy9
+lWFUwlnFlXSsOjUpi99MUefEiVOT7k66gdgsZ1PgrqfZhj8ImqL9atUrUh3RIAv4WhFin0JzKz+
EKYgJx9Kk9LmoLTYOajEkwX7AStyUdF4e3BG3DwyLQqox9PM+qeO6uAq+rq9GvEgtS6z1uHg0tl7
fQwhKNEWee0N7JhNnAshsHiEFid5cYyXiKpH4U2LVHEpgMd7uowV9v0zs3zbq4b8Ug4sY93XhGj1
+tTa7oWJTbtfF0r10VLGF8pY8xJb+HJaUR1fp7AYryNmXV/uL7z3MlmT8gDpu21fSimaPgV4QiMO
Ya/Ew68H6d98gMUkTDP4jXe5gNZp+xO3N+2pSSVlQB0+9jWzjDoPjfyq9SqtimiGlVCqPtoFF/3B
vbRzT3ABcq+j2A5aYZ314TmbLxkvdLhl1mI6RfZs48F18AL3VkFHjAKLjI8YvnqBiVlDi+roede5
UZ3SaWk3VqI4iNo70DO+N0Z+FsQfCqv1wyRhNlRIZwPkU0giPEHd97dTV9LHhs8w8VJUKwq3Leqi
chWYQKcw1I3oNMcATWRL697bYQACB4Z9CTvIoG/4q68oIbvjxjJyQ37OlSmv3MCxOt3N20b9fv+k
bj6RZTG2FvADshBcWm8DgdlgdCDnLMaPKUM6uEN15W4LZjdoIv1K2ItexlpGkd+q24OKdhOECOVo
GGDOwn3CUGlpzv9ye0VVFtJ3oNQzU0X/hPnAz3TMnP+BNox6uGDiyFtuc5pW661OE/acqkC4ADXG
TMFXo1C76bszq0eG0LvLMICE7cCUbGMGB+Yhx6calQu5LKVnqU5Bejj6t/vvbdt8Wx6GdurStMFA
dp2D8jblyNBBagoiqLgRS43wBCPVPJlxZionyTSxaDGK3lTdqOkahMPAe2WnHEjlURt+E+5ef4sD
ehHcA1TX1SGSrbSZhr6HCV7m/2hGClHK7k1PBar03ltyWWmZ8gKpBviwboLIgd5oSUct3fd5+WdX
2p3L6MUx3Gwy599Ya2FUgR7G2XsDSBU5oa/PMMKzK3P+XFmp8SFKquBkjcI6yDO2EYjnIoFbkK8o
bG441SAdCslEkdU3sMHB2WxScbZJq/J7I9fV05gowUXJ2vo6hsBEz6RlAn35oldc4LpHGux7b5Ms
hMIGSsEiX/b2s5zaprIlBcQkpPLwr76ZFA+B5sbPsnA6iLz3lwIt/3apEiaXwNE1xRkvwFKu7+sT
93L+ImmIdt3/YDYJyLLDtA2cxbQKwbDVGUXLKJZaw2GpVCk904q02xgl8YMzdum1Zvhzm6LwYGS7
jQSg8LklOa/ozW7UWUc1rrukaHI/GgNApkFofMkgPB+1PbdxdAH7w7VdZjpE8+Vn/BJHtShEltxJ
cl8IezrHYaw9t4NUnAKpMJ/itj2a/e2thygUkDFCz5YfpKZ1qc3KnPtxVCluWynBszpE6QvWWaY7
qmCD7r+6vW0EZU+XhPQRvNjqlBTm6HRtLXIfrzjrcy/hZtzJSn2wyvYsgoNjts6MHTvcTdiO9dxk
kEBoGaq5xWSxDi4pXpjPmpwe5MLbO5eVMBOmwlYw2lxrH6Z6WzlTVOU+JXL1Y3YAhnlWJxtXOxhp
ONGaeTCMafwztsHEH3wGe3vJmqSKjKWW0fvbs9JO8aRhgAbKHuTYQzuOylM8VvbBXu6dkF9WWSsG
6UEU5ZNacCKNTv4YqlN6qaJpuphK/02aDyU/9pYDQr7MZ+lpgWJ9+1BJ32KGajp0c6eq8wqsrhOX
GX34GJt9ewUcfKS5sfcGF3VMyAGIYGxwd2arKQh2Q1prlHp0zcjS/rZnyaGaGYPPUsjApGxF8g3u
qnMUx7bGe8ye6O0u54fjuhm8j4CG+zEtcx8DsK7xKosMyu0gPCqeGKPiS1WnClFUdm6SFvR+OvbS
Uz3PYPXAu/9FPmf+SxcphRg95gkqkUogDs73FuG6/ESAMxg10B+gyHz7Pmw1NcAu63CsCsP4FKYl
ssNInH+ZzVw8QYubbxiswdPLQE3UuS27tKU1LxSt/Yzq3lGtuzXd4efQX11Y/dRiFBNvf44hJ6GI
O1H4WM1WENnNPGi8JNV0HwN2GOJ9ZOCnC747ny7SUFblyUa/K3djRctsr0wzHdvUoDFt/FdDyHWh
0kXxxyRpWsvrUH4UrpXPRXWKI1sKvbFr1CM5meWrfFPILvNGOsWwFZkhbMRAotqOytgxc99RA/Os
o7Ny6Ycp8qzebp7VIKuuDm4V7lQNBW2m5qhdt/N9verVkc8CT9hUJPCMHCihauHbopE+DLLoLoqR
GdcGLzuPyvSoot1JbvmYEZAAiUk4RvPg7Rvj45KKMATDUieODB27sb3a0P7Soe7XnjHNM0iwCvNp
T6tK8X+cnVeP20i6hn8RAeZwS1JSS53czvYNYY89zKGYyV9/HnovjlskRPTsLhaDNdalKlb4whue
hDDyzxg67akurFYdLzxOGRprgGvX72pZmFBhwe2cIct8FbWev0sRdXWL2DDu6qrOn7W5nr/aMqTp
MENq/vartwpYDN70hVDHM0t6ep2UMjETNMRonh2pjA5lE9rPLTY4j8BXx2OuwuKo5jDYeR7+wHZe
7TR6AgsemwfKskGhXOVkaHfPdiInztnRsbN4gJbfCK8ZUj291w1E86mo2xckG7rYNWtbvOu7SjZd
iLlJ5KedHj5Tj5GluwD979JFESv8ULB5n2ST0s+sN/M90YO6l3+s9ic/mj4D9WTkXEANXt3/YcQ7
lpUQ93sRfUnA0J50K0yPDTV8XON0sRO1bgxHXLwovQKgQXV3+fO/4i1wz02wcELO5lyM7wOrabxc
aFAcp1D6aYv641s3AipSix8fPSlqE9cbwcYdrtehuJyRj9daN02D7oHm81cpC/R3eYoshVLij3F7
0FU0BOgAag20lkUjAFTr6zmOeSV6ciPnTHFkOtu6sD19SqfDMNh7zs6rkISh6OZRX0VqBND81XL2
XTmGQTOy5cyybXwbvFV4p09y8Ov2lNafDZ4JFB7K8iSOyjXUsDc4TYE6WzDoMxtbS7j0VhfiBzvH
CIJWYs+vaH19/LFRVIGlcX2QUL1ewlZFajhXG/tsIAny4qRleycMubgL8Ue9oELSu5JVlk/IJVM6
1/A6uT3d9f1BQZBkB/Yvrufsn9fDCz1zoDQr1jnX5OC5DursGxCajlGNwvhehhGPsmOJPST4euMw
LH0q8CoESKtgvcNWOkxhmpwjS5pPAOY6r1cS50i7JNm5rDY+qILJD3kPcIiFgfx6hmEeYkWh9XiL
CPlTYHTqeYhl6wjjsPD7asw+317QjeEWfAPNALBcnPyrMKKEOI6tncqRMOshd+Wxb74Ndho/jWVO
r3GY9mrmmwNqFMfQ4oIudB3WTjitDlQCMEMcCvuDJFBPStJS+WopHbIISv3v7fltbBj6KnTy2TQb
LLcOSDO5quKcgyWjG9C7f5rSTnnWJAv3ZkfpzrOM3MXtQVeRNG6CRO7UHrlSCWqvFrUjUbfsuXbO
LdbF4SkEzFm5Th5ZAGeV2ErPCPFI342sUH6Ued3ukbHWdw/DL2IXi/4X19DV8NTNu8FEuuNcM+nj
ZGvpXcAkdypJW6PwtyOazDvOYVw+9F8Php1oWofjrHMWtdC/CNsC0hWHb647opJDGVdBvG3Bz1yX
U/Owwe9a6tFSizH0aaRGPXRVuhdNb5zvV6NcrZgN1iMcTDSAwD83B+FUhl8GGp4Y9Kbd23tjY9mg
yi6Se2j/AGle/vyvZQtLtr0eSlgutLPwlW5Sz1pnB/5/GIVPQwMF5NTKcmbEpGSQiOgvVp3PZ2VM
B/QS5jdDs/k4kPbRKiQBWUhUr+eihIqSi7qlSZMUn+c2yE55rcSesMxh594nA+Xveh3DEadjDgar
8n+aDK/HwrZ3UMcYVlgz2NazVYrwa69J5rMyo1Hldloa4ZBRxProDiXCW1hG2mr2GYXQ7l0a9J15
KacoOuu9PsR36ZTRVNYpSj5HUpb8m6qhXbkc6bHwanss0sfYVNHTQvxK/kfGuLtzGyVS31stbode
QVkP8HzS64+RnWeTi3xTYropIS08NQkIg9VGc+w5bdyrx0xphfqRoDyXXZzj5x4fdsci0MxyOfFL
ARAaj+c4LzAGKs135pwW6MlVkpUdpEHnZXM6xf6l26lc+RmEhcRN61F/Z2PE1LhNODuzG2FXPT0R
5Br3RoPGISmzLf8ooYP/G0Wa9aJGaRj4AMGcyDUBd/zW66x4n2WOmE8Ft/8zcOGg9AfTGipX7qRU
83qALV8SqSi/N32XO95gLPIlWV8FAyB/K/qY2sE8+61uVActsIfuLuhG81H00theyi6uM6Q6A+1r
0tpxQ6leM95lRYS63dBpY+iaySwh9aPE4iEfIXJ7Qyql3+MAjb27AqXX0bUapXaOUP8w8rUdCbHV
DFqF4Rb6WMtepxriGQinIvxgbNXK07Nc6Oe5CfNfMyyXLyWtLwHIPAopBsRzJ1yjaW3TNdOol3BS
sa3OS0r+hZKaUT3D6pJSXwSV0/smYZvMRzIlKhAtD/DTVAMQpVc0afc4JY/1o6TmU/PShJr8uyhn
RfNSoSim2wsxi3dqkKanxCwBEITUrCRXnkWN8lYW9t4wp0HiiaaY2H72WL7M1jhYroF5WH0nqar4
d0bOMDrXDMmnUHMjdY3YTpx3ZlKp8nPfm5RmSEyaB+7aFkO1Ia9Gd7Qy6wf4jyh1naTPk/dBGMXl
jijv+uLivlookhTf4aVfEyUD28YyKJ3l82KQ9K0Pg/Yzr0r/1otr8dcgzqIuilzZSjuzimYJMRkA
oYCf0qckm+zvVmzsCSis5rKMwt1FJAcIGRW215dJ3qdSYElmeum5eg+xXncXIHrZ3dsvYUoLNskb
bCDYnq9HMWOhyJNqxZepDYd7RWsCiMBFvZNSb71dAHZJNUAE0Oy9Smom3q0R6Ep0ibsh9pUhmw9a
inFujY3QTlyzNRSVeEo1S/t6ReYAtx3Da0LZUJolIGLkaoexjdMTeWOzQ+bYGIqgFAQhta2Nzoas
NuVgJHhjBEmLhgaSqsdKmOGD1vbOm301ienhiS/CIWDSVjCO1jCByoowpO2vdwdzktODURrZDykP
s4cBqPeb4cBES1Sr+VaMSE/q6pNlBTFV2RcBJozN6Oc04X3BxbRXsVzt8mWYpSsEOwVPqWuUWBvV
VgYjhgiN2NPPED/xnBqCqj3U1HcHVf8HLbL0zkTm2M/NsLzvxfSTw5n54WwWd0Oldl5bv52dT8RA
xwrEE3ho8qmrw0dPCZTOHNrnxqxQJAid6FumIonVWnb5XZ9M40QEW7596zLoIiMJfoVU5yrCC7jC
56xI7HNHldnHx1cc+zkEFtBJ1s5Fufz+15EKReylEUIQQ4f1unOFP1GNW0SlnhV07/GGCMcg/lzL
lXY3FFET/yiHoHrzaWE70ZWnV0C7ldre65smLHSM15teOcfjYPt1HaPJpTbGISnE3gUNm+h6fgxC
MsW/l0mu8CtVhyeELegpJXpviwOkOPOoymFgem00RZk7jZX1b1rANz2mGVR6V9Zzyz5qZVAlnkm3
65NKOy/0Kf7FgT8OYd4hd2SPvLOlVbqppjbCjzqYmpBtSvU5jhNlhDpWEuGp2aCnR6kZjHdODafq
lBVT+z0TZvNbSdL8s+FMoXrC/qp0zjJ+K+mDxpWlezj66Dyozqj+MtvaaI52kw1frRLO+l1l5I11
CKgEfivAN8Unzc6a+dhqWYbGwdDTDaxLwzqTVWXVUXGSyfbN3tTke6lrCFVCC06Lb+hZ7HiyNCCI
3iHVFRwwQsGwDQ/5/HvuqGN5UKNcYLeDP4Phx7bUqm6NN+mHBsYhSq2tDZxhHBJL8cqgo7gwLW6y
Xmn1deQSVpWBKzkmkpp6FqbKtxEP0tKrRIN+VYiyyk8jruPAIwpI/8GsXdPxRXKcr1Jl1+GTExbZ
faM4QX2qiXRKvOvNJjp2k97+THMlyI6dMbbvlbTCs6YoYyxcCm2cMrfUOu1hmOdhvtcqxIsfnVSy
ey9A+eirMcQmcWxkZZmXO+l8H8nTkPk2yrGt18s19Ey9C8pfLZQbEMtQjnNfiYNU8jNZqx5sJ0t7
r5DHSXeTMdR+z1mef0/bVrs3J9Kkg5ph4+haVhKKuyRt5Dt4BXLrdhgZAREopF+qGceurdTG92lw
pLu0V7OfXd2Ir3WBN6Eb9e/xZUAgMdbvskBzPkypNiWHJiQ+PSy34QAHN08KN5qT/jcfXTwmWjcr
7+RsNs2DrfZd9gLAD55GL7A584UqTR/7eEQ9Jc/6/rRo4WsHPchbg9JM7Dzb9SQJv2Fh6KGYc4vi
i5pE56JDdsUj5Km+Z1nKsChAGO2xcWY5vbPMQP9djhU2XmSNuBr0EZEPmiVz/hIiCxYchRxWGAK3
ehf7RdOFbAFZGuvJHZSxeR8g+7HQG0tNPMghiYPbFo1h+YMcaGhUJzGk/XGW2juzz2bnjtaEk55H
OC7PQop0ToM5vMfuynlskIT4MEX0Nu+qsM1ixDbM7BM9uGzia+phfRCtbYenxtKa7yF9WBxFCzH3
P0J1HhQ/d4RC5pFOhjhFsVN+zOOmTt25FWXkAf6sBt+u+vxujJWq9rmE1fetEhnzE7ZGzbe6NJ2f
VhGV0j2EV7m9j6KQ9EIK4/J+iMzIxqAY0zeMhbRMcdPObp/rVMvGU1MNpnSa4IFEXoOe+ydwpePw
wWpCllJN2OGcTy7555IQov2gjOQjL7OKzL7XZeS2OKFU6segndsvQUS/46RDf/9YlbXYU/5YVaKI
ORc0Ea064DeraNDO8R6I8ei5NCL2xmDMDipCVocsxuwLYrV56Et759HbHJLbBPKYSUn/GulrlfQG
wTDkFzsfhiPu4fmhgsPvU5+oz9ZsIYWjJ9NOqr6KOpZ5QrIHBAfsZxV1FFVpDHNAnxTxj+Bzp6b6
C8ndnjPRKj78M8rCQEIHkvLe1YvXK1oMewutt2wUuUczVPFMIYn3nV72p9th/Kqa92coCqzI69A0
uK7YkO5QB7eQzVtcFWN36Kray+oU6GIoSYHbWhF31VRmxxT1mK+3x978gn9aVvTFqX4si/1XtaiM
KeM1HRCqOo0sr6lai/q6Ph4yq0VgfoxTCfXoUv5+e9SNxQW7SIdykY1BxeoqPs0RmFTKYQbxX8X2
QwYP0BWWlHzHzGevoL811MKooRME7IYo5vUEI8lui3FZ3HnWUw+3i+akaHmBIn4uvbVgSRkYqhrU
DGLOdctJs4NGHzOU1dRCeY6JfO9roc47Qfcq+CM4As6zHDpHAXqzyvmsoitaDTMN1ULkIZST/mAb
9GJiUeiuQyq/U09cLyAFZgR3YEtQboYU8noBBzmCTNsWKVQQdkQrydp9muuzF0ZBvbOAG3NbcmUW
j9DWXm1G3DmkEkni9JKHIr8TaZEe6qxtT6KUKy/U092+7armtxTPubjIoEk2jetCNugKw2zjIb3o
bZxNvpAwkICMp2UvuZTM9W9VSYmNIk0daMum0fSuGMfwpY8mRXGnCakloKKjdddZCxHt9hFZ33Jc
4VimcDYdOHXXl0KgR3kf6bClpMxGaHxWghd8WLv3/2UULM74wAb9i6vT4Wg15ZDUpujZqZUvhSJ6
ImLpf90eZb2FOBgLbguo3UKeu7pkjLbCbVMGsKg0UQAwPAhdIwujj2031js8zq2hUDHnIqWkv6A/
Xu/WAC57ABUbTR80Zh+nMTNeMETBv7XF1zDeORrrb7QwQajx0GEGgHpdsaplnEfCAR0U1UxR9dGQ
sNGUeo+/uTEl3h9jIaYC/CbwfT2lyUznkio+Yi+Z9D1titwfpVw9l1007OyG9UiQLxZEpLlIh62K
+nBZjK4qIvy5jBINAjH9yix8oYtYezMXcNlx1kKnBAVDQnI1Jz0Z5qaPrPSiZUHr9gUV2jkXkgvN
dw8Ws2ooL0MxGYpxi5rpdbaMkwSykQIZSqeUO7hytfXNMZAwxevW/lKWpvmJKffnKg6typWAoe1k
62tlpOUHAFikvUBDe6WQ1vcoF5YVL9DUWmI85UVsOq4mZKc6WFWAB5pGn856qQOnQvKlUlK/deg2
eEURWJ/yLLURiWgj03JDRTL2uCLrT06djf/QbqfJtuLHj07jaI1BoVIPE+VSzaZ+oiAvncqRVPT2
LbAValAeUWnKqgQ5199c5N1EWMeHgFw0Hu1cyZ7MAjH5YQAC4kYBXYCyQczx9qhbnx/AKMiTpV/K
FfT69LSJaZT0Y7OFCmoc6ingJkdZ9YThlnFC0m34pNDiQNs1OinRvBNdrR80QjoE+imRATNeXeKW
NmS47hLnCMkoP0FWldwwkVo3yLU0dUslknfqNFtrDJoZkj7wE+p/y2r8Fc7JQyQHUgu/YTSM4HMf
hZInTLZY2g75Y1cl81L32NNe3dpD/z8oAd3rQZEB5opMUHWY67I8GV2d3Q8iU/1KWMrO19y4cYE8
LPTJP7nO9V0IBlh0tkAsrh9ViiHUdp/lIN17RJbb51WBjRNLQQjRnUXoeQVV0iLM9kx0li80yNT3
sPDyY9OjDoNjta645ZibpyQavkpKs9c32NitCJmCs+GVBCK7SqgESEoxTeFFpGr/M0TfETOvsVbo
66vgdd0JHLx4qQrL+kebCrm+z8Y+2fMC3FhkeMwA6YCpLyiRZVf/tYmUXhPpkBcYa6UmRoxKFB51
qYz92wdzYxSoKAuwiAsIfbarXdPO5UikS60/Sfr23hnGyPAsBE/2dufmOJQRZRbLWKfFIDLG1pTz
EPGNWLnYZhY+Z06r7iSlG1sGwCNGONT4EVa73piKnZrqkC9eU11eePRoHZiLykzNSKhPdpWoHla7
gLpBjr094iE7NP8wboBirCiwRiT3cU8nPg4RMNUNKTgoZJR+F87Rzu2ysZSUZDkbi1YjeP+raBEx
vUHl8kYAy1ag+Q2W8gNyXLIzysYdRhWDn8hQNAOvY9IZFbRO6oLwUtpm1B8UEaq/jdR0GjcfM+Ru
IaxU47kMyXV2cquNi+x/bCz6XECkrrFnWdHXpa2C0mgHqmUOesJ+PM2VP+Lmd769+zeHwtiHbYnY
wyrUGpQmzsCxITtVxeWlJn8owCiG8VEKCvU/TIsHYWmqAfta1dNT7NdtLbDCi1GFXeDyJpl3Ux8m
tJXjAp+5t8+MpgvpFBhkZCyWTfTX7THUhlNLcYOJp+Bxt4RN418Ehm/H0p4M89Z+XJJSsHqLdd51
jQZVptbO1JlcuAjCR8qL00nShn9vz2cNq4bkCpCZiAVQDc2jqwmVTm0MJlHbheyoOiRaWr8MVZp7
RT1oB+RTkeYILOcUJ5J5COLBOI3F9GYgDL8BAWH0ijl8ROdXl2UUW10iB0Tmg4yqb6YJ5aQNsuKL
sJl2dsvWonK6F0q0wgNwfZ8MUuzISZHz/bKovbPHZDqNqR3vkLw2VxXNMdBj9LLQnrqaEQVFOqAw
CC5ypah+VGIXWWKS7VpFmXid3GX+gE2FVyZz6OJRn7+IQH8zeWlZVdgggO0X5Z/rhy6epj4LZTSn
zbQsIbjrNoDLcnABvWQ7q7p13snjuTtRFwJ4ffWmRpLRV11ThxeAq/WPppsstx7H+vuEt7N/e8Nu
DoUDJ5A5cqtV9CIsvGaNumeoWE4OqqD5q40xPOhYezNs1Vw4XzysNK5luClXD0JRROjlZAo2HE5X
fwA4Y31e7MNG1zEjcyc53YilFzgFw9FDX/u+SZxuSy+GnIJI2x+xHOjceaFgo5osneSisn++eRkZ
j+H+YNBWx16WsKFW5Ta/YJSV475mq+0DIiXpO+Bawc7u2Hjy0HNZhlqA4yuCbq+jPTWaC+WRNnni
o4rb+L3SOoVrx2nO/6CnyUluZ+vD7TluRC1I5PEigIeBuHpd/5KNUquqjPxkVsv5UKtVzP0mZ89a
38iotyYNjalOfi6yfE9va2OTUshEIATCylKpuToPY55LnBIDva12GH0jjCK/6efsMCLF/B+uGvao
AbyaU072cHXVNOYkaPhHJdTySBeuFZvjoVKV8ZgUpgl7X8OeojNLC5UNgFd+OYrOvBeO1n1582ov
oSElRwqq6+eqkow4zFQJlaCgqx8jvFs9am/0etPgd6rGzUfZjCZ/HGGZ3R5440pnYNxcyGkAl69e
sHTWpsoka4py1XmEKq4/tlUSH26PsvVJqdxyn6I6gTLissn/eviLMBO8UVRvVRozHxW5G45qOAUP
9L2LnWh7c0J/DbXs67+GMqSqt0baj1hjVabvIOjjW3K3VznaOB2k7QBcqRwAfPjDKfxrFBCuUdUs
yXQ6DPkPaLvhJxX6zqki5jjrSYEoe6sYBX1bs3uzNtdCn/9r7KvzoWpTX8ukthc9zYuDVjgW7SeK
p9weihuztjtbZM2lXwakPENxZgntr9/CEgGUqZEQlwL4GUaACMLsnLSp/YXiVUoIh15X4jZAfnx5
QnDHbZ1MezDCcn40TD3/D2/YH8kCSvOL6fJ1ZTXRZ76+5CAFMy0qfPiixY8mWIbK1bWh+3h74268
LNCEaA/RcgA0dF0iohA4ag6whsukVN8LemzHKAnQ7sCy3Md04M1IIVYapZLlXeGqX/UvncgSoFNx
H1Rip7pEuo7Op6VLfhSaxk7tcWsHk5ESNZJgI1N6vYtQKBoirafMWoOuAC4aRC+DVM53ctQBeRms
kBZGHZvB6IM0Sj+9eV2JPpaiK9fCOuYBjzCNRhUj6RHPJlAd8VueRHgw1Kp7SXCN3dnCG/cPgixo
FPOGcgddPynKgAJzBvL40td9+84xOv1fEQ7iW9VL3d6NujnWwiyloIy123U4Zxt0gzqMji+tZYwP
RWAaZ4SwjHNnQK+8vYpbQ8H1ICBHGRDtt6tvWAT4zmsK12rU9tHTLA3z0Qzz/mMiCfV0e6iNa5UY
l5sbFhIV8+twLsXGTi4D+jTZaCTvRoDBdwA+/sN3Iixl5VSYUxvfCWkpU9jy0nMS0bepaYXXAth5
7LtG25mQunEAaPDx3JLOQIm5PtpSLPIkQOXhgsenJQFerqz6UA5cJccRiE3saXWedB5cM3BWamGZ
PwPsvzJchTX5ezt3Q0pqUiKFiI10+rHJ0bX0onYws0Mu9Y3j1lnIP7fGZEDnHAiEEVK3k8PU2VNz
GFX8Zz0ncqQY+fuIDR+WufZbRPWQHGUjaDoXQXSQO7e/4saGobGyxP6QoJa22+vHETRX54w5RIZU
R+oTRtd0cIrZfo6a4d3tkbZWVyPRp62ODxL/9HokyU6DphbYIBmNGntgreWTPZrpqc2N0rPSPPe0
LhxdudGDw+2RN65sYMJ8VPr6Cwfyao6d1dZBrmKAoPdJfkhYDxfpyuGUtGHr5oXc78x042SAcKXd
rvMirTEn9LqnSCrBQHemHh7KMpi/gqx3dsLxrS+3SFaDOsHCYw2LUKNoBsMYXwI0+c8JUsnvpaHu
Tppc7UX+W0PR/MZAAgQpef71p6NOaIQh8mdDbZa+iLFbgiOSuSlk/Z1vtcR9V9V0uooLCh6eFY/5
srZ/hVHSBOleVhfVPD2RhpPZauKrijFX5mF8Hh/zMclfoJlWexLdm1Nc2tpUTQj+r+uIYlCsOUwQ
W8sigIHwpcZveTA+dYEl3t/ejZsj8eoASyKCWNUR6MsCiDVwgbOkMDkkaqh7CNDq3qSUe0H21sZf
tiC1bCoWq0euHf60P6YY7Z8p90y4sj+yIJM9wwmnB0tQQLk9NVXb+HqLAwFlGgtw0vVLV7SzCbYT
BSCMD4yvNB3ULwLk7IsMqvWLUeXRxzETKZ4eVh31bqgG6r8l2IkPNsQa2ZM7S5oQ15uzyrd6UZzR
IugmXGYjFGPCNm+PXWL1P3DptivanmKE5jQaIvdrtTSwpS30dud23OiwwNFnIugZ8V/X5Uneil5H
MSa5FJ3d0+iW8l8Vee/P0krq3tNn3ab+U6ujP9Mh+qQNdjPvPEpbdwkyQEvZaWGOXp+HxrBHqxbo
Mc+zUX7RTJBlZRqOO1iarVO3KBaT8dLLX/G2IQm1vbEgO6R6KgAqxs1pjPNPjjPivaOOtec4sXp3
e7NsnQOKrgtOnA7WKtGeyTybQAd80VvSTyhHymOVJtEd7uLdTsFk6xjgPkhDHerBWtpjDilQEHCB
jpll6bst6coPDYOzEF2zuXwYcLzdmdpyH15fYohw/g9wCEPw6hKLnL7gCQTqYUV19cyRmDwnllq/
kmzdlauh/aw10nTIMvbu7UVdf0iNYhZESyD/G6CoRoOoUpbc1K0zZBieVgOgaXs82AI9lrHrEPnI
cTu4Peh6ugxKHg8dEiW31Us0CyKYJEGKUwra4k6V9J+DmepeNuNeJ0WZ8dwEpeGrTl/udLM20BKM
zMnEdW2BolyfDnsytDoeEKXWMTX6SsM1M9whxmjIpdYYH6Akw3dOaszA2taRBu4dw/kcNE35JIpp
UN2GEFb1mj6L9q7etUAPfS/oCAsTQtuAZGFIpqokheQzRmJ9BsuB263RZHAMDKUvfitmURqwC6Tk
uZna4mce4gZ60ltV+5YCGp1xdjDzPTuR9WXCb0LfBiIOWeWKNKeUYyllHcG0nHftndYn+tGs4STe
3g7rg01ZAfQWscmWOKNVJLS+S8ItJ8iNSy+lduRVWSypbqc7+Z6N9NbmI4UDkUcxYlHdeh0wdEoe
2/hBEMBGsXSfZ4bsOnI2HkgmMfSQtenYhaV+ryPvc/gP8ySZAp9soxB5rZkG7QTmYwfUCkwKdIAe
5HQteMbQXt/jhG1NkjogiTE8N4zTriJYoTVJDpOSWC+M8nMEAST2isCRdN/OpGIEXhjYn0XQVPfJ
rDl7TfH1/UnrhXAFVb8Fj3MdP4dJaCY6X/AitKnxpixOX6zQity5HJKTrqbRzptnbd1idFWpbiOO
sjaoAPI0xaKEZt/0WvIYq+1QwgGuihaiRZ3HfsvjVPNxYVZ4c2lDTs3oWP6wUqexD5bdjeUZisZU
v18Mz7UH3JZgz0ZDPDz12tzaX3okmNsDNbMkf5xRveZW7EDZ+OR3BsZTZjoGp3Ye4tRtMBlx/Ehv
lOQ4YjWkHfIejCtSrkHRuJQqOs2d2148DmaftG49ByaqX6oS3Oc4D0Reac/mF7rRdujKkSgWukyp
PwZVF8keuNi+gtTflu8zK0ZVdBglrTygv5THh3qGH+FaWU3NLORd7N1Rz/oFhKShM9bT+JOYdFxC
ugFEP7t9N2kjuk1m/9MAdav6gzFadDjrPuOQx/ZkeUUzS6WnGu3ivNtIxeDPcoNocjz2qelWs9Gr
ftYEpn1UuzjC1wV7o5HzG+nVRUrysTt27VyLO+I47VNeVHL3mEP3qHwx9vI7mQ5/7HaB2SPb2w6K
thM2b2xC0gLUO5cyAHti2TN/JQZjFRamWvGmppUALkGvxZvEoD8l/O5fZmj1H2+f7o09iGCxsZQ4
0dJGRPD1eLlSzq0k4uSSlViWerrzkKNombmBHGq/+kJu3uc9yv23B926Ohdp0kXQjU71dTu1Q8CC
5xlMwZSEmk/tKjxIxMAnMbTtTqSwORQyFjAo4RGscwM68iI2MzAFzpwfuaVrD1GZ4L4p5Z2V3Phy
iMeQhCDMsLwMy6v015czYOjPeYwZMyBGQ3O72kzek2mZp3a025+GkPdQ/Mtf+Dr8Qm0EIgSFTEo5
q8iyteYeYJSA6ZxbheFKAUrsh0Divth56bZmBvecQvhC4lyJYslmZ9Ir0ePLLCe1N9Bz9jtFtC5l
x54MZtpTS9v6ZvTf4LJQ5Ca2WH7PXys54o0ejbaJwoU8V6dhrIVfpn3zvqOB+x8eN+jbQBnoawKP
vhIpC3lNexlLsYspd/19WJNEKpXWHKbJ1P/DTiQLIMlBzpzGyTLrv2ZVTEAps2RkFYtCP0hNqrsi
jOpDpENZePv5Wipd9F/NpcRwNavWNEctqlCLnvIRrUFpGJM7tNKCgCQTC87bg23cIHBukdijBvRH
dev1vGIdb65cNrmxNDv1tNmxOxfYcuciQ1GdWlSyn6hj7IE/1ikrPUNqQvgEA+nEOuv1qFWGh0Mg
Ew/lox7/pC0lDqmuCNutjXHGmHjUAvoxJlQrd6nFfwrxttoNftekXDBZ/N9RSaZrgT7l6x9hyTXv
Du/nBZaZRUmqENKT5AxIrVaRyB4Qm7Hz9yGE5dqdetD5niLl1adclnPiixhRmp1PsXFQQcWToQD+
oQh/3W0clVztzRiXAlQuUPtDYdKtk1J1jahOD2Yb7PExNhpkqASRbBJn068G2PR6ARxeJnB4hEyR
mqhuOznjnejwWUyqyPJTQ6R3plVWRx0X1EM6zwnF5i64zDbmG7c34cZdiIMAxU/A+gsR7uqHKL0h
x7nNs5lkWXdnBUb84uR6cLw9yuZ8KSPTPKJtjpri1cGqaXei/IzLUmIveAs7d466iHSvspGBaXq7
OFtOBX+fPMirDfRTwgYgj06B/XT7l2xckQCwKKst1jrgUa/mi15fWVpoNVzGaQx95Ay5TIx09kw1
3qt2bU4ayArLSxdk6fm+/sh5EwdxDs3uogdC6125bGwDpqta/yJGrJ5hUCafyrgz7oxoesDdryfV
K9RzEzV7Mv8bV83SJmTa3NUA15c//+sKHVWT4GSumLXRSHBro6y/p7vVvTO7uDuRjNefqTpgCX57
sTeGRcAAbhnPEZzO6/JY2LZU6KionpViNAO3nO1I8bAbKY41dKXCg8mOfFBT2cg3vnlk+HN0C5fa
GH/XFUqjssLG7NvUOetGax3VqijOzmCNJ0mHopug9XPE8X1Pl2vjLAGZxQGTMhIqitfT1dAbsaKC
QWN8HI5gZLKD2VPjuD21jR2MxzgtGaoT1B6vK9EA1G36hChHJ0BXfUkkoV/r2rGBQv32u2ExFl1Y
Voj8rSrR4TxHQBW5ECtQF+6o1eq7FgunnVE2wHtIAjObBYzIQNcZepNkRtuqIRqvUzsO3tAKCYsf
XNu9YQhjyZ27ytQfZZDzCyOqEgjPRk0ZPggKO8nbwxo+HTeUg1gEm/Zq36AtG1gBLvKXgGTxWKJa
8GlIrcW0ft6TFtyY98I6BpXMA7AEAktS/9ehJOrNwLyB8jYLa34onGCeeOcU5Wej5rPwEsUR7aGq
5uBDvGhDeEXS9M9OW2u/bm+o7R9CtMiDBLtk1de0RR/1HTf0BY2GwC/tMvbqGuiCS6EsgMHYKMcm
qiZPjbHezuNRddVAN3/f/hXrbc1qoNTxh7FJ12o5XH+vhigNPF4q6dzJFfrO/B6EomwT0WEj3zlB
mxNmo3FD8AKz5dTXY1W4MkZ9aEjnFAgAN1IoEs2NSy1Atwv0xB2yAmp7KiNZSlwrwHz8mBthfUED
GV7j7WlvPBKAHZkvhVGIf2iivv4tDOekrWGE9M6aCNh2WZkfEnTenvKw6v9JJC2+o/Wkv5+yesKQ
HZnrQyo1uubihIVG1+1fsw4OX/+Y64VRZJLnGcaIWsjF+8iwUPQalMl6EEk1eNmk2AgOQSFz7PAd
9nvT268CQiGArZxA9BMRN3q9GKKptK5H+e6CojcKDDoR/h9k9E/MGwj9srRyniZ8UY9o+S0Cd5Jz
YS2kPTei9UW+QM2Jhv6Ps/NojhRJw/AvIgJvrkA5mW6p/ehCqB3eJQkk/Pp96FOrVKGK3pnj7CoL
yMzPvQZaIbZu50lCYbMZU3dMb0rHk8facRctWqt8GK/cNq/TTv42ZfyGW2S0cv7tW+kFmTYbsEls
BZnLK8BlOu24Xx03CxFF0x7f/ryXztjmJ0JrGQM3/Jxevt4MpbTVDhS3W91p8aA6dRDrNOI3bAVX
eBeXltp4eYBneDzq+5dLNf6UNv7MnVI4Wh6mDPXi1F8R6GsQ57iSvV9cC0wmSMHNv+WPGONfV4dX
OE3dNGV6I4tsgAwMKNIZdAW2zLk2bru41EYPwFCchMY8u6WaEgCBylz0bis9e0RMxv5cu/P0rq3r
4NvbH+vSJtzw0N6G13Fpx798g0Oi9WvjFrC37Gne2V2i7b2yqq9k5v6lZTZ2DFBSkgl6Ii+XserU
aZN5SU5BPqp87+W2Lu8XSOnpg3SM8WsuysqIam9l+jx1vXzOYe4UBxT1mjLK2qB1IgLEkoPhC4pP
9aKGYp9O9IrDXi76T4U34Bp2iWoHxIFEXuL7Iiv7IMgs1nhaFzqXQ+amv3O7EF1ILMKFBpt6VUSt
qHBsl4MGx3H1nDyLMIz1fzcQ7SkNHEc9YE+kkpAOUaXe90nLdtbRw5TRHJgNNWMhPO+Y+npvR1OW
uQ0htbL2aG7UPdJ2oyviSSoV7Kj5ywkvBrBE97q5+p8Lo1T13TIEEqFqFDF3i104dTzgkXWsvKYG
H+J1WXFcMQd8civMAMKkGdNkV6qpXg9ehYPfzpAtip2d3lX+Hen+ckxTtDo3D+DsnaW1YKKXWRu/
CL+qk1NmCfGT8jbIdprelfdmL3tUluYa4RzokHLcSTDk6D4lOeqQAkmDNhz0If1IwYT+RJbmpggH
M4CV3jTGgnjUIOib5ZrdPtP7z4srgeLCOQANtA1NdcOhA3qWuyQ542AT/ZtTYc/VLXHdWcMqBfKx
0m3Orpzv19MNauHNGIZQjexGsP2Yv853IkRrpY3IbwI3zXfME1SIXvga16sudygMxE1doSXoZdcW
fl2/gJyhA7H10hwIlGfhaDTb0RKen93Yell+KXBe+Dobc4EOu+nLk6pLYrHsUvfK816IwrixOTRp
Nj12qDovn9fHFXLsS5sub9YO731eyhHV+fez7a+3RWD/YKypHYSaaMS3Y3/l4r4wM6WdR3sZYhCw
AnRBXq4eOKth13LMb5ARbQL0tabugC8TfalRwkEchD21N6hDmkOIIEn9BM5ofBitgGISudYyVIaw
Dnk2zse378MLW45OxTZo8olfrwDUXp3Way50UFOtmyG/F1A/FqOKFUOxK7v70nfHKZNLlyqAsHK2
4XLk18y1EBlKRLkLpXQdoyqof+lW2obFGAQ7ZsbXJvOXHo8rGA9ZYAj0Hs8CZlYsdTX7EBVh7pt7
LhDjlCBKdldoxjXB70tLISdKEUl1vmkmvPzCpQR+RoLFtjYYtzrMfuJJGNNelc1yePujXchwqIeZ
JG/ypZv1y8ulkjnwAafYBLFiSaywrYL0bh7bSTJ2L+QhhxqmXzk9F5ZkHLnNI3E2ZqZwtn9TXFpw
3PNTXMa6bIfHgPOJ+VO6DzJE0UpHaVcOzIXNsg15GV5AyHrd2moLa6aDgUR2HpiE6FF9bETVPoHL
dqOVazJ05mX5P24mwMm82Y0sBc307GaqgIN7rgqoHfN+jMRkuu+1paF4VkMVobssI9V1/2zeyFc0
XHrVaFihFO+eLeoiYehPLjmdclqEElNakl6UcCC8/+MTbtkIOSo1KTC4l7vGSIcWpbdVO1nDiu+P
S+i3itbHNFoshzavtN3bu/RCDkRTHErPhiSmD3y2XlImdeFJpZ1EKbonDzvnyC+daxtl+ysvx04b
E5nOO9M0umLnx07Lp7XwSl87VUNjHvC+bqJ2bfxoaIXz78eOCSH8HJdNSUl/dsIXtQRjFbCUbabt
/axB+Kit4FtR9P4Ob89rqk6Xjtxfy50TSgswzC7zYWr3LMjDLHOMw2I1MnayytyBTrvWrr/0JgGj
ERwdmv/euc6YtLJh8RIVnBZ7nUOE6dobdEvtaJw0eQWre2mpjX0M2XnTwT9vTi0dNA4D4csTFvbb
s7Td0e4Ub3GETf72LvwzyDrbIOyQDYDGfPd1H2YQnK3Sy/CEa8zm6CI1PgIqKOaTz/D+XukJed1c
iqDcVYFT/BT2KOZwpvUMUGlcOJG2tfjrUTbWZgdO8ex+1PNglZ/Q7bXlzsZHRo+Qpk/6uG5X3XnA
NM08+E3pfC1s2c6RAzbnNqsa96PXrs5X1FDJ3V13rax3NOW8ZE+Yb392lVUjqjn58j6hFkq/+ySe
SwjvA2evXAEsi5RpZHnsgWHXw1lL/CDsbCDyITL/0v8+rJPUd7BY06ccs5IlrJxZt0++aPQ5SnJ9
+laaxTweEMJxvtCPI0hRoaCSb2WI19makZbh5A0L2IPFK37XtM6ZHL39MS7knLQh+HerXwkk2774
K+dcXbdw8w5F58ws3dtqLpN4MVBa3wZEFB8UzRogkV8VFN8rZ/fCjqPpCnMIgj1SM+fXxGCQQOk4
8eKH4bT7mf9FXGUD/Z7FUR/efshLjbANRkCKi5Im622x7a+nlJ0mwZlZ2knDvO+4UNtCEdPKhfya
HahVixYSvOZIZK793m6sZ7Rv+se3f8Tr58XMBXw64wmbocx546/GCXF0GiCJteyCyAXGGyXCWz9Z
slyvhOrX9/wm3rMN+RBXhix1di3Wtd14qcuoemYwdCS71Y5V2Y+/336gS6v4iDP5LHGhy+KsYHi6
hvQdU0fjrl1m+4SKrXkN82W8vnVRlkGZB/CJuwFkzxIdqXq0iMBZgdbzx0cDiMtzOanVjZCRq6YI
iDUtdJQx5HuqWfkZd4H1sOTQYvPVcJ8hr+Y/ilkEgJX17NOCjcBxZjt/fvtl/EFvvLzUaLMyckKF
j+T2VX+Tdk1l+s2c3SBgPdy09GqWUB+z+vek+emRsgKhQRNq4N3SpBN1b71+qtdy3nWF5sXO5On7
yRvd91Pmrqe3f9qFjce0BmkOxjXMOJyz3ZCNa67whUFI3R+mAw6D4ugk2Ns0rlHF/74UrAEgvyb1
MkJlL8+Zr/mMwSpkVaQ26rFejXguNH2yq6zyqozche0HHB0mBmEELOf5gL8hLQARRz6aQvp+nmih
1mFLm7E8JNY4P7voL3bRSPGahr2TjO+Bv0xTCNpHPru0NeSdTJG+UPYw2UDC6PbEag3M7x0QL9yX
fcgyITKsq9pnqS5p7WltX4b9ZA2fcG/Mv/qinrPQYsx7XExVVHGRJsbWemnVU+AAxo11Zxwfug2L
HVvuiqj6oBmoota1QqfMSJ3OgTylW8+SGQzt36p1RDgRQ36ruc38UCKs7zKQWIo+MvEOSehGt/nH
PluDa/idCztkg1RSYdONZiS0/fe/rkeNiVc5ZOiq1H4+RaZam50JbPtRWe016M622c6OyTaExxWB
iQPWIGebcQwqx0oCyr+1KZ6M0coOq+bIyK8tEZv+oD8EsCFi3Oj1MG/kcmV/vq5h4APScGDchxgP
A8yXD2qAOPDHisawsEo9rkUgY2jIfZQGAcbC8EKANfbXpHkuPbJFhr+5tyJ8eH4o0tmrSw158Bul
F/5OMH85SXfYsHTjnHxokmQBlJLUySHrWvoK/SiACL99Li/doRtpacuTmTfQA3354EjlzEuQmAmq
17Jk3wVVfWIMlAS/F5wbjB8BjaYxnBh8nCSoyfyIuRNBcWWMru1EY5sPc1n4X8y1cX7bczsjp+hN
NO/XWbuGXLj0uhhGAN2nN3ShL9PboLg8kZxqd/V7kBPgyRCpzskBO5pXbijz3PTg7qxKHDs3zfTP
Rj7Y/pVXduF6AUvNTgUuA65aP0sZmlynMioF6YkVLNFsutWD3cjunykZFEhsRxgDG1P1vCKTZekN
6LVrp6XL9Tl2tCD7oFIUQaN2aYW5R1+7+/T2XrgQTtn8HuQkyDSvuyJpRY5ZDjI5WSWun7HQOvcw
1NMS7MDpBB99hvuf317xwvUCXJX9v6FvoEWdbb7BSICeD2lyElyIPUn1Tlr0C1RV1ld6Z3/6sWfX
C7k8imLImG7DprMA5JR9UuaL1E6zcrV7OwsqL6QYXfUo75T6zoZbMQ4AiwQCuWvq5VQWRv59pnfT
xFrTiWc0+q0+hG0X/Epc9KNDW3ONe6ecnQf8QdQcDkZfGNFq6Arhy1rTh72YtMa5WcyOrpk30EH/
ZQzouURmOitygKRLA9wMlPgwzjlepuaiEmBvpdl9dvKBpipFUlZjpkIpuZumfgKCkIzyO+MWpJJM
pdmfJmNluCS6oHnQmJSeAvpZFCxSs4MPZCX6LeZlhhHbk+2291zfSj4yqQJl7Y9FvcaJUYH7nux+
fbRJubXIb4ISGm7daOKYlw069n7TG1msmcLGXg1XxUMAHbV6JPUH0GO2C1oRwg+UE+ER4MkoH019
xP26G9/3uhQ13VOP4WlW6Z9HuCQfR2SdRKhl2nSfV32XIjrDlRytCnRjWwf+R8uioAK4PXnvLLBg
X3xjaH2AM4hOx3nr9fY+Y2oKzn0t1Bo366r6sBYTwy7MLVMRSd7LFK4pjkxh3ySZH/uZ63Mf1Uk1
xtjRFGMMG0KvEGRZAwgmqq3gnZippode2TX/wZTAlwlJ1eLL25v9dYjB8xOKuw/TDfnU85p9EtLx
mf05J51m8k5qZv6tQp15r9cTipLKUXvsCa7lXRcKnM1plF1PHQen+DzGZJJixnGEe1pQF0Mlye5t
dK7sdnGYSQLwD11LpL8qYeF1RnfS55OYmViqWwhL5XDlFbw+7y9/zHa1/pVOIEPEx9E82P1lncYN
doS71u3NndKvOupdeNtgnKFr09dixHxOtPTcmoM1m/bJ4OaMgPfrN6PTZjXulWuwXzko99JCXezt
b3zhAcGVksRwyWwDk+2K/esBYebJfKwn6zRxbR4SV+9jpA3gZszXlOYvrERhDlSAf3jKc/nXXLqo
lBdYyIxgt+NeOsUHqWf6bT862be3H+pVXPijqgdQx9lgbMSHs4dCw6ybzDQ4dab2YeW13hjz8CkY
cjQEVyu9FhQuLYfhD5thaz28Gvsajd0CSyqwOMWjZrdm0o5IJowoKBIrsuv1mv3mqze5Tda2yoS8
E0TkucgrTiGZk+grGL3Eqz8nk0zAV2lYnHbNql2Tn3iVw2yL0bBDEoFo9KrRikFg6lQw1k9OmefJ
sQFH5ERVY9a73nSHMVqXHr+9CXeOlFsyq94P49pcUXC69ILJ9/6wIB0C79n3XE3GEdiaeiefsfV9
uthedZhAm/bk9lVz23GFXsks/mj7vIi+PDbpjIXGPhXnq5LM5vauAfYEp6z03eHYG0O1xhYzNIjB
0BQmQFV4hjRG7sCBC8bGig05JT+HZjZP0hshL2d+mX7u8mwG39AN5QC1vpLXel6vUjt+Jg0Yxrog
ZOn1nx1fzV8JPxpGsD0wxk8mqs2/vMn6ZwXybRWkD6GKAf0k6355ngITtho+G/i9Nr166urFBWO1
MONPUUj6/PbZvfREG00MSB/th1eHqbWCOVmZZ5xQO1E7cuLxNu9yM357lUtHCKGTAL4NoEH+3Msn
Irura4oVdnUxl1GJF86B/moXJgE91beXunSAKOrBhUBbIZKe5XHuPOC4CID9NBiNnoaeM1nfOuL2
4zjWydcKVEKG3VEqSF0TBYLPZWyyXKkALh0ggHooj200fh765eMamFphlLX4pwV84GYHStsAMtgw
FTRyG00/YUZ67bkvfEhaaZxaSgJ7U/x+ueaCqDmpuemeKGn8uGnq/mgh+n96++3+gVyeHVQqLPIU
LicuxPOxmi0MXyt0zN5SCFbdELfrMIsd+UXxsUZQQO4KClk/NoZ+kFhHuUh44rlViQcUTIHQrLnT
9hEOKJrzJDBGehgTjFBCIOJpGunGKpd3AbI42bvEy9pvsnWkdruOCGNFS+ClPyfbrsmxtWbdI7cb
DJHuYA9mJxomWyP+FZhdDYZVnbq5Tb7Ixit++mNZfsQF2/JjlH0W/2ja+ARFs+inJ91bwJgoe55/
zNJur6HbL2z6TQAZ6Mcm6EDP4OUX0efJ98oZ4zLPF+Jg6OmwbyZL27eybPZvf5ZXyQz9EEZzRHlU
DQmMZ0s11ZIJV8OEeyHXjgCDBOFgZ0UMKWQ9OGZNyYSM2O7tRV83LrdV6Vgy62Qe/wqFQQu37Bxk
E09I9Gh76vKGcoD5zcfWMIybnFQyjRpmevdq6p3361DW9xoNjffSLYuTOwVwSKRtuk8BcrzZlXru
wnFweOvo1UDj59edXQMELmctOnoBpua2PxLNWR+XVPX/z3unnICjYlIQnyfPhTV4Mu/94KS1aNQV
CAS1UVJltrjzIDSMp0Ib2h99URrXfAQu3HKkIluAoCDYyNMv95YwK9GJYkpOAJMZ9QQyiFcVJNHi
Fs1uLlr9Rqoq2EkjVR8w6v1nFCxfnvYDySUb3H613/DlXUqU9QOSS2c8dTLII62o6mMlxg41K6O6
E0E97oZxNvdd5ZhXphSXnh5AHvOYgJQMQuTLp18Mt6iMPicD9H3xZZNzeO9Yrc6r91DrM4Ym7o1q
CCkg50h5+lV09IX7HUtIwtkmCsMv2E7+X1k8z7v4SVMlJ3tj7yKXNzQPhV8VRizH1XxQq6k1VIii
/1Wsc8bGK73/eiezb0F0zAaiyauljpJB5lOS2CQpjZ2nDwp2dHclEF26ggI45xuv/48o0MsfuogS
g+uJ1LXJRf+kzMIDLFAs1OGzlc5XgvyFIwfWDXI7U8ethj07cl6qlCZSygATVCuTUun8dpU+/vf2
rXPh3VM/bfryAKCJdWfvvsmMSte0lgBUru4R5S3jc7ZIudcTW9Mj2f8z/QtiL/OwDdGB4u6r7L+0
pOhmkQWnuWySw4CQeLHz6lHUVyrD13IXLATG1DIBbzGa+GPT+demWk2kOJKCxKUxJK4ZlbG4Pj2I
0XrCU0trPwbJMn0fTBtxXAKBfDar3MbBJbDpPXtN3t0UXpdP/76BXvwo8+UGwtfTw+my9zHLFMse
rfjk0cQweNfryXolcXvdidheAGgFIhloKJKLl2v1VuOJttP9k7KT8TBn4J5yyLmh1wbdsea2iSBa
WCFHJseZVNGkGpuqvLKJL5wYLjabLv/WFSGwvfwRXdGvpdYNZPiE23vb1eCjiTa5QbX3mpvfpaU2
thkTSnSIX6X5zbiKxanZWa0t09+DnMYdVuXyi+e2n94+MxdOJhsXrP5GIOfGPksPDIdOWg527jQ4
g72rk7T9sA6Zd0VL5sLJZI0NEAl2+XV7ePUZXDqCrBcpqvWLnsniOOPX9JDzqtOoDEb3+9uPdSEM
bBSkjedPKKQl/fJbyaKWXqo3/qkdgCmH3tznT5XyCvUtM2ogV3YbZM+rqMYPqoKiG01oqF47IJd2
7UaKxdEHIQB0+c5+BKLN3tA3s3dC+XN+YjaXHATmxEPoT1ZThAklQBZC5mtWBhJC3IIRWG8WH6uT
K+fnFR6DQmNrLRGPtynV+fW7rAnaV6PunIKM9mc6+lZoOHO5KwxUjuuuko/LuGqRg5TQlXD8J96e
FQWwJTizm74JCoFnh8bDcseb0949+V7nrTtbDfa+xyPVD83JtKY7RC47EVqIQRzbwEo+ZdJLPhWB
t75bhjK5doQvJMP4cm6IZC6Rjdz4clsklFhZVSXOyazFgNER3yecIT7ELrIoe6MT3c6vxfr89ma8
cMaQSPRQEgQY/JogzYUOSL6v3VM9uk/92je3cBGyK52ZC1cGitJgnuFEYzl0PgOlrKwgePNoMsfi
vtZVj274Mi7f8atz+93bT3RxMUAaTF8AeGO0cvYei3Rz2F7oRxd1e2qQbrnZDGLjYJjtf8/W6UCD
02Skvc17zj6Z0Gs3qVzlnOjigM6oO7lfdKe8ckIu7lOSVtjkhEVECs+yZqXX1pwshXNabdWXO19v
apR/6qr4kPRGIaN+NYq7MW+LMsIRMns3dkCbwkbNOCI3eo0i87+/Yejem98o0/NXI+3Aa4ehWkp2
qtlmtxONpTac4d2VsT759ngltF3aobBXgFcAeHvdWqRXaavVH9yTxngvksySInyAqysl0aVdA+kW
wC3EYkLp2ae0cRmampZVGOND1rOcOSrtftmDvhn/j9cHQZ14tuGikLp8uUGRMuycrmEp+ABlWAWz
OgWFCuIkFcaVpS69O7YmN+gf0PR51pnlQls7CKIn3dPqm4n1QDqqa5ZtF4IJeitb84/5AA6N5y2D
gFaJDx+cI5fXwU+JlXYSJauUc7i6C1LHBtDUn+RILhpH9Vph1t02ZWzZM02tt7fm62DOL9nAfZuM
LNn22bsdUibmfm44Jw8Q1f1UlhPISummEybRXn1nLtK8Vj9cWnKDP20nYesvne0cF8RqnpIinkyY
akd4S5siDJSrfYoF2I2yxmvd3NdblfYAsHQ+6h9bhrPQTRN9qi0/904QCKa4qEW6p5/k7BoBovDt
13lxKRoSCMdtzePz6bKldAuEpOOeKs2tYU3reLYhWbrvh0K/QhHdXtPLYMxTMfMhm/bIYc+FJMjA
GDRjqHayOuHt9ERN+0VOz0au7F1ZeLREMz9BOqvHoGEproPuNjrcq/Wp/zZ+v+uC5n55KvXC0jLg
P95J4UwEBiIVH3HMMm71KcELuDfmw2qJdgxLnJfy0Gqy+R2yNdewCpdeOHcd3TAgK6/LxAmqXOHY
qXfSB6Pem5ArIttaqqNhMq9/+9te6INt4EK+LrFl46huv+Xvyq0FYQzn2z0BukZAFQEw80dVZAtF
i699qkAwHDSnDj4KodyTUg129yM0zbu10udb4Vv9Ycyn4oM3lur32z/N9szXX4PtjYAMcoIID5+f
Y7vweXQwn6ekTIPpmfSrsx9npzK0yNIsr9/bq4uCmYdomXkHq0eClF60ZQk3hTVjrzIMPLuwcXrk
uvISNKD72HVaM3R3Tmk75QMZ/5Dv+po/H05CtXk4eWX/Gyyb3/5aGlem+94AwXon9aYw7/qA6e4n
J6ciCEeM3f0bs51S4EKL3q7/ZVUwNJE72OjGaU6wYKfjWmnxDOinn+PJWkbroHlWbRylb0grCrrE
tSP0vcfkt4fNVg3iQCHGFjHJTov7YZoFEqXQ01U8oRlPOLLb8blys6Lcg8gHw5XVCNNFqYa+SNT4
Yy1j8ltmEgPyusv7rDAnGvdaMFThIIr+ZlzyOQlzOAkqRMYfATvkkMwHP2+ZoIihR3ymLBejjkwr
H8g9gUf7II3U9F047eRGuZmNWaz3I/9PkSfZA9J5/XhT5r2RHNOk180dLnbgtoc0mIcv5WjVpht7
NMe953UWRrpv7MFLdp0FsHun/HzBGgIM7Vp9BZ7hd3eqyI3mdi6cpd2LipLg+9zWSo+At7tT1CjT
bnd5MyIQ1SL7KR71qtMqdEbX5Un0TmPHMD2qjxIVeu07vt3tu7QtLT2GVd8482lYB6OT4eimun1f
LXjVRL1tqbuNGwWaYpLOd280neTBcAe63Sjc9V8dt5/KGHlhwGOGzEBhwaw29RClNFR/0R3RJwyv
EvMLtP7sl2GNARmXqdRd3UPWPLgd2+cDBNz6mRGH14d068ssRB7G+LYkpja8h6yljFAYuHTfMeex
3jmTu86oRdnFzxH50u5LllbVcqDfPN+hG9XWDyshIdvlqWMWYTGVyxBKx1U3mORMyX5e2+kLUjBm
EC+mNn8wEse51fVS+xIs/Itm8bIQg3OvjsYlS/5rKeucUBdJOcWzXFYUEQKj8YJwzL1sjaCZtM81
s9w0su3OehA0OaZbF/k9BA0XnjG06tFaos7qsd7KuF8+e3Mjn+Xgj2Yc1AWTCx28znhbJqK2DqWW
W+Mxn8bmF1Srbo4bzMK/18FY9mEZOMIKO8rR/Srd/DlHNuSp9vCxDV29QkIr1ebgcz5kusHcqzTG
MJ1G9ah1GrlgUXT5EAYOw7lw7N3c2NsAO4M9Mod4vmiU4bFKEmas2eQZ1Hh53ZwkHuXLsbTqLuFH
2vl9gePrTzn7Rh8bRqc+j+niZjEOPf6Di35cM8WuUJb3qIyktiMrT0Znz3QduoKwu0xSnY2G/tUa
ENY7VZWbtrcCRkSiRcKV3hJb0KYB9mUOSKum2/CIwvaor+chCxIkMWaHzG+0LO2DZ3e1d0u/TX6u
JXO+Z38pKww9hzHJ7g1RGO4XVSzlkWQVOH3eZgNI3b5Ss7xVZWol7z0zz8V94XReG6EwGdwyKZfF
LtWC5b4LdPV9KlZ6YBAHMB0ojN5+7LJS6g8rMk0BVyHaMNyklf3DYARSRvBVA3Vj+YM9HRhEDneK
RoAbVjhppWGL7gsqkkC55UNeKJCUydTjiLhCEgkTy5hAnomi+Trj1QjhwR7XGXo5vbmHsRuqdxq6
7slxSrpy2o10lFI2Xb04yL/l7YeubQxwxwtvrHfW/uPQl+38xcjGpNqlXC/v11EWHnQXTX9yO79/
j6CutJG3HHQDbncrYbXSllpC1K1XL/Sl9B48hNFs+D4ok90ZHSobjzD45LdVaJwPK/XFvXDZ2/uM
eABYVJR+pLvwdCLUwPslci3ct+IGWcPlK/ZX5bJPLeBst+1q5PjApCpvv2baII2DDUP9YzYujbfn
2/rBO4L9Mka4nU3vu6RNVQQmcJ7vu8UDioYqjCdjKxdriVQECoBhlS9DHdq9nlWR11ZTv69K0033
XUM6TYgzxmpnmQjik5AY7d6pcTeL8nQC/TWVpvNjtJU0wmY0KwTgqeJCGnls3gXbsNBbqvaDAvny
3dDG/JfnCeuhqtGOgc7YFD/zQcw/9dJzi7ib0sELZ5gFejyPi/2RTnkBMtVYMVXT2H9fCchDHQdj
u/wXGH3ycXLVcNuqZvmtfFcxNa6W8fNE3c090SgpQ9wP+6+zuVaY5lbaKvZVbTSfPWvo/usSI/9I
LznD8Kasuh3KlwaGGPnkPzklPWMMbpu8jBuke367PnOBm0TPpvZkjE2bxfOU6e9bXyv7E/rO+bt1
9Gc3KkGUJ6Gc8JmLEJTKPiO83XkUJezqqNC9ujtJ4J9FzNzbXe5k6zpfMyBBCeYQo6eHiHir37PP
xAYlLYyjfMiE9wIBZDt0hIPKcOU66Z1dNV0ZwmrJ0GlfpIiTaeA+c0pvpRUs5cAnAx74WDNvYcop
U7VGWlPkP9YuWe0dRQVeQra0h6cpbY3uq1J+/YXZ4qxBRWoR5WmcjJsWZyXNO41Ll518nCZa7g0r
eJqnpfth42Jj77iKav2/ZVK9s09EYuDVkC26vZN917wzvVr8Z6G+R5CfTXk/asL8Rj9BrpFjDaMK
rYn6JWxN/t6ha5fcjftBAXsJZbV2/o0HV9qCGzZMIixFlSMLgewbouZu2zzOa6ocWt91NUbJoCcn
Uknvm0uxV0a02JJPfoOQbeQv/SAeSCFN4kuVd7B2gyJo40XT1h+NN+lO2I6YrMQCiAK1o+cu1o2S
pl/EcPUXY6e0SukHc3LEcTCk58RaW0zZXWV66wcxtb19wEOSPQ7sSX0RFXjKaJSmN0aZH5QVX6Sn
4C4F0FygSA5meeQL3TuM3Nbl6KAeSs2fJutnmWY8ZQCu9kPd5rMR2e6MdqJarFrL4OQmq/uzkUMv
vr6d9r5uhYI12fpjyHxu+qxnxes0cRrsrDROtVfbp1IrxjmWegmY0VoogcJUT9LbAUnou2L0jP5K
AXah9EAmCoEsskwQaudFPGxxvSKiGaegCrYkLc0fYAPXYecW17RJLiwFeJFeLwrpTMPOaz0u5LrS
JHcxwtVznJJHRV6SDMdFdv+s+MMDIYhPU8c26C6fV7CtpadtNvfOqRksZ5egrb5P5zp9fPvLXegB
bIJqNG5NulSvJrutrEd9bGfnBIZYW0OIMN0XxZ300UpmsXeRDv7x9oKX3iDAVso3iOIQqs+q1ckW
bT1XAYBM8sqdMUnzbm48lLyq8pqu6IVduQm6w+fAugAXq7N+qpogCmI7aHP1tEa/W9GU3iXdkjRH
mWjDATU+H58jOTfExs7IrjlxvH6123hi25F0BtBuOHvSuhzyJm1bAKEytfeenie3ZgW21g4mPUZM
b7nS06X8vVB7YoJMNxAlFEBzZ8ewJs1fJ980kRjMtOcOgcME7wZ+ReiuwqoiIUa9jGQzTVPk1r6+
huUwDHd9YungshpcAHdLCu0WFxPMofndhf9sDngghQUzjiK0U33qY6ETUwkVVosVUa8Hz4slVvTZ
NomquPLKFENb25Rf7XTS1Ne56c0y6uzG+Tbppc1FpeUlwOa1cxFuTkjadFTFCxzYaxg1q5AdedOE
qAzFQJdru9IMZHLDX0nW287ebnoye0PEWcdkpkQEd/bfJ+BOlg9D7/n5Tpvqzj+ovsoeRKcv9pMw
LGVhZGWik05CaaRRR8MPRZiMAJfGVRdodahDUEsObipmiqPEGD4EwdBu+tKbW9a7ojZGdQRqYSLw
kTeKMUtfa26k6zIZYzu3ENT0C10zDrSRVRlPWuq4+zxQRhOTBDUjQi1u3x575ZFyp6ZZdO8m10DI
AzZDX3z20JnTQh+N1fwW3nLf7bzO7v7H2Xk1x42k6fqvTPQ9ZuHNxs5cwJShFylD6gZBURI8kAAS
9tefB5qZs80iQ3X6RLQ6QiqyEibNZ16D6BA24VhzGdA/Ppmk8LfrDMY+yG1pDIEY8nUNEgMFed/u
wTdQ81nUu7lyx/IaOLf1sFpe3gSpB2s1GtNEqyLNSxrsvhF+B1ROc8A8iLFZn+d51T7HKPtwFFdC
JFeK5vS1T3+Ls8esmgpdlazKuj04vvZu8DboFooklUecpM/bD6LEGOlY4cDxpNid+kusrC5dwEQo
kRy7TAYOklHUKgYr74NaeP0HxXArTgbOMblTZMszCIpmMT7Wwi6HxK88e5K+LIayvanirO1+5mtX
f7HVzCZ9sMzFvcw0N7lCRhTbSHKpYghA7sQXbVdg8+rViosCpVo2/VU16b11WBSbxAWqdvXZq8vW
hsahW6wDQABfxmmwL4SYdW/fL1oOubpKlgtZWl3ji8yKx/1U5doaStstH4cM1h9ChKOZ+uVcGA+D
Jbwn0pz8YfZa/TKhEakEQ2pV5ZVwQcn6XVMr3gGG/HBdmgt0y6lYnfyAXH4fB31Bo2Any5zAoQKM
3IR4bg7CZ6mq6C21untTpGgaAUqu0RLr26QWgT1WzbNp4pbHEiy9FzOp0ol1swozIthS6UcmCfQU
dAm0NdAhwlioJjbj/aDWZnGllkg0wGNc4i9mVa0VKvxu9kiM6JSBXVrrR4+y+M9xbdU1apNy/lis
sxj2CnRziSy5sX1nPmfFruhG+z5Z5cbYUB1JIai26hsxlm1D49MyvpMCrMr1MnnDw1Sj7OqPUJzV
qHSztoDGszjOPnaHjHJPhTXFrgGr8UMpbbHAcAEo6I9GZVSYCljLPZJ3bR2k1Bh138DGoDp6ou72
WV95XiBR5G4CdfESNSCEr+rLOQOohu6WmvGyBgnxePUGo/FTxYijrBCx56uK3RY7MjqD7A43aV6q
Yu2MKR3obmjxfDno45AHNB7mCkawoKXtNHL6OGadS4vT0/uPedc4egiswLYDzSL7ovNU4tyMadRj
0iemvrfaZA7jfBTIj9HFSQOZ9Oqx6Ix5jKquU4agWEA3HWc9wY1AG+P8jpzb/lrpQ9qdOSLedlUQ
9YNbT6UaKBenxOvCaanBMkeYxTiuWwmFVnAf6mPinavPbl/zuiLNMAC2OPSovb+RgtGcmqSkzc0j
yNgh9yer72+9Oq871vNU/6CrXt8ufW3tixRxUd+zc2FvHFId6UQjf/p9wPE2CgA8i5ipiuQfoenp
PbsrBtMONZAjFkfNlReTnyq6PlxQ93M+UOLL0VH0Bt81q2L/+5HfCwCAzP1CnLzTmZNl2+tO3xvH
vtPdD/Mwa+QYS7UzB7e+mbRYOdMze/dONw9oYFqoiJ6GVmaKuuEkWuO4hXp+48kmdFsj25Vx8zX2
KvuRFKmiVtmNu9/f6NuYDul0AroNaA7V5jQAV/IRUqJh60e7TFYksKwhnPXCpaqlLmeGehviMBTl
KwTQ4G1gV/h6BlPaKPLcSowjcIc1LKs+uZZsZreIc+e7wqDlOdqOHfz+/t5ZNpvVJNEqdX0g+9uD
/1O/YbSXvhnWXD1Ks22P3hC/WIt6zr7gndkCDYXHhw0j7kunfVwxpk2GwL56nDVpt4E7TNU3bHbl
NVrvXhv1bmadYbS+89qYLVB3+AOG6BTTmtkDAuiJsR6Xgh1UtdIMGaU62w2KW51BrLztkW3GzSA1
POJgir0nrw3rRX1srEE74g2yRmtn6982abE9nDbzokORISC/6xAfGMjykU89syO982yRibJRv0D1
AXzFyfBZWpROSbvmOKICF3UjEN7CzmPC0jUPhsn8/1gQ4FK2MPyX4MYpPqcq6IRVUl2Po96pgViL
BhnIbDxa1lieAYG9FccDPMDk3KA3PGC29deTs7PsqbYGWz1WccPKVhWnf97k61tfm9LuxSvxykEY
y6iFn+eekgekfLOEKdppN4NsC6iOjjpikzx79V9OLrk0skqEA7cW++ljMFvZ2wOxF9KkmXXfGcby
TRvnvAgnV5gvQqNwcmalvrM9sNODi0L4DIeT085gW8Lys50CUgZoi+Oo9nO4rAaGjJYYLjbzw2CA
tvr73eHtMqKyuZHItjzPQinv9QtovHrWrHU1jlbcyEibanpKE20GD1HAvz4UI4EsptqCk/HpDg+O
0s7ikhNFq62Y7to0lHvUYuwlKgaEAs48zLfbHlse1DeydTYmeGmvbwxddYzgFFc/riN4emqH9vUq
TevM1vD2lYFiA4MKBw2gFWC216PkmHK2ZZuoyBqp2XVnEeNmemVfWQt04lFVRbAYpfb8+3f23q1B
+ANDiGkXWrMng6IjGTtmpqpHDAKry95si2PjDedE4967NVYnGEUqLBuw6/WtudBodBPXyCMkIvdW
B+ZAk032d0WRmB/b1lNjf0lBqp6JA94blk0OgA4zxMHS4/Wwkq0nW7NBPWqGUD8oWY5gTWllu5Em
mBloBfQEooN8bM+M+w6aBlIKD5TFgDgZk+b1wEwk3RzhMR0pXzsbBaajM1t27voFRX0wNe3UWXHY
E4LuRDYjC6bJqgqLunfO2bm8XZNcCeQc+vObF/3peaNI+Cda1RKBLmuxiyloH3W1tyKt7c9hiN4Z
CqESqnRbZPD2aKsdKbNqa8+YrbiJM1feFJpEsaRW9OivTtpfR4oNAgvzQI6W148Xulnf9BiZHHX6
Am2oxBb9MKuptDMr8u3igHS7WchuoBY2m5Npq89pmVUYuxytOW+uwPrX4TLq6pm97J1olWAAIiSk
NhCsp3dDLbNWLGGqR3vmIIBNA71mNy95ru/cvBVjYMkh/7ZQQaOV3NfFucX5C055kqVgrbNVB3X2
gTdzBHKGOST2ohHVUYb0e+SSYa8UNTk/ncdSkNEuk+oDSdfvEbCgTQ5P1HxBI8579GxhvKjFPD3G
2KJjzUOv9WZoKdkHc7rJiU90L78WxqSPz7o2UE/qaN/76gCM9mggcHBrkBA9F6lrPQk9S9sQo3Wl
D5zeGb52Vr5eGn0hFbTr4HiEYqFic2axvhMSAdrdDqxNyPiN/Y2Vu01fAPY7GhgbUGubESdXEvq+
pNoBPLPh8PvJe7pMoIS5W4NA5aVv8K/t8z/F0H1l6LVrQ84bxrSjcUan3lRKEShVKo5nhtL5rj+/
2V/8WqDBAAhBqbPpvB4LQbHKpSg5sw/ldPx6Cno3peLM+s1aAKQPvG6WlyguYFagJFn6BHpyGi7g
jqGmJ2l560E+NV3zmJvx4ty0QICDDizy8xxjBv+9s0rvSp1kr86+26a2TaFoshAwHC2tCBGusNLb
Pp0tuuSdGJpg3jy1gqS04wR6uaM+rYu34l6IaqjczaWKMqou2m4Old4u+0DZ2FY+/mJQqtW1a5PD
MKvzF0vRU1Cylc0Nycp1kzDNJ1HfTdPU76xZjsuNGVcULnqkXb2DOXmZcdfqSc5xmowFGicEpeJI
SS9L9g31EPsALmfBrc+lzPvp92/g9ATiBXAOaPRicKd9S49EUqVUWAfDMXOFi+AD6mp7I46H8nKk
2z4eqDLqj16Tzsk5JvCbM4ihNyT6Rm0nQgIc9vrdY5aim4pij0fD7ZIicFOBi1I6NclXtSmcMUhx
DFEubImi9FGTivaZ1YmieVWuoOP/8lMgUGNpqbRygLJuS/BPU94ZclDwVNuPfR+PYYOEgp9ruf3i
mSAYbFGJwHT65Mzm/esGTyY/7RyQcWDkwHafImcxCqDQJ5rhOIGLG0nJbe9Wq6jDIfI2IWqWmzPV
33SJG/W6mhOIE23SSjtUctGD0dGS/Jws4OnSd9AT2s4T+lkEQfz/9XNI6yzPUKtcjmbdeLfJoORH
V52McG374syudnp0MRRPe5sAZAD6GzxvCWuUZHdaafkM+cGUVXkhgNvtf/9i3xsFvRhg7ehzIf99
Ug+oCm+NFX1Uj2s5VGG6FrCNu/Icv+SdqWxQt/rlxcPDewPStxB5mtyCLTrDAH1TFlfRBXT7yGkH
LdSLzZoeek2TtZee0to3Wl1PZzbtt+uYK6BmRrUQfQw6vK/fXDP14HTMRT0OUxkfQNhlhxYC7i5z
YudYGN0SNHayngkM3mS020ukzsIKRu2U9PEkzjFGBO7KCXFFbCzB4+ixgy2tAqc53Q31rB5HUbQm
PQrKu5q+9EjxmWp7Cb4ulaj80YtJnURxwEWik3Lm2t7Q8X9dG8oKkBo4W94cY2XiodWRyvVYaqV+
2eSTvTWP3Pabs+JSA4hlrGbU4WjUhP3WpAAD5K31UR07Mw2AWCd1AAoUSahFTHXmw2Wq9EMniS4C
RWKV6duIfHWBIclLgjid7C+G0duz3wmkZ8JBb/s7m6R6DlRAG094CvcCXe12pGFCJf95YvXfzlWa
d368hS9+J9uq9tVEnX5iY5FR+5ROnvmWpD3gl+Dq70xU7J/UQYpzxlWnAd72qOAJoBjDa3orBmra
Is482a/HztLiG9WqnasqT3DRMNfC+16DwvuJh/HQ7Zymsz/+foW+swtSdqYGgxwApdc3sTIMMr1n
/axHwLpZEzmLbv0sErQpfLOonHkDV8W3bT7kZdCzOdbhFjR8KeWMd4NmSqrjv7+gLVd+vSsbOgoV
1Ga3AIjc7PVKUiASmJ6U6lFUTZPtWtQcRuSw8GPTDISjfZkW9II0EF5VuJhGBlqXSXQm631nI0Z/
noCbzYu6/OnRMJtKncRLNx1F0+VAGNQlUpUifiDwE2e2yHd2DhQ/ib8o5hMcn9I6zT6OCe7X+bjS
k7ltZUFruWpFMCVCvajZ+cOqyMt/PeT/epn/O/nR3P3refb//B/+/tKIpctYaSd//ed19gIMpvkp
/2f7tf/7Y69/6Z+3449ODt2Pv10/i/5vbBvfn2XW1Ke/8+orGOnfVxI+y+dXf4lqmcnlw/CjW+5/
9EMpfw3HNW8/+f/64d9+/PqWj4v48Y8/Xpqhltu3JVzWH//+6Pj9H39sKIb/+vPX//uzm+eKXwsa
zFK/ZcyLf33Zf37jx3Mv//GHYtt/d0nr2LwcICWISHCyTT9+feRqf4cZBU3L2MQzqGLxUd10Mv3H
H5r1dzTSmDhbhsvkVfmIgvf2kWL+HfopH2GDi+wKR6H9x38u7tX7+t/397d6qO4aujk9N/N6hv6S
zoJWRIEW4AQrxTyx/sHPu1u8tKl2fWTKq+pzcy+vrMfkXtutu3hPMS9Yd8WNlvnzVXd09+K4hmI3
3LRfu3uoh+PP4mOr+1VwMUbA16Ml/DSFD1ciANe7V33hp35/zIIsjP3ZVxu/WndsxLvi+58e+b/v
6s938asf8L+L/T93sSlYb3fxxqxjwu/KacCB72gWRyLsjv0eldhZ9fU7fQjmz/YOXGuYHqtL8/7M
0K/Tun8PDVQMKsiWVZ+mPkiALYkGQ32n79fd/JQbQfnoXleo9u2LyyKo6PwBbAvX+qY+g8J6Z2Sw
t4xLvAuz7hSvlLmw9tyhr3ZsgLvaLa6m2dlr6XxTjtqZu3wzFLIH6B0gE45XCLPyJKCMe8OgO05F
y3EL7HkV3wNaq+aHpnOj3z9PZvaftm0e58lIJyG8PamZuXZb7cy4n8yHcv70++/XXu+T2wDkKyiA
o66+6cj8UoP9U45AezSTdIGLndnkaftl6ck+d7Jm9nxxC6Vqb2CYN9bOUta4/QmyZbYfbLo24lj0
ZT9/FoT0tuNjhbX0l6JSkDhu5sFxAnOR5vi58mrDiMyxi4e/ZELw67rZQagKsxuwyzsnIbA6N4qw
lirfZeOnpbqzkfqvxZlU5u3DZ/1sODsbujcT66T+XIIir8aeMYaRVWNdWM05VZeTEPvXbbAP2vRP
6IpvULHXx/LgyBwRzjjbxZb8LrQ6MrTcLzbAUTx+4iD3IZf4rRkDVTgzh18HBP8ZedNTYWT60tvN
/+nFq53tJKPKyPZ1cr9cx3fyIrub99OXMxPs7VrZOsEQNtnWUbk8XZZW39fYRnv4lPpfW19cGb4a
TAHpaOBF6z756O27oD7TOND0N8uGQZGsYSugKwJ3+vXN1Z4TgxguQXXty2NzYx3kId6tF/mNfVCO
2vH3t/hLqOPVdovxCxU8ZB3IGFzTOslSFKWwagCb2W4K7L15odw2N93RDGb/h4ym3RiN0RrMUewb
Qeen0bkuibF9/dvhkXtAHAjC4SmX2qG6HOuZnu3SI4Aubna+jI9wZEN5GA8A2K6de+veIqBDddIH
QO0G+Y/8h/LduHNv7Bvn6B2T0AvVS+donXkyv57zby7t9DhFFkad1p4nMydRmkYJ87un6r53y0CA
uO/8qsEmDoygXz04ud+f82QzXnMT/zXLIUZS80ccgDLjNlH+NMuduplzkKTZrvKTg7HzQmUHAy2Y
Dm5U3CiPymN2KYHvwQzwzbv41tzpl8oRfNRV87G56y7Mw+KfIzG/3VUwT9m2rU1akmbw6ZIXjXCw
Lk93VNPr9Jo2Yoe3LyIWZ6QD3o7DGYjdJD2BDYSqnqyBRiljyFcFO2QzzGW4lDrFOfa7bD5zRm1f
9PolsxFZqGFw8urgsE9uaOoBI05Ty0CJ+WJXgxuMrJVgWFfnzLp+s5dQKaalRF0PwquH5N/rt0mp
T6ldsShR0ip7ACWR7l1AbQiM+twJr7+ZONtQSF3R7iQeBEr0eij0RPpY9oMSIQh8v9zIW+WbfLAu
u9viwovc2+Kujtrb9dM8+/VX9Zt75kZPGKbMW2drTWzmz+CvdWKa18PDN/IUfcLVSe7EsTvGF2kA
q4rwic7VTRWK4Pvv97DTyQL/XOc/5BiIbDblmNfjaXYGI3BbJ+hGoTsf4FwU/n6E03fHCIZh0c70
tl4r9ZXXI0CD1OshXbIdNZvAvSsPzZla0ZtbAKYOrQzksamS7p8+skR3jNZZlCJKZpS8U2v1fFNO
4sxkPx2FRvTWWiS21Qhw37RUlcJGXmapNKgXK4bmbZteFhBh/uK9ULXmzZOHcHSa5DUnRWSEu8E/
GkUZ6a0irnNHi+9xkjxnq/PmXjboDacWcn70ogEQvH4lXjkho7M0VeT1SJ0PaK8Hrdudgye8Nwql
B3Su6VLSmz2ZWqJdx7mTdRXNMSK6YdezvgNdokFwZtGc7kOc80iN0jZ0N6dGXtPr25GT5yWx3lVR
PTaOj3ptHaxmNQXZ1nX+/WSmnXA62ta4YqEQGKLtzGI9CUCdYsz60oNXBUWyvMGME9jxrd1jROFm
YVsJlM4prcIZ7YXJfLSKZO3D2UIHnhJYPn0sV/TMAJB1qrorLBWmHeKd/Uijx0ggfTmT/RNWrnFL
iEr/vi6luk/Q5P1mpI2TRuqSqHe5bYgmpNhYueFCo2Hnqs4q/RwvpsQ3W1JZv2zMJgnkoCN4nqXG
ICm8j9ZHu0vhguadqx2wkMSuFJAs5GhPQtGObIyzKoLQoY8hjWbqeulUlLPCOkUgJtRLtZ0/58Df
7KDCJHl+MCjBgiFIoRjKIDc2oL6LsQu+C/iXDFxIMX7oAVrq4QrY/K4sKB/uNVyXYSJm00e3WLhQ
QS+h8tPZ5BLnsSuf2yGBvtO7ZQdkH4rLPebT1nUbq7KPSlg+TjAKR4NeOpS9tudhouSd2WV8i+wr
cF7eXi1C5J80EUplXAa6qWL8biTCcHxPnZwbWwwjKvqTmeNoXmf2h1HkK8rS+apWOyvVxpIm2Njc
1FyUCJBE1L8g8diB/08T9JZoX7SZn3VSTLts7oCopzhkOYEmkeEOVieb6nBE/PaqWVfrjjbUBHZ4
kWvrr6xFkNGmjtI+6qa1uFhKEMsI2CcJjIZBFQbdGbuGsutN4muLdVmmH7TFUTuITKXzUwejIgIH
QGDjD84g1WDMe8gQ1IYhYsGEUpagyDsF8nimxHfFKmMZpfhkZNkR/2AvyfcdOM3nXF8q9PhxCMgi
B5prGyy6AZdVW5f5Gv6B24dTSwXVH1wA++GQW40T4VrgKaHXjfNTWqy14udI53dh7hmEcG7egPUy
hmaOUlHAmddV7ExCUU9yCfKsXmJfr6ruUyLGTMAAGIz1asRJuPdh9IvsgIFj7EbWNM5llNbMQL9t
C7GztEbfL1U9ufAtqD3g5AZCHWx1nbSsptX44tB8+ExLrfyuu5X17DSqI0KorJURSKshp3LYew6T
kWkPrOnVOnS2kWtRzk8/V/jldoECTOdlyJDo8SFvjj+ZWyta7XUMCXRtPNycq0JOOPPovQprmvaq
c5S16ZZwWQ1E4/IZP1QfLF++hIvTazyvSW2fPKuZmd5QhJUKMl3vfgL1z/JqpVUlQSsKtT7oiLUh
0Diwu8EQR0UrTEFYXIoyXqDb2SP+CQuGE+u1MdbiNge76fr0f8t5n2D/mB5pom3KgWQoL31eZUmk
tqXyoFLDp96Eqp4CG9+xKO2veYzh3Jq6RtDaYNUC6eVluc+MvBBB3GDn50Oh0LIoz131iTaervNc
ZueTPmXjk7BykYSJYqqRgqzrGFSJUe5rpRxuXAf1JhZrZV1ZlZUPATq+8tNg6OO9SwNS4znaYJxb
BKz6fWvm8rJXRLn6ADXVH/o8INs5AT24yQXJfmigvzBAXQf2/pDOg5LYoRbT1T62qe5mQb5k+c+C
sFfF+Nic4pD5xqnV6t64hFCnqy6yBmvRw2ZOKoQCMrhy/tI1Zh566tCKMK5Ql5H6/GDVmvJBRzWi
CscM/4VobBTrR6LUmBsK3Ia7g+tJ24DL0GcSLJhm1lEp9XIO7Rpelw8/X6esh4rUjd5nIg282qtH
f657/J4Ko603ks8sep+eYW2FQ9kx0/H+izskbrp2jdxGVMmeilmihzLH3S7ocdOp/Q67YyUyU5EP
RyeNkaFMRIHYKFKMS2CkXvYVxhOmh56prNVN4hTVQ8mKKmg0twsc9akbpgCAlWQzbSDOBO4oNHal
tZ+TIEef5DkZBtOK5sosjUtUDRr9YLbYuAepSN0fE/B6llred0OIQaadQ0DtBhAxRotkzpjZ6xev
F54GVsBr0wCXDHGFPq2OJnPllozsliWeHnAJpuuJtk8RtbMmkNdKXA2KRjWMSji4hgB+VnhZz63r
5mMC69oKjGnIfra5ktoRKz0Gw42kbUHndgRxkLsdW/u0DkhY4OiKNuQCxPKHQCJ/9VtlbRQf1B6s
7DRXUC+KTVYkEMPM9nOi2+/D5l0ckMuMHTQO6OWhnSaujoSIy9ZaZ0PCsQeBZGUxOzBg9EVVUr/p
S0GjT/WglED1aJ5sJ5eGnxraPMIzSuhmKYOlC3+ETXvJhjIyMUSFOIKvuIXWwr/JOm98gnQ8N1EO
MoSDwMrlEIq4tYvN6zR7RCKajSeekuZ7PKxJzbFWCe0inW0XqgsoEudAi1TPoSCX5oeGgtTH1ds0
EFcSwO+5Vw+XnotFkE8XvYJbZRuKzklQTbejK6o0EPpkfF9FsYo9yCC1DfJ48cZQy7o49edqyD62
o9rmvgJIFqK60U/wsqfEfK5om/1YHC+eGTodHMKZBDqbN3YEEE46Yz7bbv884aUBXHx1AZaoW1jS
QwbT4HZj6opIsViYWlWvaVHZsHQPc73yjgPDHpUn6Whr7IteK4xdCqXmq9I4OLrrYLZFwIzLH6UJ
Lw7CdEvMYYLT+jrO6IQGbYsMIXIvNDRGG/YUFlOqBNVXmniRtRB/flHE1Z/2qPet70xmpwc9RVCE
OdRVPiGuUQ2hogAN8kmgh8+ljv1dULkoiYRWrnUPOQetFtlqPj7E8+CpUWyiqBbYK/ucQ478bGbx
tjgwZjJZDIgPfM/VGaWbHsd62NSeC8H9psvG2d1z+jb9bqBO89yhYbsGBkvqOHT5YAVsrNaXsjAz
TLWlTK9bWaGr4HTeer84SY2UwaRtxOl0esmsSe8Cq5BdHcjciu+bco6Z3/HkfMxsawnVBIWrXYZ/
mdyZMED1wxrjkgUGJaPWix5POnwdWx7Ih3pQnZ8rFYE06g270sNyApq978cRTkwTT0a/X9krjKiZ
DPPKa1viQeDkVrXpcWRrpFJW+OQhsLLuDQiHj8UgSYfVpk/THR3V2EI3pqQFbCQrgvvI2Mx35Wi6
dVCgRfWSLP0qQ6HMogwtNHV+toCBmIsdeOYI1jgOd2qej1eDZuV4pS4V9deptNjiWsOTlyUDXzLZ
R1zu7bylB78Kz9hNSSG9yCqN/Gfsis7epUMdR00mxbIrTYIhRKkIYhZtqT7D1hm0u2zJFdTH4mXq
2p+yzZTlE1VsY8kDAiMsYrzGw+pNad1+lxnCKu5XQ45TuBL8T3tFt9fh0DZzbz+R5wj7Jo1bMV2P
teqKG6NK4uLDKAdbHvpU6tO+wKnJ8Ps2nh7TjJI8rAqcj3zZdNiMtyhDyTAvWIFBXrb039Mpn3FP
yAon++AqHbEjkjiqSrtBWzw/R4OpCnUjSV8o5bo/YFFyMiVzk6I43VaF+Vk6NTovlWOqTyaXm6A0
XK/qtdGS711Qvs/MHpl9KJCb0K7ODBhk3M5XWVzMnhVUHNpXK4UlAvMyr0Zcv8ZMMe0w16xC69hZ
cSCMCjtbvo367BnRihj2V9kl5meDcrpAuUbSZEaUolWu85z99uDJKUbjbR0sDREUjdN+RqBA6hRZ
MjQ19uYmcnIlxKJNR6hYgmhyStb8gRNWoXiFJm+y18VaJbdQiI3poJgrezaRvlNF3WDZK0i0bJwu
UDxrR79I6ra+MJEbqPeOiBO2IDP2SvbW2PsoXcwuH+ukXh4Vg8LCPoYGvl7MuDW8eEueYSKVq9N0
sOPRTIIeKuaI0Qhuu9Y+XxM1O7a0bgCEVKvWRD3KfdoHql6YVEERbr1o1BX2ElV2SDY77piUoVOX
mnmfV6po/LGPUSrwPcSofuhJUc9IyBLtXNT47pUXMD0R8KhrjuhbE6NSfQ99UrceWsvpbmarnN0P
Cro5JsKcCnZjvigKJCVd4kT7KUNFk3Broivux4Sk8rpXBzbi1hiQdeqmecCEeFZUbLvQCdEjqgPe
RkapW3tX6rWZ3AEUTTexq3WYojJXoVGhaDQXkTrVuCTnSJ0nUT00RhJQFl9YUUbflAHw/a7nyaJI
QPYn6jjo8mXBvo1HlXw1AJ56vo5/WH+/uuZaX1muzNwLtVsrLbArpTFD26idh5p/uR+9wb2bh95o
9sANuxerctbhAuxEUX7YvOW/tMngKXs2CQ+Cqtc1JTI/ldSuB7UZ1ah1ZvRgFCAm05M+LWZyKEa9
maK6GvDQScxY0+5lkdVfq0bPNIQvsDbUslWUEDRIm256lXcXOrxf9cIpoALspq5LtNvR6QoYNVWH
zC3ruwcRTGsQbZhQESkPS0qrltDYB7cJJyK1GVJoUv7UykxpLloRwxz1EfIRE7o3SqaEyDgIAkR1
5PRNFmokN7bRyRLZ3J7ZJ5s0SWBzuKl125TA4i77PF1nFG6oweIHmcE+pnbebJGPGmsooWVrNcQX
hl665ufGVDkxSxGP38zYJjYBwvU5VvATC7PWHj+BRXfGByVvavhOC67NCKsNJS5Ybf+iKy6M9LRe
1gtoskqxB6G7PjRiFG1g5mnyQ6rm1IUQ5kvje9U3Y/y5m/LqcWlTHK7XNRPXXrbqKMIDeKSb1U0k
MCZVhe/uIuf8WKl19lPvV9zl6lRYzaPeqMYQWm7i1JdN1SlPCiGWd0SHEs6QtYpqJEXJBvuyHuaE
Ja4NxSezlp4bFJM+dXcUhBCosdDdu9AKpyyOKOzkil9Bhv/SgvX4MopYjjsy1xagi6W2cQhUBsm5
EVCrQk5tzpNvjxPxqG0LAK/bllXdytHm6NVRgwf8BmeLvG7W56uyYj/x0xx3UnTUhMe99cUIqLdu
tE9pxRYRKHz5Q6EmhABpYfXy2tRmu36Ye1lnd6rX1foF3HnZX40KOQpCyXbrJVdCMZtvkPMciixS
jHZU1WQSYVKJtfFBdq/1rtHt9ENFGiH92oGsvjOzNbcCauJVHoxWhwNn205uSyUIQqTfI+yiX8O3
WLTLLCGHfSFsK7zD0oLfRY5FjPJqge19N5SpOwZYrdskeIj8mIU/LF390neJfWfbOo6juZxR4nI6
XftJOQYsOSei7Pamm6epn4MHUMN18Cx2FE5fyU5g1KUvNvfGoGqNOb1G924UUWrErXKQRKKQ123C
GD9ZpjEPXSfeNCBISO8WqGHrVTmkKiioUYFf/+Skifi4pChVHRAPJOfC5b6w/GWx1P7CSWQ8+Ysi
kskv9QV6PkE8/r0417EGZz0WbejkCZz5rXP9tZcuhLROIdzw52IwPk9pvj7Zpa4/TvDGEzStcw2Z
InVhgSmYXkyHPEmTLEB+bC3vlrk2WQEo/4SjtZro9pv4MIPqyhMv4KEvZRijnbZi/DOB0ExIrgx/
lq37ghQj6zdpq+Razwa0I/q41pZoaHWE05ex+D/sncdy5Maatq8IJ+CB3MKUL7LozQbBZrPhXcLj
6ucpjf5/1K0T6jiznoUWUqsJFgrI/PK11iWSivMerUl0jzkwio5mouR4t+FWtit1xXBUQ86blxu5
63occbpqKznSH9Axzv0BwX5ySVEp5p41VushiUWjBIld8QVx9uAU3XCvTaTGHSjfPKzykaCymtGs
rdSE8brr3uOqsx7M0VkfqOda+cW12e18XVDBznlwGj8as5m/GaQ7kIABdDkSB5R2e/JHzYKmS16i
UIvq9qlxFPXNiPjuwk63kNk2hCvxPztY+L10GXt7I0kKHk+uLLrJQ0GIYlB3F+1iOFXrIgZu2SY7
oigeprZ272SclLdzBbTvSYJ9XsVioH7vSLYiD6RLOqTqOKoujZFVdGIaTnwvW8fJAlqel+9VYZPn
WE2xfc4HlUOAg13O9J3Ktm/Sgn7rLc6kRNl02aAQcFAiuPCFLeVlskY2dzK3oSbXWfmRxiVHLDcx
YiWkRErXA+L+i8TTckT0XuZCcOwjSfZMSKM0iY9aAm7AKSkGsOkarZl9jldiOvD6oNXkh7OydJXp
pD4YlHmyhs6Jg5yIRjSdciFB3bVTwgZkJRKOF22cuVudMSJjmRIJ+oxkeidqU0v8tqrjnbli+PPx
epsPdWQ778OICiggeIwv17Wn9geqVBa9rFqrPij1CCxC7/v4KxvN7lPIlpj0ckjSH7ZRL4DX2lQ+
ETkwv7WJWt4KovKajTJZ/e2sV2Ny3Z+6Lxxlyts4TGQp5HW2FGDYtnVXQwU8WU1PGj5pF1iipT6s
DTu1MrA82JOFqaWYkuVoRwudTwCxapBqhXpI86gltb+IOI7rUeR+tlhjAVnTdD3abYvYRqSNOBRG
ZykIW68jVF+tixmyYTN9rMaAM8apAXRdEjzfr7mi1yNtpc3MJ9eiJDMfcs0vYll/dkteLT7DmMZK
gbFi8WiqWghGte1W47tcCLh05rHCJ4xphOzbMfNtl+XaJ8yuiMJ1qaq7JVVLydtdMztLDuBpMMYT
QzXjzpD4E2lzyUHUY/mgO8AaQ2az4ZNN5zxmsTk9DoNeLp6MMyscGDY1WsUJXeLMXAoFfLkYvyck
9wZK6xD6yDf8gXcAiJCpL3vQykjHrtyaB5sKlg1dGsngpSPEkRfXIjIoTLWnF4eRLuLkm2W3WDbE
G02G5Y8mmrqdrivGEAI497g/VEfBlUutr55sYtsebN8QzXRbc1B7XBMsw8Bv0am3lsryaG4d33EV
rt2G3NfyQICZ891S04Lo4dQ06qOZNSwya52tj9Lt1WNcudpZmdSm9xWlWL8rRL7nHsht9xqv8/BW
D5MLZqZky4fI5wW9tXQgSVLTyk6c8gtUVgDP5HsYOLb9TKzdB4ZOk5fWMeYf1/puflo2zE/4jA0E
MzBeg6+uqvhm9iMvHu+dRKPMErkGa9PV76aSFquvTdFVvM7MQshfOzkPxsDZll2tGc6Ela30+RQM
E546OnbBcO2aEiyqbvcFYXTM1qMsv7tq6zzTsidQCRBt8JiqXfWk98AcaHjnsgucZXYQZafEyvoz
yQ9JUJm9CkuSp9FNv8jO8sjZuYaCFJV4F0lSOYBGETCHsWrtveEkzbeY+YmsVZld0Qslq75IU56f
nEXIV2uaK95MM/kCvmSJQ3JNKNwoqKPK1LX6LKF1Kw+HXjR7ZkUmcKaNWRuKtkqfsqQjzVWtdefe
jDOOx+ka9TUPH9K2IFbdQttYjnL1ZduT43iVOxlN2LRkzYOUMSP4Q2Oa35dYJwfPaUT5fQUF4V2d
nFX38yaL2c3dpCK9RCYGr1KUd5/Yh2ed32+szySqaOgRQfcVClHXmMgSXSPrso1SZDsKGa8yzExR
MeHk7OWKnem8c7Y+XqZWYyrKe03j7ZeluKMupnxa1aY1PV6i6Ns8QDd6LoPwANvlEE+ETFG9pTPZ
ejP161DGdjbYqE20yfIm6NdOn4nhR85Wz7iRfJdTW3ulzpLYw9zMO2uYQHyhpg3RGk462W7BTEOz
6tXAC3zmKLXKoOAmktNYDSRPi7zTDXJeo9Em7Wi55hiOTZKGUJHRsOuJ6e0IEuU4cmb1t39X4a7/
yk1e9Z0OVDgKKEHe+a/u4hjSy8J9WoSN44ZzviWxYr+2t4RrHjrzydayLXHuG+j+sDbdgEZ7X7G6
cNCO4HQ3mk6blnljgAZCTwdWPGyscT8CeUpz3pfueVV+19Pw7yhiAbFuaNckeLqkfmZux6IAAVEg
ohPdap8UGLCboiLJ459J279fhQgIqFqi5q7WLPMXnUrr9qMmhr4I17qNXq8B8Temoyibf77KrzoH
zD80hmIzQvavg6xcv5u/KI6yDqOutlpZaBH/+KhOcjyDTlCtyoAZurk1/Ycynz+ux0nbRaWooqn/
lYfuwW2Ys7KwMSSgwZIxuiKI8/4Xnwq9JX8TSQxy658/1QDfiwLIzMKqV6+ZaEqzMy3GVhOUZteg
hw3++Xq/ylLh8akMtEmVx66lkb/x8/UWCmYsJycJubyua7Np3qiTzQDPwYFDt3JL4Uv8m4/460vD
JQlU5NO5LEMmFomfL5mlepEM8HoB/ohoVysl+HbfWYGhVr8LkP/7pXgO0d3iRLVc27R/kUQo3brY
9jyQwqmLyjevZmNJ7jbEd/G7L+7Xh95VddrgkKpQsosf7ddLsXjZS8/Hxa2dAMYl0rUD2Wockv75
C/t31yGngWyb6wNJJ9TPd4+44ToWUWoG+WQYO7rger+eHf03upi/PxbXglz6jli90RP9mjXSLB28
ODqjAOLBuGdZdxjeFL3c5EmSvw9FBVtiYFf9zaPx9w9HCAUMD/4EjTLTP9Raf32nC1eLpgWMqrLr
ZgNGQ1Cy1SS/WTn+3VWIFkLLrCIxEvYvtzDN2GocDMJB4srxYKUmwshJ/qfrxR+CtusSSFwL9Oqv
JT/WnCd6gYksGNHscJ5XR7/I5Lz958fh11WQq1xzSolc4QlHhGv8/DikPUcnLF1GYMt1hjCJNOII
l8oDrbaCUk3byz9f79/cO4wOJr4NAjx0zKc/X8+aWmsC+aQlutCGjVTEeO/U8/z1z1f5++OH+eSq
BqRf4rrDXn+LvzwHa40YHITTAMu19dsUB/h2sNruMaoc5bLmMFAJnaj2b56+v68WV+UqS4WDhJoF
/pd7KYZVxGORGKyFOP1FDDobmYSXV2Pzp3v5/wxMf7Ejkc3zl2/9apD6ycF0+ZCQ3x/LXx1Mf/yV
Py1MFo4jy6EeEkktkU788/8tTLb+L0TGNodv9mNUlNdF8E8Lk6KJf5H0wCJimn/+4f94mHTnX39k
w/FDBaJTVIX/kYeJh/B/5LjEzBIpw9sNxXKN7bV+dS0see3qkx3noREXD5WmD55NhqEP/+EEf7kx
l//+mX/1Gf38YP6/K10tRhivSJi5vi5/eR3MMbc1xczyMHeW5YZTvHWZWL9C6LD/0ML9x4cy6CfS
0fjxL79uY7qJLkzv+VDUQFySoqN+VrPuWxn9Js3q53Xrvz+SYbBp4rBlH7N+ecMJtmvJXRVZmM96
hzVzzizKKRLt2Li95VlZnL/88z38eUn584IMAQbjImEF7i/jG7oqolsyFBJWJYtbUbvvGQF5Z8JD
TTY1cAAo6O43ezXu05/XSy7L+IuBmBmX4ynm3l9m4ajsWkQ2ML8mvWEX9HHFV0UyMbmUVbIzgB0e
xrmZbpZ8cUKj75odbENxmBv4rchhcKF2Atq2ycsXQf34JuOQeqDNwL7QDQA7UUrrlCyD3AuVSVGL
bechG4narbUZzzEdaJG/loJanLJu+iPiN/dgQ+m/EZJLt6meECWVg2l1PlmqPd1oMiqhPmftNVrH
HhCNel28K+UWRLg3vW7qlFsXavkzohT23eSrS7EkSVwFMp9jrx/6hX7mskcXVnxPcpAcZoubsXOy
Y4pq6CrDEpBmBnUPV1muN6eW5relMR8pcCx2rlbY6CFT5YWQcffGclpQznLsNzZx+Kk/w2w/V47V
bVMso7f5hKSkaGyiOKXod7CnH2rd6ruonQhCbscufib6XfuQQFEPTU/gqqfOqC29clk+VdxWYA4T
srLVmkg8NSM39opyHAPFHtBzAYBxgws9G26tTG3hm9q5+NbbgjJkYvtOSUH0uM/RHkSuVOTrWHT5
vQbc9giWoO1dyvACXVlt6mgq/Zu9khSLxLMifSaGG8KJpJwIAgWAhUj05OQOn0TUgEYlkfaoGM1A
THAdWam/9GV2smuZ78aSXmSZuqix1jYOIik6oGds4Fkh4wshlNFew3AOEcx/3A0lMcV+VhZFIOvF
2uRpZoKmgMD5aaGPh2bs+gfI/pbaGAR/9GAkpXNA6ZC8xZpho8Vzo9pfx8L21ySfN8aqGgcSmKoP
PYat8Gq0RJ9jpA30TZXdsJsiUDlUWJLqDV26UDsp8CBp+gDvQ6wFpAuPW7VOb9POWTsKAYfvPUvA
oZwFGhTVntCOGYaEMYTL/RpUtTtmUWzvbZWbu0Jzb1KYLKz1OT1+XtVOHVqbrAjIm2pfW3uM6T3P
DBLFxiSEtEwc1Gojut+xqq7Q+RoYyzjRaqxZz6gL64veUOuYxBUFInUTvbg9AYGantmviokawS2T
/NlSxxVff1u8L4rrhG3tNFDS7lePBhLrXuq8arWtBZbdL4+pKOP7arTskz2a4glQn5Tf2HYRlKnx
QfRJdVZ5+2Z/iTT1yVjpghjQZd1oWupmXr9WKPBAlUB3p+h7ih/6loRGEksXJz+KdM7vAA66V6Rc
Tn9n9g2Qg8Kv0X0qCdxmqC+izHZ9RdfTZqpGUqmuKQU9sqlERvW9zDuqsOJRb9sdxsK5vBtVndrO
dlBa9Tv+ranYGOM4RFtIPLfaRpaLL53xrK7PidpF9NB0InvKUUxo0EiF+r2DOnY2izrFSxinGtlt
rVvn8ZkthfsNVEkxSbT05jvko90TEro6zqbKy6HnfISW8GCnjUOcdexe1L7cOeBJ1rbQTXS5UjQm
sg+xwEFVFr/sh+ssAwxKbRK6I9bcCS1TN8+uu5LwWiwozw+JNUX1oRLL+FIhQh+3JLXNH+WoWzam
vs5qfYQ48+egZsq6HcjZf0YGK5wDReE9ZstueUCnkhiPWQ5J4VelTVivU+prsofp46AAAN7MxyQz
NLTbhlHcAwXDWaXRExIOuVUbeDzOfgqxr9iYVSmCa5yVJ2mUQuoho8040lIkhdMEbT0dYjcBfyNw
WEOo+2yQMjyQ+pH9MBM0heBX0Ow0lhcQjfbM/9gQ8moqdb+NLeMgKzrmcjRSR2WwWS+4H3tlVL5Q
q46n1lSaS9+kmq8WBHCjDtU5YE8L7QzjA+J3lLqYAmMt36lcb6vN0MZ9Ih67obuVtr2LqtKF/FJc
dVO23baJ7YNOTWEA4UKXemRqt7q5PA/Xe7QmW3ag0G3l0emno50o+7JxjkD2z3iUXq26TQlYXz6t
VvswSKDLepPslPGk2c2TSy3KE/vQtl3snWrHxR4SyPKKNqUSB20UOeMTAoJ42NdVvV0JdPdonnrO
F14bL4rjgOPbR5FKYGtMd4O1RZvwo6u1bW0g5DCboCyah7ot7irCtxChm9vJNrapgyJrYG3wyoQ8
ZPDAvTOuqUcsnXkzVtEPpIqP6MxvkcltBzIyG324aRxdhpQ1vUgFkRxN4bW39BENDV135zY8R+O6
cwglSYp2C9s0ImtPPmdV+M2woBP/GhoU8USDEB5TUMTV9NCVI0tmAbOco7GMIsPXWmQa1vyW2s6O
ZC1/7GjfqVl3c1R8SJjNvv9AFBOYq3ZK8uW2NOVBJijtSJBi3mwgRft208kpdDLntu+mElLVpmBM
Z983hjNIk/5gOqh1hbttx/mxjKecPHRZn1s32pUSFiDSy501aJsFcRcp3MtbZCk0V9nFYZr60Ezd
wtMhJ1gs0TtOI+j3VCvmdkA7gBJKsb2FMiuwfrnNaiKzHcdaPF1Iv3YLqtQd/apehL5e5EVJsvaF
KlPXbwxT3tLldTFGExVoRLfhqVgHiImW8lTUGgczHUWQtcS9EFD/mFqMhmpenW2pxNu8qDYoi/bq
6h6tLvlA70jWiNreI/8IFyeBbtWh/+2YNwplcWqnD6J0j0sbG7cZ8D7iXbLauQAfPqtCJ1qCRhrq
xulJaVdm92WJli8T2spvLXvwhxrR3JIMsK8dig9ypZw73SHfP6XENyiKGkWeKm8aBKneDAF3p8Lp
7UVtvcIlcMu65SicLNrYBP+2a4nJpOn7+1EO0aau22lTKtFOrPr0oROodW6d1aETb7pEabVbwLJ9
NJXrOVesfesisE9JPpIxoaezo7yTpavutAGVLCVJ53G17yjWzXdSj2ePCKrsDdaUigGw3kR0rwn2
Vn+SheoNHWL/aLqvyi4P+iF97YXdbeScvC42V6Tir/Nnd77rxvS51qb70jWPYqKZRlCqy8MdbZtJ
1280RzlPjmj9xCb6se6Th3lRbzSDZK6yuRPGchhSFBiaRLRY2cSfiaSatpDNZ9r1kGar5TtqgKNt
SiztkGG05W2WQT+Z1vyIQO1Hnk47LGf3bRI901x2j/ntJs7liV7CC93n42Zch1BbaDIqoAP9dJk/
KQ8IFuyLZu7uRU8VzwSxf40S4nX1THfZEIl3RvdzU2T4Nl03valHHD9zibQi3Y7kpMGdswRpivtO
yMJ9fG0etEznNsMqRiLZRs+1W9kVuU9DU0AivXKy1eqxX9VvFU56ryrGIFHmlFIIpNLXkeXQ4S5h
FJy2MUU/3jLPCzI7gtKTachxHdiSfWk9Id8+rRnveicla2FN5V2aWsa90/Y3Gn9IevlARyOCP3+G
Z/WaBm6tbwg0FY3+pHTavqrdJkTc5VxlOcteTCbWAql/J5b4uaYwwROKCUubK59NYaobWAf7gNRL
ZVHsnqBiHuA3Fd+hNtPTp6r0UBUIatbBvO8slPQ+WLzwaLZYKXFAkY1j5ZNOqMgHJDkP9qQc0kkJ
V15tHhXx2hXV+yyrwOmy9YGsfFhCQ1JR6LA5dXh0Ns0ktE0/Fi8WwXb8yOkNz9+ZlqYKgljj3jal
5St6p8G6d3XQz132XR+db3pfbJdOOWI3+IgqdwmRn9yyTIWmze0tYhL3GjsXXmtrKyVTNJNJt4F1
jMcHgvzZXBpq8JDkMaNVN1nafME2Hl0VkfZoz9DVxKn7aUd1AKrB5DgLk/mNXnXPKjtkpHrRHSma
Mjd1PyvXcLCOPnqtrnZ0/1XberUzNajUBqduF9PX1xqDB9f/Va5DE+QFpH5lDClLJl1CetG2W9pF
rCrQh6zxtE6dn9dimWmqVKzPWMT5Yy4Qy3XQXZB15QOFCIa3UhUaTEmkn3DLcBBRe3t4VitHQ/TL
fEyX+fStIo0+9vUy0cLSqN0HikWYAGLOfNd3kaeO6ggfjKX+wpCwnhQKMJ7ppRDoF5Jx20+GgpWl
zJpgoUWBgL2r4tftBF0koGT3iavbH2go6EsxjfNqRMlmUt38pqCK5ysb1mthnOjsd8UWlGSYisX2
wFhNK0KUE8LZin3lJrPuJaQT7dNBa2scTrq7pbKWQxMlJvopiebs0KsYKsyJ1r4q7ddL5NrjBmnD
fCPzun/oYQ5uDXwZZ5mLt3o1Kj9FNvcVFZoWeVHac7yxY9uPc57Ra1L+SbIKbum+yU+NzO0HuVRZ
CJNt3fQV0tca08kmamWLYppCvUi1xtsqNe3nZezWyDcT+Ex08N3Znkbn2KVah73P7aK7RsQk3Go1
7a9Ryus0tsNLuiT6saL54A5woKG9MjHys76W6aMS54y/kapOrU9fZ77hiXU+TU2pw4YN9GXmKfzh
OIMMsbbp3xD9FicVU4FPBHRzTEqJvoT0UGYLAb+M1oGUVQEB7TaHfJrQ7sajsyPOoj9bEURckapf
Q9c6m1jFfWhGifuYzbNx2wqtfZhQmgZLNzGeldoePy9B4aP7HQVbFMYsJIduFXzRs44SCRnHcrTi
dbiXVnlFNbDTt9suwwMazNdv6pCaVGHSDBRfKy71S6Hy3C4ntcQa6/6ousVw65DoIsW6OIm+LMNZ
NdtUm4LWRhMaOISpq0XvLTY0eNjSKSb9YopsTK0Eu9cgXop27ggXNi927movvVku8HBkD5iEw9Xx
fWkuJ6g1Ftdy6vZqEqMu0dM63/Z6675Ui2Vw2EoxJkQTljzHrkOb355BNDE2VST1jaYVLW0uehLS
ItUF7ozQtaaQNbTcYgk1+ni3Q2lbG43amt0IhZ+hRw+lcTX1AR3XRHVu8hJ5AWY404df6QNwQvcE
8OwiK4su7cS0pM2w5Zza5m3Nxk/TT6ZLb3L4uvJm3PJR50Nuus2WI//DMqKa5At29xGdd97Yt2HW
T/E56+Y3012/7JQew0WxyHkweiUclcQ4JE20NVH4ujmHHMJCDnGDQVfU8XgiirMPilWzNjOetnBs
huGASleem96dtgPS72OymMUhzZDnKIthvEbC/px5n7cx5eKBqaboIwt7COkYXcK6Mh8jnSF4sa6u
i0xwotDj3m9mgWGpj+xjr1eub1nKeJal02wiulz2fW3ZiYe0hr0SwdfNUGJFcGlF7mslcBrkQZa1
fhMy4ckzadnFK2JvFq3lxVp0qgPKxL6zTPMorcUO8ZGc+H2wdywCeRDPUUvsdV0HjUtyY1o7J15l
BIrSMXwlJ+FczxPzVjb06lEvvE9sla4mcxaHVkwaCpN+yV66urwaCJA6Yh0pvjUkxwZ20echROqI
m4Cg/3lpzdDsYsuPVaMM0qn7IIS62iRuVft16iqbJIrTfbJS/dnWw30Wowx0ZPw8qoiPnIVWNNku
70gWTaw8YxSWei12vO/OLkbLgCVdsFuP6oZCepc6Hc14xZrZbiJydf0ZnMCbXOMGqHO5QSuEftVN
yoAjxnC0cswz5AorjESWtWx0/dpNybZGlaWDDBfpuET/4aFTi44c1D5UPf8h7eqIYqjH9lXShDUv
7jkV0a1rFRwnpD6+GXQK7AWa9cKrR+MHSSAR4lTKLZ+skVWwoLKu6dX0RHYEi9pqiM2oZsmOHBf1
TWNhxumnyqCvWufMEp/5FsLWHceYImQjoK7TpZOIlmU9XKRj7RFOD2Gha/PrCrwadra7nMDBy9ts
nhYOOln1TYmi6c4EmiduVVjZm0Vfb9hAIe4jPnzYNTOlRnpvTh4QfrQfyqQ86OribFSkjfcCmyXu
Nqm0flwq6pOLEdpHrGUjHqmGh6pSjCNn8SaspdO+xAqZ0ZrStudsqsReiQReV0olADazZuBwlAnk
K03pRjeKTf9L17bPy4CMfYmouxsNh6fTkE2g6zoJKVPxgSKefbhWeN7K9nk1jRuNxLxbLIO4QBzB
VOa0VYaM1ZiKNMgX4TzrmVIQX6jH21lI5QCzWXirUpSAEPVT3gCzr4FWRzWO8CirsdO6iuJjzqO2
aDZcj+6CVx6HbNdJDFv9lOlUeNdC8/SRETTh9fCskSfFZFDutPfSrOud0WuAzobSUnJQX6jbxn3t
lu5myMHrM42gYuE29mVsi/LGlMaNbKqi81ZcqoFIVXuv1OkTLO6T5tKA3FVYcGgHYf5bWgtNvWSV
4JFwpaA/kipfo7efW8XovMpsGGEIbeOUOOUVTSxVaM7Nm5O5uywyLsbivpfz+I1RymLEzcYtYuz+
NjHn72azmpvM7Eo8ZA7Hjq77lsSUVObNsr+ajoKmVfu9Jifrwjsnz2ud9yfJFr+j+KsLGoyfu4Qm
p9BujHxDE7CiXjDo5gc6W89WurwY7fKBanbgxDYtD9h8untzAuBoSdpcCMG/pqX0+m0zlIyZCN5d
j+DwyTPTiZapYdrQmyVeqAci6RnfDZInVznXA8PztUHWaWbs5ahR/cKcH+zRfXYE9b1aXtBDmwdF
brHDoRWnxKN9o2q3DfRo2qL5PThOsmNoCAB0Twvqi/d2YR/NEzXgPLUbHWq5ZBqiLSePcb23GxK5
QeA3VgYUkqr12V1Hndm3Cgwsk34l0/RuQuoJAB5I/lJt8SxmQ7snzHTvzNaNkyIBleoRu5Hf0H61
xtkhbs2du5aPMwKGDdHyvpoOu6FmvRTpXacMj2PSPMlq8HF2UNPmUmNchgNwiCjHA9bfgKb5zRRp
Xz0EQac5wWJ3l0pZrXdEF3hqtKDQ2GwRFwbkdYR1LMOuXtaXzCl364gAL7F8ikHChkG9KJSjpGCv
rsTRcLQNErEJd667mZX5Gsd8IfdjI6zyuSnXIEnl24KqvQONofuX1Ss+xFXil1azyTWVzsKlfxsx
qMhcf7DbzmukTgQtkpADNSRPUTP4xKKHhTnwFK2ByNvNkqOrzhJEoSD/ts7+RljbBPzuxeX30mja
m7kU3Q6RW8CuccBf0byi6Dgg+N4m47Q3E3b1NJr3cYwKozY93cwZEaqRDuBqy8GUZzUyTlWPgQs7
8Zx0/shvmsf1W5PJIM4yn/2DdoLmAhv66igsg27Mpq3aJ7ym91UHgCRUjMtOxeId9aSzarACtHSV
g5859ml2SDOk2x7M42IYZCXEWeIXCbxR724UkVcnbuVZWNFj30umjE9j0k9IEzf0xV3MyTySupoH
pNc92hFyfjcBXZ75IaDPHHaEPm6GOD7FooZoSsuHSG1pvgf9Ykc3ejIs2nJE04cks5qMuzgZWnrd
3pdS8QtevpjNA3xU2ZHuHxoGUkjbnk+57M6d27BeuGdlaI5FR94+GnxbqfdVxLF/4B0TM8Sf10yD
RNde3jVFfDLG7H3qhssSX1WGen/Qs9VPkGDeA6wvjAFFUEdDH9qWfcYsNnuKcgUwJV3p9TjfEcQN
rI1l0lz77MKGf1fYtDAzUq5qDoCgA63x6fNxZtjHUzlWyX2bNui1nZH0gS7E2EsV9aRuU2rhG1M7
4hSmdZvcBR/Y6VJZ5ck0Sir74ul+tJaHpIhwWuhHuj9Gv8JEHA6GLBB+s5pGSoNrpjaGTZ+quxSD
O7yKceBsG9qZ+W5gJgSRQA5sDs+SgPItjcVrkHfO0dQXJ4gL+V0lJN8Qw485mfc4jvZmLQKqrd/G
xLmDMXrSrYoG8GV4J/bjuOau2MNFPFJZw0rgfsJxnnuRfFvG5ZCMYhNl9mUR2S52I5ZLyB4tFUkg
I7FxNHlPoD7Ga0LsfS2dj61JBktebiNhPbmrckvwfOfVJAB5VOw9DGnV+ZHsfTMuztNYfmU1zolW
3zazckuD9ofoRsUHd9mj26DFgaNczUeflPqWswkCs/xoFckxEvN9brf3AwGWOMS7A265G/a/9zoV
JmY794mEmHlb6j3zE8LOGFbwatK8xZd2QmKfbym9fIHB9qZyPpZiuC2SauVcEaknd1XTBy3mHK4M
2XyzrrByk1vHTBqjPjysafmYZ9PsJxEwSU4e74K1XnLswi23p/+bUBA1X06ThuOjEOtNQ6Xmzu14
L3g/CprhW2cbz6Z7U7CG7PrW0UhlhBdUY9IMKs3tF8/Re4F42mx9fagAfFxZJduJcfYV6XdGhYUj
1mOKEuasWxYeHoR/7aZulSTUsN8xArk24nQHErkt8l3eF8lDuUbZt9zQCZWh7g/InAwTbOuRGmCP
0+/HJbXwkyQqHyYV8Q6/rPo1jgIkRtEmwo4QrGU+vdXNBlH+tyKZI7lDw2YaXp3Fw5sytdiXzame
Llo7NJRzCKoiw17P9R0/+9tQRLoflZW8a2EPd3WuoyJPxfpiK5Z7i23NvVFEq9U+uJEMBarpoBtJ
z0hkMV+ADo23SEnU9wkkeVfTSUwqdBE1Gxs/n59BwxUhpi16HZy+3EQEyty3fDN4l5OcGuGOoUpn
D6u6OP0QrUMiQbcOgT33WNjrxmAeX1h9sG0drWE2NtAJOoNdJO6tqCjgmDvOjQXDBX3kim5sqGYE
XWQ3Opujnp7dxbL5jip9ei4qzP8RJ/fDaE3uR1IK9mcdFDTOB9Nz3WEMJpNkUjK86Vo04q84Zxeo
l+XqYkRW7VNO0Ow6vRoO7jXwZUq775jG3p0eMwldvA0ux7x9HEpTJS2o7saTmPN6v6xD/iAtgNVm
SgFlwFWDVWoaFZgWHnKoFLUE+YlYKCElAVAtZ/1WwQ1OXiLEtJ+Vrtg2HYZKitD+i70zW4odSbP1
C7XKJNd8q1BEMEMEbDZwI4MNaJ5nPdq5PS92PkV2nQaxmzD6uq3asjI7s9JDksvl/v9rfcvcmFZZ
nJcYrXmBWNoIfHK1XLnKqblDJyyMvS1P8XmIGQhhwo7WkLoP0ol9cFnxj8uoetzBygAGsdv+PdQD
BHY1pk6Gp6922cN2a91PKKhjblo3lFAxZlNq6lSKDWXoWZfYzqWrMQ9ywzHBF2BsDAcqFznuCgyY
tMzw3p5r1dDz7ei9+WuC4sKBoNhehehrV1imo3M8pNGOdIunshLlhvpPvcGzl2zZO6HhNvU0dOSc
D3uLr+NK7sw8ZAbUNJtiW4/PWj22b0njtaHYtHn9OikYbVZ+W6UbLCbttVXIKcc1DGNuO4l22/X2
xKaf7RtHfFPbTlpdNWwLIprpVeCz0KiUTy69atDOastvzrS4SELez8mg0AEAqNukwxCdtDRAKxfs
kMfeX1TanVL4onBx/U8rOoZUABp/sq8JYMV3Ct5vZMfYjFeY8+hqKX7zoNRKiok3BIGn9wEVnUa/
DGnU8e+UjKvCq01Xl4jgdfQxnfCp5cL5jylDsVO0CqUEW4wBc9mXhcd67XGUyBNPIUMnMoIHFTIQ
RsCAzpZrGoOsnv5HEyilgv8eSHKHwIr2huUr9MaaUr4ySrNutv8RQw+vsesG1MXQ3wJXYCzwSThU
V/gAgnvfUzkTH7RC/6vO+6TOQyH13/PFb96q//t/Pkvz+Of/TRe3/mUQ8jFTgTm9A3AEm9e//Zsu
rpL/g3AdCC1/Y7ZM/FuaJ/8LUR4JKai/TYiPiMv4m3X+D19csf4Fs1AWYC1nMCL6359o8xayK7qk
sknDHUeQyb/UWkp8A93jwF5F/ppgY47luT5tDSX2juRqzpqxDwrAf0ZBfUjLH7Qvl/RZl1fR/srB
ztBurIq9hGmQ4ODnYDAvNWqfLn6aG0nN3z88hr9oARc6tsOY4Ox00wDVDgd0ISgDy5llNH8lt/dG
Haq/J+19q/Uu9Jp4b1gNl0MmxBEd20J/eBjTQtsBJBGzAJzmz9fZN7E/8rkgn0oKfyt20MC0AHRi
4xT75837xPX/qHT82x2llIdgH1gyk2iWDX5QOiq5Hpq+1VCPHur+Ps9Aaqmg2K56rDb0SzzlRJX7
ZkMdLDn9/r5+uUbGA8spSJQhxAaHx+eR7SnCQa2JkoI7gAc31xrlNs3JhnFjTwTtkTv6ZX7y7uiI
ORUkliptl8V16qAy/FrRqrVJp3xVhDUruMIJ/vtr+usojGSiZkP3uCRCNqM5JklkVGu4Et6llfFh
lwLxM1KngR8FIbgGPvWQNWEe0Nsfnhl5oyr+T49QVwRINzZAjg1GiWOo6eXzmUchDFNg42BbShP1
8/MplECrs8THPdVglyYLr7/NQSOe4ZTztj+7bQxFfCyCTFmnZoZ28/NQsYrOQEqzej1yuF8RnJuz
0e+OxdItHw6jWPROBQ9Yt8iXWVxQNQ5Ja4VFvQZ7YLoSmzqnH6djYcN/HYVMKpTDMwx26ZJKKlS2
oijrdc+2Hss1EjnAwfn6Z3eMhYG1niXQZmFnl7lYIEY90sq0igagCBz0Iq8YlK3XSKV2ZHmYX4uP
Cy4+JbjE8+IgAKPRAP78ZHgIVdfapbw25XpYz5C7EwFi5dHXLMrZFjiCI3aHAwD204g2s2A2K6FU
hk5vLbwiQZpnbdehuQxr4rKSEvpCCyJnA4U3OtOM4tnXUns7sZNZjxwlz4WWhBcmsrgjV67IC8Q2
wmWdr+n8dYS8yjbYWtzkWjOnziSAe937+HFWZKPA9Za6yaSyHqVFgTquUGzVxYutiU0fV3Z6P2/a
rR3tZX/knN/7b6Os1ckZTeehviyHvp8edMFad0O52ErPcDwHlK3UtGJ5b/sewzztx2ovDXEUugKH
qs+Zh6CEk4RMuhtIYn23yfqiugAIA5lzUIMBjI0o4jv8RVp6Ehg12p/QR11CPF5oBS5VNNHQwGoN
05WLIOCE0IWIguu+H19rr4qmdUcQNpg6pawHkjyMNDyXqSzGlAokVDR17A/nIDJ725E5sHUrCnWw
GgKsbHgqY+q50rlQ48a6MLUx1l3fl9qLPAQFw4E6A61R63L+C5N2WK/wERdrm4jdFg9sFJ5H2VhF
buzH8V0fAtkEbeePF16jysVrZqWp6XAu5ZU14tCMKDXCIFhNrQJvjLoC8IU8aVLhNIMB4hDAnvm7
NivkaEI0BFbQFyBnIFcCavE6osSbWEuMfGVWknau8aWzHJWTWOTKeoOwQKoDf5X5qgjc1C79zFFD
oRNxiBBQd3EbTANHosHcy6kJDKce5n8LOZVWtZa47ndpqiiyyFpIwwcIUv0nasp+AtEbtP5alwf/
KVBqe4+gVH2Sgt7MHCUa8f8OWoybN9J6ud/KsVAKJ8S9iwaoKPpH4IjD+6RlfJlbzX9oS616DmU5
99w0xOWNOMxv61XtDcYDdE701KVnk4ZVaLV5YVRzOYDignRN6mnxJ0aVFZzA25OnTWNUY7LK6WCU
axFF9ZnPqYczrWkwGb2caY3+K6g36piHFAgFSm7JN+WrqjSq+xoep75VO8NHFlyFhUwTybO3tG4M
IhAE7D/X40uhO8XQQRHumiDdSnFkPjV+WDxI6Wj87tViSNIbqyPdIt+R1ltPl62t5G27bkyRbfEd
98oqDIS955EJjRo5iWNr0n0pW2T2YN8bMWUL6GU1x+OwpyZ5bgE3S7aVadARjKsY2UDYWJCSSWcs
Fddra5qiva+bgKc86iBJpYWSo42jmC6AoETouCDINN5jbE3Vte8Pfcuz8Y3XSSTFXdHMqZNw3QbZ
sex+mA+1Zfck9a0urTPytncjWAA0KZVJwZNaQ3ZLMmIJaNfzius8Fw2b4kahDSmQQKNDVYLujhhD
KhGVFdl3AC8S/XRQ2/gqqFKto/iiqeUmSbIyvgSZrT1KUwfjR2kGRSaUjlo1IiNDqGsPFBmWdagA
VK2zQL8EQ6u8mWExWW6rmeRtGEIkKzvAybLRlaqhQ2XTTaYxWxm1f1lGiiKtrHBqJ0fxFLPfiHxG
M4Dzs0E+ZeB7m0Ci1iEjizo3Y9YrurGoz9Z2IIEBjSQKKkifMvrxbSY17702gDJFmRki88h0u0Ms
jFK26+i9ngnbxg0qeqkaUH5U/utIwltfUQiTtUu9KIKXnE/Z6GQNUhVn1Af9rdW69F6t6Ptuq1Zo
j6OlBU9Ia8P7SWnUx2QaqNB5Pr5w9DXYhd0i8IfbxO7oAYHbTNArzkpV/AHsLeQwT7K1PvoSjB3T
1B6TXh1f+rHM98htooiSpdeUTk7CToeiYsIPUNZdoq3VXHh3WANDcZEDFAYpFMS253CH5T85ILZy
DWOTlyfhreiRzOp66hhhbbxzQEtQ71Z07E48bUQqlOq+WZ4iSlVPOqDFLBdpUP5O8GwEyDipcK7G
QsvfqrCVqPXi0ERMbCuPOjGaD7PtwwayIIrCiSWBHq71Q/g/kTbyNpoqaNdTq+i0LXPZ1FadXQ7P
k9zXoEHEzG3Rx7arzwGmjXsri613OysLjaWYXQCdhnCSXKRGxQt56/qrFMVAYwAEGDtRNrq/6rVY
nWWItKWdjm/QGmNuTYMj74IbWxGwo7wBc4qTI1SznZ4IvJe2qSXERFZIZ92rWlhiUmQrCHw9Jb71
mPM+WlAhgcGqEr8A5pO36XmhaPF1TK0OnbFq5BY6j6RN1l4Ax1AJQrVzdc3P0Y2aIcqZISzFjUwy
xU7VMfaAEUz/NENX3ERSBVcFbYM1OtNYVc89DLYQHnMk3fXDND4MYL2bVenBcHEgcqqvPt+g8TSR
R2wjkZcWHTWbFCvHqBUKWS74pVtHoRZYn8E8h5phNkF00yVZjF4iapWdPNG+nhE2UrmBtN/A986j
Yp8PAR0sIQfEKnrZkLzbJWp7J6lzDWCqJY0XdQtfbyM49O1E08V0t2l3Q1DrjVE/MaDl/rZCBAgw
JJV0cEqpCe+TPBM0g82cLlcAnOmdEpYKiReAXXWhZSg9TiQjsX2nmHTVxq0qh4hoc8gm5zUnl72V
BLzaY2WYZwpyYjgWwZhdK00MYSKlwo2OtEVBljaJalyWiWrO0nc58lZDo3TnKaruhucSeLuBTxx0
iKaVLyvThC9Vxl79izUnVuEUxvZV1LP1QrfZGW+lDCoyKar6zVAnu6KlkUTjFjVje9shhCHcALw6
CnM7GOhC4KSw4d/10lOlpdNDK5vosUatrfeeGqI7L4dYX0+00Z9YLRLKqh3fqcxQIJ+lrHRPozHK
c91Ya8B7eo322xC5+DPJXn7S0jnMVkUsxH2OFhSAcBVK12itUMKZoRqgQy5rACS+/KLRbAKZyL+b
1rFgOtAG1OQXpdaUG+jW5Rt7O40esq83vySvTDKn9eT6UvhFXa0by/Imt+wayo1QW9Wd0njSnQS/
Vjm16UBetJU5JasWi83LlFp96bai5yVDvBqfemVjRQiOGzZ+saWh82mocbInVtrTDHOJx9fWi/cc
MDGgGVGh3dJZIuLS86Ycmkclw/GzDGlEgavSQXKLAkeTQ65jCRSut6PTugoAKIY19Q1IQWicVqZn
WTfJjExfscsyivWk2fFdRBUY3xpmq5dUAFV3IL5gVuxh68+6E/pbQdVPVMyjCCyRUMcMZFpf17+a
EqpGpdHD2JZS6SVrDVIuBfEDJgRgJMgQiX1DuOZRgRLRDlgReCogRrxOSgI2skU2rLXOpv7bBBZu
BD+uw9TVc2SRawwgwEuq1kAJomfIix27mQEndKeAndChHe591SwaICiGVyKFjMl2BY1j4yJ1EMjo
jw0cn+sGCnrtWH3ERgxrHy8Ad196kQ/gFWmAFkUh2d4lBzDLcIC0kGDa3Zipj2JPP2BcuizON9UI
emwNDxfQC3D9IN8gIQQAox5gMJybAMP0MyPGOuBiVEup/pQHiIxB0gwCXX0Ey4weie6qVNlAZ6yZ
P1OaXTvbVKDS5AdATXmA1eQHcE19gNgYB6AN/sBY2WjNDLoZp3qG3vjUbDdxWZp79nNgcbyZkAO4
NSzhfNUqncYZoYNwHQt7NsXZn6ruqgsJlknu4nChx6kbefBmzDyeLq/qB3lm9HDX0jcaqqWgvUyX
ydFmns9UB9UelTqQH+8A/Aln9g9tCzEDz2YkUDaq9hWnH0BBqGCpxvcHgJB1gAmJA1jIUxs6h9HM
GwJMmN7JJnU3+ualee+B4H4dME4YCLX98tQ+oItiaPDJqY8ujWUz6bmOkLXpUhygR1oQm7fFAYWE
vBTptn5AJKmhlz0pldbjV8NRQVw07RhIZkpivyQy4tSVnczKnHymL/F+AWKKpGx4hxDF1je2ITUZ
B2iTyumNJfYAcyrLPrpQqxnxBGYW3BOGqvG5aGcIVD9F7SNWr+rBDCogUdMkxld/mNFRwUyRypQY
f5EqxjuIyUCmcPyL/LxppMgk9MO3Xq2ZSKUe4FSjJtqn9oCsEjO9Sqrj5NofdfVOm9lWxKaDuSJ2
qbwJDhAs9QDEajiHngSanr7TWhgIQ+/q3ENnlg+/gwNWK8wmFAvVAbdVdLX6p2UmcBo5kLlMWfjP
oR9L19JM70ImiIujaTM2tN0B8FX7sL6IW6B5n/VVfzdmrXnXRfObmcLDfrdmVthwwIbVoz8jxA44
sfqAFhsPmDEk/8jzM2nMdpEmpx66/xlKNvh9H63SmVWWlV72Eh8AZtY/MLMD2CyWR4IIlAPwLM48
4GeBZGZ/9AMSTRzwaJHRyHQPW599iI5F8pnkY9yStD/sB/WAWMMMAG4NkS3oNb4LwG29ECLb2Jts
IqIDp83KQLYRtm79IbMZkFuZKAQKRTPfTS9QuLlYWvIH/QCAiwoiax2+koDhYrhQkO87PDiOcYDH
FTNHDhKMsYvyGS4X8ZtiN5+Zc+Sj1G82AnY2g3ncXvNFAU/HQp1eB2U1Pk41TCjzALIT6RC+e9WM
t+uGrPmjzsy7thuIt48PKDzrgMVDN1u+j9xSpPYHcB5EVD6ZldBue4VjzaqaGXvigNvD+dc9mTOD
r5U1cHw+DDcslQdMn2w1AJ1yi97yxjgA/TyyMS6IiqBqYbDdnqn5M/6Pph4owAY82YCI3YdURhOJ
PYKdGZQsqibXirXBx30EsYwJEB4Veive3dasXFFng+lWY93dUueMsHIpEp/nfqBx5aollDOn82qd
F5nJgOXGwlq1MYc6wa0mkWbgTkYqJyv8VmbDCcMy30xOODvZDIc3SSqieoU8pQ+dJFamGqaVj9xF
IP2aYJnBlQKubmgoJaspevJK2XwmwaMEom60YKFrYUWGK7PxR5pDEzxZ52qAQ7blBMPPMpskddWI
AOLiIrRr9dJIC++XBsA8U+8aBcS7+AXRU57cvu3sCj9CO1gIw6dGD6sdNQjUzHaUocQy+bu/zXKS
T4MYVi61yqp8gT8wKKh4ZILtu7Dmg2ilSaljLkawICODxpsUzEEH3WhR2iyIhRjOQNYZ4dowGgmu
qh8I3kZziP7A20+SVZSi8VzBWc1sol8y/mh35oB/LxzkSwkN9r0kz4RIUYz5vTxM2m1Up6BVGmN+
UYncDn/DXKls6oI5WlFYK++CcK/XJspmAtqYcAbSrKFG+1Nz1IcsGyUx+xkdr0miICJcCWR9ZH8Z
cX/TEJjdSIrGnjsNKmQPqkHgCu7BYIvJSnsYWojQa3kwwSPh8Umzlc/nBg9jNQaAGYhb4DsbAso5
9c3EKB+UqLXkCxLC9ZkFlo5UFmq6VxjVFJ4UKL4EC9D8fZ1YOzQhh4jOarNHvZ4YUqRyJvSsiFjt
DB6eO5F9YJ12uCgxCelW6mlbqw1mgW8Nul1gUPDR2hNLF6zyXCWwpowC66wveru6G8Kgza8i+vcg
x3BrUtVEhVI3Z95k6e1dFfQD+qFBHXC1TTEVQKewG63FUmZP3nkx4JiFOJB2MLCIyME2YScTk9LJ
Ael6HjYkrZDuqwaP905tyKN5smrDSK78om86b9MLTzW3gFxJHxllX8hnhUlDtyTKI/YtYIRZYI/V
7Iyawh2aAkveKklj2psWwA4Hy2a0bfpQjRcMfCAlrZDL9EIppo6EemTC3tC5yKYRBYIZbmwqG6Km
oAUftx1NvDDEP7XTH7h1to/1KWQ/IRw56Gt1AyubGJgZ3zqbfGKpCjZ2Ysq5Y8pJ8oYdsIY179dk
BSltjy8nEJE2bcc2Z7c4oLkFvturFCOhCZmcuLmAjApNWIbjnBqUczT4xRoYEYkgTUS24keI26Aj
qLJgAVW437EO5rDvQpNi54i8ih5Enr6lHVlFtUvtLNPPEW/byblMSgUW2donnuokqrkHf0Kzxgia
yV1I9tPA2lJeDJZf9nc6alujpYRG3f+mzcD6UCgTiY4VRoESgEoAWQZphb2kZeEtH6s6vicA2wAs
CGs3cMnoKKNfo4Thb+uppVWex5Wuh/sBeTh3whiAjauYGqzzAR0mlrakJRgYZ5FH7R+UJtRDuJtC
yw3VRW2Vw8gsS5yTJ4gAJPU0prUiVnpqp+Ih9SpvT4snV8V6qFU7CbE7V1E8nI5KPSjTukEe4Vtb
nELETKEHC32VWnGs4qCkhswpCfm4KteNDLy/N1hhgd0WSXXRm5UKerSTUMaSWcf0r6e1YaZ0of9p
6v2vbOCDbAC02YfW0Beoz/0bWMz2LfmUS3743/yb6mP/y5INQ8UmwTFbmHPP/D+lA6b6L1UDyEXf
95+WGH/rv4LJoU3x7wEFRbMUq9D/Fw7IoIBo1iEqkOmjUXwV5k+EA7M+4UOLSdeNuS1nwHIT+hxO
ri86s3KWtFDyR8+9v6YM47w+hc5N6Fz7zlXgXN28bX+dvT+8nt1+uEl/aeprc7Pvv9pMX0edu/4f
eqhT6nl62hGx9FQ697vcuaN27jzwFy9vF4hm5r9+264ffz9fnd9fXTz/er/9df66651jv+PIz1h0
PnFpDdIUc/F5fq/IL1Ww+/46D/jC765z0cMSFD+EPl9n7jzc71Ind57uH+7PX95QMzkP/N9T6kzO
3cv1/vT66e7Ud073zs3pfn96cbXfX6yu1hfb/el2vz+b/2x9drY+f7q9ulid3Z6tHm+vVre359e7
1dn7+e3V2c49P38/8vsP4Znf/P5lF9oy0IRJLb//8unyYXd2cvl0/XT+8LDd3p1fPvjO+mJ/sd6e
Xaz3++v99eZ6/olnu9vd+e366uxIc/8Q9/rdb1k0Q2lpxUWNCJN7+TJPG+7ly8vd243v3OXczcnZ
v92F3EsUzfxpPv9x+3b3xu29G+bZ/Jt/8nfh3DwGzvvz49X76+PzLnDOnnfMrsebd2bX7vb9/v2V
nDb+c797v6fu5DzsLi4en1/P328DZ/d65P6qn9UtX96DpW5Hixth6MA8XHdz6Z5cuvN/bxxnfbrZ
bFfOylmv+AvnxD1xv5+YBxrfdzdT/fwCFn4+JKjt6WQdpuHu9f385Trlel/2b76zv+JeZc7F49n9
883z1ZEnOb9V34099/A/vPxNryHkHLloyTgpjd+h/OTHN+yAZ2O3k8v3318qQqqvw8E+NEwAZooK
4PHzcHost4kfR547FeVl2F+0kEWp9eGffC+Jd+nV+GkankNJ5ai/17rfmpby986k6XmMf/WoUds7
Xw2vvv9Vf113sWrpxJeTQAkL+POvipMpo7YSzLP57iVn9duHzsvLzfPFzfPjzdXrrezcvx57nQ/S
lOWd/zjo4lZMlPCxEzNoLVM/0H+bQKRj1PfjrUWpumo8N7POleYI++zLJ8ZQQU9qtoI8jk/aspE/
SqKlJ11Obl6ytzOJRGHnn/a+Ozbd9Of7+7ocCyUL5jZkLHwjBbDcxdyqur6p8gbOVDCZ3WXdj+pz
p/ViX0VhekQr8dehDAUwHx92iviLtT0nOkS2UU+5SdlMt/rkN9FqlJAFEyeU/vr+suaf/fHBzZel
y0i1oC+joplJgx9fGTOnsaBR33cxcuvXdq17a8uwkyOT8m+jGLwnBvhONhbyYlHoKlgYqiKbqGHb
idwi09wSXWS731/Ll1k4XwxCSlPTDBl1h7q4mEIP4ayNwqTaMBCkpanq754AJnb0Og3TMK1EQUxY
E7llbAEVQxnyJ8rQ4Trf/46/Xq1taUSywKljj7a4p22AyCLHAgIkyXADhFxOT4t59cNRLILWBdpR
SgMgbO3FTqfWg4qwrJbzQF2FW7rb1HD6IviRhGuWVmnajJGlUagjzlQWL7bPab4PDJMaRCnLgJcy
OAOB7R95cl9mPKMoyMtnJdIsfFpsl4wa77jOscSFn2afBaVir1oKB67CKePIw5mRlp9n/GKsxdtl
26SeKhZjoVBx1CDep5ZJM7g5aVvvNDLJ6pXS37nFWZ+IHH8qTphna4mwKWVoTxS86njK1/owPZOF
7lI/xdXZDQ6iz19D9MOFAKASXRuWAPDO6KbMxc0PFLufdfGtS6Io+blWng+UUAEXUxfy6m79/YT6
60NQZaiO7N0hGC1uDCB6FY0SN0bNonzTWOqDagVUEiKwI9+P9OUFmR+BxsTiwtAvLDGcSIoIYspV
gmLUFLG6rsl0JtRj6dqfNW7/TF1eDY4fXAsczPlXfNgN5B5e/KHUBje0OhPLVthvkr4TVwYNRacg
per0+6v6MrMAoXKiklVV5sSjC23x3oeNhHhQqYh0vahu9Ov2PrusHuxXDXe80/yuzqP78Wa6Cp6n
9/DGPvPWldsf2QCJ+eP+cTlf/oTFNfcDObpJz0/I79VbeY8o5ip/N7b+mbrrEWHdWNjDf5HDjUnk
tD5Rr+ktHFnql3d9+QsWa3AXqKA9wAS4Pjh+onRPSNfbCL0/y6FmfH/Dl9OI10NVgbnaKOjZ5yzF
klKkF3JTN72rdPRmFPQ9t5WfyQ9HRvnLMKjgWRKIMTT5rizuqV+onlKY0+hqQXqKJ6d3SRx+sNAm
OQFSgqyiPh4DivhFYW07QPds7V9mCsWp8EgntsgMhqtllw9Tv2n1kIidcxLCTwjSc1PpUoAnU2Qs
IPRd1OjZDnB+1S9N/6gojwN1Vq84VcZxO8mvggcoS79NNSH8rlmbeN/i8DVviie+1xsdQ+2RlfIv
120oMrB3dleWaS1Br3mkUZH0uNw0n+yXIfa1pzxNjiw6fxmEHZym6qz+iJ+XYQCRYoDJxU7kamMq
b7qq20EnGc6OPMLFW8FEYRB2BzBojbm28XklgAFRUd6rexewAT3H2KJOTQv+f3Ap3K/ZlsFs4U8+
j0L0ue6ZIuoBE9XqBVrYcaWNrXVklVke7OZrUSinoHwRqirU+f37sKoBmDKUoCTPc4jj1mkw4d3a
atRcDoBAt7kfqquY0Lcf+TP4GMyDovHg/nEfWdw+D+r5aZ6AAuzdrrbyMxPNTZkJwE5TIoHGAEEU
E8EeYKv3WuXns5Ch2ePbbA/gUS6ena6mUpbGGXdVV4GrVZLnUpU8hun/2zRkLdEUmYucj02fL1C1
yEWaKqkDQeubm0hP2jOFb/yR5AtluTjO91Gbi2+czYAF2ov7KCUojUGy9y7CYhW4WaGvylH4N10/
WmexN9JRIz1zUxuZ4B9RlXXd5/WjPSQnWterTKee9OAkvSt6c02A78X3r8lhM/fx6zH/PMMgegEv
hSnIA/l8F3wBKr7la+kqau1jFCWy90UflOK6CvN5LYqJeTO67GTiNMwxXvHrXT3gs6djkCBakiaR
/fn+J803ZPGLbIGkH5U2WyFjaZjBVm3AIWlbF7cfYIlRpaeAP3aTtP2x13fe3nweipXBVIjv4Amx
b1+8vnph+QjUOkLyQqR5wkNc0oQjtGCjyFawdsKLSZVPgkHsC5me8w+vU8FcNcO0Df5rnuif7zxk
08oCqlq6dppN/srUEr4LldklYtsHSaWsvx/uyzxkngsZXBHWMYVBF580GTy0mowyQLKovE6k5qFQ
exj95viE0f9YFsWyKmMrLB26kG2NP0J5XxxUJHp6IPbM2PUis1nLI/yirJ3aU6Opu30NII8PTJ9s
vci3Nt9f5pe18jDyvCPh9jK3FyMnkt12VW3HrjGatIOl4qJqC3+Fmu8JOO5Jlmf+kef4ZR1hRLbQ
JnYy1iwI85+fY6jWxHaZBgtViaK9GH1UtlOeuN9f1+LxGfN5HbmbxUuB+0877AI/fANS+KL08qbC
BY2lqxepFSb13kjpIqGqYGe/zYMhLo58AxavIoOaVLnk2aDHEklh6fOlZXrhY1CtUtcsivpPCMJp
m/LNyR0g3+rz9xe4uI3zWDqhg5Qj+NaQn7IYq+NY4Kkx1MKmCZWdFxXeXTilxc8e1mEUYPGI5OZc
Gwogn6/Im8ZGL4C8uip89u2kBNFzparBT+8b8wEjD997fCesYotXmx6ib+QT9432LMCfVK2z38CT
imTTVmV9ZPe9PABQ9MCvSSCDwiyTuaTFBBxxQSdlR8sZ14VqnZqFRiUE9wNYCKvSE20ngxigpZ6V
42RcF32VPU6FJXVOqbdjtE6UDIqICIHgPKVVUr3A18uiNyuTqsscOEO/DoAH9gEUHqGhYQQiWJ93
k6gJ5Ypie/fDacC2m0QDk103NSpFXnz7pbptyWLzrJXckNBuIa4CDhn3R96mxSqBC4hR5tgJ8mWo
Ty23oL6fl0i/EUp3fZntBcaUp1KyukcFrsIsi0Z5RrfMuPvhtfGgLPpizD+6ZMpyS1UC6pAm7Eau
OkX2Kk+QJqdR7h05EH5ZKbBg8uFkzZHR6JJF8XmKG6NddqNUJa5tlwKCo9YM0C45Llkr+rvSk0Jh
Qf/ZbpspqCjYq+aUDe7olytruHfNpGcEvetWue4jJNGQA/IjL6+i8tM/fK8PwxgKl4ZrmFrCoTr/
YRGM4WF4nQ0rshygukE+8696KwIk25XTmdJbxW2ZoLf0g9Df1O0QoNmtB0cB/ro1y9o/Qaqt/P7p
M5135hwxNFxr8yL5+W6nVqOFaQQ8zkYPchJirdogVlePXPmXxZH7S2mSnSpzlcPMfGM+XDjqlDBN
S0aJKj28tYIguOkjwGI/vxaWxrl0osmklSyWYKmGPoc7IwHkJaCctFK7hbSW/Q/mCrsdgSeQt4C9
8edriYNcl5KChPs5UnljDb1wyXD8z5Cg/9YM/bc7xlqIlV5nIH1prJ1ICynZsyasV0rynuN8XoOT
JXX4+1v2ZSHhwRDEovFkqDZxmP18MewJarIEGAYHgLTDZgFxKZzA1jZBs6XmGJ+aISCW7wf98lme
B9XYGlM1xQm9tFtPYePnSDkSF0V66yrxIJ9oMbi6KarSHy9ZLCBzvB0+axa8ZUEt1vVaF/YQuFSK
OYYpGbj1aEriwv3pJTEXZugAW3kNi/LiuwzhW5PrnCJzBirkoeg5cpROXYfCWNt6I9S374f7+tgE
rQk8LaQgcshcXhZiT6NmK8JwOcSYilUCZ0g/2plTQOrfxvAlT2Qe7fanw87vsabMfZ4Z8TAv3R9e
4whcriqNCUwzmRCOtaHUUrnVyxmx1FZYrxTWrIgs9bQ6UlVeHHRYOOcpw2wEtMCn79Ca/zAwXpMO
u1sgsVL23nmQm+lpbPpwvYdxxAOKpl9KYumqVFQslCSaHLnur58k6kny7G2mICOzUfl83ShWqgGm
nLcy5RDrirCnIN3gbYsI2UhVys+FsDrlyJT6ugIwKKZf0iBtzt3KPAc+XDMggjzVkNWtSOSQ1ii1
QE5F0XBklK/vIqNwf4UCCEwwpT6PYkdYiKgL4qWpuqm/qMKMaiA2SSl34e/CWft+Bn0Zjh0lScds
xRmL1uTic+O3g6a3wL1W6N1lYLrRfaLK2gmmrvDIyvZlJOYJX4HD0ZRZsxyJjqSNPExYq9gbsrPM
AD9ed0q86+Fcbb6/qPnl/vRZZ6fHy8Az4tQGlWx+kh+elBHy/yKkHvOTMCugjWLodkabSOHoRDFh
05ecaCH7NFHjA2pWOwJffrph59Ax12co9fJvMsXitia1VtGrwtyn9nyOpEIloB3mT3Ofl5b204PO
PBboKVo8/EcsRVIjbLM0tyCzB1FbnLWxlF8KLTx2XvzL4zPn7ESLW8N1LffR+JGzVKKyh+Vcjsu1
pEl2uvaps8qrckas/Xi2zG8Boi/B2j3vrj8/wgHTxeTzBQEJZnTnmBphzWWDcm2mWrr+frZ8vTKG
mos1dP8pqJmLN86PsTUkxOOsUgJ4RrfTS4ykpQRtsmyFdORT+2URgRvwcbDF1FTCAodxM2qo0Lt+
U4isd4DwpkfWx79dEqVwvuk05nnt5r//4QVgoRrFKDptBfcUJWbUVObeD0zA15WlN/+D+4fgV5h8
1DnZH2RmHwabQvy0ouX+BRi7cRgl8pyJLl2I0ZiOXNeXdf+AaaGdgIucytOyCD95I3zwiKEUs613
wURU7mTFMpkWyUiyVpYeeY3/8rSoVgDsgEZDVN0S2NHaXaWGea1BkG6wrKSyf2Kbae5+PwH/Ooqh
ITsgBJrXa/EVrxW7+H/snVeS3Fi2ZafSE0AZtDBr6w+Hi5Ckk6FI/sDIIANaXgExrR5CT6wXmP3e
Y3jw0Y313ZVVH5WZQQSAiyvO2XvtdixKN84JxXvfFJV9Waui+OuDMJUX6u+04qlSc7x/PSamTNpt
FFQMczJCN6WAQ2iNy3xmMPzmDbkOyXvI5elTsla+vgp/9CLgJ8D2lmnwnTfY7ZQPV7HsBR1MuxH6
zMP7zVCns2bSK6HRTTX85IIEPA4G5X30GUYjmhhDd+AilejNH6s9R52ZltY1/vXKYrkIJcw1c5W5
4rTGn2PK9uA/ODEYtwjKXAb8r9FjdJuOHWxeP3qvRzM9U5Dh6LvexavrhmBwAhjAnHLYH59WIaUu
FnspbU3/vpf3nZX044V0cnmDnMcBwNt5JDY0tjA+O01b3ZoA96m9z10IBmEpgn0ZNRClg1bmH9MC
y/gGh+qE2AzdfKwGLxxj5aT1XQmgwcEuSpYlTg7SDvds42QX697N7jDWtqRBStleh51RwdADLocj
wfex1ipjsh/s3hOfa1ks8ENTHKWxkq29T4MlQUkjXffZ5Ydvy86FP1A6wcpwgRaAsj3t8DWXKpAa
THs738P4tC6HbFVYtF7aXpmgKX5ERkSiSu0k8lD2SXED/zmlfugkURpnwiveI2VZrR/9WF0Mxlim
O9B1/rfWpZi1UYpS8UaKsr0R3dD32I56g9C0IbCJwyqK9HOfmJ0i+F1wT8IsnOvZN2cSlxIVUgkD
O9PF3Vy0T2VGfBjPKFH3HAjLzwpCSoUHmA7TJiVe4qNqu2IGEs5yjwnXyoG6hGLBH+y3895aJvE9
tYy22HijKO+jsHLmywamwdNgLM0HFE3El9W54d5rp8VEIyqZX6vOD9q4gDiDs0yg3ajShTwViCA1
vNYES/sGQ6pxhDtWwGqh3BTLrA3VrvdBFMZB4U2SNjIRPxs+lvF2EX7dHwLSP7CkV864bMYpLXOQ
ud14QbYWBIYwc51xl/pZ/nm2/Owz2HGiEgYx2d6lAepSbxX6hx8C7dcNe2Ee2izIsDK9fhrI0ljS
GyDtst45RRB+LTCM2Ti+06COIV24TkyYaVBupFvJb0E34s6o89J9wjmCFX8W3i0MZP9LT2c7uG51
l40bpYP+WNpqtDd1hKNsg+VMfEwT8i1i20361V0yd9Nu8QOAi23XLwRYzLoOd1p0zqWXLxlWFXbQ
9NLxqZITUHKx2ClD51Korv5W2lN1jEgj/K6yKnoCK1BM8UKB9zrthvqL1bniiU6a8ZD3lvucNgjQ
cL23YYG/bYTxEAQaT1bushHzc+3OO1zk+LJNBxtL3GQaL3G0EMslPMe6D+WsvU3bRPJIoFMXxGzw
IL2CTRUcGTO/unYYQC8ZfMdkO6WGMDc+qXq8rdJJ7zQz/L2eo/kT4XAKZ7NQhI8QUzPiUHJDvNpZ
0Ns7ey68es/pMS32Ld1RGAo6AztPqXncz4shDpE9G6vWtAwadqoKx+noustjXen+OuU0me9Iv3S/
z4Em1SYgoa688CPdk7AxYVsZ2Lu5FDeTGQ91OkQfjSxa1JVJOemJatLi7RvtGLc9RJEvBvh8eYl2
obk2MU+SCOU78kMehpW7F4lML8ulB7FBK3B1Z5MdVe4N1D36crTZUewXsVS3ItDej8oPp49+3yw+
lnI92JuBRyCwh8vB3JKEVN0bfZg9Gtp139ujsPkoMUilyEhq6ceyysMvizX17+qC73EzE5QQ7ehZ
tt6+BqBwpZ1pCuJOGHO0yx2bicoJfgbz+ckwbMBZNMXWopiA2JF9CM/O0943fEEj4VHFMj2yCPnB
QYkZkPpk4QveW4btLRsbQ2azn8KyOMLlDE18fp53ryyCbLadM2fgmuSg3omlBuKgsd6UcWcHqRuX
gDZgWfPRW/EIuCUFf9Zb5jbsJWF/ZKp8h94aAiytMvlZCSGOi9OlH1oiE77YHMRfyD/qmTUAnFGB
s+pqy8ApcctVWF3j3E2aH3neA70Z2qXK3vcmalj6TfN8V9TkZiJ7LtJnWLT1CxFV4byd2JTrC2vO
GvhEWMe4b6kfbakABXlQRzYkoRT3bi/8r2zg+3xPINr4ju6/9ZJMdfMexgcM8HCe269jz0e9UaVw
vkXAe6cLxakTdslYVl+I8BtNxC3RSljm2L3Nnb6tr2Seq2cnIX4ZdoUxfUOrNJn7iOd96xGfkPDo
akatj5p679e06nfJBIaIFFYDg3doRGN5sOtcf8iKxPhAV9b4OpvL+G5tDnwZW2KkNhKz62Ojw1rR
SM0VnQzMVw4c9Yn6aOZNdEHcpafXWBFccuU0tXpmMyXvx0kx2HyMwHcm0K/nLHNYEaB6kc8aVVb/
NfX1zNRYJKwkHolKLM0N4Fjg8VkTaxPUbcz5OHnE2xk15vXS5KzDBynL+oNjEnOIkVE4kBqmqivi
sojK4+AK+V07TXI5TVI84x5P4EU0vDjGG4MXo6ct71nY/G+kHQGsGoQF9kA7xeeu8rth77ASNXGQ
4vw2psH/ElUEYgHX7Qa9cZTbYYh2DP3FKnOgtZNh+ju+K3AVKBCqmzIgRGWTBaNFRFA7Djwd/Mkh
Z46yfCiXkPkmkgbQhwSxLTyKnpkvtjNI5zCng5Fsbn7TDQlHZQaxiwwsft0l7a/GbA2kMHE+LtgS
ETfuFz8FsBEGCw5Qchi5apRrO9u7fgdGl/nde0zCxZsvfEOpOyB0EZxwI2tBGqCwW5DygwTYJPDD
HHgLQn9xwp67GMKsXWMv60DErp6ilknXDZ+ESEKGQZpFw1Zh6yZaBI0sqT65rqGdsx8hJ6eP1MNU
LsF3QV942Bop0Ecei4imOCrG8LkaG/up7ydA7nouvlCZGt4bcDqfp7HtCIq10iGmyaHxBoOBsg6s
+8Vt3xhE/XVFVxobrKvZu8QF+MuspvJ5n4ACjvZ2vsaZLQDm7ks6tOZWDwZRajYwaSzrbmuA1ans
b/CkWrUV5VAIHvwUMulU7pOJqhgKsqyS+eCXYHpiDzIwksaqnLINOi0rCSGl8slzt6OW+bMdlW4A
pL8vjX2p27b9HHH+yrcG60u7JU7KuwP9lEabxUszfghMP8khOc/+IGET/BhDkxinYgmNZW+ouv7E
thNHEweEajkICXMD0Q+tLYKq2zy5mMhL5LMjAEqAcVAZSXIOFlZGczg8F9oz1Z4eY7XELEvkvGR1
QQRontdGcaWpwLpbEj4iwMY+02hAYUJU3hWFRMFNV4VZXCuw4ZijGzj6UERzUgmgrsEGIJxwlE3w
aerr9D4op2GMKZ8OZUqEz+Cnl/Q4jOUxNIbefy/puS2XXdMv1VXQVOhAy1yxu4hzgIXVtQFGztgp
RfTigbiqufyQORmBGgWpFdvUMQ3zCrpTal95tVfK727GJpOU6MEoKxKBPLPaqbZWc9zAEpoPI1RK
FIA0yaJkZ2BETreZ7jRhnCUulc/psnTJdEGjpQf65DrJHF0hv6nFzWCBfIuZTlx1V7G/UdeTJkkK
GzDrpLnJEdsMO/5sp9jPbTpGD+QMITYbPR1GFwBeHfejw5YniUd6dMVd26VD/RCOdjkDKAvMMn0K
VAjwDM5SaH4qGqIATb4TclNYPD2ODPybXngp3J40lgYKkMmRAMXQpuxqeGcO66gV+zYOVpD7dU0K
DYuBt88DlssDRJWxvAdGDRVdLcRLXQW5GDRpphLK/dzngX6woAsuR8zLvtVdpnAQEOSNaPJzMpWa
INM/wiQByUSa4Njse8eoCQEcoZU9BuSkV+/7lYi4IwBKecvW77zEvOIwvMYkKbJPvsiO/nfNnohj
C+x1F2wygVbp8NiO+MV3qUJ8cB+mDtHEgOId45ANBIbfEmDaufinU20wG5A6/EkobPfsEjKr3DvJ
MrDT8731QAaBhcfQTSkX5vXllx0x42ynoiDpcfOyuxDvOrPRTK4YPAgF0IRgLdcyoYbwEpnRXO2w
hTv2VzhsQ3jb+rXUH7uw8pyDHHIiKaZU9PoRL0WwLv9jXc1PsyU1fMIgUMnwngwFSvYAo4oWflWV
DRz5oryV382S4KlLJWn1U5HwMmjxKPdizMDVZatzvVzaheHZrFmWqGeiNfum2ucZiLSbSGQ5oR9j
EeijZU7tsJG+qz4HGivDe2egcL5xhsFU3zFyeM0u9LR+mgqbKToMRrffuuEABSKtlugjTSKr2TmE
rLUrw8rNduAGxuag+swiK8mVASeKyPUGcw/macK2T2RFmO2KIek7tnQEwQUv4Oet5N0kwDTu9bw4
D3jS8zFu2NXPe0XQGhl1dh04WwnC0bhGHYDFwqwdUp9I5iRkR/SFtu8lL7HZwxGtgQWSTwvhKapc
/yIgCM4hJFvKgGTkfmqrD7MA3AOcTsj6tiwAod4SOoF6aCbVC0S+MS7dHbV8AoOUAeP42tNdIR9G
t20Kn4Agzm+bCpaHdYjQ6OeXqSqZ53JndIy9HIfuJfEm8ckKlgUWozGo4BIKWFpvcO+TJaXTMf0Y
RRlR3ClxWEPcm85YXadGX7Zx3q2pFIqa9xUtWQfKTq04RlFJM6wjZI0ZTIo9cWbt4Ikx5TQk/W2V
z+6Iv8MtXlayXZkKc0rCQRYVPpsMzy5yYoWnWX+b5rKJjiWqv+RbvlhNRtpv5YTXAuRECQuCogbp
XObc3GSOsL13ml98eWe49jje1q3wOH1G1UC0FHtatyLbEdXmRWdOjH8xdq5/zGovICoGt7sTsLdb
0vqRIBej+7IU/fQjn0aPaKUm4TofQ1Myc9U5VfEdOC3zKgiHhYmLPVA4Pyio90BPUtMp04tcRuCq
fLOqHy3NcNlNykyObtdwVs9Vk+xUV+Db4IEVLymfVLSDyhI6+6yZOiBvGbSkLbceXldmEcprQpg4
vldO5F4Rlwnprpw8deN7g8enAGWy2fVeRnYxUg37RY4Wsi4KDKwMouz6Zw+aDwcxEUzHIkBJx9dT
AbVs/RJiZilIn9nz56Gys43U+8QRt10Oi5qqB3jD2bKrwR/Wcdj3Itm4nnRv5iJtnV2rW1scxOp3
2nAAqdRBGHw8iEYCghUHXQYvy1AcCM5ouwO8LH3TqjWFoYuI6GZtrsfNYo34+gki7I3NVBblddDk
MCdUHpXjLre7fmf12vzmiLwh47xYv/PBhF7FES2I8j0dynmbY9m6541QRWDbkHyUxOSBuPNGe4iL
ftbP/mj536cgbSoARNPysZP1TI3NtPrbYCBWIiaR2XuSQ0G4YOAh/uun2lpiCY3yKwF6cF/7XE/h
gTNl070bDLPz001uTiYcwSqfvweBQO/K7iQh787wvfKrt9TejR0lsFijiUyGnWcW+o4KSW/t3MIa
7irSDAmct5d8ikerU4+L4VSIbkfEvdsRAd3nAeg9ua2jO9gxyayi31hOZ770UwMxaLLoWcTzaMrl
ojAsyq7GUHQ/eHFVsCESudUxVrP0C7F+BoUBdxjhNBIS/cnKYQ7GZMeweKZR13xpofs6+04bM7g6
Xxufx2YBnQRDsLSIIPaUDfLYSdmFFBwSVSyAY1gbPWmLRzwJlwp203bfAqdoa0KJkmwXqan+Iexc
cIZt1SdrzFQQ55zX+YUdg415xpHhAR/fWG5CQTF0K8jqyNgL+vm9mQ9JtpHShfhiz/olayjwgKYk
1uQQFan7fXDWxK6KsfPeSSYUjD47Y6qXoQRwRTFSXc+uZ303vEJNYM8CdW+NCMumcnbYX/SU+y4q
ZZJu66m6s0AkjxkpVWPafm9kGbQcVof8UyOpIa1gUbS9RmEuDbt4d25Jmon05yQsLeIAYKDUKGrQ
HYcaV0VlB9eLMzgdmLqU7BywG9TOmFgkB+A6aj9PtjW0BJIaHc2TvEo5nzkS8EtZ1/6yHUaDydaa
2NWSb5aGNvPs6FHMHOZxiLEk5T7MnDn5Pqme+VwnblQzqxcGRyEvdI5shtjNVmECU4jNoYCTNnFl
QGtpHech6zaiOHgoaBattLwsXUDhG5jLhb8buiR/MWplk10YFt6nqYSZvE1qBfnVLcGgbFVrUSDu
ez1k77ROcvJymNLG2zysKmYfAGkwJ4fOZt9Vdt0Ne0X4RBnwGisGqbY8uQ4c/H0wD0rH5I3ykZRS
9WoLyA5IMtWl4EeqkpEgNuZU+4KQx9K5dgfIkiT2tOIrVDmQXIHuiAiWriQXs5GOIPaO5hpxjSZc
zTij0kJFxnOru86s5vqdYWRhubOzKP/CYKzmOGTJtbY+h6IDALVCXeoeQtEupNDfMHGwh0CfaqX2
Nmi7Oj3Aq+2WHdytZNgryPccd8ygATQtp05sCqcHQ0tZnZTnsIkoWahpaDN2sITgRENtm2S5ggXc
YHWvJqgoltvsDIOYp20QSZDFLdDU4cJIGje6JAAc4mxObtCuBh+IQitM048jBMG7qK7J9FJ9t+WP
R9NI9o3AJhoNlUXMrDfbW1Nb9bDr7EjPWxsMZwIax9XJNiwX39xpb85fat0Dx52mxckuKwx2BJRy
WtHT3QD1UK2k5bVsJJzgXRJygomRBZo/4A1VnPPZLl53K4L94CwAxqGPsnPcSsfWH6UKnAc+D5K6
IGJ5xLK1FlBeo1LvsLVSxzDqUtPgMojWBTCXbq0x5/Oh6vVQwMS0GQuh+TnBr5TvIlhKmDcdZEmx
iOBEHXJr4qenoiHO1VsKKuFWG3gTSTk5cRFhlVDapVpi3A1Fnacs7q35bCX5yguiMpNdLqOspkNO
9yPc2Lrp3k8NVQDCyymIcGJQM7gDW0fXBVlly3U9siGPOfyazUUnvTolrL1lrkpDET7AazJY/thP
5dsFxZ5MP9LYyOrjwGnjXR6w+98GhAeSwjy3zx1kbvjpsl+Rq/1y79GlArPeCMeitpZXN6AbLXRX
k7ta7b3sExU9jM2lGpoLSJhezoLGQ6amNIv3k1IL4WcAy9fCRVZeD7LqYV+FPttebwqumDmXT72H
l22zpB1WafZ4oz5QUjUuJGjnbNMSI0rhyhiH7B993P8n4fxCwln5/P99fs6lqL6K/3H3tWrr//O/
m1+DdNaf+weGw6H1XxY2aCQj6Jn8FYnwDwrH8rx/0bRHH+ogyyEphJbnf4ToeP/CarEGlLD+WaR6
0C78zwgd+180qB3+EZkiVNRxcv6v//lKbShO/v+vUSwnSlVkoCgvVu13sHID0F2dtDmHhtCQOajz
Y61c+0qQWbX3OeNvi8JPt55I9JUl0O5xakx2VbB4u1Lm075cM/lqX6lD4PvROSfS62boP79TiPUD
5QQeb+71pNdbp5N0gQwcqRgFnxKCxVzgulN175A09WOcK9xyHKNvPXcCXYrZNv2ATxBOK3tYyiYN
OsdDxwp8D+awAQTn5n26maciazmPNuPzL6/8+E+z9NdH+FM59V891H9+XYSo6C/Qu75FIjhUGPzS
nnNi0Mlm3LbUv+4H3fYkD0C1PYZz1oWbfu5gSTLtfpxmr01jJ/W/efCm33ESsR90F073a4IXAPu2
Gn5UWZscjMlPPsxUyl7sROfPnpstDzP7+Ts6Sh/BwhmPf76R13KB/7iPYB2jET6fUzOAlVHBYVXK
jz52zsswhUmIIM7a//kqr/vqP6/CoKVMTHUh4L8ncgFUEWHey4kBR2lqq12Lgu3U99ewKs7Z6V9r
Bv7fpbAFYntEvxSd6h90mUdd6HNDRq5eKo2/VSb2rTA4+g2R9/D394VmEmcIcnbYByea5LH3QKRm
bn7MusC5Id5e7pqmCG+tWkxnvHC/eVFEZwUY73/GUrkn3we4kbxeOFodiybL9+PaT13m/pz14LdX
YWZATYuUHUPW669wrsHdT75JGmRaF3v+jWE3hZSf/vzY3l7FQ37AZVAmIoKG6/VKUWQDLWDTahVH
jHYUjdgX7mEg2ts/X+Wnivr1N8omJkA3wh+DseyUViAnN4c6WDIU2BZtG7vOLgzmtA3USQLSax5g
b9ubYA5p9EK52zgI0M5ofl6LB9fRiJLWWnXkq8sKZ8XrOy08wIC+pk83ZvYLp//hwC5KHrI1uNpd
cjZiK25RUlk688X95hGHONtYb3jEGHPXf/6LjopdeoJXLyyOQ6PSLU1otSnbvjvzIt9+bDiicFQg
0aE7G5yq3UIZ2vwnL45mD6rU095Xe26eDKIbydk+I1z53aNkwcR1g4zPwSDz+o7Az2SzcLviKNkI
U2mQINnJVtn0YZdtgTv2N4tLS6eq/XOSKuvt2uTh5mdGCZgmf3LoXj1MnamQApaojuH0pRT6lmra
bsxpAxcm2fPGfVGR/pGism2SbRSYu3q5y2a8W1a9mWYa5WWwLdX3P4/uty/YR38VhWwm0PJEp1+q
r/uMtJQlO0ZIUR9JSog+UggZDn++yklK0jqASa9mRUaFvr7qUzU/kGw7pHdSrCtaSd80KuNx9OXF
GHEwE1kWXASTUXz2B9XuMKFEFxyqxJ5YiXOG1LevH7LVatZkuK16qdOp1nKHMNEFIcxUvy+6zpHs
SsyJ/FUzI0G3cfeoMvKPaHSzM6rmt4OcK6++P7iGiMLCkzmRDq5RdxMDb4JgSt80d7fUkfUuqiPv
PX1V88wzfy2H//nIqYSwegEsZPo4vZ5t4QD0SPk+5jTN7hfKtWiIJqOTxM07HlEyNjwUTPV9fWlU
OcXDJF3O3PLvXjt7UfTVKIEt8FLrM/ll+ujm3JldWRfHoLNIWZeUKn32LJtOEYGrddlcUvWXdwVI
0k1L2yQOdT7HHofsM/tC57VYbX0aK0qDpdzx1vnzVJKnOgt21lzLY55LFous7VbeModJtaPiTN+p
MMgGXqNm0msO2zt/1mG/4UDUdvGK4xVxXxv66Ca0VkgDqWFWNwoJ0aZN0RMSwDz56PyFQwgNoTzh
DVR++zPE+GybzmkUblBayE+BdqePJG+EFMPsYf4Bozh/6UMSC0bUAohHUPW8QKIlC+jP39/bscee
eP0G+YuP/dSTkUeSFLKsFMfW0HYsKraawsI1kHkLiRV97tz9+XpvN2os/SZlRhu8CBu2k5OBE+gQ
hcckjs7Qdxf4aD02sQE6jNb09n++1NsJjEsxcaEBxxfK+309xCzV9RB0LXHMWYqvjNJZg89N/9+5
Co5KZg3sJT+hpL8O5H4GHzBlBjeETmtXTN2T4RKq+2/cSoDNlfMeUXz+ySpPHzzzEdjJo6Lsva+W
1N7M0ZJv//oqACGwyKyKWOajk6vMRt/Rl5Hy6KZ2taMa963MqD3+/UXYsVjs0bGMvMGfhDPWMNHl
6ljZSuzQAv7QJFWcucjb9TR02PdxCmXjzNnjZC8rWd0jGczqWFDUWhMVqIpFZnXJ8TPdLYtTx2jb
zi0gvxlvznq4BoPGO8Kh8nq8+UGPu2t2uKgp27j0tKKkAnn+z8/vNx8Qe/41xRVtLZ2Sk1FdN9bg
RdMwHMtcz3FELtTW4AFwSiUX5c+X+s0xfkXluSjz2as7DL/Xd+TUItQO/cpj0c5GnAPt3iEztPad
CpLbxJbRje1mUwyWqKckRwDqmPbOXdW3xc7XwfRgj9L5K/vkz9naZ6PEudgBN8CM9fpX8j0NLiRr
5LFZlugQpMGPxAid3Zkb/81D5vywcoZZoAi/XGfNX1Yn2blpZQ6ePJJ6lD4a81DCzE9Jr6MkPR6y
lj4JolG84a6m4YM2dpxr4tcLjxK7HtNi62shxX4Omyd8pDZzXNTWzZnf8ne/JGX41QTCC3pDKwLy
T02g6dRRRqvyeKHWnUKtj91QzP/GSGCn8F/XOhkJQdDZNeUDdbTQOe89mjfv3cwY9i26sUtzcrN9
qy3vpvMi431gojiuKU/EVZkQ6WmlUxwsWXDm9k/gYz+HwgouIdCTes56On79kho5Z8lseeOxa+Fc
FDXdLGfoAlpdpNY9+1bu0fldGkH7DHe7v4/cZjhSASLmT2gpkYHRixbbOcwgZGRBBro8S+cBdGGk
ZICivGojJMlK7DOkgiM5DZVVxlRIuqPfIgs9syVy1i/39WmSZdHDIBlyklvXrdf3EzbLhDM/Use8
d8SOOIICFYBjxc1I/Tmoka2TCfejCCg+JULoq0ReoQ+Uq8a4qEjqncm43S8qgPneAfNzZpuyUVXZ
921t6+9jU4er6QTjleBOc897oR3sHkNXp/uW8JqbBqfb5ViM0SFE6bodMyEuDZs+I4pSjEbRMJ5Z
1d4OYKZLUr3BY+IDA+j9+oY7M1Acn83xaBrCiDMZDU++P7Sb0nT+zk6yjhXc4zxTGCUcsdgQvL5U
Pynt+kswHo1hdg6ZqH70FMwv/jxtvF0AuEhghrgF+R/srdcXMZxeDkxN05Ea27htjSyIqe2dg5St
c8/rYUKliwIoU5OHj8492UERAACczPKnoy7ED4IhrwqSDk3MAxst+3PO+9+9IuhNXAaIikt9+PUt
JaPrlXWbTCjyCFBCpTLv65J2IhFE57hoJ6iof94Rqw0Vz/VqLKWvrxXlc0EueTkfh9TryE4O88se
9/je7mn/68bor6K5FF+t3LfJuiu1fx2O4dRsPEGEFkeXOpJ0fwYi4lzkFvZBBuX4Ujh0P898qb95
zwh+MJFxXOTHT88uo4DeYbIIH50ZUaJJsEfsD7RE/zyafnNEoibA2RjU8lrZOa1p9rVtBLXF81iW
ossRP5LquLFKl3TC0R9wvA6BOVwgmkC87QphfUV+k6Z7WsXibk3tPeco/s3Aox4HB5hSE4vvaYHQ
S1Na0aRxHsclt74uBtQmPuri2ASD2FYTjvUzD2B94Scj/dUFT0Z6bsJ4qHsuKOmnvp+XiFBU187j
imjKqxnZ5mZUXfKpMWfzTlaVs9fT9HdG0p+Dkk0WNS4Xrj+O0nWn+ctOgMwfQK31tBx7rDeHhSYw
egpDbhsndc/c72++tdVFvdYrXYbP6bdGlFxe5vW4HBN/oQgS9WHsKGyX7ijEmUtZ69r45tHyiZGl
wPmfOsDr28JXQBto9BYKTqFz0HZI9nPqptdlOYQXRqZdig+AA7OctJklSoatdtaAKM/o7pPBKs4M
9bcFCex3oGFgkdkr2fJkITC6IWzmUi3HmdlhIyztPaAqLdAYNARUYt9ZQw/nHU/veRi0cWZL+bvn
jn4SFAKEKb7qk82epUpPFpm5HLFjfJIp4dJT3T4KpxjO7KJ+7s1Pn/qvVzp56vixgAiOCNhqf65u
E5MA0b1lC7x4kSXl+8X1USVXSaXw6jsIvXQ62FQhutonJjycMH9TgLtPJdaGzWx6tibmaJBbCvdR
uzcae3gOczrR8HrxXNzwhQLAsUzCf5q+xQDYkyfbn7mnt7P2ipDD+8+BkXMJeIXXI8kLsqmxPMM5
ElHa7zHLGIdV0nfMXNT623Ds5mgbEWuWb5zJJiGZZuDTXLYmQNo+TMo9goPlEOQR8scSFRQr2Wjc
lYa2Hv88m5xO2is7LKC5aa5MlAhg7evfM8/pbi9FK46JZXhEnTkLagxxDhvw9ioBpQAIMmi8fY8B
/foqo18T4oc15uj6Mr8YyI/ck0ylP//5Xk5nYspmnDBd7Mt8LoSenFyliTrdjWIYj9Mo55uU8+ym
Q2HzYBDZfTmXZnH35+v97CL8OnAduATr/on9BnYzJo3Xt9VVFmxqUZlHDJfBsyzZ2G96K0iNjcL8
mMZVEVD6b1eIVMyfYRMiWjlesQaAp9+FU2LEH0Q6YHjRWf4U9EpYOJKaCLWgRVQhenzUS5wZGlnH
RNH67606RwXU9T5CG34at6hDOjQpzkp8GwYrvRWqC66z0QBl3maeqRDRa5MFqSG5aptbg0DZjQDU
xeCD42jT2eVqahw8TUsaw+A2G13YkyCyMMhIL/PaLRLO7jY3woGQPMo4z39+hD9Z0q8fYeiuhLeQ
ni5N8dM5TinLLJtGqGOUk/y74bi8XEQYDt65PQYLx3jwyoVMPPCPl2GDZtUEAdFuaVcUbVy7RXRl
tgtJ8khV8025KKPe1kUOGXcoW+Np1oElMEEE5lU2zKK7gdm3XObJ2r5eUDd9y7Kww0IZyOiC18ub
qccoO5qDP9xnFQrEOK3CNXt7KM1NoWTn3KoCKcgmwYd2VSvpkCRKBi2FyBnG9EZiWyAn2tHuo1Ip
wulUFMahLr00RIhJ1DfwaXu8zZbeQQ+NE+ixWwrUj+1AkSReyV1lLBqlus0YKu8DDUBE0B6Y16sZ
JWjPdJ8sO8Q2DZHo0YzKGQH1sFwbBJvaV7Z25YNdNmkVayVUGKcDIWXXoV8nt0a66A9tGxLAW6Xm
F0aYQm6cKVTOhJrBc5+DPsOKEWQjaA+nbNXBs3HaMNTS9rKxdXufl2WPsGlEfBrXUVdOuzptPMSo
bneom3rOLlROD2AzNMnwaLscYTB/ZOBr6sX5lPgWYjnm5iE8/HkAnc4s7DZdaKAU/zguwRA/mb/E
XOe26mx1NPEG7yxIVTuonM7+r69CwYy+LMcXEEGndKquqj0bMx57cJewSMcpjV1VAvX681XeNE65
GS4DGYGiEludn9uTX3ZVSStrlRhqPlZCgJv3JWlcVB/jwlnGwxxMX73WQs4+O6i8FCdtiJbizGFt
PYydfI8en+HauVyN+KcedaJQE9ykiaJxalnkjY3PgxZE1pp+E1dYzC56fA9BNP84c+vrGv/muqhF
2WA52BlOd16t1IFjhD0NAwHpHrmrIZ5qHoMkSS2KXhq8HOSa+nwgRbD47zrfqvd4R6KjbxhujDHi
0WrGBnEoe8PdbM2DJO83BSskEQWe6Y389nelIcW8xRkQfcXraV802iTt1dXHSWs62o1tXgK0IPsY
mtLFRLgfZ6/g7xiV7EYZGyHl+nW9ph14SrnDaTGFqvL1USFZjkez4FRH8fYvt5xchSoi3FIfPIHN
Rvj1rTVWK4PeNMbjGBr5hakXN4vDfEF1W7Od+iwxAYHYm/vsReKX6kkbTuZzFZ/fPF6+MRqOiJFA
NPxfzs5ryVEkSsNPRATe3CLkyrVUbWtuiLZ4bxJ4+v2ovdgWUojovZmZiJ6ZFJB58pjfLPsfcd+l
dTpKVPLCng4KXM19MKrR2cj7o5PW/qestdRPK/tvzqUX+w85DaBZOrMKNH8WnTx0i02/D5TxFMnO
AUK7S/72QuH4CddSBj7yhrvve5/qXmK3p5KonirqBj6Bt/I7bsQzfgdzduSc3mfMlx8AtdiWmBtQ
7QztcLRDVX+EJ6Q/oMFpuYU2IuyqhsDHS6UEyj+b1hujxawIs3ZkEJttlqvKBpjOau93zmUWL4ga
l403xybq3cULSpEYVIqEH2b33YAIBY6/Et2WKo6KA76piVsZLeyCPki+p7Fp76YCkG+bk7ref0M3
dgenAHTH/KGI5POf/xUjncJHpHMutwPRQXAZ8u4DpDjZk42h2uB+iGyYNJbH+4u+gxwWTz9nlKTK
dP7nI3K5qmmkcamVI8UQaKC9b2K8aZZJsxeT5B+Bh+WQvYKPlZJ2Wx2BJbeOU14GcwK8Alr7TH0F
nzzPFUb3SfWkx8boSoBbHwEWSbu6m6xjj5b/z9GJxFELIQsOvZ16aq/oD72sf4H1FG4JyNQMfHkw
toX0qLY+tNlJwN3I84w2Zw0GXbYYrrTJllFiii7fqD3rUZ+vQKLmIHD1MuapsM0bQcRnUds0uuXH
fapMp9nze2v38J8d1BW8MIM4G6ujvnInLStRghLSkww3EG2zGcEtglLVMpZPOp+tp3bilJhQdaFt
t9s4rIv9/Q994/iRiNJtlmWmUox3Lr+zFEAa6KZEhgOlmAcxhfq+d6S16vDWKvSzGSsjpWwiGnS5
CmpwSlwYvXxqDJJZNe+tQy9zju4/y1U3Y35vJhfHDIZlzPreSfvrqOSTRsbehMrJT7lfQcnM+Z5G
Pn3uzTx5C4ah/2o4YYhTLU/6WgSDkm2q1LCqnZTocrVJi1pam0Heevb3NjDjQMSSlrrEWGFEwEcd
+eQ4NgASSBebiFi71sm5DhPzzJEUhr4c8rPLBlUBvUKLuJpPCYB22FNOgBGJnEVw3+DHf9GKOPxK
83bsPD8IqlPcax3VWRIhDy4muKMMD/XoAHEl/2HaYfOiDanVuBb0Jmej6zDFV8La9Wvh9yIWas9F
rM7s6nJLxL1DO200aG7II9cq5CtPGfs1q6jrk0srHkQeYmLv8oeLjUeJb8PNLtSTZRI8Og12ul5p
7dPUpDjfiklkK9/h5oL0hOebHAzJ8jxx1QXT2EzqyfTt0IOq3LgAmJStoKrcDIiOeSt7fr6GLmMT
T/jXgvN7/mvP0x1AjbTT1FOujW5gRbEH++sBC+EnmsXRDsdj+9BLrb+NHeHvkJnQ97RqEg+ud/VK
JyT3EIUZH4qm+j4kOINUTCqOuTlJu8FYybWuwxo/FUUBsHq0KxDJu/ypuW7EIFv4qY0E/5DrFdYm
YMkNlIRkZambn+GvpRZhzSHjmQYGBCdHz1qPUQG9pVRXkKMZw52UxWtp5K3dzOk2kScmS6Yxfvlo
gT5CFFEz9aRFenAMIpmnQl1i5alunXFONl8AlUbZNBe72ce1fBCJyuYyKhMliso65WYSb3Rykh10
VmsLgsz5en+HXRdIsy0ufWiNc8SEdbFoLiu9k9mJdmonzdxAfPkjl4b9iRm3+dTIiO8wSp2++xG6
VPcXvvUN54fF4O19Yre4dTUTMUBDwXV6MMroQNQePUbP04ue4bLtjGr3/1jPJiBxduc29LIz2JUG
hMRg0E4YDtJ4NaToGdv6cpOFOq5S9IJXqqobx4HtQs2B5CHI7iUEim53NA5dNp0ockji4lHd2532
GzJTsrLSjd3JPBJ0MmxZ1lv2CX0IpiIy6ukEs0ze56H1DPZ1DUB343EAANtMR1iEQdXic+XaoNuz
WNepQ4f/QE4WepPKbMYv6mDleW7sDKYw4KwpG5hKLu1HHWzs0A+RJr6UrX5oh0J7ThIzwxtlVPZ0
AdOVc3dzPSChFL8kMNbVo83qbrMCxSmOJ31nUbB9rdLuP0mzkpcJEZKVQcSNtghOgAx2gYKiFXzV
4xnhzeLoaMons5QRHBFOfdbCDGUQ30c2SDbCXWBXilumdr8zsKp5aEQirVQANz4nvwHiDp4X6HFe
BWul7caMK/yEGkC5i2DbMm2Mtb1Gg3Xl9d7YnmRuyNtQFKDuvtR4hOLfmiZo21Mfqf7jOAQxrbxa
XoljVxMKhB3n8R21oAMMAHTWZYzG68DO+jnjGC27/IkIBheyBi3SgH7/0Mhp+Ci3gXhQEezZaHob
wY9upZ1Wmuq+MIvsmGrRbzRxlYMYy3yXJyL07ge895bG4i6n3zHzr2ZswlWabNexPTZyJp9Gp4sP
AV62TwY2lIeoid4GKFx7gGDRQ5pmX9Ugz5+ssTT25UALOC9j46s0ghZvaxsIRQ82vBJGspXyuvba
PKGrtJLo3NoffDUdQxY6WAzNLt+mnVdIpeBAeLJau95LOHy89pY+l+f+GnXoxg2kMaOkTTdTX65c
YdVJ983UCJQTtBfm34wdnoc6zV9aM26AAjvKzNfCoChU21/3v8ith+RGwHPGgMGO1PzlQ4pIbcK4
nxSIHa3PFHT6rzGEcUhjZc2C8mrKP+9Ortl5NKACPZcXGYTttxPaOI16muzypWAIsFeCrP3B1ZB/
TLXUdOkRNa7BCOY/ZSjUz0aTjgfNilZiz40UgzhHqSsj5U1wXTzxEEYRli29egrUWriEu5dc2Chq
0CnxptgGchQoH++/5Pfwudj2TNW5MmygLFyF82/6K4UtrV5KBt/QTnCw65lnEaZPmLcwKmRwmSYo
aSQPcNThudlFgqWsHdWGtcM5KUfpyxyTU14Zf5gs1qGnMk/ZOqPsfDUdyfwhkWhKu9AKoG/bUQkQ
qrOS/E8ci0FsMrspkw3iaQie1RIiA1vbmk0L7cpRvyldNr6MxiD2eOVI5rNuNOGDVdGkcNnm1Sax
s+zRT4TJMBYpj5b5hFE2XlT4aJOWkugfoST1TKqmZoSDJodp5o1KMJWuoeARuRlCxURkgKnZs2KN
ChAGCqUC+LOEAJJpdM2wSUd/5tmyVfaGZaJAKOX5T4UBNlIUpFsfGtUEpCZXJSou9AyLTdXaxVdN
ErLqoRVjo5Ealv3XcooyFwuY+Jdv1EV5bLvAmLt9+EC5WVDOWhROEe8t3w/WQOW3NjVgIYUfRecE
Ouki5E7MoFDearQTyJwP1lQqTwhoTp9RLu/+6KMsHlqIi57FuO8tl31pAARfNi8KvlGH+3vsxhVD
IQTCjOtbgdmzOF1iNoZQfaHRYs2DIyNE2IeWHez/eZX5CKu6MTNoVXX+FX9t5NxqVD+WfO2UVpG9
81Uz2aKf/P0fF1Hp1OD+osg4zeC6uniUwVRRL29b8xS1otpWuul4E3YCK3fyVeRjFQvBl5k+p8JG
WUx6OyXUB9lXrNOAII6LZp76Mhc5h8rS10LfVXhnjsXJnznJpN1kkJdvTYhE19ookU6FFWuIXZSv
iTy2bprk0gOqcK0nO+Hg2chNrDzjjYVnQCAFBqEXWuoiYzXiaVIKNIpOJtPos1WXYpNWWbfFcOuX
LYcGsvtT60WiW9uN/9sGuAh5IN8pgqkVZTT/ibeXz1wBPEWUJUrOdmNRpNLVCXcNUpbPXSNFk8f8
S2I2rNT9M2PA+ID9SLktownccQbJVA9kGhcmOpMf9NZxfmZFbH2J0Br40MsJityO3xTFJxorESIL
yZj7OyUQZrMj/Sm2iJBmPsVjWDXbWsO80GqaoXioTFWtXKsEcOMRXq0PiWK1net0ZlFtpLRBA7dG
RPhQT2VQom4wDSfHcILI65M0OpuS05/TjAO4GVEbPSlV5rxgSZt+jwsFzwS7cZoAyhx4/0Qyk69x
OCq9Cx9D/DbrqZtcs23U34rlD64xiipzW+Fg0KHrzTNRNFb2jVKNX1tDYGnugHPA2AjnklnQuBmQ
LTG0X1kdyH8KaL9UpXGjlu4MJnW2qGXBdQ6NUD2ORpQYHizT5neSpUeJyET4D3xYPFrLZjhISSJQ
H3L0j60xIX4SRKl5qMRkIiCDXuK07Rzkma0MfILbhMYYenWrdb/6cMAIMhJ9sA16Vet3MlIxzZae
eXRQpFQNvKnoaKbYFSN7K6eT7hdqvkOy9L9OS5Ovma5m+ID0hSO9P1X8QA9AP9EojL/qdtWEG5Rv
jHiDDG7zrdUbVHsd8i0cjad4pztlcMSFNHlDhkoD+1l22ktowHhB4TRFZWVI8mbN6+8qSZh3L10I
pkZ8Y/oCl7tXIFBokRpEZ7kJA3dwZGmrRE3hob3ZbptyNLwSvduVhPO6u8sEBNeLOUtCDd5Zknll
qdJzs7MT/IUYxBmiKr/AGBw3lSSVB3UU8d5G022PaJsxq9qqB41h7oTy5qPVmNG/lqDwoClZaMQw
wYUBPsfPv0J9bPJ5ncTPzvyOcIuUs+bFg9DdBiU+CF2+s3K1XNeE5NIGc0qGEKwJ9+FywS5NkVhC
TeusxEnnapY07bGdMz4nRdZ8mHp7fJQTNFmaMlP2EbJ5rwqiJ2//evXQr9Ap7fkOXOnO4uqRbWRv
7DxWz1bgI6eOBOSjqWZrnlVzvL+MjeasaEG2MBO3mU5cPqnaoShktqGOJHCyl/QBzbhQVby0gAga
quGLPVWDa6OWtBUjOm73H/H63mNxrjtaqnBecIa4XJyAplpg1fSTodfBs6Wjyp3mgeT5aArcX+n6
9sEkc2b5AqN6/6iXKxkhsqFynfCYDTyRkGnImI/xHk0qOL89mm6V2mnEadP5R6r4LOxB2kFHaKaM
U3FcLpyPIejSqNFPterUG1Oymu8BbvE7RzjjQ2IK4eWjX2xR61szfrpxhGmAz1h3GsHwtZfWf42K
umZWZcbJz8YvY9Kan6zOjAGVGuGDkoT7tqjGIzEn9Ey9cF4GJT46ZrpvpfDHv798mhsUdoQv62qi
Z5ammTqdYZzQIOk+GBP1tFv2tXqQU+mNlw8BFVJJRgaQTJ/vL31re9PWnOmItHeA2Fy+fu7MuMwi
zQAaOE0bPBezp8gagmM2puJDUduPcZnCNo6JrAFVyv3Fb4QR2qkwZZjFMXUHPHi5uhbmCKMOZI99
VCAPkkfloQ/QAkIY3v7PQjjKDfUGAXh+VnUGsJNuERmvP9z/FVf9NHbg3z9iETwd3+pwLwpNhiS9
vBkcPdihuu/j0oDYBDT7aHt/vfer4TKk4BVlQjSEYU4ytsSSDDAJBPK15qmWMwnIWZwm3zQzzr4b
XBSvRglkddPKdhps2rLVvpFPKKiUtQnqU5E6zuJNoY9if2Chfb3rRJNhjAle9RsJBXA5BMDM1q1A
sJYotzZ4po1o28HMxJ7eRRxc+oYCmCrBHEu6Q6oookGjTEg/h5qc5/6T3jhhZNFMjWE7sjRAzcvv
WxUDqVhtm6dxYDyO8L90dJraeYkzv9uBF4bVNCLtCmABzafEfISJ1Lklsme7Bsnhtank9Yfm15DZ
z31aFMyWKIJGLfALKirzBFCuPue585sDLg5WmNmPAtlO9/7TX1V5Ksuxs+ngczVTv1w+fARGsIqM
wTwpSoQPfYEGZBj14fH+Ku8ufMvdRHk0y23AuIO0frmMMeOzCV7WSa8k4wdgeCr7MTwrkep8UIuU
cyu10jdtlJpPPQJ0zyjePraxI/2CLkZKrWaBsQ1UpP48Wc38k4MViCenWhJtcqUfV7AL81m6/rFw
rBlMEXSWWZOVylHZ2aN5ElYwAYYM1G0DWNEFSafu7r+Y6xuNjjzNMhRIZqzK8pQlZinMqNSsUyKQ
+AwcR9kLa3Qeg8HXXMVP4O0XwvHq3pZXDvh1QmoZpKNzTgY3+qphniMMi19MGJyVcRoOYy8Fxy4N
mmPXhGITyHG2ZfCdr8TS60BOD5n0j9EysRyMzOU2CKYcOU7bCM+IQqSP6OBVD1R8pRdVqu4Ok5hQ
VsdoAKS/cwThP3n33/b12ZqXx2CDK5xuHUpdFxloobeGKhcs31e+eWCY1DFqQYe8k8A8g5Rao5ne
XI/kG2gKsYVpyOV6iZxZwZja4TnuqmZvibQ+IBelbJJUCj+LLl8b3V8f5hltAxHG5Ho2wJwv1sMH
G6cnCvOeMQstDlANORqgKyHjSnJlrmLodULumcEpMBAvl+lAMzOOVqKz6g/DxxE/hsbFYjbVn4NR
Qm7dz9PyE5xJ4LyJ2qKaGvQFGs4hOEAoQEEQ266u9kK4mh4N53Yytd9ZKALZM8cm+xBraKCt/OQb
txk/meQFwCDSGQxNLn+yraDoXGtlfA5HS/LyKOT6TDL1G04Y0l7OpcArW1s5lErNr7X98pholQXw
XpM+UkbbWz+JtYNpJ/YhUjprO3bonCh+2Z2tJo8eWm0ct7C2T3LQ4NYTxVrzYDV2czBxR3pAd1rx
4hx9RGQyu38uqkj5mR1iPQgiyVwGVtPxDdSPk/ic0RxoaxpPfRTplN1IoZql+t/9A3QdGVkN3CGI
A8RHuKcuX2NthJPR2kF8NlJndIFaxZ5qNPLGoae8Ur3d2MssBdoX0bm5Xl5ssnR2QVcmOzoHapF8
LeQww8inaVZe381VeHHOzOfi8C9qlz6ppKBG0v6sTVWwh8CBddBs5H3/td2IA+SN/7fKHBb/qnwl
FEEnI2aVUEMXvpOxRPAdDAnkStnBpPl/hDnKQNDhM3qM6eDi1cmD6C27l+OzNRr6x6orp00/jgjS
h5Lz0IlwrTd3fZUASTdNS0M5gjbucuQT1rKtp3iNnFXAfjt4pC1uCma4FyppoDHbQIxRZf57LKel
ZskA4XlIOgqX79QaswDTAz8+z0SZA3rV6PYDpNuGYfSz0OK1KuDGzUXpB7wayL2usREulwuxvAn1
ViTnGCMV19Lyx3aQPmaV/kfttbMzxE/4Qb0MVf6voh8EW8Y7lPT4KOuAERalZ0h3xFBSYrrfAWeP
AkvbltnYr7zNGwkat/EsbElhTVagLrZom/uNH8r0p5AxgcMBiar9iquVI7siIWy5UyoZRzRdsbZo
Tbqe6BC3yG33iApFqoa5hCJ0+TdS06dwmkSxsfypMba2iKdd22MW5SL5kKz1t26cK3gdnFoo8LNm
5yIcDailT75ES9gS2Tzbb6t9ZCbRPpliczNC0lw5xzfCH0nhTLpnsqmBBL/cBDAE09H2Y9ppdf8W
0Qc/xk3/GyrMmsbTjbAEyhwq+owfYsn5wf8KGNXgO1nZW9k5CCJo0kWsb1rVWnMgvnFu7XlAPGuu
0LYxFumCmY2KXnR6dkblh/GaLJmegK62KUwn2eaINnk1IqXb+7HwGlMwQ17ASVB4zKp0y5eYDTXJ
ZhfkZ6HU9gYwZbZzMqN6tAEV7OuwEOds0MHXFyizxaljfC/VKfeo/A0YVPR0+0gSO8Sw85e6s6sX
fVptHN74zDZJ8Tz5olsLVfDy7YvOzoLAHPNznHbJoy1P9NVlxPjLwW5Xzt2ND81XpjHIgIoG5RLH
0bYIOFkw8c9qXA2bOpcSV06bbHf/nV+xZwki0CpBHXAhvKcLl08kW0JBaSkpzvCXdEDimvHg10b2
bar69wPN+IQ569MUB/2ezKfYlYlaPaM+SqvDMKpdObUweqTyd10W0Q7AVL6t/XTY9VMSHc0+fVNj
A2K3Wk4/A1h1m1SCcnb/GW69KXAJTESRmiMHWZQOkpgVIHu7IJeWFQJwYyJ7Ea7xSt4RZJe1H8k6
/j1Qq8hsQYBdvqkAxh/APqc848adsB3jPtqXWYm0G65GWup1Whn9CBOYwV6lttqXaQxKyxX4Xn1n
HKGc+0EdPvtqUH7EuM784edj0+wcq47PhaH6P2HQ4adikj3X4P9bBb15G8Ovf39Vc+d7bjm/yyJe
PsPkVFoVFUl51vQi3ShIpyHN3WTO2/1lrjSO5l3FNHDWS4YUSelxuU7gmCV2ZE501nwfMQWBZw4j
lEQwAWvo6jcYIyrbuMKbdTKaTTeIYyPk52KyDvd/yI27mfYzw1AmK/RI5cV51VAW4IPm8dksSnhe
GMwdY0PrN1rsNHtnEn/G3Np1flt/1oY8XUF/3HgLpKcU8TZ4RBPJ4UVmoCTY1cDAy8+1hsnd1GK8
poW4u8AjMvcxdsrYnWlyvDHkInwWqI5uS7O393BUMZQMa2Ob61qxosd54zonfM00QThSwICcxc0I
PS6YbekqDvwQfK+bBMlzDeTW24inROZKmHrZroxzFEp1evQYV7V2wPsKOEMXKLK/jfi3fqSWQl00
RDGUkrYa/mAdCl81zn2Z4Z4sy2tTjPec7fLwOdTnAGnQGMO5fakPHPvZkEImpSZs9PpVq0LzMy0J
OoeYrs1aUQhLFh5Vh+PjdGpVR75IuUd9OpI2Iirxtq0MHz/JKu/0H4UvK88tD7dT86HmnA1SP9vc
dDHcP18qpE1DLJzbep0KXH9Uk1Mv6TByrFJq3vDl4M+gBdoCbdYeOXh9iD/YYzTaXqlVotwq0KAT
r3Xi8Rl3msDwaM4O8HkCG7pA4+S4JvmlZO60CkjuVthNhEsXRrulN8mVRZcNhNJRCrpQfpCmsNkn
oaVmmC/Y+dlUah2McD3Vv2wowiW/Dqkyar9NG1sviBhNp1IAzJiMyfyJF4SJ5Z0u1Z+6Vu2SjSqH
4rtcW3qyAfGpxW7ZJPlP3++LtzadTLElmc4PrY34yiZpfEOFsIs9wEaXsJJwpwH3v4dIJGZH8xVT
tI1CfEec17fAmlRZbpzbxKhUGrvB+CuBc1RtRqdhaorbMJoJSYripNs1jf1n1EsGsStH/eoamI/a
jGmjUWvStlpsbE3SDdwSjelsVgmwIeIB4pBVUcr4EeB/AeF4ssj9usnJ95KTCvlzDLh116s5mn+g
QxQsbaRpKN2mqLXf6jD4nwx8fTsGKnGwqSfstVwM3PAkINlT/yv7yW83MOfEIzR7GX4rn+A16qjn
tl2gq2+R3YaZO041xHBdq00vHpXhUR3aCRJuWFcsnaqaOwLW+x7l6vSlkFMOToU/iOb5qZyeFAS1
mCS1Y4IjnI+h16YoorzcJgNetTq6qqpXqHareoITb7i6MwpoGalNVYcFh/Ymt8l41CssizBWrux+
7yiFJtxa12lUDGmL6w4QLPw+cM1NNoXWO8bO7specSVYEi089RFqjYWzyxYvpMyDpuqkG61Sciwz
jPCXXwZFBEgyCPGtS3EIfoDPh/WeH2vhH3lqg68oecYfFRw/7MeqNtELLGd2gq5Jo+wylHG2IpvA
pIk0wXpK0rLpMYEjnePga+pv6Nf6BMsuCL77VQDnXqgQZmthhZDBJSDlG0mq/OcwyZLiJcBIUDxg
OyT3e5xFjWE31UXx8f4eu+rJMu2bQSZEjxnRIy8yjTDy4xQ70OYsYjvdGGWJq4Nanxs5qPF3Q5HU
SMWPZtCclbbzVTUDRwFCGbNqpi2zMPTldTriTT3F01if8cjWNkWHdHIRqIgu+nq1b/tVhtmN55yZ
6nMDWobGtsQrNXGOv43us17qP3Yp/akO/xcAvtkj3hd79laxbVTtnwta0gaekUyTXhyjzcXrVc1A
sSe1b87hzIKeBeG3OCmu4S2ucngGGtYMPwWjRAdkmcdhr8vxlLP+rFTWeejC7ymu8k8C96aV3XJj
IVKfWR0FmDT7Zv7zv0o1v0UEJ1C77lwggO1RtMDLZJixS6p6LY2/sRTgdmSWCYAmDYFF7BMKSAXy
x+GcIzC8ISZMW+iU9iO8tWTlqa6HnnSr/15rUerGWgFGqRuGs0jQMWorRoDBhHiYlqjIXHAR7vGu
sL4YBjdyGca1S8+/2N4/iNexHhcOdCTZpHRAEDi6fLVWkoEZsa3hrKKv55mN6Tzk47SmzXWNuORR
qWPnVJmtQkPhchmzjpPKqKXhPKhKsZcys3+spZH5hy7GR4AP9gb3v/jVToENpbP4MDg0fKgwefnX
9gI/5F1DmxYT1cfyhwxjjA5u1QrqcR3/O1EZW0AdhZc44epD39pLM3pQ5izOj794twi+ANRJ6+Hc
4COZpMF/wrajt6qqXOw09/jUePiP78ehOoJseARD/all97mlhc+3VY8yxGFzJY2/8ZP4AOAamXzS
9liWE1GnRfbUOcMZTc50j0yk+IAPpPRQq7SSVvKIW2txgCiHHXBZdH4vv7lTpf2o0/U410YLEA0D
x4+xwG4s01CJur+Lr2cPtIpMhp74XsBBA7tyuRaefpkUBrpyFgB2KfuwrZJ3OilX7vaOA60vEnEp
YUyXkelms37hZ1lSpKeoGRDDjXllqjtZRnGquC+FO3a+/hiQRsezbCpMBhyjtS2AP/PHBCf0Qxpx
527qQfwZpiL5yWXTjfgpSdMRqi83sjUAQ3uefJH/c3uMB+XXzUXhu7jo/NL/CoXAjnotGM3xbGiF
BjOknNyQRtYrk4Rqpeq69f0YJP8vqoq+5eLMSn3XS2MijWdnxGcrT/oUg7MMcv8Yrgq4zh3Wi6pk
fiy4U/OklG6Ztfh+CL4V6mSyloEN3aZoqxL+vomseY5quSaFz5BhJC+BRH/gezwJ1SlWAsO8wuIX
WLN0FPIC1JeAkC5fbOpIxkDOPZ6bFIQ/Al+zm1mAqqk08Y8Iwr+lcpEzNp0wyrq/e6+TEgAgkMMN
FPxmje7FncOwbjJCjJjPBuWMq2cZclSmqCiKdBYelJXlbnxX5sOQm+GiA/NdCspVZlr3ljXKZwci
jxWp1Wct09rjIGCd33+wG2EfltZMayLpourUFnkI3snNVKapcZ7Afnz2HUAIsWNzdCqMwh23R673
WEgAJ9zcTNEjdSZnUL0A60NgqY315f7Pub7rZgA8TV++L+3AJbMxR7K2LpQZETw4b8DndJRz7Wol
wl5/TAhB4MjocM0Nm+VOzlUnqiq1Ms61HiY70WNYH6t6fFRau9omfaustCFuPJRNS8SYszBEApfo
BhrwiG0EtX6WUe5xRU7rqy6cdnf/1d14Km5LgGkOt/g8a788HV3Z1HTIG/Oc10b+kEB7OXSBFu6p
HgaADbL8r1AswsHcuAb+Pn+opY6231TpNOqjeWaUomDlbYNylgWN6SB1Dm01rhGzr08/NB+wWExn
ULjk75fPl+UB6g9KaJ0VBxiSD/8c5ksrHYOKNpsyYec85ba1n6Tw1/0X+/59LuMOt/E79hBdWZ0Y
eLmyGbYIhtS8WXywxB9dJ5UOpLTeGp30mVfcvJbM+72oscHXyyn0mzI2PUa6+hY5hPFFCTGWdmLt
R0Ny6KI5nZ9tRIt3fmvpbmTh4rvye6/3G5cPpRMB651Qu4iTTYKR19Bp1hkfwnyLPbu9sbomfvML
tNlkgUIkFrCRR5E1PhVNXlITB9FWaUvJayyzdEP49ptEgCq6/8OufxfwD+AYc7+Ckc4SB+L3vA4D
U+FXXwX2PgatuokRpVy7Ja4vKsjmBCTkVlgDR5fLzwWeTBgx0+tXiX7kGbNDifobu1uEZ8pWfC8G
Xz9bFU2DzcQ0xd7FAQJCOH8rSoG+X43/K+VL8SHltoNzFUb2DwynOvXBxhLpkMeBsw/jGOwbFpzR
6A5lFAj6XU01eaPhtOexMvAOM3PKa1c24lrHCc7IvqAlPj2aZl5jkDqFDrwHIOfgk2V92lphnBxi
x+mzN1BPE6IWXVVhq2yZ6ZZWTfHV6WDt43OavHI7Z7+sINLbA9pT+eeq1h3gLWWkvvqTZe0oZrLv
clWENeIcPqadJg/zG2yBPGH+WkxvqpZgztW0I6oSmqjrh6Hsan8rlEo5Al6Jf0WlgrV9UqRJsLEz
va7QqTPLx6ar4z8VKSky5mowfa0K1fwQV12WIByfaC+Zirrg3rJwuEH4e+gDt+s7uGi1X4bpPhV5
v0nD1GRfVbRXwXkN7VZNS+NJCgBpgz7XBc4lsZkoK/vhqi1OL4H8nt0AyIu2mXa5HdoRMVQrbaNX
PG+DD44pcILOrPZbo0uIt2h9+1BbEq7RFUOuCdG4lRTtOmyx/Hu3jrkWk8xF5hBN+M/oPrY/eaJ9
y4YQmkqYmBtLYJ3baFZ3YlwyuaJHw/T+aZv/xxdRCzFVciSA4pQwqC0vntuMcKTpQA28Msypn4fC
6r06NJWHmGbYzvDj4JmcX1o54tfphEFmzu3N0QOTQLV6+ballHPJeVKxYc2KJ9+glyoyafAyZu7H
irzt0SgSH2fnJGZIMOVbO0nyJ+i51cr19J64LJ4fXATCsuA6EUlYtj7aWlUEv0V/nUITRN3Q2Ya0
jVVDfBjsUXlR4pBur1/IpeaaetABWuqNN63B+wCyaNWjml8XzWNPdSR2fZ7rL7UjkG/Ks0kWXkmi
hLJkiY3Gpnf8fCfioAEIjD6Pi7peF2wBk2KMqxcY6SZUNqSlExL7nqLkJZpk9MTzTVyDqAcvjZk3
feSWG+z+DrjKCPgIhEL+gicYQjmL6sBs41rU5DmvDn1a0GdOtoEkOe3KWuRbfD8i7/56V1t97qC9
99EYr4LXmH/PX4VPgNY2jpCx9tqYdfKMmZEG7di308+VXHxKall9qwphvOF62KwQE65ulnnl2fuA
OTU39HL4VGtS06jSqL2KetCxo5fSDaCbtfvrxuZmukWLZE5N58774oVmTjYItay012gMiofISTHH
NLL4kCWpxVU2Bej9qfGLwsf9zxiTbzZO3EeUqdeE3a7KAx4XnAJ8DjA4GgPayxedlnoXR0GnvcKX
GD/JIi8OTsmQL2yl4Mv9b3rrzf691CLrIrfLdMyWtdfMpjk5lDgOkyGJ7f1VrmI0oCIgNyB/sXGg
Uzn/ir92TmQpMgpLnfkajpqyS+QoO4J41/DiHPNDV+KIHqganlpyNz2PiaKshMrrNh+AJnrd4A/A
+vM+FylDpAuufdPXX0t9sLexne2jMMabvK0eQeO+9bn80kz9sdDrD70Vra0+v8PLSAVyh9Sdotow
Gasv3nEvLElu89B4naYBK+hE0c6o6IbPfdJiwY4dtQvNtv6daHL2X52mn/MimoVr63gtcZyvhMUP
Ic+dSWJ8Bpr+iyujcTprsupMepVrCglXsQSTbERZ2g81f3YyM+xg3SofSg3bct36I4Lu0BJkoZGK
ZtxMbRkpXjU58Y/72+Pq4OlzZxJmF9eKCu5s+X2aJAA8DjTsrGKQvR9k48kORu1g6YVW4JeTjQ9I
9zYnIwE7U8WZRD8iyb83gRatHYfl0YP+BJeOJgDdObLMJUBMseooNOk2n/NSrUKvGaVytnMniXeS
Ksk3kGSYVRjon0xPTikBIi+zCuG2QHfabzb/re8NyLGPoNc6RfMmzU7nAZjQo209ocjkynpjEjZB
NyMnmk/5k2+lwnLrIpEOdaobPytIBE9MFkT9P+x9V3PkRtblX1Hoafeh9MEDtbGzEZuZcOVYxaJ/
QdDCFbzHr9+T1ZppCs0lPs1IIymmRZHsYhkk0lx77rkoBA2rewO6tCGof8k7Ao7y9klpRuV2KeTh
psgE5BZkOE5LmqUo96NJyWNnkR/3N4Y81MAoR8kanQJVkGpFqURgveUSK+HKLEBdko89rcdTGiHO
gnQvEfsknOtG9Q0QijtUMBlQogl067fsP4Jfp2KXF/HRV+JScvsRmBtSBz6YHcPWqCQCeR+/trF0
uvIWUoXI3RjXR6luZAf29+kpFCMFCGsEixE2jJZ+QEHAiyiGiG47bzP7kMuB9wcEY0VjESAJUOAO
vNLUtTiNalYlEcaKqlwQWcbGqaZtW4h2IguNrUhB5gZilthSVMbHgRNWAnzRosN8HFPEP+eYVMTp
gUXvFmRdAD3hFSXQfxNrC8y64VAWC+m4QPMQkKQ7CE6bovYQGAhpVJrFOVwy7TERo506Yuay1lH6
+Fca2BgESijQWxXsOKgVOZN0vBPeoFdR0SleEo6nrNGoho6bVBgHzW5hea+SSihIngfdQwdOaDB3
ztgc3yCVYOAi/rnkdXHQypCgv1QddVOrnq4l+nGU9uFpW4kXGbKyhtww8FMy3kdNASVvFF1q9RKN
2+4GFKrJSk59dZvAIi0NU0lFspRuozSyhaSc0WzfqJbz+ACW/Hl80w5ovdH1i1g86UdAY+3ENNzW
NEhvBuTw+d6cqlB+HbBTIJGB3Yl43mQelC7v0S8I8xATiYIKhbakYzhCM/P9jSieXmdi5IWyl7ed
hvsRqEgqGjCwQDIzIsCGfNlX//VBU/jnLAfLio++fece8f94+H+24TOs7Oyt/t/8bV//zjvLf310
kb+mx7p8fa23j/n0lb94Iz7/5+uzx/rxFw/MtA7r4dC8lsPlawWl9vd29fyV/90nf3g9f8rVkL/+
7cfnDLUr/NP8MEt//Pkp9+VvP3ICqf96//E/P7d7TPA2tzo9Vj/Q7Dmrfvgf69fXU5j6/3P69tfH
qv7bj0vtJyCEEA5bAjcJL5Mnr7vXn58xgBJEaAHZENSnYDukWVkHf/txIYo/IaWP9wDhAgwvr5IG
A9SXp6SfsIPwBlBqIQWH+N6Pfx/m/osc/LJA/mv28+P3HejPe/uduAQWXkKrH044D+wuYK4T8YRW
BBHiuLJka21C1HYd+U5YrkG8liRuXTINHQhAUZQidq/4IOR1+trR5DVowsiQyqilWaUjK05geSRg
zEIDo3Z0hI7K2qo00PXD1BBgU2iVs6I6tpEtL+yF55TA7OpULTaJxMFnLNBAu7YqU1fuNp7mdoHp
NVQ9Ma22k36do8dBZnkgyhqukhJYn22w1m+qq+QFDPJv/SPQM8puADQ4uh8UN/Hm0Jz8tHw2QxOP
AsQ96GkRKODvW5jVw/Cq32YPxYOkUfVWeG0Doj+JOdOfsofsoXlNAxLHZHzqAS88og7Es5rhdQiB
i4G8I1nD1MzponUTPWsxoOqFHY3bSqZDZA2ZW8eghQJL6/1p8QYTGu0bAtJH+26YERBnCr1PbsmY
OCf6Ka9kz8eid/pdXh6MkyMYa3VxnUuoWya78W1xMO6aTXI13sT3srk4kfgerlrRUvRqWBYUBJgo
fs0vO48MYM4qUX5EZLzx3ZH6YG/ODnNidP9Bw1RmNsg0+f8X2CBzUmFasvKfJxU+WHNQC8GU4TAA
OD08svfOoEpEcAlpiSbbYVoYBPThJ7S1QETe01g81HOVCHNXmwjpf/FqU3uN6wSwicJhRXAKHApT
e6hUxsxXWnAJN1SzB4oGqDRiEcOhp0sTIp6O+FJpyFCayHymzognWOnfitz3A5iaq8kpHnMPzKy2
YncmyA7RO6gBypRUJzBIEfVuoPUGMMpaoe2V8di/eGgmcw2XBFT++LmogRck8So/oiaoQJXkaJfw
z5/CVdJT9IfmOenr5NU/1MiJadRHG9/rxU7WSb0OrwXUeurIwBD4M85J+PmBkpNeJ+jA1EXATJEm
IroZZwRB+bgyo5rUHtWu/E39FiRscb3YRpcduq0jV7Hy9/79+Jj3oM+h6a5j7aWvUO9ENx5pNuWN
dqL5iWz0kmh34k31gqKGi+G2W/ssuSwIaiTDS7AXICclqORKtkCX4hd0PNEM3WYj2gXWeI+kaMBA
xRq+BXj2LX9On/PnMiKdz/+Xc6LtXoSdDLXLW4lgwFTOrxHlB4j0FNtAF5fgTUKrEXTCeJDWIasM
5D8Jj3oea9tDxTMAC2vgqOd4V+eXeSLfvy/zX3GZ56TJtOH4by1NJjmWL8KME2+CfVJC7JnL1neS
umh70QiGk2Lnkv/aSQq4M4qQ1HqFzlxgSKMLWZnztucuOVEOv8Ulpz7fl9tEXSSCk4B3Alzwy9uM
VSkulnKq2AD2055V9OoWmMsdbWYiCbMXmpjD//SFpI+UHvr2wClBQA+tWiazGEpZIBlVgZYVnudR
2cg6kurokwYYiCOFfW9Vee87+hLlVTIYMa0F4mKk1GKVlOVgmJyJE80ohsQd5CBfBehjQhVg1kHa
GRSWNkDylrsiR4pZMyCSIy9OmRdf9ZJyAsdb/Wvr+s8L9P52JguUVrEWIlCs2EuZJjTo0OyFjvCa
RlKApwlttFvqp+wUMiizFvx2RLjr0aGs2ENxeC1B5Ezvt+njKSE6sLt0Tul+eEzfj2+yrn5yEtC0
AeMbYNm7ICjMXe8EeiwaHcsL405zDEe6y+EbGBfdU7vt7XIbzuQD55Z8Sl71F19ydaLf/t1Lznfc
xAuEbfePAzZFlmZBkgrSAmZe8ViA1gbFX49VQwASnMlxzm2tac7i99hac/eq/FI8/tP3eiY9mk4q
72ggARXI/5tIraoNTtEI0lP77k6gFxc+qcn9/fXxOBOVOC/OZ9eZiBPfSEFRyK8zrPzL2gUWkAgr
z/ad2n3K3dJFdaGpURjIbkV6Yi9smXokJ7DtNvkuJY+PK2YubHOl4Y/Io+9ycqsQjaRkh9ZbZDlr
1EuTuPxZ/r2fmKl8KXsjLFAebmfIBFxC/nmoMjssrWAvBmZMi4wKbjnSFDxJh3xVXJQCRUNRHQVj
17r7eWBhbizngPA7mwA8Gr/bWOY2zFnfvhvLP7thPtTb7+b/zC327jpq4CMUmWDDtBbI2LRV9eBC
yWS2sgQdgdnPsVDMzvEkUdlFRSUgR6nYNeufk54tL05XoGtQAe0JWBAy6DvAOmqdRI4c0qV8FbcI
HtKCoUDvBHdpDmkxd2LOC/FuAv7wEzO7YpN0wb+6YlN2uekJnSKaK61ZtnGIHZImNLMFuMXUcxSF
iW8yDWJ0PmWLf3mXTMTl775LZidhIld/i0n4KIAIWDDo/HgZ3/Kbsh45isWxA7rOZuwhIw+51dnb
B7AkszsrYuTVN0nFKmZc3NNDZcrEOR53yO6TgTnrgd45zLmOiPO5iATE+gPr4N2glEmM+NTUBjir
MSjBRmqbQdFQ7aCS3gquNLsZSMuCFo+qVbauVjjId9oW2e4D8kTPeGVOF86Ao19bMrlZWC+FI9+r
rKFLx6OFg/aKpnHtwTk5eObhBpX/e81EmyoiOy6qKKnBNBeBNNo7BgvtmugU32ZN7D1ypla/DqxX
EAWZI61Ybr6WawW9Aq/2CE0tTNjOr9nWY8q+Jq8LaruxrZstJlAj1LyvSYyPj6nxYrDXE7SdSUuy
AhukFTxBVT/5dmWhES1eDJ5d+rxXtyTZ7A2mm6rpLqGhdJpjHBo7EbOyaiK4LdXxZwWvAHkCDW1v
k96GuKTG1Et9x8Nloi24t9FbvWqsW7StW+F+nmP6rLHNfcdudwa5RXiL3u4vE2qjMekmJZkLllYo
Y/sWT4FUn6irFTKSeLm8OvHYm2ChjTFZ7Y6HA6CqBFhBopnryuRfd6ARJ+uX/gJ9D6yGlqwya7Zu
6MuNBNGfELB+s4i+qHgfWMbNkqWbhLTW3boh25ML8DODgmAdvduuI7dkhYno0EWwWacb/mE5K63A
7VbtXYGmDCTPSEeHVbSJ3AZoVorMD2lWEUV/sb2E8GG0GVbyBb8sH6FHPXzfoOUwvmLysrtXbe/C
II/OW0NuboQDAM89EQgpNqDWxBznZsWEO/M+dmtTI62ZufcVa1jHxlVn6VtM84L2xPWJPZCBOCl1
OtzfzEngpuE3ltbX0zllLM4bgBNRz6jYKqnME+4UN7C13MwOycW2Z6OVbjqT7XUbdd2r+8o1xRWG
aA2WSdmM1TcnKaa1cP8WSTE3PxNFX9ZFUYO2gM8P31TeVr/ozC0IUZHgfhDZyJYkoavHYUNN2cYZ
SIlg+fvNanU8zEzPvNCamPnfhdZ3ofWfKbQmtuPveSjn5MMkAPt7yk9QP34gzJHWQkcrTq76DdR/
odTeGIB7B7qpZCUTbK4fK7O1WqsxG3O0RvxObnqrt5B7ovy5YVVAS9bn1/GMFH8OQEore0xd0RIt
YzUyiYpMtSQzoIkZm6EZsYXZOvpl67TOgmoMBg1b4ncIi1oFiwGRGqqXVnrTsJ5qZNMwszXVVWs+
+mzJDJNrUlDyuJ25OA7QosCnWR3+in6FDHka+OywGE6waiBNdxEJyPWjTB9z/J27+DAa7NeEGvsM
2vEytveXCqthGLXkMqMbqSHxZrkrnmV7pBto2pRs9pvbew1BgYA4J5gPNxlZkvGstaGmX9Y3KmwF
xDN0AgsQRL/k0JAXPjdvfEDHN6hvPN/heW5UvLy8IBu6opEZW751shMYrwoZrMbKTT4tgGReF2yw
NCthuc2NAhQ/sZP9ud7Ges6s9cSUD8Ejlvplhsg/Vq/B7DXUwDdfeRmqnK/kumU8w8mXUVl1Zu6m
rmHnbs8GU7YEpB4lBFFyWOGhicZglm8GVoRHKeLriYnCcyy4zHQrwPLzvxU2+o8imBFZoVnRE57H
q62MhuboJHaMZ3sn3sLnRV8k4SLJYNII1ggTFExAm+EO3Ynxv3Ih2qXZWZU7mgODpe+ZEpGs3kR9
AKzpHDYYbgZfIkYVmh5uQ8P3YMJ6Yzos7sJsaLIuTPlCs0VLQCDo5LZWztAXBha4im1vYGUyq6aS
k1OaAk9jBg4prgR33MmHbFO40qa2aWD6DGhZiioQDEdcpU5ICMxzs7BTKzGtzq139U6wBJau8Enb
A0PBFQ1W6FhH0UACW5ibnujwQ08wJGEY0vCmxeOTmbEen9gim4zWWhR9NVht1piKNeJOMEDRks80
TA3fOm4IRjs/PAgMOPpmuQktZwngnHY1XDQWCV3fpaBGsoO57TMrKiYBq++i4i8rKlBq9rmomDq7
XqMsYhTP8+BYBUFRmYDGQuD3lnfof1YMHs6SBBnBn1HvQDwB+SAywRxwAj1boANQEimLrMRe0OcW
Dis2remGoMe5q+AONGw0ExZiP+s4hCd6slcs3dbbztXueuxnhXiIw46r4QKwA4ZT4ZupBfA59y9w
egeK5D8+UrkQyE66Cy5relot3dqubRw+S7aBvnKDXeYiqU+N88mBtDM/F6mgtpiZp0lGo2wjlMV2
pWLLCAnwE91QePLbjnL12Jjq82i1LIdaHC317uSOkEpot8lkxuUk/9KASNVoY58YQNCQmIp5YpUd
WQHmzce/wSHk+KbHAMHHb9/MbH8VmiersgtbfOKyN4ZkTSFfI5bZwZG/LwE6hb82PIRQvoDUsWKL
90H2ik/8E0Qnsgq8P2BYGzOhHltgwtt1YvNXfXll9cpfkeErsPhPf3WywpXoFDZ+44qhWdDKTjDu
EOtystBNHj9jjCw2EzO3MCbcYwotgBYSGAGX+h4LcB+Jje9tYvP74ZELfxWx0cn4eCz+G+PEnWR4
Fb/y+fuC6wn+PgjbXeskELlc7OowIHQEFEK6j90ENsMGTQBhP5zI8qCuKvd0GV0qd5kL8Q3dWu+q
K3HVsd4Cg5/dnI2cHp49N2ZQSsBE1tgpVkGhAY2h5RoTGgPyGxxHdnaW0Rmrd6MJ6U65dpGwXr7D
92OPNRBwSjwzpzUtqcBAqXapUhEJhZgF5mIfWrEVmIHJwCMN42TBFlDvXHUVUAil5ZmDc7J9qLTB
GliC52oLkQRuUCgYa2txVR3YPE4BRhsoAVTPXg5MpBvDyt9UGBYeDbZg1mMDUffI7a58dsyA+rHR
SZOmtnEZ2SGDmveg1zwKo2TA2TLBnkJVzCRSMktEgTIKfhhbpUu7cKtNtdHt47aAqiyhxrYddKiE
gZc0ZneipeKmK0xQZebY9vx8gXgQ4KfYkqkPINTaWS/djtzwOzQwMRgyhs+cxkE+Fyq3wQHBaFlp
NixDaCs39QPqPXDtpUmg+lpCdEQNRnrteNDzsMschMLdypVX1Ua0pTvlWXuu2PDsY2dWLN4Ym9Zx
4VdndOSONvDkML8SskYoh21H685qzcUWSwvL07eBUtsvVr19MukbeOHo29uJHl6QTqfH691jRK6v
O/ICq8/DgtHGia61HVtza08kI7nkIZaKXPGrFPhHhmstYR6CShQXfHm5WTolQxiE8W1WmJ2z3PtY
YQMzVcCeHrC1+JKqzMDLSwvxJrtzsnWGheGykM+Wh6UpsA8GQOGRF4LVswHwCuG9zpJXgbPCSnJz
HBxf2HV8MyFbji3k0YjCWMZ2QO9wCNfRLGBnUt3OXN0WMXHySrtbIDSU2rgtupOYSgdMzIYGDg/v
EXNpm7KZXPgXbxmg8ZHtYe+n+AKuDbfABbWMvy6xhDoDXzc+ZjETslDP8JdpeOmdRzIN6Sg5Wpe2
fYU8yTlaV5jS2SfhB5ZbqPxQIINy9k/6O+578AOd7aB8LN9Bf2ML9WdXqiUyhYobEQK22flrHY9r
VzDlkPiOQvnZ1eiWm6nqJreeRNJcQ4qx9OJsqUKqcTkGi9VKrXjV2AXkHazXw3Dd2OURVLLbyhYJ
pB1eB0loi2t0JXW4ZI4ggTPoKi7rYPkithlzlCC+4GYswQd5AU6so3QMN829uFO38cZ31V17m9k9
WeBdS5OHSBFZ3S/hG3BZyOUw2nKxs5SFZojtGOdWgyz88tkLPPI3CinhMSmwYbFtHN8ycMj4KvEA
I2zrtWj2NLjpLLwK4dwW7+n2LdXcfg3JbJ+OvsnHWDsI2DIE7moTFmx67bMTbGzEpW+729JuWAG7
M4R8i/H52AUmmtBBvEQ4xAOU9ojd9FhSCrO6xPbEOmEFA7t6OsGpyZl0gB+H889doMgWXURDsQsR
LuXWLX63Fl/pEqFWrjq5aObRdf4vhBmh8gsAeUoEY+GdYiPCZrDDiwExzgU+MbVRF41POX+ZYGeF
bOJhVcguTEaAXS0iPt7ArBYgYZd2B3crf9sBC2npGx6k1c9izIftjqdQg5LhJ9wNi1vi6DICrcID
rbXZmyN8hSV8DpnwI8yP6xICewk31ceMnDDnoGDcJ7cQc65HE7gzWCvshASijTu8cDyBGOUJjBqf
z92dxhUIhQTHcdLPqug8M84CH6nfd+uFG+Awn7+s06q1a7p0050AsGR6067ULZaLB91J8Lg4QJGb
3lFDcgBbaecxw8X3eSsagKt+Uahgw76NMQTuRKg7g8n45so1vvbcxSUU8zq5bp1+zRUzjAeLfwI4
rvCJ3KiAUWKlLHS4MzjiED3B867cCuUPIYEewhdfjQhCW7I2kqWbz3wjhzAKOjuACwijA1OQbFA0
epHbTmillJ5eGwSqDaxug0RIgfVbshBbubbReKMg9AX7GBPEZ1u5DGy+q7mHXNzy2YZWhLODvX7F
1dDiir+W/9WglcP/rbqRLV1yzcm9wcCGGwVvEK+m2HYzBuGsjz1lMPjuY3/3sZtkDxbYuvrbj+Kc
OzEJ16PSFKWrHaJxEYxfrjgqGHmPXExK2zlQ5rzzwkfzDgDw3Xn57rx8d16+Oy/fnZf+f31cPMoj
oJ+5LpPMjrhIEn/JxTegBohJu7YOm3imCHDuGhOA0D91jXknbJIq+O6EfXfCvjthsLu+O2F/vBM2
a0VPElX/khWtz8jjaYmGIBRxsuyRKemocs575C5PnKcb+YInVjlyDPlHgmAFsrvqOYeYwzfVETce
mWJKyGOoiDWNiMPw+PaXqBFwegZ7fuVx2Zi+ZksivNyOK4S3US9pqnaHsAHaXtAeoMeM+YC/8YAM
j3l8ibOuuX88h/uavdNJruOve6ez6a9zJv2dZ/Qfmv4C4+ZHBg+IEzmPFWgbpxDyrmxB8tPWfPMj
Wod4HY+53dy83Az0CUFVkLKTG/whZ4imrwET7PBT5qF1Hu9DHMod2dPlSC4KvLSiCKpfLcgFoASr
9CK9qGxjX99Ke3knb/uDcpWbOQLaBZAjOtJVFUJLZL/fP4PyjOwR1TyRPUJR42pcCS4wqavRLpiK
UH9jZYiOBpZIM3cAmLUA+wvYbOBcBxbBu1syru5PRD+8vR0DckQaAGNdsJeQHd6QA5BxDzESe+gU
Q284bHNhrW/WCHxv0IGYvrxEFNgPZP4Q/b8p2Q1SG4gLqvyGAeEEKqThv/kz/O4PN5iL8xzhk9Fo
4vwKDio4vHyemfw4iv5uZSa+/SmMl7ERNwqwyvxrjZQPfejMnmXkTifWFQpxblvik8ueXJ1r2W2A
l4m5IcC/bICguUaNjIlOMQx9hQhP27VIrlgpkleRGSIxgXuJEHO9eQHUZjjP2huwL5H5NtdZ6gwn
/caofncnE6O6R2dxtZeQD9Ae8jvvFTBru1vpx/BRO4Bb7dDv0fcpJX3AeM95jQpLAmrzxUj0rXFE
caCCph4Rr6bpn7JnDUk+tgAWO6KVhwovisJB6aCZbUfa+89XQJ7wXJ2rBwCo+sfZmBjqaKQGul4P
ZwNsyiHytK88BZrQZzAQEeaTcIuuUteJlVgnExT0x/gYbNFoGZm7EBkhHtPm+ODPx3QusPtsLidm
PToBKXKc89wKMlQKRSYKqRDZqjcGcFw8nwdADKmcM9aE1ijjF80MSCDxtrNWwC6hYgqZTWQBq3NS
BrzgNMJQgYlBjqhDCvO0Rc4IVlNqq/coUZ1BHoMLaEbe8OffyeUIFNR6uMD4ebbAwHh5khZ5gy2H
/AxI2fLsAM8PpQAudaZ/yeFLLTJx3g1yP8Cj1RccjVZdn/Cbp7d5ktlD+pmn0zmciae/Ocie7/eQ
Jsi+22Vu+gqTD/5VuVwXCivAKo/A8+BEgF9XyGBWLNz0iNI9ahej6XDIj0FzqHskfrGKBhKnFfJ+
rXVOpyEIzUd8cvszLGnJYuDXlAuOV2hNeSXAREiRKH7L7W798uKZb2/Xm9fEvtynMUlTgvMHGRUy
/AhwBo9vS1YBocaj4zzmzfU+/9kh8o28NRIFjcMf8ywQj5UjvYjgennOJyNl+y9uL2lSItEoaegN
MrZ8QoQzBgH1ug6f3u5adgrCs2chCWgIUQLBu1pBYhxzOpCcXgvkOmHX18eMJdb5DiETDy8vKWrv
uBT9/Bx8bCF+PZvnAs13+0jo07CVGwy0uDxdKGhHyYA0s1s74ygwu8QijRvpduaic9ryXCH27qrf
teW/S1vO7ocJZP832Q9zwliaBPv/uNMyJ3bPyMB3G/e72P1zid2JhfQn0+pzhpL0BxhKc0anNDGU
/ixG55zZP6X6/fOa/TqPJnxjqoIhlTOKqbCjJ9JRzQofpCMw9YzDQwvkzkXWO+5Feqy2ogOQN3sF
ksI8kdd468OSA/aANdeA0dNwBfPCSVbA9hCAfeDePfdUtStgycBZZWvWuM0QiYkIgHrtNj7jKlLK
qwyC6yUs7zCmwSG30ZMpOpQFOZzg6aFYc8aUnb29iX/2F7s97cNENvjtRRHE02idxksR3mkMI6mS
EDS3KJYdaHrVACKj3OrsjpvmHAvbMxjjtLyC+wEHJHbitXbGiha02XIcaGTxMpEW7DXoPUPQDPXE
cXu8eIBFFwBZWcl2CZefQ44aZMg54BJQHipjTUH4bqMbLMlE0mm2KlrLxvzckJu9uYm18Je6OflD
5Pe7lZucu0GI/VQC/bCNMIFK1ocbxDVu7uBHA3snIApi23sFEZeWnqOTe3t/yFEuI1L4IzPuBFdb
30iAdyOZHJHCA5PRScVILix3dfx8DWdvc6Izf8fbVPmMfnafE/2Hjnuh1pQI1RQmx5LGuxFBGiuE
9HriwZcndyeRx/uN7aN+NFy5O4RswE6DZy6eAHbEyzKKGBoPKwzmg2xXrmIle2mjOdracJKjjx4E
zuezx0f02Ygn2nH0lnpm9BgxuG2tNQJ6n3/8uV3kZ58/cfNrdKjLJB3So0SDaBQDDTS+eeLFZOJG
oQJ+p0Bgqg5HaHIk+omJjiWuOWyce/CBFbDLCtzibyWq8hGx6DYyFSEcPCLT0+VolgTgNNJ2pnf5
+cBn5mU59X97TVgEI+YlOdyjdOww52B/rDW+Holp14W86INaLnCBdY0q4hGoULBl0QyxPYRQF+SK
74wRvvcT4qqWS2xUsqX4g2o9oZkMecX/r3tw3VyX5B4ts0hJMEoUtPEIYQAvfFWSS+hCFDgdEcd7
Q+MtwPLeZlZX5rPwyepOW5Mt8nERCQFuAlJlwODvluSuQACYR4sftvwvLUMDJ8h3XgS1ueeLt7BL
wj5frLlzt5yI8T//uZu2HPm1525u+04EbvObb9+J0P1rbt+JuP69tu+Mdpy2MvxV2nFOAJ8jWe/M
tz+NAJY+nhUkonQ0GuLtcSB73g08jRdipWqdYj8FKE+q7AzEPQg23kLW0SNMlGvIO4ZaCp6kmqlc
EAUuML4VbF8vPkmQnsZayhZyj/rahBa7CBVFI2phB3N7Zva6SEzZSQG253D+JYqpepBNAed5VFEI
9bQujz46cRcEnQ4rODMFarq4hAenhuy0zLsHJN3a7QTch8TeItxFaxtrAenfiCSoysmYTI8C/jm4
vc1LjSIE7ENLcNCdhfioIkGShgdaI1NyYvg/iRWZCSDWeBLVHxIMaIkJTGKP3I4u8MTnwha8mzOT
M/EIhiIEC6WHlWE6KqkHFNNwib/OoHoGmJX8oQDRv30QztU0vLYG1cb4i07u/p7F4lXYPWrLZYvr
iIzw2oCHJd5Z4M/cauKVOLwekX/aQ0Hw3JevYM9fA/5gOIVXKAEDiJ/D/HMkM5AyNCUkBw2CakPa
o7yLZ9lBucUfA+6PiiSUheuoGGjPBRboo4ZnzJQs7S/ofXElQkH14KP5fMr+P/rp63aa6KfEF5Mm
i7GdBHhJBXnyiVvQyyt0ieGmYUVSZvE/8D2SmKn78HA7sFuZgrkuh9Hz+PgCBhvo8Ii8HN5WIXZ9
TgNshoTNre3sxucW7rtT95+08T+kjTKMr6s4UapF6aVtnmAVz+Y8j1TwL75o3HyLrCv3CjVEqCVC
AfnZ6A+xvldPT+jTTA5vNzegHnh9NcD9FMMf9lxu4aGedrN6e3tDLeHRoW8LpGP54q4kws8zPaJE
L0SJTo46vNRGgRvP10arY2AOZEbmzd7dRKP/te5uXmhNdP13oTUrtCau4R8mtGYthYmP+ZtaCh8a
2ktRENHQRpTkc3Dinbz0PC08DT10IbQU+kDjSGcQ8KC6G8nqUbPQ+nc1I6M/pJw13l1ycruhtKi1
SMIlA1186QUDrBRGiQYs9ZMSoPy0FVs7icSSxXGSWOkIjlRFBNWoEhM00LrrOhDtF0la0YWQ75NW
esoDdGtKh9JW9bgiy64V5kb8ocHwdcTKxJRLojhWvQqCE0wkLepwAckJaO7KZNgiPlijsNfJQQNy
/chBCaudD37+GQ18jvJ/Y9C9G8LEoEtKHb3CFQwBjjUX0Ze+yQvlOJ3diXBaGF436AMndIB1dXw7
AQvxuQ0gcavosxFMrKakb6o4KDCCLfeOXw5bToh4YYHTr+asNteriBxmLjk371Oz47ef9zOT+Wd3
PbEnqrypu8UCdy1aBSw54MIKitgXQh0FYAWFPeK8cGIEMPnwjmE71PFx0zAhhxRogpABIDE4WBJu
/aoI+yPKAZDS283nM/WxrHu3PSaqvTfaxUJKMcwbaOsnbmHCKoPZiZAGN2nvmN1S8BHlZM9JFp8V
EAtx2kZ7V3I/hBd2O84VtwT40Dsej6EoRL+5eTu+fT7S2Y3M1/ydwPntN/Lskk406R+0pHNikjc9
ez9Rf7yYnDutE7me+LHcxTn2YEK2+81MnHfmw6fY5l/34edGE5+c8jM+4t2mjHpZFbwOKgmnpcIB
FkFTAmISGm+j25pseBV8SE+7DJCqBpRj4NcA3VdOdiBn4IinF55xuDc/PylzZ3qK/P3jzrQ4Y0RM
SeR/CyNiRhudJ+/div0G2mh2k0xkbDKGmo7e39gkAgWVmA8gL6wlaICKcupbrhMW5KFn8PltFSC6
AQGQ2PJ2wCLawDIeUZtPZyyT2TFNpemfYUwT+fpbHqafm1Huv5zlSffLycP/ZjPM/9tUdfl4Ch/T
H0hTvj42P2RvPxzrxzqs6vC5+gu0x+T9ZebbY2bx+56Y/D1femIuRFX/Cf1o0apGQ1dvRTPw1Jem
mAt0sPnJUNCWwtDRNFdEY8yvbTENtNIUAMuXl4okaYLOyVL+3hdTEn9Ct3fwZ/NOu7KBHma/pi8m
1yNfhbWqo6ebpooyuuYKS6Tz5ck51NVebbTSky+rhQRjOPZLqgSZbtcq8ZB0F3R0Pux6Io7j8d1E
/byH3jfk5Lbe5MK6julB+zUZ7T1FTMx7jZzAAFcrv1Qu0dMmY5keICqqj4H7+VX4p/ziKuISNQxg
GzdkBI4B2v7lVdS0jZqkqYXDuJC3C7149cQFgKqLfhV3L74SpSu0e5/RNb/UrpjSyTUnVm5Wncq8
jwThUAUeSQIfHD1VAloSwd8b+VxP319qiy8XU9AcFd120clO0CbTmC0Sr62XuFiQdgJbojIAXeTi
gYUofzgmQhdYn0+o+Ev8zvmCqiQaoirJCrqoTktD2qaSS6/WpUPpx5eSp1Sb0ivcNI5df9Fdlcqw
cEMJel1xvGan1mNAZgbAd+RkSXVVFUUdna6WaEo4kdKZjPa9yzqTDriUvGkUaRcus9wuFp3udFmD
KKlWgWenzSSmBWl9jK1WamCt52l0G4apu3Drqq23n4/qmzUHA6uiYlYMwZDQlnvi1ProVCXmp1Df
j0qDGoBqGAhATiCPyvXRMfpibo9NkK1YBlxQRYtpCR2/DEmdrnvZapVmFKO2T9WlTwcjPJbiYi0m
eWHl0QD2qFoar05p35OgWFC1AwVN14E3Ph9yV0pVMMIm2dFvdH1GiX4jTzAuFOLJS9Qeo2XvtD2X
IPVxlyxHfZ8JwMOfVBdEtA9J1BQm2vyKdqAJm6YcI2c4ieVM0PLDOVkqmqBpMqSiMeVoKU++XjUt
rq371SbRo7fl0MrXot9bGG1/qy+bi6AGSdaoloqpyIrvLhEeyXQZfPztMGyWvSfNOPof7YuljowV
Og/rS+McYX9nWS0kyFe/kLBMeRnvBQM9ZWu/eY0Xyn2KxvYzu3A6+bwbj2HIXNZJAp/+X0q7LvQ8
pYMUvDSWzeOykNwyX1jtorjqe+khGOvrPgQvaTp6MxLvfOjfn8kl1JssQo0tJRm9FKZJyy4McpTE
jOKlsjyGeoZm9D5TEpn4Kx8kWADagfmtqf8fdV+2GzmubfkrF/ddBYkiKamB2w/UEJMjbEfYTjtf
BKfTqZHUPP7T/Yr+sV7hqtNly9kOFBr9cHASp4DKsilR5B7XWlswSOCFGICeJJ55iZfz5jA+PQOh
8LYG3CqO3seXx/Bik84DMY49qBp7C6M8zB+UBB0/sNrFWfhl8WBM1lzD+DG3LNx4E84ipf/UPL1t
xbvHWJinvE6mPNLwGNEvToP6xejWGFtZ965mbblyw06k0FR85rVnGVt6qbC0yB5wxs5f4t3yiyPQ
FpEM9QnLDxBBMdYRWfeJNyeYKHc9aOvonhpvY4zn+xxiT48qv2nAPHn92hgu5sx/foiFU+pSqWxK
dePYcYnx1089AWvOrkU/vij9tsQBqR3khhO9YHzeIMWfzoBpnB2wSTi1Fq631zHYfUpycqSQp45d
qp8nz3WRy8dVPx/DCDKK5hquQWTDPm1GUQ/f5+Kg6HYagiG/szAbjKIta57izpPlNsGY7cyN+J6Q
9ddb9BZXfXpS3BcTnhtujC6PCdO6ushM45jVwYhOZC+u+ejZo4vR2SBoWVAOhpAx5oefesgtv/S/
mg1T0J0cEZflQalWVXeoDEEcoUDa8/SAPTSF18VuZwlquE63JvOFo70oovz5Wamhw8ggWrQx5v3j
DStjO5Sa2ZNjBlZYtp6ea3IV9UJTTxbkTaWbRMJaJxQP71epD07eHN3Ow/0ILWzljfv4grV7qxQv
9/D98yy+9mgUsSq0Ds8D6XDpTpFrHex+H4F1nQTc8jHANs32TbQxGy8eA1ndp+bamMBS7a6j7xKG
KL+V+o7paz0RGtja+rdkEHXhk2prYZhKTcELW5XJikPt9DGzb/NwzWuhHzEh6OvjsAxTz7f2/Zss
bJejt22ntdjZZP7eOmvHCnIUpO3nbnowzZuv1/oUwTkUBpLDTSK/MDihi22jWswcR1Hj6LSYdGMG
EuKs4drZO98tjCP7erFF3QVnZrHY4s0GSNBbsYVz3qHBbuKPaGs/4aiMWr5VbJkUjtpm8Ypmu77H
0GJXQ/w0zscEzQuMVEmv++4AtqJeQsu9gl5eIditfjVnGOQlGrCN3wYlG6fkhKlaFUrKjzQAQjjj
+zROMLVFE+Zw15jrud/HqZ9ST05XZuThh5MXXnixdiRq+/UrfwpD/nxlh+kIA5HyLX0+ok2qUTUZ
x2nlAPxQuRKqlS/m48DdhgRhsgKGsbe8JL6qMreuLtzSt+Ldh1tx3nE4YfwD3gAB8sdbqg05ddIS
O+5EqxSynpAVnL2zBWYKtF/L8Kf0oNiqGAC3Htk6zt3xJ+VisL3WEKrYD1UQh8GQpIKkD2dObS5C
tGLkreo9iruWX83Ng10IeiJrgOrNzK9fK6hAykenOEaaaxRBjA6TfTcbO72E0IZdeOriPK1lGvK2
yYiokAETINHfYCnvAqumbBxrjrDJOYQoZzcDfORZh/V84CgllW5n7KsoIONWobh46HrRcmECBtIE
Kff0ZtVe8vtvo7o/b/vfD7RwvGHbG7IZR+NoT26C4hV5SOnVAJnga5CS+3xftdd9ct3zbZfuDL5V
s9dpgpxYLWKAfLnIUkFhPyOvCT2lkLp4Iz6KEtG1Hbtx4XY/mgfrpfSmY3zLnnkorBNOVzhvAg7I
Sy4KW9RHOwgfORHmg5GJiAv6C67FZmJ4kAfEAM61c5MCWCqDoXeJ5pr4KeKVW+3n1zdg0RT469Lb
HCUPlDY46hQfjyDRuW7o2mActZNzzV7SnxgFy35IsmvpRjcCrgUdzPVVvWWv9SyiVFTXeHf5jEDc
eQRQqnjWDE8e2qPplw/yrtqwX/UBR06XQj12ttvC6bwkR3UV7tQstFuoGm+KS9nEMnR/O2GObhDE
tTa19XOw/e6EESsv2tHBS2Bza8hoA2dcC3nQIIJar0omjGyNz2a9thjypZBVQNDy6218I/Usj9Q5
yaOoYCDnXk6HHxpHkzyOyTH+qYAeu48hCbvKOs+BIMkgUJXJhyB3AhhNlrr6IxH2rrlTR3zQbiNL
T1GRU2Q2+/Z+iIUNzJq2+voJF0Pk/vzQjKN8g+CfICJYHHpHWnXJbewRJqIBrJKL8Q7+n936aeI2
Ny2IN/+PCy6MW53LTuPnk6VqpBKCvyqMidDFBH3ZScx7Cl1RRHWXBrtefM/FWVCZCm15Pgvh/fzS
EjEculf7zrhNn/tn5yG/ED9/SuNgut/tKl8UEzQu/1otegihS4EReM/kJ4vPUyOTi73wS4steuHR
3PK4YUjdJoxbGzdm50bTdVEAhjYBfVc8xpYEZiAXiKcKAJr0gGpuaQcJPHB411nrgtw487oMDzqL
BKsfqNpTHLcemRe7DqtTMV4SuPxtAPN+fxbmJU41rTMTmNoK6r6xN92rYl1AXzgRJrrELywVKr10
8M5xyqe7+PdJ54vYVw1tzqMYa4b4DoaYJl9zAtWcEGNqoW/ea5anjmkk8OrsJiwvXbTfuTvUVXRi
nOu++pL/p0WDot0syTH8pT9H0zZ8cgxf/Sh3BhVae53IC7H154z+fAb/XvAN7P/e+kW9apyiIkfu
+MT2RgzidgI53Sm8O8Pgblz3BCMZyM5CnJXpPCDFhS0/245PO/7uCRYHs6+dhpoWXrm/qzEqsPNi
DFRLxJTdfW1TPsXe5/ABpky37HNFc9kMjaN6GKcw1E/DiJyxFnm3naqgl5giHBOROE9fL/e5TrFY
b/leWaesOsF62eTn9rqTftuvcswJ4u6MCTLSa6VHqtvc8jIkz/f9bYMRiX6SXfjCl157cYkGm7Jw
6PEYtrG1oXYNkftma0RPiXKl/c+tzOKlF9eHpcVshzFW02xhQ6sHejVNgLmaOhMRxjpQv+fXcm+j
F2z70bjRn1QuzGjPTXQjvCwU+BNB4TvxtMKtuVsZKGmijO+WJPj687wVCT8cu8WT0o9un2Vhb5cF
njSHEnnrRuVVDIX+fpWiUniIm01U7MpoNWFKxizMeqVwIcaeCDa9VPRAS8TYYYIMWHpmiWJCvR8w
Nqs6ZKC9QExdI+6IqUD5FdhEQkarTo9dBsfF3VHLXV5B/hwS/9q6MDAlGolqZZ1k//PrNzTOe/3p
DblhUhPFarR9FqUHpsVplxC8Ya+uv5cO9M0g58E3NTTKzScz2zhI7eebfHRb7l5Y+uy5vlp6GS/Y
iaPHOpaOqW85q3TAJrgdOE9A9eMqgDR6iVr12Vmcv+e7t11EDEolw1/fM78q9I3ujv22dwKd/7Ri
XLi96fhWc8Fc80/mGosSzEXnJrGZDtLCx0MUa3rC9XQyTqjCtdWG6qtqErGJ4kzAYuEA+JCL6UGD
5XQ8kmzTLLDilYFK3BAQcDBbeM2NhLo+9OlLL4U2k+aGlk9Sjw6CHYcnZ69DAZ6+aN+npwhnMcKv
br04F8iPIYzUH2szoBjWI11nbycCZcbGQMB6DlQTaD3ZV07ZiZZ+s6tVG23t2h0kEogLV+nNJy6/
NjE5+nvEJBYamh93IXfSjkStpp+SWWC9Gq39q/4XGMFzYIXXDih/ysMpwOz2+EeH3n/i4frU38Yt
RsU5wr7TjlkhchsbsEeAR2Nft9dmE3T2OnmK7rK9xL0UI/MTG0O2V/G065pgtAUvRYT5BOO9o/kd
/dVp21x3zcIdumBORWILskKpaMZmfos5yvGvIdSEkKOhKpxeCOE/BVdv5+DvHVgY2dZpnKZLcd4b
ctuWSCNWibbmm+dKgpagbb6+XYtBXnBhi9UWRjbW7ElTHPuNIsumfrHwqW3I81eIHwvQP0rXxoia
1xwjZ4EoVyuCoHmLHBN51Uv9Pc0EHE34I7tUAfrNlUc9+kxuRPsDsNiPh0Bnlp5kc2qcaoxFakQf
uchLvn7xz8HK+cWZzi38eiy0rLioKssNWY/GyQLWDtNsQA4pRPsz/xERkYZuizm6II6XQkXr6NvX
ay+QnH9t+ru1F/7CHE0nphJrJ42gD9Y3/dUuz0eQfeu/DeDwpGemu4V0/AnVnsZwo2/heWZ0hr2O
hH5BRPh3Tv39RiyqbZGjF0MyDsaple6MoTm3krk6tKwi6Mx//d6fU6LFni+8iHLmSZP1bJyaSa3t
DMU83EZPxzAu48qCV9eQuASavp+6C2bl4soLJ5LJKdbBOMKJqjwUuCpQJzAlENNFkKEQQTGOxxYM
Y4guZoHnT/nJnr371AtXIrOUmhPDwvx791A/4Yzx59kWqRLag/Ya626FWc6jQGRyYa9/57Hff9az
mXkXjLNGpraVYa+ZeTQxAKf3omqlHxBAmtfTM33txlVp4kvPF47TAl/6r8N9brfrFkNTd2HBndxq
zX7QDfRD3BSD0ExXm4I6XDGn9abv3O5FF9/VxaOyZkHTlyQ6Tfdzua3Np8owhDRuhgwdGPRi0QoM
obhIXE4mYSa1a5IGHRb/6436/fH/+3EXtiYOS6NvsfIpRBGAuiX8TLMJjQe0H7vqUpn3tz7+XNwy
dUAhUIf8+FHaXDtPdCiNk2r9ikOVohxdA2qGZ6jBVVxqIkyCMt5eLH2a5/P96Ri+W3hxGiqtsMuO
FXhLhO0Yqd4LtI2qzMuJb0MnkYqu92Tvzd/QCMlI0GIuawf8vweUvwMSuel3GEjX+TEGuWWbadwR
NMPbFU0Dk19x67anpwi6hv2mH7as28/jKmwuGOzfusW/32BJAbBVYmiNrHCsqNuiMl3jfKAaOqVP
7bieY8Q7mff1yfhckjybKw7MCKgZFqFLgEZuzLQYWkRksbUxZybq9KoxOuQfyqP5hnReg4lBGAil
uzVdT40MRuSAhuly6DjWQa4emNzn+R5FNwJF1OR6nPc2cXvNM4moy0017C1kTVbxrdafEoyR6v05
f8zpplYbYq9zEECz+aqUGPWeV75KUS8nqKkYxzi8SprThZf9dA/QADABReEoj0Nhx1rY5ilhScxH
BAJOuS8Q2lEbo45alJntlXyonY3V3qblNW6rlLtIbqw0mHO0ZW9ZI0ouwsxVpTsknvPaOlBbMCY/
ll5GvA6xGoIwBA8HTfNrFNoV8rZduypzUEvzyR/roLE2wyMBgRWuFxvSQuBF3X79em9d3A8XYPF6
CwegsXlq+wavR0Hj7JAhug3EEp5tV8OkyB56liDZgipb36KKbBFsvB9ZO8pQkAoohvIxUeLdqGtj
NiDxweF1hl8pJuARv8M2mauCu6nhNtqqLFd4dykhdkjVqdYFzd2hWbeWcGxXjz12kJZrpC62prY9
FrlyDnj2LDu/JXuU2JvE64iHjm0tRQd+SyWSUWTYvu9jJcrvSF9rEuTlLHjoUjuo2bfSufp6rz6H
Rue94tShum6jbrTEPddGYgBpEyE0ov5EAj3OxNzeqKgULSBBYCpRt+luomo7n2PvccvbC8XMT9Zq
8QCLoBRKwkPLK8R/drq2q/uyPVjctchuCC9c8c957WKlZSRWMhOYKATbeui3SC2n6dHgt8TaVKXo
iq0TrrN6ZyVeUXjNJeUU45NJWyy+iLx0aVZjeD6TFURNJpfnnoPDMG51bTWoq6bfsDhgox+G26Re
Gekhqle8dh0I3MItXiqdfQZgLJ5mYQDmmiojTGPjJNWutdY2uhOdT0/FT+D2KsAHmksx2acIZbHg
4koC0UPrmeD1AXBU08+q30g7Etz8psujmryque3kI3YdoUs4NpuvD/nnxAf9c6ID2ORYHIjZT8Cv
huSjmml2kqzExOTSVoK2MvFbZ34KrQJqKvlMkVx236PKiXfZOf1qmDl4jYVsSDHGVlMdHoZaKpdO
0y+bFBikaWivdcu/I+abVqacXuIo6OfB2sNj3c1NXV8Itj5Fl3gJE+myYdvM5PZSPuXcqrfMxMhO
tTqDKng1+iPc1urrvfpcD0E6bnBUToHfQHvu7e/fxZKtNZpaGlnxqbL501jIGbMTWwB8ixYtpiw0
fECVrxxYNcDT0Dnt0FQ3+0vv+tksvT0F4KPQcnC4bi8KJGNtF1EUTvGJj2hlZk3k2RVPXdU1fENr
r7ABm3KoOfjI0GWx1rSrJiUnqzLuuyGZL5ze8214509sHZAWbqMr6QA15OjLSK4ax6qNwzA6jVjE
q5L8FI+NJfQ2+jXUtXYh+CGLu3JejlEHJSl09BjAoovAMbMV02enwLv35hUnCYaym23sVi25D/NI
5CVN1i0xa79U8rnKkEmZeqHtGn1+LHp48bK3NEF5WflRLl/QAI26jq2r3kS2OVLTTWBYDDZkm5iz
/ELUu8QAnR/+3IWwcXYQ9upLcs80FRaALMw5khGtj7lC+bA2FA2cMNuEbb5nmmVsVDS2otIkprJG
UguiGj2kssoqYfHiYSqqTCQ62ZDSxshWe8fjSfNSC2rerIPSMzMvfd8FJxiBkP4GsyLAtego9bNF
xDxMYRcSK9JPIzcOsdTFUNHUG+yk2c1peKclmXZL5Byh6z5a6zwula8aoq9SeziwtGx344hiIeCl
V1Mip01nGm4Zsn0CXLeYdD2+CfGebtfNiAI46w+x3g2HRNNTt5Dp7H59g5fWDm/DAcByODDFECPH
n0XiwbvUSZjenPrUwRzHGLsfaQ3UB0Zl+axOAMRKHy1udAHU1WM3jACksWQGFFyBmK1W3bjVtAHV
KHSWVdaEhzRBCS6aeQDxZLeo2+q2JVaBIGiCkkhfYhaFVoceGZFdf/0qy14IoNIAizo6x/1zrDOa
+eOr6MPo9I4snWNa1sVOS4Z7glBTcuvAcJDcgpeY1Zp0azajVmqObDjIGIAW07CzbW5kfjdo6dbM
U4FEtfAAd0o9YsLdvz3m/we+y3X5qk5t/fra7p/Lfwd2C0yQBRQNPCf4rmBcnCHDX9Nd/gMbXpbw
fIX6wHn53W/6FwlGd/4AmYUbDIQBZjCOz/wvEgz+CtkzkhQTIMgPJBhD/8M0HEsHlBedObh3JOB/
cWDwVwSHBTEtAdoZnQz7n1BgDGuRyi8f/U0N451PdKIm6ZKOpptO7mKaCst4lT3SJkArNXQdjemQ
WR4BzKZyp/kewCJd+U7tpcwHNoeF27wQMQrvlttSv8jW1ksG7I2+cfixqm54eJidVRkie1hb8ze7
u0qtn0lfuICIoYeKttEtPG4Y3fXhJo68CClFBvv9nMQnOzto3cEqtxXZNfymsK9oetM3uwz/v9PC
3ZxcN+PKtjHrOtwZBiSEkkOtQVoHvfwZgTZdRRqkYbIfllqH4XFwHpC5FtprhoZqRw/1PInGqYXq
gzLfy/SG9htuBH24Y4XP1R0yl8x0SeVp6ZrUm3h4Jj0E3IpYGGHjpt1RTqfYvJv1jZZ9M+bvfbax
MK68Wct2w6ddNKyApeRDwMt1mqNmdMWNUMz5g8M8krkIOorsepxWPAkou46dKwOQtHzXlOsx3prD
fupvJl0ADhXH27l/0oogR4Va7wMzvYEHDM211a/r+RGZ1xqEnvOfIphR1B9vu+yuHHShpTsp94od
anqqmlOIMQbxWsNc9cyPbR/lcWB2stlr09XEt7W2tiA8kO1LIyDgk8R/FsL/kRW5KyT+/BsYBrj2
rwzBXZG95s/dewPw9hP/uvCW8QcoQribDuLYM2fo7wtvkT8YAMRgwqEuAVOAREnBp8T/9Z+a/Qc7
B8Dn0OiM3eZnyNVfN15z/kBB4xzdGxxQLJBs/smNt5exNkpBMB6IvtD+BDdjKUKMZpUzzbzUT8S4
NatrFXlhkKrbiewKZKYADOvHMrqalCnC0ZX8UEq/QZFkSx30pxzUNOOr3Nl2alWU24g3PuqN0S+M
OGhcdocpDIWHBnWPUzoeosbtci+i1zJ2R2PX8pu+2zvDKkK1xLyqHCoI3fDZEOhAZTA3oAeE93H9
pGNKRelilAXasD1aYbxEIzFBtWHL1E2SfNeMJ66uR30P8E1TXefkWsUNrjpm4PC9kT1EgOwUKPdN
qGZFV3l06sEEwv+q66bawkZf8uRnT/0uhoagM3YU1At88jdE5jLE0klb2AitTk3CHlkfJd4YUWtn
ztZ3a+xE1jpeUWnB8E0bWwZ2xgTpjwFkrXen8ObP9d6TCj/lFSAdUcq44RhA7CFhWqThCqSa0mzo
fMpi8mB0hn1kkZ7sCnPHEBQNdvHMS3ov9VFziV2viF4Sl5n5dCpQAZp74/7r51kW4gBsNnG8bOKc
EYR8ifIvCptEk2kPp5rUGO1VJk7QzPSxNSeosvAtMdEEhIMz/Ldl/5Gp+XcLRRCcv9tb77l9/o9X
1SbtdHiWr//1n6dnWTx/sDfn//6dvQEJEqEkSrxnc/MuwIC9sXWKKAcnAlnvO3NjmH8ASoVchSPn
5rAFsBL/MjcG/QPV07O9QarGEG+zf2JvPoFKkNHjKKDX6eAhCG7IxzgX6f5cq34078qkqrSnMwL/
OhmjFoDSNuw3Wd5bXMyhelZ9Vp4VeSoW1KpOMdslnMufZRKintkyBrxuPOmurVd1jkYbfsKdEpJZ
G9Xr1RAkRak0V1pO40fDIEGmzzm/oSyeLVfpZgMuSzYRzJIjU3FKZ+173Tc60HJkKH7o5gz7owqz
gX7ubGpHBOwgb4Y0RiRE8n4q/U5n8U+J8goQxUqxXKRxPduBbPPyJjGpDKp26Ct3IP14SZt7abBt
BkYbKGYUnxGO4K3g9S5Cq/Fhk7nKjbtcT0LA6LvalRLFpHdH6jfmY1EIQHAKSjWCUASdOg6ReTZy
71bJ67ztqjIx7qSija/iAtwcs+kCjcSxb/ZIZb9e7zfnAq+C8gfCX2oTUOc+LtgRqWazZtMd10sE
TKron0bTRuM0Nfj0K4NxwRwrI3VWVaSjcaEMC9X8xiyh0YTRhL5ZtmEKDpuiL1Lp7WuoFw6UcZys
QChqDdBSiqaCnmhi4ySRkmJQjzWx0B1Ncyr8BPUFoDyHGhNBpcNRSGcsK7x5NibA0bthbt24tBRC
WUnT68ZonMqjYN8SoYfhQXNm9JE4LcsdCa3qmM3D+KzxtICiU9OZzwxliF8UPVNI+9ASBQDah528
YO8/fTBEECZhZ4Q02N2f/PgwNkYLedvxro3Ur3AudpGGvZmJs9YytN/+uVXdJy910RS/2mUM9zL+
j5cCzOMkitv/+W9ne8/0tP972nfX1VX3v/77o/k9/8if5pfSP2wDsZwFnBOwF8Y5pPszvSPsD1CB
cZtsQGDO8R6+31/BHiV/GDpcNe4cI+RDrGdCF+FcpQGF0wB7AEzBf2J7Px4RJIkmBx/4vPq5vgdP
8PGKgfTbwOWb1M3K9KmLh6s+d3YSNQI5Dnjj/7MrvzMfb8jsv6OgPxeDlznLOcDew+t/XCzrGtKq
ikHhGsR88O/T0ii3jTISiJi1BdBXpByJsYf5T3/VcAnox8Xm0PtGA1CT3khNilhyRgXqn2F5q9lV
xzZZFKXNDamYrdYqKVo0EuZMaZuqkRzd2ypsqzW3UJg2k7wqrrO4JVesSdrooOI0mbzBqcdqF7Mp
qpAekTz2ehTnJ4+0M2sCQ9NlLYy0nv2sIjOIenV+/iFGRgDHQmZmKwx8aG+SllvIDc1MmduulACz
5KqSck0HGubAYfbXU9ThN7UjNBdcXsryCZMKeYUkD97ErRqrogBAxdiKFBoCN2kRIeQtswGAOF7P
Tikq/AI4j7yPAqeYdcPr9VQHc8fWYw2N11HfUO4AB1y3YLID36LTrFopXhjyqi8TpqiXdwD5inTm
YbshjgL0R04dc9CaT7rMtRvDqVfxXCStMAYNbKEmwkcUtp46mInQdNHDMHWz2sxFT7+lGrjBtI+0
H1EqfTQDbsuecY8RPKmatdGNSa/5oFyDhNnMFagWWgOy2fk3ZaHySg0r9ra1SgZ0XjRluLnRtCBo
omrKW3ZwSusY8bj0jLB9cDQTcxz1CMa3blFyII9xZ93xKT1qqgW/SiPXOONk35TEFvmsbjsLvYgQ
9FapQ+sAR39TTTbbOJKFIokkE80MVYAMzwCydbXFHIKtMyGl6EcSAKqVCVScV4WspKuxxE0t7bof
h3WP9oaXDHSNPPusGDjcEjPeJSTGXLpUC+w2x8zbVg6eQyzbq/CxZRL+DIcWOFdHuoZRbQe9nwQa
YWsJsPqejOxIFRr8E4me44ZsJyval3aOWZkNhxj8HMqVoZqAVuzG7qGaOnaAOxraoUfxcrbr42RE
h2xGZl427bY3UtDKQA/UQfMHX6reayE0fwnbNxpAbKOaVtYwredJXRsznqAs+FXB+xtG4lfDIW4U
1/Vd3fUns9N9pqbDZOaxkF14b7b9TqfhWqPp7HdOC2rhDElWPoeA7LaPdq7HgqBzOBNgcnWOCb92
nbhFC0EFAnQXj0a1iSxAD1U7o/Zua/CZGXpJNe6Jl6v4G61RxdegP9DbU+FarVZDfhFyHYA6KM35
aWjAEkXOeLCSKl3FrHltRsADoglIDjtMfZOgw5zPQTgbGK6aNShRyDueoRDDKmc3kPlKzclNgVxD
oOkAnoh+GEMFRhXQSlgow+AIlYJ7XhZjEJqFFDYxHkjpgCJuowzjzBjJmmO+KW8f8aBXxMarOK3+
4miYpqjHxc2cxL/qvDmG0gaKwOlXdcV3Ku8euTmuWzOpUCtDpSlhzY+4dnq3C80u6CjqylMRQse2
hviKA64AiuUeyaUjwqr5YWqA6zVgsKU0aa7aspqBgU9vzBJDl52yvHFk2B7qtE9FX83rDrAXYcbW
K4oHgSzsYjdl0bE0WtzEkQ8+5DKAQaqKGkJEte0War6ikYkwkRSza5rZryjJWtH0zgPiXLc1ZrWz
uvIpdHoMUVTMrfPytUgciHYSDQ1+0IEZ7Xw2pproJfr2tQ3JqQRkh8Yi1/1s4t+0ya6JdYyE1Hhg
yiR2JwsIy7xzrmljbOPJ3ERhttPBhgfOt/X1PrxtINCCrgluKLHkbRqmtagTAMZ6Bqx5ZrKHyAZM
l1g9JDE1CBkUIYkDq+LfDdbvCMvsmxApsN+WivhpYd2NFbc2aTWsK5ZtmmpAtSCq1ojLfXuoNhNm
VgCkzieXZAB5a7ExHzO4aVFQuR9VFYJNhrGRRWatjTHdcGn9HOr4TNecVpqpm6IHI9634s4EMzfW
PBiLlzk30Em1AbRzxtJVWdf6ELgIQHUfr/SmYi6lfYp8RNuO9oQnjdsGuN8q0x9iGcbrzuqCMCoh
v9EkLk1D8ByiA5f1S8VwvoseVYskZr5jV75sGJD0aOgDCp/cSR1Q6WawBB/QLKtZ3cDuRoemsv1p
qi2fyxgN01FXB5z1wjf0oTb2Yz47rjE02rVuysZzujgSaBdUAiE0viuwIjlvtpajjX4dAhiSOv2u
qPJthSKCWzvWL4jwwRoYWQa/GJEcUGOjtb1Zrza20rZVqkAft9tCJDTM1l0xQnJdJbdRXj9RYu4L
ady1piTo8FurGuo9gzvP1jflVOZrk0rtoIgB2aMh34NsuFcx6iEFwEluzqbAbqofThnfITejr5PM
MUGUV9cW76bbrJry1WgmAZzfj9kqntqyqIQjq2mTavo6RDfcY2G5jjsF/Ksqbb8eis0ZGSxCK/wx
jdF6qNivvgAinaC/s05pXN70Mh3ATC1NP0NlDy5SybsohMfsUHJBESs3sVH4SEof75WVGoCZxb7T
nGmIvDwSNpkeTYz9XOS/kNU0mM9UYjDXZB7QXbOEpE3nskSBGTvLFih0Bjdbd9ed0wApFE218iL5
vwm7juXIcWz7RYgADQhiS5NWUqa8VBuGSlVFggQNaAASX/9Ozmyme15M77o7qiszSZh7j7vde4da
LR2GKcbGb1AviOWtEOhyo4aDqK8YSbq2AJ01DuelFOORjg3yBFt5rrE2oO+lNKl4/dnN3XIcKPuI
t0HktHc/yqF9JDieCij5EjuK8d5vmZ8FsgnvaNC41F8XmZhQkwzdDkRozSnu5SPrx/uYd88slkHu
bWV0u/tszio/fHJiw+SZlqq0dFQ9x5H7ZOviJxtGGxU9RhT3AZUHUhKdeaZdHvU01OfQJ/fDNIgs
jugnsjpwaHp0uYtEveE0h8lO2Jb8soH6Xta1f/BW+cQkLKYFR8kjYuK9ASbddZbJfQh7e9q76NN1
7bCjqLV3c+Ujb7HFa9dkCy7BOMMcDS62c43NDS2OzRzkcVsdQ3+5gLL5suF6jxUe3kUGksEI0RKL
KluEIYiHpYVgKdjiPsW8NrhVGgg6V86TuQFJEbqz10C90nfmV09VDurtrCQbk0A0X1ETXNwoLvUs
XwYTZh5V92MFoKEc1HcjMNGmgOmn7COaSUcPTrJr5AePs2v3mx9+rA6Oc47qAoVclc4x5Lyrol9z
LDFZYGFv+LU9JiqsP431XykHiCK5Pbej9yKwEFufjqdwiUwaK0uyZSzlpW1bLEWBEJZ+0p9DTdZk
cYX/0OPLrMd6LFGUhcOmln08rkP1iH65xbUSE76mJrLdb2l9Dj690gZznDbVPpXUb9b7FhePl8qG
gekeHWPnQbY02hOv6EjS1wHnhzDitPtqRtdADb704E+2KMANGZYiuJ+WkKIkDKgHde2EvyTkQDAv
dAwK8Q+d8o0U/mtnAgkYJA5o0RDPg07lr50JZn/h8SlolPuWo+atDfx6AAu2u85UkMBtcluRkoNg
5n+Q/9+av799MKx1gL0oFqAPru5v+q9hnM0ChRrQBa8HiesPJJSJrWc9pCqOmyAhWvA6rbfI89M6
avHeO9SMFM9ZTFlAeQPVc2j2RKvgo7ldhzb0Oprwdi4z18wxFIYb6SkKQsfOFcVV3QYNxzRrwPeA
KkZG0d/2cD+UxKzX/93x/fdTRWcbgW6+EfI0/ru6TnfItgB2t6RzO6q3iQn1Zqg6kNbHLUw2wj8i
3cT/GP4F+uRvzxTJgIA+xC2JLYz/FWT5HzhVQ9wclNTSNKqNklnYDcFroL1w2o3rCuPi6JsNLnpA
ZnAEtSu6jHWLCbudLyrFmhf/pGn5K85963tFCJ6Ho/tBlM2/8/b/4wuZUjBDAHFDA1EF55Z38Xlt
JgK6rZZXMgzkXve8QAYS+Pp/WNj/1d//C3QAkgAw7EYu/00N4cH1sggAYanitvxpyhh6BYjBYHkI
/BpvfeQuiv8BJ/z7moYpnwngTkAUEPMBgvqvm8n668h5EZbZotyp5YeuWPKl//jfa+tf3/w/tyyg
LZjqOWz1ECcFgJD/+inMBm5qb05C71nsoGE7Xtoo20/Jzx/mhHkzH2HiPeLS8HRG/TSNDzj0/414
Aasqf/f/D6CBT7vBI3/9EgiKiW88HscZzP7+JZoaLR4ve5hoKn0GsPhSFSi/hgadScD74nmtLJz4
hJ3WqrkMLTsOM47eFtIaRLxB2ooy73Yvg0XXM465Htj0CWKaPxEyCopyUU3azjUKqD5oHv3RVZk3
Qc4RjNX7PMA1E+tw2IdQU3JYBN0U7SaABgzoda/YicvoOtQ2i5BvH5H+YR79A7DoKYnIeOw10iQG
iEWKrkUYn4lxXwcB5omiRLyLo8bP0cQjrbu11yUoPkaIRgVrnwH+fbugPccmhrO8R+BsZN9Htp6Y
wlNmm3kvFvvpT+snNcN7EfinOujOBKdrVs91zge0lKunjwCLYZ8n4qW0ftaWeEcF3TUyguAW9lZP
X4QBPTbF8Xftk52bgefbEqiUQ3BqYlT97FXtwxBG8Lza/cTjUxvEWbSi9xb0h4WvvpqjL6kLRIyU
h80GT7IX6WIkZuBF02froTgMxnc8lZfeLEsCcH3HhLevN3lqCftAhYauuYQYCsG6Pv4wKWfo2Jd3
w9Gs1B4SzZEkWIZkzyry3eB+9T0JDHcwvzHD7wXntACn5/ZW2lOBGJwUuxPe3OK1i8sgiYc5d9WU
NpI/VYH/wZDFZZf2Daq309LewgRog8kmSGPhsQbIHIH0bI796GdmEJ/dyo6lwzFS6wd/q99tKW+1
8aExYDgK89VaAd9J0D8F0j6rugBdEuR08n6QCFLXSaB+xYs1yl2mSb1UpXdqQw0fJoK0XGhgOQ3i
vt+VrkMvU3efEdJA07IG8hChTEs5rZ5RUL7aedIZEDmEtVGsoohR7xHZE3dwEVzmoHspF2SGab1O
iSxG9Q3ihO9G6t0VNZyMfneOIAPvKQJc2oC2WUHkXej4aRWwaxQt3jFYbpdr4BSuivdk3Pqka25K
ene3MQk7ZzA9IuVgfujgDAauUD8E8XRGI3whesKS39p4R6rwVEfDGa3pSTjss2WDlH8QfZ14iEHc
L6MKclL68lC1zXZp+uHO1M2+KBYHgKI2c0JtfVAGHeYCJRsJ3AbxJUFGnCXHUC/kEeDMn1ohd8LM
5H1W848+nHnqyC0rooXKY8Fuy2UvP2cxvyC2AlL5DTFmE54F5Q7zsticQjLIkgqHRtf2d/AnpnPR
XPBcs+6WMlGBy00jt5oEnJRJdL9GqRxR91Ef4g+9jXmo5D2fioPqnf+2ra7G37i8iAE3nN6KrGWm
f4+h9kg1YLa70Yoi7VEmJmyA+UDNNg4SkATnadV/Cp+duqXUAF36KteeaxI+hveiEk92Wt7JZJ9s
hdTbqcJkqCKAQD4ARDZgt6MRDz/CkeoT0dXBxZ0FFoFpk624R9xmDlr8BSLEXCHFJeO9g10X3z4y
7EIj88DW8nOC7n/x9H7014PXMuiBUElPDBOdgDW6fnuQi3cpBNv5WCljL7/6YT6pkeQ+WTIDfILo
dTfEHlRDzWXZ5M+28/KqpwepwisG/KVj7M7TViKXRqkdFRhHFnufi/vyKu99cUN9EvUcjvuwVaR6
n0Zq9rPlU8IDtAd2hCS+W0je23FAFrtf4stJnS9w53pt9BuJK0Kh4R/oTnkbT2Qt3bFgXTDl0TKQ
L975gObG0qbRWHfPikuGvK96BCSMhy5wNpY+oiqI6R71LIcHSuS634RrAAs3b6CXkDbSbM2b4JVN
BqQopZ3v1y+eaPQVIPKvmXhHZwiEwsLLmCV/yBIhBy82K8siyJft0TVFkdtxvvKhj1NvDeifFY4G
/1TNCwBO6GpJssb0vm/QKcQNZovJW1xJaWAVrJy7HyR9Zb7xniitJ6T2Sv66SLLk9RRCgaisf+1q
T4nUx488x2OPcjbg88+yCfWprocNUCTlMlFlU6Qd3/ysjOeL3RRy+tR0jIQ8g6ENkcpaYGpr7CDP
KtBdbTa6l8YgA1+Ru9jG19n6YVqgPcp4BASigkIa6t761JXI+UAt4AH9QGlbNePbPAUfUC6rZB4b
ZHvxCXOXI01OQawfptU+bma+C7cOghIObeS3v82/gna2e6+IoE3RBCBwqwugW54s5k+BUMR05Z0i
P1UVxpC1zsA8jYPcGHrdT2qH4WRkCJ1KFaM9f2o9JwF1tEpegFWFvz2wDjtQhIhoq3XomWSKOgZE
EUNO3HkL5zrIJrctfYb4UvXmy+IyomkgRxytlQEaI7w2m1QMTtl0xSrTsgjXH7IKv5eSshaBeNZ7
mEW7wN8N3xpH6jE0rwAsstpM1YRYmnWakqYZqnvgJ1GibhYvJ4PHbbDjri+Km27NDv2UYy/LvDcO
2KmCzP+yuWn5KLXSD+3ilQW8o2QCPx7TG8Ma/5wW5NQ1Rg1P69AWx1LWd6xAMRPQ9SGujCRH6JXB
eaPuFk8G9cXLTMrxNPrKLamYZfvYLBsWcu0hc26GHnooGqhxyJwM47oLp+q6mZXvY9K/GQDaaxwQ
JDX5UNvSDvOw142lYN73cUWatJfEvldsfPLEgvhSiwNQGhs9at2qdDJcfJC5CgBwySL804EufXEt
8pjzDcFn4VpfWoQriJrn4YA44rGO8Dfq+E33g5cQLMeUj7B96XGtD8LvILCDBFQ9oxRRCdcuhvyP
qSfRdtUr3ZZtexF9CJ9CbMojpOLrvZU6fO8WjA9CI1rs/DYscwGka9/VokGyxGjT2C/Wa+1Ztm+c
sIdQLM18YOEW7NE+6BpwoMGB7oUSWl/s54MR0LgXMzDStTR3XbzaD/BiUba65RlCDnceZwIIAmw0
8JFGxC849y8jt/qEUIahgmx5BVLYaBvuUGLX+7gH3hfQc8OGLzyaz7USD4go2IH7Oo5u2NfwOnrl
xDPNLQZWLE2JiZLeiExLsJu/DasQOFa6Xc27Aag6Q1rSuMAMW2Jd3m5P48Jd4Bt1Xn0coh1poI8H
I3YGR4TxjxOYelmbHhEOxh3hAXksmmjCk1eIM+FsuPZ828eFnB6Rzpxb13qQN4q8l2o4ghKBZj1U
/Rms/D12yJYKbxlzoi0g7bH5wu3fHhZq863SyGbqm6+5xMuZhWKZ9u11QhxYFXs3RoDDLb38LiP2
FPlkQusynvyuvrM+HNRAvK9NLL51jchAUi/JBmwmM2wuIZNEwJYsvUOt62wMAP2SBgsQwUT3tBsh
BbHiVJMBaUjVfK/j+Fo2SCtzUwPLj9AI3Vj3ayhNvpag9MBl4DaU46Hs5ADNm3OvsVe8hmWEQY8d
Pnfs7IsqOp0HrMe92ymkrHgCNYQHpCGZpsX/YVGEwcuGijKwtTv0IGHosZbQkA46vOU8CCaviwXn
OjkE3bEBUZENi6+jKoJ7vpBwTwyjH4Ar51MxqTTsWp4MvlD5rFG/JuAn0UJr1S0gA1adcjcyfsRT
wITIECavqUPc+Bq7VC0O+QljVZkyAXf0S9YTBkYBrrjMXfCoVLg+NF0cPFNLEMCxxtdhUu2OtWH3
I7LTvVlbk2yi2tuAuEfdoVItWfOqRf02M4nA2qJegJmGF17QMe08bSHK3U7lCPy3tOOPOJqnvKWz
kLjg+HTpl8386RokMuJk+axrw0913OFApuajawo0C66Rd22JfVRQvR0Y8ICdHrchLSaUrLYEzzX5
EukYBRJB2mBxSWvK61YIlwIQe+hpr35NmHz46EN4lHl8gDLmhjYU/dExvW9w5qHKBg3dzruuJm+u
44+9GfG4h10Ju2aE1EbgvwjvrK03PEmkN3azyie6Qq9SFNW8X8kS/5xlj56RFALV3K0oKbfoWClT
y4zh1sMAmSgsn4PAqOctZPYtMnM37Evg8MvVRH3fJMPckWydVZG7DuX8sgErjEJc5jTDQQ+eFJel
b4sHz9b5YgScKFAeu0A+gr6EnHu6RE5f1rHOGzI8QRwOQqb197QHszVyUCrjJP6MDazYyNKY30NL
TGpXngLGo+dxLchu8yTmsvYDQahPqXZTjSxKHwotBD76+VDadl/OBIHUcIjgaPky3oTxr9S/7/3w
7MGwCGTpG1QG3NlS5rKEgTOOcF9bgJNJxAd4xKx2SbWOV6hqkX2CFdCb+ll1/V0AprONkQAsegt7
Neug/gGPxsvxATaj8bqG4iz42DyFalKJ36F2KLg6Gm2viDmbkFqhHzSoCJ0szbpAiYpk3G3GKVkG
x9VQH7qwzoNj1v/Syn9lpGBPYN5RUIWz/eQeJEJcjiseDFwntW3fi9aHZmybP3tSxQkIivAopXsh
m+gfRVmh0IeIMrcMGY/z1hU7bJ8jQ/5YKv1ygN4bkEBUVBrc60oz4IzeA8fhntZV9UF7lIvCdKCK
WH0XbEWbLww1tl3ucfH5CdYkBAZdEZ39yAQ7H1x4IqT/WE7iqSB47Jr/GX1vSnktHvkalbnUDLVQ
j9jokKBFZ92D6DZ/r2JQ8YradOvma+XEmUV9e5SobZIKauK0Dkp3UoPc8tqUkOlKnBTROIvfgSTX
FpX4gtz5lHndF2yqZ93W47VB/GZr+NuMKxgtRXAcwUIf1RScvA70kheUMTbv+KY3H35dcDdPYVxf
G/BM96ZsY4DItk8Du9wZsrB92YxjYgGj+umCBP6zthgfPFXDaYtwQYYb4hD8dpvSaezUoVz87VCY
8hnsBtxkM3B4FCG7Yohm2Btq8ihHdlyIQaorQ6Vs6t6kmLeA39sV2ViByRyQtzdT8zzrEdqKcnpQ
aopfDEP0o9/ASwVdhswHRT3cDQ6axnB6W6dlPSzxEp1EU6GnukWHjMywtOqKg9/Ln6Hr1l+9DXsI
DJk4rY37SUc/Pol+S1VVf2odAgbiw2cbjFdH4dOay4gceWtV3tgKkRLN8ALVze9CNlXicMbmXXvT
ojUI94lnjPMFNT5VludxvYLSg2/cDfJUTdpP/LW8KtnVadzgNc2E7KDnfeDbatIb8uCH5jlelwue
kMxM1B5WsxymBXxPxaJzAF0mnCC62WscxwCeL7UpMNpPD+ICoPYH3dyYuDB+3RbvD/jGJSF9f6R+
eK08Ex78Rn4o4IB79L8kl9BjgQ1DWvzK/GhvrbpuZQ3WRbn4INoK95QEERpQ/XOYgJrPc4PwhI48
TGF4BVIN+/vQQOc9tNAG4vkzwn4yXuMjeFgdXeQwCXoYnhoTxCkkQyrzFnruWrNvVLUgHn6tT5X1
ul9KdT6ScqujieqPxcfmLC2/67FV79WwQmINrF3H6NqXaXjw1xDfxMk1q/zhVWv6ugl+Lds1WWWP
GOLQX7OCESR/hP6LBx/KglGTCaHqEbT3DzajFhKsPg/BuqU2QFzWuMizt87wR0eNGrFhfHhtVu/C
hgaTW7BzJCNIsAgw/bhDidhqCvGRDAAyG7EiEfTW5sSMpJs1IerzIt8cbpTb7JAsxH9LVLHdTdvw
Wmn17DjkEbomL5NR731YHfAUGcIh8A+buq5D94Hi9yg0Olz0HoATx7XJNsg4sEbEmunglmfrg9D2
ZpIzPTwbO76qDTAPmfRjLRXK1GE817q8D6g9LLUZD4WqYRuiy7UovDNm89zHYnrqagVj3sTewqmd
05FUbVrT9r2jDEirutSueuUh6KtBml3YYyZ4ob7CeH2ta7qPBERZMmg/olHVbzSMkO1kKMKY6XgH
tmACpId4sAi3dlLO9d26wN7kAWbEG4f1ibLwW69DnVYzkkBmmAwWjs81HwwF6lQ3aDHaGrEOTQ9H
UNQj4Bi2QwdEaWV70OYXpGOm2wIpqSjhYQ3XLzP2h40YVB710CNdXxj8K8DZHrYLM1RvunK/sbnD
c9irOgMLpfKy0Hkz9be06fgRouhnjpULLzLCVbhndrGZD95SIygfFSVhY5GwFe5SAk4B9Rf4fDT2
u2qUVzSGyJ+FSAMVS3zdwlYDYlL9Doxp3s5R8yEwMjXRgeoziyMo3EAxqrmO8iBqdb4RjCqAiOBL
YYwIxHuYoKoQ5eIj8aHtbJV1q7nqSLeJmtgDIIQnG7MPLaDlUxirit2FERsic7fkkBX4Xi/xP9YC
EB3MbCidI3HoFRQXNhzHH2wdv1Ul2B4dlsOpCF9C6G7uWRX4GEZSdWw+WRzFsDUiRxWwzTVG650E
BUPTVhSXjam7jZo7UF73pQY8FYxLC4XUGj9xtr3a1Y55oJbPtqENeLJgT6PiBE0fpsc7XIS9h4K+
wMgA2sbVQ+WMgDgv+ooXb8PVgY9ti6HI48U+wsiN4AoO9RVTek6hVzg1wr7RvnzpJzStQrd3iEKX
maTNS7iFBRZEd1At5lwgAI2lYF8Bi9r7kuqHwcYPQxGcaU8ChNZJBVGe+Z4nHAHVAvN1R/cqBA/o
TIyCCVkCNnQn3UyooSpwwKaYkGzcT13mevo2h7jVq9hHxe7LObWbBlTuq8xYyRMSNyQrB3QUkBki
SxI87wqEhorpsBJoTaACefRdv+YKDNI9DbrnTVuGy7KMDxjTjjNWwl9Nnc/yIl6xp6C65+FXzNn8
QTWAs7BvcaAF1xIhYMk2dfRpCnHTIeVDktO2Fr/MCPGDr137c209cs9nZKUsVOSeLc5Q4gUAQLvt
ySswp0KL5dyPIoLcqR8QVU7FuepVsO8GpLDbEV6/mgIeKxhwR4lzZuPLy1QASlBqIdARwrdGxpv8
3xsuBVZrEsooyraJm1vkHxR9U0WGNyhlp5eo6KfrpmhxtcTr8+FmCr4rIkgoPK9ZAtRZi03WmTfV
uaS4LHFy7mcAoujLzU4KGPYgxip6/ZNFS5gG4PvugkqI3dgHYQLK1bUZN+N4t43Vk1ypS3Ubfqk6
3g4GOaAHlHxo8+lHtxbfE+mjo2bs1WkITqHG0okXq19NW8oU9oJblr/9dA2UH66Krs1KN6S2LG+Q
NbxLEZmkRgGR/HvLDIPMQZn9asvBy71FX4YIxQgNa/8AQr7ce2Tl2TytgAI3/4cqPYLdip8fzfPB
VuvTSGRwRBCWn0eB/1s0CEEwvocOu1JnYhzO7xiyKwqlCByi+l1XDYo+5J7RMj5vge9OAylfQ/Tw
O0gOc924LgdTCHWkh4p98dd6j1HLkLgAF5sKCJALDKkZwZJ2DkHeLjJoQg20MUp4x7bCm2o4Dseg
lvkCRAcqPdRzI8wE2UJvOdec/Vyq4iEMbQnDt+QZNFMMsxLm4R6eF4sHs41IuajwzLzTEOvqgQAG
y4JyBMIN/xVUmU3X+ClnI+4GiPHSrisnqDUGfdG2e416ZnHwKkXqDN9NNbvR6Ql4a6n7NIok+B1v
9vx2z4xsu3ycoFNOvPFGJEVoy1uUOyw6TQgPT0tPQ/V1Q7Arb0LH2gwHjXCJziEdjxURkuM0cuAB
9AfIHA2uegBjhQPnaDqOCC0U4IEp3E50sRaJkazdBQNqICScJMZDa8vRECJNf8v91p5AP74bEv1s
hwXLlfcas37Eq68xjzsWzwTouSpfgT9cxNKqhw0i22zZhD7gjG8g0QwPa+dRaLIIytgq7G8/5pYK
7DuUgbVXAHwiPjS4+jiLAWhG+8kKsQcUDriJKXhNQ55gDhhLOJmPrYNKTRQYfcJuXljxMgboUxrn
fxJr3oTt7k2EpiJCmwTAYluKdMPzmiGHQkpgZT6MdWjjAL2vbUx3nhOvPJieLdYtHxAUC+gd6K3I
1w67s0I5WU4/2goTux0cIXlheZfNIdrsECMJdIHRCNbLZ9Mdt7q4Xwz9XgP/aVy9uyEofEAMcNqK
bS5TFRgMiJB7DFjIbIi4MHjzE9Y3T6qdxryZoa7EN/4DsewDratprwrz2Fjrp13U0My1q8JHqlyL
4FC6+FyMEKexGtVZ05ivoHU4jYyXBdDMFjoA4bYCeBrMNah+IESnSoHNnEgn8pgojAsp3sE3vxTT
b7uh4UXPVJE2DcfvskYME0YabimR1QGhFB+2r556rkG6lUGG6/lcAjyd/OmEhvKwrOMPzDDM+8nl
g1sAIc0gXeOnRSNdlc/zfRPBasyrywpkAKvmiJZlzwb5g7sJpmBoSY4K0RAz86DSXI+Vh8lAvKr2
ouLPboXuafL781xs3U5DfoXuEWGmoax/q6L8M7D2D9HuWrDwgnr8vZHq7A3lDcYO3kqqoCvlxQIV
WYiqHXMK0Tw3nr2DOw3iXYZiL/Tta91uj6i/5sSvYE9G1qloVRZqoJyU9320q20U48EA9U0b6i5+
iBAyb94Ar7XGfGo/QkOAMBfYIYfiGWcU2OnGYnzHFnqnZhjBzM+QV8tgaLOwJoD513jMOsIXlSsy
R38m5ZevohzLXeM0ADp/npHWQlt7LGiXOtYHub91r750DnpZDzI50L0j8jwWS/mQBW1tsg6TE+H8
rrq9iQaKWNfqQ8ZVkRYF/y5Ki6z4DgApIgWRhxUoZgE4eRyJII7l8A3g59YDAtkqd5xHA8E3Y0g4
TaGOWVNeApBBHJ/ZByH9AaAUcZ8o3mPcrRfHAxwRA/X2qOm+J8XFJQ6GDxeCzaGFfJirW+4pmSdI
0+J6R+clL6uQPsnSZ1mwRXcYC3uFCiLfwPrMIYfGehiHZ3nLqymrFjsPoby0gfw5GMgvf0AabRdB
mC4myNRWNiA1esCgCBKLPaTRe7o6k3PfVZDUsm9kcAwPpgxfeFE9FhxF3Oi+AWKy3Os1yV1Ycfxi
DOXsbu1PwMtfC2TsGZl4edwq2ALq8o1v4VGJ4Xka2MkOS9qw/nZM0varg+nYNdPZXynm5uJ8SqCl
x1gcZDVlQolv1CYwgEwSYBGNf5WKFD9rh7NcdD7GCOogBmCpiYSULmqnZAs6YH3x9BgqxPHinO/O
tqkOipImA1F1B/ODRkr3sCc9FLZ1ETWHaobDpEczmC51/EEIeYXr+kI3btPVB8vXLivIx4ilrF+R
o80wE8iBgA1rgSQ624wZ89FhOPGIKiEDs7IksgqeW4XUGbMiBZN072U3feumRbnWgxrkd60LkayK
gRhegz0bztelX/ycK052k1py5W6BbREMBGWNWU4xA9WJOvRcD3B5BOXG4QtucaWH48kRxA+5bufN
xYpEN1C+g0Oo16SX4xYHbY73fqo3rY9jD4C8LsjDaOoTCYP3toNQdCKC7uRUXl2wmHuCcMNRzq+9
5RsGUMYYSxPXZVotiP8e2PzEm24nFOa8qKla06W7BUNTzI8bGmS6AC0B5xfiSkV4FnS3+ky95cPV
yJuBuhdtZIGfl8WeQpBzCNtnV9T8XM9kNyyw70G2WjxjWNBy89l8QEyDYHOprrXydraJCqh6wvUX
Xcj7Ni34xoiWRBW4YORyEXD0hrLa42mMdRLH9cca0t/VGMzPoelgZOgmHMqN70DJQx2yrajtOzxf
OrRnVkPaHLREpFvjrrIqgycfHoAZYU8Mtw3o63SEZj9dRymSuRzeoDy/Yzejajeh7u7jt6kdF9Bk
aFcb0YBF17gZNRAMcE4b8hqFPKq+8iH20qeIuOi4SVQqC6IfuPUfmzZqMymUv8f0V6hZbAOgBNqi
m9596RSae0xnHQH8DhQyOuKF/h5qTN8g03Ay5Rnv3omdHDgUzbE3TvwSVBpGFrshtgrxQd62nU3I
S6CrMXLJzqq6oV10wXSWAIp3ZMA17ehffEVZc79FPT6qcytcM6QMTTrohcqX1QdAma8N3CcnsP2C
5x7r5lQaKgJsGky42DewQ1UZyqHti/scns2594Yo9yJ0TTmzpsZq2KIl/z/uzmW5cWRbz6/C8OSc
E2H2BkAABAbeEUXqfiuVqFJX94QBUSgABAiQuBGgwxGe+CE89mgPPPPQs34TP4m/JIXaAsWWVGJG
d+1WR3QUdUkkMleuXJd//WtleXBplGF35pYFtk13MUd9L3IGvQiMfp0d9g2MOwptQg5kZmNm4EZN
p64ZVNP4Lq445bSqBVtEE6igKNxZlHHpUyJrnNSqvkp/Tgm3RiQE7wiOsvpekYv/eznAy7hXh4J7
28Buihdqt3dSzWx4+on9PehFTyOLM8UyTzLSv+Mymc0uKt8q0zMSQ2yM6tX2L14aM6/KLFcMCtb9
fqHm03pCJXFpTSrAJ3f+cqwEhzongWnRS/lk5WGk3pRLNdEPtNUsvOypZb+GICFKjitKLepLpbAj
/cDCXI+PzaXXWxyCCO4ByPEWQDYs/CV4VtIoVEaGWubH2rhfpEdl4UNUyO1Zse4rZTk+ClOz7l9T
4G/b5+FKsYpfsPqCZJiB70wgYEV1Dpa2tex+mWbBXBlQNoTv6oe5qRBs8AnCdbNV0sN6JidMT0aT
4gdwY7T+IhmMdZb2VrBBRED6x9lSvdX7YxvmOs7R6riM4m5Os42sCC7nZr/rn9rFEqYnCFST2QMx
Gb869onNgDKamgUmrg+lQo9obBiX4zNS6+GUfgPLRfrRoG5qNsq6polxRb64+pTMyEyfZTqo+4No
AanemaePA3gr+9TJERsh4TGeTwmMhGmvq8D7q8C0XqnLckIUK6Y7W9+aK5d+2ceqV5RwStxaCTXl
hsJl40vupUvIiRcFiIVeRgL4k5Z2oxgw3XR5ZHlmSkLUhwxbSxcqvKICO3qmFJmfgoeJ6jEuXjFP
aOOpl1qfOg98De2jCqK9vDGjlamfZF7AzpAuBuxazK2kf9HHnTtdgcZNhyylhutfzeGYoFlQYpHj
iqbdj0GM7X4Ran2TsdJ+fZ4o8Uo7Nbpm0r9amRGXCGodcLStJuXyJFxlwEeVMiO42vVBAwyCZIz6
AEboj3TYmAkMhOb8c5x6vkHKLFollwtlbp1Pwfc8dOt5wb1peMkJiYXlBYj9y6lGAnLALQjqpOyW
+afZfJb5w6SK5+QTjTr/vOomOuZCCKCNUF8XQL+XrSjFIHZ9Vs5nJYVxY296NMviiDSoSFtaFS2B
gojI86Dyc3Kz4CNiDCLDm9ICujLV2T2IEfU+mHKxwOS3hmNiW3Up5c4N/W5ulEoK/44JVawWToOK
YpsySoHqszrXM1SZCEPOv/bibAWLZADOe7hUKqBqUwC9vVMrM7WfuwaVDINg1afGw19WAHW8zCqm
p6BKceCn2iwC2TfNS+NkbgVUNhRmt7oxTP82DCrAuZW27NbLgTZeavOz2Jwtv3o8N7yKCZsQbvMj
/JZUT+BHmvmkq6jO1G8z4h30PchCIz/U5nV3RXFEkBK5MHR/0q8gN6QJEDdLEauWMwthKKhKO7s2
9C5RHV+bkpUjhkWMqfLqz/1pxVG2szDXPlZTpjMk0RWdGtOlZR5Mp3o+STQNzHlaFZF2WQL1O9Gj
GYU6K9jZKIAzZvkZZkNIRiZTUJ5K5YVnhZ+GS0y2HgAujOcu7MuKTf5VDzTWFwAJqlMFV0Wdwxr1
bgaA8euZCk4hi8fkPlIBaq/HFX1DFsvFFbXNqEhSK5/zPKPqpadl5mEGmd7iJKhVtsWeVwFYWyvv
3hoUDXmQo/d6J+PezL/ICfrSkZkSKFrUC9JaQAiLo7w/U2+12i5KJqsElKl0o9NsvKxHhZ+o14Q0
CJjPF0Qrh6kSzw4smMG800TtcTRLooB0qlgQZjs2ixjNtph55UeAWckXwLaoECJLWUjUQs/qk56y
8vOD1dJDP+JHwYA/m9U9l+oT+jf1UuoE8yBUoYQZ112bEAVw7iIgnUfcJ06P5oqZXKTBysoHtl0n
pzPVLL+YpQWMXTVU7qEUGrmTJEm4cBOLfaoSc/lraibT2dDUZ/QfhKTIWA6oyssu/dpU7sE5Yf3P
uwkxDN0XLfa6/JmOlqDapVISwJjYx7DljEvl6wzc8dAOKC2nS45Kpa41DSx94K2IaR6iXmA9DmLK
xwY1ZZVQ0RV2aR7OY6yRM8Wawd4IpgQ16mddJ1pNy1+yaQWU11pW15Q6W9YBln50R8oQAuWlmoH2
VLrARcnzevpVWJjocFWp9PHBPEusr0oGg25pUzKGATwHE5VxcfbUOo8pqphZv5RJNb8FAlVcBn1q
l9MFgjCkQgFZmmkRxaqBl5mjLDYBfAIApIxPry1nvAr0LyDs+N1Yw4K4tvC3/AMolKDMXYy7/o2d
zuFENSBMvR372YVOd/P8EF8caz3Lq9s4r/0vdrYg2qX0ZzpIk9CPYidTtPgTRNTKvRGBOojKYnYf
mOqCsJ1B2XY3VHGn8tWc6E9UzG7InoC2U7o0CgXZpNCmdw4lWVak5tdgPseQqhWsEiqQITLWqugO
aKpPHZLhe+zMCmjOTCmV3sFSrYxRES2y7olOquWKKEx5qC3nC96o5y9v8Hdv88jQUFY6zcoHuVFP
byGAjd2ihPWKVhOHJpG4FQ0NbjD7vWuN2+iTRd4wPJ/2U8DhVWBTxu3bFOKmsG0uyIyCMBGVuv2F
f73wk+KilyT2QRj1p32AVN2c/otRAdzcV31o8u0xuBE9Sz4HUYCDuQLbMyTVF1IAXFJhq6ir9BMw
CeuB1/Y+6T3BnJF7SffCmGfK57ToB5MExEmXsrrCto5K0sKk+YhK6wfU9xangUXYHGugGxz5HrFd
4IQKoj2NdK40rSdqcqO0pjlzRqXE1RS3IqVnbreqjiPCGxyoddHEyirK4hiuEJsQJmT+mrmmYaxD
5F6t6tgEIDqbDntWRMqhzmxPO+vmsfGVBH33o+pFU4L6Skn4e/13ZWCTvKUgZHEAmmJ1DrrL/rUI
cnWirChJOyA8N7/x/QJCOjPv0cOP7G96GnYVdEZQzdAwUdxDjMegRI974x5wmwzCXNJLCy6fhBsa
zJHBryniPEWQqYDH1GrjVFPI7i+zkuAheEdwVwucGW9cYXD7mVcwOrECUO+JagBFmU7D+xRQzYGh
To1zZWGidUs9sunfQ2DsLF50LaxWEFuTiu7y2VFeGBEts6gZcHEvxpcJlccH/aCqjxSvHx5MoXCg
6feUVGB/RchxUCmhRVVOtxKOODbzgjhpPD2e2VqZDTKKc+ND6jKjexh2WBTyCtQV1eOsf6Qm1KIf
2gS9vwJU1uhn6qnm3ZKDjCpTo8XyGHoYfT7EUfCrUQbHGSm8XpyCJ11QI2IvlVJ7yNeLlecrf3VH
NCW64wAbgBFxRWg+GuUVwdcxRVnxSqVJUYz9bKZWTJFixIrkKsEt/mmNL8GKdw8UGFSHsW1X16kS
1NPpAFw0VQjMDZqBcJZQVzaberH92bQ875gqc1rG0g7woCoq4843exiXM6wuZTDFo/uiq1VMYaNu
gVwyc/+Tn1WrKxBW2qflyvTSAyWPBWKd6tHgkwlOFkJFQ1noh3aXHoaDtPb9T/0Cht+zXg4Pe7FI
518ickZ3vt2nrCBIP6cJKOXUWoQP6moB6ztVxfdEeM1LcgBY7IECZpWqsVTjr01KdRfU00dHMZwK
xMqUEnGJae0+B7qLbzdIEjKCg2SVFDfqrE7P5qkeXJHlnKgwfxRDxVNtWpmVsG7cJVpYm4cUbbCh
0SzkHgnTXNNPFNvvpoeb238ZwK5PY3NxtAIA7gdzva6uV4VPM1trnCLhJXGW8lz3kNKBXRl4lP11
3ZstrprLOOtmtHJGUuhgF/uEmdcDEAnnRCRU5wI5mCZZdW0uPEyuni08N7MwuKSWWsJ39Kri4Ieh
jVxSOK/SKMtM/G4+BJel3IdCVkDZU+JoKEp9lJurqXZpwncVXua1VY2PVqpunBtFbpuUypQsUDhe
MAhln1xQy7yuwpNeGi3sQxhE6GSOxYBnrOXLMjyZ+xW/v9ECJGXG5pkFk4CHgxQuoN9LddpAUS6L
AqPMAAIjIlFlQO+LfAlirvB1WmMZUaDxMCCyAGKShEdCFAYlEYeOFA5NaeIi0ZUTMJzg6cErdGkF
AVbGx05bGSG+RAm8ju57BLpqHXo/+OpY97VBmKF8lM+zfBXOzwkR9GbX4NPs6TAvQCQOqY/V6Dhg
9HXadvtmDrm7KfCQSw7qMfxcKK96xbkA6RyFd91ZsMiGxH5Nkrmge5BqcJqunXKfDiqwHDCElLnZ
p5sXhhQdA8a0BIx9/CpYnQN2slbmUXwxryt1elJEPHuQdsPYP+h2k/RnZMgksJlUhgd1eFUQmRqn
oFB6JqGkoabb3ijP0jHGTE7Xr3kQB5RGmJlCnXUQUs2x0DR63WYGuOjBahUb3WNfDahFHwAM1PLP
Bh6IdYhZRBFhsTBBSvW7wnyf9svobrOHKYH4DJpOLyxOyjiku9+C34bqlOqkCVnKsndMJIicsNLL
oLQJjIhu96qVi3YKigKIpagoDIr8sWEdTXvwhC4V6tc/4S+M+8dmFSgUJyxns0nPJMiJzq/r2VBb
1YRcjWWu3Hpxqi9GFeic8RmePeKnpxV5GEBR4V3WsxH5gMhLfDDrh2NQQ9Ol9hGcxTjCT/Qh5iC4
GGVkCEPq+O2iiu2TrFJ7v2LlW1/CxfhwanXBUAWU1wg0b9fzbrpzZG/pxXdeoNHbIYmuyiUNWOD+
HkwJRQzseubdeFOy2FSa5aCV8q9aav9C+SAa0TC4rI9ypfp5XTn4XfR/u5lGWyxVb+OyOnYTwcCX
bRNeidlMGsar7O/rH1NVeABxX+vD4ZrE71PhpvWNmxVR/vJPGWlTnigGuk6COL9Nng3xpl96eaBH
csHbeg654CQp4lzMzwNU+pRksLfNSbie0fplXhogciAuLB4Y2YTttN+D/wo4+PoLhrcoib3HH3dt
8ycytqooHf72cyinHrf6pTV4+fWapX5pLV96A3e9a6cP/+U/2VSKfyPB+jah71gCQ/1JsbnsMDEh
aOSLatknSyBonulDCTyU0IH4otj5x1oBTd93CXr2T4bS4w7o9TfvSCnvkyXo2vZPCpwaFP4TRBRf
mwf+QFLQQ273koKu2Of1l7J1BIzeTxvZR0DWX5tH/UAvr4qmf3u9fY9jbuhAFiAW3ny1BEDt9X+i
vnrDhvyjCf++787+0qnDAoP++OqQBzwVfjSkAR+03mhIIR8/1hrAarzn/msa9NUYWNSBtl6+D601
Vf6o/43o/3jKT1Dp7iX6XUgg+9TLQVOB97L+ai2B2tN/oh2b2geasF6E79D/b9AR30yFIRGrh7Ul
EbjZE3Pk1V9oLtrnAzxeoOKWVIkrq99oKte/KkyLzeCby1R8/nvL0lhf809+KCyfJx9bv7uxv578
tLERnj7rcT2ez3TnOzTfPAnc1Eknfn24vvQf32pDu/whunfiAB7MzZPFq0LA8c9pPLOdvsnKi6PG
D0matkblXOw9apHlaXuugh9832EHbuQFxawZSCyB6Iqz97AAVAOn48QPnRM3XbleUgZxa0kElc7e
T4GmPy2yZqD15AVv9nqndxq/b9pA+lN7ztZarwlh9xz3wKWlURo2E1yLm4S1Pk1ZhvihNawEgTvM
aILSFjjBn7Lv4g5X7sTfGlaCKJCE2F4EQVyz72yPnDRxO6eZGLslZ5aEjTtKnXjiNpMU4iBaOew7
5ePgPnWi3EmbocTAoiPo3gPj5caZWzcjrcflAt17XDcFrNUeVsY60KiovbqCsHjfycIXifvb0mT4
t/uPe1LE6JzWIqiKBF12OnmmHFTBL7/vOpzmTtSerWh/te+oZ266JWCAcCQM68SdS6d2W9GPNZP3
vhO+cPJySxp0Cat7EeR+sW2aqNhge6/wKEpKJ9yesoQ1vgjQ67kbZ7kbtNdZl6DeL4rKnd0n8Bk2
SyC0Dzzkzcf33/aXVHSzJs1A63EF1d2+onGZxM4kacbZDCvhiFwK3d4a1ZSwe1du7rvps1tO7Uuw
h6+SdOm0dYWMqxmGty2rh744zcK8XxyuaddUeE7UjLTeOFvCEt8k3HLtg0dkqHnM+ycsTrS7PbBw
bPcV4NFaa6ZB3BJiTYbXMZo7bSUBc5SECZcODl3asoQ1TcYSL92H9uWhyXCSRssgX21OXfPyQto0
GVfe5zBliVvGpSbj/vgcB7n70DkPYu8habuNugSZu8O4miB3Q1ojtdZEUDPuK9BoZC4o10vbAi3D
qxm56f3W2e5LUEY4Hm4n+Yrx0r5SDVV0gd13PVDMuc/YE/dh29NTbVOGPXcOoWTZWm06cQLCk2DY
/vY/hPrf5ZqRiCDdAA8w8UiDNr7664/bFVr6lqd6HnBq55++/+ePOycOOy3UbPOvGFpLPSGe7ZiP
KuFIDJIo2DK5ZZyFQeqAUWvO1HpnJKgzIRotHaxLOLbDJEoAEraMQNGpel91cDgpHCKXzUBiDURL
o32HPUrdeOJ3jovAaUuDDNvyyInC39UDErTMMbUn7VmrIoux75qMCswqcAfNSGKtVRkhpWsndbxi
y9q2JDhg125atGcrwWADy7k9WZplNY95v0l8xy2/Kgh8NEOJ9SVB1Xz8vZH/vGuAUiO2v8lZrG8U
Mcl/+QzLkNPz0NoGATrZ9/gcE9p7Fu6V4aNduhXY4maC61MpQwWOMMXzzjWZqNRd50QugwXi2Ubj
0L6gefDvyecG7/JS7unRPB/lTu5mzXAb6ZcQUh2yccSWOx9mboqZ3hqfNO9LFyaTeVPuZUji5f7e
3bJ3YRe2QdA0D9yxPpvx/7wD3Mf7+esd3w+Rx063NlqCGH2IPWI3zWYK6ZSgEwZJni2372oZ4xJb
aTlfmoQgHl26ivgheLoEAjuxr14c+k4r+CHD4b9x58V9FEyEG0qMsENvMa+lIUXb130nfuDOkkkq
fP/O68+TIIFDbK+UWoVm5kIGXzcPXle/9JdJ0qSleI2XtNZblWKjd78KtRt/W6On0zckGHlDZ+52
7tz0oWWYGhIsvYNpQPQ+b0m8+dJ98caVOfTqef50GUwJkz1cFE6eoPci4bXEbktVmRJ0yiFcCGl7
WBnRItrN0QO7ra77Ek7nLcf+2Nl2OS0J5sqxc98+hJaE7Tv2t66B1+M/r5/s54JA0WkjeDvskTfK
7/C3/5O7nYd/Oy2TIG2dOqph9h/+3I3rlvTStXf/US+C+22rAAYJCeO6Gf19W5cLwUIJ4wb3W6ug
S7hsL3FsPCebtIEWqoxrhFx1kudtcZASAHciZ9nSwaohYX1JSW4NKuEUX3KRTrZ8MUOC8F46Bdo3
aKPGVNHrel8jZjPydo5PlXHNXSYroX9xGptpbnxTCWJ8FWDit0aVcWWsR23fRGrfaB7zfn25UcPd
QZBlTtEMt14Louh77+DNb/8oKNZqmYXUdkgYGM+kHQahJm3/YUduPfHdKNpy9WXgkUZYa37nw9rg
bCYq1lmTAUoaiSxcO8WuyQAljUSExelcuMlW5lNA3Pc93iPy91FbpDVVgtCNiod2tIOuuPvP9jZp
e2maqHHZewl++19Jh9q73/6xjmJdp7/973gSzFtKSRM9MPd90C3HMNta656EA3PrxKttBU3lxv4T
/uw9O+AycGDECUISBZ0jJ2uZRZoMTBUY+GArjaQZEhb5kDgMmb+WSaDJuGB/feaDaDKwT78Gs3vn
ftmWYlPCQmx06PPzLSPxNQjSzi3GXCtlafQk6KMP97Xb2ru+Jjrbii63fVABKOrX/ak/MQ6r9FQT
5iUKb+DspuCQuMi+cdmnbyNMF7IyT791KMoCmrKbF34kETUASYthU6lumJQW9Xv0d9o/efT0lX6M
t6TpMNict+yeQBpw57xScpRMyCu88js/RFnSM6tLZBe2LtXHV35jnOFDTEHARGCrmnE2DoT97O77
znG3b+kdAYbvG/GQdtVti2JTfbbX62+QTrvSVuu8615jfxCFWc8sQ9Jhey7towX+PNW2gQztNeeP
4iS07SuzZ9FsW7N0gzpu2jGbopK9bcd930ZeQ3HgbePKTBO1rJPt1jXT6qt95cXgMoH0NyUNkRln
SxBNC6p/zbIBPWqqapk95SXv860PGgC+JkfxPL3a33HtbK1e8U8Shrc+7pKA2DzJsdNax3aX9pfw
MAduZfe+2XShH6ha7Yv/YDew+3ZfhUuq+fEOF/6tb/Utxdv5HdS5pZPt7XF594AFK7hDL8a+No99
ens1F/IfdBfvWKS33FlP5OHZnfT0bX6Mu5ho9yYF/8e+2iYw30JYNhN4CQbxIS3uW0fmJbl9o5Lh
Cg1AK60934GT3uO2N4dhHRhpPuw4GW9+glcEUTszrr6ktt44rpgtyD4Oykafr69+CVEtkRcaOL4z
c1pDCz6JzYPevxRDp6ZaYhe6V0bJz3BLOmQEwQ+SGT5v276S4Z024+7O+poSxAM01TZIS0YhzTFo
UjBORduYkxGmPXHwtxoZWwuz0ms+vl/kzpDjrf1TNQlRgEsnFdGQ7di9DFyAKGjIRMgzb15/vRoy
oADXFPvmSedmCw6nCf6SfQ/3Bg53HsDku9amV24ZtDWI8sz2fHJbvlHrbZ5yUUzaxpMmo67hFvhu
8OA8rKd/m9xj6DbLsr4LZJAb3BL726zPELlMsl3KUJORzt0s1F1ALTooRVFUIXA+G62AW93eGRmZ
Uwj38iDzO3dB6gU7lbwm43R8Hr34BAmCPKDEcyttD/FoIwnvV0VD/JmJ0xYpGVm5kdO2irS+BP02
EtjWQ5xggr5FW1hkZPw20okJk/u//SNyZ3WzvOKg0XSh+fj+1V6/wKXDE9o1foQ8ZaCJNi+wuQU6
/77hfPiPZtbiJXo4Oa/GbZ96BIdYoiLg+Mf4N5oI6TRG918Hmf7hqwdOKEBsW+leCYbEB2o6751g
2h5YgqH2IZ0BRm15HRLuyYETexGmWuY/FUoZNaiX1M5AeNMaVsaE/WJ70ySoMTruxu28R0/CXAGa
3icP7T2TkRgcpUHnwonDljA8DxJ/v9XEAW/XO8nINJ6AGe6ci/+NPtw8FQe6OjQf36+/T+Hbwkxp
L7Iqo9aQkbdHlaAfzpx5WzWsGRixvah5fv8qnNepV6+21Rl5u/0XeBM9pztrG7IKze/+Y2+i3DvG
liAY587KofHElrKAjnL/aV84W+EUGfB9KrGd5NkRkVHaiaNIycWWLMvI9QP9ewjKto+gyghKMLBT
b59pGebYlTtvI4/UvoRQmKi7hGlpl4+mWlLGD5+ZKqoMUq9rKpRps/HMz3sx0v9WDxySCGeO2mjO
29o3lhHRvPWdYJv9RdMknOtbZxo8X2kAEM0rvF9B3zoBKMBmnPVSyNBEIkwgzMJtNafJ0EifV/fu
juWQEYO9C9ycEujWeshQdR/JxiZl5zSnxGre+VuHpoF0qCweT+bTx6mwkksQmccHnhc0/PFB5fyt
0/wz2PXQvi4jKjyaE/SL6l36BvyLDNvnMnh4gHzk0Mnyp4tGi5YXRycA8KaU7eOqjfwgJMEZs2rf
/rlhW3z6UBNadXjmm2+9/wyubxWHDUqD6P/99/+ZhU7tEOmqgfIzgxOqUYgB71pU0vlmT0Ytwm1A
hVj3woUmrXkdoQoEc3ZPRhQbaG3ohI24Z387CBw6Vua81ScqDtsxJbsPY7eMuNJBEj4kLOCtE+JG
BrOWVwL1Nzl/CZt37hQBrTqeLhtkDIpow9J87/2Sce10o6A7gZm0m2VFM57YmsdnvBqheb2GCEIt
b8fIEnTQhTPP/S2zZrM0r15cf15gCZzeXzKwtBNqZfzIIb5dgIt9I35P5Uocy5eilX9QIHONydr3
vTjm/3TV24znfxaL+S4AmgwCQPz+r7S/3GHFmBCQQchgmyZ0XpYFiO5VJfZUHv7YAPYuZNtfUAo2
QMG4M3JmSesClpEjGcDRvA14kRBZGgkqq2RnClBG4GqYiLzpv5+7boQr+h+7DDsZ+cx1fAxubKj0
KBqnXGMHX7gMRtlhkjSHsZVnM1695F+3TY6CafDUNpERFDmCNRM3BbrI0ZqPZs1kGEzS59HaF6ld
3uhRPPKMQQtbP4sGv0hN833jrwOWYrNFovwbrFoE4x9amyKDdAsITctBfg7J/f4A/4kLQ+qjhK7f
4XJyQBo7ar7Xegmg141QvN+0Psdqvyc53Iy0NqplVIkN/ZSwB+izHTeUKqNhw5W77AydaAc9pgzO
0Ktgq5xXBgfEnRNDXtF2YGRk+a8om26PKuPMigX+1SXU225fAX1nIyzvF7vrIJ+Azth5uQAIl/AA
Zw4cVLzCDnIIOT4p/Zibea5PjS3hOHJJZfiKu2PVz+tBvl/DbAAPJ24ErPA/dz5kwIoyiqrXygbg
lAhUdoi3DIvYb9kp4PSbl33/rt8mIbx/rVXTZJgSt2RQ2rOVkf26LaCs3pqsBMn8me0NNtixI3qp
thO6FI3tv8zPjExNRoRnKFIRAnfYHNpmokL4DWAy/T6FAQYcwgoxJRkk8p83dNaP9sklXOdp52NB
ZBV7cacZ1xfRLEXRDQv3h1KZ1+mA/kTHZ0exzb6Oz9O3+THc+l2VPn/sW76zSIHes+AfW0pFRqrw
psi28qaajMDy7W//l1r02n16JKnjaj7+nsZ+Ki9/rNuvrRkp/yUkgSZswaq9shJC2sOEq1YguFsi
JiPrfxgRZYjKbbZoGdBXXJ7chWijNWcZVgkYpAdRJtgI7Ca0L+EqvGKB16TLrZFleJzXxBLauRTV
fhVd/OcduE1q8F/jwDm+aI/R2rFXI5ivB1GG9XyrHaEMq+gYGBMRlDSYt+YroxLjlA50rUFlENqc
ZqnjtngpVBndXZjrojVXGS1YzpL0YWsJZHQTOC+W1Ci1ZiuDmuPCpV/pFj2VjLT4R2rtWpOVwX7y
ifrvFvZXlRG+GjnFQ9D5kDrbzDUyIlWjmvjt04XQZNQyPvoYYs6dw1kgIqKtW0iTUWX2M4gCijHj
VnoclpDmbX7PPntdqf3iAi9qhhG3pmaqzcf3j3qVdBC6f8s627EfOrbsP/qx6A3WGRX3D4Qb4Mxt
HUVdU2SoZTiq7ne5iPim6DsZFZQf7ovOZZG1JPJxdAlr9F9vDkeHN3eHB/+tI4RHhLSfyT9MA7i6
PVh/LA1WHV1/nd3ynfbHrj9r97EWvzGJiF7//f8DAAD//w==</cx:binary>
              </cx:geoCache>
            </cx:geography>
          </cx:layoutPr>
        </cx:series>
      </cx:plotAreaRegion>
    </cx:plotArea>
    <cx:legend pos="t" align="ctr" overlay="0">
      <cx:spPr>
        <a:noFill/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noFill/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13" Type="http://schemas.microsoft.com/office/2014/relationships/chartEx" Target="../charts/chartEx1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12" Type="http://schemas.openxmlformats.org/officeDocument/2006/relationships/chart" Target="../charts/chart10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141513</xdr:colOff>
      <xdr:row>0</xdr:row>
      <xdr:rowOff>54427</xdr:rowOff>
    </xdr:from>
    <xdr:to>
      <xdr:col>26</xdr:col>
      <xdr:colOff>32656</xdr:colOff>
      <xdr:row>67</xdr:row>
      <xdr:rowOff>108858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47B97396-C42E-47A4-85CD-CDD4E39EDEDF}"/>
            </a:ext>
          </a:extLst>
        </xdr:cNvPr>
        <xdr:cNvSpPr>
          <a:spLocks/>
        </xdr:cNvSpPr>
      </xdr:nvSpPr>
      <xdr:spPr>
        <a:xfrm>
          <a:off x="141513" y="54427"/>
          <a:ext cx="20018829" cy="13182602"/>
        </a:xfrm>
        <a:prstGeom prst="rect">
          <a:avLst/>
        </a:prstGeom>
        <a:solidFill>
          <a:srgbClr val="1F3A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19</xdr:col>
      <xdr:colOff>186266</xdr:colOff>
      <xdr:row>39</xdr:row>
      <xdr:rowOff>62716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0655ED23-E5FB-42D7-BD6F-0C285CDFC36A}"/>
            </a:ext>
          </a:extLst>
        </xdr:cNvPr>
        <xdr:cNvSpPr/>
      </xdr:nvSpPr>
      <xdr:spPr>
        <a:xfrm>
          <a:off x="304800" y="198120"/>
          <a:ext cx="15365306" cy="7591276"/>
        </a:xfrm>
        <a:prstGeom prst="roundRect">
          <a:avLst>
            <a:gd name="adj" fmla="val 8559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_tradnl" sz="1100"/>
            <a:t>j</a:t>
          </a:r>
        </a:p>
      </xdr:txBody>
    </xdr:sp>
    <xdr:clientData/>
  </xdr:twoCellAnchor>
  <xdr:twoCellAnchor>
    <xdr:from>
      <xdr:col>1</xdr:col>
      <xdr:colOff>2</xdr:colOff>
      <xdr:row>1</xdr:row>
      <xdr:rowOff>5005</xdr:rowOff>
    </xdr:from>
    <xdr:to>
      <xdr:col>3</xdr:col>
      <xdr:colOff>241142</xdr:colOff>
      <xdr:row>65</xdr:row>
      <xdr:rowOff>65313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3EBE1BEE-D6CA-4174-BD10-BECD022C4A2C}"/>
            </a:ext>
          </a:extLst>
        </xdr:cNvPr>
        <xdr:cNvSpPr/>
      </xdr:nvSpPr>
      <xdr:spPr>
        <a:xfrm rot="16200000">
          <a:off x="-5080297" y="5586047"/>
          <a:ext cx="12600651" cy="1830454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oneCellAnchor>
    <xdr:from>
      <xdr:col>3</xdr:col>
      <xdr:colOff>440245</xdr:colOff>
      <xdr:row>2</xdr:row>
      <xdr:rowOff>60956</xdr:rowOff>
    </xdr:from>
    <xdr:ext cx="1800000" cy="612000"/>
    <xdr:sp macro="" textlink="base_pivot!D4">
      <xdr:nvSpPr>
        <xdr:cNvPr id="5" name="Rectángulo redondeado 4">
          <a:extLst>
            <a:ext uri="{FF2B5EF4-FFF2-40B4-BE49-F238E27FC236}">
              <a16:creationId xmlns:a16="http://schemas.microsoft.com/office/drawing/2014/main" id="{C15AEA27-D526-4ABE-9E0D-83079279E593}"/>
            </a:ext>
          </a:extLst>
        </xdr:cNvPr>
        <xdr:cNvSpPr/>
      </xdr:nvSpPr>
      <xdr:spPr>
        <a:xfrm>
          <a:off x="2330005" y="457196"/>
          <a:ext cx="1800000" cy="61200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 anchorCtr="0">
          <a:noAutofit/>
        </a:bodyPr>
        <a:lstStyle/>
        <a:p>
          <a:pPr algn="ctr"/>
          <a:fld id="{C554538F-376F-4B70-A375-2DC7129FB563}" type="TxLink">
            <a:rPr lang="en-US" sz="2000" b="0" i="0" u="none" strike="noStrike">
              <a:solidFill>
                <a:srgbClr val="1F3A5F"/>
              </a:solidFill>
              <a:latin typeface="Aptos Narrow"/>
              <a:cs typeface="Algerian" panose="020F0502020204030204" pitchFamily="34" charset="0"/>
            </a:rPr>
            <a:pPr algn="ctr"/>
            <a:t>5 Mil</a:t>
          </a:fld>
          <a:endParaRPr lang="es-ES_tradnl" sz="2000">
            <a:solidFill>
              <a:srgbClr val="1F3A5F"/>
            </a:solidFill>
            <a:latin typeface="+mn-lt"/>
            <a:cs typeface="Algerian" panose="020F0502020204030204" pitchFamily="34" charset="0"/>
          </a:endParaRPr>
        </a:p>
      </xdr:txBody>
    </xdr:sp>
    <xdr:clientData/>
  </xdr:oneCellAnchor>
  <xdr:twoCellAnchor>
    <xdr:from>
      <xdr:col>6</xdr:col>
      <xdr:colOff>1171</xdr:colOff>
      <xdr:row>2</xdr:row>
      <xdr:rowOff>70988</xdr:rowOff>
    </xdr:from>
    <xdr:to>
      <xdr:col>8</xdr:col>
      <xdr:colOff>216211</xdr:colOff>
      <xdr:row>5</xdr:row>
      <xdr:rowOff>88628</xdr:rowOff>
    </xdr:to>
    <xdr:sp macro="" textlink="base_pivot!F4">
      <xdr:nvSpPr>
        <xdr:cNvPr id="6" name="Rectángulo redondeado 5">
          <a:extLst>
            <a:ext uri="{FF2B5EF4-FFF2-40B4-BE49-F238E27FC236}">
              <a16:creationId xmlns:a16="http://schemas.microsoft.com/office/drawing/2014/main" id="{125918B3-BC89-445C-AD8F-2015BC6FED9A}"/>
            </a:ext>
          </a:extLst>
        </xdr:cNvPr>
        <xdr:cNvSpPr/>
      </xdr:nvSpPr>
      <xdr:spPr>
        <a:xfrm>
          <a:off x="4268371" y="4672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50A091E-3459-459C-A43D-7218F962F9E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12.470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504869</xdr:colOff>
      <xdr:row>2</xdr:row>
      <xdr:rowOff>32888</xdr:rowOff>
    </xdr:from>
    <xdr:to>
      <xdr:col>10</xdr:col>
      <xdr:colOff>719909</xdr:colOff>
      <xdr:row>5</xdr:row>
      <xdr:rowOff>50528</xdr:rowOff>
    </xdr:to>
    <xdr:sp macro="" textlink="base_pivot!H4">
      <xdr:nvSpPr>
        <xdr:cNvPr id="7" name="Rectángulo redondeado 6">
          <a:extLst>
            <a:ext uri="{FF2B5EF4-FFF2-40B4-BE49-F238E27FC236}">
              <a16:creationId xmlns:a16="http://schemas.microsoft.com/office/drawing/2014/main" id="{DBE188F8-7054-4999-A56E-56FEB04FBF59}"/>
            </a:ext>
          </a:extLst>
        </xdr:cNvPr>
        <xdr:cNvSpPr/>
      </xdr:nvSpPr>
      <xdr:spPr>
        <a:xfrm>
          <a:off x="63570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60C93D4-1B40-49C5-B79E-CD74D1F6B56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1.257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493335</xdr:colOff>
      <xdr:row>7</xdr:row>
      <xdr:rowOff>77289</xdr:rowOff>
    </xdr:from>
    <xdr:to>
      <xdr:col>6</xdr:col>
      <xdr:colOff>346888</xdr:colOff>
      <xdr:row>25</xdr:row>
      <xdr:rowOff>76200</xdr:rowOff>
    </xdr:to>
    <xdr:sp macro="" textlink="">
      <xdr:nvSpPr>
        <xdr:cNvPr id="8" name="Rectángulo redondeado 7">
          <a:extLst>
            <a:ext uri="{FF2B5EF4-FFF2-40B4-BE49-F238E27FC236}">
              <a16:creationId xmlns:a16="http://schemas.microsoft.com/office/drawing/2014/main" id="{7230BD5B-E8E1-4E8B-8B5C-9FB683894E81}"/>
            </a:ext>
          </a:extLst>
        </xdr:cNvPr>
        <xdr:cNvSpPr/>
      </xdr:nvSpPr>
      <xdr:spPr>
        <a:xfrm>
          <a:off x="2387449" y="1448889"/>
          <a:ext cx="2237525" cy="3525882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n-US" sz="2400" b="0" i="0" u="none" strike="noStrike">
            <a:solidFill>
              <a:srgbClr val="000000"/>
            </a:solidFill>
            <a:latin typeface="+mn-lt"/>
            <a:ea typeface="+mn-ea"/>
          </a:endParaRPr>
        </a:p>
      </xdr:txBody>
    </xdr:sp>
    <xdr:clientData/>
  </xdr:twoCellAnchor>
  <xdr:twoCellAnchor>
    <xdr:from>
      <xdr:col>3</xdr:col>
      <xdr:colOff>414382</xdr:colOff>
      <xdr:row>2</xdr:row>
      <xdr:rowOff>4717</xdr:rowOff>
    </xdr:from>
    <xdr:to>
      <xdr:col>4</xdr:col>
      <xdr:colOff>708660</xdr:colOff>
      <xdr:row>3</xdr:row>
      <xdr:rowOff>68217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4C68D5B6-A5C3-4A6C-A248-323B85C4CF02}"/>
            </a:ext>
          </a:extLst>
        </xdr:cNvPr>
        <xdr:cNvSpPr txBox="1"/>
      </xdr:nvSpPr>
      <xdr:spPr>
        <a:xfrm>
          <a:off x="2304142" y="400957"/>
          <a:ext cx="1086758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Total posts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6</xdr:col>
      <xdr:colOff>66403</xdr:colOff>
      <xdr:row>2</xdr:row>
      <xdr:rowOff>19957</xdr:rowOff>
    </xdr:from>
    <xdr:to>
      <xdr:col>7</xdr:col>
      <xdr:colOff>335280</xdr:colOff>
      <xdr:row>3</xdr:row>
      <xdr:rowOff>83457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D2636017-8353-4272-AF36-FBC6B0907925}"/>
            </a:ext>
          </a:extLst>
        </xdr:cNvPr>
        <xdr:cNvSpPr txBox="1"/>
      </xdr:nvSpPr>
      <xdr:spPr>
        <a:xfrm>
          <a:off x="4333603" y="416197"/>
          <a:ext cx="1061357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Views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8</xdr:col>
      <xdr:colOff>604799</xdr:colOff>
      <xdr:row>2</xdr:row>
      <xdr:rowOff>53340</xdr:rowOff>
    </xdr:from>
    <xdr:to>
      <xdr:col>10</xdr:col>
      <xdr:colOff>60960</xdr:colOff>
      <xdr:row>3</xdr:row>
      <xdr:rowOff>99060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BD0909C9-FA12-4C3B-8F34-B8386E6F26C0}"/>
            </a:ext>
          </a:extLst>
        </xdr:cNvPr>
        <xdr:cNvSpPr txBox="1"/>
      </xdr:nvSpPr>
      <xdr:spPr>
        <a:xfrm>
          <a:off x="6456959" y="449580"/>
          <a:ext cx="1041121" cy="24384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Likes </a:t>
          </a:r>
        </a:p>
      </xdr:txBody>
    </xdr:sp>
    <xdr:clientData/>
  </xdr:twoCellAnchor>
  <xdr:twoCellAnchor>
    <xdr:from>
      <xdr:col>3</xdr:col>
      <xdr:colOff>735732</xdr:colOff>
      <xdr:row>8</xdr:row>
      <xdr:rowOff>12338</xdr:rowOff>
    </xdr:from>
    <xdr:to>
      <xdr:col>6</xdr:col>
      <xdr:colOff>155665</xdr:colOff>
      <xdr:row>9</xdr:row>
      <xdr:rowOff>75838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AA5412C4-CADB-4829-A815-D8DE6A6BD5D5}"/>
            </a:ext>
          </a:extLst>
        </xdr:cNvPr>
        <xdr:cNvSpPr txBox="1"/>
      </xdr:nvSpPr>
      <xdr:spPr>
        <a:xfrm>
          <a:off x="2629846" y="1579881"/>
          <a:ext cx="1803905" cy="2594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>
              <a:solidFill>
                <a:srgbClr val="1F3A5F"/>
              </a:solidFill>
              <a:effectLst/>
            </a:rPr>
            <a:t>High Engagement</a:t>
          </a:r>
        </a:p>
      </xdr:txBody>
    </xdr:sp>
    <xdr:clientData/>
  </xdr:twoCellAnchor>
  <xdr:twoCellAnchor editAs="oneCell">
    <xdr:from>
      <xdr:col>5</xdr:col>
      <xdr:colOff>259842</xdr:colOff>
      <xdr:row>2</xdr:row>
      <xdr:rowOff>84477</xdr:rowOff>
    </xdr:from>
    <xdr:to>
      <xdr:col>5</xdr:col>
      <xdr:colOff>674077</xdr:colOff>
      <xdr:row>4</xdr:row>
      <xdr:rowOff>114300</xdr:rowOff>
    </xdr:to>
    <xdr:pic>
      <xdr:nvPicPr>
        <xdr:cNvPr id="17" name="Gráfico 16" descr="Lista de comprobación con relleno sólido">
          <a:extLst>
            <a:ext uri="{FF2B5EF4-FFF2-40B4-BE49-F238E27FC236}">
              <a16:creationId xmlns:a16="http://schemas.microsoft.com/office/drawing/2014/main" id="{7AA0DC71-1D66-4E77-9712-29D221035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34562" y="480717"/>
          <a:ext cx="414235" cy="426063"/>
        </a:xfrm>
        <a:prstGeom prst="rect">
          <a:avLst/>
        </a:prstGeom>
      </xdr:spPr>
    </xdr:pic>
    <xdr:clientData/>
  </xdr:twoCellAnchor>
  <xdr:twoCellAnchor>
    <xdr:from>
      <xdr:col>6</xdr:col>
      <xdr:colOff>651268</xdr:colOff>
      <xdr:row>6</xdr:row>
      <xdr:rowOff>190279</xdr:rowOff>
    </xdr:from>
    <xdr:to>
      <xdr:col>12</xdr:col>
      <xdr:colOff>38100</xdr:colOff>
      <xdr:row>15</xdr:row>
      <xdr:rowOff>38100</xdr:rowOff>
    </xdr:to>
    <xdr:sp macro="" textlink="">
      <xdr:nvSpPr>
        <xdr:cNvPr id="28" name="Rectángulo redondeado 34">
          <a:extLst>
            <a:ext uri="{FF2B5EF4-FFF2-40B4-BE49-F238E27FC236}">
              <a16:creationId xmlns:a16="http://schemas.microsoft.com/office/drawing/2014/main" id="{79149648-B004-4BCD-9CCF-F8C4AE694D03}"/>
            </a:ext>
          </a:extLst>
        </xdr:cNvPr>
        <xdr:cNvSpPr/>
      </xdr:nvSpPr>
      <xdr:spPr>
        <a:xfrm>
          <a:off x="4918468" y="1378999"/>
          <a:ext cx="4141712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139065</xdr:colOff>
      <xdr:row>7</xdr:row>
      <xdr:rowOff>110753</xdr:rowOff>
    </xdr:from>
    <xdr:to>
      <xdr:col>13</xdr:col>
      <xdr:colOff>15240</xdr:colOff>
      <xdr:row>8</xdr:row>
      <xdr:rowOff>30481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190AE265-4712-4C5F-8328-7CA39C80ABA9}"/>
            </a:ext>
          </a:extLst>
        </xdr:cNvPr>
        <xdr:cNvSpPr txBox="1"/>
      </xdr:nvSpPr>
      <xdr:spPr>
        <a:xfrm>
          <a:off x="5198745" y="14975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Views Trend by Quarter</a:t>
          </a:r>
        </a:p>
      </xdr:txBody>
    </xdr:sp>
    <xdr:clientData/>
  </xdr:twoCellAnchor>
  <xdr:twoCellAnchor>
    <xdr:from>
      <xdr:col>18</xdr:col>
      <xdr:colOff>453625</xdr:colOff>
      <xdr:row>22</xdr:row>
      <xdr:rowOff>87807</xdr:rowOff>
    </xdr:from>
    <xdr:to>
      <xdr:col>20</xdr:col>
      <xdr:colOff>122745</xdr:colOff>
      <xdr:row>28</xdr:row>
      <xdr:rowOff>45807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2FC86743-7ED8-4A0B-836C-20A3610BC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423145</xdr:colOff>
      <xdr:row>27</xdr:row>
      <xdr:rowOff>113207</xdr:rowOff>
    </xdr:from>
    <xdr:to>
      <xdr:col>20</xdr:col>
      <xdr:colOff>92265</xdr:colOff>
      <xdr:row>33</xdr:row>
      <xdr:rowOff>74835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C62A9C17-51E6-4A43-B8D4-B59AD5FE5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101781</xdr:colOff>
      <xdr:row>3</xdr:row>
      <xdr:rowOff>12518</xdr:rowOff>
    </xdr:from>
    <xdr:to>
      <xdr:col>3</xdr:col>
      <xdr:colOff>149860</xdr:colOff>
      <xdr:row>11</xdr:row>
      <xdr:rowOff>86360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0D092487-D093-4610-989C-FCF8C567582A}"/>
            </a:ext>
          </a:extLst>
        </xdr:cNvPr>
        <xdr:cNvSpPr txBox="1"/>
      </xdr:nvSpPr>
      <xdr:spPr>
        <a:xfrm>
          <a:off x="406581" y="606878"/>
          <a:ext cx="1633039" cy="16588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rgbClr val="1F3A5F"/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Análisis de control de contenido viral</a:t>
          </a:r>
        </a:p>
      </xdr:txBody>
    </xdr:sp>
    <xdr:clientData/>
  </xdr:twoCellAnchor>
  <xdr:twoCellAnchor>
    <xdr:from>
      <xdr:col>11</xdr:col>
      <xdr:colOff>184829</xdr:colOff>
      <xdr:row>2</xdr:row>
      <xdr:rowOff>32888</xdr:rowOff>
    </xdr:from>
    <xdr:to>
      <xdr:col>13</xdr:col>
      <xdr:colOff>399869</xdr:colOff>
      <xdr:row>5</xdr:row>
      <xdr:rowOff>50528</xdr:rowOff>
    </xdr:to>
    <xdr:sp macro="" textlink="base_pivot!J4">
      <xdr:nvSpPr>
        <xdr:cNvPr id="9" name="Rectángulo redondeado 6">
          <a:extLst>
            <a:ext uri="{FF2B5EF4-FFF2-40B4-BE49-F238E27FC236}">
              <a16:creationId xmlns:a16="http://schemas.microsoft.com/office/drawing/2014/main" id="{28721D9E-5B6D-4EB9-BFA5-90C739317820}"/>
            </a:ext>
          </a:extLst>
        </xdr:cNvPr>
        <xdr:cNvSpPr/>
      </xdr:nvSpPr>
      <xdr:spPr>
        <a:xfrm>
          <a:off x="84144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6422F39F-241B-478F-8EC9-C7B1A70729FB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253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11</xdr:col>
      <xdr:colOff>299999</xdr:colOff>
      <xdr:row>2</xdr:row>
      <xdr:rowOff>91440</xdr:rowOff>
    </xdr:from>
    <xdr:to>
      <xdr:col>12</xdr:col>
      <xdr:colOff>762000</xdr:colOff>
      <xdr:row>3</xdr:row>
      <xdr:rowOff>114300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49E34B98-BBDE-43BD-B7C5-56D0B08877E8}"/>
            </a:ext>
          </a:extLst>
        </xdr:cNvPr>
        <xdr:cNvSpPr txBox="1"/>
      </xdr:nvSpPr>
      <xdr:spPr>
        <a:xfrm>
          <a:off x="85295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Shares </a:t>
          </a:r>
        </a:p>
      </xdr:txBody>
    </xdr:sp>
    <xdr:clientData/>
  </xdr:twoCellAnchor>
  <xdr:twoCellAnchor>
    <xdr:from>
      <xdr:col>13</xdr:col>
      <xdr:colOff>649649</xdr:colOff>
      <xdr:row>2</xdr:row>
      <xdr:rowOff>25268</xdr:rowOff>
    </xdr:from>
    <xdr:to>
      <xdr:col>16</xdr:col>
      <xdr:colOff>49349</xdr:colOff>
      <xdr:row>5</xdr:row>
      <xdr:rowOff>42908</xdr:rowOff>
    </xdr:to>
    <xdr:sp macro="" textlink="base_pivot!L4">
      <xdr:nvSpPr>
        <xdr:cNvPr id="13" name="Rectángulo redondeado 6">
          <a:extLst>
            <a:ext uri="{FF2B5EF4-FFF2-40B4-BE49-F238E27FC236}">
              <a16:creationId xmlns:a16="http://schemas.microsoft.com/office/drawing/2014/main" id="{0D1613FC-0F0B-413D-BD36-45EFC61A6B4A}"/>
            </a:ext>
          </a:extLst>
        </xdr:cNvPr>
        <xdr:cNvSpPr/>
      </xdr:nvSpPr>
      <xdr:spPr>
        <a:xfrm>
          <a:off x="10464209" y="42150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12BAD291-F5E2-4BBF-8267-91D40F6BB956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124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13</xdr:col>
      <xdr:colOff>772439</xdr:colOff>
      <xdr:row>2</xdr:row>
      <xdr:rowOff>91440</xdr:rowOff>
    </xdr:from>
    <xdr:to>
      <xdr:col>15</xdr:col>
      <xdr:colOff>289560</xdr:colOff>
      <xdr:row>3</xdr:row>
      <xdr:rowOff>114300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B13D859-89F3-4D04-8202-513EACD1B92F}"/>
            </a:ext>
          </a:extLst>
        </xdr:cNvPr>
        <xdr:cNvSpPr txBox="1"/>
      </xdr:nvSpPr>
      <xdr:spPr>
        <a:xfrm>
          <a:off x="105869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Comments </a:t>
          </a:r>
        </a:p>
      </xdr:txBody>
    </xdr:sp>
    <xdr:clientData/>
  </xdr:twoCellAnchor>
  <xdr:twoCellAnchor>
    <xdr:from>
      <xdr:col>16</xdr:col>
      <xdr:colOff>382947</xdr:colOff>
      <xdr:row>2</xdr:row>
      <xdr:rowOff>37242</xdr:rowOff>
    </xdr:from>
    <xdr:to>
      <xdr:col>19</xdr:col>
      <xdr:colOff>273230</xdr:colOff>
      <xdr:row>5</xdr:row>
      <xdr:rowOff>54883</xdr:rowOff>
    </xdr:to>
    <xdr:sp macro="" textlink="base_pivot!N4">
      <xdr:nvSpPr>
        <xdr:cNvPr id="18" name="Rectángulo redondeado 6">
          <a:extLst>
            <a:ext uri="{FF2B5EF4-FFF2-40B4-BE49-F238E27FC236}">
              <a16:creationId xmlns:a16="http://schemas.microsoft.com/office/drawing/2014/main" id="{213C0AF2-87C2-45C3-9939-6150CAE91E61}"/>
            </a:ext>
          </a:extLst>
        </xdr:cNvPr>
        <xdr:cNvSpPr/>
      </xdr:nvSpPr>
      <xdr:spPr>
        <a:xfrm>
          <a:off x="12585833" y="429128"/>
          <a:ext cx="2252483" cy="605469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440F3CF-7B6D-4A27-9878-573D1037590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13,11%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16</xdr:col>
      <xdr:colOff>406679</xdr:colOff>
      <xdr:row>2</xdr:row>
      <xdr:rowOff>74023</xdr:rowOff>
    </xdr:from>
    <xdr:to>
      <xdr:col>19</xdr:col>
      <xdr:colOff>97972</xdr:colOff>
      <xdr:row>3</xdr:row>
      <xdr:rowOff>125186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7148E77C-EE51-4E31-8782-E70F4367F66E}"/>
            </a:ext>
          </a:extLst>
        </xdr:cNvPr>
        <xdr:cNvSpPr txBox="1"/>
      </xdr:nvSpPr>
      <xdr:spPr>
        <a:xfrm>
          <a:off x="12609565" y="465909"/>
          <a:ext cx="2053493" cy="247106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Average Engagement Rate </a:t>
          </a:r>
        </a:p>
      </xdr:txBody>
    </xdr:sp>
    <xdr:clientData/>
  </xdr:twoCellAnchor>
  <xdr:twoCellAnchor>
    <xdr:from>
      <xdr:col>19</xdr:col>
      <xdr:colOff>576713</xdr:colOff>
      <xdr:row>2</xdr:row>
      <xdr:rowOff>53570</xdr:rowOff>
    </xdr:from>
    <xdr:to>
      <xdr:col>22</xdr:col>
      <xdr:colOff>445225</xdr:colOff>
      <xdr:row>5</xdr:row>
      <xdr:rowOff>71211</xdr:rowOff>
    </xdr:to>
    <xdr:sp macro="" textlink="base_pivot!Q7">
      <xdr:nvSpPr>
        <xdr:cNvPr id="21" name="Rectángulo redondeado 6">
          <a:extLst>
            <a:ext uri="{FF2B5EF4-FFF2-40B4-BE49-F238E27FC236}">
              <a16:creationId xmlns:a16="http://schemas.microsoft.com/office/drawing/2014/main" id="{BAB20FE9-A4AC-4B38-BDAA-D963C73B97A1}"/>
            </a:ext>
          </a:extLst>
        </xdr:cNvPr>
        <xdr:cNvSpPr/>
      </xdr:nvSpPr>
      <xdr:spPr>
        <a:xfrm>
          <a:off x="15141799" y="445456"/>
          <a:ext cx="2252483" cy="605469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F73B0276-10B6-461A-BCB8-7858748AFE0F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33,46%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19</xdr:col>
      <xdr:colOff>646164</xdr:colOff>
      <xdr:row>2</xdr:row>
      <xdr:rowOff>75111</xdr:rowOff>
    </xdr:from>
    <xdr:to>
      <xdr:col>22</xdr:col>
      <xdr:colOff>315686</xdr:colOff>
      <xdr:row>3</xdr:row>
      <xdr:rowOff>128451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1396E0CF-FBAF-4CED-A206-68F3680EEBF0}"/>
            </a:ext>
          </a:extLst>
        </xdr:cNvPr>
        <xdr:cNvSpPr txBox="1"/>
      </xdr:nvSpPr>
      <xdr:spPr>
        <a:xfrm>
          <a:off x="15211250" y="466997"/>
          <a:ext cx="2053493" cy="249283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High Engagement Posts</a:t>
          </a:r>
        </a:p>
      </xdr:txBody>
    </xdr:sp>
    <xdr:clientData/>
  </xdr:twoCellAnchor>
  <xdr:twoCellAnchor>
    <xdr:from>
      <xdr:col>6</xdr:col>
      <xdr:colOff>762000</xdr:colOff>
      <xdr:row>8</xdr:row>
      <xdr:rowOff>129319</xdr:rowOff>
    </xdr:from>
    <xdr:to>
      <xdr:col>11</xdr:col>
      <xdr:colOff>670560</xdr:colOff>
      <xdr:row>14</xdr:row>
      <xdr:rowOff>106680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584B64A2-9161-4751-987E-B46E88BF8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636028</xdr:colOff>
      <xdr:row>16</xdr:row>
      <xdr:rowOff>175039</xdr:rowOff>
    </xdr:from>
    <xdr:to>
      <xdr:col>12</xdr:col>
      <xdr:colOff>38100</xdr:colOff>
      <xdr:row>25</xdr:row>
      <xdr:rowOff>22860</xdr:rowOff>
    </xdr:to>
    <xdr:sp macro="" textlink="">
      <xdr:nvSpPr>
        <xdr:cNvPr id="23" name="Rectángulo redondeado 34">
          <a:extLst>
            <a:ext uri="{FF2B5EF4-FFF2-40B4-BE49-F238E27FC236}">
              <a16:creationId xmlns:a16="http://schemas.microsoft.com/office/drawing/2014/main" id="{B645C00E-24A8-4326-A215-E472DE97E665}"/>
            </a:ext>
          </a:extLst>
        </xdr:cNvPr>
        <xdr:cNvSpPr/>
      </xdr:nvSpPr>
      <xdr:spPr>
        <a:xfrm>
          <a:off x="4903228" y="3344959"/>
          <a:ext cx="4156952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40005</xdr:colOff>
      <xdr:row>17</xdr:row>
      <xdr:rowOff>110753</xdr:rowOff>
    </xdr:from>
    <xdr:to>
      <xdr:col>12</xdr:col>
      <xdr:colOff>708660</xdr:colOff>
      <xdr:row>18</xdr:row>
      <xdr:rowOff>30481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422C944F-F1E6-4B9D-85ED-3AC57BA59E66}"/>
            </a:ext>
          </a:extLst>
        </xdr:cNvPr>
        <xdr:cNvSpPr txBox="1"/>
      </xdr:nvSpPr>
      <xdr:spPr>
        <a:xfrm>
          <a:off x="5099685" y="34787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Engagement Rate Trend by Quarter</a:t>
          </a:r>
        </a:p>
      </xdr:txBody>
    </xdr:sp>
    <xdr:clientData/>
  </xdr:twoCellAnchor>
  <xdr:twoCellAnchor>
    <xdr:from>
      <xdr:col>7</xdr:col>
      <xdr:colOff>30480</xdr:colOff>
      <xdr:row>18</xdr:row>
      <xdr:rowOff>91441</xdr:rowOff>
    </xdr:from>
    <xdr:to>
      <xdr:col>11</xdr:col>
      <xdr:colOff>662940</xdr:colOff>
      <xdr:row>24</xdr:row>
      <xdr:rowOff>110269</xdr:rowOff>
    </xdr:to>
    <xdr:graphicFrame macro="">
      <xdr:nvGraphicFramePr>
        <xdr:cNvPr id="71" name="Gráfico 70">
          <a:extLst>
            <a:ext uri="{FF2B5EF4-FFF2-40B4-BE49-F238E27FC236}">
              <a16:creationId xmlns:a16="http://schemas.microsoft.com/office/drawing/2014/main" id="{26F4D5C3-4BFB-4F04-97F8-74B507199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555172</xdr:colOff>
      <xdr:row>7</xdr:row>
      <xdr:rowOff>76200</xdr:rowOff>
    </xdr:from>
    <xdr:to>
      <xdr:col>17</xdr:col>
      <xdr:colOff>783772</xdr:colOff>
      <xdr:row>24</xdr:row>
      <xdr:rowOff>185057</xdr:rowOff>
    </xdr:to>
    <xdr:sp macro="" textlink="">
      <xdr:nvSpPr>
        <xdr:cNvPr id="24" name="Rectángulo redondeado 51">
          <a:extLst>
            <a:ext uri="{FF2B5EF4-FFF2-40B4-BE49-F238E27FC236}">
              <a16:creationId xmlns:a16="http://schemas.microsoft.com/office/drawing/2014/main" id="{D726C8B2-F6C9-418E-9513-4EA85D7499A8}"/>
            </a:ext>
          </a:extLst>
        </xdr:cNvPr>
        <xdr:cNvSpPr/>
      </xdr:nvSpPr>
      <xdr:spPr>
        <a:xfrm>
          <a:off x="9601201" y="1447800"/>
          <a:ext cx="4158342" cy="343988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13</xdr:col>
      <xdr:colOff>236829</xdr:colOff>
      <xdr:row>8</xdr:row>
      <xdr:rowOff>136524</xdr:rowOff>
    </xdr:from>
    <xdr:to>
      <xdr:col>16</xdr:col>
      <xdr:colOff>316111</xdr:colOff>
      <xdr:row>9</xdr:row>
      <xdr:rowOff>167868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F32E39C9-AECE-44E5-91AD-C55D23F6088D}"/>
            </a:ext>
          </a:extLst>
        </xdr:cNvPr>
        <xdr:cNvSpPr txBox="1"/>
      </xdr:nvSpPr>
      <xdr:spPr>
        <a:xfrm>
          <a:off x="10077515" y="1704067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Views by Platform</a:t>
          </a:r>
        </a:p>
      </xdr:txBody>
    </xdr:sp>
    <xdr:clientData/>
  </xdr:twoCellAnchor>
  <xdr:twoCellAnchor>
    <xdr:from>
      <xdr:col>12</xdr:col>
      <xdr:colOff>718457</xdr:colOff>
      <xdr:row>10</xdr:row>
      <xdr:rowOff>43542</xdr:rowOff>
    </xdr:from>
    <xdr:to>
      <xdr:col>17</xdr:col>
      <xdr:colOff>664029</xdr:colOff>
      <xdr:row>22</xdr:row>
      <xdr:rowOff>185056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5C4E61DB-3FF5-4A06-8872-FB54F23CC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522515</xdr:colOff>
      <xdr:row>6</xdr:row>
      <xdr:rowOff>175260</xdr:rowOff>
    </xdr:from>
    <xdr:to>
      <xdr:col>24</xdr:col>
      <xdr:colOff>141514</xdr:colOff>
      <xdr:row>24</xdr:row>
      <xdr:rowOff>97971</xdr:rowOff>
    </xdr:to>
    <xdr:sp macro="" textlink="">
      <xdr:nvSpPr>
        <xdr:cNvPr id="27" name="Rectángulo redondeado 51">
          <a:extLst>
            <a:ext uri="{FF2B5EF4-FFF2-40B4-BE49-F238E27FC236}">
              <a16:creationId xmlns:a16="http://schemas.microsoft.com/office/drawing/2014/main" id="{E36118FE-91B4-40BC-A26D-C45DC8C907BA}"/>
            </a:ext>
          </a:extLst>
        </xdr:cNvPr>
        <xdr:cNvSpPr/>
      </xdr:nvSpPr>
      <xdr:spPr>
        <a:xfrm>
          <a:off x="14390915" y="1350917"/>
          <a:ext cx="4386942" cy="34496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19</xdr:col>
      <xdr:colOff>117086</xdr:colOff>
      <xdr:row>7</xdr:row>
      <xdr:rowOff>136525</xdr:rowOff>
    </xdr:from>
    <xdr:to>
      <xdr:col>22</xdr:col>
      <xdr:colOff>218139</xdr:colOff>
      <xdr:row>8</xdr:row>
      <xdr:rowOff>167869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8E8B89D4-1B3B-4308-AE53-EEAA797FC53C}"/>
            </a:ext>
          </a:extLst>
        </xdr:cNvPr>
        <xdr:cNvSpPr txBox="1"/>
      </xdr:nvSpPr>
      <xdr:spPr>
        <a:xfrm>
          <a:off x="14780143" y="1508125"/>
          <a:ext cx="2485025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Engagement Rate by Platform</a:t>
          </a:r>
        </a:p>
      </xdr:txBody>
    </xdr:sp>
    <xdr:clientData/>
  </xdr:twoCellAnchor>
  <xdr:twoCellAnchor>
    <xdr:from>
      <xdr:col>18</xdr:col>
      <xdr:colOff>762001</xdr:colOff>
      <xdr:row>9</xdr:row>
      <xdr:rowOff>109944</xdr:rowOff>
    </xdr:from>
    <xdr:to>
      <xdr:col>24</xdr:col>
      <xdr:colOff>10886</xdr:colOff>
      <xdr:row>22</xdr:row>
      <xdr:rowOff>97970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1B2CB84A-F2F6-4BDA-89EA-DB953B5B3C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544285</xdr:colOff>
      <xdr:row>10</xdr:row>
      <xdr:rowOff>32657</xdr:rowOff>
    </xdr:from>
    <xdr:to>
      <xdr:col>6</xdr:col>
      <xdr:colOff>239485</xdr:colOff>
      <xdr:row>23</xdr:row>
      <xdr:rowOff>130628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E187C09C-152D-4FF7-A25E-29E4B0DAC4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620487</xdr:colOff>
      <xdr:row>28</xdr:row>
      <xdr:rowOff>10886</xdr:rowOff>
    </xdr:from>
    <xdr:to>
      <xdr:col>9</xdr:col>
      <xdr:colOff>10886</xdr:colOff>
      <xdr:row>45</xdr:row>
      <xdr:rowOff>119743</xdr:rowOff>
    </xdr:to>
    <xdr:sp macro="" textlink="">
      <xdr:nvSpPr>
        <xdr:cNvPr id="70" name="Rectángulo redondeado 51">
          <a:extLst>
            <a:ext uri="{FF2B5EF4-FFF2-40B4-BE49-F238E27FC236}">
              <a16:creationId xmlns:a16="http://schemas.microsoft.com/office/drawing/2014/main" id="{88C5ABEA-2EA3-459A-84BA-D63D37879EC4}"/>
            </a:ext>
          </a:extLst>
        </xdr:cNvPr>
        <xdr:cNvSpPr/>
      </xdr:nvSpPr>
      <xdr:spPr>
        <a:xfrm>
          <a:off x="2514601" y="5497286"/>
          <a:ext cx="4158342" cy="343988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160629</xdr:colOff>
      <xdr:row>28</xdr:row>
      <xdr:rowOff>190953</xdr:rowOff>
    </xdr:from>
    <xdr:to>
      <xdr:col>7</xdr:col>
      <xdr:colOff>218139</xdr:colOff>
      <xdr:row>30</xdr:row>
      <xdr:rowOff>26354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F0DE96F1-20BD-431A-BB21-1CE746D2F39F}"/>
            </a:ext>
          </a:extLst>
        </xdr:cNvPr>
        <xdr:cNvSpPr txBox="1"/>
      </xdr:nvSpPr>
      <xdr:spPr>
        <a:xfrm>
          <a:off x="2849400" y="5677353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Views by Hashtag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4</xdr:col>
      <xdr:colOff>119744</xdr:colOff>
      <xdr:row>30</xdr:row>
      <xdr:rowOff>163286</xdr:rowOff>
    </xdr:from>
    <xdr:to>
      <xdr:col>8</xdr:col>
      <xdr:colOff>606335</xdr:colOff>
      <xdr:row>44</xdr:row>
      <xdr:rowOff>10885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B29265DA-1EB5-4C29-B177-7F86618FC1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457201</xdr:colOff>
      <xdr:row>27</xdr:row>
      <xdr:rowOff>152400</xdr:rowOff>
    </xdr:from>
    <xdr:to>
      <xdr:col>14</xdr:col>
      <xdr:colOff>359229</xdr:colOff>
      <xdr:row>45</xdr:row>
      <xdr:rowOff>65314</xdr:rowOff>
    </xdr:to>
    <xdr:sp macro="" textlink="">
      <xdr:nvSpPr>
        <xdr:cNvPr id="31" name="Rectángulo redondeado 51">
          <a:extLst>
            <a:ext uri="{FF2B5EF4-FFF2-40B4-BE49-F238E27FC236}">
              <a16:creationId xmlns:a16="http://schemas.microsoft.com/office/drawing/2014/main" id="{B8029F41-D3A8-4760-8948-02850FB7DED1}"/>
            </a:ext>
          </a:extLst>
        </xdr:cNvPr>
        <xdr:cNvSpPr/>
      </xdr:nvSpPr>
      <xdr:spPr>
        <a:xfrm>
          <a:off x="7119258" y="5442857"/>
          <a:ext cx="4158342" cy="343988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9</xdr:col>
      <xdr:colOff>715801</xdr:colOff>
      <xdr:row>28</xdr:row>
      <xdr:rowOff>136525</xdr:rowOff>
    </xdr:from>
    <xdr:to>
      <xdr:col>12</xdr:col>
      <xdr:colOff>773311</xdr:colOff>
      <xdr:row>29</xdr:row>
      <xdr:rowOff>167869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B8D24649-E380-41B3-8E52-81699419946F}"/>
            </a:ext>
          </a:extLst>
        </xdr:cNvPr>
        <xdr:cNvSpPr txBox="1"/>
      </xdr:nvSpPr>
      <xdr:spPr>
        <a:xfrm>
          <a:off x="7377858" y="5622925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Engagement Rate by Content Type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9</xdr:col>
      <xdr:colOff>685800</xdr:colOff>
      <xdr:row>30</xdr:row>
      <xdr:rowOff>141514</xdr:rowOff>
    </xdr:from>
    <xdr:to>
      <xdr:col>14</xdr:col>
      <xdr:colOff>108857</xdr:colOff>
      <xdr:row>43</xdr:row>
      <xdr:rowOff>163286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615D017D-C013-4212-9E29-E47CA7159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174172</xdr:colOff>
      <xdr:row>27</xdr:row>
      <xdr:rowOff>131717</xdr:rowOff>
    </xdr:from>
    <xdr:to>
      <xdr:col>24</xdr:col>
      <xdr:colOff>65315</xdr:colOff>
      <xdr:row>45</xdr:row>
      <xdr:rowOff>54428</xdr:rowOff>
    </xdr:to>
    <xdr:sp macro="" textlink="">
      <xdr:nvSpPr>
        <xdr:cNvPr id="34" name="Rectángulo redondeado 51">
          <a:extLst>
            <a:ext uri="{FF2B5EF4-FFF2-40B4-BE49-F238E27FC236}">
              <a16:creationId xmlns:a16="http://schemas.microsoft.com/office/drawing/2014/main" id="{A60FCA10-B0F7-496D-948B-E8CB20FE66BC}"/>
            </a:ext>
          </a:extLst>
        </xdr:cNvPr>
        <xdr:cNvSpPr/>
      </xdr:nvSpPr>
      <xdr:spPr>
        <a:xfrm>
          <a:off x="11756572" y="5422174"/>
          <a:ext cx="6847114" cy="34496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15</xdr:col>
      <xdr:colOff>563400</xdr:colOff>
      <xdr:row>28</xdr:row>
      <xdr:rowOff>82097</xdr:rowOff>
    </xdr:from>
    <xdr:to>
      <xdr:col>19</xdr:col>
      <xdr:colOff>65738</xdr:colOff>
      <xdr:row>29</xdr:row>
      <xdr:rowOff>113441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01402A5C-089B-4180-B4D4-8E365262B00F}"/>
            </a:ext>
          </a:extLst>
        </xdr:cNvPr>
        <xdr:cNvSpPr txBox="1"/>
      </xdr:nvSpPr>
      <xdr:spPr>
        <a:xfrm>
          <a:off x="12145800" y="5568497"/>
          <a:ext cx="2485024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Average Interactions by Content Type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15</xdr:col>
      <xdr:colOff>446313</xdr:colOff>
      <xdr:row>30</xdr:row>
      <xdr:rowOff>1087</xdr:rowOff>
    </xdr:from>
    <xdr:to>
      <xdr:col>23</xdr:col>
      <xdr:colOff>500742</xdr:colOff>
      <xdr:row>44</xdr:row>
      <xdr:rowOff>1087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67575BDE-0C9B-4509-9C30-700EF53814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533400</xdr:colOff>
      <xdr:row>47</xdr:row>
      <xdr:rowOff>174171</xdr:rowOff>
    </xdr:from>
    <xdr:to>
      <xdr:col>11</xdr:col>
      <xdr:colOff>631372</xdr:colOff>
      <xdr:row>65</xdr:row>
      <xdr:rowOff>185056</xdr:rowOff>
    </xdr:to>
    <xdr:sp macro="" textlink="">
      <xdr:nvSpPr>
        <xdr:cNvPr id="41" name="Rectángulo redondeado 51">
          <a:extLst>
            <a:ext uri="{FF2B5EF4-FFF2-40B4-BE49-F238E27FC236}">
              <a16:creationId xmlns:a16="http://schemas.microsoft.com/office/drawing/2014/main" id="{E060FD0E-67AB-4151-9CA9-D6F5B0DEC950}"/>
            </a:ext>
          </a:extLst>
        </xdr:cNvPr>
        <xdr:cNvSpPr/>
      </xdr:nvSpPr>
      <xdr:spPr>
        <a:xfrm>
          <a:off x="2427514" y="9383485"/>
          <a:ext cx="6455229" cy="3537857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95315</xdr:colOff>
      <xdr:row>48</xdr:row>
      <xdr:rowOff>136525</xdr:rowOff>
    </xdr:from>
    <xdr:to>
      <xdr:col>7</xdr:col>
      <xdr:colOff>152825</xdr:colOff>
      <xdr:row>49</xdr:row>
      <xdr:rowOff>167869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098237F0-7178-4723-B29E-595DE416BB74}"/>
            </a:ext>
          </a:extLst>
        </xdr:cNvPr>
        <xdr:cNvSpPr txBox="1"/>
      </xdr:nvSpPr>
      <xdr:spPr>
        <a:xfrm>
          <a:off x="2784086" y="9541782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Views by Region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3</xdr:col>
      <xdr:colOff>740230</xdr:colOff>
      <xdr:row>50</xdr:row>
      <xdr:rowOff>76198</xdr:rowOff>
    </xdr:from>
    <xdr:to>
      <xdr:col>10</xdr:col>
      <xdr:colOff>631372</xdr:colOff>
      <xdr:row>64</xdr:row>
      <xdr:rowOff>125728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5" name="Gráfico 44">
              <a:extLst>
                <a:ext uri="{FF2B5EF4-FFF2-40B4-BE49-F238E27FC236}">
                  <a16:creationId xmlns:a16="http://schemas.microsoft.com/office/drawing/2014/main" id="{7C9B45D9-2FE6-4753-B26C-0202BE7EAC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29990" y="9982198"/>
              <a:ext cx="5438502" cy="28232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12</xdr:col>
      <xdr:colOff>576941</xdr:colOff>
      <xdr:row>47</xdr:row>
      <xdr:rowOff>141514</xdr:rowOff>
    </xdr:from>
    <xdr:to>
      <xdr:col>20</xdr:col>
      <xdr:colOff>718456</xdr:colOff>
      <xdr:row>65</xdr:row>
      <xdr:rowOff>152399</xdr:rowOff>
    </xdr:to>
    <xdr:sp macro="" textlink="">
      <xdr:nvSpPr>
        <xdr:cNvPr id="47" name="Rectángulo redondeado 51">
          <a:extLst>
            <a:ext uri="{FF2B5EF4-FFF2-40B4-BE49-F238E27FC236}">
              <a16:creationId xmlns:a16="http://schemas.microsoft.com/office/drawing/2014/main" id="{2FB6D1C7-D490-42DC-9AD4-2185ECD852D0}"/>
            </a:ext>
          </a:extLst>
        </xdr:cNvPr>
        <xdr:cNvSpPr/>
      </xdr:nvSpPr>
      <xdr:spPr>
        <a:xfrm>
          <a:off x="9622970" y="9350828"/>
          <a:ext cx="6455229" cy="3537857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13</xdr:col>
      <xdr:colOff>193286</xdr:colOff>
      <xdr:row>48</xdr:row>
      <xdr:rowOff>190954</xdr:rowOff>
    </xdr:from>
    <xdr:to>
      <xdr:col>16</xdr:col>
      <xdr:colOff>272568</xdr:colOff>
      <xdr:row>50</xdr:row>
      <xdr:rowOff>26355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05201571-6303-4D48-96E8-FDDA0881C5F4}"/>
            </a:ext>
          </a:extLst>
        </xdr:cNvPr>
        <xdr:cNvSpPr txBox="1"/>
      </xdr:nvSpPr>
      <xdr:spPr>
        <a:xfrm>
          <a:off x="10033972" y="9596211"/>
          <a:ext cx="2441482" cy="2272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/>
            <a:t>Views vs Engagement Rate</a:t>
          </a:r>
          <a:endParaRPr lang="es-ES">
            <a:solidFill>
              <a:srgbClr val="1F3A5F"/>
            </a:solidFill>
            <a:effectLst/>
          </a:endParaRPr>
        </a:p>
      </xdr:txBody>
    </xdr:sp>
    <xdr:clientData/>
  </xdr:twoCellAnchor>
  <xdr:twoCellAnchor>
    <xdr:from>
      <xdr:col>13</xdr:col>
      <xdr:colOff>228598</xdr:colOff>
      <xdr:row>50</xdr:row>
      <xdr:rowOff>76200</xdr:rowOff>
    </xdr:from>
    <xdr:to>
      <xdr:col>20</xdr:col>
      <xdr:colOff>326571</xdr:colOff>
      <xdr:row>64</xdr:row>
      <xdr:rowOff>141514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DD6E4D75-0764-4FD1-9B1B-67E804DB97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</xdr:col>
      <xdr:colOff>130630</xdr:colOff>
      <xdr:row>12</xdr:row>
      <xdr:rowOff>37663</xdr:rowOff>
    </xdr:from>
    <xdr:to>
      <xdr:col>3</xdr:col>
      <xdr:colOff>65314</xdr:colOff>
      <xdr:row>20</xdr:row>
      <xdr:rowOff>141515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2" name="SLR_FLT_Platform">
              <a:extLst>
                <a:ext uri="{FF2B5EF4-FFF2-40B4-BE49-F238E27FC236}">
                  <a16:creationId xmlns:a16="http://schemas.microsoft.com/office/drawing/2014/main" id="{1239658B-87FB-43ED-BD5A-58654E213F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R_FLT_Platform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5430" y="2388977"/>
              <a:ext cx="1523998" cy="16713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119747</xdr:colOff>
      <xdr:row>21</xdr:row>
      <xdr:rowOff>59433</xdr:rowOff>
    </xdr:from>
    <xdr:to>
      <xdr:col>3</xdr:col>
      <xdr:colOff>32658</xdr:colOff>
      <xdr:row>37</xdr:row>
      <xdr:rowOff>185056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3" name="SLR_FLT_Hashtag">
              <a:extLst>
                <a:ext uri="{FF2B5EF4-FFF2-40B4-BE49-F238E27FC236}">
                  <a16:creationId xmlns:a16="http://schemas.microsoft.com/office/drawing/2014/main" id="{B4668C91-6FAF-481B-ABCD-8DA7FD4472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R_FLT_Hashta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4547" y="4174233"/>
              <a:ext cx="1502225" cy="32607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87088</xdr:colOff>
      <xdr:row>38</xdr:row>
      <xdr:rowOff>92089</xdr:rowOff>
    </xdr:from>
    <xdr:to>
      <xdr:col>3</xdr:col>
      <xdr:colOff>21772</xdr:colOff>
      <xdr:row>49</xdr:row>
      <xdr:rowOff>10885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4" name="Content_Type">
              <a:extLst>
                <a:ext uri="{FF2B5EF4-FFF2-40B4-BE49-F238E27FC236}">
                  <a16:creationId xmlns:a16="http://schemas.microsoft.com/office/drawing/2014/main" id="{73A51A39-12C1-4BD2-92A1-C7151E3AB8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tent_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1888" y="7537918"/>
              <a:ext cx="1523998" cy="20741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76202</xdr:colOff>
      <xdr:row>49</xdr:row>
      <xdr:rowOff>124749</xdr:rowOff>
    </xdr:from>
    <xdr:to>
      <xdr:col>3</xdr:col>
      <xdr:colOff>21772</xdr:colOff>
      <xdr:row>63</xdr:row>
      <xdr:rowOff>43543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6" name="SLR_FLT_Region">
              <a:extLst>
                <a:ext uri="{FF2B5EF4-FFF2-40B4-BE49-F238E27FC236}">
                  <a16:creationId xmlns:a16="http://schemas.microsoft.com/office/drawing/2014/main" id="{D634ED1C-A89C-4EC2-8F82-5D616838DB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R_FLT_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2" y="9725949"/>
              <a:ext cx="1534884" cy="26619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calderonf\OneDrive\Documentos\formacion\m&#225;ster_DataAnalitics\dashboard_excel\Dashboard-Pedidos.xlsx" TargetMode="External"/><Relationship Id="rId1" Type="http://schemas.openxmlformats.org/officeDocument/2006/relationships/externalLinkPath" Target="/Users/ecalderonf/OneDrive/Documentos/formacion/m&#225;ster_DataAnalitics/dashboard_excel/Dashboard-Ped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os"/>
      <sheetName val="Análisis"/>
      <sheetName val="Dashboard"/>
      <sheetName val="miAnálisis"/>
      <sheetName val="miDashboard"/>
      <sheetName val="Dashboard-Pedidos"/>
    </sheetNames>
    <sheetDataSet>
      <sheetData sheetId="0"/>
      <sheetData sheetId="1">
        <row r="11">
          <cell r="BG11">
            <v>0.86631578947368426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64.70766284722" createdVersion="8" refreshedVersion="8" minRefreshableVersion="3" recordCount="5000" xr:uid="{232C21C5-AFC2-4633-8A79-F4851387A43A}">
  <cacheSource type="worksheet">
    <worksheetSource name="bbdd_Social_Media_Trends"/>
  </cacheSource>
  <cacheFields count="25">
    <cacheField name="Post_ID" numFmtId="0">
      <sharedItems/>
    </cacheField>
    <cacheField name="Post_Date" numFmtId="14">
      <sharedItems containsSemiMixedTypes="0" containsNonDate="0" containsDate="1" containsString="0" minDate="2022-01-01T00:00:00" maxDate="2023-12-31T00:00:00" count="729">
        <d v="2022-01-13T00:00:00"/>
        <d v="2022-05-13T00:00:00"/>
        <d v="2022-01-07T00:00:00"/>
        <d v="2022-12-05T00:00:00"/>
        <d v="2023-03-23T00:00:00"/>
        <d v="2022-11-23T00:00:00"/>
        <d v="2022-06-09T00:00:00"/>
        <d v="2022-01-14T00:00:00"/>
        <d v="2022-09-01T00:00:00"/>
        <d v="2023-01-01T00:00:00"/>
        <d v="2023-08-09T00:00:00"/>
        <d v="2023-02-26T00:00:00"/>
        <d v="2022-03-16T00:00:00"/>
        <d v="2022-11-08T00:00:00"/>
        <d v="2023-12-19T00:00:00"/>
        <d v="2022-04-05T00:00:00"/>
        <d v="2023-07-09T00:00:00"/>
        <d v="2022-09-17T00:00:00"/>
        <d v="2022-05-08T00:00:00"/>
        <d v="2023-04-24T00:00:00"/>
        <d v="2023-08-15T00:00:00"/>
        <d v="2022-01-26T00:00:00"/>
        <d v="2023-08-02T00:00:00"/>
        <d v="2023-07-19T00:00:00"/>
        <d v="2022-09-08T00:00:00"/>
        <d v="2023-05-14T00:00:00"/>
        <d v="2022-05-22T00:00:00"/>
        <d v="2023-09-30T00:00:00"/>
        <d v="2023-10-23T00:00:00"/>
        <d v="2022-03-22T00:00:00"/>
        <d v="2022-03-10T00:00:00"/>
        <d v="2022-07-08T00:00:00"/>
        <d v="2022-11-11T00:00:00"/>
        <d v="2023-11-18T00:00:00"/>
        <d v="2023-07-01T00:00:00"/>
        <d v="2023-07-15T00:00:00"/>
        <d v="2022-09-28T00:00:00"/>
        <d v="2022-01-31T00:00:00"/>
        <d v="2022-03-03T00:00:00"/>
        <d v="2022-03-17T00:00:00"/>
        <d v="2022-09-10T00:00:00"/>
        <d v="2023-03-06T00:00:00"/>
        <d v="2023-12-13T00:00:00"/>
        <d v="2023-06-02T00:00:00"/>
        <d v="2023-11-07T00:00:00"/>
        <d v="2023-04-29T00:00:00"/>
        <d v="2022-08-15T00:00:00"/>
        <d v="2022-05-23T00:00:00"/>
        <d v="2023-01-14T00:00:00"/>
        <d v="2022-11-06T00:00:00"/>
        <d v="2023-09-17T00:00:00"/>
        <d v="2023-01-13T00:00:00"/>
        <d v="2023-08-25T00:00:00"/>
        <d v="2022-06-30T00:00:00"/>
        <d v="2022-10-30T00:00:00"/>
        <d v="2023-12-26T00:00:00"/>
        <d v="2023-05-31T00:00:00"/>
        <d v="2023-04-21T00:00:00"/>
        <d v="2023-10-24T00:00:00"/>
        <d v="2023-02-23T00:00:00"/>
        <d v="2023-12-05T00:00:00"/>
        <d v="2023-12-11T00:00:00"/>
        <d v="2022-11-03T00:00:00"/>
        <d v="2023-05-26T00:00:00"/>
        <d v="2023-06-10T00:00:00"/>
        <d v="2022-01-20T00:00:00"/>
        <d v="2022-02-05T00:00:00"/>
        <d v="2022-05-16T00:00:00"/>
        <d v="2022-01-19T00:00:00"/>
        <d v="2022-12-07T00:00:00"/>
        <d v="2022-06-12T00:00:00"/>
        <d v="2023-05-08T00:00:00"/>
        <d v="2023-05-12T00:00:00"/>
        <d v="2022-05-10T00:00:00"/>
        <d v="2023-08-29T00:00:00"/>
        <d v="2022-01-27T00:00:00"/>
        <d v="2023-11-06T00:00:00"/>
        <d v="2022-07-31T00:00:00"/>
        <d v="2023-08-06T00:00:00"/>
        <d v="2022-08-09T00:00:00"/>
        <d v="2023-03-29T00:00:00"/>
        <d v="2023-10-28T00:00:00"/>
        <d v="2022-10-05T00:00:00"/>
        <d v="2022-12-28T00:00:00"/>
        <d v="2022-12-27T00:00:00"/>
        <d v="2022-10-08T00:00:00"/>
        <d v="2022-03-21T00:00:00"/>
        <d v="2023-07-12T00:00:00"/>
        <d v="2022-03-11T00:00:00"/>
        <d v="2023-03-20T00:00:00"/>
        <d v="2022-07-21T00:00:00"/>
        <d v="2023-04-14T00:00:00"/>
        <d v="2022-10-22T00:00:00"/>
        <d v="2022-12-18T00:00:00"/>
        <d v="2022-12-06T00:00:00"/>
        <d v="2023-05-20T00:00:00"/>
        <d v="2023-10-15T00:00:00"/>
        <d v="2022-07-22T00:00:00"/>
        <d v="2023-05-24T00:00:00"/>
        <d v="2023-04-17T00:00:00"/>
        <d v="2022-07-10T00:00:00"/>
        <d v="2022-06-13T00:00:00"/>
        <d v="2023-06-26T00:00:00"/>
        <d v="2023-10-19T00:00:00"/>
        <d v="2022-11-15T00:00:00"/>
        <d v="2022-05-18T00:00:00"/>
        <d v="2022-11-05T00:00:00"/>
        <d v="2022-07-17T00:00:00"/>
        <d v="2023-04-30T00:00:00"/>
        <d v="2023-04-05T00:00:00"/>
        <d v="2022-05-25T00:00:00"/>
        <d v="2023-09-14T00:00:00"/>
        <d v="2023-10-01T00:00:00"/>
        <d v="2022-07-30T00:00:00"/>
        <d v="2022-10-18T00:00:00"/>
        <d v="2022-12-12T00:00:00"/>
        <d v="2022-10-20T00:00:00"/>
        <d v="2023-02-15T00:00:00"/>
        <d v="2022-04-18T00:00:00"/>
        <d v="2023-10-22T00:00:00"/>
        <d v="2023-02-24T00:00:00"/>
        <d v="2023-10-06T00:00:00"/>
        <d v="2023-07-25T00:00:00"/>
        <d v="2022-04-30T00:00:00"/>
        <d v="2023-02-02T00:00:00"/>
        <d v="2023-04-16T00:00:00"/>
        <d v="2022-12-23T00:00:00"/>
        <d v="2023-09-20T00:00:00"/>
        <d v="2022-11-28T00:00:00"/>
        <d v="2022-02-24T00:00:00"/>
        <d v="2023-10-04T00:00:00"/>
        <d v="2023-02-05T00:00:00"/>
        <d v="2022-04-08T00:00:00"/>
        <d v="2023-02-13T00:00:00"/>
        <d v="2022-05-31T00:00:00"/>
        <d v="2022-05-29T00:00:00"/>
        <d v="2022-03-01T00:00:00"/>
        <d v="2023-03-28T00:00:00"/>
        <d v="2022-07-09T00:00:00"/>
        <d v="2023-04-22T00:00:00"/>
        <d v="2023-05-02T00:00:00"/>
        <d v="2022-09-13T00:00:00"/>
        <d v="2022-12-02T00:00:00"/>
        <d v="2023-01-22T00:00:00"/>
        <d v="2022-07-26T00:00:00"/>
        <d v="2022-02-08T00:00:00"/>
        <d v="2023-01-26T00:00:00"/>
        <d v="2023-06-24T00:00:00"/>
        <d v="2022-04-07T00:00:00"/>
        <d v="2022-07-13T00:00:00"/>
        <d v="2023-04-06T00:00:00"/>
        <d v="2023-10-30T00:00:00"/>
        <d v="2023-01-24T00:00:00"/>
        <d v="2022-10-28T00:00:00"/>
        <d v="2023-04-25T00:00:00"/>
        <d v="2023-12-25T00:00:00"/>
        <d v="2023-05-19T00:00:00"/>
        <d v="2023-11-27T00:00:00"/>
        <d v="2022-11-21T00:00:00"/>
        <d v="2022-10-27T00:00:00"/>
        <d v="2022-02-18T00:00:00"/>
        <d v="2023-09-19T00:00:00"/>
        <d v="2022-01-10T00:00:00"/>
        <d v="2022-11-27T00:00:00"/>
        <d v="2022-11-25T00:00:00"/>
        <d v="2022-12-19T00:00:00"/>
        <d v="2022-08-21T00:00:00"/>
        <d v="2023-05-11T00:00:00"/>
        <d v="2022-07-25T00:00:00"/>
        <d v="2023-08-18T00:00:00"/>
        <d v="2023-12-14T00:00:00"/>
        <d v="2023-08-31T00:00:00"/>
        <d v="2023-11-22T00:00:00"/>
        <d v="2022-06-02T00:00:00"/>
        <d v="2023-06-12T00:00:00"/>
        <d v="2023-10-07T00:00:00"/>
        <d v="2022-07-14T00:00:00"/>
        <d v="2022-09-20T00:00:00"/>
        <d v="2023-07-22T00:00:00"/>
        <d v="2023-01-03T00:00:00"/>
        <d v="2022-10-17T00:00:00"/>
        <d v="2023-12-15T00:00:00"/>
        <d v="2022-06-25T00:00:00"/>
        <d v="2023-02-19T00:00:00"/>
        <d v="2022-08-03T00:00:00"/>
        <d v="2023-03-02T00:00:00"/>
        <d v="2022-04-15T00:00:00"/>
        <d v="2022-11-22T00:00:00"/>
        <d v="2022-06-29T00:00:00"/>
        <d v="2023-11-26T00:00:00"/>
        <d v="2022-12-25T00:00:00"/>
        <d v="2023-03-05T00:00:00"/>
        <d v="2023-08-28T00:00:00"/>
        <d v="2022-05-17T00:00:00"/>
        <d v="2023-12-16T00:00:00"/>
        <d v="2022-03-08T00:00:00"/>
        <d v="2022-07-11T00:00:00"/>
        <d v="2023-10-25T00:00:00"/>
        <d v="2023-08-16T00:00:00"/>
        <d v="2022-01-21T00:00:00"/>
        <d v="2022-12-16T00:00:00"/>
        <d v="2023-12-30T00:00:00"/>
        <d v="2022-10-29T00:00:00"/>
        <d v="2023-03-04T00:00:00"/>
        <d v="2023-11-25T00:00:00"/>
        <d v="2023-09-26T00:00:00"/>
        <d v="2022-03-26T00:00:00"/>
        <d v="2022-10-01T00:00:00"/>
        <d v="2022-07-01T00:00:00"/>
        <d v="2023-05-03T00:00:00"/>
        <d v="2022-03-06T00:00:00"/>
        <d v="2022-06-07T00:00:00"/>
        <d v="2023-08-11T00:00:00"/>
        <d v="2023-12-02T00:00:00"/>
        <d v="2023-02-10T00:00:00"/>
        <d v="2022-04-01T00:00:00"/>
        <d v="2022-10-23T00:00:00"/>
        <d v="2023-02-06T00:00:00"/>
        <d v="2022-02-04T00:00:00"/>
        <d v="2023-01-06T00:00:00"/>
        <d v="2023-01-16T00:00:00"/>
        <d v="2023-04-28T00:00:00"/>
        <d v="2022-05-01T00:00:00"/>
        <d v="2023-01-18T00:00:00"/>
        <d v="2022-03-07T00:00:00"/>
        <d v="2023-11-20T00:00:00"/>
        <d v="2023-01-21T00:00:00"/>
        <d v="2022-01-24T00:00:00"/>
        <d v="2022-12-08T00:00:00"/>
        <d v="2023-06-23T00:00:00"/>
        <d v="2023-01-20T00:00:00"/>
        <d v="2022-01-15T00:00:00"/>
        <d v="2023-10-18T00:00:00"/>
        <d v="2022-02-20T00:00:00"/>
        <d v="2022-07-18T00:00:00"/>
        <d v="2022-05-15T00:00:00"/>
        <d v="2023-11-05T00:00:00"/>
        <d v="2022-06-05T00:00:00"/>
        <d v="2023-01-04T00:00:00"/>
        <d v="2023-07-05T00:00:00"/>
        <d v="2022-08-30T00:00:00"/>
        <d v="2023-03-10T00:00:00"/>
        <d v="2023-06-29T00:00:00"/>
        <d v="2023-09-07T00:00:00"/>
        <d v="2023-12-03T00:00:00"/>
        <d v="2023-03-13T00:00:00"/>
        <d v="2022-01-23T00:00:00"/>
        <d v="2023-04-11T00:00:00"/>
        <d v="2023-04-03T00:00:00"/>
        <d v="2023-09-28T00:00:00"/>
        <d v="2023-02-21T00:00:00"/>
        <d v="2023-10-16T00:00:00"/>
        <d v="2022-03-23T00:00:00"/>
        <d v="2022-11-30T00:00:00"/>
        <d v="2023-04-12T00:00:00"/>
        <d v="2022-05-07T00:00:00"/>
        <d v="2022-09-18T00:00:00"/>
        <d v="2023-12-01T00:00:00"/>
        <d v="2023-08-20T00:00:00"/>
        <d v="2023-07-27T00:00:00"/>
        <d v="2022-09-21T00:00:00"/>
        <d v="2023-02-27T00:00:00"/>
        <d v="2022-02-03T00:00:00"/>
        <d v="2022-08-19T00:00:00"/>
        <d v="2023-07-21T00:00:00"/>
        <d v="2023-02-01T00:00:00"/>
        <d v="2023-11-30T00:00:00"/>
        <d v="2022-01-05T00:00:00"/>
        <d v="2023-08-14T00:00:00"/>
        <d v="2022-07-16T00:00:00"/>
        <d v="2023-08-22T00:00:00"/>
        <d v="2023-02-16T00:00:00"/>
        <d v="2022-05-27T00:00:00"/>
        <d v="2022-12-29T00:00:00"/>
        <d v="2023-06-01T00:00:00"/>
        <d v="2023-03-22T00:00:00"/>
        <d v="2022-11-24T00:00:00"/>
        <d v="2022-02-26T00:00:00"/>
        <d v="2023-08-07T00:00:00"/>
        <d v="2022-02-06T00:00:00"/>
        <d v="2023-09-05T00:00:00"/>
        <d v="2023-04-23T00:00:00"/>
        <d v="2023-09-21T00:00:00"/>
        <d v="2022-06-20T00:00:00"/>
        <d v="2023-09-03T00:00:00"/>
        <d v="2022-03-24T00:00:00"/>
        <d v="2022-04-17T00:00:00"/>
        <d v="2023-09-24T00:00:00"/>
        <d v="2022-11-02T00:00:00"/>
        <d v="2022-06-23T00:00:00"/>
        <d v="2023-04-07T00:00:00"/>
        <d v="2023-04-18T00:00:00"/>
        <d v="2022-09-22T00:00:00"/>
        <d v="2023-11-16T00:00:00"/>
        <d v="2022-06-04T00:00:00"/>
        <d v="2023-04-08T00:00:00"/>
        <d v="2022-03-25T00:00:00"/>
        <d v="2023-07-13T00:00:00"/>
        <d v="2023-02-08T00:00:00"/>
        <d v="2022-02-15T00:00:00"/>
        <d v="2022-12-22T00:00:00"/>
        <d v="2022-02-11T00:00:00"/>
        <d v="2022-04-13T00:00:00"/>
        <d v="2022-02-25T00:00:00"/>
        <d v="2022-08-27T00:00:00"/>
        <d v="2022-12-26T00:00:00"/>
        <d v="2023-10-05T00:00:00"/>
        <d v="2023-10-20T00:00:00"/>
        <d v="2022-08-08T00:00:00"/>
        <d v="2022-04-19T00:00:00"/>
        <d v="2022-01-12T00:00:00"/>
        <d v="2023-02-11T00:00:00"/>
        <d v="2022-03-13T00:00:00"/>
        <d v="2022-11-17T00:00:00"/>
        <d v="2023-05-06T00:00:00"/>
        <d v="2023-03-19T00:00:00"/>
        <d v="2022-06-24T00:00:00"/>
        <d v="2022-09-06T00:00:00"/>
        <d v="2023-02-04T00:00:00"/>
        <d v="2023-07-28T00:00:00"/>
        <d v="2023-11-29T00:00:00"/>
        <d v="2022-04-03T00:00:00"/>
        <d v="2022-10-31T00:00:00"/>
        <d v="2023-01-08T00:00:00"/>
        <d v="2022-12-30T00:00:00"/>
        <d v="2023-04-27T00:00:00"/>
        <d v="2022-05-11T00:00:00"/>
        <d v="2023-05-16T00:00:00"/>
        <d v="2022-12-03T00:00:00"/>
        <d v="2022-12-15T00:00:00"/>
        <d v="2022-01-03T00:00:00"/>
        <d v="2023-12-17T00:00:00"/>
        <d v="2022-05-14T00:00:00"/>
        <d v="2023-09-27T00:00:00"/>
        <d v="2022-09-16T00:00:00"/>
        <d v="2022-10-09T00:00:00"/>
        <d v="2023-07-08T00:00:00"/>
        <d v="2022-02-12T00:00:00"/>
        <d v="2023-01-09T00:00:00"/>
        <d v="2023-08-23T00:00:00"/>
        <d v="2023-05-28T00:00:00"/>
        <d v="2023-06-06T00:00:00"/>
        <d v="2023-09-09T00:00:00"/>
        <d v="2023-08-01T00:00:00"/>
        <d v="2023-01-11T00:00:00"/>
        <d v="2022-09-25T00:00:00"/>
        <d v="2022-01-16T00:00:00"/>
        <d v="2022-12-13T00:00:00"/>
        <d v="2022-06-26T00:00:00"/>
        <d v="2023-01-05T00:00:00"/>
        <d v="2023-01-25T00:00:00"/>
        <d v="2023-05-30T00:00:00"/>
        <d v="2022-02-17T00:00:00"/>
        <d v="2023-02-17T00:00:00"/>
        <d v="2022-05-06T00:00:00"/>
        <d v="2023-06-05T00:00:00"/>
        <d v="2022-11-04T00:00:00"/>
        <d v="2022-03-09T00:00:00"/>
        <d v="2022-12-11T00:00:00"/>
        <d v="2023-04-15T00:00:00"/>
        <d v="2022-10-07T00:00:00"/>
        <d v="2022-01-06T00:00:00"/>
        <d v="2022-07-03T00:00:00"/>
        <d v="2022-11-10T00:00:00"/>
        <d v="2023-10-27T00:00:00"/>
        <d v="2022-08-14T00:00:00"/>
        <d v="2022-10-16T00:00:00"/>
        <d v="2022-04-21T00:00:00"/>
        <d v="2023-02-14T00:00:00"/>
        <d v="2022-08-24T00:00:00"/>
        <d v="2023-10-31T00:00:00"/>
        <d v="2023-08-03T00:00:00"/>
        <d v="2022-09-07T00:00:00"/>
        <d v="2022-04-27T00:00:00"/>
        <d v="2022-03-02T00:00:00"/>
        <d v="2023-06-15T00:00:00"/>
        <d v="2023-06-08T00:00:00"/>
        <d v="2022-04-22T00:00:00"/>
        <d v="2023-03-25T00:00:00"/>
        <d v="2022-05-05T00:00:00"/>
        <d v="2023-09-15T00:00:00"/>
        <d v="2022-07-28T00:00:00"/>
        <d v="2022-08-20T00:00:00"/>
        <d v="2022-03-20T00:00:00"/>
        <d v="2022-01-28T00:00:00"/>
        <d v="2023-02-18T00:00:00"/>
        <d v="2022-04-12T00:00:00"/>
        <d v="2022-10-10T00:00:00"/>
        <d v="2023-06-22T00:00:00"/>
        <d v="2023-01-15T00:00:00"/>
        <d v="2023-01-27T00:00:00"/>
        <d v="2023-06-25T00:00:00"/>
        <d v="2023-12-06T00:00:00"/>
        <d v="2023-08-12T00:00:00"/>
        <d v="2023-09-23T00:00:00"/>
        <d v="2022-09-09T00:00:00"/>
        <d v="2022-06-11T00:00:00"/>
        <d v="2023-12-28T00:00:00"/>
        <d v="2023-07-03T00:00:00"/>
        <d v="2023-07-07T00:00:00"/>
        <d v="2023-11-24T00:00:00"/>
        <d v="2023-10-21T00:00:00"/>
        <d v="2022-08-25T00:00:00"/>
        <d v="2023-03-27T00:00:00"/>
        <d v="2023-02-07T00:00:00"/>
        <d v="2023-07-23T00:00:00"/>
        <d v="2023-03-01T00:00:00"/>
        <d v="2023-05-18T00:00:00"/>
        <d v="2023-06-30T00:00:00"/>
        <d v="2023-12-12T00:00:00"/>
        <d v="2023-04-09T00:00:00"/>
        <d v="2023-08-10T00:00:00"/>
        <d v="2022-06-22T00:00:00"/>
        <d v="2023-07-11T00:00:00"/>
        <d v="2023-03-26T00:00:00"/>
        <d v="2023-05-23T00:00:00"/>
        <d v="2022-11-13T00:00:00"/>
        <d v="2022-12-21T00:00:00"/>
        <d v="2022-06-16T00:00:00"/>
        <d v="2022-01-29T00:00:00"/>
        <d v="2022-09-12T00:00:00"/>
        <d v="2023-11-10T00:00:00"/>
        <d v="2023-04-13T00:00:00"/>
        <d v="2023-11-15T00:00:00"/>
        <d v="2023-11-12T00:00:00"/>
        <d v="2022-09-19T00:00:00"/>
        <d v="2022-09-24T00:00:00"/>
        <d v="2023-09-01T00:00:00"/>
        <d v="2022-03-05T00:00:00"/>
        <d v="2022-10-26T00:00:00"/>
        <d v="2022-06-21T00:00:00"/>
        <d v="2022-02-10T00:00:00"/>
        <d v="2022-01-25T00:00:00"/>
        <d v="2022-05-20T00:00:00"/>
        <d v="2023-10-02T00:00:00"/>
        <d v="2023-08-24T00:00:00"/>
        <d v="2023-03-17T00:00:00"/>
        <d v="2022-12-31T00:00:00"/>
        <d v="2022-08-13T00:00:00"/>
        <d v="2022-01-17T00:00:00"/>
        <d v="2023-09-18T00:00:00"/>
        <d v="2022-06-14T00:00:00"/>
        <d v="2023-03-12T00:00:00"/>
        <d v="2023-11-14T00:00:00"/>
        <d v="2022-10-19T00:00:00"/>
        <d v="2023-01-23T00:00:00"/>
        <d v="2023-06-16T00:00:00"/>
        <d v="2023-06-13T00:00:00"/>
        <d v="2022-08-26T00:00:00"/>
        <d v="2022-09-15T00:00:00"/>
        <d v="2023-05-21T00:00:00"/>
        <d v="2023-09-13T00:00:00"/>
        <d v="2023-01-07T00:00:00"/>
        <d v="2022-03-30T00:00:00"/>
        <d v="2023-09-29T00:00:00"/>
        <d v="2022-08-07T00:00:00"/>
        <d v="2023-04-01T00:00:00"/>
        <d v="2023-06-28T00:00:00"/>
        <d v="2022-08-16T00:00:00"/>
        <d v="2023-02-25T00:00:00"/>
        <d v="2022-04-20T00:00:00"/>
        <d v="2023-09-12T00:00:00"/>
        <d v="2023-06-17T00:00:00"/>
        <d v="2022-06-17T00:00:00"/>
        <d v="2022-10-11T00:00:00"/>
        <d v="2023-09-02T00:00:00"/>
        <d v="2023-08-30T00:00:00"/>
        <d v="2022-09-29T00:00:00"/>
        <d v="2022-01-30T00:00:00"/>
        <d v="2023-10-26T00:00:00"/>
        <d v="2022-07-05T00:00:00"/>
        <d v="2022-04-14T00:00:00"/>
        <d v="2023-11-02T00:00:00"/>
        <d v="2023-12-09T00:00:00"/>
        <d v="2023-09-11T00:00:00"/>
        <d v="2022-08-28T00:00:00"/>
        <d v="2022-04-09T00:00:00"/>
        <d v="2022-11-18T00:00:00"/>
        <d v="2023-12-21T00:00:00"/>
        <d v="2023-11-01T00:00:00"/>
        <d v="2022-06-06T00:00:00"/>
        <d v="2023-12-18T00:00:00"/>
        <d v="2022-12-17T00:00:00"/>
        <d v="2022-04-23T00:00:00"/>
        <d v="2023-06-11T00:00:00"/>
        <d v="2023-11-28T00:00:00"/>
        <d v="2023-11-21T00:00:00"/>
        <d v="2022-08-12T00:00:00"/>
        <d v="2022-05-03T00:00:00"/>
        <d v="2022-07-04T00:00:00"/>
        <d v="2023-03-21T00:00:00"/>
        <d v="2023-05-29T00:00:00"/>
        <d v="2023-12-04T00:00:00"/>
        <d v="2022-02-13T00:00:00"/>
        <d v="2023-03-24T00:00:00"/>
        <d v="2023-02-12T00:00:00"/>
        <d v="2023-05-04T00:00:00"/>
        <d v="2023-04-02T00:00:00"/>
        <d v="2022-02-19T00:00:00"/>
        <d v="2023-12-08T00:00:00"/>
        <d v="2022-07-07T00:00:00"/>
        <d v="2023-03-11T00:00:00"/>
        <d v="2022-07-12T00:00:00"/>
        <d v="2023-12-24T00:00:00"/>
        <d v="2022-03-28T00:00:00"/>
        <d v="2022-11-01T00:00:00"/>
        <d v="2023-01-29T00:00:00"/>
        <d v="2022-08-05T00:00:00"/>
        <d v="2022-01-01T00:00:00"/>
        <d v="2022-02-23T00:00:00"/>
        <d v="2023-02-28T00:00:00"/>
        <d v="2022-02-09T00:00:00"/>
        <d v="2022-05-04T00:00:00"/>
        <d v="2022-11-09T00:00:00"/>
        <d v="2022-11-26T00:00:00"/>
        <d v="2023-07-04T00:00:00"/>
        <d v="2022-03-19T00:00:00"/>
        <d v="2023-11-17T00:00:00"/>
        <d v="2022-06-18T00:00:00"/>
        <d v="2022-10-24T00:00:00"/>
        <d v="2023-10-03T00:00:00"/>
        <d v="2023-12-27T00:00:00"/>
        <d v="2022-02-28T00:00:00"/>
        <d v="2023-04-26T00:00:00"/>
        <d v="2022-03-12T00:00:00"/>
        <d v="2023-08-17T00:00:00"/>
        <d v="2022-09-03T00:00:00"/>
        <d v="2023-07-30T00:00:00"/>
        <d v="2022-09-30T00:00:00"/>
        <d v="2023-01-10T00:00:00"/>
        <d v="2023-10-14T00:00:00"/>
        <d v="2022-11-16T00:00:00"/>
        <d v="2022-08-17T00:00:00"/>
        <d v="2022-01-11T00:00:00"/>
        <d v="2022-09-02T00:00:00"/>
        <d v="2022-05-12T00:00:00"/>
        <d v="2022-07-29T00:00:00"/>
        <d v="2023-05-10T00:00:00"/>
        <d v="2023-05-01T00:00:00"/>
        <d v="2022-11-14T00:00:00"/>
        <d v="2022-07-15T00:00:00"/>
        <d v="2023-11-11T00:00:00"/>
        <d v="2023-02-20T00:00:00"/>
        <d v="2023-05-13T00:00:00"/>
        <d v="2022-02-14T00:00:00"/>
        <d v="2022-06-28T00:00:00"/>
        <d v="2022-07-19T00:00:00"/>
        <d v="2023-07-20T00:00:00"/>
        <d v="2022-10-14T00:00:00"/>
        <d v="2022-04-28T00:00:00"/>
        <d v="2022-11-12T00:00:00"/>
        <d v="2023-07-14T00:00:00"/>
        <d v="2022-11-07T00:00:00"/>
        <d v="2023-12-22T00:00:00"/>
        <d v="2022-06-08T00:00:00"/>
        <d v="2023-02-22T00:00:00"/>
        <d v="2023-01-30T00:00:00"/>
        <d v="2023-06-27T00:00:00"/>
        <d v="2023-05-15T00:00:00"/>
        <d v="2023-05-25T00:00:00"/>
        <d v="2023-03-15T00:00:00"/>
        <d v="2023-09-04T00:00:00"/>
        <d v="2022-03-15T00:00:00"/>
        <d v="2022-07-20T00:00:00"/>
        <d v="2022-08-02T00:00:00"/>
        <d v="2022-02-16T00:00:00"/>
        <d v="2022-01-04T00:00:00"/>
        <d v="2022-08-23T00:00:00"/>
        <d v="2023-01-02T00:00:00"/>
        <d v="2022-07-27T00:00:00"/>
        <d v="2022-03-27T00:00:00"/>
        <d v="2022-05-21T00:00:00"/>
        <d v="2022-10-04T00:00:00"/>
        <d v="2022-11-19T00:00:00"/>
        <d v="2022-04-16T00:00:00"/>
        <d v="2023-11-23T00:00:00"/>
        <d v="2023-05-17T00:00:00"/>
        <d v="2023-08-19T00:00:00"/>
        <d v="2023-03-30T00:00:00"/>
        <d v="2023-08-21T00:00:00"/>
        <d v="2023-05-22T00:00:00"/>
        <d v="2023-10-09T00:00:00"/>
        <d v="2023-08-04T00:00:00"/>
        <d v="2023-06-19T00:00:00"/>
        <d v="2022-06-03T00:00:00"/>
        <d v="2023-09-16T00:00:00"/>
        <d v="2022-08-04T00:00:00"/>
        <d v="2022-10-25T00:00:00"/>
        <d v="2023-02-03T00:00:00"/>
        <d v="2022-09-26T00:00:00"/>
        <d v="2023-07-10T00:00:00"/>
        <d v="2023-03-03T00:00:00"/>
        <d v="2022-02-02T00:00:00"/>
        <d v="2023-01-12T00:00:00"/>
        <d v="2022-12-14T00:00:00"/>
        <d v="2023-03-16T00:00:00"/>
        <d v="2023-06-20T00:00:00"/>
        <d v="2022-08-06T00:00:00"/>
        <d v="2023-10-08T00:00:00"/>
        <d v="2023-12-20T00:00:00"/>
        <d v="2022-11-29T00:00:00"/>
        <d v="2022-01-02T00:00:00"/>
        <d v="2023-08-27T00:00:00"/>
        <d v="2022-12-10T00:00:00"/>
        <d v="2023-10-29T00:00:00"/>
        <d v="2023-10-12T00:00:00"/>
        <d v="2023-07-24T00:00:00"/>
        <d v="2023-03-18T00:00:00"/>
        <d v="2022-02-22T00:00:00"/>
        <d v="2023-09-08T00:00:00"/>
        <d v="2023-05-07T00:00:00"/>
        <d v="2023-10-10T00:00:00"/>
        <d v="2023-06-07T00:00:00"/>
        <d v="2023-03-09T00:00:00"/>
        <d v="2023-02-09T00:00:00"/>
        <d v="2023-10-13T00:00:00"/>
        <d v="2023-08-26T00:00:00"/>
        <d v="2022-08-22T00:00:00"/>
        <d v="2023-03-08T00:00:00"/>
        <d v="2023-11-13T00:00:00"/>
        <d v="2022-02-07T00:00:00"/>
        <d v="2022-08-29T00:00:00"/>
        <d v="2023-07-29T00:00:00"/>
        <d v="2023-12-29T00:00:00"/>
        <d v="2022-09-04T00:00:00"/>
        <d v="2022-06-27T00:00:00"/>
        <d v="2022-05-28T00:00:00"/>
        <d v="2022-01-18T00:00:00"/>
        <d v="2022-04-26T00:00:00"/>
        <d v="2023-09-25T00:00:00"/>
        <d v="2022-05-02T00:00:00"/>
        <d v="2022-02-01T00:00:00"/>
        <d v="2023-12-23T00:00:00"/>
        <d v="2022-03-04T00:00:00"/>
        <d v="2022-06-01T00:00:00"/>
        <d v="2023-11-04T00:00:00"/>
        <d v="2023-03-14T00:00:00"/>
        <d v="2022-08-01T00:00:00"/>
        <d v="2023-06-18T00:00:00"/>
        <d v="2023-07-06T00:00:00"/>
        <d v="2023-11-08T00:00:00"/>
        <d v="2022-05-30T00:00:00"/>
        <d v="2023-12-10T00:00:00"/>
        <d v="2023-09-06T00:00:00"/>
        <d v="2023-03-31T00:00:00"/>
        <d v="2022-09-05T00:00:00"/>
        <d v="2023-05-05T00:00:00"/>
        <d v="2022-12-04T00:00:00"/>
        <d v="2023-03-07T00:00:00"/>
        <d v="2022-03-29T00:00:00"/>
        <d v="2023-07-02T00:00:00"/>
        <d v="2022-08-31T00:00:00"/>
        <d v="2023-07-31T00:00:00"/>
        <d v="2023-06-21T00:00:00"/>
        <d v="2023-07-26T00:00:00"/>
        <d v="2022-04-04T00:00:00"/>
        <d v="2022-04-10T00:00:00"/>
        <d v="2022-04-06T00:00:00"/>
        <d v="2022-09-27T00:00:00"/>
        <d v="2022-09-14T00:00:00"/>
        <d v="2023-01-19T00:00:00"/>
        <d v="2023-06-14T00:00:00"/>
        <d v="2022-06-15T00:00:00"/>
        <d v="2023-11-19T00:00:00"/>
        <d v="2022-01-22T00:00:00"/>
        <d v="2023-08-05T00:00:00"/>
        <d v="2022-10-21T00:00:00"/>
        <d v="2022-08-10T00:00:00"/>
        <d v="2023-06-03T00:00:00"/>
        <d v="2022-04-25T00:00:00"/>
        <d v="2023-07-18T00:00:00"/>
        <d v="2023-04-10T00:00:00"/>
        <d v="2022-09-11T00:00:00"/>
        <d v="2022-03-31T00:00:00"/>
        <d v="2022-12-01T00:00:00"/>
        <d v="2022-05-09T00:00:00"/>
        <d v="2022-10-06T00:00:00"/>
        <d v="2022-04-29T00:00:00"/>
        <d v="2022-08-18T00:00:00"/>
        <d v="2022-04-11T00:00:00"/>
        <d v="2023-09-10T00:00:00"/>
        <d v="2022-01-09T00:00:00"/>
        <d v="2022-10-03T00:00:00"/>
        <d v="2022-07-23T00:00:00"/>
        <d v="2022-10-02T00:00:00"/>
        <d v="2023-10-17T00:00:00"/>
        <d v="2023-01-31T00:00:00"/>
        <d v="2023-08-08T00:00:00"/>
        <d v="2023-07-16T00:00:00"/>
        <d v="2023-01-28T00:00:00"/>
        <d v="2022-05-19T00:00:00"/>
        <d v="2022-06-10T00:00:00"/>
        <d v="2023-05-27T00:00:00"/>
        <d v="2022-08-11T00:00:00"/>
        <d v="2023-08-13T00:00:00"/>
        <d v="2023-06-04T00:00:00"/>
        <d v="2023-07-17T00:00:00"/>
        <d v="2023-10-11T00:00:00"/>
        <d v="2023-01-17T00:00:00"/>
        <d v="2022-10-12T00:00:00"/>
        <d v="2023-11-03T00:00:00"/>
        <d v="2022-11-20T00:00:00"/>
        <d v="2022-05-24T00:00:00"/>
        <d v="2022-10-15T00:00:00"/>
        <d v="2022-02-21T00:00:00"/>
        <d v="2022-10-13T00:00:00"/>
        <d v="2023-11-09T00:00:00"/>
        <d v="2023-05-09T00:00:00"/>
        <d v="2022-07-24T00:00:00"/>
        <d v="2023-09-22T00:00:00"/>
        <d v="2022-05-26T00:00:00"/>
        <d v="2022-04-24T00:00:00"/>
        <d v="2023-04-20T00:00:00"/>
        <d v="2022-03-14T00:00:00"/>
        <d v="2023-04-19T00:00:00"/>
        <d v="2022-01-08T00:00:00"/>
        <d v="2022-04-02T00:00:00"/>
        <d v="2022-07-02T00:00:00"/>
        <d v="2022-02-27T00:00:00"/>
        <d v="2022-07-06T00:00:00"/>
        <d v="2023-06-09T00:00:00"/>
        <d v="2023-12-07T00:00:00"/>
        <d v="2022-03-18T00:00:00"/>
        <d v="2022-12-20T00:00:00"/>
        <d v="2022-06-19T00:00:00"/>
        <d v="2022-09-23T00:00:00"/>
        <d v="2022-12-24T00:00:00"/>
        <d v="2022-12-09T00:00:00"/>
        <d v="2023-04-04T00:00:00"/>
      </sharedItems>
      <fieldGroup par="17"/>
    </cacheField>
    <cacheField name="Year_Month" numFmtId="0">
      <sharedItems count="24">
        <s v="2022-01"/>
        <s v="2022-05"/>
        <s v="2022-12"/>
        <s v="2023-03"/>
        <s v="2022-11"/>
        <s v="2022-06"/>
        <s v="2022-09"/>
        <s v="2023-01"/>
        <s v="2023-08"/>
        <s v="2023-02"/>
        <s v="2022-03"/>
        <s v="2023-12"/>
        <s v="2022-04"/>
        <s v="2023-07"/>
        <s v="2023-04"/>
        <s v="2023-05"/>
        <s v="2023-09"/>
        <s v="2023-10"/>
        <s v="2022-07"/>
        <s v="2023-11"/>
        <s v="2023-06"/>
        <s v="2022-08"/>
        <s v="2022-10"/>
        <s v="2022-02"/>
      </sharedItems>
    </cacheField>
    <cacheField name="Platform" numFmtId="0">
      <sharedItems count="4">
        <s v="TikTok"/>
        <s v="Instagram"/>
        <s v="Twitter"/>
        <s v="YouTube"/>
      </sharedItems>
    </cacheField>
    <cacheField name="Hashtag" numFmtId="0">
      <sharedItems count="10">
        <s v="#Challenge"/>
        <s v="#Education"/>
        <s v="#Dance"/>
        <s v="#Comedy"/>
        <s v="#Gaming"/>
        <s v="#Music"/>
        <s v="#Viral"/>
        <s v="#Fitness"/>
        <s v="#Tech"/>
        <s v="#Fashion"/>
      </sharedItems>
    </cacheField>
    <cacheField name="Content_Type" numFmtId="0">
      <sharedItems count="6">
        <s v="Video"/>
        <s v="Shorts"/>
        <s v="Post"/>
        <s v="Tweet"/>
        <s v="Live Stream"/>
        <s v="Reel"/>
      </sharedItems>
    </cacheField>
    <cacheField name="Region" numFmtId="0">
      <sharedItems count="8">
        <s v="UK"/>
        <s v="India"/>
        <s v="Brazil"/>
        <s v="Australia"/>
        <s v="Japan"/>
        <s v="Germany"/>
        <s v="Canada"/>
        <s v="USA"/>
      </sharedItems>
    </cacheField>
    <cacheField name="Views" numFmtId="0">
      <sharedItems containsSemiMixedTypes="0" containsString="0" containsNumber="1" containsInteger="1" minValue="1266" maxValue="4999430"/>
    </cacheField>
    <cacheField name="Likes" numFmtId="0">
      <sharedItems containsSemiMixedTypes="0" containsString="0" containsNumber="1" containsInteger="1" minValue="490" maxValue="499922"/>
    </cacheField>
    <cacheField name="Shares" numFmtId="0">
      <sharedItems containsSemiMixedTypes="0" containsString="0" containsNumber="1" containsInteger="1" minValue="52" maxValue="99978"/>
    </cacheField>
    <cacheField name="Comments" numFmtId="0">
      <sharedItems containsSemiMixedTypes="0" containsString="0" containsNumber="1" containsInteger="1" minValue="18" maxValue="49993"/>
    </cacheField>
    <cacheField name="Interactions" numFmtId="0">
      <sharedItems containsSemiMixedTypes="0" containsString="0" containsNumber="1" containsInteger="1" minValue="12418" maxValue="635139"/>
    </cacheField>
    <cacheField name="Engagement_Rate" numFmtId="0">
      <sharedItems containsSemiMixedTypes="0" containsString="0" containsNumber="1" minValue="3.0012194636085199E-3" maxValue="281.74170616113742"/>
    </cacheField>
    <cacheField name="Engagement_Level" numFmtId="0">
      <sharedItems count="3">
        <s v="High"/>
        <s v="Medium"/>
        <s v="Low"/>
      </sharedItems>
    </cacheField>
    <cacheField name="Duplicados" numFmtId="0">
      <sharedItems containsSemiMixedTypes="0" containsString="0" containsNumber="1" containsInteger="1" minValue="0" maxValue="0"/>
    </cacheField>
    <cacheField name="Meses (Post_Date)" numFmtId="0" databaseField="0">
      <fieldGroup base="1">
        <rangePr groupBy="months" startDate="2022-01-01T00:00:00" endDate="2023-12-31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23"/>
        </groupItems>
      </fieldGroup>
    </cacheField>
    <cacheField name="Trimestres (Post_Date)" numFmtId="0" databaseField="0">
      <fieldGroup base="1">
        <rangePr groupBy="quarters" startDate="2022-01-01T00:00:00" endDate="2023-12-31T00:00:00"/>
        <groupItems count="6">
          <s v="&lt;01/01/2022"/>
          <s v="Trim.1"/>
          <s v="Trim.2"/>
          <s v="Trim.3"/>
          <s v="Trim.4"/>
          <s v="&gt;31/12/2023"/>
        </groupItems>
      </fieldGroup>
    </cacheField>
    <cacheField name="Años (Post_Date)" numFmtId="0" databaseField="0">
      <fieldGroup base="1">
        <rangePr groupBy="years" startDate="2022-01-01T00:00:00" endDate="2023-12-31T00:00:00"/>
        <groupItems count="4">
          <s v="&lt;01/01/2022"/>
          <s v="2022"/>
          <s v="2023"/>
          <s v="&gt;31/12/2023"/>
        </groupItems>
      </fieldGroup>
    </cacheField>
    <cacheField name="Engagement_Rate_Global" numFmtId="0" formula="Interactions/Views" databaseField="0"/>
    <cacheField name="Quarter_Engagement_Rate" numFmtId="0" formula="Interactions/Views" databaseField="0"/>
    <cacheField name="Platform_Engagement_Rate" numFmtId="0" formula="Interactions/Views" databaseField="0"/>
    <cacheField name="Content_Engagement_Rate" numFmtId="0" formula="Interactions/Views" databaseField="0"/>
    <cacheField name="EngagementRate" numFmtId="0" formula="Interactions/Views" databaseField="0"/>
    <cacheField name="Campo1" numFmtId="0" formula="Views/Interactions" databaseField="0"/>
    <cacheField name="Views_EngagementRate" numFmtId="0" formula="Views /Interactions" databaseField="0"/>
  </cacheFields>
  <extLst>
    <ext xmlns:x14="http://schemas.microsoft.com/office/spreadsheetml/2009/9/main" uri="{725AE2AE-9491-48be-B2B4-4EB974FC3084}">
      <x14:pivotCacheDefinition pivotCacheId="69422945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Post_1"/>
    <x v="0"/>
    <x v="0"/>
    <x v="0"/>
    <x v="0"/>
    <x v="0"/>
    <x v="0"/>
    <n v="4163464"/>
    <n v="339431"/>
    <n v="53135"/>
    <n v="19346"/>
    <n v="411912"/>
    <n v="9.8934925341014113E-2"/>
    <x v="0"/>
    <n v="0"/>
  </r>
  <r>
    <s v="Post_2"/>
    <x v="1"/>
    <x v="1"/>
    <x v="1"/>
    <x v="1"/>
    <x v="1"/>
    <x v="1"/>
    <n v="4155940"/>
    <n v="215240"/>
    <n v="65860"/>
    <n v="27239"/>
    <n v="308339"/>
    <n v="7.4192360813678734E-2"/>
    <x v="1"/>
    <n v="0"/>
  </r>
  <r>
    <s v="Post_3"/>
    <x v="2"/>
    <x v="0"/>
    <x v="2"/>
    <x v="0"/>
    <x v="0"/>
    <x v="2"/>
    <n v="3666211"/>
    <n v="327143"/>
    <n v="39423"/>
    <n v="36223"/>
    <n v="402789"/>
    <n v="0.10986519870242056"/>
    <x v="1"/>
    <n v="0"/>
  </r>
  <r>
    <s v="Post_4"/>
    <x v="3"/>
    <x v="2"/>
    <x v="3"/>
    <x v="1"/>
    <x v="1"/>
    <x v="3"/>
    <n v="917951"/>
    <n v="127125"/>
    <n v="11687"/>
    <n v="36806"/>
    <n v="175618"/>
    <n v="0.19131522270796589"/>
    <x v="2"/>
    <n v="0"/>
  </r>
  <r>
    <s v="Post_5"/>
    <x v="4"/>
    <x v="3"/>
    <x v="0"/>
    <x v="2"/>
    <x v="2"/>
    <x v="2"/>
    <n v="64866"/>
    <n v="171361"/>
    <n v="69581"/>
    <n v="6376"/>
    <n v="247318"/>
    <n v="3.8127524434989053"/>
    <x v="1"/>
    <n v="0"/>
  </r>
  <r>
    <s v="Post_6"/>
    <x v="5"/>
    <x v="4"/>
    <x v="1"/>
    <x v="0"/>
    <x v="1"/>
    <x v="3"/>
    <n v="1323566"/>
    <n v="136282"/>
    <n v="86979"/>
    <n v="47129"/>
    <n v="270390"/>
    <n v="0.20428901921022449"/>
    <x v="2"/>
    <n v="0"/>
  </r>
  <r>
    <s v="Post_7"/>
    <x v="6"/>
    <x v="5"/>
    <x v="3"/>
    <x v="3"/>
    <x v="3"/>
    <x v="4"/>
    <n v="627233"/>
    <n v="84121"/>
    <n v="97973"/>
    <n v="32648"/>
    <n v="214742"/>
    <n v="0.34236400189403299"/>
    <x v="1"/>
    <n v="0"/>
  </r>
  <r>
    <s v="Post_8"/>
    <x v="7"/>
    <x v="0"/>
    <x v="3"/>
    <x v="4"/>
    <x v="1"/>
    <x v="0"/>
    <n v="2066886"/>
    <n v="317502"/>
    <n v="45222"/>
    <n v="33638"/>
    <n v="396362"/>
    <n v="0.19176771239439427"/>
    <x v="0"/>
    <n v="0"/>
  </r>
  <r>
    <s v="Post_9"/>
    <x v="8"/>
    <x v="6"/>
    <x v="2"/>
    <x v="1"/>
    <x v="4"/>
    <x v="1"/>
    <n v="2169523"/>
    <n v="496078"/>
    <n v="96041"/>
    <n v="30174"/>
    <n v="622293"/>
    <n v="0.2868340183533431"/>
    <x v="1"/>
    <n v="0"/>
  </r>
  <r>
    <s v="Post_10"/>
    <x v="9"/>
    <x v="7"/>
    <x v="0"/>
    <x v="4"/>
    <x v="1"/>
    <x v="1"/>
    <n v="3898384"/>
    <n v="8634"/>
    <n v="69378"/>
    <n v="42700"/>
    <n v="120712"/>
    <n v="3.0964625342193072E-2"/>
    <x v="2"/>
    <n v="0"/>
  </r>
  <r>
    <s v="Post_11"/>
    <x v="10"/>
    <x v="8"/>
    <x v="1"/>
    <x v="3"/>
    <x v="4"/>
    <x v="5"/>
    <n v="4070332"/>
    <n v="379894"/>
    <n v="46012"/>
    <n v="25242"/>
    <n v="451148"/>
    <n v="0.11083813310560416"/>
    <x v="0"/>
    <n v="0"/>
  </r>
  <r>
    <s v="Post_12"/>
    <x v="11"/>
    <x v="9"/>
    <x v="2"/>
    <x v="5"/>
    <x v="5"/>
    <x v="3"/>
    <n v="4585669"/>
    <n v="465871"/>
    <n v="69083"/>
    <n v="8999"/>
    <n v="543953"/>
    <n v="0.11862020568863561"/>
    <x v="1"/>
    <n v="0"/>
  </r>
  <r>
    <s v="Post_13"/>
    <x v="12"/>
    <x v="10"/>
    <x v="3"/>
    <x v="6"/>
    <x v="1"/>
    <x v="6"/>
    <n v="4105651"/>
    <n v="195560"/>
    <n v="37627"/>
    <n v="49089"/>
    <n v="282276"/>
    <n v="6.875304306186765E-2"/>
    <x v="0"/>
    <n v="0"/>
  </r>
  <r>
    <s v="Post_14"/>
    <x v="13"/>
    <x v="4"/>
    <x v="3"/>
    <x v="7"/>
    <x v="5"/>
    <x v="4"/>
    <n v="1633015"/>
    <n v="312907"/>
    <n v="45774"/>
    <n v="30725"/>
    <n v="389406"/>
    <n v="0.23845831177300883"/>
    <x v="0"/>
    <n v="0"/>
  </r>
  <r>
    <s v="Post_15"/>
    <x v="14"/>
    <x v="11"/>
    <x v="2"/>
    <x v="3"/>
    <x v="2"/>
    <x v="5"/>
    <n v="2471790"/>
    <n v="370802"/>
    <n v="54110"/>
    <n v="17081"/>
    <n v="441993"/>
    <n v="0.17881494787178523"/>
    <x v="0"/>
    <n v="0"/>
  </r>
  <r>
    <s v="Post_16"/>
    <x v="15"/>
    <x v="12"/>
    <x v="3"/>
    <x v="4"/>
    <x v="4"/>
    <x v="6"/>
    <n v="3079923"/>
    <n v="124237"/>
    <n v="44062"/>
    <n v="26702"/>
    <n v="195001"/>
    <n v="6.3313595826908653E-2"/>
    <x v="1"/>
    <n v="0"/>
  </r>
  <r>
    <s v="Post_17"/>
    <x v="16"/>
    <x v="13"/>
    <x v="2"/>
    <x v="2"/>
    <x v="5"/>
    <x v="0"/>
    <n v="294870"/>
    <n v="213142"/>
    <n v="20351"/>
    <n v="20767"/>
    <n v="254260"/>
    <n v="0.86227829212873475"/>
    <x v="2"/>
    <n v="0"/>
  </r>
  <r>
    <s v="Post_18"/>
    <x v="17"/>
    <x v="6"/>
    <x v="0"/>
    <x v="8"/>
    <x v="1"/>
    <x v="0"/>
    <n v="2051091"/>
    <n v="24472"/>
    <n v="54704"/>
    <n v="41737"/>
    <n v="120913"/>
    <n v="5.8950578009459353E-2"/>
    <x v="1"/>
    <n v="0"/>
  </r>
  <r>
    <s v="Post_19"/>
    <x v="18"/>
    <x v="1"/>
    <x v="0"/>
    <x v="9"/>
    <x v="2"/>
    <x v="7"/>
    <n v="3461154"/>
    <n v="165335"/>
    <n v="50077"/>
    <n v="19505"/>
    <n v="234917"/>
    <n v="6.7872449477833122E-2"/>
    <x v="2"/>
    <n v="0"/>
  </r>
  <r>
    <s v="Post_20"/>
    <x v="19"/>
    <x v="14"/>
    <x v="3"/>
    <x v="1"/>
    <x v="3"/>
    <x v="0"/>
    <n v="3143932"/>
    <n v="298685"/>
    <n v="84720"/>
    <n v="37162"/>
    <n v="420567"/>
    <n v="0.13377102303739394"/>
    <x v="2"/>
    <n v="0"/>
  </r>
  <r>
    <s v="Post_21"/>
    <x v="20"/>
    <x v="8"/>
    <x v="2"/>
    <x v="4"/>
    <x v="0"/>
    <x v="2"/>
    <n v="14095"/>
    <n v="268310"/>
    <n v="90495"/>
    <n v="16968"/>
    <n v="375773"/>
    <n v="26.660021284143312"/>
    <x v="2"/>
    <n v="0"/>
  </r>
  <r>
    <s v="Post_22"/>
    <x v="21"/>
    <x v="0"/>
    <x v="0"/>
    <x v="6"/>
    <x v="4"/>
    <x v="7"/>
    <n v="3924406"/>
    <n v="35376"/>
    <n v="72832"/>
    <n v="3949"/>
    <n v="112157"/>
    <n v="2.8579356977845818E-2"/>
    <x v="1"/>
    <n v="0"/>
  </r>
  <r>
    <s v="Post_23"/>
    <x v="22"/>
    <x v="8"/>
    <x v="3"/>
    <x v="2"/>
    <x v="1"/>
    <x v="2"/>
    <n v="599766"/>
    <n v="223690"/>
    <n v="22531"/>
    <n v="10538"/>
    <n v="256759"/>
    <n v="0.42809862513046754"/>
    <x v="2"/>
    <n v="0"/>
  </r>
  <r>
    <s v="Post_24"/>
    <x v="2"/>
    <x v="0"/>
    <x v="2"/>
    <x v="1"/>
    <x v="1"/>
    <x v="4"/>
    <n v="4357851"/>
    <n v="449803"/>
    <n v="63438"/>
    <n v="28280"/>
    <n v="541521"/>
    <n v="0.12426331235280876"/>
    <x v="0"/>
    <n v="0"/>
  </r>
  <r>
    <s v="Post_25"/>
    <x v="23"/>
    <x v="13"/>
    <x v="3"/>
    <x v="2"/>
    <x v="3"/>
    <x v="5"/>
    <n v="731492"/>
    <n v="474649"/>
    <n v="98377"/>
    <n v="3654"/>
    <n v="576680"/>
    <n v="0.78836132179162588"/>
    <x v="0"/>
    <n v="0"/>
  </r>
  <r>
    <s v="Post_26"/>
    <x v="24"/>
    <x v="6"/>
    <x v="3"/>
    <x v="2"/>
    <x v="4"/>
    <x v="2"/>
    <n v="4910814"/>
    <n v="197287"/>
    <n v="53218"/>
    <n v="14896"/>
    <n v="265401"/>
    <n v="5.4044197153465798E-2"/>
    <x v="2"/>
    <n v="0"/>
  </r>
  <r>
    <s v="Post_27"/>
    <x v="25"/>
    <x v="15"/>
    <x v="1"/>
    <x v="4"/>
    <x v="0"/>
    <x v="1"/>
    <n v="4369260"/>
    <n v="212278"/>
    <n v="21264"/>
    <n v="18172"/>
    <n v="251714"/>
    <n v="5.7610213171109065E-2"/>
    <x v="2"/>
    <n v="0"/>
  </r>
  <r>
    <s v="Post_28"/>
    <x v="26"/>
    <x v="1"/>
    <x v="3"/>
    <x v="8"/>
    <x v="2"/>
    <x v="6"/>
    <n v="1874437"/>
    <n v="322601"/>
    <n v="35671"/>
    <n v="48768"/>
    <n v="407040"/>
    <n v="0.21715320386868164"/>
    <x v="1"/>
    <n v="0"/>
  </r>
  <r>
    <s v="Post_29"/>
    <x v="27"/>
    <x v="16"/>
    <x v="1"/>
    <x v="4"/>
    <x v="4"/>
    <x v="6"/>
    <n v="1653907"/>
    <n v="91836"/>
    <n v="77370"/>
    <n v="2823"/>
    <n v="172029"/>
    <n v="0.1040137081468305"/>
    <x v="2"/>
    <n v="0"/>
  </r>
  <r>
    <s v="Post_30"/>
    <x v="28"/>
    <x v="17"/>
    <x v="3"/>
    <x v="1"/>
    <x v="1"/>
    <x v="4"/>
    <n v="4683280"/>
    <n v="311330"/>
    <n v="3357"/>
    <n v="5110"/>
    <n v="319797"/>
    <n v="6.8284834560393567E-2"/>
    <x v="1"/>
    <n v="0"/>
  </r>
  <r>
    <s v="Post_31"/>
    <x v="29"/>
    <x v="10"/>
    <x v="1"/>
    <x v="3"/>
    <x v="5"/>
    <x v="3"/>
    <n v="1365655"/>
    <n v="156164"/>
    <n v="84930"/>
    <n v="18303"/>
    <n v="259397"/>
    <n v="0.18994328728705273"/>
    <x v="2"/>
    <n v="0"/>
  </r>
  <r>
    <s v="Post_32"/>
    <x v="30"/>
    <x v="10"/>
    <x v="2"/>
    <x v="5"/>
    <x v="0"/>
    <x v="7"/>
    <n v="2342195"/>
    <n v="91944"/>
    <n v="89578"/>
    <n v="44440"/>
    <n v="225962"/>
    <n v="9.6474460922339939E-2"/>
    <x v="1"/>
    <n v="0"/>
  </r>
  <r>
    <s v="Post_33"/>
    <x v="31"/>
    <x v="18"/>
    <x v="3"/>
    <x v="4"/>
    <x v="4"/>
    <x v="7"/>
    <n v="4977438"/>
    <n v="8731"/>
    <n v="4500"/>
    <n v="46045"/>
    <n v="59276"/>
    <n v="1.1908937891340886E-2"/>
    <x v="2"/>
    <n v="0"/>
  </r>
  <r>
    <s v="Post_34"/>
    <x v="32"/>
    <x v="4"/>
    <x v="3"/>
    <x v="6"/>
    <x v="5"/>
    <x v="3"/>
    <n v="3005703"/>
    <n v="16688"/>
    <n v="77970"/>
    <n v="15891"/>
    <n v="110549"/>
    <n v="3.6779748365024754E-2"/>
    <x v="2"/>
    <n v="0"/>
  </r>
  <r>
    <s v="Post_35"/>
    <x v="33"/>
    <x v="19"/>
    <x v="3"/>
    <x v="1"/>
    <x v="3"/>
    <x v="0"/>
    <n v="936390"/>
    <n v="368646"/>
    <n v="92202"/>
    <n v="2016"/>
    <n v="462864"/>
    <n v="0.49430685932143659"/>
    <x v="2"/>
    <n v="0"/>
  </r>
  <r>
    <s v="Post_36"/>
    <x v="34"/>
    <x v="13"/>
    <x v="0"/>
    <x v="1"/>
    <x v="4"/>
    <x v="4"/>
    <n v="1855796"/>
    <n v="158156"/>
    <n v="6423"/>
    <n v="20518"/>
    <n v="185097"/>
    <n v="9.9739949865179145E-2"/>
    <x v="0"/>
    <n v="0"/>
  </r>
  <r>
    <s v="Post_37"/>
    <x v="6"/>
    <x v="5"/>
    <x v="1"/>
    <x v="5"/>
    <x v="5"/>
    <x v="5"/>
    <n v="48908"/>
    <n v="205884"/>
    <n v="37256"/>
    <n v="14618"/>
    <n v="257758"/>
    <n v="5.2702625337368119"/>
    <x v="2"/>
    <n v="0"/>
  </r>
  <r>
    <s v="Post_38"/>
    <x v="35"/>
    <x v="13"/>
    <x v="1"/>
    <x v="2"/>
    <x v="0"/>
    <x v="1"/>
    <n v="1367820"/>
    <n v="10794"/>
    <n v="7617"/>
    <n v="36639"/>
    <n v="55050"/>
    <n v="4.0246523665394572E-2"/>
    <x v="1"/>
    <n v="0"/>
  </r>
  <r>
    <s v="Post_39"/>
    <x v="36"/>
    <x v="6"/>
    <x v="0"/>
    <x v="4"/>
    <x v="1"/>
    <x v="7"/>
    <n v="4499253"/>
    <n v="469481"/>
    <n v="89583"/>
    <n v="41549"/>
    <n v="600613"/>
    <n v="0.13349171518027547"/>
    <x v="0"/>
    <n v="0"/>
  </r>
  <r>
    <s v="Post_40"/>
    <x v="37"/>
    <x v="0"/>
    <x v="2"/>
    <x v="3"/>
    <x v="2"/>
    <x v="7"/>
    <n v="4510477"/>
    <n v="274631"/>
    <n v="82143"/>
    <n v="13932"/>
    <n v="370706"/>
    <n v="8.2187759742484004E-2"/>
    <x v="2"/>
    <n v="0"/>
  </r>
  <r>
    <s v="Post_41"/>
    <x v="38"/>
    <x v="10"/>
    <x v="2"/>
    <x v="1"/>
    <x v="5"/>
    <x v="1"/>
    <n v="4380015"/>
    <n v="355402"/>
    <n v="41860"/>
    <n v="42729"/>
    <n v="439991"/>
    <n v="0.1004542221887368"/>
    <x v="0"/>
    <n v="0"/>
  </r>
  <r>
    <s v="Post_42"/>
    <x v="39"/>
    <x v="10"/>
    <x v="3"/>
    <x v="9"/>
    <x v="4"/>
    <x v="3"/>
    <n v="943395"/>
    <n v="402996"/>
    <n v="18661"/>
    <n v="11999"/>
    <n v="433656"/>
    <n v="0.45967595757874485"/>
    <x v="0"/>
    <n v="0"/>
  </r>
  <r>
    <s v="Post_43"/>
    <x v="40"/>
    <x v="6"/>
    <x v="2"/>
    <x v="3"/>
    <x v="2"/>
    <x v="2"/>
    <n v="3961278"/>
    <n v="49656"/>
    <n v="93072"/>
    <n v="23952"/>
    <n v="166680"/>
    <n v="4.2077329589087158E-2"/>
    <x v="1"/>
    <n v="0"/>
  </r>
  <r>
    <s v="Post_44"/>
    <x v="28"/>
    <x v="17"/>
    <x v="3"/>
    <x v="3"/>
    <x v="1"/>
    <x v="2"/>
    <n v="4080112"/>
    <n v="171609"/>
    <n v="17994"/>
    <n v="41339"/>
    <n v="230942"/>
    <n v="5.6601877595516985E-2"/>
    <x v="1"/>
    <n v="0"/>
  </r>
  <r>
    <s v="Post_45"/>
    <x v="41"/>
    <x v="3"/>
    <x v="2"/>
    <x v="3"/>
    <x v="1"/>
    <x v="5"/>
    <n v="3934142"/>
    <n v="380972"/>
    <n v="42858"/>
    <n v="26194"/>
    <n v="450024"/>
    <n v="0.11438936367828106"/>
    <x v="2"/>
    <n v="0"/>
  </r>
  <r>
    <s v="Post_46"/>
    <x v="42"/>
    <x v="11"/>
    <x v="1"/>
    <x v="4"/>
    <x v="3"/>
    <x v="2"/>
    <n v="272327"/>
    <n v="274271"/>
    <n v="56073"/>
    <n v="17526"/>
    <n v="347870"/>
    <n v="1.2773981279858406"/>
    <x v="0"/>
    <n v="0"/>
  </r>
  <r>
    <s v="Post_47"/>
    <x v="43"/>
    <x v="20"/>
    <x v="1"/>
    <x v="8"/>
    <x v="5"/>
    <x v="4"/>
    <n v="1600237"/>
    <n v="325368"/>
    <n v="62818"/>
    <n v="25686"/>
    <n v="413872"/>
    <n v="0.25863169018089194"/>
    <x v="1"/>
    <n v="0"/>
  </r>
  <r>
    <s v="Post_48"/>
    <x v="44"/>
    <x v="19"/>
    <x v="1"/>
    <x v="2"/>
    <x v="4"/>
    <x v="1"/>
    <n v="2212857"/>
    <n v="74624"/>
    <n v="24137"/>
    <n v="35546"/>
    <n v="134307"/>
    <n v="6.0693935487019721E-2"/>
    <x v="1"/>
    <n v="0"/>
  </r>
  <r>
    <s v="Post_49"/>
    <x v="45"/>
    <x v="14"/>
    <x v="2"/>
    <x v="4"/>
    <x v="4"/>
    <x v="7"/>
    <n v="4711157"/>
    <n v="313821"/>
    <n v="86074"/>
    <n v="36395"/>
    <n v="436290"/>
    <n v="9.2607824362465521E-2"/>
    <x v="0"/>
    <n v="0"/>
  </r>
  <r>
    <s v="Post_50"/>
    <x v="46"/>
    <x v="21"/>
    <x v="1"/>
    <x v="9"/>
    <x v="5"/>
    <x v="4"/>
    <n v="2747788"/>
    <n v="422463"/>
    <n v="21545"/>
    <n v="40997"/>
    <n v="485005"/>
    <n v="0.17650743070426103"/>
    <x v="2"/>
    <n v="0"/>
  </r>
  <r>
    <s v="Post_51"/>
    <x v="47"/>
    <x v="1"/>
    <x v="3"/>
    <x v="2"/>
    <x v="2"/>
    <x v="3"/>
    <n v="2081426"/>
    <n v="225061"/>
    <n v="67840"/>
    <n v="28774"/>
    <n v="321675"/>
    <n v="0.15454548948653471"/>
    <x v="1"/>
    <n v="0"/>
  </r>
  <r>
    <s v="Post_52"/>
    <x v="48"/>
    <x v="7"/>
    <x v="3"/>
    <x v="5"/>
    <x v="4"/>
    <x v="6"/>
    <n v="2258494"/>
    <n v="159509"/>
    <n v="25505"/>
    <n v="8605"/>
    <n v="193619"/>
    <n v="8.5729251439233406E-2"/>
    <x v="1"/>
    <n v="0"/>
  </r>
  <r>
    <s v="Post_53"/>
    <x v="49"/>
    <x v="4"/>
    <x v="3"/>
    <x v="3"/>
    <x v="3"/>
    <x v="4"/>
    <n v="1357850"/>
    <n v="472399"/>
    <n v="90644"/>
    <n v="33331"/>
    <n v="596374"/>
    <n v="0.43920462495857421"/>
    <x v="2"/>
    <n v="0"/>
  </r>
  <r>
    <s v="Post_54"/>
    <x v="50"/>
    <x v="16"/>
    <x v="2"/>
    <x v="7"/>
    <x v="5"/>
    <x v="6"/>
    <n v="392337"/>
    <n v="332566"/>
    <n v="43169"/>
    <n v="45161"/>
    <n v="420896"/>
    <n v="1.0727920129888335"/>
    <x v="1"/>
    <n v="0"/>
  </r>
  <r>
    <s v="Post_55"/>
    <x v="51"/>
    <x v="7"/>
    <x v="2"/>
    <x v="2"/>
    <x v="5"/>
    <x v="7"/>
    <n v="4006009"/>
    <n v="491965"/>
    <n v="60534"/>
    <n v="31438"/>
    <n v="583937"/>
    <n v="0.1457652741169578"/>
    <x v="0"/>
    <n v="0"/>
  </r>
  <r>
    <s v="Post_56"/>
    <x v="52"/>
    <x v="8"/>
    <x v="3"/>
    <x v="7"/>
    <x v="3"/>
    <x v="3"/>
    <n v="3934991"/>
    <n v="389693"/>
    <n v="81891"/>
    <n v="32967"/>
    <n v="504551"/>
    <n v="0.12822164015114648"/>
    <x v="1"/>
    <n v="0"/>
  </r>
  <r>
    <s v="Post_57"/>
    <x v="53"/>
    <x v="5"/>
    <x v="1"/>
    <x v="0"/>
    <x v="4"/>
    <x v="3"/>
    <n v="2824818"/>
    <n v="34126"/>
    <n v="53516"/>
    <n v="29452"/>
    <n v="117094"/>
    <n v="4.1451874067639047E-2"/>
    <x v="2"/>
    <n v="0"/>
  </r>
  <r>
    <s v="Post_58"/>
    <x v="54"/>
    <x v="22"/>
    <x v="2"/>
    <x v="2"/>
    <x v="0"/>
    <x v="3"/>
    <n v="197986"/>
    <n v="184395"/>
    <n v="9408"/>
    <n v="7599"/>
    <n v="201402"/>
    <n v="1.017253745214308"/>
    <x v="1"/>
    <n v="0"/>
  </r>
  <r>
    <s v="Post_59"/>
    <x v="55"/>
    <x v="11"/>
    <x v="3"/>
    <x v="0"/>
    <x v="2"/>
    <x v="5"/>
    <n v="2291491"/>
    <n v="474568"/>
    <n v="83894"/>
    <n v="6150"/>
    <n v="564612"/>
    <n v="0.24639503275378347"/>
    <x v="0"/>
    <n v="0"/>
  </r>
  <r>
    <s v="Post_60"/>
    <x v="56"/>
    <x v="15"/>
    <x v="2"/>
    <x v="5"/>
    <x v="4"/>
    <x v="0"/>
    <n v="3525573"/>
    <n v="40967"/>
    <n v="4121"/>
    <n v="26381"/>
    <n v="71469"/>
    <n v="2.0271598404004117E-2"/>
    <x v="2"/>
    <n v="0"/>
  </r>
  <r>
    <s v="Post_61"/>
    <x v="57"/>
    <x v="14"/>
    <x v="0"/>
    <x v="5"/>
    <x v="5"/>
    <x v="7"/>
    <n v="866896"/>
    <n v="122451"/>
    <n v="79602"/>
    <n v="25491"/>
    <n v="227544"/>
    <n v="0.26248131263727137"/>
    <x v="2"/>
    <n v="0"/>
  </r>
  <r>
    <s v="Post_62"/>
    <x v="58"/>
    <x v="17"/>
    <x v="3"/>
    <x v="8"/>
    <x v="0"/>
    <x v="3"/>
    <n v="4104535"/>
    <n v="331535"/>
    <n v="60374"/>
    <n v="13314"/>
    <n v="405223"/>
    <n v="9.8725677817341068E-2"/>
    <x v="1"/>
    <n v="0"/>
  </r>
  <r>
    <s v="Post_63"/>
    <x v="59"/>
    <x v="9"/>
    <x v="0"/>
    <x v="2"/>
    <x v="3"/>
    <x v="1"/>
    <n v="2601441"/>
    <n v="93254"/>
    <n v="55921"/>
    <n v="48758"/>
    <n v="197933"/>
    <n v="7.6085907771884884E-2"/>
    <x v="2"/>
    <n v="0"/>
  </r>
  <r>
    <s v="Post_64"/>
    <x v="60"/>
    <x v="11"/>
    <x v="1"/>
    <x v="4"/>
    <x v="1"/>
    <x v="6"/>
    <n v="1142030"/>
    <n v="212596"/>
    <n v="72334"/>
    <n v="18"/>
    <n v="284948"/>
    <n v="0.24951008292251517"/>
    <x v="0"/>
    <n v="0"/>
  </r>
  <r>
    <s v="Post_65"/>
    <x v="61"/>
    <x v="11"/>
    <x v="3"/>
    <x v="9"/>
    <x v="1"/>
    <x v="6"/>
    <n v="2969591"/>
    <n v="358102"/>
    <n v="26688"/>
    <n v="8128"/>
    <n v="392918"/>
    <n v="0.13231384389298054"/>
    <x v="2"/>
    <n v="0"/>
  </r>
  <r>
    <s v="Post_66"/>
    <x v="62"/>
    <x v="4"/>
    <x v="0"/>
    <x v="1"/>
    <x v="2"/>
    <x v="4"/>
    <n v="855465"/>
    <n v="14117"/>
    <n v="73654"/>
    <n v="46422"/>
    <n v="134193"/>
    <n v="0.15686556434219986"/>
    <x v="0"/>
    <n v="0"/>
  </r>
  <r>
    <s v="Post_67"/>
    <x v="63"/>
    <x v="15"/>
    <x v="3"/>
    <x v="6"/>
    <x v="0"/>
    <x v="2"/>
    <n v="4453459"/>
    <n v="376054"/>
    <n v="36502"/>
    <n v="19620"/>
    <n v="432176"/>
    <n v="9.7042770574512979E-2"/>
    <x v="0"/>
    <n v="0"/>
  </r>
  <r>
    <s v="Post_68"/>
    <x v="64"/>
    <x v="20"/>
    <x v="2"/>
    <x v="2"/>
    <x v="5"/>
    <x v="4"/>
    <n v="1059696"/>
    <n v="75851"/>
    <n v="99754"/>
    <n v="47614"/>
    <n v="223219"/>
    <n v="0.21064437348069634"/>
    <x v="0"/>
    <n v="0"/>
  </r>
  <r>
    <s v="Post_69"/>
    <x v="65"/>
    <x v="0"/>
    <x v="2"/>
    <x v="7"/>
    <x v="3"/>
    <x v="7"/>
    <n v="581577"/>
    <n v="341805"/>
    <n v="67524"/>
    <n v="485"/>
    <n v="409814"/>
    <n v="0.70465991605582756"/>
    <x v="0"/>
    <n v="0"/>
  </r>
  <r>
    <s v="Post_70"/>
    <x v="66"/>
    <x v="23"/>
    <x v="3"/>
    <x v="7"/>
    <x v="3"/>
    <x v="3"/>
    <n v="4226427"/>
    <n v="421149"/>
    <n v="53769"/>
    <n v="27804"/>
    <n v="502722"/>
    <n v="0.11894728100118611"/>
    <x v="1"/>
    <n v="0"/>
  </r>
  <r>
    <s v="Post_71"/>
    <x v="67"/>
    <x v="1"/>
    <x v="2"/>
    <x v="2"/>
    <x v="5"/>
    <x v="4"/>
    <n v="485214"/>
    <n v="50577"/>
    <n v="92342"/>
    <n v="43775"/>
    <n v="186694"/>
    <n v="0.38476630929857752"/>
    <x v="1"/>
    <n v="0"/>
  </r>
  <r>
    <s v="Post_72"/>
    <x v="68"/>
    <x v="0"/>
    <x v="1"/>
    <x v="1"/>
    <x v="3"/>
    <x v="3"/>
    <n v="1419701"/>
    <n v="68719"/>
    <n v="98115"/>
    <n v="36515"/>
    <n v="203349"/>
    <n v="0.14323368089477995"/>
    <x v="2"/>
    <n v="0"/>
  </r>
  <r>
    <s v="Post_73"/>
    <x v="69"/>
    <x v="2"/>
    <x v="0"/>
    <x v="9"/>
    <x v="2"/>
    <x v="5"/>
    <n v="4378457"/>
    <n v="136878"/>
    <n v="89273"/>
    <n v="41624"/>
    <n v="267775"/>
    <n v="6.1157389463913886E-2"/>
    <x v="1"/>
    <n v="0"/>
  </r>
  <r>
    <s v="Post_74"/>
    <x v="70"/>
    <x v="5"/>
    <x v="0"/>
    <x v="5"/>
    <x v="2"/>
    <x v="1"/>
    <n v="3647159"/>
    <n v="216783"/>
    <n v="79133"/>
    <n v="7687"/>
    <n v="303603"/>
    <n v="8.3243697354571045E-2"/>
    <x v="0"/>
    <n v="0"/>
  </r>
  <r>
    <s v="Post_75"/>
    <x v="71"/>
    <x v="15"/>
    <x v="3"/>
    <x v="4"/>
    <x v="0"/>
    <x v="7"/>
    <n v="1750105"/>
    <n v="125485"/>
    <n v="942"/>
    <n v="20317"/>
    <n v="146744"/>
    <n v="8.3848683364712406E-2"/>
    <x v="2"/>
    <n v="0"/>
  </r>
  <r>
    <s v="Post_76"/>
    <x v="72"/>
    <x v="15"/>
    <x v="1"/>
    <x v="2"/>
    <x v="3"/>
    <x v="1"/>
    <n v="1796369"/>
    <n v="145118"/>
    <n v="68421"/>
    <n v="16720"/>
    <n v="230259"/>
    <n v="0.12818023468452194"/>
    <x v="0"/>
    <n v="0"/>
  </r>
  <r>
    <s v="Post_77"/>
    <x v="73"/>
    <x v="1"/>
    <x v="2"/>
    <x v="7"/>
    <x v="1"/>
    <x v="1"/>
    <n v="1535141"/>
    <n v="15408"/>
    <n v="23087"/>
    <n v="23147"/>
    <n v="61642"/>
    <n v="4.0153966313192076E-2"/>
    <x v="1"/>
    <n v="0"/>
  </r>
  <r>
    <s v="Post_78"/>
    <x v="74"/>
    <x v="8"/>
    <x v="2"/>
    <x v="0"/>
    <x v="0"/>
    <x v="3"/>
    <n v="612594"/>
    <n v="132163"/>
    <n v="29340"/>
    <n v="40557"/>
    <n v="202060"/>
    <n v="0.32984325670835823"/>
    <x v="1"/>
    <n v="0"/>
  </r>
  <r>
    <s v="Post_79"/>
    <x v="75"/>
    <x v="0"/>
    <x v="1"/>
    <x v="0"/>
    <x v="5"/>
    <x v="7"/>
    <n v="4219632"/>
    <n v="171996"/>
    <n v="5043"/>
    <n v="3436"/>
    <n v="180475"/>
    <n v="4.2770317411565749E-2"/>
    <x v="1"/>
    <n v="0"/>
  </r>
  <r>
    <s v="Post_80"/>
    <x v="76"/>
    <x v="19"/>
    <x v="2"/>
    <x v="6"/>
    <x v="1"/>
    <x v="4"/>
    <n v="3994554"/>
    <n v="241425"/>
    <n v="99422"/>
    <n v="41307"/>
    <n v="382154"/>
    <n v="9.5668753007219332E-2"/>
    <x v="0"/>
    <n v="0"/>
  </r>
  <r>
    <s v="Post_81"/>
    <x v="77"/>
    <x v="18"/>
    <x v="1"/>
    <x v="0"/>
    <x v="1"/>
    <x v="1"/>
    <n v="4290853"/>
    <n v="211176"/>
    <n v="66264"/>
    <n v="14337"/>
    <n v="291777"/>
    <n v="6.7999766013890475E-2"/>
    <x v="1"/>
    <n v="0"/>
  </r>
  <r>
    <s v="Post_82"/>
    <x v="78"/>
    <x v="8"/>
    <x v="1"/>
    <x v="2"/>
    <x v="4"/>
    <x v="3"/>
    <n v="284772"/>
    <n v="338933"/>
    <n v="22771"/>
    <n v="18899"/>
    <n v="380603"/>
    <n v="1.3365183374769991"/>
    <x v="2"/>
    <n v="0"/>
  </r>
  <r>
    <s v="Post_83"/>
    <x v="79"/>
    <x v="21"/>
    <x v="1"/>
    <x v="4"/>
    <x v="4"/>
    <x v="4"/>
    <n v="4637078"/>
    <n v="219517"/>
    <n v="5831"/>
    <n v="32657"/>
    <n v="258005"/>
    <n v="5.5639564398097252E-2"/>
    <x v="2"/>
    <n v="0"/>
  </r>
  <r>
    <s v="Post_84"/>
    <x v="80"/>
    <x v="3"/>
    <x v="1"/>
    <x v="3"/>
    <x v="1"/>
    <x v="2"/>
    <n v="3315125"/>
    <n v="62336"/>
    <n v="79392"/>
    <n v="42892"/>
    <n v="184620"/>
    <n v="5.5690207759888394E-2"/>
    <x v="0"/>
    <n v="0"/>
  </r>
  <r>
    <s v="Post_85"/>
    <x v="81"/>
    <x v="17"/>
    <x v="2"/>
    <x v="7"/>
    <x v="1"/>
    <x v="2"/>
    <n v="4357287"/>
    <n v="106179"/>
    <n v="4262"/>
    <n v="12978"/>
    <n v="123419"/>
    <n v="2.8324735093189869E-2"/>
    <x v="1"/>
    <n v="0"/>
  </r>
  <r>
    <s v="Post_86"/>
    <x v="82"/>
    <x v="22"/>
    <x v="0"/>
    <x v="7"/>
    <x v="1"/>
    <x v="6"/>
    <n v="907386"/>
    <n v="52457"/>
    <n v="77192"/>
    <n v="32870"/>
    <n v="162519"/>
    <n v="0.17910679688688166"/>
    <x v="0"/>
    <n v="0"/>
  </r>
  <r>
    <s v="Post_87"/>
    <x v="83"/>
    <x v="2"/>
    <x v="2"/>
    <x v="4"/>
    <x v="2"/>
    <x v="1"/>
    <n v="1908555"/>
    <n v="194688"/>
    <n v="34182"/>
    <n v="3500"/>
    <n v="232370"/>
    <n v="0.12175179651621253"/>
    <x v="0"/>
    <n v="0"/>
  </r>
  <r>
    <s v="Post_88"/>
    <x v="84"/>
    <x v="2"/>
    <x v="2"/>
    <x v="0"/>
    <x v="2"/>
    <x v="4"/>
    <n v="3074269"/>
    <n v="18233"/>
    <n v="37713"/>
    <n v="28599"/>
    <n v="84545"/>
    <n v="2.7500846542706577E-2"/>
    <x v="1"/>
    <n v="0"/>
  </r>
  <r>
    <s v="Post_89"/>
    <x v="85"/>
    <x v="22"/>
    <x v="3"/>
    <x v="2"/>
    <x v="2"/>
    <x v="2"/>
    <n v="4067125"/>
    <n v="190686"/>
    <n v="12963"/>
    <n v="11560"/>
    <n v="215209"/>
    <n v="5.2914282201801027E-2"/>
    <x v="0"/>
    <n v="0"/>
  </r>
  <r>
    <s v="Post_90"/>
    <x v="86"/>
    <x v="10"/>
    <x v="3"/>
    <x v="7"/>
    <x v="5"/>
    <x v="4"/>
    <n v="1173157"/>
    <n v="137342"/>
    <n v="95328"/>
    <n v="47250"/>
    <n v="279920"/>
    <n v="0.23860404020945195"/>
    <x v="2"/>
    <n v="0"/>
  </r>
  <r>
    <s v="Post_91"/>
    <x v="87"/>
    <x v="13"/>
    <x v="0"/>
    <x v="7"/>
    <x v="5"/>
    <x v="5"/>
    <n v="2141884"/>
    <n v="23466"/>
    <n v="66627"/>
    <n v="40003"/>
    <n v="130096"/>
    <n v="6.0739050294040198E-2"/>
    <x v="0"/>
    <n v="0"/>
  </r>
  <r>
    <s v="Post_92"/>
    <x v="31"/>
    <x v="18"/>
    <x v="2"/>
    <x v="3"/>
    <x v="2"/>
    <x v="1"/>
    <n v="4567233"/>
    <n v="66980"/>
    <n v="96596"/>
    <n v="49121"/>
    <n v="212697"/>
    <n v="4.6570210015560845E-2"/>
    <x v="2"/>
    <n v="0"/>
  </r>
  <r>
    <s v="Post_93"/>
    <x v="88"/>
    <x v="10"/>
    <x v="2"/>
    <x v="4"/>
    <x v="2"/>
    <x v="0"/>
    <n v="506074"/>
    <n v="69145"/>
    <n v="31191"/>
    <n v="43362"/>
    <n v="143698"/>
    <n v="0.2839466165027249"/>
    <x v="2"/>
    <n v="0"/>
  </r>
  <r>
    <s v="Post_94"/>
    <x v="89"/>
    <x v="3"/>
    <x v="3"/>
    <x v="3"/>
    <x v="3"/>
    <x v="0"/>
    <n v="3210080"/>
    <n v="195970"/>
    <n v="75414"/>
    <n v="4473"/>
    <n v="275857"/>
    <n v="8.5934618451876582E-2"/>
    <x v="0"/>
    <n v="0"/>
  </r>
  <r>
    <s v="Post_95"/>
    <x v="90"/>
    <x v="18"/>
    <x v="0"/>
    <x v="8"/>
    <x v="0"/>
    <x v="5"/>
    <n v="128472"/>
    <n v="444670"/>
    <n v="64311"/>
    <n v="7956"/>
    <n v="516937"/>
    <n v="4.0237327978080826"/>
    <x v="1"/>
    <n v="0"/>
  </r>
  <r>
    <s v="Post_96"/>
    <x v="91"/>
    <x v="14"/>
    <x v="0"/>
    <x v="5"/>
    <x v="5"/>
    <x v="1"/>
    <n v="1347102"/>
    <n v="274212"/>
    <n v="15298"/>
    <n v="28342"/>
    <n v="317852"/>
    <n v="0.2359524371576911"/>
    <x v="0"/>
    <n v="0"/>
  </r>
  <r>
    <s v="Post_97"/>
    <x v="92"/>
    <x v="22"/>
    <x v="0"/>
    <x v="8"/>
    <x v="4"/>
    <x v="0"/>
    <n v="92085"/>
    <n v="176687"/>
    <n v="5641"/>
    <n v="22316"/>
    <n v="204644"/>
    <n v="2.2223380572297335"/>
    <x v="1"/>
    <n v="0"/>
  </r>
  <r>
    <s v="Post_98"/>
    <x v="93"/>
    <x v="2"/>
    <x v="0"/>
    <x v="8"/>
    <x v="2"/>
    <x v="3"/>
    <n v="3843536"/>
    <n v="90333"/>
    <n v="10903"/>
    <n v="30677"/>
    <n v="131913"/>
    <n v="3.432074006852024E-2"/>
    <x v="1"/>
    <n v="0"/>
  </r>
  <r>
    <s v="Post_99"/>
    <x v="94"/>
    <x v="2"/>
    <x v="1"/>
    <x v="6"/>
    <x v="5"/>
    <x v="5"/>
    <n v="965073"/>
    <n v="263310"/>
    <n v="39207"/>
    <n v="27324"/>
    <n v="329841"/>
    <n v="0.34177829034694784"/>
    <x v="0"/>
    <n v="0"/>
  </r>
  <r>
    <s v="Post_100"/>
    <x v="95"/>
    <x v="15"/>
    <x v="3"/>
    <x v="1"/>
    <x v="2"/>
    <x v="6"/>
    <n v="3096420"/>
    <n v="364521"/>
    <n v="73308"/>
    <n v="29082"/>
    <n v="466911"/>
    <n v="0.15079059042377971"/>
    <x v="2"/>
    <n v="0"/>
  </r>
  <r>
    <s v="Post_101"/>
    <x v="96"/>
    <x v="17"/>
    <x v="3"/>
    <x v="4"/>
    <x v="3"/>
    <x v="5"/>
    <n v="2723916"/>
    <n v="1349"/>
    <n v="81918"/>
    <n v="11870"/>
    <n v="95137"/>
    <n v="3.4926554269661764E-2"/>
    <x v="0"/>
    <n v="0"/>
  </r>
  <r>
    <s v="Post_102"/>
    <x v="8"/>
    <x v="6"/>
    <x v="0"/>
    <x v="5"/>
    <x v="4"/>
    <x v="0"/>
    <n v="2249678"/>
    <n v="46464"/>
    <n v="83075"/>
    <n v="5710"/>
    <n v="135249"/>
    <n v="6.0119270402253122E-2"/>
    <x v="1"/>
    <n v="0"/>
  </r>
  <r>
    <s v="Post_103"/>
    <x v="97"/>
    <x v="18"/>
    <x v="2"/>
    <x v="6"/>
    <x v="1"/>
    <x v="5"/>
    <n v="3311289"/>
    <n v="352538"/>
    <n v="55203"/>
    <n v="5369"/>
    <n v="413110"/>
    <n v="0.12475806249469618"/>
    <x v="1"/>
    <n v="0"/>
  </r>
  <r>
    <s v="Post_104"/>
    <x v="98"/>
    <x v="15"/>
    <x v="1"/>
    <x v="5"/>
    <x v="3"/>
    <x v="1"/>
    <n v="3588997"/>
    <n v="241125"/>
    <n v="65026"/>
    <n v="30917"/>
    <n v="337068"/>
    <n v="9.391704701898608E-2"/>
    <x v="1"/>
    <n v="0"/>
  </r>
  <r>
    <s v="Post_105"/>
    <x v="99"/>
    <x v="14"/>
    <x v="1"/>
    <x v="7"/>
    <x v="2"/>
    <x v="4"/>
    <n v="13562"/>
    <n v="11483"/>
    <n v="33641"/>
    <n v="30457"/>
    <n v="75581"/>
    <n v="5.5729980828786312"/>
    <x v="1"/>
    <n v="0"/>
  </r>
  <r>
    <s v="Post_106"/>
    <x v="100"/>
    <x v="18"/>
    <x v="2"/>
    <x v="7"/>
    <x v="4"/>
    <x v="7"/>
    <n v="3926751"/>
    <n v="302919"/>
    <n v="49216"/>
    <n v="30399"/>
    <n v="382534"/>
    <n v="9.7417432376027915E-2"/>
    <x v="2"/>
    <n v="0"/>
  </r>
  <r>
    <s v="Post_107"/>
    <x v="101"/>
    <x v="5"/>
    <x v="3"/>
    <x v="5"/>
    <x v="3"/>
    <x v="0"/>
    <n v="2750317"/>
    <n v="59766"/>
    <n v="75524"/>
    <n v="27938"/>
    <n v="163228"/>
    <n v="5.9348795066168733E-2"/>
    <x v="0"/>
    <n v="0"/>
  </r>
  <r>
    <s v="Post_108"/>
    <x v="102"/>
    <x v="20"/>
    <x v="0"/>
    <x v="0"/>
    <x v="5"/>
    <x v="5"/>
    <n v="4655757"/>
    <n v="383024"/>
    <n v="45530"/>
    <n v="48504"/>
    <n v="477058"/>
    <n v="0.10246625844089371"/>
    <x v="1"/>
    <n v="0"/>
  </r>
  <r>
    <s v="Post_109"/>
    <x v="103"/>
    <x v="17"/>
    <x v="1"/>
    <x v="7"/>
    <x v="0"/>
    <x v="7"/>
    <n v="4844012"/>
    <n v="452777"/>
    <n v="44862"/>
    <n v="23870"/>
    <n v="521509"/>
    <n v="0.10766055079962643"/>
    <x v="0"/>
    <n v="0"/>
  </r>
  <r>
    <s v="Post_110"/>
    <x v="78"/>
    <x v="8"/>
    <x v="2"/>
    <x v="2"/>
    <x v="0"/>
    <x v="7"/>
    <n v="3868789"/>
    <n v="188191"/>
    <n v="4660"/>
    <n v="26605"/>
    <n v="219456"/>
    <n v="5.6724727039908357E-2"/>
    <x v="1"/>
    <n v="0"/>
  </r>
  <r>
    <s v="Post_111"/>
    <x v="104"/>
    <x v="4"/>
    <x v="2"/>
    <x v="6"/>
    <x v="3"/>
    <x v="3"/>
    <n v="2517364"/>
    <n v="418305"/>
    <n v="51641"/>
    <n v="34605"/>
    <n v="504551"/>
    <n v="0.20042830516365531"/>
    <x v="0"/>
    <n v="0"/>
  </r>
  <r>
    <s v="Post_112"/>
    <x v="93"/>
    <x v="2"/>
    <x v="1"/>
    <x v="2"/>
    <x v="0"/>
    <x v="2"/>
    <n v="1994041"/>
    <n v="310266"/>
    <n v="87995"/>
    <n v="40217"/>
    <n v="438478"/>
    <n v="0.21989417469349928"/>
    <x v="1"/>
    <n v="0"/>
  </r>
  <r>
    <s v="Post_113"/>
    <x v="105"/>
    <x v="1"/>
    <x v="0"/>
    <x v="1"/>
    <x v="1"/>
    <x v="3"/>
    <n v="1402998"/>
    <n v="241244"/>
    <n v="56779"/>
    <n v="14849"/>
    <n v="312872"/>
    <n v="0.22300245616886125"/>
    <x v="0"/>
    <n v="0"/>
  </r>
  <r>
    <s v="Post_114"/>
    <x v="106"/>
    <x v="4"/>
    <x v="3"/>
    <x v="9"/>
    <x v="4"/>
    <x v="2"/>
    <n v="702950"/>
    <n v="17361"/>
    <n v="62405"/>
    <n v="10538"/>
    <n v="90304"/>
    <n v="0.12846432889963724"/>
    <x v="2"/>
    <n v="0"/>
  </r>
  <r>
    <s v="Post_115"/>
    <x v="107"/>
    <x v="18"/>
    <x v="1"/>
    <x v="1"/>
    <x v="3"/>
    <x v="6"/>
    <n v="1599554"/>
    <n v="364748"/>
    <n v="16705"/>
    <n v="8949"/>
    <n v="390402"/>
    <n v="0.24406928431300226"/>
    <x v="0"/>
    <n v="0"/>
  </r>
  <r>
    <s v="Post_116"/>
    <x v="26"/>
    <x v="1"/>
    <x v="0"/>
    <x v="8"/>
    <x v="2"/>
    <x v="3"/>
    <n v="4600976"/>
    <n v="443617"/>
    <n v="98343"/>
    <n v="18038"/>
    <n v="559998"/>
    <n v="0.12171287135599056"/>
    <x v="0"/>
    <n v="0"/>
  </r>
  <r>
    <s v="Post_117"/>
    <x v="108"/>
    <x v="14"/>
    <x v="2"/>
    <x v="6"/>
    <x v="1"/>
    <x v="7"/>
    <n v="2495410"/>
    <n v="213884"/>
    <n v="16804"/>
    <n v="17614"/>
    <n v="248302"/>
    <n v="9.9503488404711044E-2"/>
    <x v="2"/>
    <n v="0"/>
  </r>
  <r>
    <s v="Post_118"/>
    <x v="109"/>
    <x v="14"/>
    <x v="0"/>
    <x v="2"/>
    <x v="0"/>
    <x v="5"/>
    <n v="1838563"/>
    <n v="289125"/>
    <n v="77191"/>
    <n v="27066"/>
    <n v="393382"/>
    <n v="0.21396166462612376"/>
    <x v="0"/>
    <n v="0"/>
  </r>
  <r>
    <s v="Post_119"/>
    <x v="110"/>
    <x v="1"/>
    <x v="3"/>
    <x v="8"/>
    <x v="1"/>
    <x v="1"/>
    <n v="2920650"/>
    <n v="416403"/>
    <n v="56902"/>
    <n v="2675"/>
    <n v="475980"/>
    <n v="0.16297057161933132"/>
    <x v="2"/>
    <n v="0"/>
  </r>
  <r>
    <s v="Post_120"/>
    <x v="111"/>
    <x v="16"/>
    <x v="0"/>
    <x v="6"/>
    <x v="0"/>
    <x v="5"/>
    <n v="1772623"/>
    <n v="361245"/>
    <n v="30503"/>
    <n v="13260"/>
    <n v="405008"/>
    <n v="0.22847949056285516"/>
    <x v="2"/>
    <n v="0"/>
  </r>
  <r>
    <s v="Post_121"/>
    <x v="112"/>
    <x v="17"/>
    <x v="1"/>
    <x v="3"/>
    <x v="1"/>
    <x v="3"/>
    <n v="2484315"/>
    <n v="101605"/>
    <n v="80028"/>
    <n v="36281"/>
    <n v="217914"/>
    <n v="8.7715929743208895E-2"/>
    <x v="0"/>
    <n v="0"/>
  </r>
  <r>
    <s v="Post_122"/>
    <x v="113"/>
    <x v="18"/>
    <x v="3"/>
    <x v="3"/>
    <x v="4"/>
    <x v="1"/>
    <n v="4927173"/>
    <n v="22341"/>
    <n v="38730"/>
    <n v="42476"/>
    <n v="103547"/>
    <n v="2.101549915133891E-2"/>
    <x v="1"/>
    <n v="0"/>
  </r>
  <r>
    <s v="Post_123"/>
    <x v="114"/>
    <x v="22"/>
    <x v="0"/>
    <x v="0"/>
    <x v="0"/>
    <x v="0"/>
    <n v="3924183"/>
    <n v="283030"/>
    <n v="30676"/>
    <n v="43977"/>
    <n v="357683"/>
    <n v="9.1148399552212531E-2"/>
    <x v="2"/>
    <n v="0"/>
  </r>
  <r>
    <s v="Post_124"/>
    <x v="40"/>
    <x v="6"/>
    <x v="1"/>
    <x v="5"/>
    <x v="2"/>
    <x v="7"/>
    <n v="4646060"/>
    <n v="21362"/>
    <n v="31562"/>
    <n v="19778"/>
    <n v="72702"/>
    <n v="1.5648097527797746E-2"/>
    <x v="1"/>
    <n v="0"/>
  </r>
  <r>
    <s v="Post_125"/>
    <x v="115"/>
    <x v="2"/>
    <x v="3"/>
    <x v="7"/>
    <x v="0"/>
    <x v="7"/>
    <n v="3901900"/>
    <n v="20166"/>
    <n v="30661"/>
    <n v="25363"/>
    <n v="76190"/>
    <n v="1.9526384581870372E-2"/>
    <x v="2"/>
    <n v="0"/>
  </r>
  <r>
    <s v="Post_126"/>
    <x v="116"/>
    <x v="22"/>
    <x v="1"/>
    <x v="9"/>
    <x v="0"/>
    <x v="4"/>
    <n v="962137"/>
    <n v="319381"/>
    <n v="69098"/>
    <n v="38387"/>
    <n v="426866"/>
    <n v="0.44366446774211987"/>
    <x v="2"/>
    <n v="0"/>
  </r>
  <r>
    <s v="Post_127"/>
    <x v="95"/>
    <x v="15"/>
    <x v="0"/>
    <x v="1"/>
    <x v="0"/>
    <x v="5"/>
    <n v="3859007"/>
    <n v="277223"/>
    <n v="81798"/>
    <n v="46985"/>
    <n v="406006"/>
    <n v="0.1052099672273204"/>
    <x v="1"/>
    <n v="0"/>
  </r>
  <r>
    <s v="Post_128"/>
    <x v="117"/>
    <x v="9"/>
    <x v="2"/>
    <x v="0"/>
    <x v="1"/>
    <x v="0"/>
    <n v="3837223"/>
    <n v="140163"/>
    <n v="85932"/>
    <n v="40674"/>
    <n v="266769"/>
    <n v="6.9521370011594322E-2"/>
    <x v="1"/>
    <n v="0"/>
  </r>
  <r>
    <s v="Post_129"/>
    <x v="32"/>
    <x v="4"/>
    <x v="1"/>
    <x v="3"/>
    <x v="2"/>
    <x v="0"/>
    <n v="1029488"/>
    <n v="449148"/>
    <n v="87211"/>
    <n v="35005"/>
    <n v="571364"/>
    <n v="0.55499821270379057"/>
    <x v="0"/>
    <n v="0"/>
  </r>
  <r>
    <s v="Post_130"/>
    <x v="118"/>
    <x v="12"/>
    <x v="2"/>
    <x v="9"/>
    <x v="2"/>
    <x v="5"/>
    <n v="879364"/>
    <n v="232290"/>
    <n v="7501"/>
    <n v="23547"/>
    <n v="263338"/>
    <n v="0.29946415818705335"/>
    <x v="2"/>
    <n v="0"/>
  </r>
  <r>
    <s v="Post_131"/>
    <x v="119"/>
    <x v="17"/>
    <x v="0"/>
    <x v="3"/>
    <x v="4"/>
    <x v="7"/>
    <n v="4828597"/>
    <n v="131837"/>
    <n v="43770"/>
    <n v="9395"/>
    <n v="185002"/>
    <n v="3.83138207640853E-2"/>
    <x v="2"/>
    <n v="0"/>
  </r>
  <r>
    <s v="Post_132"/>
    <x v="120"/>
    <x v="9"/>
    <x v="3"/>
    <x v="1"/>
    <x v="0"/>
    <x v="1"/>
    <n v="3487375"/>
    <n v="107303"/>
    <n v="83451"/>
    <n v="45313"/>
    <n v="236067"/>
    <n v="6.769188859815764E-2"/>
    <x v="0"/>
    <n v="0"/>
  </r>
  <r>
    <s v="Post_133"/>
    <x v="48"/>
    <x v="7"/>
    <x v="0"/>
    <x v="2"/>
    <x v="3"/>
    <x v="1"/>
    <n v="3418884"/>
    <n v="311286"/>
    <n v="82479"/>
    <n v="7832"/>
    <n v="401597"/>
    <n v="0.11746435386517939"/>
    <x v="0"/>
    <n v="0"/>
  </r>
  <r>
    <s v="Post_134"/>
    <x v="121"/>
    <x v="17"/>
    <x v="3"/>
    <x v="0"/>
    <x v="5"/>
    <x v="2"/>
    <n v="1337059"/>
    <n v="318166"/>
    <n v="72711"/>
    <n v="32791"/>
    <n v="423668"/>
    <n v="0.31686559830194477"/>
    <x v="0"/>
    <n v="0"/>
  </r>
  <r>
    <s v="Post_135"/>
    <x v="122"/>
    <x v="13"/>
    <x v="0"/>
    <x v="1"/>
    <x v="4"/>
    <x v="6"/>
    <n v="707841"/>
    <n v="133933"/>
    <n v="46058"/>
    <n v="45912"/>
    <n v="225903"/>
    <n v="0.31914370600177161"/>
    <x v="0"/>
    <n v="0"/>
  </r>
  <r>
    <s v="Post_136"/>
    <x v="123"/>
    <x v="12"/>
    <x v="0"/>
    <x v="7"/>
    <x v="1"/>
    <x v="3"/>
    <n v="1851460"/>
    <n v="345987"/>
    <n v="13274"/>
    <n v="43872"/>
    <n v="403133"/>
    <n v="0.21773789333823038"/>
    <x v="2"/>
    <n v="0"/>
  </r>
  <r>
    <s v="Post_137"/>
    <x v="85"/>
    <x v="22"/>
    <x v="1"/>
    <x v="9"/>
    <x v="3"/>
    <x v="6"/>
    <n v="1438248"/>
    <n v="223413"/>
    <n v="84930"/>
    <n v="42774"/>
    <n v="351117"/>
    <n v="0.24412827273182372"/>
    <x v="2"/>
    <n v="0"/>
  </r>
  <r>
    <s v="Post_138"/>
    <x v="124"/>
    <x v="9"/>
    <x v="1"/>
    <x v="9"/>
    <x v="4"/>
    <x v="2"/>
    <n v="4027409"/>
    <n v="80497"/>
    <n v="44156"/>
    <n v="14597"/>
    <n v="139250"/>
    <n v="3.4575579485470687E-2"/>
    <x v="1"/>
    <n v="0"/>
  </r>
  <r>
    <s v="Post_139"/>
    <x v="125"/>
    <x v="14"/>
    <x v="1"/>
    <x v="5"/>
    <x v="0"/>
    <x v="1"/>
    <n v="3488909"/>
    <n v="443844"/>
    <n v="19877"/>
    <n v="22056"/>
    <n v="485777"/>
    <n v="0.13923464326527291"/>
    <x v="2"/>
    <n v="0"/>
  </r>
  <r>
    <s v="Post_140"/>
    <x v="126"/>
    <x v="2"/>
    <x v="0"/>
    <x v="7"/>
    <x v="0"/>
    <x v="7"/>
    <n v="1089083"/>
    <n v="150418"/>
    <n v="45387"/>
    <n v="25632"/>
    <n v="221437"/>
    <n v="0.20332426454182095"/>
    <x v="1"/>
    <n v="0"/>
  </r>
  <r>
    <s v="Post_141"/>
    <x v="127"/>
    <x v="16"/>
    <x v="0"/>
    <x v="9"/>
    <x v="4"/>
    <x v="5"/>
    <n v="682046"/>
    <n v="480038"/>
    <n v="71997"/>
    <n v="18117"/>
    <n v="570152"/>
    <n v="0.83594361670620454"/>
    <x v="0"/>
    <n v="0"/>
  </r>
  <r>
    <s v="Post_142"/>
    <x v="128"/>
    <x v="4"/>
    <x v="3"/>
    <x v="8"/>
    <x v="4"/>
    <x v="2"/>
    <n v="4849297"/>
    <n v="86843"/>
    <n v="16843"/>
    <n v="14705"/>
    <n v="118391"/>
    <n v="2.4414054243326405E-2"/>
    <x v="2"/>
    <n v="0"/>
  </r>
  <r>
    <s v="Post_143"/>
    <x v="129"/>
    <x v="23"/>
    <x v="1"/>
    <x v="0"/>
    <x v="3"/>
    <x v="7"/>
    <n v="4283565"/>
    <n v="107901"/>
    <n v="84854"/>
    <n v="4738"/>
    <n v="197493"/>
    <n v="4.610482156801636E-2"/>
    <x v="2"/>
    <n v="0"/>
  </r>
  <r>
    <s v="Post_144"/>
    <x v="130"/>
    <x v="17"/>
    <x v="2"/>
    <x v="3"/>
    <x v="1"/>
    <x v="1"/>
    <n v="50082"/>
    <n v="70708"/>
    <n v="277"/>
    <n v="25036"/>
    <n v="96021"/>
    <n v="1.9172756679046363"/>
    <x v="2"/>
    <n v="0"/>
  </r>
  <r>
    <s v="Post_145"/>
    <x v="131"/>
    <x v="9"/>
    <x v="2"/>
    <x v="6"/>
    <x v="2"/>
    <x v="7"/>
    <n v="3940355"/>
    <n v="82304"/>
    <n v="68754"/>
    <n v="15897"/>
    <n v="166955"/>
    <n v="4.2370547831350219E-2"/>
    <x v="2"/>
    <n v="0"/>
  </r>
  <r>
    <s v="Post_146"/>
    <x v="132"/>
    <x v="12"/>
    <x v="1"/>
    <x v="1"/>
    <x v="5"/>
    <x v="6"/>
    <n v="964498"/>
    <n v="194879"/>
    <n v="76029"/>
    <n v="34998"/>
    <n v="305906"/>
    <n v="0.31716602833805774"/>
    <x v="0"/>
    <n v="0"/>
  </r>
  <r>
    <s v="Post_147"/>
    <x v="133"/>
    <x v="9"/>
    <x v="0"/>
    <x v="8"/>
    <x v="1"/>
    <x v="0"/>
    <n v="636824"/>
    <n v="363548"/>
    <n v="17456"/>
    <n v="8176"/>
    <n v="389180"/>
    <n v="0.6111264650829743"/>
    <x v="2"/>
    <n v="0"/>
  </r>
  <r>
    <s v="Post_148"/>
    <x v="134"/>
    <x v="1"/>
    <x v="0"/>
    <x v="3"/>
    <x v="5"/>
    <x v="1"/>
    <n v="4179125"/>
    <n v="94325"/>
    <n v="72341"/>
    <n v="7328"/>
    <n v="173994"/>
    <n v="4.1634074118386023E-2"/>
    <x v="2"/>
    <n v="0"/>
  </r>
  <r>
    <s v="Post_149"/>
    <x v="135"/>
    <x v="1"/>
    <x v="1"/>
    <x v="4"/>
    <x v="0"/>
    <x v="2"/>
    <n v="1292958"/>
    <n v="95304"/>
    <n v="3716"/>
    <n v="44880"/>
    <n v="143900"/>
    <n v="0.11129518514909224"/>
    <x v="2"/>
    <n v="0"/>
  </r>
  <r>
    <s v="Post_150"/>
    <x v="19"/>
    <x v="14"/>
    <x v="1"/>
    <x v="6"/>
    <x v="5"/>
    <x v="0"/>
    <n v="4103477"/>
    <n v="75909"/>
    <n v="5645"/>
    <n v="4052"/>
    <n v="85606"/>
    <n v="2.0861820353812146E-2"/>
    <x v="2"/>
    <n v="0"/>
  </r>
  <r>
    <s v="Post_151"/>
    <x v="136"/>
    <x v="10"/>
    <x v="2"/>
    <x v="1"/>
    <x v="5"/>
    <x v="5"/>
    <n v="3529777"/>
    <n v="68367"/>
    <n v="38326"/>
    <n v="879"/>
    <n v="107572"/>
    <n v="3.0475579618769118E-2"/>
    <x v="0"/>
    <n v="0"/>
  </r>
  <r>
    <s v="Post_152"/>
    <x v="137"/>
    <x v="3"/>
    <x v="1"/>
    <x v="9"/>
    <x v="5"/>
    <x v="7"/>
    <n v="4593170"/>
    <n v="34210"/>
    <n v="33344"/>
    <n v="11022"/>
    <n v="78576"/>
    <n v="1.7107139513669208E-2"/>
    <x v="2"/>
    <n v="0"/>
  </r>
  <r>
    <s v="Post_153"/>
    <x v="138"/>
    <x v="18"/>
    <x v="0"/>
    <x v="0"/>
    <x v="1"/>
    <x v="2"/>
    <n v="3251679"/>
    <n v="498580"/>
    <n v="96093"/>
    <n v="9968"/>
    <n v="604641"/>
    <n v="0.18594732136843767"/>
    <x v="1"/>
    <n v="0"/>
  </r>
  <r>
    <s v="Post_154"/>
    <x v="139"/>
    <x v="14"/>
    <x v="1"/>
    <x v="8"/>
    <x v="1"/>
    <x v="6"/>
    <n v="41081"/>
    <n v="319140"/>
    <n v="6541"/>
    <n v="23057"/>
    <n v="348738"/>
    <n v="8.4890338599352493"/>
    <x v="2"/>
    <n v="0"/>
  </r>
  <r>
    <s v="Post_155"/>
    <x v="41"/>
    <x v="3"/>
    <x v="2"/>
    <x v="2"/>
    <x v="1"/>
    <x v="6"/>
    <n v="2127698"/>
    <n v="193956"/>
    <n v="14856"/>
    <n v="32442"/>
    <n v="241254"/>
    <n v="0.11338733222478002"/>
    <x v="1"/>
    <n v="0"/>
  </r>
  <r>
    <s v="Post_156"/>
    <x v="140"/>
    <x v="15"/>
    <x v="3"/>
    <x v="1"/>
    <x v="1"/>
    <x v="3"/>
    <n v="4765117"/>
    <n v="177035"/>
    <n v="49884"/>
    <n v="46238"/>
    <n v="273157"/>
    <n v="5.732430074644547E-2"/>
    <x v="1"/>
    <n v="0"/>
  </r>
  <r>
    <s v="Post_157"/>
    <x v="141"/>
    <x v="6"/>
    <x v="2"/>
    <x v="7"/>
    <x v="5"/>
    <x v="1"/>
    <n v="2114283"/>
    <n v="462542"/>
    <n v="14404"/>
    <n v="37153"/>
    <n v="514099"/>
    <n v="0.24315524459119239"/>
    <x v="2"/>
    <n v="0"/>
  </r>
  <r>
    <s v="Post_158"/>
    <x v="116"/>
    <x v="22"/>
    <x v="3"/>
    <x v="9"/>
    <x v="5"/>
    <x v="6"/>
    <n v="4391275"/>
    <n v="392281"/>
    <n v="14429"/>
    <n v="27404"/>
    <n v="434114"/>
    <n v="9.8858304251043264E-2"/>
    <x v="0"/>
    <n v="0"/>
  </r>
  <r>
    <s v="Post_159"/>
    <x v="142"/>
    <x v="2"/>
    <x v="0"/>
    <x v="4"/>
    <x v="2"/>
    <x v="1"/>
    <n v="1246500"/>
    <n v="471547"/>
    <n v="15048"/>
    <n v="40514"/>
    <n v="527109"/>
    <n v="0.42287123947051747"/>
    <x v="0"/>
    <n v="0"/>
  </r>
  <r>
    <s v="Post_160"/>
    <x v="143"/>
    <x v="7"/>
    <x v="2"/>
    <x v="5"/>
    <x v="3"/>
    <x v="5"/>
    <n v="4555977"/>
    <n v="1087"/>
    <n v="23157"/>
    <n v="12611"/>
    <n v="36855"/>
    <n v="8.0893735855119553E-3"/>
    <x v="1"/>
    <n v="0"/>
  </r>
  <r>
    <s v="Post_161"/>
    <x v="144"/>
    <x v="18"/>
    <x v="2"/>
    <x v="4"/>
    <x v="3"/>
    <x v="1"/>
    <n v="400424"/>
    <n v="56569"/>
    <n v="59897"/>
    <n v="49341"/>
    <n v="165807"/>
    <n v="0.41407857670868881"/>
    <x v="1"/>
    <n v="0"/>
  </r>
  <r>
    <s v="Post_162"/>
    <x v="145"/>
    <x v="23"/>
    <x v="1"/>
    <x v="0"/>
    <x v="0"/>
    <x v="2"/>
    <n v="3201846"/>
    <n v="335416"/>
    <n v="50986"/>
    <n v="16715"/>
    <n v="403117"/>
    <n v="0.12590143311077423"/>
    <x v="0"/>
    <n v="0"/>
  </r>
  <r>
    <s v="Post_163"/>
    <x v="146"/>
    <x v="7"/>
    <x v="0"/>
    <x v="4"/>
    <x v="0"/>
    <x v="5"/>
    <n v="102418"/>
    <n v="107650"/>
    <n v="94514"/>
    <n v="26548"/>
    <n v="228712"/>
    <n v="2.2331230838329201"/>
    <x v="1"/>
    <n v="0"/>
  </r>
  <r>
    <s v="Post_164"/>
    <x v="147"/>
    <x v="20"/>
    <x v="2"/>
    <x v="3"/>
    <x v="3"/>
    <x v="3"/>
    <n v="4253909"/>
    <n v="448284"/>
    <n v="39383"/>
    <n v="32995"/>
    <n v="520662"/>
    <n v="0.12239613024162012"/>
    <x v="2"/>
    <n v="0"/>
  </r>
  <r>
    <s v="Post_165"/>
    <x v="70"/>
    <x v="5"/>
    <x v="0"/>
    <x v="7"/>
    <x v="4"/>
    <x v="3"/>
    <n v="1551922"/>
    <n v="47511"/>
    <n v="7404"/>
    <n v="25497"/>
    <n v="80412"/>
    <n v="5.1814459747332661E-2"/>
    <x v="2"/>
    <n v="0"/>
  </r>
  <r>
    <s v="Post_166"/>
    <x v="148"/>
    <x v="12"/>
    <x v="3"/>
    <x v="0"/>
    <x v="2"/>
    <x v="5"/>
    <n v="3587143"/>
    <n v="430347"/>
    <n v="96428"/>
    <n v="42640"/>
    <n v="569415"/>
    <n v="0.15873774756122072"/>
    <x v="1"/>
    <n v="0"/>
  </r>
  <r>
    <s v="Post_167"/>
    <x v="149"/>
    <x v="18"/>
    <x v="1"/>
    <x v="9"/>
    <x v="0"/>
    <x v="7"/>
    <n v="2252593"/>
    <n v="61466"/>
    <n v="13181"/>
    <n v="29007"/>
    <n v="103654"/>
    <n v="4.6015414235949417E-2"/>
    <x v="0"/>
    <n v="0"/>
  </r>
  <r>
    <s v="Post_168"/>
    <x v="150"/>
    <x v="14"/>
    <x v="3"/>
    <x v="0"/>
    <x v="0"/>
    <x v="3"/>
    <n v="2547290"/>
    <n v="382792"/>
    <n v="78654"/>
    <n v="30532"/>
    <n v="491978"/>
    <n v="0.19313780527541033"/>
    <x v="1"/>
    <n v="0"/>
  </r>
  <r>
    <s v="Post_169"/>
    <x v="151"/>
    <x v="17"/>
    <x v="3"/>
    <x v="6"/>
    <x v="5"/>
    <x v="7"/>
    <n v="2946297"/>
    <n v="223304"/>
    <n v="83502"/>
    <n v="10855"/>
    <n v="317661"/>
    <n v="0.10781703270240577"/>
    <x v="2"/>
    <n v="0"/>
  </r>
  <r>
    <s v="Post_170"/>
    <x v="152"/>
    <x v="7"/>
    <x v="2"/>
    <x v="1"/>
    <x v="0"/>
    <x v="1"/>
    <n v="4459268"/>
    <n v="356292"/>
    <n v="52389"/>
    <n v="33857"/>
    <n v="442538"/>
    <n v="9.9240054645740067E-2"/>
    <x v="2"/>
    <n v="0"/>
  </r>
  <r>
    <s v="Post_171"/>
    <x v="153"/>
    <x v="22"/>
    <x v="1"/>
    <x v="5"/>
    <x v="4"/>
    <x v="3"/>
    <n v="1630617"/>
    <n v="435112"/>
    <n v="71742"/>
    <n v="49750"/>
    <n v="556604"/>
    <n v="0.3413456378781774"/>
    <x v="0"/>
    <n v="0"/>
  </r>
  <r>
    <s v="Post_172"/>
    <x v="18"/>
    <x v="1"/>
    <x v="1"/>
    <x v="1"/>
    <x v="4"/>
    <x v="7"/>
    <n v="4709770"/>
    <n v="389553"/>
    <n v="55435"/>
    <n v="16799"/>
    <n v="461787"/>
    <n v="9.8048736987156479E-2"/>
    <x v="1"/>
    <n v="0"/>
  </r>
  <r>
    <s v="Post_173"/>
    <x v="154"/>
    <x v="14"/>
    <x v="1"/>
    <x v="7"/>
    <x v="3"/>
    <x v="3"/>
    <n v="2275387"/>
    <n v="271817"/>
    <n v="72208"/>
    <n v="27046"/>
    <n v="371071"/>
    <n v="0.1630803902808621"/>
    <x v="0"/>
    <n v="0"/>
  </r>
  <r>
    <s v="Post_174"/>
    <x v="155"/>
    <x v="11"/>
    <x v="0"/>
    <x v="8"/>
    <x v="3"/>
    <x v="2"/>
    <n v="2784320"/>
    <n v="373955"/>
    <n v="22997"/>
    <n v="15361"/>
    <n v="412313"/>
    <n v="0.14808391276864727"/>
    <x v="0"/>
    <n v="0"/>
  </r>
  <r>
    <s v="Post_175"/>
    <x v="156"/>
    <x v="15"/>
    <x v="2"/>
    <x v="5"/>
    <x v="3"/>
    <x v="7"/>
    <n v="3674194"/>
    <n v="19972"/>
    <n v="97555"/>
    <n v="24310"/>
    <n v="141837"/>
    <n v="3.8603568564969624E-2"/>
    <x v="1"/>
    <n v="0"/>
  </r>
  <r>
    <s v="Post_176"/>
    <x v="157"/>
    <x v="19"/>
    <x v="3"/>
    <x v="5"/>
    <x v="2"/>
    <x v="0"/>
    <n v="2126429"/>
    <n v="36274"/>
    <n v="51278"/>
    <n v="44234"/>
    <n v="131786"/>
    <n v="6.1975264633806253E-2"/>
    <x v="1"/>
    <n v="0"/>
  </r>
  <r>
    <s v="Post_177"/>
    <x v="104"/>
    <x v="4"/>
    <x v="3"/>
    <x v="7"/>
    <x v="1"/>
    <x v="7"/>
    <n v="1598712"/>
    <n v="280260"/>
    <n v="58128"/>
    <n v="4485"/>
    <n v="342873"/>
    <n v="0.21446827195892693"/>
    <x v="0"/>
    <n v="0"/>
  </r>
  <r>
    <s v="Post_178"/>
    <x v="158"/>
    <x v="4"/>
    <x v="2"/>
    <x v="9"/>
    <x v="0"/>
    <x v="3"/>
    <n v="3464211"/>
    <n v="115302"/>
    <n v="63150"/>
    <n v="37858"/>
    <n v="216310"/>
    <n v="6.2441346673167426E-2"/>
    <x v="1"/>
    <n v="0"/>
  </r>
  <r>
    <s v="Post_179"/>
    <x v="159"/>
    <x v="22"/>
    <x v="2"/>
    <x v="7"/>
    <x v="5"/>
    <x v="0"/>
    <n v="1519290"/>
    <n v="495937"/>
    <n v="13211"/>
    <n v="49107"/>
    <n v="558255"/>
    <n v="0.36744466165116602"/>
    <x v="2"/>
    <n v="0"/>
  </r>
  <r>
    <s v="Post_180"/>
    <x v="82"/>
    <x v="22"/>
    <x v="1"/>
    <x v="7"/>
    <x v="3"/>
    <x v="6"/>
    <n v="4888613"/>
    <n v="414422"/>
    <n v="11933"/>
    <n v="23903"/>
    <n v="450258"/>
    <n v="9.2103424836451564E-2"/>
    <x v="0"/>
    <n v="0"/>
  </r>
  <r>
    <s v="Post_181"/>
    <x v="160"/>
    <x v="23"/>
    <x v="2"/>
    <x v="6"/>
    <x v="1"/>
    <x v="7"/>
    <n v="3712060"/>
    <n v="302466"/>
    <n v="63802"/>
    <n v="49953"/>
    <n v="416221"/>
    <n v="0.11212668976255771"/>
    <x v="2"/>
    <n v="0"/>
  </r>
  <r>
    <s v="Post_182"/>
    <x v="161"/>
    <x v="16"/>
    <x v="1"/>
    <x v="8"/>
    <x v="5"/>
    <x v="0"/>
    <n v="4003071"/>
    <n v="22251"/>
    <n v="13517"/>
    <n v="13392"/>
    <n v="49160"/>
    <n v="1.2280571591160886E-2"/>
    <x v="2"/>
    <n v="0"/>
  </r>
  <r>
    <s v="Post_183"/>
    <x v="162"/>
    <x v="0"/>
    <x v="1"/>
    <x v="2"/>
    <x v="0"/>
    <x v="5"/>
    <n v="681752"/>
    <n v="197632"/>
    <n v="98860"/>
    <n v="19379"/>
    <n v="315871"/>
    <n v="0.46332243983149296"/>
    <x v="0"/>
    <n v="0"/>
  </r>
  <r>
    <s v="Post_184"/>
    <x v="163"/>
    <x v="4"/>
    <x v="1"/>
    <x v="4"/>
    <x v="1"/>
    <x v="5"/>
    <n v="4684548"/>
    <n v="122401"/>
    <n v="82864"/>
    <n v="42106"/>
    <n v="247371"/>
    <n v="5.2805734939635585E-2"/>
    <x v="2"/>
    <n v="0"/>
  </r>
  <r>
    <s v="Post_185"/>
    <x v="164"/>
    <x v="4"/>
    <x v="1"/>
    <x v="8"/>
    <x v="0"/>
    <x v="0"/>
    <n v="3916842"/>
    <n v="292224"/>
    <n v="72417"/>
    <n v="38211"/>
    <n v="402852"/>
    <n v="0.10285122555364756"/>
    <x v="0"/>
    <n v="0"/>
  </r>
  <r>
    <s v="Post_186"/>
    <x v="79"/>
    <x v="21"/>
    <x v="0"/>
    <x v="2"/>
    <x v="5"/>
    <x v="0"/>
    <n v="798887"/>
    <n v="326922"/>
    <n v="87308"/>
    <n v="21689"/>
    <n v="435919"/>
    <n v="0.54565789654857322"/>
    <x v="1"/>
    <n v="0"/>
  </r>
  <r>
    <s v="Post_187"/>
    <x v="165"/>
    <x v="2"/>
    <x v="2"/>
    <x v="4"/>
    <x v="0"/>
    <x v="3"/>
    <n v="688077"/>
    <n v="243607"/>
    <n v="79071"/>
    <n v="12078"/>
    <n v="334756"/>
    <n v="0.48650950402353227"/>
    <x v="0"/>
    <n v="0"/>
  </r>
  <r>
    <s v="Post_188"/>
    <x v="166"/>
    <x v="21"/>
    <x v="2"/>
    <x v="0"/>
    <x v="5"/>
    <x v="4"/>
    <n v="1520250"/>
    <n v="214233"/>
    <n v="80"/>
    <n v="10917"/>
    <n v="225230"/>
    <n v="0.14815326426574577"/>
    <x v="1"/>
    <n v="0"/>
  </r>
  <r>
    <s v="Post_189"/>
    <x v="167"/>
    <x v="15"/>
    <x v="0"/>
    <x v="9"/>
    <x v="2"/>
    <x v="3"/>
    <n v="496652"/>
    <n v="106618"/>
    <n v="64875"/>
    <n v="44200"/>
    <n v="215693"/>
    <n v="0.43429403284392293"/>
    <x v="0"/>
    <n v="0"/>
  </r>
  <r>
    <s v="Post_190"/>
    <x v="168"/>
    <x v="18"/>
    <x v="0"/>
    <x v="1"/>
    <x v="5"/>
    <x v="1"/>
    <n v="479620"/>
    <n v="337321"/>
    <n v="99486"/>
    <n v="26524"/>
    <n v="463331"/>
    <n v="0.96603769650973692"/>
    <x v="1"/>
    <n v="0"/>
  </r>
  <r>
    <s v="Post_191"/>
    <x v="75"/>
    <x v="0"/>
    <x v="3"/>
    <x v="1"/>
    <x v="5"/>
    <x v="7"/>
    <n v="4221739"/>
    <n v="291223"/>
    <n v="61415"/>
    <n v="44293"/>
    <n v="396931"/>
    <n v="9.4020734109806409E-2"/>
    <x v="2"/>
    <n v="0"/>
  </r>
  <r>
    <s v="Post_192"/>
    <x v="169"/>
    <x v="8"/>
    <x v="2"/>
    <x v="1"/>
    <x v="4"/>
    <x v="2"/>
    <n v="4425196"/>
    <n v="324343"/>
    <n v="33641"/>
    <n v="22289"/>
    <n v="380273"/>
    <n v="8.5933594805744196E-2"/>
    <x v="0"/>
    <n v="0"/>
  </r>
  <r>
    <s v="Post_193"/>
    <x v="170"/>
    <x v="11"/>
    <x v="1"/>
    <x v="3"/>
    <x v="1"/>
    <x v="0"/>
    <n v="4236960"/>
    <n v="259668"/>
    <n v="86293"/>
    <n v="16169"/>
    <n v="362130"/>
    <n v="8.546929874249462E-2"/>
    <x v="2"/>
    <n v="0"/>
  </r>
  <r>
    <s v="Post_194"/>
    <x v="171"/>
    <x v="8"/>
    <x v="0"/>
    <x v="1"/>
    <x v="5"/>
    <x v="1"/>
    <n v="2488223"/>
    <n v="177673"/>
    <n v="86535"/>
    <n v="39991"/>
    <n v="304199"/>
    <n v="0.12225552130978615"/>
    <x v="2"/>
    <n v="0"/>
  </r>
  <r>
    <s v="Post_195"/>
    <x v="172"/>
    <x v="19"/>
    <x v="3"/>
    <x v="2"/>
    <x v="4"/>
    <x v="0"/>
    <n v="2809035"/>
    <n v="359231"/>
    <n v="78623"/>
    <n v="27822"/>
    <n v="465676"/>
    <n v="0.16577792729531671"/>
    <x v="1"/>
    <n v="0"/>
  </r>
  <r>
    <s v="Post_196"/>
    <x v="62"/>
    <x v="4"/>
    <x v="3"/>
    <x v="5"/>
    <x v="1"/>
    <x v="2"/>
    <n v="444252"/>
    <n v="398838"/>
    <n v="7767"/>
    <n v="19133"/>
    <n v="425738"/>
    <n v="0.95832545492198118"/>
    <x v="0"/>
    <n v="0"/>
  </r>
  <r>
    <s v="Post_197"/>
    <x v="90"/>
    <x v="18"/>
    <x v="1"/>
    <x v="9"/>
    <x v="5"/>
    <x v="1"/>
    <n v="907575"/>
    <n v="42770"/>
    <n v="5219"/>
    <n v="47956"/>
    <n v="95945"/>
    <n v="0.10571578106492577"/>
    <x v="2"/>
    <n v="0"/>
  </r>
  <r>
    <s v="Post_198"/>
    <x v="173"/>
    <x v="5"/>
    <x v="0"/>
    <x v="2"/>
    <x v="2"/>
    <x v="6"/>
    <n v="2440215"/>
    <n v="199343"/>
    <n v="53628"/>
    <n v="10359"/>
    <n v="263330"/>
    <n v="0.1079126224533494"/>
    <x v="1"/>
    <n v="0"/>
  </r>
  <r>
    <s v="Post_199"/>
    <x v="127"/>
    <x v="16"/>
    <x v="0"/>
    <x v="3"/>
    <x v="1"/>
    <x v="7"/>
    <n v="3982001"/>
    <n v="131915"/>
    <n v="64092"/>
    <n v="22170"/>
    <n v="218177"/>
    <n v="5.4790794879257941E-2"/>
    <x v="1"/>
    <n v="0"/>
  </r>
  <r>
    <s v="Post_200"/>
    <x v="174"/>
    <x v="20"/>
    <x v="2"/>
    <x v="9"/>
    <x v="5"/>
    <x v="2"/>
    <n v="3802724"/>
    <n v="457464"/>
    <n v="83495"/>
    <n v="19409"/>
    <n v="560368"/>
    <n v="0.1473596295708024"/>
    <x v="0"/>
    <n v="0"/>
  </r>
  <r>
    <s v="Post_201"/>
    <x v="175"/>
    <x v="17"/>
    <x v="3"/>
    <x v="2"/>
    <x v="1"/>
    <x v="3"/>
    <n v="3049554"/>
    <n v="441149"/>
    <n v="46483"/>
    <n v="36909"/>
    <n v="524541"/>
    <n v="0.17200580806242485"/>
    <x v="2"/>
    <n v="0"/>
  </r>
  <r>
    <s v="Post_202"/>
    <x v="176"/>
    <x v="18"/>
    <x v="3"/>
    <x v="9"/>
    <x v="0"/>
    <x v="5"/>
    <n v="3186810"/>
    <n v="312491"/>
    <n v="66586"/>
    <n v="7390"/>
    <n v="386467"/>
    <n v="0.12127080058114541"/>
    <x v="1"/>
    <n v="0"/>
  </r>
  <r>
    <s v="Post_203"/>
    <x v="177"/>
    <x v="6"/>
    <x v="3"/>
    <x v="4"/>
    <x v="4"/>
    <x v="3"/>
    <n v="810296"/>
    <n v="77866"/>
    <n v="87591"/>
    <n v="41350"/>
    <n v="206807"/>
    <n v="0.25522401690246527"/>
    <x v="0"/>
    <n v="0"/>
  </r>
  <r>
    <s v="Post_204"/>
    <x v="178"/>
    <x v="13"/>
    <x v="2"/>
    <x v="2"/>
    <x v="2"/>
    <x v="0"/>
    <n v="4459224"/>
    <n v="957"/>
    <n v="54290"/>
    <n v="47674"/>
    <n v="102921"/>
    <n v="2.3080473194439212E-2"/>
    <x v="0"/>
    <n v="0"/>
  </r>
  <r>
    <s v="Post_205"/>
    <x v="179"/>
    <x v="7"/>
    <x v="1"/>
    <x v="6"/>
    <x v="2"/>
    <x v="7"/>
    <n v="741152"/>
    <n v="226355"/>
    <n v="58251"/>
    <n v="46227"/>
    <n v="330833"/>
    <n v="0.44637672164414316"/>
    <x v="0"/>
    <n v="0"/>
  </r>
  <r>
    <s v="Post_206"/>
    <x v="180"/>
    <x v="22"/>
    <x v="2"/>
    <x v="9"/>
    <x v="3"/>
    <x v="7"/>
    <n v="2945128"/>
    <n v="368541"/>
    <n v="66690"/>
    <n v="3800"/>
    <n v="439031"/>
    <n v="0.14907026112277633"/>
    <x v="1"/>
    <n v="0"/>
  </r>
  <r>
    <s v="Post_207"/>
    <x v="31"/>
    <x v="18"/>
    <x v="2"/>
    <x v="5"/>
    <x v="2"/>
    <x v="6"/>
    <n v="2302342"/>
    <n v="153529"/>
    <n v="52488"/>
    <n v="41257"/>
    <n v="247274"/>
    <n v="0.10740107247315994"/>
    <x v="0"/>
    <n v="0"/>
  </r>
  <r>
    <s v="Post_208"/>
    <x v="181"/>
    <x v="11"/>
    <x v="3"/>
    <x v="9"/>
    <x v="1"/>
    <x v="3"/>
    <n v="469793"/>
    <n v="295293"/>
    <n v="29190"/>
    <n v="9480"/>
    <n v="333963"/>
    <n v="0.71087266093790247"/>
    <x v="1"/>
    <n v="0"/>
  </r>
  <r>
    <s v="Post_209"/>
    <x v="182"/>
    <x v="5"/>
    <x v="2"/>
    <x v="3"/>
    <x v="4"/>
    <x v="0"/>
    <n v="2452099"/>
    <n v="320043"/>
    <n v="91765"/>
    <n v="2987"/>
    <n v="414795"/>
    <n v="0.16915915711396645"/>
    <x v="2"/>
    <n v="0"/>
  </r>
  <r>
    <s v="Post_210"/>
    <x v="149"/>
    <x v="18"/>
    <x v="0"/>
    <x v="8"/>
    <x v="4"/>
    <x v="0"/>
    <n v="2651939"/>
    <n v="209375"/>
    <n v="2127"/>
    <n v="12291"/>
    <n v="223793"/>
    <n v="8.4388441815592283E-2"/>
    <x v="2"/>
    <n v="0"/>
  </r>
  <r>
    <s v="Post_211"/>
    <x v="28"/>
    <x v="17"/>
    <x v="0"/>
    <x v="7"/>
    <x v="1"/>
    <x v="1"/>
    <n v="1580449"/>
    <n v="299597"/>
    <n v="35471"/>
    <n v="1908"/>
    <n v="336976"/>
    <n v="0.21321535842029701"/>
    <x v="0"/>
    <n v="0"/>
  </r>
  <r>
    <s v="Post_212"/>
    <x v="183"/>
    <x v="9"/>
    <x v="1"/>
    <x v="2"/>
    <x v="3"/>
    <x v="1"/>
    <n v="4764800"/>
    <n v="52536"/>
    <n v="65976"/>
    <n v="47528"/>
    <n v="166040"/>
    <n v="3.4847212894560109E-2"/>
    <x v="1"/>
    <n v="0"/>
  </r>
  <r>
    <s v="Post_213"/>
    <x v="123"/>
    <x v="12"/>
    <x v="2"/>
    <x v="3"/>
    <x v="3"/>
    <x v="4"/>
    <n v="4336145"/>
    <n v="295452"/>
    <n v="2342"/>
    <n v="22411"/>
    <n v="320205"/>
    <n v="7.384554713922159E-2"/>
    <x v="1"/>
    <n v="0"/>
  </r>
  <r>
    <s v="Post_214"/>
    <x v="149"/>
    <x v="18"/>
    <x v="1"/>
    <x v="6"/>
    <x v="1"/>
    <x v="4"/>
    <n v="4316287"/>
    <n v="188239"/>
    <n v="34891"/>
    <n v="39029"/>
    <n v="262159"/>
    <n v="6.0737156727529933E-2"/>
    <x v="1"/>
    <n v="0"/>
  </r>
  <r>
    <s v="Post_215"/>
    <x v="184"/>
    <x v="21"/>
    <x v="2"/>
    <x v="4"/>
    <x v="3"/>
    <x v="4"/>
    <n v="1516746"/>
    <n v="272088"/>
    <n v="48475"/>
    <n v="36816"/>
    <n v="357379"/>
    <n v="0.23562218064197959"/>
    <x v="1"/>
    <n v="0"/>
  </r>
  <r>
    <s v="Post_216"/>
    <x v="185"/>
    <x v="3"/>
    <x v="0"/>
    <x v="7"/>
    <x v="2"/>
    <x v="7"/>
    <n v="4497673"/>
    <n v="460735"/>
    <n v="96637"/>
    <n v="47633"/>
    <n v="605005"/>
    <n v="0.13451511481603931"/>
    <x v="1"/>
    <n v="0"/>
  </r>
  <r>
    <s v="Post_217"/>
    <x v="186"/>
    <x v="12"/>
    <x v="3"/>
    <x v="2"/>
    <x v="4"/>
    <x v="0"/>
    <n v="1200639"/>
    <n v="381211"/>
    <n v="2574"/>
    <n v="40242"/>
    <n v="424027"/>
    <n v="0.35316777149501222"/>
    <x v="1"/>
    <n v="0"/>
  </r>
  <r>
    <s v="Post_218"/>
    <x v="187"/>
    <x v="4"/>
    <x v="3"/>
    <x v="6"/>
    <x v="3"/>
    <x v="7"/>
    <n v="3115115"/>
    <n v="81186"/>
    <n v="14964"/>
    <n v="1885"/>
    <n v="98035"/>
    <n v="3.1470748270930611E-2"/>
    <x v="2"/>
    <n v="0"/>
  </r>
  <r>
    <s v="Post_219"/>
    <x v="99"/>
    <x v="14"/>
    <x v="2"/>
    <x v="2"/>
    <x v="3"/>
    <x v="1"/>
    <n v="89968"/>
    <n v="450376"/>
    <n v="40577"/>
    <n v="19844"/>
    <n v="510797"/>
    <n v="5.6775409034323312"/>
    <x v="1"/>
    <n v="0"/>
  </r>
  <r>
    <s v="Post_220"/>
    <x v="188"/>
    <x v="5"/>
    <x v="0"/>
    <x v="2"/>
    <x v="3"/>
    <x v="4"/>
    <n v="2177828"/>
    <n v="478703"/>
    <n v="86167"/>
    <n v="17109"/>
    <n v="581979"/>
    <n v="0.26722909247194909"/>
    <x v="1"/>
    <n v="0"/>
  </r>
  <r>
    <s v="Post_221"/>
    <x v="134"/>
    <x v="1"/>
    <x v="2"/>
    <x v="6"/>
    <x v="1"/>
    <x v="1"/>
    <n v="306511"/>
    <n v="404600"/>
    <n v="32664"/>
    <n v="35337"/>
    <n v="472601"/>
    <n v="1.5418728854755621"/>
    <x v="1"/>
    <n v="0"/>
  </r>
  <r>
    <s v="Post_222"/>
    <x v="189"/>
    <x v="19"/>
    <x v="1"/>
    <x v="5"/>
    <x v="5"/>
    <x v="0"/>
    <n v="4422912"/>
    <n v="199110"/>
    <n v="95413"/>
    <n v="32057"/>
    <n v="326580"/>
    <n v="7.3838231463795798E-2"/>
    <x v="2"/>
    <n v="0"/>
  </r>
  <r>
    <s v="Post_223"/>
    <x v="79"/>
    <x v="21"/>
    <x v="1"/>
    <x v="8"/>
    <x v="2"/>
    <x v="0"/>
    <n v="4326885"/>
    <n v="300734"/>
    <n v="1870"/>
    <n v="1496"/>
    <n v="304100"/>
    <n v="7.0281507366153712E-2"/>
    <x v="1"/>
    <n v="0"/>
  </r>
  <r>
    <s v="Post_224"/>
    <x v="190"/>
    <x v="2"/>
    <x v="3"/>
    <x v="5"/>
    <x v="4"/>
    <x v="5"/>
    <n v="4732360"/>
    <n v="84552"/>
    <n v="21664"/>
    <n v="36363"/>
    <n v="142579"/>
    <n v="3.012851938567649E-2"/>
    <x v="1"/>
    <n v="0"/>
  </r>
  <r>
    <s v="Post_225"/>
    <x v="191"/>
    <x v="3"/>
    <x v="3"/>
    <x v="4"/>
    <x v="0"/>
    <x v="4"/>
    <n v="2510808"/>
    <n v="348707"/>
    <n v="17968"/>
    <n v="46925"/>
    <n v="413600"/>
    <n v="0.16472784856508343"/>
    <x v="0"/>
    <n v="0"/>
  </r>
  <r>
    <s v="Post_226"/>
    <x v="192"/>
    <x v="8"/>
    <x v="1"/>
    <x v="1"/>
    <x v="0"/>
    <x v="7"/>
    <n v="2710672"/>
    <n v="252420"/>
    <n v="23167"/>
    <n v="5670"/>
    <n v="281257"/>
    <n v="0.10375914164458112"/>
    <x v="2"/>
    <n v="0"/>
  </r>
  <r>
    <s v="Post_227"/>
    <x v="176"/>
    <x v="18"/>
    <x v="0"/>
    <x v="7"/>
    <x v="1"/>
    <x v="3"/>
    <n v="4096796"/>
    <n v="365062"/>
    <n v="58371"/>
    <n v="48138"/>
    <n v="471571"/>
    <n v="0.11510726919280335"/>
    <x v="1"/>
    <n v="0"/>
  </r>
  <r>
    <s v="Post_228"/>
    <x v="80"/>
    <x v="3"/>
    <x v="3"/>
    <x v="4"/>
    <x v="4"/>
    <x v="0"/>
    <n v="940184"/>
    <n v="131729"/>
    <n v="1559"/>
    <n v="12135"/>
    <n v="145423"/>
    <n v="0.15467504233213925"/>
    <x v="2"/>
    <n v="0"/>
  </r>
  <r>
    <s v="Post_229"/>
    <x v="71"/>
    <x v="15"/>
    <x v="2"/>
    <x v="6"/>
    <x v="1"/>
    <x v="7"/>
    <n v="2184148"/>
    <n v="326178"/>
    <n v="46185"/>
    <n v="1902"/>
    <n v="374265"/>
    <n v="0.17135514626298218"/>
    <x v="0"/>
    <n v="0"/>
  </r>
  <r>
    <s v="Post_230"/>
    <x v="77"/>
    <x v="18"/>
    <x v="1"/>
    <x v="0"/>
    <x v="1"/>
    <x v="3"/>
    <n v="1498512"/>
    <n v="205870"/>
    <n v="16834"/>
    <n v="34865"/>
    <n v="257569"/>
    <n v="0.17188317477604451"/>
    <x v="1"/>
    <n v="0"/>
  </r>
  <r>
    <s v="Post_231"/>
    <x v="193"/>
    <x v="1"/>
    <x v="1"/>
    <x v="2"/>
    <x v="0"/>
    <x v="5"/>
    <n v="4300552"/>
    <n v="428951"/>
    <n v="18627"/>
    <n v="12148"/>
    <n v="459726"/>
    <n v="0.10689930036888289"/>
    <x v="2"/>
    <n v="0"/>
  </r>
  <r>
    <s v="Post_232"/>
    <x v="194"/>
    <x v="11"/>
    <x v="3"/>
    <x v="0"/>
    <x v="5"/>
    <x v="4"/>
    <n v="3267055"/>
    <n v="133930"/>
    <n v="81976"/>
    <n v="22080"/>
    <n v="237986"/>
    <n v="7.2844197603040048E-2"/>
    <x v="2"/>
    <n v="0"/>
  </r>
  <r>
    <s v="Post_233"/>
    <x v="195"/>
    <x v="10"/>
    <x v="0"/>
    <x v="7"/>
    <x v="2"/>
    <x v="6"/>
    <n v="2095875"/>
    <n v="78244"/>
    <n v="43598"/>
    <n v="16006"/>
    <n v="137848"/>
    <n v="6.57710979900996E-2"/>
    <x v="2"/>
    <n v="0"/>
  </r>
  <r>
    <s v="Post_234"/>
    <x v="196"/>
    <x v="18"/>
    <x v="3"/>
    <x v="1"/>
    <x v="1"/>
    <x v="7"/>
    <n v="1465227"/>
    <n v="158579"/>
    <n v="8809"/>
    <n v="33511"/>
    <n v="200899"/>
    <n v="0.13711117799494549"/>
    <x v="0"/>
    <n v="0"/>
  </r>
  <r>
    <s v="Post_235"/>
    <x v="197"/>
    <x v="17"/>
    <x v="3"/>
    <x v="6"/>
    <x v="5"/>
    <x v="4"/>
    <n v="1715566"/>
    <n v="326676"/>
    <n v="69635"/>
    <n v="19235"/>
    <n v="415546"/>
    <n v="0.24222093466529412"/>
    <x v="2"/>
    <n v="0"/>
  </r>
  <r>
    <s v="Post_236"/>
    <x v="198"/>
    <x v="8"/>
    <x v="1"/>
    <x v="7"/>
    <x v="5"/>
    <x v="2"/>
    <n v="4708687"/>
    <n v="133736"/>
    <n v="49028"/>
    <n v="3765"/>
    <n v="186529"/>
    <n v="3.9613803168484125E-2"/>
    <x v="1"/>
    <n v="0"/>
  </r>
  <r>
    <s v="Post_237"/>
    <x v="199"/>
    <x v="0"/>
    <x v="3"/>
    <x v="0"/>
    <x v="3"/>
    <x v="0"/>
    <n v="1091635"/>
    <n v="198291"/>
    <n v="5604"/>
    <n v="31314"/>
    <n v="235209"/>
    <n v="0.21546487608037485"/>
    <x v="1"/>
    <n v="0"/>
  </r>
  <r>
    <s v="Post_238"/>
    <x v="123"/>
    <x v="12"/>
    <x v="0"/>
    <x v="2"/>
    <x v="5"/>
    <x v="0"/>
    <n v="1111002"/>
    <n v="266261"/>
    <n v="22269"/>
    <n v="39363"/>
    <n v="327893"/>
    <n v="0.29513268202937526"/>
    <x v="2"/>
    <n v="0"/>
  </r>
  <r>
    <s v="Post_239"/>
    <x v="200"/>
    <x v="2"/>
    <x v="3"/>
    <x v="3"/>
    <x v="2"/>
    <x v="4"/>
    <n v="869375"/>
    <n v="123390"/>
    <n v="59716"/>
    <n v="46989"/>
    <n v="230095"/>
    <n v="0.26466714593817398"/>
    <x v="2"/>
    <n v="0"/>
  </r>
  <r>
    <s v="Post_240"/>
    <x v="201"/>
    <x v="11"/>
    <x v="2"/>
    <x v="4"/>
    <x v="0"/>
    <x v="4"/>
    <n v="2551247"/>
    <n v="384714"/>
    <n v="36284"/>
    <n v="18974"/>
    <n v="439972"/>
    <n v="0.17245370597202075"/>
    <x v="0"/>
    <n v="0"/>
  </r>
  <r>
    <s v="Post_241"/>
    <x v="202"/>
    <x v="22"/>
    <x v="3"/>
    <x v="6"/>
    <x v="1"/>
    <x v="1"/>
    <n v="920528"/>
    <n v="400658"/>
    <n v="58158"/>
    <n v="26810"/>
    <n v="485626"/>
    <n v="0.52755157909373751"/>
    <x v="0"/>
    <n v="0"/>
  </r>
  <r>
    <s v="Post_242"/>
    <x v="203"/>
    <x v="3"/>
    <x v="3"/>
    <x v="6"/>
    <x v="1"/>
    <x v="4"/>
    <n v="2846948"/>
    <n v="55585"/>
    <n v="27235"/>
    <n v="29699"/>
    <n v="112519"/>
    <n v="3.95226748082508E-2"/>
    <x v="1"/>
    <n v="0"/>
  </r>
  <r>
    <s v="Post_243"/>
    <x v="204"/>
    <x v="19"/>
    <x v="1"/>
    <x v="9"/>
    <x v="1"/>
    <x v="0"/>
    <n v="2801638"/>
    <n v="111973"/>
    <n v="60593"/>
    <n v="35663"/>
    <n v="208229"/>
    <n v="7.4324020448037903E-2"/>
    <x v="1"/>
    <n v="0"/>
  </r>
  <r>
    <s v="Post_244"/>
    <x v="198"/>
    <x v="8"/>
    <x v="0"/>
    <x v="2"/>
    <x v="0"/>
    <x v="6"/>
    <n v="1556267"/>
    <n v="56055"/>
    <n v="12612"/>
    <n v="20474"/>
    <n v="89141"/>
    <n v="5.7278731734336077E-2"/>
    <x v="2"/>
    <n v="0"/>
  </r>
  <r>
    <s v="Post_245"/>
    <x v="205"/>
    <x v="16"/>
    <x v="0"/>
    <x v="6"/>
    <x v="2"/>
    <x v="2"/>
    <n v="1828433"/>
    <n v="126683"/>
    <n v="82181"/>
    <n v="48618"/>
    <n v="257482"/>
    <n v="0.14082112934955779"/>
    <x v="2"/>
    <n v="0"/>
  </r>
  <r>
    <s v="Post_246"/>
    <x v="206"/>
    <x v="10"/>
    <x v="3"/>
    <x v="2"/>
    <x v="2"/>
    <x v="0"/>
    <n v="3988715"/>
    <n v="211316"/>
    <n v="4804"/>
    <n v="33837"/>
    <n v="249957"/>
    <n v="6.2666046583924898E-2"/>
    <x v="1"/>
    <n v="0"/>
  </r>
  <r>
    <s v="Post_247"/>
    <x v="207"/>
    <x v="22"/>
    <x v="0"/>
    <x v="9"/>
    <x v="0"/>
    <x v="6"/>
    <n v="3290858"/>
    <n v="250085"/>
    <n v="41283"/>
    <n v="20251"/>
    <n v="311619"/>
    <n v="9.4692326438880078E-2"/>
    <x v="0"/>
    <n v="0"/>
  </r>
  <r>
    <s v="Post_248"/>
    <x v="199"/>
    <x v="0"/>
    <x v="3"/>
    <x v="6"/>
    <x v="3"/>
    <x v="7"/>
    <n v="3703315"/>
    <n v="449350"/>
    <n v="54600"/>
    <n v="26510"/>
    <n v="530460"/>
    <n v="0.14323923295749888"/>
    <x v="1"/>
    <n v="0"/>
  </r>
  <r>
    <s v="Post_249"/>
    <x v="202"/>
    <x v="22"/>
    <x v="0"/>
    <x v="1"/>
    <x v="2"/>
    <x v="6"/>
    <n v="506215"/>
    <n v="303740"/>
    <n v="98918"/>
    <n v="36904"/>
    <n v="439562"/>
    <n v="0.86833065002024834"/>
    <x v="1"/>
    <n v="0"/>
  </r>
  <r>
    <s v="Post_250"/>
    <x v="208"/>
    <x v="18"/>
    <x v="3"/>
    <x v="7"/>
    <x v="2"/>
    <x v="6"/>
    <n v="762333"/>
    <n v="406861"/>
    <n v="79834"/>
    <n v="13785"/>
    <n v="500480"/>
    <n v="0.65651099978618266"/>
    <x v="1"/>
    <n v="0"/>
  </r>
  <r>
    <s v="Post_251"/>
    <x v="209"/>
    <x v="15"/>
    <x v="2"/>
    <x v="2"/>
    <x v="2"/>
    <x v="2"/>
    <n v="3252738"/>
    <n v="420498"/>
    <n v="5811"/>
    <n v="2661"/>
    <n v="428970"/>
    <n v="0.13187966568472467"/>
    <x v="0"/>
    <n v="0"/>
  </r>
  <r>
    <s v="Post_252"/>
    <x v="44"/>
    <x v="19"/>
    <x v="1"/>
    <x v="9"/>
    <x v="3"/>
    <x v="5"/>
    <n v="4080585"/>
    <n v="203708"/>
    <n v="22677"/>
    <n v="23693"/>
    <n v="250078"/>
    <n v="6.128484028638051E-2"/>
    <x v="1"/>
    <n v="0"/>
  </r>
  <r>
    <s v="Post_253"/>
    <x v="4"/>
    <x v="3"/>
    <x v="0"/>
    <x v="3"/>
    <x v="3"/>
    <x v="5"/>
    <n v="1450112"/>
    <n v="409512"/>
    <n v="91982"/>
    <n v="9118"/>
    <n v="510612"/>
    <n v="0.35211900873863539"/>
    <x v="1"/>
    <n v="0"/>
  </r>
  <r>
    <s v="Post_254"/>
    <x v="210"/>
    <x v="10"/>
    <x v="2"/>
    <x v="4"/>
    <x v="2"/>
    <x v="0"/>
    <n v="2512592"/>
    <n v="418988"/>
    <n v="4122"/>
    <n v="18706"/>
    <n v="441816"/>
    <n v="0.17584072543413334"/>
    <x v="2"/>
    <n v="0"/>
  </r>
  <r>
    <s v="Post_255"/>
    <x v="76"/>
    <x v="19"/>
    <x v="0"/>
    <x v="7"/>
    <x v="0"/>
    <x v="4"/>
    <n v="3714148"/>
    <n v="291659"/>
    <n v="27722"/>
    <n v="28024"/>
    <n v="347405"/>
    <n v="9.3535583396245917E-2"/>
    <x v="0"/>
    <n v="0"/>
  </r>
  <r>
    <s v="Post_256"/>
    <x v="211"/>
    <x v="5"/>
    <x v="2"/>
    <x v="0"/>
    <x v="3"/>
    <x v="7"/>
    <n v="2276898"/>
    <n v="337038"/>
    <n v="56049"/>
    <n v="13735"/>
    <n v="406822"/>
    <n v="0.17867379215054868"/>
    <x v="1"/>
    <n v="0"/>
  </r>
  <r>
    <s v="Post_257"/>
    <x v="212"/>
    <x v="8"/>
    <x v="3"/>
    <x v="0"/>
    <x v="1"/>
    <x v="3"/>
    <n v="342675"/>
    <n v="493624"/>
    <n v="4168"/>
    <n v="35727"/>
    <n v="533519"/>
    <n v="1.5569241993142191"/>
    <x v="2"/>
    <n v="0"/>
  </r>
  <r>
    <s v="Post_258"/>
    <x v="213"/>
    <x v="11"/>
    <x v="1"/>
    <x v="7"/>
    <x v="2"/>
    <x v="3"/>
    <n v="2787914"/>
    <n v="198350"/>
    <n v="96753"/>
    <n v="45466"/>
    <n v="340569"/>
    <n v="0.12215907664296675"/>
    <x v="1"/>
    <n v="0"/>
  </r>
  <r>
    <s v="Post_259"/>
    <x v="214"/>
    <x v="9"/>
    <x v="1"/>
    <x v="3"/>
    <x v="3"/>
    <x v="7"/>
    <n v="893271"/>
    <n v="69359"/>
    <n v="66059"/>
    <n v="43386"/>
    <n v="178804"/>
    <n v="0.20016769826849859"/>
    <x v="1"/>
    <n v="0"/>
  </r>
  <r>
    <s v="Post_260"/>
    <x v="83"/>
    <x v="2"/>
    <x v="3"/>
    <x v="2"/>
    <x v="2"/>
    <x v="4"/>
    <n v="2061951"/>
    <n v="381908"/>
    <n v="33698"/>
    <n v="25476"/>
    <n v="441082"/>
    <n v="0.2139148796455396"/>
    <x v="0"/>
    <n v="0"/>
  </r>
  <r>
    <s v="Post_261"/>
    <x v="215"/>
    <x v="12"/>
    <x v="2"/>
    <x v="5"/>
    <x v="5"/>
    <x v="6"/>
    <n v="3823345"/>
    <n v="32222"/>
    <n v="64447"/>
    <n v="44453"/>
    <n v="141122"/>
    <n v="3.6910610996391903E-2"/>
    <x v="0"/>
    <n v="0"/>
  </r>
  <r>
    <s v="Post_262"/>
    <x v="216"/>
    <x v="22"/>
    <x v="2"/>
    <x v="7"/>
    <x v="4"/>
    <x v="7"/>
    <n v="4330038"/>
    <n v="118835"/>
    <n v="19134"/>
    <n v="27781"/>
    <n v="165750"/>
    <n v="3.8279109790722389E-2"/>
    <x v="0"/>
    <n v="0"/>
  </r>
  <r>
    <s v="Post_263"/>
    <x v="217"/>
    <x v="9"/>
    <x v="3"/>
    <x v="7"/>
    <x v="0"/>
    <x v="6"/>
    <n v="2714016"/>
    <n v="86422"/>
    <n v="85827"/>
    <n v="36320"/>
    <n v="208569"/>
    <n v="7.6848846874889465E-2"/>
    <x v="0"/>
    <n v="0"/>
  </r>
  <r>
    <s v="Post_264"/>
    <x v="88"/>
    <x v="10"/>
    <x v="1"/>
    <x v="5"/>
    <x v="3"/>
    <x v="6"/>
    <n v="4588770"/>
    <n v="448601"/>
    <n v="52948"/>
    <n v="32818"/>
    <n v="534367"/>
    <n v="0.11645103154004233"/>
    <x v="1"/>
    <n v="0"/>
  </r>
  <r>
    <s v="Post_265"/>
    <x v="114"/>
    <x v="22"/>
    <x v="1"/>
    <x v="8"/>
    <x v="0"/>
    <x v="6"/>
    <n v="485489"/>
    <n v="265199"/>
    <n v="14446"/>
    <n v="34447"/>
    <n v="314092"/>
    <n v="0.64696007530551669"/>
    <x v="2"/>
    <n v="0"/>
  </r>
  <r>
    <s v="Post_266"/>
    <x v="218"/>
    <x v="23"/>
    <x v="3"/>
    <x v="1"/>
    <x v="2"/>
    <x v="0"/>
    <n v="2688752"/>
    <n v="472554"/>
    <n v="2742"/>
    <n v="14495"/>
    <n v="489791"/>
    <n v="0.18216295143620534"/>
    <x v="2"/>
    <n v="0"/>
  </r>
  <r>
    <s v="Post_267"/>
    <x v="219"/>
    <x v="7"/>
    <x v="3"/>
    <x v="3"/>
    <x v="2"/>
    <x v="2"/>
    <n v="2417512"/>
    <n v="154294"/>
    <n v="98184"/>
    <n v="18043"/>
    <n v="270521"/>
    <n v="0.11190058208604549"/>
    <x v="1"/>
    <n v="0"/>
  </r>
  <r>
    <s v="Post_268"/>
    <x v="220"/>
    <x v="7"/>
    <x v="0"/>
    <x v="3"/>
    <x v="3"/>
    <x v="4"/>
    <n v="1612356"/>
    <n v="488560"/>
    <n v="75088"/>
    <n v="11999"/>
    <n v="575647"/>
    <n v="0.35702227051594065"/>
    <x v="2"/>
    <n v="0"/>
  </r>
  <r>
    <s v="Post_269"/>
    <x v="48"/>
    <x v="7"/>
    <x v="1"/>
    <x v="2"/>
    <x v="1"/>
    <x v="4"/>
    <n v="242459"/>
    <n v="366128"/>
    <n v="20712"/>
    <n v="22677"/>
    <n v="409517"/>
    <n v="1.6890154624080773"/>
    <x v="1"/>
    <n v="0"/>
  </r>
  <r>
    <s v="Post_270"/>
    <x v="221"/>
    <x v="14"/>
    <x v="2"/>
    <x v="2"/>
    <x v="4"/>
    <x v="0"/>
    <n v="4041579"/>
    <n v="326486"/>
    <n v="69020"/>
    <n v="47705"/>
    <n v="443211"/>
    <n v="0.10966283227421758"/>
    <x v="0"/>
    <n v="0"/>
  </r>
  <r>
    <s v="Post_271"/>
    <x v="222"/>
    <x v="1"/>
    <x v="2"/>
    <x v="2"/>
    <x v="2"/>
    <x v="6"/>
    <n v="2214561"/>
    <n v="156292"/>
    <n v="18753"/>
    <n v="3643"/>
    <n v="178688"/>
    <n v="8.0687775139181087E-2"/>
    <x v="1"/>
    <n v="0"/>
  </r>
  <r>
    <s v="Post_272"/>
    <x v="223"/>
    <x v="7"/>
    <x v="3"/>
    <x v="2"/>
    <x v="2"/>
    <x v="0"/>
    <n v="2524440"/>
    <n v="262085"/>
    <n v="98352"/>
    <n v="37571"/>
    <n v="398008"/>
    <n v="0.15766189729207269"/>
    <x v="0"/>
    <n v="0"/>
  </r>
  <r>
    <s v="Post_273"/>
    <x v="224"/>
    <x v="10"/>
    <x v="1"/>
    <x v="6"/>
    <x v="5"/>
    <x v="6"/>
    <n v="4675636"/>
    <n v="328475"/>
    <n v="4510"/>
    <n v="45120"/>
    <n v="378105"/>
    <n v="8.0867073484762284E-2"/>
    <x v="2"/>
    <n v="0"/>
  </r>
  <r>
    <s v="Post_274"/>
    <x v="225"/>
    <x v="19"/>
    <x v="3"/>
    <x v="8"/>
    <x v="4"/>
    <x v="0"/>
    <n v="1093553"/>
    <n v="43035"/>
    <n v="52724"/>
    <n v="29091"/>
    <n v="124850"/>
    <n v="0.11416913492075829"/>
    <x v="2"/>
    <n v="0"/>
  </r>
  <r>
    <s v="Post_275"/>
    <x v="124"/>
    <x v="9"/>
    <x v="2"/>
    <x v="5"/>
    <x v="3"/>
    <x v="3"/>
    <n v="2860355"/>
    <n v="157614"/>
    <n v="70326"/>
    <n v="47778"/>
    <n v="275718"/>
    <n v="9.6392930248168501E-2"/>
    <x v="1"/>
    <n v="0"/>
  </r>
  <r>
    <s v="Post_276"/>
    <x v="214"/>
    <x v="9"/>
    <x v="2"/>
    <x v="7"/>
    <x v="0"/>
    <x v="7"/>
    <n v="4643597"/>
    <n v="200851"/>
    <n v="87149"/>
    <n v="35230"/>
    <n v="323230"/>
    <n v="6.9607676979720673E-2"/>
    <x v="2"/>
    <n v="0"/>
  </r>
  <r>
    <s v="Post_277"/>
    <x v="226"/>
    <x v="7"/>
    <x v="2"/>
    <x v="0"/>
    <x v="5"/>
    <x v="2"/>
    <n v="4889936"/>
    <n v="142520"/>
    <n v="56142"/>
    <n v="26214"/>
    <n v="224876"/>
    <n v="4.5987513947012802E-2"/>
    <x v="0"/>
    <n v="0"/>
  </r>
  <r>
    <s v="Post_278"/>
    <x v="227"/>
    <x v="0"/>
    <x v="0"/>
    <x v="1"/>
    <x v="5"/>
    <x v="4"/>
    <n v="1483481"/>
    <n v="353517"/>
    <n v="41615"/>
    <n v="11414"/>
    <n v="406546"/>
    <n v="0.27404867335678718"/>
    <x v="2"/>
    <n v="0"/>
  </r>
  <r>
    <s v="Post_279"/>
    <x v="228"/>
    <x v="2"/>
    <x v="1"/>
    <x v="2"/>
    <x v="3"/>
    <x v="5"/>
    <n v="734933"/>
    <n v="421895"/>
    <n v="50675"/>
    <n v="12150"/>
    <n v="484720"/>
    <n v="0.65954311481454775"/>
    <x v="1"/>
    <n v="0"/>
  </r>
  <r>
    <s v="Post_280"/>
    <x v="229"/>
    <x v="20"/>
    <x v="3"/>
    <x v="9"/>
    <x v="5"/>
    <x v="4"/>
    <n v="4485712"/>
    <n v="464196"/>
    <n v="67958"/>
    <n v="45876"/>
    <n v="578030"/>
    <n v="0.12886025674407986"/>
    <x v="0"/>
    <n v="0"/>
  </r>
  <r>
    <s v="Post_281"/>
    <x v="230"/>
    <x v="7"/>
    <x v="2"/>
    <x v="3"/>
    <x v="1"/>
    <x v="0"/>
    <n v="1165962"/>
    <n v="105888"/>
    <n v="48384"/>
    <n v="47511"/>
    <n v="201783"/>
    <n v="0.17306138622013412"/>
    <x v="0"/>
    <n v="0"/>
  </r>
  <r>
    <s v="Post_282"/>
    <x v="231"/>
    <x v="0"/>
    <x v="2"/>
    <x v="4"/>
    <x v="3"/>
    <x v="1"/>
    <n v="791211"/>
    <n v="251591"/>
    <n v="9900"/>
    <n v="36509"/>
    <n v="298000"/>
    <n v="0.37663783744159268"/>
    <x v="0"/>
    <n v="0"/>
  </r>
  <r>
    <s v="Post_283"/>
    <x v="232"/>
    <x v="17"/>
    <x v="3"/>
    <x v="2"/>
    <x v="2"/>
    <x v="0"/>
    <n v="755921"/>
    <n v="275570"/>
    <n v="36739"/>
    <n v="37643"/>
    <n v="349952"/>
    <n v="0.46294784772482839"/>
    <x v="0"/>
    <n v="0"/>
  </r>
  <r>
    <s v="Post_284"/>
    <x v="106"/>
    <x v="4"/>
    <x v="1"/>
    <x v="7"/>
    <x v="3"/>
    <x v="1"/>
    <n v="1966067"/>
    <n v="136472"/>
    <n v="63614"/>
    <n v="18304"/>
    <n v="218390"/>
    <n v="0.11107963258627504"/>
    <x v="1"/>
    <n v="0"/>
  </r>
  <r>
    <s v="Post_285"/>
    <x v="119"/>
    <x v="17"/>
    <x v="2"/>
    <x v="9"/>
    <x v="3"/>
    <x v="5"/>
    <n v="3275624"/>
    <n v="455318"/>
    <n v="72364"/>
    <n v="39134"/>
    <n v="566816"/>
    <n v="0.17304061760446254"/>
    <x v="1"/>
    <n v="0"/>
  </r>
  <r>
    <s v="Post_286"/>
    <x v="233"/>
    <x v="23"/>
    <x v="2"/>
    <x v="3"/>
    <x v="4"/>
    <x v="1"/>
    <n v="4914869"/>
    <n v="200375"/>
    <n v="2393"/>
    <n v="37178"/>
    <n v="239946"/>
    <n v="4.8820426343001204E-2"/>
    <x v="1"/>
    <n v="0"/>
  </r>
  <r>
    <s v="Post_287"/>
    <x v="174"/>
    <x v="20"/>
    <x v="2"/>
    <x v="5"/>
    <x v="3"/>
    <x v="4"/>
    <n v="694970"/>
    <n v="180020"/>
    <n v="88660"/>
    <n v="5645"/>
    <n v="274325"/>
    <n v="0.3947292688893046"/>
    <x v="0"/>
    <n v="0"/>
  </r>
  <r>
    <s v="Post_288"/>
    <x v="34"/>
    <x v="13"/>
    <x v="3"/>
    <x v="3"/>
    <x v="3"/>
    <x v="3"/>
    <n v="2507996"/>
    <n v="317525"/>
    <n v="50404"/>
    <n v="25462"/>
    <n v="393391"/>
    <n v="0.15685471587673983"/>
    <x v="0"/>
    <n v="0"/>
  </r>
  <r>
    <s v="Post_289"/>
    <x v="234"/>
    <x v="18"/>
    <x v="2"/>
    <x v="2"/>
    <x v="5"/>
    <x v="7"/>
    <n v="2122512"/>
    <n v="277831"/>
    <n v="95870"/>
    <n v="1487"/>
    <n v="375188"/>
    <n v="0.17676602063969485"/>
    <x v="0"/>
    <n v="0"/>
  </r>
  <r>
    <s v="Post_290"/>
    <x v="235"/>
    <x v="1"/>
    <x v="2"/>
    <x v="2"/>
    <x v="5"/>
    <x v="7"/>
    <n v="4445772"/>
    <n v="159466"/>
    <n v="75212"/>
    <n v="24528"/>
    <n v="259206"/>
    <n v="5.8303934614730581E-2"/>
    <x v="2"/>
    <n v="0"/>
  </r>
  <r>
    <s v="Post_291"/>
    <x v="236"/>
    <x v="19"/>
    <x v="1"/>
    <x v="1"/>
    <x v="0"/>
    <x v="0"/>
    <n v="495496"/>
    <n v="300566"/>
    <n v="97031"/>
    <n v="48197"/>
    <n v="445794"/>
    <n v="0.8996924294040719"/>
    <x v="2"/>
    <n v="0"/>
  </r>
  <r>
    <s v="Post_292"/>
    <x v="154"/>
    <x v="14"/>
    <x v="0"/>
    <x v="0"/>
    <x v="2"/>
    <x v="5"/>
    <n v="1035819"/>
    <n v="94853"/>
    <n v="68842"/>
    <n v="31836"/>
    <n v="195531"/>
    <n v="0.18876946648014759"/>
    <x v="2"/>
    <n v="0"/>
  </r>
  <r>
    <s v="Post_293"/>
    <x v="237"/>
    <x v="5"/>
    <x v="2"/>
    <x v="3"/>
    <x v="3"/>
    <x v="7"/>
    <n v="424447"/>
    <n v="50456"/>
    <n v="76836"/>
    <n v="13951"/>
    <n v="141243"/>
    <n v="0.33276946238281813"/>
    <x v="0"/>
    <n v="0"/>
  </r>
  <r>
    <s v="Post_294"/>
    <x v="207"/>
    <x v="22"/>
    <x v="0"/>
    <x v="4"/>
    <x v="1"/>
    <x v="5"/>
    <n v="3949831"/>
    <n v="495150"/>
    <n v="7915"/>
    <n v="2858"/>
    <n v="505923"/>
    <n v="0.12808725234066975"/>
    <x v="0"/>
    <n v="0"/>
  </r>
  <r>
    <s v="Post_295"/>
    <x v="238"/>
    <x v="7"/>
    <x v="1"/>
    <x v="8"/>
    <x v="5"/>
    <x v="6"/>
    <n v="70424"/>
    <n v="392371"/>
    <n v="44740"/>
    <n v="10705"/>
    <n v="447816"/>
    <n v="6.3588549358173347"/>
    <x v="2"/>
    <n v="0"/>
  </r>
  <r>
    <s v="Post_296"/>
    <x v="7"/>
    <x v="0"/>
    <x v="0"/>
    <x v="7"/>
    <x v="4"/>
    <x v="1"/>
    <n v="4820393"/>
    <n v="44861"/>
    <n v="86973"/>
    <n v="46410"/>
    <n v="178244"/>
    <n v="3.6977068052335152E-2"/>
    <x v="1"/>
    <n v="0"/>
  </r>
  <r>
    <s v="Post_297"/>
    <x v="14"/>
    <x v="11"/>
    <x v="0"/>
    <x v="9"/>
    <x v="5"/>
    <x v="6"/>
    <n v="864256"/>
    <n v="437954"/>
    <n v="60063"/>
    <n v="46333"/>
    <n v="544350"/>
    <n v="0.62984810056279616"/>
    <x v="0"/>
    <n v="0"/>
  </r>
  <r>
    <s v="Post_298"/>
    <x v="239"/>
    <x v="13"/>
    <x v="1"/>
    <x v="3"/>
    <x v="5"/>
    <x v="5"/>
    <n v="1853392"/>
    <n v="232747"/>
    <n v="87334"/>
    <n v="27858"/>
    <n v="347939"/>
    <n v="0.18773092794184931"/>
    <x v="1"/>
    <n v="0"/>
  </r>
  <r>
    <s v="Post_299"/>
    <x v="176"/>
    <x v="18"/>
    <x v="2"/>
    <x v="0"/>
    <x v="4"/>
    <x v="5"/>
    <n v="4700334"/>
    <n v="65555"/>
    <n v="32126"/>
    <n v="13215"/>
    <n v="110896"/>
    <n v="2.3593216992664777E-2"/>
    <x v="0"/>
    <n v="0"/>
  </r>
  <r>
    <s v="Post_300"/>
    <x v="27"/>
    <x v="16"/>
    <x v="0"/>
    <x v="1"/>
    <x v="0"/>
    <x v="2"/>
    <n v="4412697"/>
    <n v="108323"/>
    <n v="25130"/>
    <n v="6295"/>
    <n v="139748"/>
    <n v="3.1669520930170371E-2"/>
    <x v="0"/>
    <n v="0"/>
  </r>
  <r>
    <s v="Post_301"/>
    <x v="240"/>
    <x v="21"/>
    <x v="1"/>
    <x v="1"/>
    <x v="4"/>
    <x v="2"/>
    <n v="340950"/>
    <n v="127995"/>
    <n v="30856"/>
    <n v="14353"/>
    <n v="173204"/>
    <n v="0.50800410617392577"/>
    <x v="0"/>
    <n v="0"/>
  </r>
  <r>
    <s v="Post_302"/>
    <x v="241"/>
    <x v="3"/>
    <x v="0"/>
    <x v="8"/>
    <x v="3"/>
    <x v="4"/>
    <n v="3763770"/>
    <n v="75074"/>
    <n v="87283"/>
    <n v="26590"/>
    <n v="188947"/>
    <n v="5.0201526660768325E-2"/>
    <x v="1"/>
    <n v="0"/>
  </r>
  <r>
    <s v="Post_303"/>
    <x v="242"/>
    <x v="20"/>
    <x v="2"/>
    <x v="2"/>
    <x v="3"/>
    <x v="4"/>
    <n v="394485"/>
    <n v="373829"/>
    <n v="36151"/>
    <n v="12167"/>
    <n v="422147"/>
    <n v="1.0701218043778598"/>
    <x v="2"/>
    <n v="0"/>
  </r>
  <r>
    <s v="Post_304"/>
    <x v="243"/>
    <x v="16"/>
    <x v="2"/>
    <x v="6"/>
    <x v="4"/>
    <x v="3"/>
    <n v="4250412"/>
    <n v="138828"/>
    <n v="47483"/>
    <n v="35614"/>
    <n v="221925"/>
    <n v="5.221258550935768E-2"/>
    <x v="0"/>
    <n v="0"/>
  </r>
  <r>
    <s v="Post_305"/>
    <x v="195"/>
    <x v="10"/>
    <x v="2"/>
    <x v="8"/>
    <x v="5"/>
    <x v="0"/>
    <n v="1722013"/>
    <n v="357734"/>
    <n v="70729"/>
    <n v="37238"/>
    <n v="465701"/>
    <n v="0.27043988634232147"/>
    <x v="0"/>
    <n v="0"/>
  </r>
  <r>
    <s v="Post_306"/>
    <x v="146"/>
    <x v="7"/>
    <x v="2"/>
    <x v="3"/>
    <x v="0"/>
    <x v="2"/>
    <n v="1359747"/>
    <n v="471796"/>
    <n v="85070"/>
    <n v="14073"/>
    <n v="570939"/>
    <n v="0.41988619941797994"/>
    <x v="0"/>
    <n v="0"/>
  </r>
  <r>
    <s v="Post_307"/>
    <x v="197"/>
    <x v="17"/>
    <x v="3"/>
    <x v="3"/>
    <x v="3"/>
    <x v="5"/>
    <n v="3205182"/>
    <n v="109645"/>
    <n v="57308"/>
    <n v="13223"/>
    <n v="180176"/>
    <n v="5.6213968504752618E-2"/>
    <x v="1"/>
    <n v="0"/>
  </r>
  <r>
    <s v="Post_308"/>
    <x v="141"/>
    <x v="6"/>
    <x v="1"/>
    <x v="1"/>
    <x v="0"/>
    <x v="1"/>
    <n v="1333000"/>
    <n v="426321"/>
    <n v="26174"/>
    <n v="27048"/>
    <n v="479543"/>
    <n v="0.35974718679669915"/>
    <x v="1"/>
    <n v="0"/>
  </r>
  <r>
    <s v="Post_309"/>
    <x v="244"/>
    <x v="11"/>
    <x v="1"/>
    <x v="0"/>
    <x v="2"/>
    <x v="0"/>
    <n v="543708"/>
    <n v="19494"/>
    <n v="13359"/>
    <n v="8753"/>
    <n v="41606"/>
    <n v="7.6522692327499323E-2"/>
    <x v="2"/>
    <n v="0"/>
  </r>
  <r>
    <s v="Post_310"/>
    <x v="245"/>
    <x v="3"/>
    <x v="0"/>
    <x v="7"/>
    <x v="1"/>
    <x v="3"/>
    <n v="2337694"/>
    <n v="429342"/>
    <n v="49196"/>
    <n v="28304"/>
    <n v="506842"/>
    <n v="0.21681280783541387"/>
    <x v="1"/>
    <n v="0"/>
  </r>
  <r>
    <s v="Post_311"/>
    <x v="67"/>
    <x v="1"/>
    <x v="0"/>
    <x v="3"/>
    <x v="1"/>
    <x v="2"/>
    <n v="1423060"/>
    <n v="44643"/>
    <n v="79715"/>
    <n v="20950"/>
    <n v="145308"/>
    <n v="0.10210953859991849"/>
    <x v="0"/>
    <n v="0"/>
  </r>
  <r>
    <s v="Post_312"/>
    <x v="79"/>
    <x v="21"/>
    <x v="2"/>
    <x v="3"/>
    <x v="4"/>
    <x v="2"/>
    <n v="70463"/>
    <n v="81866"/>
    <n v="70328"/>
    <n v="42489"/>
    <n v="194683"/>
    <n v="2.7629110313214027"/>
    <x v="2"/>
    <n v="0"/>
  </r>
  <r>
    <s v="Post_313"/>
    <x v="39"/>
    <x v="10"/>
    <x v="0"/>
    <x v="2"/>
    <x v="2"/>
    <x v="2"/>
    <n v="245443"/>
    <n v="457409"/>
    <n v="42668"/>
    <n v="8442"/>
    <n v="508519"/>
    <n v="2.0718415273607316"/>
    <x v="2"/>
    <n v="0"/>
  </r>
  <r>
    <s v="Post_314"/>
    <x v="157"/>
    <x v="19"/>
    <x v="0"/>
    <x v="1"/>
    <x v="3"/>
    <x v="4"/>
    <n v="2243003"/>
    <n v="67157"/>
    <n v="46609"/>
    <n v="10189"/>
    <n v="123955"/>
    <n v="5.5262966656754363E-2"/>
    <x v="0"/>
    <n v="0"/>
  </r>
  <r>
    <s v="Post_315"/>
    <x v="246"/>
    <x v="0"/>
    <x v="3"/>
    <x v="3"/>
    <x v="2"/>
    <x v="1"/>
    <n v="567506"/>
    <n v="90799"/>
    <n v="30845"/>
    <n v="11229"/>
    <n v="132873"/>
    <n v="0.23413496949811985"/>
    <x v="1"/>
    <n v="0"/>
  </r>
  <r>
    <s v="Post_316"/>
    <x v="247"/>
    <x v="14"/>
    <x v="3"/>
    <x v="5"/>
    <x v="2"/>
    <x v="4"/>
    <n v="1345248"/>
    <n v="10364"/>
    <n v="16629"/>
    <n v="34324"/>
    <n v="61317"/>
    <n v="4.5580443159922927E-2"/>
    <x v="1"/>
    <n v="0"/>
  </r>
  <r>
    <s v="Post_317"/>
    <x v="248"/>
    <x v="14"/>
    <x v="1"/>
    <x v="2"/>
    <x v="0"/>
    <x v="6"/>
    <n v="567122"/>
    <n v="489613"/>
    <n v="6414"/>
    <n v="13429"/>
    <n v="509456"/>
    <n v="0.89831817492532473"/>
    <x v="2"/>
    <n v="0"/>
  </r>
  <r>
    <s v="Post_318"/>
    <x v="60"/>
    <x v="11"/>
    <x v="2"/>
    <x v="7"/>
    <x v="0"/>
    <x v="0"/>
    <n v="4719001"/>
    <n v="143216"/>
    <n v="93614"/>
    <n v="38476"/>
    <n v="275306"/>
    <n v="5.833989015895525E-2"/>
    <x v="2"/>
    <n v="0"/>
  </r>
  <r>
    <s v="Post_319"/>
    <x v="249"/>
    <x v="16"/>
    <x v="0"/>
    <x v="4"/>
    <x v="3"/>
    <x v="0"/>
    <n v="1357286"/>
    <n v="485410"/>
    <n v="96395"/>
    <n v="177"/>
    <n v="581982"/>
    <n v="0.42878361671747883"/>
    <x v="0"/>
    <n v="0"/>
  </r>
  <r>
    <s v="Post_320"/>
    <x v="147"/>
    <x v="20"/>
    <x v="2"/>
    <x v="9"/>
    <x v="3"/>
    <x v="1"/>
    <n v="2298278"/>
    <n v="202870"/>
    <n v="25710"/>
    <n v="3153"/>
    <n v="231733"/>
    <n v="0.10082896847117712"/>
    <x v="2"/>
    <n v="0"/>
  </r>
  <r>
    <s v="Post_321"/>
    <x v="250"/>
    <x v="9"/>
    <x v="0"/>
    <x v="0"/>
    <x v="2"/>
    <x v="2"/>
    <n v="436487"/>
    <n v="440596"/>
    <n v="28677"/>
    <n v="23094"/>
    <n v="492367"/>
    <n v="1.1280221404073889"/>
    <x v="1"/>
    <n v="0"/>
  </r>
  <r>
    <s v="Post_322"/>
    <x v="134"/>
    <x v="1"/>
    <x v="3"/>
    <x v="9"/>
    <x v="2"/>
    <x v="2"/>
    <n v="2824208"/>
    <n v="151603"/>
    <n v="30104"/>
    <n v="8914"/>
    <n v="190621"/>
    <n v="6.7495382776339416E-2"/>
    <x v="0"/>
    <n v="0"/>
  </r>
  <r>
    <s v="Post_323"/>
    <x v="251"/>
    <x v="17"/>
    <x v="2"/>
    <x v="4"/>
    <x v="3"/>
    <x v="5"/>
    <n v="2517906"/>
    <n v="254149"/>
    <n v="3970"/>
    <n v="17586"/>
    <n v="275705"/>
    <n v="0.10949773343405195"/>
    <x v="1"/>
    <n v="0"/>
  </r>
  <r>
    <s v="Post_324"/>
    <x v="252"/>
    <x v="10"/>
    <x v="0"/>
    <x v="0"/>
    <x v="3"/>
    <x v="4"/>
    <n v="1070510"/>
    <n v="29674"/>
    <n v="53802"/>
    <n v="4514"/>
    <n v="87990"/>
    <n v="8.2194468057281103E-2"/>
    <x v="0"/>
    <n v="0"/>
  </r>
  <r>
    <s v="Post_325"/>
    <x v="253"/>
    <x v="4"/>
    <x v="0"/>
    <x v="3"/>
    <x v="3"/>
    <x v="0"/>
    <n v="3369227"/>
    <n v="130484"/>
    <n v="70848"/>
    <n v="12010"/>
    <n v="213342"/>
    <n v="6.3320755769795262E-2"/>
    <x v="1"/>
    <n v="0"/>
  </r>
  <r>
    <s v="Post_326"/>
    <x v="223"/>
    <x v="7"/>
    <x v="0"/>
    <x v="7"/>
    <x v="0"/>
    <x v="7"/>
    <n v="2580238"/>
    <n v="118495"/>
    <n v="10621"/>
    <n v="34440"/>
    <n v="163556"/>
    <n v="6.3387951033974391E-2"/>
    <x v="1"/>
    <n v="0"/>
  </r>
  <r>
    <s v="Post_327"/>
    <x v="251"/>
    <x v="17"/>
    <x v="0"/>
    <x v="3"/>
    <x v="4"/>
    <x v="4"/>
    <n v="1094116"/>
    <n v="301730"/>
    <n v="23651"/>
    <n v="29582"/>
    <n v="354963"/>
    <n v="0.3244290367748941"/>
    <x v="0"/>
    <n v="0"/>
  </r>
  <r>
    <s v="Post_328"/>
    <x v="254"/>
    <x v="14"/>
    <x v="3"/>
    <x v="5"/>
    <x v="5"/>
    <x v="0"/>
    <n v="3107277"/>
    <n v="201634"/>
    <n v="7994"/>
    <n v="4367"/>
    <n v="213995"/>
    <n v="6.886898078285264E-2"/>
    <x v="0"/>
    <n v="0"/>
  </r>
  <r>
    <s v="Post_329"/>
    <x v="255"/>
    <x v="1"/>
    <x v="1"/>
    <x v="8"/>
    <x v="0"/>
    <x v="6"/>
    <n v="3502729"/>
    <n v="423463"/>
    <n v="33243"/>
    <n v="17585"/>
    <n v="474291"/>
    <n v="0.13540613618695593"/>
    <x v="1"/>
    <n v="0"/>
  </r>
  <r>
    <s v="Post_330"/>
    <x v="256"/>
    <x v="6"/>
    <x v="3"/>
    <x v="8"/>
    <x v="3"/>
    <x v="2"/>
    <n v="3073848"/>
    <n v="306268"/>
    <n v="94923"/>
    <n v="45513"/>
    <n v="446704"/>
    <n v="0.14532403684242032"/>
    <x v="1"/>
    <n v="0"/>
  </r>
  <r>
    <s v="Post_331"/>
    <x v="257"/>
    <x v="11"/>
    <x v="0"/>
    <x v="3"/>
    <x v="3"/>
    <x v="4"/>
    <n v="2092377"/>
    <n v="158177"/>
    <n v="72216"/>
    <n v="47525"/>
    <n v="277918"/>
    <n v="0.13282405608549511"/>
    <x v="0"/>
    <n v="0"/>
  </r>
  <r>
    <s v="Post_332"/>
    <x v="258"/>
    <x v="8"/>
    <x v="3"/>
    <x v="1"/>
    <x v="2"/>
    <x v="7"/>
    <n v="4530257"/>
    <n v="474798"/>
    <n v="91950"/>
    <n v="40024"/>
    <n v="606772"/>
    <n v="0.13393765519263034"/>
    <x v="0"/>
    <n v="0"/>
  </r>
  <r>
    <s v="Post_333"/>
    <x v="116"/>
    <x v="22"/>
    <x v="0"/>
    <x v="8"/>
    <x v="4"/>
    <x v="4"/>
    <n v="4297874"/>
    <n v="462449"/>
    <n v="15517"/>
    <n v="44021"/>
    <n v="521987"/>
    <n v="0.1214523738946279"/>
    <x v="1"/>
    <n v="0"/>
  </r>
  <r>
    <s v="Post_334"/>
    <x v="259"/>
    <x v="13"/>
    <x v="0"/>
    <x v="3"/>
    <x v="2"/>
    <x v="3"/>
    <n v="2847461"/>
    <n v="439633"/>
    <n v="17966"/>
    <n v="47276"/>
    <n v="504875"/>
    <n v="0.17730708164220688"/>
    <x v="1"/>
    <n v="0"/>
  </r>
  <r>
    <s v="Post_335"/>
    <x v="260"/>
    <x v="6"/>
    <x v="1"/>
    <x v="6"/>
    <x v="0"/>
    <x v="6"/>
    <n v="4096574"/>
    <n v="225112"/>
    <n v="53015"/>
    <n v="15291"/>
    <n v="293418"/>
    <n v="7.1625216583418236E-2"/>
    <x v="2"/>
    <n v="0"/>
  </r>
  <r>
    <s v="Post_336"/>
    <x v="261"/>
    <x v="9"/>
    <x v="2"/>
    <x v="7"/>
    <x v="5"/>
    <x v="2"/>
    <n v="3708615"/>
    <n v="239914"/>
    <n v="45200"/>
    <n v="8352"/>
    <n v="293466"/>
    <n v="7.9130888485324041E-2"/>
    <x v="2"/>
    <n v="0"/>
  </r>
  <r>
    <s v="Post_337"/>
    <x v="262"/>
    <x v="23"/>
    <x v="0"/>
    <x v="5"/>
    <x v="5"/>
    <x v="1"/>
    <n v="4047898"/>
    <n v="375210"/>
    <n v="72728"/>
    <n v="40390"/>
    <n v="488328"/>
    <n v="0.12063742712884563"/>
    <x v="1"/>
    <n v="0"/>
  </r>
  <r>
    <s v="Post_338"/>
    <x v="114"/>
    <x v="22"/>
    <x v="2"/>
    <x v="3"/>
    <x v="5"/>
    <x v="2"/>
    <n v="2676484"/>
    <n v="97672"/>
    <n v="26461"/>
    <n v="49856"/>
    <n v="173989"/>
    <n v="6.5006553373754522E-2"/>
    <x v="0"/>
    <n v="0"/>
  </r>
  <r>
    <s v="Post_339"/>
    <x v="263"/>
    <x v="21"/>
    <x v="1"/>
    <x v="1"/>
    <x v="0"/>
    <x v="6"/>
    <n v="961039"/>
    <n v="320162"/>
    <n v="73066"/>
    <n v="32"/>
    <n v="393260"/>
    <n v="0.40920295638366394"/>
    <x v="2"/>
    <n v="0"/>
  </r>
  <r>
    <s v="Post_340"/>
    <x v="264"/>
    <x v="13"/>
    <x v="2"/>
    <x v="9"/>
    <x v="3"/>
    <x v="6"/>
    <n v="3806052"/>
    <n v="336179"/>
    <n v="69578"/>
    <n v="32549"/>
    <n v="438306"/>
    <n v="0.11516027631782225"/>
    <x v="1"/>
    <n v="0"/>
  </r>
  <r>
    <s v="Post_341"/>
    <x v="265"/>
    <x v="9"/>
    <x v="0"/>
    <x v="6"/>
    <x v="3"/>
    <x v="3"/>
    <n v="2277888"/>
    <n v="10022"/>
    <n v="63720"/>
    <n v="49788"/>
    <n v="123530"/>
    <n v="5.423005872106091E-2"/>
    <x v="2"/>
    <n v="0"/>
  </r>
  <r>
    <s v="Post_342"/>
    <x v="266"/>
    <x v="19"/>
    <x v="1"/>
    <x v="6"/>
    <x v="3"/>
    <x v="0"/>
    <n v="3850711"/>
    <n v="419814"/>
    <n v="14656"/>
    <n v="45277"/>
    <n v="479747"/>
    <n v="0.12458660231837705"/>
    <x v="2"/>
    <n v="0"/>
  </r>
  <r>
    <s v="Post_343"/>
    <x v="267"/>
    <x v="0"/>
    <x v="2"/>
    <x v="8"/>
    <x v="1"/>
    <x v="5"/>
    <n v="1675122"/>
    <n v="177756"/>
    <n v="68407"/>
    <n v="36886"/>
    <n v="283049"/>
    <n v="0.16897217038520179"/>
    <x v="1"/>
    <n v="0"/>
  </r>
  <r>
    <s v="Post_344"/>
    <x v="199"/>
    <x v="0"/>
    <x v="1"/>
    <x v="0"/>
    <x v="0"/>
    <x v="6"/>
    <n v="121735"/>
    <n v="293092"/>
    <n v="98179"/>
    <n v="41884"/>
    <n v="433155"/>
    <n v="3.5581796525239251"/>
    <x v="2"/>
    <n v="0"/>
  </r>
  <r>
    <s v="Post_345"/>
    <x v="268"/>
    <x v="8"/>
    <x v="1"/>
    <x v="5"/>
    <x v="5"/>
    <x v="3"/>
    <n v="423362"/>
    <n v="110690"/>
    <n v="51877"/>
    <n v="22816"/>
    <n v="185383"/>
    <n v="0.43788294650913401"/>
    <x v="0"/>
    <n v="0"/>
  </r>
  <r>
    <s v="Post_346"/>
    <x v="269"/>
    <x v="18"/>
    <x v="2"/>
    <x v="0"/>
    <x v="1"/>
    <x v="3"/>
    <n v="2902262"/>
    <n v="99211"/>
    <n v="30845"/>
    <n v="37170"/>
    <n v="167226"/>
    <n v="5.7619194958966488E-2"/>
    <x v="1"/>
    <n v="0"/>
  </r>
  <r>
    <s v="Post_347"/>
    <x v="270"/>
    <x v="8"/>
    <x v="3"/>
    <x v="0"/>
    <x v="2"/>
    <x v="2"/>
    <n v="1670715"/>
    <n v="304208"/>
    <n v="67487"/>
    <n v="36984"/>
    <n v="408679"/>
    <n v="0.24461323445351241"/>
    <x v="0"/>
    <n v="0"/>
  </r>
  <r>
    <s v="Post_348"/>
    <x v="271"/>
    <x v="9"/>
    <x v="3"/>
    <x v="7"/>
    <x v="3"/>
    <x v="2"/>
    <n v="3577708"/>
    <n v="6650"/>
    <n v="74312"/>
    <n v="12776"/>
    <n v="93738"/>
    <n v="2.6200573104345017E-2"/>
    <x v="2"/>
    <n v="0"/>
  </r>
  <r>
    <s v="Post_349"/>
    <x v="272"/>
    <x v="1"/>
    <x v="2"/>
    <x v="3"/>
    <x v="2"/>
    <x v="3"/>
    <n v="4157406"/>
    <n v="52815"/>
    <n v="89361"/>
    <n v="25431"/>
    <n v="167607"/>
    <n v="4.0315283135686053E-2"/>
    <x v="1"/>
    <n v="0"/>
  </r>
  <r>
    <s v="Post_350"/>
    <x v="24"/>
    <x v="6"/>
    <x v="0"/>
    <x v="3"/>
    <x v="2"/>
    <x v="2"/>
    <n v="4955860"/>
    <n v="204064"/>
    <n v="19359"/>
    <n v="46500"/>
    <n v="269923"/>
    <n v="5.446542073424189E-2"/>
    <x v="1"/>
    <n v="0"/>
  </r>
  <r>
    <s v="Post_351"/>
    <x v="140"/>
    <x v="15"/>
    <x v="0"/>
    <x v="8"/>
    <x v="2"/>
    <x v="7"/>
    <n v="3562055"/>
    <n v="211324"/>
    <n v="22318"/>
    <n v="48831"/>
    <n v="282473"/>
    <n v="7.9300572282011372E-2"/>
    <x v="2"/>
    <n v="0"/>
  </r>
  <r>
    <s v="Post_352"/>
    <x v="273"/>
    <x v="2"/>
    <x v="3"/>
    <x v="9"/>
    <x v="2"/>
    <x v="6"/>
    <n v="4443444"/>
    <n v="329468"/>
    <n v="67869"/>
    <n v="13843"/>
    <n v="411180"/>
    <n v="9.2536329927866756E-2"/>
    <x v="1"/>
    <n v="0"/>
  </r>
  <r>
    <s v="Post_353"/>
    <x v="274"/>
    <x v="20"/>
    <x v="0"/>
    <x v="3"/>
    <x v="0"/>
    <x v="0"/>
    <n v="377149"/>
    <n v="207589"/>
    <n v="13408"/>
    <n v="15058"/>
    <n v="236055"/>
    <n v="0.62589321461809522"/>
    <x v="0"/>
    <n v="0"/>
  </r>
  <r>
    <s v="Post_354"/>
    <x v="275"/>
    <x v="3"/>
    <x v="3"/>
    <x v="8"/>
    <x v="4"/>
    <x v="7"/>
    <n v="2711504"/>
    <n v="428947"/>
    <n v="52195"/>
    <n v="4775"/>
    <n v="485917"/>
    <n v="0.17920571018888409"/>
    <x v="0"/>
    <n v="0"/>
  </r>
  <r>
    <s v="Post_355"/>
    <x v="32"/>
    <x v="4"/>
    <x v="3"/>
    <x v="0"/>
    <x v="4"/>
    <x v="3"/>
    <n v="429918"/>
    <n v="121461"/>
    <n v="7858"/>
    <n v="29359"/>
    <n v="158678"/>
    <n v="0.36908898906303061"/>
    <x v="2"/>
    <n v="0"/>
  </r>
  <r>
    <s v="Post_356"/>
    <x v="268"/>
    <x v="8"/>
    <x v="3"/>
    <x v="4"/>
    <x v="4"/>
    <x v="5"/>
    <n v="4023574"/>
    <n v="127139"/>
    <n v="4948"/>
    <n v="42147"/>
    <n v="174234"/>
    <n v="4.3303292048313263E-2"/>
    <x v="1"/>
    <n v="0"/>
  </r>
  <r>
    <s v="Post_357"/>
    <x v="209"/>
    <x v="15"/>
    <x v="0"/>
    <x v="4"/>
    <x v="3"/>
    <x v="2"/>
    <n v="3106083"/>
    <n v="104414"/>
    <n v="65393"/>
    <n v="39972"/>
    <n v="209779"/>
    <n v="6.7538117944691112E-2"/>
    <x v="0"/>
    <n v="0"/>
  </r>
  <r>
    <s v="Post_358"/>
    <x v="44"/>
    <x v="19"/>
    <x v="2"/>
    <x v="6"/>
    <x v="1"/>
    <x v="0"/>
    <n v="374765"/>
    <n v="370936"/>
    <n v="46890"/>
    <n v="10055"/>
    <n v="427881"/>
    <n v="1.1417314850639735"/>
    <x v="2"/>
    <n v="0"/>
  </r>
  <r>
    <s v="Post_359"/>
    <x v="193"/>
    <x v="1"/>
    <x v="1"/>
    <x v="8"/>
    <x v="2"/>
    <x v="2"/>
    <n v="3573199"/>
    <n v="332761"/>
    <n v="15013"/>
    <n v="41115"/>
    <n v="388889"/>
    <n v="0.1088349683294997"/>
    <x v="2"/>
    <n v="0"/>
  </r>
  <r>
    <s v="Post_360"/>
    <x v="276"/>
    <x v="4"/>
    <x v="3"/>
    <x v="1"/>
    <x v="2"/>
    <x v="2"/>
    <n v="1772657"/>
    <n v="333017"/>
    <n v="23933"/>
    <n v="28501"/>
    <n v="385451"/>
    <n v="0.21744251708029247"/>
    <x v="2"/>
    <n v="0"/>
  </r>
  <r>
    <s v="Post_361"/>
    <x v="277"/>
    <x v="23"/>
    <x v="3"/>
    <x v="4"/>
    <x v="2"/>
    <x v="0"/>
    <n v="3559212"/>
    <n v="54955"/>
    <n v="38056"/>
    <n v="8025"/>
    <n v="101036"/>
    <n v="2.8387182331369977E-2"/>
    <x v="0"/>
    <n v="0"/>
  </r>
  <r>
    <s v="Post_362"/>
    <x v="278"/>
    <x v="8"/>
    <x v="0"/>
    <x v="1"/>
    <x v="4"/>
    <x v="5"/>
    <n v="147632"/>
    <n v="19332"/>
    <n v="644"/>
    <n v="49459"/>
    <n v="69435"/>
    <n v="0.47032486181857591"/>
    <x v="2"/>
    <n v="0"/>
  </r>
  <r>
    <s v="Post_363"/>
    <x v="279"/>
    <x v="23"/>
    <x v="1"/>
    <x v="0"/>
    <x v="2"/>
    <x v="4"/>
    <n v="258238"/>
    <n v="465551"/>
    <n v="15136"/>
    <n v="48715"/>
    <n v="529402"/>
    <n v="2.0500546007946157"/>
    <x v="2"/>
    <n v="0"/>
  </r>
  <r>
    <s v="Post_364"/>
    <x v="280"/>
    <x v="16"/>
    <x v="0"/>
    <x v="2"/>
    <x v="0"/>
    <x v="5"/>
    <n v="4133077"/>
    <n v="402734"/>
    <n v="72073"/>
    <n v="18629"/>
    <n v="493436"/>
    <n v="0.11938708134399625"/>
    <x v="1"/>
    <n v="0"/>
  </r>
  <r>
    <s v="Post_365"/>
    <x v="216"/>
    <x v="22"/>
    <x v="2"/>
    <x v="0"/>
    <x v="1"/>
    <x v="1"/>
    <n v="3128393"/>
    <n v="105546"/>
    <n v="30995"/>
    <n v="41182"/>
    <n v="177723"/>
    <n v="5.68096783236633E-2"/>
    <x v="1"/>
    <n v="0"/>
  </r>
  <r>
    <s v="Post_366"/>
    <x v="120"/>
    <x v="9"/>
    <x v="1"/>
    <x v="5"/>
    <x v="3"/>
    <x v="3"/>
    <n v="1568970"/>
    <n v="253002"/>
    <n v="46733"/>
    <n v="33534"/>
    <n v="333269"/>
    <n v="0.21241260189806052"/>
    <x v="1"/>
    <n v="0"/>
  </r>
  <r>
    <s v="Post_367"/>
    <x v="281"/>
    <x v="14"/>
    <x v="1"/>
    <x v="1"/>
    <x v="4"/>
    <x v="0"/>
    <n v="464742"/>
    <n v="267582"/>
    <n v="36900"/>
    <n v="25379"/>
    <n v="329861"/>
    <n v="0.70977230377284606"/>
    <x v="0"/>
    <n v="0"/>
  </r>
  <r>
    <s v="Post_368"/>
    <x v="282"/>
    <x v="16"/>
    <x v="0"/>
    <x v="7"/>
    <x v="0"/>
    <x v="5"/>
    <n v="2014353"/>
    <n v="461968"/>
    <n v="86514"/>
    <n v="36689"/>
    <n v="585171"/>
    <n v="0.29050072157164114"/>
    <x v="0"/>
    <n v="0"/>
  </r>
  <r>
    <s v="Post_369"/>
    <x v="7"/>
    <x v="0"/>
    <x v="1"/>
    <x v="2"/>
    <x v="3"/>
    <x v="0"/>
    <n v="2177286"/>
    <n v="201616"/>
    <n v="27274"/>
    <n v="22357"/>
    <n v="251247"/>
    <n v="0.11539457838795639"/>
    <x v="0"/>
    <n v="0"/>
  </r>
  <r>
    <s v="Post_370"/>
    <x v="283"/>
    <x v="5"/>
    <x v="0"/>
    <x v="6"/>
    <x v="3"/>
    <x v="5"/>
    <n v="4338397"/>
    <n v="139678"/>
    <n v="73551"/>
    <n v="14788"/>
    <n v="228017"/>
    <n v="5.2557891774312034E-2"/>
    <x v="1"/>
    <n v="0"/>
  </r>
  <r>
    <s v="Post_371"/>
    <x v="269"/>
    <x v="18"/>
    <x v="1"/>
    <x v="4"/>
    <x v="0"/>
    <x v="1"/>
    <n v="4659521"/>
    <n v="103924"/>
    <n v="29063"/>
    <n v="38288"/>
    <n v="171275"/>
    <n v="3.6758070196485859E-2"/>
    <x v="1"/>
    <n v="0"/>
  </r>
  <r>
    <s v="Post_372"/>
    <x v="39"/>
    <x v="10"/>
    <x v="3"/>
    <x v="0"/>
    <x v="3"/>
    <x v="3"/>
    <n v="2893640"/>
    <n v="20284"/>
    <n v="70366"/>
    <n v="14181"/>
    <n v="104831"/>
    <n v="3.6228072600599938E-2"/>
    <x v="0"/>
    <n v="0"/>
  </r>
  <r>
    <s v="Post_373"/>
    <x v="284"/>
    <x v="16"/>
    <x v="0"/>
    <x v="3"/>
    <x v="2"/>
    <x v="5"/>
    <n v="2815469"/>
    <n v="426113"/>
    <n v="93461"/>
    <n v="42629"/>
    <n v="562203"/>
    <n v="0.19968360511161728"/>
    <x v="1"/>
    <n v="0"/>
  </r>
  <r>
    <s v="Post_374"/>
    <x v="208"/>
    <x v="18"/>
    <x v="1"/>
    <x v="6"/>
    <x v="3"/>
    <x v="7"/>
    <n v="3031527"/>
    <n v="384860"/>
    <n v="45831"/>
    <n v="37574"/>
    <n v="468265"/>
    <n v="0.15446506001760829"/>
    <x v="0"/>
    <n v="0"/>
  </r>
  <r>
    <s v="Post_375"/>
    <x v="285"/>
    <x v="10"/>
    <x v="1"/>
    <x v="0"/>
    <x v="3"/>
    <x v="5"/>
    <n v="4655360"/>
    <n v="225104"/>
    <n v="99715"/>
    <n v="47565"/>
    <n v="372384"/>
    <n v="7.999037668408028E-2"/>
    <x v="2"/>
    <n v="0"/>
  </r>
  <r>
    <s v="Post_376"/>
    <x v="155"/>
    <x v="11"/>
    <x v="3"/>
    <x v="6"/>
    <x v="2"/>
    <x v="3"/>
    <n v="1850613"/>
    <n v="125819"/>
    <n v="12927"/>
    <n v="41305"/>
    <n v="180051"/>
    <n v="9.7292626821491035E-2"/>
    <x v="1"/>
    <n v="0"/>
  </r>
  <r>
    <s v="Post_377"/>
    <x v="273"/>
    <x v="2"/>
    <x v="0"/>
    <x v="4"/>
    <x v="3"/>
    <x v="5"/>
    <n v="2210593"/>
    <n v="351628"/>
    <n v="3482"/>
    <n v="3706"/>
    <n v="358816"/>
    <n v="0.16231662725793486"/>
    <x v="0"/>
    <n v="0"/>
  </r>
  <r>
    <s v="Post_378"/>
    <x v="286"/>
    <x v="12"/>
    <x v="2"/>
    <x v="1"/>
    <x v="3"/>
    <x v="6"/>
    <n v="2511011"/>
    <n v="219874"/>
    <n v="52071"/>
    <n v="723"/>
    <n v="272668"/>
    <n v="0.10858893091268816"/>
    <x v="0"/>
    <n v="0"/>
  </r>
  <r>
    <s v="Post_379"/>
    <x v="287"/>
    <x v="16"/>
    <x v="2"/>
    <x v="3"/>
    <x v="5"/>
    <x v="7"/>
    <n v="4904231"/>
    <n v="448526"/>
    <n v="39996"/>
    <n v="15900"/>
    <n v="504422"/>
    <n v="0.1028544536340152"/>
    <x v="1"/>
    <n v="0"/>
  </r>
  <r>
    <s v="Post_380"/>
    <x v="288"/>
    <x v="4"/>
    <x v="3"/>
    <x v="8"/>
    <x v="3"/>
    <x v="4"/>
    <n v="630739"/>
    <n v="396267"/>
    <n v="48676"/>
    <n v="22034"/>
    <n v="466977"/>
    <n v="0.74036487358479497"/>
    <x v="2"/>
    <n v="0"/>
  </r>
  <r>
    <s v="Post_381"/>
    <x v="289"/>
    <x v="5"/>
    <x v="0"/>
    <x v="4"/>
    <x v="3"/>
    <x v="1"/>
    <n v="1572385"/>
    <n v="2798"/>
    <n v="3479"/>
    <n v="39467"/>
    <n v="45744"/>
    <n v="2.9092111664764036E-2"/>
    <x v="2"/>
    <n v="0"/>
  </r>
  <r>
    <s v="Post_382"/>
    <x v="281"/>
    <x v="14"/>
    <x v="1"/>
    <x v="2"/>
    <x v="1"/>
    <x v="7"/>
    <n v="871802"/>
    <n v="491525"/>
    <n v="45339"/>
    <n v="23004"/>
    <n v="559868"/>
    <n v="0.6421962785127816"/>
    <x v="1"/>
    <n v="0"/>
  </r>
  <r>
    <s v="Post_383"/>
    <x v="230"/>
    <x v="7"/>
    <x v="3"/>
    <x v="8"/>
    <x v="5"/>
    <x v="7"/>
    <n v="3044031"/>
    <n v="327478"/>
    <n v="80291"/>
    <n v="4748"/>
    <n v="412517"/>
    <n v="0.13551668823346411"/>
    <x v="2"/>
    <n v="0"/>
  </r>
  <r>
    <s v="Post_384"/>
    <x v="106"/>
    <x v="4"/>
    <x v="2"/>
    <x v="3"/>
    <x v="4"/>
    <x v="0"/>
    <n v="3432762"/>
    <n v="386123"/>
    <n v="50354"/>
    <n v="18115"/>
    <n v="454592"/>
    <n v="0.13242747385341599"/>
    <x v="0"/>
    <n v="0"/>
  </r>
  <r>
    <s v="Post_385"/>
    <x v="290"/>
    <x v="14"/>
    <x v="2"/>
    <x v="8"/>
    <x v="5"/>
    <x v="5"/>
    <n v="2145559"/>
    <n v="469691"/>
    <n v="78098"/>
    <n v="14666"/>
    <n v="562455"/>
    <n v="0.26214846573783335"/>
    <x v="1"/>
    <n v="0"/>
  </r>
  <r>
    <s v="Post_386"/>
    <x v="30"/>
    <x v="10"/>
    <x v="2"/>
    <x v="2"/>
    <x v="2"/>
    <x v="3"/>
    <n v="2064776"/>
    <n v="387203"/>
    <n v="7684"/>
    <n v="5608"/>
    <n v="400495"/>
    <n v="0.19396535023653896"/>
    <x v="2"/>
    <n v="0"/>
  </r>
  <r>
    <s v="Post_387"/>
    <x v="47"/>
    <x v="1"/>
    <x v="3"/>
    <x v="6"/>
    <x v="2"/>
    <x v="3"/>
    <n v="354702"/>
    <n v="364531"/>
    <n v="95192"/>
    <n v="539"/>
    <n v="460262"/>
    <n v="1.2976019306347299"/>
    <x v="0"/>
    <n v="0"/>
  </r>
  <r>
    <s v="Post_388"/>
    <x v="291"/>
    <x v="14"/>
    <x v="1"/>
    <x v="8"/>
    <x v="2"/>
    <x v="4"/>
    <n v="665740"/>
    <n v="389852"/>
    <n v="99285"/>
    <n v="3432"/>
    <n v="492569"/>
    <n v="0.73988193589088835"/>
    <x v="1"/>
    <n v="0"/>
  </r>
  <r>
    <s v="Post_389"/>
    <x v="8"/>
    <x v="6"/>
    <x v="1"/>
    <x v="7"/>
    <x v="1"/>
    <x v="4"/>
    <n v="4582997"/>
    <n v="440332"/>
    <n v="73379"/>
    <n v="85"/>
    <n v="513796"/>
    <n v="0.1121091722294385"/>
    <x v="2"/>
    <n v="0"/>
  </r>
  <r>
    <s v="Post_390"/>
    <x v="292"/>
    <x v="6"/>
    <x v="3"/>
    <x v="1"/>
    <x v="3"/>
    <x v="5"/>
    <n v="1392163"/>
    <n v="267737"/>
    <n v="59937"/>
    <n v="27304"/>
    <n v="354978"/>
    <n v="0.25498307310279039"/>
    <x v="1"/>
    <n v="0"/>
  </r>
  <r>
    <s v="Post_391"/>
    <x v="293"/>
    <x v="19"/>
    <x v="3"/>
    <x v="2"/>
    <x v="2"/>
    <x v="3"/>
    <n v="2183312"/>
    <n v="333767"/>
    <n v="32881"/>
    <n v="29602"/>
    <n v="396250"/>
    <n v="0.18149032295888082"/>
    <x v="0"/>
    <n v="0"/>
  </r>
  <r>
    <s v="Post_392"/>
    <x v="294"/>
    <x v="5"/>
    <x v="1"/>
    <x v="5"/>
    <x v="1"/>
    <x v="6"/>
    <n v="2267018"/>
    <n v="137209"/>
    <n v="75303"/>
    <n v="31685"/>
    <n v="244197"/>
    <n v="0.10771727441070164"/>
    <x v="2"/>
    <n v="0"/>
  </r>
  <r>
    <s v="Post_393"/>
    <x v="295"/>
    <x v="14"/>
    <x v="2"/>
    <x v="6"/>
    <x v="3"/>
    <x v="2"/>
    <n v="1513659"/>
    <n v="130934"/>
    <n v="94962"/>
    <n v="3519"/>
    <n v="229415"/>
    <n v="0.15156319884465391"/>
    <x v="2"/>
    <n v="0"/>
  </r>
  <r>
    <s v="Post_394"/>
    <x v="173"/>
    <x v="5"/>
    <x v="2"/>
    <x v="9"/>
    <x v="4"/>
    <x v="3"/>
    <n v="3267376"/>
    <n v="243498"/>
    <n v="80458"/>
    <n v="44516"/>
    <n v="368472"/>
    <n v="0.11277306315526588"/>
    <x v="2"/>
    <n v="0"/>
  </r>
  <r>
    <s v="Post_395"/>
    <x v="57"/>
    <x v="14"/>
    <x v="0"/>
    <x v="0"/>
    <x v="1"/>
    <x v="7"/>
    <n v="2127779"/>
    <n v="176918"/>
    <n v="38776"/>
    <n v="18345"/>
    <n v="234039"/>
    <n v="0.10999215614027584"/>
    <x v="2"/>
    <n v="0"/>
  </r>
  <r>
    <s v="Post_396"/>
    <x v="160"/>
    <x v="23"/>
    <x v="1"/>
    <x v="9"/>
    <x v="4"/>
    <x v="6"/>
    <n v="4151557"/>
    <n v="244562"/>
    <n v="87770"/>
    <n v="44396"/>
    <n v="376728"/>
    <n v="9.0743786006069527E-2"/>
    <x v="2"/>
    <n v="0"/>
  </r>
  <r>
    <s v="Post_397"/>
    <x v="296"/>
    <x v="10"/>
    <x v="2"/>
    <x v="4"/>
    <x v="5"/>
    <x v="5"/>
    <n v="360483"/>
    <n v="165482"/>
    <n v="18721"/>
    <n v="24681"/>
    <n v="208884"/>
    <n v="0.57945589667196507"/>
    <x v="0"/>
    <n v="0"/>
  </r>
  <r>
    <s v="Post_398"/>
    <x v="297"/>
    <x v="13"/>
    <x v="3"/>
    <x v="0"/>
    <x v="1"/>
    <x v="7"/>
    <n v="4987250"/>
    <n v="423644"/>
    <n v="6076"/>
    <n v="26739"/>
    <n v="456459"/>
    <n v="9.1525189232542978E-2"/>
    <x v="1"/>
    <n v="0"/>
  </r>
  <r>
    <s v="Post_399"/>
    <x v="248"/>
    <x v="14"/>
    <x v="3"/>
    <x v="0"/>
    <x v="5"/>
    <x v="3"/>
    <n v="2612254"/>
    <n v="196077"/>
    <n v="21722"/>
    <n v="26238"/>
    <n v="244037"/>
    <n v="9.3420088551878958E-2"/>
    <x v="0"/>
    <n v="0"/>
  </r>
  <r>
    <s v="Post_400"/>
    <x v="84"/>
    <x v="2"/>
    <x v="1"/>
    <x v="1"/>
    <x v="1"/>
    <x v="2"/>
    <n v="378823"/>
    <n v="448944"/>
    <n v="80149"/>
    <n v="42580"/>
    <n v="571673"/>
    <n v="1.5090767983992524"/>
    <x v="2"/>
    <n v="0"/>
  </r>
  <r>
    <s v="Post_401"/>
    <x v="298"/>
    <x v="9"/>
    <x v="0"/>
    <x v="7"/>
    <x v="1"/>
    <x v="5"/>
    <n v="4968911"/>
    <n v="151416"/>
    <n v="16628"/>
    <n v="7048"/>
    <n v="175092"/>
    <n v="3.5237499725795048E-2"/>
    <x v="1"/>
    <n v="0"/>
  </r>
  <r>
    <s v="Post_402"/>
    <x v="299"/>
    <x v="23"/>
    <x v="2"/>
    <x v="1"/>
    <x v="5"/>
    <x v="1"/>
    <n v="2319248"/>
    <n v="419303"/>
    <n v="18861"/>
    <n v="44765"/>
    <n v="482929"/>
    <n v="0.20822654584589487"/>
    <x v="2"/>
    <n v="0"/>
  </r>
  <r>
    <s v="Post_403"/>
    <x v="50"/>
    <x v="16"/>
    <x v="1"/>
    <x v="0"/>
    <x v="4"/>
    <x v="3"/>
    <n v="901819"/>
    <n v="73906"/>
    <n v="1462"/>
    <n v="12876"/>
    <n v="88244"/>
    <n v="9.7851120901200794E-2"/>
    <x v="2"/>
    <n v="0"/>
  </r>
  <r>
    <s v="Post_404"/>
    <x v="48"/>
    <x v="7"/>
    <x v="1"/>
    <x v="1"/>
    <x v="4"/>
    <x v="0"/>
    <n v="1924813"/>
    <n v="188326"/>
    <n v="41895"/>
    <n v="37760"/>
    <n v="267981"/>
    <n v="0.13922443375018767"/>
    <x v="1"/>
    <n v="0"/>
  </r>
  <r>
    <s v="Post_405"/>
    <x v="35"/>
    <x v="13"/>
    <x v="2"/>
    <x v="7"/>
    <x v="3"/>
    <x v="5"/>
    <n v="1779685"/>
    <n v="337898"/>
    <n v="22528"/>
    <n v="24827"/>
    <n v="385253"/>
    <n v="0.21647257801240108"/>
    <x v="1"/>
    <n v="0"/>
  </r>
  <r>
    <s v="Post_406"/>
    <x v="251"/>
    <x v="17"/>
    <x v="1"/>
    <x v="1"/>
    <x v="4"/>
    <x v="6"/>
    <n v="166638"/>
    <n v="52495"/>
    <n v="86474"/>
    <n v="5523"/>
    <n v="144492"/>
    <n v="0.86710114139632022"/>
    <x v="2"/>
    <n v="0"/>
  </r>
  <r>
    <s v="Post_407"/>
    <x v="300"/>
    <x v="2"/>
    <x v="2"/>
    <x v="1"/>
    <x v="0"/>
    <x v="7"/>
    <n v="4952299"/>
    <n v="149289"/>
    <n v="67652"/>
    <n v="13777"/>
    <n v="230718"/>
    <n v="4.6588059404329182E-2"/>
    <x v="1"/>
    <n v="0"/>
  </r>
  <r>
    <s v="Post_408"/>
    <x v="301"/>
    <x v="23"/>
    <x v="1"/>
    <x v="6"/>
    <x v="1"/>
    <x v="2"/>
    <n v="908633"/>
    <n v="408446"/>
    <n v="85164"/>
    <n v="12149"/>
    <n v="505759"/>
    <n v="0.55661526711004328"/>
    <x v="0"/>
    <n v="0"/>
  </r>
  <r>
    <s v="Post_409"/>
    <x v="302"/>
    <x v="12"/>
    <x v="3"/>
    <x v="1"/>
    <x v="0"/>
    <x v="2"/>
    <n v="4687224"/>
    <n v="1635"/>
    <n v="16037"/>
    <n v="48614"/>
    <n v="66286"/>
    <n v="1.4141846005226121E-2"/>
    <x v="1"/>
    <n v="0"/>
  </r>
  <r>
    <s v="Post_410"/>
    <x v="303"/>
    <x v="23"/>
    <x v="3"/>
    <x v="3"/>
    <x v="1"/>
    <x v="3"/>
    <n v="2758571"/>
    <n v="17789"/>
    <n v="36088"/>
    <n v="39138"/>
    <n v="93015"/>
    <n v="3.3718544855289204E-2"/>
    <x v="2"/>
    <n v="0"/>
  </r>
  <r>
    <s v="Post_411"/>
    <x v="304"/>
    <x v="21"/>
    <x v="2"/>
    <x v="5"/>
    <x v="3"/>
    <x v="6"/>
    <n v="253934"/>
    <n v="269239"/>
    <n v="27213"/>
    <n v="864"/>
    <n v="297316"/>
    <n v="1.1708396670000867"/>
    <x v="1"/>
    <n v="0"/>
  </r>
  <r>
    <s v="Post_412"/>
    <x v="149"/>
    <x v="18"/>
    <x v="3"/>
    <x v="2"/>
    <x v="3"/>
    <x v="6"/>
    <n v="3230389"/>
    <n v="297140"/>
    <n v="22102"/>
    <n v="29483"/>
    <n v="348725"/>
    <n v="0.10795139532731197"/>
    <x v="2"/>
    <n v="0"/>
  </r>
  <r>
    <s v="Post_413"/>
    <x v="65"/>
    <x v="0"/>
    <x v="3"/>
    <x v="8"/>
    <x v="3"/>
    <x v="0"/>
    <n v="3448262"/>
    <n v="15538"/>
    <n v="92514"/>
    <n v="38006"/>
    <n v="146058"/>
    <n v="4.2356990275100904E-2"/>
    <x v="2"/>
    <n v="0"/>
  </r>
  <r>
    <s v="Post_414"/>
    <x v="305"/>
    <x v="2"/>
    <x v="0"/>
    <x v="5"/>
    <x v="4"/>
    <x v="0"/>
    <n v="3739590"/>
    <n v="227858"/>
    <n v="13222"/>
    <n v="41021"/>
    <n v="282101"/>
    <n v="7.5436344626015145E-2"/>
    <x v="1"/>
    <n v="0"/>
  </r>
  <r>
    <s v="Post_415"/>
    <x v="129"/>
    <x v="23"/>
    <x v="3"/>
    <x v="5"/>
    <x v="0"/>
    <x v="0"/>
    <n v="2520922"/>
    <n v="74513"/>
    <n v="3987"/>
    <n v="22252"/>
    <n v="100752"/>
    <n v="3.9966329779342634E-2"/>
    <x v="0"/>
    <n v="0"/>
  </r>
  <r>
    <s v="Post_416"/>
    <x v="252"/>
    <x v="10"/>
    <x v="2"/>
    <x v="5"/>
    <x v="3"/>
    <x v="1"/>
    <n v="17826"/>
    <n v="347482"/>
    <n v="13497"/>
    <n v="25800"/>
    <n v="386779"/>
    <n v="21.697464377875015"/>
    <x v="1"/>
    <n v="0"/>
  </r>
  <r>
    <s v="Post_417"/>
    <x v="291"/>
    <x v="14"/>
    <x v="2"/>
    <x v="1"/>
    <x v="3"/>
    <x v="0"/>
    <n v="2717191"/>
    <n v="301070"/>
    <n v="32071"/>
    <n v="43935"/>
    <n v="377076"/>
    <n v="0.13877419732363311"/>
    <x v="0"/>
    <n v="0"/>
  </r>
  <r>
    <s v="Post_418"/>
    <x v="203"/>
    <x v="3"/>
    <x v="0"/>
    <x v="4"/>
    <x v="1"/>
    <x v="4"/>
    <n v="775716"/>
    <n v="249033"/>
    <n v="82258"/>
    <n v="37351"/>
    <n v="368642"/>
    <n v="0.47522804737816415"/>
    <x v="2"/>
    <n v="0"/>
  </r>
  <r>
    <s v="Post_419"/>
    <x v="224"/>
    <x v="10"/>
    <x v="1"/>
    <x v="1"/>
    <x v="2"/>
    <x v="2"/>
    <n v="446706"/>
    <n v="4264"/>
    <n v="75452"/>
    <n v="14816"/>
    <n v="94532"/>
    <n v="0.21162017076108222"/>
    <x v="0"/>
    <n v="0"/>
  </r>
  <r>
    <s v="Post_420"/>
    <x v="8"/>
    <x v="6"/>
    <x v="1"/>
    <x v="7"/>
    <x v="4"/>
    <x v="0"/>
    <n v="951304"/>
    <n v="342048"/>
    <n v="65047"/>
    <n v="35490"/>
    <n v="442585"/>
    <n v="0.46524034378074725"/>
    <x v="1"/>
    <n v="0"/>
  </r>
  <r>
    <s v="Post_421"/>
    <x v="306"/>
    <x v="17"/>
    <x v="2"/>
    <x v="4"/>
    <x v="3"/>
    <x v="0"/>
    <n v="1181477"/>
    <n v="224611"/>
    <n v="22199"/>
    <n v="39231"/>
    <n v="286041"/>
    <n v="0.2421045860393389"/>
    <x v="1"/>
    <n v="0"/>
  </r>
  <r>
    <s v="Post_422"/>
    <x v="271"/>
    <x v="9"/>
    <x v="3"/>
    <x v="0"/>
    <x v="2"/>
    <x v="4"/>
    <n v="117636"/>
    <n v="74051"/>
    <n v="17802"/>
    <n v="38144"/>
    <n v="129997"/>
    <n v="1.1050783773674726"/>
    <x v="1"/>
    <n v="0"/>
  </r>
  <r>
    <s v="Post_423"/>
    <x v="307"/>
    <x v="17"/>
    <x v="1"/>
    <x v="3"/>
    <x v="3"/>
    <x v="0"/>
    <n v="3592472"/>
    <n v="80185"/>
    <n v="16999"/>
    <n v="48101"/>
    <n v="145285"/>
    <n v="4.0441512139830181E-2"/>
    <x v="1"/>
    <n v="0"/>
  </r>
  <r>
    <s v="Post_424"/>
    <x v="308"/>
    <x v="21"/>
    <x v="1"/>
    <x v="0"/>
    <x v="4"/>
    <x v="6"/>
    <n v="3592674"/>
    <n v="160629"/>
    <n v="8445"/>
    <n v="9171"/>
    <n v="178245"/>
    <n v="4.9613463398014958E-2"/>
    <x v="1"/>
    <n v="0"/>
  </r>
  <r>
    <s v="Post_425"/>
    <x v="309"/>
    <x v="12"/>
    <x v="2"/>
    <x v="0"/>
    <x v="4"/>
    <x v="5"/>
    <n v="4528887"/>
    <n v="325301"/>
    <n v="55955"/>
    <n v="3060"/>
    <n v="384316"/>
    <n v="8.4858818513246184E-2"/>
    <x v="0"/>
    <n v="0"/>
  </r>
  <r>
    <s v="Post_426"/>
    <x v="310"/>
    <x v="0"/>
    <x v="3"/>
    <x v="4"/>
    <x v="2"/>
    <x v="1"/>
    <n v="1376828"/>
    <n v="271019"/>
    <n v="78128"/>
    <n v="31233"/>
    <n v="380380"/>
    <n v="0.27627270799257425"/>
    <x v="1"/>
    <n v="0"/>
  </r>
  <r>
    <s v="Post_427"/>
    <x v="311"/>
    <x v="9"/>
    <x v="1"/>
    <x v="1"/>
    <x v="1"/>
    <x v="3"/>
    <n v="4686957"/>
    <n v="109616"/>
    <n v="68468"/>
    <n v="40709"/>
    <n v="218793"/>
    <n v="4.6681247555716857E-2"/>
    <x v="1"/>
    <n v="0"/>
  </r>
  <r>
    <s v="Post_428"/>
    <x v="312"/>
    <x v="10"/>
    <x v="2"/>
    <x v="6"/>
    <x v="0"/>
    <x v="5"/>
    <n v="1375455"/>
    <n v="425083"/>
    <n v="93721"/>
    <n v="18977"/>
    <n v="537781"/>
    <n v="0.39098407436084787"/>
    <x v="0"/>
    <n v="0"/>
  </r>
  <r>
    <s v="Post_429"/>
    <x v="39"/>
    <x v="10"/>
    <x v="3"/>
    <x v="9"/>
    <x v="2"/>
    <x v="7"/>
    <n v="830776"/>
    <n v="387748"/>
    <n v="35728"/>
    <n v="33010"/>
    <n v="456486"/>
    <n v="0.54946941173071928"/>
    <x v="1"/>
    <n v="0"/>
  </r>
  <r>
    <s v="Post_430"/>
    <x v="160"/>
    <x v="23"/>
    <x v="3"/>
    <x v="7"/>
    <x v="3"/>
    <x v="6"/>
    <n v="2151293"/>
    <n v="496319"/>
    <n v="47342"/>
    <n v="12951"/>
    <n v="556612"/>
    <n v="0.25873370108116373"/>
    <x v="2"/>
    <n v="0"/>
  </r>
  <r>
    <s v="Post_431"/>
    <x v="287"/>
    <x v="16"/>
    <x v="2"/>
    <x v="4"/>
    <x v="0"/>
    <x v="1"/>
    <n v="40081"/>
    <n v="388209"/>
    <n v="72017"/>
    <n v="26138"/>
    <n v="486364"/>
    <n v="12.134527581647164"/>
    <x v="1"/>
    <n v="0"/>
  </r>
  <r>
    <s v="Post_432"/>
    <x v="313"/>
    <x v="4"/>
    <x v="1"/>
    <x v="6"/>
    <x v="0"/>
    <x v="4"/>
    <n v="2573525"/>
    <n v="244672"/>
    <n v="62989"/>
    <n v="24852"/>
    <n v="332513"/>
    <n v="0.12920527292332501"/>
    <x v="2"/>
    <n v="0"/>
  </r>
  <r>
    <s v="Post_433"/>
    <x v="314"/>
    <x v="15"/>
    <x v="1"/>
    <x v="5"/>
    <x v="0"/>
    <x v="5"/>
    <n v="693490"/>
    <n v="271218"/>
    <n v="30947"/>
    <n v="20950"/>
    <n v="323115"/>
    <n v="0.46592596865131436"/>
    <x v="1"/>
    <n v="0"/>
  </r>
  <r>
    <s v="Post_434"/>
    <x v="315"/>
    <x v="3"/>
    <x v="1"/>
    <x v="4"/>
    <x v="1"/>
    <x v="5"/>
    <n v="1190294"/>
    <n v="180949"/>
    <n v="16220"/>
    <n v="16017"/>
    <n v="213186"/>
    <n v="0.17910365002259945"/>
    <x v="1"/>
    <n v="0"/>
  </r>
  <r>
    <s v="Post_435"/>
    <x v="316"/>
    <x v="5"/>
    <x v="1"/>
    <x v="4"/>
    <x v="0"/>
    <x v="5"/>
    <n v="1646518"/>
    <n v="98332"/>
    <n v="62494"/>
    <n v="12314"/>
    <n v="173140"/>
    <n v="0.10515524276078367"/>
    <x v="0"/>
    <n v="0"/>
  </r>
  <r>
    <s v="Post_436"/>
    <x v="137"/>
    <x v="3"/>
    <x v="3"/>
    <x v="3"/>
    <x v="4"/>
    <x v="3"/>
    <n v="3112756"/>
    <n v="321532"/>
    <n v="88462"/>
    <n v="11421"/>
    <n v="421415"/>
    <n v="0.13538324237428181"/>
    <x v="0"/>
    <n v="0"/>
  </r>
  <r>
    <s v="Post_437"/>
    <x v="120"/>
    <x v="9"/>
    <x v="2"/>
    <x v="6"/>
    <x v="5"/>
    <x v="4"/>
    <n v="3255672"/>
    <n v="65898"/>
    <n v="18956"/>
    <n v="9970"/>
    <n v="94824"/>
    <n v="2.9125784169904093E-2"/>
    <x v="0"/>
    <n v="0"/>
  </r>
  <r>
    <s v="Post_438"/>
    <x v="54"/>
    <x v="22"/>
    <x v="3"/>
    <x v="3"/>
    <x v="5"/>
    <x v="6"/>
    <n v="2440651"/>
    <n v="379826"/>
    <n v="54619"/>
    <n v="36689"/>
    <n v="471134"/>
    <n v="0.19303620222637322"/>
    <x v="0"/>
    <n v="0"/>
  </r>
  <r>
    <s v="Post_439"/>
    <x v="317"/>
    <x v="6"/>
    <x v="2"/>
    <x v="3"/>
    <x v="3"/>
    <x v="6"/>
    <n v="1263815"/>
    <n v="1401"/>
    <n v="29795"/>
    <n v="76"/>
    <n v="31272"/>
    <n v="2.4744127898466153E-2"/>
    <x v="0"/>
    <n v="0"/>
  </r>
  <r>
    <s v="Post_440"/>
    <x v="21"/>
    <x v="0"/>
    <x v="0"/>
    <x v="9"/>
    <x v="0"/>
    <x v="6"/>
    <n v="2815018"/>
    <n v="235401"/>
    <n v="12601"/>
    <n v="10518"/>
    <n v="258520"/>
    <n v="9.1836002469611211E-2"/>
    <x v="1"/>
    <n v="0"/>
  </r>
  <r>
    <s v="Post_441"/>
    <x v="318"/>
    <x v="9"/>
    <x v="0"/>
    <x v="8"/>
    <x v="1"/>
    <x v="6"/>
    <n v="3868012"/>
    <n v="260982"/>
    <n v="45275"/>
    <n v="9713"/>
    <n v="315970"/>
    <n v="8.1687957534774966E-2"/>
    <x v="2"/>
    <n v="0"/>
  </r>
  <r>
    <s v="Post_442"/>
    <x v="319"/>
    <x v="13"/>
    <x v="3"/>
    <x v="1"/>
    <x v="3"/>
    <x v="1"/>
    <n v="4649706"/>
    <n v="330323"/>
    <n v="14225"/>
    <n v="34904"/>
    <n v="379452"/>
    <n v="8.1607740360358269E-2"/>
    <x v="0"/>
    <n v="0"/>
  </r>
  <r>
    <s v="Post_443"/>
    <x v="32"/>
    <x v="4"/>
    <x v="2"/>
    <x v="6"/>
    <x v="2"/>
    <x v="5"/>
    <n v="1972112"/>
    <n v="80588"/>
    <n v="58508"/>
    <n v="27308"/>
    <n v="166404"/>
    <n v="8.4378574847675997E-2"/>
    <x v="1"/>
    <n v="0"/>
  </r>
  <r>
    <s v="Post_444"/>
    <x v="318"/>
    <x v="9"/>
    <x v="2"/>
    <x v="4"/>
    <x v="4"/>
    <x v="3"/>
    <n v="3944256"/>
    <n v="25952"/>
    <n v="33400"/>
    <n v="41935"/>
    <n v="101287"/>
    <n v="2.5679621201057944E-2"/>
    <x v="0"/>
    <n v="0"/>
  </r>
  <r>
    <s v="Post_445"/>
    <x v="320"/>
    <x v="19"/>
    <x v="0"/>
    <x v="7"/>
    <x v="5"/>
    <x v="1"/>
    <n v="1742308"/>
    <n v="243400"/>
    <n v="13662"/>
    <n v="22362"/>
    <n v="279424"/>
    <n v="0.16037577741708126"/>
    <x v="0"/>
    <n v="0"/>
  </r>
  <r>
    <s v="Post_446"/>
    <x v="321"/>
    <x v="12"/>
    <x v="2"/>
    <x v="1"/>
    <x v="2"/>
    <x v="1"/>
    <n v="3474219"/>
    <n v="495721"/>
    <n v="38652"/>
    <n v="41799"/>
    <n v="576172"/>
    <n v="0.16584216481459574"/>
    <x v="2"/>
    <n v="0"/>
  </r>
  <r>
    <s v="Post_447"/>
    <x v="322"/>
    <x v="22"/>
    <x v="1"/>
    <x v="4"/>
    <x v="4"/>
    <x v="1"/>
    <n v="3335657"/>
    <n v="417475"/>
    <n v="40236"/>
    <n v="4254"/>
    <n v="461965"/>
    <n v="0.13849295655998203"/>
    <x v="2"/>
    <n v="0"/>
  </r>
  <r>
    <s v="Post_448"/>
    <x v="323"/>
    <x v="7"/>
    <x v="3"/>
    <x v="9"/>
    <x v="3"/>
    <x v="3"/>
    <n v="3571417"/>
    <n v="280029"/>
    <n v="10369"/>
    <n v="41918"/>
    <n v="332316"/>
    <n v="9.3048781478051984E-2"/>
    <x v="1"/>
    <n v="0"/>
  </r>
  <r>
    <s v="Post_449"/>
    <x v="324"/>
    <x v="2"/>
    <x v="0"/>
    <x v="0"/>
    <x v="3"/>
    <x v="6"/>
    <n v="112544"/>
    <n v="12459"/>
    <n v="57771"/>
    <n v="44943"/>
    <n v="115173"/>
    <n v="1.0233597526300824"/>
    <x v="2"/>
    <n v="0"/>
  </r>
  <r>
    <s v="Post_450"/>
    <x v="266"/>
    <x v="19"/>
    <x v="3"/>
    <x v="0"/>
    <x v="1"/>
    <x v="2"/>
    <n v="1120236"/>
    <n v="403893"/>
    <n v="40558"/>
    <n v="40713"/>
    <n v="485164"/>
    <n v="0.43309088442078275"/>
    <x v="0"/>
    <n v="0"/>
  </r>
  <r>
    <s v="Post_451"/>
    <x v="116"/>
    <x v="22"/>
    <x v="0"/>
    <x v="9"/>
    <x v="3"/>
    <x v="3"/>
    <n v="338635"/>
    <n v="376834"/>
    <n v="42333"/>
    <n v="9324"/>
    <n v="428491"/>
    <n v="1.2653476456952175"/>
    <x v="2"/>
    <n v="0"/>
  </r>
  <r>
    <s v="Post_452"/>
    <x v="125"/>
    <x v="14"/>
    <x v="0"/>
    <x v="5"/>
    <x v="3"/>
    <x v="3"/>
    <n v="1689148"/>
    <n v="349908"/>
    <n v="55192"/>
    <n v="27281"/>
    <n v="432381"/>
    <n v="0.2559757937137539"/>
    <x v="1"/>
    <n v="0"/>
  </r>
  <r>
    <s v="Post_453"/>
    <x v="325"/>
    <x v="14"/>
    <x v="2"/>
    <x v="8"/>
    <x v="4"/>
    <x v="7"/>
    <n v="2685855"/>
    <n v="480303"/>
    <n v="16618"/>
    <n v="3297"/>
    <n v="500218"/>
    <n v="0.18624162510634415"/>
    <x v="1"/>
    <n v="0"/>
  </r>
  <r>
    <s v="Post_454"/>
    <x v="269"/>
    <x v="18"/>
    <x v="1"/>
    <x v="1"/>
    <x v="1"/>
    <x v="6"/>
    <n v="2388920"/>
    <n v="44750"/>
    <n v="78711"/>
    <n v="21652"/>
    <n v="145113"/>
    <n v="6.0744185657117027E-2"/>
    <x v="2"/>
    <n v="0"/>
  </r>
  <r>
    <s v="Post_455"/>
    <x v="16"/>
    <x v="13"/>
    <x v="2"/>
    <x v="0"/>
    <x v="5"/>
    <x v="7"/>
    <n v="1729498"/>
    <n v="434724"/>
    <n v="83274"/>
    <n v="21460"/>
    <n v="539458"/>
    <n v="0.31191594323902078"/>
    <x v="0"/>
    <n v="0"/>
  </r>
  <r>
    <s v="Post_456"/>
    <x v="326"/>
    <x v="1"/>
    <x v="3"/>
    <x v="5"/>
    <x v="0"/>
    <x v="5"/>
    <n v="251467"/>
    <n v="155816"/>
    <n v="10165"/>
    <n v="11156"/>
    <n v="177137"/>
    <n v="0.7044144957390035"/>
    <x v="2"/>
    <n v="0"/>
  </r>
  <r>
    <s v="Post_457"/>
    <x v="327"/>
    <x v="15"/>
    <x v="3"/>
    <x v="4"/>
    <x v="3"/>
    <x v="4"/>
    <n v="1300227"/>
    <n v="345159"/>
    <n v="23454"/>
    <n v="34160"/>
    <n v="402773"/>
    <n v="0.30977129378177809"/>
    <x v="0"/>
    <n v="0"/>
  </r>
  <r>
    <s v="Post_458"/>
    <x v="27"/>
    <x v="16"/>
    <x v="3"/>
    <x v="5"/>
    <x v="1"/>
    <x v="7"/>
    <n v="1073279"/>
    <n v="344065"/>
    <n v="98144"/>
    <n v="1905"/>
    <n v="444114"/>
    <n v="0.4137917540546307"/>
    <x v="1"/>
    <n v="0"/>
  </r>
  <r>
    <s v="Post_459"/>
    <x v="293"/>
    <x v="19"/>
    <x v="1"/>
    <x v="6"/>
    <x v="1"/>
    <x v="2"/>
    <n v="3848863"/>
    <n v="404283"/>
    <n v="78130"/>
    <n v="41057"/>
    <n v="523470"/>
    <n v="0.13600639981210036"/>
    <x v="2"/>
    <n v="0"/>
  </r>
  <r>
    <s v="Post_460"/>
    <x v="216"/>
    <x v="22"/>
    <x v="2"/>
    <x v="5"/>
    <x v="1"/>
    <x v="0"/>
    <n v="266645"/>
    <n v="82375"/>
    <n v="992"/>
    <n v="5404"/>
    <n v="88771"/>
    <n v="0.33291829961184344"/>
    <x v="1"/>
    <n v="0"/>
  </r>
  <r>
    <s v="Post_461"/>
    <x v="299"/>
    <x v="23"/>
    <x v="0"/>
    <x v="6"/>
    <x v="0"/>
    <x v="0"/>
    <n v="4574441"/>
    <n v="361896"/>
    <n v="98169"/>
    <n v="26574"/>
    <n v="486639"/>
    <n v="0.10638217871866748"/>
    <x v="0"/>
    <n v="0"/>
  </r>
  <r>
    <s v="Post_462"/>
    <x v="298"/>
    <x v="9"/>
    <x v="2"/>
    <x v="1"/>
    <x v="0"/>
    <x v="3"/>
    <n v="4352106"/>
    <n v="308840"/>
    <n v="2844"/>
    <n v="35294"/>
    <n v="346978"/>
    <n v="7.9726458868419101E-2"/>
    <x v="1"/>
    <n v="0"/>
  </r>
  <r>
    <s v="Post_463"/>
    <x v="6"/>
    <x v="5"/>
    <x v="1"/>
    <x v="2"/>
    <x v="1"/>
    <x v="1"/>
    <n v="1926503"/>
    <n v="103365"/>
    <n v="58675"/>
    <n v="33276"/>
    <n v="195316"/>
    <n v="0.1013836988574635"/>
    <x v="0"/>
    <n v="0"/>
  </r>
  <r>
    <s v="Post_464"/>
    <x v="157"/>
    <x v="19"/>
    <x v="1"/>
    <x v="0"/>
    <x v="4"/>
    <x v="0"/>
    <n v="2167670"/>
    <n v="198784"/>
    <n v="96952"/>
    <n v="26902"/>
    <n v="322638"/>
    <n v="0.14884092135795579"/>
    <x v="1"/>
    <n v="0"/>
  </r>
  <r>
    <s v="Post_465"/>
    <x v="326"/>
    <x v="1"/>
    <x v="1"/>
    <x v="9"/>
    <x v="0"/>
    <x v="5"/>
    <n v="1083140"/>
    <n v="309982"/>
    <n v="34255"/>
    <n v="33816"/>
    <n v="378053"/>
    <n v="0.34903428919622581"/>
    <x v="0"/>
    <n v="0"/>
  </r>
  <r>
    <s v="Post_466"/>
    <x v="72"/>
    <x v="15"/>
    <x v="1"/>
    <x v="9"/>
    <x v="2"/>
    <x v="0"/>
    <n v="4398342"/>
    <n v="308054"/>
    <n v="29831"/>
    <n v="3366"/>
    <n v="341251"/>
    <n v="7.7586281376027605E-2"/>
    <x v="1"/>
    <n v="0"/>
  </r>
  <r>
    <s v="Post_467"/>
    <x v="328"/>
    <x v="2"/>
    <x v="2"/>
    <x v="7"/>
    <x v="3"/>
    <x v="3"/>
    <n v="3684089"/>
    <n v="213042"/>
    <n v="71881"/>
    <n v="21008"/>
    <n v="305931"/>
    <n v="8.3041153457476188E-2"/>
    <x v="2"/>
    <n v="0"/>
  </r>
  <r>
    <s v="Post_468"/>
    <x v="329"/>
    <x v="2"/>
    <x v="2"/>
    <x v="7"/>
    <x v="2"/>
    <x v="7"/>
    <n v="2524980"/>
    <n v="18862"/>
    <n v="77762"/>
    <n v="16925"/>
    <n v="113549"/>
    <n v="4.497025719015596E-2"/>
    <x v="2"/>
    <n v="0"/>
  </r>
  <r>
    <s v="Post_469"/>
    <x v="22"/>
    <x v="8"/>
    <x v="2"/>
    <x v="0"/>
    <x v="1"/>
    <x v="0"/>
    <n v="3061168"/>
    <n v="14811"/>
    <n v="49603"/>
    <n v="11285"/>
    <n v="75699"/>
    <n v="2.4728796328721585E-2"/>
    <x v="2"/>
    <n v="0"/>
  </r>
  <r>
    <s v="Post_470"/>
    <x v="330"/>
    <x v="0"/>
    <x v="1"/>
    <x v="6"/>
    <x v="4"/>
    <x v="0"/>
    <n v="275149"/>
    <n v="149844"/>
    <n v="9065"/>
    <n v="35899"/>
    <n v="194808"/>
    <n v="0.70800911506129405"/>
    <x v="1"/>
    <n v="0"/>
  </r>
  <r>
    <s v="Post_471"/>
    <x v="164"/>
    <x v="4"/>
    <x v="3"/>
    <x v="8"/>
    <x v="3"/>
    <x v="1"/>
    <n v="4867109"/>
    <n v="249339"/>
    <n v="46801"/>
    <n v="20110"/>
    <n v="316250"/>
    <n v="6.4976970928738192E-2"/>
    <x v="1"/>
    <n v="0"/>
  </r>
  <r>
    <s v="Post_472"/>
    <x v="310"/>
    <x v="0"/>
    <x v="0"/>
    <x v="9"/>
    <x v="3"/>
    <x v="3"/>
    <n v="1123564"/>
    <n v="306470"/>
    <n v="76377"/>
    <n v="46344"/>
    <n v="429191"/>
    <n v="0.38199070101925658"/>
    <x v="2"/>
    <n v="0"/>
  </r>
  <r>
    <s v="Post_473"/>
    <x v="300"/>
    <x v="2"/>
    <x v="0"/>
    <x v="6"/>
    <x v="4"/>
    <x v="4"/>
    <n v="3501632"/>
    <n v="326063"/>
    <n v="24819"/>
    <n v="11649"/>
    <n v="362531"/>
    <n v="0.10353201021695027"/>
    <x v="2"/>
    <n v="0"/>
  </r>
  <r>
    <s v="Post_474"/>
    <x v="331"/>
    <x v="11"/>
    <x v="3"/>
    <x v="3"/>
    <x v="2"/>
    <x v="0"/>
    <n v="4874267"/>
    <n v="432865"/>
    <n v="34178"/>
    <n v="19828"/>
    <n v="486871"/>
    <n v="9.9885993114451871E-2"/>
    <x v="0"/>
    <n v="0"/>
  </r>
  <r>
    <s v="Post_475"/>
    <x v="332"/>
    <x v="1"/>
    <x v="1"/>
    <x v="0"/>
    <x v="4"/>
    <x v="7"/>
    <n v="1137375"/>
    <n v="118437"/>
    <n v="23946"/>
    <n v="24358"/>
    <n v="166741"/>
    <n v="0.14660160457193097"/>
    <x v="0"/>
    <n v="0"/>
  </r>
  <r>
    <s v="Post_476"/>
    <x v="188"/>
    <x v="5"/>
    <x v="3"/>
    <x v="1"/>
    <x v="4"/>
    <x v="5"/>
    <n v="2623136"/>
    <n v="134723"/>
    <n v="43056"/>
    <n v="37987"/>
    <n v="215766"/>
    <n v="8.2254980298390928E-2"/>
    <x v="2"/>
    <n v="0"/>
  </r>
  <r>
    <s v="Post_477"/>
    <x v="333"/>
    <x v="16"/>
    <x v="3"/>
    <x v="7"/>
    <x v="4"/>
    <x v="1"/>
    <n v="4473535"/>
    <n v="329945"/>
    <n v="58746"/>
    <n v="11543"/>
    <n v="400234"/>
    <n v="8.9467054577643854E-2"/>
    <x v="2"/>
    <n v="0"/>
  </r>
  <r>
    <s v="Post_478"/>
    <x v="60"/>
    <x v="11"/>
    <x v="1"/>
    <x v="9"/>
    <x v="0"/>
    <x v="0"/>
    <n v="2984034"/>
    <n v="227827"/>
    <n v="65757"/>
    <n v="27104"/>
    <n v="320688"/>
    <n v="0.10746794440009731"/>
    <x v="0"/>
    <n v="0"/>
  </r>
  <r>
    <s v="Post_479"/>
    <x v="274"/>
    <x v="20"/>
    <x v="2"/>
    <x v="7"/>
    <x v="5"/>
    <x v="1"/>
    <n v="3033602"/>
    <n v="338637"/>
    <n v="28669"/>
    <n v="36429"/>
    <n v="403735"/>
    <n v="0.13308766278503245"/>
    <x v="2"/>
    <n v="0"/>
  </r>
  <r>
    <s v="Post_480"/>
    <x v="136"/>
    <x v="10"/>
    <x v="1"/>
    <x v="5"/>
    <x v="1"/>
    <x v="2"/>
    <n v="3683276"/>
    <n v="428789"/>
    <n v="65984"/>
    <n v="5073"/>
    <n v="499846"/>
    <n v="0.13570690874102292"/>
    <x v="0"/>
    <n v="0"/>
  </r>
  <r>
    <s v="Post_481"/>
    <x v="334"/>
    <x v="6"/>
    <x v="1"/>
    <x v="2"/>
    <x v="1"/>
    <x v="0"/>
    <n v="2836012"/>
    <n v="183713"/>
    <n v="10028"/>
    <n v="21436"/>
    <n v="215177"/>
    <n v="7.5873092215406709E-2"/>
    <x v="1"/>
    <n v="0"/>
  </r>
  <r>
    <s v="Post_482"/>
    <x v="335"/>
    <x v="22"/>
    <x v="0"/>
    <x v="2"/>
    <x v="0"/>
    <x v="0"/>
    <n v="3099164"/>
    <n v="427255"/>
    <n v="17081"/>
    <n v="23481"/>
    <n v="467817"/>
    <n v="0.15094941732673714"/>
    <x v="1"/>
    <n v="0"/>
  </r>
  <r>
    <s v="Post_483"/>
    <x v="336"/>
    <x v="13"/>
    <x v="1"/>
    <x v="8"/>
    <x v="4"/>
    <x v="0"/>
    <n v="2682414"/>
    <n v="401508"/>
    <n v="59012"/>
    <n v="3275"/>
    <n v="463795"/>
    <n v="0.17290209490406774"/>
    <x v="0"/>
    <n v="0"/>
  </r>
  <r>
    <s v="Post_484"/>
    <x v="337"/>
    <x v="23"/>
    <x v="0"/>
    <x v="0"/>
    <x v="2"/>
    <x v="5"/>
    <n v="2872586"/>
    <n v="304584"/>
    <n v="57452"/>
    <n v="40015"/>
    <n v="402051"/>
    <n v="0.13996134493449455"/>
    <x v="0"/>
    <n v="0"/>
  </r>
  <r>
    <s v="Post_485"/>
    <x v="338"/>
    <x v="7"/>
    <x v="0"/>
    <x v="5"/>
    <x v="0"/>
    <x v="4"/>
    <n v="4174438"/>
    <n v="141088"/>
    <n v="4035"/>
    <n v="3107"/>
    <n v="148230"/>
    <n v="3.5508971507062746E-2"/>
    <x v="1"/>
    <n v="0"/>
  </r>
  <r>
    <s v="Post_486"/>
    <x v="339"/>
    <x v="8"/>
    <x v="3"/>
    <x v="8"/>
    <x v="4"/>
    <x v="7"/>
    <n v="4086758"/>
    <n v="100333"/>
    <n v="31439"/>
    <n v="21971"/>
    <n v="153743"/>
    <n v="3.7619795446659672E-2"/>
    <x v="0"/>
    <n v="0"/>
  </r>
  <r>
    <s v="Post_487"/>
    <x v="340"/>
    <x v="15"/>
    <x v="3"/>
    <x v="7"/>
    <x v="2"/>
    <x v="3"/>
    <n v="3574391"/>
    <n v="163649"/>
    <n v="27522"/>
    <n v="2558"/>
    <n v="193729"/>
    <n v="5.4199162878375645E-2"/>
    <x v="1"/>
    <n v="0"/>
  </r>
  <r>
    <s v="Post_488"/>
    <x v="36"/>
    <x v="6"/>
    <x v="1"/>
    <x v="2"/>
    <x v="2"/>
    <x v="7"/>
    <n v="4533957"/>
    <n v="278567"/>
    <n v="60593"/>
    <n v="12923"/>
    <n v="352083"/>
    <n v="7.765468441804807E-2"/>
    <x v="1"/>
    <n v="0"/>
  </r>
  <r>
    <s v="Post_489"/>
    <x v="241"/>
    <x v="3"/>
    <x v="3"/>
    <x v="3"/>
    <x v="2"/>
    <x v="5"/>
    <n v="3747425"/>
    <n v="488131"/>
    <n v="30145"/>
    <n v="34060"/>
    <n v="552336"/>
    <n v="0.14739080835507049"/>
    <x v="2"/>
    <n v="0"/>
  </r>
  <r>
    <s v="Post_490"/>
    <x v="341"/>
    <x v="20"/>
    <x v="1"/>
    <x v="4"/>
    <x v="3"/>
    <x v="7"/>
    <n v="1296124"/>
    <n v="435551"/>
    <n v="48934"/>
    <n v="49483"/>
    <n v="533968"/>
    <n v="0.41197292851609879"/>
    <x v="0"/>
    <n v="0"/>
  </r>
  <r>
    <s v="Post_491"/>
    <x v="154"/>
    <x v="14"/>
    <x v="0"/>
    <x v="8"/>
    <x v="0"/>
    <x v="0"/>
    <n v="3754208"/>
    <n v="320167"/>
    <n v="58134"/>
    <n v="21693"/>
    <n v="399994"/>
    <n v="0.10654550840017389"/>
    <x v="1"/>
    <n v="0"/>
  </r>
  <r>
    <s v="Post_492"/>
    <x v="342"/>
    <x v="16"/>
    <x v="0"/>
    <x v="3"/>
    <x v="3"/>
    <x v="4"/>
    <n v="4583841"/>
    <n v="449919"/>
    <n v="34524"/>
    <n v="19323"/>
    <n v="503766"/>
    <n v="0.10990040884925982"/>
    <x v="1"/>
    <n v="0"/>
  </r>
  <r>
    <s v="Post_493"/>
    <x v="343"/>
    <x v="8"/>
    <x v="0"/>
    <x v="6"/>
    <x v="0"/>
    <x v="5"/>
    <n v="2627566"/>
    <n v="173288"/>
    <n v="8666"/>
    <n v="35026"/>
    <n v="216980"/>
    <n v="8.2578325339877287E-2"/>
    <x v="2"/>
    <n v="0"/>
  </r>
  <r>
    <s v="Post_494"/>
    <x v="243"/>
    <x v="16"/>
    <x v="0"/>
    <x v="2"/>
    <x v="2"/>
    <x v="3"/>
    <n v="797705"/>
    <n v="102013"/>
    <n v="63301"/>
    <n v="3932"/>
    <n v="169246"/>
    <n v="0.21216615164753888"/>
    <x v="2"/>
    <n v="0"/>
  </r>
  <r>
    <s v="Post_495"/>
    <x v="344"/>
    <x v="7"/>
    <x v="0"/>
    <x v="5"/>
    <x v="3"/>
    <x v="6"/>
    <n v="3971254"/>
    <n v="118065"/>
    <n v="64239"/>
    <n v="29490"/>
    <n v="211794"/>
    <n v="5.3331768756166187E-2"/>
    <x v="0"/>
    <n v="0"/>
  </r>
  <r>
    <s v="Post_496"/>
    <x v="345"/>
    <x v="6"/>
    <x v="3"/>
    <x v="3"/>
    <x v="2"/>
    <x v="6"/>
    <n v="4893326"/>
    <n v="383878"/>
    <n v="10656"/>
    <n v="9457"/>
    <n v="403991"/>
    <n v="8.2559592391759709E-2"/>
    <x v="2"/>
    <n v="0"/>
  </r>
  <r>
    <s v="Post_497"/>
    <x v="346"/>
    <x v="0"/>
    <x v="3"/>
    <x v="0"/>
    <x v="1"/>
    <x v="2"/>
    <n v="4511253"/>
    <n v="111081"/>
    <n v="94452"/>
    <n v="24513"/>
    <n v="230046"/>
    <n v="5.0993814800455659E-2"/>
    <x v="1"/>
    <n v="0"/>
  </r>
  <r>
    <s v="Post_498"/>
    <x v="347"/>
    <x v="2"/>
    <x v="1"/>
    <x v="1"/>
    <x v="3"/>
    <x v="3"/>
    <n v="3979197"/>
    <n v="313528"/>
    <n v="22858"/>
    <n v="39951"/>
    <n v="376337"/>
    <n v="9.4576116739131036E-2"/>
    <x v="0"/>
    <n v="0"/>
  </r>
  <r>
    <s v="Post_499"/>
    <x v="123"/>
    <x v="12"/>
    <x v="2"/>
    <x v="8"/>
    <x v="2"/>
    <x v="0"/>
    <n v="362721"/>
    <n v="485447"/>
    <n v="53099"/>
    <n v="2604"/>
    <n v="541150"/>
    <n v="1.4919180306626856"/>
    <x v="1"/>
    <n v="0"/>
  </r>
  <r>
    <s v="Post_500"/>
    <x v="346"/>
    <x v="0"/>
    <x v="0"/>
    <x v="3"/>
    <x v="5"/>
    <x v="0"/>
    <n v="1172906"/>
    <n v="179308"/>
    <n v="12608"/>
    <n v="36429"/>
    <n v="228345"/>
    <n v="0.19468312038645894"/>
    <x v="0"/>
    <n v="0"/>
  </r>
  <r>
    <s v="Post_501"/>
    <x v="79"/>
    <x v="21"/>
    <x v="1"/>
    <x v="2"/>
    <x v="5"/>
    <x v="0"/>
    <n v="1576695"/>
    <n v="223136"/>
    <n v="3427"/>
    <n v="44738"/>
    <n v="271301"/>
    <n v="0.17206942369957412"/>
    <x v="0"/>
    <n v="0"/>
  </r>
  <r>
    <s v="Post_502"/>
    <x v="348"/>
    <x v="5"/>
    <x v="2"/>
    <x v="4"/>
    <x v="4"/>
    <x v="6"/>
    <n v="4906236"/>
    <n v="318280"/>
    <n v="73843"/>
    <n v="42534"/>
    <n v="434657"/>
    <n v="8.8592762353869647E-2"/>
    <x v="2"/>
    <n v="0"/>
  </r>
  <r>
    <s v="Post_503"/>
    <x v="349"/>
    <x v="7"/>
    <x v="1"/>
    <x v="9"/>
    <x v="4"/>
    <x v="6"/>
    <n v="3419646"/>
    <n v="34941"/>
    <n v="95591"/>
    <n v="9327"/>
    <n v="139859"/>
    <n v="4.0898677816358767E-2"/>
    <x v="1"/>
    <n v="0"/>
  </r>
  <r>
    <s v="Post_504"/>
    <x v="350"/>
    <x v="7"/>
    <x v="2"/>
    <x v="1"/>
    <x v="5"/>
    <x v="0"/>
    <n v="4962420"/>
    <n v="494185"/>
    <n v="59718"/>
    <n v="46178"/>
    <n v="600081"/>
    <n v="0.12092507284752198"/>
    <x v="2"/>
    <n v="0"/>
  </r>
  <r>
    <s v="Post_505"/>
    <x v="105"/>
    <x v="1"/>
    <x v="3"/>
    <x v="9"/>
    <x v="0"/>
    <x v="6"/>
    <n v="2449590"/>
    <n v="214679"/>
    <n v="15511"/>
    <n v="10183"/>
    <n v="240373"/>
    <n v="9.812784996672913E-2"/>
    <x v="1"/>
    <n v="0"/>
  </r>
  <r>
    <s v="Post_506"/>
    <x v="279"/>
    <x v="23"/>
    <x v="3"/>
    <x v="3"/>
    <x v="3"/>
    <x v="3"/>
    <n v="3800628"/>
    <n v="87112"/>
    <n v="16845"/>
    <n v="17649"/>
    <n v="121606"/>
    <n v="3.1996291139253827E-2"/>
    <x v="2"/>
    <n v="0"/>
  </r>
  <r>
    <s v="Post_507"/>
    <x v="351"/>
    <x v="15"/>
    <x v="2"/>
    <x v="0"/>
    <x v="1"/>
    <x v="4"/>
    <n v="3829079"/>
    <n v="460489"/>
    <n v="8748"/>
    <n v="41683"/>
    <n v="510920"/>
    <n v="0.13343156409152174"/>
    <x v="1"/>
    <n v="0"/>
  </r>
  <r>
    <s v="Post_508"/>
    <x v="220"/>
    <x v="7"/>
    <x v="3"/>
    <x v="6"/>
    <x v="1"/>
    <x v="5"/>
    <n v="1201990"/>
    <n v="188063"/>
    <n v="58662"/>
    <n v="894"/>
    <n v="247619"/>
    <n v="0.20600753750031198"/>
    <x v="2"/>
    <n v="0"/>
  </r>
  <r>
    <s v="Post_509"/>
    <x v="54"/>
    <x v="22"/>
    <x v="3"/>
    <x v="4"/>
    <x v="1"/>
    <x v="2"/>
    <n v="1020876"/>
    <n v="129614"/>
    <n v="63924"/>
    <n v="20813"/>
    <n v="214351"/>
    <n v="0.20996771400248415"/>
    <x v="0"/>
    <n v="0"/>
  </r>
  <r>
    <s v="Post_510"/>
    <x v="352"/>
    <x v="23"/>
    <x v="3"/>
    <x v="8"/>
    <x v="4"/>
    <x v="7"/>
    <n v="2335723"/>
    <n v="364476"/>
    <n v="67740"/>
    <n v="24847"/>
    <n v="457063"/>
    <n v="0.19568373475793149"/>
    <x v="2"/>
    <n v="0"/>
  </r>
  <r>
    <s v="Post_511"/>
    <x v="353"/>
    <x v="9"/>
    <x v="2"/>
    <x v="3"/>
    <x v="0"/>
    <x v="4"/>
    <n v="56202"/>
    <n v="360896"/>
    <n v="25987"/>
    <n v="14628"/>
    <n v="401511"/>
    <n v="7.1440696060638409"/>
    <x v="2"/>
    <n v="0"/>
  </r>
  <r>
    <s v="Post_512"/>
    <x v="75"/>
    <x v="0"/>
    <x v="0"/>
    <x v="5"/>
    <x v="2"/>
    <x v="0"/>
    <n v="4038519"/>
    <n v="320781"/>
    <n v="72443"/>
    <n v="16822"/>
    <n v="410046"/>
    <n v="0.10153375531971003"/>
    <x v="0"/>
    <n v="0"/>
  </r>
  <r>
    <s v="Post_513"/>
    <x v="354"/>
    <x v="1"/>
    <x v="1"/>
    <x v="6"/>
    <x v="4"/>
    <x v="7"/>
    <n v="3237254"/>
    <n v="173375"/>
    <n v="36718"/>
    <n v="42896"/>
    <n v="252989"/>
    <n v="7.8149258600035715E-2"/>
    <x v="0"/>
    <n v="0"/>
  </r>
  <r>
    <s v="Post_514"/>
    <x v="325"/>
    <x v="14"/>
    <x v="1"/>
    <x v="2"/>
    <x v="2"/>
    <x v="7"/>
    <n v="4197833"/>
    <n v="175063"/>
    <n v="73833"/>
    <n v="25225"/>
    <n v="274121"/>
    <n v="6.5300596760280841E-2"/>
    <x v="2"/>
    <n v="0"/>
  </r>
  <r>
    <s v="Post_515"/>
    <x v="355"/>
    <x v="20"/>
    <x v="1"/>
    <x v="1"/>
    <x v="2"/>
    <x v="5"/>
    <n v="514956"/>
    <n v="250127"/>
    <n v="90852"/>
    <n v="5413"/>
    <n v="346392"/>
    <n v="0.6726632955048587"/>
    <x v="2"/>
    <n v="0"/>
  </r>
  <r>
    <s v="Post_516"/>
    <x v="356"/>
    <x v="4"/>
    <x v="2"/>
    <x v="3"/>
    <x v="5"/>
    <x v="3"/>
    <n v="2549644"/>
    <n v="355626"/>
    <n v="71483"/>
    <n v="4053"/>
    <n v="431162"/>
    <n v="0.16910674588295463"/>
    <x v="1"/>
    <n v="0"/>
  </r>
  <r>
    <s v="Post_517"/>
    <x v="349"/>
    <x v="7"/>
    <x v="3"/>
    <x v="4"/>
    <x v="3"/>
    <x v="1"/>
    <n v="1437913"/>
    <n v="199931"/>
    <n v="59221"/>
    <n v="837"/>
    <n v="259989"/>
    <n v="0.18080996555424425"/>
    <x v="2"/>
    <n v="0"/>
  </r>
  <r>
    <s v="Post_518"/>
    <x v="357"/>
    <x v="10"/>
    <x v="3"/>
    <x v="0"/>
    <x v="2"/>
    <x v="1"/>
    <n v="514808"/>
    <n v="83217"/>
    <n v="39130"/>
    <n v="31901"/>
    <n v="154248"/>
    <n v="0.29962238349054404"/>
    <x v="2"/>
    <n v="0"/>
  </r>
  <r>
    <s v="Post_519"/>
    <x v="334"/>
    <x v="6"/>
    <x v="2"/>
    <x v="0"/>
    <x v="4"/>
    <x v="1"/>
    <n v="3402798"/>
    <n v="5693"/>
    <n v="23769"/>
    <n v="1821"/>
    <n v="31283"/>
    <n v="9.1933167940030525E-3"/>
    <x v="0"/>
    <n v="0"/>
  </r>
  <r>
    <s v="Post_520"/>
    <x v="173"/>
    <x v="5"/>
    <x v="3"/>
    <x v="9"/>
    <x v="4"/>
    <x v="6"/>
    <n v="413996"/>
    <n v="302157"/>
    <n v="49992"/>
    <n v="24906"/>
    <n v="377055"/>
    <n v="0.91076966927216685"/>
    <x v="0"/>
    <n v="0"/>
  </r>
  <r>
    <s v="Post_521"/>
    <x v="358"/>
    <x v="2"/>
    <x v="2"/>
    <x v="0"/>
    <x v="5"/>
    <x v="2"/>
    <n v="2374524"/>
    <n v="3501"/>
    <n v="18005"/>
    <n v="20135"/>
    <n v="41641"/>
    <n v="1.7536567328862544E-2"/>
    <x v="1"/>
    <n v="0"/>
  </r>
  <r>
    <s v="Post_522"/>
    <x v="359"/>
    <x v="14"/>
    <x v="0"/>
    <x v="8"/>
    <x v="1"/>
    <x v="7"/>
    <n v="1372415"/>
    <n v="88595"/>
    <n v="23610"/>
    <n v="45790"/>
    <n v="157995"/>
    <n v="0.11512188368678571"/>
    <x v="2"/>
    <n v="0"/>
  </r>
  <r>
    <s v="Post_523"/>
    <x v="360"/>
    <x v="22"/>
    <x v="3"/>
    <x v="1"/>
    <x v="4"/>
    <x v="2"/>
    <n v="3306131"/>
    <n v="38806"/>
    <n v="68565"/>
    <n v="36981"/>
    <n v="144352"/>
    <n v="4.3661911763326983E-2"/>
    <x v="0"/>
    <n v="0"/>
  </r>
  <r>
    <s v="Post_524"/>
    <x v="361"/>
    <x v="0"/>
    <x v="0"/>
    <x v="4"/>
    <x v="5"/>
    <x v="7"/>
    <n v="3553589"/>
    <n v="405577"/>
    <n v="77631"/>
    <n v="43447"/>
    <n v="526655"/>
    <n v="0.14820368928427008"/>
    <x v="2"/>
    <n v="0"/>
  </r>
  <r>
    <s v="Post_525"/>
    <x v="177"/>
    <x v="6"/>
    <x v="3"/>
    <x v="0"/>
    <x v="5"/>
    <x v="5"/>
    <n v="848550"/>
    <n v="133105"/>
    <n v="51730"/>
    <n v="28482"/>
    <n v="213317"/>
    <n v="0.25139001826645452"/>
    <x v="1"/>
    <n v="0"/>
  </r>
  <r>
    <s v="Post_526"/>
    <x v="182"/>
    <x v="5"/>
    <x v="3"/>
    <x v="0"/>
    <x v="0"/>
    <x v="5"/>
    <n v="1769189"/>
    <n v="189560"/>
    <n v="31847"/>
    <n v="26317"/>
    <n v="247724"/>
    <n v="0.14002121876181686"/>
    <x v="2"/>
    <n v="0"/>
  </r>
  <r>
    <s v="Post_527"/>
    <x v="362"/>
    <x v="18"/>
    <x v="0"/>
    <x v="8"/>
    <x v="0"/>
    <x v="7"/>
    <n v="309064"/>
    <n v="499745"/>
    <n v="31698"/>
    <n v="23489"/>
    <n v="554932"/>
    <n v="1.7955245515491938"/>
    <x v="1"/>
    <n v="0"/>
  </r>
  <r>
    <s v="Post_528"/>
    <x v="363"/>
    <x v="4"/>
    <x v="3"/>
    <x v="1"/>
    <x v="5"/>
    <x v="0"/>
    <n v="1086831"/>
    <n v="3960"/>
    <n v="92374"/>
    <n v="44074"/>
    <n v="140408"/>
    <n v="0.12919027889340662"/>
    <x v="1"/>
    <n v="0"/>
  </r>
  <r>
    <s v="Post_529"/>
    <x v="269"/>
    <x v="18"/>
    <x v="2"/>
    <x v="5"/>
    <x v="1"/>
    <x v="0"/>
    <n v="473800"/>
    <n v="166023"/>
    <n v="16059"/>
    <n v="31572"/>
    <n v="213654"/>
    <n v="0.45093710426340228"/>
    <x v="2"/>
    <n v="0"/>
  </r>
  <r>
    <s v="Post_530"/>
    <x v="364"/>
    <x v="17"/>
    <x v="2"/>
    <x v="8"/>
    <x v="5"/>
    <x v="7"/>
    <n v="18921"/>
    <n v="150828"/>
    <n v="7751"/>
    <n v="27357"/>
    <n v="185936"/>
    <n v="9.8269647481634159"/>
    <x v="1"/>
    <n v="0"/>
  </r>
  <r>
    <s v="Post_531"/>
    <x v="310"/>
    <x v="0"/>
    <x v="0"/>
    <x v="1"/>
    <x v="5"/>
    <x v="6"/>
    <n v="4387929"/>
    <n v="389906"/>
    <n v="66441"/>
    <n v="34423"/>
    <n v="490770"/>
    <n v="0.11184547425448316"/>
    <x v="2"/>
    <n v="0"/>
  </r>
  <r>
    <s v="Post_532"/>
    <x v="365"/>
    <x v="21"/>
    <x v="3"/>
    <x v="3"/>
    <x v="4"/>
    <x v="7"/>
    <n v="2449452"/>
    <n v="486556"/>
    <n v="43076"/>
    <n v="27405"/>
    <n v="557037"/>
    <n v="0.22741290705023001"/>
    <x v="1"/>
    <n v="0"/>
  </r>
  <r>
    <s v="Post_533"/>
    <x v="316"/>
    <x v="5"/>
    <x v="1"/>
    <x v="3"/>
    <x v="1"/>
    <x v="1"/>
    <n v="4854685"/>
    <n v="134680"/>
    <n v="43340"/>
    <n v="2898"/>
    <n v="180918"/>
    <n v="3.7266681566363216E-2"/>
    <x v="0"/>
    <n v="0"/>
  </r>
  <r>
    <s v="Post_534"/>
    <x v="366"/>
    <x v="22"/>
    <x v="0"/>
    <x v="3"/>
    <x v="4"/>
    <x v="0"/>
    <n v="2052067"/>
    <n v="191445"/>
    <n v="84877"/>
    <n v="28974"/>
    <n v="305296"/>
    <n v="0.14877486943652424"/>
    <x v="0"/>
    <n v="0"/>
  </r>
  <r>
    <s v="Post_535"/>
    <x v="367"/>
    <x v="12"/>
    <x v="3"/>
    <x v="2"/>
    <x v="3"/>
    <x v="1"/>
    <n v="4767251"/>
    <n v="423291"/>
    <n v="97889"/>
    <n v="42439"/>
    <n v="563619"/>
    <n v="0.11822725507845087"/>
    <x v="1"/>
    <n v="0"/>
  </r>
  <r>
    <s v="Post_536"/>
    <x v="368"/>
    <x v="9"/>
    <x v="3"/>
    <x v="0"/>
    <x v="0"/>
    <x v="2"/>
    <n v="2368362"/>
    <n v="300651"/>
    <n v="67181"/>
    <n v="25054"/>
    <n v="392886"/>
    <n v="0.16588933617411528"/>
    <x v="2"/>
    <n v="0"/>
  </r>
  <r>
    <s v="Post_537"/>
    <x v="250"/>
    <x v="9"/>
    <x v="2"/>
    <x v="5"/>
    <x v="1"/>
    <x v="3"/>
    <n v="2175561"/>
    <n v="87753"/>
    <n v="74372"/>
    <n v="20428"/>
    <n v="182553"/>
    <n v="8.3910770601238027E-2"/>
    <x v="2"/>
    <n v="0"/>
  </r>
  <r>
    <s v="Post_538"/>
    <x v="369"/>
    <x v="21"/>
    <x v="0"/>
    <x v="1"/>
    <x v="3"/>
    <x v="5"/>
    <n v="4539531"/>
    <n v="206594"/>
    <n v="29902"/>
    <n v="9751"/>
    <n v="246247"/>
    <n v="5.4245031039550119E-2"/>
    <x v="0"/>
    <n v="0"/>
  </r>
  <r>
    <s v="Post_539"/>
    <x v="370"/>
    <x v="17"/>
    <x v="1"/>
    <x v="1"/>
    <x v="0"/>
    <x v="0"/>
    <n v="3713005"/>
    <n v="184413"/>
    <n v="88201"/>
    <n v="49856"/>
    <n v="322470"/>
    <n v="8.6848792285493831E-2"/>
    <x v="1"/>
    <n v="0"/>
  </r>
  <r>
    <s v="Post_540"/>
    <x v="137"/>
    <x v="3"/>
    <x v="3"/>
    <x v="3"/>
    <x v="5"/>
    <x v="2"/>
    <n v="1236179"/>
    <n v="391333"/>
    <n v="26828"/>
    <n v="40019"/>
    <n v="458180"/>
    <n v="0.37064211574537342"/>
    <x v="2"/>
    <n v="0"/>
  </r>
  <r>
    <s v="Post_541"/>
    <x v="371"/>
    <x v="8"/>
    <x v="2"/>
    <x v="3"/>
    <x v="0"/>
    <x v="3"/>
    <n v="1933738"/>
    <n v="115168"/>
    <n v="96016"/>
    <n v="41321"/>
    <n v="252505"/>
    <n v="0.13057870300940458"/>
    <x v="1"/>
    <n v="0"/>
  </r>
  <r>
    <s v="Post_542"/>
    <x v="34"/>
    <x v="13"/>
    <x v="0"/>
    <x v="2"/>
    <x v="0"/>
    <x v="0"/>
    <n v="4909664"/>
    <n v="32328"/>
    <n v="44030"/>
    <n v="40462"/>
    <n v="116820"/>
    <n v="2.3793888950445489E-2"/>
    <x v="0"/>
    <n v="0"/>
  </r>
  <r>
    <s v="Post_543"/>
    <x v="372"/>
    <x v="6"/>
    <x v="2"/>
    <x v="1"/>
    <x v="0"/>
    <x v="2"/>
    <n v="4022545"/>
    <n v="173474"/>
    <n v="36619"/>
    <n v="23322"/>
    <n v="233415"/>
    <n v="5.8026697028871026E-2"/>
    <x v="0"/>
    <n v="0"/>
  </r>
  <r>
    <s v="Post_544"/>
    <x v="104"/>
    <x v="4"/>
    <x v="1"/>
    <x v="3"/>
    <x v="2"/>
    <x v="2"/>
    <n v="4117289"/>
    <n v="476795"/>
    <n v="23810"/>
    <n v="7602"/>
    <n v="508207"/>
    <n v="0.12343243333173844"/>
    <x v="2"/>
    <n v="0"/>
  </r>
  <r>
    <s v="Post_545"/>
    <x v="88"/>
    <x v="10"/>
    <x v="2"/>
    <x v="5"/>
    <x v="4"/>
    <x v="3"/>
    <n v="4850591"/>
    <n v="157100"/>
    <n v="82852"/>
    <n v="36003"/>
    <n v="275955"/>
    <n v="5.6891005652713246E-2"/>
    <x v="0"/>
    <n v="0"/>
  </r>
  <r>
    <s v="Post_546"/>
    <x v="292"/>
    <x v="6"/>
    <x v="1"/>
    <x v="7"/>
    <x v="4"/>
    <x v="7"/>
    <n v="2359516"/>
    <n v="394171"/>
    <n v="34790"/>
    <n v="26112"/>
    <n v="455073"/>
    <n v="0.19286709647232739"/>
    <x v="0"/>
    <n v="0"/>
  </r>
  <r>
    <s v="Post_547"/>
    <x v="85"/>
    <x v="22"/>
    <x v="1"/>
    <x v="6"/>
    <x v="2"/>
    <x v="4"/>
    <n v="3647993"/>
    <n v="361442"/>
    <n v="26848"/>
    <n v="22650"/>
    <n v="410940"/>
    <n v="0.1126482424719565"/>
    <x v="0"/>
    <n v="0"/>
  </r>
  <r>
    <s v="Post_548"/>
    <x v="342"/>
    <x v="16"/>
    <x v="3"/>
    <x v="8"/>
    <x v="4"/>
    <x v="1"/>
    <n v="3520520"/>
    <n v="205027"/>
    <n v="91912"/>
    <n v="23644"/>
    <n v="320583"/>
    <n v="9.1061263676956813E-2"/>
    <x v="1"/>
    <n v="0"/>
  </r>
  <r>
    <s v="Post_549"/>
    <x v="373"/>
    <x v="12"/>
    <x v="3"/>
    <x v="6"/>
    <x v="0"/>
    <x v="4"/>
    <n v="333545"/>
    <n v="498977"/>
    <n v="52685"/>
    <n v="24137"/>
    <n v="575799"/>
    <n v="1.7263007989926398"/>
    <x v="2"/>
    <n v="0"/>
  </r>
  <r>
    <s v="Post_550"/>
    <x v="374"/>
    <x v="10"/>
    <x v="3"/>
    <x v="4"/>
    <x v="0"/>
    <x v="7"/>
    <n v="3230981"/>
    <n v="43250"/>
    <n v="25450"/>
    <n v="38132"/>
    <n v="106832"/>
    <n v="3.3064880294870196E-2"/>
    <x v="2"/>
    <n v="0"/>
  </r>
  <r>
    <s v="Post_551"/>
    <x v="364"/>
    <x v="17"/>
    <x v="1"/>
    <x v="0"/>
    <x v="4"/>
    <x v="0"/>
    <n v="4902801"/>
    <n v="457202"/>
    <n v="95950"/>
    <n v="35485"/>
    <n v="588637"/>
    <n v="0.12006136900110774"/>
    <x v="1"/>
    <n v="0"/>
  </r>
  <r>
    <s v="Post_552"/>
    <x v="54"/>
    <x v="22"/>
    <x v="3"/>
    <x v="1"/>
    <x v="5"/>
    <x v="7"/>
    <n v="4378018"/>
    <n v="396292"/>
    <n v="22112"/>
    <n v="2274"/>
    <n v="420678"/>
    <n v="9.6088686707089824E-2"/>
    <x v="1"/>
    <n v="0"/>
  </r>
  <r>
    <s v="Post_553"/>
    <x v="182"/>
    <x v="5"/>
    <x v="0"/>
    <x v="7"/>
    <x v="0"/>
    <x v="0"/>
    <n v="4489295"/>
    <n v="37622"/>
    <n v="68224"/>
    <n v="46460"/>
    <n v="152306"/>
    <n v="3.3926485116259904E-2"/>
    <x v="2"/>
    <n v="0"/>
  </r>
  <r>
    <s v="Post_554"/>
    <x v="375"/>
    <x v="20"/>
    <x v="0"/>
    <x v="8"/>
    <x v="5"/>
    <x v="7"/>
    <n v="4536700"/>
    <n v="149329"/>
    <n v="37190"/>
    <n v="17569"/>
    <n v="204088"/>
    <n v="4.4986003041858617E-2"/>
    <x v="1"/>
    <n v="0"/>
  </r>
  <r>
    <s v="Post_555"/>
    <x v="376"/>
    <x v="20"/>
    <x v="2"/>
    <x v="7"/>
    <x v="2"/>
    <x v="2"/>
    <n v="4303043"/>
    <n v="415815"/>
    <n v="78416"/>
    <n v="44101"/>
    <n v="538332"/>
    <n v="0.12510495479594325"/>
    <x v="2"/>
    <n v="0"/>
  </r>
  <r>
    <s v="Post_556"/>
    <x v="377"/>
    <x v="12"/>
    <x v="3"/>
    <x v="7"/>
    <x v="0"/>
    <x v="3"/>
    <n v="348322"/>
    <n v="346558"/>
    <n v="13640"/>
    <n v="22532"/>
    <n v="382730"/>
    <n v="1.0987821613334787"/>
    <x v="0"/>
    <n v="0"/>
  </r>
  <r>
    <s v="Post_557"/>
    <x v="378"/>
    <x v="3"/>
    <x v="1"/>
    <x v="7"/>
    <x v="2"/>
    <x v="5"/>
    <n v="129205"/>
    <n v="493844"/>
    <n v="93705"/>
    <n v="39629"/>
    <n v="627178"/>
    <n v="4.8541310320808018"/>
    <x v="0"/>
    <n v="0"/>
  </r>
  <r>
    <s v="Post_558"/>
    <x v="177"/>
    <x v="6"/>
    <x v="3"/>
    <x v="8"/>
    <x v="0"/>
    <x v="7"/>
    <n v="4402616"/>
    <n v="162946"/>
    <n v="44597"/>
    <n v="39590"/>
    <n v="247133"/>
    <n v="5.6133217159979432E-2"/>
    <x v="0"/>
    <n v="0"/>
  </r>
  <r>
    <s v="Post_559"/>
    <x v="379"/>
    <x v="1"/>
    <x v="2"/>
    <x v="0"/>
    <x v="2"/>
    <x v="0"/>
    <n v="100506"/>
    <n v="161319"/>
    <n v="17132"/>
    <n v="32048"/>
    <n v="210499"/>
    <n v="2.094392374584602"/>
    <x v="2"/>
    <n v="0"/>
  </r>
  <r>
    <s v="Post_560"/>
    <x v="251"/>
    <x v="17"/>
    <x v="3"/>
    <x v="5"/>
    <x v="3"/>
    <x v="4"/>
    <n v="4377468"/>
    <n v="364956"/>
    <n v="49873"/>
    <n v="18498"/>
    <n v="433327"/>
    <n v="9.8990329569513702E-2"/>
    <x v="0"/>
    <n v="0"/>
  </r>
  <r>
    <s v="Post_561"/>
    <x v="380"/>
    <x v="16"/>
    <x v="0"/>
    <x v="7"/>
    <x v="0"/>
    <x v="6"/>
    <n v="1568096"/>
    <n v="365320"/>
    <n v="56390"/>
    <n v="19992"/>
    <n v="441702"/>
    <n v="0.28168045833928534"/>
    <x v="2"/>
    <n v="0"/>
  </r>
  <r>
    <s v="Post_562"/>
    <x v="185"/>
    <x v="3"/>
    <x v="3"/>
    <x v="4"/>
    <x v="0"/>
    <x v="6"/>
    <n v="147145"/>
    <n v="283273"/>
    <n v="38125"/>
    <n v="30094"/>
    <n v="351492"/>
    <n v="2.3887457949641511"/>
    <x v="2"/>
    <n v="0"/>
  </r>
  <r>
    <s v="Post_563"/>
    <x v="381"/>
    <x v="18"/>
    <x v="0"/>
    <x v="6"/>
    <x v="0"/>
    <x v="3"/>
    <n v="2732458"/>
    <n v="330425"/>
    <n v="27066"/>
    <n v="37518"/>
    <n v="395009"/>
    <n v="0.14456178283435647"/>
    <x v="1"/>
    <n v="0"/>
  </r>
  <r>
    <s v="Post_564"/>
    <x v="70"/>
    <x v="5"/>
    <x v="3"/>
    <x v="5"/>
    <x v="5"/>
    <x v="4"/>
    <n v="4278894"/>
    <n v="445708"/>
    <n v="53584"/>
    <n v="44109"/>
    <n v="543401"/>
    <n v="0.12699566757204081"/>
    <x v="2"/>
    <n v="0"/>
  </r>
  <r>
    <s v="Post_565"/>
    <x v="195"/>
    <x v="10"/>
    <x v="0"/>
    <x v="5"/>
    <x v="5"/>
    <x v="4"/>
    <n v="2325819"/>
    <n v="315226"/>
    <n v="26911"/>
    <n v="8993"/>
    <n v="351130"/>
    <n v="0.15097047534653385"/>
    <x v="0"/>
    <n v="0"/>
  </r>
  <r>
    <s v="Post_566"/>
    <x v="382"/>
    <x v="21"/>
    <x v="1"/>
    <x v="6"/>
    <x v="0"/>
    <x v="5"/>
    <n v="90504"/>
    <n v="10397"/>
    <n v="53914"/>
    <n v="41748"/>
    <n v="106059"/>
    <n v="1.1718708565367277"/>
    <x v="0"/>
    <n v="0"/>
  </r>
  <r>
    <s v="Post_567"/>
    <x v="171"/>
    <x v="8"/>
    <x v="3"/>
    <x v="7"/>
    <x v="1"/>
    <x v="4"/>
    <n v="449430"/>
    <n v="369184"/>
    <n v="10787"/>
    <n v="30236"/>
    <n v="410207"/>
    <n v="0.91272723227198893"/>
    <x v="1"/>
    <n v="0"/>
  </r>
  <r>
    <s v="Post_568"/>
    <x v="383"/>
    <x v="10"/>
    <x v="1"/>
    <x v="8"/>
    <x v="0"/>
    <x v="0"/>
    <n v="1357187"/>
    <n v="35801"/>
    <n v="70630"/>
    <n v="1191"/>
    <n v="107622"/>
    <n v="7.9297841785988227E-2"/>
    <x v="0"/>
    <n v="0"/>
  </r>
  <r>
    <s v="Post_569"/>
    <x v="266"/>
    <x v="19"/>
    <x v="2"/>
    <x v="8"/>
    <x v="1"/>
    <x v="4"/>
    <n v="3342463"/>
    <n v="476827"/>
    <n v="68811"/>
    <n v="49349"/>
    <n v="594987"/>
    <n v="0.17800855237589766"/>
    <x v="1"/>
    <n v="0"/>
  </r>
  <r>
    <s v="Post_570"/>
    <x v="384"/>
    <x v="0"/>
    <x v="0"/>
    <x v="0"/>
    <x v="5"/>
    <x v="1"/>
    <n v="137563"/>
    <n v="40490"/>
    <n v="5847"/>
    <n v="43200"/>
    <n v="89537"/>
    <n v="0.65087996045448271"/>
    <x v="1"/>
    <n v="0"/>
  </r>
  <r>
    <s v="Post_571"/>
    <x v="385"/>
    <x v="9"/>
    <x v="1"/>
    <x v="9"/>
    <x v="4"/>
    <x v="5"/>
    <n v="1211898"/>
    <n v="301141"/>
    <n v="73729"/>
    <n v="34908"/>
    <n v="409778"/>
    <n v="0.33812911647679922"/>
    <x v="0"/>
    <n v="0"/>
  </r>
  <r>
    <s v="Post_572"/>
    <x v="243"/>
    <x v="16"/>
    <x v="2"/>
    <x v="6"/>
    <x v="4"/>
    <x v="3"/>
    <n v="3574989"/>
    <n v="180600"/>
    <n v="24471"/>
    <n v="22982"/>
    <n v="228053"/>
    <n v="6.3791245231803517E-2"/>
    <x v="0"/>
    <n v="0"/>
  </r>
  <r>
    <s v="Post_573"/>
    <x v="386"/>
    <x v="12"/>
    <x v="0"/>
    <x v="2"/>
    <x v="0"/>
    <x v="6"/>
    <n v="885342"/>
    <n v="214451"/>
    <n v="28768"/>
    <n v="31466"/>
    <n v="274685"/>
    <n v="0.31025863451637897"/>
    <x v="0"/>
    <n v="0"/>
  </r>
  <r>
    <s v="Post_574"/>
    <x v="387"/>
    <x v="22"/>
    <x v="3"/>
    <x v="4"/>
    <x v="0"/>
    <x v="6"/>
    <n v="3620989"/>
    <n v="185166"/>
    <n v="73884"/>
    <n v="46247"/>
    <n v="305297"/>
    <n v="8.4313153119216874E-2"/>
    <x v="2"/>
    <n v="0"/>
  </r>
  <r>
    <s v="Post_575"/>
    <x v="388"/>
    <x v="20"/>
    <x v="1"/>
    <x v="2"/>
    <x v="5"/>
    <x v="6"/>
    <n v="4694304"/>
    <n v="15155"/>
    <n v="48834"/>
    <n v="46703"/>
    <n v="110692"/>
    <n v="2.3580066395359141E-2"/>
    <x v="2"/>
    <n v="0"/>
  </r>
  <r>
    <s v="Post_576"/>
    <x v="184"/>
    <x v="21"/>
    <x v="0"/>
    <x v="9"/>
    <x v="4"/>
    <x v="3"/>
    <n v="4298867"/>
    <n v="233439"/>
    <n v="92096"/>
    <n v="20234"/>
    <n v="345769"/>
    <n v="8.0432588400618121E-2"/>
    <x v="0"/>
    <n v="0"/>
  </r>
  <r>
    <s v="Post_577"/>
    <x v="34"/>
    <x v="13"/>
    <x v="0"/>
    <x v="1"/>
    <x v="3"/>
    <x v="3"/>
    <n v="1308627"/>
    <n v="212701"/>
    <n v="97549"/>
    <n v="10352"/>
    <n v="320602"/>
    <n v="0.24499112428522413"/>
    <x v="2"/>
    <n v="0"/>
  </r>
  <r>
    <s v="Post_578"/>
    <x v="389"/>
    <x v="7"/>
    <x v="1"/>
    <x v="9"/>
    <x v="2"/>
    <x v="6"/>
    <n v="2126836"/>
    <n v="135067"/>
    <n v="2582"/>
    <n v="34647"/>
    <n v="172296"/>
    <n v="8.1010477535644498E-2"/>
    <x v="1"/>
    <n v="0"/>
  </r>
  <r>
    <s v="Post_579"/>
    <x v="390"/>
    <x v="7"/>
    <x v="3"/>
    <x v="0"/>
    <x v="4"/>
    <x v="6"/>
    <n v="4411840"/>
    <n v="488416"/>
    <n v="16876"/>
    <n v="36638"/>
    <n v="541930"/>
    <n v="0.12283537027634728"/>
    <x v="2"/>
    <n v="0"/>
  </r>
  <r>
    <s v="Post_580"/>
    <x v="391"/>
    <x v="20"/>
    <x v="2"/>
    <x v="4"/>
    <x v="3"/>
    <x v="6"/>
    <n v="3605502"/>
    <n v="330152"/>
    <n v="54247"/>
    <n v="11566"/>
    <n v="395965"/>
    <n v="0.10982243249345029"/>
    <x v="1"/>
    <n v="0"/>
  </r>
  <r>
    <s v="Post_581"/>
    <x v="350"/>
    <x v="7"/>
    <x v="3"/>
    <x v="2"/>
    <x v="3"/>
    <x v="1"/>
    <n v="4563829"/>
    <n v="352053"/>
    <n v="35563"/>
    <n v="33451"/>
    <n v="421067"/>
    <n v="9.2261782814386781E-2"/>
    <x v="0"/>
    <n v="0"/>
  </r>
  <r>
    <s v="Post_582"/>
    <x v="392"/>
    <x v="11"/>
    <x v="0"/>
    <x v="6"/>
    <x v="4"/>
    <x v="6"/>
    <n v="400059"/>
    <n v="255199"/>
    <n v="28172"/>
    <n v="10919"/>
    <n v="294290"/>
    <n v="0.73561649656675643"/>
    <x v="1"/>
    <n v="0"/>
  </r>
  <r>
    <s v="Post_583"/>
    <x v="26"/>
    <x v="1"/>
    <x v="2"/>
    <x v="3"/>
    <x v="5"/>
    <x v="1"/>
    <n v="977370"/>
    <n v="157911"/>
    <n v="30071"/>
    <n v="2947"/>
    <n v="190929"/>
    <n v="0.19534976518616287"/>
    <x v="2"/>
    <n v="0"/>
  </r>
  <r>
    <s v="Post_584"/>
    <x v="393"/>
    <x v="8"/>
    <x v="3"/>
    <x v="8"/>
    <x v="1"/>
    <x v="7"/>
    <n v="4464692"/>
    <n v="44245"/>
    <n v="12962"/>
    <n v="42732"/>
    <n v="99939"/>
    <n v="2.2384298849730283E-2"/>
    <x v="0"/>
    <n v="0"/>
  </r>
  <r>
    <s v="Post_585"/>
    <x v="49"/>
    <x v="4"/>
    <x v="3"/>
    <x v="8"/>
    <x v="0"/>
    <x v="6"/>
    <n v="1880584"/>
    <n v="376512"/>
    <n v="76764"/>
    <n v="34314"/>
    <n v="487590"/>
    <n v="0.25927584197249365"/>
    <x v="1"/>
    <n v="0"/>
  </r>
  <r>
    <s v="Post_586"/>
    <x v="208"/>
    <x v="18"/>
    <x v="0"/>
    <x v="2"/>
    <x v="1"/>
    <x v="2"/>
    <n v="3073948"/>
    <n v="220279"/>
    <n v="58403"/>
    <n v="13445"/>
    <n v="292127"/>
    <n v="9.5033162564883991E-2"/>
    <x v="0"/>
    <n v="0"/>
  </r>
  <r>
    <s v="Post_587"/>
    <x v="206"/>
    <x v="10"/>
    <x v="1"/>
    <x v="1"/>
    <x v="2"/>
    <x v="5"/>
    <n v="3839951"/>
    <n v="182675"/>
    <n v="74863"/>
    <n v="44718"/>
    <n v="302256"/>
    <n v="7.8713504417113653E-2"/>
    <x v="0"/>
    <n v="0"/>
  </r>
  <r>
    <s v="Post_588"/>
    <x v="316"/>
    <x v="5"/>
    <x v="0"/>
    <x v="1"/>
    <x v="5"/>
    <x v="6"/>
    <n v="2716465"/>
    <n v="376170"/>
    <n v="83061"/>
    <n v="34545"/>
    <n v="493776"/>
    <n v="0.18177153027924159"/>
    <x v="0"/>
    <n v="0"/>
  </r>
  <r>
    <s v="Post_589"/>
    <x v="186"/>
    <x v="12"/>
    <x v="3"/>
    <x v="9"/>
    <x v="3"/>
    <x v="0"/>
    <n v="1335761"/>
    <n v="344123"/>
    <n v="4329"/>
    <n v="48849"/>
    <n v="397301"/>
    <n v="0.29743419668638327"/>
    <x v="0"/>
    <n v="0"/>
  </r>
  <r>
    <s v="Post_590"/>
    <x v="22"/>
    <x v="8"/>
    <x v="3"/>
    <x v="4"/>
    <x v="0"/>
    <x v="4"/>
    <n v="1180149"/>
    <n v="286650"/>
    <n v="1000"/>
    <n v="27032"/>
    <n v="314682"/>
    <n v="0.26664599131126665"/>
    <x v="0"/>
    <n v="0"/>
  </r>
  <r>
    <s v="Post_591"/>
    <x v="361"/>
    <x v="0"/>
    <x v="1"/>
    <x v="3"/>
    <x v="5"/>
    <x v="2"/>
    <n v="2002817"/>
    <n v="410588"/>
    <n v="47199"/>
    <n v="47032"/>
    <n v="504819"/>
    <n v="0.25205448126314084"/>
    <x v="1"/>
    <n v="0"/>
  </r>
  <r>
    <s v="Post_592"/>
    <x v="227"/>
    <x v="0"/>
    <x v="0"/>
    <x v="6"/>
    <x v="4"/>
    <x v="3"/>
    <n v="845246"/>
    <n v="313875"/>
    <n v="38766"/>
    <n v="37466"/>
    <n v="390107"/>
    <n v="0.46153072596616845"/>
    <x v="2"/>
    <n v="0"/>
  </r>
  <r>
    <s v="Post_593"/>
    <x v="394"/>
    <x v="16"/>
    <x v="3"/>
    <x v="6"/>
    <x v="0"/>
    <x v="5"/>
    <n v="4066726"/>
    <n v="104299"/>
    <n v="51143"/>
    <n v="20911"/>
    <n v="176353"/>
    <n v="4.3364859102875387E-2"/>
    <x v="0"/>
    <n v="0"/>
  </r>
  <r>
    <s v="Post_594"/>
    <x v="395"/>
    <x v="6"/>
    <x v="3"/>
    <x v="4"/>
    <x v="3"/>
    <x v="4"/>
    <n v="3764424"/>
    <n v="163362"/>
    <n v="93921"/>
    <n v="36293"/>
    <n v="293576"/>
    <n v="7.7986964273950007E-2"/>
    <x v="1"/>
    <n v="0"/>
  </r>
  <r>
    <s v="Post_595"/>
    <x v="368"/>
    <x v="9"/>
    <x v="0"/>
    <x v="6"/>
    <x v="5"/>
    <x v="4"/>
    <n v="3988342"/>
    <n v="364965"/>
    <n v="35233"/>
    <n v="5962"/>
    <n v="406160"/>
    <n v="0.10183680336340263"/>
    <x v="2"/>
    <n v="0"/>
  </r>
  <r>
    <s v="Post_596"/>
    <x v="396"/>
    <x v="5"/>
    <x v="0"/>
    <x v="5"/>
    <x v="3"/>
    <x v="4"/>
    <n v="1934330"/>
    <n v="341337"/>
    <n v="10605"/>
    <n v="35090"/>
    <n v="387032"/>
    <n v="0.20008581782839535"/>
    <x v="0"/>
    <n v="0"/>
  </r>
  <r>
    <s v="Post_597"/>
    <x v="79"/>
    <x v="21"/>
    <x v="2"/>
    <x v="0"/>
    <x v="4"/>
    <x v="6"/>
    <n v="383395"/>
    <n v="244568"/>
    <n v="41301"/>
    <n v="37072"/>
    <n v="322941"/>
    <n v="0.84231927907249704"/>
    <x v="2"/>
    <n v="0"/>
  </r>
  <r>
    <s v="Post_598"/>
    <x v="397"/>
    <x v="11"/>
    <x v="1"/>
    <x v="2"/>
    <x v="0"/>
    <x v="1"/>
    <n v="3469085"/>
    <n v="404702"/>
    <n v="36285"/>
    <n v="25629"/>
    <n v="466616"/>
    <n v="0.13450693770835825"/>
    <x v="1"/>
    <n v="0"/>
  </r>
  <r>
    <s v="Post_599"/>
    <x v="398"/>
    <x v="13"/>
    <x v="1"/>
    <x v="5"/>
    <x v="0"/>
    <x v="3"/>
    <n v="2594914"/>
    <n v="369883"/>
    <n v="17225"/>
    <n v="14583"/>
    <n v="401691"/>
    <n v="0.1547993498050417"/>
    <x v="0"/>
    <n v="0"/>
  </r>
  <r>
    <s v="Post_600"/>
    <x v="234"/>
    <x v="18"/>
    <x v="2"/>
    <x v="8"/>
    <x v="5"/>
    <x v="1"/>
    <n v="1785067"/>
    <n v="468653"/>
    <n v="40159"/>
    <n v="15054"/>
    <n v="523866"/>
    <n v="0.29347133749041354"/>
    <x v="2"/>
    <n v="0"/>
  </r>
  <r>
    <s v="Post_601"/>
    <x v="399"/>
    <x v="13"/>
    <x v="1"/>
    <x v="1"/>
    <x v="3"/>
    <x v="2"/>
    <n v="3329289"/>
    <n v="462737"/>
    <n v="18302"/>
    <n v="45849"/>
    <n v="526888"/>
    <n v="0.15825841493484044"/>
    <x v="0"/>
    <n v="0"/>
  </r>
  <r>
    <s v="Post_602"/>
    <x v="400"/>
    <x v="19"/>
    <x v="3"/>
    <x v="2"/>
    <x v="4"/>
    <x v="5"/>
    <n v="2888178"/>
    <n v="323173"/>
    <n v="11546"/>
    <n v="33894"/>
    <n v="368613"/>
    <n v="0.12762821405051905"/>
    <x v="2"/>
    <n v="0"/>
  </r>
  <r>
    <s v="Post_603"/>
    <x v="46"/>
    <x v="21"/>
    <x v="1"/>
    <x v="1"/>
    <x v="3"/>
    <x v="5"/>
    <n v="3177760"/>
    <n v="71183"/>
    <n v="55349"/>
    <n v="7595"/>
    <n v="134127"/>
    <n v="4.2208033331655001E-2"/>
    <x v="2"/>
    <n v="0"/>
  </r>
  <r>
    <s v="Post_604"/>
    <x v="374"/>
    <x v="10"/>
    <x v="2"/>
    <x v="1"/>
    <x v="0"/>
    <x v="5"/>
    <n v="3812332"/>
    <n v="82371"/>
    <n v="33738"/>
    <n v="38074"/>
    <n v="154183"/>
    <n v="4.0443224776855739E-2"/>
    <x v="2"/>
    <n v="0"/>
  </r>
  <r>
    <s v="Post_605"/>
    <x v="401"/>
    <x v="17"/>
    <x v="1"/>
    <x v="9"/>
    <x v="3"/>
    <x v="1"/>
    <n v="3660613"/>
    <n v="40261"/>
    <n v="23562"/>
    <n v="5633"/>
    <n v="69456"/>
    <n v="1.8973871316088315E-2"/>
    <x v="0"/>
    <n v="0"/>
  </r>
  <r>
    <s v="Post_606"/>
    <x v="367"/>
    <x v="12"/>
    <x v="3"/>
    <x v="6"/>
    <x v="0"/>
    <x v="5"/>
    <n v="3837180"/>
    <n v="476063"/>
    <n v="92607"/>
    <n v="6057"/>
    <n v="574727"/>
    <n v="0.14977848315690168"/>
    <x v="2"/>
    <n v="0"/>
  </r>
  <r>
    <s v="Post_607"/>
    <x v="402"/>
    <x v="21"/>
    <x v="3"/>
    <x v="1"/>
    <x v="2"/>
    <x v="0"/>
    <n v="4709663"/>
    <n v="278234"/>
    <n v="36961"/>
    <n v="4670"/>
    <n v="319865"/>
    <n v="6.7916749032786425E-2"/>
    <x v="1"/>
    <n v="0"/>
  </r>
  <r>
    <s v="Post_608"/>
    <x v="403"/>
    <x v="3"/>
    <x v="3"/>
    <x v="6"/>
    <x v="3"/>
    <x v="2"/>
    <n v="4812283"/>
    <n v="315371"/>
    <n v="43915"/>
    <n v="14695"/>
    <n v="373981"/>
    <n v="7.7713841850115636E-2"/>
    <x v="2"/>
    <n v="0"/>
  </r>
  <r>
    <s v="Post_609"/>
    <x v="404"/>
    <x v="9"/>
    <x v="0"/>
    <x v="7"/>
    <x v="3"/>
    <x v="1"/>
    <n v="3722792"/>
    <n v="275554"/>
    <n v="76015"/>
    <n v="15183"/>
    <n v="366752"/>
    <n v="9.8515307865709389E-2"/>
    <x v="0"/>
    <n v="0"/>
  </r>
  <r>
    <s v="Post_610"/>
    <x v="11"/>
    <x v="9"/>
    <x v="0"/>
    <x v="1"/>
    <x v="2"/>
    <x v="2"/>
    <n v="4094329"/>
    <n v="434249"/>
    <n v="5820"/>
    <n v="18517"/>
    <n v="458586"/>
    <n v="0.1120051661700855"/>
    <x v="2"/>
    <n v="0"/>
  </r>
  <r>
    <s v="Post_611"/>
    <x v="405"/>
    <x v="13"/>
    <x v="3"/>
    <x v="3"/>
    <x v="1"/>
    <x v="0"/>
    <n v="4693348"/>
    <n v="399315"/>
    <n v="5635"/>
    <n v="30684"/>
    <n v="435634"/>
    <n v="9.281945425738726E-2"/>
    <x v="0"/>
    <n v="0"/>
  </r>
  <r>
    <s v="Post_612"/>
    <x v="15"/>
    <x v="12"/>
    <x v="0"/>
    <x v="4"/>
    <x v="5"/>
    <x v="0"/>
    <n v="3610950"/>
    <n v="367485"/>
    <n v="34992"/>
    <n v="9460"/>
    <n v="411937"/>
    <n v="0.11407995125936388"/>
    <x v="1"/>
    <n v="0"/>
  </r>
  <r>
    <s v="Post_613"/>
    <x v="297"/>
    <x v="13"/>
    <x v="1"/>
    <x v="4"/>
    <x v="4"/>
    <x v="3"/>
    <n v="2912021"/>
    <n v="43497"/>
    <n v="37791"/>
    <n v="33220"/>
    <n v="114508"/>
    <n v="3.9322518621946752E-2"/>
    <x v="2"/>
    <n v="0"/>
  </r>
  <r>
    <s v="Post_614"/>
    <x v="406"/>
    <x v="3"/>
    <x v="2"/>
    <x v="5"/>
    <x v="3"/>
    <x v="7"/>
    <n v="1339049"/>
    <n v="471809"/>
    <n v="20645"/>
    <n v="768"/>
    <n v="493222"/>
    <n v="0.36833752909714285"/>
    <x v="2"/>
    <n v="0"/>
  </r>
  <r>
    <s v="Post_615"/>
    <x v="33"/>
    <x v="19"/>
    <x v="3"/>
    <x v="6"/>
    <x v="5"/>
    <x v="0"/>
    <n v="1804365"/>
    <n v="98704"/>
    <n v="83620"/>
    <n v="1880"/>
    <n v="184204"/>
    <n v="0.10208799217453232"/>
    <x v="1"/>
    <n v="0"/>
  </r>
  <r>
    <s v="Post_616"/>
    <x v="407"/>
    <x v="15"/>
    <x v="0"/>
    <x v="6"/>
    <x v="2"/>
    <x v="5"/>
    <n v="1641189"/>
    <n v="480443"/>
    <n v="97118"/>
    <n v="33879"/>
    <n v="611440"/>
    <n v="0.37255916289958074"/>
    <x v="0"/>
    <n v="0"/>
  </r>
  <r>
    <s v="Post_617"/>
    <x v="408"/>
    <x v="20"/>
    <x v="1"/>
    <x v="3"/>
    <x v="1"/>
    <x v="2"/>
    <n v="201259"/>
    <n v="367757"/>
    <n v="67851"/>
    <n v="45250"/>
    <n v="480858"/>
    <n v="2.3892496733065354"/>
    <x v="1"/>
    <n v="0"/>
  </r>
  <r>
    <s v="Post_618"/>
    <x v="409"/>
    <x v="11"/>
    <x v="1"/>
    <x v="4"/>
    <x v="2"/>
    <x v="6"/>
    <n v="3053227"/>
    <n v="132150"/>
    <n v="49242"/>
    <n v="48892"/>
    <n v="230284"/>
    <n v="7.5423150653390655E-2"/>
    <x v="0"/>
    <n v="0"/>
  </r>
  <r>
    <s v="Post_619"/>
    <x v="170"/>
    <x v="11"/>
    <x v="1"/>
    <x v="3"/>
    <x v="5"/>
    <x v="6"/>
    <n v="3118393"/>
    <n v="322469"/>
    <n v="26532"/>
    <n v="6589"/>
    <n v="355590"/>
    <n v="0.11402988654733384"/>
    <x v="2"/>
    <n v="0"/>
  </r>
  <r>
    <s v="Post_620"/>
    <x v="410"/>
    <x v="14"/>
    <x v="2"/>
    <x v="4"/>
    <x v="3"/>
    <x v="6"/>
    <n v="2224167"/>
    <n v="488262"/>
    <n v="97601"/>
    <n v="31651"/>
    <n v="617514"/>
    <n v="0.27763832482003376"/>
    <x v="2"/>
    <n v="0"/>
  </r>
  <r>
    <s v="Post_621"/>
    <x v="411"/>
    <x v="8"/>
    <x v="1"/>
    <x v="2"/>
    <x v="5"/>
    <x v="1"/>
    <n v="165577"/>
    <n v="133518"/>
    <n v="14606"/>
    <n v="30419"/>
    <n v="178543"/>
    <n v="1.0783079775572695"/>
    <x v="1"/>
    <n v="0"/>
  </r>
  <r>
    <s v="Post_622"/>
    <x v="283"/>
    <x v="5"/>
    <x v="3"/>
    <x v="7"/>
    <x v="4"/>
    <x v="7"/>
    <n v="93786"/>
    <n v="193921"/>
    <n v="95093"/>
    <n v="14218"/>
    <n v="303232"/>
    <n v="3.2332331051542873"/>
    <x v="1"/>
    <n v="0"/>
  </r>
  <r>
    <s v="Post_623"/>
    <x v="370"/>
    <x v="17"/>
    <x v="2"/>
    <x v="5"/>
    <x v="5"/>
    <x v="2"/>
    <n v="1666321"/>
    <n v="105468"/>
    <n v="82461"/>
    <n v="28605"/>
    <n v="216534"/>
    <n v="0.12994735108061412"/>
    <x v="1"/>
    <n v="0"/>
  </r>
  <r>
    <s v="Post_624"/>
    <x v="348"/>
    <x v="5"/>
    <x v="3"/>
    <x v="3"/>
    <x v="4"/>
    <x v="4"/>
    <n v="2589337"/>
    <n v="387181"/>
    <n v="90606"/>
    <n v="13429"/>
    <n v="491216"/>
    <n v="0.18970724938468805"/>
    <x v="1"/>
    <n v="0"/>
  </r>
  <r>
    <s v="Post_625"/>
    <x v="286"/>
    <x v="12"/>
    <x v="2"/>
    <x v="6"/>
    <x v="0"/>
    <x v="1"/>
    <n v="4318612"/>
    <n v="93657"/>
    <n v="95512"/>
    <n v="16193"/>
    <n v="205362"/>
    <n v="4.7552778531620807E-2"/>
    <x v="0"/>
    <n v="0"/>
  </r>
  <r>
    <s v="Post_626"/>
    <x v="129"/>
    <x v="23"/>
    <x v="2"/>
    <x v="0"/>
    <x v="4"/>
    <x v="4"/>
    <n v="749258"/>
    <n v="380259"/>
    <n v="21872"/>
    <n v="21913"/>
    <n v="424044"/>
    <n v="0.56595191509466702"/>
    <x v="1"/>
    <n v="0"/>
  </r>
  <r>
    <s v="Post_627"/>
    <x v="265"/>
    <x v="9"/>
    <x v="2"/>
    <x v="9"/>
    <x v="1"/>
    <x v="4"/>
    <n v="1228204"/>
    <n v="352329"/>
    <n v="42660"/>
    <n v="48519"/>
    <n v="443508"/>
    <n v="0.36110287867487811"/>
    <x v="0"/>
    <n v="0"/>
  </r>
  <r>
    <s v="Post_628"/>
    <x v="38"/>
    <x v="10"/>
    <x v="2"/>
    <x v="1"/>
    <x v="1"/>
    <x v="2"/>
    <n v="3553691"/>
    <n v="492474"/>
    <n v="58976"/>
    <n v="850"/>
    <n v="552300"/>
    <n v="0.15541587605675339"/>
    <x v="0"/>
    <n v="0"/>
  </r>
  <r>
    <s v="Post_629"/>
    <x v="412"/>
    <x v="5"/>
    <x v="0"/>
    <x v="6"/>
    <x v="3"/>
    <x v="4"/>
    <n v="4834827"/>
    <n v="329023"/>
    <n v="39984"/>
    <n v="1388"/>
    <n v="370395"/>
    <n v="7.6609773214222562E-2"/>
    <x v="0"/>
    <n v="0"/>
  </r>
  <r>
    <s v="Post_630"/>
    <x v="413"/>
    <x v="13"/>
    <x v="1"/>
    <x v="0"/>
    <x v="0"/>
    <x v="7"/>
    <n v="3423533"/>
    <n v="418109"/>
    <n v="14637"/>
    <n v="33581"/>
    <n v="466327"/>
    <n v="0.13621221118651405"/>
    <x v="0"/>
    <n v="0"/>
  </r>
  <r>
    <s v="Post_631"/>
    <x v="414"/>
    <x v="3"/>
    <x v="2"/>
    <x v="7"/>
    <x v="1"/>
    <x v="2"/>
    <n v="2867658"/>
    <n v="292790"/>
    <n v="75817"/>
    <n v="2085"/>
    <n v="370692"/>
    <n v="0.12926646064488861"/>
    <x v="0"/>
    <n v="0"/>
  </r>
  <r>
    <s v="Post_632"/>
    <x v="415"/>
    <x v="15"/>
    <x v="0"/>
    <x v="2"/>
    <x v="1"/>
    <x v="3"/>
    <n v="1455898"/>
    <n v="52265"/>
    <n v="90966"/>
    <n v="7346"/>
    <n v="150577"/>
    <n v="0.10342551469951879"/>
    <x v="2"/>
    <n v="0"/>
  </r>
  <r>
    <s v="Post_633"/>
    <x v="174"/>
    <x v="20"/>
    <x v="0"/>
    <x v="6"/>
    <x v="1"/>
    <x v="7"/>
    <n v="2465078"/>
    <n v="73406"/>
    <n v="17386"/>
    <n v="47116"/>
    <n v="137908"/>
    <n v="5.5944680046635442E-2"/>
    <x v="0"/>
    <n v="0"/>
  </r>
  <r>
    <s v="Post_634"/>
    <x v="125"/>
    <x v="14"/>
    <x v="0"/>
    <x v="2"/>
    <x v="3"/>
    <x v="4"/>
    <n v="2737606"/>
    <n v="318662"/>
    <n v="51628"/>
    <n v="25543"/>
    <n v="395833"/>
    <n v="0.14459093090824612"/>
    <x v="0"/>
    <n v="0"/>
  </r>
  <r>
    <s v="Post_635"/>
    <x v="416"/>
    <x v="4"/>
    <x v="2"/>
    <x v="1"/>
    <x v="5"/>
    <x v="1"/>
    <n v="1542718"/>
    <n v="247218"/>
    <n v="93341"/>
    <n v="45447"/>
    <n v="386006"/>
    <n v="0.250211639457114"/>
    <x v="2"/>
    <n v="0"/>
  </r>
  <r>
    <s v="Post_636"/>
    <x v="417"/>
    <x v="2"/>
    <x v="1"/>
    <x v="5"/>
    <x v="1"/>
    <x v="1"/>
    <n v="2696673"/>
    <n v="362090"/>
    <n v="41445"/>
    <n v="36790"/>
    <n v="440325"/>
    <n v="0.16328453616734398"/>
    <x v="2"/>
    <n v="0"/>
  </r>
  <r>
    <s v="Post_637"/>
    <x v="418"/>
    <x v="5"/>
    <x v="0"/>
    <x v="8"/>
    <x v="2"/>
    <x v="6"/>
    <n v="324152"/>
    <n v="481882"/>
    <n v="93067"/>
    <n v="23282"/>
    <n v="598231"/>
    <n v="1.8455261729065378"/>
    <x v="0"/>
    <n v="0"/>
  </r>
  <r>
    <s v="Post_638"/>
    <x v="419"/>
    <x v="0"/>
    <x v="1"/>
    <x v="8"/>
    <x v="1"/>
    <x v="0"/>
    <n v="1054049"/>
    <n v="117855"/>
    <n v="67726"/>
    <n v="591"/>
    <n v="186172"/>
    <n v="0.17662556484565708"/>
    <x v="1"/>
    <n v="0"/>
  </r>
  <r>
    <s v="Post_639"/>
    <x v="109"/>
    <x v="14"/>
    <x v="3"/>
    <x v="2"/>
    <x v="4"/>
    <x v="5"/>
    <n v="1763209"/>
    <n v="466418"/>
    <n v="98204"/>
    <n v="42669"/>
    <n v="607291"/>
    <n v="0.34442371834535779"/>
    <x v="2"/>
    <n v="0"/>
  </r>
  <r>
    <s v="Post_640"/>
    <x v="1"/>
    <x v="1"/>
    <x v="2"/>
    <x v="3"/>
    <x v="2"/>
    <x v="7"/>
    <n v="2839455"/>
    <n v="322753"/>
    <n v="34617"/>
    <n v="15617"/>
    <n v="372987"/>
    <n v="0.13135865861582594"/>
    <x v="0"/>
    <n v="0"/>
  </r>
  <r>
    <s v="Post_641"/>
    <x v="420"/>
    <x v="6"/>
    <x v="1"/>
    <x v="5"/>
    <x v="2"/>
    <x v="5"/>
    <n v="4892331"/>
    <n v="362512"/>
    <n v="17927"/>
    <n v="27598"/>
    <n v="408037"/>
    <n v="8.3403391961827597E-2"/>
    <x v="0"/>
    <n v="0"/>
  </r>
  <r>
    <s v="Post_642"/>
    <x v="421"/>
    <x v="19"/>
    <x v="1"/>
    <x v="9"/>
    <x v="4"/>
    <x v="4"/>
    <n v="1525908"/>
    <n v="329931"/>
    <n v="54223"/>
    <n v="25867"/>
    <n v="410021"/>
    <n v="0.2687062391703825"/>
    <x v="2"/>
    <n v="0"/>
  </r>
  <r>
    <s v="Post_643"/>
    <x v="42"/>
    <x v="11"/>
    <x v="1"/>
    <x v="5"/>
    <x v="0"/>
    <x v="4"/>
    <n v="856528"/>
    <n v="312624"/>
    <n v="35540"/>
    <n v="22068"/>
    <n v="370232"/>
    <n v="0.43224739880073976"/>
    <x v="1"/>
    <n v="0"/>
  </r>
  <r>
    <s v="Post_644"/>
    <x v="130"/>
    <x v="17"/>
    <x v="1"/>
    <x v="9"/>
    <x v="2"/>
    <x v="0"/>
    <n v="3223480"/>
    <n v="57651"/>
    <n v="25366"/>
    <n v="32746"/>
    <n v="115763"/>
    <n v="3.5912430044548131E-2"/>
    <x v="0"/>
    <n v="0"/>
  </r>
  <r>
    <s v="Post_645"/>
    <x v="358"/>
    <x v="2"/>
    <x v="0"/>
    <x v="9"/>
    <x v="3"/>
    <x v="0"/>
    <n v="921283"/>
    <n v="106604"/>
    <n v="46809"/>
    <n v="33106"/>
    <n v="186519"/>
    <n v="0.20245570579289968"/>
    <x v="2"/>
    <n v="0"/>
  </r>
  <r>
    <s v="Post_646"/>
    <x v="422"/>
    <x v="14"/>
    <x v="2"/>
    <x v="0"/>
    <x v="2"/>
    <x v="1"/>
    <n v="2295070"/>
    <n v="248874"/>
    <n v="47414"/>
    <n v="16088"/>
    <n v="312376"/>
    <n v="0.13610739541713324"/>
    <x v="2"/>
    <n v="0"/>
  </r>
  <r>
    <s v="Post_647"/>
    <x v="33"/>
    <x v="19"/>
    <x v="0"/>
    <x v="5"/>
    <x v="2"/>
    <x v="3"/>
    <n v="3121381"/>
    <n v="383141"/>
    <n v="20211"/>
    <n v="3506"/>
    <n v="406858"/>
    <n v="0.13034551052883322"/>
    <x v="2"/>
    <n v="0"/>
  </r>
  <r>
    <s v="Post_648"/>
    <x v="423"/>
    <x v="19"/>
    <x v="3"/>
    <x v="5"/>
    <x v="3"/>
    <x v="6"/>
    <n v="3563404"/>
    <n v="445195"/>
    <n v="18320"/>
    <n v="14781"/>
    <n v="478296"/>
    <n v="0.13422446626876997"/>
    <x v="0"/>
    <n v="0"/>
  </r>
  <r>
    <s v="Post_649"/>
    <x v="164"/>
    <x v="4"/>
    <x v="3"/>
    <x v="7"/>
    <x v="4"/>
    <x v="7"/>
    <n v="3024496"/>
    <n v="297653"/>
    <n v="31120"/>
    <n v="39751"/>
    <n v="368524"/>
    <n v="0.12184641672529903"/>
    <x v="0"/>
    <n v="0"/>
  </r>
  <r>
    <s v="Post_650"/>
    <x v="387"/>
    <x v="22"/>
    <x v="1"/>
    <x v="4"/>
    <x v="1"/>
    <x v="2"/>
    <n v="2941067"/>
    <n v="289340"/>
    <n v="10029"/>
    <n v="28904"/>
    <n v="328273"/>
    <n v="0.11161697438378657"/>
    <x v="1"/>
    <n v="0"/>
  </r>
  <r>
    <s v="Post_651"/>
    <x v="424"/>
    <x v="19"/>
    <x v="2"/>
    <x v="0"/>
    <x v="2"/>
    <x v="2"/>
    <n v="4997429"/>
    <n v="77831"/>
    <n v="85735"/>
    <n v="28182"/>
    <n v="191748"/>
    <n v="3.8369329509233649E-2"/>
    <x v="2"/>
    <n v="0"/>
  </r>
  <r>
    <s v="Post_652"/>
    <x v="425"/>
    <x v="6"/>
    <x v="1"/>
    <x v="3"/>
    <x v="3"/>
    <x v="1"/>
    <n v="1161779"/>
    <n v="21780"/>
    <n v="4078"/>
    <n v="38033"/>
    <n v="63891"/>
    <n v="5.4994108173757661E-2"/>
    <x v="1"/>
    <n v="0"/>
  </r>
  <r>
    <s v="Post_653"/>
    <x v="355"/>
    <x v="20"/>
    <x v="0"/>
    <x v="3"/>
    <x v="3"/>
    <x v="4"/>
    <n v="277665"/>
    <n v="375796"/>
    <n v="86711"/>
    <n v="16520"/>
    <n v="479027"/>
    <n v="1.7251976302378766"/>
    <x v="0"/>
    <n v="0"/>
  </r>
  <r>
    <s v="Post_654"/>
    <x v="426"/>
    <x v="6"/>
    <x v="3"/>
    <x v="1"/>
    <x v="0"/>
    <x v="0"/>
    <n v="3191266"/>
    <n v="418734"/>
    <n v="68240"/>
    <n v="47069"/>
    <n v="534043"/>
    <n v="0.16734518526503275"/>
    <x v="1"/>
    <n v="0"/>
  </r>
  <r>
    <s v="Post_655"/>
    <x v="427"/>
    <x v="16"/>
    <x v="2"/>
    <x v="6"/>
    <x v="2"/>
    <x v="3"/>
    <n v="2387714"/>
    <n v="126566"/>
    <n v="25552"/>
    <n v="40066"/>
    <n v="192184"/>
    <n v="8.0488701745686467E-2"/>
    <x v="1"/>
    <n v="0"/>
  </r>
  <r>
    <s v="Post_656"/>
    <x v="172"/>
    <x v="19"/>
    <x v="2"/>
    <x v="6"/>
    <x v="0"/>
    <x v="6"/>
    <n v="31602"/>
    <n v="174512"/>
    <n v="12580"/>
    <n v="4018"/>
    <n v="191110"/>
    <n v="6.0474020631605594"/>
    <x v="1"/>
    <n v="0"/>
  </r>
  <r>
    <s v="Post_657"/>
    <x v="213"/>
    <x v="11"/>
    <x v="3"/>
    <x v="7"/>
    <x v="3"/>
    <x v="0"/>
    <n v="2599776"/>
    <n v="486383"/>
    <n v="53906"/>
    <n v="18139"/>
    <n v="558428"/>
    <n v="0.21479850571741566"/>
    <x v="1"/>
    <n v="0"/>
  </r>
  <r>
    <s v="Post_658"/>
    <x v="428"/>
    <x v="10"/>
    <x v="0"/>
    <x v="9"/>
    <x v="5"/>
    <x v="5"/>
    <n v="2450821"/>
    <n v="119773"/>
    <n v="55561"/>
    <n v="33015"/>
    <n v="208349"/>
    <n v="8.5011920495213639E-2"/>
    <x v="2"/>
    <n v="0"/>
  </r>
  <r>
    <s v="Post_659"/>
    <x v="412"/>
    <x v="5"/>
    <x v="1"/>
    <x v="9"/>
    <x v="2"/>
    <x v="5"/>
    <n v="2231843"/>
    <n v="28171"/>
    <n v="73427"/>
    <n v="16948"/>
    <n v="118546"/>
    <n v="5.3115743356499538E-2"/>
    <x v="1"/>
    <n v="0"/>
  </r>
  <r>
    <s v="Post_660"/>
    <x v="429"/>
    <x v="22"/>
    <x v="0"/>
    <x v="8"/>
    <x v="2"/>
    <x v="6"/>
    <n v="4735705"/>
    <n v="163883"/>
    <n v="66755"/>
    <n v="2312"/>
    <n v="232950"/>
    <n v="4.9190141700127012E-2"/>
    <x v="1"/>
    <n v="0"/>
  </r>
  <r>
    <s v="Post_661"/>
    <x v="198"/>
    <x v="8"/>
    <x v="0"/>
    <x v="9"/>
    <x v="4"/>
    <x v="4"/>
    <n v="2592123"/>
    <n v="339087"/>
    <n v="52787"/>
    <n v="19591"/>
    <n v="411465"/>
    <n v="0.15873668031956817"/>
    <x v="2"/>
    <n v="0"/>
  </r>
  <r>
    <s v="Post_662"/>
    <x v="232"/>
    <x v="17"/>
    <x v="1"/>
    <x v="2"/>
    <x v="2"/>
    <x v="5"/>
    <n v="1156532"/>
    <n v="111161"/>
    <n v="31021"/>
    <n v="33505"/>
    <n v="175687"/>
    <n v="0.15190846427076812"/>
    <x v="2"/>
    <n v="0"/>
  </r>
  <r>
    <s v="Post_663"/>
    <x v="363"/>
    <x v="4"/>
    <x v="0"/>
    <x v="5"/>
    <x v="3"/>
    <x v="2"/>
    <n v="3903036"/>
    <n v="199890"/>
    <n v="71216"/>
    <n v="37111"/>
    <n v="308217"/>
    <n v="7.8968526039729078E-2"/>
    <x v="0"/>
    <n v="0"/>
  </r>
  <r>
    <s v="Post_664"/>
    <x v="430"/>
    <x v="5"/>
    <x v="2"/>
    <x v="7"/>
    <x v="5"/>
    <x v="7"/>
    <n v="2840705"/>
    <n v="96581"/>
    <n v="28967"/>
    <n v="27454"/>
    <n v="153002"/>
    <n v="5.3860573343589006E-2"/>
    <x v="1"/>
    <n v="0"/>
  </r>
  <r>
    <s v="Post_665"/>
    <x v="28"/>
    <x v="17"/>
    <x v="1"/>
    <x v="4"/>
    <x v="1"/>
    <x v="7"/>
    <n v="403838"/>
    <n v="145096"/>
    <n v="88439"/>
    <n v="14064"/>
    <n v="247599"/>
    <n v="0.61311466479132726"/>
    <x v="1"/>
    <n v="0"/>
  </r>
  <r>
    <s v="Post_666"/>
    <x v="307"/>
    <x v="17"/>
    <x v="2"/>
    <x v="5"/>
    <x v="4"/>
    <x v="0"/>
    <n v="3526600"/>
    <n v="204767"/>
    <n v="19167"/>
    <n v="17731"/>
    <n v="241665"/>
    <n v="6.8526342652980202E-2"/>
    <x v="0"/>
    <n v="0"/>
  </r>
  <r>
    <s v="Post_667"/>
    <x v="46"/>
    <x v="21"/>
    <x v="2"/>
    <x v="9"/>
    <x v="5"/>
    <x v="0"/>
    <n v="3041152"/>
    <n v="29267"/>
    <n v="18250"/>
    <n v="23593"/>
    <n v="71110"/>
    <n v="2.3382586598762575E-2"/>
    <x v="0"/>
    <n v="0"/>
  </r>
  <r>
    <s v="Post_668"/>
    <x v="187"/>
    <x v="4"/>
    <x v="0"/>
    <x v="9"/>
    <x v="1"/>
    <x v="4"/>
    <n v="2404490"/>
    <n v="374405"/>
    <n v="67653"/>
    <n v="2883"/>
    <n v="444941"/>
    <n v="0.18504589330793642"/>
    <x v="2"/>
    <n v="0"/>
  </r>
  <r>
    <s v="Post_669"/>
    <x v="431"/>
    <x v="23"/>
    <x v="3"/>
    <x v="4"/>
    <x v="0"/>
    <x v="0"/>
    <n v="709873"/>
    <n v="328596"/>
    <n v="75373"/>
    <n v="34177"/>
    <n v="438146"/>
    <n v="0.61721744593751282"/>
    <x v="0"/>
    <n v="0"/>
  </r>
  <r>
    <s v="Post_670"/>
    <x v="432"/>
    <x v="0"/>
    <x v="1"/>
    <x v="8"/>
    <x v="3"/>
    <x v="3"/>
    <n v="3428187"/>
    <n v="328693"/>
    <n v="57651"/>
    <n v="18330"/>
    <n v="404674"/>
    <n v="0.11804315225511328"/>
    <x v="0"/>
    <n v="0"/>
  </r>
  <r>
    <s v="Post_671"/>
    <x v="268"/>
    <x v="8"/>
    <x v="3"/>
    <x v="9"/>
    <x v="1"/>
    <x v="5"/>
    <n v="495662"/>
    <n v="367965"/>
    <n v="47920"/>
    <n v="35519"/>
    <n v="451404"/>
    <n v="0.91070931400833632"/>
    <x v="1"/>
    <n v="0"/>
  </r>
  <r>
    <s v="Post_672"/>
    <x v="433"/>
    <x v="1"/>
    <x v="3"/>
    <x v="8"/>
    <x v="1"/>
    <x v="6"/>
    <n v="1351460"/>
    <n v="181530"/>
    <n v="73270"/>
    <n v="43516"/>
    <n v="298316"/>
    <n v="0.22073609281813741"/>
    <x v="0"/>
    <n v="0"/>
  </r>
  <r>
    <s v="Post_673"/>
    <x v="27"/>
    <x v="16"/>
    <x v="2"/>
    <x v="0"/>
    <x v="4"/>
    <x v="1"/>
    <n v="336222"/>
    <n v="418056"/>
    <n v="57939"/>
    <n v="15028"/>
    <n v="491023"/>
    <n v="1.460413060418414"/>
    <x v="0"/>
    <n v="0"/>
  </r>
  <r>
    <s v="Post_674"/>
    <x v="29"/>
    <x v="10"/>
    <x v="2"/>
    <x v="5"/>
    <x v="1"/>
    <x v="6"/>
    <n v="2693390"/>
    <n v="177782"/>
    <n v="31135"/>
    <n v="27504"/>
    <n v="236421"/>
    <n v="8.777822743828409E-2"/>
    <x v="1"/>
    <n v="0"/>
  </r>
  <r>
    <s v="Post_675"/>
    <x v="318"/>
    <x v="9"/>
    <x v="2"/>
    <x v="4"/>
    <x v="5"/>
    <x v="2"/>
    <n v="3430962"/>
    <n v="46681"/>
    <n v="59761"/>
    <n v="36221"/>
    <n v="142663"/>
    <n v="4.1581049280056147E-2"/>
    <x v="0"/>
    <n v="0"/>
  </r>
  <r>
    <s v="Post_676"/>
    <x v="434"/>
    <x v="17"/>
    <x v="3"/>
    <x v="2"/>
    <x v="4"/>
    <x v="6"/>
    <n v="4999430"/>
    <n v="419635"/>
    <n v="51709"/>
    <n v="19836"/>
    <n v="491180"/>
    <n v="9.8247200180820615E-2"/>
    <x v="2"/>
    <n v="0"/>
  </r>
  <r>
    <s v="Post_677"/>
    <x v="435"/>
    <x v="8"/>
    <x v="0"/>
    <x v="7"/>
    <x v="0"/>
    <x v="3"/>
    <n v="4678230"/>
    <n v="245665"/>
    <n v="56894"/>
    <n v="12110"/>
    <n v="314669"/>
    <n v="6.7262404798395972E-2"/>
    <x v="1"/>
    <n v="0"/>
  </r>
  <r>
    <s v="Post_678"/>
    <x v="436"/>
    <x v="3"/>
    <x v="1"/>
    <x v="9"/>
    <x v="2"/>
    <x v="4"/>
    <n v="4446628"/>
    <n v="475059"/>
    <n v="19789"/>
    <n v="42455"/>
    <n v="537303"/>
    <n v="0.12083380934946661"/>
    <x v="0"/>
    <n v="0"/>
  </r>
  <r>
    <s v="Post_679"/>
    <x v="437"/>
    <x v="2"/>
    <x v="1"/>
    <x v="5"/>
    <x v="2"/>
    <x v="2"/>
    <n v="3951368"/>
    <n v="249468"/>
    <n v="17548"/>
    <n v="43162"/>
    <n v="310178"/>
    <n v="7.8498889498523045E-2"/>
    <x v="0"/>
    <n v="0"/>
  </r>
  <r>
    <s v="Post_680"/>
    <x v="412"/>
    <x v="5"/>
    <x v="1"/>
    <x v="8"/>
    <x v="0"/>
    <x v="2"/>
    <n v="1904069"/>
    <n v="426897"/>
    <n v="58669"/>
    <n v="35210"/>
    <n v="520776"/>
    <n v="0.27350689497071795"/>
    <x v="0"/>
    <n v="0"/>
  </r>
  <r>
    <s v="Post_681"/>
    <x v="141"/>
    <x v="6"/>
    <x v="0"/>
    <x v="3"/>
    <x v="3"/>
    <x v="6"/>
    <n v="937337"/>
    <n v="361483"/>
    <n v="94541"/>
    <n v="17820"/>
    <n v="473844"/>
    <n v="0.50552149333697483"/>
    <x v="0"/>
    <n v="0"/>
  </r>
  <r>
    <s v="Post_682"/>
    <x v="373"/>
    <x v="12"/>
    <x v="2"/>
    <x v="5"/>
    <x v="0"/>
    <x v="4"/>
    <n v="2471029"/>
    <n v="482104"/>
    <n v="23418"/>
    <n v="37982"/>
    <n v="543504"/>
    <n v="0.21995047407375631"/>
    <x v="0"/>
    <n v="0"/>
  </r>
  <r>
    <s v="Post_683"/>
    <x v="357"/>
    <x v="10"/>
    <x v="1"/>
    <x v="5"/>
    <x v="5"/>
    <x v="0"/>
    <n v="2754301"/>
    <n v="439047"/>
    <n v="21451"/>
    <n v="5036"/>
    <n v="465534"/>
    <n v="0.16902074246787116"/>
    <x v="0"/>
    <n v="0"/>
  </r>
  <r>
    <s v="Post_684"/>
    <x v="25"/>
    <x v="15"/>
    <x v="0"/>
    <x v="6"/>
    <x v="2"/>
    <x v="3"/>
    <n v="2551235"/>
    <n v="254503"/>
    <n v="51815"/>
    <n v="22756"/>
    <n v="329074"/>
    <n v="0.1289861576844156"/>
    <x v="1"/>
    <n v="0"/>
  </r>
  <r>
    <s v="Post_685"/>
    <x v="438"/>
    <x v="21"/>
    <x v="1"/>
    <x v="7"/>
    <x v="5"/>
    <x v="3"/>
    <n v="3471793"/>
    <n v="286422"/>
    <n v="67665"/>
    <n v="17667"/>
    <n v="371754"/>
    <n v="0.10707838860208543"/>
    <x v="1"/>
    <n v="0"/>
  </r>
  <r>
    <s v="Post_686"/>
    <x v="419"/>
    <x v="0"/>
    <x v="3"/>
    <x v="1"/>
    <x v="0"/>
    <x v="7"/>
    <n v="1374677"/>
    <n v="479271"/>
    <n v="435"/>
    <n v="37576"/>
    <n v="517282"/>
    <n v="0.37629348566972459"/>
    <x v="1"/>
    <n v="0"/>
  </r>
  <r>
    <s v="Post_687"/>
    <x v="439"/>
    <x v="0"/>
    <x v="2"/>
    <x v="1"/>
    <x v="0"/>
    <x v="3"/>
    <n v="2143799"/>
    <n v="329574"/>
    <n v="47984"/>
    <n v="42889"/>
    <n v="420447"/>
    <n v="0.19612239766881129"/>
    <x v="2"/>
    <n v="0"/>
  </r>
  <r>
    <s v="Post_688"/>
    <x v="269"/>
    <x v="18"/>
    <x v="1"/>
    <x v="3"/>
    <x v="4"/>
    <x v="1"/>
    <n v="4827016"/>
    <n v="404958"/>
    <n v="45968"/>
    <n v="18554"/>
    <n v="469480"/>
    <n v="9.7260916475105944E-2"/>
    <x v="1"/>
    <n v="0"/>
  </r>
  <r>
    <s v="Post_689"/>
    <x v="380"/>
    <x v="16"/>
    <x v="3"/>
    <x v="1"/>
    <x v="3"/>
    <x v="3"/>
    <n v="1489686"/>
    <n v="473433"/>
    <n v="24810"/>
    <n v="3808"/>
    <n v="502051"/>
    <n v="0.33701800245152336"/>
    <x v="1"/>
    <n v="0"/>
  </r>
  <r>
    <s v="Post_690"/>
    <x v="245"/>
    <x v="3"/>
    <x v="1"/>
    <x v="8"/>
    <x v="4"/>
    <x v="3"/>
    <n v="490952"/>
    <n v="347826"/>
    <n v="72833"/>
    <n v="14756"/>
    <n v="435415"/>
    <n v="0.88687896169075597"/>
    <x v="2"/>
    <n v="0"/>
  </r>
  <r>
    <s v="Post_691"/>
    <x v="440"/>
    <x v="16"/>
    <x v="1"/>
    <x v="5"/>
    <x v="2"/>
    <x v="6"/>
    <n v="2180014"/>
    <n v="59373"/>
    <n v="52726"/>
    <n v="17442"/>
    <n v="129541"/>
    <n v="5.9422095454432861E-2"/>
    <x v="2"/>
    <n v="0"/>
  </r>
  <r>
    <s v="Post_692"/>
    <x v="441"/>
    <x v="5"/>
    <x v="2"/>
    <x v="3"/>
    <x v="5"/>
    <x v="2"/>
    <n v="529799"/>
    <n v="179509"/>
    <n v="25670"/>
    <n v="6451"/>
    <n v="211630"/>
    <n v="0.39945337760169425"/>
    <x v="2"/>
    <n v="0"/>
  </r>
  <r>
    <s v="Post_693"/>
    <x v="428"/>
    <x v="10"/>
    <x v="1"/>
    <x v="2"/>
    <x v="1"/>
    <x v="7"/>
    <n v="3761264"/>
    <n v="443176"/>
    <n v="12191"/>
    <n v="48340"/>
    <n v="503707"/>
    <n v="0.13391960787650109"/>
    <x v="1"/>
    <n v="0"/>
  </r>
  <r>
    <s v="Post_694"/>
    <x v="309"/>
    <x v="12"/>
    <x v="1"/>
    <x v="3"/>
    <x v="0"/>
    <x v="6"/>
    <n v="1038860"/>
    <n v="442713"/>
    <n v="28298"/>
    <n v="40618"/>
    <n v="511629"/>
    <n v="0.49249080723100319"/>
    <x v="1"/>
    <n v="0"/>
  </r>
  <r>
    <s v="Post_695"/>
    <x v="307"/>
    <x v="17"/>
    <x v="1"/>
    <x v="2"/>
    <x v="4"/>
    <x v="5"/>
    <n v="3444824"/>
    <n v="395141"/>
    <n v="90673"/>
    <n v="32852"/>
    <n v="518666"/>
    <n v="0.15056386044686174"/>
    <x v="1"/>
    <n v="0"/>
  </r>
  <r>
    <s v="Post_696"/>
    <x v="440"/>
    <x v="16"/>
    <x v="0"/>
    <x v="9"/>
    <x v="4"/>
    <x v="3"/>
    <n v="4967000"/>
    <n v="458270"/>
    <n v="91709"/>
    <n v="5080"/>
    <n v="555059"/>
    <n v="0.11174934568149789"/>
    <x v="0"/>
    <n v="0"/>
  </r>
  <r>
    <s v="Post_697"/>
    <x v="442"/>
    <x v="3"/>
    <x v="0"/>
    <x v="3"/>
    <x v="3"/>
    <x v="5"/>
    <n v="3847801"/>
    <n v="375597"/>
    <n v="55183"/>
    <n v="38675"/>
    <n v="469455"/>
    <n v="0.12200604968916012"/>
    <x v="0"/>
    <n v="0"/>
  </r>
  <r>
    <s v="Post_698"/>
    <x v="33"/>
    <x v="19"/>
    <x v="1"/>
    <x v="4"/>
    <x v="0"/>
    <x v="0"/>
    <n v="4913774"/>
    <n v="12582"/>
    <n v="38213"/>
    <n v="46700"/>
    <n v="97495"/>
    <n v="1.9841164856177755E-2"/>
    <x v="1"/>
    <n v="0"/>
  </r>
  <r>
    <s v="Post_699"/>
    <x v="201"/>
    <x v="11"/>
    <x v="2"/>
    <x v="6"/>
    <x v="0"/>
    <x v="7"/>
    <n v="3746244"/>
    <n v="256361"/>
    <n v="87201"/>
    <n v="24493"/>
    <n v="368055"/>
    <n v="9.8246403597843604E-2"/>
    <x v="0"/>
    <n v="0"/>
  </r>
  <r>
    <s v="Post_700"/>
    <x v="226"/>
    <x v="7"/>
    <x v="3"/>
    <x v="2"/>
    <x v="1"/>
    <x v="4"/>
    <n v="3014207"/>
    <n v="267162"/>
    <n v="61079"/>
    <n v="18363"/>
    <n v="346604"/>
    <n v="0.11499011182709085"/>
    <x v="2"/>
    <n v="0"/>
  </r>
  <r>
    <s v="Post_701"/>
    <x v="443"/>
    <x v="19"/>
    <x v="2"/>
    <x v="1"/>
    <x v="3"/>
    <x v="5"/>
    <n v="67164"/>
    <n v="82891"/>
    <n v="40568"/>
    <n v="10151"/>
    <n v="133610"/>
    <n v="1.9893097492704426"/>
    <x v="2"/>
    <n v="0"/>
  </r>
  <r>
    <s v="Post_702"/>
    <x v="444"/>
    <x v="22"/>
    <x v="2"/>
    <x v="7"/>
    <x v="2"/>
    <x v="4"/>
    <n v="3833320"/>
    <n v="377497"/>
    <n v="20389"/>
    <n v="24912"/>
    <n v="422798"/>
    <n v="0.1102955140713533"/>
    <x v="1"/>
    <n v="0"/>
  </r>
  <r>
    <s v="Post_703"/>
    <x v="369"/>
    <x v="21"/>
    <x v="2"/>
    <x v="0"/>
    <x v="2"/>
    <x v="2"/>
    <n v="257565"/>
    <n v="311076"/>
    <n v="77488"/>
    <n v="43551"/>
    <n v="432115"/>
    <n v="1.6776930095315745"/>
    <x v="2"/>
    <n v="0"/>
  </r>
  <r>
    <s v="Post_704"/>
    <x v="445"/>
    <x v="7"/>
    <x v="2"/>
    <x v="7"/>
    <x v="0"/>
    <x v="7"/>
    <n v="963602"/>
    <n v="335585"/>
    <n v="45110"/>
    <n v="33791"/>
    <n v="414486"/>
    <n v="0.43014232016953058"/>
    <x v="0"/>
    <n v="0"/>
  </r>
  <r>
    <s v="Post_705"/>
    <x v="327"/>
    <x v="15"/>
    <x v="1"/>
    <x v="8"/>
    <x v="1"/>
    <x v="3"/>
    <n v="1180913"/>
    <n v="389245"/>
    <n v="42150"/>
    <n v="40241"/>
    <n v="471636"/>
    <n v="0.39938251166682048"/>
    <x v="1"/>
    <n v="0"/>
  </r>
  <r>
    <s v="Post_706"/>
    <x v="446"/>
    <x v="20"/>
    <x v="0"/>
    <x v="9"/>
    <x v="4"/>
    <x v="5"/>
    <n v="1213710"/>
    <n v="468518"/>
    <n v="1746"/>
    <n v="24547"/>
    <n v="494811"/>
    <n v="0.40768470227649106"/>
    <x v="0"/>
    <n v="0"/>
  </r>
  <r>
    <s v="Post_707"/>
    <x v="447"/>
    <x v="20"/>
    <x v="0"/>
    <x v="8"/>
    <x v="5"/>
    <x v="7"/>
    <n v="2526243"/>
    <n v="36043"/>
    <n v="37053"/>
    <n v="3164"/>
    <n v="76260"/>
    <n v="3.0187119766388271E-2"/>
    <x v="0"/>
    <n v="0"/>
  </r>
  <r>
    <s v="Post_708"/>
    <x v="252"/>
    <x v="10"/>
    <x v="3"/>
    <x v="1"/>
    <x v="2"/>
    <x v="6"/>
    <n v="2877169"/>
    <n v="263362"/>
    <n v="11451"/>
    <n v="18145"/>
    <n v="292958"/>
    <n v="0.10182161701311254"/>
    <x v="1"/>
    <n v="0"/>
  </r>
  <r>
    <s v="Post_709"/>
    <x v="364"/>
    <x v="17"/>
    <x v="3"/>
    <x v="4"/>
    <x v="0"/>
    <x v="3"/>
    <n v="4117819"/>
    <n v="430486"/>
    <n v="52313"/>
    <n v="22054"/>
    <n v="504853"/>
    <n v="0.12260203763205717"/>
    <x v="2"/>
    <n v="0"/>
  </r>
  <r>
    <s v="Post_710"/>
    <x v="177"/>
    <x v="6"/>
    <x v="1"/>
    <x v="4"/>
    <x v="1"/>
    <x v="0"/>
    <n v="3300636"/>
    <n v="334680"/>
    <n v="8400"/>
    <n v="33207"/>
    <n v="376287"/>
    <n v="0.11400439188083751"/>
    <x v="0"/>
    <n v="0"/>
  </r>
  <r>
    <s v="Post_711"/>
    <x v="448"/>
    <x v="21"/>
    <x v="3"/>
    <x v="0"/>
    <x v="1"/>
    <x v="4"/>
    <n v="3572811"/>
    <n v="361047"/>
    <n v="36640"/>
    <n v="14135"/>
    <n v="411822"/>
    <n v="0.11526554301361029"/>
    <x v="2"/>
    <n v="0"/>
  </r>
  <r>
    <s v="Post_712"/>
    <x v="427"/>
    <x v="16"/>
    <x v="1"/>
    <x v="9"/>
    <x v="4"/>
    <x v="4"/>
    <n v="474320"/>
    <n v="437976"/>
    <n v="64949"/>
    <n v="13571"/>
    <n v="516496"/>
    <n v="1.0889188733344577"/>
    <x v="0"/>
    <n v="0"/>
  </r>
  <r>
    <s v="Post_713"/>
    <x v="449"/>
    <x v="6"/>
    <x v="0"/>
    <x v="0"/>
    <x v="2"/>
    <x v="0"/>
    <n v="2903079"/>
    <n v="28666"/>
    <n v="10000"/>
    <n v="20123"/>
    <n v="58789"/>
    <n v="2.0250568448188976E-2"/>
    <x v="1"/>
    <n v="0"/>
  </r>
  <r>
    <s v="Post_714"/>
    <x v="151"/>
    <x v="17"/>
    <x v="3"/>
    <x v="0"/>
    <x v="0"/>
    <x v="7"/>
    <n v="2871175"/>
    <n v="182884"/>
    <n v="54350"/>
    <n v="26546"/>
    <n v="263780"/>
    <n v="9.1871794648532401E-2"/>
    <x v="0"/>
    <n v="0"/>
  </r>
  <r>
    <s v="Post_715"/>
    <x v="11"/>
    <x v="9"/>
    <x v="2"/>
    <x v="5"/>
    <x v="1"/>
    <x v="3"/>
    <n v="3590997"/>
    <n v="212084"/>
    <n v="3612"/>
    <n v="14460"/>
    <n v="230156"/>
    <n v="6.4092506899894375E-2"/>
    <x v="0"/>
    <n v="0"/>
  </r>
  <r>
    <s v="Post_716"/>
    <x v="450"/>
    <x v="15"/>
    <x v="1"/>
    <x v="0"/>
    <x v="2"/>
    <x v="7"/>
    <n v="1301582"/>
    <n v="36572"/>
    <n v="45582"/>
    <n v="45435"/>
    <n v="127589"/>
    <n v="9.8026094398969865E-2"/>
    <x v="2"/>
    <n v="0"/>
  </r>
  <r>
    <s v="Post_717"/>
    <x v="14"/>
    <x v="11"/>
    <x v="2"/>
    <x v="1"/>
    <x v="3"/>
    <x v="6"/>
    <n v="780079"/>
    <n v="483875"/>
    <n v="969"/>
    <n v="40858"/>
    <n v="525702"/>
    <n v="0.67390866822462858"/>
    <x v="1"/>
    <n v="0"/>
  </r>
  <r>
    <s v="Post_718"/>
    <x v="451"/>
    <x v="16"/>
    <x v="0"/>
    <x v="9"/>
    <x v="4"/>
    <x v="1"/>
    <n v="3698927"/>
    <n v="457765"/>
    <n v="94363"/>
    <n v="41251"/>
    <n v="593379"/>
    <n v="0.16041922427774324"/>
    <x v="2"/>
    <n v="0"/>
  </r>
  <r>
    <s v="Post_719"/>
    <x v="452"/>
    <x v="7"/>
    <x v="0"/>
    <x v="8"/>
    <x v="0"/>
    <x v="2"/>
    <n v="3741285"/>
    <n v="240172"/>
    <n v="97499"/>
    <n v="49443"/>
    <n v="387114"/>
    <n v="0.10347086629326555"/>
    <x v="1"/>
    <n v="0"/>
  </r>
  <r>
    <s v="Post_720"/>
    <x v="453"/>
    <x v="10"/>
    <x v="0"/>
    <x v="5"/>
    <x v="5"/>
    <x v="0"/>
    <n v="4467464"/>
    <n v="454446"/>
    <n v="93389"/>
    <n v="15009"/>
    <n v="562844"/>
    <n v="0.12598736106211489"/>
    <x v="2"/>
    <n v="0"/>
  </r>
  <r>
    <s v="Post_721"/>
    <x v="454"/>
    <x v="16"/>
    <x v="0"/>
    <x v="7"/>
    <x v="5"/>
    <x v="5"/>
    <n v="105800"/>
    <n v="329434"/>
    <n v="98771"/>
    <n v="12046"/>
    <n v="440251"/>
    <n v="4.161162570888469"/>
    <x v="2"/>
    <n v="0"/>
  </r>
  <r>
    <s v="Post_722"/>
    <x v="290"/>
    <x v="14"/>
    <x v="0"/>
    <x v="3"/>
    <x v="1"/>
    <x v="0"/>
    <n v="2742349"/>
    <n v="132032"/>
    <n v="37206"/>
    <n v="6649"/>
    <n v="175887"/>
    <n v="6.413735086234465E-2"/>
    <x v="0"/>
    <n v="0"/>
  </r>
  <r>
    <s v="Post_723"/>
    <x v="161"/>
    <x v="16"/>
    <x v="1"/>
    <x v="5"/>
    <x v="4"/>
    <x v="7"/>
    <n v="1780899"/>
    <n v="301959"/>
    <n v="74275"/>
    <n v="6214"/>
    <n v="382448"/>
    <n v="0.21474996616877207"/>
    <x v="0"/>
    <n v="0"/>
  </r>
  <r>
    <s v="Post_724"/>
    <x v="402"/>
    <x v="21"/>
    <x v="0"/>
    <x v="4"/>
    <x v="1"/>
    <x v="0"/>
    <n v="3637344"/>
    <n v="343962"/>
    <n v="71061"/>
    <n v="2143"/>
    <n v="417166"/>
    <n v="0.11468972964888666"/>
    <x v="0"/>
    <n v="0"/>
  </r>
  <r>
    <s v="Post_725"/>
    <x v="455"/>
    <x v="21"/>
    <x v="3"/>
    <x v="8"/>
    <x v="3"/>
    <x v="6"/>
    <n v="1944194"/>
    <n v="147872"/>
    <n v="64793"/>
    <n v="36140"/>
    <n v="248805"/>
    <n v="0.12797334010906319"/>
    <x v="1"/>
    <n v="0"/>
  </r>
  <r>
    <s v="Post_726"/>
    <x v="426"/>
    <x v="6"/>
    <x v="2"/>
    <x v="7"/>
    <x v="5"/>
    <x v="2"/>
    <n v="55872"/>
    <n v="276531"/>
    <n v="16650"/>
    <n v="44259"/>
    <n v="337440"/>
    <n v="6.0395189003436425"/>
    <x v="2"/>
    <n v="0"/>
  </r>
  <r>
    <s v="Post_727"/>
    <x v="133"/>
    <x v="9"/>
    <x v="2"/>
    <x v="5"/>
    <x v="1"/>
    <x v="7"/>
    <n v="674140"/>
    <n v="396364"/>
    <n v="85172"/>
    <n v="25747"/>
    <n v="507283"/>
    <n v="0.752489097220162"/>
    <x v="0"/>
    <n v="0"/>
  </r>
  <r>
    <s v="Post_728"/>
    <x v="456"/>
    <x v="14"/>
    <x v="1"/>
    <x v="5"/>
    <x v="1"/>
    <x v="4"/>
    <n v="898563"/>
    <n v="298465"/>
    <n v="57845"/>
    <n v="44877"/>
    <n v="401187"/>
    <n v="0.44647620701052682"/>
    <x v="1"/>
    <n v="0"/>
  </r>
  <r>
    <s v="Post_729"/>
    <x v="457"/>
    <x v="20"/>
    <x v="0"/>
    <x v="3"/>
    <x v="1"/>
    <x v="0"/>
    <n v="2559080"/>
    <n v="225095"/>
    <n v="73949"/>
    <n v="6703"/>
    <n v="305747"/>
    <n v="0.11947535833190052"/>
    <x v="2"/>
    <n v="0"/>
  </r>
  <r>
    <s v="Post_730"/>
    <x v="146"/>
    <x v="7"/>
    <x v="1"/>
    <x v="3"/>
    <x v="1"/>
    <x v="3"/>
    <n v="2411448"/>
    <n v="166605"/>
    <n v="3962"/>
    <n v="42255"/>
    <n v="212822"/>
    <n v="8.8254857662284233E-2"/>
    <x v="0"/>
    <n v="0"/>
  </r>
  <r>
    <s v="Post_731"/>
    <x v="16"/>
    <x v="13"/>
    <x v="2"/>
    <x v="3"/>
    <x v="5"/>
    <x v="0"/>
    <n v="2539393"/>
    <n v="414355"/>
    <n v="81623"/>
    <n v="43357"/>
    <n v="539335"/>
    <n v="0.21238736973757114"/>
    <x v="2"/>
    <n v="0"/>
  </r>
  <r>
    <s v="Post_732"/>
    <x v="458"/>
    <x v="21"/>
    <x v="3"/>
    <x v="4"/>
    <x v="3"/>
    <x v="0"/>
    <n v="3872317"/>
    <n v="6905"/>
    <n v="94412"/>
    <n v="37159"/>
    <n v="138476"/>
    <n v="3.5760502045674464E-2"/>
    <x v="0"/>
    <n v="0"/>
  </r>
  <r>
    <s v="Post_733"/>
    <x v="416"/>
    <x v="4"/>
    <x v="2"/>
    <x v="7"/>
    <x v="2"/>
    <x v="5"/>
    <n v="2285860"/>
    <n v="369389"/>
    <n v="2395"/>
    <n v="38701"/>
    <n v="410485"/>
    <n v="0.17957573954660391"/>
    <x v="2"/>
    <n v="0"/>
  </r>
  <r>
    <s v="Post_734"/>
    <x v="459"/>
    <x v="9"/>
    <x v="2"/>
    <x v="5"/>
    <x v="0"/>
    <x v="1"/>
    <n v="3975932"/>
    <n v="487279"/>
    <n v="1526"/>
    <n v="5159"/>
    <n v="493964"/>
    <n v="0.12423854331512713"/>
    <x v="1"/>
    <n v="0"/>
  </r>
  <r>
    <s v="Post_735"/>
    <x v="150"/>
    <x v="14"/>
    <x v="3"/>
    <x v="0"/>
    <x v="5"/>
    <x v="1"/>
    <n v="4214946"/>
    <n v="464542"/>
    <n v="72129"/>
    <n v="43148"/>
    <n v="579819"/>
    <n v="0.13756261646056675"/>
    <x v="1"/>
    <n v="0"/>
  </r>
  <r>
    <s v="Post_736"/>
    <x v="394"/>
    <x v="16"/>
    <x v="3"/>
    <x v="0"/>
    <x v="2"/>
    <x v="6"/>
    <n v="1663359"/>
    <n v="117919"/>
    <n v="84855"/>
    <n v="35699"/>
    <n v="238473"/>
    <n v="0.14336832878530731"/>
    <x v="0"/>
    <n v="0"/>
  </r>
  <r>
    <s v="Post_737"/>
    <x v="460"/>
    <x v="12"/>
    <x v="1"/>
    <x v="9"/>
    <x v="0"/>
    <x v="0"/>
    <n v="2729253"/>
    <n v="430030"/>
    <n v="34573"/>
    <n v="45325"/>
    <n v="509928"/>
    <n v="0.1868379369739632"/>
    <x v="0"/>
    <n v="0"/>
  </r>
  <r>
    <s v="Post_738"/>
    <x v="461"/>
    <x v="16"/>
    <x v="1"/>
    <x v="5"/>
    <x v="1"/>
    <x v="1"/>
    <n v="3287384"/>
    <n v="381894"/>
    <n v="81089"/>
    <n v="14284"/>
    <n v="477267"/>
    <n v="0.14518139651467549"/>
    <x v="1"/>
    <n v="0"/>
  </r>
  <r>
    <s v="Post_739"/>
    <x v="66"/>
    <x v="23"/>
    <x v="0"/>
    <x v="3"/>
    <x v="1"/>
    <x v="0"/>
    <n v="2541850"/>
    <n v="297473"/>
    <n v="72482"/>
    <n v="13708"/>
    <n v="383663"/>
    <n v="0.15093848968271142"/>
    <x v="1"/>
    <n v="0"/>
  </r>
  <r>
    <s v="Post_740"/>
    <x v="277"/>
    <x v="23"/>
    <x v="2"/>
    <x v="9"/>
    <x v="1"/>
    <x v="0"/>
    <n v="3673846"/>
    <n v="380160"/>
    <n v="79459"/>
    <n v="21769"/>
    <n v="481388"/>
    <n v="0.13103107751386422"/>
    <x v="0"/>
    <n v="0"/>
  </r>
  <r>
    <s v="Post_741"/>
    <x v="462"/>
    <x v="20"/>
    <x v="1"/>
    <x v="2"/>
    <x v="1"/>
    <x v="1"/>
    <n v="1418058"/>
    <n v="404349"/>
    <n v="98335"/>
    <n v="45229"/>
    <n v="547913"/>
    <n v="0.3863826444334435"/>
    <x v="2"/>
    <n v="0"/>
  </r>
  <r>
    <s v="Post_742"/>
    <x v="459"/>
    <x v="9"/>
    <x v="3"/>
    <x v="9"/>
    <x v="0"/>
    <x v="0"/>
    <n v="4349698"/>
    <n v="136364"/>
    <n v="60484"/>
    <n v="26278"/>
    <n v="223126"/>
    <n v="5.1296894634983853E-2"/>
    <x v="0"/>
    <n v="0"/>
  </r>
  <r>
    <s v="Post_743"/>
    <x v="463"/>
    <x v="5"/>
    <x v="3"/>
    <x v="6"/>
    <x v="2"/>
    <x v="6"/>
    <n v="326305"/>
    <n v="291820"/>
    <n v="8695"/>
    <n v="48023"/>
    <n v="348538"/>
    <n v="1.0681356399687409"/>
    <x v="2"/>
    <n v="0"/>
  </r>
  <r>
    <s v="Post_744"/>
    <x v="420"/>
    <x v="6"/>
    <x v="2"/>
    <x v="0"/>
    <x v="4"/>
    <x v="7"/>
    <n v="2656794"/>
    <n v="311147"/>
    <n v="27434"/>
    <n v="13837"/>
    <n v="352418"/>
    <n v="0.13264784548595035"/>
    <x v="0"/>
    <n v="0"/>
  </r>
  <r>
    <s v="Post_745"/>
    <x v="464"/>
    <x v="22"/>
    <x v="0"/>
    <x v="9"/>
    <x v="5"/>
    <x v="4"/>
    <n v="605914"/>
    <n v="74898"/>
    <n v="3683"/>
    <n v="26862"/>
    <n v="105443"/>
    <n v="0.17402304617486969"/>
    <x v="0"/>
    <n v="0"/>
  </r>
  <r>
    <s v="Post_746"/>
    <x v="429"/>
    <x v="22"/>
    <x v="2"/>
    <x v="9"/>
    <x v="4"/>
    <x v="0"/>
    <n v="3015306"/>
    <n v="110140"/>
    <n v="14231"/>
    <n v="21543"/>
    <n v="145914"/>
    <n v="4.8391108564105931E-2"/>
    <x v="1"/>
    <n v="0"/>
  </r>
  <r>
    <s v="Post_747"/>
    <x v="465"/>
    <x v="16"/>
    <x v="1"/>
    <x v="3"/>
    <x v="3"/>
    <x v="7"/>
    <n v="1219230"/>
    <n v="350006"/>
    <n v="94280"/>
    <n v="32133"/>
    <n v="476419"/>
    <n v="0.39075400047571007"/>
    <x v="1"/>
    <n v="0"/>
  </r>
  <r>
    <s v="Post_748"/>
    <x v="159"/>
    <x v="22"/>
    <x v="3"/>
    <x v="0"/>
    <x v="4"/>
    <x v="2"/>
    <n v="2551155"/>
    <n v="88083"/>
    <n v="9939"/>
    <n v="37380"/>
    <n v="135402"/>
    <n v="5.3074783774408059E-2"/>
    <x v="2"/>
    <n v="0"/>
  </r>
  <r>
    <s v="Post_749"/>
    <x v="182"/>
    <x v="5"/>
    <x v="2"/>
    <x v="9"/>
    <x v="2"/>
    <x v="4"/>
    <n v="2647569"/>
    <n v="195333"/>
    <n v="41306"/>
    <n v="22434"/>
    <n v="259073"/>
    <n v="9.7853162656006326E-2"/>
    <x v="1"/>
    <n v="0"/>
  </r>
  <r>
    <s v="Post_750"/>
    <x v="385"/>
    <x v="9"/>
    <x v="2"/>
    <x v="4"/>
    <x v="2"/>
    <x v="1"/>
    <n v="3575067"/>
    <n v="404847"/>
    <n v="77440"/>
    <n v="9922"/>
    <n v="492209"/>
    <n v="0.13767825889696614"/>
    <x v="2"/>
    <n v="0"/>
  </r>
  <r>
    <s v="Post_751"/>
    <x v="466"/>
    <x v="8"/>
    <x v="2"/>
    <x v="0"/>
    <x v="0"/>
    <x v="7"/>
    <n v="2335946"/>
    <n v="104895"/>
    <n v="75750"/>
    <n v="8793"/>
    <n v="189438"/>
    <n v="8.1096908918271232E-2"/>
    <x v="2"/>
    <n v="0"/>
  </r>
  <r>
    <s v="Post_752"/>
    <x v="467"/>
    <x v="6"/>
    <x v="2"/>
    <x v="1"/>
    <x v="5"/>
    <x v="5"/>
    <n v="1977550"/>
    <n v="457727"/>
    <n v="47967"/>
    <n v="40004"/>
    <n v="545698"/>
    <n v="0.27594649945639804"/>
    <x v="1"/>
    <n v="0"/>
  </r>
  <r>
    <s v="Post_753"/>
    <x v="199"/>
    <x v="0"/>
    <x v="2"/>
    <x v="9"/>
    <x v="1"/>
    <x v="0"/>
    <n v="764769"/>
    <n v="162101"/>
    <n v="30721"/>
    <n v="41293"/>
    <n v="234115"/>
    <n v="0.30612511751914628"/>
    <x v="0"/>
    <n v="0"/>
  </r>
  <r>
    <s v="Post_754"/>
    <x v="376"/>
    <x v="20"/>
    <x v="3"/>
    <x v="8"/>
    <x v="0"/>
    <x v="6"/>
    <n v="3620429"/>
    <n v="22477"/>
    <n v="23839"/>
    <n v="25541"/>
    <n v="71857"/>
    <n v="1.9847647889241857E-2"/>
    <x v="2"/>
    <n v="0"/>
  </r>
  <r>
    <s v="Post_755"/>
    <x v="468"/>
    <x v="0"/>
    <x v="2"/>
    <x v="8"/>
    <x v="5"/>
    <x v="0"/>
    <n v="3485025"/>
    <n v="246513"/>
    <n v="4761"/>
    <n v="27120"/>
    <n v="278394"/>
    <n v="7.9882927669098505E-2"/>
    <x v="1"/>
    <n v="0"/>
  </r>
  <r>
    <s v="Post_756"/>
    <x v="297"/>
    <x v="13"/>
    <x v="0"/>
    <x v="1"/>
    <x v="5"/>
    <x v="7"/>
    <n v="4468711"/>
    <n v="355075"/>
    <n v="72834"/>
    <n v="22022"/>
    <n v="449931"/>
    <n v="0.1006847388430355"/>
    <x v="0"/>
    <n v="0"/>
  </r>
  <r>
    <s v="Post_757"/>
    <x v="469"/>
    <x v="17"/>
    <x v="1"/>
    <x v="7"/>
    <x v="2"/>
    <x v="4"/>
    <n v="1492331"/>
    <n v="319292"/>
    <n v="58566"/>
    <n v="8303"/>
    <n v="386161"/>
    <n v="0.25876363889780485"/>
    <x v="1"/>
    <n v="0"/>
  </r>
  <r>
    <s v="Post_758"/>
    <x v="294"/>
    <x v="5"/>
    <x v="1"/>
    <x v="3"/>
    <x v="1"/>
    <x v="0"/>
    <n v="4522021"/>
    <n v="494856"/>
    <n v="7995"/>
    <n v="29137"/>
    <n v="531988"/>
    <n v="0.11764385879676366"/>
    <x v="0"/>
    <n v="0"/>
  </r>
  <r>
    <s v="Post_759"/>
    <x v="264"/>
    <x v="13"/>
    <x v="1"/>
    <x v="0"/>
    <x v="3"/>
    <x v="7"/>
    <n v="845352"/>
    <n v="425767"/>
    <n v="96744"/>
    <n v="44548"/>
    <n v="567059"/>
    <n v="0.67079630733706197"/>
    <x v="0"/>
    <n v="0"/>
  </r>
  <r>
    <s v="Post_760"/>
    <x v="261"/>
    <x v="9"/>
    <x v="0"/>
    <x v="2"/>
    <x v="2"/>
    <x v="3"/>
    <n v="3983567"/>
    <n v="126215"/>
    <n v="30951"/>
    <n v="9592"/>
    <n v="166758"/>
    <n v="4.1861477414588483E-2"/>
    <x v="1"/>
    <n v="0"/>
  </r>
  <r>
    <s v="Post_761"/>
    <x v="30"/>
    <x v="10"/>
    <x v="1"/>
    <x v="8"/>
    <x v="5"/>
    <x v="3"/>
    <n v="4975026"/>
    <n v="113245"/>
    <n v="73842"/>
    <n v="39396"/>
    <n v="226483"/>
    <n v="4.5523983191243622E-2"/>
    <x v="1"/>
    <n v="0"/>
  </r>
  <r>
    <s v="Post_762"/>
    <x v="470"/>
    <x v="18"/>
    <x v="1"/>
    <x v="1"/>
    <x v="3"/>
    <x v="2"/>
    <n v="407083"/>
    <n v="378368"/>
    <n v="12296"/>
    <n v="17307"/>
    <n v="407971"/>
    <n v="1.0021813733317284"/>
    <x v="2"/>
    <n v="0"/>
  </r>
  <r>
    <s v="Post_763"/>
    <x v="436"/>
    <x v="3"/>
    <x v="2"/>
    <x v="4"/>
    <x v="2"/>
    <x v="5"/>
    <n v="2913334"/>
    <n v="94490"/>
    <n v="66459"/>
    <n v="18634"/>
    <n v="179583"/>
    <n v="6.1641747908066841E-2"/>
    <x v="2"/>
    <n v="0"/>
  </r>
  <r>
    <s v="Post_764"/>
    <x v="463"/>
    <x v="5"/>
    <x v="3"/>
    <x v="2"/>
    <x v="4"/>
    <x v="3"/>
    <n v="648171"/>
    <n v="478099"/>
    <n v="45995"/>
    <n v="49019"/>
    <n v="573113"/>
    <n v="0.88420031133759458"/>
    <x v="2"/>
    <n v="0"/>
  </r>
  <r>
    <s v="Post_765"/>
    <x v="28"/>
    <x v="17"/>
    <x v="2"/>
    <x v="8"/>
    <x v="2"/>
    <x v="6"/>
    <n v="4934327"/>
    <n v="73355"/>
    <n v="29521"/>
    <n v="11128"/>
    <n v="114004"/>
    <n v="2.3104265282783244E-2"/>
    <x v="2"/>
    <n v="0"/>
  </r>
  <r>
    <s v="Post_766"/>
    <x v="471"/>
    <x v="12"/>
    <x v="3"/>
    <x v="4"/>
    <x v="1"/>
    <x v="5"/>
    <n v="2996758"/>
    <n v="80465"/>
    <n v="74505"/>
    <n v="39752"/>
    <n v="194722"/>
    <n v="6.4977552408302566E-2"/>
    <x v="0"/>
    <n v="0"/>
  </r>
  <r>
    <s v="Post_767"/>
    <x v="33"/>
    <x v="19"/>
    <x v="3"/>
    <x v="3"/>
    <x v="4"/>
    <x v="4"/>
    <n v="4859049"/>
    <n v="71751"/>
    <n v="85452"/>
    <n v="33912"/>
    <n v="191115"/>
    <n v="3.933177047607464E-2"/>
    <x v="2"/>
    <n v="0"/>
  </r>
  <r>
    <s v="Post_768"/>
    <x v="272"/>
    <x v="1"/>
    <x v="1"/>
    <x v="3"/>
    <x v="5"/>
    <x v="2"/>
    <n v="1900224"/>
    <n v="443095"/>
    <n v="32294"/>
    <n v="12162"/>
    <n v="487551"/>
    <n v="0.25657554056784887"/>
    <x v="1"/>
    <n v="0"/>
  </r>
  <r>
    <s v="Post_769"/>
    <x v="472"/>
    <x v="19"/>
    <x v="3"/>
    <x v="4"/>
    <x v="2"/>
    <x v="1"/>
    <n v="576289"/>
    <n v="450371"/>
    <n v="11973"/>
    <n v="13527"/>
    <n v="475871"/>
    <n v="0.82575062164990132"/>
    <x v="2"/>
    <n v="0"/>
  </r>
  <r>
    <s v="Post_770"/>
    <x v="26"/>
    <x v="1"/>
    <x v="0"/>
    <x v="4"/>
    <x v="3"/>
    <x v="3"/>
    <n v="1297808"/>
    <n v="266995"/>
    <n v="73819"/>
    <n v="12405"/>
    <n v="353219"/>
    <n v="0.27216583654901189"/>
    <x v="2"/>
    <n v="0"/>
  </r>
  <r>
    <s v="Post_771"/>
    <x v="273"/>
    <x v="2"/>
    <x v="2"/>
    <x v="3"/>
    <x v="0"/>
    <x v="6"/>
    <n v="3085596"/>
    <n v="53745"/>
    <n v="17472"/>
    <n v="45692"/>
    <n v="116909"/>
    <n v="3.788862832334499E-2"/>
    <x v="1"/>
    <n v="0"/>
  </r>
  <r>
    <s v="Post_772"/>
    <x v="397"/>
    <x v="11"/>
    <x v="2"/>
    <x v="4"/>
    <x v="1"/>
    <x v="4"/>
    <n v="4901634"/>
    <n v="164642"/>
    <n v="2903"/>
    <n v="23013"/>
    <n v="190558"/>
    <n v="3.8876423657906729E-2"/>
    <x v="1"/>
    <n v="0"/>
  </r>
  <r>
    <s v="Post_773"/>
    <x v="473"/>
    <x v="11"/>
    <x v="1"/>
    <x v="0"/>
    <x v="1"/>
    <x v="4"/>
    <n v="282212"/>
    <n v="325960"/>
    <n v="23903"/>
    <n v="6061"/>
    <n v="355924"/>
    <n v="1.2611937125281703"/>
    <x v="2"/>
    <n v="0"/>
  </r>
  <r>
    <s v="Post_774"/>
    <x v="417"/>
    <x v="2"/>
    <x v="1"/>
    <x v="6"/>
    <x v="3"/>
    <x v="3"/>
    <n v="3827339"/>
    <n v="405141"/>
    <n v="10660"/>
    <n v="18414"/>
    <n v="434215"/>
    <n v="0.11345088585045641"/>
    <x v="0"/>
    <n v="0"/>
  </r>
  <r>
    <s v="Post_775"/>
    <x v="474"/>
    <x v="16"/>
    <x v="1"/>
    <x v="1"/>
    <x v="1"/>
    <x v="3"/>
    <n v="3200135"/>
    <n v="357852"/>
    <n v="8303"/>
    <n v="1186"/>
    <n v="367341"/>
    <n v="0.11478921982978843"/>
    <x v="2"/>
    <n v="0"/>
  </r>
  <r>
    <s v="Post_776"/>
    <x v="475"/>
    <x v="21"/>
    <x v="0"/>
    <x v="2"/>
    <x v="2"/>
    <x v="3"/>
    <n v="727739"/>
    <n v="489613"/>
    <n v="21973"/>
    <n v="19468"/>
    <n v="531054"/>
    <n v="0.72973140095556233"/>
    <x v="0"/>
    <n v="0"/>
  </r>
  <r>
    <s v="Post_777"/>
    <x v="147"/>
    <x v="20"/>
    <x v="3"/>
    <x v="3"/>
    <x v="3"/>
    <x v="2"/>
    <n v="4209903"/>
    <n v="247202"/>
    <n v="57870"/>
    <n v="40525"/>
    <n v="345597"/>
    <n v="8.2091440111565522E-2"/>
    <x v="0"/>
    <n v="0"/>
  </r>
  <r>
    <s v="Post_778"/>
    <x v="353"/>
    <x v="9"/>
    <x v="3"/>
    <x v="0"/>
    <x v="3"/>
    <x v="5"/>
    <n v="4530315"/>
    <n v="267582"/>
    <n v="78454"/>
    <n v="38486"/>
    <n v="384522"/>
    <n v="8.4877541627900052E-2"/>
    <x v="2"/>
    <n v="0"/>
  </r>
  <r>
    <s v="Post_779"/>
    <x v="476"/>
    <x v="12"/>
    <x v="3"/>
    <x v="6"/>
    <x v="5"/>
    <x v="0"/>
    <n v="1985675"/>
    <n v="121205"/>
    <n v="5696"/>
    <n v="45518"/>
    <n v="172419"/>
    <n v="8.6831430118221767E-2"/>
    <x v="2"/>
    <n v="0"/>
  </r>
  <r>
    <s v="Post_780"/>
    <x v="348"/>
    <x v="5"/>
    <x v="3"/>
    <x v="7"/>
    <x v="4"/>
    <x v="2"/>
    <n v="4913424"/>
    <n v="4745"/>
    <n v="61101"/>
    <n v="19149"/>
    <n v="84995"/>
    <n v="1.7298527462722535E-2"/>
    <x v="0"/>
    <n v="0"/>
  </r>
  <r>
    <s v="Post_781"/>
    <x v="354"/>
    <x v="1"/>
    <x v="1"/>
    <x v="2"/>
    <x v="2"/>
    <x v="4"/>
    <n v="2392740"/>
    <n v="416629"/>
    <n v="25611"/>
    <n v="32521"/>
    <n v="474761"/>
    <n v="0.19841729565268271"/>
    <x v="2"/>
    <n v="0"/>
  </r>
  <r>
    <s v="Post_782"/>
    <x v="9"/>
    <x v="7"/>
    <x v="0"/>
    <x v="1"/>
    <x v="2"/>
    <x v="5"/>
    <n v="792388"/>
    <n v="244159"/>
    <n v="98598"/>
    <n v="1399"/>
    <n v="344156"/>
    <n v="0.43432762737446806"/>
    <x v="0"/>
    <n v="0"/>
  </r>
  <r>
    <s v="Post_783"/>
    <x v="477"/>
    <x v="4"/>
    <x v="3"/>
    <x v="1"/>
    <x v="0"/>
    <x v="6"/>
    <n v="4244112"/>
    <n v="398086"/>
    <n v="94347"/>
    <n v="40064"/>
    <n v="532497"/>
    <n v="0.12546723554892047"/>
    <x v="2"/>
    <n v="0"/>
  </r>
  <r>
    <s v="Post_784"/>
    <x v="239"/>
    <x v="13"/>
    <x v="1"/>
    <x v="1"/>
    <x v="4"/>
    <x v="3"/>
    <n v="1050122"/>
    <n v="497180"/>
    <n v="25187"/>
    <n v="19816"/>
    <n v="542183"/>
    <n v="0.51630477220741966"/>
    <x v="2"/>
    <n v="0"/>
  </r>
  <r>
    <s v="Post_785"/>
    <x v="478"/>
    <x v="11"/>
    <x v="2"/>
    <x v="3"/>
    <x v="0"/>
    <x v="7"/>
    <n v="1812695"/>
    <n v="12283"/>
    <n v="160"/>
    <n v="40265"/>
    <n v="52708"/>
    <n v="2.9077147562055393E-2"/>
    <x v="1"/>
    <n v="0"/>
  </r>
  <r>
    <s v="Post_786"/>
    <x v="479"/>
    <x v="19"/>
    <x v="0"/>
    <x v="0"/>
    <x v="1"/>
    <x v="6"/>
    <n v="2934644"/>
    <n v="317216"/>
    <n v="61336"/>
    <n v="35193"/>
    <n v="413745"/>
    <n v="0.14098643651495718"/>
    <x v="0"/>
    <n v="0"/>
  </r>
  <r>
    <s v="Post_787"/>
    <x v="480"/>
    <x v="5"/>
    <x v="3"/>
    <x v="2"/>
    <x v="2"/>
    <x v="1"/>
    <n v="742028"/>
    <n v="460869"/>
    <n v="67942"/>
    <n v="7677"/>
    <n v="536488"/>
    <n v="0.72300236648751803"/>
    <x v="0"/>
    <n v="0"/>
  </r>
  <r>
    <s v="Post_788"/>
    <x v="13"/>
    <x v="4"/>
    <x v="0"/>
    <x v="5"/>
    <x v="1"/>
    <x v="7"/>
    <n v="2648881"/>
    <n v="466996"/>
    <n v="13573"/>
    <n v="37701"/>
    <n v="518270"/>
    <n v="0.19565620350631077"/>
    <x v="2"/>
    <n v="0"/>
  </r>
  <r>
    <s v="Post_789"/>
    <x v="79"/>
    <x v="21"/>
    <x v="3"/>
    <x v="4"/>
    <x v="4"/>
    <x v="7"/>
    <n v="4784336"/>
    <n v="150954"/>
    <n v="95314"/>
    <n v="41213"/>
    <n v="287481"/>
    <n v="6.0087962049488165E-2"/>
    <x v="1"/>
    <n v="0"/>
  </r>
  <r>
    <s v="Post_790"/>
    <x v="188"/>
    <x v="5"/>
    <x v="3"/>
    <x v="8"/>
    <x v="3"/>
    <x v="4"/>
    <n v="2302608"/>
    <n v="174419"/>
    <n v="24390"/>
    <n v="18624"/>
    <n v="217433"/>
    <n v="9.4429012667375425E-2"/>
    <x v="0"/>
    <n v="0"/>
  </r>
  <r>
    <s v="Post_791"/>
    <x v="481"/>
    <x v="11"/>
    <x v="3"/>
    <x v="3"/>
    <x v="5"/>
    <x v="0"/>
    <n v="1421076"/>
    <n v="42987"/>
    <n v="468"/>
    <n v="18401"/>
    <n v="61856"/>
    <n v="4.3527580509416811E-2"/>
    <x v="1"/>
    <n v="0"/>
  </r>
  <r>
    <s v="Post_792"/>
    <x v="108"/>
    <x v="14"/>
    <x v="0"/>
    <x v="5"/>
    <x v="3"/>
    <x v="6"/>
    <n v="149515"/>
    <n v="62294"/>
    <n v="99978"/>
    <n v="25533"/>
    <n v="187805"/>
    <n v="1.2560947062167676"/>
    <x v="2"/>
    <n v="0"/>
  </r>
  <r>
    <s v="Post_793"/>
    <x v="316"/>
    <x v="5"/>
    <x v="0"/>
    <x v="9"/>
    <x v="3"/>
    <x v="0"/>
    <n v="816983"/>
    <n v="22944"/>
    <n v="94141"/>
    <n v="17673"/>
    <n v="134758"/>
    <n v="0.16494590462714648"/>
    <x v="0"/>
    <n v="0"/>
  </r>
  <r>
    <s v="Post_794"/>
    <x v="337"/>
    <x v="23"/>
    <x v="2"/>
    <x v="6"/>
    <x v="4"/>
    <x v="3"/>
    <n v="2853605"/>
    <n v="22118"/>
    <n v="24141"/>
    <n v="31221"/>
    <n v="77480"/>
    <n v="2.7151620494076791E-2"/>
    <x v="2"/>
    <n v="0"/>
  </r>
  <r>
    <s v="Post_795"/>
    <x v="366"/>
    <x v="22"/>
    <x v="2"/>
    <x v="1"/>
    <x v="4"/>
    <x v="4"/>
    <n v="3781816"/>
    <n v="453329"/>
    <n v="94706"/>
    <n v="8983"/>
    <n v="557018"/>
    <n v="0.14728849843567218"/>
    <x v="1"/>
    <n v="0"/>
  </r>
  <r>
    <s v="Post_796"/>
    <x v="194"/>
    <x v="11"/>
    <x v="1"/>
    <x v="7"/>
    <x v="1"/>
    <x v="0"/>
    <n v="4490630"/>
    <n v="166824"/>
    <n v="45589"/>
    <n v="4926"/>
    <n v="217339"/>
    <n v="4.8398331637209031E-2"/>
    <x v="2"/>
    <n v="0"/>
  </r>
  <r>
    <s v="Post_797"/>
    <x v="482"/>
    <x v="2"/>
    <x v="1"/>
    <x v="0"/>
    <x v="2"/>
    <x v="3"/>
    <n v="2809655"/>
    <n v="296700"/>
    <n v="36554"/>
    <n v="5867"/>
    <n v="339121"/>
    <n v="0.12069844874192739"/>
    <x v="2"/>
    <n v="0"/>
  </r>
  <r>
    <s v="Post_798"/>
    <x v="444"/>
    <x v="22"/>
    <x v="1"/>
    <x v="3"/>
    <x v="2"/>
    <x v="1"/>
    <n v="3538605"/>
    <n v="454950"/>
    <n v="72220"/>
    <n v="19322"/>
    <n v="546492"/>
    <n v="0.15443712988592961"/>
    <x v="2"/>
    <n v="0"/>
  </r>
  <r>
    <s v="Post_799"/>
    <x v="9"/>
    <x v="7"/>
    <x v="2"/>
    <x v="6"/>
    <x v="1"/>
    <x v="2"/>
    <n v="4859826"/>
    <n v="224356"/>
    <n v="61653"/>
    <n v="19973"/>
    <n v="305982"/>
    <n v="6.2961513436900832E-2"/>
    <x v="1"/>
    <n v="0"/>
  </r>
  <r>
    <s v="Post_800"/>
    <x v="483"/>
    <x v="12"/>
    <x v="3"/>
    <x v="0"/>
    <x v="4"/>
    <x v="6"/>
    <n v="3704693"/>
    <n v="361357"/>
    <n v="70236"/>
    <n v="46913"/>
    <n v="478506"/>
    <n v="0.12916211950625869"/>
    <x v="0"/>
    <n v="0"/>
  </r>
  <r>
    <s v="Post_801"/>
    <x v="357"/>
    <x v="10"/>
    <x v="1"/>
    <x v="2"/>
    <x v="5"/>
    <x v="6"/>
    <n v="34258"/>
    <n v="99120"/>
    <n v="37011"/>
    <n v="3149"/>
    <n v="139280"/>
    <n v="4.0656197092649888"/>
    <x v="0"/>
    <n v="0"/>
  </r>
  <r>
    <s v="Post_802"/>
    <x v="41"/>
    <x v="3"/>
    <x v="1"/>
    <x v="4"/>
    <x v="0"/>
    <x v="0"/>
    <n v="1037736"/>
    <n v="375246"/>
    <n v="34403"/>
    <n v="29942"/>
    <n v="439591"/>
    <n v="0.423605811111882"/>
    <x v="2"/>
    <n v="0"/>
  </r>
  <r>
    <s v="Post_803"/>
    <x v="172"/>
    <x v="19"/>
    <x v="0"/>
    <x v="1"/>
    <x v="3"/>
    <x v="5"/>
    <n v="2471057"/>
    <n v="4846"/>
    <n v="85128"/>
    <n v="38195"/>
    <n v="128169"/>
    <n v="5.1868087219355929E-2"/>
    <x v="0"/>
    <n v="0"/>
  </r>
  <r>
    <s v="Post_804"/>
    <x v="484"/>
    <x v="20"/>
    <x v="2"/>
    <x v="4"/>
    <x v="4"/>
    <x v="5"/>
    <n v="3394446"/>
    <n v="368001"/>
    <n v="19656"/>
    <n v="13214"/>
    <n v="400871"/>
    <n v="0.11809614882664211"/>
    <x v="0"/>
    <n v="0"/>
  </r>
  <r>
    <s v="Post_805"/>
    <x v="235"/>
    <x v="1"/>
    <x v="2"/>
    <x v="7"/>
    <x v="1"/>
    <x v="4"/>
    <n v="1338606"/>
    <n v="418866"/>
    <n v="60546"/>
    <n v="709"/>
    <n v="480121"/>
    <n v="0.35867238007300134"/>
    <x v="0"/>
    <n v="0"/>
  </r>
  <r>
    <s v="Post_806"/>
    <x v="370"/>
    <x v="17"/>
    <x v="2"/>
    <x v="3"/>
    <x v="3"/>
    <x v="5"/>
    <n v="609587"/>
    <n v="122051"/>
    <n v="77324"/>
    <n v="6873"/>
    <n v="206248"/>
    <n v="0.33834054860093798"/>
    <x v="1"/>
    <n v="0"/>
  </r>
  <r>
    <s v="Post_807"/>
    <x v="485"/>
    <x v="19"/>
    <x v="1"/>
    <x v="4"/>
    <x v="5"/>
    <x v="4"/>
    <n v="1230975"/>
    <n v="481442"/>
    <n v="80512"/>
    <n v="3147"/>
    <n v="565101"/>
    <n v="0.45906781210016451"/>
    <x v="2"/>
    <n v="0"/>
  </r>
  <r>
    <s v="Post_808"/>
    <x v="329"/>
    <x v="2"/>
    <x v="2"/>
    <x v="7"/>
    <x v="4"/>
    <x v="6"/>
    <n v="3827204"/>
    <n v="274844"/>
    <n v="60816"/>
    <n v="10144"/>
    <n v="345804"/>
    <n v="9.0354211586317318E-2"/>
    <x v="2"/>
    <n v="0"/>
  </r>
  <r>
    <s v="Post_809"/>
    <x v="262"/>
    <x v="23"/>
    <x v="3"/>
    <x v="5"/>
    <x v="0"/>
    <x v="3"/>
    <n v="4597793"/>
    <n v="395657"/>
    <n v="62238"/>
    <n v="7115"/>
    <n v="465010"/>
    <n v="0.10113765452250678"/>
    <x v="1"/>
    <n v="0"/>
  </r>
  <r>
    <s v="Post_810"/>
    <x v="474"/>
    <x v="16"/>
    <x v="2"/>
    <x v="2"/>
    <x v="2"/>
    <x v="2"/>
    <n v="260997"/>
    <n v="104453"/>
    <n v="93208"/>
    <n v="9124"/>
    <n v="206785"/>
    <n v="0.79228880025440906"/>
    <x v="2"/>
    <n v="0"/>
  </r>
  <r>
    <s v="Post_811"/>
    <x v="192"/>
    <x v="8"/>
    <x v="2"/>
    <x v="2"/>
    <x v="4"/>
    <x v="1"/>
    <n v="468808"/>
    <n v="140236"/>
    <n v="73449"/>
    <n v="7034"/>
    <n v="220719"/>
    <n v="0.47080894523984235"/>
    <x v="0"/>
    <n v="0"/>
  </r>
  <r>
    <s v="Post_812"/>
    <x v="259"/>
    <x v="13"/>
    <x v="3"/>
    <x v="5"/>
    <x v="0"/>
    <x v="3"/>
    <n v="2734965"/>
    <n v="261892"/>
    <n v="93169"/>
    <n v="46687"/>
    <n v="401748"/>
    <n v="0.14689328748265518"/>
    <x v="0"/>
    <n v="0"/>
  </r>
  <r>
    <s v="Post_813"/>
    <x v="350"/>
    <x v="7"/>
    <x v="1"/>
    <x v="7"/>
    <x v="2"/>
    <x v="3"/>
    <n v="998555"/>
    <n v="225198"/>
    <n v="8583"/>
    <n v="34716"/>
    <n v="268497"/>
    <n v="0.26888553960472883"/>
    <x v="2"/>
    <n v="0"/>
  </r>
  <r>
    <s v="Post_814"/>
    <x v="410"/>
    <x v="14"/>
    <x v="1"/>
    <x v="2"/>
    <x v="0"/>
    <x v="1"/>
    <n v="4214277"/>
    <n v="491365"/>
    <n v="16797"/>
    <n v="37101"/>
    <n v="545263"/>
    <n v="0.12938470821922715"/>
    <x v="1"/>
    <n v="0"/>
  </r>
  <r>
    <s v="Post_815"/>
    <x v="486"/>
    <x v="19"/>
    <x v="2"/>
    <x v="9"/>
    <x v="0"/>
    <x v="6"/>
    <n v="208326"/>
    <n v="267436"/>
    <n v="52230"/>
    <n v="45110"/>
    <n v="364776"/>
    <n v="1.7509864347225021"/>
    <x v="1"/>
    <n v="0"/>
  </r>
  <r>
    <s v="Post_816"/>
    <x v="333"/>
    <x v="16"/>
    <x v="0"/>
    <x v="1"/>
    <x v="4"/>
    <x v="0"/>
    <n v="2405842"/>
    <n v="40352"/>
    <n v="68819"/>
    <n v="8569"/>
    <n v="117740"/>
    <n v="4.8939207146603977E-2"/>
    <x v="2"/>
    <n v="0"/>
  </r>
  <r>
    <s v="Post_817"/>
    <x v="79"/>
    <x v="21"/>
    <x v="1"/>
    <x v="4"/>
    <x v="5"/>
    <x v="1"/>
    <n v="591094"/>
    <n v="112899"/>
    <n v="37633"/>
    <n v="24431"/>
    <n v="174963"/>
    <n v="0.29599860597468425"/>
    <x v="0"/>
    <n v="0"/>
  </r>
  <r>
    <s v="Post_818"/>
    <x v="487"/>
    <x v="21"/>
    <x v="3"/>
    <x v="6"/>
    <x v="5"/>
    <x v="3"/>
    <n v="1125942"/>
    <n v="95092"/>
    <n v="77009"/>
    <n v="32628"/>
    <n v="204729"/>
    <n v="0.18182908178218771"/>
    <x v="0"/>
    <n v="0"/>
  </r>
  <r>
    <s v="Post_819"/>
    <x v="207"/>
    <x v="22"/>
    <x v="1"/>
    <x v="7"/>
    <x v="4"/>
    <x v="4"/>
    <n v="1365802"/>
    <n v="451503"/>
    <n v="91330"/>
    <n v="25121"/>
    <n v="567954"/>
    <n v="0.41583919191800861"/>
    <x v="2"/>
    <n v="0"/>
  </r>
  <r>
    <s v="Post_820"/>
    <x v="488"/>
    <x v="1"/>
    <x v="3"/>
    <x v="4"/>
    <x v="3"/>
    <x v="0"/>
    <n v="1417424"/>
    <n v="390084"/>
    <n v="26977"/>
    <n v="44345"/>
    <n v="461406"/>
    <n v="0.3255243314632742"/>
    <x v="0"/>
    <n v="0"/>
  </r>
  <r>
    <s v="Post_821"/>
    <x v="139"/>
    <x v="14"/>
    <x v="1"/>
    <x v="1"/>
    <x v="0"/>
    <x v="6"/>
    <n v="224135"/>
    <n v="47344"/>
    <n v="43245"/>
    <n v="29392"/>
    <n v="119981"/>
    <n v="0.53530684632029801"/>
    <x v="0"/>
    <n v="0"/>
  </r>
  <r>
    <s v="Post_822"/>
    <x v="364"/>
    <x v="17"/>
    <x v="2"/>
    <x v="9"/>
    <x v="5"/>
    <x v="4"/>
    <n v="3850575"/>
    <n v="106942"/>
    <n v="86204"/>
    <n v="19709"/>
    <n v="212855"/>
    <n v="5.5278757068749469E-2"/>
    <x v="0"/>
    <n v="0"/>
  </r>
  <r>
    <s v="Post_823"/>
    <x v="471"/>
    <x v="12"/>
    <x v="3"/>
    <x v="0"/>
    <x v="2"/>
    <x v="4"/>
    <n v="508550"/>
    <n v="499157"/>
    <n v="39933"/>
    <n v="26111"/>
    <n v="565201"/>
    <n v="1.111397109428768"/>
    <x v="2"/>
    <n v="0"/>
  </r>
  <r>
    <s v="Post_824"/>
    <x v="163"/>
    <x v="4"/>
    <x v="1"/>
    <x v="6"/>
    <x v="5"/>
    <x v="1"/>
    <n v="947923"/>
    <n v="487612"/>
    <n v="46542"/>
    <n v="10658"/>
    <n v="544812"/>
    <n v="0.57474288523434924"/>
    <x v="2"/>
    <n v="0"/>
  </r>
  <r>
    <s v="Post_825"/>
    <x v="489"/>
    <x v="18"/>
    <x v="1"/>
    <x v="4"/>
    <x v="5"/>
    <x v="4"/>
    <n v="102983"/>
    <n v="341704"/>
    <n v="82374"/>
    <n v="8883"/>
    <n v="432961"/>
    <n v="4.2041987512502059"/>
    <x v="2"/>
    <n v="0"/>
  </r>
  <r>
    <s v="Post_826"/>
    <x v="100"/>
    <x v="18"/>
    <x v="2"/>
    <x v="6"/>
    <x v="5"/>
    <x v="5"/>
    <n v="1224749"/>
    <n v="336590"/>
    <n v="37876"/>
    <n v="39810"/>
    <n v="414276"/>
    <n v="0.33825379730867305"/>
    <x v="0"/>
    <n v="0"/>
  </r>
  <r>
    <s v="Post_827"/>
    <x v="490"/>
    <x v="3"/>
    <x v="0"/>
    <x v="5"/>
    <x v="1"/>
    <x v="5"/>
    <n v="4821602"/>
    <n v="98539"/>
    <n v="52608"/>
    <n v="46508"/>
    <n v="197655"/>
    <n v="4.0993636554821404E-2"/>
    <x v="0"/>
    <n v="0"/>
  </r>
  <r>
    <s v="Post_828"/>
    <x v="195"/>
    <x v="10"/>
    <x v="0"/>
    <x v="6"/>
    <x v="0"/>
    <x v="4"/>
    <n v="4157229"/>
    <n v="429729"/>
    <n v="97695"/>
    <n v="38020"/>
    <n v="565444"/>
    <n v="0.13601463859700777"/>
    <x v="1"/>
    <n v="0"/>
  </r>
  <r>
    <s v="Post_829"/>
    <x v="74"/>
    <x v="8"/>
    <x v="3"/>
    <x v="9"/>
    <x v="2"/>
    <x v="4"/>
    <n v="4586518"/>
    <n v="265120"/>
    <n v="57069"/>
    <n v="18054"/>
    <n v="340243"/>
    <n v="7.4183291115395164E-2"/>
    <x v="1"/>
    <n v="0"/>
  </r>
  <r>
    <s v="Post_830"/>
    <x v="310"/>
    <x v="0"/>
    <x v="2"/>
    <x v="7"/>
    <x v="4"/>
    <x v="1"/>
    <n v="2552020"/>
    <n v="45301"/>
    <n v="86964"/>
    <n v="1054"/>
    <n v="133319"/>
    <n v="5.2240578051896143E-2"/>
    <x v="1"/>
    <n v="0"/>
  </r>
  <r>
    <s v="Post_831"/>
    <x v="491"/>
    <x v="15"/>
    <x v="2"/>
    <x v="9"/>
    <x v="3"/>
    <x v="2"/>
    <n v="160483"/>
    <n v="383250"/>
    <n v="33960"/>
    <n v="35029"/>
    <n v="452239"/>
    <n v="2.8179869518889853"/>
    <x v="0"/>
    <n v="0"/>
  </r>
  <r>
    <s v="Post_832"/>
    <x v="120"/>
    <x v="9"/>
    <x v="3"/>
    <x v="3"/>
    <x v="5"/>
    <x v="0"/>
    <n v="1065072"/>
    <n v="33441"/>
    <n v="17591"/>
    <n v="36956"/>
    <n v="87988"/>
    <n v="8.2612255321705949E-2"/>
    <x v="2"/>
    <n v="0"/>
  </r>
  <r>
    <s v="Post_833"/>
    <x v="114"/>
    <x v="22"/>
    <x v="3"/>
    <x v="7"/>
    <x v="4"/>
    <x v="6"/>
    <n v="111712"/>
    <n v="374446"/>
    <n v="85509"/>
    <n v="48663"/>
    <n v="508618"/>
    <n v="4.5529397020910913"/>
    <x v="2"/>
    <n v="0"/>
  </r>
  <r>
    <s v="Post_834"/>
    <x v="492"/>
    <x v="11"/>
    <x v="1"/>
    <x v="0"/>
    <x v="1"/>
    <x v="1"/>
    <n v="4613593"/>
    <n v="197157"/>
    <n v="10941"/>
    <n v="47136"/>
    <n v="255234"/>
    <n v="5.5322175146355561E-2"/>
    <x v="0"/>
    <n v="0"/>
  </r>
  <r>
    <s v="Post_835"/>
    <x v="493"/>
    <x v="23"/>
    <x v="1"/>
    <x v="8"/>
    <x v="1"/>
    <x v="0"/>
    <n v="3678203"/>
    <n v="106484"/>
    <n v="25338"/>
    <n v="25691"/>
    <n v="157513"/>
    <n v="4.2823356949031902E-2"/>
    <x v="0"/>
    <n v="0"/>
  </r>
  <r>
    <s v="Post_836"/>
    <x v="276"/>
    <x v="4"/>
    <x v="1"/>
    <x v="7"/>
    <x v="3"/>
    <x v="7"/>
    <n v="2609916"/>
    <n v="421798"/>
    <n v="69244"/>
    <n v="20168"/>
    <n v="511210"/>
    <n v="0.19587220431615424"/>
    <x v="0"/>
    <n v="0"/>
  </r>
  <r>
    <s v="Post_837"/>
    <x v="294"/>
    <x v="5"/>
    <x v="1"/>
    <x v="5"/>
    <x v="0"/>
    <x v="6"/>
    <n v="636678"/>
    <n v="43943"/>
    <n v="48909"/>
    <n v="41810"/>
    <n v="134662"/>
    <n v="0.21150722971423544"/>
    <x v="1"/>
    <n v="0"/>
  </r>
  <r>
    <s v="Post_838"/>
    <x v="279"/>
    <x v="23"/>
    <x v="0"/>
    <x v="5"/>
    <x v="0"/>
    <x v="7"/>
    <n v="2825065"/>
    <n v="400017"/>
    <n v="84642"/>
    <n v="9441"/>
    <n v="494100"/>
    <n v="0.17489863065097616"/>
    <x v="1"/>
    <n v="0"/>
  </r>
  <r>
    <s v="Post_839"/>
    <x v="494"/>
    <x v="3"/>
    <x v="0"/>
    <x v="6"/>
    <x v="3"/>
    <x v="0"/>
    <n v="4562262"/>
    <n v="96215"/>
    <n v="869"/>
    <n v="7479"/>
    <n v="104563"/>
    <n v="2.2919113369639886E-2"/>
    <x v="0"/>
    <n v="0"/>
  </r>
  <r>
    <s v="Post_840"/>
    <x v="495"/>
    <x v="9"/>
    <x v="3"/>
    <x v="9"/>
    <x v="2"/>
    <x v="1"/>
    <n v="4356591"/>
    <n v="67603"/>
    <n v="24821"/>
    <n v="21031"/>
    <n v="113455"/>
    <n v="2.6042150846843325E-2"/>
    <x v="2"/>
    <n v="0"/>
  </r>
  <r>
    <s v="Post_841"/>
    <x v="153"/>
    <x v="22"/>
    <x v="1"/>
    <x v="3"/>
    <x v="2"/>
    <x v="2"/>
    <n v="4754509"/>
    <n v="424316"/>
    <n v="30621"/>
    <n v="18374"/>
    <n v="473311"/>
    <n v="9.9549921979325315E-2"/>
    <x v="1"/>
    <n v="0"/>
  </r>
  <r>
    <s v="Post_842"/>
    <x v="496"/>
    <x v="15"/>
    <x v="3"/>
    <x v="0"/>
    <x v="4"/>
    <x v="1"/>
    <n v="4841421"/>
    <n v="339554"/>
    <n v="33055"/>
    <n v="48880"/>
    <n v="421489"/>
    <n v="8.7058944057953239E-2"/>
    <x v="0"/>
    <n v="0"/>
  </r>
  <r>
    <s v="Post_843"/>
    <x v="77"/>
    <x v="18"/>
    <x v="1"/>
    <x v="3"/>
    <x v="5"/>
    <x v="7"/>
    <n v="3545758"/>
    <n v="365667"/>
    <n v="98281"/>
    <n v="27784"/>
    <n v="491732"/>
    <n v="0.13868177128839587"/>
    <x v="0"/>
    <n v="0"/>
  </r>
  <r>
    <s v="Post_844"/>
    <x v="397"/>
    <x v="11"/>
    <x v="0"/>
    <x v="8"/>
    <x v="0"/>
    <x v="7"/>
    <n v="4221248"/>
    <n v="87215"/>
    <n v="17939"/>
    <n v="14743"/>
    <n v="119897"/>
    <n v="2.8403211562078323E-2"/>
    <x v="2"/>
    <n v="0"/>
  </r>
  <r>
    <s v="Post_845"/>
    <x v="475"/>
    <x v="21"/>
    <x v="1"/>
    <x v="4"/>
    <x v="3"/>
    <x v="4"/>
    <n v="3481771"/>
    <n v="299306"/>
    <n v="45796"/>
    <n v="27535"/>
    <n v="372637"/>
    <n v="0.10702513175047985"/>
    <x v="2"/>
    <n v="0"/>
  </r>
  <r>
    <s v="Post_846"/>
    <x v="10"/>
    <x v="8"/>
    <x v="2"/>
    <x v="8"/>
    <x v="3"/>
    <x v="2"/>
    <n v="1262231"/>
    <n v="240848"/>
    <n v="63648"/>
    <n v="46400"/>
    <n v="350896"/>
    <n v="0.27799665829788683"/>
    <x v="2"/>
    <n v="0"/>
  </r>
  <r>
    <s v="Post_847"/>
    <x v="497"/>
    <x v="14"/>
    <x v="1"/>
    <x v="1"/>
    <x v="0"/>
    <x v="1"/>
    <n v="735190"/>
    <n v="421586"/>
    <n v="62738"/>
    <n v="38778"/>
    <n v="523102"/>
    <n v="0.71151947115711589"/>
    <x v="2"/>
    <n v="0"/>
  </r>
  <r>
    <s v="Post_848"/>
    <x v="498"/>
    <x v="23"/>
    <x v="1"/>
    <x v="0"/>
    <x v="3"/>
    <x v="2"/>
    <n v="2635991"/>
    <n v="187823"/>
    <n v="29537"/>
    <n v="46857"/>
    <n v="264217"/>
    <n v="0.10023440899456788"/>
    <x v="2"/>
    <n v="0"/>
  </r>
  <r>
    <s v="Post_849"/>
    <x v="13"/>
    <x v="4"/>
    <x v="1"/>
    <x v="2"/>
    <x v="5"/>
    <x v="0"/>
    <n v="350307"/>
    <n v="4331"/>
    <n v="1623"/>
    <n v="26850"/>
    <n v="32804"/>
    <n v="9.3643575492353845E-2"/>
    <x v="0"/>
    <n v="0"/>
  </r>
  <r>
    <s v="Post_850"/>
    <x v="499"/>
    <x v="11"/>
    <x v="0"/>
    <x v="9"/>
    <x v="1"/>
    <x v="7"/>
    <n v="1818938"/>
    <n v="228251"/>
    <n v="5943"/>
    <n v="10429"/>
    <n v="244623"/>
    <n v="0.13448671697441034"/>
    <x v="0"/>
    <n v="0"/>
  </r>
  <r>
    <s v="Post_851"/>
    <x v="289"/>
    <x v="5"/>
    <x v="2"/>
    <x v="3"/>
    <x v="0"/>
    <x v="4"/>
    <n v="1429838"/>
    <n v="18668"/>
    <n v="2497"/>
    <n v="24005"/>
    <n v="45170"/>
    <n v="3.1590991427000822E-2"/>
    <x v="0"/>
    <n v="0"/>
  </r>
  <r>
    <s v="Post_852"/>
    <x v="500"/>
    <x v="18"/>
    <x v="2"/>
    <x v="3"/>
    <x v="4"/>
    <x v="2"/>
    <n v="3011539"/>
    <n v="352831"/>
    <n v="16037"/>
    <n v="10940"/>
    <n v="379808"/>
    <n v="0.12611757642853039"/>
    <x v="2"/>
    <n v="0"/>
  </r>
  <r>
    <s v="Post_853"/>
    <x v="232"/>
    <x v="17"/>
    <x v="0"/>
    <x v="7"/>
    <x v="0"/>
    <x v="0"/>
    <n v="3185451"/>
    <n v="489381"/>
    <n v="98149"/>
    <n v="34483"/>
    <n v="622013"/>
    <n v="0.19526685546253891"/>
    <x v="0"/>
    <n v="0"/>
  </r>
  <r>
    <s v="Post_854"/>
    <x v="204"/>
    <x v="19"/>
    <x v="2"/>
    <x v="0"/>
    <x v="5"/>
    <x v="4"/>
    <n v="2162853"/>
    <n v="269312"/>
    <n v="87618"/>
    <n v="10907"/>
    <n v="367837"/>
    <n v="0.17007027292192303"/>
    <x v="1"/>
    <n v="0"/>
  </r>
  <r>
    <s v="Post_855"/>
    <x v="501"/>
    <x v="3"/>
    <x v="2"/>
    <x v="3"/>
    <x v="3"/>
    <x v="5"/>
    <n v="1049060"/>
    <n v="203673"/>
    <n v="96687"/>
    <n v="20847"/>
    <n v="321207"/>
    <n v="0.30618553752883532"/>
    <x v="2"/>
    <n v="0"/>
  </r>
  <r>
    <s v="Post_856"/>
    <x v="272"/>
    <x v="1"/>
    <x v="2"/>
    <x v="9"/>
    <x v="5"/>
    <x v="0"/>
    <n v="2843559"/>
    <n v="12146"/>
    <n v="35655"/>
    <n v="43443"/>
    <n v="91244"/>
    <n v="3.2087957380170416E-2"/>
    <x v="2"/>
    <n v="0"/>
  </r>
  <r>
    <s v="Post_857"/>
    <x v="78"/>
    <x v="8"/>
    <x v="1"/>
    <x v="0"/>
    <x v="1"/>
    <x v="4"/>
    <n v="75331"/>
    <n v="386738"/>
    <n v="46627"/>
    <n v="6927"/>
    <n v="440292"/>
    <n v="5.8447651033439092"/>
    <x v="1"/>
    <n v="0"/>
  </r>
  <r>
    <s v="Post_858"/>
    <x v="502"/>
    <x v="18"/>
    <x v="2"/>
    <x v="7"/>
    <x v="5"/>
    <x v="5"/>
    <n v="906698"/>
    <n v="201588"/>
    <n v="49402"/>
    <n v="48909"/>
    <n v="299899"/>
    <n v="0.33075952522229013"/>
    <x v="1"/>
    <n v="0"/>
  </r>
  <r>
    <s v="Post_859"/>
    <x v="223"/>
    <x v="7"/>
    <x v="1"/>
    <x v="0"/>
    <x v="5"/>
    <x v="5"/>
    <n v="4483470"/>
    <n v="117945"/>
    <n v="55358"/>
    <n v="30073"/>
    <n v="203376"/>
    <n v="4.5361293819296218E-2"/>
    <x v="0"/>
    <n v="0"/>
  </r>
  <r>
    <s v="Post_860"/>
    <x v="372"/>
    <x v="6"/>
    <x v="2"/>
    <x v="4"/>
    <x v="5"/>
    <x v="1"/>
    <n v="1929226"/>
    <n v="300187"/>
    <n v="53229"/>
    <n v="25999"/>
    <n v="379415"/>
    <n v="0.19666695348289936"/>
    <x v="0"/>
    <n v="0"/>
  </r>
  <r>
    <s v="Post_861"/>
    <x v="391"/>
    <x v="20"/>
    <x v="1"/>
    <x v="2"/>
    <x v="3"/>
    <x v="6"/>
    <n v="224458"/>
    <n v="277150"/>
    <n v="61218"/>
    <n v="38779"/>
    <n v="377147"/>
    <n v="1.6802564399575868"/>
    <x v="1"/>
    <n v="0"/>
  </r>
  <r>
    <s v="Post_862"/>
    <x v="319"/>
    <x v="13"/>
    <x v="1"/>
    <x v="7"/>
    <x v="1"/>
    <x v="7"/>
    <n v="3139127"/>
    <n v="70363"/>
    <n v="97084"/>
    <n v="127"/>
    <n v="167574"/>
    <n v="5.3382357579033916E-2"/>
    <x v="2"/>
    <n v="0"/>
  </r>
  <r>
    <s v="Post_863"/>
    <x v="151"/>
    <x v="17"/>
    <x v="2"/>
    <x v="6"/>
    <x v="0"/>
    <x v="0"/>
    <n v="2651655"/>
    <n v="457174"/>
    <n v="40321"/>
    <n v="47420"/>
    <n v="544915"/>
    <n v="0.20549996134489593"/>
    <x v="2"/>
    <n v="0"/>
  </r>
  <r>
    <s v="Post_864"/>
    <x v="12"/>
    <x v="10"/>
    <x v="0"/>
    <x v="6"/>
    <x v="0"/>
    <x v="6"/>
    <n v="364719"/>
    <n v="189328"/>
    <n v="82087"/>
    <n v="44366"/>
    <n v="315781"/>
    <n v="0.8658199874423872"/>
    <x v="2"/>
    <n v="0"/>
  </r>
  <r>
    <s v="Post_865"/>
    <x v="503"/>
    <x v="11"/>
    <x v="3"/>
    <x v="9"/>
    <x v="5"/>
    <x v="2"/>
    <n v="3656271"/>
    <n v="448604"/>
    <n v="9543"/>
    <n v="25102"/>
    <n v="483249"/>
    <n v="0.13216990753694133"/>
    <x v="0"/>
    <n v="0"/>
  </r>
  <r>
    <s v="Post_866"/>
    <x v="277"/>
    <x v="23"/>
    <x v="1"/>
    <x v="8"/>
    <x v="2"/>
    <x v="1"/>
    <n v="4363523"/>
    <n v="488878"/>
    <n v="8230"/>
    <n v="3369"/>
    <n v="500477"/>
    <n v="0.11469562553010491"/>
    <x v="2"/>
    <n v="0"/>
  </r>
  <r>
    <s v="Post_867"/>
    <x v="504"/>
    <x v="10"/>
    <x v="3"/>
    <x v="7"/>
    <x v="1"/>
    <x v="5"/>
    <n v="1153858"/>
    <n v="36011"/>
    <n v="15306"/>
    <n v="46185"/>
    <n v="97502"/>
    <n v="8.4500865791111213E-2"/>
    <x v="1"/>
    <n v="0"/>
  </r>
  <r>
    <s v="Post_868"/>
    <x v="426"/>
    <x v="6"/>
    <x v="1"/>
    <x v="3"/>
    <x v="0"/>
    <x v="3"/>
    <n v="2121725"/>
    <n v="45509"/>
    <n v="307"/>
    <n v="8958"/>
    <n v="54774"/>
    <n v="2.5815786683005573E-2"/>
    <x v="2"/>
    <n v="0"/>
  </r>
  <r>
    <s v="Post_869"/>
    <x v="309"/>
    <x v="12"/>
    <x v="3"/>
    <x v="2"/>
    <x v="1"/>
    <x v="7"/>
    <n v="1684233"/>
    <n v="402293"/>
    <n v="7055"/>
    <n v="33744"/>
    <n v="443092"/>
    <n v="0.26308236449469879"/>
    <x v="0"/>
    <n v="0"/>
  </r>
  <r>
    <s v="Post_870"/>
    <x v="144"/>
    <x v="18"/>
    <x v="2"/>
    <x v="1"/>
    <x v="3"/>
    <x v="7"/>
    <n v="960449"/>
    <n v="475480"/>
    <n v="27053"/>
    <n v="23747"/>
    <n v="526280"/>
    <n v="0.54795205159253646"/>
    <x v="1"/>
    <n v="0"/>
  </r>
  <r>
    <s v="Post_871"/>
    <x v="505"/>
    <x v="4"/>
    <x v="1"/>
    <x v="5"/>
    <x v="5"/>
    <x v="6"/>
    <n v="1949651"/>
    <n v="348513"/>
    <n v="25769"/>
    <n v="15034"/>
    <n v="389316"/>
    <n v="0.19968496925860063"/>
    <x v="1"/>
    <n v="0"/>
  </r>
  <r>
    <s v="Post_872"/>
    <x v="506"/>
    <x v="7"/>
    <x v="0"/>
    <x v="2"/>
    <x v="1"/>
    <x v="4"/>
    <n v="1809305"/>
    <n v="287587"/>
    <n v="43594"/>
    <n v="4461"/>
    <n v="335642"/>
    <n v="0.18550880034046222"/>
    <x v="1"/>
    <n v="0"/>
  </r>
  <r>
    <s v="Post_873"/>
    <x v="391"/>
    <x v="20"/>
    <x v="3"/>
    <x v="3"/>
    <x v="2"/>
    <x v="5"/>
    <n v="4274529"/>
    <n v="464184"/>
    <n v="34152"/>
    <n v="47788"/>
    <n v="546124"/>
    <n v="0.12776238036986062"/>
    <x v="0"/>
    <n v="0"/>
  </r>
  <r>
    <s v="Post_874"/>
    <x v="389"/>
    <x v="7"/>
    <x v="0"/>
    <x v="1"/>
    <x v="0"/>
    <x v="4"/>
    <n v="4526401"/>
    <n v="302669"/>
    <n v="15559"/>
    <n v="21915"/>
    <n v="340143"/>
    <n v="7.5146457417272577E-2"/>
    <x v="1"/>
    <n v="0"/>
  </r>
  <r>
    <s v="Post_875"/>
    <x v="20"/>
    <x v="8"/>
    <x v="3"/>
    <x v="1"/>
    <x v="3"/>
    <x v="1"/>
    <n v="2611693"/>
    <n v="119401"/>
    <n v="62682"/>
    <n v="25971"/>
    <n v="208054"/>
    <n v="7.9662502445731559E-2"/>
    <x v="0"/>
    <n v="0"/>
  </r>
  <r>
    <s v="Post_876"/>
    <x v="66"/>
    <x v="23"/>
    <x v="3"/>
    <x v="7"/>
    <x v="2"/>
    <x v="1"/>
    <n v="777206"/>
    <n v="279969"/>
    <n v="17264"/>
    <n v="9519"/>
    <n v="306752"/>
    <n v="0.39468557885554151"/>
    <x v="0"/>
    <n v="0"/>
  </r>
  <r>
    <s v="Post_877"/>
    <x v="182"/>
    <x v="5"/>
    <x v="1"/>
    <x v="2"/>
    <x v="5"/>
    <x v="3"/>
    <n v="3822658"/>
    <n v="16287"/>
    <n v="899"/>
    <n v="13106"/>
    <n v="30292"/>
    <n v="7.9243290924796306E-3"/>
    <x v="0"/>
    <n v="0"/>
  </r>
  <r>
    <s v="Post_878"/>
    <x v="507"/>
    <x v="21"/>
    <x v="3"/>
    <x v="7"/>
    <x v="4"/>
    <x v="3"/>
    <n v="2730742"/>
    <n v="380894"/>
    <n v="97358"/>
    <n v="46960"/>
    <n v="525212"/>
    <n v="0.19233307284247286"/>
    <x v="2"/>
    <n v="0"/>
  </r>
  <r>
    <s v="Post_879"/>
    <x v="508"/>
    <x v="0"/>
    <x v="2"/>
    <x v="7"/>
    <x v="2"/>
    <x v="2"/>
    <n v="3536654"/>
    <n v="292882"/>
    <n v="7966"/>
    <n v="37642"/>
    <n v="338490"/>
    <n v="9.5709108100481416E-2"/>
    <x v="1"/>
    <n v="0"/>
  </r>
  <r>
    <s v="Post_880"/>
    <x v="509"/>
    <x v="23"/>
    <x v="0"/>
    <x v="8"/>
    <x v="2"/>
    <x v="1"/>
    <n v="2783900"/>
    <n v="290747"/>
    <n v="64651"/>
    <n v="21853"/>
    <n v="377251"/>
    <n v="0.13551169223032436"/>
    <x v="2"/>
    <n v="0"/>
  </r>
  <r>
    <s v="Post_881"/>
    <x v="398"/>
    <x v="13"/>
    <x v="1"/>
    <x v="8"/>
    <x v="3"/>
    <x v="6"/>
    <n v="911320"/>
    <n v="397818"/>
    <n v="13388"/>
    <n v="26310"/>
    <n v="437516"/>
    <n v="0.48009041829434229"/>
    <x v="0"/>
    <n v="0"/>
  </r>
  <r>
    <s v="Post_882"/>
    <x v="510"/>
    <x v="9"/>
    <x v="2"/>
    <x v="4"/>
    <x v="3"/>
    <x v="0"/>
    <n v="3481822"/>
    <n v="80175"/>
    <n v="68325"/>
    <n v="41815"/>
    <n v="190315"/>
    <n v="5.4659600634380502E-2"/>
    <x v="2"/>
    <n v="0"/>
  </r>
  <r>
    <s v="Post_883"/>
    <x v="261"/>
    <x v="9"/>
    <x v="3"/>
    <x v="7"/>
    <x v="4"/>
    <x v="3"/>
    <n v="1416870"/>
    <n v="368333"/>
    <n v="28809"/>
    <n v="5632"/>
    <n v="402774"/>
    <n v="0.28427025768066233"/>
    <x v="0"/>
    <n v="0"/>
  </r>
  <r>
    <s v="Post_884"/>
    <x v="44"/>
    <x v="19"/>
    <x v="3"/>
    <x v="0"/>
    <x v="1"/>
    <x v="5"/>
    <n v="3458941"/>
    <n v="367246"/>
    <n v="48482"/>
    <n v="38137"/>
    <n v="453865"/>
    <n v="0.13121501638796382"/>
    <x v="2"/>
    <n v="0"/>
  </r>
  <r>
    <s v="Post_885"/>
    <x v="160"/>
    <x v="23"/>
    <x v="2"/>
    <x v="9"/>
    <x v="0"/>
    <x v="6"/>
    <n v="3331697"/>
    <n v="221708"/>
    <n v="84660"/>
    <n v="10308"/>
    <n v="316676"/>
    <n v="9.5049459779805903E-2"/>
    <x v="1"/>
    <n v="0"/>
  </r>
  <r>
    <s v="Post_886"/>
    <x v="168"/>
    <x v="18"/>
    <x v="2"/>
    <x v="5"/>
    <x v="2"/>
    <x v="2"/>
    <n v="754022"/>
    <n v="23357"/>
    <n v="98150"/>
    <n v="37681"/>
    <n v="159188"/>
    <n v="0.21111850847853245"/>
    <x v="0"/>
    <n v="0"/>
  </r>
  <r>
    <s v="Post_887"/>
    <x v="102"/>
    <x v="20"/>
    <x v="2"/>
    <x v="2"/>
    <x v="0"/>
    <x v="3"/>
    <n v="1835167"/>
    <n v="298712"/>
    <n v="16195"/>
    <n v="50"/>
    <n v="314957"/>
    <n v="0.17162307299553664"/>
    <x v="0"/>
    <n v="0"/>
  </r>
  <r>
    <s v="Post_888"/>
    <x v="239"/>
    <x v="13"/>
    <x v="0"/>
    <x v="8"/>
    <x v="3"/>
    <x v="1"/>
    <n v="4069490"/>
    <n v="363061"/>
    <n v="74985"/>
    <n v="765"/>
    <n v="438811"/>
    <n v="0.10782948231842319"/>
    <x v="1"/>
    <n v="0"/>
  </r>
  <r>
    <s v="Post_889"/>
    <x v="511"/>
    <x v="23"/>
    <x v="0"/>
    <x v="5"/>
    <x v="3"/>
    <x v="2"/>
    <n v="1963015"/>
    <n v="417328"/>
    <n v="41576"/>
    <n v="3075"/>
    <n v="461979"/>
    <n v="0.23534155368145429"/>
    <x v="2"/>
    <n v="0"/>
  </r>
  <r>
    <s v="Post_890"/>
    <x v="388"/>
    <x v="20"/>
    <x v="2"/>
    <x v="8"/>
    <x v="0"/>
    <x v="2"/>
    <n v="4387952"/>
    <n v="260744"/>
    <n v="7764"/>
    <n v="10999"/>
    <n v="279507"/>
    <n v="6.3698736905052747E-2"/>
    <x v="0"/>
    <n v="0"/>
  </r>
  <r>
    <s v="Post_891"/>
    <x v="373"/>
    <x v="12"/>
    <x v="2"/>
    <x v="3"/>
    <x v="5"/>
    <x v="0"/>
    <n v="2582163"/>
    <n v="336015"/>
    <n v="60643"/>
    <n v="48347"/>
    <n v="445005"/>
    <n v="0.17233807470713505"/>
    <x v="2"/>
    <n v="0"/>
  </r>
  <r>
    <s v="Post_892"/>
    <x v="325"/>
    <x v="14"/>
    <x v="3"/>
    <x v="9"/>
    <x v="1"/>
    <x v="4"/>
    <n v="4638671"/>
    <n v="371452"/>
    <n v="16316"/>
    <n v="46310"/>
    <n v="434078"/>
    <n v="9.3578095967573466E-2"/>
    <x v="1"/>
    <n v="0"/>
  </r>
  <r>
    <s v="Post_893"/>
    <x v="487"/>
    <x v="21"/>
    <x v="1"/>
    <x v="8"/>
    <x v="3"/>
    <x v="7"/>
    <n v="410444"/>
    <n v="256366"/>
    <n v="76964"/>
    <n v="9098"/>
    <n v="342428"/>
    <n v="0.83428677237333226"/>
    <x v="1"/>
    <n v="0"/>
  </r>
  <r>
    <s v="Post_894"/>
    <x v="179"/>
    <x v="7"/>
    <x v="2"/>
    <x v="8"/>
    <x v="4"/>
    <x v="5"/>
    <n v="2034778"/>
    <n v="167327"/>
    <n v="83115"/>
    <n v="26341"/>
    <n v="276783"/>
    <n v="0.13602614142673058"/>
    <x v="2"/>
    <n v="0"/>
  </r>
  <r>
    <s v="Post_895"/>
    <x v="41"/>
    <x v="3"/>
    <x v="0"/>
    <x v="0"/>
    <x v="3"/>
    <x v="0"/>
    <n v="713539"/>
    <n v="395521"/>
    <n v="52325"/>
    <n v="40633"/>
    <n v="488479"/>
    <n v="0.68458626648298126"/>
    <x v="1"/>
    <n v="0"/>
  </r>
  <r>
    <s v="Post_896"/>
    <x v="55"/>
    <x v="11"/>
    <x v="0"/>
    <x v="8"/>
    <x v="1"/>
    <x v="1"/>
    <n v="2434680"/>
    <n v="120094"/>
    <n v="59075"/>
    <n v="15931"/>
    <n v="195100"/>
    <n v="8.0133734207370161E-2"/>
    <x v="2"/>
    <n v="0"/>
  </r>
  <r>
    <s v="Post_897"/>
    <x v="512"/>
    <x v="1"/>
    <x v="2"/>
    <x v="9"/>
    <x v="0"/>
    <x v="3"/>
    <n v="3587110"/>
    <n v="51649"/>
    <n v="89478"/>
    <n v="30231"/>
    <n v="171358"/>
    <n v="4.7770489335426013E-2"/>
    <x v="2"/>
    <n v="0"/>
  </r>
  <r>
    <s v="Post_898"/>
    <x v="138"/>
    <x v="18"/>
    <x v="0"/>
    <x v="2"/>
    <x v="1"/>
    <x v="5"/>
    <n v="2460537"/>
    <n v="203160"/>
    <n v="15349"/>
    <n v="30968"/>
    <n v="249477"/>
    <n v="0.10139128165924756"/>
    <x v="2"/>
    <n v="0"/>
  </r>
  <r>
    <s v="Post_899"/>
    <x v="110"/>
    <x v="1"/>
    <x v="2"/>
    <x v="5"/>
    <x v="2"/>
    <x v="5"/>
    <n v="1190594"/>
    <n v="304893"/>
    <n v="33293"/>
    <n v="44281"/>
    <n v="382467"/>
    <n v="0.32124049004110555"/>
    <x v="1"/>
    <n v="0"/>
  </r>
  <r>
    <s v="Post_900"/>
    <x v="37"/>
    <x v="0"/>
    <x v="3"/>
    <x v="3"/>
    <x v="1"/>
    <x v="6"/>
    <n v="2723499"/>
    <n v="249264"/>
    <n v="38529"/>
    <n v="23572"/>
    <n v="311365"/>
    <n v="0.11432535866545206"/>
    <x v="2"/>
    <n v="0"/>
  </r>
  <r>
    <s v="Post_901"/>
    <x v="513"/>
    <x v="4"/>
    <x v="2"/>
    <x v="0"/>
    <x v="4"/>
    <x v="4"/>
    <n v="4216678"/>
    <n v="452894"/>
    <n v="83096"/>
    <n v="6059"/>
    <n v="542049"/>
    <n v="0.12854882445375246"/>
    <x v="0"/>
    <n v="0"/>
  </r>
  <r>
    <s v="Post_902"/>
    <x v="74"/>
    <x v="8"/>
    <x v="2"/>
    <x v="5"/>
    <x v="1"/>
    <x v="0"/>
    <n v="2109525"/>
    <n v="73395"/>
    <n v="89584"/>
    <n v="19033"/>
    <n v="182012"/>
    <n v="8.6281034830115788E-2"/>
    <x v="0"/>
    <n v="0"/>
  </r>
  <r>
    <s v="Post_903"/>
    <x v="514"/>
    <x v="4"/>
    <x v="0"/>
    <x v="9"/>
    <x v="4"/>
    <x v="3"/>
    <n v="2118691"/>
    <n v="51266"/>
    <n v="15265"/>
    <n v="39734"/>
    <n v="106265"/>
    <n v="5.0155968944975933E-2"/>
    <x v="0"/>
    <n v="0"/>
  </r>
  <r>
    <s v="Post_904"/>
    <x v="59"/>
    <x v="9"/>
    <x v="0"/>
    <x v="7"/>
    <x v="0"/>
    <x v="3"/>
    <n v="579923"/>
    <n v="487181"/>
    <n v="219"/>
    <n v="39465"/>
    <n v="526865"/>
    <n v="0.90850854337558606"/>
    <x v="0"/>
    <n v="0"/>
  </r>
  <r>
    <s v="Post_905"/>
    <x v="515"/>
    <x v="13"/>
    <x v="1"/>
    <x v="1"/>
    <x v="4"/>
    <x v="2"/>
    <n v="132001"/>
    <n v="419371"/>
    <n v="71316"/>
    <n v="39401"/>
    <n v="530088"/>
    <n v="4.0157877591836426"/>
    <x v="1"/>
    <n v="0"/>
  </r>
  <r>
    <s v="Post_906"/>
    <x v="274"/>
    <x v="20"/>
    <x v="2"/>
    <x v="4"/>
    <x v="1"/>
    <x v="4"/>
    <n v="281552"/>
    <n v="246077"/>
    <n v="83676"/>
    <n v="26090"/>
    <n v="355843"/>
    <n v="1.2638624481445702"/>
    <x v="0"/>
    <n v="0"/>
  </r>
  <r>
    <s v="Post_907"/>
    <x v="516"/>
    <x v="10"/>
    <x v="1"/>
    <x v="7"/>
    <x v="4"/>
    <x v="7"/>
    <n v="2309871"/>
    <n v="288470"/>
    <n v="79217"/>
    <n v="46717"/>
    <n v="414404"/>
    <n v="0.17940568975496901"/>
    <x v="0"/>
    <n v="0"/>
  </r>
  <r>
    <s v="Post_908"/>
    <x v="71"/>
    <x v="15"/>
    <x v="0"/>
    <x v="5"/>
    <x v="3"/>
    <x v="5"/>
    <n v="2669756"/>
    <n v="229127"/>
    <n v="77357"/>
    <n v="49206"/>
    <n v="355690"/>
    <n v="0.13322940373577211"/>
    <x v="2"/>
    <n v="0"/>
  </r>
  <r>
    <s v="Post_909"/>
    <x v="517"/>
    <x v="19"/>
    <x v="1"/>
    <x v="1"/>
    <x v="0"/>
    <x v="6"/>
    <n v="3373468"/>
    <n v="255416"/>
    <n v="34814"/>
    <n v="25166"/>
    <n v="315396"/>
    <n v="9.3493105611198918E-2"/>
    <x v="1"/>
    <n v="0"/>
  </r>
  <r>
    <s v="Post_910"/>
    <x v="90"/>
    <x v="18"/>
    <x v="2"/>
    <x v="9"/>
    <x v="5"/>
    <x v="0"/>
    <n v="160165"/>
    <n v="473595"/>
    <n v="15369"/>
    <n v="33197"/>
    <n v="522161"/>
    <n v="3.2601442262666627"/>
    <x v="2"/>
    <n v="0"/>
  </r>
  <r>
    <s v="Post_911"/>
    <x v="212"/>
    <x v="8"/>
    <x v="0"/>
    <x v="0"/>
    <x v="2"/>
    <x v="0"/>
    <n v="3724099"/>
    <n v="90120"/>
    <n v="50063"/>
    <n v="34585"/>
    <n v="174768"/>
    <n v="4.6928935025626332E-2"/>
    <x v="2"/>
    <n v="0"/>
  </r>
  <r>
    <s v="Post_912"/>
    <x v="299"/>
    <x v="23"/>
    <x v="0"/>
    <x v="1"/>
    <x v="0"/>
    <x v="6"/>
    <n v="4757293"/>
    <n v="394313"/>
    <n v="78165"/>
    <n v="31965"/>
    <n v="504443"/>
    <n v="0.10603572241608832"/>
    <x v="1"/>
    <n v="0"/>
  </r>
  <r>
    <s v="Post_913"/>
    <x v="313"/>
    <x v="4"/>
    <x v="2"/>
    <x v="5"/>
    <x v="0"/>
    <x v="6"/>
    <n v="4645686"/>
    <n v="446777"/>
    <n v="15642"/>
    <n v="26412"/>
    <n v="488831"/>
    <n v="0.10522256562324703"/>
    <x v="2"/>
    <n v="0"/>
  </r>
  <r>
    <s v="Post_914"/>
    <x v="518"/>
    <x v="5"/>
    <x v="2"/>
    <x v="7"/>
    <x v="1"/>
    <x v="2"/>
    <n v="4741739"/>
    <n v="170278"/>
    <n v="66069"/>
    <n v="18352"/>
    <n v="254699"/>
    <n v="5.371425968405262E-2"/>
    <x v="0"/>
    <n v="0"/>
  </r>
  <r>
    <s v="Post_915"/>
    <x v="519"/>
    <x v="22"/>
    <x v="2"/>
    <x v="6"/>
    <x v="4"/>
    <x v="5"/>
    <n v="2107265"/>
    <n v="257928"/>
    <n v="88494"/>
    <n v="37544"/>
    <n v="383966"/>
    <n v="0.1822105905047538"/>
    <x v="1"/>
    <n v="0"/>
  </r>
  <r>
    <s v="Post_916"/>
    <x v="276"/>
    <x v="4"/>
    <x v="0"/>
    <x v="3"/>
    <x v="4"/>
    <x v="4"/>
    <n v="421767"/>
    <n v="153271"/>
    <n v="92874"/>
    <n v="4701"/>
    <n v="250846"/>
    <n v="0.59475018197251084"/>
    <x v="2"/>
    <n v="0"/>
  </r>
  <r>
    <s v="Post_917"/>
    <x v="520"/>
    <x v="17"/>
    <x v="1"/>
    <x v="3"/>
    <x v="5"/>
    <x v="6"/>
    <n v="454350"/>
    <n v="156235"/>
    <n v="70705"/>
    <n v="24595"/>
    <n v="251535"/>
    <n v="0.55361505447342352"/>
    <x v="2"/>
    <n v="0"/>
  </r>
  <r>
    <s v="Post_918"/>
    <x v="521"/>
    <x v="11"/>
    <x v="2"/>
    <x v="9"/>
    <x v="5"/>
    <x v="6"/>
    <n v="3268300"/>
    <n v="382429"/>
    <n v="74538"/>
    <n v="8612"/>
    <n v="465579"/>
    <n v="0.14245295719487194"/>
    <x v="1"/>
    <n v="0"/>
  </r>
  <r>
    <s v="Post_919"/>
    <x v="23"/>
    <x v="13"/>
    <x v="2"/>
    <x v="6"/>
    <x v="3"/>
    <x v="6"/>
    <n v="6651"/>
    <n v="22479"/>
    <n v="24947"/>
    <n v="11283"/>
    <n v="58709"/>
    <n v="8.8270936701247926"/>
    <x v="1"/>
    <n v="0"/>
  </r>
  <r>
    <s v="Post_920"/>
    <x v="116"/>
    <x v="22"/>
    <x v="0"/>
    <x v="7"/>
    <x v="2"/>
    <x v="1"/>
    <n v="1265641"/>
    <n v="256012"/>
    <n v="70345"/>
    <n v="37884"/>
    <n v="364241"/>
    <n v="0.28779171976887602"/>
    <x v="0"/>
    <n v="0"/>
  </r>
  <r>
    <s v="Post_921"/>
    <x v="139"/>
    <x v="14"/>
    <x v="1"/>
    <x v="6"/>
    <x v="3"/>
    <x v="5"/>
    <n v="2888239"/>
    <n v="421574"/>
    <n v="35987"/>
    <n v="16821"/>
    <n v="474382"/>
    <n v="0.16424610290214903"/>
    <x v="1"/>
    <n v="0"/>
  </r>
  <r>
    <s v="Post_922"/>
    <x v="522"/>
    <x v="23"/>
    <x v="1"/>
    <x v="2"/>
    <x v="3"/>
    <x v="6"/>
    <n v="850931"/>
    <n v="6573"/>
    <n v="15362"/>
    <n v="16594"/>
    <n v="38529"/>
    <n v="4.5278641864028926E-2"/>
    <x v="1"/>
    <n v="0"/>
  </r>
  <r>
    <s v="Post_923"/>
    <x v="212"/>
    <x v="8"/>
    <x v="2"/>
    <x v="4"/>
    <x v="1"/>
    <x v="6"/>
    <n v="2118152"/>
    <n v="13010"/>
    <n v="53774"/>
    <n v="35179"/>
    <n v="101963"/>
    <n v="4.8137716273430803E-2"/>
    <x v="1"/>
    <n v="0"/>
  </r>
  <r>
    <s v="Post_924"/>
    <x v="523"/>
    <x v="14"/>
    <x v="1"/>
    <x v="2"/>
    <x v="0"/>
    <x v="1"/>
    <n v="247234"/>
    <n v="296015"/>
    <n v="55319"/>
    <n v="39566"/>
    <n v="390900"/>
    <n v="1.5810932153344606"/>
    <x v="2"/>
    <n v="0"/>
  </r>
  <r>
    <s v="Post_925"/>
    <x v="524"/>
    <x v="10"/>
    <x v="2"/>
    <x v="9"/>
    <x v="1"/>
    <x v="6"/>
    <n v="3222456"/>
    <n v="303054"/>
    <n v="58013"/>
    <n v="21680"/>
    <n v="382747"/>
    <n v="0.11877493439786299"/>
    <x v="2"/>
    <n v="0"/>
  </r>
  <r>
    <s v="Post_926"/>
    <x v="10"/>
    <x v="8"/>
    <x v="2"/>
    <x v="6"/>
    <x v="2"/>
    <x v="0"/>
    <n v="2012133"/>
    <n v="192947"/>
    <n v="29491"/>
    <n v="34692"/>
    <n v="257130"/>
    <n v="0.12778976340033188"/>
    <x v="0"/>
    <n v="0"/>
  </r>
  <r>
    <s v="Post_927"/>
    <x v="322"/>
    <x v="22"/>
    <x v="2"/>
    <x v="5"/>
    <x v="2"/>
    <x v="7"/>
    <n v="4949423"/>
    <n v="17417"/>
    <n v="78926"/>
    <n v="33128"/>
    <n v="129471"/>
    <n v="2.6158806794246522E-2"/>
    <x v="2"/>
    <n v="0"/>
  </r>
  <r>
    <s v="Post_928"/>
    <x v="79"/>
    <x v="21"/>
    <x v="0"/>
    <x v="8"/>
    <x v="5"/>
    <x v="2"/>
    <n v="1342285"/>
    <n v="474723"/>
    <n v="90043"/>
    <n v="13175"/>
    <n v="577941"/>
    <n v="0.43056504393627287"/>
    <x v="2"/>
    <n v="0"/>
  </r>
  <r>
    <s v="Post_929"/>
    <x v="462"/>
    <x v="20"/>
    <x v="1"/>
    <x v="7"/>
    <x v="3"/>
    <x v="7"/>
    <n v="1115324"/>
    <n v="415045"/>
    <n v="34081"/>
    <n v="31910"/>
    <n v="481036"/>
    <n v="0.43129709393862231"/>
    <x v="2"/>
    <n v="0"/>
  </r>
  <r>
    <s v="Post_930"/>
    <x v="525"/>
    <x v="8"/>
    <x v="2"/>
    <x v="2"/>
    <x v="0"/>
    <x v="3"/>
    <n v="4587929"/>
    <n v="426359"/>
    <n v="52404"/>
    <n v="29047"/>
    <n v="507810"/>
    <n v="0.11068392732319964"/>
    <x v="2"/>
    <n v="0"/>
  </r>
  <r>
    <s v="Post_931"/>
    <x v="526"/>
    <x v="6"/>
    <x v="1"/>
    <x v="1"/>
    <x v="5"/>
    <x v="4"/>
    <n v="4008179"/>
    <n v="455643"/>
    <n v="63634"/>
    <n v="37656"/>
    <n v="556933"/>
    <n v="0.13894913375874679"/>
    <x v="2"/>
    <n v="0"/>
  </r>
  <r>
    <s v="Post_932"/>
    <x v="110"/>
    <x v="1"/>
    <x v="2"/>
    <x v="8"/>
    <x v="5"/>
    <x v="6"/>
    <n v="759694"/>
    <n v="365351"/>
    <n v="5889"/>
    <n v="32197"/>
    <n v="403437"/>
    <n v="0.53105197619041355"/>
    <x v="0"/>
    <n v="0"/>
  </r>
  <r>
    <s v="Post_933"/>
    <x v="527"/>
    <x v="13"/>
    <x v="0"/>
    <x v="0"/>
    <x v="4"/>
    <x v="5"/>
    <n v="1360958"/>
    <n v="488748"/>
    <n v="52814"/>
    <n v="21553"/>
    <n v="563115"/>
    <n v="0.41376368704985755"/>
    <x v="2"/>
    <n v="0"/>
  </r>
  <r>
    <s v="Post_934"/>
    <x v="324"/>
    <x v="2"/>
    <x v="2"/>
    <x v="6"/>
    <x v="0"/>
    <x v="3"/>
    <n v="2889543"/>
    <n v="52902"/>
    <n v="63885"/>
    <n v="24634"/>
    <n v="141421"/>
    <n v="4.8942341401391157E-2"/>
    <x v="2"/>
    <n v="0"/>
  </r>
  <r>
    <s v="Post_935"/>
    <x v="41"/>
    <x v="3"/>
    <x v="1"/>
    <x v="8"/>
    <x v="5"/>
    <x v="3"/>
    <n v="1420653"/>
    <n v="40254"/>
    <n v="15175"/>
    <n v="14173"/>
    <n v="69602"/>
    <n v="4.8992963095140049E-2"/>
    <x v="1"/>
    <n v="0"/>
  </r>
  <r>
    <s v="Post_936"/>
    <x v="381"/>
    <x v="18"/>
    <x v="0"/>
    <x v="1"/>
    <x v="3"/>
    <x v="7"/>
    <n v="3939062"/>
    <n v="464055"/>
    <n v="50908"/>
    <n v="46604"/>
    <n v="561567"/>
    <n v="0.14256363570819652"/>
    <x v="0"/>
    <n v="0"/>
  </r>
  <r>
    <s v="Post_937"/>
    <x v="333"/>
    <x v="16"/>
    <x v="3"/>
    <x v="8"/>
    <x v="0"/>
    <x v="4"/>
    <n v="4389372"/>
    <n v="241611"/>
    <n v="14910"/>
    <n v="38606"/>
    <n v="295127"/>
    <n v="6.723672543589379E-2"/>
    <x v="0"/>
    <n v="0"/>
  </r>
  <r>
    <s v="Post_938"/>
    <x v="367"/>
    <x v="12"/>
    <x v="0"/>
    <x v="4"/>
    <x v="5"/>
    <x v="4"/>
    <n v="872093"/>
    <n v="237702"/>
    <n v="32141"/>
    <n v="143"/>
    <n v="269986"/>
    <n v="0.30958395492223878"/>
    <x v="0"/>
    <n v="0"/>
  </r>
  <r>
    <s v="Post_939"/>
    <x v="504"/>
    <x v="10"/>
    <x v="3"/>
    <x v="5"/>
    <x v="2"/>
    <x v="0"/>
    <n v="2478006"/>
    <n v="469276"/>
    <n v="57073"/>
    <n v="16266"/>
    <n v="542615"/>
    <n v="0.21897243186658952"/>
    <x v="2"/>
    <n v="0"/>
  </r>
  <r>
    <s v="Post_940"/>
    <x v="1"/>
    <x v="1"/>
    <x v="0"/>
    <x v="0"/>
    <x v="4"/>
    <x v="4"/>
    <n v="4816608"/>
    <n v="10450"/>
    <n v="96249"/>
    <n v="3214"/>
    <n v="109913"/>
    <n v="2.2819585899454552E-2"/>
    <x v="2"/>
    <n v="0"/>
  </r>
  <r>
    <s v="Post_941"/>
    <x v="450"/>
    <x v="15"/>
    <x v="1"/>
    <x v="6"/>
    <x v="4"/>
    <x v="0"/>
    <n v="2989338"/>
    <n v="479456"/>
    <n v="99198"/>
    <n v="24250"/>
    <n v="602904"/>
    <n v="0.20168478773561235"/>
    <x v="1"/>
    <n v="0"/>
  </r>
  <r>
    <s v="Post_942"/>
    <x v="263"/>
    <x v="21"/>
    <x v="3"/>
    <x v="7"/>
    <x v="3"/>
    <x v="7"/>
    <n v="2450619"/>
    <n v="393130"/>
    <n v="29439"/>
    <n v="16494"/>
    <n v="439063"/>
    <n v="0.17916412139137092"/>
    <x v="2"/>
    <n v="0"/>
  </r>
  <r>
    <s v="Post_943"/>
    <x v="168"/>
    <x v="18"/>
    <x v="2"/>
    <x v="0"/>
    <x v="1"/>
    <x v="0"/>
    <n v="3495620"/>
    <n v="264370"/>
    <n v="42528"/>
    <n v="26970"/>
    <n v="333868"/>
    <n v="9.5510381563213398E-2"/>
    <x v="0"/>
    <n v="0"/>
  </r>
  <r>
    <s v="Post_944"/>
    <x v="491"/>
    <x v="15"/>
    <x v="0"/>
    <x v="6"/>
    <x v="4"/>
    <x v="0"/>
    <n v="1782713"/>
    <n v="79936"/>
    <n v="65474"/>
    <n v="33082"/>
    <n v="178492"/>
    <n v="0.10012380007325913"/>
    <x v="2"/>
    <n v="0"/>
  </r>
  <r>
    <s v="Post_945"/>
    <x v="171"/>
    <x v="8"/>
    <x v="2"/>
    <x v="6"/>
    <x v="2"/>
    <x v="0"/>
    <n v="40315"/>
    <n v="245660"/>
    <n v="20515"/>
    <n v="23450"/>
    <n v="289625"/>
    <n v="7.1840506015130847"/>
    <x v="2"/>
    <n v="0"/>
  </r>
  <r>
    <s v="Post_946"/>
    <x v="16"/>
    <x v="13"/>
    <x v="1"/>
    <x v="3"/>
    <x v="0"/>
    <x v="4"/>
    <n v="3808187"/>
    <n v="142833"/>
    <n v="22552"/>
    <n v="23672"/>
    <n v="189057"/>
    <n v="4.964488351018477E-2"/>
    <x v="0"/>
    <n v="0"/>
  </r>
  <r>
    <s v="Post_947"/>
    <x v="447"/>
    <x v="20"/>
    <x v="2"/>
    <x v="0"/>
    <x v="1"/>
    <x v="2"/>
    <n v="2347697"/>
    <n v="385302"/>
    <n v="85841"/>
    <n v="40121"/>
    <n v="511264"/>
    <n v="0.21777256605090009"/>
    <x v="1"/>
    <n v="0"/>
  </r>
  <r>
    <s v="Post_948"/>
    <x v="224"/>
    <x v="10"/>
    <x v="3"/>
    <x v="8"/>
    <x v="1"/>
    <x v="2"/>
    <n v="4288053"/>
    <n v="39463"/>
    <n v="99816"/>
    <n v="7492"/>
    <n v="146771"/>
    <n v="3.4227888507907901E-2"/>
    <x v="0"/>
    <n v="0"/>
  </r>
  <r>
    <s v="Post_949"/>
    <x v="124"/>
    <x v="9"/>
    <x v="2"/>
    <x v="7"/>
    <x v="0"/>
    <x v="5"/>
    <n v="1198783"/>
    <n v="102757"/>
    <n v="64448"/>
    <n v="45215"/>
    <n v="212420"/>
    <n v="0.17719637332194402"/>
    <x v="2"/>
    <n v="0"/>
  </r>
  <r>
    <s v="Post_950"/>
    <x v="528"/>
    <x v="6"/>
    <x v="0"/>
    <x v="4"/>
    <x v="5"/>
    <x v="2"/>
    <n v="1498964"/>
    <n v="362284"/>
    <n v="38536"/>
    <n v="9519"/>
    <n v="410339"/>
    <n v="0.27374840222980673"/>
    <x v="1"/>
    <n v="0"/>
  </r>
  <r>
    <s v="Post_951"/>
    <x v="348"/>
    <x v="5"/>
    <x v="0"/>
    <x v="7"/>
    <x v="5"/>
    <x v="2"/>
    <n v="3207539"/>
    <n v="370923"/>
    <n v="31855"/>
    <n v="28893"/>
    <n v="431671"/>
    <n v="0.13458012513643638"/>
    <x v="2"/>
    <n v="0"/>
  </r>
  <r>
    <s v="Post_952"/>
    <x v="10"/>
    <x v="8"/>
    <x v="2"/>
    <x v="8"/>
    <x v="5"/>
    <x v="0"/>
    <n v="1556088"/>
    <n v="310527"/>
    <n v="69553"/>
    <n v="15425"/>
    <n v="395505"/>
    <n v="0.25416621682064255"/>
    <x v="1"/>
    <n v="0"/>
  </r>
  <r>
    <s v="Post_953"/>
    <x v="275"/>
    <x v="3"/>
    <x v="1"/>
    <x v="6"/>
    <x v="4"/>
    <x v="4"/>
    <n v="507910"/>
    <n v="439117"/>
    <n v="23000"/>
    <n v="36313"/>
    <n v="498430"/>
    <n v="0.98133527593471281"/>
    <x v="0"/>
    <n v="0"/>
  </r>
  <r>
    <s v="Post_954"/>
    <x v="352"/>
    <x v="23"/>
    <x v="0"/>
    <x v="2"/>
    <x v="3"/>
    <x v="0"/>
    <n v="3445560"/>
    <n v="270449"/>
    <n v="55139"/>
    <n v="38067"/>
    <n v="363655"/>
    <n v="0.10554307572644214"/>
    <x v="2"/>
    <n v="0"/>
  </r>
  <r>
    <s v="Post_955"/>
    <x v="166"/>
    <x v="21"/>
    <x v="3"/>
    <x v="1"/>
    <x v="0"/>
    <x v="5"/>
    <n v="2851176"/>
    <n v="364420"/>
    <n v="46475"/>
    <n v="5976"/>
    <n v="416871"/>
    <n v="0.14621019537201491"/>
    <x v="2"/>
    <n v="0"/>
  </r>
  <r>
    <s v="Post_956"/>
    <x v="166"/>
    <x v="21"/>
    <x v="3"/>
    <x v="2"/>
    <x v="4"/>
    <x v="0"/>
    <n v="3085394"/>
    <n v="447385"/>
    <n v="34168"/>
    <n v="6255"/>
    <n v="487808"/>
    <n v="0.15810233636287618"/>
    <x v="1"/>
    <n v="0"/>
  </r>
  <r>
    <s v="Post_957"/>
    <x v="191"/>
    <x v="3"/>
    <x v="3"/>
    <x v="0"/>
    <x v="0"/>
    <x v="6"/>
    <n v="598295"/>
    <n v="441991"/>
    <n v="68122"/>
    <n v="23592"/>
    <n v="533705"/>
    <n v="0.89204322282486059"/>
    <x v="1"/>
    <n v="0"/>
  </r>
  <r>
    <s v="Post_958"/>
    <x v="137"/>
    <x v="3"/>
    <x v="3"/>
    <x v="8"/>
    <x v="0"/>
    <x v="4"/>
    <n v="323613"/>
    <n v="80041"/>
    <n v="23225"/>
    <n v="35210"/>
    <n v="138476"/>
    <n v="0.4279061718781384"/>
    <x v="0"/>
    <n v="0"/>
  </r>
  <r>
    <s v="Post_959"/>
    <x v="28"/>
    <x v="17"/>
    <x v="0"/>
    <x v="5"/>
    <x v="2"/>
    <x v="3"/>
    <n v="4081534"/>
    <n v="350009"/>
    <n v="87267"/>
    <n v="5450"/>
    <n v="442726"/>
    <n v="0.10847049173178516"/>
    <x v="2"/>
    <n v="0"/>
  </r>
  <r>
    <s v="Post_960"/>
    <x v="529"/>
    <x v="7"/>
    <x v="2"/>
    <x v="9"/>
    <x v="4"/>
    <x v="7"/>
    <n v="2272154"/>
    <n v="318845"/>
    <n v="42786"/>
    <n v="25436"/>
    <n v="387067"/>
    <n v="0.17035244970191282"/>
    <x v="2"/>
    <n v="0"/>
  </r>
  <r>
    <s v="Post_961"/>
    <x v="136"/>
    <x v="10"/>
    <x v="0"/>
    <x v="3"/>
    <x v="3"/>
    <x v="0"/>
    <n v="1371750"/>
    <n v="3936"/>
    <n v="66622"/>
    <n v="2780"/>
    <n v="73338"/>
    <n v="5.3463094587206127E-2"/>
    <x v="0"/>
    <n v="0"/>
  </r>
  <r>
    <s v="Post_962"/>
    <x v="530"/>
    <x v="17"/>
    <x v="2"/>
    <x v="6"/>
    <x v="1"/>
    <x v="6"/>
    <n v="3766760"/>
    <n v="286848"/>
    <n v="62825"/>
    <n v="37504"/>
    <n v="387177"/>
    <n v="0.10278780702779046"/>
    <x v="1"/>
    <n v="0"/>
  </r>
  <r>
    <s v="Post_963"/>
    <x v="531"/>
    <x v="4"/>
    <x v="0"/>
    <x v="1"/>
    <x v="2"/>
    <x v="6"/>
    <n v="1499664"/>
    <n v="207319"/>
    <n v="88398"/>
    <n v="30665"/>
    <n v="326382"/>
    <n v="0.21763675063214161"/>
    <x v="2"/>
    <n v="0"/>
  </r>
  <r>
    <s v="Post_964"/>
    <x v="493"/>
    <x v="23"/>
    <x v="0"/>
    <x v="9"/>
    <x v="4"/>
    <x v="0"/>
    <n v="1518152"/>
    <n v="92660"/>
    <n v="60723"/>
    <n v="46917"/>
    <n v="200300"/>
    <n v="0.13193672306857285"/>
    <x v="2"/>
    <n v="0"/>
  </r>
  <r>
    <s v="Post_965"/>
    <x v="263"/>
    <x v="21"/>
    <x v="0"/>
    <x v="7"/>
    <x v="0"/>
    <x v="0"/>
    <n v="3175553"/>
    <n v="292632"/>
    <n v="83336"/>
    <n v="2755"/>
    <n v="378723"/>
    <n v="0.11926206238724404"/>
    <x v="0"/>
    <n v="0"/>
  </r>
  <r>
    <s v="Post_966"/>
    <x v="311"/>
    <x v="9"/>
    <x v="2"/>
    <x v="1"/>
    <x v="2"/>
    <x v="6"/>
    <n v="3768650"/>
    <n v="216605"/>
    <n v="32767"/>
    <n v="23675"/>
    <n v="273047"/>
    <n v="7.2452204370265214E-2"/>
    <x v="2"/>
    <n v="0"/>
  </r>
  <r>
    <s v="Post_967"/>
    <x v="324"/>
    <x v="2"/>
    <x v="1"/>
    <x v="7"/>
    <x v="5"/>
    <x v="0"/>
    <n v="1803252"/>
    <n v="274745"/>
    <n v="62197"/>
    <n v="45341"/>
    <n v="382283"/>
    <n v="0.21199643754727571"/>
    <x v="1"/>
    <n v="0"/>
  </r>
  <r>
    <s v="Post_968"/>
    <x v="500"/>
    <x v="18"/>
    <x v="3"/>
    <x v="6"/>
    <x v="2"/>
    <x v="4"/>
    <n v="1489456"/>
    <n v="446331"/>
    <n v="87557"/>
    <n v="47811"/>
    <n v="581699"/>
    <n v="0.39054460151894382"/>
    <x v="2"/>
    <n v="0"/>
  </r>
  <r>
    <s v="Post_969"/>
    <x v="339"/>
    <x v="8"/>
    <x v="1"/>
    <x v="5"/>
    <x v="4"/>
    <x v="6"/>
    <n v="3154913"/>
    <n v="367384"/>
    <n v="25852"/>
    <n v="41170"/>
    <n v="434406"/>
    <n v="0.13769191099722877"/>
    <x v="0"/>
    <n v="0"/>
  </r>
  <r>
    <s v="Post_970"/>
    <x v="532"/>
    <x v="21"/>
    <x v="2"/>
    <x v="3"/>
    <x v="3"/>
    <x v="0"/>
    <n v="1554285"/>
    <n v="452975"/>
    <n v="22542"/>
    <n v="29937"/>
    <n v="505454"/>
    <n v="0.32520033327221198"/>
    <x v="0"/>
    <n v="0"/>
  </r>
  <r>
    <s v="Post_971"/>
    <x v="253"/>
    <x v="4"/>
    <x v="1"/>
    <x v="5"/>
    <x v="4"/>
    <x v="5"/>
    <n v="1907181"/>
    <n v="338676"/>
    <n v="59140"/>
    <n v="30282"/>
    <n v="428098"/>
    <n v="0.22446637209577905"/>
    <x v="2"/>
    <n v="0"/>
  </r>
  <r>
    <s v="Post_972"/>
    <x v="288"/>
    <x v="4"/>
    <x v="1"/>
    <x v="2"/>
    <x v="5"/>
    <x v="3"/>
    <n v="483039"/>
    <n v="282741"/>
    <n v="24926"/>
    <n v="37989"/>
    <n v="345656"/>
    <n v="0.71558611209446854"/>
    <x v="2"/>
    <n v="0"/>
  </r>
  <r>
    <s v="Post_973"/>
    <x v="483"/>
    <x v="12"/>
    <x v="3"/>
    <x v="7"/>
    <x v="5"/>
    <x v="4"/>
    <n v="4822353"/>
    <n v="247730"/>
    <n v="44555"/>
    <n v="34043"/>
    <n v="326328"/>
    <n v="6.7669869874727132E-2"/>
    <x v="2"/>
    <n v="0"/>
  </r>
  <r>
    <s v="Post_974"/>
    <x v="323"/>
    <x v="7"/>
    <x v="2"/>
    <x v="7"/>
    <x v="4"/>
    <x v="4"/>
    <n v="4029198"/>
    <n v="466975"/>
    <n v="67045"/>
    <n v="10147"/>
    <n v="544167"/>
    <n v="0.13505590938941198"/>
    <x v="1"/>
    <n v="0"/>
  </r>
  <r>
    <s v="Post_975"/>
    <x v="468"/>
    <x v="0"/>
    <x v="3"/>
    <x v="7"/>
    <x v="5"/>
    <x v="5"/>
    <n v="69120"/>
    <n v="45620"/>
    <n v="52454"/>
    <n v="12605"/>
    <n v="110679"/>
    <n v="1.6012586805555555"/>
    <x v="1"/>
    <n v="0"/>
  </r>
  <r>
    <s v="Post_976"/>
    <x v="409"/>
    <x v="11"/>
    <x v="1"/>
    <x v="7"/>
    <x v="1"/>
    <x v="4"/>
    <n v="2533284"/>
    <n v="189339"/>
    <n v="96463"/>
    <n v="9657"/>
    <n v="295459"/>
    <n v="0.11663082386341207"/>
    <x v="2"/>
    <n v="0"/>
  </r>
  <r>
    <s v="Post_977"/>
    <x v="515"/>
    <x v="13"/>
    <x v="1"/>
    <x v="6"/>
    <x v="2"/>
    <x v="6"/>
    <n v="1444784"/>
    <n v="440354"/>
    <n v="41263"/>
    <n v="32270"/>
    <n v="513887"/>
    <n v="0.35568430990376415"/>
    <x v="2"/>
    <n v="0"/>
  </r>
  <r>
    <s v="Post_978"/>
    <x v="390"/>
    <x v="7"/>
    <x v="3"/>
    <x v="1"/>
    <x v="1"/>
    <x v="2"/>
    <n v="1174310"/>
    <n v="237235"/>
    <n v="78681"/>
    <n v="17776"/>
    <n v="333692"/>
    <n v="0.28416005995009835"/>
    <x v="0"/>
    <n v="0"/>
  </r>
  <r>
    <s v="Post_979"/>
    <x v="533"/>
    <x v="0"/>
    <x v="2"/>
    <x v="5"/>
    <x v="0"/>
    <x v="1"/>
    <n v="1803388"/>
    <n v="484300"/>
    <n v="31088"/>
    <n v="15886"/>
    <n v="531274"/>
    <n v="0.29459772383979488"/>
    <x v="1"/>
    <n v="0"/>
  </r>
  <r>
    <s v="Post_980"/>
    <x v="480"/>
    <x v="5"/>
    <x v="0"/>
    <x v="8"/>
    <x v="1"/>
    <x v="4"/>
    <n v="1517604"/>
    <n v="160995"/>
    <n v="69788"/>
    <n v="23037"/>
    <n v="253820"/>
    <n v="0.16725048168033294"/>
    <x v="0"/>
    <n v="0"/>
  </r>
  <r>
    <s v="Post_981"/>
    <x v="309"/>
    <x v="12"/>
    <x v="0"/>
    <x v="7"/>
    <x v="3"/>
    <x v="2"/>
    <n v="2746993"/>
    <n v="39549"/>
    <n v="53941"/>
    <n v="13070"/>
    <n v="106560"/>
    <n v="3.8791507659466186E-2"/>
    <x v="2"/>
    <n v="0"/>
  </r>
  <r>
    <s v="Post_982"/>
    <x v="280"/>
    <x v="16"/>
    <x v="0"/>
    <x v="6"/>
    <x v="2"/>
    <x v="5"/>
    <n v="4312799"/>
    <n v="395984"/>
    <n v="12729"/>
    <n v="37191"/>
    <n v="445904"/>
    <n v="0.10339086055250894"/>
    <x v="1"/>
    <n v="0"/>
  </r>
  <r>
    <s v="Post_983"/>
    <x v="534"/>
    <x v="6"/>
    <x v="0"/>
    <x v="7"/>
    <x v="1"/>
    <x v="6"/>
    <n v="3269647"/>
    <n v="395557"/>
    <n v="90552"/>
    <n v="37531"/>
    <n v="523640"/>
    <n v="0.16015184513802255"/>
    <x v="1"/>
    <n v="0"/>
  </r>
  <r>
    <s v="Post_984"/>
    <x v="535"/>
    <x v="1"/>
    <x v="2"/>
    <x v="3"/>
    <x v="5"/>
    <x v="0"/>
    <n v="3327043"/>
    <n v="459898"/>
    <n v="8577"/>
    <n v="4560"/>
    <n v="473035"/>
    <n v="0.14217880562409321"/>
    <x v="1"/>
    <n v="0"/>
  </r>
  <r>
    <s v="Post_985"/>
    <x v="168"/>
    <x v="18"/>
    <x v="0"/>
    <x v="8"/>
    <x v="1"/>
    <x v="5"/>
    <n v="3590490"/>
    <n v="177470"/>
    <n v="69628"/>
    <n v="13394"/>
    <n v="260492"/>
    <n v="7.2550543240616189E-2"/>
    <x v="0"/>
    <n v="0"/>
  </r>
  <r>
    <s v="Post_986"/>
    <x v="254"/>
    <x v="14"/>
    <x v="1"/>
    <x v="3"/>
    <x v="0"/>
    <x v="1"/>
    <n v="2109687"/>
    <n v="81944"/>
    <n v="74586"/>
    <n v="22335"/>
    <n v="178865"/>
    <n v="8.4782718953095887E-2"/>
    <x v="0"/>
    <n v="0"/>
  </r>
  <r>
    <s v="Post_987"/>
    <x v="522"/>
    <x v="23"/>
    <x v="2"/>
    <x v="8"/>
    <x v="2"/>
    <x v="2"/>
    <n v="4842053"/>
    <n v="171073"/>
    <n v="74732"/>
    <n v="42889"/>
    <n v="288694"/>
    <n v="5.9622230487770371E-2"/>
    <x v="1"/>
    <n v="0"/>
  </r>
  <r>
    <s v="Post_988"/>
    <x v="236"/>
    <x v="19"/>
    <x v="1"/>
    <x v="2"/>
    <x v="4"/>
    <x v="3"/>
    <n v="2352184"/>
    <n v="486228"/>
    <n v="59382"/>
    <n v="26190"/>
    <n v="571800"/>
    <n v="0.24309322740057751"/>
    <x v="1"/>
    <n v="0"/>
  </r>
  <r>
    <s v="Post_989"/>
    <x v="173"/>
    <x v="5"/>
    <x v="2"/>
    <x v="3"/>
    <x v="0"/>
    <x v="2"/>
    <n v="4485225"/>
    <n v="201005"/>
    <n v="32520"/>
    <n v="47972"/>
    <n v="281497"/>
    <n v="6.2760954021258683E-2"/>
    <x v="1"/>
    <n v="0"/>
  </r>
  <r>
    <s v="Post_990"/>
    <x v="491"/>
    <x v="15"/>
    <x v="2"/>
    <x v="9"/>
    <x v="4"/>
    <x v="4"/>
    <n v="2061327"/>
    <n v="471049"/>
    <n v="25198"/>
    <n v="1014"/>
    <n v="497261"/>
    <n v="0.24123343845978829"/>
    <x v="2"/>
    <n v="0"/>
  </r>
  <r>
    <s v="Post_991"/>
    <x v="28"/>
    <x v="17"/>
    <x v="2"/>
    <x v="1"/>
    <x v="1"/>
    <x v="5"/>
    <n v="1618201"/>
    <n v="485204"/>
    <n v="92660"/>
    <n v="8526"/>
    <n v="586390"/>
    <n v="0.36237154716873859"/>
    <x v="1"/>
    <n v="0"/>
  </r>
  <r>
    <s v="Post_992"/>
    <x v="442"/>
    <x v="3"/>
    <x v="3"/>
    <x v="7"/>
    <x v="4"/>
    <x v="3"/>
    <n v="1740011"/>
    <n v="394641"/>
    <n v="25434"/>
    <n v="40742"/>
    <n v="460817"/>
    <n v="0.26483568207327424"/>
    <x v="1"/>
    <n v="0"/>
  </r>
  <r>
    <s v="Post_993"/>
    <x v="429"/>
    <x v="22"/>
    <x v="2"/>
    <x v="5"/>
    <x v="2"/>
    <x v="5"/>
    <n v="3104601"/>
    <n v="401463"/>
    <n v="50057"/>
    <n v="4663"/>
    <n v="456183"/>
    <n v="0.14693772243196468"/>
    <x v="2"/>
    <n v="0"/>
  </r>
  <r>
    <s v="Post_994"/>
    <x v="215"/>
    <x v="12"/>
    <x v="3"/>
    <x v="2"/>
    <x v="1"/>
    <x v="5"/>
    <n v="2924425"/>
    <n v="56074"/>
    <n v="82482"/>
    <n v="19622"/>
    <n v="158178"/>
    <n v="5.4088581516024518E-2"/>
    <x v="1"/>
    <n v="0"/>
  </r>
  <r>
    <s v="Post_995"/>
    <x v="260"/>
    <x v="6"/>
    <x v="0"/>
    <x v="4"/>
    <x v="5"/>
    <x v="5"/>
    <n v="683790"/>
    <n v="215503"/>
    <n v="17809"/>
    <n v="14778"/>
    <n v="248090"/>
    <n v="0.36281606926103044"/>
    <x v="0"/>
    <n v="0"/>
  </r>
  <r>
    <s v="Post_996"/>
    <x v="153"/>
    <x v="22"/>
    <x v="1"/>
    <x v="8"/>
    <x v="3"/>
    <x v="5"/>
    <n v="2707572"/>
    <n v="230179"/>
    <n v="53270"/>
    <n v="6352"/>
    <n v="289801"/>
    <n v="0.10703353410361756"/>
    <x v="0"/>
    <n v="0"/>
  </r>
  <r>
    <s v="Post_997"/>
    <x v="11"/>
    <x v="9"/>
    <x v="3"/>
    <x v="8"/>
    <x v="2"/>
    <x v="4"/>
    <n v="3249574"/>
    <n v="165175"/>
    <n v="61456"/>
    <n v="274"/>
    <n v="226905"/>
    <n v="6.982607566407166E-2"/>
    <x v="2"/>
    <n v="0"/>
  </r>
  <r>
    <s v="Post_998"/>
    <x v="461"/>
    <x v="16"/>
    <x v="1"/>
    <x v="8"/>
    <x v="5"/>
    <x v="2"/>
    <n v="4190005"/>
    <n v="84964"/>
    <n v="50369"/>
    <n v="19038"/>
    <n v="154371"/>
    <n v="3.6842676798715036E-2"/>
    <x v="0"/>
    <n v="0"/>
  </r>
  <r>
    <s v="Post_999"/>
    <x v="107"/>
    <x v="18"/>
    <x v="2"/>
    <x v="2"/>
    <x v="4"/>
    <x v="2"/>
    <n v="4903151"/>
    <n v="221692"/>
    <n v="89008"/>
    <n v="32540"/>
    <n v="343240"/>
    <n v="7.0003962757826554E-2"/>
    <x v="1"/>
    <n v="0"/>
  </r>
  <r>
    <s v="Post_1000"/>
    <x v="450"/>
    <x v="15"/>
    <x v="0"/>
    <x v="0"/>
    <x v="0"/>
    <x v="0"/>
    <n v="203606"/>
    <n v="488156"/>
    <n v="57433"/>
    <n v="8556"/>
    <n v="554145"/>
    <n v="2.7216535858471755"/>
    <x v="2"/>
    <n v="0"/>
  </r>
  <r>
    <s v="Post_1001"/>
    <x v="3"/>
    <x v="2"/>
    <x v="2"/>
    <x v="0"/>
    <x v="2"/>
    <x v="2"/>
    <n v="495987"/>
    <n v="106797"/>
    <n v="25673"/>
    <n v="14776"/>
    <n v="147246"/>
    <n v="0.29687471647442371"/>
    <x v="1"/>
    <n v="0"/>
  </r>
  <r>
    <s v="Post_1002"/>
    <x v="249"/>
    <x v="16"/>
    <x v="1"/>
    <x v="3"/>
    <x v="1"/>
    <x v="0"/>
    <n v="3415328"/>
    <n v="118469"/>
    <n v="14421"/>
    <n v="17676"/>
    <n v="150566"/>
    <n v="4.4085370424158381E-2"/>
    <x v="2"/>
    <n v="0"/>
  </r>
  <r>
    <s v="Post_1003"/>
    <x v="207"/>
    <x v="22"/>
    <x v="1"/>
    <x v="7"/>
    <x v="0"/>
    <x v="4"/>
    <n v="3458904"/>
    <n v="231857"/>
    <n v="64606"/>
    <n v="40429"/>
    <n v="336892"/>
    <n v="9.7398482293813302E-2"/>
    <x v="1"/>
    <n v="0"/>
  </r>
  <r>
    <s v="Post_1004"/>
    <x v="155"/>
    <x v="11"/>
    <x v="3"/>
    <x v="6"/>
    <x v="2"/>
    <x v="0"/>
    <n v="1776694"/>
    <n v="409291"/>
    <n v="47848"/>
    <n v="32217"/>
    <n v="489356"/>
    <n v="0.27543065941574635"/>
    <x v="2"/>
    <n v="0"/>
  </r>
  <r>
    <s v="Post_1005"/>
    <x v="427"/>
    <x v="16"/>
    <x v="2"/>
    <x v="0"/>
    <x v="4"/>
    <x v="0"/>
    <n v="1249604"/>
    <n v="30553"/>
    <n v="87308"/>
    <n v="16040"/>
    <n v="133901"/>
    <n v="0.1071547466237304"/>
    <x v="1"/>
    <n v="0"/>
  </r>
  <r>
    <s v="Post_1006"/>
    <x v="266"/>
    <x v="19"/>
    <x v="1"/>
    <x v="1"/>
    <x v="3"/>
    <x v="2"/>
    <n v="2362909"/>
    <n v="209360"/>
    <n v="42036"/>
    <n v="10082"/>
    <n v="261478"/>
    <n v="0.11065936098258544"/>
    <x v="0"/>
    <n v="0"/>
  </r>
  <r>
    <s v="Post_1007"/>
    <x v="186"/>
    <x v="12"/>
    <x v="1"/>
    <x v="0"/>
    <x v="0"/>
    <x v="6"/>
    <n v="2980875"/>
    <n v="23957"/>
    <n v="13444"/>
    <n v="22622"/>
    <n v="60023"/>
    <n v="2.0136033882668679E-2"/>
    <x v="0"/>
    <n v="0"/>
  </r>
  <r>
    <s v="Post_1008"/>
    <x v="536"/>
    <x v="18"/>
    <x v="2"/>
    <x v="7"/>
    <x v="2"/>
    <x v="5"/>
    <n v="4003396"/>
    <n v="356630"/>
    <n v="52250"/>
    <n v="48835"/>
    <n v="457715"/>
    <n v="0.114331682401641"/>
    <x v="0"/>
    <n v="0"/>
  </r>
  <r>
    <s v="Post_1009"/>
    <x v="349"/>
    <x v="7"/>
    <x v="2"/>
    <x v="3"/>
    <x v="4"/>
    <x v="0"/>
    <n v="4582322"/>
    <n v="164949"/>
    <n v="4598"/>
    <n v="34876"/>
    <n v="204423"/>
    <n v="4.461122548786401E-2"/>
    <x v="0"/>
    <n v="0"/>
  </r>
  <r>
    <s v="Post_1010"/>
    <x v="284"/>
    <x v="16"/>
    <x v="1"/>
    <x v="5"/>
    <x v="4"/>
    <x v="7"/>
    <n v="3284675"/>
    <n v="375788"/>
    <n v="31851"/>
    <n v="4538"/>
    <n v="412177"/>
    <n v="0.12548486532153105"/>
    <x v="0"/>
    <n v="0"/>
  </r>
  <r>
    <s v="Post_1011"/>
    <x v="537"/>
    <x v="15"/>
    <x v="1"/>
    <x v="0"/>
    <x v="5"/>
    <x v="7"/>
    <n v="1558041"/>
    <n v="407000"/>
    <n v="95826"/>
    <n v="14793"/>
    <n v="517619"/>
    <n v="0.33222424827074515"/>
    <x v="1"/>
    <n v="0"/>
  </r>
  <r>
    <s v="Post_1012"/>
    <x v="248"/>
    <x v="14"/>
    <x v="3"/>
    <x v="7"/>
    <x v="1"/>
    <x v="2"/>
    <n v="2188290"/>
    <n v="74779"/>
    <n v="95888"/>
    <n v="30392"/>
    <n v="201059"/>
    <n v="9.1879504087666625E-2"/>
    <x v="1"/>
    <n v="0"/>
  </r>
  <r>
    <s v="Post_1013"/>
    <x v="285"/>
    <x v="10"/>
    <x v="0"/>
    <x v="3"/>
    <x v="3"/>
    <x v="0"/>
    <n v="1893329"/>
    <n v="477886"/>
    <n v="83144"/>
    <n v="22309"/>
    <n v="583339"/>
    <n v="0.30810228967073339"/>
    <x v="2"/>
    <n v="0"/>
  </r>
  <r>
    <s v="Post_1014"/>
    <x v="538"/>
    <x v="15"/>
    <x v="3"/>
    <x v="0"/>
    <x v="5"/>
    <x v="7"/>
    <n v="1259550"/>
    <n v="444463"/>
    <n v="95640"/>
    <n v="40419"/>
    <n v="580522"/>
    <n v="0.46089635187170019"/>
    <x v="2"/>
    <n v="0"/>
  </r>
  <r>
    <s v="Post_1015"/>
    <x v="539"/>
    <x v="4"/>
    <x v="1"/>
    <x v="2"/>
    <x v="4"/>
    <x v="3"/>
    <n v="251154"/>
    <n v="309987"/>
    <n v="21850"/>
    <n v="21949"/>
    <n v="353786"/>
    <n v="1.4086417098672528"/>
    <x v="2"/>
    <n v="0"/>
  </r>
  <r>
    <s v="Post_1016"/>
    <x v="540"/>
    <x v="18"/>
    <x v="3"/>
    <x v="7"/>
    <x v="5"/>
    <x v="3"/>
    <n v="3000680"/>
    <n v="425076"/>
    <n v="88638"/>
    <n v="29249"/>
    <n v="542963"/>
    <n v="0.18094665209219243"/>
    <x v="0"/>
    <n v="0"/>
  </r>
  <r>
    <s v="Post_1017"/>
    <x v="541"/>
    <x v="19"/>
    <x v="3"/>
    <x v="4"/>
    <x v="2"/>
    <x v="6"/>
    <n v="4172105"/>
    <n v="113356"/>
    <n v="15475"/>
    <n v="39721"/>
    <n v="168552"/>
    <n v="4.0399750245978951E-2"/>
    <x v="0"/>
    <n v="0"/>
  </r>
  <r>
    <s v="Post_1018"/>
    <x v="542"/>
    <x v="9"/>
    <x v="0"/>
    <x v="2"/>
    <x v="1"/>
    <x v="1"/>
    <n v="1373399"/>
    <n v="241489"/>
    <n v="20322"/>
    <n v="23441"/>
    <n v="285252"/>
    <n v="0.20769783580736553"/>
    <x v="1"/>
    <n v="0"/>
  </r>
  <r>
    <s v="Post_1019"/>
    <x v="485"/>
    <x v="19"/>
    <x v="2"/>
    <x v="3"/>
    <x v="3"/>
    <x v="0"/>
    <n v="106972"/>
    <n v="206432"/>
    <n v="65280"/>
    <n v="9800"/>
    <n v="281512"/>
    <n v="2.6316419249897169"/>
    <x v="0"/>
    <n v="0"/>
  </r>
  <r>
    <s v="Post_1020"/>
    <x v="401"/>
    <x v="17"/>
    <x v="3"/>
    <x v="3"/>
    <x v="0"/>
    <x v="6"/>
    <n v="3312960"/>
    <n v="366286"/>
    <n v="22239"/>
    <n v="43842"/>
    <n v="432367"/>
    <n v="0.13050776345020768"/>
    <x v="1"/>
    <n v="0"/>
  </r>
  <r>
    <s v="Post_1021"/>
    <x v="163"/>
    <x v="4"/>
    <x v="0"/>
    <x v="2"/>
    <x v="5"/>
    <x v="7"/>
    <n v="1529954"/>
    <n v="243198"/>
    <n v="84121"/>
    <n v="45333"/>
    <n v="372652"/>
    <n v="0.24357072173411751"/>
    <x v="0"/>
    <n v="0"/>
  </r>
  <r>
    <s v="Post_1022"/>
    <x v="513"/>
    <x v="4"/>
    <x v="3"/>
    <x v="8"/>
    <x v="2"/>
    <x v="2"/>
    <n v="102258"/>
    <n v="164931"/>
    <n v="73156"/>
    <n v="20281"/>
    <n v="258368"/>
    <n v="2.5266287234250622"/>
    <x v="0"/>
    <n v="0"/>
  </r>
  <r>
    <s v="Post_1023"/>
    <x v="520"/>
    <x v="17"/>
    <x v="1"/>
    <x v="4"/>
    <x v="3"/>
    <x v="3"/>
    <n v="235741"/>
    <n v="197273"/>
    <n v="83423"/>
    <n v="15114"/>
    <n v="295810"/>
    <n v="1.2548093034304597"/>
    <x v="0"/>
    <n v="0"/>
  </r>
  <r>
    <s v="Post_1024"/>
    <x v="62"/>
    <x v="4"/>
    <x v="2"/>
    <x v="9"/>
    <x v="4"/>
    <x v="5"/>
    <n v="3379946"/>
    <n v="52964"/>
    <n v="78464"/>
    <n v="19620"/>
    <n v="151048"/>
    <n v="4.4689471370252663E-2"/>
    <x v="1"/>
    <n v="0"/>
  </r>
  <r>
    <s v="Post_1025"/>
    <x v="450"/>
    <x v="15"/>
    <x v="3"/>
    <x v="0"/>
    <x v="1"/>
    <x v="6"/>
    <n v="2234585"/>
    <n v="38539"/>
    <n v="86095"/>
    <n v="38190"/>
    <n v="162824"/>
    <n v="7.2865431388826118E-2"/>
    <x v="0"/>
    <n v="0"/>
  </r>
  <r>
    <s v="Post_1026"/>
    <x v="200"/>
    <x v="2"/>
    <x v="2"/>
    <x v="2"/>
    <x v="4"/>
    <x v="7"/>
    <n v="2688261"/>
    <n v="401420"/>
    <n v="13288"/>
    <n v="32169"/>
    <n v="446877"/>
    <n v="0.16623274302606778"/>
    <x v="0"/>
    <n v="0"/>
  </r>
  <r>
    <s v="Post_1027"/>
    <x v="300"/>
    <x v="2"/>
    <x v="0"/>
    <x v="4"/>
    <x v="0"/>
    <x v="2"/>
    <n v="2260892"/>
    <n v="110179"/>
    <n v="66087"/>
    <n v="49262"/>
    <n v="225528"/>
    <n v="9.9751779386189163E-2"/>
    <x v="0"/>
    <n v="0"/>
  </r>
  <r>
    <s v="Post_1028"/>
    <x v="92"/>
    <x v="22"/>
    <x v="0"/>
    <x v="5"/>
    <x v="4"/>
    <x v="5"/>
    <n v="1130376"/>
    <n v="138976"/>
    <n v="12325"/>
    <n v="30626"/>
    <n v="181927"/>
    <n v="0.16094379215411508"/>
    <x v="0"/>
    <n v="0"/>
  </r>
  <r>
    <s v="Post_1029"/>
    <x v="532"/>
    <x v="21"/>
    <x v="1"/>
    <x v="8"/>
    <x v="4"/>
    <x v="7"/>
    <n v="4650686"/>
    <n v="35344"/>
    <n v="74563"/>
    <n v="32695"/>
    <n v="142602"/>
    <n v="3.066257322038082E-2"/>
    <x v="0"/>
    <n v="0"/>
  </r>
  <r>
    <s v="Post_1030"/>
    <x v="31"/>
    <x v="18"/>
    <x v="1"/>
    <x v="3"/>
    <x v="1"/>
    <x v="5"/>
    <n v="473893"/>
    <n v="391296"/>
    <n v="16786"/>
    <n v="34510"/>
    <n v="442592"/>
    <n v="0.93394922482501319"/>
    <x v="2"/>
    <n v="0"/>
  </r>
  <r>
    <s v="Post_1031"/>
    <x v="356"/>
    <x v="4"/>
    <x v="1"/>
    <x v="3"/>
    <x v="4"/>
    <x v="1"/>
    <n v="2350338"/>
    <n v="117930"/>
    <n v="10242"/>
    <n v="49338"/>
    <n v="177510"/>
    <n v="7.5525307423868399E-2"/>
    <x v="1"/>
    <n v="0"/>
  </r>
  <r>
    <s v="Post_1032"/>
    <x v="122"/>
    <x v="13"/>
    <x v="2"/>
    <x v="9"/>
    <x v="1"/>
    <x v="6"/>
    <n v="4539318"/>
    <n v="227085"/>
    <n v="49466"/>
    <n v="43222"/>
    <n v="319773"/>
    <n v="7.04451637889216E-2"/>
    <x v="0"/>
    <n v="0"/>
  </r>
  <r>
    <s v="Post_1033"/>
    <x v="543"/>
    <x v="15"/>
    <x v="3"/>
    <x v="0"/>
    <x v="3"/>
    <x v="4"/>
    <n v="1190886"/>
    <n v="286183"/>
    <n v="15049"/>
    <n v="26925"/>
    <n v="328157"/>
    <n v="0.27555702225066042"/>
    <x v="0"/>
    <n v="0"/>
  </r>
  <r>
    <s v="Post_1034"/>
    <x v="317"/>
    <x v="6"/>
    <x v="1"/>
    <x v="1"/>
    <x v="3"/>
    <x v="3"/>
    <n v="11338"/>
    <n v="379782"/>
    <n v="86100"/>
    <n v="44273"/>
    <n v="510155"/>
    <n v="44.995149056270947"/>
    <x v="1"/>
    <n v="0"/>
  </r>
  <r>
    <s v="Post_1035"/>
    <x v="543"/>
    <x v="15"/>
    <x v="1"/>
    <x v="4"/>
    <x v="1"/>
    <x v="2"/>
    <n v="1878293"/>
    <n v="135556"/>
    <n v="66131"/>
    <n v="1905"/>
    <n v="203592"/>
    <n v="0.10839203468255486"/>
    <x v="0"/>
    <n v="0"/>
  </r>
  <r>
    <s v="Post_1036"/>
    <x v="537"/>
    <x v="15"/>
    <x v="1"/>
    <x v="0"/>
    <x v="5"/>
    <x v="1"/>
    <n v="1939855"/>
    <n v="270361"/>
    <n v="16051"/>
    <n v="48568"/>
    <n v="334980"/>
    <n v="0.17268300981258908"/>
    <x v="1"/>
    <n v="0"/>
  </r>
  <r>
    <s v="Post_1037"/>
    <x v="544"/>
    <x v="23"/>
    <x v="2"/>
    <x v="4"/>
    <x v="3"/>
    <x v="1"/>
    <n v="3725275"/>
    <n v="304621"/>
    <n v="39355"/>
    <n v="21276"/>
    <n v="365252"/>
    <n v="9.8046989819543517E-2"/>
    <x v="1"/>
    <n v="0"/>
  </r>
  <r>
    <s v="Post_1038"/>
    <x v="545"/>
    <x v="5"/>
    <x v="3"/>
    <x v="3"/>
    <x v="3"/>
    <x v="7"/>
    <n v="3464426"/>
    <n v="174304"/>
    <n v="3700"/>
    <n v="7670"/>
    <n v="185674"/>
    <n v="5.3594448257806633E-2"/>
    <x v="0"/>
    <n v="0"/>
  </r>
  <r>
    <s v="Post_1039"/>
    <x v="383"/>
    <x v="10"/>
    <x v="0"/>
    <x v="5"/>
    <x v="5"/>
    <x v="1"/>
    <n v="2404354"/>
    <n v="337049"/>
    <n v="40767"/>
    <n v="13246"/>
    <n v="391062"/>
    <n v="0.16264743045325272"/>
    <x v="0"/>
    <n v="0"/>
  </r>
  <r>
    <s v="Post_1040"/>
    <x v="19"/>
    <x v="14"/>
    <x v="3"/>
    <x v="8"/>
    <x v="2"/>
    <x v="7"/>
    <n v="3462645"/>
    <n v="247106"/>
    <n v="97876"/>
    <n v="38689"/>
    <n v="383671"/>
    <n v="0.11080286890512889"/>
    <x v="2"/>
    <n v="0"/>
  </r>
  <r>
    <s v="Post_1041"/>
    <x v="317"/>
    <x v="6"/>
    <x v="0"/>
    <x v="6"/>
    <x v="2"/>
    <x v="3"/>
    <n v="3106476"/>
    <n v="152334"/>
    <n v="49965"/>
    <n v="44652"/>
    <n v="246951"/>
    <n v="7.9495544147130059E-2"/>
    <x v="0"/>
    <n v="0"/>
  </r>
  <r>
    <s v="Post_1042"/>
    <x v="350"/>
    <x v="7"/>
    <x v="1"/>
    <x v="3"/>
    <x v="0"/>
    <x v="0"/>
    <n v="4796296"/>
    <n v="473059"/>
    <n v="1016"/>
    <n v="10919"/>
    <n v="484994"/>
    <n v="0.10111844640113955"/>
    <x v="1"/>
    <n v="0"/>
  </r>
  <r>
    <s v="Post_1043"/>
    <x v="546"/>
    <x v="18"/>
    <x v="2"/>
    <x v="8"/>
    <x v="1"/>
    <x v="7"/>
    <n v="2876540"/>
    <n v="10981"/>
    <n v="63070"/>
    <n v="9201"/>
    <n v="83252"/>
    <n v="2.8941714698909105E-2"/>
    <x v="2"/>
    <n v="0"/>
  </r>
  <r>
    <s v="Post_1044"/>
    <x v="294"/>
    <x v="5"/>
    <x v="1"/>
    <x v="6"/>
    <x v="0"/>
    <x v="4"/>
    <n v="4298093"/>
    <n v="313918"/>
    <n v="75168"/>
    <n v="21454"/>
    <n v="410540"/>
    <n v="9.551677918555973E-2"/>
    <x v="0"/>
    <n v="0"/>
  </r>
  <r>
    <s v="Post_1045"/>
    <x v="184"/>
    <x v="21"/>
    <x v="1"/>
    <x v="3"/>
    <x v="3"/>
    <x v="4"/>
    <n v="2685008"/>
    <n v="312885"/>
    <n v="79634"/>
    <n v="27209"/>
    <n v="419728"/>
    <n v="0.1563228117011197"/>
    <x v="1"/>
    <n v="0"/>
  </r>
  <r>
    <s v="Post_1046"/>
    <x v="523"/>
    <x v="14"/>
    <x v="0"/>
    <x v="7"/>
    <x v="0"/>
    <x v="0"/>
    <n v="794730"/>
    <n v="194026"/>
    <n v="93504"/>
    <n v="47841"/>
    <n v="335371"/>
    <n v="0.42199363305776805"/>
    <x v="0"/>
    <n v="0"/>
  </r>
  <r>
    <s v="Post_1047"/>
    <x v="8"/>
    <x v="6"/>
    <x v="2"/>
    <x v="4"/>
    <x v="4"/>
    <x v="3"/>
    <n v="1477708"/>
    <n v="265660"/>
    <n v="97515"/>
    <n v="21963"/>
    <n v="385138"/>
    <n v="0.26063200578192713"/>
    <x v="1"/>
    <n v="0"/>
  </r>
  <r>
    <s v="Post_1048"/>
    <x v="168"/>
    <x v="18"/>
    <x v="0"/>
    <x v="0"/>
    <x v="0"/>
    <x v="7"/>
    <n v="2418004"/>
    <n v="471089"/>
    <n v="47327"/>
    <n v="24701"/>
    <n v="543117"/>
    <n v="0.22461377235107965"/>
    <x v="1"/>
    <n v="0"/>
  </r>
  <r>
    <s v="Post_1049"/>
    <x v="79"/>
    <x v="21"/>
    <x v="1"/>
    <x v="9"/>
    <x v="3"/>
    <x v="1"/>
    <n v="454490"/>
    <n v="367108"/>
    <n v="6386"/>
    <n v="33172"/>
    <n v="406666"/>
    <n v="0.89477436247222164"/>
    <x v="2"/>
    <n v="0"/>
  </r>
  <r>
    <s v="Post_1050"/>
    <x v="318"/>
    <x v="9"/>
    <x v="0"/>
    <x v="0"/>
    <x v="5"/>
    <x v="4"/>
    <n v="1061491"/>
    <n v="404574"/>
    <n v="82042"/>
    <n v="29450"/>
    <n v="516066"/>
    <n v="0.48617086720471486"/>
    <x v="1"/>
    <n v="0"/>
  </r>
  <r>
    <s v="Post_1051"/>
    <x v="444"/>
    <x v="22"/>
    <x v="2"/>
    <x v="4"/>
    <x v="1"/>
    <x v="1"/>
    <n v="655507"/>
    <n v="247570"/>
    <n v="68972"/>
    <n v="23701"/>
    <n v="340243"/>
    <n v="0.51905319088888446"/>
    <x v="1"/>
    <n v="0"/>
  </r>
  <r>
    <s v="Post_1052"/>
    <x v="267"/>
    <x v="0"/>
    <x v="0"/>
    <x v="0"/>
    <x v="1"/>
    <x v="5"/>
    <n v="2631238"/>
    <n v="442816"/>
    <n v="29304"/>
    <n v="44101"/>
    <n v="516221"/>
    <n v="0.19618939829844353"/>
    <x v="2"/>
    <n v="0"/>
  </r>
  <r>
    <s v="Post_1053"/>
    <x v="262"/>
    <x v="23"/>
    <x v="1"/>
    <x v="2"/>
    <x v="1"/>
    <x v="6"/>
    <n v="2414079"/>
    <n v="453772"/>
    <n v="12971"/>
    <n v="44775"/>
    <n v="511518"/>
    <n v="0.21188950320184219"/>
    <x v="1"/>
    <n v="0"/>
  </r>
  <r>
    <s v="Post_1054"/>
    <x v="353"/>
    <x v="9"/>
    <x v="3"/>
    <x v="7"/>
    <x v="4"/>
    <x v="4"/>
    <n v="3213925"/>
    <n v="436365"/>
    <n v="48616"/>
    <n v="46800"/>
    <n v="531781"/>
    <n v="0.16546154624018919"/>
    <x v="2"/>
    <n v="0"/>
  </r>
  <r>
    <s v="Post_1055"/>
    <x v="205"/>
    <x v="16"/>
    <x v="2"/>
    <x v="7"/>
    <x v="4"/>
    <x v="3"/>
    <n v="1658817"/>
    <n v="280297"/>
    <n v="70901"/>
    <n v="36696"/>
    <n v="387894"/>
    <n v="0.23383772893574156"/>
    <x v="1"/>
    <n v="0"/>
  </r>
  <r>
    <s v="Post_1056"/>
    <x v="547"/>
    <x v="13"/>
    <x v="0"/>
    <x v="7"/>
    <x v="2"/>
    <x v="2"/>
    <n v="2878436"/>
    <n v="149765"/>
    <n v="9840"/>
    <n v="42118"/>
    <n v="201723"/>
    <n v="7.0080766082692134E-2"/>
    <x v="0"/>
    <n v="0"/>
  </r>
  <r>
    <s v="Post_1057"/>
    <x v="138"/>
    <x v="18"/>
    <x v="0"/>
    <x v="0"/>
    <x v="4"/>
    <x v="2"/>
    <n v="3730939"/>
    <n v="8927"/>
    <n v="36583"/>
    <n v="33397"/>
    <n v="78907"/>
    <n v="2.1149367491668989E-2"/>
    <x v="1"/>
    <n v="0"/>
  </r>
  <r>
    <s v="Post_1058"/>
    <x v="251"/>
    <x v="17"/>
    <x v="0"/>
    <x v="1"/>
    <x v="0"/>
    <x v="7"/>
    <n v="1951149"/>
    <n v="367712"/>
    <n v="57910"/>
    <n v="28894"/>
    <n v="454516"/>
    <n v="0.2329478681535854"/>
    <x v="2"/>
    <n v="0"/>
  </r>
  <r>
    <s v="Post_1059"/>
    <x v="548"/>
    <x v="22"/>
    <x v="1"/>
    <x v="8"/>
    <x v="4"/>
    <x v="1"/>
    <n v="4031260"/>
    <n v="489680"/>
    <n v="10003"/>
    <n v="38423"/>
    <n v="538106"/>
    <n v="0.13348332779329539"/>
    <x v="0"/>
    <n v="0"/>
  </r>
  <r>
    <s v="Post_1060"/>
    <x v="549"/>
    <x v="12"/>
    <x v="0"/>
    <x v="2"/>
    <x v="3"/>
    <x v="0"/>
    <n v="800596"/>
    <n v="434086"/>
    <n v="82037"/>
    <n v="27401"/>
    <n v="543524"/>
    <n v="0.67889922008103964"/>
    <x v="0"/>
    <n v="0"/>
  </r>
  <r>
    <s v="Post_1061"/>
    <x v="401"/>
    <x v="17"/>
    <x v="2"/>
    <x v="5"/>
    <x v="4"/>
    <x v="4"/>
    <n v="3059352"/>
    <n v="45964"/>
    <n v="49018"/>
    <n v="20424"/>
    <n v="115406"/>
    <n v="3.7722367350994587E-2"/>
    <x v="1"/>
    <n v="0"/>
  </r>
  <r>
    <s v="Post_1062"/>
    <x v="266"/>
    <x v="19"/>
    <x v="3"/>
    <x v="8"/>
    <x v="3"/>
    <x v="7"/>
    <n v="489829"/>
    <n v="338839"/>
    <n v="69684"/>
    <n v="45590"/>
    <n v="454113"/>
    <n v="0.92708475815029323"/>
    <x v="0"/>
    <n v="0"/>
  </r>
  <r>
    <s v="Post_1063"/>
    <x v="550"/>
    <x v="4"/>
    <x v="3"/>
    <x v="4"/>
    <x v="0"/>
    <x v="2"/>
    <n v="1775441"/>
    <n v="300600"/>
    <n v="92494"/>
    <n v="29780"/>
    <n v="422874"/>
    <n v="0.23817969732590383"/>
    <x v="2"/>
    <n v="0"/>
  </r>
  <r>
    <s v="Post_1064"/>
    <x v="101"/>
    <x v="5"/>
    <x v="2"/>
    <x v="7"/>
    <x v="1"/>
    <x v="0"/>
    <n v="3386425"/>
    <n v="804"/>
    <n v="77479"/>
    <n v="48511"/>
    <n v="126794"/>
    <n v="3.7441845013546735E-2"/>
    <x v="2"/>
    <n v="0"/>
  </r>
  <r>
    <s v="Post_1065"/>
    <x v="542"/>
    <x v="9"/>
    <x v="1"/>
    <x v="4"/>
    <x v="5"/>
    <x v="1"/>
    <n v="3147828"/>
    <n v="488798"/>
    <n v="11213"/>
    <n v="28108"/>
    <n v="528119"/>
    <n v="0.16777250853604453"/>
    <x v="2"/>
    <n v="0"/>
  </r>
  <r>
    <s v="Post_1066"/>
    <x v="422"/>
    <x v="14"/>
    <x v="0"/>
    <x v="0"/>
    <x v="1"/>
    <x v="3"/>
    <n v="1370433"/>
    <n v="360983"/>
    <n v="28865"/>
    <n v="7949"/>
    <n v="397797"/>
    <n v="0.29027103112665853"/>
    <x v="1"/>
    <n v="0"/>
  </r>
  <r>
    <s v="Post_1067"/>
    <x v="186"/>
    <x v="12"/>
    <x v="2"/>
    <x v="6"/>
    <x v="3"/>
    <x v="7"/>
    <n v="4329212"/>
    <n v="314231"/>
    <n v="36820"/>
    <n v="38094"/>
    <n v="389145"/>
    <n v="8.9888182884090687E-2"/>
    <x v="2"/>
    <n v="0"/>
  </r>
  <r>
    <s v="Post_1068"/>
    <x v="292"/>
    <x v="6"/>
    <x v="3"/>
    <x v="3"/>
    <x v="3"/>
    <x v="2"/>
    <n v="1193284"/>
    <n v="301260"/>
    <n v="95595"/>
    <n v="13072"/>
    <n v="409927"/>
    <n v="0.34352844754475881"/>
    <x v="0"/>
    <n v="0"/>
  </r>
  <r>
    <s v="Post_1069"/>
    <x v="158"/>
    <x v="4"/>
    <x v="0"/>
    <x v="3"/>
    <x v="3"/>
    <x v="4"/>
    <n v="4969573"/>
    <n v="61124"/>
    <n v="69585"/>
    <n v="20780"/>
    <n v="151489"/>
    <n v="3.0483303092639951E-2"/>
    <x v="0"/>
    <n v="0"/>
  </r>
  <r>
    <s v="Post_1070"/>
    <x v="141"/>
    <x v="6"/>
    <x v="3"/>
    <x v="7"/>
    <x v="2"/>
    <x v="6"/>
    <n v="131873"/>
    <n v="454436"/>
    <n v="93369"/>
    <n v="18730"/>
    <n v="566535"/>
    <n v="4.2960651535947463"/>
    <x v="2"/>
    <n v="0"/>
  </r>
  <r>
    <s v="Post_1071"/>
    <x v="551"/>
    <x v="13"/>
    <x v="2"/>
    <x v="6"/>
    <x v="3"/>
    <x v="2"/>
    <n v="3380653"/>
    <n v="387333"/>
    <n v="43799"/>
    <n v="7391"/>
    <n v="438523"/>
    <n v="0.12971547212920106"/>
    <x v="0"/>
    <n v="0"/>
  </r>
  <r>
    <s v="Post_1072"/>
    <x v="330"/>
    <x v="0"/>
    <x v="2"/>
    <x v="2"/>
    <x v="0"/>
    <x v="2"/>
    <n v="4615991"/>
    <n v="4652"/>
    <n v="67987"/>
    <n v="39672"/>
    <n v="112311"/>
    <n v="2.4330853331386477E-2"/>
    <x v="0"/>
    <n v="0"/>
  </r>
  <r>
    <s v="Post_1073"/>
    <x v="359"/>
    <x v="14"/>
    <x v="0"/>
    <x v="8"/>
    <x v="1"/>
    <x v="5"/>
    <n v="864943"/>
    <n v="82684"/>
    <n v="91782"/>
    <n v="8394"/>
    <n v="182860"/>
    <n v="0.21141277517709259"/>
    <x v="0"/>
    <n v="0"/>
  </r>
  <r>
    <s v="Post_1074"/>
    <x v="73"/>
    <x v="1"/>
    <x v="1"/>
    <x v="3"/>
    <x v="2"/>
    <x v="0"/>
    <n v="1263647"/>
    <n v="322686"/>
    <n v="75202"/>
    <n v="21411"/>
    <n v="419299"/>
    <n v="0.33181655952967876"/>
    <x v="0"/>
    <n v="0"/>
  </r>
  <r>
    <s v="Post_1075"/>
    <x v="48"/>
    <x v="7"/>
    <x v="3"/>
    <x v="9"/>
    <x v="2"/>
    <x v="7"/>
    <n v="1984393"/>
    <n v="375236"/>
    <n v="99926"/>
    <n v="43802"/>
    <n v="518964"/>
    <n v="0.26152279311608134"/>
    <x v="1"/>
    <n v="0"/>
  </r>
  <r>
    <s v="Post_1076"/>
    <x v="434"/>
    <x v="17"/>
    <x v="0"/>
    <x v="5"/>
    <x v="5"/>
    <x v="7"/>
    <n v="3986858"/>
    <n v="90525"/>
    <n v="32612"/>
    <n v="1252"/>
    <n v="124389"/>
    <n v="3.1199756800969584E-2"/>
    <x v="1"/>
    <n v="0"/>
  </r>
  <r>
    <s v="Post_1077"/>
    <x v="290"/>
    <x v="14"/>
    <x v="0"/>
    <x v="7"/>
    <x v="0"/>
    <x v="2"/>
    <n v="1026460"/>
    <n v="195036"/>
    <n v="70291"/>
    <n v="35850"/>
    <n v="301177"/>
    <n v="0.29341328449233289"/>
    <x v="2"/>
    <n v="0"/>
  </r>
  <r>
    <s v="Post_1078"/>
    <x v="241"/>
    <x v="3"/>
    <x v="0"/>
    <x v="6"/>
    <x v="1"/>
    <x v="5"/>
    <n v="3391235"/>
    <n v="264956"/>
    <n v="65030"/>
    <n v="40163"/>
    <n v="370149"/>
    <n v="0.10914873195163415"/>
    <x v="0"/>
    <n v="0"/>
  </r>
  <r>
    <s v="Post_1079"/>
    <x v="59"/>
    <x v="9"/>
    <x v="2"/>
    <x v="0"/>
    <x v="0"/>
    <x v="2"/>
    <n v="3216923"/>
    <n v="205624"/>
    <n v="63081"/>
    <n v="49107"/>
    <n v="317812"/>
    <n v="9.8793785241362633E-2"/>
    <x v="2"/>
    <n v="0"/>
  </r>
  <r>
    <s v="Post_1080"/>
    <x v="63"/>
    <x v="15"/>
    <x v="1"/>
    <x v="2"/>
    <x v="3"/>
    <x v="7"/>
    <n v="4841137"/>
    <n v="431351"/>
    <n v="625"/>
    <n v="19075"/>
    <n v="451051"/>
    <n v="9.3170468011956692E-2"/>
    <x v="1"/>
    <n v="0"/>
  </r>
  <r>
    <s v="Post_1081"/>
    <x v="552"/>
    <x v="4"/>
    <x v="0"/>
    <x v="4"/>
    <x v="1"/>
    <x v="2"/>
    <n v="2056554"/>
    <n v="5852"/>
    <n v="96016"/>
    <n v="26074"/>
    <n v="127942"/>
    <n v="6.2211835915808679E-2"/>
    <x v="0"/>
    <n v="0"/>
  </r>
  <r>
    <s v="Post_1082"/>
    <x v="553"/>
    <x v="11"/>
    <x v="1"/>
    <x v="5"/>
    <x v="4"/>
    <x v="2"/>
    <n v="1889541"/>
    <n v="357123"/>
    <n v="24263"/>
    <n v="35214"/>
    <n v="416600"/>
    <n v="0.22047682479501635"/>
    <x v="2"/>
    <n v="0"/>
  </r>
  <r>
    <s v="Post_1083"/>
    <x v="157"/>
    <x v="19"/>
    <x v="1"/>
    <x v="9"/>
    <x v="0"/>
    <x v="2"/>
    <n v="353263"/>
    <n v="473924"/>
    <n v="71436"/>
    <n v="3303"/>
    <n v="548663"/>
    <n v="1.5531289718991232"/>
    <x v="0"/>
    <n v="0"/>
  </r>
  <r>
    <s v="Post_1084"/>
    <x v="378"/>
    <x v="3"/>
    <x v="1"/>
    <x v="8"/>
    <x v="0"/>
    <x v="6"/>
    <n v="2385749"/>
    <n v="319160"/>
    <n v="12581"/>
    <n v="37720"/>
    <n v="369461"/>
    <n v="0.15486163883962648"/>
    <x v="2"/>
    <n v="0"/>
  </r>
  <r>
    <s v="Post_1085"/>
    <x v="3"/>
    <x v="2"/>
    <x v="3"/>
    <x v="3"/>
    <x v="2"/>
    <x v="0"/>
    <n v="2543088"/>
    <n v="334654"/>
    <n v="46205"/>
    <n v="44955"/>
    <n v="425814"/>
    <n v="0.16743974254921576"/>
    <x v="2"/>
    <n v="0"/>
  </r>
  <r>
    <s v="Post_1086"/>
    <x v="554"/>
    <x v="5"/>
    <x v="1"/>
    <x v="5"/>
    <x v="5"/>
    <x v="5"/>
    <n v="4826724"/>
    <n v="359660"/>
    <n v="68209"/>
    <n v="1169"/>
    <n v="429038"/>
    <n v="8.8888032545469758E-2"/>
    <x v="0"/>
    <n v="0"/>
  </r>
  <r>
    <s v="Post_1087"/>
    <x v="232"/>
    <x v="17"/>
    <x v="0"/>
    <x v="2"/>
    <x v="3"/>
    <x v="6"/>
    <n v="332982"/>
    <n v="248040"/>
    <n v="43908"/>
    <n v="44462"/>
    <n v="336410"/>
    <n v="1.0102948507727145"/>
    <x v="0"/>
    <n v="0"/>
  </r>
  <r>
    <s v="Post_1088"/>
    <x v="555"/>
    <x v="9"/>
    <x v="0"/>
    <x v="6"/>
    <x v="5"/>
    <x v="2"/>
    <n v="243690"/>
    <n v="434643"/>
    <n v="49661"/>
    <n v="16049"/>
    <n v="500353"/>
    <n v="2.0532356682670607"/>
    <x v="2"/>
    <n v="0"/>
  </r>
  <r>
    <s v="Post_1089"/>
    <x v="549"/>
    <x v="12"/>
    <x v="1"/>
    <x v="1"/>
    <x v="0"/>
    <x v="1"/>
    <n v="2780722"/>
    <n v="130632"/>
    <n v="4458"/>
    <n v="42849"/>
    <n v="177939"/>
    <n v="6.3990215490796989E-2"/>
    <x v="1"/>
    <n v="0"/>
  </r>
  <r>
    <s v="Post_1090"/>
    <x v="351"/>
    <x v="15"/>
    <x v="2"/>
    <x v="1"/>
    <x v="2"/>
    <x v="4"/>
    <n v="4582230"/>
    <n v="284453"/>
    <n v="89108"/>
    <n v="46380"/>
    <n v="419941"/>
    <n v="9.1645552493000132E-2"/>
    <x v="1"/>
    <n v="0"/>
  </r>
  <r>
    <s v="Post_1091"/>
    <x v="420"/>
    <x v="6"/>
    <x v="3"/>
    <x v="9"/>
    <x v="2"/>
    <x v="7"/>
    <n v="4126761"/>
    <n v="108177"/>
    <n v="6409"/>
    <n v="1021"/>
    <n v="115607"/>
    <n v="2.8013979971217136E-2"/>
    <x v="1"/>
    <n v="0"/>
  </r>
  <r>
    <s v="Post_1092"/>
    <x v="120"/>
    <x v="9"/>
    <x v="2"/>
    <x v="9"/>
    <x v="2"/>
    <x v="2"/>
    <n v="2116294"/>
    <n v="479845"/>
    <n v="2280"/>
    <n v="48864"/>
    <n v="530989"/>
    <n v="0.25090511998805459"/>
    <x v="2"/>
    <n v="0"/>
  </r>
  <r>
    <s v="Post_1093"/>
    <x v="556"/>
    <x v="7"/>
    <x v="1"/>
    <x v="2"/>
    <x v="2"/>
    <x v="6"/>
    <n v="3724442"/>
    <n v="459724"/>
    <n v="55807"/>
    <n v="9912"/>
    <n v="525443"/>
    <n v="0.14107965703318778"/>
    <x v="1"/>
    <n v="0"/>
  </r>
  <r>
    <s v="Post_1094"/>
    <x v="473"/>
    <x v="11"/>
    <x v="1"/>
    <x v="4"/>
    <x v="3"/>
    <x v="2"/>
    <n v="4170208"/>
    <n v="315259"/>
    <n v="26019"/>
    <n v="37399"/>
    <n v="378677"/>
    <n v="9.0805302757080708E-2"/>
    <x v="1"/>
    <n v="0"/>
  </r>
  <r>
    <s v="Post_1095"/>
    <x v="361"/>
    <x v="0"/>
    <x v="2"/>
    <x v="3"/>
    <x v="1"/>
    <x v="6"/>
    <n v="1340034"/>
    <n v="92561"/>
    <n v="43545"/>
    <n v="32024"/>
    <n v="168130"/>
    <n v="0.12546696576355526"/>
    <x v="2"/>
    <n v="0"/>
  </r>
  <r>
    <s v="Post_1096"/>
    <x v="557"/>
    <x v="20"/>
    <x v="3"/>
    <x v="1"/>
    <x v="2"/>
    <x v="1"/>
    <n v="2091486"/>
    <n v="222248"/>
    <n v="78214"/>
    <n v="42629"/>
    <n v="343091"/>
    <n v="0.16404173874460551"/>
    <x v="0"/>
    <n v="0"/>
  </r>
  <r>
    <s v="Post_1097"/>
    <x v="246"/>
    <x v="0"/>
    <x v="2"/>
    <x v="9"/>
    <x v="5"/>
    <x v="4"/>
    <n v="4386555"/>
    <n v="119786"/>
    <n v="77421"/>
    <n v="45384"/>
    <n v="242591"/>
    <n v="5.5303307493009893E-2"/>
    <x v="2"/>
    <n v="0"/>
  </r>
  <r>
    <s v="Post_1098"/>
    <x v="365"/>
    <x v="21"/>
    <x v="3"/>
    <x v="9"/>
    <x v="3"/>
    <x v="0"/>
    <n v="97528"/>
    <n v="402649"/>
    <n v="98985"/>
    <n v="48533"/>
    <n v="550167"/>
    <n v="5.6411184480354359"/>
    <x v="1"/>
    <n v="0"/>
  </r>
  <r>
    <s v="Post_1099"/>
    <x v="200"/>
    <x v="2"/>
    <x v="3"/>
    <x v="6"/>
    <x v="4"/>
    <x v="5"/>
    <n v="3781524"/>
    <n v="76341"/>
    <n v="10644"/>
    <n v="1692"/>
    <n v="88677"/>
    <n v="2.3450069337124398E-2"/>
    <x v="1"/>
    <n v="0"/>
  </r>
  <r>
    <s v="Post_1100"/>
    <x v="272"/>
    <x v="1"/>
    <x v="0"/>
    <x v="8"/>
    <x v="1"/>
    <x v="4"/>
    <n v="2076113"/>
    <n v="484384"/>
    <n v="39567"/>
    <n v="41864"/>
    <n v="565815"/>
    <n v="0.27253574347831744"/>
    <x v="2"/>
    <n v="0"/>
  </r>
  <r>
    <s v="Post_1101"/>
    <x v="76"/>
    <x v="19"/>
    <x v="0"/>
    <x v="5"/>
    <x v="3"/>
    <x v="2"/>
    <n v="3648938"/>
    <n v="224759"/>
    <n v="88368"/>
    <n v="34806"/>
    <n v="347933"/>
    <n v="9.5351853059712166E-2"/>
    <x v="0"/>
    <n v="0"/>
  </r>
  <r>
    <s v="Post_1102"/>
    <x v="558"/>
    <x v="15"/>
    <x v="0"/>
    <x v="2"/>
    <x v="4"/>
    <x v="7"/>
    <n v="1304352"/>
    <n v="334062"/>
    <n v="84453"/>
    <n v="42589"/>
    <n v="461104"/>
    <n v="0.35351193542847331"/>
    <x v="1"/>
    <n v="0"/>
  </r>
  <r>
    <s v="Post_1103"/>
    <x v="299"/>
    <x v="23"/>
    <x v="1"/>
    <x v="6"/>
    <x v="3"/>
    <x v="3"/>
    <n v="4113719"/>
    <n v="371010"/>
    <n v="23116"/>
    <n v="29531"/>
    <n v="423657"/>
    <n v="0.10298637315771933"/>
    <x v="2"/>
    <n v="0"/>
  </r>
  <r>
    <s v="Post_1104"/>
    <x v="179"/>
    <x v="7"/>
    <x v="0"/>
    <x v="8"/>
    <x v="4"/>
    <x v="5"/>
    <n v="2919564"/>
    <n v="36753"/>
    <n v="49519"/>
    <n v="6372"/>
    <n v="92644"/>
    <n v="3.1732135346236631E-2"/>
    <x v="0"/>
    <n v="0"/>
  </r>
  <r>
    <s v="Post_1105"/>
    <x v="559"/>
    <x v="15"/>
    <x v="3"/>
    <x v="4"/>
    <x v="3"/>
    <x v="7"/>
    <n v="4732496"/>
    <n v="365067"/>
    <n v="78267"/>
    <n v="37692"/>
    <n v="481026"/>
    <n v="0.10164319209144604"/>
    <x v="2"/>
    <n v="0"/>
  </r>
  <r>
    <s v="Post_1106"/>
    <x v="397"/>
    <x v="11"/>
    <x v="2"/>
    <x v="0"/>
    <x v="1"/>
    <x v="4"/>
    <n v="2040652"/>
    <n v="407996"/>
    <n v="11598"/>
    <n v="40259"/>
    <n v="459853"/>
    <n v="0.22534611486916928"/>
    <x v="2"/>
    <n v="0"/>
  </r>
  <r>
    <s v="Post_1107"/>
    <x v="336"/>
    <x v="13"/>
    <x v="3"/>
    <x v="4"/>
    <x v="4"/>
    <x v="6"/>
    <n v="3380651"/>
    <n v="451739"/>
    <n v="2827"/>
    <n v="2335"/>
    <n v="456901"/>
    <n v="0.13515177993824268"/>
    <x v="0"/>
    <n v="0"/>
  </r>
  <r>
    <s v="Post_1108"/>
    <x v="175"/>
    <x v="17"/>
    <x v="3"/>
    <x v="1"/>
    <x v="0"/>
    <x v="1"/>
    <n v="2592595"/>
    <n v="237876"/>
    <n v="33780"/>
    <n v="36343"/>
    <n v="307999"/>
    <n v="0.11879950397188917"/>
    <x v="0"/>
    <n v="0"/>
  </r>
  <r>
    <s v="Post_1109"/>
    <x v="518"/>
    <x v="5"/>
    <x v="1"/>
    <x v="4"/>
    <x v="2"/>
    <x v="6"/>
    <n v="4284095"/>
    <n v="435610"/>
    <n v="44348"/>
    <n v="35611"/>
    <n v="515569"/>
    <n v="0.12034490364942887"/>
    <x v="0"/>
    <n v="0"/>
  </r>
  <r>
    <s v="Post_1110"/>
    <x v="498"/>
    <x v="23"/>
    <x v="3"/>
    <x v="8"/>
    <x v="0"/>
    <x v="2"/>
    <n v="1562200"/>
    <n v="236997"/>
    <n v="84050"/>
    <n v="12958"/>
    <n v="334005"/>
    <n v="0.21380425041607989"/>
    <x v="1"/>
    <n v="0"/>
  </r>
  <r>
    <s v="Post_1111"/>
    <x v="560"/>
    <x v="3"/>
    <x v="2"/>
    <x v="9"/>
    <x v="4"/>
    <x v="7"/>
    <n v="3305437"/>
    <n v="493487"/>
    <n v="69852"/>
    <n v="38719"/>
    <n v="602058"/>
    <n v="0.18214172588979913"/>
    <x v="0"/>
    <n v="0"/>
  </r>
  <r>
    <s v="Post_1112"/>
    <x v="371"/>
    <x v="8"/>
    <x v="3"/>
    <x v="2"/>
    <x v="1"/>
    <x v="1"/>
    <n v="2293007"/>
    <n v="93269"/>
    <n v="84008"/>
    <n v="11949"/>
    <n v="189226"/>
    <n v="8.2523079955708817E-2"/>
    <x v="1"/>
    <n v="0"/>
  </r>
  <r>
    <s v="Post_1113"/>
    <x v="561"/>
    <x v="16"/>
    <x v="2"/>
    <x v="9"/>
    <x v="1"/>
    <x v="0"/>
    <n v="1191376"/>
    <n v="239380"/>
    <n v="16309"/>
    <n v="8387"/>
    <n v="264076"/>
    <n v="0.22165630329971395"/>
    <x v="2"/>
    <n v="0"/>
  </r>
  <r>
    <s v="Post_1114"/>
    <x v="562"/>
    <x v="10"/>
    <x v="3"/>
    <x v="6"/>
    <x v="4"/>
    <x v="1"/>
    <n v="660930"/>
    <n v="336481"/>
    <n v="11129"/>
    <n v="35123"/>
    <n v="382733"/>
    <n v="0.57908250495513902"/>
    <x v="2"/>
    <n v="0"/>
  </r>
  <r>
    <s v="Post_1115"/>
    <x v="563"/>
    <x v="18"/>
    <x v="0"/>
    <x v="3"/>
    <x v="4"/>
    <x v="1"/>
    <n v="790471"/>
    <n v="245250"/>
    <n v="99730"/>
    <n v="49881"/>
    <n v="394861"/>
    <n v="0.49952623182887163"/>
    <x v="1"/>
    <n v="0"/>
  </r>
  <r>
    <s v="Post_1116"/>
    <x v="564"/>
    <x v="21"/>
    <x v="3"/>
    <x v="3"/>
    <x v="4"/>
    <x v="4"/>
    <n v="4565789"/>
    <n v="300350"/>
    <n v="4163"/>
    <n v="15057"/>
    <n v="319570"/>
    <n v="6.9992283918507842E-2"/>
    <x v="1"/>
    <n v="0"/>
  </r>
  <r>
    <s v="Post_1117"/>
    <x v="430"/>
    <x v="5"/>
    <x v="1"/>
    <x v="7"/>
    <x v="1"/>
    <x v="7"/>
    <n v="1513083"/>
    <n v="352786"/>
    <n v="90781"/>
    <n v="29795"/>
    <n v="473362"/>
    <n v="0.3128460236484053"/>
    <x v="2"/>
    <n v="0"/>
  </r>
  <r>
    <s v="Post_1118"/>
    <x v="166"/>
    <x v="21"/>
    <x v="2"/>
    <x v="9"/>
    <x v="1"/>
    <x v="4"/>
    <n v="3829879"/>
    <n v="145994"/>
    <n v="75122"/>
    <n v="11620"/>
    <n v="232736"/>
    <n v="6.0768499474787588E-2"/>
    <x v="2"/>
    <n v="0"/>
  </r>
  <r>
    <s v="Post_1119"/>
    <x v="280"/>
    <x v="16"/>
    <x v="3"/>
    <x v="6"/>
    <x v="4"/>
    <x v="3"/>
    <n v="2754577"/>
    <n v="351227"/>
    <n v="85607"/>
    <n v="43219"/>
    <n v="480053"/>
    <n v="0.17427467084782891"/>
    <x v="0"/>
    <n v="0"/>
  </r>
  <r>
    <s v="Post_1120"/>
    <x v="233"/>
    <x v="23"/>
    <x v="2"/>
    <x v="7"/>
    <x v="0"/>
    <x v="6"/>
    <n v="3497840"/>
    <n v="366736"/>
    <n v="65404"/>
    <n v="28802"/>
    <n v="460942"/>
    <n v="0.13177904077945246"/>
    <x v="0"/>
    <n v="0"/>
  </r>
  <r>
    <s v="Post_1121"/>
    <x v="46"/>
    <x v="21"/>
    <x v="1"/>
    <x v="6"/>
    <x v="3"/>
    <x v="5"/>
    <n v="4746014"/>
    <n v="29305"/>
    <n v="89872"/>
    <n v="16323"/>
    <n v="135500"/>
    <n v="2.8550273977278617E-2"/>
    <x v="1"/>
    <n v="0"/>
  </r>
  <r>
    <s v="Post_1122"/>
    <x v="252"/>
    <x v="10"/>
    <x v="2"/>
    <x v="7"/>
    <x v="0"/>
    <x v="6"/>
    <n v="4161787"/>
    <n v="343575"/>
    <n v="2003"/>
    <n v="19921"/>
    <n v="365499"/>
    <n v="8.7822610815978808E-2"/>
    <x v="1"/>
    <n v="0"/>
  </r>
  <r>
    <s v="Post_1123"/>
    <x v="565"/>
    <x v="23"/>
    <x v="3"/>
    <x v="2"/>
    <x v="0"/>
    <x v="1"/>
    <n v="3873103"/>
    <n v="121317"/>
    <n v="4727"/>
    <n v="38875"/>
    <n v="164919"/>
    <n v="4.2580587193265969E-2"/>
    <x v="1"/>
    <n v="0"/>
  </r>
  <r>
    <s v="Post_1124"/>
    <x v="566"/>
    <x v="0"/>
    <x v="3"/>
    <x v="6"/>
    <x v="3"/>
    <x v="2"/>
    <n v="3620241"/>
    <n v="386951"/>
    <n v="38015"/>
    <n v="31259"/>
    <n v="456225"/>
    <n v="0.12602061575458651"/>
    <x v="0"/>
    <n v="0"/>
  </r>
  <r>
    <s v="Post_1125"/>
    <x v="167"/>
    <x v="15"/>
    <x v="3"/>
    <x v="8"/>
    <x v="0"/>
    <x v="1"/>
    <n v="3722406"/>
    <n v="295942"/>
    <n v="27878"/>
    <n v="47869"/>
    <n v="371689"/>
    <n v="9.9851816271519012E-2"/>
    <x v="1"/>
    <n v="0"/>
  </r>
  <r>
    <s v="Post_1126"/>
    <x v="567"/>
    <x v="21"/>
    <x v="3"/>
    <x v="2"/>
    <x v="0"/>
    <x v="1"/>
    <n v="2975095"/>
    <n v="449386"/>
    <n v="33351"/>
    <n v="13313"/>
    <n v="496050"/>
    <n v="0.16673417151385081"/>
    <x v="0"/>
    <n v="0"/>
  </r>
  <r>
    <s v="Post_1127"/>
    <x v="145"/>
    <x v="23"/>
    <x v="3"/>
    <x v="8"/>
    <x v="5"/>
    <x v="2"/>
    <n v="178206"/>
    <n v="37884"/>
    <n v="42111"/>
    <n v="34950"/>
    <n v="114945"/>
    <n v="0.64501195245951315"/>
    <x v="2"/>
    <n v="0"/>
  </r>
  <r>
    <s v="Post_1128"/>
    <x v="253"/>
    <x v="4"/>
    <x v="0"/>
    <x v="8"/>
    <x v="5"/>
    <x v="3"/>
    <n v="2221223"/>
    <n v="69758"/>
    <n v="80790"/>
    <n v="38108"/>
    <n v="188656"/>
    <n v="8.4933390298947919E-2"/>
    <x v="1"/>
    <n v="0"/>
  </r>
  <r>
    <s v="Post_1129"/>
    <x v="543"/>
    <x v="15"/>
    <x v="2"/>
    <x v="7"/>
    <x v="0"/>
    <x v="7"/>
    <n v="3283134"/>
    <n v="413608"/>
    <n v="67001"/>
    <n v="12600"/>
    <n v="493209"/>
    <n v="0.15022505934878078"/>
    <x v="0"/>
    <n v="0"/>
  </r>
  <r>
    <s v="Post_1130"/>
    <x v="70"/>
    <x v="5"/>
    <x v="2"/>
    <x v="2"/>
    <x v="4"/>
    <x v="5"/>
    <n v="2215064"/>
    <n v="29791"/>
    <n v="99856"/>
    <n v="25420"/>
    <n v="155067"/>
    <n v="7.0005652206888827E-2"/>
    <x v="0"/>
    <n v="0"/>
  </r>
  <r>
    <s v="Post_1131"/>
    <x v="263"/>
    <x v="21"/>
    <x v="2"/>
    <x v="9"/>
    <x v="0"/>
    <x v="2"/>
    <n v="2189190"/>
    <n v="105704"/>
    <n v="95438"/>
    <n v="38438"/>
    <n v="239580"/>
    <n v="0.1094377372452825"/>
    <x v="2"/>
    <n v="0"/>
  </r>
  <r>
    <s v="Post_1132"/>
    <x v="491"/>
    <x v="15"/>
    <x v="1"/>
    <x v="7"/>
    <x v="4"/>
    <x v="0"/>
    <n v="2085067"/>
    <n v="227030"/>
    <n v="40851"/>
    <n v="2906"/>
    <n v="270787"/>
    <n v="0.12986968764073289"/>
    <x v="2"/>
    <n v="0"/>
  </r>
  <r>
    <s v="Post_1133"/>
    <x v="29"/>
    <x v="10"/>
    <x v="1"/>
    <x v="6"/>
    <x v="4"/>
    <x v="1"/>
    <n v="4121250"/>
    <n v="73511"/>
    <n v="93273"/>
    <n v="36056"/>
    <n v="202840"/>
    <n v="4.9218077039733091E-2"/>
    <x v="1"/>
    <n v="0"/>
  </r>
  <r>
    <s v="Post_1134"/>
    <x v="568"/>
    <x v="7"/>
    <x v="2"/>
    <x v="7"/>
    <x v="4"/>
    <x v="7"/>
    <n v="1706185"/>
    <n v="35065"/>
    <n v="44031"/>
    <n v="14777"/>
    <n v="93873"/>
    <n v="5.5019238828145835E-2"/>
    <x v="1"/>
    <n v="0"/>
  </r>
  <r>
    <s v="Post_1135"/>
    <x v="68"/>
    <x v="0"/>
    <x v="2"/>
    <x v="1"/>
    <x v="0"/>
    <x v="6"/>
    <n v="697238"/>
    <n v="308437"/>
    <n v="36985"/>
    <n v="18584"/>
    <n v="364006"/>
    <n v="0.5220685045852349"/>
    <x v="1"/>
    <n v="0"/>
  </r>
  <r>
    <s v="Post_1136"/>
    <x v="420"/>
    <x v="6"/>
    <x v="0"/>
    <x v="1"/>
    <x v="4"/>
    <x v="0"/>
    <n v="492746"/>
    <n v="467395"/>
    <n v="66735"/>
    <n v="1125"/>
    <n v="535255"/>
    <n v="1.086269599347331"/>
    <x v="1"/>
    <n v="0"/>
  </r>
  <r>
    <s v="Post_1137"/>
    <x v="466"/>
    <x v="8"/>
    <x v="2"/>
    <x v="6"/>
    <x v="2"/>
    <x v="7"/>
    <n v="2611265"/>
    <n v="196133"/>
    <n v="74984"/>
    <n v="14125"/>
    <n v="285242"/>
    <n v="0.10923517911816687"/>
    <x v="1"/>
    <n v="0"/>
  </r>
  <r>
    <s v="Post_1138"/>
    <x v="422"/>
    <x v="14"/>
    <x v="1"/>
    <x v="0"/>
    <x v="5"/>
    <x v="0"/>
    <n v="4248915"/>
    <n v="261493"/>
    <n v="87021"/>
    <n v="28833"/>
    <n v="377347"/>
    <n v="8.8810202133956545E-2"/>
    <x v="1"/>
    <n v="0"/>
  </r>
  <r>
    <s v="Post_1139"/>
    <x v="53"/>
    <x v="5"/>
    <x v="3"/>
    <x v="2"/>
    <x v="2"/>
    <x v="6"/>
    <n v="3239323"/>
    <n v="38620"/>
    <n v="936"/>
    <n v="18479"/>
    <n v="58035"/>
    <n v="1.7915780550442177E-2"/>
    <x v="2"/>
    <n v="0"/>
  </r>
  <r>
    <s v="Post_1140"/>
    <x v="253"/>
    <x v="4"/>
    <x v="2"/>
    <x v="9"/>
    <x v="4"/>
    <x v="6"/>
    <n v="3551156"/>
    <n v="74808"/>
    <n v="24814"/>
    <n v="5993"/>
    <n v="105615"/>
    <n v="2.974101954405833E-2"/>
    <x v="2"/>
    <n v="0"/>
  </r>
  <r>
    <s v="Post_1141"/>
    <x v="569"/>
    <x v="18"/>
    <x v="0"/>
    <x v="8"/>
    <x v="2"/>
    <x v="2"/>
    <n v="4569045"/>
    <n v="140232"/>
    <n v="946"/>
    <n v="8215"/>
    <n v="149393"/>
    <n v="3.2696767048693981E-2"/>
    <x v="1"/>
    <n v="0"/>
  </r>
  <r>
    <s v="Post_1142"/>
    <x v="375"/>
    <x v="20"/>
    <x v="3"/>
    <x v="8"/>
    <x v="2"/>
    <x v="2"/>
    <n v="651443"/>
    <n v="338455"/>
    <n v="43231"/>
    <n v="38317"/>
    <n v="420003"/>
    <n v="0.64472716722721712"/>
    <x v="2"/>
    <n v="0"/>
  </r>
  <r>
    <s v="Post_1143"/>
    <x v="13"/>
    <x v="4"/>
    <x v="0"/>
    <x v="3"/>
    <x v="2"/>
    <x v="1"/>
    <n v="3484442"/>
    <n v="290461"/>
    <n v="51999"/>
    <n v="5863"/>
    <n v="348323"/>
    <n v="9.9965216812333224E-2"/>
    <x v="0"/>
    <n v="0"/>
  </r>
  <r>
    <s v="Post_1144"/>
    <x v="570"/>
    <x v="10"/>
    <x v="0"/>
    <x v="4"/>
    <x v="4"/>
    <x v="3"/>
    <n v="497423"/>
    <n v="158956"/>
    <n v="68044"/>
    <n v="30123"/>
    <n v="257123"/>
    <n v="0.5169101549385533"/>
    <x v="2"/>
    <n v="0"/>
  </r>
  <r>
    <s v="Post_1145"/>
    <x v="1"/>
    <x v="1"/>
    <x v="3"/>
    <x v="6"/>
    <x v="2"/>
    <x v="2"/>
    <n v="222706"/>
    <n v="422102"/>
    <n v="50384"/>
    <n v="8792"/>
    <n v="481278"/>
    <n v="2.1610464019828832"/>
    <x v="1"/>
    <n v="0"/>
  </r>
  <r>
    <s v="Post_1146"/>
    <x v="537"/>
    <x v="15"/>
    <x v="3"/>
    <x v="6"/>
    <x v="4"/>
    <x v="4"/>
    <n v="1128302"/>
    <n v="228488"/>
    <n v="52037"/>
    <n v="25873"/>
    <n v="306398"/>
    <n v="0.27155672860634827"/>
    <x v="1"/>
    <n v="0"/>
  </r>
  <r>
    <s v="Post_1147"/>
    <x v="82"/>
    <x v="22"/>
    <x v="3"/>
    <x v="1"/>
    <x v="4"/>
    <x v="7"/>
    <n v="2677335"/>
    <n v="7372"/>
    <n v="39950"/>
    <n v="10623"/>
    <n v="57945"/>
    <n v="2.1642790312008022E-2"/>
    <x v="1"/>
    <n v="0"/>
  </r>
  <r>
    <s v="Post_1148"/>
    <x v="239"/>
    <x v="13"/>
    <x v="3"/>
    <x v="1"/>
    <x v="1"/>
    <x v="1"/>
    <n v="1050909"/>
    <n v="258178"/>
    <n v="5642"/>
    <n v="13315"/>
    <n v="277135"/>
    <n v="0.26370979789877147"/>
    <x v="2"/>
    <n v="0"/>
  </r>
  <r>
    <s v="Post_1149"/>
    <x v="571"/>
    <x v="1"/>
    <x v="2"/>
    <x v="1"/>
    <x v="4"/>
    <x v="6"/>
    <n v="1015391"/>
    <n v="388747"/>
    <n v="2397"/>
    <n v="15351"/>
    <n v="406495"/>
    <n v="0.40033346760016586"/>
    <x v="0"/>
    <n v="0"/>
  </r>
  <r>
    <s v="Post_1150"/>
    <x v="572"/>
    <x v="22"/>
    <x v="2"/>
    <x v="9"/>
    <x v="2"/>
    <x v="6"/>
    <n v="1217360"/>
    <n v="423212"/>
    <n v="78276"/>
    <n v="46525"/>
    <n v="548013"/>
    <n v="0.45016511138857856"/>
    <x v="1"/>
    <n v="0"/>
  </r>
  <r>
    <s v="Post_1151"/>
    <x v="333"/>
    <x v="16"/>
    <x v="0"/>
    <x v="0"/>
    <x v="3"/>
    <x v="2"/>
    <n v="3371506"/>
    <n v="450959"/>
    <n v="9604"/>
    <n v="38602"/>
    <n v="499165"/>
    <n v="0.14805401503067175"/>
    <x v="2"/>
    <n v="0"/>
  </r>
  <r>
    <s v="Post_1152"/>
    <x v="573"/>
    <x v="4"/>
    <x v="3"/>
    <x v="5"/>
    <x v="5"/>
    <x v="7"/>
    <n v="2477176"/>
    <n v="11709"/>
    <n v="98546"/>
    <n v="46222"/>
    <n v="156477"/>
    <n v="6.3167493952791406E-2"/>
    <x v="0"/>
    <n v="0"/>
  </r>
  <r>
    <s v="Post_1153"/>
    <x v="293"/>
    <x v="19"/>
    <x v="1"/>
    <x v="2"/>
    <x v="5"/>
    <x v="6"/>
    <n v="2912775"/>
    <n v="178086"/>
    <n v="11014"/>
    <n v="25511"/>
    <n v="214611"/>
    <n v="7.3679223420964543E-2"/>
    <x v="1"/>
    <n v="0"/>
  </r>
  <r>
    <s v="Post_1154"/>
    <x v="574"/>
    <x v="12"/>
    <x v="3"/>
    <x v="5"/>
    <x v="0"/>
    <x v="2"/>
    <n v="962239"/>
    <n v="312622"/>
    <n v="27648"/>
    <n v="42018"/>
    <n v="382288"/>
    <n v="0.39729007034634845"/>
    <x v="2"/>
    <n v="0"/>
  </r>
  <r>
    <s v="Post_1155"/>
    <x v="288"/>
    <x v="4"/>
    <x v="0"/>
    <x v="0"/>
    <x v="2"/>
    <x v="2"/>
    <n v="3069640"/>
    <n v="139491"/>
    <n v="60853"/>
    <n v="30527"/>
    <n v="230871"/>
    <n v="7.5211099672925816E-2"/>
    <x v="1"/>
    <n v="0"/>
  </r>
  <r>
    <s v="Post_1156"/>
    <x v="446"/>
    <x v="20"/>
    <x v="3"/>
    <x v="1"/>
    <x v="3"/>
    <x v="7"/>
    <n v="1106136"/>
    <n v="186803"/>
    <n v="18713"/>
    <n v="7394"/>
    <n v="212910"/>
    <n v="0.19248085226409772"/>
    <x v="1"/>
    <n v="0"/>
  </r>
  <r>
    <s v="Post_1157"/>
    <x v="575"/>
    <x v="19"/>
    <x v="1"/>
    <x v="8"/>
    <x v="5"/>
    <x v="6"/>
    <n v="4018134"/>
    <n v="476460"/>
    <n v="96568"/>
    <n v="48685"/>
    <n v="621713"/>
    <n v="0.15472679607001658"/>
    <x v="1"/>
    <n v="0"/>
  </r>
  <r>
    <s v="Post_1158"/>
    <x v="330"/>
    <x v="0"/>
    <x v="1"/>
    <x v="8"/>
    <x v="0"/>
    <x v="2"/>
    <n v="1135196"/>
    <n v="106116"/>
    <n v="41569"/>
    <n v="21497"/>
    <n v="169182"/>
    <n v="0.14903329469096085"/>
    <x v="1"/>
    <n v="0"/>
  </r>
  <r>
    <s v="Post_1159"/>
    <x v="90"/>
    <x v="18"/>
    <x v="0"/>
    <x v="1"/>
    <x v="4"/>
    <x v="6"/>
    <n v="136335"/>
    <n v="97707"/>
    <n v="63913"/>
    <n v="30021"/>
    <n v="191641"/>
    <n v="1.4056625224630506"/>
    <x v="2"/>
    <n v="0"/>
  </r>
  <r>
    <s v="Post_1160"/>
    <x v="576"/>
    <x v="15"/>
    <x v="1"/>
    <x v="5"/>
    <x v="4"/>
    <x v="5"/>
    <n v="312301"/>
    <n v="376135"/>
    <n v="50291"/>
    <n v="40981"/>
    <n v="467407"/>
    <n v="1.4966554702034256"/>
    <x v="0"/>
    <n v="0"/>
  </r>
  <r>
    <s v="Post_1161"/>
    <x v="176"/>
    <x v="18"/>
    <x v="1"/>
    <x v="2"/>
    <x v="1"/>
    <x v="2"/>
    <n v="2930383"/>
    <n v="479741"/>
    <n v="220"/>
    <n v="33112"/>
    <n v="513073"/>
    <n v="0.17508735206285322"/>
    <x v="2"/>
    <n v="0"/>
  </r>
  <r>
    <s v="Post_1162"/>
    <x v="558"/>
    <x v="15"/>
    <x v="2"/>
    <x v="9"/>
    <x v="5"/>
    <x v="1"/>
    <n v="963339"/>
    <n v="243870"/>
    <n v="4291"/>
    <n v="30134"/>
    <n v="278295"/>
    <n v="0.28888584392410149"/>
    <x v="2"/>
    <n v="0"/>
  </r>
  <r>
    <s v="Post_1163"/>
    <x v="575"/>
    <x v="19"/>
    <x v="0"/>
    <x v="2"/>
    <x v="3"/>
    <x v="5"/>
    <n v="2542362"/>
    <n v="339645"/>
    <n v="75620"/>
    <n v="27672"/>
    <n v="442937"/>
    <n v="0.17422263233953308"/>
    <x v="0"/>
    <n v="0"/>
  </r>
  <r>
    <s v="Post_1164"/>
    <x v="102"/>
    <x v="20"/>
    <x v="3"/>
    <x v="5"/>
    <x v="1"/>
    <x v="7"/>
    <n v="929670"/>
    <n v="415475"/>
    <n v="77500"/>
    <n v="1737"/>
    <n v="494712"/>
    <n v="0.53213720997773406"/>
    <x v="1"/>
    <n v="0"/>
  </r>
  <r>
    <s v="Post_1165"/>
    <x v="577"/>
    <x v="8"/>
    <x v="1"/>
    <x v="9"/>
    <x v="5"/>
    <x v="5"/>
    <n v="2808211"/>
    <n v="93056"/>
    <n v="17427"/>
    <n v="27332"/>
    <n v="137815"/>
    <n v="4.9075728283950175E-2"/>
    <x v="2"/>
    <n v="0"/>
  </r>
  <r>
    <s v="Post_1166"/>
    <x v="472"/>
    <x v="19"/>
    <x v="2"/>
    <x v="0"/>
    <x v="4"/>
    <x v="1"/>
    <n v="209672"/>
    <n v="221957"/>
    <n v="65127"/>
    <n v="34835"/>
    <n v="321919"/>
    <n v="1.5353456827807241"/>
    <x v="1"/>
    <n v="0"/>
  </r>
  <r>
    <s v="Post_1167"/>
    <x v="578"/>
    <x v="3"/>
    <x v="2"/>
    <x v="3"/>
    <x v="3"/>
    <x v="6"/>
    <n v="3737771"/>
    <n v="3185"/>
    <n v="21475"/>
    <n v="43289"/>
    <n v="67949"/>
    <n v="1.8179016317479053E-2"/>
    <x v="1"/>
    <n v="0"/>
  </r>
  <r>
    <s v="Post_1168"/>
    <x v="417"/>
    <x v="2"/>
    <x v="3"/>
    <x v="0"/>
    <x v="0"/>
    <x v="7"/>
    <n v="4446755"/>
    <n v="221164"/>
    <n v="44206"/>
    <n v="37039"/>
    <n v="302409"/>
    <n v="6.8006670032416894E-2"/>
    <x v="2"/>
    <n v="0"/>
  </r>
  <r>
    <s v="Post_1169"/>
    <x v="579"/>
    <x v="8"/>
    <x v="0"/>
    <x v="4"/>
    <x v="2"/>
    <x v="0"/>
    <n v="2013957"/>
    <n v="449783"/>
    <n v="37315"/>
    <n v="45597"/>
    <n v="532695"/>
    <n v="0.26450167506058969"/>
    <x v="1"/>
    <n v="0"/>
  </r>
  <r>
    <s v="Post_1170"/>
    <x v="580"/>
    <x v="15"/>
    <x v="0"/>
    <x v="8"/>
    <x v="5"/>
    <x v="6"/>
    <n v="1036784"/>
    <n v="398301"/>
    <n v="83508"/>
    <n v="44951"/>
    <n v="526760"/>
    <n v="0.50807111220852175"/>
    <x v="1"/>
    <n v="0"/>
  </r>
  <r>
    <s v="Post_1171"/>
    <x v="463"/>
    <x v="5"/>
    <x v="2"/>
    <x v="1"/>
    <x v="0"/>
    <x v="7"/>
    <n v="3980555"/>
    <n v="275061"/>
    <n v="89641"/>
    <n v="47571"/>
    <n v="412273"/>
    <n v="0.10357173811189646"/>
    <x v="2"/>
    <n v="0"/>
  </r>
  <r>
    <s v="Post_1172"/>
    <x v="267"/>
    <x v="0"/>
    <x v="0"/>
    <x v="4"/>
    <x v="0"/>
    <x v="2"/>
    <n v="4198164"/>
    <n v="5801"/>
    <n v="27958"/>
    <n v="40130"/>
    <n v="73889"/>
    <n v="1.7600312898686188E-2"/>
    <x v="0"/>
    <n v="0"/>
  </r>
  <r>
    <s v="Post_1173"/>
    <x v="581"/>
    <x v="17"/>
    <x v="1"/>
    <x v="1"/>
    <x v="3"/>
    <x v="7"/>
    <n v="3123278"/>
    <n v="298146"/>
    <n v="8587"/>
    <n v="1236"/>
    <n v="307969"/>
    <n v="9.8604414976828827E-2"/>
    <x v="2"/>
    <n v="0"/>
  </r>
  <r>
    <s v="Post_1174"/>
    <x v="582"/>
    <x v="8"/>
    <x v="0"/>
    <x v="4"/>
    <x v="0"/>
    <x v="4"/>
    <n v="2064157"/>
    <n v="356084"/>
    <n v="56738"/>
    <n v="25612"/>
    <n v="438434"/>
    <n v="0.21240341698814577"/>
    <x v="2"/>
    <n v="0"/>
  </r>
  <r>
    <s v="Post_1175"/>
    <x v="374"/>
    <x v="10"/>
    <x v="0"/>
    <x v="1"/>
    <x v="2"/>
    <x v="7"/>
    <n v="2074835"/>
    <n v="47157"/>
    <n v="47309"/>
    <n v="8648"/>
    <n v="103114"/>
    <n v="4.9697445820992996E-2"/>
    <x v="1"/>
    <n v="0"/>
  </r>
  <r>
    <s v="Post_1176"/>
    <x v="557"/>
    <x v="20"/>
    <x v="0"/>
    <x v="1"/>
    <x v="5"/>
    <x v="7"/>
    <n v="4860381"/>
    <n v="322942"/>
    <n v="75521"/>
    <n v="4830"/>
    <n v="403293"/>
    <n v="8.2975593888627255E-2"/>
    <x v="0"/>
    <n v="0"/>
  </r>
  <r>
    <s v="Post_1177"/>
    <x v="447"/>
    <x v="20"/>
    <x v="1"/>
    <x v="9"/>
    <x v="5"/>
    <x v="2"/>
    <n v="3599873"/>
    <n v="278305"/>
    <n v="77717"/>
    <n v="19512"/>
    <n v="375534"/>
    <n v="0.10431868013121574"/>
    <x v="2"/>
    <n v="0"/>
  </r>
  <r>
    <s v="Post_1178"/>
    <x v="583"/>
    <x v="20"/>
    <x v="0"/>
    <x v="4"/>
    <x v="5"/>
    <x v="2"/>
    <n v="3940481"/>
    <n v="94795"/>
    <n v="68944"/>
    <n v="47811"/>
    <n v="211550"/>
    <n v="5.3686339307307915E-2"/>
    <x v="1"/>
    <n v="0"/>
  </r>
  <r>
    <s v="Post_1179"/>
    <x v="343"/>
    <x v="8"/>
    <x v="0"/>
    <x v="9"/>
    <x v="5"/>
    <x v="0"/>
    <n v="3402318"/>
    <n v="493021"/>
    <n v="14422"/>
    <n v="17661"/>
    <n v="525104"/>
    <n v="0.15433713133222704"/>
    <x v="1"/>
    <n v="0"/>
  </r>
  <r>
    <s v="Post_1180"/>
    <x v="550"/>
    <x v="4"/>
    <x v="1"/>
    <x v="8"/>
    <x v="2"/>
    <x v="5"/>
    <n v="2836169"/>
    <n v="142049"/>
    <n v="19440"/>
    <n v="32540"/>
    <n v="194029"/>
    <n v="6.8412354834990446E-2"/>
    <x v="0"/>
    <n v="0"/>
  </r>
  <r>
    <s v="Post_1181"/>
    <x v="296"/>
    <x v="10"/>
    <x v="1"/>
    <x v="9"/>
    <x v="3"/>
    <x v="3"/>
    <n v="3207625"/>
    <n v="410976"/>
    <n v="85117"/>
    <n v="37271"/>
    <n v="533364"/>
    <n v="0.16628003585207124"/>
    <x v="2"/>
    <n v="0"/>
  </r>
  <r>
    <s v="Post_1182"/>
    <x v="540"/>
    <x v="18"/>
    <x v="2"/>
    <x v="8"/>
    <x v="2"/>
    <x v="3"/>
    <n v="3036452"/>
    <n v="221744"/>
    <n v="11077"/>
    <n v="49900"/>
    <n v="282721"/>
    <n v="9.31089969477535E-2"/>
    <x v="0"/>
    <n v="0"/>
  </r>
  <r>
    <s v="Post_1183"/>
    <x v="234"/>
    <x v="18"/>
    <x v="0"/>
    <x v="5"/>
    <x v="5"/>
    <x v="4"/>
    <n v="4172163"/>
    <n v="236621"/>
    <n v="13929"/>
    <n v="2337"/>
    <n v="252887"/>
    <n v="6.0612924279324659E-2"/>
    <x v="0"/>
    <n v="0"/>
  </r>
  <r>
    <s v="Post_1184"/>
    <x v="389"/>
    <x v="7"/>
    <x v="2"/>
    <x v="7"/>
    <x v="0"/>
    <x v="1"/>
    <n v="1588694"/>
    <n v="85453"/>
    <n v="32995"/>
    <n v="47809"/>
    <n v="166257"/>
    <n v="0.10465010883153081"/>
    <x v="2"/>
    <n v="0"/>
  </r>
  <r>
    <s v="Post_1185"/>
    <x v="195"/>
    <x v="10"/>
    <x v="0"/>
    <x v="1"/>
    <x v="5"/>
    <x v="5"/>
    <n v="4698854"/>
    <n v="234921"/>
    <n v="87352"/>
    <n v="22243"/>
    <n v="344516"/>
    <n v="7.3319153989462107E-2"/>
    <x v="0"/>
    <n v="0"/>
  </r>
  <r>
    <s v="Post_1186"/>
    <x v="584"/>
    <x v="5"/>
    <x v="0"/>
    <x v="2"/>
    <x v="1"/>
    <x v="5"/>
    <n v="1435830"/>
    <n v="117831"/>
    <n v="84434"/>
    <n v="24859"/>
    <n v="227124"/>
    <n v="0.1581830718121226"/>
    <x v="0"/>
    <n v="0"/>
  </r>
  <r>
    <s v="Post_1187"/>
    <x v="209"/>
    <x v="15"/>
    <x v="0"/>
    <x v="2"/>
    <x v="1"/>
    <x v="3"/>
    <n v="3990883"/>
    <n v="491508"/>
    <n v="66058"/>
    <n v="37043"/>
    <n v="594609"/>
    <n v="0.14899183965052346"/>
    <x v="1"/>
    <n v="0"/>
  </r>
  <r>
    <s v="Post_1188"/>
    <x v="246"/>
    <x v="0"/>
    <x v="2"/>
    <x v="1"/>
    <x v="2"/>
    <x v="6"/>
    <n v="778600"/>
    <n v="491963"/>
    <n v="55403"/>
    <n v="8603"/>
    <n v="555969"/>
    <n v="0.71406241972771645"/>
    <x v="2"/>
    <n v="0"/>
  </r>
  <r>
    <s v="Post_1189"/>
    <x v="535"/>
    <x v="1"/>
    <x v="0"/>
    <x v="3"/>
    <x v="4"/>
    <x v="2"/>
    <n v="4103458"/>
    <n v="118601"/>
    <n v="51035"/>
    <n v="44941"/>
    <n v="214577"/>
    <n v="5.2291750031315053E-2"/>
    <x v="2"/>
    <n v="0"/>
  </r>
  <r>
    <s v="Post_1190"/>
    <x v="221"/>
    <x v="14"/>
    <x v="0"/>
    <x v="2"/>
    <x v="0"/>
    <x v="3"/>
    <n v="4149798"/>
    <n v="198160"/>
    <n v="72234"/>
    <n v="42191"/>
    <n v="312585"/>
    <n v="7.5325353185865918E-2"/>
    <x v="1"/>
    <n v="0"/>
  </r>
  <r>
    <s v="Post_1191"/>
    <x v="68"/>
    <x v="0"/>
    <x v="2"/>
    <x v="5"/>
    <x v="0"/>
    <x v="4"/>
    <n v="3312891"/>
    <n v="292286"/>
    <n v="6952"/>
    <n v="23430"/>
    <n v="322668"/>
    <n v="9.7397710941893353E-2"/>
    <x v="2"/>
    <n v="0"/>
  </r>
  <r>
    <s v="Post_1192"/>
    <x v="542"/>
    <x v="9"/>
    <x v="0"/>
    <x v="5"/>
    <x v="0"/>
    <x v="1"/>
    <n v="1154890"/>
    <n v="242791"/>
    <n v="31594"/>
    <n v="24465"/>
    <n v="298850"/>
    <n v="0.25876923343348718"/>
    <x v="2"/>
    <n v="0"/>
  </r>
  <r>
    <s v="Post_1193"/>
    <x v="585"/>
    <x v="16"/>
    <x v="3"/>
    <x v="7"/>
    <x v="0"/>
    <x v="5"/>
    <n v="2289467"/>
    <n v="55335"/>
    <n v="94333"/>
    <n v="43209"/>
    <n v="192877"/>
    <n v="8.42453723945355E-2"/>
    <x v="0"/>
    <n v="0"/>
  </r>
  <r>
    <s v="Post_1194"/>
    <x v="528"/>
    <x v="6"/>
    <x v="2"/>
    <x v="4"/>
    <x v="2"/>
    <x v="1"/>
    <n v="950724"/>
    <n v="371343"/>
    <n v="52165"/>
    <n v="30174"/>
    <n v="453682"/>
    <n v="0.47719632616826757"/>
    <x v="1"/>
    <n v="0"/>
  </r>
  <r>
    <s v="Post_1195"/>
    <x v="586"/>
    <x v="21"/>
    <x v="2"/>
    <x v="1"/>
    <x v="2"/>
    <x v="4"/>
    <n v="4641254"/>
    <n v="378649"/>
    <n v="39504"/>
    <n v="22534"/>
    <n v="440687"/>
    <n v="9.4949985499608508E-2"/>
    <x v="0"/>
    <n v="0"/>
  </r>
  <r>
    <s v="Post_1196"/>
    <x v="312"/>
    <x v="10"/>
    <x v="3"/>
    <x v="0"/>
    <x v="5"/>
    <x v="7"/>
    <n v="633478"/>
    <n v="356209"/>
    <n v="80366"/>
    <n v="48809"/>
    <n v="485384"/>
    <n v="0.76622076851919085"/>
    <x v="2"/>
    <n v="0"/>
  </r>
  <r>
    <s v="Post_1197"/>
    <x v="587"/>
    <x v="22"/>
    <x v="2"/>
    <x v="9"/>
    <x v="5"/>
    <x v="3"/>
    <n v="513065"/>
    <n v="249364"/>
    <n v="19912"/>
    <n v="7312"/>
    <n v="276588"/>
    <n v="0.53908958903842596"/>
    <x v="1"/>
    <n v="0"/>
  </r>
  <r>
    <s v="Post_1198"/>
    <x v="287"/>
    <x v="16"/>
    <x v="2"/>
    <x v="4"/>
    <x v="3"/>
    <x v="4"/>
    <n v="2165655"/>
    <n v="124165"/>
    <n v="5295"/>
    <n v="34518"/>
    <n v="163978"/>
    <n v="7.5717508098011921E-2"/>
    <x v="0"/>
    <n v="0"/>
  </r>
  <r>
    <s v="Post_1199"/>
    <x v="588"/>
    <x v="9"/>
    <x v="1"/>
    <x v="1"/>
    <x v="0"/>
    <x v="7"/>
    <n v="4029746"/>
    <n v="268583"/>
    <n v="97064"/>
    <n v="12067"/>
    <n v="377714"/>
    <n v="9.373146595343726E-2"/>
    <x v="2"/>
    <n v="0"/>
  </r>
  <r>
    <s v="Post_1200"/>
    <x v="491"/>
    <x v="15"/>
    <x v="3"/>
    <x v="5"/>
    <x v="0"/>
    <x v="4"/>
    <n v="505913"/>
    <n v="272303"/>
    <n v="96744"/>
    <n v="360"/>
    <n v="369407"/>
    <n v="0.73017890427800825"/>
    <x v="0"/>
    <n v="0"/>
  </r>
  <r>
    <s v="Post_1201"/>
    <x v="589"/>
    <x v="6"/>
    <x v="0"/>
    <x v="0"/>
    <x v="5"/>
    <x v="7"/>
    <n v="4486868"/>
    <n v="94546"/>
    <n v="72083"/>
    <n v="47825"/>
    <n v="214454"/>
    <n v="4.7795923570740216E-2"/>
    <x v="2"/>
    <n v="0"/>
  </r>
  <r>
    <s v="Post_1202"/>
    <x v="468"/>
    <x v="0"/>
    <x v="1"/>
    <x v="7"/>
    <x v="4"/>
    <x v="0"/>
    <n v="4184048"/>
    <n v="287717"/>
    <n v="88326"/>
    <n v="45451"/>
    <n v="421494"/>
    <n v="0.10073832804977381"/>
    <x v="1"/>
    <n v="0"/>
  </r>
  <r>
    <s v="Post_1203"/>
    <x v="493"/>
    <x v="23"/>
    <x v="2"/>
    <x v="7"/>
    <x v="2"/>
    <x v="5"/>
    <n v="2435410"/>
    <n v="326186"/>
    <n v="1739"/>
    <n v="5729"/>
    <n v="333654"/>
    <n v="0.13700116202200041"/>
    <x v="2"/>
    <n v="0"/>
  </r>
  <r>
    <s v="Post_1204"/>
    <x v="138"/>
    <x v="18"/>
    <x v="1"/>
    <x v="1"/>
    <x v="0"/>
    <x v="7"/>
    <n v="1171718"/>
    <n v="339285"/>
    <n v="76401"/>
    <n v="22897"/>
    <n v="438583"/>
    <n v="0.37430764057563337"/>
    <x v="0"/>
    <n v="0"/>
  </r>
  <r>
    <s v="Post_1205"/>
    <x v="446"/>
    <x v="20"/>
    <x v="2"/>
    <x v="3"/>
    <x v="1"/>
    <x v="2"/>
    <n v="4098970"/>
    <n v="468202"/>
    <n v="10925"/>
    <n v="38510"/>
    <n v="517637"/>
    <n v="0.12628465199794095"/>
    <x v="0"/>
    <n v="0"/>
  </r>
  <r>
    <s v="Post_1206"/>
    <x v="129"/>
    <x v="23"/>
    <x v="3"/>
    <x v="6"/>
    <x v="0"/>
    <x v="3"/>
    <n v="1538823"/>
    <n v="307662"/>
    <n v="59624"/>
    <n v="8124"/>
    <n v="375410"/>
    <n v="0.24395918179023837"/>
    <x v="2"/>
    <n v="0"/>
  </r>
  <r>
    <s v="Post_1207"/>
    <x v="271"/>
    <x v="9"/>
    <x v="2"/>
    <x v="7"/>
    <x v="0"/>
    <x v="7"/>
    <n v="2595660"/>
    <n v="434540"/>
    <n v="40012"/>
    <n v="13478"/>
    <n v="488030"/>
    <n v="0.18801769106893815"/>
    <x v="0"/>
    <n v="0"/>
  </r>
  <r>
    <s v="Post_1208"/>
    <x v="585"/>
    <x v="16"/>
    <x v="0"/>
    <x v="4"/>
    <x v="1"/>
    <x v="3"/>
    <n v="3521130"/>
    <n v="260136"/>
    <n v="65723"/>
    <n v="32176"/>
    <n v="358035"/>
    <n v="0.10168184645270126"/>
    <x v="2"/>
    <n v="0"/>
  </r>
  <r>
    <s v="Post_1209"/>
    <x v="554"/>
    <x v="5"/>
    <x v="1"/>
    <x v="4"/>
    <x v="3"/>
    <x v="1"/>
    <n v="3589308"/>
    <n v="407373"/>
    <n v="70852"/>
    <n v="20849"/>
    <n v="499074"/>
    <n v="0.1390446292154365"/>
    <x v="0"/>
    <n v="0"/>
  </r>
  <r>
    <s v="Post_1210"/>
    <x v="95"/>
    <x v="15"/>
    <x v="3"/>
    <x v="3"/>
    <x v="3"/>
    <x v="0"/>
    <n v="1035365"/>
    <n v="326981"/>
    <n v="34821"/>
    <n v="2572"/>
    <n v="364374"/>
    <n v="0.35192806401607163"/>
    <x v="0"/>
    <n v="0"/>
  </r>
  <r>
    <s v="Post_1211"/>
    <x v="563"/>
    <x v="18"/>
    <x v="1"/>
    <x v="1"/>
    <x v="5"/>
    <x v="0"/>
    <n v="2315963"/>
    <n v="306373"/>
    <n v="6915"/>
    <n v="33050"/>
    <n v="346338"/>
    <n v="0.14954383986272665"/>
    <x v="1"/>
    <n v="0"/>
  </r>
  <r>
    <s v="Post_1212"/>
    <x v="399"/>
    <x v="13"/>
    <x v="3"/>
    <x v="1"/>
    <x v="5"/>
    <x v="6"/>
    <n v="2676777"/>
    <n v="488199"/>
    <n v="52014"/>
    <n v="45422"/>
    <n v="585635"/>
    <n v="0.21878363419888919"/>
    <x v="1"/>
    <n v="0"/>
  </r>
  <r>
    <s v="Post_1213"/>
    <x v="590"/>
    <x v="13"/>
    <x v="1"/>
    <x v="6"/>
    <x v="0"/>
    <x v="6"/>
    <n v="2950546"/>
    <n v="305105"/>
    <n v="99587"/>
    <n v="34102"/>
    <n v="438794"/>
    <n v="0.14871620371280433"/>
    <x v="1"/>
    <n v="0"/>
  </r>
  <r>
    <s v="Post_1214"/>
    <x v="123"/>
    <x v="12"/>
    <x v="0"/>
    <x v="9"/>
    <x v="3"/>
    <x v="7"/>
    <n v="3368170"/>
    <n v="17758"/>
    <n v="93392"/>
    <n v="19981"/>
    <n v="131131"/>
    <n v="3.893241730672739E-2"/>
    <x v="0"/>
    <n v="0"/>
  </r>
  <r>
    <s v="Post_1215"/>
    <x v="591"/>
    <x v="3"/>
    <x v="3"/>
    <x v="9"/>
    <x v="5"/>
    <x v="4"/>
    <n v="4736019"/>
    <n v="308046"/>
    <n v="88779"/>
    <n v="33858"/>
    <n v="430683"/>
    <n v="9.0937768619593795E-2"/>
    <x v="1"/>
    <n v="0"/>
  </r>
  <r>
    <s v="Post_1216"/>
    <x v="379"/>
    <x v="1"/>
    <x v="0"/>
    <x v="4"/>
    <x v="5"/>
    <x v="4"/>
    <n v="2258063"/>
    <n v="241357"/>
    <n v="49321"/>
    <n v="14634"/>
    <n v="305312"/>
    <n v="0.13520969078364953"/>
    <x v="2"/>
    <n v="0"/>
  </r>
  <r>
    <s v="Post_1217"/>
    <x v="434"/>
    <x v="17"/>
    <x v="3"/>
    <x v="3"/>
    <x v="4"/>
    <x v="5"/>
    <n v="4989820"/>
    <n v="166706"/>
    <n v="39793"/>
    <n v="15510"/>
    <n v="222009"/>
    <n v="4.4492386498911782E-2"/>
    <x v="0"/>
    <n v="0"/>
  </r>
  <r>
    <s v="Post_1218"/>
    <x v="497"/>
    <x v="14"/>
    <x v="3"/>
    <x v="8"/>
    <x v="2"/>
    <x v="5"/>
    <n v="4766161"/>
    <n v="384232"/>
    <n v="67245"/>
    <n v="8995"/>
    <n v="460472"/>
    <n v="9.661276654313608E-2"/>
    <x v="1"/>
    <n v="0"/>
  </r>
  <r>
    <s v="Post_1219"/>
    <x v="196"/>
    <x v="18"/>
    <x v="0"/>
    <x v="0"/>
    <x v="5"/>
    <x v="0"/>
    <n v="4706101"/>
    <n v="198755"/>
    <n v="73600"/>
    <n v="39098"/>
    <n v="311453"/>
    <n v="6.6180687579803318E-2"/>
    <x v="2"/>
    <n v="0"/>
  </r>
  <r>
    <s v="Post_1220"/>
    <x v="359"/>
    <x v="14"/>
    <x v="2"/>
    <x v="9"/>
    <x v="4"/>
    <x v="6"/>
    <n v="1726804"/>
    <n v="328441"/>
    <n v="44676"/>
    <n v="1323"/>
    <n v="374440"/>
    <n v="0.21683989613181345"/>
    <x v="0"/>
    <n v="0"/>
  </r>
  <r>
    <s v="Post_1221"/>
    <x v="439"/>
    <x v="0"/>
    <x v="3"/>
    <x v="2"/>
    <x v="3"/>
    <x v="6"/>
    <n v="3218932"/>
    <n v="135138"/>
    <n v="58808"/>
    <n v="4020"/>
    <n v="197966"/>
    <n v="6.1500522533560822E-2"/>
    <x v="1"/>
    <n v="0"/>
  </r>
  <r>
    <s v="Post_1222"/>
    <x v="295"/>
    <x v="14"/>
    <x v="1"/>
    <x v="1"/>
    <x v="4"/>
    <x v="5"/>
    <n v="1374292"/>
    <n v="468164"/>
    <n v="79559"/>
    <n v="11612"/>
    <n v="559335"/>
    <n v="0.40699865821819525"/>
    <x v="2"/>
    <n v="0"/>
  </r>
  <r>
    <s v="Post_1223"/>
    <x v="171"/>
    <x v="8"/>
    <x v="2"/>
    <x v="4"/>
    <x v="1"/>
    <x v="4"/>
    <n v="2307722"/>
    <n v="112883"/>
    <n v="48860"/>
    <n v="26500"/>
    <n v="188243"/>
    <n v="8.1570917120866379E-2"/>
    <x v="0"/>
    <n v="0"/>
  </r>
  <r>
    <s v="Post_1224"/>
    <x v="2"/>
    <x v="0"/>
    <x v="0"/>
    <x v="7"/>
    <x v="2"/>
    <x v="7"/>
    <n v="3943560"/>
    <n v="361857"/>
    <n v="53708"/>
    <n v="10889"/>
    <n v="426454"/>
    <n v="0.10813934617452252"/>
    <x v="0"/>
    <n v="0"/>
  </r>
  <r>
    <s v="Post_1225"/>
    <x v="553"/>
    <x v="11"/>
    <x v="3"/>
    <x v="6"/>
    <x v="3"/>
    <x v="7"/>
    <n v="4397362"/>
    <n v="416040"/>
    <n v="26255"/>
    <n v="37205"/>
    <n v="479500"/>
    <n v="0.1090426487516834"/>
    <x v="1"/>
    <n v="0"/>
  </r>
  <r>
    <s v="Post_1226"/>
    <x v="429"/>
    <x v="22"/>
    <x v="1"/>
    <x v="8"/>
    <x v="5"/>
    <x v="1"/>
    <n v="2904623"/>
    <n v="210629"/>
    <n v="93645"/>
    <n v="25652"/>
    <n v="329926"/>
    <n v="0.11358651363705376"/>
    <x v="0"/>
    <n v="0"/>
  </r>
  <r>
    <s v="Post_1227"/>
    <x v="461"/>
    <x v="16"/>
    <x v="3"/>
    <x v="2"/>
    <x v="5"/>
    <x v="7"/>
    <n v="4648895"/>
    <n v="334635"/>
    <n v="14885"/>
    <n v="39943"/>
    <n v="389463"/>
    <n v="8.3775391786650374E-2"/>
    <x v="0"/>
    <n v="0"/>
  </r>
  <r>
    <s v="Post_1228"/>
    <x v="156"/>
    <x v="15"/>
    <x v="3"/>
    <x v="1"/>
    <x v="3"/>
    <x v="4"/>
    <n v="2182075"/>
    <n v="401349"/>
    <n v="79190"/>
    <n v="49849"/>
    <n v="530388"/>
    <n v="0.24306588911930158"/>
    <x v="0"/>
    <n v="0"/>
  </r>
  <r>
    <s v="Post_1229"/>
    <x v="592"/>
    <x v="23"/>
    <x v="3"/>
    <x v="8"/>
    <x v="3"/>
    <x v="5"/>
    <n v="3686801"/>
    <n v="289690"/>
    <n v="37216"/>
    <n v="29859"/>
    <n v="356765"/>
    <n v="9.6768173817897957E-2"/>
    <x v="2"/>
    <n v="0"/>
  </r>
  <r>
    <s v="Post_1230"/>
    <x v="593"/>
    <x v="7"/>
    <x v="1"/>
    <x v="5"/>
    <x v="0"/>
    <x v="0"/>
    <n v="436676"/>
    <n v="411915"/>
    <n v="89675"/>
    <n v="24765"/>
    <n v="526355"/>
    <n v="1.2053673661936997"/>
    <x v="2"/>
    <n v="0"/>
  </r>
  <r>
    <s v="Post_1231"/>
    <x v="594"/>
    <x v="2"/>
    <x v="1"/>
    <x v="0"/>
    <x v="3"/>
    <x v="5"/>
    <n v="1021135"/>
    <n v="442784"/>
    <n v="49480"/>
    <n v="32668"/>
    <n v="524932"/>
    <n v="0.5140671899406053"/>
    <x v="0"/>
    <n v="0"/>
  </r>
  <r>
    <s v="Post_1232"/>
    <x v="595"/>
    <x v="3"/>
    <x v="2"/>
    <x v="5"/>
    <x v="3"/>
    <x v="7"/>
    <n v="2616896"/>
    <n v="411249"/>
    <n v="93026"/>
    <n v="8004"/>
    <n v="512279"/>
    <n v="0.19575825711071437"/>
    <x v="0"/>
    <n v="0"/>
  </r>
  <r>
    <s v="Post_1233"/>
    <x v="244"/>
    <x v="11"/>
    <x v="1"/>
    <x v="7"/>
    <x v="5"/>
    <x v="6"/>
    <n v="80333"/>
    <n v="106027"/>
    <n v="74544"/>
    <n v="43880"/>
    <n v="224451"/>
    <n v="2.7940074440142904"/>
    <x v="2"/>
    <n v="0"/>
  </r>
  <r>
    <s v="Post_1234"/>
    <x v="248"/>
    <x v="14"/>
    <x v="3"/>
    <x v="2"/>
    <x v="2"/>
    <x v="7"/>
    <n v="2286789"/>
    <n v="161388"/>
    <n v="40096"/>
    <n v="47798"/>
    <n v="249282"/>
    <n v="0.10900962003927778"/>
    <x v="1"/>
    <n v="0"/>
  </r>
  <r>
    <s v="Post_1235"/>
    <x v="208"/>
    <x v="18"/>
    <x v="2"/>
    <x v="8"/>
    <x v="3"/>
    <x v="6"/>
    <n v="803980"/>
    <n v="242545"/>
    <n v="76839"/>
    <n v="34020"/>
    <n v="353404"/>
    <n v="0.43956814846140452"/>
    <x v="2"/>
    <n v="0"/>
  </r>
  <r>
    <s v="Post_1236"/>
    <x v="596"/>
    <x v="20"/>
    <x v="3"/>
    <x v="7"/>
    <x v="5"/>
    <x v="4"/>
    <n v="1658169"/>
    <n v="328783"/>
    <n v="1574"/>
    <n v="11658"/>
    <n v="342015"/>
    <n v="0.20626064050166176"/>
    <x v="0"/>
    <n v="0"/>
  </r>
  <r>
    <s v="Post_1237"/>
    <x v="522"/>
    <x v="23"/>
    <x v="2"/>
    <x v="2"/>
    <x v="2"/>
    <x v="4"/>
    <n v="723296"/>
    <n v="216935"/>
    <n v="93964"/>
    <n v="23402"/>
    <n v="334301"/>
    <n v="0.46219113613237178"/>
    <x v="2"/>
    <n v="0"/>
  </r>
  <r>
    <s v="Post_1238"/>
    <x v="347"/>
    <x v="2"/>
    <x v="0"/>
    <x v="8"/>
    <x v="3"/>
    <x v="4"/>
    <n v="3206060"/>
    <n v="426226"/>
    <n v="17467"/>
    <n v="29795"/>
    <n v="473488"/>
    <n v="0.14768532092350112"/>
    <x v="0"/>
    <n v="0"/>
  </r>
  <r>
    <s v="Post_1239"/>
    <x v="324"/>
    <x v="2"/>
    <x v="0"/>
    <x v="8"/>
    <x v="2"/>
    <x v="4"/>
    <n v="1655182"/>
    <n v="289945"/>
    <n v="93775"/>
    <n v="32084"/>
    <n v="415804"/>
    <n v="0.25121346172203418"/>
    <x v="0"/>
    <n v="0"/>
  </r>
  <r>
    <s v="Post_1240"/>
    <x v="108"/>
    <x v="14"/>
    <x v="0"/>
    <x v="6"/>
    <x v="0"/>
    <x v="3"/>
    <n v="1476674"/>
    <n v="464620"/>
    <n v="19688"/>
    <n v="29990"/>
    <n v="514298"/>
    <n v="0.34828134036354674"/>
    <x v="2"/>
    <n v="0"/>
  </r>
  <r>
    <s v="Post_1241"/>
    <x v="363"/>
    <x v="4"/>
    <x v="2"/>
    <x v="6"/>
    <x v="1"/>
    <x v="2"/>
    <n v="1771174"/>
    <n v="91099"/>
    <n v="97414"/>
    <n v="3140"/>
    <n v="191653"/>
    <n v="0.10820676003599872"/>
    <x v="2"/>
    <n v="0"/>
  </r>
  <r>
    <s v="Post_1242"/>
    <x v="195"/>
    <x v="10"/>
    <x v="0"/>
    <x v="0"/>
    <x v="5"/>
    <x v="3"/>
    <n v="3327212"/>
    <n v="134040"/>
    <n v="6283"/>
    <n v="36793"/>
    <n v="177116"/>
    <n v="5.3232556266327481E-2"/>
    <x v="0"/>
    <n v="0"/>
  </r>
  <r>
    <s v="Post_1243"/>
    <x v="240"/>
    <x v="21"/>
    <x v="0"/>
    <x v="4"/>
    <x v="2"/>
    <x v="1"/>
    <n v="690673"/>
    <n v="437322"/>
    <n v="28171"/>
    <n v="24122"/>
    <n v="489615"/>
    <n v="0.70889552653716015"/>
    <x v="1"/>
    <n v="0"/>
  </r>
  <r>
    <s v="Post_1244"/>
    <x v="183"/>
    <x v="9"/>
    <x v="3"/>
    <x v="4"/>
    <x v="3"/>
    <x v="3"/>
    <n v="3569008"/>
    <n v="137418"/>
    <n v="23331"/>
    <n v="49305"/>
    <n v="210054"/>
    <n v="5.8855009571287038E-2"/>
    <x v="1"/>
    <n v="0"/>
  </r>
  <r>
    <s v="Post_1245"/>
    <x v="164"/>
    <x v="4"/>
    <x v="0"/>
    <x v="2"/>
    <x v="3"/>
    <x v="2"/>
    <n v="3099684"/>
    <n v="153065"/>
    <n v="41200"/>
    <n v="7632"/>
    <n v="201897"/>
    <n v="6.5134704053703543E-2"/>
    <x v="2"/>
    <n v="0"/>
  </r>
  <r>
    <s v="Post_1246"/>
    <x v="597"/>
    <x v="21"/>
    <x v="2"/>
    <x v="5"/>
    <x v="5"/>
    <x v="4"/>
    <n v="3710671"/>
    <n v="76950"/>
    <n v="26333"/>
    <n v="7103"/>
    <n v="110386"/>
    <n v="2.9748258468616593E-2"/>
    <x v="1"/>
    <n v="0"/>
  </r>
  <r>
    <s v="Post_1247"/>
    <x v="370"/>
    <x v="17"/>
    <x v="1"/>
    <x v="1"/>
    <x v="2"/>
    <x v="6"/>
    <n v="3188483"/>
    <n v="368317"/>
    <n v="49091"/>
    <n v="21981"/>
    <n v="439389"/>
    <n v="0.13780503142089828"/>
    <x v="2"/>
    <n v="0"/>
  </r>
  <r>
    <s v="Post_1248"/>
    <x v="364"/>
    <x v="17"/>
    <x v="0"/>
    <x v="3"/>
    <x v="4"/>
    <x v="7"/>
    <n v="2801347"/>
    <n v="499380"/>
    <n v="60311"/>
    <n v="12282"/>
    <n v="571973"/>
    <n v="0.20417784729988822"/>
    <x v="0"/>
    <n v="0"/>
  </r>
  <r>
    <s v="Post_1249"/>
    <x v="377"/>
    <x v="12"/>
    <x v="0"/>
    <x v="0"/>
    <x v="4"/>
    <x v="7"/>
    <n v="2248578"/>
    <n v="93218"/>
    <n v="59577"/>
    <n v="14331"/>
    <n v="167126"/>
    <n v="7.4325195745933659E-2"/>
    <x v="1"/>
    <n v="0"/>
  </r>
  <r>
    <s v="Post_1250"/>
    <x v="138"/>
    <x v="18"/>
    <x v="2"/>
    <x v="5"/>
    <x v="4"/>
    <x v="3"/>
    <n v="1609482"/>
    <n v="403027"/>
    <n v="23102"/>
    <n v="44642"/>
    <n v="470771"/>
    <n v="0.29249845602498192"/>
    <x v="0"/>
    <n v="0"/>
  </r>
  <r>
    <s v="Post_1251"/>
    <x v="72"/>
    <x v="15"/>
    <x v="3"/>
    <x v="0"/>
    <x v="4"/>
    <x v="2"/>
    <n v="4251376"/>
    <n v="37945"/>
    <n v="3378"/>
    <n v="26696"/>
    <n v="68019"/>
    <n v="1.5999290582625485E-2"/>
    <x v="2"/>
    <n v="0"/>
  </r>
  <r>
    <s v="Post_1252"/>
    <x v="208"/>
    <x v="18"/>
    <x v="3"/>
    <x v="0"/>
    <x v="5"/>
    <x v="1"/>
    <n v="1358058"/>
    <n v="300720"/>
    <n v="59766"/>
    <n v="43145"/>
    <n v="403631"/>
    <n v="0.29721190111173457"/>
    <x v="1"/>
    <n v="0"/>
  </r>
  <r>
    <s v="Post_1253"/>
    <x v="591"/>
    <x v="3"/>
    <x v="0"/>
    <x v="8"/>
    <x v="3"/>
    <x v="1"/>
    <n v="2606224"/>
    <n v="69943"/>
    <n v="67574"/>
    <n v="13284"/>
    <n v="150801"/>
    <n v="5.7861872195175856E-2"/>
    <x v="1"/>
    <n v="0"/>
  </r>
  <r>
    <s v="Post_1254"/>
    <x v="143"/>
    <x v="7"/>
    <x v="1"/>
    <x v="6"/>
    <x v="0"/>
    <x v="2"/>
    <n v="3442475"/>
    <n v="429165"/>
    <n v="1181"/>
    <n v="16421"/>
    <n v="446767"/>
    <n v="0.12978075367286618"/>
    <x v="1"/>
    <n v="0"/>
  </r>
  <r>
    <s v="Post_1255"/>
    <x v="575"/>
    <x v="19"/>
    <x v="2"/>
    <x v="2"/>
    <x v="4"/>
    <x v="3"/>
    <n v="3909627"/>
    <n v="162796"/>
    <n v="63419"/>
    <n v="5547"/>
    <n v="231762"/>
    <n v="5.927982388089708E-2"/>
    <x v="0"/>
    <n v="0"/>
  </r>
  <r>
    <s v="Post_1256"/>
    <x v="101"/>
    <x v="5"/>
    <x v="3"/>
    <x v="1"/>
    <x v="2"/>
    <x v="5"/>
    <n v="4022893"/>
    <n v="120768"/>
    <n v="54001"/>
    <n v="43214"/>
    <n v="217983"/>
    <n v="5.4185632081191322E-2"/>
    <x v="1"/>
    <n v="0"/>
  </r>
  <r>
    <s v="Post_1257"/>
    <x v="598"/>
    <x v="17"/>
    <x v="0"/>
    <x v="7"/>
    <x v="4"/>
    <x v="6"/>
    <n v="2288198"/>
    <n v="160224"/>
    <n v="63631"/>
    <n v="2779"/>
    <n v="226634"/>
    <n v="9.9044750497990122E-2"/>
    <x v="0"/>
    <n v="0"/>
  </r>
  <r>
    <s v="Post_1258"/>
    <x v="533"/>
    <x v="0"/>
    <x v="3"/>
    <x v="9"/>
    <x v="2"/>
    <x v="5"/>
    <n v="1707547"/>
    <n v="468293"/>
    <n v="62396"/>
    <n v="41097"/>
    <n v="571786"/>
    <n v="0.3348581327483226"/>
    <x v="1"/>
    <n v="0"/>
  </r>
  <r>
    <s v="Post_1259"/>
    <x v="247"/>
    <x v="14"/>
    <x v="0"/>
    <x v="2"/>
    <x v="5"/>
    <x v="7"/>
    <n v="167982"/>
    <n v="473290"/>
    <n v="53315"/>
    <n v="22117"/>
    <n v="548722"/>
    <n v="3.2665523687061708"/>
    <x v="0"/>
    <n v="0"/>
  </r>
  <r>
    <s v="Post_1260"/>
    <x v="599"/>
    <x v="11"/>
    <x v="2"/>
    <x v="8"/>
    <x v="1"/>
    <x v="1"/>
    <n v="1723036"/>
    <n v="269685"/>
    <n v="15870"/>
    <n v="11719"/>
    <n v="297274"/>
    <n v="0.17252918685390206"/>
    <x v="2"/>
    <n v="0"/>
  </r>
  <r>
    <s v="Post_1261"/>
    <x v="532"/>
    <x v="21"/>
    <x v="1"/>
    <x v="8"/>
    <x v="0"/>
    <x v="5"/>
    <n v="1368137"/>
    <n v="220395"/>
    <n v="47904"/>
    <n v="42984"/>
    <n v="311283"/>
    <n v="0.22752326704123929"/>
    <x v="2"/>
    <n v="0"/>
  </r>
  <r>
    <s v="Post_1262"/>
    <x v="158"/>
    <x v="4"/>
    <x v="1"/>
    <x v="3"/>
    <x v="1"/>
    <x v="2"/>
    <n v="1753723"/>
    <n v="413003"/>
    <n v="90078"/>
    <n v="39688"/>
    <n v="542769"/>
    <n v="0.30949528517331415"/>
    <x v="0"/>
    <n v="0"/>
  </r>
  <r>
    <s v="Post_1263"/>
    <x v="346"/>
    <x v="0"/>
    <x v="2"/>
    <x v="5"/>
    <x v="4"/>
    <x v="7"/>
    <n v="4289386"/>
    <n v="188014"/>
    <n v="39473"/>
    <n v="14691"/>
    <n v="242178"/>
    <n v="5.6459828982516377E-2"/>
    <x v="2"/>
    <n v="0"/>
  </r>
  <r>
    <s v="Post_1264"/>
    <x v="454"/>
    <x v="16"/>
    <x v="2"/>
    <x v="3"/>
    <x v="0"/>
    <x v="7"/>
    <n v="3356274"/>
    <n v="322024"/>
    <n v="4474"/>
    <n v="33051"/>
    <n v="359549"/>
    <n v="0.1071274276176498"/>
    <x v="0"/>
    <n v="0"/>
  </r>
  <r>
    <s v="Post_1265"/>
    <x v="600"/>
    <x v="4"/>
    <x v="1"/>
    <x v="2"/>
    <x v="3"/>
    <x v="5"/>
    <n v="2213124"/>
    <n v="480760"/>
    <n v="63167"/>
    <n v="20082"/>
    <n v="564009"/>
    <n v="0.25484744641511275"/>
    <x v="0"/>
    <n v="0"/>
  </r>
  <r>
    <s v="Post_1266"/>
    <x v="601"/>
    <x v="0"/>
    <x v="0"/>
    <x v="3"/>
    <x v="0"/>
    <x v="6"/>
    <n v="1714956"/>
    <n v="137707"/>
    <n v="28180"/>
    <n v="47207"/>
    <n v="213094"/>
    <n v="0.12425624913991963"/>
    <x v="1"/>
    <n v="0"/>
  </r>
  <r>
    <s v="Post_1267"/>
    <x v="329"/>
    <x v="2"/>
    <x v="0"/>
    <x v="3"/>
    <x v="1"/>
    <x v="0"/>
    <n v="2347135"/>
    <n v="149856"/>
    <n v="83261"/>
    <n v="13888"/>
    <n v="247005"/>
    <n v="0.10523680998323488"/>
    <x v="2"/>
    <n v="0"/>
  </r>
  <r>
    <s v="Post_1268"/>
    <x v="602"/>
    <x v="8"/>
    <x v="3"/>
    <x v="8"/>
    <x v="5"/>
    <x v="6"/>
    <n v="3849864"/>
    <n v="429897"/>
    <n v="10666"/>
    <n v="23842"/>
    <n v="464405"/>
    <n v="0.12062893650269205"/>
    <x v="1"/>
    <n v="0"/>
  </r>
  <r>
    <s v="Post_1269"/>
    <x v="594"/>
    <x v="2"/>
    <x v="0"/>
    <x v="7"/>
    <x v="1"/>
    <x v="7"/>
    <n v="2458064"/>
    <n v="428601"/>
    <n v="16411"/>
    <n v="12329"/>
    <n v="457341"/>
    <n v="0.18605740127189527"/>
    <x v="1"/>
    <n v="0"/>
  </r>
  <r>
    <s v="Post_1270"/>
    <x v="79"/>
    <x v="21"/>
    <x v="0"/>
    <x v="9"/>
    <x v="3"/>
    <x v="0"/>
    <n v="4138951"/>
    <n v="356632"/>
    <n v="57983"/>
    <n v="12027"/>
    <n v="426642"/>
    <n v="0.10307974170266813"/>
    <x v="0"/>
    <n v="0"/>
  </r>
  <r>
    <s v="Post_1271"/>
    <x v="523"/>
    <x v="14"/>
    <x v="2"/>
    <x v="8"/>
    <x v="5"/>
    <x v="7"/>
    <n v="786091"/>
    <n v="115476"/>
    <n v="45804"/>
    <n v="33532"/>
    <n v="194812"/>
    <n v="0.24782372524300622"/>
    <x v="2"/>
    <n v="0"/>
  </r>
  <r>
    <s v="Post_1272"/>
    <x v="492"/>
    <x v="11"/>
    <x v="1"/>
    <x v="3"/>
    <x v="3"/>
    <x v="3"/>
    <n v="2428341"/>
    <n v="178208"/>
    <n v="2717"/>
    <n v="10620"/>
    <n v="191545"/>
    <n v="7.8878954809065122E-2"/>
    <x v="0"/>
    <n v="0"/>
  </r>
  <r>
    <s v="Post_1273"/>
    <x v="500"/>
    <x v="18"/>
    <x v="1"/>
    <x v="5"/>
    <x v="5"/>
    <x v="3"/>
    <n v="1934060"/>
    <n v="55050"/>
    <n v="41483"/>
    <n v="39848"/>
    <n v="136381"/>
    <n v="7.0515392490408779E-2"/>
    <x v="1"/>
    <n v="0"/>
  </r>
  <r>
    <s v="Post_1274"/>
    <x v="286"/>
    <x v="12"/>
    <x v="3"/>
    <x v="3"/>
    <x v="4"/>
    <x v="0"/>
    <n v="3328075"/>
    <n v="305353"/>
    <n v="8424"/>
    <n v="46784"/>
    <n v="360561"/>
    <n v="0.108339205096039"/>
    <x v="1"/>
    <n v="0"/>
  </r>
  <r>
    <s v="Post_1275"/>
    <x v="254"/>
    <x v="14"/>
    <x v="1"/>
    <x v="0"/>
    <x v="1"/>
    <x v="1"/>
    <n v="4618662"/>
    <n v="1774"/>
    <n v="38568"/>
    <n v="31300"/>
    <n v="71642"/>
    <n v="1.5511418674932264E-2"/>
    <x v="2"/>
    <n v="0"/>
  </r>
  <r>
    <s v="Post_1276"/>
    <x v="603"/>
    <x v="2"/>
    <x v="3"/>
    <x v="1"/>
    <x v="0"/>
    <x v="2"/>
    <n v="2637799"/>
    <n v="128740"/>
    <n v="47263"/>
    <n v="25381"/>
    <n v="201384"/>
    <n v="7.6345468324159643E-2"/>
    <x v="2"/>
    <n v="0"/>
  </r>
  <r>
    <s v="Post_1277"/>
    <x v="448"/>
    <x v="21"/>
    <x v="2"/>
    <x v="6"/>
    <x v="2"/>
    <x v="4"/>
    <n v="1021175"/>
    <n v="427434"/>
    <n v="92929"/>
    <n v="40158"/>
    <n v="560521"/>
    <n v="0.54889808309055743"/>
    <x v="1"/>
    <n v="0"/>
  </r>
  <r>
    <s v="Post_1278"/>
    <x v="157"/>
    <x v="19"/>
    <x v="1"/>
    <x v="9"/>
    <x v="2"/>
    <x v="1"/>
    <n v="136708"/>
    <n v="9741"/>
    <n v="60279"/>
    <n v="1977"/>
    <n v="71997"/>
    <n v="0.52664803815431427"/>
    <x v="1"/>
    <n v="0"/>
  </r>
  <r>
    <s v="Post_1279"/>
    <x v="112"/>
    <x v="17"/>
    <x v="0"/>
    <x v="8"/>
    <x v="4"/>
    <x v="2"/>
    <n v="4820047"/>
    <n v="240695"/>
    <n v="76116"/>
    <n v="10533"/>
    <n v="327344"/>
    <n v="6.7913030723559337E-2"/>
    <x v="2"/>
    <n v="0"/>
  </r>
  <r>
    <s v="Post_1280"/>
    <x v="227"/>
    <x v="0"/>
    <x v="3"/>
    <x v="8"/>
    <x v="0"/>
    <x v="6"/>
    <n v="1417619"/>
    <n v="261333"/>
    <n v="28832"/>
    <n v="33631"/>
    <n v="323796"/>
    <n v="0.22840833820652798"/>
    <x v="1"/>
    <n v="0"/>
  </r>
  <r>
    <s v="Post_1281"/>
    <x v="604"/>
    <x v="17"/>
    <x v="1"/>
    <x v="0"/>
    <x v="1"/>
    <x v="6"/>
    <n v="3373662"/>
    <n v="127818"/>
    <n v="52586"/>
    <n v="17121"/>
    <n v="197525"/>
    <n v="5.854913740617762E-2"/>
    <x v="1"/>
    <n v="0"/>
  </r>
  <r>
    <s v="Post_1282"/>
    <x v="605"/>
    <x v="17"/>
    <x v="2"/>
    <x v="6"/>
    <x v="4"/>
    <x v="3"/>
    <n v="280264"/>
    <n v="24388"/>
    <n v="40754"/>
    <n v="36005"/>
    <n v="101147"/>
    <n v="0.36089900950532355"/>
    <x v="2"/>
    <n v="0"/>
  </r>
  <r>
    <s v="Post_1283"/>
    <x v="365"/>
    <x v="21"/>
    <x v="3"/>
    <x v="2"/>
    <x v="2"/>
    <x v="2"/>
    <n v="1412186"/>
    <n v="348080"/>
    <n v="24255"/>
    <n v="47797"/>
    <n v="420132"/>
    <n v="0.29750471963324943"/>
    <x v="2"/>
    <n v="0"/>
  </r>
  <r>
    <s v="Post_1284"/>
    <x v="606"/>
    <x v="13"/>
    <x v="3"/>
    <x v="3"/>
    <x v="4"/>
    <x v="3"/>
    <n v="2440607"/>
    <n v="59389"/>
    <n v="15997"/>
    <n v="21735"/>
    <n v="97121"/>
    <n v="3.9793789004128888E-2"/>
    <x v="2"/>
    <n v="0"/>
  </r>
  <r>
    <s v="Post_1285"/>
    <x v="607"/>
    <x v="3"/>
    <x v="3"/>
    <x v="6"/>
    <x v="4"/>
    <x v="6"/>
    <n v="1212383"/>
    <n v="134452"/>
    <n v="16512"/>
    <n v="26744"/>
    <n v="177708"/>
    <n v="0.14657744293676173"/>
    <x v="2"/>
    <n v="0"/>
  </r>
  <r>
    <s v="Post_1286"/>
    <x v="594"/>
    <x v="2"/>
    <x v="3"/>
    <x v="1"/>
    <x v="1"/>
    <x v="1"/>
    <n v="2561337"/>
    <n v="468506"/>
    <n v="33962"/>
    <n v="5509"/>
    <n v="507977"/>
    <n v="0.19832493732765349"/>
    <x v="2"/>
    <n v="0"/>
  </r>
  <r>
    <s v="Post_1287"/>
    <x v="421"/>
    <x v="19"/>
    <x v="3"/>
    <x v="2"/>
    <x v="2"/>
    <x v="4"/>
    <n v="886874"/>
    <n v="374139"/>
    <n v="41228"/>
    <n v="35296"/>
    <n v="450663"/>
    <n v="0.50814771884168441"/>
    <x v="0"/>
    <n v="0"/>
  </r>
  <r>
    <s v="Post_1288"/>
    <x v="283"/>
    <x v="5"/>
    <x v="0"/>
    <x v="8"/>
    <x v="3"/>
    <x v="2"/>
    <n v="1622096"/>
    <n v="119815"/>
    <n v="41769"/>
    <n v="1529"/>
    <n v="163113"/>
    <n v="0.1005569337449818"/>
    <x v="1"/>
    <n v="0"/>
  </r>
  <r>
    <s v="Post_1289"/>
    <x v="244"/>
    <x v="11"/>
    <x v="1"/>
    <x v="4"/>
    <x v="2"/>
    <x v="2"/>
    <n v="946358"/>
    <n v="304294"/>
    <n v="25948"/>
    <n v="35055"/>
    <n v="365297"/>
    <n v="0.38600297139137618"/>
    <x v="2"/>
    <n v="0"/>
  </r>
  <r>
    <s v="Post_1290"/>
    <x v="182"/>
    <x v="5"/>
    <x v="2"/>
    <x v="5"/>
    <x v="0"/>
    <x v="5"/>
    <n v="4119667"/>
    <n v="242655"/>
    <n v="41085"/>
    <n v="3854"/>
    <n v="287594"/>
    <n v="6.9810011343149819E-2"/>
    <x v="0"/>
    <n v="0"/>
  </r>
  <r>
    <s v="Post_1291"/>
    <x v="608"/>
    <x v="23"/>
    <x v="0"/>
    <x v="1"/>
    <x v="2"/>
    <x v="7"/>
    <n v="3974573"/>
    <n v="400911"/>
    <n v="46622"/>
    <n v="18136"/>
    <n v="465669"/>
    <n v="0.11716201966852792"/>
    <x v="2"/>
    <n v="0"/>
  </r>
  <r>
    <s v="Post_1292"/>
    <x v="563"/>
    <x v="18"/>
    <x v="3"/>
    <x v="0"/>
    <x v="2"/>
    <x v="1"/>
    <n v="2764814"/>
    <n v="67913"/>
    <n v="48844"/>
    <n v="32596"/>
    <n v="149353"/>
    <n v="5.4019185377388861E-2"/>
    <x v="2"/>
    <n v="0"/>
  </r>
  <r>
    <s v="Post_1293"/>
    <x v="271"/>
    <x v="9"/>
    <x v="1"/>
    <x v="2"/>
    <x v="2"/>
    <x v="6"/>
    <n v="3105914"/>
    <n v="310842"/>
    <n v="86059"/>
    <n v="25445"/>
    <n v="422346"/>
    <n v="0.13598122807006247"/>
    <x v="2"/>
    <n v="0"/>
  </r>
  <r>
    <s v="Post_1294"/>
    <x v="295"/>
    <x v="14"/>
    <x v="3"/>
    <x v="7"/>
    <x v="0"/>
    <x v="0"/>
    <n v="2289887"/>
    <n v="411599"/>
    <n v="6923"/>
    <n v="34729"/>
    <n v="453251"/>
    <n v="0.19793596801938262"/>
    <x v="0"/>
    <n v="0"/>
  </r>
  <r>
    <s v="Post_1295"/>
    <x v="387"/>
    <x v="22"/>
    <x v="3"/>
    <x v="1"/>
    <x v="0"/>
    <x v="4"/>
    <n v="1213734"/>
    <n v="342720"/>
    <n v="58380"/>
    <n v="21282"/>
    <n v="422382"/>
    <n v="0.34800211578484247"/>
    <x v="1"/>
    <n v="0"/>
  </r>
  <r>
    <s v="Post_1296"/>
    <x v="18"/>
    <x v="1"/>
    <x v="3"/>
    <x v="7"/>
    <x v="0"/>
    <x v="5"/>
    <n v="264136"/>
    <n v="434933"/>
    <n v="9642"/>
    <n v="7876"/>
    <n v="452451"/>
    <n v="1.7129471181512554"/>
    <x v="0"/>
    <n v="0"/>
  </r>
  <r>
    <s v="Post_1297"/>
    <x v="257"/>
    <x v="11"/>
    <x v="2"/>
    <x v="2"/>
    <x v="1"/>
    <x v="5"/>
    <n v="1661537"/>
    <n v="8669"/>
    <n v="88291"/>
    <n v="10996"/>
    <n v="107956"/>
    <n v="6.4973575671200823E-2"/>
    <x v="2"/>
    <n v="0"/>
  </r>
  <r>
    <s v="Post_1298"/>
    <x v="609"/>
    <x v="16"/>
    <x v="1"/>
    <x v="5"/>
    <x v="4"/>
    <x v="0"/>
    <n v="643763"/>
    <n v="472554"/>
    <n v="57987"/>
    <n v="11509"/>
    <n v="542050"/>
    <n v="0.84200241393183517"/>
    <x v="0"/>
    <n v="0"/>
  </r>
  <r>
    <s v="Post_1299"/>
    <x v="140"/>
    <x v="15"/>
    <x v="0"/>
    <x v="2"/>
    <x v="5"/>
    <x v="3"/>
    <n v="1296499"/>
    <n v="230354"/>
    <n v="67311"/>
    <n v="23584"/>
    <n v="321249"/>
    <n v="0.24778191113143935"/>
    <x v="2"/>
    <n v="0"/>
  </r>
  <r>
    <s v="Post_1300"/>
    <x v="214"/>
    <x v="9"/>
    <x v="0"/>
    <x v="3"/>
    <x v="2"/>
    <x v="5"/>
    <n v="1205102"/>
    <n v="220248"/>
    <n v="24146"/>
    <n v="6273"/>
    <n v="250667"/>
    <n v="0.20800479959372734"/>
    <x v="0"/>
    <n v="0"/>
  </r>
  <r>
    <s v="Post_1301"/>
    <x v="265"/>
    <x v="9"/>
    <x v="2"/>
    <x v="3"/>
    <x v="2"/>
    <x v="1"/>
    <n v="3264905"/>
    <n v="287339"/>
    <n v="75893"/>
    <n v="22514"/>
    <n v="385746"/>
    <n v="0.11814922639402985"/>
    <x v="2"/>
    <n v="0"/>
  </r>
  <r>
    <s v="Post_1302"/>
    <x v="286"/>
    <x v="12"/>
    <x v="0"/>
    <x v="9"/>
    <x v="3"/>
    <x v="4"/>
    <n v="4295107"/>
    <n v="52742"/>
    <n v="18986"/>
    <n v="7245"/>
    <n v="78973"/>
    <n v="1.8386736349059522E-2"/>
    <x v="1"/>
    <n v="0"/>
  </r>
  <r>
    <s v="Post_1303"/>
    <x v="149"/>
    <x v="18"/>
    <x v="3"/>
    <x v="8"/>
    <x v="3"/>
    <x v="6"/>
    <n v="736289"/>
    <n v="485171"/>
    <n v="37329"/>
    <n v="48944"/>
    <n v="571444"/>
    <n v="0.77611372708270798"/>
    <x v="1"/>
    <n v="0"/>
  </r>
  <r>
    <s v="Post_1304"/>
    <x v="475"/>
    <x v="21"/>
    <x v="2"/>
    <x v="4"/>
    <x v="3"/>
    <x v="0"/>
    <n v="961783"/>
    <n v="142483"/>
    <n v="59165"/>
    <n v="21732"/>
    <n v="223380"/>
    <n v="0.232256132620352"/>
    <x v="1"/>
    <n v="0"/>
  </r>
  <r>
    <s v="Post_1305"/>
    <x v="493"/>
    <x v="23"/>
    <x v="1"/>
    <x v="0"/>
    <x v="4"/>
    <x v="0"/>
    <n v="3171066"/>
    <n v="339557"/>
    <n v="4006"/>
    <n v="12554"/>
    <n v="356117"/>
    <n v="0.11230198299247005"/>
    <x v="1"/>
    <n v="0"/>
  </r>
  <r>
    <s v="Post_1306"/>
    <x v="440"/>
    <x v="16"/>
    <x v="3"/>
    <x v="3"/>
    <x v="4"/>
    <x v="6"/>
    <n v="2389579"/>
    <n v="152619"/>
    <n v="48984"/>
    <n v="25191"/>
    <n v="226794"/>
    <n v="9.4909605415849405E-2"/>
    <x v="1"/>
    <n v="0"/>
  </r>
  <r>
    <s v="Post_1307"/>
    <x v="26"/>
    <x v="1"/>
    <x v="0"/>
    <x v="0"/>
    <x v="1"/>
    <x v="1"/>
    <n v="804183"/>
    <n v="164716"/>
    <n v="88378"/>
    <n v="8578"/>
    <n v="261672"/>
    <n v="0.32538862423105192"/>
    <x v="1"/>
    <n v="0"/>
  </r>
  <r>
    <s v="Post_1308"/>
    <x v="585"/>
    <x v="16"/>
    <x v="2"/>
    <x v="5"/>
    <x v="5"/>
    <x v="1"/>
    <n v="278830"/>
    <n v="96874"/>
    <n v="13638"/>
    <n v="40689"/>
    <n v="151201"/>
    <n v="0.54226948319764734"/>
    <x v="1"/>
    <n v="0"/>
  </r>
  <r>
    <s v="Post_1309"/>
    <x v="610"/>
    <x v="15"/>
    <x v="3"/>
    <x v="7"/>
    <x v="1"/>
    <x v="0"/>
    <n v="894414"/>
    <n v="424359"/>
    <n v="9498"/>
    <n v="48618"/>
    <n v="482475"/>
    <n v="0.53943140424903901"/>
    <x v="0"/>
    <n v="0"/>
  </r>
  <r>
    <s v="Post_1310"/>
    <x v="314"/>
    <x v="15"/>
    <x v="3"/>
    <x v="6"/>
    <x v="5"/>
    <x v="0"/>
    <n v="3175002"/>
    <n v="317730"/>
    <n v="81407"/>
    <n v="42155"/>
    <n v="441292"/>
    <n v="0.13898951874675985"/>
    <x v="2"/>
    <n v="0"/>
  </r>
  <r>
    <s v="Post_1311"/>
    <x v="383"/>
    <x v="10"/>
    <x v="3"/>
    <x v="2"/>
    <x v="5"/>
    <x v="2"/>
    <n v="2362838"/>
    <n v="3194"/>
    <n v="35532"/>
    <n v="3408"/>
    <n v="42134"/>
    <n v="1.7831946159660543E-2"/>
    <x v="0"/>
    <n v="0"/>
  </r>
  <r>
    <s v="Post_1312"/>
    <x v="427"/>
    <x v="16"/>
    <x v="0"/>
    <x v="2"/>
    <x v="0"/>
    <x v="7"/>
    <n v="2010391"/>
    <n v="142135"/>
    <n v="17115"/>
    <n v="37585"/>
    <n v="196835"/>
    <n v="9.7908814752951046E-2"/>
    <x v="2"/>
    <n v="0"/>
  </r>
  <r>
    <s v="Post_1313"/>
    <x v="162"/>
    <x v="0"/>
    <x v="2"/>
    <x v="5"/>
    <x v="3"/>
    <x v="0"/>
    <n v="1333519"/>
    <n v="33634"/>
    <n v="67008"/>
    <n v="19020"/>
    <n v="119662"/>
    <n v="8.9734004539867823E-2"/>
    <x v="1"/>
    <n v="0"/>
  </r>
  <r>
    <s v="Post_1314"/>
    <x v="297"/>
    <x v="13"/>
    <x v="0"/>
    <x v="0"/>
    <x v="0"/>
    <x v="7"/>
    <n v="2851867"/>
    <n v="407380"/>
    <n v="86927"/>
    <n v="39494"/>
    <n v="533801"/>
    <n v="0.18717597980550987"/>
    <x v="2"/>
    <n v="0"/>
  </r>
  <r>
    <s v="Post_1315"/>
    <x v="611"/>
    <x v="17"/>
    <x v="1"/>
    <x v="1"/>
    <x v="5"/>
    <x v="6"/>
    <n v="330476"/>
    <n v="485696"/>
    <n v="2619"/>
    <n v="4585"/>
    <n v="492900"/>
    <n v="1.4914850095014465"/>
    <x v="2"/>
    <n v="0"/>
  </r>
  <r>
    <s v="Post_1316"/>
    <x v="110"/>
    <x v="1"/>
    <x v="2"/>
    <x v="3"/>
    <x v="2"/>
    <x v="3"/>
    <n v="1068462"/>
    <n v="397476"/>
    <n v="34854"/>
    <n v="18603"/>
    <n v="450933"/>
    <n v="0.42203934253160152"/>
    <x v="1"/>
    <n v="0"/>
  </r>
  <r>
    <s v="Post_1317"/>
    <x v="351"/>
    <x v="15"/>
    <x v="2"/>
    <x v="8"/>
    <x v="4"/>
    <x v="3"/>
    <n v="370537"/>
    <n v="271989"/>
    <n v="18364"/>
    <n v="40465"/>
    <n v="330818"/>
    <n v="0.89280692616391888"/>
    <x v="2"/>
    <n v="0"/>
  </r>
  <r>
    <s v="Post_1318"/>
    <x v="408"/>
    <x v="20"/>
    <x v="2"/>
    <x v="7"/>
    <x v="0"/>
    <x v="5"/>
    <n v="2055018"/>
    <n v="318200"/>
    <n v="34749"/>
    <n v="4831"/>
    <n v="357780"/>
    <n v="0.17410066481169509"/>
    <x v="0"/>
    <n v="0"/>
  </r>
  <r>
    <s v="Post_1319"/>
    <x v="612"/>
    <x v="20"/>
    <x v="1"/>
    <x v="2"/>
    <x v="0"/>
    <x v="2"/>
    <n v="1179104"/>
    <n v="355660"/>
    <n v="14269"/>
    <n v="32625"/>
    <n v="402554"/>
    <n v="0.34140669525334494"/>
    <x v="1"/>
    <n v="0"/>
  </r>
  <r>
    <s v="Post_1320"/>
    <x v="373"/>
    <x v="12"/>
    <x v="2"/>
    <x v="9"/>
    <x v="5"/>
    <x v="7"/>
    <n v="842477"/>
    <n v="301736"/>
    <n v="68814"/>
    <n v="19088"/>
    <n v="389638"/>
    <n v="0.46249096414501523"/>
    <x v="2"/>
    <n v="0"/>
  </r>
  <r>
    <s v="Post_1321"/>
    <x v="613"/>
    <x v="3"/>
    <x v="1"/>
    <x v="9"/>
    <x v="4"/>
    <x v="1"/>
    <n v="739337"/>
    <n v="157550"/>
    <n v="81164"/>
    <n v="9915"/>
    <n v="248629"/>
    <n v="0.33628642959841049"/>
    <x v="1"/>
    <n v="0"/>
  </r>
  <r>
    <s v="Post_1322"/>
    <x v="104"/>
    <x v="4"/>
    <x v="2"/>
    <x v="7"/>
    <x v="1"/>
    <x v="3"/>
    <n v="4500031"/>
    <n v="189284"/>
    <n v="97120"/>
    <n v="44811"/>
    <n v="331215"/>
    <n v="7.3602826291641096E-2"/>
    <x v="1"/>
    <n v="0"/>
  </r>
  <r>
    <s v="Post_1323"/>
    <x v="614"/>
    <x v="9"/>
    <x v="3"/>
    <x v="1"/>
    <x v="3"/>
    <x v="0"/>
    <n v="1215133"/>
    <n v="357427"/>
    <n v="68104"/>
    <n v="34015"/>
    <n v="459546"/>
    <n v="0.37818576238156648"/>
    <x v="2"/>
    <n v="0"/>
  </r>
  <r>
    <s v="Post_1324"/>
    <x v="459"/>
    <x v="9"/>
    <x v="1"/>
    <x v="0"/>
    <x v="2"/>
    <x v="2"/>
    <n v="449348"/>
    <n v="35182"/>
    <n v="4716"/>
    <n v="18161"/>
    <n v="58059"/>
    <n v="0.12920720688642209"/>
    <x v="0"/>
    <n v="0"/>
  </r>
  <r>
    <s v="Post_1325"/>
    <x v="269"/>
    <x v="18"/>
    <x v="2"/>
    <x v="2"/>
    <x v="5"/>
    <x v="1"/>
    <n v="1190740"/>
    <n v="213240"/>
    <n v="94333"/>
    <n v="16398"/>
    <n v="323971"/>
    <n v="0.27207534810286038"/>
    <x v="1"/>
    <n v="0"/>
  </r>
  <r>
    <s v="Post_1326"/>
    <x v="322"/>
    <x v="22"/>
    <x v="3"/>
    <x v="9"/>
    <x v="2"/>
    <x v="2"/>
    <n v="1118979"/>
    <n v="426061"/>
    <n v="23299"/>
    <n v="8196"/>
    <n v="457556"/>
    <n v="0.40890490348791175"/>
    <x v="1"/>
    <n v="0"/>
  </r>
  <r>
    <s v="Post_1327"/>
    <x v="223"/>
    <x v="7"/>
    <x v="1"/>
    <x v="9"/>
    <x v="3"/>
    <x v="2"/>
    <n v="4007152"/>
    <n v="432650"/>
    <n v="96770"/>
    <n v="7738"/>
    <n v="537158"/>
    <n v="0.1340498189237643"/>
    <x v="1"/>
    <n v="0"/>
  </r>
  <r>
    <s v="Post_1328"/>
    <x v="414"/>
    <x v="3"/>
    <x v="2"/>
    <x v="9"/>
    <x v="2"/>
    <x v="4"/>
    <n v="3390112"/>
    <n v="413183"/>
    <n v="6201"/>
    <n v="2949"/>
    <n v="422333"/>
    <n v="0.12457789005201009"/>
    <x v="2"/>
    <n v="0"/>
  </r>
  <r>
    <s v="Post_1329"/>
    <x v="599"/>
    <x v="11"/>
    <x v="1"/>
    <x v="6"/>
    <x v="5"/>
    <x v="6"/>
    <n v="4223266"/>
    <n v="5635"/>
    <n v="13422"/>
    <n v="13879"/>
    <n v="32936"/>
    <n v="7.7987036573116631E-3"/>
    <x v="2"/>
    <n v="0"/>
  </r>
  <r>
    <s v="Post_1330"/>
    <x v="615"/>
    <x v="17"/>
    <x v="2"/>
    <x v="8"/>
    <x v="3"/>
    <x v="7"/>
    <n v="837863"/>
    <n v="264887"/>
    <n v="35633"/>
    <n v="21578"/>
    <n v="322098"/>
    <n v="0.38442800314609904"/>
    <x v="0"/>
    <n v="0"/>
  </r>
  <r>
    <s v="Post_1331"/>
    <x v="616"/>
    <x v="8"/>
    <x v="2"/>
    <x v="6"/>
    <x v="3"/>
    <x v="5"/>
    <n v="3425267"/>
    <n v="229865"/>
    <n v="43423"/>
    <n v="22490"/>
    <n v="295778"/>
    <n v="8.6351808486754458E-2"/>
    <x v="2"/>
    <n v="0"/>
  </r>
  <r>
    <s v="Post_1332"/>
    <x v="548"/>
    <x v="22"/>
    <x v="2"/>
    <x v="1"/>
    <x v="1"/>
    <x v="5"/>
    <n v="4347648"/>
    <n v="241142"/>
    <n v="55800"/>
    <n v="165"/>
    <n v="297107"/>
    <n v="6.8337409100276747E-2"/>
    <x v="0"/>
    <n v="0"/>
  </r>
  <r>
    <s v="Post_1333"/>
    <x v="89"/>
    <x v="3"/>
    <x v="0"/>
    <x v="5"/>
    <x v="0"/>
    <x v="0"/>
    <n v="2454558"/>
    <n v="271958"/>
    <n v="31163"/>
    <n v="46231"/>
    <n v="349352"/>
    <n v="0.14232786513905965"/>
    <x v="0"/>
    <n v="0"/>
  </r>
  <r>
    <s v="Post_1334"/>
    <x v="411"/>
    <x v="8"/>
    <x v="2"/>
    <x v="7"/>
    <x v="0"/>
    <x v="2"/>
    <n v="4328041"/>
    <n v="127158"/>
    <n v="91300"/>
    <n v="2263"/>
    <n v="220721"/>
    <n v="5.0997899511580409E-2"/>
    <x v="2"/>
    <n v="0"/>
  </r>
  <r>
    <s v="Post_1335"/>
    <x v="159"/>
    <x v="22"/>
    <x v="0"/>
    <x v="8"/>
    <x v="4"/>
    <x v="5"/>
    <n v="4511744"/>
    <n v="254344"/>
    <n v="59222"/>
    <n v="41866"/>
    <n v="355432"/>
    <n v="7.877929244212438E-2"/>
    <x v="1"/>
    <n v="0"/>
  </r>
  <r>
    <s v="Post_1336"/>
    <x v="102"/>
    <x v="20"/>
    <x v="3"/>
    <x v="9"/>
    <x v="4"/>
    <x v="4"/>
    <n v="4610463"/>
    <n v="425376"/>
    <n v="84697"/>
    <n v="14385"/>
    <n v="524458"/>
    <n v="0.11375386810391928"/>
    <x v="1"/>
    <n v="0"/>
  </r>
  <r>
    <s v="Post_1337"/>
    <x v="267"/>
    <x v="0"/>
    <x v="1"/>
    <x v="1"/>
    <x v="4"/>
    <x v="5"/>
    <n v="2277825"/>
    <n v="468829"/>
    <n v="14948"/>
    <n v="24904"/>
    <n v="508681"/>
    <n v="0.22331873607498381"/>
    <x v="2"/>
    <n v="0"/>
  </r>
  <r>
    <s v="Post_1338"/>
    <x v="617"/>
    <x v="21"/>
    <x v="3"/>
    <x v="5"/>
    <x v="4"/>
    <x v="4"/>
    <n v="3893120"/>
    <n v="140608"/>
    <n v="79169"/>
    <n v="3536"/>
    <n v="223313"/>
    <n v="5.736093416077593E-2"/>
    <x v="0"/>
    <n v="0"/>
  </r>
  <r>
    <s v="Post_1339"/>
    <x v="400"/>
    <x v="19"/>
    <x v="0"/>
    <x v="4"/>
    <x v="0"/>
    <x v="6"/>
    <n v="323133"/>
    <n v="316119"/>
    <n v="92969"/>
    <n v="275"/>
    <n v="409363"/>
    <n v="1.2668560623644134"/>
    <x v="2"/>
    <n v="0"/>
  </r>
  <r>
    <s v="Post_1340"/>
    <x v="381"/>
    <x v="18"/>
    <x v="0"/>
    <x v="3"/>
    <x v="5"/>
    <x v="4"/>
    <n v="4714288"/>
    <n v="367578"/>
    <n v="82639"/>
    <n v="34084"/>
    <n v="484301"/>
    <n v="0.10273046534280468"/>
    <x v="0"/>
    <n v="0"/>
  </r>
  <r>
    <s v="Post_1341"/>
    <x v="258"/>
    <x v="8"/>
    <x v="1"/>
    <x v="6"/>
    <x v="5"/>
    <x v="4"/>
    <n v="2449412"/>
    <n v="260270"/>
    <n v="93639"/>
    <n v="48015"/>
    <n v="401924"/>
    <n v="0.16408999384342038"/>
    <x v="1"/>
    <n v="0"/>
  </r>
  <r>
    <s v="Post_1342"/>
    <x v="347"/>
    <x v="2"/>
    <x v="1"/>
    <x v="9"/>
    <x v="0"/>
    <x v="5"/>
    <n v="3525460"/>
    <n v="12794"/>
    <n v="64359"/>
    <n v="44733"/>
    <n v="121886"/>
    <n v="3.4573076988534832E-2"/>
    <x v="2"/>
    <n v="0"/>
  </r>
  <r>
    <s v="Post_1343"/>
    <x v="618"/>
    <x v="3"/>
    <x v="3"/>
    <x v="6"/>
    <x v="5"/>
    <x v="6"/>
    <n v="4742368"/>
    <n v="54608"/>
    <n v="90554"/>
    <n v="26913"/>
    <n v="172075"/>
    <n v="3.6284615618189055E-2"/>
    <x v="1"/>
    <n v="0"/>
  </r>
  <r>
    <s v="Post_1344"/>
    <x v="76"/>
    <x v="19"/>
    <x v="1"/>
    <x v="9"/>
    <x v="5"/>
    <x v="3"/>
    <n v="2884482"/>
    <n v="205837"/>
    <n v="18884"/>
    <n v="34478"/>
    <n v="259199"/>
    <n v="8.98598084508761E-2"/>
    <x v="0"/>
    <n v="0"/>
  </r>
  <r>
    <s v="Post_1345"/>
    <x v="354"/>
    <x v="1"/>
    <x v="0"/>
    <x v="1"/>
    <x v="3"/>
    <x v="4"/>
    <n v="2816091"/>
    <n v="31691"/>
    <n v="13582"/>
    <n v="28775"/>
    <n v="74048"/>
    <n v="2.6294604826335513E-2"/>
    <x v="1"/>
    <n v="0"/>
  </r>
  <r>
    <s v="Post_1346"/>
    <x v="494"/>
    <x v="3"/>
    <x v="2"/>
    <x v="0"/>
    <x v="3"/>
    <x v="6"/>
    <n v="4467747"/>
    <n v="342278"/>
    <n v="65649"/>
    <n v="39380"/>
    <n v="447307"/>
    <n v="0.1001191428252316"/>
    <x v="1"/>
    <n v="0"/>
  </r>
  <r>
    <s v="Post_1347"/>
    <x v="297"/>
    <x v="13"/>
    <x v="3"/>
    <x v="5"/>
    <x v="5"/>
    <x v="7"/>
    <n v="4985164"/>
    <n v="47700"/>
    <n v="96055"/>
    <n v="48941"/>
    <n v="192696"/>
    <n v="3.8653893833783599E-2"/>
    <x v="0"/>
    <n v="0"/>
  </r>
  <r>
    <s v="Post_1348"/>
    <x v="103"/>
    <x v="17"/>
    <x v="0"/>
    <x v="3"/>
    <x v="1"/>
    <x v="5"/>
    <n v="4745468"/>
    <n v="126563"/>
    <n v="37361"/>
    <n v="35102"/>
    <n v="199026"/>
    <n v="4.1940225916600848E-2"/>
    <x v="0"/>
    <n v="0"/>
  </r>
  <r>
    <s v="Post_1349"/>
    <x v="577"/>
    <x v="8"/>
    <x v="3"/>
    <x v="8"/>
    <x v="0"/>
    <x v="0"/>
    <n v="4193386"/>
    <n v="430264"/>
    <n v="84216"/>
    <n v="12887"/>
    <n v="527367"/>
    <n v="0.12576161603057767"/>
    <x v="2"/>
    <n v="0"/>
  </r>
  <r>
    <s v="Post_1350"/>
    <x v="438"/>
    <x v="21"/>
    <x v="3"/>
    <x v="1"/>
    <x v="3"/>
    <x v="7"/>
    <n v="1406438"/>
    <n v="73183"/>
    <n v="6162"/>
    <n v="13527"/>
    <n v="92872"/>
    <n v="6.6033483168116899E-2"/>
    <x v="1"/>
    <n v="0"/>
  </r>
  <r>
    <s v="Post_1351"/>
    <x v="343"/>
    <x v="8"/>
    <x v="3"/>
    <x v="2"/>
    <x v="4"/>
    <x v="5"/>
    <n v="4920264"/>
    <n v="398327"/>
    <n v="3628"/>
    <n v="34070"/>
    <n v="436025"/>
    <n v="8.8618212356084955E-2"/>
    <x v="1"/>
    <n v="0"/>
  </r>
  <r>
    <s v="Post_1352"/>
    <x v="70"/>
    <x v="5"/>
    <x v="0"/>
    <x v="7"/>
    <x v="4"/>
    <x v="3"/>
    <n v="675163"/>
    <n v="272637"/>
    <n v="95308"/>
    <n v="27495"/>
    <n v="395440"/>
    <n v="0.58569560239527341"/>
    <x v="0"/>
    <n v="0"/>
  </r>
  <r>
    <s v="Post_1353"/>
    <x v="333"/>
    <x v="16"/>
    <x v="3"/>
    <x v="7"/>
    <x v="1"/>
    <x v="5"/>
    <n v="3156979"/>
    <n v="486439"/>
    <n v="65910"/>
    <n v="47543"/>
    <n v="599892"/>
    <n v="0.19002090289482446"/>
    <x v="1"/>
    <n v="0"/>
  </r>
  <r>
    <s v="Post_1354"/>
    <x v="547"/>
    <x v="13"/>
    <x v="2"/>
    <x v="2"/>
    <x v="5"/>
    <x v="6"/>
    <n v="2825287"/>
    <n v="117638"/>
    <n v="95968"/>
    <n v="7429"/>
    <n v="221035"/>
    <n v="7.8234529801751121E-2"/>
    <x v="0"/>
    <n v="0"/>
  </r>
  <r>
    <s v="Post_1355"/>
    <x v="207"/>
    <x v="22"/>
    <x v="1"/>
    <x v="3"/>
    <x v="4"/>
    <x v="1"/>
    <n v="4880933"/>
    <n v="424044"/>
    <n v="36411"/>
    <n v="15765"/>
    <n v="476220"/>
    <n v="9.7567411804259555E-2"/>
    <x v="2"/>
    <n v="0"/>
  </r>
  <r>
    <s v="Post_1356"/>
    <x v="133"/>
    <x v="9"/>
    <x v="0"/>
    <x v="3"/>
    <x v="1"/>
    <x v="4"/>
    <n v="203380"/>
    <n v="209884"/>
    <n v="73618"/>
    <n v="20779"/>
    <n v="304281"/>
    <n v="1.4961205624938538"/>
    <x v="2"/>
    <n v="0"/>
  </r>
  <r>
    <s v="Post_1357"/>
    <x v="619"/>
    <x v="19"/>
    <x v="1"/>
    <x v="6"/>
    <x v="4"/>
    <x v="5"/>
    <n v="1591371"/>
    <n v="457773"/>
    <n v="5808"/>
    <n v="24319"/>
    <n v="487900"/>
    <n v="0.306590983497877"/>
    <x v="0"/>
    <n v="0"/>
  </r>
  <r>
    <s v="Post_1358"/>
    <x v="208"/>
    <x v="18"/>
    <x v="2"/>
    <x v="8"/>
    <x v="1"/>
    <x v="1"/>
    <n v="3671946"/>
    <n v="28063"/>
    <n v="80288"/>
    <n v="21251"/>
    <n v="129602"/>
    <n v="3.5295181356152838E-2"/>
    <x v="2"/>
    <n v="0"/>
  </r>
  <r>
    <s v="Post_1359"/>
    <x v="1"/>
    <x v="1"/>
    <x v="1"/>
    <x v="5"/>
    <x v="1"/>
    <x v="5"/>
    <n v="4747943"/>
    <n v="215327"/>
    <n v="30817"/>
    <n v="27401"/>
    <n v="273545"/>
    <n v="5.761337067441627E-2"/>
    <x v="0"/>
    <n v="0"/>
  </r>
  <r>
    <s v="Post_1360"/>
    <x v="620"/>
    <x v="23"/>
    <x v="2"/>
    <x v="9"/>
    <x v="4"/>
    <x v="5"/>
    <n v="2578412"/>
    <n v="251504"/>
    <n v="84789"/>
    <n v="13528"/>
    <n v="349821"/>
    <n v="0.13567304216703924"/>
    <x v="1"/>
    <n v="0"/>
  </r>
  <r>
    <s v="Post_1361"/>
    <x v="591"/>
    <x v="3"/>
    <x v="3"/>
    <x v="6"/>
    <x v="0"/>
    <x v="1"/>
    <n v="1449220"/>
    <n v="225649"/>
    <n v="39904"/>
    <n v="16363"/>
    <n v="281916"/>
    <n v="0.19452947102579318"/>
    <x v="2"/>
    <n v="0"/>
  </r>
  <r>
    <s v="Post_1362"/>
    <x v="225"/>
    <x v="19"/>
    <x v="3"/>
    <x v="0"/>
    <x v="2"/>
    <x v="4"/>
    <n v="597344"/>
    <n v="17521"/>
    <n v="66825"/>
    <n v="29302"/>
    <n v="113648"/>
    <n v="0.19025553115122945"/>
    <x v="1"/>
    <n v="0"/>
  </r>
  <r>
    <s v="Post_1363"/>
    <x v="281"/>
    <x v="14"/>
    <x v="0"/>
    <x v="3"/>
    <x v="0"/>
    <x v="6"/>
    <n v="1009899"/>
    <n v="476137"/>
    <n v="3228"/>
    <n v="47964"/>
    <n v="527329"/>
    <n v="0.52216013680575979"/>
    <x v="2"/>
    <n v="0"/>
  </r>
  <r>
    <s v="Post_1364"/>
    <x v="317"/>
    <x v="6"/>
    <x v="3"/>
    <x v="9"/>
    <x v="1"/>
    <x v="7"/>
    <n v="3120029"/>
    <n v="151582"/>
    <n v="8928"/>
    <n v="27509"/>
    <n v="188019"/>
    <n v="6.0261939872994767E-2"/>
    <x v="1"/>
    <n v="0"/>
  </r>
  <r>
    <s v="Post_1365"/>
    <x v="68"/>
    <x v="0"/>
    <x v="0"/>
    <x v="4"/>
    <x v="3"/>
    <x v="3"/>
    <n v="2364689"/>
    <n v="57101"/>
    <n v="14115"/>
    <n v="11231"/>
    <n v="82447"/>
    <n v="3.4865895684379637E-2"/>
    <x v="0"/>
    <n v="0"/>
  </r>
  <r>
    <s v="Post_1366"/>
    <x v="65"/>
    <x v="0"/>
    <x v="3"/>
    <x v="4"/>
    <x v="0"/>
    <x v="6"/>
    <n v="853053"/>
    <n v="422491"/>
    <n v="51824"/>
    <n v="41589"/>
    <n v="515904"/>
    <n v="0.60477367760268119"/>
    <x v="2"/>
    <n v="0"/>
  </r>
  <r>
    <s v="Post_1367"/>
    <x v="70"/>
    <x v="5"/>
    <x v="0"/>
    <x v="2"/>
    <x v="2"/>
    <x v="5"/>
    <n v="318179"/>
    <n v="247637"/>
    <n v="74541"/>
    <n v="9632"/>
    <n v="331810"/>
    <n v="1.0428406651601771"/>
    <x v="2"/>
    <n v="0"/>
  </r>
  <r>
    <s v="Post_1368"/>
    <x v="105"/>
    <x v="1"/>
    <x v="2"/>
    <x v="9"/>
    <x v="3"/>
    <x v="0"/>
    <n v="2205622"/>
    <n v="171076"/>
    <n v="81828"/>
    <n v="23677"/>
    <n v="276581"/>
    <n v="0.12539818699668392"/>
    <x v="1"/>
    <n v="0"/>
  </r>
  <r>
    <s v="Post_1369"/>
    <x v="469"/>
    <x v="17"/>
    <x v="0"/>
    <x v="6"/>
    <x v="2"/>
    <x v="6"/>
    <n v="963137"/>
    <n v="158489"/>
    <n v="94198"/>
    <n v="2651"/>
    <n v="255338"/>
    <n v="0.26511077863273863"/>
    <x v="2"/>
    <n v="0"/>
  </r>
  <r>
    <s v="Post_1370"/>
    <x v="532"/>
    <x v="21"/>
    <x v="2"/>
    <x v="8"/>
    <x v="0"/>
    <x v="6"/>
    <n v="4356359"/>
    <n v="427373"/>
    <n v="98628"/>
    <n v="27675"/>
    <n v="553676"/>
    <n v="0.12709604511473915"/>
    <x v="2"/>
    <n v="0"/>
  </r>
  <r>
    <s v="Post_1371"/>
    <x v="471"/>
    <x v="12"/>
    <x v="1"/>
    <x v="0"/>
    <x v="3"/>
    <x v="3"/>
    <n v="1180989"/>
    <n v="109429"/>
    <n v="18098"/>
    <n v="33218"/>
    <n v="160745"/>
    <n v="0.1361104972188564"/>
    <x v="1"/>
    <n v="0"/>
  </r>
  <r>
    <s v="Post_1372"/>
    <x v="284"/>
    <x v="16"/>
    <x v="3"/>
    <x v="0"/>
    <x v="5"/>
    <x v="2"/>
    <n v="3465465"/>
    <n v="146955"/>
    <n v="2010"/>
    <n v="4596"/>
    <n v="153561"/>
    <n v="4.4311802312243811E-2"/>
    <x v="0"/>
    <n v="0"/>
  </r>
  <r>
    <s v="Post_1373"/>
    <x v="141"/>
    <x v="6"/>
    <x v="1"/>
    <x v="3"/>
    <x v="5"/>
    <x v="1"/>
    <n v="2744810"/>
    <n v="30544"/>
    <n v="94790"/>
    <n v="20833"/>
    <n v="146167"/>
    <n v="5.3252137670731309E-2"/>
    <x v="1"/>
    <n v="0"/>
  </r>
  <r>
    <s v="Post_1374"/>
    <x v="341"/>
    <x v="20"/>
    <x v="2"/>
    <x v="7"/>
    <x v="0"/>
    <x v="0"/>
    <n v="4517381"/>
    <n v="232135"/>
    <n v="69688"/>
    <n v="1995"/>
    <n v="303818"/>
    <n v="6.7255341092548979E-2"/>
    <x v="2"/>
    <n v="0"/>
  </r>
  <r>
    <s v="Post_1375"/>
    <x v="469"/>
    <x v="17"/>
    <x v="2"/>
    <x v="7"/>
    <x v="0"/>
    <x v="6"/>
    <n v="4496073"/>
    <n v="124732"/>
    <n v="19857"/>
    <n v="2918"/>
    <n v="147507"/>
    <n v="3.2807963749698903E-2"/>
    <x v="1"/>
    <n v="0"/>
  </r>
  <r>
    <s v="Post_1376"/>
    <x v="612"/>
    <x v="20"/>
    <x v="1"/>
    <x v="9"/>
    <x v="4"/>
    <x v="5"/>
    <n v="323411"/>
    <n v="56058"/>
    <n v="33031"/>
    <n v="39409"/>
    <n v="128498"/>
    <n v="0.39732105587008482"/>
    <x v="0"/>
    <n v="0"/>
  </r>
  <r>
    <s v="Post_1377"/>
    <x v="536"/>
    <x v="18"/>
    <x v="3"/>
    <x v="1"/>
    <x v="5"/>
    <x v="5"/>
    <n v="1690683"/>
    <n v="485592"/>
    <n v="49331"/>
    <n v="19554"/>
    <n v="554477"/>
    <n v="0.3279603568498648"/>
    <x v="0"/>
    <n v="0"/>
  </r>
  <r>
    <s v="Post_1378"/>
    <x v="196"/>
    <x v="18"/>
    <x v="0"/>
    <x v="5"/>
    <x v="5"/>
    <x v="6"/>
    <n v="4125312"/>
    <n v="360231"/>
    <n v="50867"/>
    <n v="10401"/>
    <n v="421499"/>
    <n v="0.10217384769927705"/>
    <x v="1"/>
    <n v="0"/>
  </r>
  <r>
    <s v="Post_1379"/>
    <x v="307"/>
    <x v="17"/>
    <x v="1"/>
    <x v="1"/>
    <x v="5"/>
    <x v="1"/>
    <n v="3262393"/>
    <n v="454181"/>
    <n v="90442"/>
    <n v="5100"/>
    <n v="549723"/>
    <n v="0.16850299764620633"/>
    <x v="2"/>
    <n v="0"/>
  </r>
  <r>
    <s v="Post_1380"/>
    <x v="309"/>
    <x v="12"/>
    <x v="0"/>
    <x v="7"/>
    <x v="1"/>
    <x v="2"/>
    <n v="1323089"/>
    <n v="321120"/>
    <n v="43717"/>
    <n v="31601"/>
    <n v="396438"/>
    <n v="0.29963063709244048"/>
    <x v="0"/>
    <n v="0"/>
  </r>
  <r>
    <s v="Post_1381"/>
    <x v="340"/>
    <x v="15"/>
    <x v="3"/>
    <x v="7"/>
    <x v="5"/>
    <x v="5"/>
    <n v="4993673"/>
    <n v="462012"/>
    <n v="14851"/>
    <n v="39245"/>
    <n v="516108"/>
    <n v="0.1033523821043148"/>
    <x v="2"/>
    <n v="0"/>
  </r>
  <r>
    <s v="Post_1382"/>
    <x v="621"/>
    <x v="21"/>
    <x v="3"/>
    <x v="4"/>
    <x v="1"/>
    <x v="7"/>
    <n v="1871397"/>
    <n v="491635"/>
    <n v="26412"/>
    <n v="40281"/>
    <n v="558328"/>
    <n v="0.29834823930999144"/>
    <x v="0"/>
    <n v="0"/>
  </r>
  <r>
    <s v="Post_1383"/>
    <x v="453"/>
    <x v="10"/>
    <x v="2"/>
    <x v="5"/>
    <x v="4"/>
    <x v="5"/>
    <n v="1091382"/>
    <n v="169871"/>
    <n v="69296"/>
    <n v="28132"/>
    <n v="267299"/>
    <n v="0.24491791141873331"/>
    <x v="1"/>
    <n v="0"/>
  </r>
  <r>
    <s v="Post_1384"/>
    <x v="505"/>
    <x v="4"/>
    <x v="1"/>
    <x v="4"/>
    <x v="3"/>
    <x v="2"/>
    <n v="3717231"/>
    <n v="417599"/>
    <n v="10888"/>
    <n v="30642"/>
    <n v="459129"/>
    <n v="0.12351371222288848"/>
    <x v="2"/>
    <n v="0"/>
  </r>
  <r>
    <s v="Post_1385"/>
    <x v="542"/>
    <x v="9"/>
    <x v="2"/>
    <x v="0"/>
    <x v="1"/>
    <x v="0"/>
    <n v="3351844"/>
    <n v="109560"/>
    <n v="72783"/>
    <n v="24165"/>
    <n v="206508"/>
    <n v="6.1610265871562042E-2"/>
    <x v="0"/>
    <n v="0"/>
  </r>
  <r>
    <s v="Post_1386"/>
    <x v="572"/>
    <x v="22"/>
    <x v="3"/>
    <x v="1"/>
    <x v="2"/>
    <x v="7"/>
    <n v="1088400"/>
    <n v="219478"/>
    <n v="50960"/>
    <n v="9544"/>
    <n v="279982"/>
    <n v="0.25724182285924291"/>
    <x v="2"/>
    <n v="0"/>
  </r>
  <r>
    <s v="Post_1387"/>
    <x v="268"/>
    <x v="8"/>
    <x v="0"/>
    <x v="5"/>
    <x v="3"/>
    <x v="0"/>
    <n v="1068851"/>
    <n v="486900"/>
    <n v="57469"/>
    <n v="18804"/>
    <n v="563173"/>
    <n v="0.52689570389137497"/>
    <x v="2"/>
    <n v="0"/>
  </r>
  <r>
    <s v="Post_1388"/>
    <x v="3"/>
    <x v="2"/>
    <x v="3"/>
    <x v="8"/>
    <x v="1"/>
    <x v="2"/>
    <n v="4256215"/>
    <n v="226028"/>
    <n v="42182"/>
    <n v="44655"/>
    <n v="312865"/>
    <n v="7.3507799770453325E-2"/>
    <x v="2"/>
    <n v="0"/>
  </r>
  <r>
    <s v="Post_1389"/>
    <x v="537"/>
    <x v="15"/>
    <x v="2"/>
    <x v="1"/>
    <x v="2"/>
    <x v="6"/>
    <n v="2875825"/>
    <n v="267989"/>
    <n v="33779"/>
    <n v="31998"/>
    <n v="333766"/>
    <n v="0.11605921778967775"/>
    <x v="0"/>
    <n v="0"/>
  </r>
  <r>
    <s v="Post_1390"/>
    <x v="316"/>
    <x v="5"/>
    <x v="3"/>
    <x v="8"/>
    <x v="3"/>
    <x v="5"/>
    <n v="1064061"/>
    <n v="290505"/>
    <n v="80733"/>
    <n v="47868"/>
    <n v="419106"/>
    <n v="0.39387403541714244"/>
    <x v="2"/>
    <n v="0"/>
  </r>
  <r>
    <s v="Post_1391"/>
    <x v="502"/>
    <x v="18"/>
    <x v="0"/>
    <x v="7"/>
    <x v="5"/>
    <x v="6"/>
    <n v="3806689"/>
    <n v="20540"/>
    <n v="47457"/>
    <n v="9403"/>
    <n v="77400"/>
    <n v="2.0332630272659521E-2"/>
    <x v="0"/>
    <n v="0"/>
  </r>
  <r>
    <s v="Post_1392"/>
    <x v="136"/>
    <x v="10"/>
    <x v="2"/>
    <x v="4"/>
    <x v="2"/>
    <x v="4"/>
    <n v="4581334"/>
    <n v="82540"/>
    <n v="38617"/>
    <n v="2955"/>
    <n v="124112"/>
    <n v="2.7090799317404057E-2"/>
    <x v="0"/>
    <n v="0"/>
  </r>
  <r>
    <s v="Post_1393"/>
    <x v="324"/>
    <x v="2"/>
    <x v="0"/>
    <x v="0"/>
    <x v="1"/>
    <x v="1"/>
    <n v="1122575"/>
    <n v="36002"/>
    <n v="75771"/>
    <n v="49277"/>
    <n v="161050"/>
    <n v="0.14346480190633143"/>
    <x v="1"/>
    <n v="0"/>
  </r>
  <r>
    <s v="Post_1394"/>
    <x v="229"/>
    <x v="20"/>
    <x v="0"/>
    <x v="4"/>
    <x v="0"/>
    <x v="0"/>
    <n v="3589440"/>
    <n v="232704"/>
    <n v="14507"/>
    <n v="29927"/>
    <n v="277138"/>
    <n v="7.7209258268699302E-2"/>
    <x v="0"/>
    <n v="0"/>
  </r>
  <r>
    <s v="Post_1395"/>
    <x v="255"/>
    <x v="1"/>
    <x v="2"/>
    <x v="6"/>
    <x v="2"/>
    <x v="6"/>
    <n v="3436501"/>
    <n v="353078"/>
    <n v="6086"/>
    <n v="47414"/>
    <n v="406578"/>
    <n v="0.11831161987149139"/>
    <x v="1"/>
    <n v="0"/>
  </r>
  <r>
    <s v="Post_1396"/>
    <x v="271"/>
    <x v="9"/>
    <x v="3"/>
    <x v="1"/>
    <x v="4"/>
    <x v="3"/>
    <n v="4946463"/>
    <n v="445158"/>
    <n v="72002"/>
    <n v="36183"/>
    <n v="553343"/>
    <n v="0.1118663982728669"/>
    <x v="2"/>
    <n v="0"/>
  </r>
  <r>
    <s v="Post_1397"/>
    <x v="283"/>
    <x v="5"/>
    <x v="2"/>
    <x v="0"/>
    <x v="5"/>
    <x v="7"/>
    <n v="1687923"/>
    <n v="409229"/>
    <n v="27714"/>
    <n v="13106"/>
    <n v="450049"/>
    <n v="0.26662886873394104"/>
    <x v="1"/>
    <n v="0"/>
  </r>
  <r>
    <s v="Post_1398"/>
    <x v="338"/>
    <x v="7"/>
    <x v="0"/>
    <x v="2"/>
    <x v="4"/>
    <x v="2"/>
    <n v="924656"/>
    <n v="154970"/>
    <n v="2083"/>
    <n v="31448"/>
    <n v="188501"/>
    <n v="0.20386067899845997"/>
    <x v="0"/>
    <n v="0"/>
  </r>
  <r>
    <s v="Post_1399"/>
    <x v="421"/>
    <x v="19"/>
    <x v="3"/>
    <x v="4"/>
    <x v="1"/>
    <x v="7"/>
    <n v="3630952"/>
    <n v="413617"/>
    <n v="89862"/>
    <n v="4384"/>
    <n v="507863"/>
    <n v="0.13987048024870613"/>
    <x v="1"/>
    <n v="0"/>
  </r>
  <r>
    <s v="Post_1400"/>
    <x v="344"/>
    <x v="7"/>
    <x v="1"/>
    <x v="3"/>
    <x v="4"/>
    <x v="3"/>
    <n v="23823"/>
    <n v="40878"/>
    <n v="92816"/>
    <n v="32364"/>
    <n v="166058"/>
    <n v="6.9704907022625191"/>
    <x v="1"/>
    <n v="0"/>
  </r>
  <r>
    <s v="Post_1401"/>
    <x v="88"/>
    <x v="10"/>
    <x v="2"/>
    <x v="8"/>
    <x v="0"/>
    <x v="5"/>
    <n v="3270361"/>
    <n v="115776"/>
    <n v="61334"/>
    <n v="8923"/>
    <n v="186033"/>
    <n v="5.6884545773387099E-2"/>
    <x v="2"/>
    <n v="0"/>
  </r>
  <r>
    <s v="Post_1402"/>
    <x v="346"/>
    <x v="0"/>
    <x v="0"/>
    <x v="7"/>
    <x v="0"/>
    <x v="0"/>
    <n v="534126"/>
    <n v="87051"/>
    <n v="54840"/>
    <n v="1455"/>
    <n v="143346"/>
    <n v="0.26837487783781355"/>
    <x v="1"/>
    <n v="0"/>
  </r>
  <r>
    <s v="Post_1403"/>
    <x v="355"/>
    <x v="20"/>
    <x v="0"/>
    <x v="3"/>
    <x v="0"/>
    <x v="5"/>
    <n v="4126231"/>
    <n v="268495"/>
    <n v="57440"/>
    <n v="8547"/>
    <n v="334482"/>
    <n v="8.1062354482819787E-2"/>
    <x v="1"/>
    <n v="0"/>
  </r>
  <r>
    <s v="Post_1404"/>
    <x v="622"/>
    <x v="13"/>
    <x v="3"/>
    <x v="8"/>
    <x v="3"/>
    <x v="1"/>
    <n v="4883178"/>
    <n v="104079"/>
    <n v="97157"/>
    <n v="25266"/>
    <n v="226502"/>
    <n v="4.6384137543214687E-2"/>
    <x v="1"/>
    <n v="0"/>
  </r>
  <r>
    <s v="Post_1405"/>
    <x v="177"/>
    <x v="6"/>
    <x v="1"/>
    <x v="5"/>
    <x v="2"/>
    <x v="0"/>
    <n v="1749951"/>
    <n v="204875"/>
    <n v="35997"/>
    <n v="12109"/>
    <n v="252981"/>
    <n v="0.14456461923791009"/>
    <x v="2"/>
    <n v="0"/>
  </r>
  <r>
    <s v="Post_1406"/>
    <x v="623"/>
    <x v="11"/>
    <x v="0"/>
    <x v="3"/>
    <x v="0"/>
    <x v="4"/>
    <n v="215435"/>
    <n v="384718"/>
    <n v="41860"/>
    <n v="11247"/>
    <n v="437825"/>
    <n v="2.0322835193909996"/>
    <x v="1"/>
    <n v="0"/>
  </r>
  <r>
    <s v="Post_1407"/>
    <x v="550"/>
    <x v="4"/>
    <x v="0"/>
    <x v="2"/>
    <x v="4"/>
    <x v="4"/>
    <n v="1166376"/>
    <n v="489633"/>
    <n v="74135"/>
    <n v="5827"/>
    <n v="569595"/>
    <n v="0.48834595362044486"/>
    <x v="2"/>
    <n v="0"/>
  </r>
  <r>
    <s v="Post_1408"/>
    <x v="493"/>
    <x v="23"/>
    <x v="1"/>
    <x v="4"/>
    <x v="2"/>
    <x v="0"/>
    <n v="4096709"/>
    <n v="436110"/>
    <n v="99307"/>
    <n v="43672"/>
    <n v="579089"/>
    <n v="0.14135468250246722"/>
    <x v="1"/>
    <n v="0"/>
  </r>
  <r>
    <s v="Post_1409"/>
    <x v="624"/>
    <x v="6"/>
    <x v="0"/>
    <x v="4"/>
    <x v="5"/>
    <x v="2"/>
    <n v="4482940"/>
    <n v="45442"/>
    <n v="17114"/>
    <n v="47200"/>
    <n v="109756"/>
    <n v="2.4483040147760177E-2"/>
    <x v="0"/>
    <n v="0"/>
  </r>
  <r>
    <s v="Post_1410"/>
    <x v="137"/>
    <x v="3"/>
    <x v="1"/>
    <x v="9"/>
    <x v="3"/>
    <x v="0"/>
    <n v="183630"/>
    <n v="124969"/>
    <n v="28636"/>
    <n v="6719"/>
    <n v="160324"/>
    <n v="0.87308174045635245"/>
    <x v="2"/>
    <n v="0"/>
  </r>
  <r>
    <s v="Post_1411"/>
    <x v="257"/>
    <x v="11"/>
    <x v="1"/>
    <x v="7"/>
    <x v="1"/>
    <x v="6"/>
    <n v="1270114"/>
    <n v="443977"/>
    <n v="12624"/>
    <n v="5006"/>
    <n v="461607"/>
    <n v="0.36343745522055498"/>
    <x v="1"/>
    <n v="0"/>
  </r>
  <r>
    <s v="Post_1412"/>
    <x v="559"/>
    <x v="15"/>
    <x v="3"/>
    <x v="6"/>
    <x v="2"/>
    <x v="3"/>
    <n v="3869946"/>
    <n v="95722"/>
    <n v="26834"/>
    <n v="29707"/>
    <n v="152263"/>
    <n v="3.9344993444352973E-2"/>
    <x v="2"/>
    <n v="0"/>
  </r>
  <r>
    <s v="Post_1413"/>
    <x v="543"/>
    <x v="15"/>
    <x v="3"/>
    <x v="4"/>
    <x v="4"/>
    <x v="1"/>
    <n v="4596667"/>
    <n v="27747"/>
    <n v="18462"/>
    <n v="49929"/>
    <n v="96138"/>
    <n v="2.0914719295524343E-2"/>
    <x v="1"/>
    <n v="0"/>
  </r>
  <r>
    <s v="Post_1414"/>
    <x v="161"/>
    <x v="16"/>
    <x v="1"/>
    <x v="2"/>
    <x v="3"/>
    <x v="7"/>
    <n v="1253544"/>
    <n v="142240"/>
    <n v="4875"/>
    <n v="24089"/>
    <n v="171204"/>
    <n v="0.13657597978212171"/>
    <x v="1"/>
    <n v="0"/>
  </r>
  <r>
    <s v="Post_1415"/>
    <x v="300"/>
    <x v="2"/>
    <x v="1"/>
    <x v="5"/>
    <x v="0"/>
    <x v="4"/>
    <n v="1581916"/>
    <n v="469936"/>
    <n v="5231"/>
    <n v="20186"/>
    <n v="495353"/>
    <n v="0.31313483143226317"/>
    <x v="2"/>
    <n v="0"/>
  </r>
  <r>
    <s v="Post_1416"/>
    <x v="71"/>
    <x v="15"/>
    <x v="3"/>
    <x v="0"/>
    <x v="3"/>
    <x v="7"/>
    <n v="2572752"/>
    <n v="354527"/>
    <n v="52194"/>
    <n v="10554"/>
    <n v="417275"/>
    <n v="0.16219013725380449"/>
    <x v="2"/>
    <n v="0"/>
  </r>
  <r>
    <s v="Post_1417"/>
    <x v="181"/>
    <x v="11"/>
    <x v="1"/>
    <x v="7"/>
    <x v="4"/>
    <x v="7"/>
    <n v="1760362"/>
    <n v="304604"/>
    <n v="96372"/>
    <n v="32740"/>
    <n v="433716"/>
    <n v="0.24637886980064327"/>
    <x v="0"/>
    <n v="0"/>
  </r>
  <r>
    <s v="Post_1418"/>
    <x v="596"/>
    <x v="20"/>
    <x v="1"/>
    <x v="1"/>
    <x v="0"/>
    <x v="3"/>
    <n v="2065185"/>
    <n v="429022"/>
    <n v="80506"/>
    <n v="34002"/>
    <n v="543530"/>
    <n v="0.26318707524991708"/>
    <x v="1"/>
    <n v="0"/>
  </r>
  <r>
    <s v="Post_1419"/>
    <x v="625"/>
    <x v="5"/>
    <x v="2"/>
    <x v="2"/>
    <x v="1"/>
    <x v="2"/>
    <n v="2321786"/>
    <n v="187199"/>
    <n v="28150"/>
    <n v="34043"/>
    <n v="249392"/>
    <n v="0.10741386157036006"/>
    <x v="0"/>
    <n v="0"/>
  </r>
  <r>
    <s v="Post_1420"/>
    <x v="572"/>
    <x v="22"/>
    <x v="1"/>
    <x v="6"/>
    <x v="2"/>
    <x v="1"/>
    <n v="1834220"/>
    <n v="276597"/>
    <n v="79599"/>
    <n v="22457"/>
    <n v="378653"/>
    <n v="0.20643815899946572"/>
    <x v="2"/>
    <n v="0"/>
  </r>
  <r>
    <s v="Post_1421"/>
    <x v="626"/>
    <x v="1"/>
    <x v="3"/>
    <x v="7"/>
    <x v="0"/>
    <x v="1"/>
    <n v="3627837"/>
    <n v="118275"/>
    <n v="97590"/>
    <n v="15628"/>
    <n v="231493"/>
    <n v="6.3810198749282288E-2"/>
    <x v="1"/>
    <n v="0"/>
  </r>
  <r>
    <s v="Post_1422"/>
    <x v="8"/>
    <x v="6"/>
    <x v="2"/>
    <x v="2"/>
    <x v="2"/>
    <x v="2"/>
    <n v="1869418"/>
    <n v="422698"/>
    <n v="91378"/>
    <n v="14943"/>
    <n v="529019"/>
    <n v="0.28298593465987809"/>
    <x v="0"/>
    <n v="0"/>
  </r>
  <r>
    <s v="Post_1423"/>
    <x v="527"/>
    <x v="13"/>
    <x v="3"/>
    <x v="2"/>
    <x v="2"/>
    <x v="7"/>
    <n v="3319990"/>
    <n v="492053"/>
    <n v="70509"/>
    <n v="850"/>
    <n v="563412"/>
    <n v="0.16970292079193008"/>
    <x v="1"/>
    <n v="0"/>
  </r>
  <r>
    <s v="Post_1424"/>
    <x v="387"/>
    <x v="22"/>
    <x v="1"/>
    <x v="5"/>
    <x v="3"/>
    <x v="5"/>
    <n v="1401937"/>
    <n v="135014"/>
    <n v="42756"/>
    <n v="42886"/>
    <n v="220656"/>
    <n v="0.15739366319599241"/>
    <x v="0"/>
    <n v="0"/>
  </r>
  <r>
    <s v="Post_1425"/>
    <x v="627"/>
    <x v="0"/>
    <x v="2"/>
    <x v="8"/>
    <x v="1"/>
    <x v="2"/>
    <n v="3069341"/>
    <n v="152047"/>
    <n v="18783"/>
    <n v="29122"/>
    <n v="199952"/>
    <n v="6.5144928504196828E-2"/>
    <x v="0"/>
    <n v="0"/>
  </r>
  <r>
    <s v="Post_1426"/>
    <x v="304"/>
    <x v="21"/>
    <x v="3"/>
    <x v="1"/>
    <x v="5"/>
    <x v="0"/>
    <n v="4571329"/>
    <n v="49155"/>
    <n v="98931"/>
    <n v="27535"/>
    <n v="175621"/>
    <n v="3.8417930540549587E-2"/>
    <x v="2"/>
    <n v="0"/>
  </r>
  <r>
    <s v="Post_1427"/>
    <x v="620"/>
    <x v="23"/>
    <x v="2"/>
    <x v="6"/>
    <x v="4"/>
    <x v="0"/>
    <n v="3533891"/>
    <n v="362421"/>
    <n v="44888"/>
    <n v="6152"/>
    <n v="413461"/>
    <n v="0.1169987982085469"/>
    <x v="2"/>
    <n v="0"/>
  </r>
  <r>
    <s v="Post_1428"/>
    <x v="10"/>
    <x v="8"/>
    <x v="0"/>
    <x v="1"/>
    <x v="5"/>
    <x v="2"/>
    <n v="2967157"/>
    <n v="412876"/>
    <n v="73893"/>
    <n v="17235"/>
    <n v="504004"/>
    <n v="0.16986091399949513"/>
    <x v="2"/>
    <n v="0"/>
  </r>
  <r>
    <s v="Post_1429"/>
    <x v="43"/>
    <x v="20"/>
    <x v="2"/>
    <x v="9"/>
    <x v="2"/>
    <x v="5"/>
    <n v="2307580"/>
    <n v="242509"/>
    <n v="24840"/>
    <n v="36605"/>
    <n v="303954"/>
    <n v="0.13171981036410438"/>
    <x v="1"/>
    <n v="0"/>
  </r>
  <r>
    <s v="Post_1430"/>
    <x v="435"/>
    <x v="8"/>
    <x v="1"/>
    <x v="6"/>
    <x v="4"/>
    <x v="0"/>
    <n v="538315"/>
    <n v="258979"/>
    <n v="34138"/>
    <n v="31038"/>
    <n v="324155"/>
    <n v="0.60216601803776604"/>
    <x v="1"/>
    <n v="0"/>
  </r>
  <r>
    <s v="Post_1431"/>
    <x v="628"/>
    <x v="12"/>
    <x v="3"/>
    <x v="8"/>
    <x v="5"/>
    <x v="4"/>
    <n v="2864531"/>
    <n v="281538"/>
    <n v="66575"/>
    <n v="25027"/>
    <n v="373140"/>
    <n v="0.13026216158945392"/>
    <x v="0"/>
    <n v="0"/>
  </r>
  <r>
    <s v="Post_1432"/>
    <x v="629"/>
    <x v="16"/>
    <x v="3"/>
    <x v="4"/>
    <x v="3"/>
    <x v="2"/>
    <n v="4812846"/>
    <n v="282674"/>
    <n v="48887"/>
    <n v="13168"/>
    <n v="344729"/>
    <n v="7.1626850308528472E-2"/>
    <x v="1"/>
    <n v="0"/>
  </r>
  <r>
    <s v="Post_1433"/>
    <x v="218"/>
    <x v="23"/>
    <x v="2"/>
    <x v="3"/>
    <x v="2"/>
    <x v="0"/>
    <n v="4988430"/>
    <n v="387248"/>
    <n v="73957"/>
    <n v="36470"/>
    <n v="497675"/>
    <n v="9.9765858195865226E-2"/>
    <x v="1"/>
    <n v="0"/>
  </r>
  <r>
    <s v="Post_1434"/>
    <x v="346"/>
    <x v="0"/>
    <x v="0"/>
    <x v="8"/>
    <x v="2"/>
    <x v="0"/>
    <n v="320458"/>
    <n v="417326"/>
    <n v="92430"/>
    <n v="12583"/>
    <n v="522339"/>
    <n v="1.6299764711756299"/>
    <x v="2"/>
    <n v="0"/>
  </r>
  <r>
    <s v="Post_1435"/>
    <x v="575"/>
    <x v="19"/>
    <x v="0"/>
    <x v="5"/>
    <x v="4"/>
    <x v="1"/>
    <n v="494177"/>
    <n v="74495"/>
    <n v="51341"/>
    <n v="20363"/>
    <n v="146199"/>
    <n v="0.29584339214491973"/>
    <x v="1"/>
    <n v="0"/>
  </r>
  <r>
    <s v="Post_1436"/>
    <x v="276"/>
    <x v="4"/>
    <x v="0"/>
    <x v="4"/>
    <x v="5"/>
    <x v="3"/>
    <n v="2263835"/>
    <n v="253167"/>
    <n v="92950"/>
    <n v="2373"/>
    <n v="348490"/>
    <n v="0.15393789741743547"/>
    <x v="0"/>
    <n v="0"/>
  </r>
  <r>
    <s v="Post_1437"/>
    <x v="165"/>
    <x v="2"/>
    <x v="1"/>
    <x v="5"/>
    <x v="4"/>
    <x v="4"/>
    <n v="2243545"/>
    <n v="436598"/>
    <n v="7615"/>
    <n v="11674"/>
    <n v="455887"/>
    <n v="0.20319940094805319"/>
    <x v="1"/>
    <n v="0"/>
  </r>
  <r>
    <s v="Post_1438"/>
    <x v="188"/>
    <x v="5"/>
    <x v="1"/>
    <x v="1"/>
    <x v="5"/>
    <x v="6"/>
    <n v="1786017"/>
    <n v="418903"/>
    <n v="61845"/>
    <n v="42763"/>
    <n v="523511"/>
    <n v="0.29311647089585374"/>
    <x v="1"/>
    <n v="0"/>
  </r>
  <r>
    <s v="Post_1439"/>
    <x v="400"/>
    <x v="19"/>
    <x v="0"/>
    <x v="0"/>
    <x v="0"/>
    <x v="3"/>
    <n v="2793453"/>
    <n v="52138"/>
    <n v="49038"/>
    <n v="10863"/>
    <n v="112039"/>
    <n v="4.0107708989555221E-2"/>
    <x v="1"/>
    <n v="0"/>
  </r>
  <r>
    <s v="Post_1440"/>
    <x v="329"/>
    <x v="2"/>
    <x v="2"/>
    <x v="6"/>
    <x v="3"/>
    <x v="7"/>
    <n v="4561911"/>
    <n v="61464"/>
    <n v="87896"/>
    <n v="29370"/>
    <n v="178730"/>
    <n v="3.9178756446585652E-2"/>
    <x v="2"/>
    <n v="0"/>
  </r>
  <r>
    <s v="Post_1441"/>
    <x v="76"/>
    <x v="19"/>
    <x v="3"/>
    <x v="4"/>
    <x v="2"/>
    <x v="2"/>
    <n v="4608473"/>
    <n v="304395"/>
    <n v="4335"/>
    <n v="6543"/>
    <n v="315273"/>
    <n v="6.8411597507460717E-2"/>
    <x v="0"/>
    <n v="0"/>
  </r>
  <r>
    <s v="Post_1442"/>
    <x v="207"/>
    <x v="22"/>
    <x v="0"/>
    <x v="7"/>
    <x v="3"/>
    <x v="6"/>
    <n v="2090020"/>
    <n v="106952"/>
    <n v="66241"/>
    <n v="31466"/>
    <n v="204659"/>
    <n v="9.7922029454263593E-2"/>
    <x v="2"/>
    <n v="0"/>
  </r>
  <r>
    <s v="Post_1443"/>
    <x v="305"/>
    <x v="2"/>
    <x v="0"/>
    <x v="0"/>
    <x v="2"/>
    <x v="4"/>
    <n v="2954922"/>
    <n v="83459"/>
    <n v="90758"/>
    <n v="11510"/>
    <n v="185727"/>
    <n v="6.2853435725206963E-2"/>
    <x v="1"/>
    <n v="0"/>
  </r>
  <r>
    <s v="Post_1444"/>
    <x v="5"/>
    <x v="4"/>
    <x v="0"/>
    <x v="3"/>
    <x v="5"/>
    <x v="5"/>
    <n v="2972779"/>
    <n v="83040"/>
    <n v="51880"/>
    <n v="28713"/>
    <n v="163633"/>
    <n v="5.5043782265684738E-2"/>
    <x v="0"/>
    <n v="0"/>
  </r>
  <r>
    <s v="Post_1445"/>
    <x v="474"/>
    <x v="16"/>
    <x v="3"/>
    <x v="0"/>
    <x v="3"/>
    <x v="7"/>
    <n v="1149619"/>
    <n v="297330"/>
    <n v="86236"/>
    <n v="24425"/>
    <n v="407991"/>
    <n v="0.35489235999057078"/>
    <x v="2"/>
    <n v="0"/>
  </r>
  <r>
    <s v="Post_1446"/>
    <x v="142"/>
    <x v="2"/>
    <x v="0"/>
    <x v="7"/>
    <x v="4"/>
    <x v="1"/>
    <n v="3654157"/>
    <n v="446765"/>
    <n v="960"/>
    <n v="10338"/>
    <n v="458063"/>
    <n v="0.12535394620428186"/>
    <x v="2"/>
    <n v="0"/>
  </r>
  <r>
    <s v="Post_1447"/>
    <x v="630"/>
    <x v="1"/>
    <x v="2"/>
    <x v="2"/>
    <x v="0"/>
    <x v="7"/>
    <n v="237146"/>
    <n v="366143"/>
    <n v="43936"/>
    <n v="27510"/>
    <n v="437589"/>
    <n v="1.8452303644168571"/>
    <x v="1"/>
    <n v="0"/>
  </r>
  <r>
    <s v="Post_1448"/>
    <x v="450"/>
    <x v="15"/>
    <x v="2"/>
    <x v="0"/>
    <x v="0"/>
    <x v="2"/>
    <n v="4822497"/>
    <n v="93252"/>
    <n v="89723"/>
    <n v="22110"/>
    <n v="205085"/>
    <n v="4.2526724226059652E-2"/>
    <x v="2"/>
    <n v="0"/>
  </r>
  <r>
    <s v="Post_1449"/>
    <x v="444"/>
    <x v="22"/>
    <x v="1"/>
    <x v="3"/>
    <x v="2"/>
    <x v="4"/>
    <n v="4059730"/>
    <n v="479772"/>
    <n v="15896"/>
    <n v="35015"/>
    <n v="530683"/>
    <n v="0.13071879164377925"/>
    <x v="1"/>
    <n v="0"/>
  </r>
  <r>
    <s v="Post_1450"/>
    <x v="360"/>
    <x v="22"/>
    <x v="3"/>
    <x v="1"/>
    <x v="2"/>
    <x v="4"/>
    <n v="1704415"/>
    <n v="111106"/>
    <n v="36968"/>
    <n v="11611"/>
    <n v="159685"/>
    <n v="9.3689037000965147E-2"/>
    <x v="0"/>
    <n v="0"/>
  </r>
  <r>
    <s v="Post_1451"/>
    <x v="487"/>
    <x v="21"/>
    <x v="0"/>
    <x v="4"/>
    <x v="1"/>
    <x v="0"/>
    <n v="1245862"/>
    <n v="162049"/>
    <n v="83886"/>
    <n v="27223"/>
    <n v="273158"/>
    <n v="0.21925221252434057"/>
    <x v="2"/>
    <n v="0"/>
  </r>
  <r>
    <s v="Post_1452"/>
    <x v="119"/>
    <x v="17"/>
    <x v="2"/>
    <x v="4"/>
    <x v="0"/>
    <x v="3"/>
    <n v="536923"/>
    <n v="464158"/>
    <n v="44277"/>
    <n v="47080"/>
    <n v="555515"/>
    <n v="1.0346269390583007"/>
    <x v="2"/>
    <n v="0"/>
  </r>
  <r>
    <s v="Post_1453"/>
    <x v="565"/>
    <x v="23"/>
    <x v="3"/>
    <x v="8"/>
    <x v="2"/>
    <x v="2"/>
    <n v="540051"/>
    <n v="496755"/>
    <n v="33448"/>
    <n v="20685"/>
    <n v="550888"/>
    <n v="1.0200666233374256"/>
    <x v="1"/>
    <n v="0"/>
  </r>
  <r>
    <s v="Post_1454"/>
    <x v="407"/>
    <x v="15"/>
    <x v="3"/>
    <x v="8"/>
    <x v="2"/>
    <x v="5"/>
    <n v="2550618"/>
    <n v="270046"/>
    <n v="39624"/>
    <n v="31764"/>
    <n v="341434"/>
    <n v="0.13386324412358103"/>
    <x v="0"/>
    <n v="0"/>
  </r>
  <r>
    <s v="Post_1455"/>
    <x v="631"/>
    <x v="23"/>
    <x v="1"/>
    <x v="0"/>
    <x v="0"/>
    <x v="5"/>
    <n v="3262707"/>
    <n v="322516"/>
    <n v="95255"/>
    <n v="21585"/>
    <n v="439356"/>
    <n v="0.13465996180472228"/>
    <x v="0"/>
    <n v="0"/>
  </r>
  <r>
    <s v="Post_1456"/>
    <x v="509"/>
    <x v="23"/>
    <x v="1"/>
    <x v="5"/>
    <x v="2"/>
    <x v="6"/>
    <n v="3707557"/>
    <n v="238257"/>
    <n v="87810"/>
    <n v="32469"/>
    <n v="358536"/>
    <n v="9.6704110010985667E-2"/>
    <x v="1"/>
    <n v="0"/>
  </r>
  <r>
    <s v="Post_1457"/>
    <x v="249"/>
    <x v="16"/>
    <x v="3"/>
    <x v="7"/>
    <x v="2"/>
    <x v="6"/>
    <n v="3789717"/>
    <n v="314746"/>
    <n v="69878"/>
    <n v="17368"/>
    <n v="401992"/>
    <n v="0.10607441136105941"/>
    <x v="1"/>
    <n v="0"/>
  </r>
  <r>
    <s v="Post_1458"/>
    <x v="578"/>
    <x v="3"/>
    <x v="3"/>
    <x v="7"/>
    <x v="0"/>
    <x v="7"/>
    <n v="1980686"/>
    <n v="27994"/>
    <n v="52403"/>
    <n v="25446"/>
    <n v="105843"/>
    <n v="5.3437546385444235E-2"/>
    <x v="1"/>
    <n v="0"/>
  </r>
  <r>
    <s v="Post_1459"/>
    <x v="156"/>
    <x v="15"/>
    <x v="0"/>
    <x v="9"/>
    <x v="4"/>
    <x v="0"/>
    <n v="2133430"/>
    <n v="479806"/>
    <n v="15065"/>
    <n v="12873"/>
    <n v="507744"/>
    <n v="0.2379942158870926"/>
    <x v="0"/>
    <n v="0"/>
  </r>
  <r>
    <s v="Post_1460"/>
    <x v="223"/>
    <x v="7"/>
    <x v="0"/>
    <x v="4"/>
    <x v="0"/>
    <x v="4"/>
    <n v="3067711"/>
    <n v="211685"/>
    <n v="55025"/>
    <n v="91"/>
    <n v="266801"/>
    <n v="8.6970708779282008E-2"/>
    <x v="0"/>
    <n v="0"/>
  </r>
  <r>
    <s v="Post_1461"/>
    <x v="484"/>
    <x v="20"/>
    <x v="0"/>
    <x v="8"/>
    <x v="4"/>
    <x v="1"/>
    <n v="2412395"/>
    <n v="496981"/>
    <n v="33360"/>
    <n v="46462"/>
    <n v="576803"/>
    <n v="0.23909973283811317"/>
    <x v="0"/>
    <n v="0"/>
  </r>
  <r>
    <s v="Post_1462"/>
    <x v="110"/>
    <x v="1"/>
    <x v="1"/>
    <x v="2"/>
    <x v="0"/>
    <x v="0"/>
    <n v="712815"/>
    <n v="321009"/>
    <n v="10779"/>
    <n v="9754"/>
    <n v="341542"/>
    <n v="0.47914536029685123"/>
    <x v="2"/>
    <n v="0"/>
  </r>
  <r>
    <s v="Post_1463"/>
    <x v="621"/>
    <x v="21"/>
    <x v="2"/>
    <x v="1"/>
    <x v="3"/>
    <x v="0"/>
    <n v="1582056"/>
    <n v="494486"/>
    <n v="84288"/>
    <n v="37093"/>
    <n v="615867"/>
    <n v="0.3892826802591059"/>
    <x v="1"/>
    <n v="0"/>
  </r>
  <r>
    <s v="Post_1464"/>
    <x v="504"/>
    <x v="10"/>
    <x v="1"/>
    <x v="1"/>
    <x v="3"/>
    <x v="4"/>
    <n v="322957"/>
    <n v="396843"/>
    <n v="98493"/>
    <n v="11487"/>
    <n v="506823"/>
    <n v="1.5693203739197479"/>
    <x v="2"/>
    <n v="0"/>
  </r>
  <r>
    <s v="Post_1465"/>
    <x v="366"/>
    <x v="22"/>
    <x v="3"/>
    <x v="7"/>
    <x v="1"/>
    <x v="1"/>
    <n v="4995243"/>
    <n v="198754"/>
    <n v="50261"/>
    <n v="36892"/>
    <n v="285907"/>
    <n v="5.7235854191677961E-2"/>
    <x v="1"/>
    <n v="0"/>
  </r>
  <r>
    <s v="Post_1466"/>
    <x v="627"/>
    <x v="0"/>
    <x v="0"/>
    <x v="9"/>
    <x v="1"/>
    <x v="4"/>
    <n v="3678890"/>
    <n v="73518"/>
    <n v="35146"/>
    <n v="5294"/>
    <n v="113958"/>
    <n v="3.0976191188102933E-2"/>
    <x v="1"/>
    <n v="0"/>
  </r>
  <r>
    <s v="Post_1467"/>
    <x v="193"/>
    <x v="1"/>
    <x v="1"/>
    <x v="7"/>
    <x v="1"/>
    <x v="6"/>
    <n v="2249841"/>
    <n v="97823"/>
    <n v="18276"/>
    <n v="5221"/>
    <n v="121320"/>
    <n v="5.3923810615950196E-2"/>
    <x v="0"/>
    <n v="0"/>
  </r>
  <r>
    <s v="Post_1468"/>
    <x v="261"/>
    <x v="9"/>
    <x v="1"/>
    <x v="2"/>
    <x v="1"/>
    <x v="3"/>
    <n v="1684281"/>
    <n v="409446"/>
    <n v="92094"/>
    <n v="7598"/>
    <n v="509138"/>
    <n v="0.30228803863488335"/>
    <x v="0"/>
    <n v="0"/>
  </r>
  <r>
    <s v="Post_1469"/>
    <x v="549"/>
    <x v="12"/>
    <x v="0"/>
    <x v="5"/>
    <x v="5"/>
    <x v="0"/>
    <n v="1873057"/>
    <n v="21326"/>
    <n v="82659"/>
    <n v="29430"/>
    <n v="133415"/>
    <n v="7.1228478364513195E-2"/>
    <x v="0"/>
    <n v="0"/>
  </r>
  <r>
    <s v="Post_1470"/>
    <x v="632"/>
    <x v="11"/>
    <x v="3"/>
    <x v="4"/>
    <x v="2"/>
    <x v="3"/>
    <n v="4400045"/>
    <n v="264695"/>
    <n v="92687"/>
    <n v="40287"/>
    <n v="397669"/>
    <n v="9.0378393857335551E-2"/>
    <x v="2"/>
    <n v="0"/>
  </r>
  <r>
    <s v="Post_1471"/>
    <x v="140"/>
    <x v="15"/>
    <x v="2"/>
    <x v="8"/>
    <x v="0"/>
    <x v="5"/>
    <n v="4295904"/>
    <n v="96005"/>
    <n v="37813"/>
    <n v="34742"/>
    <n v="168560"/>
    <n v="3.9237375881770169E-2"/>
    <x v="0"/>
    <n v="0"/>
  </r>
  <r>
    <s v="Post_1472"/>
    <x v="1"/>
    <x v="1"/>
    <x v="0"/>
    <x v="1"/>
    <x v="4"/>
    <x v="1"/>
    <n v="1325071"/>
    <n v="32968"/>
    <n v="51401"/>
    <n v="6451"/>
    <n v="90820"/>
    <n v="6.853972353179566E-2"/>
    <x v="0"/>
    <n v="0"/>
  </r>
  <r>
    <s v="Post_1473"/>
    <x v="383"/>
    <x v="10"/>
    <x v="3"/>
    <x v="0"/>
    <x v="3"/>
    <x v="2"/>
    <n v="655188"/>
    <n v="203395"/>
    <n v="52047"/>
    <n v="33016"/>
    <n v="288458"/>
    <n v="0.44026752626726984"/>
    <x v="0"/>
    <n v="0"/>
  </r>
  <r>
    <s v="Post_1474"/>
    <x v="450"/>
    <x v="15"/>
    <x v="2"/>
    <x v="1"/>
    <x v="5"/>
    <x v="1"/>
    <n v="3918763"/>
    <n v="377071"/>
    <n v="94228"/>
    <n v="18967"/>
    <n v="490266"/>
    <n v="0.12510733616705066"/>
    <x v="2"/>
    <n v="0"/>
  </r>
  <r>
    <s v="Post_1475"/>
    <x v="119"/>
    <x v="17"/>
    <x v="1"/>
    <x v="0"/>
    <x v="2"/>
    <x v="5"/>
    <n v="990310"/>
    <n v="94516"/>
    <n v="53191"/>
    <n v="6975"/>
    <n v="154682"/>
    <n v="0.15619553473154871"/>
    <x v="1"/>
    <n v="0"/>
  </r>
  <r>
    <s v="Post_1476"/>
    <x v="221"/>
    <x v="14"/>
    <x v="2"/>
    <x v="0"/>
    <x v="4"/>
    <x v="1"/>
    <n v="239932"/>
    <n v="144696"/>
    <n v="32439"/>
    <n v="22126"/>
    <n v="199261"/>
    <n v="0.83048947201707146"/>
    <x v="2"/>
    <n v="0"/>
  </r>
  <r>
    <s v="Post_1477"/>
    <x v="633"/>
    <x v="10"/>
    <x v="0"/>
    <x v="6"/>
    <x v="5"/>
    <x v="1"/>
    <n v="1093638"/>
    <n v="160508"/>
    <n v="65534"/>
    <n v="14746"/>
    <n v="240788"/>
    <n v="0.22017157414062058"/>
    <x v="0"/>
    <n v="0"/>
  </r>
  <r>
    <s v="Post_1478"/>
    <x v="417"/>
    <x v="2"/>
    <x v="1"/>
    <x v="6"/>
    <x v="1"/>
    <x v="1"/>
    <n v="4459322"/>
    <n v="130429"/>
    <n v="41640"/>
    <n v="43576"/>
    <n v="215645"/>
    <n v="4.8358248182122754E-2"/>
    <x v="0"/>
    <n v="0"/>
  </r>
  <r>
    <s v="Post_1479"/>
    <x v="363"/>
    <x v="4"/>
    <x v="1"/>
    <x v="3"/>
    <x v="2"/>
    <x v="2"/>
    <n v="4856239"/>
    <n v="463589"/>
    <n v="77615"/>
    <n v="15106"/>
    <n v="556310"/>
    <n v="0.11455572923820265"/>
    <x v="1"/>
    <n v="0"/>
  </r>
  <r>
    <s v="Post_1480"/>
    <x v="122"/>
    <x v="13"/>
    <x v="2"/>
    <x v="2"/>
    <x v="2"/>
    <x v="2"/>
    <n v="180256"/>
    <n v="229751"/>
    <n v="7248"/>
    <n v="44829"/>
    <n v="281828"/>
    <n v="1.5634874844665365"/>
    <x v="2"/>
    <n v="0"/>
  </r>
  <r>
    <s v="Post_1481"/>
    <x v="215"/>
    <x v="12"/>
    <x v="0"/>
    <x v="7"/>
    <x v="3"/>
    <x v="2"/>
    <n v="3716784"/>
    <n v="8333"/>
    <n v="58793"/>
    <n v="1796"/>
    <n v="68922"/>
    <n v="1.8543450466855217E-2"/>
    <x v="2"/>
    <n v="0"/>
  </r>
  <r>
    <s v="Post_1482"/>
    <x v="80"/>
    <x v="3"/>
    <x v="2"/>
    <x v="8"/>
    <x v="2"/>
    <x v="0"/>
    <n v="2121741"/>
    <n v="241186"/>
    <n v="76623"/>
    <n v="19400"/>
    <n v="337209"/>
    <n v="0.15893033127040482"/>
    <x v="1"/>
    <n v="0"/>
  </r>
  <r>
    <s v="Post_1483"/>
    <x v="598"/>
    <x v="17"/>
    <x v="2"/>
    <x v="3"/>
    <x v="2"/>
    <x v="1"/>
    <n v="1491502"/>
    <n v="426504"/>
    <n v="12495"/>
    <n v="12223"/>
    <n v="451222"/>
    <n v="0.30252859198311499"/>
    <x v="2"/>
    <n v="0"/>
  </r>
  <r>
    <s v="Post_1484"/>
    <x v="115"/>
    <x v="2"/>
    <x v="0"/>
    <x v="5"/>
    <x v="2"/>
    <x v="7"/>
    <n v="863776"/>
    <n v="360210"/>
    <n v="45845"/>
    <n v="199"/>
    <n v="406254"/>
    <n v="0.47032332456562814"/>
    <x v="1"/>
    <n v="0"/>
  </r>
  <r>
    <s v="Post_1485"/>
    <x v="409"/>
    <x v="11"/>
    <x v="1"/>
    <x v="3"/>
    <x v="2"/>
    <x v="5"/>
    <n v="671118"/>
    <n v="362241"/>
    <n v="15395"/>
    <n v="711"/>
    <n v="378347"/>
    <n v="0.56375629919030634"/>
    <x v="0"/>
    <n v="0"/>
  </r>
  <r>
    <s v="Post_1486"/>
    <x v="365"/>
    <x v="21"/>
    <x v="2"/>
    <x v="9"/>
    <x v="5"/>
    <x v="1"/>
    <n v="1732622"/>
    <n v="439661"/>
    <n v="38668"/>
    <n v="776"/>
    <n v="479105"/>
    <n v="0.2765202104094257"/>
    <x v="0"/>
    <n v="0"/>
  </r>
  <r>
    <s v="Post_1487"/>
    <x v="11"/>
    <x v="9"/>
    <x v="3"/>
    <x v="7"/>
    <x v="2"/>
    <x v="3"/>
    <n v="3944670"/>
    <n v="372509"/>
    <n v="62062"/>
    <n v="992"/>
    <n v="435563"/>
    <n v="0.11041810848562744"/>
    <x v="2"/>
    <n v="0"/>
  </r>
  <r>
    <s v="Post_1488"/>
    <x v="406"/>
    <x v="3"/>
    <x v="2"/>
    <x v="7"/>
    <x v="3"/>
    <x v="1"/>
    <n v="4833726"/>
    <n v="226063"/>
    <n v="96093"/>
    <n v="28087"/>
    <n v="350243"/>
    <n v="7.2458182362839768E-2"/>
    <x v="1"/>
    <n v="0"/>
  </r>
  <r>
    <s v="Post_1489"/>
    <x v="326"/>
    <x v="1"/>
    <x v="3"/>
    <x v="5"/>
    <x v="2"/>
    <x v="1"/>
    <n v="1026032"/>
    <n v="380810"/>
    <n v="37630"/>
    <n v="25608"/>
    <n v="444048"/>
    <n v="0.43278182356885553"/>
    <x v="1"/>
    <n v="0"/>
  </r>
  <r>
    <s v="Post_1490"/>
    <x v="174"/>
    <x v="20"/>
    <x v="3"/>
    <x v="2"/>
    <x v="1"/>
    <x v="2"/>
    <n v="4106517"/>
    <n v="307295"/>
    <n v="68183"/>
    <n v="5092"/>
    <n v="380570"/>
    <n v="9.2674643743103954E-2"/>
    <x v="0"/>
    <n v="0"/>
  </r>
  <r>
    <s v="Post_1491"/>
    <x v="634"/>
    <x v="5"/>
    <x v="3"/>
    <x v="8"/>
    <x v="2"/>
    <x v="6"/>
    <n v="2479066"/>
    <n v="402001"/>
    <n v="44542"/>
    <n v="16506"/>
    <n v="463049"/>
    <n v="0.18678365158491142"/>
    <x v="0"/>
    <n v="0"/>
  </r>
  <r>
    <s v="Post_1492"/>
    <x v="96"/>
    <x v="17"/>
    <x v="2"/>
    <x v="0"/>
    <x v="2"/>
    <x v="7"/>
    <n v="4289404"/>
    <n v="303500"/>
    <n v="69530"/>
    <n v="26484"/>
    <n v="399514"/>
    <n v="9.3139746221153341E-2"/>
    <x v="0"/>
    <n v="0"/>
  </r>
  <r>
    <s v="Post_1493"/>
    <x v="586"/>
    <x v="21"/>
    <x v="1"/>
    <x v="3"/>
    <x v="3"/>
    <x v="5"/>
    <n v="4751448"/>
    <n v="53228"/>
    <n v="671"/>
    <n v="10009"/>
    <n v="63908"/>
    <n v="1.3450215597434719E-2"/>
    <x v="0"/>
    <n v="0"/>
  </r>
  <r>
    <s v="Post_1494"/>
    <x v="169"/>
    <x v="8"/>
    <x v="3"/>
    <x v="4"/>
    <x v="3"/>
    <x v="7"/>
    <n v="3416751"/>
    <n v="64162"/>
    <n v="48379"/>
    <n v="32333"/>
    <n v="144874"/>
    <n v="4.2401099758220602E-2"/>
    <x v="0"/>
    <n v="0"/>
  </r>
  <r>
    <s v="Post_1495"/>
    <x v="478"/>
    <x v="11"/>
    <x v="1"/>
    <x v="0"/>
    <x v="4"/>
    <x v="3"/>
    <n v="4727831"/>
    <n v="399257"/>
    <n v="28383"/>
    <n v="10368"/>
    <n v="438008"/>
    <n v="9.2644597490900163E-2"/>
    <x v="2"/>
    <n v="0"/>
  </r>
  <r>
    <s v="Post_1496"/>
    <x v="38"/>
    <x v="10"/>
    <x v="2"/>
    <x v="7"/>
    <x v="2"/>
    <x v="2"/>
    <n v="3130764"/>
    <n v="471908"/>
    <n v="48103"/>
    <n v="21747"/>
    <n v="541758"/>
    <n v="0.17304338493735075"/>
    <x v="1"/>
    <n v="0"/>
  </r>
  <r>
    <s v="Post_1497"/>
    <x v="134"/>
    <x v="1"/>
    <x v="1"/>
    <x v="0"/>
    <x v="2"/>
    <x v="5"/>
    <n v="735519"/>
    <n v="381334"/>
    <n v="90166"/>
    <n v="35476"/>
    <n v="506976"/>
    <n v="0.68927655165944046"/>
    <x v="1"/>
    <n v="0"/>
  </r>
  <r>
    <s v="Post_1498"/>
    <x v="363"/>
    <x v="4"/>
    <x v="0"/>
    <x v="2"/>
    <x v="2"/>
    <x v="2"/>
    <n v="515113"/>
    <n v="69782"/>
    <n v="39001"/>
    <n v="16271"/>
    <n v="125054"/>
    <n v="0.24277003298305419"/>
    <x v="2"/>
    <n v="0"/>
  </r>
  <r>
    <s v="Post_1499"/>
    <x v="328"/>
    <x v="2"/>
    <x v="0"/>
    <x v="5"/>
    <x v="1"/>
    <x v="5"/>
    <n v="4632593"/>
    <n v="82688"/>
    <n v="35928"/>
    <n v="8999"/>
    <n v="127615"/>
    <n v="2.7547207363133347E-2"/>
    <x v="1"/>
    <n v="0"/>
  </r>
  <r>
    <s v="Post_1500"/>
    <x v="327"/>
    <x v="15"/>
    <x v="3"/>
    <x v="1"/>
    <x v="1"/>
    <x v="7"/>
    <n v="1763821"/>
    <n v="229796"/>
    <n v="94518"/>
    <n v="13069"/>
    <n v="337383"/>
    <n v="0.19127961397443391"/>
    <x v="1"/>
    <n v="0"/>
  </r>
  <r>
    <s v="Post_1501"/>
    <x v="127"/>
    <x v="16"/>
    <x v="3"/>
    <x v="8"/>
    <x v="3"/>
    <x v="7"/>
    <n v="2579953"/>
    <n v="129665"/>
    <n v="13366"/>
    <n v="22743"/>
    <n v="165774"/>
    <n v="6.4254658902700934E-2"/>
    <x v="2"/>
    <n v="0"/>
  </r>
  <r>
    <s v="Post_1502"/>
    <x v="181"/>
    <x v="11"/>
    <x v="1"/>
    <x v="3"/>
    <x v="0"/>
    <x v="6"/>
    <n v="3239663"/>
    <n v="288436"/>
    <n v="94297"/>
    <n v="5399"/>
    <n v="388132"/>
    <n v="0.11980628849358714"/>
    <x v="0"/>
    <n v="0"/>
  </r>
  <r>
    <s v="Post_1503"/>
    <x v="192"/>
    <x v="8"/>
    <x v="0"/>
    <x v="1"/>
    <x v="4"/>
    <x v="2"/>
    <n v="2768113"/>
    <n v="444617"/>
    <n v="75286"/>
    <n v="49358"/>
    <n v="569261"/>
    <n v="0.20564948034997127"/>
    <x v="2"/>
    <n v="0"/>
  </r>
  <r>
    <s v="Post_1504"/>
    <x v="567"/>
    <x v="21"/>
    <x v="2"/>
    <x v="4"/>
    <x v="1"/>
    <x v="7"/>
    <n v="829927"/>
    <n v="186967"/>
    <n v="80175"/>
    <n v="49580"/>
    <n v="316722"/>
    <n v="0.38162633581025801"/>
    <x v="0"/>
    <n v="0"/>
  </r>
  <r>
    <s v="Post_1505"/>
    <x v="58"/>
    <x v="17"/>
    <x v="1"/>
    <x v="4"/>
    <x v="5"/>
    <x v="7"/>
    <n v="4631785"/>
    <n v="399114"/>
    <n v="43028"/>
    <n v="19189"/>
    <n v="461331"/>
    <n v="9.9601125699919149E-2"/>
    <x v="0"/>
    <n v="0"/>
  </r>
  <r>
    <s v="Post_1506"/>
    <x v="456"/>
    <x v="14"/>
    <x v="1"/>
    <x v="1"/>
    <x v="3"/>
    <x v="6"/>
    <n v="3923269"/>
    <n v="38803"/>
    <n v="3269"/>
    <n v="25920"/>
    <n v="67992"/>
    <n v="1.733044560543771E-2"/>
    <x v="0"/>
    <n v="0"/>
  </r>
  <r>
    <s v="Post_1507"/>
    <x v="420"/>
    <x v="6"/>
    <x v="1"/>
    <x v="3"/>
    <x v="3"/>
    <x v="5"/>
    <n v="1684045"/>
    <n v="237632"/>
    <n v="16203"/>
    <n v="33795"/>
    <n v="287630"/>
    <n v="0.17079709865235193"/>
    <x v="2"/>
    <n v="0"/>
  </r>
  <r>
    <s v="Post_1508"/>
    <x v="626"/>
    <x v="1"/>
    <x v="0"/>
    <x v="7"/>
    <x v="2"/>
    <x v="2"/>
    <n v="4473700"/>
    <n v="15777"/>
    <n v="85487"/>
    <n v="15204"/>
    <n v="116468"/>
    <n v="2.6033931644947137E-2"/>
    <x v="0"/>
    <n v="0"/>
  </r>
  <r>
    <s v="Post_1509"/>
    <x v="279"/>
    <x v="23"/>
    <x v="3"/>
    <x v="7"/>
    <x v="4"/>
    <x v="0"/>
    <n v="3822229"/>
    <n v="385332"/>
    <n v="48139"/>
    <n v="6985"/>
    <n v="440456"/>
    <n v="0.1152353770535465"/>
    <x v="2"/>
    <n v="0"/>
  </r>
  <r>
    <s v="Post_1510"/>
    <x v="89"/>
    <x v="3"/>
    <x v="2"/>
    <x v="7"/>
    <x v="3"/>
    <x v="3"/>
    <n v="4253475"/>
    <n v="394052"/>
    <n v="7337"/>
    <n v="4553"/>
    <n v="405942"/>
    <n v="9.5437730326380199E-2"/>
    <x v="0"/>
    <n v="0"/>
  </r>
  <r>
    <s v="Post_1511"/>
    <x v="236"/>
    <x v="19"/>
    <x v="3"/>
    <x v="9"/>
    <x v="3"/>
    <x v="4"/>
    <n v="2829354"/>
    <n v="130736"/>
    <n v="42112"/>
    <n v="46374"/>
    <n v="219222"/>
    <n v="7.7481290782277515E-2"/>
    <x v="1"/>
    <n v="0"/>
  </r>
  <r>
    <s v="Post_1512"/>
    <x v="406"/>
    <x v="3"/>
    <x v="2"/>
    <x v="5"/>
    <x v="3"/>
    <x v="4"/>
    <n v="4577129"/>
    <n v="120208"/>
    <n v="84673"/>
    <n v="8875"/>
    <n v="213756"/>
    <n v="4.6700890449012905E-2"/>
    <x v="0"/>
    <n v="0"/>
  </r>
  <r>
    <s v="Post_1513"/>
    <x v="635"/>
    <x v="19"/>
    <x v="3"/>
    <x v="3"/>
    <x v="0"/>
    <x v="0"/>
    <n v="1194963"/>
    <n v="103244"/>
    <n v="46147"/>
    <n v="35429"/>
    <n v="184820"/>
    <n v="0.15466587668404796"/>
    <x v="0"/>
    <n v="0"/>
  </r>
  <r>
    <s v="Post_1514"/>
    <x v="469"/>
    <x v="17"/>
    <x v="1"/>
    <x v="4"/>
    <x v="2"/>
    <x v="6"/>
    <n v="18259"/>
    <n v="325660"/>
    <n v="50504"/>
    <n v="27761"/>
    <n v="403925"/>
    <n v="22.121967249027875"/>
    <x v="2"/>
    <n v="0"/>
  </r>
  <r>
    <s v="Post_1515"/>
    <x v="285"/>
    <x v="10"/>
    <x v="2"/>
    <x v="1"/>
    <x v="2"/>
    <x v="2"/>
    <n v="4558750"/>
    <n v="161524"/>
    <n v="66774"/>
    <n v="20755"/>
    <n v="249053"/>
    <n v="5.4631861804222651E-2"/>
    <x v="0"/>
    <n v="0"/>
  </r>
  <r>
    <s v="Post_1516"/>
    <x v="636"/>
    <x v="3"/>
    <x v="3"/>
    <x v="8"/>
    <x v="4"/>
    <x v="7"/>
    <n v="2624457"/>
    <n v="270811"/>
    <n v="8063"/>
    <n v="43610"/>
    <n v="322484"/>
    <n v="0.12287646549362402"/>
    <x v="1"/>
    <n v="0"/>
  </r>
  <r>
    <s v="Post_1517"/>
    <x v="266"/>
    <x v="19"/>
    <x v="3"/>
    <x v="4"/>
    <x v="0"/>
    <x v="0"/>
    <n v="3810909"/>
    <n v="73215"/>
    <n v="60036"/>
    <n v="6135"/>
    <n v="139386"/>
    <n v="3.6575525681668074E-2"/>
    <x v="0"/>
    <n v="0"/>
  </r>
  <r>
    <s v="Post_1518"/>
    <x v="168"/>
    <x v="18"/>
    <x v="1"/>
    <x v="8"/>
    <x v="1"/>
    <x v="2"/>
    <n v="2804201"/>
    <n v="214403"/>
    <n v="58405"/>
    <n v="45421"/>
    <n v="318229"/>
    <n v="0.11348294933209138"/>
    <x v="0"/>
    <n v="0"/>
  </r>
  <r>
    <s v="Post_1519"/>
    <x v="637"/>
    <x v="21"/>
    <x v="0"/>
    <x v="2"/>
    <x v="3"/>
    <x v="4"/>
    <n v="296962"/>
    <n v="420882"/>
    <n v="50231"/>
    <n v="20919"/>
    <n v="492032"/>
    <n v="1.6568853927438527"/>
    <x v="2"/>
    <n v="0"/>
  </r>
  <r>
    <s v="Post_1520"/>
    <x v="578"/>
    <x v="3"/>
    <x v="0"/>
    <x v="0"/>
    <x v="5"/>
    <x v="6"/>
    <n v="3678271"/>
    <n v="388515"/>
    <n v="29923"/>
    <n v="39653"/>
    <n v="458091"/>
    <n v="0.12453976338339399"/>
    <x v="1"/>
    <n v="0"/>
  </r>
  <r>
    <s v="Post_1521"/>
    <x v="11"/>
    <x v="9"/>
    <x v="1"/>
    <x v="4"/>
    <x v="1"/>
    <x v="1"/>
    <n v="3433826"/>
    <n v="11737"/>
    <n v="47228"/>
    <n v="22379"/>
    <n v="81344"/>
    <n v="2.3689027923954213E-2"/>
    <x v="1"/>
    <n v="0"/>
  </r>
  <r>
    <s v="Post_1522"/>
    <x v="236"/>
    <x v="19"/>
    <x v="1"/>
    <x v="0"/>
    <x v="4"/>
    <x v="7"/>
    <n v="807398"/>
    <n v="175697"/>
    <n v="86610"/>
    <n v="31176"/>
    <n v="293483"/>
    <n v="0.36349235445220324"/>
    <x v="2"/>
    <n v="0"/>
  </r>
  <r>
    <s v="Post_1523"/>
    <x v="198"/>
    <x v="8"/>
    <x v="0"/>
    <x v="6"/>
    <x v="3"/>
    <x v="0"/>
    <n v="344152"/>
    <n v="155459"/>
    <n v="92731"/>
    <n v="12480"/>
    <n v="260670"/>
    <n v="0.75742695088216838"/>
    <x v="2"/>
    <n v="0"/>
  </r>
  <r>
    <s v="Post_1524"/>
    <x v="210"/>
    <x v="10"/>
    <x v="2"/>
    <x v="7"/>
    <x v="2"/>
    <x v="2"/>
    <n v="1595568"/>
    <n v="145000"/>
    <n v="70495"/>
    <n v="40154"/>
    <n v="255649"/>
    <n v="0.16022444671740721"/>
    <x v="2"/>
    <n v="0"/>
  </r>
  <r>
    <s v="Post_1525"/>
    <x v="187"/>
    <x v="4"/>
    <x v="3"/>
    <x v="7"/>
    <x v="5"/>
    <x v="1"/>
    <n v="2632783"/>
    <n v="220230"/>
    <n v="80297"/>
    <n v="29046"/>
    <n v="329573"/>
    <n v="0.1251804649300759"/>
    <x v="1"/>
    <n v="0"/>
  </r>
  <r>
    <s v="Post_1526"/>
    <x v="447"/>
    <x v="20"/>
    <x v="0"/>
    <x v="2"/>
    <x v="2"/>
    <x v="5"/>
    <n v="2252242"/>
    <n v="248785"/>
    <n v="7800"/>
    <n v="26183"/>
    <n v="282768"/>
    <n v="0.12554956350161306"/>
    <x v="2"/>
    <n v="0"/>
  </r>
  <r>
    <s v="Post_1527"/>
    <x v="636"/>
    <x v="3"/>
    <x v="2"/>
    <x v="4"/>
    <x v="2"/>
    <x v="1"/>
    <n v="2532021"/>
    <n v="335223"/>
    <n v="14017"/>
    <n v="24606"/>
    <n v="373846"/>
    <n v="0.14764727464740615"/>
    <x v="2"/>
    <n v="0"/>
  </r>
  <r>
    <s v="Post_1528"/>
    <x v="612"/>
    <x v="20"/>
    <x v="3"/>
    <x v="0"/>
    <x v="0"/>
    <x v="0"/>
    <n v="4138006"/>
    <n v="417828"/>
    <n v="36755"/>
    <n v="20440"/>
    <n v="475023"/>
    <n v="0.11479514529461775"/>
    <x v="0"/>
    <n v="0"/>
  </r>
  <r>
    <s v="Post_1529"/>
    <x v="93"/>
    <x v="2"/>
    <x v="1"/>
    <x v="8"/>
    <x v="1"/>
    <x v="1"/>
    <n v="4854421"/>
    <n v="486650"/>
    <n v="86108"/>
    <n v="46638"/>
    <n v="619396"/>
    <n v="0.12759420742453118"/>
    <x v="1"/>
    <n v="0"/>
  </r>
  <r>
    <s v="Post_1530"/>
    <x v="115"/>
    <x v="2"/>
    <x v="2"/>
    <x v="6"/>
    <x v="0"/>
    <x v="2"/>
    <n v="4066022"/>
    <n v="295418"/>
    <n v="61929"/>
    <n v="8393"/>
    <n v="365740"/>
    <n v="8.9950324912162302E-2"/>
    <x v="2"/>
    <n v="0"/>
  </r>
  <r>
    <s v="Post_1531"/>
    <x v="398"/>
    <x v="13"/>
    <x v="3"/>
    <x v="5"/>
    <x v="4"/>
    <x v="2"/>
    <n v="2007848"/>
    <n v="280952"/>
    <n v="42850"/>
    <n v="13703"/>
    <n v="337505"/>
    <n v="0.16809290344687447"/>
    <x v="0"/>
    <n v="0"/>
  </r>
  <r>
    <s v="Post_1532"/>
    <x v="283"/>
    <x v="5"/>
    <x v="0"/>
    <x v="7"/>
    <x v="4"/>
    <x v="2"/>
    <n v="4321729"/>
    <n v="395257"/>
    <n v="25222"/>
    <n v="9123"/>
    <n v="429602"/>
    <n v="9.9405122348023206E-2"/>
    <x v="0"/>
    <n v="0"/>
  </r>
  <r>
    <s v="Post_1533"/>
    <x v="483"/>
    <x v="12"/>
    <x v="3"/>
    <x v="2"/>
    <x v="4"/>
    <x v="7"/>
    <n v="111610"/>
    <n v="3213"/>
    <n v="71922"/>
    <n v="12065"/>
    <n v="87200"/>
    <n v="0.78129199892482748"/>
    <x v="2"/>
    <n v="0"/>
  </r>
  <r>
    <s v="Post_1534"/>
    <x v="49"/>
    <x v="4"/>
    <x v="1"/>
    <x v="4"/>
    <x v="0"/>
    <x v="5"/>
    <n v="2048086"/>
    <n v="191738"/>
    <n v="99853"/>
    <n v="42598"/>
    <n v="334189"/>
    <n v="0.16317137073345553"/>
    <x v="2"/>
    <n v="0"/>
  </r>
  <r>
    <s v="Post_1535"/>
    <x v="638"/>
    <x v="20"/>
    <x v="2"/>
    <x v="7"/>
    <x v="2"/>
    <x v="4"/>
    <n v="103478"/>
    <n v="456488"/>
    <n v="26980"/>
    <n v="47979"/>
    <n v="531447"/>
    <n v="5.1358453004503373"/>
    <x v="2"/>
    <n v="0"/>
  </r>
  <r>
    <s v="Post_1536"/>
    <x v="129"/>
    <x v="23"/>
    <x v="2"/>
    <x v="5"/>
    <x v="2"/>
    <x v="7"/>
    <n v="4894673"/>
    <n v="140903"/>
    <n v="8150"/>
    <n v="24491"/>
    <n v="173544"/>
    <n v="3.5455688255374769E-2"/>
    <x v="1"/>
    <n v="0"/>
  </r>
  <r>
    <s v="Post_1537"/>
    <x v="183"/>
    <x v="9"/>
    <x v="1"/>
    <x v="4"/>
    <x v="5"/>
    <x v="7"/>
    <n v="991012"/>
    <n v="355863"/>
    <n v="94626"/>
    <n v="26180"/>
    <n v="476669"/>
    <n v="0.48099215751171531"/>
    <x v="0"/>
    <n v="0"/>
  </r>
  <r>
    <s v="Post_1538"/>
    <x v="377"/>
    <x v="12"/>
    <x v="3"/>
    <x v="0"/>
    <x v="0"/>
    <x v="6"/>
    <n v="20509"/>
    <n v="237516"/>
    <n v="66323"/>
    <n v="41897"/>
    <n v="345736"/>
    <n v="16.857769759617728"/>
    <x v="1"/>
    <n v="0"/>
  </r>
  <r>
    <s v="Post_1539"/>
    <x v="291"/>
    <x v="14"/>
    <x v="3"/>
    <x v="8"/>
    <x v="2"/>
    <x v="3"/>
    <n v="1469953"/>
    <n v="306082"/>
    <n v="51502"/>
    <n v="1668"/>
    <n v="359252"/>
    <n v="0.24439692969775223"/>
    <x v="0"/>
    <n v="0"/>
  </r>
  <r>
    <s v="Post_1540"/>
    <x v="145"/>
    <x v="23"/>
    <x v="1"/>
    <x v="7"/>
    <x v="5"/>
    <x v="7"/>
    <n v="1913736"/>
    <n v="54523"/>
    <n v="2152"/>
    <n v="11464"/>
    <n v="68139"/>
    <n v="3.5605224545078321E-2"/>
    <x v="0"/>
    <n v="0"/>
  </r>
  <r>
    <s v="Post_1541"/>
    <x v="479"/>
    <x v="19"/>
    <x v="1"/>
    <x v="3"/>
    <x v="4"/>
    <x v="4"/>
    <n v="4323"/>
    <n v="301571"/>
    <n v="81786"/>
    <n v="30318"/>
    <n v="413675"/>
    <n v="95.69164931760352"/>
    <x v="2"/>
    <n v="0"/>
  </r>
  <r>
    <s v="Post_1542"/>
    <x v="593"/>
    <x v="7"/>
    <x v="3"/>
    <x v="7"/>
    <x v="5"/>
    <x v="6"/>
    <n v="2911881"/>
    <n v="44708"/>
    <n v="57294"/>
    <n v="21899"/>
    <n v="123901"/>
    <n v="4.2550159158289781E-2"/>
    <x v="2"/>
    <n v="0"/>
  </r>
  <r>
    <s v="Post_1543"/>
    <x v="248"/>
    <x v="14"/>
    <x v="3"/>
    <x v="3"/>
    <x v="5"/>
    <x v="6"/>
    <n v="2206955"/>
    <n v="316622"/>
    <n v="64570"/>
    <n v="9555"/>
    <n v="390747"/>
    <n v="0.17705254524899691"/>
    <x v="1"/>
    <n v="0"/>
  </r>
  <r>
    <s v="Post_1544"/>
    <x v="200"/>
    <x v="2"/>
    <x v="3"/>
    <x v="0"/>
    <x v="4"/>
    <x v="3"/>
    <n v="4574924"/>
    <n v="197709"/>
    <n v="97880"/>
    <n v="18735"/>
    <n v="314324"/>
    <n v="6.8705840796480996E-2"/>
    <x v="1"/>
    <n v="0"/>
  </r>
  <r>
    <s v="Post_1545"/>
    <x v="345"/>
    <x v="6"/>
    <x v="3"/>
    <x v="4"/>
    <x v="1"/>
    <x v="7"/>
    <n v="4910553"/>
    <n v="499704"/>
    <n v="34160"/>
    <n v="9319"/>
    <n v="543183"/>
    <n v="0.1106154439225073"/>
    <x v="2"/>
    <n v="0"/>
  </r>
  <r>
    <s v="Post_1546"/>
    <x v="264"/>
    <x v="13"/>
    <x v="3"/>
    <x v="8"/>
    <x v="5"/>
    <x v="0"/>
    <n v="3101726"/>
    <n v="490"/>
    <n v="80829"/>
    <n v="593"/>
    <n v="81912"/>
    <n v="2.6408522222788215E-2"/>
    <x v="0"/>
    <n v="0"/>
  </r>
  <r>
    <s v="Post_1547"/>
    <x v="353"/>
    <x v="9"/>
    <x v="1"/>
    <x v="3"/>
    <x v="1"/>
    <x v="7"/>
    <n v="1664101"/>
    <n v="117775"/>
    <n v="50763"/>
    <n v="42936"/>
    <n v="211474"/>
    <n v="0.12708002699355389"/>
    <x v="0"/>
    <n v="0"/>
  </r>
  <r>
    <s v="Post_1548"/>
    <x v="277"/>
    <x v="23"/>
    <x v="0"/>
    <x v="1"/>
    <x v="3"/>
    <x v="2"/>
    <n v="2417241"/>
    <n v="419969"/>
    <n v="78050"/>
    <n v="42955"/>
    <n v="540974"/>
    <n v="0.22379812356318629"/>
    <x v="2"/>
    <n v="0"/>
  </r>
  <r>
    <s v="Post_1549"/>
    <x v="2"/>
    <x v="0"/>
    <x v="0"/>
    <x v="6"/>
    <x v="2"/>
    <x v="4"/>
    <n v="2758290"/>
    <n v="30695"/>
    <n v="65435"/>
    <n v="16736"/>
    <n v="112866"/>
    <n v="4.09188301447636E-2"/>
    <x v="2"/>
    <n v="0"/>
  </r>
  <r>
    <s v="Post_1550"/>
    <x v="393"/>
    <x v="8"/>
    <x v="2"/>
    <x v="4"/>
    <x v="2"/>
    <x v="2"/>
    <n v="271748"/>
    <n v="215421"/>
    <n v="41229"/>
    <n v="16581"/>
    <n v="273231"/>
    <n v="1.0054572618749724"/>
    <x v="2"/>
    <n v="0"/>
  </r>
  <r>
    <s v="Post_1551"/>
    <x v="192"/>
    <x v="8"/>
    <x v="3"/>
    <x v="6"/>
    <x v="1"/>
    <x v="1"/>
    <n v="1151377"/>
    <n v="488602"/>
    <n v="78927"/>
    <n v="10780"/>
    <n v="578309"/>
    <n v="0.50227597042497807"/>
    <x v="0"/>
    <n v="0"/>
  </r>
  <r>
    <s v="Post_1552"/>
    <x v="460"/>
    <x v="12"/>
    <x v="2"/>
    <x v="8"/>
    <x v="0"/>
    <x v="5"/>
    <n v="1188499"/>
    <n v="97329"/>
    <n v="81880"/>
    <n v="35799"/>
    <n v="215008"/>
    <n v="0.18090717787730576"/>
    <x v="2"/>
    <n v="0"/>
  </r>
  <r>
    <s v="Post_1553"/>
    <x v="404"/>
    <x v="9"/>
    <x v="3"/>
    <x v="7"/>
    <x v="4"/>
    <x v="4"/>
    <n v="1797416"/>
    <n v="432818"/>
    <n v="87238"/>
    <n v="33875"/>
    <n v="553931"/>
    <n v="0.30818185662083791"/>
    <x v="2"/>
    <n v="0"/>
  </r>
  <r>
    <s v="Post_1554"/>
    <x v="207"/>
    <x v="22"/>
    <x v="3"/>
    <x v="4"/>
    <x v="0"/>
    <x v="1"/>
    <n v="4334449"/>
    <n v="298421"/>
    <n v="27429"/>
    <n v="47285"/>
    <n v="373135"/>
    <n v="8.6085913111447379E-2"/>
    <x v="1"/>
    <n v="0"/>
  </r>
  <r>
    <s v="Post_1555"/>
    <x v="449"/>
    <x v="6"/>
    <x v="3"/>
    <x v="6"/>
    <x v="5"/>
    <x v="2"/>
    <n v="4938299"/>
    <n v="139325"/>
    <n v="25425"/>
    <n v="21859"/>
    <n v="186609"/>
    <n v="3.7788112870443855E-2"/>
    <x v="1"/>
    <n v="0"/>
  </r>
  <r>
    <s v="Post_1556"/>
    <x v="572"/>
    <x v="22"/>
    <x v="3"/>
    <x v="9"/>
    <x v="3"/>
    <x v="5"/>
    <n v="4629556"/>
    <n v="8738"/>
    <n v="79929"/>
    <n v="19204"/>
    <n v="107871"/>
    <n v="2.3300506571256509E-2"/>
    <x v="2"/>
    <n v="0"/>
  </r>
  <r>
    <s v="Post_1557"/>
    <x v="458"/>
    <x v="21"/>
    <x v="2"/>
    <x v="6"/>
    <x v="2"/>
    <x v="4"/>
    <n v="4774320"/>
    <n v="416290"/>
    <n v="52552"/>
    <n v="21456"/>
    <n v="490298"/>
    <n v="0.10269483402872032"/>
    <x v="0"/>
    <n v="0"/>
  </r>
  <r>
    <s v="Post_1558"/>
    <x v="466"/>
    <x v="8"/>
    <x v="0"/>
    <x v="4"/>
    <x v="0"/>
    <x v="4"/>
    <n v="2497597"/>
    <n v="321619"/>
    <n v="36084"/>
    <n v="47880"/>
    <n v="405583"/>
    <n v="0.16238928858418711"/>
    <x v="2"/>
    <n v="0"/>
  </r>
  <r>
    <s v="Post_1559"/>
    <x v="411"/>
    <x v="8"/>
    <x v="3"/>
    <x v="3"/>
    <x v="1"/>
    <x v="2"/>
    <n v="1882126"/>
    <n v="475800"/>
    <n v="43114"/>
    <n v="27910"/>
    <n v="546824"/>
    <n v="0.29053527765941284"/>
    <x v="2"/>
    <n v="0"/>
  </r>
  <r>
    <s v="Post_1560"/>
    <x v="271"/>
    <x v="9"/>
    <x v="3"/>
    <x v="3"/>
    <x v="5"/>
    <x v="2"/>
    <n v="1194460"/>
    <n v="216370"/>
    <n v="38625"/>
    <n v="17650"/>
    <n v="272645"/>
    <n v="0.22825795757078512"/>
    <x v="1"/>
    <n v="0"/>
  </r>
  <r>
    <s v="Post_1561"/>
    <x v="585"/>
    <x v="16"/>
    <x v="2"/>
    <x v="3"/>
    <x v="3"/>
    <x v="0"/>
    <n v="1622856"/>
    <n v="192496"/>
    <n v="43325"/>
    <n v="17806"/>
    <n v="253627"/>
    <n v="0.15628435301715002"/>
    <x v="2"/>
    <n v="0"/>
  </r>
  <r>
    <s v="Post_1562"/>
    <x v="528"/>
    <x v="6"/>
    <x v="2"/>
    <x v="4"/>
    <x v="3"/>
    <x v="1"/>
    <n v="1301521"/>
    <n v="96995"/>
    <n v="8034"/>
    <n v="37607"/>
    <n v="142636"/>
    <n v="0.10959177762018438"/>
    <x v="1"/>
    <n v="0"/>
  </r>
  <r>
    <s v="Post_1563"/>
    <x v="639"/>
    <x v="13"/>
    <x v="3"/>
    <x v="2"/>
    <x v="5"/>
    <x v="3"/>
    <n v="4530295"/>
    <n v="353065"/>
    <n v="91917"/>
    <n v="19537"/>
    <n v="464519"/>
    <n v="0.10253614830822276"/>
    <x v="0"/>
    <n v="0"/>
  </r>
  <r>
    <s v="Post_1564"/>
    <x v="281"/>
    <x v="14"/>
    <x v="1"/>
    <x v="8"/>
    <x v="5"/>
    <x v="0"/>
    <n v="3642505"/>
    <n v="472553"/>
    <n v="83616"/>
    <n v="25351"/>
    <n v="581520"/>
    <n v="0.15964837385260969"/>
    <x v="2"/>
    <n v="0"/>
  </r>
  <r>
    <s v="Post_1565"/>
    <x v="597"/>
    <x v="21"/>
    <x v="3"/>
    <x v="2"/>
    <x v="1"/>
    <x v="0"/>
    <n v="110017"/>
    <n v="447835"/>
    <n v="93230"/>
    <n v="15675"/>
    <n v="556740"/>
    <n v="5.0604906514447769"/>
    <x v="0"/>
    <n v="0"/>
  </r>
  <r>
    <s v="Post_1566"/>
    <x v="195"/>
    <x v="10"/>
    <x v="3"/>
    <x v="1"/>
    <x v="5"/>
    <x v="7"/>
    <n v="558319"/>
    <n v="94611"/>
    <n v="39828"/>
    <n v="27525"/>
    <n v="161964"/>
    <n v="0.29009222326304496"/>
    <x v="2"/>
    <n v="0"/>
  </r>
  <r>
    <s v="Post_1567"/>
    <x v="219"/>
    <x v="7"/>
    <x v="1"/>
    <x v="0"/>
    <x v="5"/>
    <x v="3"/>
    <n v="797275"/>
    <n v="354616"/>
    <n v="31544"/>
    <n v="29280"/>
    <n v="415440"/>
    <n v="0.52107491141701423"/>
    <x v="0"/>
    <n v="0"/>
  </r>
  <r>
    <s v="Post_1568"/>
    <x v="0"/>
    <x v="0"/>
    <x v="1"/>
    <x v="8"/>
    <x v="5"/>
    <x v="6"/>
    <n v="1146819"/>
    <n v="153532"/>
    <n v="13633"/>
    <n v="27160"/>
    <n v="194325"/>
    <n v="0.16944696591179603"/>
    <x v="1"/>
    <n v="0"/>
  </r>
  <r>
    <s v="Post_1569"/>
    <x v="455"/>
    <x v="21"/>
    <x v="0"/>
    <x v="4"/>
    <x v="5"/>
    <x v="6"/>
    <n v="3317315"/>
    <n v="70605"/>
    <n v="61789"/>
    <n v="43169"/>
    <n v="175563"/>
    <n v="5.2923222545944539E-2"/>
    <x v="2"/>
    <n v="0"/>
  </r>
  <r>
    <s v="Post_1570"/>
    <x v="499"/>
    <x v="11"/>
    <x v="0"/>
    <x v="2"/>
    <x v="4"/>
    <x v="3"/>
    <n v="243941"/>
    <n v="453454"/>
    <n v="4373"/>
    <n v="23761"/>
    <n v="481588"/>
    <n v="1.9741986791888202"/>
    <x v="1"/>
    <n v="0"/>
  </r>
  <r>
    <s v="Post_1571"/>
    <x v="498"/>
    <x v="23"/>
    <x v="3"/>
    <x v="8"/>
    <x v="2"/>
    <x v="6"/>
    <n v="2514764"/>
    <n v="100963"/>
    <n v="79384"/>
    <n v="29464"/>
    <n v="209811"/>
    <n v="8.3431685836126174E-2"/>
    <x v="1"/>
    <n v="0"/>
  </r>
  <r>
    <s v="Post_1572"/>
    <x v="354"/>
    <x v="1"/>
    <x v="1"/>
    <x v="7"/>
    <x v="5"/>
    <x v="1"/>
    <n v="4956932"/>
    <n v="128560"/>
    <n v="68871"/>
    <n v="43838"/>
    <n v="241269"/>
    <n v="4.8673050185074153E-2"/>
    <x v="1"/>
    <n v="0"/>
  </r>
  <r>
    <s v="Post_1573"/>
    <x v="186"/>
    <x v="12"/>
    <x v="2"/>
    <x v="8"/>
    <x v="3"/>
    <x v="1"/>
    <n v="2131247"/>
    <n v="184490"/>
    <n v="46526"/>
    <n v="35734"/>
    <n v="266750"/>
    <n v="0.12516146650294405"/>
    <x v="0"/>
    <n v="0"/>
  </r>
  <r>
    <s v="Post_1574"/>
    <x v="298"/>
    <x v="9"/>
    <x v="1"/>
    <x v="6"/>
    <x v="0"/>
    <x v="0"/>
    <n v="1131722"/>
    <n v="340105"/>
    <n v="73373"/>
    <n v="11857"/>
    <n v="425335"/>
    <n v="0.37582992996513276"/>
    <x v="1"/>
    <n v="0"/>
  </r>
  <r>
    <s v="Post_1575"/>
    <x v="634"/>
    <x v="5"/>
    <x v="3"/>
    <x v="8"/>
    <x v="5"/>
    <x v="7"/>
    <n v="2833025"/>
    <n v="156803"/>
    <n v="67252"/>
    <n v="2601"/>
    <n v="226656"/>
    <n v="8.0004941714245367E-2"/>
    <x v="2"/>
    <n v="0"/>
  </r>
  <r>
    <s v="Post_1576"/>
    <x v="345"/>
    <x v="6"/>
    <x v="0"/>
    <x v="9"/>
    <x v="0"/>
    <x v="3"/>
    <n v="3587576"/>
    <n v="363800"/>
    <n v="86707"/>
    <n v="9705"/>
    <n v="460212"/>
    <n v="0.12827937303627854"/>
    <x v="0"/>
    <n v="0"/>
  </r>
  <r>
    <s v="Post_1577"/>
    <x v="335"/>
    <x v="22"/>
    <x v="2"/>
    <x v="4"/>
    <x v="2"/>
    <x v="7"/>
    <n v="1942883"/>
    <n v="174956"/>
    <n v="57853"/>
    <n v="15443"/>
    <n v="248252"/>
    <n v="0.12777506417010184"/>
    <x v="2"/>
    <n v="0"/>
  </r>
  <r>
    <s v="Post_1578"/>
    <x v="201"/>
    <x v="11"/>
    <x v="2"/>
    <x v="2"/>
    <x v="2"/>
    <x v="1"/>
    <n v="295323"/>
    <n v="249791"/>
    <n v="34311"/>
    <n v="31083"/>
    <n v="315185"/>
    <n v="1.0672551748424606"/>
    <x v="0"/>
    <n v="0"/>
  </r>
  <r>
    <s v="Post_1579"/>
    <x v="46"/>
    <x v="21"/>
    <x v="2"/>
    <x v="7"/>
    <x v="2"/>
    <x v="1"/>
    <n v="57621"/>
    <n v="424733"/>
    <n v="91384"/>
    <n v="26655"/>
    <n v="542772"/>
    <n v="9.4196907377518606"/>
    <x v="2"/>
    <n v="0"/>
  </r>
  <r>
    <s v="Post_1580"/>
    <x v="461"/>
    <x v="16"/>
    <x v="2"/>
    <x v="0"/>
    <x v="0"/>
    <x v="0"/>
    <n v="720247"/>
    <n v="6093"/>
    <n v="2414"/>
    <n v="30680"/>
    <n v="39187"/>
    <n v="5.4407724016899757E-2"/>
    <x v="1"/>
    <n v="0"/>
  </r>
  <r>
    <s v="Post_1581"/>
    <x v="586"/>
    <x v="21"/>
    <x v="3"/>
    <x v="2"/>
    <x v="0"/>
    <x v="4"/>
    <n v="841094"/>
    <n v="337567"/>
    <n v="10161"/>
    <n v="19041"/>
    <n v="366769"/>
    <n v="0.43606184326603209"/>
    <x v="0"/>
    <n v="0"/>
  </r>
  <r>
    <s v="Post_1582"/>
    <x v="9"/>
    <x v="7"/>
    <x v="1"/>
    <x v="3"/>
    <x v="3"/>
    <x v="0"/>
    <n v="2851192"/>
    <n v="57367"/>
    <n v="19782"/>
    <n v="37567"/>
    <n v="114716"/>
    <n v="4.0234400208754795E-2"/>
    <x v="2"/>
    <n v="0"/>
  </r>
  <r>
    <s v="Post_1583"/>
    <x v="534"/>
    <x v="6"/>
    <x v="3"/>
    <x v="0"/>
    <x v="5"/>
    <x v="5"/>
    <n v="416547"/>
    <n v="247208"/>
    <n v="58688"/>
    <n v="23164"/>
    <n v="329060"/>
    <n v="0.7899708796366316"/>
    <x v="2"/>
    <n v="0"/>
  </r>
  <r>
    <s v="Post_1584"/>
    <x v="512"/>
    <x v="1"/>
    <x v="3"/>
    <x v="1"/>
    <x v="2"/>
    <x v="4"/>
    <n v="238276"/>
    <n v="86411"/>
    <n v="87917"/>
    <n v="20519"/>
    <n v="194847"/>
    <n v="0.81773657439272107"/>
    <x v="2"/>
    <n v="0"/>
  </r>
  <r>
    <s v="Post_1585"/>
    <x v="478"/>
    <x v="11"/>
    <x v="2"/>
    <x v="7"/>
    <x v="5"/>
    <x v="7"/>
    <n v="3675226"/>
    <n v="477204"/>
    <n v="2549"/>
    <n v="30839"/>
    <n v="510592"/>
    <n v="0.13892805503661543"/>
    <x v="0"/>
    <n v="0"/>
  </r>
  <r>
    <s v="Post_1586"/>
    <x v="530"/>
    <x v="17"/>
    <x v="0"/>
    <x v="0"/>
    <x v="3"/>
    <x v="1"/>
    <n v="543860"/>
    <n v="495293"/>
    <n v="51511"/>
    <n v="22273"/>
    <n v="569077"/>
    <n v="1.0463667120214761"/>
    <x v="0"/>
    <n v="0"/>
  </r>
  <r>
    <s v="Post_1587"/>
    <x v="201"/>
    <x v="11"/>
    <x v="3"/>
    <x v="1"/>
    <x v="4"/>
    <x v="4"/>
    <n v="4025654"/>
    <n v="427509"/>
    <n v="7469"/>
    <n v="31997"/>
    <n v="466975"/>
    <n v="0.11599978537648789"/>
    <x v="2"/>
    <n v="0"/>
  </r>
  <r>
    <s v="Post_1588"/>
    <x v="609"/>
    <x v="16"/>
    <x v="1"/>
    <x v="6"/>
    <x v="4"/>
    <x v="4"/>
    <n v="3830274"/>
    <n v="264013"/>
    <n v="37812"/>
    <n v="25236"/>
    <n v="327061"/>
    <n v="8.5388408244423245E-2"/>
    <x v="2"/>
    <n v="0"/>
  </r>
  <r>
    <s v="Post_1589"/>
    <x v="68"/>
    <x v="0"/>
    <x v="1"/>
    <x v="7"/>
    <x v="2"/>
    <x v="4"/>
    <n v="4277170"/>
    <n v="471076"/>
    <n v="43675"/>
    <n v="21460"/>
    <n v="536211"/>
    <n v="0.12536583769174478"/>
    <x v="1"/>
    <n v="0"/>
  </r>
  <r>
    <s v="Post_1590"/>
    <x v="11"/>
    <x v="9"/>
    <x v="1"/>
    <x v="5"/>
    <x v="5"/>
    <x v="3"/>
    <n v="1586403"/>
    <n v="28598"/>
    <n v="85817"/>
    <n v="46074"/>
    <n v="160489"/>
    <n v="0.10116534071102992"/>
    <x v="1"/>
    <n v="0"/>
  </r>
  <r>
    <s v="Post_1591"/>
    <x v="152"/>
    <x v="7"/>
    <x v="0"/>
    <x v="2"/>
    <x v="1"/>
    <x v="3"/>
    <n v="914452"/>
    <n v="339941"/>
    <n v="5979"/>
    <n v="34553"/>
    <n v="380473"/>
    <n v="0.41606667162409838"/>
    <x v="0"/>
    <n v="0"/>
  </r>
  <r>
    <s v="Post_1592"/>
    <x v="579"/>
    <x v="8"/>
    <x v="2"/>
    <x v="0"/>
    <x v="5"/>
    <x v="4"/>
    <n v="1124083"/>
    <n v="331967"/>
    <n v="1699"/>
    <n v="22789"/>
    <n v="356455"/>
    <n v="0.31710736662684164"/>
    <x v="2"/>
    <n v="0"/>
  </r>
  <r>
    <s v="Post_1593"/>
    <x v="376"/>
    <x v="20"/>
    <x v="3"/>
    <x v="0"/>
    <x v="1"/>
    <x v="7"/>
    <n v="2656928"/>
    <n v="243831"/>
    <n v="52757"/>
    <n v="9603"/>
    <n v="306191"/>
    <n v="0.11524249057558203"/>
    <x v="2"/>
    <n v="0"/>
  </r>
  <r>
    <s v="Post_1594"/>
    <x v="388"/>
    <x v="20"/>
    <x v="0"/>
    <x v="3"/>
    <x v="5"/>
    <x v="1"/>
    <n v="4174343"/>
    <n v="92667"/>
    <n v="67770"/>
    <n v="33150"/>
    <n v="193587"/>
    <n v="4.6375441596438048E-2"/>
    <x v="0"/>
    <n v="0"/>
  </r>
  <r>
    <s v="Post_1595"/>
    <x v="640"/>
    <x v="19"/>
    <x v="1"/>
    <x v="5"/>
    <x v="2"/>
    <x v="0"/>
    <n v="2150898"/>
    <n v="109954"/>
    <n v="6366"/>
    <n v="25896"/>
    <n v="142216"/>
    <n v="6.6119360378781328E-2"/>
    <x v="2"/>
    <n v="0"/>
  </r>
  <r>
    <s v="Post_1596"/>
    <x v="16"/>
    <x v="13"/>
    <x v="3"/>
    <x v="2"/>
    <x v="2"/>
    <x v="4"/>
    <n v="4242231"/>
    <n v="207880"/>
    <n v="83865"/>
    <n v="28311"/>
    <n v="320056"/>
    <n v="7.54452079577939E-2"/>
    <x v="1"/>
    <n v="0"/>
  </r>
  <r>
    <s v="Post_1597"/>
    <x v="5"/>
    <x v="4"/>
    <x v="0"/>
    <x v="3"/>
    <x v="3"/>
    <x v="4"/>
    <n v="1418648"/>
    <n v="351250"/>
    <n v="22389"/>
    <n v="24313"/>
    <n v="397952"/>
    <n v="0.28051496918192531"/>
    <x v="1"/>
    <n v="0"/>
  </r>
  <r>
    <s v="Post_1598"/>
    <x v="621"/>
    <x v="21"/>
    <x v="0"/>
    <x v="2"/>
    <x v="1"/>
    <x v="5"/>
    <n v="3545754"/>
    <n v="223054"/>
    <n v="61984"/>
    <n v="32043"/>
    <n v="317081"/>
    <n v="8.9425549544610253E-2"/>
    <x v="1"/>
    <n v="0"/>
  </r>
  <r>
    <s v="Post_1599"/>
    <x v="641"/>
    <x v="1"/>
    <x v="2"/>
    <x v="8"/>
    <x v="4"/>
    <x v="5"/>
    <n v="2651800"/>
    <n v="219881"/>
    <n v="16104"/>
    <n v="23971"/>
    <n v="259956"/>
    <n v="9.8030017346707896E-2"/>
    <x v="0"/>
    <n v="0"/>
  </r>
  <r>
    <s v="Post_1600"/>
    <x v="248"/>
    <x v="14"/>
    <x v="1"/>
    <x v="5"/>
    <x v="1"/>
    <x v="5"/>
    <n v="3985221"/>
    <n v="262934"/>
    <n v="82583"/>
    <n v="19181"/>
    <n v="364698"/>
    <n v="9.1512616238848488E-2"/>
    <x v="1"/>
    <n v="0"/>
  </r>
  <r>
    <s v="Post_1601"/>
    <x v="482"/>
    <x v="2"/>
    <x v="0"/>
    <x v="1"/>
    <x v="3"/>
    <x v="0"/>
    <n v="4070028"/>
    <n v="212737"/>
    <n v="50214"/>
    <n v="25262"/>
    <n v="288213"/>
    <n v="7.081351774484107E-2"/>
    <x v="2"/>
    <n v="0"/>
  </r>
  <r>
    <s v="Post_1602"/>
    <x v="194"/>
    <x v="11"/>
    <x v="3"/>
    <x v="7"/>
    <x v="5"/>
    <x v="4"/>
    <n v="2703326"/>
    <n v="239560"/>
    <n v="14191"/>
    <n v="44747"/>
    <n v="298498"/>
    <n v="0.11041879521744695"/>
    <x v="2"/>
    <n v="0"/>
  </r>
  <r>
    <s v="Post_1603"/>
    <x v="642"/>
    <x v="11"/>
    <x v="3"/>
    <x v="8"/>
    <x v="4"/>
    <x v="6"/>
    <n v="2695917"/>
    <n v="354316"/>
    <n v="26738"/>
    <n v="3079"/>
    <n v="384133"/>
    <n v="0.14248695341881817"/>
    <x v="0"/>
    <n v="0"/>
  </r>
  <r>
    <s v="Post_1604"/>
    <x v="238"/>
    <x v="7"/>
    <x v="0"/>
    <x v="9"/>
    <x v="1"/>
    <x v="5"/>
    <n v="3185499"/>
    <n v="55001"/>
    <n v="79409"/>
    <n v="32643"/>
    <n v="167053"/>
    <n v="5.2441705365470215E-2"/>
    <x v="0"/>
    <n v="0"/>
  </r>
  <r>
    <s v="Post_1605"/>
    <x v="342"/>
    <x v="16"/>
    <x v="1"/>
    <x v="7"/>
    <x v="3"/>
    <x v="3"/>
    <n v="2316764"/>
    <n v="98083"/>
    <n v="89325"/>
    <n v="34220"/>
    <n v="221628"/>
    <n v="9.5662743378263818E-2"/>
    <x v="2"/>
    <n v="0"/>
  </r>
  <r>
    <s v="Post_1606"/>
    <x v="397"/>
    <x v="11"/>
    <x v="1"/>
    <x v="7"/>
    <x v="0"/>
    <x v="3"/>
    <n v="2463746"/>
    <n v="310242"/>
    <n v="10086"/>
    <n v="38862"/>
    <n v="359190"/>
    <n v="0.14579019103430305"/>
    <x v="0"/>
    <n v="0"/>
  </r>
  <r>
    <s v="Post_1607"/>
    <x v="225"/>
    <x v="19"/>
    <x v="3"/>
    <x v="7"/>
    <x v="3"/>
    <x v="2"/>
    <n v="979236"/>
    <n v="445534"/>
    <n v="44401"/>
    <n v="41269"/>
    <n v="531204"/>
    <n v="0.54246780142886908"/>
    <x v="0"/>
    <n v="0"/>
  </r>
  <r>
    <s v="Post_1608"/>
    <x v="118"/>
    <x v="12"/>
    <x v="1"/>
    <x v="7"/>
    <x v="5"/>
    <x v="3"/>
    <n v="3418348"/>
    <n v="292153"/>
    <n v="51497"/>
    <n v="30601"/>
    <n v="374251"/>
    <n v="0.10948300173066054"/>
    <x v="2"/>
    <n v="0"/>
  </r>
  <r>
    <s v="Post_1609"/>
    <x v="643"/>
    <x v="16"/>
    <x v="1"/>
    <x v="7"/>
    <x v="2"/>
    <x v="2"/>
    <n v="1057426"/>
    <n v="357002"/>
    <n v="30426"/>
    <n v="49349"/>
    <n v="436777"/>
    <n v="0.41305680019216473"/>
    <x v="2"/>
    <n v="0"/>
  </r>
  <r>
    <s v="Post_1610"/>
    <x v="499"/>
    <x v="11"/>
    <x v="1"/>
    <x v="2"/>
    <x v="4"/>
    <x v="6"/>
    <n v="685984"/>
    <n v="84562"/>
    <n v="38364"/>
    <n v="24145"/>
    <n v="147071"/>
    <n v="0.21439421327611138"/>
    <x v="0"/>
    <n v="0"/>
  </r>
  <r>
    <s v="Post_1611"/>
    <x v="301"/>
    <x v="23"/>
    <x v="0"/>
    <x v="9"/>
    <x v="5"/>
    <x v="3"/>
    <n v="4914854"/>
    <n v="366072"/>
    <n v="63088"/>
    <n v="10841"/>
    <n v="440001"/>
    <n v="8.952473461063136E-2"/>
    <x v="2"/>
    <n v="0"/>
  </r>
  <r>
    <s v="Post_1612"/>
    <x v="314"/>
    <x v="15"/>
    <x v="1"/>
    <x v="1"/>
    <x v="4"/>
    <x v="2"/>
    <n v="2341476"/>
    <n v="187857"/>
    <n v="88914"/>
    <n v="17369"/>
    <n v="294140"/>
    <n v="0.12562161645047826"/>
    <x v="0"/>
    <n v="0"/>
  </r>
  <r>
    <s v="Post_1613"/>
    <x v="60"/>
    <x v="11"/>
    <x v="1"/>
    <x v="1"/>
    <x v="1"/>
    <x v="7"/>
    <n v="4473721"/>
    <n v="373738"/>
    <n v="40435"/>
    <n v="43313"/>
    <n v="457486"/>
    <n v="0.10226073552642197"/>
    <x v="1"/>
    <n v="0"/>
  </r>
  <r>
    <s v="Post_1614"/>
    <x v="406"/>
    <x v="3"/>
    <x v="2"/>
    <x v="0"/>
    <x v="5"/>
    <x v="5"/>
    <n v="365562"/>
    <n v="250857"/>
    <n v="19167"/>
    <n v="2672"/>
    <n v="272696"/>
    <n v="0.74596374896734341"/>
    <x v="0"/>
    <n v="0"/>
  </r>
  <r>
    <s v="Post_1615"/>
    <x v="21"/>
    <x v="0"/>
    <x v="1"/>
    <x v="6"/>
    <x v="2"/>
    <x v="5"/>
    <n v="155818"/>
    <n v="50777"/>
    <n v="5658"/>
    <n v="26194"/>
    <n v="82629"/>
    <n v="0.53029175063214773"/>
    <x v="1"/>
    <n v="0"/>
  </r>
  <r>
    <s v="Post_1616"/>
    <x v="80"/>
    <x v="3"/>
    <x v="3"/>
    <x v="2"/>
    <x v="3"/>
    <x v="2"/>
    <n v="659447"/>
    <n v="306375"/>
    <n v="16542"/>
    <n v="10073"/>
    <n v="332990"/>
    <n v="0.50495339276696993"/>
    <x v="1"/>
    <n v="0"/>
  </r>
  <r>
    <s v="Post_1617"/>
    <x v="332"/>
    <x v="1"/>
    <x v="1"/>
    <x v="7"/>
    <x v="1"/>
    <x v="1"/>
    <n v="1876999"/>
    <n v="457119"/>
    <n v="16393"/>
    <n v="27762"/>
    <n v="501274"/>
    <n v="0.26706141026180619"/>
    <x v="1"/>
    <n v="0"/>
  </r>
  <r>
    <s v="Post_1618"/>
    <x v="601"/>
    <x v="0"/>
    <x v="1"/>
    <x v="1"/>
    <x v="1"/>
    <x v="0"/>
    <n v="55629"/>
    <n v="280770"/>
    <n v="79724"/>
    <n v="33789"/>
    <n v="394283"/>
    <n v="7.0877240288338816"/>
    <x v="1"/>
    <n v="0"/>
  </r>
  <r>
    <s v="Post_1619"/>
    <x v="26"/>
    <x v="1"/>
    <x v="0"/>
    <x v="7"/>
    <x v="0"/>
    <x v="4"/>
    <n v="1247095"/>
    <n v="384412"/>
    <n v="9221"/>
    <n v="18983"/>
    <n v="412616"/>
    <n v="0.33086172264342334"/>
    <x v="2"/>
    <n v="0"/>
  </r>
  <r>
    <s v="Post_1620"/>
    <x v="269"/>
    <x v="18"/>
    <x v="0"/>
    <x v="9"/>
    <x v="5"/>
    <x v="1"/>
    <n v="1775119"/>
    <n v="140839"/>
    <n v="55814"/>
    <n v="25850"/>
    <n v="222503"/>
    <n v="0.12534539937885855"/>
    <x v="1"/>
    <n v="0"/>
  </r>
  <r>
    <s v="Post_1621"/>
    <x v="110"/>
    <x v="1"/>
    <x v="2"/>
    <x v="7"/>
    <x v="3"/>
    <x v="7"/>
    <n v="857952"/>
    <n v="53166"/>
    <n v="31496"/>
    <n v="36051"/>
    <n v="120713"/>
    <n v="0.14069901346462274"/>
    <x v="0"/>
    <n v="0"/>
  </r>
  <r>
    <s v="Post_1622"/>
    <x v="484"/>
    <x v="20"/>
    <x v="2"/>
    <x v="8"/>
    <x v="0"/>
    <x v="6"/>
    <n v="2209389"/>
    <n v="482782"/>
    <n v="60115"/>
    <n v="41459"/>
    <n v="584356"/>
    <n v="0.26448760268110322"/>
    <x v="2"/>
    <n v="0"/>
  </r>
  <r>
    <s v="Post_1623"/>
    <x v="342"/>
    <x v="16"/>
    <x v="2"/>
    <x v="9"/>
    <x v="3"/>
    <x v="2"/>
    <n v="4955538"/>
    <n v="432781"/>
    <n v="10972"/>
    <n v="2387"/>
    <n v="446140"/>
    <n v="9.0028570056369259E-2"/>
    <x v="2"/>
    <n v="0"/>
  </r>
  <r>
    <s v="Post_1624"/>
    <x v="428"/>
    <x v="10"/>
    <x v="2"/>
    <x v="5"/>
    <x v="2"/>
    <x v="0"/>
    <n v="1259132"/>
    <n v="34868"/>
    <n v="47819"/>
    <n v="39976"/>
    <n v="122663"/>
    <n v="9.7418697960182099E-2"/>
    <x v="1"/>
    <n v="0"/>
  </r>
  <r>
    <s v="Post_1625"/>
    <x v="230"/>
    <x v="7"/>
    <x v="1"/>
    <x v="8"/>
    <x v="0"/>
    <x v="2"/>
    <n v="4003118"/>
    <n v="146736"/>
    <n v="23416"/>
    <n v="41111"/>
    <n v="211263"/>
    <n v="5.2774612189798051E-2"/>
    <x v="1"/>
    <n v="0"/>
  </r>
  <r>
    <s v="Post_1626"/>
    <x v="227"/>
    <x v="0"/>
    <x v="2"/>
    <x v="4"/>
    <x v="1"/>
    <x v="1"/>
    <n v="1904319"/>
    <n v="477329"/>
    <n v="16741"/>
    <n v="13594"/>
    <n v="507664"/>
    <n v="0.26658558781380642"/>
    <x v="2"/>
    <n v="0"/>
  </r>
  <r>
    <s v="Post_1627"/>
    <x v="23"/>
    <x v="13"/>
    <x v="2"/>
    <x v="1"/>
    <x v="3"/>
    <x v="6"/>
    <n v="4582495"/>
    <n v="64321"/>
    <n v="94120"/>
    <n v="12939"/>
    <n v="171380"/>
    <n v="3.739884058793299E-2"/>
    <x v="2"/>
    <n v="0"/>
  </r>
  <r>
    <s v="Post_1628"/>
    <x v="488"/>
    <x v="1"/>
    <x v="0"/>
    <x v="7"/>
    <x v="1"/>
    <x v="2"/>
    <n v="1707223"/>
    <n v="69921"/>
    <n v="5348"/>
    <n v="27889"/>
    <n v="103158"/>
    <n v="6.042444367256064E-2"/>
    <x v="2"/>
    <n v="0"/>
  </r>
  <r>
    <s v="Post_1629"/>
    <x v="263"/>
    <x v="21"/>
    <x v="0"/>
    <x v="8"/>
    <x v="1"/>
    <x v="7"/>
    <n v="1451710"/>
    <n v="486379"/>
    <n v="30071"/>
    <n v="10948"/>
    <n v="527398"/>
    <n v="0.36329432186869276"/>
    <x v="0"/>
    <n v="0"/>
  </r>
  <r>
    <s v="Post_1630"/>
    <x v="644"/>
    <x v="3"/>
    <x v="2"/>
    <x v="2"/>
    <x v="5"/>
    <x v="7"/>
    <n v="2110402"/>
    <n v="189604"/>
    <n v="40737"/>
    <n v="13834"/>
    <n v="244175"/>
    <n v="0.11570070536324359"/>
    <x v="0"/>
    <n v="0"/>
  </r>
  <r>
    <s v="Post_1631"/>
    <x v="279"/>
    <x v="23"/>
    <x v="2"/>
    <x v="2"/>
    <x v="2"/>
    <x v="6"/>
    <n v="4745366"/>
    <n v="432269"/>
    <n v="60416"/>
    <n v="6857"/>
    <n v="499542"/>
    <n v="0.1052694354871679"/>
    <x v="0"/>
    <n v="0"/>
  </r>
  <r>
    <s v="Post_1632"/>
    <x v="171"/>
    <x v="8"/>
    <x v="0"/>
    <x v="8"/>
    <x v="1"/>
    <x v="7"/>
    <n v="2049721"/>
    <n v="268966"/>
    <n v="85659"/>
    <n v="5658"/>
    <n v="360283"/>
    <n v="0.17577172698137941"/>
    <x v="0"/>
    <n v="0"/>
  </r>
  <r>
    <s v="Post_1633"/>
    <x v="645"/>
    <x v="6"/>
    <x v="3"/>
    <x v="2"/>
    <x v="4"/>
    <x v="1"/>
    <n v="4646660"/>
    <n v="449894"/>
    <n v="57521"/>
    <n v="37427"/>
    <n v="544842"/>
    <n v="0.11725454412416661"/>
    <x v="0"/>
    <n v="0"/>
  </r>
  <r>
    <s v="Post_1634"/>
    <x v="78"/>
    <x v="8"/>
    <x v="2"/>
    <x v="4"/>
    <x v="1"/>
    <x v="1"/>
    <n v="2479459"/>
    <n v="142403"/>
    <n v="78204"/>
    <n v="9039"/>
    <n v="229646"/>
    <n v="9.2619398021907204E-2"/>
    <x v="0"/>
    <n v="0"/>
  </r>
  <r>
    <s v="Post_1635"/>
    <x v="542"/>
    <x v="9"/>
    <x v="0"/>
    <x v="0"/>
    <x v="0"/>
    <x v="3"/>
    <n v="1888760"/>
    <n v="461087"/>
    <n v="43011"/>
    <n v="22628"/>
    <n v="526726"/>
    <n v="0.27887397022385058"/>
    <x v="0"/>
    <n v="0"/>
  </r>
  <r>
    <s v="Post_1636"/>
    <x v="646"/>
    <x v="15"/>
    <x v="3"/>
    <x v="4"/>
    <x v="0"/>
    <x v="4"/>
    <n v="261709"/>
    <n v="433301"/>
    <n v="20171"/>
    <n v="13866"/>
    <n v="467338"/>
    <n v="1.7857161962332209"/>
    <x v="0"/>
    <n v="0"/>
  </r>
  <r>
    <s v="Post_1637"/>
    <x v="560"/>
    <x v="3"/>
    <x v="2"/>
    <x v="0"/>
    <x v="3"/>
    <x v="1"/>
    <n v="2812314"/>
    <n v="74309"/>
    <n v="1044"/>
    <n v="11855"/>
    <n v="87208"/>
    <n v="3.100933963988374E-2"/>
    <x v="0"/>
    <n v="0"/>
  </r>
  <r>
    <s v="Post_1638"/>
    <x v="647"/>
    <x v="2"/>
    <x v="3"/>
    <x v="2"/>
    <x v="1"/>
    <x v="5"/>
    <n v="3497312"/>
    <n v="27448"/>
    <n v="94037"/>
    <n v="20054"/>
    <n v="141539"/>
    <n v="4.0470795856932411E-2"/>
    <x v="2"/>
    <n v="0"/>
  </r>
  <r>
    <s v="Post_1639"/>
    <x v="101"/>
    <x v="5"/>
    <x v="2"/>
    <x v="8"/>
    <x v="3"/>
    <x v="6"/>
    <n v="731918"/>
    <n v="405408"/>
    <n v="33684"/>
    <n v="24680"/>
    <n v="463772"/>
    <n v="0.63363928746116371"/>
    <x v="0"/>
    <n v="0"/>
  </r>
  <r>
    <s v="Post_1640"/>
    <x v="61"/>
    <x v="11"/>
    <x v="2"/>
    <x v="6"/>
    <x v="4"/>
    <x v="7"/>
    <n v="2000395"/>
    <n v="191198"/>
    <n v="63578"/>
    <n v="6326"/>
    <n v="261102"/>
    <n v="0.13052522126879942"/>
    <x v="1"/>
    <n v="0"/>
  </r>
  <r>
    <s v="Post_1641"/>
    <x v="424"/>
    <x v="19"/>
    <x v="0"/>
    <x v="0"/>
    <x v="2"/>
    <x v="6"/>
    <n v="2940659"/>
    <n v="29714"/>
    <n v="29002"/>
    <n v="45381"/>
    <n v="104097"/>
    <n v="3.5399208136679565E-2"/>
    <x v="1"/>
    <n v="0"/>
  </r>
  <r>
    <s v="Post_1642"/>
    <x v="161"/>
    <x v="16"/>
    <x v="0"/>
    <x v="6"/>
    <x v="0"/>
    <x v="5"/>
    <n v="2734409"/>
    <n v="357486"/>
    <n v="35102"/>
    <n v="40977"/>
    <n v="433565"/>
    <n v="0.15855894271851798"/>
    <x v="2"/>
    <n v="0"/>
  </r>
  <r>
    <s v="Post_1643"/>
    <x v="411"/>
    <x v="8"/>
    <x v="2"/>
    <x v="8"/>
    <x v="4"/>
    <x v="5"/>
    <n v="4562050"/>
    <n v="48226"/>
    <n v="85609"/>
    <n v="32371"/>
    <n v="166206"/>
    <n v="3.643230565206431E-2"/>
    <x v="2"/>
    <n v="0"/>
  </r>
  <r>
    <s v="Post_1644"/>
    <x v="263"/>
    <x v="21"/>
    <x v="0"/>
    <x v="5"/>
    <x v="0"/>
    <x v="1"/>
    <n v="4855797"/>
    <n v="70587"/>
    <n v="33841"/>
    <n v="28587"/>
    <n v="133015"/>
    <n v="2.7393031463218087E-2"/>
    <x v="0"/>
    <n v="0"/>
  </r>
  <r>
    <s v="Post_1645"/>
    <x v="327"/>
    <x v="15"/>
    <x v="2"/>
    <x v="7"/>
    <x v="5"/>
    <x v="6"/>
    <n v="3399334"/>
    <n v="231513"/>
    <n v="21754"/>
    <n v="40671"/>
    <n v="293938"/>
    <n v="8.6469290749305594E-2"/>
    <x v="2"/>
    <n v="0"/>
  </r>
  <r>
    <s v="Post_1646"/>
    <x v="624"/>
    <x v="6"/>
    <x v="1"/>
    <x v="9"/>
    <x v="2"/>
    <x v="3"/>
    <n v="2149093"/>
    <n v="4283"/>
    <n v="97823"/>
    <n v="25162"/>
    <n v="127268"/>
    <n v="5.921940092867084E-2"/>
    <x v="1"/>
    <n v="0"/>
  </r>
  <r>
    <s v="Post_1647"/>
    <x v="156"/>
    <x v="15"/>
    <x v="3"/>
    <x v="9"/>
    <x v="1"/>
    <x v="0"/>
    <n v="4020003"/>
    <n v="292915"/>
    <n v="66714"/>
    <n v="16223"/>
    <n v="375852"/>
    <n v="9.3495452615333874E-2"/>
    <x v="0"/>
    <n v="0"/>
  </r>
  <r>
    <s v="Post_1648"/>
    <x v="372"/>
    <x v="6"/>
    <x v="2"/>
    <x v="0"/>
    <x v="1"/>
    <x v="4"/>
    <n v="752268"/>
    <n v="50734"/>
    <n v="89891"/>
    <n v="9399"/>
    <n v="150024"/>
    <n v="0.19942892692497888"/>
    <x v="0"/>
    <n v="0"/>
  </r>
  <r>
    <s v="Post_1649"/>
    <x v="173"/>
    <x v="5"/>
    <x v="3"/>
    <x v="0"/>
    <x v="3"/>
    <x v="7"/>
    <n v="1085319"/>
    <n v="225410"/>
    <n v="83973"/>
    <n v="9673"/>
    <n v="319056"/>
    <n v="0.29397439831054278"/>
    <x v="2"/>
    <n v="0"/>
  </r>
  <r>
    <s v="Post_1650"/>
    <x v="648"/>
    <x v="3"/>
    <x v="3"/>
    <x v="7"/>
    <x v="1"/>
    <x v="3"/>
    <n v="4841810"/>
    <n v="373052"/>
    <n v="32565"/>
    <n v="46187"/>
    <n v="451804"/>
    <n v="9.3313037892854125E-2"/>
    <x v="1"/>
    <n v="0"/>
  </r>
  <r>
    <s v="Post_1651"/>
    <x v="514"/>
    <x v="4"/>
    <x v="0"/>
    <x v="9"/>
    <x v="3"/>
    <x v="6"/>
    <n v="2503297"/>
    <n v="250047"/>
    <n v="1748"/>
    <n v="27674"/>
    <n v="279469"/>
    <n v="0.11164036868178247"/>
    <x v="1"/>
    <n v="0"/>
  </r>
  <r>
    <s v="Post_1652"/>
    <x v="256"/>
    <x v="6"/>
    <x v="0"/>
    <x v="6"/>
    <x v="0"/>
    <x v="7"/>
    <n v="3680526"/>
    <n v="81081"/>
    <n v="6559"/>
    <n v="17831"/>
    <n v="105471"/>
    <n v="2.8656501815229669E-2"/>
    <x v="1"/>
    <n v="0"/>
  </r>
  <r>
    <s v="Post_1653"/>
    <x v="464"/>
    <x v="22"/>
    <x v="0"/>
    <x v="5"/>
    <x v="0"/>
    <x v="6"/>
    <n v="3917058"/>
    <n v="443581"/>
    <n v="74974"/>
    <n v="25488"/>
    <n v="544043"/>
    <n v="0.13889071849331819"/>
    <x v="1"/>
    <n v="0"/>
  </r>
  <r>
    <s v="Post_1654"/>
    <x v="174"/>
    <x v="20"/>
    <x v="0"/>
    <x v="6"/>
    <x v="2"/>
    <x v="2"/>
    <n v="4464275"/>
    <n v="97838"/>
    <n v="62114"/>
    <n v="22434"/>
    <n v="182386"/>
    <n v="4.0854562050948923E-2"/>
    <x v="1"/>
    <n v="0"/>
  </r>
  <r>
    <s v="Post_1655"/>
    <x v="235"/>
    <x v="1"/>
    <x v="3"/>
    <x v="5"/>
    <x v="5"/>
    <x v="0"/>
    <n v="4782032"/>
    <n v="391629"/>
    <n v="93730"/>
    <n v="20836"/>
    <n v="506195"/>
    <n v="0.10585353673919372"/>
    <x v="0"/>
    <n v="0"/>
  </r>
  <r>
    <s v="Post_1656"/>
    <x v="649"/>
    <x v="10"/>
    <x v="1"/>
    <x v="7"/>
    <x v="3"/>
    <x v="7"/>
    <n v="4141357"/>
    <n v="340428"/>
    <n v="36529"/>
    <n v="4526"/>
    <n v="381483"/>
    <n v="9.2115458773537273E-2"/>
    <x v="0"/>
    <n v="0"/>
  </r>
  <r>
    <s v="Post_1657"/>
    <x v="563"/>
    <x v="18"/>
    <x v="2"/>
    <x v="7"/>
    <x v="2"/>
    <x v="5"/>
    <n v="2781286"/>
    <n v="186013"/>
    <n v="98891"/>
    <n v="19768"/>
    <n v="304672"/>
    <n v="0.10954357085175706"/>
    <x v="0"/>
    <n v="0"/>
  </r>
  <r>
    <s v="Post_1658"/>
    <x v="650"/>
    <x v="13"/>
    <x v="1"/>
    <x v="7"/>
    <x v="0"/>
    <x v="4"/>
    <n v="1577124"/>
    <n v="190567"/>
    <n v="91953"/>
    <n v="34496"/>
    <n v="317016"/>
    <n v="0.20100892510671323"/>
    <x v="2"/>
    <n v="0"/>
  </r>
  <r>
    <s v="Post_1659"/>
    <x v="414"/>
    <x v="3"/>
    <x v="0"/>
    <x v="1"/>
    <x v="4"/>
    <x v="7"/>
    <n v="4836204"/>
    <n v="290221"/>
    <n v="34793"/>
    <n v="15068"/>
    <n v="340082"/>
    <n v="7.0320027856558567E-2"/>
    <x v="1"/>
    <n v="0"/>
  </r>
  <r>
    <s v="Post_1660"/>
    <x v="34"/>
    <x v="13"/>
    <x v="0"/>
    <x v="9"/>
    <x v="2"/>
    <x v="7"/>
    <n v="2757275"/>
    <n v="266710"/>
    <n v="2008"/>
    <n v="36425"/>
    <n v="305143"/>
    <n v="0.1106683228912604"/>
    <x v="1"/>
    <n v="0"/>
  </r>
  <r>
    <s v="Post_1661"/>
    <x v="467"/>
    <x v="6"/>
    <x v="0"/>
    <x v="6"/>
    <x v="5"/>
    <x v="6"/>
    <n v="461093"/>
    <n v="115868"/>
    <n v="97631"/>
    <n v="836"/>
    <n v="214335"/>
    <n v="0.46484114918248598"/>
    <x v="0"/>
    <n v="0"/>
  </r>
  <r>
    <s v="Post_1662"/>
    <x v="328"/>
    <x v="2"/>
    <x v="3"/>
    <x v="3"/>
    <x v="4"/>
    <x v="6"/>
    <n v="416498"/>
    <n v="230768"/>
    <n v="35649"/>
    <n v="8638"/>
    <n v="275055"/>
    <n v="0.66039932964864179"/>
    <x v="2"/>
    <n v="0"/>
  </r>
  <r>
    <s v="Post_1663"/>
    <x v="189"/>
    <x v="19"/>
    <x v="0"/>
    <x v="5"/>
    <x v="4"/>
    <x v="1"/>
    <n v="1596995"/>
    <n v="92047"/>
    <n v="65455"/>
    <n v="20030"/>
    <n v="177532"/>
    <n v="0.11116628417747081"/>
    <x v="0"/>
    <n v="0"/>
  </r>
  <r>
    <s v="Post_1664"/>
    <x v="251"/>
    <x v="17"/>
    <x v="3"/>
    <x v="4"/>
    <x v="3"/>
    <x v="0"/>
    <n v="3246135"/>
    <n v="189814"/>
    <n v="23788"/>
    <n v="20762"/>
    <n v="234364"/>
    <n v="7.2197859916485294E-2"/>
    <x v="1"/>
    <n v="0"/>
  </r>
  <r>
    <s v="Post_1665"/>
    <x v="641"/>
    <x v="1"/>
    <x v="3"/>
    <x v="3"/>
    <x v="4"/>
    <x v="7"/>
    <n v="3397373"/>
    <n v="17460"/>
    <n v="39861"/>
    <n v="45560"/>
    <n v="102881"/>
    <n v="3.0282515343472736E-2"/>
    <x v="2"/>
    <n v="0"/>
  </r>
  <r>
    <s v="Post_1666"/>
    <x v="245"/>
    <x v="3"/>
    <x v="3"/>
    <x v="6"/>
    <x v="1"/>
    <x v="4"/>
    <n v="3774978"/>
    <n v="160349"/>
    <n v="37878"/>
    <n v="9591"/>
    <n v="207818"/>
    <n v="5.5051446657437476E-2"/>
    <x v="0"/>
    <n v="0"/>
  </r>
  <r>
    <s v="Post_1667"/>
    <x v="609"/>
    <x v="16"/>
    <x v="0"/>
    <x v="1"/>
    <x v="3"/>
    <x v="5"/>
    <n v="3520604"/>
    <n v="419822"/>
    <n v="8728"/>
    <n v="16207"/>
    <n v="444757"/>
    <n v="0.12632974341902697"/>
    <x v="2"/>
    <n v="0"/>
  </r>
  <r>
    <s v="Post_1668"/>
    <x v="564"/>
    <x v="21"/>
    <x v="0"/>
    <x v="1"/>
    <x v="1"/>
    <x v="6"/>
    <n v="295569"/>
    <n v="56857"/>
    <n v="20351"/>
    <n v="49993"/>
    <n v="127201"/>
    <n v="0.43035974679347294"/>
    <x v="1"/>
    <n v="0"/>
  </r>
  <r>
    <s v="Post_1669"/>
    <x v="14"/>
    <x v="11"/>
    <x v="2"/>
    <x v="8"/>
    <x v="3"/>
    <x v="4"/>
    <n v="2291471"/>
    <n v="412417"/>
    <n v="47074"/>
    <n v="31750"/>
    <n v="491241"/>
    <n v="0.21437801307544369"/>
    <x v="2"/>
    <n v="0"/>
  </r>
  <r>
    <s v="Post_1670"/>
    <x v="515"/>
    <x v="13"/>
    <x v="1"/>
    <x v="0"/>
    <x v="0"/>
    <x v="1"/>
    <n v="1087661"/>
    <n v="285688"/>
    <n v="15615"/>
    <n v="4887"/>
    <n v="306190"/>
    <n v="0.28151234621816906"/>
    <x v="1"/>
    <n v="0"/>
  </r>
  <r>
    <s v="Post_1671"/>
    <x v="165"/>
    <x v="2"/>
    <x v="0"/>
    <x v="5"/>
    <x v="3"/>
    <x v="0"/>
    <n v="3789362"/>
    <n v="458702"/>
    <n v="42111"/>
    <n v="33414"/>
    <n v="534227"/>
    <n v="0.14098072445968476"/>
    <x v="2"/>
    <n v="0"/>
  </r>
  <r>
    <s v="Post_1672"/>
    <x v="372"/>
    <x v="6"/>
    <x v="1"/>
    <x v="0"/>
    <x v="4"/>
    <x v="5"/>
    <n v="3925001"/>
    <n v="142073"/>
    <n v="88617"/>
    <n v="35526"/>
    <n v="266216"/>
    <n v="6.7825715203639433E-2"/>
    <x v="2"/>
    <n v="0"/>
  </r>
  <r>
    <s v="Post_1673"/>
    <x v="598"/>
    <x v="17"/>
    <x v="2"/>
    <x v="6"/>
    <x v="4"/>
    <x v="4"/>
    <n v="3287268"/>
    <n v="123865"/>
    <n v="8497"/>
    <n v="48466"/>
    <n v="180828"/>
    <n v="5.5008596804398062E-2"/>
    <x v="1"/>
    <n v="0"/>
  </r>
  <r>
    <s v="Post_1674"/>
    <x v="504"/>
    <x v="10"/>
    <x v="1"/>
    <x v="9"/>
    <x v="3"/>
    <x v="7"/>
    <n v="4330176"/>
    <n v="205339"/>
    <n v="6335"/>
    <n v="41452"/>
    <n v="253126"/>
    <n v="5.8456284455874308E-2"/>
    <x v="2"/>
    <n v="0"/>
  </r>
  <r>
    <s v="Post_1675"/>
    <x v="432"/>
    <x v="0"/>
    <x v="0"/>
    <x v="5"/>
    <x v="1"/>
    <x v="0"/>
    <n v="1558806"/>
    <n v="207879"/>
    <n v="41122"/>
    <n v="49288"/>
    <n v="298289"/>
    <n v="0.19135735941483417"/>
    <x v="0"/>
    <n v="0"/>
  </r>
  <r>
    <s v="Post_1676"/>
    <x v="596"/>
    <x v="20"/>
    <x v="1"/>
    <x v="1"/>
    <x v="5"/>
    <x v="2"/>
    <n v="4975345"/>
    <n v="155558"/>
    <n v="52987"/>
    <n v="25353"/>
    <n v="233898"/>
    <n v="4.7011413278878145E-2"/>
    <x v="1"/>
    <n v="0"/>
  </r>
  <r>
    <s v="Post_1677"/>
    <x v="283"/>
    <x v="5"/>
    <x v="1"/>
    <x v="7"/>
    <x v="2"/>
    <x v="2"/>
    <n v="3675490"/>
    <n v="253771"/>
    <n v="62578"/>
    <n v="7498"/>
    <n v="323847"/>
    <n v="8.8109884668438762E-2"/>
    <x v="2"/>
    <n v="0"/>
  </r>
  <r>
    <s v="Post_1678"/>
    <x v="365"/>
    <x v="21"/>
    <x v="0"/>
    <x v="6"/>
    <x v="5"/>
    <x v="4"/>
    <n v="2003412"/>
    <n v="429878"/>
    <n v="23965"/>
    <n v="46480"/>
    <n v="500323"/>
    <n v="0.24973545132004799"/>
    <x v="1"/>
    <n v="0"/>
  </r>
  <r>
    <s v="Post_1679"/>
    <x v="651"/>
    <x v="21"/>
    <x v="2"/>
    <x v="9"/>
    <x v="2"/>
    <x v="2"/>
    <n v="3802564"/>
    <n v="304493"/>
    <n v="39002"/>
    <n v="2143"/>
    <n v="345638"/>
    <n v="9.0896037515739381E-2"/>
    <x v="1"/>
    <n v="0"/>
  </r>
  <r>
    <s v="Post_1680"/>
    <x v="18"/>
    <x v="1"/>
    <x v="0"/>
    <x v="4"/>
    <x v="2"/>
    <x v="5"/>
    <n v="3407613"/>
    <n v="330611"/>
    <n v="3262"/>
    <n v="15630"/>
    <n v="349503"/>
    <n v="0.10256534412798636"/>
    <x v="2"/>
    <n v="0"/>
  </r>
  <r>
    <s v="Post_1681"/>
    <x v="514"/>
    <x v="4"/>
    <x v="3"/>
    <x v="0"/>
    <x v="3"/>
    <x v="6"/>
    <n v="240061"/>
    <n v="499517"/>
    <n v="73285"/>
    <n v="47847"/>
    <n v="620649"/>
    <n v="2.5853803824861181"/>
    <x v="0"/>
    <n v="0"/>
  </r>
  <r>
    <s v="Post_1682"/>
    <x v="572"/>
    <x v="22"/>
    <x v="1"/>
    <x v="1"/>
    <x v="3"/>
    <x v="4"/>
    <n v="1582423"/>
    <n v="386088"/>
    <n v="53051"/>
    <n v="35424"/>
    <n v="474563"/>
    <n v="0.29989642466015726"/>
    <x v="2"/>
    <n v="0"/>
  </r>
  <r>
    <s v="Post_1683"/>
    <x v="200"/>
    <x v="2"/>
    <x v="2"/>
    <x v="9"/>
    <x v="0"/>
    <x v="7"/>
    <n v="526876"/>
    <n v="184751"/>
    <n v="83234"/>
    <n v="31673"/>
    <n v="299658"/>
    <n v="0.56874482800507142"/>
    <x v="0"/>
    <n v="0"/>
  </r>
  <r>
    <s v="Post_1684"/>
    <x v="39"/>
    <x v="10"/>
    <x v="2"/>
    <x v="4"/>
    <x v="0"/>
    <x v="1"/>
    <n v="4817464"/>
    <n v="309479"/>
    <n v="60716"/>
    <n v="22878"/>
    <n v="393073"/>
    <n v="8.159334454808588E-2"/>
    <x v="2"/>
    <n v="0"/>
  </r>
  <r>
    <s v="Post_1685"/>
    <x v="294"/>
    <x v="5"/>
    <x v="3"/>
    <x v="3"/>
    <x v="2"/>
    <x v="1"/>
    <n v="676397"/>
    <n v="5615"/>
    <n v="87186"/>
    <n v="1127"/>
    <n v="93928"/>
    <n v="0.13886519307448142"/>
    <x v="2"/>
    <n v="0"/>
  </r>
  <r>
    <s v="Post_1686"/>
    <x v="154"/>
    <x v="14"/>
    <x v="0"/>
    <x v="5"/>
    <x v="0"/>
    <x v="1"/>
    <n v="2417845"/>
    <n v="324783"/>
    <n v="8835"/>
    <n v="5058"/>
    <n v="338676"/>
    <n v="0.14007349519923734"/>
    <x v="2"/>
    <n v="0"/>
  </r>
  <r>
    <s v="Post_1687"/>
    <x v="220"/>
    <x v="7"/>
    <x v="0"/>
    <x v="2"/>
    <x v="4"/>
    <x v="3"/>
    <n v="2279763"/>
    <n v="12478"/>
    <n v="72990"/>
    <n v="25143"/>
    <n v="110611"/>
    <n v="4.8518639876162568E-2"/>
    <x v="1"/>
    <n v="0"/>
  </r>
  <r>
    <s v="Post_1688"/>
    <x v="652"/>
    <x v="13"/>
    <x v="2"/>
    <x v="7"/>
    <x v="4"/>
    <x v="1"/>
    <n v="3343066"/>
    <n v="210608"/>
    <n v="21075"/>
    <n v="3469"/>
    <n v="235152"/>
    <n v="7.0340220623822558E-2"/>
    <x v="0"/>
    <n v="0"/>
  </r>
  <r>
    <s v="Post_1689"/>
    <x v="567"/>
    <x v="21"/>
    <x v="0"/>
    <x v="6"/>
    <x v="4"/>
    <x v="7"/>
    <n v="1190006"/>
    <n v="239797"/>
    <n v="12358"/>
    <n v="35109"/>
    <n v="287264"/>
    <n v="0.24139710219948471"/>
    <x v="2"/>
    <n v="0"/>
  </r>
  <r>
    <s v="Post_1690"/>
    <x v="432"/>
    <x v="0"/>
    <x v="1"/>
    <x v="5"/>
    <x v="5"/>
    <x v="7"/>
    <n v="3237142"/>
    <n v="326165"/>
    <n v="92290"/>
    <n v="9091"/>
    <n v="427546"/>
    <n v="0.13207514529792019"/>
    <x v="0"/>
    <n v="0"/>
  </r>
  <r>
    <s v="Post_1691"/>
    <x v="258"/>
    <x v="8"/>
    <x v="0"/>
    <x v="0"/>
    <x v="2"/>
    <x v="1"/>
    <n v="4830941"/>
    <n v="381524"/>
    <n v="86156"/>
    <n v="26172"/>
    <n v="493852"/>
    <n v="0.1022268746399511"/>
    <x v="2"/>
    <n v="0"/>
  </r>
  <r>
    <s v="Post_1692"/>
    <x v="323"/>
    <x v="7"/>
    <x v="1"/>
    <x v="3"/>
    <x v="3"/>
    <x v="5"/>
    <n v="1586264"/>
    <n v="161483"/>
    <n v="51284"/>
    <n v="11309"/>
    <n v="224076"/>
    <n v="0.14126021897994281"/>
    <x v="2"/>
    <n v="0"/>
  </r>
  <r>
    <s v="Post_1693"/>
    <x v="617"/>
    <x v="21"/>
    <x v="0"/>
    <x v="0"/>
    <x v="2"/>
    <x v="0"/>
    <n v="2948962"/>
    <n v="477735"/>
    <n v="81979"/>
    <n v="8202"/>
    <n v="567916"/>
    <n v="0.19258166093696696"/>
    <x v="1"/>
    <n v="0"/>
  </r>
  <r>
    <s v="Post_1694"/>
    <x v="431"/>
    <x v="23"/>
    <x v="2"/>
    <x v="8"/>
    <x v="2"/>
    <x v="5"/>
    <n v="2684984"/>
    <n v="50716"/>
    <n v="76232"/>
    <n v="49764"/>
    <n v="176712"/>
    <n v="6.5814917332840714E-2"/>
    <x v="0"/>
    <n v="0"/>
  </r>
  <r>
    <s v="Post_1695"/>
    <x v="92"/>
    <x v="22"/>
    <x v="3"/>
    <x v="6"/>
    <x v="2"/>
    <x v="5"/>
    <n v="1482566"/>
    <n v="354126"/>
    <n v="63810"/>
    <n v="39991"/>
    <n v="457927"/>
    <n v="0.30887461333930494"/>
    <x v="0"/>
    <n v="0"/>
  </r>
  <r>
    <s v="Post_1696"/>
    <x v="653"/>
    <x v="20"/>
    <x v="2"/>
    <x v="0"/>
    <x v="5"/>
    <x v="3"/>
    <n v="4157917"/>
    <n v="384684"/>
    <n v="52501"/>
    <n v="27924"/>
    <n v="465109"/>
    <n v="0.111861059275594"/>
    <x v="1"/>
    <n v="0"/>
  </r>
  <r>
    <s v="Post_1697"/>
    <x v="654"/>
    <x v="13"/>
    <x v="0"/>
    <x v="9"/>
    <x v="3"/>
    <x v="0"/>
    <n v="592935"/>
    <n v="98617"/>
    <n v="56477"/>
    <n v="11679"/>
    <n v="166773"/>
    <n v="0.28126691795896686"/>
    <x v="1"/>
    <n v="0"/>
  </r>
  <r>
    <s v="Post_1698"/>
    <x v="655"/>
    <x v="12"/>
    <x v="0"/>
    <x v="0"/>
    <x v="2"/>
    <x v="1"/>
    <n v="933613"/>
    <n v="305356"/>
    <n v="62697"/>
    <n v="4288"/>
    <n v="372341"/>
    <n v="0.39881728296414037"/>
    <x v="2"/>
    <n v="0"/>
  </r>
  <r>
    <s v="Post_1699"/>
    <x v="656"/>
    <x v="12"/>
    <x v="3"/>
    <x v="7"/>
    <x v="0"/>
    <x v="7"/>
    <n v="1777184"/>
    <n v="64483"/>
    <n v="44743"/>
    <n v="32481"/>
    <n v="141707"/>
    <n v="7.9736819597745645E-2"/>
    <x v="2"/>
    <n v="0"/>
  </r>
  <r>
    <s v="Post_1700"/>
    <x v="97"/>
    <x v="18"/>
    <x v="2"/>
    <x v="9"/>
    <x v="1"/>
    <x v="4"/>
    <n v="2469353"/>
    <n v="451890"/>
    <n v="14407"/>
    <n v="35509"/>
    <n v="501806"/>
    <n v="0.20321355431969426"/>
    <x v="0"/>
    <n v="0"/>
  </r>
  <r>
    <s v="Post_1701"/>
    <x v="333"/>
    <x v="16"/>
    <x v="3"/>
    <x v="1"/>
    <x v="1"/>
    <x v="7"/>
    <n v="218047"/>
    <n v="233078"/>
    <n v="19910"/>
    <n v="28027"/>
    <n v="281015"/>
    <n v="1.2887817764060041"/>
    <x v="0"/>
    <n v="0"/>
  </r>
  <r>
    <s v="Post_1702"/>
    <x v="441"/>
    <x v="5"/>
    <x v="0"/>
    <x v="0"/>
    <x v="4"/>
    <x v="1"/>
    <n v="4348314"/>
    <n v="230560"/>
    <n v="3067"/>
    <n v="48962"/>
    <n v="282589"/>
    <n v="6.4988177026774049E-2"/>
    <x v="2"/>
    <n v="0"/>
  </r>
  <r>
    <s v="Post_1703"/>
    <x v="181"/>
    <x v="11"/>
    <x v="0"/>
    <x v="2"/>
    <x v="1"/>
    <x v="4"/>
    <n v="2868762"/>
    <n v="109444"/>
    <n v="83287"/>
    <n v="38867"/>
    <n v="231598"/>
    <n v="8.0730991277770683E-2"/>
    <x v="1"/>
    <n v="0"/>
  </r>
  <r>
    <s v="Post_1704"/>
    <x v="85"/>
    <x v="22"/>
    <x v="0"/>
    <x v="3"/>
    <x v="2"/>
    <x v="3"/>
    <n v="28489"/>
    <n v="444994"/>
    <n v="57777"/>
    <n v="15240"/>
    <n v="518011"/>
    <n v="18.182842500614271"/>
    <x v="0"/>
    <n v="0"/>
  </r>
  <r>
    <s v="Post_1705"/>
    <x v="256"/>
    <x v="6"/>
    <x v="1"/>
    <x v="6"/>
    <x v="4"/>
    <x v="5"/>
    <n v="3470216"/>
    <n v="158438"/>
    <n v="3224"/>
    <n v="37495"/>
    <n v="199157"/>
    <n v="5.7390375699956427E-2"/>
    <x v="2"/>
    <n v="0"/>
  </r>
  <r>
    <s v="Post_1706"/>
    <x v="381"/>
    <x v="18"/>
    <x v="3"/>
    <x v="5"/>
    <x v="0"/>
    <x v="7"/>
    <n v="2546025"/>
    <n v="61904"/>
    <n v="25135"/>
    <n v="39292"/>
    <n v="126331"/>
    <n v="4.9618915760842881E-2"/>
    <x v="1"/>
    <n v="0"/>
  </r>
  <r>
    <s v="Post_1707"/>
    <x v="64"/>
    <x v="20"/>
    <x v="1"/>
    <x v="4"/>
    <x v="1"/>
    <x v="1"/>
    <n v="4510453"/>
    <n v="78761"/>
    <n v="81693"/>
    <n v="35386"/>
    <n v="195840"/>
    <n v="4.3419142157118146E-2"/>
    <x v="0"/>
    <n v="0"/>
  </r>
  <r>
    <s v="Post_1708"/>
    <x v="614"/>
    <x v="9"/>
    <x v="0"/>
    <x v="6"/>
    <x v="1"/>
    <x v="0"/>
    <n v="881991"/>
    <n v="53251"/>
    <n v="64414"/>
    <n v="3514"/>
    <n v="121179"/>
    <n v="0.13739255842746695"/>
    <x v="2"/>
    <n v="0"/>
  </r>
  <r>
    <s v="Post_1709"/>
    <x v="438"/>
    <x v="21"/>
    <x v="3"/>
    <x v="2"/>
    <x v="3"/>
    <x v="4"/>
    <n v="2324138"/>
    <n v="2092"/>
    <n v="83576"/>
    <n v="5162"/>
    <n v="90830"/>
    <n v="3.9081156110351449E-2"/>
    <x v="2"/>
    <n v="0"/>
  </r>
  <r>
    <s v="Post_1710"/>
    <x v="119"/>
    <x v="17"/>
    <x v="0"/>
    <x v="3"/>
    <x v="1"/>
    <x v="6"/>
    <n v="1882409"/>
    <n v="24262"/>
    <n v="55206"/>
    <n v="31018"/>
    <n v="110486"/>
    <n v="5.8693939521113639E-2"/>
    <x v="1"/>
    <n v="0"/>
  </r>
  <r>
    <s v="Post_1711"/>
    <x v="214"/>
    <x v="9"/>
    <x v="3"/>
    <x v="6"/>
    <x v="3"/>
    <x v="3"/>
    <n v="1239705"/>
    <n v="50435"/>
    <n v="14795"/>
    <n v="8352"/>
    <n v="73582"/>
    <n v="5.9354443194146997E-2"/>
    <x v="2"/>
    <n v="0"/>
  </r>
  <r>
    <s v="Post_1712"/>
    <x v="86"/>
    <x v="10"/>
    <x v="1"/>
    <x v="1"/>
    <x v="4"/>
    <x v="6"/>
    <n v="4431420"/>
    <n v="316236"/>
    <n v="20710"/>
    <n v="28465"/>
    <n v="365411"/>
    <n v="8.2459121455425125E-2"/>
    <x v="0"/>
    <n v="0"/>
  </r>
  <r>
    <s v="Post_1713"/>
    <x v="487"/>
    <x v="21"/>
    <x v="0"/>
    <x v="9"/>
    <x v="4"/>
    <x v="0"/>
    <n v="1290722"/>
    <n v="166513"/>
    <n v="58572"/>
    <n v="11367"/>
    <n v="236452"/>
    <n v="0.18319359242346531"/>
    <x v="0"/>
    <n v="0"/>
  </r>
  <r>
    <s v="Post_1714"/>
    <x v="75"/>
    <x v="0"/>
    <x v="2"/>
    <x v="0"/>
    <x v="0"/>
    <x v="7"/>
    <n v="3228275"/>
    <n v="113917"/>
    <n v="75531"/>
    <n v="36656"/>
    <n v="226104"/>
    <n v="7.003864292849897E-2"/>
    <x v="2"/>
    <n v="0"/>
  </r>
  <r>
    <s v="Post_1715"/>
    <x v="507"/>
    <x v="21"/>
    <x v="0"/>
    <x v="4"/>
    <x v="1"/>
    <x v="4"/>
    <n v="2527623"/>
    <n v="148521"/>
    <n v="43818"/>
    <n v="33457"/>
    <n v="225796"/>
    <n v="8.9331359937775537E-2"/>
    <x v="2"/>
    <n v="0"/>
  </r>
  <r>
    <s v="Post_1716"/>
    <x v="325"/>
    <x v="14"/>
    <x v="1"/>
    <x v="0"/>
    <x v="4"/>
    <x v="6"/>
    <n v="4986208"/>
    <n v="327244"/>
    <n v="16672"/>
    <n v="27570"/>
    <n v="371486"/>
    <n v="7.4502708270493323E-2"/>
    <x v="1"/>
    <n v="0"/>
  </r>
  <r>
    <s v="Post_1717"/>
    <x v="139"/>
    <x v="14"/>
    <x v="2"/>
    <x v="4"/>
    <x v="0"/>
    <x v="1"/>
    <n v="3600830"/>
    <n v="286882"/>
    <n v="82806"/>
    <n v="18415"/>
    <n v="388103"/>
    <n v="0.10778153925622704"/>
    <x v="2"/>
    <n v="0"/>
  </r>
  <r>
    <s v="Post_1718"/>
    <x v="588"/>
    <x v="9"/>
    <x v="3"/>
    <x v="6"/>
    <x v="5"/>
    <x v="7"/>
    <n v="2686077"/>
    <n v="437233"/>
    <n v="38768"/>
    <n v="18367"/>
    <n v="494368"/>
    <n v="0.1840483351743081"/>
    <x v="0"/>
    <n v="0"/>
  </r>
  <r>
    <s v="Post_1719"/>
    <x v="657"/>
    <x v="12"/>
    <x v="3"/>
    <x v="6"/>
    <x v="5"/>
    <x v="3"/>
    <n v="3717495"/>
    <n v="477018"/>
    <n v="50628"/>
    <n v="6831"/>
    <n v="534477"/>
    <n v="0.14377342807455021"/>
    <x v="1"/>
    <n v="0"/>
  </r>
  <r>
    <s v="Post_1720"/>
    <x v="357"/>
    <x v="10"/>
    <x v="2"/>
    <x v="6"/>
    <x v="0"/>
    <x v="1"/>
    <n v="4481057"/>
    <n v="435510"/>
    <n v="25727"/>
    <n v="7182"/>
    <n v="468419"/>
    <n v="0.10453314921010824"/>
    <x v="2"/>
    <n v="0"/>
  </r>
  <r>
    <s v="Post_1721"/>
    <x v="253"/>
    <x v="4"/>
    <x v="3"/>
    <x v="3"/>
    <x v="1"/>
    <x v="3"/>
    <n v="3998581"/>
    <n v="15720"/>
    <n v="20570"/>
    <n v="27906"/>
    <n v="64196"/>
    <n v="1.6054695403194284E-2"/>
    <x v="0"/>
    <n v="0"/>
  </r>
  <r>
    <s v="Post_1722"/>
    <x v="229"/>
    <x v="20"/>
    <x v="1"/>
    <x v="0"/>
    <x v="3"/>
    <x v="2"/>
    <n v="973433"/>
    <n v="191321"/>
    <n v="5664"/>
    <n v="41928"/>
    <n v="238913"/>
    <n v="0.24543342993303083"/>
    <x v="1"/>
    <n v="0"/>
  </r>
  <r>
    <s v="Post_1723"/>
    <x v="611"/>
    <x v="17"/>
    <x v="3"/>
    <x v="8"/>
    <x v="1"/>
    <x v="1"/>
    <n v="3821922"/>
    <n v="425847"/>
    <n v="50387"/>
    <n v="18851"/>
    <n v="495085"/>
    <n v="0.12953822710144267"/>
    <x v="2"/>
    <n v="0"/>
  </r>
  <r>
    <s v="Post_1724"/>
    <x v="376"/>
    <x v="20"/>
    <x v="2"/>
    <x v="2"/>
    <x v="0"/>
    <x v="2"/>
    <n v="4301015"/>
    <n v="146849"/>
    <n v="20372"/>
    <n v="37300"/>
    <n v="204521"/>
    <n v="4.7551798819580958E-2"/>
    <x v="0"/>
    <n v="0"/>
  </r>
  <r>
    <s v="Post_1725"/>
    <x v="161"/>
    <x v="16"/>
    <x v="1"/>
    <x v="4"/>
    <x v="1"/>
    <x v="1"/>
    <n v="4798066"/>
    <n v="375356"/>
    <n v="7649"/>
    <n v="17000"/>
    <n v="400005"/>
    <n v="8.336796534270266E-2"/>
    <x v="2"/>
    <n v="0"/>
  </r>
  <r>
    <s v="Post_1726"/>
    <x v="550"/>
    <x v="4"/>
    <x v="1"/>
    <x v="5"/>
    <x v="5"/>
    <x v="5"/>
    <n v="141212"/>
    <n v="41508"/>
    <n v="96422"/>
    <n v="16803"/>
    <n v="154733"/>
    <n v="1.0957496530039941"/>
    <x v="0"/>
    <n v="0"/>
  </r>
  <r>
    <s v="Post_1727"/>
    <x v="205"/>
    <x v="16"/>
    <x v="1"/>
    <x v="5"/>
    <x v="0"/>
    <x v="3"/>
    <n v="4432570"/>
    <n v="202923"/>
    <n v="40150"/>
    <n v="18413"/>
    <n v="261486"/>
    <n v="5.8991961773869332E-2"/>
    <x v="1"/>
    <n v="0"/>
  </r>
  <r>
    <s v="Post_1728"/>
    <x v="254"/>
    <x v="14"/>
    <x v="3"/>
    <x v="4"/>
    <x v="2"/>
    <x v="1"/>
    <n v="2592310"/>
    <n v="268149"/>
    <n v="6000"/>
    <n v="28800"/>
    <n v="302949"/>
    <n v="0.11686449537285279"/>
    <x v="0"/>
    <n v="0"/>
  </r>
  <r>
    <s v="Post_1729"/>
    <x v="264"/>
    <x v="13"/>
    <x v="1"/>
    <x v="4"/>
    <x v="0"/>
    <x v="5"/>
    <n v="2717115"/>
    <n v="79019"/>
    <n v="55167"/>
    <n v="42735"/>
    <n v="176921"/>
    <n v="6.5113548745636463E-2"/>
    <x v="1"/>
    <n v="0"/>
  </r>
  <r>
    <s v="Post_1730"/>
    <x v="247"/>
    <x v="14"/>
    <x v="3"/>
    <x v="2"/>
    <x v="4"/>
    <x v="6"/>
    <n v="2075584"/>
    <n v="162238"/>
    <n v="444"/>
    <n v="11401"/>
    <n v="174083"/>
    <n v="8.3871816317720699E-2"/>
    <x v="2"/>
    <n v="0"/>
  </r>
  <r>
    <s v="Post_1731"/>
    <x v="285"/>
    <x v="10"/>
    <x v="2"/>
    <x v="1"/>
    <x v="3"/>
    <x v="0"/>
    <n v="3172236"/>
    <n v="294917"/>
    <n v="58118"/>
    <n v="23149"/>
    <n v="376184"/>
    <n v="0.11858638512393151"/>
    <x v="0"/>
    <n v="0"/>
  </r>
  <r>
    <s v="Post_1732"/>
    <x v="102"/>
    <x v="20"/>
    <x v="2"/>
    <x v="7"/>
    <x v="5"/>
    <x v="3"/>
    <n v="2368193"/>
    <n v="171217"/>
    <n v="24221"/>
    <n v="16695"/>
    <n v="212133"/>
    <n v="8.957589182976218E-2"/>
    <x v="2"/>
    <n v="0"/>
  </r>
  <r>
    <s v="Post_1733"/>
    <x v="248"/>
    <x v="14"/>
    <x v="1"/>
    <x v="0"/>
    <x v="0"/>
    <x v="3"/>
    <n v="4039664"/>
    <n v="215178"/>
    <n v="17518"/>
    <n v="34782"/>
    <n v="267478"/>
    <n v="6.6212932560727827E-2"/>
    <x v="1"/>
    <n v="0"/>
  </r>
  <r>
    <s v="Post_1734"/>
    <x v="658"/>
    <x v="6"/>
    <x v="3"/>
    <x v="4"/>
    <x v="1"/>
    <x v="1"/>
    <n v="2598420"/>
    <n v="304484"/>
    <n v="19829"/>
    <n v="19545"/>
    <n v="343858"/>
    <n v="0.13233349497002025"/>
    <x v="2"/>
    <n v="0"/>
  </r>
  <r>
    <s v="Post_1735"/>
    <x v="339"/>
    <x v="8"/>
    <x v="0"/>
    <x v="5"/>
    <x v="5"/>
    <x v="6"/>
    <n v="2332745"/>
    <n v="40568"/>
    <n v="23894"/>
    <n v="29224"/>
    <n v="93686"/>
    <n v="4.0161269234314081E-2"/>
    <x v="0"/>
    <n v="0"/>
  </r>
  <r>
    <s v="Post_1736"/>
    <x v="520"/>
    <x v="17"/>
    <x v="3"/>
    <x v="2"/>
    <x v="2"/>
    <x v="1"/>
    <n v="770227"/>
    <n v="299966"/>
    <n v="67551"/>
    <n v="7360"/>
    <n v="374877"/>
    <n v="0.48670976218699163"/>
    <x v="0"/>
    <n v="0"/>
  </r>
  <r>
    <s v="Post_1737"/>
    <x v="75"/>
    <x v="0"/>
    <x v="2"/>
    <x v="1"/>
    <x v="5"/>
    <x v="1"/>
    <n v="2805428"/>
    <n v="266431"/>
    <n v="48212"/>
    <n v="43658"/>
    <n v="358301"/>
    <n v="0.12771705422488119"/>
    <x v="2"/>
    <n v="0"/>
  </r>
  <r>
    <s v="Post_1738"/>
    <x v="409"/>
    <x v="11"/>
    <x v="1"/>
    <x v="2"/>
    <x v="3"/>
    <x v="7"/>
    <n v="2536643"/>
    <n v="205972"/>
    <n v="96758"/>
    <n v="48582"/>
    <n v="351312"/>
    <n v="0.1384948532371327"/>
    <x v="2"/>
    <n v="0"/>
  </r>
  <r>
    <s v="Post_1739"/>
    <x v="620"/>
    <x v="23"/>
    <x v="3"/>
    <x v="4"/>
    <x v="4"/>
    <x v="3"/>
    <n v="51815"/>
    <n v="14220"/>
    <n v="88469"/>
    <n v="23486"/>
    <n v="126175"/>
    <n v="2.4351056643829008"/>
    <x v="0"/>
    <n v="0"/>
  </r>
  <r>
    <s v="Post_1740"/>
    <x v="659"/>
    <x v="6"/>
    <x v="3"/>
    <x v="9"/>
    <x v="0"/>
    <x v="7"/>
    <n v="4817560"/>
    <n v="335811"/>
    <n v="91403"/>
    <n v="46079"/>
    <n v="473293"/>
    <n v="9.8243301588355925E-2"/>
    <x v="2"/>
    <n v="0"/>
  </r>
  <r>
    <s v="Post_1741"/>
    <x v="659"/>
    <x v="6"/>
    <x v="2"/>
    <x v="9"/>
    <x v="5"/>
    <x v="2"/>
    <n v="1690909"/>
    <n v="344166"/>
    <n v="38801"/>
    <n v="49469"/>
    <n v="432436"/>
    <n v="0.25574173417966312"/>
    <x v="1"/>
    <n v="0"/>
  </r>
  <r>
    <s v="Post_1742"/>
    <x v="99"/>
    <x v="14"/>
    <x v="0"/>
    <x v="6"/>
    <x v="0"/>
    <x v="7"/>
    <n v="4921272"/>
    <n v="345751"/>
    <n v="48526"/>
    <n v="28348"/>
    <n v="422625"/>
    <n v="8.5877187848995132E-2"/>
    <x v="1"/>
    <n v="0"/>
  </r>
  <r>
    <s v="Post_1743"/>
    <x v="324"/>
    <x v="2"/>
    <x v="0"/>
    <x v="2"/>
    <x v="0"/>
    <x v="2"/>
    <n v="4098173"/>
    <n v="91022"/>
    <n v="62312"/>
    <n v="33968"/>
    <n v="187302"/>
    <n v="4.570378068470999E-2"/>
    <x v="2"/>
    <n v="0"/>
  </r>
  <r>
    <s v="Post_1744"/>
    <x v="533"/>
    <x v="0"/>
    <x v="1"/>
    <x v="3"/>
    <x v="1"/>
    <x v="2"/>
    <n v="336698"/>
    <n v="348443"/>
    <n v="1797"/>
    <n v="2675"/>
    <n v="352915"/>
    <n v="1.0481648242638804"/>
    <x v="1"/>
    <n v="0"/>
  </r>
  <r>
    <s v="Post_1745"/>
    <x v="33"/>
    <x v="19"/>
    <x v="2"/>
    <x v="8"/>
    <x v="5"/>
    <x v="7"/>
    <n v="4379236"/>
    <n v="485559"/>
    <n v="59926"/>
    <n v="7507"/>
    <n v="552992"/>
    <n v="0.12627590748705939"/>
    <x v="2"/>
    <n v="0"/>
  </r>
  <r>
    <s v="Post_1746"/>
    <x v="60"/>
    <x v="11"/>
    <x v="0"/>
    <x v="1"/>
    <x v="3"/>
    <x v="1"/>
    <n v="1213903"/>
    <n v="313955"/>
    <n v="54987"/>
    <n v="27784"/>
    <n v="396726"/>
    <n v="0.32681853492412494"/>
    <x v="1"/>
    <n v="0"/>
  </r>
  <r>
    <s v="Post_1747"/>
    <x v="400"/>
    <x v="19"/>
    <x v="2"/>
    <x v="1"/>
    <x v="2"/>
    <x v="6"/>
    <n v="2121520"/>
    <n v="204206"/>
    <n v="17380"/>
    <n v="21689"/>
    <n v="243275"/>
    <n v="0.11467014216222331"/>
    <x v="2"/>
    <n v="0"/>
  </r>
  <r>
    <s v="Post_1748"/>
    <x v="246"/>
    <x v="0"/>
    <x v="2"/>
    <x v="4"/>
    <x v="0"/>
    <x v="4"/>
    <n v="4143188"/>
    <n v="47437"/>
    <n v="53378"/>
    <n v="21394"/>
    <n v="122209"/>
    <n v="2.9496368496915903E-2"/>
    <x v="0"/>
    <n v="0"/>
  </r>
  <r>
    <s v="Post_1749"/>
    <x v="289"/>
    <x v="5"/>
    <x v="3"/>
    <x v="8"/>
    <x v="4"/>
    <x v="5"/>
    <n v="502571"/>
    <n v="222460"/>
    <n v="43807"/>
    <n v="47455"/>
    <n v="313722"/>
    <n v="0.62423418780630002"/>
    <x v="0"/>
    <n v="0"/>
  </r>
  <r>
    <s v="Post_1750"/>
    <x v="609"/>
    <x v="16"/>
    <x v="3"/>
    <x v="9"/>
    <x v="4"/>
    <x v="5"/>
    <n v="3301819"/>
    <n v="219535"/>
    <n v="69694"/>
    <n v="1274"/>
    <n v="290503"/>
    <n v="8.7982714982256752E-2"/>
    <x v="2"/>
    <n v="0"/>
  </r>
  <r>
    <s v="Post_1751"/>
    <x v="516"/>
    <x v="10"/>
    <x v="0"/>
    <x v="0"/>
    <x v="4"/>
    <x v="0"/>
    <n v="153188"/>
    <n v="185171"/>
    <n v="99287"/>
    <n v="27548"/>
    <n v="312006"/>
    <n v="2.036752226022926"/>
    <x v="1"/>
    <n v="0"/>
  </r>
  <r>
    <s v="Post_1752"/>
    <x v="197"/>
    <x v="17"/>
    <x v="2"/>
    <x v="8"/>
    <x v="0"/>
    <x v="6"/>
    <n v="4070958"/>
    <n v="301070"/>
    <n v="66175"/>
    <n v="32605"/>
    <n v="399850"/>
    <n v="9.8220124108379409E-2"/>
    <x v="1"/>
    <n v="0"/>
  </r>
  <r>
    <s v="Post_1753"/>
    <x v="36"/>
    <x v="6"/>
    <x v="3"/>
    <x v="0"/>
    <x v="3"/>
    <x v="2"/>
    <n v="248786"/>
    <n v="265311"/>
    <n v="3531"/>
    <n v="23777"/>
    <n v="292619"/>
    <n v="1.1761875668244999"/>
    <x v="0"/>
    <n v="0"/>
  </r>
  <r>
    <s v="Post_1754"/>
    <x v="660"/>
    <x v="7"/>
    <x v="1"/>
    <x v="0"/>
    <x v="0"/>
    <x v="7"/>
    <n v="1984433"/>
    <n v="210428"/>
    <n v="28342"/>
    <n v="5355"/>
    <n v="244125"/>
    <n v="0.12302002637529208"/>
    <x v="1"/>
    <n v="0"/>
  </r>
  <r>
    <s v="Post_1755"/>
    <x v="661"/>
    <x v="20"/>
    <x v="3"/>
    <x v="3"/>
    <x v="1"/>
    <x v="5"/>
    <n v="3640508"/>
    <n v="370123"/>
    <n v="1262"/>
    <n v="2622"/>
    <n v="374007"/>
    <n v="0.10273483810501172"/>
    <x v="2"/>
    <n v="0"/>
  </r>
  <r>
    <s v="Post_1756"/>
    <x v="508"/>
    <x v="0"/>
    <x v="3"/>
    <x v="7"/>
    <x v="4"/>
    <x v="7"/>
    <n v="3150317"/>
    <n v="265173"/>
    <n v="11352"/>
    <n v="30489"/>
    <n v="307014"/>
    <n v="9.7454954533146981E-2"/>
    <x v="2"/>
    <n v="0"/>
  </r>
  <r>
    <s v="Post_1757"/>
    <x v="662"/>
    <x v="5"/>
    <x v="0"/>
    <x v="0"/>
    <x v="2"/>
    <x v="4"/>
    <n v="3678968"/>
    <n v="65840"/>
    <n v="37210"/>
    <n v="5897"/>
    <n v="108947"/>
    <n v="2.9613467689852156E-2"/>
    <x v="0"/>
    <n v="0"/>
  </r>
  <r>
    <s v="Post_1758"/>
    <x v="410"/>
    <x v="14"/>
    <x v="2"/>
    <x v="4"/>
    <x v="1"/>
    <x v="6"/>
    <n v="2872626"/>
    <n v="288603"/>
    <n v="83247"/>
    <n v="9082"/>
    <n v="380932"/>
    <n v="0.13260758622946392"/>
    <x v="1"/>
    <n v="0"/>
  </r>
  <r>
    <s v="Post_1759"/>
    <x v="260"/>
    <x v="6"/>
    <x v="3"/>
    <x v="9"/>
    <x v="3"/>
    <x v="1"/>
    <n v="1136605"/>
    <n v="225684"/>
    <n v="16605"/>
    <n v="46318"/>
    <n v="288607"/>
    <n v="0.25392022734371217"/>
    <x v="2"/>
    <n v="0"/>
  </r>
  <r>
    <s v="Post_1760"/>
    <x v="575"/>
    <x v="19"/>
    <x v="2"/>
    <x v="3"/>
    <x v="3"/>
    <x v="1"/>
    <n v="3683380"/>
    <n v="60476"/>
    <n v="10992"/>
    <n v="43278"/>
    <n v="114746"/>
    <n v="3.1152365490391978E-2"/>
    <x v="0"/>
    <n v="0"/>
  </r>
  <r>
    <s v="Post_1761"/>
    <x v="639"/>
    <x v="13"/>
    <x v="0"/>
    <x v="3"/>
    <x v="2"/>
    <x v="5"/>
    <n v="4554044"/>
    <n v="144825"/>
    <n v="45930"/>
    <n v="8774"/>
    <n v="199529"/>
    <n v="4.3813586342160947E-2"/>
    <x v="2"/>
    <n v="0"/>
  </r>
  <r>
    <s v="Post_1762"/>
    <x v="245"/>
    <x v="3"/>
    <x v="3"/>
    <x v="7"/>
    <x v="4"/>
    <x v="0"/>
    <n v="2328409"/>
    <n v="278174"/>
    <n v="1846"/>
    <n v="648"/>
    <n v="280668"/>
    <n v="0.12054067820559017"/>
    <x v="2"/>
    <n v="0"/>
  </r>
  <r>
    <s v="Post_1763"/>
    <x v="538"/>
    <x v="15"/>
    <x v="3"/>
    <x v="3"/>
    <x v="0"/>
    <x v="6"/>
    <n v="2790322"/>
    <n v="179192"/>
    <n v="68128"/>
    <n v="12943"/>
    <n v="260263"/>
    <n v="9.3273464496212266E-2"/>
    <x v="0"/>
    <n v="0"/>
  </r>
  <r>
    <s v="Post_1764"/>
    <x v="269"/>
    <x v="18"/>
    <x v="3"/>
    <x v="6"/>
    <x v="0"/>
    <x v="0"/>
    <n v="2322882"/>
    <n v="29085"/>
    <n v="62256"/>
    <n v="39359"/>
    <n v="130700"/>
    <n v="5.6266310557316297E-2"/>
    <x v="2"/>
    <n v="0"/>
  </r>
  <r>
    <s v="Post_1765"/>
    <x v="3"/>
    <x v="2"/>
    <x v="0"/>
    <x v="2"/>
    <x v="2"/>
    <x v="3"/>
    <n v="3833488"/>
    <n v="410851"/>
    <n v="36575"/>
    <n v="18180"/>
    <n v="465606"/>
    <n v="0.12145753423514043"/>
    <x v="0"/>
    <n v="0"/>
  </r>
  <r>
    <s v="Post_1766"/>
    <x v="172"/>
    <x v="19"/>
    <x v="1"/>
    <x v="0"/>
    <x v="4"/>
    <x v="5"/>
    <n v="1876071"/>
    <n v="259700"/>
    <n v="34498"/>
    <n v="9001"/>
    <n v="303199"/>
    <n v="0.16161381951962372"/>
    <x v="0"/>
    <n v="0"/>
  </r>
  <r>
    <s v="Post_1767"/>
    <x v="515"/>
    <x v="13"/>
    <x v="2"/>
    <x v="0"/>
    <x v="2"/>
    <x v="7"/>
    <n v="1712244"/>
    <n v="62154"/>
    <n v="17276"/>
    <n v="37377"/>
    <n v="116807"/>
    <n v="6.8218665096796957E-2"/>
    <x v="2"/>
    <n v="0"/>
  </r>
  <r>
    <s v="Post_1768"/>
    <x v="319"/>
    <x v="13"/>
    <x v="0"/>
    <x v="4"/>
    <x v="5"/>
    <x v="1"/>
    <n v="2139923"/>
    <n v="287553"/>
    <n v="50271"/>
    <n v="26407"/>
    <n v="364231"/>
    <n v="0.17020752615865151"/>
    <x v="2"/>
    <n v="0"/>
  </r>
  <r>
    <s v="Post_1769"/>
    <x v="351"/>
    <x v="15"/>
    <x v="1"/>
    <x v="0"/>
    <x v="3"/>
    <x v="5"/>
    <n v="3656215"/>
    <n v="348583"/>
    <n v="16646"/>
    <n v="48049"/>
    <n v="413278"/>
    <n v="0.11303438118381988"/>
    <x v="0"/>
    <n v="0"/>
  </r>
  <r>
    <s v="Post_1770"/>
    <x v="211"/>
    <x v="5"/>
    <x v="2"/>
    <x v="9"/>
    <x v="4"/>
    <x v="4"/>
    <n v="3241892"/>
    <n v="359553"/>
    <n v="36033"/>
    <n v="22903"/>
    <n v="418489"/>
    <n v="0.12908789065150844"/>
    <x v="0"/>
    <n v="0"/>
  </r>
  <r>
    <s v="Post_1771"/>
    <x v="433"/>
    <x v="1"/>
    <x v="3"/>
    <x v="1"/>
    <x v="5"/>
    <x v="0"/>
    <n v="4972204"/>
    <n v="70410"/>
    <n v="10979"/>
    <n v="34122"/>
    <n v="115511"/>
    <n v="2.323134770817931E-2"/>
    <x v="0"/>
    <n v="0"/>
  </r>
  <r>
    <s v="Post_1772"/>
    <x v="159"/>
    <x v="22"/>
    <x v="1"/>
    <x v="5"/>
    <x v="1"/>
    <x v="7"/>
    <n v="1750615"/>
    <n v="413287"/>
    <n v="91905"/>
    <n v="18325"/>
    <n v="523517"/>
    <n v="0.29904747760072886"/>
    <x v="2"/>
    <n v="0"/>
  </r>
  <r>
    <s v="Post_1773"/>
    <x v="121"/>
    <x v="17"/>
    <x v="2"/>
    <x v="3"/>
    <x v="4"/>
    <x v="5"/>
    <n v="1155502"/>
    <n v="421577"/>
    <n v="53062"/>
    <n v="23820"/>
    <n v="498459"/>
    <n v="0.43137874274557725"/>
    <x v="0"/>
    <n v="0"/>
  </r>
  <r>
    <s v="Post_1774"/>
    <x v="547"/>
    <x v="13"/>
    <x v="2"/>
    <x v="6"/>
    <x v="3"/>
    <x v="5"/>
    <n v="2397678"/>
    <n v="418390"/>
    <n v="10658"/>
    <n v="16153"/>
    <n v="445201"/>
    <n v="0.18568006212677432"/>
    <x v="2"/>
    <n v="0"/>
  </r>
  <r>
    <s v="Post_1775"/>
    <x v="663"/>
    <x v="19"/>
    <x v="3"/>
    <x v="7"/>
    <x v="2"/>
    <x v="5"/>
    <n v="4424982"/>
    <n v="473087"/>
    <n v="70529"/>
    <n v="6195"/>
    <n v="549811"/>
    <n v="0.12425157887647904"/>
    <x v="1"/>
    <n v="0"/>
  </r>
  <r>
    <s v="Post_1776"/>
    <x v="643"/>
    <x v="16"/>
    <x v="1"/>
    <x v="4"/>
    <x v="5"/>
    <x v="5"/>
    <n v="898361"/>
    <n v="447804"/>
    <n v="83016"/>
    <n v="38408"/>
    <n v="569228"/>
    <n v="0.63362946521498598"/>
    <x v="2"/>
    <n v="0"/>
  </r>
  <r>
    <s v="Post_1777"/>
    <x v="19"/>
    <x v="14"/>
    <x v="3"/>
    <x v="4"/>
    <x v="2"/>
    <x v="4"/>
    <n v="4500674"/>
    <n v="12522"/>
    <n v="23287"/>
    <n v="37281"/>
    <n v="73090"/>
    <n v="1.6239789862585025E-2"/>
    <x v="2"/>
    <n v="0"/>
  </r>
  <r>
    <s v="Post_1778"/>
    <x v="354"/>
    <x v="1"/>
    <x v="1"/>
    <x v="9"/>
    <x v="2"/>
    <x v="6"/>
    <n v="194757"/>
    <n v="207872"/>
    <n v="13510"/>
    <n v="3589"/>
    <n v="224971"/>
    <n v="1.1551369142059078"/>
    <x v="1"/>
    <n v="0"/>
  </r>
  <r>
    <s v="Post_1779"/>
    <x v="111"/>
    <x v="16"/>
    <x v="1"/>
    <x v="9"/>
    <x v="3"/>
    <x v="5"/>
    <n v="438881"/>
    <n v="24059"/>
    <n v="8038"/>
    <n v="11310"/>
    <n v="43407"/>
    <n v="9.89038030810174E-2"/>
    <x v="0"/>
    <n v="0"/>
  </r>
  <r>
    <s v="Post_1780"/>
    <x v="318"/>
    <x v="9"/>
    <x v="0"/>
    <x v="4"/>
    <x v="1"/>
    <x v="1"/>
    <n v="1753799"/>
    <n v="100757"/>
    <n v="89855"/>
    <n v="19963"/>
    <n v="210575"/>
    <n v="0.12006792112437058"/>
    <x v="1"/>
    <n v="0"/>
  </r>
  <r>
    <s v="Post_1781"/>
    <x v="208"/>
    <x v="18"/>
    <x v="2"/>
    <x v="3"/>
    <x v="0"/>
    <x v="7"/>
    <n v="286519"/>
    <n v="493538"/>
    <n v="16285"/>
    <n v="39834"/>
    <n v="549657"/>
    <n v="1.9183963367176349"/>
    <x v="0"/>
    <n v="0"/>
  </r>
  <r>
    <s v="Post_1782"/>
    <x v="122"/>
    <x v="13"/>
    <x v="3"/>
    <x v="0"/>
    <x v="3"/>
    <x v="1"/>
    <n v="3018214"/>
    <n v="300016"/>
    <n v="27155"/>
    <n v="10136"/>
    <n v="337307"/>
    <n v="0.11175715174603258"/>
    <x v="1"/>
    <n v="0"/>
  </r>
  <r>
    <s v="Post_1783"/>
    <x v="443"/>
    <x v="19"/>
    <x v="0"/>
    <x v="8"/>
    <x v="4"/>
    <x v="6"/>
    <n v="2478731"/>
    <n v="10393"/>
    <n v="40195"/>
    <n v="18394"/>
    <n v="68982"/>
    <n v="2.782956278837841E-2"/>
    <x v="1"/>
    <n v="0"/>
  </r>
  <r>
    <s v="Post_1784"/>
    <x v="316"/>
    <x v="5"/>
    <x v="0"/>
    <x v="9"/>
    <x v="0"/>
    <x v="0"/>
    <n v="998802"/>
    <n v="15176"/>
    <n v="95015"/>
    <n v="47750"/>
    <n v="157941"/>
    <n v="0.15813044026744039"/>
    <x v="2"/>
    <n v="0"/>
  </r>
  <r>
    <s v="Post_1785"/>
    <x v="563"/>
    <x v="18"/>
    <x v="2"/>
    <x v="5"/>
    <x v="3"/>
    <x v="4"/>
    <n v="1019654"/>
    <n v="113693"/>
    <n v="84132"/>
    <n v="39202"/>
    <n v="237027"/>
    <n v="0.23245826525468444"/>
    <x v="1"/>
    <n v="0"/>
  </r>
  <r>
    <s v="Post_1786"/>
    <x v="468"/>
    <x v="0"/>
    <x v="2"/>
    <x v="2"/>
    <x v="4"/>
    <x v="0"/>
    <n v="4901437"/>
    <n v="184487"/>
    <n v="53526"/>
    <n v="26660"/>
    <n v="264673"/>
    <n v="5.399906190776297E-2"/>
    <x v="2"/>
    <n v="0"/>
  </r>
  <r>
    <s v="Post_1787"/>
    <x v="664"/>
    <x v="0"/>
    <x v="1"/>
    <x v="6"/>
    <x v="5"/>
    <x v="1"/>
    <n v="2763725"/>
    <n v="53379"/>
    <n v="35169"/>
    <n v="6483"/>
    <n v="95031"/>
    <n v="3.4385114293209347E-2"/>
    <x v="1"/>
    <n v="0"/>
  </r>
  <r>
    <s v="Post_1788"/>
    <x v="216"/>
    <x v="22"/>
    <x v="2"/>
    <x v="3"/>
    <x v="4"/>
    <x v="5"/>
    <n v="3197856"/>
    <n v="290226"/>
    <n v="21343"/>
    <n v="32394"/>
    <n v="343963"/>
    <n v="0.10756050303703481"/>
    <x v="1"/>
    <n v="0"/>
  </r>
  <r>
    <s v="Post_1789"/>
    <x v="504"/>
    <x v="10"/>
    <x v="1"/>
    <x v="0"/>
    <x v="5"/>
    <x v="1"/>
    <n v="3429630"/>
    <n v="163927"/>
    <n v="73040"/>
    <n v="10283"/>
    <n v="247250"/>
    <n v="7.2092324828042675E-2"/>
    <x v="1"/>
    <n v="0"/>
  </r>
  <r>
    <s v="Post_1790"/>
    <x v="58"/>
    <x v="17"/>
    <x v="3"/>
    <x v="9"/>
    <x v="1"/>
    <x v="4"/>
    <n v="522517"/>
    <n v="264048"/>
    <n v="81370"/>
    <n v="35137"/>
    <n v="380555"/>
    <n v="0.72831123197905523"/>
    <x v="1"/>
    <n v="0"/>
  </r>
  <r>
    <s v="Post_1791"/>
    <x v="127"/>
    <x v="16"/>
    <x v="1"/>
    <x v="7"/>
    <x v="5"/>
    <x v="7"/>
    <n v="168561"/>
    <n v="82166"/>
    <n v="65838"/>
    <n v="18714"/>
    <n v="166718"/>
    <n v="0.98906627274399184"/>
    <x v="0"/>
    <n v="0"/>
  </r>
  <r>
    <s v="Post_1792"/>
    <x v="438"/>
    <x v="21"/>
    <x v="1"/>
    <x v="8"/>
    <x v="3"/>
    <x v="4"/>
    <n v="3070332"/>
    <n v="34145"/>
    <n v="25996"/>
    <n v="24504"/>
    <n v="84645"/>
    <n v="2.75686798691477E-2"/>
    <x v="1"/>
    <n v="0"/>
  </r>
  <r>
    <s v="Post_1793"/>
    <x v="62"/>
    <x v="4"/>
    <x v="0"/>
    <x v="9"/>
    <x v="3"/>
    <x v="0"/>
    <n v="1345733"/>
    <n v="200806"/>
    <n v="25914"/>
    <n v="23500"/>
    <n v="250220"/>
    <n v="0.18593584314273337"/>
    <x v="1"/>
    <n v="0"/>
  </r>
  <r>
    <s v="Post_1794"/>
    <x v="528"/>
    <x v="6"/>
    <x v="2"/>
    <x v="3"/>
    <x v="4"/>
    <x v="4"/>
    <n v="564496"/>
    <n v="212366"/>
    <n v="38889"/>
    <n v="8425"/>
    <n v="259680"/>
    <n v="0.4600209744621751"/>
    <x v="2"/>
    <n v="0"/>
  </r>
  <r>
    <s v="Post_1795"/>
    <x v="373"/>
    <x v="12"/>
    <x v="3"/>
    <x v="0"/>
    <x v="1"/>
    <x v="6"/>
    <n v="2459556"/>
    <n v="105917"/>
    <n v="66293"/>
    <n v="2828"/>
    <n v="175038"/>
    <n v="7.1166503222532845E-2"/>
    <x v="1"/>
    <n v="0"/>
  </r>
  <r>
    <s v="Post_1796"/>
    <x v="299"/>
    <x v="23"/>
    <x v="0"/>
    <x v="3"/>
    <x v="0"/>
    <x v="3"/>
    <n v="3929151"/>
    <n v="111838"/>
    <n v="69221"/>
    <n v="43570"/>
    <n v="224629"/>
    <n v="5.7169856796035583E-2"/>
    <x v="0"/>
    <n v="0"/>
  </r>
  <r>
    <s v="Post_1797"/>
    <x v="362"/>
    <x v="18"/>
    <x v="1"/>
    <x v="1"/>
    <x v="1"/>
    <x v="2"/>
    <n v="3198439"/>
    <n v="108162"/>
    <n v="26927"/>
    <n v="16486"/>
    <n v="151575"/>
    <n v="4.73903050831984E-2"/>
    <x v="0"/>
    <n v="0"/>
  </r>
  <r>
    <s v="Post_1798"/>
    <x v="503"/>
    <x v="11"/>
    <x v="1"/>
    <x v="4"/>
    <x v="4"/>
    <x v="4"/>
    <n v="1144375"/>
    <n v="451097"/>
    <n v="98397"/>
    <n v="2912"/>
    <n v="552406"/>
    <n v="0.48271414527580558"/>
    <x v="2"/>
    <n v="0"/>
  </r>
  <r>
    <s v="Post_1799"/>
    <x v="348"/>
    <x v="5"/>
    <x v="3"/>
    <x v="8"/>
    <x v="3"/>
    <x v="0"/>
    <n v="4217172"/>
    <n v="258038"/>
    <n v="5572"/>
    <n v="25183"/>
    <n v="288793"/>
    <n v="6.8480251694737607E-2"/>
    <x v="2"/>
    <n v="0"/>
  </r>
  <r>
    <s v="Post_1800"/>
    <x v="163"/>
    <x v="4"/>
    <x v="2"/>
    <x v="4"/>
    <x v="5"/>
    <x v="1"/>
    <n v="180669"/>
    <n v="7280"/>
    <n v="64009"/>
    <n v="29302"/>
    <n v="100591"/>
    <n v="0.55676956201672667"/>
    <x v="2"/>
    <n v="0"/>
  </r>
  <r>
    <s v="Post_1801"/>
    <x v="153"/>
    <x v="22"/>
    <x v="3"/>
    <x v="1"/>
    <x v="4"/>
    <x v="6"/>
    <n v="2152110"/>
    <n v="456511"/>
    <n v="79661"/>
    <n v="1371"/>
    <n v="537543"/>
    <n v="0.24977487210226243"/>
    <x v="0"/>
    <n v="0"/>
  </r>
  <r>
    <s v="Post_1802"/>
    <x v="229"/>
    <x v="20"/>
    <x v="3"/>
    <x v="2"/>
    <x v="5"/>
    <x v="1"/>
    <n v="3349574"/>
    <n v="467084"/>
    <n v="93624"/>
    <n v="20110"/>
    <n v="580818"/>
    <n v="0.17340055780227576"/>
    <x v="0"/>
    <n v="0"/>
  </r>
  <r>
    <s v="Post_1803"/>
    <x v="237"/>
    <x v="5"/>
    <x v="3"/>
    <x v="8"/>
    <x v="1"/>
    <x v="3"/>
    <n v="2082007"/>
    <n v="190921"/>
    <n v="58478"/>
    <n v="48329"/>
    <n v="297728"/>
    <n v="0.14300047982547609"/>
    <x v="2"/>
    <n v="0"/>
  </r>
  <r>
    <s v="Post_1804"/>
    <x v="392"/>
    <x v="11"/>
    <x v="1"/>
    <x v="6"/>
    <x v="5"/>
    <x v="1"/>
    <n v="3814814"/>
    <n v="395537"/>
    <n v="75050"/>
    <n v="32906"/>
    <n v="503493"/>
    <n v="0.13198363013242587"/>
    <x v="0"/>
    <n v="0"/>
  </r>
  <r>
    <s v="Post_1805"/>
    <x v="398"/>
    <x v="13"/>
    <x v="3"/>
    <x v="0"/>
    <x v="4"/>
    <x v="3"/>
    <n v="4687019"/>
    <n v="208163"/>
    <n v="10461"/>
    <n v="25665"/>
    <n v="244289"/>
    <n v="5.2120334907966026E-2"/>
    <x v="1"/>
    <n v="0"/>
  </r>
  <r>
    <s v="Post_1806"/>
    <x v="427"/>
    <x v="16"/>
    <x v="0"/>
    <x v="8"/>
    <x v="1"/>
    <x v="5"/>
    <n v="4166522"/>
    <n v="257433"/>
    <n v="36087"/>
    <n v="23361"/>
    <n v="316881"/>
    <n v="7.6054080597678347E-2"/>
    <x v="2"/>
    <n v="0"/>
  </r>
  <r>
    <s v="Post_1807"/>
    <x v="434"/>
    <x v="17"/>
    <x v="2"/>
    <x v="4"/>
    <x v="5"/>
    <x v="2"/>
    <n v="4069431"/>
    <n v="39427"/>
    <n v="57084"/>
    <n v="12631"/>
    <n v="109142"/>
    <n v="2.6819965739682036E-2"/>
    <x v="0"/>
    <n v="0"/>
  </r>
  <r>
    <s v="Post_1808"/>
    <x v="389"/>
    <x v="7"/>
    <x v="1"/>
    <x v="1"/>
    <x v="2"/>
    <x v="4"/>
    <n v="337040"/>
    <n v="430802"/>
    <n v="63240"/>
    <n v="5638"/>
    <n v="499680"/>
    <n v="1.482553999525279"/>
    <x v="2"/>
    <n v="0"/>
  </r>
  <r>
    <s v="Post_1809"/>
    <x v="85"/>
    <x v="22"/>
    <x v="3"/>
    <x v="7"/>
    <x v="3"/>
    <x v="7"/>
    <n v="3376862"/>
    <n v="256792"/>
    <n v="32295"/>
    <n v="36817"/>
    <n v="325904"/>
    <n v="9.6510902725666606E-2"/>
    <x v="2"/>
    <n v="0"/>
  </r>
  <r>
    <s v="Post_1810"/>
    <x v="665"/>
    <x v="8"/>
    <x v="0"/>
    <x v="7"/>
    <x v="2"/>
    <x v="6"/>
    <n v="2282731"/>
    <n v="406474"/>
    <n v="94993"/>
    <n v="28457"/>
    <n v="529924"/>
    <n v="0.23214474241599206"/>
    <x v="0"/>
    <n v="0"/>
  </r>
  <r>
    <s v="Post_1811"/>
    <x v="372"/>
    <x v="6"/>
    <x v="0"/>
    <x v="0"/>
    <x v="2"/>
    <x v="4"/>
    <n v="4033416"/>
    <n v="205717"/>
    <n v="90647"/>
    <n v="33681"/>
    <n v="330045"/>
    <n v="8.1827661714040906E-2"/>
    <x v="0"/>
    <n v="0"/>
  </r>
  <r>
    <s v="Post_1812"/>
    <x v="485"/>
    <x v="19"/>
    <x v="2"/>
    <x v="4"/>
    <x v="0"/>
    <x v="5"/>
    <n v="1112312"/>
    <n v="363750"/>
    <n v="80345"/>
    <n v="19382"/>
    <n v="463477"/>
    <n v="0.41667895338717914"/>
    <x v="2"/>
    <n v="0"/>
  </r>
  <r>
    <s v="Post_1813"/>
    <x v="544"/>
    <x v="23"/>
    <x v="1"/>
    <x v="3"/>
    <x v="2"/>
    <x v="0"/>
    <n v="1201764"/>
    <n v="142790"/>
    <n v="37404"/>
    <n v="42934"/>
    <n v="223128"/>
    <n v="0.18566706940797029"/>
    <x v="1"/>
    <n v="0"/>
  </r>
  <r>
    <s v="Post_1814"/>
    <x v="227"/>
    <x v="0"/>
    <x v="3"/>
    <x v="9"/>
    <x v="0"/>
    <x v="5"/>
    <n v="2410258"/>
    <n v="276044"/>
    <n v="18080"/>
    <n v="4973"/>
    <n v="299097"/>
    <n v="0.1240933543214046"/>
    <x v="0"/>
    <n v="0"/>
  </r>
  <r>
    <s v="Post_1815"/>
    <x v="303"/>
    <x v="23"/>
    <x v="2"/>
    <x v="7"/>
    <x v="2"/>
    <x v="3"/>
    <n v="4273890"/>
    <n v="457777"/>
    <n v="53428"/>
    <n v="36657"/>
    <n v="547862"/>
    <n v="0.1281881377386877"/>
    <x v="0"/>
    <n v="0"/>
  </r>
  <r>
    <s v="Post_1816"/>
    <x v="16"/>
    <x v="13"/>
    <x v="0"/>
    <x v="1"/>
    <x v="1"/>
    <x v="2"/>
    <n v="4524809"/>
    <n v="54594"/>
    <n v="90263"/>
    <n v="45323"/>
    <n v="190180"/>
    <n v="4.2030503386993795E-2"/>
    <x v="1"/>
    <n v="0"/>
  </r>
  <r>
    <s v="Post_1817"/>
    <x v="459"/>
    <x v="9"/>
    <x v="3"/>
    <x v="2"/>
    <x v="1"/>
    <x v="2"/>
    <n v="3347556"/>
    <n v="499143"/>
    <n v="71117"/>
    <n v="26750"/>
    <n v="597010"/>
    <n v="0.17834205014046067"/>
    <x v="0"/>
    <n v="0"/>
  </r>
  <r>
    <s v="Post_1818"/>
    <x v="637"/>
    <x v="21"/>
    <x v="1"/>
    <x v="5"/>
    <x v="4"/>
    <x v="3"/>
    <n v="4638513"/>
    <n v="226807"/>
    <n v="91716"/>
    <n v="9225"/>
    <n v="327748"/>
    <n v="7.0657988885662285E-2"/>
    <x v="2"/>
    <n v="0"/>
  </r>
  <r>
    <s v="Post_1819"/>
    <x v="91"/>
    <x v="14"/>
    <x v="3"/>
    <x v="3"/>
    <x v="5"/>
    <x v="7"/>
    <n v="1203677"/>
    <n v="367652"/>
    <n v="3301"/>
    <n v="35773"/>
    <n v="406726"/>
    <n v="0.33790294240066066"/>
    <x v="1"/>
    <n v="0"/>
  </r>
  <r>
    <s v="Post_1820"/>
    <x v="376"/>
    <x v="20"/>
    <x v="2"/>
    <x v="6"/>
    <x v="2"/>
    <x v="2"/>
    <n v="3445868"/>
    <n v="185241"/>
    <n v="98935"/>
    <n v="32088"/>
    <n v="316264"/>
    <n v="9.1780648591298336E-2"/>
    <x v="0"/>
    <n v="0"/>
  </r>
  <r>
    <s v="Post_1821"/>
    <x v="301"/>
    <x v="23"/>
    <x v="3"/>
    <x v="7"/>
    <x v="3"/>
    <x v="3"/>
    <n v="4430105"/>
    <n v="374616"/>
    <n v="59305"/>
    <n v="38022"/>
    <n v="471943"/>
    <n v="0.10653088357950884"/>
    <x v="1"/>
    <n v="0"/>
  </r>
  <r>
    <s v="Post_1822"/>
    <x v="252"/>
    <x v="10"/>
    <x v="1"/>
    <x v="7"/>
    <x v="2"/>
    <x v="0"/>
    <n v="3927149"/>
    <n v="204604"/>
    <n v="48798"/>
    <n v="45548"/>
    <n v="298950"/>
    <n v="7.6123926033873426E-2"/>
    <x v="0"/>
    <n v="0"/>
  </r>
  <r>
    <s v="Post_1823"/>
    <x v="666"/>
    <x v="22"/>
    <x v="1"/>
    <x v="3"/>
    <x v="1"/>
    <x v="6"/>
    <n v="1377720"/>
    <n v="464859"/>
    <n v="14355"/>
    <n v="4959"/>
    <n v="484173"/>
    <n v="0.35143062451006007"/>
    <x v="1"/>
    <n v="0"/>
  </r>
  <r>
    <s v="Post_1824"/>
    <x v="637"/>
    <x v="21"/>
    <x v="3"/>
    <x v="7"/>
    <x v="5"/>
    <x v="7"/>
    <n v="1910857"/>
    <n v="341639"/>
    <n v="81369"/>
    <n v="41098"/>
    <n v="464106"/>
    <n v="0.24287845715299469"/>
    <x v="1"/>
    <n v="0"/>
  </r>
  <r>
    <s v="Post_1825"/>
    <x v="634"/>
    <x v="5"/>
    <x v="3"/>
    <x v="4"/>
    <x v="5"/>
    <x v="3"/>
    <n v="4970299"/>
    <n v="427690"/>
    <n v="66709"/>
    <n v="10014"/>
    <n v="504413"/>
    <n v="0.10148544383345952"/>
    <x v="0"/>
    <n v="0"/>
  </r>
  <r>
    <s v="Post_1826"/>
    <x v="403"/>
    <x v="3"/>
    <x v="2"/>
    <x v="1"/>
    <x v="0"/>
    <x v="4"/>
    <n v="1396001"/>
    <n v="435655"/>
    <n v="66081"/>
    <n v="15038"/>
    <n v="516774"/>
    <n v="0.37018168325094325"/>
    <x v="0"/>
    <n v="0"/>
  </r>
  <r>
    <s v="Post_1827"/>
    <x v="157"/>
    <x v="19"/>
    <x v="1"/>
    <x v="7"/>
    <x v="2"/>
    <x v="4"/>
    <n v="1598314"/>
    <n v="404896"/>
    <n v="69137"/>
    <n v="28060"/>
    <n v="502093"/>
    <n v="0.31413914912839402"/>
    <x v="1"/>
    <n v="0"/>
  </r>
  <r>
    <s v="Post_1828"/>
    <x v="65"/>
    <x v="0"/>
    <x v="1"/>
    <x v="7"/>
    <x v="0"/>
    <x v="1"/>
    <n v="784996"/>
    <n v="495718"/>
    <n v="72882"/>
    <n v="33474"/>
    <n v="602074"/>
    <n v="0.76697715657149845"/>
    <x v="2"/>
    <n v="0"/>
  </r>
  <r>
    <s v="Post_1829"/>
    <x v="308"/>
    <x v="21"/>
    <x v="3"/>
    <x v="1"/>
    <x v="4"/>
    <x v="5"/>
    <n v="1375599"/>
    <n v="297534"/>
    <n v="38448"/>
    <n v="25016"/>
    <n v="360998"/>
    <n v="0.26242967609019779"/>
    <x v="1"/>
    <n v="0"/>
  </r>
  <r>
    <s v="Post_1830"/>
    <x v="269"/>
    <x v="18"/>
    <x v="0"/>
    <x v="6"/>
    <x v="4"/>
    <x v="6"/>
    <n v="3362238"/>
    <n v="278723"/>
    <n v="94008"/>
    <n v="22654"/>
    <n v="395385"/>
    <n v="0.1175957799537094"/>
    <x v="1"/>
    <n v="0"/>
  </r>
  <r>
    <s v="Post_1831"/>
    <x v="17"/>
    <x v="6"/>
    <x v="1"/>
    <x v="0"/>
    <x v="0"/>
    <x v="7"/>
    <n v="3888420"/>
    <n v="106266"/>
    <n v="41933"/>
    <n v="5458"/>
    <n v="153657"/>
    <n v="3.9516564568642276E-2"/>
    <x v="2"/>
    <n v="0"/>
  </r>
  <r>
    <s v="Post_1832"/>
    <x v="516"/>
    <x v="10"/>
    <x v="2"/>
    <x v="8"/>
    <x v="4"/>
    <x v="3"/>
    <n v="3825393"/>
    <n v="449057"/>
    <n v="58906"/>
    <n v="5707"/>
    <n v="513670"/>
    <n v="0.13427901394706374"/>
    <x v="2"/>
    <n v="0"/>
  </r>
  <r>
    <s v="Post_1833"/>
    <x v="298"/>
    <x v="9"/>
    <x v="0"/>
    <x v="8"/>
    <x v="1"/>
    <x v="7"/>
    <n v="2928219"/>
    <n v="484249"/>
    <n v="4371"/>
    <n v="32276"/>
    <n v="520896"/>
    <n v="0.17788833417172692"/>
    <x v="1"/>
    <n v="0"/>
  </r>
  <r>
    <s v="Post_1834"/>
    <x v="22"/>
    <x v="8"/>
    <x v="3"/>
    <x v="8"/>
    <x v="1"/>
    <x v="2"/>
    <n v="506301"/>
    <n v="229389"/>
    <n v="85327"/>
    <n v="31817"/>
    <n v="346533"/>
    <n v="0.68444067856867752"/>
    <x v="2"/>
    <n v="0"/>
  </r>
  <r>
    <s v="Post_1835"/>
    <x v="420"/>
    <x v="6"/>
    <x v="3"/>
    <x v="2"/>
    <x v="3"/>
    <x v="3"/>
    <n v="21300"/>
    <n v="339452"/>
    <n v="57791"/>
    <n v="30571"/>
    <n v="427814"/>
    <n v="20.085164319248825"/>
    <x v="0"/>
    <n v="0"/>
  </r>
  <r>
    <s v="Post_1836"/>
    <x v="450"/>
    <x v="15"/>
    <x v="3"/>
    <x v="3"/>
    <x v="3"/>
    <x v="3"/>
    <n v="3759712"/>
    <n v="127592"/>
    <n v="51493"/>
    <n v="37036"/>
    <n v="216121"/>
    <n v="5.7483392344945573E-2"/>
    <x v="0"/>
    <n v="0"/>
  </r>
  <r>
    <s v="Post_1837"/>
    <x v="221"/>
    <x v="14"/>
    <x v="2"/>
    <x v="5"/>
    <x v="5"/>
    <x v="3"/>
    <n v="4838364"/>
    <n v="341314"/>
    <n v="61"/>
    <n v="13939"/>
    <n v="355314"/>
    <n v="7.3436806325443887E-2"/>
    <x v="1"/>
    <n v="0"/>
  </r>
  <r>
    <s v="Post_1838"/>
    <x v="48"/>
    <x v="7"/>
    <x v="3"/>
    <x v="6"/>
    <x v="0"/>
    <x v="6"/>
    <n v="332886"/>
    <n v="473224"/>
    <n v="57891"/>
    <n v="14749"/>
    <n v="545864"/>
    <n v="1.639792601671443"/>
    <x v="1"/>
    <n v="0"/>
  </r>
  <r>
    <s v="Post_1839"/>
    <x v="301"/>
    <x v="23"/>
    <x v="2"/>
    <x v="0"/>
    <x v="3"/>
    <x v="2"/>
    <n v="902229"/>
    <n v="166118"/>
    <n v="61721"/>
    <n v="35192"/>
    <n v="263031"/>
    <n v="0.29153463256002632"/>
    <x v="1"/>
    <n v="0"/>
  </r>
  <r>
    <s v="Post_1840"/>
    <x v="623"/>
    <x v="11"/>
    <x v="3"/>
    <x v="9"/>
    <x v="4"/>
    <x v="7"/>
    <n v="3959547"/>
    <n v="305095"/>
    <n v="29410"/>
    <n v="45864"/>
    <n v="380369"/>
    <n v="9.60637668905054E-2"/>
    <x v="0"/>
    <n v="0"/>
  </r>
  <r>
    <s v="Post_1841"/>
    <x v="177"/>
    <x v="6"/>
    <x v="2"/>
    <x v="0"/>
    <x v="4"/>
    <x v="4"/>
    <n v="635761"/>
    <n v="432146"/>
    <n v="27237"/>
    <n v="43941"/>
    <n v="503324"/>
    <n v="0.79168744229356625"/>
    <x v="0"/>
    <n v="0"/>
  </r>
  <r>
    <s v="Post_1842"/>
    <x v="667"/>
    <x v="21"/>
    <x v="1"/>
    <x v="5"/>
    <x v="5"/>
    <x v="1"/>
    <n v="4997766"/>
    <n v="113205"/>
    <n v="99750"/>
    <n v="26950"/>
    <n v="239905"/>
    <n v="4.8002447493540115E-2"/>
    <x v="2"/>
    <n v="0"/>
  </r>
  <r>
    <s v="Post_1843"/>
    <x v="144"/>
    <x v="18"/>
    <x v="1"/>
    <x v="2"/>
    <x v="4"/>
    <x v="6"/>
    <n v="1715056"/>
    <n v="386316"/>
    <n v="69991"/>
    <n v="15257"/>
    <n v="471564"/>
    <n v="0.27495545334962823"/>
    <x v="0"/>
    <n v="0"/>
  </r>
  <r>
    <s v="Post_1844"/>
    <x v="242"/>
    <x v="20"/>
    <x v="3"/>
    <x v="2"/>
    <x v="2"/>
    <x v="7"/>
    <n v="2856804"/>
    <n v="48734"/>
    <n v="34691"/>
    <n v="24234"/>
    <n v="107659"/>
    <n v="3.7685119455167386E-2"/>
    <x v="2"/>
    <n v="0"/>
  </r>
  <r>
    <s v="Post_1845"/>
    <x v="605"/>
    <x v="17"/>
    <x v="0"/>
    <x v="8"/>
    <x v="1"/>
    <x v="6"/>
    <n v="3139776"/>
    <n v="138605"/>
    <n v="20376"/>
    <n v="44725"/>
    <n v="203706"/>
    <n v="6.4879150614566131E-2"/>
    <x v="1"/>
    <n v="0"/>
  </r>
  <r>
    <s v="Post_1846"/>
    <x v="81"/>
    <x v="17"/>
    <x v="2"/>
    <x v="5"/>
    <x v="5"/>
    <x v="4"/>
    <n v="4530589"/>
    <n v="160376"/>
    <n v="34461"/>
    <n v="22342"/>
    <n v="217179"/>
    <n v="4.7936151348091829E-2"/>
    <x v="2"/>
    <n v="0"/>
  </r>
  <r>
    <s v="Post_1847"/>
    <x v="31"/>
    <x v="18"/>
    <x v="3"/>
    <x v="3"/>
    <x v="0"/>
    <x v="3"/>
    <n v="4902986"/>
    <n v="245503"/>
    <n v="93608"/>
    <n v="25637"/>
    <n v="364748"/>
    <n v="7.4393033143476242E-2"/>
    <x v="0"/>
    <n v="0"/>
  </r>
  <r>
    <s v="Post_1848"/>
    <x v="455"/>
    <x v="21"/>
    <x v="3"/>
    <x v="8"/>
    <x v="3"/>
    <x v="2"/>
    <n v="1257253"/>
    <n v="58870"/>
    <n v="45618"/>
    <n v="43369"/>
    <n v="147857"/>
    <n v="0.11760321908160092"/>
    <x v="1"/>
    <n v="0"/>
  </r>
  <r>
    <s v="Post_1849"/>
    <x v="303"/>
    <x v="23"/>
    <x v="2"/>
    <x v="1"/>
    <x v="4"/>
    <x v="4"/>
    <n v="824491"/>
    <n v="48864"/>
    <n v="96680"/>
    <n v="2188"/>
    <n v="147732"/>
    <n v="0.17917963931686337"/>
    <x v="0"/>
    <n v="0"/>
  </r>
  <r>
    <s v="Post_1850"/>
    <x v="110"/>
    <x v="1"/>
    <x v="3"/>
    <x v="5"/>
    <x v="4"/>
    <x v="7"/>
    <n v="2416511"/>
    <n v="341242"/>
    <n v="35906"/>
    <n v="11227"/>
    <n v="388375"/>
    <n v="0.16071724895934675"/>
    <x v="0"/>
    <n v="0"/>
  </r>
  <r>
    <s v="Post_1851"/>
    <x v="187"/>
    <x v="4"/>
    <x v="2"/>
    <x v="1"/>
    <x v="0"/>
    <x v="3"/>
    <n v="4273529"/>
    <n v="165479"/>
    <n v="71931"/>
    <n v="29512"/>
    <n v="266922"/>
    <n v="6.2459386609989072E-2"/>
    <x v="1"/>
    <n v="0"/>
  </r>
  <r>
    <s v="Post_1852"/>
    <x v="394"/>
    <x v="16"/>
    <x v="2"/>
    <x v="7"/>
    <x v="5"/>
    <x v="1"/>
    <n v="4966138"/>
    <n v="284880"/>
    <n v="79331"/>
    <n v="658"/>
    <n v="364869"/>
    <n v="7.347137755736953E-2"/>
    <x v="2"/>
    <n v="0"/>
  </r>
  <r>
    <s v="Post_1853"/>
    <x v="60"/>
    <x v="11"/>
    <x v="0"/>
    <x v="8"/>
    <x v="2"/>
    <x v="3"/>
    <n v="4435720"/>
    <n v="172273"/>
    <n v="26466"/>
    <n v="9176"/>
    <n v="207915"/>
    <n v="4.6872886476152689E-2"/>
    <x v="1"/>
    <n v="0"/>
  </r>
  <r>
    <s v="Post_1854"/>
    <x v="83"/>
    <x v="2"/>
    <x v="3"/>
    <x v="0"/>
    <x v="0"/>
    <x v="4"/>
    <n v="386796"/>
    <n v="176552"/>
    <n v="26504"/>
    <n v="6005"/>
    <n v="209061"/>
    <n v="0.54049421400428133"/>
    <x v="0"/>
    <n v="0"/>
  </r>
  <r>
    <s v="Post_1855"/>
    <x v="96"/>
    <x v="17"/>
    <x v="0"/>
    <x v="5"/>
    <x v="3"/>
    <x v="2"/>
    <n v="2933265"/>
    <n v="63406"/>
    <n v="15539"/>
    <n v="48828"/>
    <n v="127773"/>
    <n v="4.3559992022541433E-2"/>
    <x v="1"/>
    <n v="0"/>
  </r>
  <r>
    <s v="Post_1856"/>
    <x v="443"/>
    <x v="19"/>
    <x v="3"/>
    <x v="3"/>
    <x v="2"/>
    <x v="6"/>
    <n v="2337383"/>
    <n v="390284"/>
    <n v="55216"/>
    <n v="31713"/>
    <n v="477213"/>
    <n v="0.20416551331125452"/>
    <x v="1"/>
    <n v="0"/>
  </r>
  <r>
    <s v="Post_1857"/>
    <x v="41"/>
    <x v="3"/>
    <x v="0"/>
    <x v="6"/>
    <x v="1"/>
    <x v="5"/>
    <n v="3364916"/>
    <n v="26808"/>
    <n v="89202"/>
    <n v="27099"/>
    <n v="143109"/>
    <n v="4.2529739226774159E-2"/>
    <x v="1"/>
    <n v="0"/>
  </r>
  <r>
    <s v="Post_1858"/>
    <x v="668"/>
    <x v="20"/>
    <x v="3"/>
    <x v="5"/>
    <x v="1"/>
    <x v="5"/>
    <n v="3716517"/>
    <n v="438899"/>
    <n v="73784"/>
    <n v="4027"/>
    <n v="516710"/>
    <n v="0.13903071074341916"/>
    <x v="2"/>
    <n v="0"/>
  </r>
  <r>
    <s v="Post_1859"/>
    <x v="26"/>
    <x v="1"/>
    <x v="1"/>
    <x v="2"/>
    <x v="4"/>
    <x v="2"/>
    <n v="3358828"/>
    <n v="121374"/>
    <n v="48219"/>
    <n v="25068"/>
    <n v="194661"/>
    <n v="5.7955036697324186E-2"/>
    <x v="0"/>
    <n v="0"/>
  </r>
  <r>
    <s v="Post_1860"/>
    <x v="433"/>
    <x v="1"/>
    <x v="3"/>
    <x v="5"/>
    <x v="2"/>
    <x v="5"/>
    <n v="3591834"/>
    <n v="216428"/>
    <n v="98920"/>
    <n v="37185"/>
    <n v="352533"/>
    <n v="9.8148466772128115E-2"/>
    <x v="1"/>
    <n v="0"/>
  </r>
  <r>
    <s v="Post_1861"/>
    <x v="100"/>
    <x v="18"/>
    <x v="1"/>
    <x v="7"/>
    <x v="4"/>
    <x v="6"/>
    <n v="4515285"/>
    <n v="443710"/>
    <n v="6736"/>
    <n v="11422"/>
    <n v="461868"/>
    <n v="0.1022898886781233"/>
    <x v="0"/>
    <n v="0"/>
  </r>
  <r>
    <s v="Post_1862"/>
    <x v="426"/>
    <x v="6"/>
    <x v="2"/>
    <x v="8"/>
    <x v="4"/>
    <x v="7"/>
    <n v="1463886"/>
    <n v="297834"/>
    <n v="6037"/>
    <n v="14302"/>
    <n v="318173"/>
    <n v="0.21734820880860942"/>
    <x v="1"/>
    <n v="0"/>
  </r>
  <r>
    <s v="Post_1863"/>
    <x v="209"/>
    <x v="15"/>
    <x v="1"/>
    <x v="6"/>
    <x v="5"/>
    <x v="3"/>
    <n v="2206289"/>
    <n v="230130"/>
    <n v="40936"/>
    <n v="3040"/>
    <n v="274106"/>
    <n v="0.12423848371632185"/>
    <x v="2"/>
    <n v="0"/>
  </r>
  <r>
    <s v="Post_1864"/>
    <x v="546"/>
    <x v="18"/>
    <x v="3"/>
    <x v="1"/>
    <x v="1"/>
    <x v="4"/>
    <n v="1252628"/>
    <n v="397190"/>
    <n v="19345"/>
    <n v="32718"/>
    <n v="449253"/>
    <n v="0.35864837765082691"/>
    <x v="2"/>
    <n v="0"/>
  </r>
  <r>
    <s v="Post_1865"/>
    <x v="143"/>
    <x v="7"/>
    <x v="0"/>
    <x v="9"/>
    <x v="4"/>
    <x v="2"/>
    <n v="313920"/>
    <n v="52827"/>
    <n v="794"/>
    <n v="37816"/>
    <n v="91437"/>
    <n v="0.29127484709480123"/>
    <x v="0"/>
    <n v="0"/>
  </r>
  <r>
    <s v="Post_1866"/>
    <x v="478"/>
    <x v="11"/>
    <x v="0"/>
    <x v="3"/>
    <x v="0"/>
    <x v="5"/>
    <n v="475699"/>
    <n v="432611"/>
    <n v="71088"/>
    <n v="24498"/>
    <n v="528197"/>
    <n v="1.1103597022486908"/>
    <x v="1"/>
    <n v="0"/>
  </r>
  <r>
    <s v="Post_1867"/>
    <x v="2"/>
    <x v="0"/>
    <x v="0"/>
    <x v="8"/>
    <x v="5"/>
    <x v="0"/>
    <n v="884967"/>
    <n v="49027"/>
    <n v="43339"/>
    <n v="27494"/>
    <n v="119860"/>
    <n v="0.13544007855660153"/>
    <x v="2"/>
    <n v="0"/>
  </r>
  <r>
    <s v="Post_1868"/>
    <x v="606"/>
    <x v="13"/>
    <x v="0"/>
    <x v="7"/>
    <x v="2"/>
    <x v="6"/>
    <n v="3000891"/>
    <n v="433393"/>
    <n v="20337"/>
    <n v="17183"/>
    <n v="470913"/>
    <n v="0.15692439345514383"/>
    <x v="1"/>
    <n v="0"/>
  </r>
  <r>
    <s v="Post_1869"/>
    <x v="490"/>
    <x v="3"/>
    <x v="2"/>
    <x v="3"/>
    <x v="1"/>
    <x v="1"/>
    <n v="1298529"/>
    <n v="455513"/>
    <n v="45918"/>
    <n v="41015"/>
    <n v="542446"/>
    <n v="0.41773884141209017"/>
    <x v="0"/>
    <n v="0"/>
  </r>
  <r>
    <s v="Post_1870"/>
    <x v="55"/>
    <x v="11"/>
    <x v="3"/>
    <x v="4"/>
    <x v="0"/>
    <x v="5"/>
    <n v="489667"/>
    <n v="464385"/>
    <n v="79535"/>
    <n v="37291"/>
    <n v="581211"/>
    <n v="1.1869515405367321"/>
    <x v="0"/>
    <n v="0"/>
  </r>
  <r>
    <s v="Post_1871"/>
    <x v="498"/>
    <x v="23"/>
    <x v="2"/>
    <x v="9"/>
    <x v="2"/>
    <x v="6"/>
    <n v="3695445"/>
    <n v="78724"/>
    <n v="76615"/>
    <n v="4201"/>
    <n v="159540"/>
    <n v="4.3172067234122008E-2"/>
    <x v="2"/>
    <n v="0"/>
  </r>
  <r>
    <s v="Post_1872"/>
    <x v="372"/>
    <x v="6"/>
    <x v="1"/>
    <x v="8"/>
    <x v="1"/>
    <x v="1"/>
    <n v="301575"/>
    <n v="492868"/>
    <n v="95534"/>
    <n v="42034"/>
    <n v="630436"/>
    <n v="2.0904783221420873"/>
    <x v="0"/>
    <n v="0"/>
  </r>
  <r>
    <s v="Post_1873"/>
    <x v="443"/>
    <x v="19"/>
    <x v="3"/>
    <x v="2"/>
    <x v="4"/>
    <x v="3"/>
    <n v="4571766"/>
    <n v="372276"/>
    <n v="47001"/>
    <n v="9417"/>
    <n v="428694"/>
    <n v="9.3769891109912448E-2"/>
    <x v="2"/>
    <n v="0"/>
  </r>
  <r>
    <s v="Post_1874"/>
    <x v="228"/>
    <x v="2"/>
    <x v="1"/>
    <x v="3"/>
    <x v="3"/>
    <x v="6"/>
    <n v="4918275"/>
    <n v="335200"/>
    <n v="77799"/>
    <n v="37203"/>
    <n v="450202"/>
    <n v="9.1536565157499333E-2"/>
    <x v="0"/>
    <n v="0"/>
  </r>
  <r>
    <s v="Post_1875"/>
    <x v="669"/>
    <x v="12"/>
    <x v="0"/>
    <x v="2"/>
    <x v="3"/>
    <x v="0"/>
    <n v="1971595"/>
    <n v="434230"/>
    <n v="19189"/>
    <n v="23843"/>
    <n v="477262"/>
    <n v="0.24206898475599706"/>
    <x v="2"/>
    <n v="0"/>
  </r>
  <r>
    <s v="Post_1876"/>
    <x v="485"/>
    <x v="19"/>
    <x v="1"/>
    <x v="5"/>
    <x v="2"/>
    <x v="6"/>
    <n v="4914449"/>
    <n v="262719"/>
    <n v="19486"/>
    <n v="33696"/>
    <n v="315901"/>
    <n v="6.4280044415966062E-2"/>
    <x v="2"/>
    <n v="0"/>
  </r>
  <r>
    <s v="Post_1877"/>
    <x v="670"/>
    <x v="13"/>
    <x v="2"/>
    <x v="0"/>
    <x v="2"/>
    <x v="1"/>
    <n v="1181290"/>
    <n v="228496"/>
    <n v="23867"/>
    <n v="2977"/>
    <n v="255340"/>
    <n v="0.21615352707633181"/>
    <x v="0"/>
    <n v="0"/>
  </r>
  <r>
    <s v="Post_1878"/>
    <x v="459"/>
    <x v="9"/>
    <x v="3"/>
    <x v="1"/>
    <x v="3"/>
    <x v="1"/>
    <n v="990147"/>
    <n v="219960"/>
    <n v="25706"/>
    <n v="45138"/>
    <n v="290804"/>
    <n v="0.29369780446741744"/>
    <x v="1"/>
    <n v="0"/>
  </r>
  <r>
    <s v="Post_1879"/>
    <x v="465"/>
    <x v="16"/>
    <x v="1"/>
    <x v="9"/>
    <x v="3"/>
    <x v="3"/>
    <n v="1268878"/>
    <n v="234893"/>
    <n v="38551"/>
    <n v="46517"/>
    <n v="319961"/>
    <n v="0.25216057020454291"/>
    <x v="1"/>
    <n v="0"/>
  </r>
  <r>
    <s v="Post_1880"/>
    <x v="54"/>
    <x v="22"/>
    <x v="0"/>
    <x v="7"/>
    <x v="1"/>
    <x v="4"/>
    <n v="2533247"/>
    <n v="4775"/>
    <n v="13471"/>
    <n v="25118"/>
    <n v="43364"/>
    <n v="1.7117951782830494E-2"/>
    <x v="2"/>
    <n v="0"/>
  </r>
  <r>
    <s v="Post_1881"/>
    <x v="18"/>
    <x v="1"/>
    <x v="2"/>
    <x v="1"/>
    <x v="2"/>
    <x v="3"/>
    <n v="601927"/>
    <n v="18643"/>
    <n v="53816"/>
    <n v="2804"/>
    <n v="75263"/>
    <n v="0.12503675694893235"/>
    <x v="1"/>
    <n v="0"/>
  </r>
  <r>
    <s v="Post_1882"/>
    <x v="344"/>
    <x v="7"/>
    <x v="3"/>
    <x v="0"/>
    <x v="2"/>
    <x v="4"/>
    <n v="4995973"/>
    <n v="392551"/>
    <n v="86164"/>
    <n v="31055"/>
    <n v="509770"/>
    <n v="0.10203617993932312"/>
    <x v="0"/>
    <n v="0"/>
  </r>
  <r>
    <s v="Post_1883"/>
    <x v="131"/>
    <x v="9"/>
    <x v="0"/>
    <x v="5"/>
    <x v="1"/>
    <x v="6"/>
    <n v="758897"/>
    <n v="484797"/>
    <n v="85360"/>
    <n v="28431"/>
    <n v="598588"/>
    <n v="0.78876053008511038"/>
    <x v="0"/>
    <n v="0"/>
  </r>
  <r>
    <s v="Post_1884"/>
    <x v="504"/>
    <x v="10"/>
    <x v="2"/>
    <x v="3"/>
    <x v="4"/>
    <x v="2"/>
    <n v="4821034"/>
    <n v="182518"/>
    <n v="97479"/>
    <n v="48134"/>
    <n v="328131"/>
    <n v="6.806237002269637E-2"/>
    <x v="0"/>
    <n v="0"/>
  </r>
  <r>
    <s v="Post_1885"/>
    <x v="512"/>
    <x v="1"/>
    <x v="3"/>
    <x v="8"/>
    <x v="0"/>
    <x v="7"/>
    <n v="1995022"/>
    <n v="332925"/>
    <n v="75328"/>
    <n v="31499"/>
    <n v="439752"/>
    <n v="0.2204246369212971"/>
    <x v="2"/>
    <n v="0"/>
  </r>
  <r>
    <s v="Post_1886"/>
    <x v="553"/>
    <x v="11"/>
    <x v="1"/>
    <x v="0"/>
    <x v="5"/>
    <x v="6"/>
    <n v="849631"/>
    <n v="341563"/>
    <n v="84777"/>
    <n v="14097"/>
    <n v="440437"/>
    <n v="0.51838621707541277"/>
    <x v="0"/>
    <n v="0"/>
  </r>
  <r>
    <s v="Post_1887"/>
    <x v="566"/>
    <x v="0"/>
    <x v="3"/>
    <x v="8"/>
    <x v="3"/>
    <x v="2"/>
    <n v="320605"/>
    <n v="273315"/>
    <n v="66056"/>
    <n v="8941"/>
    <n v="348312"/>
    <n v="1.0864209853246207"/>
    <x v="1"/>
    <n v="0"/>
  </r>
  <r>
    <s v="Post_1888"/>
    <x v="608"/>
    <x v="23"/>
    <x v="3"/>
    <x v="0"/>
    <x v="1"/>
    <x v="3"/>
    <n v="4007218"/>
    <n v="440738"/>
    <n v="42840"/>
    <n v="6434"/>
    <n v="490012"/>
    <n v="0.12228234151473666"/>
    <x v="0"/>
    <n v="0"/>
  </r>
  <r>
    <s v="Post_1889"/>
    <x v="182"/>
    <x v="5"/>
    <x v="3"/>
    <x v="2"/>
    <x v="3"/>
    <x v="4"/>
    <n v="828943"/>
    <n v="491125"/>
    <n v="88275"/>
    <n v="10440"/>
    <n v="589840"/>
    <n v="0.71155676566422543"/>
    <x v="2"/>
    <n v="0"/>
  </r>
  <r>
    <s v="Post_1890"/>
    <x v="533"/>
    <x v="0"/>
    <x v="0"/>
    <x v="6"/>
    <x v="1"/>
    <x v="2"/>
    <n v="2005876"/>
    <n v="221371"/>
    <n v="29199"/>
    <n v="3389"/>
    <n v="253959"/>
    <n v="0.12660752708542303"/>
    <x v="0"/>
    <n v="0"/>
  </r>
  <r>
    <s v="Post_1891"/>
    <x v="204"/>
    <x v="19"/>
    <x v="3"/>
    <x v="7"/>
    <x v="1"/>
    <x v="3"/>
    <n v="4256166"/>
    <n v="391217"/>
    <n v="1492"/>
    <n v="5070"/>
    <n v="397779"/>
    <n v="9.345946563174462E-2"/>
    <x v="0"/>
    <n v="0"/>
  </r>
  <r>
    <s v="Post_1892"/>
    <x v="121"/>
    <x v="17"/>
    <x v="0"/>
    <x v="8"/>
    <x v="0"/>
    <x v="5"/>
    <n v="3900994"/>
    <n v="126234"/>
    <n v="4800"/>
    <n v="42985"/>
    <n v="174019"/>
    <n v="4.4608886863194357E-2"/>
    <x v="2"/>
    <n v="0"/>
  </r>
  <r>
    <s v="Post_1893"/>
    <x v="626"/>
    <x v="1"/>
    <x v="1"/>
    <x v="4"/>
    <x v="4"/>
    <x v="2"/>
    <n v="503394"/>
    <n v="495368"/>
    <n v="92691"/>
    <n v="9122"/>
    <n v="597181"/>
    <n v="1.186309332252669"/>
    <x v="2"/>
    <n v="0"/>
  </r>
  <r>
    <s v="Post_1894"/>
    <x v="143"/>
    <x v="7"/>
    <x v="1"/>
    <x v="2"/>
    <x v="0"/>
    <x v="7"/>
    <n v="1160169"/>
    <n v="74584"/>
    <n v="94280"/>
    <n v="40793"/>
    <n v="209657"/>
    <n v="0.18071246516671277"/>
    <x v="0"/>
    <n v="0"/>
  </r>
  <r>
    <s v="Post_1895"/>
    <x v="162"/>
    <x v="0"/>
    <x v="0"/>
    <x v="3"/>
    <x v="1"/>
    <x v="1"/>
    <n v="569201"/>
    <n v="492614"/>
    <n v="22513"/>
    <n v="32105"/>
    <n v="547232"/>
    <n v="0.96140379233346396"/>
    <x v="1"/>
    <n v="0"/>
  </r>
  <r>
    <s v="Post_1896"/>
    <x v="412"/>
    <x v="5"/>
    <x v="1"/>
    <x v="3"/>
    <x v="1"/>
    <x v="5"/>
    <n v="3926645"/>
    <n v="474611"/>
    <n v="34435"/>
    <n v="33268"/>
    <n v="542314"/>
    <n v="0.1381112883899614"/>
    <x v="0"/>
    <n v="0"/>
  </r>
  <r>
    <s v="Post_1897"/>
    <x v="581"/>
    <x v="17"/>
    <x v="2"/>
    <x v="3"/>
    <x v="3"/>
    <x v="1"/>
    <n v="4507100"/>
    <n v="363826"/>
    <n v="62646"/>
    <n v="25854"/>
    <n v="452326"/>
    <n v="0.10035854540613698"/>
    <x v="1"/>
    <n v="0"/>
  </r>
  <r>
    <s v="Post_1898"/>
    <x v="593"/>
    <x v="7"/>
    <x v="2"/>
    <x v="0"/>
    <x v="5"/>
    <x v="3"/>
    <n v="4582676"/>
    <n v="206957"/>
    <n v="30289"/>
    <n v="24206"/>
    <n v="261452"/>
    <n v="5.705225505796177E-2"/>
    <x v="0"/>
    <n v="0"/>
  </r>
  <r>
    <s v="Post_1899"/>
    <x v="327"/>
    <x v="15"/>
    <x v="3"/>
    <x v="0"/>
    <x v="2"/>
    <x v="6"/>
    <n v="2934403"/>
    <n v="327541"/>
    <n v="26265"/>
    <n v="21989"/>
    <n v="375795"/>
    <n v="0.128065231667225"/>
    <x v="0"/>
    <n v="0"/>
  </r>
  <r>
    <s v="Post_1900"/>
    <x v="324"/>
    <x v="2"/>
    <x v="3"/>
    <x v="5"/>
    <x v="2"/>
    <x v="4"/>
    <n v="2439753"/>
    <n v="267108"/>
    <n v="85546"/>
    <n v="12609"/>
    <n v="365263"/>
    <n v="0.14971310620378375"/>
    <x v="2"/>
    <n v="0"/>
  </r>
  <r>
    <s v="Post_1901"/>
    <x v="345"/>
    <x v="6"/>
    <x v="2"/>
    <x v="6"/>
    <x v="0"/>
    <x v="5"/>
    <n v="612367"/>
    <n v="377940"/>
    <n v="84389"/>
    <n v="2074"/>
    <n v="464403"/>
    <n v="0.75837365501406839"/>
    <x v="0"/>
    <n v="0"/>
  </r>
  <r>
    <s v="Post_1902"/>
    <x v="519"/>
    <x v="22"/>
    <x v="3"/>
    <x v="0"/>
    <x v="5"/>
    <x v="2"/>
    <n v="4636278"/>
    <n v="73454"/>
    <n v="29403"/>
    <n v="25464"/>
    <n v="128321"/>
    <n v="2.7677589652734369E-2"/>
    <x v="0"/>
    <n v="0"/>
  </r>
  <r>
    <s v="Post_1903"/>
    <x v="336"/>
    <x v="13"/>
    <x v="0"/>
    <x v="9"/>
    <x v="5"/>
    <x v="6"/>
    <n v="1398792"/>
    <n v="421151"/>
    <n v="45599"/>
    <n v="7589"/>
    <n v="474339"/>
    <n v="0.33910617161093287"/>
    <x v="0"/>
    <n v="0"/>
  </r>
  <r>
    <s v="Post_1904"/>
    <x v="89"/>
    <x v="3"/>
    <x v="1"/>
    <x v="8"/>
    <x v="2"/>
    <x v="4"/>
    <n v="661248"/>
    <n v="168503"/>
    <n v="49139"/>
    <n v="22125"/>
    <n v="239767"/>
    <n v="0.36259769405729769"/>
    <x v="1"/>
    <n v="0"/>
  </r>
  <r>
    <s v="Post_1905"/>
    <x v="352"/>
    <x v="23"/>
    <x v="0"/>
    <x v="6"/>
    <x v="3"/>
    <x v="7"/>
    <n v="2805537"/>
    <n v="329895"/>
    <n v="38661"/>
    <n v="27857"/>
    <n v="396413"/>
    <n v="0.14129665728878285"/>
    <x v="2"/>
    <n v="0"/>
  </r>
  <r>
    <s v="Post_1906"/>
    <x v="478"/>
    <x v="11"/>
    <x v="0"/>
    <x v="8"/>
    <x v="2"/>
    <x v="3"/>
    <n v="4153069"/>
    <n v="355599"/>
    <n v="67741"/>
    <n v="653"/>
    <n v="423993"/>
    <n v="0.10209148945033179"/>
    <x v="1"/>
    <n v="0"/>
  </r>
  <r>
    <s v="Post_1907"/>
    <x v="384"/>
    <x v="0"/>
    <x v="0"/>
    <x v="5"/>
    <x v="4"/>
    <x v="5"/>
    <n v="2622948"/>
    <n v="17240"/>
    <n v="46438"/>
    <n v="7967"/>
    <n v="71645"/>
    <n v="2.7314685613287034E-2"/>
    <x v="1"/>
    <n v="0"/>
  </r>
  <r>
    <s v="Post_1908"/>
    <x v="197"/>
    <x v="17"/>
    <x v="0"/>
    <x v="0"/>
    <x v="4"/>
    <x v="2"/>
    <n v="4555505"/>
    <n v="186489"/>
    <n v="89591"/>
    <n v="19511"/>
    <n v="295591"/>
    <n v="6.4886549350730599E-2"/>
    <x v="2"/>
    <n v="0"/>
  </r>
  <r>
    <s v="Post_1909"/>
    <x v="109"/>
    <x v="14"/>
    <x v="3"/>
    <x v="3"/>
    <x v="3"/>
    <x v="2"/>
    <n v="1252820"/>
    <n v="496560"/>
    <n v="89202"/>
    <n v="11634"/>
    <n v="597396"/>
    <n v="0.47684104659887294"/>
    <x v="1"/>
    <n v="0"/>
  </r>
  <r>
    <s v="Post_1910"/>
    <x v="225"/>
    <x v="19"/>
    <x v="2"/>
    <x v="9"/>
    <x v="4"/>
    <x v="5"/>
    <n v="3136069"/>
    <n v="187730"/>
    <n v="22089"/>
    <n v="33189"/>
    <n v="243008"/>
    <n v="7.7488090982692021E-2"/>
    <x v="2"/>
    <n v="0"/>
  </r>
  <r>
    <s v="Post_1911"/>
    <x v="514"/>
    <x v="4"/>
    <x v="3"/>
    <x v="0"/>
    <x v="0"/>
    <x v="5"/>
    <n v="4846462"/>
    <n v="47915"/>
    <n v="71386"/>
    <n v="38987"/>
    <n v="158288"/>
    <n v="3.2660526379862255E-2"/>
    <x v="0"/>
    <n v="0"/>
  </r>
  <r>
    <s v="Post_1912"/>
    <x v="536"/>
    <x v="18"/>
    <x v="0"/>
    <x v="5"/>
    <x v="4"/>
    <x v="7"/>
    <n v="3868115"/>
    <n v="16509"/>
    <n v="41258"/>
    <n v="35367"/>
    <n v="93134"/>
    <n v="2.4077360678263184E-2"/>
    <x v="1"/>
    <n v="0"/>
  </r>
  <r>
    <s v="Post_1913"/>
    <x v="275"/>
    <x v="3"/>
    <x v="0"/>
    <x v="1"/>
    <x v="0"/>
    <x v="5"/>
    <n v="2436327"/>
    <n v="155784"/>
    <n v="70534"/>
    <n v="8101"/>
    <n v="234419"/>
    <n v="9.6218200594583567E-2"/>
    <x v="2"/>
    <n v="0"/>
  </r>
  <r>
    <s v="Post_1914"/>
    <x v="501"/>
    <x v="3"/>
    <x v="2"/>
    <x v="7"/>
    <x v="1"/>
    <x v="3"/>
    <n v="3910450"/>
    <n v="184844"/>
    <n v="57393"/>
    <n v="22803"/>
    <n v="265040"/>
    <n v="6.7777365776317308E-2"/>
    <x v="0"/>
    <n v="0"/>
  </r>
  <r>
    <s v="Post_1915"/>
    <x v="124"/>
    <x v="9"/>
    <x v="3"/>
    <x v="0"/>
    <x v="1"/>
    <x v="1"/>
    <n v="844108"/>
    <n v="319819"/>
    <n v="36180"/>
    <n v="45727"/>
    <n v="401726"/>
    <n v="0.47591777355504272"/>
    <x v="2"/>
    <n v="0"/>
  </r>
  <r>
    <s v="Post_1916"/>
    <x v="389"/>
    <x v="7"/>
    <x v="3"/>
    <x v="6"/>
    <x v="3"/>
    <x v="0"/>
    <n v="4711034"/>
    <n v="399825"/>
    <n v="37269"/>
    <n v="1289"/>
    <n v="438383"/>
    <n v="9.3054518392352931E-2"/>
    <x v="0"/>
    <n v="0"/>
  </r>
  <r>
    <s v="Post_1917"/>
    <x v="199"/>
    <x v="0"/>
    <x v="3"/>
    <x v="5"/>
    <x v="4"/>
    <x v="6"/>
    <n v="29816"/>
    <n v="396506"/>
    <n v="411"/>
    <n v="41454"/>
    <n v="438371"/>
    <n v="14.702542259189697"/>
    <x v="2"/>
    <n v="0"/>
  </r>
  <r>
    <s v="Post_1918"/>
    <x v="114"/>
    <x v="22"/>
    <x v="2"/>
    <x v="0"/>
    <x v="4"/>
    <x v="2"/>
    <n v="2581052"/>
    <n v="65940"/>
    <n v="31348"/>
    <n v="24666"/>
    <n v="121954"/>
    <n v="4.7249726080683382E-2"/>
    <x v="1"/>
    <n v="0"/>
  </r>
  <r>
    <s v="Post_1919"/>
    <x v="588"/>
    <x v="9"/>
    <x v="1"/>
    <x v="6"/>
    <x v="5"/>
    <x v="5"/>
    <n v="3332344"/>
    <n v="128008"/>
    <n v="89553"/>
    <n v="23522"/>
    <n v="241083"/>
    <n v="7.2346372403329307E-2"/>
    <x v="1"/>
    <n v="0"/>
  </r>
  <r>
    <s v="Post_1920"/>
    <x v="511"/>
    <x v="23"/>
    <x v="0"/>
    <x v="4"/>
    <x v="2"/>
    <x v="0"/>
    <n v="1459984"/>
    <n v="399450"/>
    <n v="4838"/>
    <n v="12047"/>
    <n v="416335"/>
    <n v="0.28516408398996151"/>
    <x v="0"/>
    <n v="0"/>
  </r>
  <r>
    <s v="Post_1921"/>
    <x v="529"/>
    <x v="7"/>
    <x v="3"/>
    <x v="9"/>
    <x v="2"/>
    <x v="4"/>
    <n v="526926"/>
    <n v="223556"/>
    <n v="83342"/>
    <n v="14983"/>
    <n v="321881"/>
    <n v="0.6108656623510702"/>
    <x v="2"/>
    <n v="0"/>
  </r>
  <r>
    <s v="Post_1922"/>
    <x v="157"/>
    <x v="19"/>
    <x v="2"/>
    <x v="8"/>
    <x v="2"/>
    <x v="4"/>
    <n v="1022617"/>
    <n v="263255"/>
    <n v="32265"/>
    <n v="49499"/>
    <n v="345019"/>
    <n v="0.33738828906619001"/>
    <x v="1"/>
    <n v="0"/>
  </r>
  <r>
    <s v="Post_1923"/>
    <x v="16"/>
    <x v="13"/>
    <x v="1"/>
    <x v="4"/>
    <x v="3"/>
    <x v="2"/>
    <n v="4477668"/>
    <n v="192983"/>
    <n v="89916"/>
    <n v="41367"/>
    <n v="324266"/>
    <n v="7.241849998704683E-2"/>
    <x v="0"/>
    <n v="0"/>
  </r>
  <r>
    <s v="Post_1924"/>
    <x v="662"/>
    <x v="5"/>
    <x v="0"/>
    <x v="2"/>
    <x v="1"/>
    <x v="2"/>
    <n v="2785587"/>
    <n v="329454"/>
    <n v="68787"/>
    <n v="12448"/>
    <n v="410689"/>
    <n v="0.14743355709227535"/>
    <x v="0"/>
    <n v="0"/>
  </r>
  <r>
    <s v="Post_1925"/>
    <x v="671"/>
    <x v="14"/>
    <x v="3"/>
    <x v="9"/>
    <x v="3"/>
    <x v="3"/>
    <n v="4846969"/>
    <n v="477701"/>
    <n v="52532"/>
    <n v="46084"/>
    <n v="576317"/>
    <n v="0.11890255539080197"/>
    <x v="1"/>
    <n v="0"/>
  </r>
  <r>
    <s v="Post_1926"/>
    <x v="473"/>
    <x v="11"/>
    <x v="3"/>
    <x v="2"/>
    <x v="0"/>
    <x v="6"/>
    <n v="1104642"/>
    <n v="327242"/>
    <n v="19938"/>
    <n v="3621"/>
    <n v="350801"/>
    <n v="0.31756985521100956"/>
    <x v="1"/>
    <n v="0"/>
  </r>
  <r>
    <s v="Post_1927"/>
    <x v="337"/>
    <x v="23"/>
    <x v="3"/>
    <x v="2"/>
    <x v="2"/>
    <x v="7"/>
    <n v="1112862"/>
    <n v="490073"/>
    <n v="29355"/>
    <n v="2274"/>
    <n v="521702"/>
    <n v="0.46879307587104241"/>
    <x v="2"/>
    <n v="0"/>
  </r>
  <r>
    <s v="Post_1928"/>
    <x v="262"/>
    <x v="23"/>
    <x v="0"/>
    <x v="4"/>
    <x v="0"/>
    <x v="0"/>
    <n v="4865554"/>
    <n v="129992"/>
    <n v="3291"/>
    <n v="27656"/>
    <n v="160939"/>
    <n v="3.3077219983582547E-2"/>
    <x v="1"/>
    <n v="0"/>
  </r>
  <r>
    <s v="Post_1929"/>
    <x v="138"/>
    <x v="18"/>
    <x v="1"/>
    <x v="6"/>
    <x v="0"/>
    <x v="5"/>
    <n v="1007595"/>
    <n v="473430"/>
    <n v="80078"/>
    <n v="49619"/>
    <n v="603127"/>
    <n v="0.59858077898361939"/>
    <x v="0"/>
    <n v="0"/>
  </r>
  <r>
    <s v="Post_1930"/>
    <x v="510"/>
    <x v="9"/>
    <x v="3"/>
    <x v="1"/>
    <x v="5"/>
    <x v="2"/>
    <n v="2719803"/>
    <n v="470536"/>
    <n v="62860"/>
    <n v="17646"/>
    <n v="551042"/>
    <n v="0.20260364445513149"/>
    <x v="1"/>
    <n v="0"/>
  </r>
  <r>
    <s v="Post_1931"/>
    <x v="544"/>
    <x v="23"/>
    <x v="0"/>
    <x v="8"/>
    <x v="1"/>
    <x v="0"/>
    <n v="4721969"/>
    <n v="230080"/>
    <n v="11521"/>
    <n v="45946"/>
    <n v="287547"/>
    <n v="6.089557131781255E-2"/>
    <x v="1"/>
    <n v="0"/>
  </r>
  <r>
    <s v="Post_1932"/>
    <x v="15"/>
    <x v="12"/>
    <x v="3"/>
    <x v="2"/>
    <x v="2"/>
    <x v="1"/>
    <n v="3619985"/>
    <n v="168202"/>
    <n v="97388"/>
    <n v="41760"/>
    <n v="307350"/>
    <n v="8.4903666727900812E-2"/>
    <x v="2"/>
    <n v="0"/>
  </r>
  <r>
    <s v="Post_1933"/>
    <x v="481"/>
    <x v="11"/>
    <x v="3"/>
    <x v="7"/>
    <x v="2"/>
    <x v="2"/>
    <n v="2584947"/>
    <n v="450936"/>
    <n v="97710"/>
    <n v="156"/>
    <n v="548802"/>
    <n v="0.21230686741352917"/>
    <x v="1"/>
    <n v="0"/>
  </r>
  <r>
    <s v="Post_1934"/>
    <x v="672"/>
    <x v="6"/>
    <x v="3"/>
    <x v="0"/>
    <x v="5"/>
    <x v="0"/>
    <n v="2025937"/>
    <n v="218589"/>
    <n v="97104"/>
    <n v="34136"/>
    <n v="349829"/>
    <n v="0.17267516215953407"/>
    <x v="0"/>
    <n v="0"/>
  </r>
  <r>
    <s v="Post_1935"/>
    <x v="673"/>
    <x v="10"/>
    <x v="3"/>
    <x v="1"/>
    <x v="5"/>
    <x v="1"/>
    <n v="3370939"/>
    <n v="233815"/>
    <n v="37777"/>
    <n v="29096"/>
    <n v="300688"/>
    <n v="8.9200071552763188E-2"/>
    <x v="0"/>
    <n v="0"/>
  </r>
  <r>
    <s v="Post_1936"/>
    <x v="595"/>
    <x v="3"/>
    <x v="2"/>
    <x v="7"/>
    <x v="4"/>
    <x v="4"/>
    <n v="3462370"/>
    <n v="78467"/>
    <n v="70308"/>
    <n v="23887"/>
    <n v="172662"/>
    <n v="4.9868153894586653E-2"/>
    <x v="1"/>
    <n v="0"/>
  </r>
  <r>
    <s v="Post_1937"/>
    <x v="413"/>
    <x v="13"/>
    <x v="0"/>
    <x v="4"/>
    <x v="3"/>
    <x v="6"/>
    <n v="4185814"/>
    <n v="195362"/>
    <n v="59917"/>
    <n v="7088"/>
    <n v="262367"/>
    <n v="6.2680042639257263E-2"/>
    <x v="0"/>
    <n v="0"/>
  </r>
  <r>
    <s v="Post_1938"/>
    <x v="477"/>
    <x v="4"/>
    <x v="1"/>
    <x v="8"/>
    <x v="3"/>
    <x v="1"/>
    <n v="1381662"/>
    <n v="487591"/>
    <n v="42788"/>
    <n v="34702"/>
    <n v="565081"/>
    <n v="0.40898642359708814"/>
    <x v="0"/>
    <n v="0"/>
  </r>
  <r>
    <s v="Post_1939"/>
    <x v="414"/>
    <x v="3"/>
    <x v="1"/>
    <x v="4"/>
    <x v="1"/>
    <x v="1"/>
    <n v="4461646"/>
    <n v="53583"/>
    <n v="54657"/>
    <n v="15128"/>
    <n v="123368"/>
    <n v="2.7650781796673244E-2"/>
    <x v="1"/>
    <n v="0"/>
  </r>
  <r>
    <s v="Post_1940"/>
    <x v="457"/>
    <x v="20"/>
    <x v="1"/>
    <x v="1"/>
    <x v="0"/>
    <x v="4"/>
    <n v="1799797"/>
    <n v="411374"/>
    <n v="9924"/>
    <n v="10776"/>
    <n v="432074"/>
    <n v="0.24006818546758329"/>
    <x v="0"/>
    <n v="0"/>
  </r>
  <r>
    <s v="Post_1941"/>
    <x v="147"/>
    <x v="20"/>
    <x v="1"/>
    <x v="5"/>
    <x v="4"/>
    <x v="1"/>
    <n v="4781276"/>
    <n v="315498"/>
    <n v="49235"/>
    <n v="27630"/>
    <n v="392363"/>
    <n v="8.2062403425361766E-2"/>
    <x v="2"/>
    <n v="0"/>
  </r>
  <r>
    <s v="Post_1942"/>
    <x v="488"/>
    <x v="1"/>
    <x v="0"/>
    <x v="5"/>
    <x v="3"/>
    <x v="6"/>
    <n v="800884"/>
    <n v="357032"/>
    <n v="15074"/>
    <n v="42750"/>
    <n v="414856"/>
    <n v="0.51799761263803501"/>
    <x v="1"/>
    <n v="0"/>
  </r>
  <r>
    <s v="Post_1943"/>
    <x v="65"/>
    <x v="0"/>
    <x v="3"/>
    <x v="1"/>
    <x v="1"/>
    <x v="6"/>
    <n v="1740963"/>
    <n v="388958"/>
    <n v="2389"/>
    <n v="7978"/>
    <n v="399325"/>
    <n v="0.22937018190507208"/>
    <x v="0"/>
    <n v="0"/>
  </r>
  <r>
    <s v="Post_1944"/>
    <x v="548"/>
    <x v="22"/>
    <x v="1"/>
    <x v="5"/>
    <x v="0"/>
    <x v="6"/>
    <n v="4979028"/>
    <n v="496075"/>
    <n v="14684"/>
    <n v="23034"/>
    <n v="533793"/>
    <n v="0.10720827438608499"/>
    <x v="0"/>
    <n v="0"/>
  </r>
  <r>
    <s v="Post_1945"/>
    <x v="595"/>
    <x v="3"/>
    <x v="1"/>
    <x v="2"/>
    <x v="1"/>
    <x v="6"/>
    <n v="2260054"/>
    <n v="333540"/>
    <n v="87685"/>
    <n v="15277"/>
    <n v="436502"/>
    <n v="0.19313786307760789"/>
    <x v="1"/>
    <n v="0"/>
  </r>
  <r>
    <s v="Post_1946"/>
    <x v="668"/>
    <x v="20"/>
    <x v="0"/>
    <x v="7"/>
    <x v="2"/>
    <x v="5"/>
    <n v="4318086"/>
    <n v="297540"/>
    <n v="37515"/>
    <n v="35324"/>
    <n v="370379"/>
    <n v="8.5773882224670833E-2"/>
    <x v="2"/>
    <n v="0"/>
  </r>
  <r>
    <s v="Post_1947"/>
    <x v="429"/>
    <x v="22"/>
    <x v="2"/>
    <x v="2"/>
    <x v="2"/>
    <x v="4"/>
    <n v="1807871"/>
    <n v="297988"/>
    <n v="87418"/>
    <n v="16916"/>
    <n v="402322"/>
    <n v="0.22253910815539382"/>
    <x v="0"/>
    <n v="0"/>
  </r>
  <r>
    <s v="Post_1948"/>
    <x v="194"/>
    <x v="11"/>
    <x v="3"/>
    <x v="1"/>
    <x v="1"/>
    <x v="1"/>
    <n v="3203657"/>
    <n v="84559"/>
    <n v="58387"/>
    <n v="36234"/>
    <n v="179180"/>
    <n v="5.5929832688081153E-2"/>
    <x v="2"/>
    <n v="0"/>
  </r>
  <r>
    <s v="Post_1949"/>
    <x v="97"/>
    <x v="18"/>
    <x v="3"/>
    <x v="0"/>
    <x v="2"/>
    <x v="6"/>
    <n v="54853"/>
    <n v="331423"/>
    <n v="63763"/>
    <n v="2984"/>
    <n v="398170"/>
    <n v="7.2588554864820516"/>
    <x v="1"/>
    <n v="0"/>
  </r>
  <r>
    <s v="Post_1950"/>
    <x v="630"/>
    <x v="1"/>
    <x v="2"/>
    <x v="7"/>
    <x v="3"/>
    <x v="1"/>
    <n v="738822"/>
    <n v="341078"/>
    <n v="21459"/>
    <n v="47079"/>
    <n v="409616"/>
    <n v="0.5544177081895233"/>
    <x v="0"/>
    <n v="0"/>
  </r>
  <r>
    <s v="Post_1951"/>
    <x v="674"/>
    <x v="2"/>
    <x v="0"/>
    <x v="7"/>
    <x v="2"/>
    <x v="1"/>
    <n v="2530016"/>
    <n v="217176"/>
    <n v="9746"/>
    <n v="19237"/>
    <n v="246159"/>
    <n v="9.7295432123749415E-2"/>
    <x v="2"/>
    <n v="0"/>
  </r>
  <r>
    <s v="Post_1952"/>
    <x v="219"/>
    <x v="7"/>
    <x v="3"/>
    <x v="9"/>
    <x v="0"/>
    <x v="0"/>
    <n v="4334346"/>
    <n v="248087"/>
    <n v="33934"/>
    <n v="22770"/>
    <n v="304791"/>
    <n v="7.0319951383668949E-2"/>
    <x v="1"/>
    <n v="0"/>
  </r>
  <r>
    <s v="Post_1953"/>
    <x v="65"/>
    <x v="0"/>
    <x v="2"/>
    <x v="7"/>
    <x v="3"/>
    <x v="7"/>
    <n v="1313145"/>
    <n v="14056"/>
    <n v="80213"/>
    <n v="27953"/>
    <n v="122222"/>
    <n v="9.3075783710100557E-2"/>
    <x v="2"/>
    <n v="0"/>
  </r>
  <r>
    <s v="Post_1954"/>
    <x v="164"/>
    <x v="4"/>
    <x v="0"/>
    <x v="9"/>
    <x v="3"/>
    <x v="3"/>
    <n v="2374152"/>
    <n v="42365"/>
    <n v="85512"/>
    <n v="6217"/>
    <n v="134094"/>
    <n v="5.6480798196577135E-2"/>
    <x v="2"/>
    <n v="0"/>
  </r>
  <r>
    <s v="Post_1955"/>
    <x v="255"/>
    <x v="1"/>
    <x v="1"/>
    <x v="4"/>
    <x v="1"/>
    <x v="3"/>
    <n v="665714"/>
    <n v="301322"/>
    <n v="55816"/>
    <n v="38455"/>
    <n v="395593"/>
    <n v="0.59423866705522188"/>
    <x v="0"/>
    <n v="0"/>
  </r>
  <r>
    <s v="Post_1956"/>
    <x v="457"/>
    <x v="20"/>
    <x v="3"/>
    <x v="2"/>
    <x v="2"/>
    <x v="6"/>
    <n v="3816177"/>
    <n v="355774"/>
    <n v="21287"/>
    <n v="44930"/>
    <n v="421991"/>
    <n v="0.11057951452461455"/>
    <x v="2"/>
    <n v="0"/>
  </r>
  <r>
    <s v="Post_1957"/>
    <x v="235"/>
    <x v="1"/>
    <x v="0"/>
    <x v="8"/>
    <x v="0"/>
    <x v="1"/>
    <n v="725159"/>
    <n v="20810"/>
    <n v="3697"/>
    <n v="38133"/>
    <n v="62640"/>
    <n v="8.6381055740878898E-2"/>
    <x v="1"/>
    <n v="0"/>
  </r>
  <r>
    <s v="Post_1958"/>
    <x v="544"/>
    <x v="23"/>
    <x v="1"/>
    <x v="8"/>
    <x v="1"/>
    <x v="1"/>
    <n v="875186"/>
    <n v="131418"/>
    <n v="55237"/>
    <n v="25538"/>
    <n v="212193"/>
    <n v="0.2424547467624025"/>
    <x v="0"/>
    <n v="0"/>
  </r>
  <r>
    <s v="Post_1959"/>
    <x v="0"/>
    <x v="0"/>
    <x v="0"/>
    <x v="8"/>
    <x v="5"/>
    <x v="2"/>
    <n v="2436246"/>
    <n v="264035"/>
    <n v="22806"/>
    <n v="41438"/>
    <n v="328279"/>
    <n v="0.13474788670766416"/>
    <x v="2"/>
    <n v="0"/>
  </r>
  <r>
    <s v="Post_1960"/>
    <x v="218"/>
    <x v="23"/>
    <x v="3"/>
    <x v="5"/>
    <x v="0"/>
    <x v="4"/>
    <n v="1038493"/>
    <n v="116281"/>
    <n v="38535"/>
    <n v="34834"/>
    <n v="189650"/>
    <n v="0.18262039320438367"/>
    <x v="1"/>
    <n v="0"/>
  </r>
  <r>
    <s v="Post_1961"/>
    <x v="617"/>
    <x v="21"/>
    <x v="3"/>
    <x v="0"/>
    <x v="1"/>
    <x v="3"/>
    <n v="2356676"/>
    <n v="78111"/>
    <n v="70417"/>
    <n v="5222"/>
    <n v="153750"/>
    <n v="6.5240194239683344E-2"/>
    <x v="2"/>
    <n v="0"/>
  </r>
  <r>
    <s v="Post_1962"/>
    <x v="264"/>
    <x v="13"/>
    <x v="3"/>
    <x v="0"/>
    <x v="2"/>
    <x v="1"/>
    <n v="4205174"/>
    <n v="326076"/>
    <n v="53467"/>
    <n v="16260"/>
    <n v="395803"/>
    <n v="9.4122859125448793E-2"/>
    <x v="0"/>
    <n v="0"/>
  </r>
  <r>
    <s v="Post_1963"/>
    <x v="165"/>
    <x v="2"/>
    <x v="1"/>
    <x v="3"/>
    <x v="5"/>
    <x v="6"/>
    <n v="191209"/>
    <n v="33804"/>
    <n v="49670"/>
    <n v="39284"/>
    <n v="122758"/>
    <n v="0.64200952884016971"/>
    <x v="0"/>
    <n v="0"/>
  </r>
  <r>
    <s v="Post_1964"/>
    <x v="109"/>
    <x v="14"/>
    <x v="2"/>
    <x v="3"/>
    <x v="2"/>
    <x v="1"/>
    <n v="3136415"/>
    <n v="145298"/>
    <n v="23095"/>
    <n v="19963"/>
    <n v="188356"/>
    <n v="6.0054552729788629E-2"/>
    <x v="2"/>
    <n v="0"/>
  </r>
  <r>
    <s v="Post_1965"/>
    <x v="290"/>
    <x v="14"/>
    <x v="3"/>
    <x v="5"/>
    <x v="0"/>
    <x v="1"/>
    <n v="1037395"/>
    <n v="385043"/>
    <n v="49209"/>
    <n v="9326"/>
    <n v="443578"/>
    <n v="0.42758833424105575"/>
    <x v="0"/>
    <n v="0"/>
  </r>
  <r>
    <s v="Post_1966"/>
    <x v="63"/>
    <x v="15"/>
    <x v="2"/>
    <x v="3"/>
    <x v="4"/>
    <x v="3"/>
    <n v="2705472"/>
    <n v="372823"/>
    <n v="35570"/>
    <n v="21397"/>
    <n v="429790"/>
    <n v="0.15885952617509994"/>
    <x v="0"/>
    <n v="0"/>
  </r>
  <r>
    <s v="Post_1967"/>
    <x v="675"/>
    <x v="1"/>
    <x v="3"/>
    <x v="4"/>
    <x v="4"/>
    <x v="0"/>
    <n v="4210453"/>
    <n v="389783"/>
    <n v="60019"/>
    <n v="13375"/>
    <n v="463177"/>
    <n v="0.11000645298736264"/>
    <x v="0"/>
    <n v="0"/>
  </r>
  <r>
    <s v="Post_1968"/>
    <x v="325"/>
    <x v="14"/>
    <x v="1"/>
    <x v="8"/>
    <x v="5"/>
    <x v="5"/>
    <n v="1899136"/>
    <n v="434017"/>
    <n v="45642"/>
    <n v="47397"/>
    <n v="527056"/>
    <n v="0.27752409516748666"/>
    <x v="2"/>
    <n v="0"/>
  </r>
  <r>
    <s v="Post_1969"/>
    <x v="83"/>
    <x v="2"/>
    <x v="2"/>
    <x v="6"/>
    <x v="3"/>
    <x v="1"/>
    <n v="2806355"/>
    <n v="19767"/>
    <n v="37594"/>
    <n v="1410"/>
    <n v="58771"/>
    <n v="2.0942111742812297E-2"/>
    <x v="2"/>
    <n v="0"/>
  </r>
  <r>
    <s v="Post_1970"/>
    <x v="323"/>
    <x v="7"/>
    <x v="3"/>
    <x v="2"/>
    <x v="0"/>
    <x v="5"/>
    <n v="3274297"/>
    <n v="184354"/>
    <n v="81187"/>
    <n v="44492"/>
    <n v="310033"/>
    <n v="9.4686890040824034E-2"/>
    <x v="0"/>
    <n v="0"/>
  </r>
  <r>
    <s v="Post_1971"/>
    <x v="7"/>
    <x v="0"/>
    <x v="3"/>
    <x v="9"/>
    <x v="2"/>
    <x v="1"/>
    <n v="692249"/>
    <n v="59339"/>
    <n v="46173"/>
    <n v="23289"/>
    <n v="128801"/>
    <n v="0.18606166278318928"/>
    <x v="1"/>
    <n v="0"/>
  </r>
  <r>
    <s v="Post_1972"/>
    <x v="676"/>
    <x v="22"/>
    <x v="2"/>
    <x v="0"/>
    <x v="2"/>
    <x v="2"/>
    <n v="1056289"/>
    <n v="71036"/>
    <n v="48498"/>
    <n v="5795"/>
    <n v="125329"/>
    <n v="0.11865029362229465"/>
    <x v="0"/>
    <n v="0"/>
  </r>
  <r>
    <s v="Post_1973"/>
    <x v="368"/>
    <x v="9"/>
    <x v="2"/>
    <x v="8"/>
    <x v="0"/>
    <x v="5"/>
    <n v="1940236"/>
    <n v="125022"/>
    <n v="92019"/>
    <n v="17019"/>
    <n v="234060"/>
    <n v="0.12063480937370505"/>
    <x v="0"/>
    <n v="0"/>
  </r>
  <r>
    <s v="Post_1974"/>
    <x v="237"/>
    <x v="5"/>
    <x v="1"/>
    <x v="2"/>
    <x v="4"/>
    <x v="6"/>
    <n v="73305"/>
    <n v="71221"/>
    <n v="51250"/>
    <n v="7922"/>
    <n v="130393"/>
    <n v="1.778773617079326"/>
    <x v="1"/>
    <n v="0"/>
  </r>
  <r>
    <s v="Post_1975"/>
    <x v="293"/>
    <x v="19"/>
    <x v="3"/>
    <x v="2"/>
    <x v="5"/>
    <x v="4"/>
    <n v="624461"/>
    <n v="242045"/>
    <n v="53178"/>
    <n v="47610"/>
    <n v="342833"/>
    <n v="0.54900626300121225"/>
    <x v="0"/>
    <n v="0"/>
  </r>
  <r>
    <s v="Post_1976"/>
    <x v="677"/>
    <x v="12"/>
    <x v="3"/>
    <x v="5"/>
    <x v="1"/>
    <x v="4"/>
    <n v="1180565"/>
    <n v="50531"/>
    <n v="95541"/>
    <n v="45708"/>
    <n v="191780"/>
    <n v="0.16244764159533784"/>
    <x v="1"/>
    <n v="0"/>
  </r>
  <r>
    <s v="Post_1977"/>
    <x v="439"/>
    <x v="0"/>
    <x v="1"/>
    <x v="1"/>
    <x v="5"/>
    <x v="5"/>
    <n v="3727268"/>
    <n v="498148"/>
    <n v="22306"/>
    <n v="37966"/>
    <n v="558420"/>
    <n v="0.14982019001585076"/>
    <x v="2"/>
    <n v="0"/>
  </r>
  <r>
    <s v="Post_1978"/>
    <x v="112"/>
    <x v="17"/>
    <x v="3"/>
    <x v="5"/>
    <x v="4"/>
    <x v="2"/>
    <n v="3952848"/>
    <n v="256180"/>
    <n v="92132"/>
    <n v="40687"/>
    <n v="388999"/>
    <n v="9.8409804778731694E-2"/>
    <x v="0"/>
    <n v="0"/>
  </r>
  <r>
    <s v="Post_1979"/>
    <x v="407"/>
    <x v="15"/>
    <x v="3"/>
    <x v="5"/>
    <x v="1"/>
    <x v="6"/>
    <n v="4791590"/>
    <n v="490632"/>
    <n v="87681"/>
    <n v="35110"/>
    <n v="613423"/>
    <n v="0.12802076137566026"/>
    <x v="1"/>
    <n v="0"/>
  </r>
  <r>
    <s v="Post_1980"/>
    <x v="270"/>
    <x v="8"/>
    <x v="1"/>
    <x v="2"/>
    <x v="4"/>
    <x v="0"/>
    <n v="4385009"/>
    <n v="261366"/>
    <n v="12234"/>
    <n v="22595"/>
    <n v="296195"/>
    <n v="6.7547181773173093E-2"/>
    <x v="1"/>
    <n v="0"/>
  </r>
  <r>
    <s v="Post_1981"/>
    <x v="588"/>
    <x v="9"/>
    <x v="3"/>
    <x v="3"/>
    <x v="1"/>
    <x v="6"/>
    <n v="2017090"/>
    <n v="441353"/>
    <n v="31596"/>
    <n v="30156"/>
    <n v="503105"/>
    <n v="0.24942119588119518"/>
    <x v="1"/>
    <n v="0"/>
  </r>
  <r>
    <s v="Post_1982"/>
    <x v="307"/>
    <x v="17"/>
    <x v="2"/>
    <x v="9"/>
    <x v="1"/>
    <x v="4"/>
    <n v="758023"/>
    <n v="91793"/>
    <n v="51037"/>
    <n v="44079"/>
    <n v="186909"/>
    <n v="0.24657431238893807"/>
    <x v="0"/>
    <n v="0"/>
  </r>
  <r>
    <s v="Post_1983"/>
    <x v="71"/>
    <x v="15"/>
    <x v="1"/>
    <x v="1"/>
    <x v="2"/>
    <x v="7"/>
    <n v="3919221"/>
    <n v="497249"/>
    <n v="2694"/>
    <n v="27576"/>
    <n v="527519"/>
    <n v="0.13459792137264012"/>
    <x v="1"/>
    <n v="0"/>
  </r>
  <r>
    <s v="Post_1984"/>
    <x v="642"/>
    <x v="11"/>
    <x v="3"/>
    <x v="0"/>
    <x v="5"/>
    <x v="7"/>
    <n v="3634651"/>
    <n v="193211"/>
    <n v="91421"/>
    <n v="48931"/>
    <n v="333563"/>
    <n v="9.1773047811192873E-2"/>
    <x v="2"/>
    <n v="0"/>
  </r>
  <r>
    <s v="Post_1985"/>
    <x v="357"/>
    <x v="10"/>
    <x v="3"/>
    <x v="6"/>
    <x v="0"/>
    <x v="6"/>
    <n v="3024824"/>
    <n v="125212"/>
    <n v="51333"/>
    <n v="10618"/>
    <n v="187163"/>
    <n v="6.1875666154460558E-2"/>
    <x v="2"/>
    <n v="0"/>
  </r>
  <r>
    <s v="Post_1986"/>
    <x v="678"/>
    <x v="21"/>
    <x v="0"/>
    <x v="6"/>
    <x v="5"/>
    <x v="5"/>
    <n v="4087185"/>
    <n v="135652"/>
    <n v="4625"/>
    <n v="8672"/>
    <n v="148949"/>
    <n v="3.6442930770200027E-2"/>
    <x v="2"/>
    <n v="0"/>
  </r>
  <r>
    <s v="Post_1987"/>
    <x v="590"/>
    <x v="13"/>
    <x v="3"/>
    <x v="0"/>
    <x v="2"/>
    <x v="5"/>
    <n v="4859517"/>
    <n v="355118"/>
    <n v="3206"/>
    <n v="41782"/>
    <n v="400106"/>
    <n v="8.2334520076789527E-2"/>
    <x v="1"/>
    <n v="0"/>
  </r>
  <r>
    <s v="Post_1988"/>
    <x v="586"/>
    <x v="21"/>
    <x v="2"/>
    <x v="8"/>
    <x v="5"/>
    <x v="1"/>
    <n v="724706"/>
    <n v="424691"/>
    <n v="59898"/>
    <n v="33359"/>
    <n v="517948"/>
    <n v="0.71470085800310745"/>
    <x v="2"/>
    <n v="0"/>
  </r>
  <r>
    <s v="Post_1989"/>
    <x v="628"/>
    <x v="12"/>
    <x v="0"/>
    <x v="9"/>
    <x v="3"/>
    <x v="6"/>
    <n v="1408093"/>
    <n v="364412"/>
    <n v="43196"/>
    <n v="35593"/>
    <n v="443201"/>
    <n v="0.31475264772994399"/>
    <x v="1"/>
    <n v="0"/>
  </r>
  <r>
    <s v="Post_1990"/>
    <x v="433"/>
    <x v="1"/>
    <x v="1"/>
    <x v="1"/>
    <x v="5"/>
    <x v="3"/>
    <n v="3076229"/>
    <n v="447588"/>
    <n v="97652"/>
    <n v="34103"/>
    <n v="579343"/>
    <n v="0.18832895730454396"/>
    <x v="1"/>
    <n v="0"/>
  </r>
  <r>
    <s v="Post_1991"/>
    <x v="508"/>
    <x v="0"/>
    <x v="3"/>
    <x v="8"/>
    <x v="2"/>
    <x v="0"/>
    <n v="1060377"/>
    <n v="361801"/>
    <n v="39128"/>
    <n v="17226"/>
    <n v="418155"/>
    <n v="0.3943455959531374"/>
    <x v="1"/>
    <n v="0"/>
  </r>
  <r>
    <s v="Post_1992"/>
    <x v="415"/>
    <x v="15"/>
    <x v="2"/>
    <x v="1"/>
    <x v="1"/>
    <x v="1"/>
    <n v="3664216"/>
    <n v="95608"/>
    <n v="71443"/>
    <n v="48549"/>
    <n v="215600"/>
    <n v="5.8839326065930612E-2"/>
    <x v="0"/>
    <n v="0"/>
  </r>
  <r>
    <s v="Post_1993"/>
    <x v="261"/>
    <x v="9"/>
    <x v="1"/>
    <x v="2"/>
    <x v="4"/>
    <x v="7"/>
    <n v="746440"/>
    <n v="448758"/>
    <n v="50483"/>
    <n v="27487"/>
    <n v="526728"/>
    <n v="0.70565350195595089"/>
    <x v="2"/>
    <n v="0"/>
  </r>
  <r>
    <s v="Post_1994"/>
    <x v="251"/>
    <x v="17"/>
    <x v="1"/>
    <x v="1"/>
    <x v="3"/>
    <x v="3"/>
    <n v="3223735"/>
    <n v="484066"/>
    <n v="88547"/>
    <n v="2582"/>
    <n v="575195"/>
    <n v="0.17842502563020843"/>
    <x v="1"/>
    <n v="0"/>
  </r>
  <r>
    <s v="Post_1995"/>
    <x v="601"/>
    <x v="0"/>
    <x v="0"/>
    <x v="5"/>
    <x v="2"/>
    <x v="7"/>
    <n v="986920"/>
    <n v="320547"/>
    <n v="73945"/>
    <n v="11000"/>
    <n v="405492"/>
    <n v="0.4108661289668869"/>
    <x v="0"/>
    <n v="0"/>
  </r>
  <r>
    <s v="Post_1996"/>
    <x v="162"/>
    <x v="0"/>
    <x v="3"/>
    <x v="6"/>
    <x v="1"/>
    <x v="4"/>
    <n v="489158"/>
    <n v="306635"/>
    <n v="58291"/>
    <n v="47525"/>
    <n v="412451"/>
    <n v="0.84318563736052565"/>
    <x v="2"/>
    <n v="0"/>
  </r>
  <r>
    <s v="Post_1997"/>
    <x v="539"/>
    <x v="4"/>
    <x v="3"/>
    <x v="0"/>
    <x v="1"/>
    <x v="4"/>
    <n v="3788789"/>
    <n v="320034"/>
    <n v="10095"/>
    <n v="30187"/>
    <n v="360316"/>
    <n v="9.5100571713019652E-2"/>
    <x v="2"/>
    <n v="0"/>
  </r>
  <r>
    <s v="Post_1998"/>
    <x v="679"/>
    <x v="12"/>
    <x v="2"/>
    <x v="1"/>
    <x v="4"/>
    <x v="2"/>
    <n v="233403"/>
    <n v="401209"/>
    <n v="43595"/>
    <n v="10647"/>
    <n v="455451"/>
    <n v="1.9513502397141425"/>
    <x v="0"/>
    <n v="0"/>
  </r>
  <r>
    <s v="Post_1999"/>
    <x v="680"/>
    <x v="16"/>
    <x v="0"/>
    <x v="1"/>
    <x v="3"/>
    <x v="2"/>
    <n v="1171917"/>
    <n v="288837"/>
    <n v="85031"/>
    <n v="1053"/>
    <n v="374921"/>
    <n v="0.31992112069370099"/>
    <x v="2"/>
    <n v="0"/>
  </r>
  <r>
    <s v="Post_2000"/>
    <x v="568"/>
    <x v="7"/>
    <x v="1"/>
    <x v="8"/>
    <x v="0"/>
    <x v="7"/>
    <n v="3921281"/>
    <n v="438744"/>
    <n v="24576"/>
    <n v="42634"/>
    <n v="505954"/>
    <n v="0.12902773353911642"/>
    <x v="2"/>
    <n v="0"/>
  </r>
  <r>
    <s v="Post_2001"/>
    <x v="573"/>
    <x v="4"/>
    <x v="3"/>
    <x v="8"/>
    <x v="4"/>
    <x v="4"/>
    <n v="4122674"/>
    <n v="52898"/>
    <n v="32678"/>
    <n v="40984"/>
    <n v="126560"/>
    <n v="3.069852236679398E-2"/>
    <x v="0"/>
    <n v="0"/>
  </r>
  <r>
    <s v="Post_2002"/>
    <x v="307"/>
    <x v="17"/>
    <x v="0"/>
    <x v="5"/>
    <x v="0"/>
    <x v="5"/>
    <n v="246466"/>
    <n v="47839"/>
    <n v="94745"/>
    <n v="23517"/>
    <n v="166101"/>
    <n v="0.67393068415116086"/>
    <x v="1"/>
    <n v="0"/>
  </r>
  <r>
    <s v="Post_2003"/>
    <x v="514"/>
    <x v="4"/>
    <x v="3"/>
    <x v="1"/>
    <x v="3"/>
    <x v="0"/>
    <n v="1523550"/>
    <n v="441585"/>
    <n v="49383"/>
    <n v="31154"/>
    <n v="522122"/>
    <n v="0.34270092875192804"/>
    <x v="1"/>
    <n v="0"/>
  </r>
  <r>
    <s v="Post_2004"/>
    <x v="138"/>
    <x v="18"/>
    <x v="3"/>
    <x v="5"/>
    <x v="4"/>
    <x v="3"/>
    <n v="4948739"/>
    <n v="162748"/>
    <n v="87359"/>
    <n v="32111"/>
    <n v="282218"/>
    <n v="5.7028265180281278E-2"/>
    <x v="2"/>
    <n v="0"/>
  </r>
  <r>
    <s v="Post_2005"/>
    <x v="205"/>
    <x v="16"/>
    <x v="0"/>
    <x v="4"/>
    <x v="2"/>
    <x v="7"/>
    <n v="3933118"/>
    <n v="419110"/>
    <n v="95681"/>
    <n v="48719"/>
    <n v="563510"/>
    <n v="0.14327309783230505"/>
    <x v="0"/>
    <n v="0"/>
  </r>
  <r>
    <s v="Post_2006"/>
    <x v="187"/>
    <x v="4"/>
    <x v="1"/>
    <x v="1"/>
    <x v="5"/>
    <x v="3"/>
    <n v="402877"/>
    <n v="176794"/>
    <n v="55741"/>
    <n v="16724"/>
    <n v="249259"/>
    <n v="0.61869751810105811"/>
    <x v="1"/>
    <n v="0"/>
  </r>
  <r>
    <s v="Post_2007"/>
    <x v="493"/>
    <x v="23"/>
    <x v="1"/>
    <x v="5"/>
    <x v="1"/>
    <x v="5"/>
    <n v="3428385"/>
    <n v="275405"/>
    <n v="86829"/>
    <n v="48383"/>
    <n v="410617"/>
    <n v="0.11976980414976732"/>
    <x v="0"/>
    <n v="0"/>
  </r>
  <r>
    <s v="Post_2008"/>
    <x v="273"/>
    <x v="2"/>
    <x v="1"/>
    <x v="7"/>
    <x v="5"/>
    <x v="7"/>
    <n v="4857009"/>
    <n v="234614"/>
    <n v="71215"/>
    <n v="2428"/>
    <n v="308257"/>
    <n v="6.346642553060948E-2"/>
    <x v="0"/>
    <n v="0"/>
  </r>
  <r>
    <s v="Post_2009"/>
    <x v="596"/>
    <x v="20"/>
    <x v="3"/>
    <x v="3"/>
    <x v="0"/>
    <x v="6"/>
    <n v="4995038"/>
    <n v="103192"/>
    <n v="31089"/>
    <n v="17817"/>
    <n v="152098"/>
    <n v="3.0449818399779942E-2"/>
    <x v="2"/>
    <n v="0"/>
  </r>
  <r>
    <s v="Post_2010"/>
    <x v="347"/>
    <x v="2"/>
    <x v="3"/>
    <x v="6"/>
    <x v="4"/>
    <x v="0"/>
    <n v="1308252"/>
    <n v="499175"/>
    <n v="87675"/>
    <n v="3016"/>
    <n v="589866"/>
    <n v="0.45088102292218929"/>
    <x v="2"/>
    <n v="0"/>
  </r>
  <r>
    <s v="Post_2011"/>
    <x v="383"/>
    <x v="10"/>
    <x v="2"/>
    <x v="2"/>
    <x v="4"/>
    <x v="5"/>
    <n v="1486951"/>
    <n v="221586"/>
    <n v="3514"/>
    <n v="43220"/>
    <n v="268320"/>
    <n v="0.18044979289835375"/>
    <x v="1"/>
    <n v="0"/>
  </r>
  <r>
    <s v="Post_2012"/>
    <x v="247"/>
    <x v="14"/>
    <x v="1"/>
    <x v="2"/>
    <x v="1"/>
    <x v="2"/>
    <n v="4866077"/>
    <n v="171830"/>
    <n v="79859"/>
    <n v="40217"/>
    <n v="291906"/>
    <n v="5.9987953334893797E-2"/>
    <x v="2"/>
    <n v="0"/>
  </r>
  <r>
    <s v="Post_2013"/>
    <x v="501"/>
    <x v="3"/>
    <x v="2"/>
    <x v="7"/>
    <x v="5"/>
    <x v="1"/>
    <n v="1891257"/>
    <n v="200446"/>
    <n v="78397"/>
    <n v="36461"/>
    <n v="315304"/>
    <n v="0.16671663343480025"/>
    <x v="0"/>
    <n v="0"/>
  </r>
  <r>
    <s v="Post_2014"/>
    <x v="681"/>
    <x v="0"/>
    <x v="0"/>
    <x v="5"/>
    <x v="2"/>
    <x v="5"/>
    <n v="2610727"/>
    <n v="357203"/>
    <n v="6242"/>
    <n v="35107"/>
    <n v="398552"/>
    <n v="0.15265939334139494"/>
    <x v="0"/>
    <n v="0"/>
  </r>
  <r>
    <s v="Post_2015"/>
    <x v="251"/>
    <x v="17"/>
    <x v="2"/>
    <x v="6"/>
    <x v="1"/>
    <x v="4"/>
    <n v="2301844"/>
    <n v="123130"/>
    <n v="86696"/>
    <n v="34714"/>
    <n v="244540"/>
    <n v="0.10623656511909582"/>
    <x v="2"/>
    <n v="0"/>
  </r>
  <r>
    <s v="Post_2016"/>
    <x v="608"/>
    <x v="23"/>
    <x v="3"/>
    <x v="7"/>
    <x v="5"/>
    <x v="7"/>
    <n v="4392368"/>
    <n v="301535"/>
    <n v="48079"/>
    <n v="37360"/>
    <n v="386974"/>
    <n v="8.8101452337326927E-2"/>
    <x v="1"/>
    <n v="0"/>
  </r>
  <r>
    <s v="Post_2017"/>
    <x v="201"/>
    <x v="11"/>
    <x v="2"/>
    <x v="3"/>
    <x v="0"/>
    <x v="4"/>
    <n v="3194300"/>
    <n v="364905"/>
    <n v="10897"/>
    <n v="45148"/>
    <n v="420950"/>
    <n v="0.1317816109945841"/>
    <x v="2"/>
    <n v="0"/>
  </r>
  <r>
    <s v="Post_2018"/>
    <x v="561"/>
    <x v="16"/>
    <x v="2"/>
    <x v="0"/>
    <x v="5"/>
    <x v="3"/>
    <n v="3147556"/>
    <n v="268769"/>
    <n v="46703"/>
    <n v="13429"/>
    <n v="328901"/>
    <n v="0.10449409001777887"/>
    <x v="0"/>
    <n v="0"/>
  </r>
  <r>
    <s v="Post_2019"/>
    <x v="371"/>
    <x v="8"/>
    <x v="2"/>
    <x v="2"/>
    <x v="5"/>
    <x v="2"/>
    <n v="3969775"/>
    <n v="405621"/>
    <n v="41978"/>
    <n v="26548"/>
    <n v="474147"/>
    <n v="0.11943926293051874"/>
    <x v="0"/>
    <n v="0"/>
  </r>
  <r>
    <s v="Post_2020"/>
    <x v="620"/>
    <x v="23"/>
    <x v="2"/>
    <x v="4"/>
    <x v="5"/>
    <x v="7"/>
    <n v="1420501"/>
    <n v="496804"/>
    <n v="23623"/>
    <n v="47615"/>
    <n v="568042"/>
    <n v="0.39988849004682153"/>
    <x v="0"/>
    <n v="0"/>
  </r>
  <r>
    <s v="Post_2021"/>
    <x v="341"/>
    <x v="20"/>
    <x v="0"/>
    <x v="7"/>
    <x v="3"/>
    <x v="5"/>
    <n v="4576354"/>
    <n v="417016"/>
    <n v="83248"/>
    <n v="45520"/>
    <n v="545784"/>
    <n v="0.11926175291509354"/>
    <x v="0"/>
    <n v="0"/>
  </r>
  <r>
    <s v="Post_2022"/>
    <x v="570"/>
    <x v="10"/>
    <x v="0"/>
    <x v="7"/>
    <x v="2"/>
    <x v="2"/>
    <n v="160874"/>
    <n v="377258"/>
    <n v="84601"/>
    <n v="22974"/>
    <n v="484833"/>
    <n v="3.0137436751743603"/>
    <x v="1"/>
    <n v="0"/>
  </r>
  <r>
    <s v="Post_2023"/>
    <x v="1"/>
    <x v="1"/>
    <x v="3"/>
    <x v="2"/>
    <x v="5"/>
    <x v="7"/>
    <n v="4527939"/>
    <n v="282607"/>
    <n v="15479"/>
    <n v="18712"/>
    <n v="316798"/>
    <n v="6.9965165166756882E-2"/>
    <x v="2"/>
    <n v="0"/>
  </r>
  <r>
    <s v="Post_2024"/>
    <x v="528"/>
    <x v="6"/>
    <x v="2"/>
    <x v="6"/>
    <x v="3"/>
    <x v="6"/>
    <n v="1457624"/>
    <n v="103808"/>
    <n v="88926"/>
    <n v="25099"/>
    <n v="217833"/>
    <n v="0.14944388950785661"/>
    <x v="1"/>
    <n v="0"/>
  </r>
  <r>
    <s v="Post_2025"/>
    <x v="263"/>
    <x v="21"/>
    <x v="1"/>
    <x v="2"/>
    <x v="0"/>
    <x v="2"/>
    <n v="693717"/>
    <n v="257532"/>
    <n v="54285"/>
    <n v="10651"/>
    <n v="322468"/>
    <n v="0.46484085008728343"/>
    <x v="1"/>
    <n v="0"/>
  </r>
  <r>
    <s v="Post_2026"/>
    <x v="254"/>
    <x v="14"/>
    <x v="2"/>
    <x v="2"/>
    <x v="1"/>
    <x v="4"/>
    <n v="3830754"/>
    <n v="327815"/>
    <n v="39667"/>
    <n v="43483"/>
    <n v="410965"/>
    <n v="0.10728044661703676"/>
    <x v="2"/>
    <n v="0"/>
  </r>
  <r>
    <s v="Post_2027"/>
    <x v="491"/>
    <x v="15"/>
    <x v="2"/>
    <x v="2"/>
    <x v="1"/>
    <x v="3"/>
    <n v="3303950"/>
    <n v="41885"/>
    <n v="49005"/>
    <n v="5588"/>
    <n v="96478"/>
    <n v="2.9200805096929433E-2"/>
    <x v="2"/>
    <n v="0"/>
  </r>
  <r>
    <s v="Post_2028"/>
    <x v="168"/>
    <x v="18"/>
    <x v="2"/>
    <x v="1"/>
    <x v="1"/>
    <x v="1"/>
    <n v="2231412"/>
    <n v="43911"/>
    <n v="38740"/>
    <n v="7543"/>
    <n v="90194"/>
    <n v="4.0420146526056147E-2"/>
    <x v="0"/>
    <n v="0"/>
  </r>
  <r>
    <s v="Post_2029"/>
    <x v="377"/>
    <x v="12"/>
    <x v="0"/>
    <x v="9"/>
    <x v="5"/>
    <x v="1"/>
    <n v="3298897"/>
    <n v="387916"/>
    <n v="69400"/>
    <n v="36957"/>
    <n v="494273"/>
    <n v="0.14982977643739712"/>
    <x v="2"/>
    <n v="0"/>
  </r>
  <r>
    <s v="Post_2030"/>
    <x v="3"/>
    <x v="2"/>
    <x v="3"/>
    <x v="1"/>
    <x v="5"/>
    <x v="3"/>
    <n v="4741710"/>
    <n v="493757"/>
    <n v="20633"/>
    <n v="42197"/>
    <n v="556587"/>
    <n v="0.11738107138563936"/>
    <x v="1"/>
    <n v="0"/>
  </r>
  <r>
    <s v="Post_2031"/>
    <x v="301"/>
    <x v="23"/>
    <x v="1"/>
    <x v="5"/>
    <x v="5"/>
    <x v="4"/>
    <n v="412999"/>
    <n v="290694"/>
    <n v="82634"/>
    <n v="19326"/>
    <n v="392654"/>
    <n v="0.95073837951181484"/>
    <x v="2"/>
    <n v="0"/>
  </r>
  <r>
    <s v="Post_2032"/>
    <x v="367"/>
    <x v="12"/>
    <x v="0"/>
    <x v="6"/>
    <x v="3"/>
    <x v="4"/>
    <n v="2626467"/>
    <n v="221699"/>
    <n v="85669"/>
    <n v="26740"/>
    <n v="334108"/>
    <n v="0.12720814691370574"/>
    <x v="2"/>
    <n v="0"/>
  </r>
  <r>
    <s v="Post_2033"/>
    <x v="641"/>
    <x v="1"/>
    <x v="1"/>
    <x v="3"/>
    <x v="3"/>
    <x v="3"/>
    <n v="1163746"/>
    <n v="382193"/>
    <n v="79589"/>
    <n v="38016"/>
    <n v="499798"/>
    <n v="0.42947344179915548"/>
    <x v="0"/>
    <n v="0"/>
  </r>
  <r>
    <s v="Post_2034"/>
    <x v="35"/>
    <x v="13"/>
    <x v="1"/>
    <x v="6"/>
    <x v="5"/>
    <x v="3"/>
    <n v="2015897"/>
    <n v="214072"/>
    <n v="93955"/>
    <n v="9393"/>
    <n v="317420"/>
    <n v="0.15745844157712424"/>
    <x v="0"/>
    <n v="0"/>
  </r>
  <r>
    <s v="Post_2035"/>
    <x v="335"/>
    <x v="22"/>
    <x v="3"/>
    <x v="5"/>
    <x v="4"/>
    <x v="0"/>
    <n v="4924870"/>
    <n v="372739"/>
    <n v="52629"/>
    <n v="10488"/>
    <n v="435856"/>
    <n v="8.8501016270480237E-2"/>
    <x v="0"/>
    <n v="0"/>
  </r>
  <r>
    <s v="Post_2036"/>
    <x v="81"/>
    <x v="17"/>
    <x v="0"/>
    <x v="1"/>
    <x v="2"/>
    <x v="4"/>
    <n v="2602031"/>
    <n v="305284"/>
    <n v="80764"/>
    <n v="26733"/>
    <n v="412781"/>
    <n v="0.15863800239120901"/>
    <x v="0"/>
    <n v="0"/>
  </r>
  <r>
    <s v="Post_2037"/>
    <x v="12"/>
    <x v="10"/>
    <x v="2"/>
    <x v="1"/>
    <x v="2"/>
    <x v="6"/>
    <n v="3332289"/>
    <n v="223968"/>
    <n v="61852"/>
    <n v="14511"/>
    <n v="300331"/>
    <n v="9.0127536957328724E-2"/>
    <x v="1"/>
    <n v="0"/>
  </r>
  <r>
    <s v="Post_2038"/>
    <x v="348"/>
    <x v="5"/>
    <x v="3"/>
    <x v="9"/>
    <x v="2"/>
    <x v="0"/>
    <n v="2714135"/>
    <n v="399795"/>
    <n v="74842"/>
    <n v="20833"/>
    <n v="495470"/>
    <n v="0.18255171537156406"/>
    <x v="2"/>
    <n v="0"/>
  </r>
  <r>
    <s v="Post_2039"/>
    <x v="682"/>
    <x v="22"/>
    <x v="1"/>
    <x v="5"/>
    <x v="2"/>
    <x v="2"/>
    <n v="2739421"/>
    <n v="200623"/>
    <n v="11202"/>
    <n v="32797"/>
    <n v="244622"/>
    <n v="8.9296971878364079E-2"/>
    <x v="2"/>
    <n v="0"/>
  </r>
  <r>
    <s v="Post_2040"/>
    <x v="382"/>
    <x v="21"/>
    <x v="0"/>
    <x v="4"/>
    <x v="4"/>
    <x v="1"/>
    <n v="633729"/>
    <n v="102671"/>
    <n v="36502"/>
    <n v="33365"/>
    <n v="172538"/>
    <n v="0.27225833124253429"/>
    <x v="0"/>
    <n v="0"/>
  </r>
  <r>
    <s v="Post_2041"/>
    <x v="616"/>
    <x v="8"/>
    <x v="3"/>
    <x v="8"/>
    <x v="0"/>
    <x v="3"/>
    <n v="4170429"/>
    <n v="240453"/>
    <n v="43182"/>
    <n v="37669"/>
    <n v="321304"/>
    <n v="7.704339289794887E-2"/>
    <x v="2"/>
    <n v="0"/>
  </r>
  <r>
    <s v="Post_2042"/>
    <x v="51"/>
    <x v="7"/>
    <x v="1"/>
    <x v="0"/>
    <x v="5"/>
    <x v="3"/>
    <n v="453984"/>
    <n v="374672"/>
    <n v="81490"/>
    <n v="46887"/>
    <n v="503049"/>
    <n v="1.1080764960879679"/>
    <x v="0"/>
    <n v="0"/>
  </r>
  <r>
    <s v="Post_2043"/>
    <x v="257"/>
    <x v="11"/>
    <x v="0"/>
    <x v="6"/>
    <x v="3"/>
    <x v="0"/>
    <n v="519114"/>
    <n v="457624"/>
    <n v="31292"/>
    <n v="27260"/>
    <n v="516176"/>
    <n v="0.99434035683876765"/>
    <x v="0"/>
    <n v="0"/>
  </r>
  <r>
    <s v="Post_2044"/>
    <x v="610"/>
    <x v="15"/>
    <x v="1"/>
    <x v="4"/>
    <x v="3"/>
    <x v="3"/>
    <n v="3646115"/>
    <n v="392151"/>
    <n v="88887"/>
    <n v="3518"/>
    <n v="484556"/>
    <n v="0.1328965213658922"/>
    <x v="0"/>
    <n v="0"/>
  </r>
  <r>
    <s v="Post_2045"/>
    <x v="164"/>
    <x v="4"/>
    <x v="0"/>
    <x v="9"/>
    <x v="3"/>
    <x v="0"/>
    <n v="2844830"/>
    <n v="42925"/>
    <n v="23161"/>
    <n v="40155"/>
    <n v="106241"/>
    <n v="3.7345289525208887E-2"/>
    <x v="2"/>
    <n v="0"/>
  </r>
  <r>
    <s v="Post_2046"/>
    <x v="327"/>
    <x v="15"/>
    <x v="2"/>
    <x v="6"/>
    <x v="0"/>
    <x v="4"/>
    <n v="3084134"/>
    <n v="38065"/>
    <n v="98106"/>
    <n v="1036"/>
    <n v="137207"/>
    <n v="4.4488015112183844E-2"/>
    <x v="0"/>
    <n v="0"/>
  </r>
  <r>
    <s v="Post_2047"/>
    <x v="313"/>
    <x v="4"/>
    <x v="1"/>
    <x v="5"/>
    <x v="4"/>
    <x v="3"/>
    <n v="1973499"/>
    <n v="230125"/>
    <n v="44232"/>
    <n v="36873"/>
    <n v="311230"/>
    <n v="0.15770466567249336"/>
    <x v="0"/>
    <n v="0"/>
  </r>
  <r>
    <s v="Post_2048"/>
    <x v="390"/>
    <x v="7"/>
    <x v="3"/>
    <x v="0"/>
    <x v="2"/>
    <x v="5"/>
    <n v="3577591"/>
    <n v="88612"/>
    <n v="19537"/>
    <n v="5632"/>
    <n v="113781"/>
    <n v="3.1803803173699845E-2"/>
    <x v="2"/>
    <n v="0"/>
  </r>
  <r>
    <s v="Post_2049"/>
    <x v="609"/>
    <x v="16"/>
    <x v="2"/>
    <x v="0"/>
    <x v="5"/>
    <x v="3"/>
    <n v="1451444"/>
    <n v="412467"/>
    <n v="4563"/>
    <n v="36176"/>
    <n v="453206"/>
    <n v="0.31224490920765802"/>
    <x v="2"/>
    <n v="0"/>
  </r>
  <r>
    <s v="Post_2050"/>
    <x v="296"/>
    <x v="10"/>
    <x v="3"/>
    <x v="8"/>
    <x v="5"/>
    <x v="2"/>
    <n v="1414029"/>
    <n v="242099"/>
    <n v="62896"/>
    <n v="40487"/>
    <n v="345482"/>
    <n v="0.24432455062802813"/>
    <x v="0"/>
    <n v="0"/>
  </r>
  <r>
    <s v="Post_2051"/>
    <x v="298"/>
    <x v="9"/>
    <x v="3"/>
    <x v="2"/>
    <x v="0"/>
    <x v="6"/>
    <n v="2340942"/>
    <n v="475216"/>
    <n v="13357"/>
    <n v="29605"/>
    <n v="518178"/>
    <n v="0.22135448037584871"/>
    <x v="0"/>
    <n v="0"/>
  </r>
  <r>
    <s v="Post_2052"/>
    <x v="480"/>
    <x v="5"/>
    <x v="0"/>
    <x v="5"/>
    <x v="0"/>
    <x v="0"/>
    <n v="4694412"/>
    <n v="189246"/>
    <n v="98613"/>
    <n v="14536"/>
    <n v="302395"/>
    <n v="6.44159481528251E-2"/>
    <x v="2"/>
    <n v="0"/>
  </r>
  <r>
    <s v="Post_2053"/>
    <x v="608"/>
    <x v="23"/>
    <x v="1"/>
    <x v="8"/>
    <x v="1"/>
    <x v="2"/>
    <n v="1044357"/>
    <n v="263951"/>
    <n v="69315"/>
    <n v="12306"/>
    <n v="345572"/>
    <n v="0.33089451212564286"/>
    <x v="1"/>
    <n v="0"/>
  </r>
  <r>
    <s v="Post_2054"/>
    <x v="8"/>
    <x v="6"/>
    <x v="1"/>
    <x v="0"/>
    <x v="5"/>
    <x v="1"/>
    <n v="2889449"/>
    <n v="114404"/>
    <n v="51912"/>
    <n v="46965"/>
    <n v="213281"/>
    <n v="7.3813727115446578E-2"/>
    <x v="1"/>
    <n v="0"/>
  </r>
  <r>
    <s v="Post_2055"/>
    <x v="683"/>
    <x v="18"/>
    <x v="1"/>
    <x v="9"/>
    <x v="5"/>
    <x v="4"/>
    <n v="2524434"/>
    <n v="362737"/>
    <n v="16212"/>
    <n v="26880"/>
    <n v="405829"/>
    <n v="0.16076039223049601"/>
    <x v="1"/>
    <n v="0"/>
  </r>
  <r>
    <s v="Post_2056"/>
    <x v="506"/>
    <x v="7"/>
    <x v="1"/>
    <x v="3"/>
    <x v="2"/>
    <x v="5"/>
    <n v="2347498"/>
    <n v="130260"/>
    <n v="17988"/>
    <n v="37680"/>
    <n v="185928"/>
    <n v="7.920262338881652E-2"/>
    <x v="2"/>
    <n v="0"/>
  </r>
  <r>
    <s v="Post_2057"/>
    <x v="8"/>
    <x v="6"/>
    <x v="0"/>
    <x v="7"/>
    <x v="1"/>
    <x v="2"/>
    <n v="4254543"/>
    <n v="360399"/>
    <n v="3532"/>
    <n v="4647"/>
    <n v="368578"/>
    <n v="8.663163117636842E-2"/>
    <x v="1"/>
    <n v="0"/>
  </r>
  <r>
    <s v="Post_2058"/>
    <x v="381"/>
    <x v="18"/>
    <x v="2"/>
    <x v="3"/>
    <x v="3"/>
    <x v="6"/>
    <n v="1376200"/>
    <n v="440777"/>
    <n v="20099"/>
    <n v="875"/>
    <n v="461751"/>
    <n v="0.33552608632466213"/>
    <x v="0"/>
    <n v="0"/>
  </r>
  <r>
    <s v="Post_2059"/>
    <x v="153"/>
    <x v="22"/>
    <x v="2"/>
    <x v="6"/>
    <x v="4"/>
    <x v="6"/>
    <n v="2986450"/>
    <n v="287776"/>
    <n v="17350"/>
    <n v="35190"/>
    <n v="340316"/>
    <n v="0.11395335599122704"/>
    <x v="2"/>
    <n v="0"/>
  </r>
  <r>
    <s v="Post_2060"/>
    <x v="396"/>
    <x v="5"/>
    <x v="3"/>
    <x v="1"/>
    <x v="5"/>
    <x v="2"/>
    <n v="4010899"/>
    <n v="237962"/>
    <n v="78747"/>
    <n v="30545"/>
    <n v="347254"/>
    <n v="8.6577597690692287E-2"/>
    <x v="0"/>
    <n v="0"/>
  </r>
  <r>
    <s v="Post_2061"/>
    <x v="152"/>
    <x v="7"/>
    <x v="2"/>
    <x v="4"/>
    <x v="4"/>
    <x v="6"/>
    <n v="3707314"/>
    <n v="424026"/>
    <n v="93907"/>
    <n v="46065"/>
    <n v="563998"/>
    <n v="0.15213116558241357"/>
    <x v="1"/>
    <n v="0"/>
  </r>
  <r>
    <s v="Post_2062"/>
    <x v="266"/>
    <x v="19"/>
    <x v="2"/>
    <x v="0"/>
    <x v="1"/>
    <x v="6"/>
    <n v="372995"/>
    <n v="141809"/>
    <n v="46091"/>
    <n v="13991"/>
    <n v="201891"/>
    <n v="0.54126999021434608"/>
    <x v="0"/>
    <n v="0"/>
  </r>
  <r>
    <s v="Post_2063"/>
    <x v="43"/>
    <x v="20"/>
    <x v="0"/>
    <x v="3"/>
    <x v="0"/>
    <x v="7"/>
    <n v="2395144"/>
    <n v="9089"/>
    <n v="25973"/>
    <n v="2929"/>
    <n v="37991"/>
    <n v="1.5861676792710583E-2"/>
    <x v="0"/>
    <n v="0"/>
  </r>
  <r>
    <s v="Post_2064"/>
    <x v="86"/>
    <x v="10"/>
    <x v="3"/>
    <x v="6"/>
    <x v="0"/>
    <x v="7"/>
    <n v="4223193"/>
    <n v="176020"/>
    <n v="88836"/>
    <n v="18233"/>
    <n v="283089"/>
    <n v="6.7031982672825993E-2"/>
    <x v="0"/>
    <n v="0"/>
  </r>
  <r>
    <s v="Post_2065"/>
    <x v="336"/>
    <x v="13"/>
    <x v="3"/>
    <x v="1"/>
    <x v="4"/>
    <x v="7"/>
    <n v="2990937"/>
    <n v="437335"/>
    <n v="28808"/>
    <n v="37570"/>
    <n v="503713"/>
    <n v="0.16841310933663933"/>
    <x v="2"/>
    <n v="0"/>
  </r>
  <r>
    <s v="Post_2066"/>
    <x v="122"/>
    <x v="13"/>
    <x v="0"/>
    <x v="6"/>
    <x v="1"/>
    <x v="3"/>
    <n v="2188445"/>
    <n v="414224"/>
    <n v="59543"/>
    <n v="33103"/>
    <n v="506870"/>
    <n v="0.23161194364034737"/>
    <x v="2"/>
    <n v="0"/>
  </r>
  <r>
    <s v="Post_2067"/>
    <x v="239"/>
    <x v="13"/>
    <x v="2"/>
    <x v="8"/>
    <x v="5"/>
    <x v="3"/>
    <n v="2488603"/>
    <n v="78159"/>
    <n v="50447"/>
    <n v="42943"/>
    <n v="171549"/>
    <n v="6.8933855661188231E-2"/>
    <x v="1"/>
    <n v="0"/>
  </r>
  <r>
    <s v="Post_2068"/>
    <x v="452"/>
    <x v="7"/>
    <x v="2"/>
    <x v="1"/>
    <x v="4"/>
    <x v="4"/>
    <n v="1154826"/>
    <n v="136734"/>
    <n v="83646"/>
    <n v="39191"/>
    <n v="259571"/>
    <n v="0.22477065809048288"/>
    <x v="2"/>
    <n v="0"/>
  </r>
  <r>
    <s v="Post_2069"/>
    <x v="359"/>
    <x v="14"/>
    <x v="0"/>
    <x v="6"/>
    <x v="0"/>
    <x v="4"/>
    <n v="2547428"/>
    <n v="444557"/>
    <n v="87696"/>
    <n v="16993"/>
    <n v="549246"/>
    <n v="0.21560805643967171"/>
    <x v="2"/>
    <n v="0"/>
  </r>
  <r>
    <s v="Post_2070"/>
    <x v="294"/>
    <x v="5"/>
    <x v="1"/>
    <x v="8"/>
    <x v="5"/>
    <x v="5"/>
    <n v="3658771"/>
    <n v="290514"/>
    <n v="58998"/>
    <n v="36045"/>
    <n v="385557"/>
    <n v="0.10537882802722554"/>
    <x v="0"/>
    <n v="0"/>
  </r>
  <r>
    <s v="Post_2071"/>
    <x v="2"/>
    <x v="0"/>
    <x v="0"/>
    <x v="3"/>
    <x v="0"/>
    <x v="0"/>
    <n v="2251120"/>
    <n v="333971"/>
    <n v="79937"/>
    <n v="1186"/>
    <n v="415094"/>
    <n v="0.18439443477024769"/>
    <x v="0"/>
    <n v="0"/>
  </r>
  <r>
    <s v="Post_2072"/>
    <x v="271"/>
    <x v="9"/>
    <x v="3"/>
    <x v="1"/>
    <x v="4"/>
    <x v="6"/>
    <n v="3638549"/>
    <n v="57913"/>
    <n v="23342"/>
    <n v="2629"/>
    <n v="83884"/>
    <n v="2.3054244975126075E-2"/>
    <x v="2"/>
    <n v="0"/>
  </r>
  <r>
    <s v="Post_2073"/>
    <x v="467"/>
    <x v="6"/>
    <x v="0"/>
    <x v="0"/>
    <x v="5"/>
    <x v="2"/>
    <n v="1579972"/>
    <n v="111961"/>
    <n v="78755"/>
    <n v="42502"/>
    <n v="233218"/>
    <n v="0.14760894496864502"/>
    <x v="2"/>
    <n v="0"/>
  </r>
  <r>
    <s v="Post_2074"/>
    <x v="159"/>
    <x v="22"/>
    <x v="0"/>
    <x v="1"/>
    <x v="0"/>
    <x v="4"/>
    <n v="4139460"/>
    <n v="150081"/>
    <n v="25585"/>
    <n v="34528"/>
    <n v="210194"/>
    <n v="5.0778120817691196E-2"/>
    <x v="0"/>
    <n v="0"/>
  </r>
  <r>
    <s v="Post_2075"/>
    <x v="565"/>
    <x v="23"/>
    <x v="1"/>
    <x v="9"/>
    <x v="1"/>
    <x v="3"/>
    <n v="293601"/>
    <n v="338084"/>
    <n v="69736"/>
    <n v="30711"/>
    <n v="438531"/>
    <n v="1.493629108892681"/>
    <x v="1"/>
    <n v="0"/>
  </r>
  <r>
    <s v="Post_2076"/>
    <x v="584"/>
    <x v="5"/>
    <x v="0"/>
    <x v="2"/>
    <x v="5"/>
    <x v="6"/>
    <n v="4935367"/>
    <n v="456736"/>
    <n v="55765"/>
    <n v="42618"/>
    <n v="555119"/>
    <n v="0.11247775494709918"/>
    <x v="0"/>
    <n v="0"/>
  </r>
  <r>
    <s v="Post_2077"/>
    <x v="608"/>
    <x v="23"/>
    <x v="1"/>
    <x v="1"/>
    <x v="5"/>
    <x v="4"/>
    <n v="453975"/>
    <n v="48308"/>
    <n v="60971"/>
    <n v="38116"/>
    <n v="147395"/>
    <n v="0.32467646896855556"/>
    <x v="1"/>
    <n v="0"/>
  </r>
  <r>
    <s v="Post_2078"/>
    <x v="4"/>
    <x v="3"/>
    <x v="1"/>
    <x v="7"/>
    <x v="2"/>
    <x v="1"/>
    <n v="356764"/>
    <n v="263855"/>
    <n v="20640"/>
    <n v="43357"/>
    <n v="327852"/>
    <n v="0.91896043322756782"/>
    <x v="2"/>
    <n v="0"/>
  </r>
  <r>
    <s v="Post_2079"/>
    <x v="495"/>
    <x v="9"/>
    <x v="2"/>
    <x v="2"/>
    <x v="3"/>
    <x v="0"/>
    <n v="2269963"/>
    <n v="333069"/>
    <n v="81591"/>
    <n v="17434"/>
    <n v="432094"/>
    <n v="0.1903528824038101"/>
    <x v="2"/>
    <n v="0"/>
  </r>
  <r>
    <s v="Post_2080"/>
    <x v="233"/>
    <x v="23"/>
    <x v="1"/>
    <x v="8"/>
    <x v="0"/>
    <x v="3"/>
    <n v="4203091"/>
    <n v="443042"/>
    <n v="43058"/>
    <n v="13463"/>
    <n v="499563"/>
    <n v="0.11885609899952201"/>
    <x v="1"/>
    <n v="0"/>
  </r>
  <r>
    <s v="Post_2081"/>
    <x v="315"/>
    <x v="3"/>
    <x v="3"/>
    <x v="5"/>
    <x v="0"/>
    <x v="1"/>
    <n v="509123"/>
    <n v="259581"/>
    <n v="53583"/>
    <n v="2019"/>
    <n v="315183"/>
    <n v="0.61907044073828921"/>
    <x v="0"/>
    <n v="0"/>
  </r>
  <r>
    <s v="Post_2082"/>
    <x v="658"/>
    <x v="6"/>
    <x v="1"/>
    <x v="7"/>
    <x v="1"/>
    <x v="7"/>
    <n v="1396437"/>
    <n v="367349"/>
    <n v="24578"/>
    <n v="35760"/>
    <n v="427687"/>
    <n v="0.30627017187313138"/>
    <x v="1"/>
    <n v="0"/>
  </r>
  <r>
    <s v="Post_2083"/>
    <x v="362"/>
    <x v="18"/>
    <x v="2"/>
    <x v="6"/>
    <x v="5"/>
    <x v="3"/>
    <n v="852224"/>
    <n v="97960"/>
    <n v="48879"/>
    <n v="46512"/>
    <n v="193351"/>
    <n v="0.22687814471312706"/>
    <x v="1"/>
    <n v="0"/>
  </r>
  <r>
    <s v="Post_2084"/>
    <x v="632"/>
    <x v="11"/>
    <x v="3"/>
    <x v="7"/>
    <x v="0"/>
    <x v="4"/>
    <n v="2393584"/>
    <n v="145807"/>
    <n v="92401"/>
    <n v="29656"/>
    <n v="267864"/>
    <n v="0.11190917051584569"/>
    <x v="2"/>
    <n v="0"/>
  </r>
  <r>
    <s v="Post_2085"/>
    <x v="221"/>
    <x v="14"/>
    <x v="1"/>
    <x v="8"/>
    <x v="2"/>
    <x v="5"/>
    <n v="142695"/>
    <n v="223095"/>
    <n v="15542"/>
    <n v="11469"/>
    <n v="250106"/>
    <n v="1.7527313500823434"/>
    <x v="1"/>
    <n v="0"/>
  </r>
  <r>
    <s v="Post_2086"/>
    <x v="99"/>
    <x v="14"/>
    <x v="2"/>
    <x v="8"/>
    <x v="3"/>
    <x v="0"/>
    <n v="734242"/>
    <n v="113418"/>
    <n v="42016"/>
    <n v="49506"/>
    <n v="204940"/>
    <n v="0.27911778405484838"/>
    <x v="1"/>
    <n v="0"/>
  </r>
  <r>
    <s v="Post_2087"/>
    <x v="627"/>
    <x v="0"/>
    <x v="2"/>
    <x v="5"/>
    <x v="5"/>
    <x v="1"/>
    <n v="2255727"/>
    <n v="43344"/>
    <n v="23104"/>
    <n v="29427"/>
    <n v="95875"/>
    <n v="4.2502926994268365E-2"/>
    <x v="2"/>
    <n v="0"/>
  </r>
  <r>
    <s v="Post_2088"/>
    <x v="396"/>
    <x v="5"/>
    <x v="0"/>
    <x v="2"/>
    <x v="3"/>
    <x v="2"/>
    <n v="2085790"/>
    <n v="301010"/>
    <n v="93981"/>
    <n v="40343"/>
    <n v="435334"/>
    <n v="0.2087142042103951"/>
    <x v="2"/>
    <n v="0"/>
  </r>
  <r>
    <s v="Post_2089"/>
    <x v="47"/>
    <x v="1"/>
    <x v="3"/>
    <x v="3"/>
    <x v="0"/>
    <x v="4"/>
    <n v="97074"/>
    <n v="436030"/>
    <n v="82440"/>
    <n v="9626"/>
    <n v="528096"/>
    <n v="5.4401384510785586"/>
    <x v="0"/>
    <n v="0"/>
  </r>
  <r>
    <s v="Post_2090"/>
    <x v="635"/>
    <x v="19"/>
    <x v="1"/>
    <x v="6"/>
    <x v="5"/>
    <x v="1"/>
    <n v="1737131"/>
    <n v="359589"/>
    <n v="16428"/>
    <n v="25826"/>
    <n v="401843"/>
    <n v="0.23132567434465218"/>
    <x v="2"/>
    <n v="0"/>
  </r>
  <r>
    <s v="Post_2091"/>
    <x v="128"/>
    <x v="4"/>
    <x v="2"/>
    <x v="6"/>
    <x v="1"/>
    <x v="0"/>
    <n v="229483"/>
    <n v="328091"/>
    <n v="45989"/>
    <n v="23851"/>
    <n v="397931"/>
    <n v="1.7340325862917951"/>
    <x v="1"/>
    <n v="0"/>
  </r>
  <r>
    <s v="Post_2092"/>
    <x v="339"/>
    <x v="8"/>
    <x v="2"/>
    <x v="9"/>
    <x v="5"/>
    <x v="3"/>
    <n v="1173942"/>
    <n v="223986"/>
    <n v="1007"/>
    <n v="5877"/>
    <n v="230870"/>
    <n v="0.19666218603644814"/>
    <x v="2"/>
    <n v="0"/>
  </r>
  <r>
    <s v="Post_2093"/>
    <x v="9"/>
    <x v="7"/>
    <x v="1"/>
    <x v="4"/>
    <x v="3"/>
    <x v="7"/>
    <n v="2430472"/>
    <n v="83691"/>
    <n v="70843"/>
    <n v="41634"/>
    <n v="196168"/>
    <n v="8.0711894644332455E-2"/>
    <x v="1"/>
    <n v="0"/>
  </r>
  <r>
    <s v="Post_2094"/>
    <x v="674"/>
    <x v="2"/>
    <x v="1"/>
    <x v="9"/>
    <x v="1"/>
    <x v="7"/>
    <n v="3010836"/>
    <n v="422269"/>
    <n v="58452"/>
    <n v="4866"/>
    <n v="485587"/>
    <n v="0.16127979072921939"/>
    <x v="0"/>
    <n v="0"/>
  </r>
  <r>
    <s v="Post_2095"/>
    <x v="224"/>
    <x v="10"/>
    <x v="1"/>
    <x v="7"/>
    <x v="5"/>
    <x v="2"/>
    <n v="448051"/>
    <n v="256526"/>
    <n v="88555"/>
    <n v="9475"/>
    <n v="354556"/>
    <n v="0.79132955846544251"/>
    <x v="1"/>
    <n v="0"/>
  </r>
  <r>
    <s v="Post_2096"/>
    <x v="253"/>
    <x v="4"/>
    <x v="0"/>
    <x v="0"/>
    <x v="1"/>
    <x v="6"/>
    <n v="94169"/>
    <n v="128922"/>
    <n v="215"/>
    <n v="48847"/>
    <n v="177984"/>
    <n v="1.8900487421550616"/>
    <x v="0"/>
    <n v="0"/>
  </r>
  <r>
    <s v="Post_2097"/>
    <x v="684"/>
    <x v="22"/>
    <x v="0"/>
    <x v="7"/>
    <x v="2"/>
    <x v="2"/>
    <n v="3759988"/>
    <n v="283295"/>
    <n v="67140"/>
    <n v="3530"/>
    <n v="353965"/>
    <n v="9.4139928106153528E-2"/>
    <x v="1"/>
    <n v="0"/>
  </r>
  <r>
    <s v="Post_2098"/>
    <x v="127"/>
    <x v="16"/>
    <x v="0"/>
    <x v="3"/>
    <x v="4"/>
    <x v="3"/>
    <n v="3003843"/>
    <n v="320819"/>
    <n v="72442"/>
    <n v="1410"/>
    <n v="394671"/>
    <n v="0.13138869108671791"/>
    <x v="0"/>
    <n v="0"/>
  </r>
  <r>
    <s v="Post_2099"/>
    <x v="68"/>
    <x v="0"/>
    <x v="0"/>
    <x v="7"/>
    <x v="1"/>
    <x v="4"/>
    <n v="3382006"/>
    <n v="410513"/>
    <n v="17552"/>
    <n v="18639"/>
    <n v="446704"/>
    <n v="0.13208255692036028"/>
    <x v="2"/>
    <n v="0"/>
  </r>
  <r>
    <s v="Post_2100"/>
    <x v="1"/>
    <x v="1"/>
    <x v="1"/>
    <x v="0"/>
    <x v="5"/>
    <x v="0"/>
    <n v="2292806"/>
    <n v="162800"/>
    <n v="30173"/>
    <n v="43887"/>
    <n v="236860"/>
    <n v="0.10330573105618181"/>
    <x v="1"/>
    <n v="0"/>
  </r>
  <r>
    <s v="Post_2101"/>
    <x v="493"/>
    <x v="23"/>
    <x v="3"/>
    <x v="9"/>
    <x v="5"/>
    <x v="0"/>
    <n v="2635064"/>
    <n v="198420"/>
    <n v="10257"/>
    <n v="2620"/>
    <n v="211297"/>
    <n v="8.0186667192903099E-2"/>
    <x v="2"/>
    <n v="0"/>
  </r>
  <r>
    <s v="Post_2102"/>
    <x v="254"/>
    <x v="14"/>
    <x v="2"/>
    <x v="6"/>
    <x v="2"/>
    <x v="6"/>
    <n v="2073534"/>
    <n v="409007"/>
    <n v="30389"/>
    <n v="40273"/>
    <n v="479669"/>
    <n v="0.23132921861903397"/>
    <x v="2"/>
    <n v="0"/>
  </r>
  <r>
    <s v="Post_2103"/>
    <x v="515"/>
    <x v="13"/>
    <x v="0"/>
    <x v="1"/>
    <x v="3"/>
    <x v="4"/>
    <n v="3262646"/>
    <n v="374397"/>
    <n v="6751"/>
    <n v="40244"/>
    <n v="421392"/>
    <n v="0.12915651897263755"/>
    <x v="0"/>
    <n v="0"/>
  </r>
  <r>
    <s v="Post_2104"/>
    <x v="529"/>
    <x v="7"/>
    <x v="2"/>
    <x v="3"/>
    <x v="1"/>
    <x v="4"/>
    <n v="839182"/>
    <n v="195990"/>
    <n v="75841"/>
    <n v="49010"/>
    <n v="320841"/>
    <n v="0.38232588401562473"/>
    <x v="1"/>
    <n v="0"/>
  </r>
  <r>
    <s v="Post_2105"/>
    <x v="411"/>
    <x v="8"/>
    <x v="0"/>
    <x v="2"/>
    <x v="3"/>
    <x v="2"/>
    <n v="4124260"/>
    <n v="26004"/>
    <n v="93306"/>
    <n v="38219"/>
    <n v="157529"/>
    <n v="3.8195700562040219E-2"/>
    <x v="0"/>
    <n v="0"/>
  </r>
  <r>
    <s v="Post_2106"/>
    <x v="358"/>
    <x v="2"/>
    <x v="0"/>
    <x v="9"/>
    <x v="2"/>
    <x v="1"/>
    <n v="4979485"/>
    <n v="346102"/>
    <n v="73812"/>
    <n v="44802"/>
    <n v="464716"/>
    <n v="9.3326117058290164E-2"/>
    <x v="0"/>
    <n v="0"/>
  </r>
  <r>
    <s v="Post_2107"/>
    <x v="494"/>
    <x v="3"/>
    <x v="2"/>
    <x v="2"/>
    <x v="3"/>
    <x v="0"/>
    <n v="4940565"/>
    <n v="326871"/>
    <n v="92268"/>
    <n v="5785"/>
    <n v="424924"/>
    <n v="8.6007167196464368E-2"/>
    <x v="0"/>
    <n v="0"/>
  </r>
  <r>
    <s v="Post_2108"/>
    <x v="621"/>
    <x v="21"/>
    <x v="3"/>
    <x v="4"/>
    <x v="1"/>
    <x v="4"/>
    <n v="3498297"/>
    <n v="280997"/>
    <n v="67445"/>
    <n v="41756"/>
    <n v="390198"/>
    <n v="0.11153941474951955"/>
    <x v="2"/>
    <n v="0"/>
  </r>
  <r>
    <s v="Post_2109"/>
    <x v="334"/>
    <x v="6"/>
    <x v="1"/>
    <x v="0"/>
    <x v="0"/>
    <x v="1"/>
    <n v="3886364"/>
    <n v="247013"/>
    <n v="99313"/>
    <n v="15416"/>
    <n v="361742"/>
    <n v="9.3079804156275633E-2"/>
    <x v="0"/>
    <n v="0"/>
  </r>
  <r>
    <s v="Post_2110"/>
    <x v="602"/>
    <x v="8"/>
    <x v="2"/>
    <x v="6"/>
    <x v="4"/>
    <x v="7"/>
    <n v="1338312"/>
    <n v="264567"/>
    <n v="75100"/>
    <n v="16361"/>
    <n v="356028"/>
    <n v="0.26602765274465145"/>
    <x v="0"/>
    <n v="0"/>
  </r>
  <r>
    <s v="Post_2111"/>
    <x v="375"/>
    <x v="20"/>
    <x v="0"/>
    <x v="1"/>
    <x v="3"/>
    <x v="2"/>
    <n v="4925928"/>
    <n v="223449"/>
    <n v="71385"/>
    <n v="24086"/>
    <n v="318920"/>
    <n v="6.4743130634471319E-2"/>
    <x v="1"/>
    <n v="0"/>
  </r>
  <r>
    <s v="Post_2112"/>
    <x v="685"/>
    <x v="17"/>
    <x v="3"/>
    <x v="2"/>
    <x v="2"/>
    <x v="2"/>
    <n v="16410"/>
    <n v="88118"/>
    <n v="70254"/>
    <n v="9681"/>
    <n v="168053"/>
    <n v="10.240889701401585"/>
    <x v="1"/>
    <n v="0"/>
  </r>
  <r>
    <s v="Post_2113"/>
    <x v="623"/>
    <x v="11"/>
    <x v="0"/>
    <x v="2"/>
    <x v="4"/>
    <x v="5"/>
    <n v="1778307"/>
    <n v="57050"/>
    <n v="82609"/>
    <n v="28347"/>
    <n v="168006"/>
    <n v="9.4475250898748073E-2"/>
    <x v="1"/>
    <n v="0"/>
  </r>
  <r>
    <s v="Post_2114"/>
    <x v="552"/>
    <x v="4"/>
    <x v="1"/>
    <x v="0"/>
    <x v="1"/>
    <x v="1"/>
    <n v="3692069"/>
    <n v="182095"/>
    <n v="72323"/>
    <n v="13292"/>
    <n v="267710"/>
    <n v="7.250947910236781E-2"/>
    <x v="1"/>
    <n v="0"/>
  </r>
  <r>
    <s v="Post_2115"/>
    <x v="579"/>
    <x v="8"/>
    <x v="3"/>
    <x v="9"/>
    <x v="2"/>
    <x v="6"/>
    <n v="2408155"/>
    <n v="331242"/>
    <n v="45520"/>
    <n v="30152"/>
    <n v="406914"/>
    <n v="0.16897334266274389"/>
    <x v="2"/>
    <n v="0"/>
  </r>
  <r>
    <s v="Post_2116"/>
    <x v="341"/>
    <x v="20"/>
    <x v="2"/>
    <x v="1"/>
    <x v="5"/>
    <x v="1"/>
    <n v="1338230"/>
    <n v="350566"/>
    <n v="75830"/>
    <n v="44606"/>
    <n v="471002"/>
    <n v="0.35195893082653951"/>
    <x v="2"/>
    <n v="0"/>
  </r>
  <r>
    <s v="Post_2117"/>
    <x v="237"/>
    <x v="5"/>
    <x v="2"/>
    <x v="4"/>
    <x v="0"/>
    <x v="5"/>
    <n v="3252632"/>
    <n v="398969"/>
    <n v="85010"/>
    <n v="22720"/>
    <n v="506699"/>
    <n v="0.15578122578883807"/>
    <x v="2"/>
    <n v="0"/>
  </r>
  <r>
    <s v="Post_2118"/>
    <x v="110"/>
    <x v="1"/>
    <x v="1"/>
    <x v="8"/>
    <x v="2"/>
    <x v="7"/>
    <n v="2800983"/>
    <n v="294183"/>
    <n v="6110"/>
    <n v="21898"/>
    <n v="322191"/>
    <n v="0.1150278313006541"/>
    <x v="2"/>
    <n v="0"/>
  </r>
  <r>
    <s v="Post_2119"/>
    <x v="457"/>
    <x v="20"/>
    <x v="2"/>
    <x v="7"/>
    <x v="2"/>
    <x v="1"/>
    <n v="1191790"/>
    <n v="18070"/>
    <n v="38513"/>
    <n v="39735"/>
    <n v="96318"/>
    <n v="8.0817929333187891E-2"/>
    <x v="0"/>
    <n v="0"/>
  </r>
  <r>
    <s v="Post_2120"/>
    <x v="134"/>
    <x v="1"/>
    <x v="0"/>
    <x v="9"/>
    <x v="0"/>
    <x v="3"/>
    <n v="932583"/>
    <n v="243874"/>
    <n v="61449"/>
    <n v="31026"/>
    <n v="336349"/>
    <n v="0.36066387656648258"/>
    <x v="2"/>
    <n v="0"/>
  </r>
  <r>
    <s v="Post_2121"/>
    <x v="106"/>
    <x v="4"/>
    <x v="2"/>
    <x v="0"/>
    <x v="0"/>
    <x v="7"/>
    <n v="2088610"/>
    <n v="416340"/>
    <n v="73103"/>
    <n v="8029"/>
    <n v="497472"/>
    <n v="0.2381832893646971"/>
    <x v="2"/>
    <n v="0"/>
  </r>
  <r>
    <s v="Post_2122"/>
    <x v="637"/>
    <x v="21"/>
    <x v="1"/>
    <x v="9"/>
    <x v="5"/>
    <x v="0"/>
    <n v="2975538"/>
    <n v="428206"/>
    <n v="273"/>
    <n v="5526"/>
    <n v="434005"/>
    <n v="0.14585765666578615"/>
    <x v="2"/>
    <n v="0"/>
  </r>
  <r>
    <s v="Post_2123"/>
    <x v="623"/>
    <x v="11"/>
    <x v="1"/>
    <x v="4"/>
    <x v="1"/>
    <x v="1"/>
    <n v="1518636"/>
    <n v="419030"/>
    <n v="5094"/>
    <n v="14494"/>
    <n v="438618"/>
    <n v="0.28882365491138101"/>
    <x v="1"/>
    <n v="0"/>
  </r>
  <r>
    <s v="Post_2124"/>
    <x v="432"/>
    <x v="0"/>
    <x v="0"/>
    <x v="0"/>
    <x v="2"/>
    <x v="0"/>
    <n v="912055"/>
    <n v="363839"/>
    <n v="15376"/>
    <n v="24499"/>
    <n v="403714"/>
    <n v="0.4426421652202992"/>
    <x v="1"/>
    <n v="0"/>
  </r>
  <r>
    <s v="Post_2125"/>
    <x v="113"/>
    <x v="18"/>
    <x v="1"/>
    <x v="6"/>
    <x v="4"/>
    <x v="7"/>
    <n v="812313"/>
    <n v="84212"/>
    <n v="67698"/>
    <n v="12732"/>
    <n v="164642"/>
    <n v="0.20268295595417038"/>
    <x v="1"/>
    <n v="0"/>
  </r>
  <r>
    <s v="Post_2126"/>
    <x v="136"/>
    <x v="10"/>
    <x v="3"/>
    <x v="9"/>
    <x v="1"/>
    <x v="7"/>
    <n v="2367290"/>
    <n v="417154"/>
    <n v="30197"/>
    <n v="40668"/>
    <n v="488019"/>
    <n v="0.20615091518149445"/>
    <x v="2"/>
    <n v="0"/>
  </r>
  <r>
    <s v="Post_2127"/>
    <x v="566"/>
    <x v="0"/>
    <x v="2"/>
    <x v="8"/>
    <x v="5"/>
    <x v="3"/>
    <n v="802693"/>
    <n v="337801"/>
    <n v="95338"/>
    <n v="43967"/>
    <n v="477106"/>
    <n v="0.59438166272784243"/>
    <x v="2"/>
    <n v="0"/>
  </r>
  <r>
    <s v="Post_2128"/>
    <x v="134"/>
    <x v="1"/>
    <x v="0"/>
    <x v="5"/>
    <x v="2"/>
    <x v="0"/>
    <n v="1883707"/>
    <n v="129899"/>
    <n v="15872"/>
    <n v="30639"/>
    <n v="176410"/>
    <n v="9.365044563724613E-2"/>
    <x v="1"/>
    <n v="0"/>
  </r>
  <r>
    <s v="Post_2129"/>
    <x v="467"/>
    <x v="6"/>
    <x v="0"/>
    <x v="6"/>
    <x v="4"/>
    <x v="6"/>
    <n v="1274494"/>
    <n v="317324"/>
    <n v="32727"/>
    <n v="21300"/>
    <n v="371351"/>
    <n v="0.29137132069668431"/>
    <x v="0"/>
    <n v="0"/>
  </r>
  <r>
    <s v="Post_2130"/>
    <x v="564"/>
    <x v="21"/>
    <x v="3"/>
    <x v="5"/>
    <x v="0"/>
    <x v="6"/>
    <n v="1152050"/>
    <n v="57749"/>
    <n v="49408"/>
    <n v="17292"/>
    <n v="124449"/>
    <n v="0.10802395729352024"/>
    <x v="2"/>
    <n v="0"/>
  </r>
  <r>
    <s v="Post_2131"/>
    <x v="94"/>
    <x v="2"/>
    <x v="0"/>
    <x v="7"/>
    <x v="2"/>
    <x v="0"/>
    <n v="2757579"/>
    <n v="463841"/>
    <n v="73343"/>
    <n v="31447"/>
    <n v="568631"/>
    <n v="0.20620660369113633"/>
    <x v="2"/>
    <n v="0"/>
  </r>
  <r>
    <s v="Post_2132"/>
    <x v="432"/>
    <x v="0"/>
    <x v="0"/>
    <x v="1"/>
    <x v="2"/>
    <x v="4"/>
    <n v="1816648"/>
    <n v="16624"/>
    <n v="67249"/>
    <n v="37672"/>
    <n v="121545"/>
    <n v="6.6906192063624872E-2"/>
    <x v="0"/>
    <n v="0"/>
  </r>
  <r>
    <s v="Post_2133"/>
    <x v="686"/>
    <x v="7"/>
    <x v="0"/>
    <x v="1"/>
    <x v="3"/>
    <x v="1"/>
    <n v="4016595"/>
    <n v="201094"/>
    <n v="92285"/>
    <n v="20196"/>
    <n v="313575"/>
    <n v="7.8069857677958571E-2"/>
    <x v="1"/>
    <n v="0"/>
  </r>
  <r>
    <s v="Post_2134"/>
    <x v="613"/>
    <x v="3"/>
    <x v="1"/>
    <x v="3"/>
    <x v="1"/>
    <x v="2"/>
    <n v="3685642"/>
    <n v="89680"/>
    <n v="72848"/>
    <n v="26621"/>
    <n v="189149"/>
    <n v="5.1320502642416166E-2"/>
    <x v="2"/>
    <n v="0"/>
  </r>
  <r>
    <s v="Post_2135"/>
    <x v="131"/>
    <x v="9"/>
    <x v="3"/>
    <x v="9"/>
    <x v="3"/>
    <x v="4"/>
    <n v="1115325"/>
    <n v="368716"/>
    <n v="8007"/>
    <n v="4218"/>
    <n v="380941"/>
    <n v="0.34155156568713158"/>
    <x v="0"/>
    <n v="0"/>
  </r>
  <r>
    <s v="Post_2136"/>
    <x v="458"/>
    <x v="21"/>
    <x v="3"/>
    <x v="8"/>
    <x v="3"/>
    <x v="0"/>
    <n v="3808359"/>
    <n v="310007"/>
    <n v="69591"/>
    <n v="9596"/>
    <n v="389194"/>
    <n v="0.10219467229848866"/>
    <x v="2"/>
    <n v="0"/>
  </r>
  <r>
    <s v="Post_2137"/>
    <x v="396"/>
    <x v="5"/>
    <x v="1"/>
    <x v="4"/>
    <x v="5"/>
    <x v="3"/>
    <n v="3894059"/>
    <n v="344593"/>
    <n v="93343"/>
    <n v="21314"/>
    <n v="459250"/>
    <n v="0.11793606619725074"/>
    <x v="1"/>
    <n v="0"/>
  </r>
  <r>
    <s v="Post_2138"/>
    <x v="81"/>
    <x v="17"/>
    <x v="3"/>
    <x v="1"/>
    <x v="2"/>
    <x v="2"/>
    <n v="2748098"/>
    <n v="238202"/>
    <n v="11437"/>
    <n v="42674"/>
    <n v="292313"/>
    <n v="0.10636920517390573"/>
    <x v="0"/>
    <n v="0"/>
  </r>
  <r>
    <s v="Post_2139"/>
    <x v="186"/>
    <x v="12"/>
    <x v="3"/>
    <x v="0"/>
    <x v="0"/>
    <x v="4"/>
    <n v="2221509"/>
    <n v="94536"/>
    <n v="30994"/>
    <n v="17067"/>
    <n v="142597"/>
    <n v="6.418925154028185E-2"/>
    <x v="2"/>
    <n v="0"/>
  </r>
  <r>
    <s v="Post_2140"/>
    <x v="410"/>
    <x v="14"/>
    <x v="1"/>
    <x v="5"/>
    <x v="5"/>
    <x v="2"/>
    <n v="2854637"/>
    <n v="188755"/>
    <n v="50133"/>
    <n v="48809"/>
    <n v="287697"/>
    <n v="0.10078234115230764"/>
    <x v="2"/>
    <n v="0"/>
  </r>
  <r>
    <s v="Post_2141"/>
    <x v="394"/>
    <x v="16"/>
    <x v="1"/>
    <x v="5"/>
    <x v="0"/>
    <x v="5"/>
    <n v="1155651"/>
    <n v="50816"/>
    <n v="83762"/>
    <n v="21207"/>
    <n v="155785"/>
    <n v="0.13480280811421441"/>
    <x v="0"/>
    <n v="0"/>
  </r>
  <r>
    <s v="Post_2142"/>
    <x v="352"/>
    <x v="23"/>
    <x v="3"/>
    <x v="0"/>
    <x v="4"/>
    <x v="3"/>
    <n v="3863014"/>
    <n v="248275"/>
    <n v="65817"/>
    <n v="25327"/>
    <n v="339419"/>
    <n v="8.7863776833322374E-2"/>
    <x v="1"/>
    <n v="0"/>
  </r>
  <r>
    <s v="Post_2143"/>
    <x v="108"/>
    <x v="14"/>
    <x v="3"/>
    <x v="0"/>
    <x v="4"/>
    <x v="2"/>
    <n v="1653694"/>
    <n v="108742"/>
    <n v="26758"/>
    <n v="18715"/>
    <n v="154215"/>
    <n v="9.3254858516750985E-2"/>
    <x v="1"/>
    <n v="0"/>
  </r>
  <r>
    <s v="Post_2144"/>
    <x v="40"/>
    <x v="6"/>
    <x v="1"/>
    <x v="9"/>
    <x v="0"/>
    <x v="7"/>
    <n v="4429431"/>
    <n v="5153"/>
    <n v="43971"/>
    <n v="14991"/>
    <n v="64115"/>
    <n v="1.4474771138776064E-2"/>
    <x v="2"/>
    <n v="0"/>
  </r>
  <r>
    <s v="Post_2145"/>
    <x v="563"/>
    <x v="18"/>
    <x v="0"/>
    <x v="1"/>
    <x v="5"/>
    <x v="3"/>
    <n v="454948"/>
    <n v="306641"/>
    <n v="59145"/>
    <n v="37973"/>
    <n v="403759"/>
    <n v="0.88748384430748128"/>
    <x v="0"/>
    <n v="0"/>
  </r>
  <r>
    <s v="Post_2146"/>
    <x v="517"/>
    <x v="19"/>
    <x v="2"/>
    <x v="6"/>
    <x v="3"/>
    <x v="0"/>
    <n v="2664697"/>
    <n v="448573"/>
    <n v="15378"/>
    <n v="20611"/>
    <n v="484562"/>
    <n v="0.1818450653113656"/>
    <x v="1"/>
    <n v="0"/>
  </r>
  <r>
    <s v="Post_2147"/>
    <x v="433"/>
    <x v="1"/>
    <x v="0"/>
    <x v="4"/>
    <x v="3"/>
    <x v="3"/>
    <n v="1365873"/>
    <n v="210793"/>
    <n v="21826"/>
    <n v="38899"/>
    <n v="271518"/>
    <n v="0.19878714931768912"/>
    <x v="2"/>
    <n v="0"/>
  </r>
  <r>
    <s v="Post_2148"/>
    <x v="537"/>
    <x v="15"/>
    <x v="3"/>
    <x v="1"/>
    <x v="2"/>
    <x v="0"/>
    <n v="3236438"/>
    <n v="331077"/>
    <n v="62035"/>
    <n v="20808"/>
    <n v="413920"/>
    <n v="0.1278936905326164"/>
    <x v="0"/>
    <n v="0"/>
  </r>
  <r>
    <s v="Post_2149"/>
    <x v="532"/>
    <x v="21"/>
    <x v="1"/>
    <x v="4"/>
    <x v="3"/>
    <x v="3"/>
    <n v="1187542"/>
    <n v="417824"/>
    <n v="3004"/>
    <n v="33799"/>
    <n v="454627"/>
    <n v="0.38283024937223276"/>
    <x v="2"/>
    <n v="0"/>
  </r>
  <r>
    <s v="Post_2150"/>
    <x v="376"/>
    <x v="20"/>
    <x v="0"/>
    <x v="7"/>
    <x v="2"/>
    <x v="5"/>
    <n v="347711"/>
    <n v="204813"/>
    <n v="98930"/>
    <n v="24858"/>
    <n v="328601"/>
    <n v="0.94504056529704261"/>
    <x v="1"/>
    <n v="0"/>
  </r>
  <r>
    <s v="Post_2151"/>
    <x v="230"/>
    <x v="7"/>
    <x v="3"/>
    <x v="2"/>
    <x v="1"/>
    <x v="6"/>
    <n v="1869423"/>
    <n v="167610"/>
    <n v="54151"/>
    <n v="30587"/>
    <n v="252348"/>
    <n v="0.13498710564703656"/>
    <x v="1"/>
    <n v="0"/>
  </r>
  <r>
    <s v="Post_2152"/>
    <x v="33"/>
    <x v="19"/>
    <x v="0"/>
    <x v="7"/>
    <x v="0"/>
    <x v="0"/>
    <n v="4706191"/>
    <n v="318830"/>
    <n v="35920"/>
    <n v="32602"/>
    <n v="387352"/>
    <n v="8.2306901696085011E-2"/>
    <x v="2"/>
    <n v="0"/>
  </r>
  <r>
    <s v="Post_2153"/>
    <x v="210"/>
    <x v="10"/>
    <x v="0"/>
    <x v="4"/>
    <x v="0"/>
    <x v="6"/>
    <n v="311896"/>
    <n v="380243"/>
    <n v="78206"/>
    <n v="27299"/>
    <n v="485748"/>
    <n v="1.5574037499679381"/>
    <x v="2"/>
    <n v="0"/>
  </r>
  <r>
    <s v="Post_2154"/>
    <x v="687"/>
    <x v="8"/>
    <x v="0"/>
    <x v="1"/>
    <x v="2"/>
    <x v="0"/>
    <n v="970198"/>
    <n v="143299"/>
    <n v="46943"/>
    <n v="46777"/>
    <n v="237019"/>
    <n v="0.24429961719154233"/>
    <x v="0"/>
    <n v="0"/>
  </r>
  <r>
    <s v="Post_2155"/>
    <x v="673"/>
    <x v="10"/>
    <x v="3"/>
    <x v="4"/>
    <x v="3"/>
    <x v="6"/>
    <n v="2930604"/>
    <n v="72137"/>
    <n v="89326"/>
    <n v="11770"/>
    <n v="173233"/>
    <n v="5.9111705300340815E-2"/>
    <x v="1"/>
    <n v="0"/>
  </r>
  <r>
    <s v="Post_2156"/>
    <x v="510"/>
    <x v="9"/>
    <x v="0"/>
    <x v="7"/>
    <x v="5"/>
    <x v="5"/>
    <n v="3351813"/>
    <n v="93307"/>
    <n v="40221"/>
    <n v="28094"/>
    <n v="161622"/>
    <n v="4.8219277149411377E-2"/>
    <x v="0"/>
    <n v="0"/>
  </r>
  <r>
    <s v="Post_2157"/>
    <x v="141"/>
    <x v="6"/>
    <x v="3"/>
    <x v="4"/>
    <x v="0"/>
    <x v="7"/>
    <n v="3200398"/>
    <n v="275571"/>
    <n v="97019"/>
    <n v="15736"/>
    <n v="388326"/>
    <n v="0.12133678373752264"/>
    <x v="2"/>
    <n v="0"/>
  </r>
  <r>
    <s v="Post_2158"/>
    <x v="181"/>
    <x v="11"/>
    <x v="1"/>
    <x v="6"/>
    <x v="0"/>
    <x v="4"/>
    <n v="3011767"/>
    <n v="223622"/>
    <n v="99894"/>
    <n v="9453"/>
    <n v="332969"/>
    <n v="0.11055602906864974"/>
    <x v="0"/>
    <n v="0"/>
  </r>
  <r>
    <s v="Post_2159"/>
    <x v="28"/>
    <x v="17"/>
    <x v="3"/>
    <x v="2"/>
    <x v="2"/>
    <x v="1"/>
    <n v="3208192"/>
    <n v="148479"/>
    <n v="59728"/>
    <n v="43085"/>
    <n v="251292"/>
    <n v="7.832822973188637E-2"/>
    <x v="0"/>
    <n v="0"/>
  </r>
  <r>
    <s v="Post_2160"/>
    <x v="361"/>
    <x v="0"/>
    <x v="0"/>
    <x v="1"/>
    <x v="0"/>
    <x v="4"/>
    <n v="4306154"/>
    <n v="289599"/>
    <n v="29188"/>
    <n v="17469"/>
    <n v="336256"/>
    <n v="7.8087314109063444E-2"/>
    <x v="2"/>
    <n v="0"/>
  </r>
  <r>
    <s v="Post_2161"/>
    <x v="331"/>
    <x v="11"/>
    <x v="3"/>
    <x v="0"/>
    <x v="0"/>
    <x v="3"/>
    <n v="4521597"/>
    <n v="438998"/>
    <n v="99103"/>
    <n v="14083"/>
    <n v="552184"/>
    <n v="0.12212145399070284"/>
    <x v="1"/>
    <n v="0"/>
  </r>
  <r>
    <s v="Post_2162"/>
    <x v="353"/>
    <x v="9"/>
    <x v="0"/>
    <x v="7"/>
    <x v="1"/>
    <x v="6"/>
    <n v="119572"/>
    <n v="481352"/>
    <n v="83967"/>
    <n v="27291"/>
    <n v="592610"/>
    <n v="4.9560933997925938"/>
    <x v="2"/>
    <n v="0"/>
  </r>
  <r>
    <s v="Post_2163"/>
    <x v="528"/>
    <x v="6"/>
    <x v="3"/>
    <x v="8"/>
    <x v="5"/>
    <x v="7"/>
    <n v="3387703"/>
    <n v="258583"/>
    <n v="51255"/>
    <n v="46631"/>
    <n v="356469"/>
    <n v="0.10522439540892457"/>
    <x v="2"/>
    <n v="0"/>
  </r>
  <r>
    <s v="Post_2164"/>
    <x v="221"/>
    <x v="14"/>
    <x v="1"/>
    <x v="4"/>
    <x v="3"/>
    <x v="1"/>
    <n v="628363"/>
    <n v="74367"/>
    <n v="94257"/>
    <n v="13383"/>
    <n v="182007"/>
    <n v="0.28965263709034428"/>
    <x v="0"/>
    <n v="0"/>
  </r>
  <r>
    <s v="Post_2165"/>
    <x v="386"/>
    <x v="12"/>
    <x v="3"/>
    <x v="2"/>
    <x v="2"/>
    <x v="3"/>
    <n v="3800272"/>
    <n v="198740"/>
    <n v="15794"/>
    <n v="46661"/>
    <n v="261195"/>
    <n v="6.8730606651313378E-2"/>
    <x v="1"/>
    <n v="0"/>
  </r>
  <r>
    <s v="Post_2166"/>
    <x v="414"/>
    <x v="3"/>
    <x v="2"/>
    <x v="4"/>
    <x v="5"/>
    <x v="1"/>
    <n v="3210454"/>
    <n v="289874"/>
    <n v="90165"/>
    <n v="43484"/>
    <n v="423523"/>
    <n v="0.13191997144329121"/>
    <x v="0"/>
    <n v="0"/>
  </r>
  <r>
    <s v="Post_2167"/>
    <x v="517"/>
    <x v="19"/>
    <x v="2"/>
    <x v="2"/>
    <x v="0"/>
    <x v="6"/>
    <n v="320720"/>
    <n v="465297"/>
    <n v="36253"/>
    <n v="43115"/>
    <n v="544665"/>
    <n v="1.6982570466450486"/>
    <x v="0"/>
    <n v="0"/>
  </r>
  <r>
    <s v="Post_2168"/>
    <x v="458"/>
    <x v="21"/>
    <x v="2"/>
    <x v="5"/>
    <x v="3"/>
    <x v="4"/>
    <n v="4217823"/>
    <n v="141048"/>
    <n v="38461"/>
    <n v="5788"/>
    <n v="185297"/>
    <n v="4.393190515581142E-2"/>
    <x v="0"/>
    <n v="0"/>
  </r>
  <r>
    <s v="Post_2169"/>
    <x v="233"/>
    <x v="23"/>
    <x v="3"/>
    <x v="0"/>
    <x v="3"/>
    <x v="6"/>
    <n v="3887988"/>
    <n v="9588"/>
    <n v="49773"/>
    <n v="40260"/>
    <n v="99621"/>
    <n v="2.5622764267790948E-2"/>
    <x v="1"/>
    <n v="0"/>
  </r>
  <r>
    <s v="Post_2170"/>
    <x v="549"/>
    <x v="12"/>
    <x v="3"/>
    <x v="0"/>
    <x v="5"/>
    <x v="4"/>
    <n v="888391"/>
    <n v="41916"/>
    <n v="38940"/>
    <n v="10831"/>
    <n v="91687"/>
    <n v="0.10320568308323699"/>
    <x v="1"/>
    <n v="0"/>
  </r>
  <r>
    <s v="Post_2171"/>
    <x v="583"/>
    <x v="20"/>
    <x v="2"/>
    <x v="3"/>
    <x v="0"/>
    <x v="4"/>
    <n v="4620289"/>
    <n v="304155"/>
    <n v="43414"/>
    <n v="44280"/>
    <n v="391849"/>
    <n v="8.4810495620512044E-2"/>
    <x v="1"/>
    <n v="0"/>
  </r>
  <r>
    <s v="Post_2172"/>
    <x v="61"/>
    <x v="11"/>
    <x v="1"/>
    <x v="6"/>
    <x v="0"/>
    <x v="1"/>
    <n v="933951"/>
    <n v="188820"/>
    <n v="89181"/>
    <n v="2551"/>
    <n v="280552"/>
    <n v="0.30039263301822045"/>
    <x v="0"/>
    <n v="0"/>
  </r>
  <r>
    <s v="Post_2173"/>
    <x v="642"/>
    <x v="11"/>
    <x v="3"/>
    <x v="6"/>
    <x v="5"/>
    <x v="2"/>
    <n v="3021490"/>
    <n v="245628"/>
    <n v="5788"/>
    <n v="46874"/>
    <n v="298290"/>
    <n v="9.8722815564506253E-2"/>
    <x v="1"/>
    <n v="0"/>
  </r>
  <r>
    <s v="Post_2174"/>
    <x v="650"/>
    <x v="13"/>
    <x v="0"/>
    <x v="6"/>
    <x v="2"/>
    <x v="4"/>
    <n v="257530"/>
    <n v="427342"/>
    <n v="76586"/>
    <n v="49730"/>
    <n v="553658"/>
    <n v="2.1498776841533025"/>
    <x v="0"/>
    <n v="0"/>
  </r>
  <r>
    <s v="Post_2175"/>
    <x v="351"/>
    <x v="15"/>
    <x v="2"/>
    <x v="6"/>
    <x v="1"/>
    <x v="2"/>
    <n v="428868"/>
    <n v="248217"/>
    <n v="34709"/>
    <n v="49708"/>
    <n v="332634"/>
    <n v="0.77560927837936144"/>
    <x v="1"/>
    <n v="0"/>
  </r>
  <r>
    <s v="Post_2176"/>
    <x v="279"/>
    <x v="23"/>
    <x v="0"/>
    <x v="2"/>
    <x v="1"/>
    <x v="4"/>
    <n v="3374576"/>
    <n v="396248"/>
    <n v="23904"/>
    <n v="1717"/>
    <n v="421869"/>
    <n v="0.12501392767565467"/>
    <x v="2"/>
    <n v="0"/>
  </r>
  <r>
    <s v="Post_2177"/>
    <x v="578"/>
    <x v="3"/>
    <x v="2"/>
    <x v="6"/>
    <x v="0"/>
    <x v="6"/>
    <n v="2974026"/>
    <n v="445834"/>
    <n v="2556"/>
    <n v="36194"/>
    <n v="484584"/>
    <n v="0.16293872346778407"/>
    <x v="0"/>
    <n v="0"/>
  </r>
  <r>
    <s v="Post_2178"/>
    <x v="19"/>
    <x v="14"/>
    <x v="1"/>
    <x v="9"/>
    <x v="4"/>
    <x v="0"/>
    <n v="2658996"/>
    <n v="329969"/>
    <n v="61578"/>
    <n v="12445"/>
    <n v="403992"/>
    <n v="0.15193403826105795"/>
    <x v="0"/>
    <n v="0"/>
  </r>
  <r>
    <s v="Post_2179"/>
    <x v="201"/>
    <x v="11"/>
    <x v="0"/>
    <x v="3"/>
    <x v="2"/>
    <x v="3"/>
    <n v="1343257"/>
    <n v="494555"/>
    <n v="85238"/>
    <n v="41759"/>
    <n v="621552"/>
    <n v="0.46272009004978198"/>
    <x v="1"/>
    <n v="0"/>
  </r>
  <r>
    <s v="Post_2180"/>
    <x v="606"/>
    <x v="13"/>
    <x v="1"/>
    <x v="6"/>
    <x v="3"/>
    <x v="6"/>
    <n v="4004581"/>
    <n v="192354"/>
    <n v="3305"/>
    <n v="2480"/>
    <n v="198139"/>
    <n v="4.9478085222898475E-2"/>
    <x v="2"/>
    <n v="0"/>
  </r>
  <r>
    <s v="Post_2181"/>
    <x v="218"/>
    <x v="23"/>
    <x v="2"/>
    <x v="5"/>
    <x v="1"/>
    <x v="1"/>
    <n v="4521859"/>
    <n v="43194"/>
    <n v="6727"/>
    <n v="971"/>
    <n v="50892"/>
    <n v="1.125466318166931E-2"/>
    <x v="0"/>
    <n v="0"/>
  </r>
  <r>
    <s v="Post_2182"/>
    <x v="456"/>
    <x v="14"/>
    <x v="1"/>
    <x v="5"/>
    <x v="4"/>
    <x v="6"/>
    <n v="3148704"/>
    <n v="463587"/>
    <n v="9057"/>
    <n v="13811"/>
    <n v="486455"/>
    <n v="0.15449372186143887"/>
    <x v="1"/>
    <n v="0"/>
  </r>
  <r>
    <s v="Post_2183"/>
    <x v="688"/>
    <x v="13"/>
    <x v="3"/>
    <x v="1"/>
    <x v="3"/>
    <x v="0"/>
    <n v="263141"/>
    <n v="181365"/>
    <n v="92942"/>
    <n v="5308"/>
    <n v="279615"/>
    <n v="1.0626052192550761"/>
    <x v="0"/>
    <n v="0"/>
  </r>
  <r>
    <s v="Post_2184"/>
    <x v="689"/>
    <x v="7"/>
    <x v="2"/>
    <x v="8"/>
    <x v="2"/>
    <x v="4"/>
    <n v="1746095"/>
    <n v="162903"/>
    <n v="81213"/>
    <n v="47445"/>
    <n v="291561"/>
    <n v="0.16697888717395101"/>
    <x v="2"/>
    <n v="0"/>
  </r>
  <r>
    <s v="Post_2185"/>
    <x v="317"/>
    <x v="6"/>
    <x v="3"/>
    <x v="9"/>
    <x v="1"/>
    <x v="0"/>
    <n v="2204480"/>
    <n v="287793"/>
    <n v="19461"/>
    <n v="28472"/>
    <n v="335726"/>
    <n v="0.15229260415154594"/>
    <x v="2"/>
    <n v="0"/>
  </r>
  <r>
    <s v="Post_2186"/>
    <x v="363"/>
    <x v="4"/>
    <x v="3"/>
    <x v="6"/>
    <x v="1"/>
    <x v="0"/>
    <n v="1764533"/>
    <n v="472012"/>
    <n v="15668"/>
    <n v="49499"/>
    <n v="537179"/>
    <n v="0.30443125744885474"/>
    <x v="2"/>
    <n v="0"/>
  </r>
  <r>
    <s v="Post_2187"/>
    <x v="501"/>
    <x v="3"/>
    <x v="3"/>
    <x v="5"/>
    <x v="3"/>
    <x v="2"/>
    <n v="3939014"/>
    <n v="405603"/>
    <n v="52812"/>
    <n v="15241"/>
    <n v="473656"/>
    <n v="0.12024735124069119"/>
    <x v="1"/>
    <n v="0"/>
  </r>
  <r>
    <s v="Post_2188"/>
    <x v="82"/>
    <x v="22"/>
    <x v="2"/>
    <x v="2"/>
    <x v="4"/>
    <x v="6"/>
    <n v="1448171"/>
    <n v="171170"/>
    <n v="97460"/>
    <n v="23669"/>
    <n v="292299"/>
    <n v="0.20184011418541042"/>
    <x v="0"/>
    <n v="0"/>
  </r>
  <r>
    <s v="Post_2189"/>
    <x v="300"/>
    <x v="2"/>
    <x v="3"/>
    <x v="5"/>
    <x v="2"/>
    <x v="2"/>
    <n v="3151221"/>
    <n v="407639"/>
    <n v="84929"/>
    <n v="11992"/>
    <n v="504560"/>
    <n v="0.16011571387725584"/>
    <x v="1"/>
    <n v="0"/>
  </r>
  <r>
    <s v="Post_2190"/>
    <x v="58"/>
    <x v="17"/>
    <x v="0"/>
    <x v="4"/>
    <x v="2"/>
    <x v="7"/>
    <n v="1320584"/>
    <n v="445459"/>
    <n v="33529"/>
    <n v="3631"/>
    <n v="482619"/>
    <n v="0.36545876672744787"/>
    <x v="1"/>
    <n v="0"/>
  </r>
  <r>
    <s v="Post_2191"/>
    <x v="391"/>
    <x v="20"/>
    <x v="1"/>
    <x v="3"/>
    <x v="4"/>
    <x v="6"/>
    <n v="3712830"/>
    <n v="135258"/>
    <n v="87420"/>
    <n v="47950"/>
    <n v="270628"/>
    <n v="7.2889951869598124E-2"/>
    <x v="0"/>
    <n v="0"/>
  </r>
  <r>
    <s v="Post_2192"/>
    <x v="150"/>
    <x v="14"/>
    <x v="3"/>
    <x v="9"/>
    <x v="1"/>
    <x v="0"/>
    <n v="658004"/>
    <n v="435828"/>
    <n v="78312"/>
    <n v="29891"/>
    <n v="544031"/>
    <n v="0.82678980674889513"/>
    <x v="2"/>
    <n v="0"/>
  </r>
  <r>
    <s v="Post_2193"/>
    <x v="681"/>
    <x v="0"/>
    <x v="2"/>
    <x v="8"/>
    <x v="3"/>
    <x v="3"/>
    <n v="2044541"/>
    <n v="57785"/>
    <n v="95543"/>
    <n v="45021"/>
    <n v="198349"/>
    <n v="9.7013950808518878E-2"/>
    <x v="0"/>
    <n v="0"/>
  </r>
  <r>
    <s v="Post_2194"/>
    <x v="96"/>
    <x v="17"/>
    <x v="0"/>
    <x v="6"/>
    <x v="5"/>
    <x v="4"/>
    <n v="3224016"/>
    <n v="293451"/>
    <n v="48981"/>
    <n v="27567"/>
    <n v="369999"/>
    <n v="0.11476338827102595"/>
    <x v="1"/>
    <n v="0"/>
  </r>
  <r>
    <s v="Post_2195"/>
    <x v="523"/>
    <x v="14"/>
    <x v="1"/>
    <x v="7"/>
    <x v="2"/>
    <x v="5"/>
    <n v="1615734"/>
    <n v="285555"/>
    <n v="68383"/>
    <n v="31687"/>
    <n v="385625"/>
    <n v="0.23866861748282825"/>
    <x v="2"/>
    <n v="0"/>
  </r>
  <r>
    <s v="Post_2196"/>
    <x v="177"/>
    <x v="6"/>
    <x v="0"/>
    <x v="0"/>
    <x v="4"/>
    <x v="2"/>
    <n v="639630"/>
    <n v="343326"/>
    <n v="96725"/>
    <n v="48577"/>
    <n v="488628"/>
    <n v="0.76392289292247084"/>
    <x v="2"/>
    <n v="0"/>
  </r>
  <r>
    <s v="Post_2197"/>
    <x v="43"/>
    <x v="20"/>
    <x v="0"/>
    <x v="6"/>
    <x v="5"/>
    <x v="3"/>
    <n v="4027013"/>
    <n v="187226"/>
    <n v="91851"/>
    <n v="23484"/>
    <n v="302561"/>
    <n v="7.5132859019824375E-2"/>
    <x v="0"/>
    <n v="0"/>
  </r>
  <r>
    <s v="Post_2198"/>
    <x v="297"/>
    <x v="13"/>
    <x v="2"/>
    <x v="9"/>
    <x v="3"/>
    <x v="6"/>
    <n v="1006906"/>
    <n v="153888"/>
    <n v="62055"/>
    <n v="43370"/>
    <n v="259313"/>
    <n v="0.25753446697109761"/>
    <x v="2"/>
    <n v="0"/>
  </r>
  <r>
    <s v="Post_2199"/>
    <x v="161"/>
    <x v="16"/>
    <x v="0"/>
    <x v="4"/>
    <x v="4"/>
    <x v="2"/>
    <n v="810419"/>
    <n v="34397"/>
    <n v="20268"/>
    <n v="21325"/>
    <n v="75990"/>
    <n v="9.376631100702229E-2"/>
    <x v="2"/>
    <n v="0"/>
  </r>
  <r>
    <s v="Post_2200"/>
    <x v="104"/>
    <x v="4"/>
    <x v="1"/>
    <x v="0"/>
    <x v="4"/>
    <x v="5"/>
    <n v="3995291"/>
    <n v="237537"/>
    <n v="75689"/>
    <n v="38151"/>
    <n v="351377"/>
    <n v="8.7947786531694438E-2"/>
    <x v="1"/>
    <n v="0"/>
  </r>
  <r>
    <s v="Post_2201"/>
    <x v="450"/>
    <x v="15"/>
    <x v="3"/>
    <x v="6"/>
    <x v="3"/>
    <x v="1"/>
    <n v="2965309"/>
    <n v="180167"/>
    <n v="89358"/>
    <n v="9672"/>
    <n v="279197"/>
    <n v="9.4154437193560606E-2"/>
    <x v="1"/>
    <n v="0"/>
  </r>
  <r>
    <s v="Post_2202"/>
    <x v="477"/>
    <x v="4"/>
    <x v="2"/>
    <x v="8"/>
    <x v="4"/>
    <x v="7"/>
    <n v="1551796"/>
    <n v="454815"/>
    <n v="86874"/>
    <n v="2310"/>
    <n v="543999"/>
    <n v="0.35056089846861316"/>
    <x v="0"/>
    <n v="0"/>
  </r>
  <r>
    <s v="Post_2203"/>
    <x v="332"/>
    <x v="1"/>
    <x v="1"/>
    <x v="7"/>
    <x v="2"/>
    <x v="5"/>
    <n v="4913452"/>
    <n v="306350"/>
    <n v="2985"/>
    <n v="44655"/>
    <n v="353990"/>
    <n v="7.2045071367340105E-2"/>
    <x v="2"/>
    <n v="0"/>
  </r>
  <r>
    <s v="Post_2204"/>
    <x v="184"/>
    <x v="21"/>
    <x v="0"/>
    <x v="4"/>
    <x v="4"/>
    <x v="1"/>
    <n v="2443283"/>
    <n v="82547"/>
    <n v="85481"/>
    <n v="19090"/>
    <n v="187118"/>
    <n v="7.6584660884555733E-2"/>
    <x v="2"/>
    <n v="0"/>
  </r>
  <r>
    <s v="Post_2205"/>
    <x v="154"/>
    <x v="14"/>
    <x v="3"/>
    <x v="0"/>
    <x v="0"/>
    <x v="5"/>
    <n v="4037538"/>
    <n v="373205"/>
    <n v="89453"/>
    <n v="48449"/>
    <n v="511107"/>
    <n v="0.12658877761645834"/>
    <x v="0"/>
    <n v="0"/>
  </r>
  <r>
    <s v="Post_2206"/>
    <x v="326"/>
    <x v="1"/>
    <x v="3"/>
    <x v="8"/>
    <x v="5"/>
    <x v="4"/>
    <n v="378803"/>
    <n v="367221"/>
    <n v="69287"/>
    <n v="15299"/>
    <n v="451807"/>
    <n v="1.1927228665031693"/>
    <x v="0"/>
    <n v="0"/>
  </r>
  <r>
    <s v="Post_2207"/>
    <x v="69"/>
    <x v="2"/>
    <x v="3"/>
    <x v="5"/>
    <x v="4"/>
    <x v="5"/>
    <n v="591859"/>
    <n v="475173"/>
    <n v="79780"/>
    <n v="15871"/>
    <n v="570824"/>
    <n v="0.96445944050863464"/>
    <x v="2"/>
    <n v="0"/>
  </r>
  <r>
    <s v="Post_2208"/>
    <x v="265"/>
    <x v="9"/>
    <x v="3"/>
    <x v="2"/>
    <x v="2"/>
    <x v="3"/>
    <n v="1035827"/>
    <n v="207082"/>
    <n v="54620"/>
    <n v="2009"/>
    <n v="263711"/>
    <n v="0.254589810846792"/>
    <x v="1"/>
    <n v="0"/>
  </r>
  <r>
    <s v="Post_2209"/>
    <x v="325"/>
    <x v="14"/>
    <x v="0"/>
    <x v="1"/>
    <x v="4"/>
    <x v="4"/>
    <n v="2114199"/>
    <n v="130092"/>
    <n v="77083"/>
    <n v="28834"/>
    <n v="236009"/>
    <n v="0.11163045673562423"/>
    <x v="1"/>
    <n v="0"/>
  </r>
  <r>
    <s v="Post_2210"/>
    <x v="263"/>
    <x v="21"/>
    <x v="3"/>
    <x v="1"/>
    <x v="5"/>
    <x v="2"/>
    <n v="4909844"/>
    <n v="224556"/>
    <n v="76869"/>
    <n v="28192"/>
    <n v="329617"/>
    <n v="6.7133904865409169E-2"/>
    <x v="1"/>
    <n v="0"/>
  </r>
  <r>
    <s v="Post_2211"/>
    <x v="681"/>
    <x v="0"/>
    <x v="2"/>
    <x v="7"/>
    <x v="2"/>
    <x v="7"/>
    <n v="2756985"/>
    <n v="167281"/>
    <n v="38374"/>
    <n v="11465"/>
    <n v="217120"/>
    <n v="7.875269542634436E-2"/>
    <x v="2"/>
    <n v="0"/>
  </r>
  <r>
    <s v="Post_2212"/>
    <x v="122"/>
    <x v="13"/>
    <x v="0"/>
    <x v="3"/>
    <x v="0"/>
    <x v="2"/>
    <n v="4854526"/>
    <n v="409766"/>
    <n v="24084"/>
    <n v="33526"/>
    <n v="467376"/>
    <n v="9.6276340882714403E-2"/>
    <x v="0"/>
    <n v="0"/>
  </r>
  <r>
    <s v="Post_2213"/>
    <x v="239"/>
    <x v="13"/>
    <x v="3"/>
    <x v="0"/>
    <x v="4"/>
    <x v="5"/>
    <n v="2968614"/>
    <n v="8940"/>
    <n v="55512"/>
    <n v="39938"/>
    <n v="104390"/>
    <n v="3.5164558275343309E-2"/>
    <x v="0"/>
    <n v="0"/>
  </r>
  <r>
    <s v="Post_2214"/>
    <x v="556"/>
    <x v="7"/>
    <x v="1"/>
    <x v="0"/>
    <x v="2"/>
    <x v="2"/>
    <n v="261001"/>
    <n v="277498"/>
    <n v="57943"/>
    <n v="20924"/>
    <n v="356365"/>
    <n v="1.3653779104294619"/>
    <x v="2"/>
    <n v="0"/>
  </r>
  <r>
    <s v="Post_2215"/>
    <x v="611"/>
    <x v="17"/>
    <x v="1"/>
    <x v="9"/>
    <x v="0"/>
    <x v="0"/>
    <n v="1136022"/>
    <n v="158575"/>
    <n v="56196"/>
    <n v="15648"/>
    <n v="230419"/>
    <n v="0.20282969872062337"/>
    <x v="0"/>
    <n v="0"/>
  </r>
  <r>
    <s v="Post_2216"/>
    <x v="271"/>
    <x v="9"/>
    <x v="3"/>
    <x v="4"/>
    <x v="1"/>
    <x v="4"/>
    <n v="2831737"/>
    <n v="137353"/>
    <n v="78616"/>
    <n v="8365"/>
    <n v="224334"/>
    <n v="7.9221340117390848E-2"/>
    <x v="0"/>
    <n v="0"/>
  </r>
  <r>
    <s v="Post_2217"/>
    <x v="126"/>
    <x v="2"/>
    <x v="2"/>
    <x v="1"/>
    <x v="3"/>
    <x v="6"/>
    <n v="3681125"/>
    <n v="234402"/>
    <n v="12937"/>
    <n v="11806"/>
    <n v="259145"/>
    <n v="7.0398315732282932E-2"/>
    <x v="2"/>
    <n v="0"/>
  </r>
  <r>
    <s v="Post_2218"/>
    <x v="192"/>
    <x v="8"/>
    <x v="1"/>
    <x v="3"/>
    <x v="0"/>
    <x v="3"/>
    <n v="213956"/>
    <n v="293513"/>
    <n v="50197"/>
    <n v="22937"/>
    <n v="366647"/>
    <n v="1.7136560788199442"/>
    <x v="2"/>
    <n v="0"/>
  </r>
  <r>
    <s v="Post_2219"/>
    <x v="269"/>
    <x v="18"/>
    <x v="2"/>
    <x v="1"/>
    <x v="3"/>
    <x v="6"/>
    <n v="175511"/>
    <n v="168183"/>
    <n v="60981"/>
    <n v="48874"/>
    <n v="278038"/>
    <n v="1.5841628160058343"/>
    <x v="2"/>
    <n v="0"/>
  </r>
  <r>
    <s v="Post_2220"/>
    <x v="53"/>
    <x v="5"/>
    <x v="1"/>
    <x v="6"/>
    <x v="0"/>
    <x v="1"/>
    <n v="517316"/>
    <n v="364221"/>
    <n v="48454"/>
    <n v="32308"/>
    <n v="444983"/>
    <n v="0.86017637188874885"/>
    <x v="0"/>
    <n v="0"/>
  </r>
  <r>
    <s v="Post_2221"/>
    <x v="160"/>
    <x v="23"/>
    <x v="1"/>
    <x v="7"/>
    <x v="3"/>
    <x v="2"/>
    <n v="2776258"/>
    <n v="317373"/>
    <n v="95587"/>
    <n v="17971"/>
    <n v="430931"/>
    <n v="0.15522008401236484"/>
    <x v="0"/>
    <n v="0"/>
  </r>
  <r>
    <s v="Post_2222"/>
    <x v="306"/>
    <x v="17"/>
    <x v="1"/>
    <x v="5"/>
    <x v="0"/>
    <x v="2"/>
    <n v="3603843"/>
    <n v="331779"/>
    <n v="44762"/>
    <n v="42966"/>
    <n v="419507"/>
    <n v="0.11640545939431879"/>
    <x v="1"/>
    <n v="0"/>
  </r>
  <r>
    <s v="Post_2223"/>
    <x v="91"/>
    <x v="14"/>
    <x v="3"/>
    <x v="3"/>
    <x v="3"/>
    <x v="3"/>
    <n v="965294"/>
    <n v="180682"/>
    <n v="20214"/>
    <n v="10817"/>
    <n v="211713"/>
    <n v="0.21932488961912122"/>
    <x v="1"/>
    <n v="0"/>
  </r>
  <r>
    <s v="Post_2224"/>
    <x v="57"/>
    <x v="14"/>
    <x v="3"/>
    <x v="8"/>
    <x v="1"/>
    <x v="0"/>
    <n v="4513431"/>
    <n v="496958"/>
    <n v="8179"/>
    <n v="42318"/>
    <n v="547455"/>
    <n v="0.1212946425900828"/>
    <x v="2"/>
    <n v="0"/>
  </r>
  <r>
    <s v="Post_2225"/>
    <x v="247"/>
    <x v="14"/>
    <x v="1"/>
    <x v="4"/>
    <x v="4"/>
    <x v="7"/>
    <n v="3087010"/>
    <n v="167365"/>
    <n v="34302"/>
    <n v="37657"/>
    <n v="239324"/>
    <n v="7.7526149899093302E-2"/>
    <x v="0"/>
    <n v="0"/>
  </r>
  <r>
    <s v="Post_2226"/>
    <x v="58"/>
    <x v="17"/>
    <x v="0"/>
    <x v="1"/>
    <x v="2"/>
    <x v="2"/>
    <n v="2979191"/>
    <n v="471046"/>
    <n v="81457"/>
    <n v="11460"/>
    <n v="563963"/>
    <n v="0.18930071955775912"/>
    <x v="2"/>
    <n v="0"/>
  </r>
  <r>
    <s v="Post_2227"/>
    <x v="260"/>
    <x v="6"/>
    <x v="1"/>
    <x v="1"/>
    <x v="0"/>
    <x v="6"/>
    <n v="646803"/>
    <n v="49231"/>
    <n v="73332"/>
    <n v="4583"/>
    <n v="127146"/>
    <n v="0.19657608267123064"/>
    <x v="0"/>
    <n v="0"/>
  </r>
  <r>
    <s v="Post_2228"/>
    <x v="187"/>
    <x v="4"/>
    <x v="3"/>
    <x v="5"/>
    <x v="2"/>
    <x v="0"/>
    <n v="2711276"/>
    <n v="358664"/>
    <n v="90509"/>
    <n v="24286"/>
    <n v="473459"/>
    <n v="0.17462589570372031"/>
    <x v="1"/>
    <n v="0"/>
  </r>
  <r>
    <s v="Post_2229"/>
    <x v="80"/>
    <x v="3"/>
    <x v="2"/>
    <x v="4"/>
    <x v="2"/>
    <x v="7"/>
    <n v="4210489"/>
    <n v="127953"/>
    <n v="19306"/>
    <n v="21718"/>
    <n v="168977"/>
    <n v="4.0132393173334502E-2"/>
    <x v="2"/>
    <n v="0"/>
  </r>
  <r>
    <s v="Post_2230"/>
    <x v="223"/>
    <x v="7"/>
    <x v="0"/>
    <x v="1"/>
    <x v="5"/>
    <x v="3"/>
    <n v="3384848"/>
    <n v="210894"/>
    <n v="82911"/>
    <n v="24114"/>
    <n v="317919"/>
    <n v="9.3924158485107753E-2"/>
    <x v="0"/>
    <n v="0"/>
  </r>
  <r>
    <s v="Post_2231"/>
    <x v="190"/>
    <x v="2"/>
    <x v="0"/>
    <x v="5"/>
    <x v="3"/>
    <x v="5"/>
    <n v="4799072"/>
    <n v="236114"/>
    <n v="47386"/>
    <n v="40537"/>
    <n v="324037"/>
    <n v="6.7520762347387159E-2"/>
    <x v="2"/>
    <n v="0"/>
  </r>
  <r>
    <s v="Post_2232"/>
    <x v="592"/>
    <x v="23"/>
    <x v="3"/>
    <x v="7"/>
    <x v="0"/>
    <x v="2"/>
    <n v="3371495"/>
    <n v="283970"/>
    <n v="78225"/>
    <n v="32830"/>
    <n v="395025"/>
    <n v="0.11716612363358095"/>
    <x v="1"/>
    <n v="0"/>
  </r>
  <r>
    <s v="Post_2233"/>
    <x v="485"/>
    <x v="19"/>
    <x v="0"/>
    <x v="6"/>
    <x v="5"/>
    <x v="0"/>
    <n v="28185"/>
    <n v="105103"/>
    <n v="37939"/>
    <n v="16406"/>
    <n v="159448"/>
    <n v="5.6571935426645377"/>
    <x v="2"/>
    <n v="0"/>
  </r>
  <r>
    <s v="Post_2234"/>
    <x v="614"/>
    <x v="9"/>
    <x v="3"/>
    <x v="5"/>
    <x v="2"/>
    <x v="7"/>
    <n v="3573243"/>
    <n v="450012"/>
    <n v="69135"/>
    <n v="30432"/>
    <n v="549579"/>
    <n v="0.15380398142527671"/>
    <x v="2"/>
    <n v="0"/>
  </r>
  <r>
    <s v="Post_2235"/>
    <x v="77"/>
    <x v="18"/>
    <x v="1"/>
    <x v="3"/>
    <x v="1"/>
    <x v="5"/>
    <n v="182764"/>
    <n v="157348"/>
    <n v="86537"/>
    <n v="11664"/>
    <n v="255549"/>
    <n v="1.3982458252172201"/>
    <x v="2"/>
    <n v="0"/>
  </r>
  <r>
    <s v="Post_2236"/>
    <x v="456"/>
    <x v="14"/>
    <x v="2"/>
    <x v="1"/>
    <x v="5"/>
    <x v="1"/>
    <n v="3380696"/>
    <n v="215220"/>
    <n v="38005"/>
    <n v="6655"/>
    <n v="259880"/>
    <n v="7.6871744753151422E-2"/>
    <x v="0"/>
    <n v="0"/>
  </r>
  <r>
    <s v="Post_2237"/>
    <x v="117"/>
    <x v="9"/>
    <x v="2"/>
    <x v="9"/>
    <x v="2"/>
    <x v="5"/>
    <n v="3978070"/>
    <n v="428088"/>
    <n v="56427"/>
    <n v="5317"/>
    <n v="489832"/>
    <n v="0.12313307709517429"/>
    <x v="2"/>
    <n v="0"/>
  </r>
  <r>
    <s v="Post_2238"/>
    <x v="138"/>
    <x v="18"/>
    <x v="0"/>
    <x v="0"/>
    <x v="1"/>
    <x v="4"/>
    <n v="4673322"/>
    <n v="65950"/>
    <n v="25445"/>
    <n v="8429"/>
    <n v="99824"/>
    <n v="2.136039416928686E-2"/>
    <x v="2"/>
    <n v="0"/>
  </r>
  <r>
    <s v="Post_2239"/>
    <x v="118"/>
    <x v="12"/>
    <x v="3"/>
    <x v="0"/>
    <x v="2"/>
    <x v="6"/>
    <n v="940572"/>
    <n v="408240"/>
    <n v="54144"/>
    <n v="49611"/>
    <n v="511995"/>
    <n v="0.5443442926219364"/>
    <x v="1"/>
    <n v="0"/>
  </r>
  <r>
    <s v="Post_2240"/>
    <x v="513"/>
    <x v="4"/>
    <x v="0"/>
    <x v="4"/>
    <x v="2"/>
    <x v="3"/>
    <n v="1669794"/>
    <n v="228462"/>
    <n v="53780"/>
    <n v="38340"/>
    <n v="320582"/>
    <n v="0.19198895193059742"/>
    <x v="1"/>
    <n v="0"/>
  </r>
  <r>
    <s v="Post_2241"/>
    <x v="250"/>
    <x v="9"/>
    <x v="0"/>
    <x v="3"/>
    <x v="3"/>
    <x v="6"/>
    <n v="2204106"/>
    <n v="441761"/>
    <n v="7826"/>
    <n v="15774"/>
    <n v="465361"/>
    <n v="0.21113367505918498"/>
    <x v="2"/>
    <n v="0"/>
  </r>
  <r>
    <s v="Post_2242"/>
    <x v="53"/>
    <x v="5"/>
    <x v="2"/>
    <x v="7"/>
    <x v="4"/>
    <x v="0"/>
    <n v="1815867"/>
    <n v="356490"/>
    <n v="24330"/>
    <n v="35584"/>
    <n v="416404"/>
    <n v="0.22931415131174254"/>
    <x v="0"/>
    <n v="0"/>
  </r>
  <r>
    <s v="Post_2243"/>
    <x v="616"/>
    <x v="8"/>
    <x v="2"/>
    <x v="8"/>
    <x v="0"/>
    <x v="1"/>
    <n v="2654590"/>
    <n v="488135"/>
    <n v="71550"/>
    <n v="15800"/>
    <n v="575485"/>
    <n v="0.21678865662870725"/>
    <x v="2"/>
    <n v="0"/>
  </r>
  <r>
    <s v="Post_2244"/>
    <x v="524"/>
    <x v="10"/>
    <x v="3"/>
    <x v="6"/>
    <x v="2"/>
    <x v="5"/>
    <n v="1816000"/>
    <n v="113659"/>
    <n v="22679"/>
    <n v="34146"/>
    <n v="170484"/>
    <n v="9.3878854625550665E-2"/>
    <x v="2"/>
    <n v="0"/>
  </r>
  <r>
    <s v="Post_2245"/>
    <x v="346"/>
    <x v="0"/>
    <x v="0"/>
    <x v="0"/>
    <x v="3"/>
    <x v="1"/>
    <n v="4524217"/>
    <n v="407316"/>
    <n v="32931"/>
    <n v="25862"/>
    <n v="466109"/>
    <n v="0.1030253411805844"/>
    <x v="1"/>
    <n v="0"/>
  </r>
  <r>
    <s v="Post_2246"/>
    <x v="192"/>
    <x v="8"/>
    <x v="2"/>
    <x v="7"/>
    <x v="3"/>
    <x v="1"/>
    <n v="4946908"/>
    <n v="203142"/>
    <n v="39890"/>
    <n v="30878"/>
    <n v="273910"/>
    <n v="5.5369940172730114E-2"/>
    <x v="0"/>
    <n v="0"/>
  </r>
  <r>
    <s v="Post_2247"/>
    <x v="499"/>
    <x v="11"/>
    <x v="3"/>
    <x v="9"/>
    <x v="2"/>
    <x v="2"/>
    <n v="724235"/>
    <n v="54370"/>
    <n v="44166"/>
    <n v="41676"/>
    <n v="140212"/>
    <n v="0.19360014359979841"/>
    <x v="2"/>
    <n v="0"/>
  </r>
  <r>
    <s v="Post_2248"/>
    <x v="569"/>
    <x v="18"/>
    <x v="2"/>
    <x v="8"/>
    <x v="3"/>
    <x v="6"/>
    <n v="4549360"/>
    <n v="280796"/>
    <n v="69638"/>
    <n v="48578"/>
    <n v="399012"/>
    <n v="8.7707281903388612E-2"/>
    <x v="2"/>
    <n v="0"/>
  </r>
  <r>
    <s v="Post_2249"/>
    <x v="383"/>
    <x v="10"/>
    <x v="2"/>
    <x v="6"/>
    <x v="3"/>
    <x v="3"/>
    <n v="3294369"/>
    <n v="278905"/>
    <n v="91660"/>
    <n v="30693"/>
    <n v="401258"/>
    <n v="0.12180117042140695"/>
    <x v="2"/>
    <n v="0"/>
  </r>
  <r>
    <s v="Post_2250"/>
    <x v="378"/>
    <x v="3"/>
    <x v="3"/>
    <x v="0"/>
    <x v="2"/>
    <x v="3"/>
    <n v="1131562"/>
    <n v="73853"/>
    <n v="82394"/>
    <n v="40738"/>
    <n v="196985"/>
    <n v="0.17408237462905257"/>
    <x v="1"/>
    <n v="0"/>
  </r>
  <r>
    <s v="Post_2251"/>
    <x v="367"/>
    <x v="12"/>
    <x v="0"/>
    <x v="3"/>
    <x v="3"/>
    <x v="3"/>
    <n v="994341"/>
    <n v="435936"/>
    <n v="50179"/>
    <n v="47236"/>
    <n v="533351"/>
    <n v="0.53638641069814075"/>
    <x v="2"/>
    <n v="0"/>
  </r>
  <r>
    <s v="Post_2252"/>
    <x v="413"/>
    <x v="13"/>
    <x v="0"/>
    <x v="9"/>
    <x v="1"/>
    <x v="7"/>
    <n v="4461411"/>
    <n v="195035"/>
    <n v="1636"/>
    <n v="17389"/>
    <n v="214060"/>
    <n v="4.7980336265813661E-2"/>
    <x v="1"/>
    <n v="0"/>
  </r>
  <r>
    <s v="Post_2253"/>
    <x v="109"/>
    <x v="14"/>
    <x v="3"/>
    <x v="5"/>
    <x v="0"/>
    <x v="7"/>
    <n v="3906243"/>
    <n v="385981"/>
    <n v="34390"/>
    <n v="20819"/>
    <n v="441190"/>
    <n v="0.11294484239715757"/>
    <x v="1"/>
    <n v="0"/>
  </r>
  <r>
    <s v="Post_2254"/>
    <x v="663"/>
    <x v="19"/>
    <x v="0"/>
    <x v="1"/>
    <x v="3"/>
    <x v="4"/>
    <n v="37444"/>
    <n v="248092"/>
    <n v="97919"/>
    <n v="7879"/>
    <n v="353890"/>
    <n v="9.4511804294412993"/>
    <x v="1"/>
    <n v="0"/>
  </r>
  <r>
    <s v="Post_2255"/>
    <x v="629"/>
    <x v="16"/>
    <x v="3"/>
    <x v="3"/>
    <x v="5"/>
    <x v="4"/>
    <n v="1406957"/>
    <n v="197077"/>
    <n v="91374"/>
    <n v="827"/>
    <n v="289278"/>
    <n v="0.20560543072744938"/>
    <x v="0"/>
    <n v="0"/>
  </r>
  <r>
    <s v="Post_2256"/>
    <x v="437"/>
    <x v="2"/>
    <x v="0"/>
    <x v="2"/>
    <x v="3"/>
    <x v="2"/>
    <n v="3614546"/>
    <n v="30253"/>
    <n v="6220"/>
    <n v="8336"/>
    <n v="44809"/>
    <n v="1.239685426606827E-2"/>
    <x v="1"/>
    <n v="0"/>
  </r>
  <r>
    <s v="Post_2257"/>
    <x v="526"/>
    <x v="6"/>
    <x v="2"/>
    <x v="6"/>
    <x v="3"/>
    <x v="7"/>
    <n v="2173237"/>
    <n v="348685"/>
    <n v="72757"/>
    <n v="47567"/>
    <n v="469009"/>
    <n v="0.2158112529834528"/>
    <x v="0"/>
    <n v="0"/>
  </r>
  <r>
    <s v="Post_2258"/>
    <x v="666"/>
    <x v="22"/>
    <x v="3"/>
    <x v="9"/>
    <x v="5"/>
    <x v="0"/>
    <n v="3512308"/>
    <n v="352367"/>
    <n v="48651"/>
    <n v="30525"/>
    <n v="431543"/>
    <n v="0.12286593316987007"/>
    <x v="0"/>
    <n v="0"/>
  </r>
  <r>
    <s v="Post_2259"/>
    <x v="573"/>
    <x v="4"/>
    <x v="1"/>
    <x v="7"/>
    <x v="2"/>
    <x v="0"/>
    <n v="3336371"/>
    <n v="199406"/>
    <n v="96109"/>
    <n v="1573"/>
    <n v="297088"/>
    <n v="8.9045253060885621E-2"/>
    <x v="2"/>
    <n v="0"/>
  </r>
  <r>
    <s v="Post_2260"/>
    <x v="484"/>
    <x v="20"/>
    <x v="0"/>
    <x v="5"/>
    <x v="4"/>
    <x v="3"/>
    <n v="1792773"/>
    <n v="196111"/>
    <n v="17185"/>
    <n v="44558"/>
    <n v="257854"/>
    <n v="0.14382969846154534"/>
    <x v="0"/>
    <n v="0"/>
  </r>
  <r>
    <s v="Post_2261"/>
    <x v="420"/>
    <x v="6"/>
    <x v="3"/>
    <x v="8"/>
    <x v="2"/>
    <x v="7"/>
    <n v="1164487"/>
    <n v="190936"/>
    <n v="74111"/>
    <n v="26606"/>
    <n v="291653"/>
    <n v="0.2504562094724973"/>
    <x v="2"/>
    <n v="0"/>
  </r>
  <r>
    <s v="Post_2262"/>
    <x v="572"/>
    <x v="22"/>
    <x v="1"/>
    <x v="5"/>
    <x v="2"/>
    <x v="7"/>
    <n v="3785489"/>
    <n v="39486"/>
    <n v="15742"/>
    <n v="31425"/>
    <n v="86653"/>
    <n v="2.2890833918682633E-2"/>
    <x v="2"/>
    <n v="0"/>
  </r>
  <r>
    <s v="Post_2263"/>
    <x v="546"/>
    <x v="18"/>
    <x v="3"/>
    <x v="1"/>
    <x v="1"/>
    <x v="5"/>
    <n v="4654860"/>
    <n v="203449"/>
    <n v="26065"/>
    <n v="43151"/>
    <n v="272665"/>
    <n v="5.8576412609616615E-2"/>
    <x v="2"/>
    <n v="0"/>
  </r>
  <r>
    <s v="Post_2264"/>
    <x v="296"/>
    <x v="10"/>
    <x v="0"/>
    <x v="3"/>
    <x v="1"/>
    <x v="0"/>
    <n v="4387433"/>
    <n v="206254"/>
    <n v="65523"/>
    <n v="33431"/>
    <n v="305208"/>
    <n v="6.9564139213066048E-2"/>
    <x v="2"/>
    <n v="0"/>
  </r>
  <r>
    <s v="Post_2265"/>
    <x v="208"/>
    <x v="18"/>
    <x v="1"/>
    <x v="1"/>
    <x v="4"/>
    <x v="6"/>
    <n v="4306085"/>
    <n v="274903"/>
    <n v="59924"/>
    <n v="38017"/>
    <n v="372844"/>
    <n v="8.6585378597960796E-2"/>
    <x v="0"/>
    <n v="0"/>
  </r>
  <r>
    <s v="Post_2266"/>
    <x v="265"/>
    <x v="9"/>
    <x v="3"/>
    <x v="3"/>
    <x v="3"/>
    <x v="2"/>
    <n v="3269493"/>
    <n v="255001"/>
    <n v="76660"/>
    <n v="33928"/>
    <n v="365589"/>
    <n v="0.11181825438990083"/>
    <x v="2"/>
    <n v="0"/>
  </r>
  <r>
    <s v="Post_2267"/>
    <x v="523"/>
    <x v="14"/>
    <x v="2"/>
    <x v="5"/>
    <x v="4"/>
    <x v="2"/>
    <n v="4226285"/>
    <n v="275310"/>
    <n v="91592"/>
    <n v="30473"/>
    <n v="397375"/>
    <n v="9.4024657589348568E-2"/>
    <x v="1"/>
    <n v="0"/>
  </r>
  <r>
    <s v="Post_2268"/>
    <x v="134"/>
    <x v="1"/>
    <x v="0"/>
    <x v="8"/>
    <x v="3"/>
    <x v="3"/>
    <n v="2188892"/>
    <n v="461087"/>
    <n v="83275"/>
    <n v="9604"/>
    <n v="553966"/>
    <n v="0.25308055399718216"/>
    <x v="0"/>
    <n v="0"/>
  </r>
  <r>
    <s v="Post_2269"/>
    <x v="674"/>
    <x v="2"/>
    <x v="3"/>
    <x v="9"/>
    <x v="2"/>
    <x v="2"/>
    <n v="770013"/>
    <n v="8387"/>
    <n v="28886"/>
    <n v="19115"/>
    <n v="56388"/>
    <n v="7.3229932481659404E-2"/>
    <x v="2"/>
    <n v="0"/>
  </r>
  <r>
    <s v="Post_2270"/>
    <x v="120"/>
    <x v="9"/>
    <x v="0"/>
    <x v="3"/>
    <x v="4"/>
    <x v="1"/>
    <n v="842016"/>
    <n v="244313"/>
    <n v="18044"/>
    <n v="22699"/>
    <n v="285056"/>
    <n v="0.33853988522783413"/>
    <x v="2"/>
    <n v="0"/>
  </r>
  <r>
    <s v="Post_2271"/>
    <x v="672"/>
    <x v="6"/>
    <x v="2"/>
    <x v="5"/>
    <x v="4"/>
    <x v="7"/>
    <n v="834815"/>
    <n v="380472"/>
    <n v="73770"/>
    <n v="34678"/>
    <n v="488920"/>
    <n v="0.5856626917340968"/>
    <x v="2"/>
    <n v="0"/>
  </r>
  <r>
    <s v="Post_2272"/>
    <x v="448"/>
    <x v="21"/>
    <x v="3"/>
    <x v="0"/>
    <x v="2"/>
    <x v="2"/>
    <n v="4935280"/>
    <n v="316067"/>
    <n v="91218"/>
    <n v="33572"/>
    <n v="440857"/>
    <n v="8.9327657194728571E-2"/>
    <x v="2"/>
    <n v="0"/>
  </r>
  <r>
    <s v="Post_2273"/>
    <x v="496"/>
    <x v="15"/>
    <x v="1"/>
    <x v="2"/>
    <x v="2"/>
    <x v="1"/>
    <n v="2610314"/>
    <n v="497448"/>
    <n v="37488"/>
    <n v="3751"/>
    <n v="538687"/>
    <n v="0.20636865909618538"/>
    <x v="0"/>
    <n v="0"/>
  </r>
  <r>
    <s v="Post_2274"/>
    <x v="116"/>
    <x v="22"/>
    <x v="2"/>
    <x v="7"/>
    <x v="2"/>
    <x v="6"/>
    <n v="4043662"/>
    <n v="11341"/>
    <n v="12132"/>
    <n v="24625"/>
    <n v="48098"/>
    <n v="1.189466379732035E-2"/>
    <x v="1"/>
    <n v="0"/>
  </r>
  <r>
    <s v="Post_2275"/>
    <x v="241"/>
    <x v="3"/>
    <x v="0"/>
    <x v="0"/>
    <x v="2"/>
    <x v="7"/>
    <n v="663239"/>
    <n v="53100"/>
    <n v="9335"/>
    <n v="45066"/>
    <n v="107501"/>
    <n v="0.16208485930411209"/>
    <x v="1"/>
    <n v="0"/>
  </r>
  <r>
    <s v="Post_2276"/>
    <x v="39"/>
    <x v="10"/>
    <x v="3"/>
    <x v="1"/>
    <x v="3"/>
    <x v="6"/>
    <n v="235262"/>
    <n v="223770"/>
    <n v="59170"/>
    <n v="19622"/>
    <n v="302562"/>
    <n v="1.2860640477425169"/>
    <x v="2"/>
    <n v="0"/>
  </r>
  <r>
    <s v="Post_2277"/>
    <x v="19"/>
    <x v="14"/>
    <x v="3"/>
    <x v="9"/>
    <x v="1"/>
    <x v="5"/>
    <n v="1011367"/>
    <n v="148407"/>
    <n v="85203"/>
    <n v="37176"/>
    <n v="270786"/>
    <n v="0.26774257020448561"/>
    <x v="0"/>
    <n v="0"/>
  </r>
  <r>
    <s v="Post_2278"/>
    <x v="119"/>
    <x v="17"/>
    <x v="0"/>
    <x v="4"/>
    <x v="0"/>
    <x v="6"/>
    <n v="958894"/>
    <n v="353889"/>
    <n v="26494"/>
    <n v="34577"/>
    <n v="414960"/>
    <n v="0.43274856240627224"/>
    <x v="0"/>
    <n v="0"/>
  </r>
  <r>
    <s v="Post_2279"/>
    <x v="657"/>
    <x v="12"/>
    <x v="2"/>
    <x v="4"/>
    <x v="2"/>
    <x v="0"/>
    <n v="107075"/>
    <n v="175627"/>
    <n v="91997"/>
    <n v="26950"/>
    <n v="294574"/>
    <n v="2.7510996964744336"/>
    <x v="2"/>
    <n v="0"/>
  </r>
  <r>
    <s v="Post_2280"/>
    <x v="189"/>
    <x v="19"/>
    <x v="1"/>
    <x v="5"/>
    <x v="1"/>
    <x v="4"/>
    <n v="2719250"/>
    <n v="9766"/>
    <n v="64708"/>
    <n v="4376"/>
    <n v="78850"/>
    <n v="2.899696607520456E-2"/>
    <x v="0"/>
    <n v="0"/>
  </r>
  <r>
    <s v="Post_2281"/>
    <x v="347"/>
    <x v="2"/>
    <x v="1"/>
    <x v="2"/>
    <x v="2"/>
    <x v="6"/>
    <n v="4021492"/>
    <n v="455615"/>
    <n v="5258"/>
    <n v="11806"/>
    <n v="472679"/>
    <n v="0.1175382171592036"/>
    <x v="1"/>
    <n v="0"/>
  </r>
  <r>
    <s v="Post_2282"/>
    <x v="609"/>
    <x v="16"/>
    <x v="2"/>
    <x v="5"/>
    <x v="5"/>
    <x v="1"/>
    <n v="1668627"/>
    <n v="338390"/>
    <n v="82782"/>
    <n v="10516"/>
    <n v="431688"/>
    <n v="0.25870850705400306"/>
    <x v="0"/>
    <n v="0"/>
  </r>
  <r>
    <s v="Post_2283"/>
    <x v="307"/>
    <x v="17"/>
    <x v="3"/>
    <x v="9"/>
    <x v="3"/>
    <x v="2"/>
    <n v="2589762"/>
    <n v="395367"/>
    <n v="91956"/>
    <n v="27337"/>
    <n v="514660"/>
    <n v="0.19872868626537882"/>
    <x v="0"/>
    <n v="0"/>
  </r>
  <r>
    <s v="Post_2284"/>
    <x v="684"/>
    <x v="22"/>
    <x v="0"/>
    <x v="0"/>
    <x v="3"/>
    <x v="4"/>
    <n v="2706964"/>
    <n v="164322"/>
    <n v="27291"/>
    <n v="40079"/>
    <n v="231692"/>
    <n v="8.5591090239840642E-2"/>
    <x v="0"/>
    <n v="0"/>
  </r>
  <r>
    <s v="Post_2285"/>
    <x v="97"/>
    <x v="18"/>
    <x v="3"/>
    <x v="1"/>
    <x v="4"/>
    <x v="1"/>
    <n v="2181994"/>
    <n v="78102"/>
    <n v="72816"/>
    <n v="15652"/>
    <n v="166570"/>
    <n v="7.6338431728043249E-2"/>
    <x v="0"/>
    <n v="0"/>
  </r>
  <r>
    <s v="Post_2286"/>
    <x v="690"/>
    <x v="1"/>
    <x v="0"/>
    <x v="9"/>
    <x v="1"/>
    <x v="0"/>
    <n v="4812866"/>
    <n v="463457"/>
    <n v="70334"/>
    <n v="41360"/>
    <n v="575151"/>
    <n v="0.11950280768257417"/>
    <x v="1"/>
    <n v="0"/>
  </r>
  <r>
    <s v="Post_2287"/>
    <x v="657"/>
    <x v="12"/>
    <x v="2"/>
    <x v="1"/>
    <x v="4"/>
    <x v="7"/>
    <n v="2737221"/>
    <n v="143378"/>
    <n v="97838"/>
    <n v="36632"/>
    <n v="277848"/>
    <n v="0.10150733170613553"/>
    <x v="0"/>
    <n v="0"/>
  </r>
  <r>
    <s v="Post_2288"/>
    <x v="433"/>
    <x v="1"/>
    <x v="1"/>
    <x v="7"/>
    <x v="0"/>
    <x v="3"/>
    <n v="2986160"/>
    <n v="146980"/>
    <n v="99759"/>
    <n v="23072"/>
    <n v="269811"/>
    <n v="9.0353832346558791E-2"/>
    <x v="1"/>
    <n v="0"/>
  </r>
  <r>
    <s v="Post_2289"/>
    <x v="221"/>
    <x v="14"/>
    <x v="0"/>
    <x v="1"/>
    <x v="4"/>
    <x v="0"/>
    <n v="3112218"/>
    <n v="43412"/>
    <n v="99638"/>
    <n v="9495"/>
    <n v="152545"/>
    <n v="4.9014882633543026E-2"/>
    <x v="1"/>
    <n v="0"/>
  </r>
  <r>
    <s v="Post_2290"/>
    <x v="50"/>
    <x v="16"/>
    <x v="3"/>
    <x v="6"/>
    <x v="0"/>
    <x v="6"/>
    <n v="1178987"/>
    <n v="190093"/>
    <n v="72698"/>
    <n v="10056"/>
    <n v="272847"/>
    <n v="0.23142494361685073"/>
    <x v="2"/>
    <n v="0"/>
  </r>
  <r>
    <s v="Post_2291"/>
    <x v="480"/>
    <x v="5"/>
    <x v="2"/>
    <x v="5"/>
    <x v="1"/>
    <x v="2"/>
    <n v="1850122"/>
    <n v="59352"/>
    <n v="19843"/>
    <n v="7319"/>
    <n v="86514"/>
    <n v="4.6761240610078685E-2"/>
    <x v="0"/>
    <n v="0"/>
  </r>
  <r>
    <s v="Post_2292"/>
    <x v="224"/>
    <x v="10"/>
    <x v="0"/>
    <x v="1"/>
    <x v="5"/>
    <x v="4"/>
    <n v="1135439"/>
    <n v="146702"/>
    <n v="92258"/>
    <n v="22335"/>
    <n v="261295"/>
    <n v="0.23012684961499472"/>
    <x v="1"/>
    <n v="0"/>
  </r>
  <r>
    <s v="Post_2293"/>
    <x v="282"/>
    <x v="16"/>
    <x v="0"/>
    <x v="5"/>
    <x v="2"/>
    <x v="4"/>
    <n v="3273580"/>
    <n v="255450"/>
    <n v="69728"/>
    <n v="20381"/>
    <n v="345559"/>
    <n v="0.10555996798611918"/>
    <x v="0"/>
    <n v="0"/>
  </r>
  <r>
    <s v="Post_2294"/>
    <x v="497"/>
    <x v="14"/>
    <x v="2"/>
    <x v="7"/>
    <x v="4"/>
    <x v="4"/>
    <n v="4056000"/>
    <n v="198488"/>
    <n v="14421"/>
    <n v="35350"/>
    <n v="248259"/>
    <n v="6.1207840236686392E-2"/>
    <x v="0"/>
    <n v="0"/>
  </r>
  <r>
    <s v="Post_2295"/>
    <x v="627"/>
    <x v="0"/>
    <x v="2"/>
    <x v="2"/>
    <x v="3"/>
    <x v="0"/>
    <n v="3783154"/>
    <n v="75634"/>
    <n v="72448"/>
    <n v="27341"/>
    <n v="175423"/>
    <n v="4.6369510730993241E-2"/>
    <x v="0"/>
    <n v="0"/>
  </r>
  <r>
    <s v="Post_2296"/>
    <x v="545"/>
    <x v="5"/>
    <x v="3"/>
    <x v="1"/>
    <x v="3"/>
    <x v="7"/>
    <n v="2798895"/>
    <n v="117333"/>
    <n v="64208"/>
    <n v="22561"/>
    <n v="204102"/>
    <n v="7.2922349713011744E-2"/>
    <x v="1"/>
    <n v="0"/>
  </r>
  <r>
    <s v="Post_2297"/>
    <x v="635"/>
    <x v="19"/>
    <x v="0"/>
    <x v="2"/>
    <x v="2"/>
    <x v="5"/>
    <n v="516351"/>
    <n v="64998"/>
    <n v="8340"/>
    <n v="6090"/>
    <n v="79428"/>
    <n v="0.15382559537988694"/>
    <x v="0"/>
    <n v="0"/>
  </r>
  <r>
    <s v="Post_2298"/>
    <x v="406"/>
    <x v="3"/>
    <x v="2"/>
    <x v="6"/>
    <x v="0"/>
    <x v="2"/>
    <n v="2758545"/>
    <n v="191075"/>
    <n v="62671"/>
    <n v="43510"/>
    <n v="297256"/>
    <n v="0.10775825661716594"/>
    <x v="0"/>
    <n v="0"/>
  </r>
  <r>
    <s v="Post_2299"/>
    <x v="632"/>
    <x v="11"/>
    <x v="1"/>
    <x v="3"/>
    <x v="2"/>
    <x v="3"/>
    <n v="3467552"/>
    <n v="147696"/>
    <n v="27597"/>
    <n v="48344"/>
    <n v="223637"/>
    <n v="6.4494202249886959E-2"/>
    <x v="1"/>
    <n v="0"/>
  </r>
  <r>
    <s v="Post_2300"/>
    <x v="357"/>
    <x v="10"/>
    <x v="1"/>
    <x v="3"/>
    <x v="4"/>
    <x v="1"/>
    <n v="1557711"/>
    <n v="232504"/>
    <n v="92705"/>
    <n v="26887"/>
    <n v="352096"/>
    <n v="0.22603422586089461"/>
    <x v="1"/>
    <n v="0"/>
  </r>
  <r>
    <s v="Post_2301"/>
    <x v="613"/>
    <x v="3"/>
    <x v="1"/>
    <x v="3"/>
    <x v="0"/>
    <x v="3"/>
    <n v="1703779"/>
    <n v="308045"/>
    <n v="85908"/>
    <n v="45368"/>
    <n v="439321"/>
    <n v="0.25785093019693284"/>
    <x v="0"/>
    <n v="0"/>
  </r>
  <r>
    <s v="Post_2302"/>
    <x v="100"/>
    <x v="18"/>
    <x v="1"/>
    <x v="0"/>
    <x v="3"/>
    <x v="1"/>
    <n v="2069092"/>
    <n v="440513"/>
    <n v="93023"/>
    <n v="27202"/>
    <n v="560738"/>
    <n v="0.27100679911768061"/>
    <x v="2"/>
    <n v="0"/>
  </r>
  <r>
    <s v="Post_2303"/>
    <x v="16"/>
    <x v="13"/>
    <x v="2"/>
    <x v="9"/>
    <x v="0"/>
    <x v="7"/>
    <n v="3718031"/>
    <n v="227580"/>
    <n v="713"/>
    <n v="33831"/>
    <n v="262124"/>
    <n v="7.0500756986695376E-2"/>
    <x v="1"/>
    <n v="0"/>
  </r>
  <r>
    <s v="Post_2304"/>
    <x v="10"/>
    <x v="8"/>
    <x v="3"/>
    <x v="3"/>
    <x v="4"/>
    <x v="7"/>
    <n v="3431137"/>
    <n v="116381"/>
    <n v="42790"/>
    <n v="46147"/>
    <n v="205318"/>
    <n v="5.9839639163344394E-2"/>
    <x v="1"/>
    <n v="0"/>
  </r>
  <r>
    <s v="Post_2305"/>
    <x v="599"/>
    <x v="11"/>
    <x v="0"/>
    <x v="9"/>
    <x v="1"/>
    <x v="5"/>
    <n v="4214269"/>
    <n v="222752"/>
    <n v="57342"/>
    <n v="4097"/>
    <n v="284191"/>
    <n v="6.7435419998106427E-2"/>
    <x v="0"/>
    <n v="0"/>
  </r>
  <r>
    <s v="Post_2306"/>
    <x v="231"/>
    <x v="0"/>
    <x v="2"/>
    <x v="1"/>
    <x v="1"/>
    <x v="0"/>
    <n v="4746993"/>
    <n v="487011"/>
    <n v="88442"/>
    <n v="9469"/>
    <n v="584922"/>
    <n v="0.12321947809908293"/>
    <x v="2"/>
    <n v="0"/>
  </r>
  <r>
    <s v="Post_2307"/>
    <x v="155"/>
    <x v="11"/>
    <x v="3"/>
    <x v="5"/>
    <x v="1"/>
    <x v="3"/>
    <n v="3594748"/>
    <n v="64875"/>
    <n v="4109"/>
    <n v="27363"/>
    <n v="96347"/>
    <n v="2.6802156924490953E-2"/>
    <x v="0"/>
    <n v="0"/>
  </r>
  <r>
    <s v="Post_2308"/>
    <x v="680"/>
    <x v="16"/>
    <x v="0"/>
    <x v="1"/>
    <x v="4"/>
    <x v="4"/>
    <n v="1006386"/>
    <n v="96310"/>
    <n v="36336"/>
    <n v="12500"/>
    <n v="145146"/>
    <n v="0.14422497928230321"/>
    <x v="1"/>
    <n v="0"/>
  </r>
  <r>
    <s v="Post_2309"/>
    <x v="356"/>
    <x v="4"/>
    <x v="3"/>
    <x v="1"/>
    <x v="0"/>
    <x v="6"/>
    <n v="2899934"/>
    <n v="201125"/>
    <n v="90937"/>
    <n v="32201"/>
    <n v="324263"/>
    <n v="0.11181737239537176"/>
    <x v="0"/>
    <n v="0"/>
  </r>
  <r>
    <s v="Post_2310"/>
    <x v="460"/>
    <x v="12"/>
    <x v="3"/>
    <x v="8"/>
    <x v="4"/>
    <x v="6"/>
    <n v="332524"/>
    <n v="334771"/>
    <n v="62559"/>
    <n v="49605"/>
    <n v="446935"/>
    <n v="1.3440683980705153"/>
    <x v="0"/>
    <n v="0"/>
  </r>
  <r>
    <s v="Post_2311"/>
    <x v="492"/>
    <x v="11"/>
    <x v="1"/>
    <x v="4"/>
    <x v="1"/>
    <x v="6"/>
    <n v="1085496"/>
    <n v="253431"/>
    <n v="33825"/>
    <n v="31215"/>
    <n v="318471"/>
    <n v="0.29338753896836101"/>
    <x v="2"/>
    <n v="0"/>
  </r>
  <r>
    <s v="Post_2312"/>
    <x v="356"/>
    <x v="4"/>
    <x v="2"/>
    <x v="5"/>
    <x v="3"/>
    <x v="6"/>
    <n v="4101021"/>
    <n v="136771"/>
    <n v="88796"/>
    <n v="4043"/>
    <n v="229610"/>
    <n v="5.5988496523182885E-2"/>
    <x v="1"/>
    <n v="0"/>
  </r>
  <r>
    <s v="Post_2313"/>
    <x v="591"/>
    <x v="3"/>
    <x v="2"/>
    <x v="8"/>
    <x v="5"/>
    <x v="5"/>
    <n v="2531742"/>
    <n v="387241"/>
    <n v="7902"/>
    <n v="4038"/>
    <n v="399181"/>
    <n v="0.15767048933106137"/>
    <x v="2"/>
    <n v="0"/>
  </r>
  <r>
    <s v="Post_2314"/>
    <x v="592"/>
    <x v="23"/>
    <x v="2"/>
    <x v="4"/>
    <x v="3"/>
    <x v="3"/>
    <n v="3561668"/>
    <n v="293915"/>
    <n v="74678"/>
    <n v="26781"/>
    <n v="395374"/>
    <n v="0.11100810069888603"/>
    <x v="1"/>
    <n v="0"/>
  </r>
  <r>
    <s v="Post_2315"/>
    <x v="18"/>
    <x v="1"/>
    <x v="3"/>
    <x v="4"/>
    <x v="5"/>
    <x v="7"/>
    <n v="2672532"/>
    <n v="448134"/>
    <n v="21213"/>
    <n v="18748"/>
    <n v="488095"/>
    <n v="0.1826339216892445"/>
    <x v="2"/>
    <n v="0"/>
  </r>
  <r>
    <s v="Post_2316"/>
    <x v="115"/>
    <x v="2"/>
    <x v="0"/>
    <x v="0"/>
    <x v="0"/>
    <x v="3"/>
    <n v="4720948"/>
    <n v="4313"/>
    <n v="9479"/>
    <n v="36144"/>
    <n v="49936"/>
    <n v="1.0577536545626006E-2"/>
    <x v="0"/>
    <n v="0"/>
  </r>
  <r>
    <s v="Post_2317"/>
    <x v="621"/>
    <x v="21"/>
    <x v="0"/>
    <x v="1"/>
    <x v="4"/>
    <x v="0"/>
    <n v="1067880"/>
    <n v="428558"/>
    <n v="44337"/>
    <n v="33150"/>
    <n v="506045"/>
    <n v="0.4738781511031202"/>
    <x v="0"/>
    <n v="0"/>
  </r>
  <r>
    <s v="Post_2318"/>
    <x v="467"/>
    <x v="6"/>
    <x v="3"/>
    <x v="3"/>
    <x v="5"/>
    <x v="7"/>
    <n v="1820646"/>
    <n v="426986"/>
    <n v="84306"/>
    <n v="37105"/>
    <n v="548397"/>
    <n v="0.30121011992446639"/>
    <x v="2"/>
    <n v="0"/>
  </r>
  <r>
    <s v="Post_2319"/>
    <x v="676"/>
    <x v="22"/>
    <x v="3"/>
    <x v="7"/>
    <x v="1"/>
    <x v="3"/>
    <n v="3068330"/>
    <n v="12455"/>
    <n v="15628"/>
    <n v="1032"/>
    <n v="29115"/>
    <n v="9.4888750558121196E-3"/>
    <x v="2"/>
    <n v="0"/>
  </r>
  <r>
    <s v="Post_2320"/>
    <x v="86"/>
    <x v="10"/>
    <x v="1"/>
    <x v="0"/>
    <x v="5"/>
    <x v="6"/>
    <n v="3082916"/>
    <n v="70195"/>
    <n v="7912"/>
    <n v="15188"/>
    <n v="93295"/>
    <n v="3.0261933831476434E-2"/>
    <x v="1"/>
    <n v="0"/>
  </r>
  <r>
    <s v="Post_2321"/>
    <x v="166"/>
    <x v="21"/>
    <x v="1"/>
    <x v="9"/>
    <x v="5"/>
    <x v="4"/>
    <n v="1946599"/>
    <n v="162862"/>
    <n v="98819"/>
    <n v="40097"/>
    <n v="301778"/>
    <n v="0.15502833403284394"/>
    <x v="0"/>
    <n v="0"/>
  </r>
  <r>
    <s v="Post_2322"/>
    <x v="518"/>
    <x v="5"/>
    <x v="0"/>
    <x v="1"/>
    <x v="3"/>
    <x v="7"/>
    <n v="2528340"/>
    <n v="193265"/>
    <n v="42231"/>
    <n v="11761"/>
    <n v="247257"/>
    <n v="9.7794204893329226E-2"/>
    <x v="0"/>
    <n v="0"/>
  </r>
  <r>
    <s v="Post_2323"/>
    <x v="190"/>
    <x v="2"/>
    <x v="3"/>
    <x v="5"/>
    <x v="0"/>
    <x v="3"/>
    <n v="3464416"/>
    <n v="130550"/>
    <n v="75762"/>
    <n v="46478"/>
    <n v="252790"/>
    <n v="7.296756509610855E-2"/>
    <x v="2"/>
    <n v="0"/>
  </r>
  <r>
    <s v="Post_2324"/>
    <x v="496"/>
    <x v="15"/>
    <x v="0"/>
    <x v="1"/>
    <x v="4"/>
    <x v="6"/>
    <n v="2993394"/>
    <n v="381818"/>
    <n v="62760"/>
    <n v="25589"/>
    <n v="470167"/>
    <n v="0.15706819750423767"/>
    <x v="0"/>
    <n v="0"/>
  </r>
  <r>
    <s v="Post_2325"/>
    <x v="623"/>
    <x v="11"/>
    <x v="0"/>
    <x v="8"/>
    <x v="5"/>
    <x v="3"/>
    <n v="3347578"/>
    <n v="376879"/>
    <n v="24479"/>
    <n v="27327"/>
    <n v="428685"/>
    <n v="0.12805825584945293"/>
    <x v="1"/>
    <n v="0"/>
  </r>
  <r>
    <s v="Post_2326"/>
    <x v="344"/>
    <x v="7"/>
    <x v="1"/>
    <x v="0"/>
    <x v="5"/>
    <x v="3"/>
    <n v="829327"/>
    <n v="240625"/>
    <n v="50607"/>
    <n v="2433"/>
    <n v="293665"/>
    <n v="0.35410037295300889"/>
    <x v="0"/>
    <n v="0"/>
  </r>
  <r>
    <s v="Post_2327"/>
    <x v="321"/>
    <x v="12"/>
    <x v="1"/>
    <x v="1"/>
    <x v="0"/>
    <x v="4"/>
    <n v="3940342"/>
    <n v="210349"/>
    <n v="63035"/>
    <n v="33406"/>
    <n v="306790"/>
    <n v="7.7858723938175931E-2"/>
    <x v="2"/>
    <n v="0"/>
  </r>
  <r>
    <s v="Post_2328"/>
    <x v="179"/>
    <x v="7"/>
    <x v="3"/>
    <x v="4"/>
    <x v="1"/>
    <x v="1"/>
    <n v="3371209"/>
    <n v="159590"/>
    <n v="1231"/>
    <n v="32209"/>
    <n v="193030"/>
    <n v="5.725839009091397E-2"/>
    <x v="0"/>
    <n v="0"/>
  </r>
  <r>
    <s v="Post_2329"/>
    <x v="525"/>
    <x v="8"/>
    <x v="3"/>
    <x v="0"/>
    <x v="4"/>
    <x v="5"/>
    <n v="748460"/>
    <n v="229548"/>
    <n v="23753"/>
    <n v="13759"/>
    <n v="267060"/>
    <n v="0.35681265531892153"/>
    <x v="2"/>
    <n v="0"/>
  </r>
  <r>
    <s v="Post_2330"/>
    <x v="217"/>
    <x v="9"/>
    <x v="3"/>
    <x v="1"/>
    <x v="3"/>
    <x v="1"/>
    <n v="4499716"/>
    <n v="319387"/>
    <n v="40397"/>
    <n v="975"/>
    <n v="360759"/>
    <n v="8.0173726519629243E-2"/>
    <x v="0"/>
    <n v="0"/>
  </r>
  <r>
    <s v="Post_2331"/>
    <x v="164"/>
    <x v="4"/>
    <x v="1"/>
    <x v="6"/>
    <x v="1"/>
    <x v="6"/>
    <n v="4465663"/>
    <n v="253096"/>
    <n v="56168"/>
    <n v="30810"/>
    <n v="340074"/>
    <n v="7.6153081860409075E-2"/>
    <x v="2"/>
    <n v="0"/>
  </r>
  <r>
    <s v="Post_2332"/>
    <x v="691"/>
    <x v="5"/>
    <x v="1"/>
    <x v="3"/>
    <x v="5"/>
    <x v="2"/>
    <n v="3605145"/>
    <n v="490924"/>
    <n v="80578"/>
    <n v="11164"/>
    <n v="582666"/>
    <n v="0.16162068377277475"/>
    <x v="1"/>
    <n v="0"/>
  </r>
  <r>
    <s v="Post_2333"/>
    <x v="8"/>
    <x v="6"/>
    <x v="1"/>
    <x v="7"/>
    <x v="5"/>
    <x v="5"/>
    <n v="2244659"/>
    <n v="464647"/>
    <n v="72133"/>
    <n v="21371"/>
    <n v="558151"/>
    <n v="0.24865736844661038"/>
    <x v="1"/>
    <n v="0"/>
  </r>
  <r>
    <s v="Post_2334"/>
    <x v="674"/>
    <x v="2"/>
    <x v="2"/>
    <x v="0"/>
    <x v="2"/>
    <x v="4"/>
    <n v="4869978"/>
    <n v="319690"/>
    <n v="93177"/>
    <n v="4639"/>
    <n v="417506"/>
    <n v="8.5730572088826687E-2"/>
    <x v="1"/>
    <n v="0"/>
  </r>
  <r>
    <s v="Post_2335"/>
    <x v="402"/>
    <x v="21"/>
    <x v="2"/>
    <x v="8"/>
    <x v="5"/>
    <x v="0"/>
    <n v="152589"/>
    <n v="231019"/>
    <n v="38248"/>
    <n v="15161"/>
    <n v="284428"/>
    <n v="1.8640137886741508"/>
    <x v="0"/>
    <n v="0"/>
  </r>
  <r>
    <s v="Post_2336"/>
    <x v="474"/>
    <x v="16"/>
    <x v="0"/>
    <x v="0"/>
    <x v="5"/>
    <x v="5"/>
    <n v="2402078"/>
    <n v="344828"/>
    <n v="57963"/>
    <n v="24529"/>
    <n v="427320"/>
    <n v="0.17789597173780369"/>
    <x v="2"/>
    <n v="0"/>
  </r>
  <r>
    <s v="Post_2337"/>
    <x v="506"/>
    <x v="7"/>
    <x v="2"/>
    <x v="0"/>
    <x v="1"/>
    <x v="7"/>
    <n v="1755140"/>
    <n v="106639"/>
    <n v="69965"/>
    <n v="14068"/>
    <n v="190672"/>
    <n v="0.10863634809758765"/>
    <x v="2"/>
    <n v="0"/>
  </r>
  <r>
    <s v="Post_2338"/>
    <x v="52"/>
    <x v="8"/>
    <x v="3"/>
    <x v="7"/>
    <x v="5"/>
    <x v="1"/>
    <n v="3937165"/>
    <n v="220022"/>
    <n v="33447"/>
    <n v="40328"/>
    <n v="293797"/>
    <n v="7.4621459857537084E-2"/>
    <x v="2"/>
    <n v="0"/>
  </r>
  <r>
    <s v="Post_2339"/>
    <x v="592"/>
    <x v="23"/>
    <x v="1"/>
    <x v="8"/>
    <x v="2"/>
    <x v="7"/>
    <n v="4739340"/>
    <n v="30609"/>
    <n v="72269"/>
    <n v="38645"/>
    <n v="141523"/>
    <n v="2.986133090261513E-2"/>
    <x v="0"/>
    <n v="0"/>
  </r>
  <r>
    <s v="Post_2340"/>
    <x v="148"/>
    <x v="12"/>
    <x v="0"/>
    <x v="2"/>
    <x v="1"/>
    <x v="6"/>
    <n v="3831295"/>
    <n v="342163"/>
    <n v="18158"/>
    <n v="42891"/>
    <n v="403212"/>
    <n v="0.10524170026061684"/>
    <x v="2"/>
    <n v="0"/>
  </r>
  <r>
    <s v="Post_2341"/>
    <x v="271"/>
    <x v="9"/>
    <x v="2"/>
    <x v="9"/>
    <x v="2"/>
    <x v="0"/>
    <n v="4395518"/>
    <n v="177243"/>
    <n v="14128"/>
    <n v="38308"/>
    <n v="229679"/>
    <n v="5.2252999532705818E-2"/>
    <x v="1"/>
    <n v="0"/>
  </r>
  <r>
    <s v="Post_2342"/>
    <x v="124"/>
    <x v="9"/>
    <x v="2"/>
    <x v="6"/>
    <x v="3"/>
    <x v="1"/>
    <n v="3231089"/>
    <n v="101739"/>
    <n v="6371"/>
    <n v="33003"/>
    <n v="141113"/>
    <n v="4.3673510695619963E-2"/>
    <x v="0"/>
    <n v="0"/>
  </r>
  <r>
    <s v="Post_2343"/>
    <x v="360"/>
    <x v="22"/>
    <x v="3"/>
    <x v="7"/>
    <x v="5"/>
    <x v="4"/>
    <n v="2324440"/>
    <n v="32741"/>
    <n v="36375"/>
    <n v="13921"/>
    <n v="83037"/>
    <n v="3.5723443065856723E-2"/>
    <x v="0"/>
    <n v="0"/>
  </r>
  <r>
    <s v="Post_2344"/>
    <x v="559"/>
    <x v="15"/>
    <x v="3"/>
    <x v="7"/>
    <x v="1"/>
    <x v="6"/>
    <n v="3220901"/>
    <n v="364571"/>
    <n v="27324"/>
    <n v="39461"/>
    <n v="431356"/>
    <n v="0.13392401691327985"/>
    <x v="2"/>
    <n v="0"/>
  </r>
  <r>
    <s v="Post_2345"/>
    <x v="498"/>
    <x v="23"/>
    <x v="1"/>
    <x v="0"/>
    <x v="0"/>
    <x v="6"/>
    <n v="358197"/>
    <n v="302752"/>
    <n v="72799"/>
    <n v="21197"/>
    <n v="396748"/>
    <n v="1.1076251336555025"/>
    <x v="1"/>
    <n v="0"/>
  </r>
  <r>
    <s v="Post_2346"/>
    <x v="162"/>
    <x v="0"/>
    <x v="3"/>
    <x v="7"/>
    <x v="4"/>
    <x v="6"/>
    <n v="2580641"/>
    <n v="123664"/>
    <n v="69711"/>
    <n v="7855"/>
    <n v="201230"/>
    <n v="7.7976750737510564E-2"/>
    <x v="2"/>
    <n v="0"/>
  </r>
  <r>
    <s v="Post_2347"/>
    <x v="103"/>
    <x v="17"/>
    <x v="0"/>
    <x v="0"/>
    <x v="1"/>
    <x v="4"/>
    <n v="2681634"/>
    <n v="368908"/>
    <n v="27522"/>
    <n v="23777"/>
    <n v="420207"/>
    <n v="0.15669811764021488"/>
    <x v="1"/>
    <n v="0"/>
  </r>
  <r>
    <s v="Post_2348"/>
    <x v="692"/>
    <x v="15"/>
    <x v="3"/>
    <x v="6"/>
    <x v="0"/>
    <x v="2"/>
    <n v="1214414"/>
    <n v="157239"/>
    <n v="57620"/>
    <n v="29886"/>
    <n v="244745"/>
    <n v="0.20153341446985953"/>
    <x v="0"/>
    <n v="0"/>
  </r>
  <r>
    <s v="Post_2349"/>
    <x v="167"/>
    <x v="15"/>
    <x v="2"/>
    <x v="7"/>
    <x v="4"/>
    <x v="1"/>
    <n v="2095372"/>
    <n v="123030"/>
    <n v="65568"/>
    <n v="5739"/>
    <n v="194337"/>
    <n v="9.2745822698785702E-2"/>
    <x v="1"/>
    <n v="0"/>
  </r>
  <r>
    <s v="Post_2350"/>
    <x v="684"/>
    <x v="22"/>
    <x v="2"/>
    <x v="9"/>
    <x v="1"/>
    <x v="7"/>
    <n v="1459934"/>
    <n v="300011"/>
    <n v="84049"/>
    <n v="5584"/>
    <n v="389644"/>
    <n v="0.26689151701378283"/>
    <x v="1"/>
    <n v="0"/>
  </r>
  <r>
    <s v="Post_2351"/>
    <x v="355"/>
    <x v="20"/>
    <x v="3"/>
    <x v="0"/>
    <x v="5"/>
    <x v="7"/>
    <n v="4116315"/>
    <n v="46829"/>
    <n v="55447"/>
    <n v="45969"/>
    <n v="148245"/>
    <n v="3.6014007674339793E-2"/>
    <x v="1"/>
    <n v="0"/>
  </r>
  <r>
    <s v="Post_2352"/>
    <x v="693"/>
    <x v="21"/>
    <x v="0"/>
    <x v="4"/>
    <x v="2"/>
    <x v="1"/>
    <n v="296788"/>
    <n v="433928"/>
    <n v="54838"/>
    <n v="18371"/>
    <n v="507137"/>
    <n v="1.7087517015512756"/>
    <x v="2"/>
    <n v="0"/>
  </r>
  <r>
    <s v="Post_2353"/>
    <x v="557"/>
    <x v="20"/>
    <x v="3"/>
    <x v="7"/>
    <x v="5"/>
    <x v="7"/>
    <n v="16896"/>
    <n v="474590"/>
    <n v="4148"/>
    <n v="49986"/>
    <n v="528724"/>
    <n v="31.292850378787879"/>
    <x v="2"/>
    <n v="0"/>
  </r>
  <r>
    <s v="Post_2354"/>
    <x v="462"/>
    <x v="20"/>
    <x v="1"/>
    <x v="1"/>
    <x v="1"/>
    <x v="3"/>
    <n v="155519"/>
    <n v="315644"/>
    <n v="87191"/>
    <n v="4007"/>
    <n v="406842"/>
    <n v="2.6160276236344111"/>
    <x v="2"/>
    <n v="0"/>
  </r>
  <r>
    <s v="Post_2355"/>
    <x v="146"/>
    <x v="7"/>
    <x v="1"/>
    <x v="5"/>
    <x v="5"/>
    <x v="6"/>
    <n v="434344"/>
    <n v="82529"/>
    <n v="16899"/>
    <n v="35321"/>
    <n v="134749"/>
    <n v="0.3102356657395981"/>
    <x v="0"/>
    <n v="0"/>
  </r>
  <r>
    <s v="Post_2356"/>
    <x v="464"/>
    <x v="22"/>
    <x v="2"/>
    <x v="8"/>
    <x v="5"/>
    <x v="4"/>
    <n v="901026"/>
    <n v="172427"/>
    <n v="47033"/>
    <n v="4198"/>
    <n v="223658"/>
    <n v="0.24822591134994995"/>
    <x v="1"/>
    <n v="0"/>
  </r>
  <r>
    <s v="Post_2357"/>
    <x v="560"/>
    <x v="3"/>
    <x v="2"/>
    <x v="4"/>
    <x v="2"/>
    <x v="0"/>
    <n v="2091073"/>
    <n v="475472"/>
    <n v="4277"/>
    <n v="34762"/>
    <n v="514511"/>
    <n v="0.24605118998715014"/>
    <x v="1"/>
    <n v="0"/>
  </r>
  <r>
    <s v="Post_2358"/>
    <x v="427"/>
    <x v="16"/>
    <x v="2"/>
    <x v="9"/>
    <x v="5"/>
    <x v="3"/>
    <n v="1592524"/>
    <n v="410109"/>
    <n v="38169"/>
    <n v="2232"/>
    <n v="450510"/>
    <n v="0.28289055612348701"/>
    <x v="2"/>
    <n v="0"/>
  </r>
  <r>
    <s v="Post_2359"/>
    <x v="566"/>
    <x v="0"/>
    <x v="1"/>
    <x v="2"/>
    <x v="2"/>
    <x v="4"/>
    <n v="1567332"/>
    <n v="378583"/>
    <n v="88750"/>
    <n v="33441"/>
    <n v="500774"/>
    <n v="0.31950729009552536"/>
    <x v="2"/>
    <n v="0"/>
  </r>
  <r>
    <s v="Post_2360"/>
    <x v="133"/>
    <x v="9"/>
    <x v="0"/>
    <x v="2"/>
    <x v="0"/>
    <x v="1"/>
    <n v="583548"/>
    <n v="159734"/>
    <n v="5218"/>
    <n v="18625"/>
    <n v="183577"/>
    <n v="0.31458766031243357"/>
    <x v="1"/>
    <n v="0"/>
  </r>
  <r>
    <s v="Post_2361"/>
    <x v="248"/>
    <x v="14"/>
    <x v="3"/>
    <x v="2"/>
    <x v="1"/>
    <x v="6"/>
    <n v="3589977"/>
    <n v="378797"/>
    <n v="16666"/>
    <n v="45806"/>
    <n v="441269"/>
    <n v="0.12291694347902507"/>
    <x v="2"/>
    <n v="0"/>
  </r>
  <r>
    <s v="Post_2362"/>
    <x v="377"/>
    <x v="12"/>
    <x v="0"/>
    <x v="9"/>
    <x v="4"/>
    <x v="4"/>
    <n v="2142186"/>
    <n v="145976"/>
    <n v="95970"/>
    <n v="8679"/>
    <n v="250625"/>
    <n v="0.11699497615986661"/>
    <x v="1"/>
    <n v="0"/>
  </r>
  <r>
    <s v="Post_2363"/>
    <x v="239"/>
    <x v="13"/>
    <x v="2"/>
    <x v="8"/>
    <x v="4"/>
    <x v="3"/>
    <n v="3887527"/>
    <n v="400205"/>
    <n v="11490"/>
    <n v="12108"/>
    <n v="423803"/>
    <n v="0.10901609172103499"/>
    <x v="1"/>
    <n v="0"/>
  </r>
  <r>
    <s v="Post_2364"/>
    <x v="475"/>
    <x v="21"/>
    <x v="1"/>
    <x v="2"/>
    <x v="5"/>
    <x v="6"/>
    <n v="3265277"/>
    <n v="458051"/>
    <n v="29284"/>
    <n v="27213"/>
    <n v="514548"/>
    <n v="0.15758173043205828"/>
    <x v="0"/>
    <n v="0"/>
  </r>
  <r>
    <s v="Post_2365"/>
    <x v="446"/>
    <x v="20"/>
    <x v="1"/>
    <x v="7"/>
    <x v="0"/>
    <x v="7"/>
    <n v="2468546"/>
    <n v="184286"/>
    <n v="40314"/>
    <n v="40022"/>
    <n v="264622"/>
    <n v="0.10719751627071158"/>
    <x v="1"/>
    <n v="0"/>
  </r>
  <r>
    <s v="Post_2366"/>
    <x v="295"/>
    <x v="14"/>
    <x v="0"/>
    <x v="7"/>
    <x v="3"/>
    <x v="6"/>
    <n v="2069657"/>
    <n v="384667"/>
    <n v="92434"/>
    <n v="33853"/>
    <n v="510954"/>
    <n v="0.24687858906089269"/>
    <x v="1"/>
    <n v="0"/>
  </r>
  <r>
    <s v="Post_2367"/>
    <x v="649"/>
    <x v="10"/>
    <x v="3"/>
    <x v="0"/>
    <x v="3"/>
    <x v="3"/>
    <n v="4289977"/>
    <n v="96645"/>
    <n v="89277"/>
    <n v="22760"/>
    <n v="208682"/>
    <n v="4.8644083639609259E-2"/>
    <x v="2"/>
    <n v="0"/>
  </r>
  <r>
    <s v="Post_2368"/>
    <x v="450"/>
    <x v="15"/>
    <x v="3"/>
    <x v="3"/>
    <x v="4"/>
    <x v="4"/>
    <n v="274569"/>
    <n v="84850"/>
    <n v="78663"/>
    <n v="22317"/>
    <n v="185830"/>
    <n v="0.67680619443564272"/>
    <x v="2"/>
    <n v="0"/>
  </r>
  <r>
    <s v="Post_2369"/>
    <x v="275"/>
    <x v="3"/>
    <x v="1"/>
    <x v="6"/>
    <x v="0"/>
    <x v="4"/>
    <n v="4530657"/>
    <n v="343884"/>
    <n v="23584"/>
    <n v="33459"/>
    <n v="400927"/>
    <n v="8.8492022238717258E-2"/>
    <x v="2"/>
    <n v="0"/>
  </r>
  <r>
    <s v="Post_2370"/>
    <x v="455"/>
    <x v="21"/>
    <x v="0"/>
    <x v="1"/>
    <x v="3"/>
    <x v="0"/>
    <n v="784735"/>
    <n v="222216"/>
    <n v="18478"/>
    <n v="15303"/>
    <n v="255997"/>
    <n v="0.32622095357031355"/>
    <x v="0"/>
    <n v="0"/>
  </r>
  <r>
    <s v="Post_2371"/>
    <x v="694"/>
    <x v="8"/>
    <x v="0"/>
    <x v="4"/>
    <x v="0"/>
    <x v="3"/>
    <n v="3640704"/>
    <n v="122275"/>
    <n v="69449"/>
    <n v="39348"/>
    <n v="231072"/>
    <n v="6.3469043349857604E-2"/>
    <x v="2"/>
    <n v="0"/>
  </r>
  <r>
    <s v="Post_2372"/>
    <x v="215"/>
    <x v="12"/>
    <x v="2"/>
    <x v="9"/>
    <x v="3"/>
    <x v="6"/>
    <n v="4201548"/>
    <n v="235903"/>
    <n v="65461"/>
    <n v="45899"/>
    <n v="347263"/>
    <n v="8.2651203794411016E-2"/>
    <x v="2"/>
    <n v="0"/>
  </r>
  <r>
    <s v="Post_2373"/>
    <x v="24"/>
    <x v="6"/>
    <x v="1"/>
    <x v="6"/>
    <x v="5"/>
    <x v="0"/>
    <n v="2674421"/>
    <n v="365369"/>
    <n v="78273"/>
    <n v="45815"/>
    <n v="489457"/>
    <n v="0.18301419260467966"/>
    <x v="0"/>
    <n v="0"/>
  </r>
  <r>
    <s v="Post_2374"/>
    <x v="695"/>
    <x v="20"/>
    <x v="2"/>
    <x v="7"/>
    <x v="2"/>
    <x v="7"/>
    <n v="2944740"/>
    <n v="49038"/>
    <n v="74344"/>
    <n v="44081"/>
    <n v="167463"/>
    <n v="5.686851810346584E-2"/>
    <x v="0"/>
    <n v="0"/>
  </r>
  <r>
    <s v="Post_2375"/>
    <x v="360"/>
    <x v="22"/>
    <x v="3"/>
    <x v="7"/>
    <x v="4"/>
    <x v="3"/>
    <n v="1417380"/>
    <n v="466880"/>
    <n v="27498"/>
    <n v="31415"/>
    <n v="525793"/>
    <n v="0.37096121012008071"/>
    <x v="0"/>
    <n v="0"/>
  </r>
  <r>
    <s v="Post_2376"/>
    <x v="368"/>
    <x v="9"/>
    <x v="2"/>
    <x v="0"/>
    <x v="3"/>
    <x v="6"/>
    <n v="3439140"/>
    <n v="412155"/>
    <n v="15138"/>
    <n v="23614"/>
    <n v="450907"/>
    <n v="0.13111039387753914"/>
    <x v="2"/>
    <n v="0"/>
  </r>
  <r>
    <s v="Post_2377"/>
    <x v="11"/>
    <x v="9"/>
    <x v="0"/>
    <x v="4"/>
    <x v="4"/>
    <x v="4"/>
    <n v="1673508"/>
    <n v="79020"/>
    <n v="91806"/>
    <n v="20155"/>
    <n v="190981"/>
    <n v="0.11412015956900116"/>
    <x v="0"/>
    <n v="0"/>
  </r>
  <r>
    <s v="Post_2378"/>
    <x v="120"/>
    <x v="9"/>
    <x v="2"/>
    <x v="4"/>
    <x v="0"/>
    <x v="3"/>
    <n v="1053561"/>
    <n v="469326"/>
    <n v="72822"/>
    <n v="39659"/>
    <n v="581807"/>
    <n v="0.55222905935204514"/>
    <x v="2"/>
    <n v="0"/>
  </r>
  <r>
    <s v="Post_2379"/>
    <x v="143"/>
    <x v="7"/>
    <x v="2"/>
    <x v="3"/>
    <x v="5"/>
    <x v="7"/>
    <n v="2030811"/>
    <n v="448529"/>
    <n v="13583"/>
    <n v="24483"/>
    <n v="486595"/>
    <n v="0.2396062459775922"/>
    <x v="1"/>
    <n v="0"/>
  </r>
  <r>
    <s v="Post_2380"/>
    <x v="219"/>
    <x v="7"/>
    <x v="2"/>
    <x v="9"/>
    <x v="3"/>
    <x v="0"/>
    <n v="4210620"/>
    <n v="188460"/>
    <n v="2003"/>
    <n v="44118"/>
    <n v="234581"/>
    <n v="5.5711747913608924E-2"/>
    <x v="1"/>
    <n v="0"/>
  </r>
  <r>
    <s v="Post_2381"/>
    <x v="4"/>
    <x v="3"/>
    <x v="0"/>
    <x v="1"/>
    <x v="2"/>
    <x v="5"/>
    <n v="2449143"/>
    <n v="142284"/>
    <n v="86663"/>
    <n v="26545"/>
    <n v="255492"/>
    <n v="0.10431893931877395"/>
    <x v="0"/>
    <n v="0"/>
  </r>
  <r>
    <s v="Post_2382"/>
    <x v="397"/>
    <x v="11"/>
    <x v="3"/>
    <x v="9"/>
    <x v="4"/>
    <x v="0"/>
    <n v="1530621"/>
    <n v="127327"/>
    <n v="89084"/>
    <n v="33491"/>
    <n v="249902"/>
    <n v="0.16326837277157441"/>
    <x v="2"/>
    <n v="0"/>
  </r>
  <r>
    <s v="Post_2383"/>
    <x v="119"/>
    <x v="17"/>
    <x v="1"/>
    <x v="0"/>
    <x v="3"/>
    <x v="4"/>
    <n v="4848430"/>
    <n v="366691"/>
    <n v="47997"/>
    <n v="35753"/>
    <n v="450441"/>
    <n v="9.2904507232238059E-2"/>
    <x v="2"/>
    <n v="0"/>
  </r>
  <r>
    <s v="Post_2384"/>
    <x v="130"/>
    <x v="17"/>
    <x v="3"/>
    <x v="0"/>
    <x v="0"/>
    <x v="1"/>
    <n v="4303440"/>
    <n v="2761"/>
    <n v="98789"/>
    <n v="28154"/>
    <n v="129704"/>
    <n v="3.0139609242838289E-2"/>
    <x v="0"/>
    <n v="0"/>
  </r>
  <r>
    <s v="Post_2385"/>
    <x v="352"/>
    <x v="23"/>
    <x v="3"/>
    <x v="4"/>
    <x v="3"/>
    <x v="2"/>
    <n v="1334444"/>
    <n v="480156"/>
    <n v="75315"/>
    <n v="4080"/>
    <n v="559551"/>
    <n v="0.41931396147009542"/>
    <x v="0"/>
    <n v="0"/>
  </r>
  <r>
    <s v="Post_2386"/>
    <x v="289"/>
    <x v="5"/>
    <x v="2"/>
    <x v="0"/>
    <x v="2"/>
    <x v="2"/>
    <n v="4476612"/>
    <n v="393831"/>
    <n v="51315"/>
    <n v="38941"/>
    <n v="484087"/>
    <n v="0.10813691246862582"/>
    <x v="1"/>
    <n v="0"/>
  </r>
  <r>
    <s v="Post_2387"/>
    <x v="522"/>
    <x v="23"/>
    <x v="2"/>
    <x v="5"/>
    <x v="4"/>
    <x v="1"/>
    <n v="175519"/>
    <n v="468536"/>
    <n v="73583"/>
    <n v="28742"/>
    <n v="570861"/>
    <n v="3.2524171172351712"/>
    <x v="0"/>
    <n v="0"/>
  </r>
  <r>
    <s v="Post_2388"/>
    <x v="10"/>
    <x v="8"/>
    <x v="0"/>
    <x v="8"/>
    <x v="5"/>
    <x v="0"/>
    <n v="2101312"/>
    <n v="299542"/>
    <n v="6451"/>
    <n v="23831"/>
    <n v="329824"/>
    <n v="0.1569609843754759"/>
    <x v="2"/>
    <n v="0"/>
  </r>
  <r>
    <s v="Post_2389"/>
    <x v="23"/>
    <x v="13"/>
    <x v="1"/>
    <x v="5"/>
    <x v="5"/>
    <x v="6"/>
    <n v="203200"/>
    <n v="218590"/>
    <n v="72764"/>
    <n v="34315"/>
    <n v="325669"/>
    <n v="1.6027017716535432"/>
    <x v="2"/>
    <n v="0"/>
  </r>
  <r>
    <s v="Post_2390"/>
    <x v="227"/>
    <x v="0"/>
    <x v="0"/>
    <x v="0"/>
    <x v="4"/>
    <x v="7"/>
    <n v="3105849"/>
    <n v="19437"/>
    <n v="81661"/>
    <n v="30275"/>
    <n v="131373"/>
    <n v="4.2298579229061037E-2"/>
    <x v="2"/>
    <n v="0"/>
  </r>
  <r>
    <s v="Post_2391"/>
    <x v="342"/>
    <x v="16"/>
    <x v="2"/>
    <x v="6"/>
    <x v="3"/>
    <x v="4"/>
    <n v="1633210"/>
    <n v="436819"/>
    <n v="60378"/>
    <n v="21976"/>
    <n v="519173"/>
    <n v="0.31788502397119783"/>
    <x v="0"/>
    <n v="0"/>
  </r>
  <r>
    <s v="Post_2392"/>
    <x v="614"/>
    <x v="9"/>
    <x v="0"/>
    <x v="0"/>
    <x v="0"/>
    <x v="4"/>
    <n v="2035775"/>
    <n v="228933"/>
    <n v="57754"/>
    <n v="21473"/>
    <n v="308160"/>
    <n v="0.15137232749198709"/>
    <x v="0"/>
    <n v="0"/>
  </r>
  <r>
    <s v="Post_2393"/>
    <x v="57"/>
    <x v="14"/>
    <x v="0"/>
    <x v="7"/>
    <x v="2"/>
    <x v="1"/>
    <n v="3600594"/>
    <n v="292122"/>
    <n v="20092"/>
    <n v="46352"/>
    <n v="358566"/>
    <n v="9.9585235102874689E-2"/>
    <x v="2"/>
    <n v="0"/>
  </r>
  <r>
    <s v="Post_2394"/>
    <x v="37"/>
    <x v="0"/>
    <x v="3"/>
    <x v="1"/>
    <x v="2"/>
    <x v="6"/>
    <n v="885219"/>
    <n v="120632"/>
    <n v="61893"/>
    <n v="2148"/>
    <n v="184673"/>
    <n v="0.20861843227495117"/>
    <x v="1"/>
    <n v="0"/>
  </r>
  <r>
    <s v="Post_2395"/>
    <x v="5"/>
    <x v="4"/>
    <x v="1"/>
    <x v="0"/>
    <x v="3"/>
    <x v="7"/>
    <n v="3171786"/>
    <n v="50849"/>
    <n v="1646"/>
    <n v="20221"/>
    <n v="72716"/>
    <n v="2.2925884659305514E-2"/>
    <x v="1"/>
    <n v="0"/>
  </r>
  <r>
    <s v="Post_2396"/>
    <x v="548"/>
    <x v="22"/>
    <x v="0"/>
    <x v="0"/>
    <x v="5"/>
    <x v="0"/>
    <n v="3810326"/>
    <n v="307848"/>
    <n v="55932"/>
    <n v="4856"/>
    <n v="368636"/>
    <n v="9.6746577589424107E-2"/>
    <x v="0"/>
    <n v="0"/>
  </r>
  <r>
    <s v="Post_2397"/>
    <x v="276"/>
    <x v="4"/>
    <x v="1"/>
    <x v="2"/>
    <x v="0"/>
    <x v="3"/>
    <n v="103897"/>
    <n v="39137"/>
    <n v="23566"/>
    <n v="43482"/>
    <n v="106185"/>
    <n v="1.0220218100618883"/>
    <x v="0"/>
    <n v="0"/>
  </r>
  <r>
    <s v="Post_2398"/>
    <x v="668"/>
    <x v="20"/>
    <x v="1"/>
    <x v="3"/>
    <x v="5"/>
    <x v="1"/>
    <n v="267595"/>
    <n v="196017"/>
    <n v="71829"/>
    <n v="28958"/>
    <n v="296804"/>
    <n v="1.1091537584782973"/>
    <x v="1"/>
    <n v="0"/>
  </r>
  <r>
    <s v="Post_2399"/>
    <x v="363"/>
    <x v="4"/>
    <x v="2"/>
    <x v="6"/>
    <x v="1"/>
    <x v="7"/>
    <n v="859794"/>
    <n v="253727"/>
    <n v="18939"/>
    <n v="7344"/>
    <n v="280010"/>
    <n v="0.32567103282879389"/>
    <x v="1"/>
    <n v="0"/>
  </r>
  <r>
    <s v="Post_2400"/>
    <x v="393"/>
    <x v="8"/>
    <x v="1"/>
    <x v="5"/>
    <x v="3"/>
    <x v="3"/>
    <n v="1032172"/>
    <n v="63781"/>
    <n v="81612"/>
    <n v="41902"/>
    <n v="187295"/>
    <n v="0.18145716024073508"/>
    <x v="0"/>
    <n v="0"/>
  </r>
  <r>
    <s v="Post_2401"/>
    <x v="602"/>
    <x v="8"/>
    <x v="0"/>
    <x v="0"/>
    <x v="0"/>
    <x v="7"/>
    <n v="4207986"/>
    <n v="433397"/>
    <n v="76452"/>
    <n v="4641"/>
    <n v="514490"/>
    <n v="0.12226514061596212"/>
    <x v="0"/>
    <n v="0"/>
  </r>
  <r>
    <s v="Post_2402"/>
    <x v="51"/>
    <x v="7"/>
    <x v="2"/>
    <x v="2"/>
    <x v="2"/>
    <x v="5"/>
    <n v="4256325"/>
    <n v="88247"/>
    <n v="44482"/>
    <n v="34984"/>
    <n v="167713"/>
    <n v="3.9403241058894707E-2"/>
    <x v="2"/>
    <n v="0"/>
  </r>
  <r>
    <s v="Post_2403"/>
    <x v="58"/>
    <x v="17"/>
    <x v="0"/>
    <x v="6"/>
    <x v="0"/>
    <x v="7"/>
    <n v="416662"/>
    <n v="334892"/>
    <n v="26921"/>
    <n v="5078"/>
    <n v="366891"/>
    <n v="0.88054826214053594"/>
    <x v="0"/>
    <n v="0"/>
  </r>
  <r>
    <s v="Post_2404"/>
    <x v="118"/>
    <x v="12"/>
    <x v="2"/>
    <x v="5"/>
    <x v="3"/>
    <x v="4"/>
    <n v="3438856"/>
    <n v="106702"/>
    <n v="82635"/>
    <n v="48353"/>
    <n v="237690"/>
    <n v="6.9118916290766469E-2"/>
    <x v="1"/>
    <n v="0"/>
  </r>
  <r>
    <s v="Post_2405"/>
    <x v="371"/>
    <x v="8"/>
    <x v="2"/>
    <x v="3"/>
    <x v="0"/>
    <x v="0"/>
    <n v="270796"/>
    <n v="352250"/>
    <n v="73303"/>
    <n v="40986"/>
    <n v="466539"/>
    <n v="1.7228430257463183"/>
    <x v="1"/>
    <n v="0"/>
  </r>
  <r>
    <s v="Post_2406"/>
    <x v="549"/>
    <x v="12"/>
    <x v="0"/>
    <x v="5"/>
    <x v="1"/>
    <x v="1"/>
    <n v="168375"/>
    <n v="59089"/>
    <n v="63545"/>
    <n v="31044"/>
    <n v="153678"/>
    <n v="0.91271269487750561"/>
    <x v="0"/>
    <n v="0"/>
  </r>
  <r>
    <s v="Post_2407"/>
    <x v="571"/>
    <x v="1"/>
    <x v="0"/>
    <x v="3"/>
    <x v="3"/>
    <x v="1"/>
    <n v="2605588"/>
    <n v="324998"/>
    <n v="11214"/>
    <n v="20805"/>
    <n v="357017"/>
    <n v="0.13701974372003556"/>
    <x v="2"/>
    <n v="0"/>
  </r>
  <r>
    <s v="Post_2408"/>
    <x v="507"/>
    <x v="21"/>
    <x v="3"/>
    <x v="4"/>
    <x v="5"/>
    <x v="6"/>
    <n v="1234193"/>
    <n v="366180"/>
    <n v="76467"/>
    <n v="46591"/>
    <n v="489238"/>
    <n v="0.39640315574630547"/>
    <x v="2"/>
    <n v="0"/>
  </r>
  <r>
    <s v="Post_2409"/>
    <x v="398"/>
    <x v="13"/>
    <x v="3"/>
    <x v="1"/>
    <x v="2"/>
    <x v="7"/>
    <n v="1921686"/>
    <n v="235328"/>
    <n v="25763"/>
    <n v="14304"/>
    <n v="275395"/>
    <n v="0.14330905257154394"/>
    <x v="2"/>
    <n v="0"/>
  </r>
  <r>
    <s v="Post_2410"/>
    <x v="524"/>
    <x v="10"/>
    <x v="3"/>
    <x v="9"/>
    <x v="5"/>
    <x v="0"/>
    <n v="133339"/>
    <n v="248507"/>
    <n v="41515"/>
    <n v="30406"/>
    <n v="320428"/>
    <n v="2.4031078679156135"/>
    <x v="1"/>
    <n v="0"/>
  </r>
  <r>
    <s v="Post_2411"/>
    <x v="601"/>
    <x v="0"/>
    <x v="0"/>
    <x v="3"/>
    <x v="4"/>
    <x v="4"/>
    <n v="2027807"/>
    <n v="181535"/>
    <n v="68072"/>
    <n v="3161"/>
    <n v="252768"/>
    <n v="0.12465091598953944"/>
    <x v="1"/>
    <n v="0"/>
  </r>
  <r>
    <s v="Post_2412"/>
    <x v="478"/>
    <x v="11"/>
    <x v="2"/>
    <x v="2"/>
    <x v="3"/>
    <x v="7"/>
    <n v="2169060"/>
    <n v="107786"/>
    <n v="69766"/>
    <n v="49507"/>
    <n v="227059"/>
    <n v="0.1046808294837395"/>
    <x v="1"/>
    <n v="0"/>
  </r>
  <r>
    <s v="Post_2413"/>
    <x v="599"/>
    <x v="11"/>
    <x v="0"/>
    <x v="8"/>
    <x v="4"/>
    <x v="0"/>
    <n v="3544861"/>
    <n v="135885"/>
    <n v="21914"/>
    <n v="32733"/>
    <n v="190532"/>
    <n v="5.3748792971007889E-2"/>
    <x v="1"/>
    <n v="0"/>
  </r>
  <r>
    <s v="Post_2414"/>
    <x v="575"/>
    <x v="19"/>
    <x v="2"/>
    <x v="6"/>
    <x v="2"/>
    <x v="6"/>
    <n v="1705105"/>
    <n v="53294"/>
    <n v="74926"/>
    <n v="48281"/>
    <n v="176501"/>
    <n v="0.1035132733761264"/>
    <x v="0"/>
    <n v="0"/>
  </r>
  <r>
    <s v="Post_2415"/>
    <x v="335"/>
    <x v="22"/>
    <x v="3"/>
    <x v="3"/>
    <x v="0"/>
    <x v="3"/>
    <n v="2588183"/>
    <n v="255730"/>
    <n v="21342"/>
    <n v="29577"/>
    <n v="306649"/>
    <n v="0.1184804165702348"/>
    <x v="1"/>
    <n v="0"/>
  </r>
  <r>
    <s v="Post_2416"/>
    <x v="16"/>
    <x v="13"/>
    <x v="2"/>
    <x v="3"/>
    <x v="3"/>
    <x v="1"/>
    <n v="2235474"/>
    <n v="91583"/>
    <n v="92501"/>
    <n v="28268"/>
    <n v="212352"/>
    <n v="9.4991934596421163E-2"/>
    <x v="2"/>
    <n v="0"/>
  </r>
  <r>
    <s v="Post_2417"/>
    <x v="604"/>
    <x v="17"/>
    <x v="0"/>
    <x v="0"/>
    <x v="0"/>
    <x v="0"/>
    <n v="3524223"/>
    <n v="1184"/>
    <n v="78674"/>
    <n v="12101"/>
    <n v="91959"/>
    <n v="2.6093411228517605E-2"/>
    <x v="0"/>
    <n v="0"/>
  </r>
  <r>
    <s v="Post_2418"/>
    <x v="696"/>
    <x v="13"/>
    <x v="3"/>
    <x v="6"/>
    <x v="4"/>
    <x v="0"/>
    <n v="1893669"/>
    <n v="98719"/>
    <n v="38141"/>
    <n v="25909"/>
    <n v="162769"/>
    <n v="8.5954303524005515E-2"/>
    <x v="0"/>
    <n v="0"/>
  </r>
  <r>
    <s v="Post_2419"/>
    <x v="164"/>
    <x v="4"/>
    <x v="3"/>
    <x v="9"/>
    <x v="0"/>
    <x v="2"/>
    <n v="984735"/>
    <n v="436238"/>
    <n v="69677"/>
    <n v="42992"/>
    <n v="548907"/>
    <n v="0.5574159545461469"/>
    <x v="2"/>
    <n v="0"/>
  </r>
  <r>
    <s v="Post_2420"/>
    <x v="122"/>
    <x v="13"/>
    <x v="3"/>
    <x v="9"/>
    <x v="4"/>
    <x v="5"/>
    <n v="3801329"/>
    <n v="179214"/>
    <n v="62593"/>
    <n v="37675"/>
    <n v="279482"/>
    <n v="7.35221813213221E-2"/>
    <x v="2"/>
    <n v="0"/>
  </r>
  <r>
    <s v="Post_2421"/>
    <x v="643"/>
    <x v="16"/>
    <x v="0"/>
    <x v="8"/>
    <x v="3"/>
    <x v="4"/>
    <n v="4112956"/>
    <n v="62765"/>
    <n v="47325"/>
    <n v="39189"/>
    <n v="149279"/>
    <n v="3.6294820562145572E-2"/>
    <x v="1"/>
    <n v="0"/>
  </r>
  <r>
    <s v="Post_2422"/>
    <x v="494"/>
    <x v="3"/>
    <x v="1"/>
    <x v="9"/>
    <x v="0"/>
    <x v="5"/>
    <n v="4244091"/>
    <n v="247707"/>
    <n v="91134"/>
    <n v="21078"/>
    <n v="359919"/>
    <n v="8.480473203802652E-2"/>
    <x v="2"/>
    <n v="0"/>
  </r>
  <r>
    <s v="Post_2423"/>
    <x v="203"/>
    <x v="3"/>
    <x v="3"/>
    <x v="2"/>
    <x v="5"/>
    <x v="2"/>
    <n v="795243"/>
    <n v="129380"/>
    <n v="23945"/>
    <n v="4134"/>
    <n v="157459"/>
    <n v="0.19800111412486499"/>
    <x v="1"/>
    <n v="0"/>
  </r>
  <r>
    <s v="Post_2424"/>
    <x v="237"/>
    <x v="5"/>
    <x v="1"/>
    <x v="2"/>
    <x v="1"/>
    <x v="5"/>
    <n v="670647"/>
    <n v="304751"/>
    <n v="19252"/>
    <n v="4825"/>
    <n v="328828"/>
    <n v="0.49031457681910157"/>
    <x v="1"/>
    <n v="0"/>
  </r>
  <r>
    <s v="Post_2425"/>
    <x v="353"/>
    <x v="9"/>
    <x v="0"/>
    <x v="6"/>
    <x v="5"/>
    <x v="5"/>
    <n v="1333724"/>
    <n v="340778"/>
    <n v="70404"/>
    <n v="45627"/>
    <n v="456809"/>
    <n v="0.34250639562608154"/>
    <x v="2"/>
    <n v="0"/>
  </r>
  <r>
    <s v="Post_2426"/>
    <x v="697"/>
    <x v="17"/>
    <x v="1"/>
    <x v="8"/>
    <x v="3"/>
    <x v="5"/>
    <n v="3681863"/>
    <n v="228168"/>
    <n v="9128"/>
    <n v="32280"/>
    <n v="269576"/>
    <n v="7.3217281577288448E-2"/>
    <x v="1"/>
    <n v="0"/>
  </r>
  <r>
    <s v="Post_2427"/>
    <x v="495"/>
    <x v="9"/>
    <x v="1"/>
    <x v="8"/>
    <x v="4"/>
    <x v="1"/>
    <n v="4466621"/>
    <n v="479028"/>
    <n v="75159"/>
    <n v="13063"/>
    <n v="567250"/>
    <n v="0.12699756706467819"/>
    <x v="2"/>
    <n v="0"/>
  </r>
  <r>
    <s v="Post_2428"/>
    <x v="603"/>
    <x v="2"/>
    <x v="3"/>
    <x v="4"/>
    <x v="3"/>
    <x v="6"/>
    <n v="4294256"/>
    <n v="475876"/>
    <n v="28764"/>
    <n v="40435"/>
    <n v="545075"/>
    <n v="0.12693118435416986"/>
    <x v="2"/>
    <n v="0"/>
  </r>
  <r>
    <s v="Post_2429"/>
    <x v="324"/>
    <x v="2"/>
    <x v="2"/>
    <x v="8"/>
    <x v="1"/>
    <x v="6"/>
    <n v="2668217"/>
    <n v="489199"/>
    <n v="86017"/>
    <n v="44585"/>
    <n v="619801"/>
    <n v="0.23229032721101769"/>
    <x v="1"/>
    <n v="0"/>
  </r>
  <r>
    <s v="Post_2430"/>
    <x v="673"/>
    <x v="10"/>
    <x v="2"/>
    <x v="9"/>
    <x v="3"/>
    <x v="3"/>
    <n v="752874"/>
    <n v="409136"/>
    <n v="81870"/>
    <n v="13101"/>
    <n v="504107"/>
    <n v="0.66957684818442398"/>
    <x v="0"/>
    <n v="0"/>
  </r>
  <r>
    <s v="Post_2431"/>
    <x v="528"/>
    <x v="6"/>
    <x v="1"/>
    <x v="7"/>
    <x v="3"/>
    <x v="4"/>
    <n v="2168159"/>
    <n v="445889"/>
    <n v="80260"/>
    <n v="44121"/>
    <n v="570270"/>
    <n v="0.26302037811802548"/>
    <x v="0"/>
    <n v="0"/>
  </r>
  <r>
    <s v="Post_2432"/>
    <x v="592"/>
    <x v="23"/>
    <x v="1"/>
    <x v="3"/>
    <x v="2"/>
    <x v="0"/>
    <n v="4930465"/>
    <n v="145318"/>
    <n v="39080"/>
    <n v="9349"/>
    <n v="193747"/>
    <n v="3.9295887913208996E-2"/>
    <x v="0"/>
    <n v="0"/>
  </r>
  <r>
    <s v="Post_2433"/>
    <x v="22"/>
    <x v="8"/>
    <x v="2"/>
    <x v="2"/>
    <x v="0"/>
    <x v="6"/>
    <n v="4914010"/>
    <n v="19243"/>
    <n v="56002"/>
    <n v="8519"/>
    <n v="83764"/>
    <n v="1.7045956357435169E-2"/>
    <x v="1"/>
    <n v="0"/>
  </r>
  <r>
    <s v="Post_2434"/>
    <x v="300"/>
    <x v="2"/>
    <x v="2"/>
    <x v="4"/>
    <x v="0"/>
    <x v="3"/>
    <n v="584615"/>
    <n v="150064"/>
    <n v="84725"/>
    <n v="17775"/>
    <n v="252564"/>
    <n v="0.43201765264319253"/>
    <x v="1"/>
    <n v="0"/>
  </r>
  <r>
    <s v="Post_2435"/>
    <x v="84"/>
    <x v="2"/>
    <x v="3"/>
    <x v="0"/>
    <x v="1"/>
    <x v="4"/>
    <n v="1142278"/>
    <n v="236928"/>
    <n v="12775"/>
    <n v="5265"/>
    <n v="254968"/>
    <n v="0.2232101117241162"/>
    <x v="0"/>
    <n v="0"/>
  </r>
  <r>
    <s v="Post_2436"/>
    <x v="616"/>
    <x v="8"/>
    <x v="3"/>
    <x v="1"/>
    <x v="1"/>
    <x v="1"/>
    <n v="730387"/>
    <n v="372363"/>
    <n v="3897"/>
    <n v="3722"/>
    <n v="379982"/>
    <n v="0.52024748523727837"/>
    <x v="1"/>
    <n v="0"/>
  </r>
  <r>
    <s v="Post_2437"/>
    <x v="352"/>
    <x v="23"/>
    <x v="3"/>
    <x v="3"/>
    <x v="4"/>
    <x v="2"/>
    <n v="2023853"/>
    <n v="456466"/>
    <n v="20085"/>
    <n v="32976"/>
    <n v="509527"/>
    <n v="0.25176087393699048"/>
    <x v="0"/>
    <n v="0"/>
  </r>
  <r>
    <s v="Post_2438"/>
    <x v="487"/>
    <x v="21"/>
    <x v="0"/>
    <x v="5"/>
    <x v="3"/>
    <x v="6"/>
    <n v="2816495"/>
    <n v="370066"/>
    <n v="79854"/>
    <n v="29476"/>
    <n v="479396"/>
    <n v="0.17021013706752541"/>
    <x v="0"/>
    <n v="0"/>
  </r>
  <r>
    <s v="Post_2439"/>
    <x v="214"/>
    <x v="9"/>
    <x v="0"/>
    <x v="0"/>
    <x v="5"/>
    <x v="3"/>
    <n v="2586745"/>
    <n v="404333"/>
    <n v="74597"/>
    <n v="46511"/>
    <n v="525441"/>
    <n v="0.20312825578091384"/>
    <x v="1"/>
    <n v="0"/>
  </r>
  <r>
    <s v="Post_2440"/>
    <x v="316"/>
    <x v="5"/>
    <x v="0"/>
    <x v="9"/>
    <x v="4"/>
    <x v="1"/>
    <n v="57063"/>
    <n v="445321"/>
    <n v="50056"/>
    <n v="13751"/>
    <n v="509128"/>
    <n v="8.9222087867795246"/>
    <x v="1"/>
    <n v="0"/>
  </r>
  <r>
    <s v="Post_2441"/>
    <x v="128"/>
    <x v="4"/>
    <x v="3"/>
    <x v="2"/>
    <x v="1"/>
    <x v="4"/>
    <n v="3634921"/>
    <n v="62251"/>
    <n v="65353"/>
    <n v="36771"/>
    <n v="164375"/>
    <n v="4.5221065327141909E-2"/>
    <x v="0"/>
    <n v="0"/>
  </r>
  <r>
    <s v="Post_2442"/>
    <x v="185"/>
    <x v="3"/>
    <x v="0"/>
    <x v="6"/>
    <x v="5"/>
    <x v="5"/>
    <n v="4192386"/>
    <n v="294804"/>
    <n v="89443"/>
    <n v="27277"/>
    <n v="411524"/>
    <n v="9.8159854555377291E-2"/>
    <x v="0"/>
    <n v="0"/>
  </r>
  <r>
    <s v="Post_2443"/>
    <x v="117"/>
    <x v="9"/>
    <x v="3"/>
    <x v="8"/>
    <x v="0"/>
    <x v="7"/>
    <n v="3691681"/>
    <n v="86388"/>
    <n v="36191"/>
    <n v="49207"/>
    <n v="171786"/>
    <n v="4.6533273053657669E-2"/>
    <x v="1"/>
    <n v="0"/>
  </r>
  <r>
    <s v="Post_2444"/>
    <x v="382"/>
    <x v="21"/>
    <x v="0"/>
    <x v="8"/>
    <x v="0"/>
    <x v="5"/>
    <n v="4837671"/>
    <n v="346397"/>
    <n v="58957"/>
    <n v="5374"/>
    <n v="410728"/>
    <n v="8.4902011732505167E-2"/>
    <x v="2"/>
    <n v="0"/>
  </r>
  <r>
    <s v="Post_2445"/>
    <x v="561"/>
    <x v="16"/>
    <x v="0"/>
    <x v="8"/>
    <x v="1"/>
    <x v="4"/>
    <n v="2241707"/>
    <n v="352345"/>
    <n v="74249"/>
    <n v="451"/>
    <n v="427045"/>
    <n v="0.19049991814273676"/>
    <x v="1"/>
    <n v="0"/>
  </r>
  <r>
    <s v="Post_2446"/>
    <x v="698"/>
    <x v="7"/>
    <x v="0"/>
    <x v="1"/>
    <x v="0"/>
    <x v="2"/>
    <n v="2425554"/>
    <n v="328451"/>
    <n v="85600"/>
    <n v="31540"/>
    <n v="445591"/>
    <n v="0.18370689747579316"/>
    <x v="1"/>
    <n v="0"/>
  </r>
  <r>
    <s v="Post_2447"/>
    <x v="588"/>
    <x v="9"/>
    <x v="3"/>
    <x v="4"/>
    <x v="5"/>
    <x v="7"/>
    <n v="4400609"/>
    <n v="235736"/>
    <n v="85103"/>
    <n v="19014"/>
    <n v="339853"/>
    <n v="7.7228629037480942E-2"/>
    <x v="0"/>
    <n v="0"/>
  </r>
  <r>
    <s v="Post_2448"/>
    <x v="91"/>
    <x v="14"/>
    <x v="3"/>
    <x v="9"/>
    <x v="4"/>
    <x v="5"/>
    <n v="4335484"/>
    <n v="265736"/>
    <n v="60002"/>
    <n v="48789"/>
    <n v="374527"/>
    <n v="8.6386433440879956E-2"/>
    <x v="1"/>
    <n v="0"/>
  </r>
  <r>
    <s v="Post_2449"/>
    <x v="620"/>
    <x v="23"/>
    <x v="0"/>
    <x v="4"/>
    <x v="5"/>
    <x v="1"/>
    <n v="2103742"/>
    <n v="157003"/>
    <n v="60341"/>
    <n v="40513"/>
    <n v="257857"/>
    <n v="0.1225706384147866"/>
    <x v="0"/>
    <n v="0"/>
  </r>
  <r>
    <s v="Post_2450"/>
    <x v="76"/>
    <x v="19"/>
    <x v="2"/>
    <x v="8"/>
    <x v="5"/>
    <x v="7"/>
    <n v="576763"/>
    <n v="467832"/>
    <n v="41087"/>
    <n v="8066"/>
    <n v="516985"/>
    <n v="0.89635604225652477"/>
    <x v="1"/>
    <n v="0"/>
  </r>
  <r>
    <s v="Post_2451"/>
    <x v="15"/>
    <x v="12"/>
    <x v="3"/>
    <x v="8"/>
    <x v="5"/>
    <x v="4"/>
    <n v="1143848"/>
    <n v="58018"/>
    <n v="37436"/>
    <n v="18311"/>
    <n v="113765"/>
    <n v="9.94581447884684E-2"/>
    <x v="2"/>
    <n v="0"/>
  </r>
  <r>
    <s v="Post_2452"/>
    <x v="395"/>
    <x v="6"/>
    <x v="1"/>
    <x v="4"/>
    <x v="1"/>
    <x v="0"/>
    <n v="4356392"/>
    <n v="411938"/>
    <n v="75228"/>
    <n v="24469"/>
    <n v="511635"/>
    <n v="0.11744466521837336"/>
    <x v="2"/>
    <n v="0"/>
  </r>
  <r>
    <s v="Post_2453"/>
    <x v="272"/>
    <x v="1"/>
    <x v="3"/>
    <x v="8"/>
    <x v="3"/>
    <x v="4"/>
    <n v="405063"/>
    <n v="366573"/>
    <n v="35185"/>
    <n v="36177"/>
    <n v="437935"/>
    <n v="1.0811528083285811"/>
    <x v="1"/>
    <n v="0"/>
  </r>
  <r>
    <s v="Post_2454"/>
    <x v="244"/>
    <x v="11"/>
    <x v="3"/>
    <x v="9"/>
    <x v="4"/>
    <x v="0"/>
    <n v="939082"/>
    <n v="406358"/>
    <n v="86675"/>
    <n v="10858"/>
    <n v="503891"/>
    <n v="0.53657827537957281"/>
    <x v="2"/>
    <n v="0"/>
  </r>
  <r>
    <s v="Post_2455"/>
    <x v="223"/>
    <x v="7"/>
    <x v="3"/>
    <x v="9"/>
    <x v="0"/>
    <x v="2"/>
    <n v="1911934"/>
    <n v="414686"/>
    <n v="62802"/>
    <n v="17662"/>
    <n v="495150"/>
    <n v="0.25897860491000213"/>
    <x v="2"/>
    <n v="0"/>
  </r>
  <r>
    <s v="Post_2456"/>
    <x v="406"/>
    <x v="3"/>
    <x v="3"/>
    <x v="8"/>
    <x v="4"/>
    <x v="5"/>
    <n v="1708144"/>
    <n v="56901"/>
    <n v="20001"/>
    <n v="7802"/>
    <n v="84704"/>
    <n v="4.958832510608005E-2"/>
    <x v="1"/>
    <n v="0"/>
  </r>
  <r>
    <s v="Post_2457"/>
    <x v="238"/>
    <x v="7"/>
    <x v="0"/>
    <x v="2"/>
    <x v="4"/>
    <x v="6"/>
    <n v="4730930"/>
    <n v="442721"/>
    <n v="55560"/>
    <n v="33554"/>
    <n v="531835"/>
    <n v="0.1124165861680473"/>
    <x v="0"/>
    <n v="0"/>
  </r>
  <r>
    <s v="Post_2458"/>
    <x v="571"/>
    <x v="1"/>
    <x v="1"/>
    <x v="4"/>
    <x v="3"/>
    <x v="6"/>
    <n v="2361266"/>
    <n v="184502"/>
    <n v="87669"/>
    <n v="13578"/>
    <n v="285749"/>
    <n v="0.12101516728737889"/>
    <x v="1"/>
    <n v="0"/>
  </r>
  <r>
    <s v="Post_2459"/>
    <x v="250"/>
    <x v="9"/>
    <x v="3"/>
    <x v="4"/>
    <x v="3"/>
    <x v="2"/>
    <n v="3159075"/>
    <n v="438956"/>
    <n v="91840"/>
    <n v="31899"/>
    <n v="562695"/>
    <n v="0.17812017758362811"/>
    <x v="2"/>
    <n v="0"/>
  </r>
  <r>
    <s v="Post_2460"/>
    <x v="73"/>
    <x v="1"/>
    <x v="1"/>
    <x v="2"/>
    <x v="3"/>
    <x v="0"/>
    <n v="3526448"/>
    <n v="51600"/>
    <n v="83324"/>
    <n v="34949"/>
    <n v="169873"/>
    <n v="4.8171134240459525E-2"/>
    <x v="0"/>
    <n v="0"/>
  </r>
  <r>
    <s v="Post_2461"/>
    <x v="699"/>
    <x v="22"/>
    <x v="0"/>
    <x v="3"/>
    <x v="1"/>
    <x v="4"/>
    <n v="449285"/>
    <n v="61991"/>
    <n v="31039"/>
    <n v="47417"/>
    <n v="140447"/>
    <n v="0.31260113291118108"/>
    <x v="2"/>
    <n v="0"/>
  </r>
  <r>
    <s v="Post_2462"/>
    <x v="10"/>
    <x v="8"/>
    <x v="1"/>
    <x v="9"/>
    <x v="4"/>
    <x v="1"/>
    <n v="3003531"/>
    <n v="381398"/>
    <n v="70031"/>
    <n v="25141"/>
    <n v="476570"/>
    <n v="0.15866991218003076"/>
    <x v="2"/>
    <n v="0"/>
  </r>
  <r>
    <s v="Post_2463"/>
    <x v="573"/>
    <x v="4"/>
    <x v="0"/>
    <x v="4"/>
    <x v="4"/>
    <x v="5"/>
    <n v="4589879"/>
    <n v="316201"/>
    <n v="78508"/>
    <n v="13106"/>
    <n v="407815"/>
    <n v="8.8850926135525574E-2"/>
    <x v="2"/>
    <n v="0"/>
  </r>
  <r>
    <s v="Post_2464"/>
    <x v="5"/>
    <x v="4"/>
    <x v="2"/>
    <x v="9"/>
    <x v="2"/>
    <x v="2"/>
    <n v="556209"/>
    <n v="487912"/>
    <n v="29642"/>
    <n v="45365"/>
    <n v="562919"/>
    <n v="1.0120638105460358"/>
    <x v="1"/>
    <n v="0"/>
  </r>
  <r>
    <s v="Post_2465"/>
    <x v="418"/>
    <x v="5"/>
    <x v="3"/>
    <x v="3"/>
    <x v="1"/>
    <x v="1"/>
    <n v="3050658"/>
    <n v="191272"/>
    <n v="53935"/>
    <n v="19636"/>
    <n v="264843"/>
    <n v="8.6815041214059391E-2"/>
    <x v="0"/>
    <n v="0"/>
  </r>
  <r>
    <s v="Post_2466"/>
    <x v="594"/>
    <x v="2"/>
    <x v="2"/>
    <x v="0"/>
    <x v="3"/>
    <x v="7"/>
    <n v="468718"/>
    <n v="351338"/>
    <n v="89790"/>
    <n v="32094"/>
    <n v="473222"/>
    <n v="1.0096091893206576"/>
    <x v="0"/>
    <n v="0"/>
  </r>
  <r>
    <s v="Post_2467"/>
    <x v="348"/>
    <x v="5"/>
    <x v="0"/>
    <x v="5"/>
    <x v="4"/>
    <x v="2"/>
    <n v="1024956"/>
    <n v="294506"/>
    <n v="13536"/>
    <n v="48320"/>
    <n v="356362"/>
    <n v="0.34768516892432455"/>
    <x v="0"/>
    <n v="0"/>
  </r>
  <r>
    <s v="Post_2468"/>
    <x v="309"/>
    <x v="12"/>
    <x v="2"/>
    <x v="0"/>
    <x v="0"/>
    <x v="5"/>
    <n v="2127962"/>
    <n v="220734"/>
    <n v="21453"/>
    <n v="14972"/>
    <n v="257159"/>
    <n v="0.12084755272885513"/>
    <x v="1"/>
    <n v="0"/>
  </r>
  <r>
    <s v="Post_2469"/>
    <x v="312"/>
    <x v="10"/>
    <x v="2"/>
    <x v="9"/>
    <x v="5"/>
    <x v="6"/>
    <n v="4856986"/>
    <n v="291395"/>
    <n v="99817"/>
    <n v="7707"/>
    <n v="398919"/>
    <n v="8.213303476682865E-2"/>
    <x v="0"/>
    <n v="0"/>
  </r>
  <r>
    <s v="Post_2470"/>
    <x v="101"/>
    <x v="5"/>
    <x v="2"/>
    <x v="3"/>
    <x v="2"/>
    <x v="3"/>
    <n v="1318537"/>
    <n v="324242"/>
    <n v="11914"/>
    <n v="19688"/>
    <n v="355844"/>
    <n v="0.2698779025541187"/>
    <x v="2"/>
    <n v="0"/>
  </r>
  <r>
    <s v="Post_2471"/>
    <x v="634"/>
    <x v="5"/>
    <x v="2"/>
    <x v="6"/>
    <x v="0"/>
    <x v="3"/>
    <n v="2020909"/>
    <n v="65259"/>
    <n v="90445"/>
    <n v="33608"/>
    <n v="189312"/>
    <n v="9.3676657385364709E-2"/>
    <x v="1"/>
    <n v="0"/>
  </r>
  <r>
    <s v="Post_2472"/>
    <x v="185"/>
    <x v="3"/>
    <x v="0"/>
    <x v="5"/>
    <x v="5"/>
    <x v="3"/>
    <n v="781134"/>
    <n v="305684"/>
    <n v="90185"/>
    <n v="22404"/>
    <n v="418273"/>
    <n v="0.53546894642916576"/>
    <x v="0"/>
    <n v="0"/>
  </r>
  <r>
    <s v="Post_2473"/>
    <x v="188"/>
    <x v="5"/>
    <x v="1"/>
    <x v="2"/>
    <x v="4"/>
    <x v="5"/>
    <n v="2349428"/>
    <n v="91877"/>
    <n v="14035"/>
    <n v="48890"/>
    <n v="154802"/>
    <n v="6.5889229208130659E-2"/>
    <x v="0"/>
    <n v="0"/>
  </r>
  <r>
    <s v="Post_2474"/>
    <x v="571"/>
    <x v="1"/>
    <x v="1"/>
    <x v="5"/>
    <x v="2"/>
    <x v="6"/>
    <n v="3495833"/>
    <n v="247723"/>
    <n v="73354"/>
    <n v="24761"/>
    <n v="345838"/>
    <n v="9.8928638753624676E-2"/>
    <x v="0"/>
    <n v="0"/>
  </r>
  <r>
    <s v="Post_2475"/>
    <x v="35"/>
    <x v="13"/>
    <x v="2"/>
    <x v="3"/>
    <x v="4"/>
    <x v="0"/>
    <n v="754145"/>
    <n v="104586"/>
    <n v="83802"/>
    <n v="36911"/>
    <n v="225299"/>
    <n v="0.29874758832850445"/>
    <x v="0"/>
    <n v="0"/>
  </r>
  <r>
    <s v="Post_2476"/>
    <x v="700"/>
    <x v="19"/>
    <x v="0"/>
    <x v="9"/>
    <x v="1"/>
    <x v="7"/>
    <n v="2286322"/>
    <n v="316805"/>
    <n v="99649"/>
    <n v="12197"/>
    <n v="428651"/>
    <n v="0.18748496493494793"/>
    <x v="0"/>
    <n v="0"/>
  </r>
  <r>
    <s v="Post_2477"/>
    <x v="411"/>
    <x v="8"/>
    <x v="3"/>
    <x v="6"/>
    <x v="1"/>
    <x v="6"/>
    <n v="2307501"/>
    <n v="358459"/>
    <n v="4933"/>
    <n v="24085"/>
    <n v="387477"/>
    <n v="0.16792062061944935"/>
    <x v="1"/>
    <n v="0"/>
  </r>
  <r>
    <s v="Post_2478"/>
    <x v="254"/>
    <x v="14"/>
    <x v="3"/>
    <x v="7"/>
    <x v="3"/>
    <x v="7"/>
    <n v="3047358"/>
    <n v="462784"/>
    <n v="10533"/>
    <n v="18903"/>
    <n v="492220"/>
    <n v="0.16152352299926689"/>
    <x v="2"/>
    <n v="0"/>
  </r>
  <r>
    <s v="Post_2479"/>
    <x v="364"/>
    <x v="17"/>
    <x v="3"/>
    <x v="7"/>
    <x v="5"/>
    <x v="6"/>
    <n v="3309387"/>
    <n v="35776"/>
    <n v="49912"/>
    <n v="10371"/>
    <n v="96059"/>
    <n v="2.9026221472435831E-2"/>
    <x v="1"/>
    <n v="0"/>
  </r>
  <r>
    <s v="Post_2480"/>
    <x v="423"/>
    <x v="19"/>
    <x v="0"/>
    <x v="5"/>
    <x v="3"/>
    <x v="7"/>
    <n v="187729"/>
    <n v="306823"/>
    <n v="3693"/>
    <n v="18459"/>
    <n v="328975"/>
    <n v="1.7523930772549792"/>
    <x v="0"/>
    <n v="0"/>
  </r>
  <r>
    <s v="Post_2481"/>
    <x v="443"/>
    <x v="19"/>
    <x v="2"/>
    <x v="9"/>
    <x v="1"/>
    <x v="3"/>
    <n v="3058341"/>
    <n v="425490"/>
    <n v="24075"/>
    <n v="1043"/>
    <n v="450608"/>
    <n v="0.14733739632042339"/>
    <x v="2"/>
    <n v="0"/>
  </r>
  <r>
    <s v="Post_2482"/>
    <x v="141"/>
    <x v="6"/>
    <x v="0"/>
    <x v="8"/>
    <x v="1"/>
    <x v="1"/>
    <n v="4047723"/>
    <n v="238367"/>
    <n v="5924"/>
    <n v="7164"/>
    <n v="251455"/>
    <n v="6.2122581016536949E-2"/>
    <x v="1"/>
    <n v="0"/>
  </r>
  <r>
    <s v="Post_2483"/>
    <x v="423"/>
    <x v="19"/>
    <x v="2"/>
    <x v="7"/>
    <x v="5"/>
    <x v="3"/>
    <n v="1543219"/>
    <n v="36775"/>
    <n v="22461"/>
    <n v="12596"/>
    <n v="71832"/>
    <n v="4.654686081495886E-2"/>
    <x v="2"/>
    <n v="0"/>
  </r>
  <r>
    <s v="Post_2484"/>
    <x v="167"/>
    <x v="15"/>
    <x v="2"/>
    <x v="3"/>
    <x v="2"/>
    <x v="0"/>
    <n v="1912145"/>
    <n v="125046"/>
    <n v="33950"/>
    <n v="35129"/>
    <n v="194125"/>
    <n v="0.10152211260129332"/>
    <x v="1"/>
    <n v="0"/>
  </r>
  <r>
    <s v="Post_2485"/>
    <x v="49"/>
    <x v="4"/>
    <x v="0"/>
    <x v="0"/>
    <x v="0"/>
    <x v="1"/>
    <n v="2497149"/>
    <n v="23114"/>
    <n v="23917"/>
    <n v="18942"/>
    <n v="65973"/>
    <n v="2.6419328602338105E-2"/>
    <x v="2"/>
    <n v="0"/>
  </r>
  <r>
    <s v="Post_2486"/>
    <x v="701"/>
    <x v="4"/>
    <x v="1"/>
    <x v="1"/>
    <x v="1"/>
    <x v="2"/>
    <n v="220575"/>
    <n v="200694"/>
    <n v="61870"/>
    <n v="17571"/>
    <n v="280135"/>
    <n v="1.2700215346254109"/>
    <x v="1"/>
    <n v="0"/>
  </r>
  <r>
    <s v="Post_2487"/>
    <x v="39"/>
    <x v="10"/>
    <x v="0"/>
    <x v="4"/>
    <x v="5"/>
    <x v="6"/>
    <n v="1373925"/>
    <n v="83584"/>
    <n v="5032"/>
    <n v="45668"/>
    <n v="134284"/>
    <n v="9.7737503866659386E-2"/>
    <x v="1"/>
    <n v="0"/>
  </r>
  <r>
    <s v="Post_2488"/>
    <x v="633"/>
    <x v="10"/>
    <x v="1"/>
    <x v="4"/>
    <x v="0"/>
    <x v="6"/>
    <n v="3287015"/>
    <n v="228853"/>
    <n v="73672"/>
    <n v="31885"/>
    <n v="334410"/>
    <n v="0.10173668206564314"/>
    <x v="1"/>
    <n v="0"/>
  </r>
  <r>
    <s v="Post_2489"/>
    <x v="557"/>
    <x v="20"/>
    <x v="0"/>
    <x v="7"/>
    <x v="3"/>
    <x v="6"/>
    <n v="3257070"/>
    <n v="20757"/>
    <n v="52198"/>
    <n v="42698"/>
    <n v="115653"/>
    <n v="3.5508294264476971E-2"/>
    <x v="1"/>
    <n v="0"/>
  </r>
  <r>
    <s v="Post_2490"/>
    <x v="405"/>
    <x v="13"/>
    <x v="3"/>
    <x v="3"/>
    <x v="5"/>
    <x v="6"/>
    <n v="2240771"/>
    <n v="454178"/>
    <n v="29349"/>
    <n v="31522"/>
    <n v="515049"/>
    <n v="0.22985347454068264"/>
    <x v="2"/>
    <n v="0"/>
  </r>
  <r>
    <s v="Post_2491"/>
    <x v="488"/>
    <x v="1"/>
    <x v="3"/>
    <x v="3"/>
    <x v="2"/>
    <x v="7"/>
    <n v="1111363"/>
    <n v="349304"/>
    <n v="23955"/>
    <n v="7574"/>
    <n v="380833"/>
    <n v="0.34267201625391525"/>
    <x v="0"/>
    <n v="0"/>
  </r>
  <r>
    <s v="Post_2492"/>
    <x v="412"/>
    <x v="5"/>
    <x v="1"/>
    <x v="4"/>
    <x v="5"/>
    <x v="7"/>
    <n v="1976709"/>
    <n v="80323"/>
    <n v="48505"/>
    <n v="43372"/>
    <n v="172200"/>
    <n v="8.7114491814424891E-2"/>
    <x v="1"/>
    <n v="0"/>
  </r>
  <r>
    <s v="Post_2493"/>
    <x v="167"/>
    <x v="15"/>
    <x v="2"/>
    <x v="9"/>
    <x v="5"/>
    <x v="2"/>
    <n v="3802774"/>
    <n v="499236"/>
    <n v="96550"/>
    <n v="28438"/>
    <n v="624224"/>
    <n v="0.16414964444376659"/>
    <x v="1"/>
    <n v="0"/>
  </r>
  <r>
    <s v="Post_2494"/>
    <x v="499"/>
    <x v="11"/>
    <x v="1"/>
    <x v="0"/>
    <x v="4"/>
    <x v="2"/>
    <n v="2827457"/>
    <n v="65941"/>
    <n v="46483"/>
    <n v="48418"/>
    <n v="160842"/>
    <n v="5.688574574255241E-2"/>
    <x v="1"/>
    <n v="0"/>
  </r>
  <r>
    <s v="Post_2495"/>
    <x v="516"/>
    <x v="10"/>
    <x v="2"/>
    <x v="6"/>
    <x v="0"/>
    <x v="0"/>
    <n v="1452698"/>
    <n v="161930"/>
    <n v="17928"/>
    <n v="18917"/>
    <n v="198775"/>
    <n v="0.13683160574324463"/>
    <x v="1"/>
    <n v="0"/>
  </r>
  <r>
    <s v="Post_2496"/>
    <x v="651"/>
    <x v="21"/>
    <x v="2"/>
    <x v="4"/>
    <x v="5"/>
    <x v="4"/>
    <n v="1415487"/>
    <n v="399428"/>
    <n v="8466"/>
    <n v="3334"/>
    <n v="411228"/>
    <n v="0.29052050636989246"/>
    <x v="0"/>
    <n v="0"/>
  </r>
  <r>
    <s v="Post_2497"/>
    <x v="10"/>
    <x v="8"/>
    <x v="0"/>
    <x v="0"/>
    <x v="5"/>
    <x v="2"/>
    <n v="1633680"/>
    <n v="423061"/>
    <n v="89011"/>
    <n v="33365"/>
    <n v="545437"/>
    <n v="0.33387015817051074"/>
    <x v="0"/>
    <n v="0"/>
  </r>
  <r>
    <s v="Post_2498"/>
    <x v="574"/>
    <x v="12"/>
    <x v="1"/>
    <x v="6"/>
    <x v="5"/>
    <x v="5"/>
    <n v="493921"/>
    <n v="40363"/>
    <n v="16844"/>
    <n v="32469"/>
    <n v="89676"/>
    <n v="0.18155939917517175"/>
    <x v="2"/>
    <n v="0"/>
  </r>
  <r>
    <s v="Post_2499"/>
    <x v="189"/>
    <x v="19"/>
    <x v="3"/>
    <x v="5"/>
    <x v="3"/>
    <x v="0"/>
    <n v="2517670"/>
    <n v="360247"/>
    <n v="26754"/>
    <n v="33262"/>
    <n v="420263"/>
    <n v="0.1669253714744188"/>
    <x v="2"/>
    <n v="0"/>
  </r>
  <r>
    <s v="Post_2500"/>
    <x v="499"/>
    <x v="11"/>
    <x v="2"/>
    <x v="7"/>
    <x v="3"/>
    <x v="2"/>
    <n v="2701054"/>
    <n v="19099"/>
    <n v="6791"/>
    <n v="12487"/>
    <n v="38377"/>
    <n v="1.4208157260091801E-2"/>
    <x v="1"/>
    <n v="0"/>
  </r>
  <r>
    <s v="Post_2501"/>
    <x v="534"/>
    <x v="6"/>
    <x v="0"/>
    <x v="3"/>
    <x v="3"/>
    <x v="6"/>
    <n v="566432"/>
    <n v="123321"/>
    <n v="33394"/>
    <n v="35085"/>
    <n v="191800"/>
    <n v="0.33861081294842099"/>
    <x v="0"/>
    <n v="0"/>
  </r>
  <r>
    <s v="Post_2502"/>
    <x v="117"/>
    <x v="9"/>
    <x v="2"/>
    <x v="2"/>
    <x v="2"/>
    <x v="6"/>
    <n v="4087476"/>
    <n v="19388"/>
    <n v="12617"/>
    <n v="13668"/>
    <n v="45673"/>
    <n v="1.1173888238120542E-2"/>
    <x v="0"/>
    <n v="0"/>
  </r>
  <r>
    <s v="Post_2503"/>
    <x v="138"/>
    <x v="18"/>
    <x v="1"/>
    <x v="5"/>
    <x v="4"/>
    <x v="4"/>
    <n v="1703104"/>
    <n v="197192"/>
    <n v="63338"/>
    <n v="3886"/>
    <n v="264416"/>
    <n v="0.15525534553380183"/>
    <x v="0"/>
    <n v="0"/>
  </r>
  <r>
    <s v="Post_2504"/>
    <x v="352"/>
    <x v="23"/>
    <x v="0"/>
    <x v="3"/>
    <x v="1"/>
    <x v="5"/>
    <n v="4794357"/>
    <n v="460406"/>
    <n v="36718"/>
    <n v="9386"/>
    <n v="506510"/>
    <n v="0.10564711805983576"/>
    <x v="1"/>
    <n v="0"/>
  </r>
  <r>
    <s v="Post_2505"/>
    <x v="391"/>
    <x v="20"/>
    <x v="2"/>
    <x v="3"/>
    <x v="2"/>
    <x v="7"/>
    <n v="3758458"/>
    <n v="228695"/>
    <n v="61603"/>
    <n v="4448"/>
    <n v="294746"/>
    <n v="7.8422055002344046E-2"/>
    <x v="2"/>
    <n v="0"/>
  </r>
  <r>
    <s v="Post_2506"/>
    <x v="339"/>
    <x v="8"/>
    <x v="2"/>
    <x v="0"/>
    <x v="4"/>
    <x v="2"/>
    <n v="1557528"/>
    <n v="434353"/>
    <n v="94792"/>
    <n v="47416"/>
    <n v="576561"/>
    <n v="0.37017697274142103"/>
    <x v="0"/>
    <n v="0"/>
  </r>
  <r>
    <s v="Post_2507"/>
    <x v="243"/>
    <x v="16"/>
    <x v="3"/>
    <x v="0"/>
    <x v="5"/>
    <x v="5"/>
    <n v="2962657"/>
    <n v="129075"/>
    <n v="42946"/>
    <n v="24127"/>
    <n v="196148"/>
    <n v="6.6206786678309371E-2"/>
    <x v="1"/>
    <n v="0"/>
  </r>
  <r>
    <s v="Post_2508"/>
    <x v="341"/>
    <x v="20"/>
    <x v="1"/>
    <x v="9"/>
    <x v="3"/>
    <x v="1"/>
    <n v="4992601"/>
    <n v="389024"/>
    <n v="91886"/>
    <n v="16411"/>
    <n v="497321"/>
    <n v="9.9611605253454055E-2"/>
    <x v="0"/>
    <n v="0"/>
  </r>
  <r>
    <s v="Post_2509"/>
    <x v="21"/>
    <x v="0"/>
    <x v="3"/>
    <x v="5"/>
    <x v="5"/>
    <x v="1"/>
    <n v="1703137"/>
    <n v="293146"/>
    <n v="32428"/>
    <n v="36233"/>
    <n v="361807"/>
    <n v="0.212435640820439"/>
    <x v="0"/>
    <n v="0"/>
  </r>
  <r>
    <s v="Post_2510"/>
    <x v="8"/>
    <x v="6"/>
    <x v="2"/>
    <x v="3"/>
    <x v="5"/>
    <x v="0"/>
    <n v="3749586"/>
    <n v="315273"/>
    <n v="93109"/>
    <n v="16533"/>
    <n v="424915"/>
    <n v="0.11332317754546768"/>
    <x v="2"/>
    <n v="0"/>
  </r>
  <r>
    <s v="Post_2511"/>
    <x v="692"/>
    <x v="15"/>
    <x v="2"/>
    <x v="5"/>
    <x v="0"/>
    <x v="0"/>
    <n v="1350342"/>
    <n v="347635"/>
    <n v="85096"/>
    <n v="4171"/>
    <n v="436902"/>
    <n v="0.32354914532762813"/>
    <x v="1"/>
    <n v="0"/>
  </r>
  <r>
    <s v="Post_2512"/>
    <x v="590"/>
    <x v="13"/>
    <x v="0"/>
    <x v="9"/>
    <x v="1"/>
    <x v="7"/>
    <n v="3771445"/>
    <n v="420305"/>
    <n v="58653"/>
    <n v="23940"/>
    <n v="502898"/>
    <n v="0.13334358581392544"/>
    <x v="2"/>
    <n v="0"/>
  </r>
  <r>
    <s v="Post_2513"/>
    <x v="124"/>
    <x v="9"/>
    <x v="1"/>
    <x v="8"/>
    <x v="3"/>
    <x v="5"/>
    <n v="1814986"/>
    <n v="411569"/>
    <n v="12811"/>
    <n v="40638"/>
    <n v="465018"/>
    <n v="0.25621024074014898"/>
    <x v="1"/>
    <n v="0"/>
  </r>
  <r>
    <s v="Post_2514"/>
    <x v="224"/>
    <x v="10"/>
    <x v="3"/>
    <x v="7"/>
    <x v="0"/>
    <x v="1"/>
    <n v="2694912"/>
    <n v="28836"/>
    <n v="90228"/>
    <n v="9577"/>
    <n v="128641"/>
    <n v="4.7734768333808304E-2"/>
    <x v="2"/>
    <n v="0"/>
  </r>
  <r>
    <s v="Post_2515"/>
    <x v="315"/>
    <x v="3"/>
    <x v="0"/>
    <x v="9"/>
    <x v="4"/>
    <x v="7"/>
    <n v="4368330"/>
    <n v="103328"/>
    <n v="93696"/>
    <n v="45312"/>
    <n v="242336"/>
    <n v="5.5475662324046028E-2"/>
    <x v="0"/>
    <n v="0"/>
  </r>
  <r>
    <s v="Post_2516"/>
    <x v="381"/>
    <x v="18"/>
    <x v="1"/>
    <x v="5"/>
    <x v="4"/>
    <x v="7"/>
    <n v="213212"/>
    <n v="31125"/>
    <n v="57224"/>
    <n v="27244"/>
    <n v="115593"/>
    <n v="0.54215053561713222"/>
    <x v="0"/>
    <n v="0"/>
  </r>
  <r>
    <s v="Post_2517"/>
    <x v="275"/>
    <x v="3"/>
    <x v="0"/>
    <x v="2"/>
    <x v="1"/>
    <x v="0"/>
    <n v="2875732"/>
    <n v="138204"/>
    <n v="72909"/>
    <n v="42115"/>
    <n v="253228"/>
    <n v="8.8056884299371432E-2"/>
    <x v="1"/>
    <n v="0"/>
  </r>
  <r>
    <s v="Post_2518"/>
    <x v="691"/>
    <x v="5"/>
    <x v="2"/>
    <x v="9"/>
    <x v="3"/>
    <x v="4"/>
    <n v="4413422"/>
    <n v="167555"/>
    <n v="58449"/>
    <n v="806"/>
    <n v="226810"/>
    <n v="5.1390961480683242E-2"/>
    <x v="2"/>
    <n v="0"/>
  </r>
  <r>
    <s v="Post_2519"/>
    <x v="294"/>
    <x v="5"/>
    <x v="0"/>
    <x v="3"/>
    <x v="5"/>
    <x v="6"/>
    <n v="4657315"/>
    <n v="76313"/>
    <n v="37855"/>
    <n v="4252"/>
    <n v="118420"/>
    <n v="2.5426667511216226E-2"/>
    <x v="1"/>
    <n v="0"/>
  </r>
  <r>
    <s v="Post_2520"/>
    <x v="702"/>
    <x v="1"/>
    <x v="0"/>
    <x v="9"/>
    <x v="3"/>
    <x v="4"/>
    <n v="1677563"/>
    <n v="50282"/>
    <n v="14469"/>
    <n v="12725"/>
    <n v="77476"/>
    <n v="4.6183660464614446E-2"/>
    <x v="0"/>
    <n v="0"/>
  </r>
  <r>
    <s v="Post_2521"/>
    <x v="181"/>
    <x v="11"/>
    <x v="0"/>
    <x v="2"/>
    <x v="2"/>
    <x v="1"/>
    <n v="3295972"/>
    <n v="316535"/>
    <n v="22109"/>
    <n v="19848"/>
    <n v="358492"/>
    <n v="0.10876670068799128"/>
    <x v="1"/>
    <n v="0"/>
  </r>
  <r>
    <s v="Post_2522"/>
    <x v="29"/>
    <x v="10"/>
    <x v="3"/>
    <x v="7"/>
    <x v="2"/>
    <x v="3"/>
    <n v="1917861"/>
    <n v="499874"/>
    <n v="92567"/>
    <n v="19082"/>
    <n v="611523"/>
    <n v="0.31885678889137431"/>
    <x v="2"/>
    <n v="0"/>
  </r>
  <r>
    <s v="Post_2523"/>
    <x v="208"/>
    <x v="18"/>
    <x v="3"/>
    <x v="4"/>
    <x v="5"/>
    <x v="6"/>
    <n v="842705"/>
    <n v="231984"/>
    <n v="87290"/>
    <n v="43282"/>
    <n v="362556"/>
    <n v="0.43022884639345915"/>
    <x v="2"/>
    <n v="0"/>
  </r>
  <r>
    <s v="Post_2524"/>
    <x v="347"/>
    <x v="2"/>
    <x v="3"/>
    <x v="6"/>
    <x v="0"/>
    <x v="7"/>
    <n v="1197159"/>
    <n v="216342"/>
    <n v="10156"/>
    <n v="7638"/>
    <n v="234136"/>
    <n v="0.19557636036650103"/>
    <x v="1"/>
    <n v="0"/>
  </r>
  <r>
    <s v="Post_2525"/>
    <x v="600"/>
    <x v="4"/>
    <x v="2"/>
    <x v="3"/>
    <x v="4"/>
    <x v="6"/>
    <n v="3357438"/>
    <n v="35821"/>
    <n v="87391"/>
    <n v="33823"/>
    <n v="157035"/>
    <n v="4.6772270999494256E-2"/>
    <x v="2"/>
    <n v="0"/>
  </r>
  <r>
    <s v="Post_2526"/>
    <x v="526"/>
    <x v="6"/>
    <x v="0"/>
    <x v="4"/>
    <x v="3"/>
    <x v="6"/>
    <n v="2248921"/>
    <n v="5928"/>
    <n v="68590"/>
    <n v="38086"/>
    <n v="112604"/>
    <n v="5.0070233680951891E-2"/>
    <x v="0"/>
    <n v="0"/>
  </r>
  <r>
    <s v="Post_2527"/>
    <x v="85"/>
    <x v="22"/>
    <x v="3"/>
    <x v="6"/>
    <x v="3"/>
    <x v="0"/>
    <n v="636012"/>
    <n v="204341"/>
    <n v="36007"/>
    <n v="14775"/>
    <n v="255123"/>
    <n v="0.40112922397690609"/>
    <x v="1"/>
    <n v="0"/>
  </r>
  <r>
    <s v="Post_2528"/>
    <x v="391"/>
    <x v="20"/>
    <x v="3"/>
    <x v="4"/>
    <x v="4"/>
    <x v="6"/>
    <n v="580413"/>
    <n v="148546"/>
    <n v="85714"/>
    <n v="30266"/>
    <n v="264526"/>
    <n v="0.45575478150902893"/>
    <x v="1"/>
    <n v="0"/>
  </r>
  <r>
    <s v="Post_2529"/>
    <x v="600"/>
    <x v="4"/>
    <x v="2"/>
    <x v="4"/>
    <x v="2"/>
    <x v="2"/>
    <n v="1619478"/>
    <n v="202449"/>
    <n v="22506"/>
    <n v="49206"/>
    <n v="274161"/>
    <n v="0.16928973409950615"/>
    <x v="2"/>
    <n v="0"/>
  </r>
  <r>
    <s v="Post_2530"/>
    <x v="558"/>
    <x v="15"/>
    <x v="3"/>
    <x v="0"/>
    <x v="2"/>
    <x v="5"/>
    <n v="2727339"/>
    <n v="225746"/>
    <n v="26005"/>
    <n v="12638"/>
    <n v="264389"/>
    <n v="9.6940277684585602E-2"/>
    <x v="0"/>
    <n v="0"/>
  </r>
  <r>
    <s v="Post_2531"/>
    <x v="703"/>
    <x v="22"/>
    <x v="1"/>
    <x v="8"/>
    <x v="2"/>
    <x v="6"/>
    <n v="4168696"/>
    <n v="113448"/>
    <n v="30625"/>
    <n v="48391"/>
    <n v="192464"/>
    <n v="4.6168873911650067E-2"/>
    <x v="1"/>
    <n v="0"/>
  </r>
  <r>
    <s v="Post_2532"/>
    <x v="704"/>
    <x v="23"/>
    <x v="3"/>
    <x v="0"/>
    <x v="2"/>
    <x v="0"/>
    <n v="4780227"/>
    <n v="282426"/>
    <n v="29708"/>
    <n v="35199"/>
    <n v="347333"/>
    <n v="7.2660356924472411E-2"/>
    <x v="2"/>
    <n v="0"/>
  </r>
  <r>
    <s v="Post_2533"/>
    <x v="289"/>
    <x v="5"/>
    <x v="3"/>
    <x v="7"/>
    <x v="2"/>
    <x v="3"/>
    <n v="4112679"/>
    <n v="426935"/>
    <n v="38868"/>
    <n v="26186"/>
    <n v="491989"/>
    <n v="0.11962737670506256"/>
    <x v="1"/>
    <n v="0"/>
  </r>
  <r>
    <s v="Post_2534"/>
    <x v="210"/>
    <x v="10"/>
    <x v="2"/>
    <x v="2"/>
    <x v="3"/>
    <x v="4"/>
    <n v="4758478"/>
    <n v="12810"/>
    <n v="84684"/>
    <n v="28499"/>
    <n v="125993"/>
    <n v="2.647758379885333E-2"/>
    <x v="0"/>
    <n v="0"/>
  </r>
  <r>
    <s v="Post_2535"/>
    <x v="574"/>
    <x v="12"/>
    <x v="1"/>
    <x v="8"/>
    <x v="2"/>
    <x v="0"/>
    <n v="2942675"/>
    <n v="167857"/>
    <n v="18673"/>
    <n v="3273"/>
    <n v="189803"/>
    <n v="6.4500157169921926E-2"/>
    <x v="1"/>
    <n v="0"/>
  </r>
  <r>
    <s v="Post_2536"/>
    <x v="514"/>
    <x v="4"/>
    <x v="0"/>
    <x v="9"/>
    <x v="2"/>
    <x v="6"/>
    <n v="3955213"/>
    <n v="127357"/>
    <n v="29753"/>
    <n v="3803"/>
    <n v="160913"/>
    <n v="4.0683776069708508E-2"/>
    <x v="1"/>
    <n v="0"/>
  </r>
  <r>
    <s v="Post_2537"/>
    <x v="190"/>
    <x v="2"/>
    <x v="0"/>
    <x v="3"/>
    <x v="1"/>
    <x v="3"/>
    <n v="74888"/>
    <n v="471073"/>
    <n v="9766"/>
    <n v="20104"/>
    <n v="500943"/>
    <n v="6.6892292490118574"/>
    <x v="2"/>
    <n v="0"/>
  </r>
  <r>
    <s v="Post_2538"/>
    <x v="162"/>
    <x v="0"/>
    <x v="3"/>
    <x v="8"/>
    <x v="0"/>
    <x v="1"/>
    <n v="4261296"/>
    <n v="160489"/>
    <n v="27495"/>
    <n v="49820"/>
    <n v="237804"/>
    <n v="5.5805557745812542E-2"/>
    <x v="2"/>
    <n v="0"/>
  </r>
  <r>
    <s v="Post_2539"/>
    <x v="560"/>
    <x v="3"/>
    <x v="3"/>
    <x v="0"/>
    <x v="4"/>
    <x v="3"/>
    <n v="85136"/>
    <n v="155014"/>
    <n v="78757"/>
    <n v="18966"/>
    <n v="252737"/>
    <n v="2.9686266679195641"/>
    <x v="2"/>
    <n v="0"/>
  </r>
  <r>
    <s v="Post_2540"/>
    <x v="416"/>
    <x v="4"/>
    <x v="1"/>
    <x v="5"/>
    <x v="4"/>
    <x v="3"/>
    <n v="401582"/>
    <n v="415577"/>
    <n v="39290"/>
    <n v="43037"/>
    <n v="497904"/>
    <n v="1.2398563680643058"/>
    <x v="0"/>
    <n v="0"/>
  </r>
  <r>
    <s v="Post_2541"/>
    <x v="380"/>
    <x v="16"/>
    <x v="2"/>
    <x v="9"/>
    <x v="4"/>
    <x v="2"/>
    <n v="2355918"/>
    <n v="414382"/>
    <n v="71397"/>
    <n v="7294"/>
    <n v="493073"/>
    <n v="0.2092912401874768"/>
    <x v="2"/>
    <n v="0"/>
  </r>
  <r>
    <s v="Post_2542"/>
    <x v="525"/>
    <x v="8"/>
    <x v="1"/>
    <x v="4"/>
    <x v="5"/>
    <x v="0"/>
    <n v="3508758"/>
    <n v="417726"/>
    <n v="86984"/>
    <n v="579"/>
    <n v="505289"/>
    <n v="0.14400793671150874"/>
    <x v="2"/>
    <n v="0"/>
  </r>
  <r>
    <s v="Post_2543"/>
    <x v="251"/>
    <x v="17"/>
    <x v="2"/>
    <x v="6"/>
    <x v="0"/>
    <x v="2"/>
    <n v="4974277"/>
    <n v="54468"/>
    <n v="92889"/>
    <n v="6169"/>
    <n v="153526"/>
    <n v="3.0863982846150304E-2"/>
    <x v="2"/>
    <n v="0"/>
  </r>
  <r>
    <s v="Post_2544"/>
    <x v="241"/>
    <x v="3"/>
    <x v="3"/>
    <x v="9"/>
    <x v="4"/>
    <x v="0"/>
    <n v="1032747"/>
    <n v="356909"/>
    <n v="54789"/>
    <n v="47157"/>
    <n v="458855"/>
    <n v="0.44430533325199684"/>
    <x v="1"/>
    <n v="0"/>
  </r>
  <r>
    <s v="Post_2545"/>
    <x v="251"/>
    <x v="17"/>
    <x v="1"/>
    <x v="3"/>
    <x v="2"/>
    <x v="1"/>
    <n v="1827742"/>
    <n v="68140"/>
    <n v="14386"/>
    <n v="10354"/>
    <n v="92880"/>
    <n v="5.0816800182957991E-2"/>
    <x v="1"/>
    <n v="0"/>
  </r>
  <r>
    <s v="Post_2546"/>
    <x v="430"/>
    <x v="5"/>
    <x v="2"/>
    <x v="8"/>
    <x v="2"/>
    <x v="5"/>
    <n v="4002361"/>
    <n v="185270"/>
    <n v="4346"/>
    <n v="44739"/>
    <n v="234355"/>
    <n v="5.8554188390302624E-2"/>
    <x v="0"/>
    <n v="0"/>
  </r>
  <r>
    <s v="Post_2547"/>
    <x v="30"/>
    <x v="10"/>
    <x v="1"/>
    <x v="7"/>
    <x v="2"/>
    <x v="0"/>
    <n v="3892548"/>
    <n v="47532"/>
    <n v="2967"/>
    <n v="4004"/>
    <n v="54503"/>
    <n v="1.4001882571518708E-2"/>
    <x v="2"/>
    <n v="0"/>
  </r>
  <r>
    <s v="Post_2548"/>
    <x v="25"/>
    <x v="15"/>
    <x v="2"/>
    <x v="9"/>
    <x v="3"/>
    <x v="0"/>
    <n v="815181"/>
    <n v="3087"/>
    <n v="33539"/>
    <n v="8879"/>
    <n v="45505"/>
    <n v="5.5821958558896732E-2"/>
    <x v="0"/>
    <n v="0"/>
  </r>
  <r>
    <s v="Post_2549"/>
    <x v="157"/>
    <x v="19"/>
    <x v="1"/>
    <x v="3"/>
    <x v="5"/>
    <x v="0"/>
    <n v="4428223"/>
    <n v="263558"/>
    <n v="38409"/>
    <n v="220"/>
    <n v="302187"/>
    <n v="6.8241143230591592E-2"/>
    <x v="1"/>
    <n v="0"/>
  </r>
  <r>
    <s v="Post_2550"/>
    <x v="705"/>
    <x v="22"/>
    <x v="0"/>
    <x v="0"/>
    <x v="0"/>
    <x v="7"/>
    <n v="3499233"/>
    <n v="152081"/>
    <n v="83684"/>
    <n v="11191"/>
    <n v="246956"/>
    <n v="7.057432300164064E-2"/>
    <x v="0"/>
    <n v="0"/>
  </r>
  <r>
    <s v="Post_2551"/>
    <x v="706"/>
    <x v="19"/>
    <x v="0"/>
    <x v="7"/>
    <x v="5"/>
    <x v="0"/>
    <n v="276967"/>
    <n v="343350"/>
    <n v="55422"/>
    <n v="42492"/>
    <n v="441264"/>
    <n v="1.59320063401055"/>
    <x v="1"/>
    <n v="0"/>
  </r>
  <r>
    <s v="Post_2552"/>
    <x v="695"/>
    <x v="20"/>
    <x v="0"/>
    <x v="3"/>
    <x v="4"/>
    <x v="6"/>
    <n v="556068"/>
    <n v="40772"/>
    <n v="70937"/>
    <n v="39800"/>
    <n v="151509"/>
    <n v="0.2724648783961674"/>
    <x v="0"/>
    <n v="0"/>
  </r>
  <r>
    <s v="Post_2553"/>
    <x v="623"/>
    <x v="11"/>
    <x v="0"/>
    <x v="8"/>
    <x v="4"/>
    <x v="6"/>
    <n v="3658692"/>
    <n v="209387"/>
    <n v="89681"/>
    <n v="14453"/>
    <n v="313521"/>
    <n v="8.5692099799600518E-2"/>
    <x v="1"/>
    <n v="0"/>
  </r>
  <r>
    <s v="Post_2554"/>
    <x v="642"/>
    <x v="11"/>
    <x v="0"/>
    <x v="2"/>
    <x v="3"/>
    <x v="2"/>
    <n v="4694065"/>
    <n v="334810"/>
    <n v="58512"/>
    <n v="17934"/>
    <n v="411256"/>
    <n v="8.7611909933075063E-2"/>
    <x v="2"/>
    <n v="0"/>
  </r>
  <r>
    <s v="Post_2555"/>
    <x v="19"/>
    <x v="14"/>
    <x v="2"/>
    <x v="0"/>
    <x v="0"/>
    <x v="7"/>
    <n v="674124"/>
    <n v="498332"/>
    <n v="88370"/>
    <n v="26302"/>
    <n v="613004"/>
    <n v="0.90933418777554276"/>
    <x v="1"/>
    <n v="0"/>
  </r>
  <r>
    <s v="Post_2556"/>
    <x v="60"/>
    <x v="11"/>
    <x v="2"/>
    <x v="9"/>
    <x v="1"/>
    <x v="3"/>
    <n v="967084"/>
    <n v="311164"/>
    <n v="92571"/>
    <n v="42138"/>
    <n v="445873"/>
    <n v="0.46104888510201802"/>
    <x v="2"/>
    <n v="0"/>
  </r>
  <r>
    <s v="Post_2557"/>
    <x v="232"/>
    <x v="17"/>
    <x v="0"/>
    <x v="8"/>
    <x v="2"/>
    <x v="4"/>
    <n v="3461594"/>
    <n v="176543"/>
    <n v="86904"/>
    <n v="47992"/>
    <n v="311439"/>
    <n v="8.9969823150837444E-2"/>
    <x v="1"/>
    <n v="0"/>
  </r>
  <r>
    <s v="Post_2558"/>
    <x v="365"/>
    <x v="21"/>
    <x v="2"/>
    <x v="8"/>
    <x v="2"/>
    <x v="6"/>
    <n v="691868"/>
    <n v="492439"/>
    <n v="22816"/>
    <n v="25718"/>
    <n v="540973"/>
    <n v="0.78190203911728828"/>
    <x v="2"/>
    <n v="0"/>
  </r>
  <r>
    <s v="Post_2559"/>
    <x v="247"/>
    <x v="14"/>
    <x v="3"/>
    <x v="8"/>
    <x v="3"/>
    <x v="0"/>
    <n v="1628325"/>
    <n v="256374"/>
    <n v="7548"/>
    <n v="17955"/>
    <n v="281877"/>
    <n v="0.17310856247984893"/>
    <x v="0"/>
    <n v="0"/>
  </r>
  <r>
    <s v="Post_2560"/>
    <x v="387"/>
    <x v="22"/>
    <x v="0"/>
    <x v="7"/>
    <x v="2"/>
    <x v="0"/>
    <n v="2000181"/>
    <n v="232088"/>
    <n v="3584"/>
    <n v="21517"/>
    <n v="257189"/>
    <n v="0.12858286325087578"/>
    <x v="1"/>
    <n v="0"/>
  </r>
  <r>
    <s v="Post_2561"/>
    <x v="20"/>
    <x v="8"/>
    <x v="1"/>
    <x v="2"/>
    <x v="1"/>
    <x v="7"/>
    <n v="1277252"/>
    <n v="142436"/>
    <n v="54890"/>
    <n v="11779"/>
    <n v="209105"/>
    <n v="0.16371475636757665"/>
    <x v="2"/>
    <n v="0"/>
  </r>
  <r>
    <s v="Post_2562"/>
    <x v="671"/>
    <x v="14"/>
    <x v="3"/>
    <x v="6"/>
    <x v="5"/>
    <x v="0"/>
    <n v="4920706"/>
    <n v="357561"/>
    <n v="63705"/>
    <n v="22476"/>
    <n v="443742"/>
    <n v="9.0178523163139596E-2"/>
    <x v="1"/>
    <n v="0"/>
  </r>
  <r>
    <s v="Post_2563"/>
    <x v="585"/>
    <x v="16"/>
    <x v="3"/>
    <x v="0"/>
    <x v="2"/>
    <x v="7"/>
    <n v="2496480"/>
    <n v="117284"/>
    <n v="813"/>
    <n v="15105"/>
    <n v="133202"/>
    <n v="5.3355925142600784E-2"/>
    <x v="2"/>
    <n v="0"/>
  </r>
  <r>
    <s v="Post_2564"/>
    <x v="7"/>
    <x v="0"/>
    <x v="0"/>
    <x v="4"/>
    <x v="3"/>
    <x v="7"/>
    <n v="2020483"/>
    <n v="136675"/>
    <n v="31661"/>
    <n v="39695"/>
    <n v="208031"/>
    <n v="0.10296102466588435"/>
    <x v="2"/>
    <n v="0"/>
  </r>
  <r>
    <s v="Post_2565"/>
    <x v="21"/>
    <x v="0"/>
    <x v="3"/>
    <x v="5"/>
    <x v="3"/>
    <x v="3"/>
    <n v="2034792"/>
    <n v="224437"/>
    <n v="6189"/>
    <n v="13971"/>
    <n v="244597"/>
    <n v="0.12020737254716944"/>
    <x v="1"/>
    <n v="0"/>
  </r>
  <r>
    <s v="Post_2566"/>
    <x v="7"/>
    <x v="0"/>
    <x v="2"/>
    <x v="5"/>
    <x v="3"/>
    <x v="1"/>
    <n v="3596679"/>
    <n v="429470"/>
    <n v="19732"/>
    <n v="12766"/>
    <n v="461968"/>
    <n v="0.12844293305018323"/>
    <x v="0"/>
    <n v="0"/>
  </r>
  <r>
    <s v="Post_2567"/>
    <x v="23"/>
    <x v="13"/>
    <x v="0"/>
    <x v="8"/>
    <x v="5"/>
    <x v="3"/>
    <n v="1402768"/>
    <n v="385952"/>
    <n v="59599"/>
    <n v="23267"/>
    <n v="468818"/>
    <n v="0.33420922062664676"/>
    <x v="2"/>
    <n v="0"/>
  </r>
  <r>
    <s v="Post_2568"/>
    <x v="620"/>
    <x v="23"/>
    <x v="0"/>
    <x v="9"/>
    <x v="3"/>
    <x v="0"/>
    <n v="33485"/>
    <n v="153446"/>
    <n v="97898"/>
    <n v="28727"/>
    <n v="280071"/>
    <n v="8.3640734657309235"/>
    <x v="1"/>
    <n v="0"/>
  </r>
  <r>
    <s v="Post_2569"/>
    <x v="402"/>
    <x v="21"/>
    <x v="3"/>
    <x v="9"/>
    <x v="5"/>
    <x v="7"/>
    <n v="237107"/>
    <n v="374569"/>
    <n v="56320"/>
    <n v="28305"/>
    <n v="459194"/>
    <n v="1.9366530722416462"/>
    <x v="1"/>
    <n v="0"/>
  </r>
  <r>
    <s v="Post_2570"/>
    <x v="306"/>
    <x v="17"/>
    <x v="3"/>
    <x v="7"/>
    <x v="0"/>
    <x v="4"/>
    <n v="3047626"/>
    <n v="396572"/>
    <n v="2041"/>
    <n v="13218"/>
    <n v="411831"/>
    <n v="0.13513173860572131"/>
    <x v="1"/>
    <n v="0"/>
  </r>
  <r>
    <s v="Post_2571"/>
    <x v="11"/>
    <x v="9"/>
    <x v="3"/>
    <x v="5"/>
    <x v="1"/>
    <x v="4"/>
    <n v="3833797"/>
    <n v="375717"/>
    <n v="6416"/>
    <n v="35351"/>
    <n v="417484"/>
    <n v="0.10889569792036459"/>
    <x v="2"/>
    <n v="0"/>
  </r>
  <r>
    <s v="Post_2572"/>
    <x v="338"/>
    <x v="7"/>
    <x v="0"/>
    <x v="9"/>
    <x v="2"/>
    <x v="2"/>
    <n v="2674946"/>
    <n v="169667"/>
    <n v="87354"/>
    <n v="28176"/>
    <n v="285197"/>
    <n v="0.10661785322021454"/>
    <x v="0"/>
    <n v="0"/>
  </r>
  <r>
    <s v="Post_2573"/>
    <x v="81"/>
    <x v="17"/>
    <x v="1"/>
    <x v="1"/>
    <x v="1"/>
    <x v="4"/>
    <n v="338623"/>
    <n v="170174"/>
    <n v="38826"/>
    <n v="10092"/>
    <n v="219092"/>
    <n v="0.64700862020595173"/>
    <x v="2"/>
    <n v="0"/>
  </r>
  <r>
    <s v="Post_2574"/>
    <x v="512"/>
    <x v="1"/>
    <x v="1"/>
    <x v="1"/>
    <x v="4"/>
    <x v="2"/>
    <n v="2262056"/>
    <n v="291846"/>
    <n v="30805"/>
    <n v="8381"/>
    <n v="331032"/>
    <n v="0.14634120463861194"/>
    <x v="2"/>
    <n v="0"/>
  </r>
  <r>
    <s v="Post_2575"/>
    <x v="358"/>
    <x v="2"/>
    <x v="3"/>
    <x v="4"/>
    <x v="5"/>
    <x v="5"/>
    <n v="1186234"/>
    <n v="144971"/>
    <n v="1008"/>
    <n v="34541"/>
    <n v="180520"/>
    <n v="0.15217908102448591"/>
    <x v="1"/>
    <n v="0"/>
  </r>
  <r>
    <s v="Post_2576"/>
    <x v="173"/>
    <x v="5"/>
    <x v="1"/>
    <x v="2"/>
    <x v="0"/>
    <x v="1"/>
    <n v="329482"/>
    <n v="463165"/>
    <n v="31309"/>
    <n v="31828"/>
    <n v="526302"/>
    <n v="1.5973619196192812"/>
    <x v="0"/>
    <n v="0"/>
  </r>
  <r>
    <s v="Post_2577"/>
    <x v="592"/>
    <x v="23"/>
    <x v="2"/>
    <x v="9"/>
    <x v="4"/>
    <x v="3"/>
    <n v="3154154"/>
    <n v="51824"/>
    <n v="6624"/>
    <n v="33785"/>
    <n v="92233"/>
    <n v="2.9241755475477735E-2"/>
    <x v="1"/>
    <n v="0"/>
  </r>
  <r>
    <s v="Post_2578"/>
    <x v="303"/>
    <x v="23"/>
    <x v="2"/>
    <x v="1"/>
    <x v="2"/>
    <x v="4"/>
    <n v="4996111"/>
    <n v="392899"/>
    <n v="9476"/>
    <n v="237"/>
    <n v="402612"/>
    <n v="8.0585079074504143E-2"/>
    <x v="1"/>
    <n v="0"/>
  </r>
  <r>
    <s v="Post_2579"/>
    <x v="672"/>
    <x v="6"/>
    <x v="1"/>
    <x v="7"/>
    <x v="5"/>
    <x v="7"/>
    <n v="1701876"/>
    <n v="310183"/>
    <n v="78161"/>
    <n v="41590"/>
    <n v="429934"/>
    <n v="0.25262357539562225"/>
    <x v="1"/>
    <n v="0"/>
  </r>
  <r>
    <s v="Post_2580"/>
    <x v="400"/>
    <x v="19"/>
    <x v="1"/>
    <x v="7"/>
    <x v="5"/>
    <x v="7"/>
    <n v="142287"/>
    <n v="488840"/>
    <n v="88711"/>
    <n v="41354"/>
    <n v="618905"/>
    <n v="4.3496946312734126"/>
    <x v="1"/>
    <n v="0"/>
  </r>
  <r>
    <s v="Post_2581"/>
    <x v="395"/>
    <x v="6"/>
    <x v="0"/>
    <x v="5"/>
    <x v="3"/>
    <x v="2"/>
    <n v="570572"/>
    <n v="194018"/>
    <n v="31840"/>
    <n v="38584"/>
    <n v="264442"/>
    <n v="0.46346823889009625"/>
    <x v="0"/>
    <n v="0"/>
  </r>
  <r>
    <s v="Post_2582"/>
    <x v="372"/>
    <x v="6"/>
    <x v="3"/>
    <x v="2"/>
    <x v="1"/>
    <x v="3"/>
    <n v="3823016"/>
    <n v="339895"/>
    <n v="79041"/>
    <n v="43901"/>
    <n v="462837"/>
    <n v="0.12106593328408774"/>
    <x v="1"/>
    <n v="0"/>
  </r>
  <r>
    <s v="Post_2583"/>
    <x v="542"/>
    <x v="9"/>
    <x v="3"/>
    <x v="5"/>
    <x v="0"/>
    <x v="7"/>
    <n v="4567760"/>
    <n v="463413"/>
    <n v="32735"/>
    <n v="22516"/>
    <n v="518664"/>
    <n v="0.11354887297055888"/>
    <x v="0"/>
    <n v="0"/>
  </r>
  <r>
    <s v="Post_2584"/>
    <x v="85"/>
    <x v="22"/>
    <x v="3"/>
    <x v="2"/>
    <x v="4"/>
    <x v="3"/>
    <n v="1080580"/>
    <n v="147375"/>
    <n v="99235"/>
    <n v="11219"/>
    <n v="257829"/>
    <n v="0.23860241722038164"/>
    <x v="1"/>
    <n v="0"/>
  </r>
  <r>
    <s v="Post_2585"/>
    <x v="326"/>
    <x v="1"/>
    <x v="0"/>
    <x v="1"/>
    <x v="1"/>
    <x v="6"/>
    <n v="4341647"/>
    <n v="156740"/>
    <n v="34892"/>
    <n v="8881"/>
    <n v="200513"/>
    <n v="4.6183625707018561E-2"/>
    <x v="2"/>
    <n v="0"/>
  </r>
  <r>
    <s v="Post_2586"/>
    <x v="288"/>
    <x v="4"/>
    <x v="1"/>
    <x v="1"/>
    <x v="3"/>
    <x v="2"/>
    <n v="1680761"/>
    <n v="17011"/>
    <n v="75940"/>
    <n v="20745"/>
    <n v="113696"/>
    <n v="6.764554865325885E-2"/>
    <x v="1"/>
    <n v="0"/>
  </r>
  <r>
    <s v="Post_2587"/>
    <x v="136"/>
    <x v="10"/>
    <x v="1"/>
    <x v="1"/>
    <x v="2"/>
    <x v="4"/>
    <n v="3759036"/>
    <n v="49515"/>
    <n v="94487"/>
    <n v="19525"/>
    <n v="163527"/>
    <n v="4.3502376673168336E-2"/>
    <x v="1"/>
    <n v="0"/>
  </r>
  <r>
    <s v="Post_2588"/>
    <x v="703"/>
    <x v="22"/>
    <x v="1"/>
    <x v="3"/>
    <x v="3"/>
    <x v="5"/>
    <n v="4990567"/>
    <n v="196104"/>
    <n v="40750"/>
    <n v="15936"/>
    <n v="252790"/>
    <n v="5.0653563011978396E-2"/>
    <x v="2"/>
    <n v="0"/>
  </r>
  <r>
    <s v="Post_2589"/>
    <x v="417"/>
    <x v="2"/>
    <x v="2"/>
    <x v="3"/>
    <x v="0"/>
    <x v="1"/>
    <n v="3878035"/>
    <n v="348866"/>
    <n v="80120"/>
    <n v="34139"/>
    <n v="463125"/>
    <n v="0.1194225941746271"/>
    <x v="2"/>
    <n v="0"/>
  </r>
  <r>
    <s v="Post_2590"/>
    <x v="318"/>
    <x v="9"/>
    <x v="3"/>
    <x v="0"/>
    <x v="4"/>
    <x v="4"/>
    <n v="2655487"/>
    <n v="236695"/>
    <n v="22847"/>
    <n v="47938"/>
    <n v="307480"/>
    <n v="0.11579043693303714"/>
    <x v="1"/>
    <n v="0"/>
  </r>
  <r>
    <s v="Post_2591"/>
    <x v="41"/>
    <x v="3"/>
    <x v="3"/>
    <x v="2"/>
    <x v="3"/>
    <x v="6"/>
    <n v="4658092"/>
    <n v="187743"/>
    <n v="97119"/>
    <n v="10070"/>
    <n v="294932"/>
    <n v="6.331605301054595E-2"/>
    <x v="0"/>
    <n v="0"/>
  </r>
  <r>
    <s v="Post_2592"/>
    <x v="209"/>
    <x v="15"/>
    <x v="2"/>
    <x v="7"/>
    <x v="0"/>
    <x v="6"/>
    <n v="559570"/>
    <n v="479352"/>
    <n v="39884"/>
    <n v="22495"/>
    <n v="541731"/>
    <n v="0.96812016369712461"/>
    <x v="1"/>
    <n v="0"/>
  </r>
  <r>
    <s v="Post_2593"/>
    <x v="446"/>
    <x v="20"/>
    <x v="0"/>
    <x v="9"/>
    <x v="0"/>
    <x v="2"/>
    <n v="36380"/>
    <n v="191250"/>
    <n v="49211"/>
    <n v="34693"/>
    <n v="275154"/>
    <n v="7.5633315008246287"/>
    <x v="1"/>
    <n v="0"/>
  </r>
  <r>
    <s v="Post_2594"/>
    <x v="471"/>
    <x v="12"/>
    <x v="0"/>
    <x v="6"/>
    <x v="0"/>
    <x v="7"/>
    <n v="3514325"/>
    <n v="72881"/>
    <n v="13919"/>
    <n v="31645"/>
    <n v="118445"/>
    <n v="3.3703485022017032E-2"/>
    <x v="0"/>
    <n v="0"/>
  </r>
  <r>
    <s v="Post_2595"/>
    <x v="329"/>
    <x v="2"/>
    <x v="0"/>
    <x v="4"/>
    <x v="5"/>
    <x v="0"/>
    <n v="4254334"/>
    <n v="441095"/>
    <n v="11321"/>
    <n v="4039"/>
    <n v="456455"/>
    <n v="0.10729176411631057"/>
    <x v="0"/>
    <n v="0"/>
  </r>
  <r>
    <s v="Post_2596"/>
    <x v="337"/>
    <x v="23"/>
    <x v="3"/>
    <x v="0"/>
    <x v="2"/>
    <x v="6"/>
    <n v="1700594"/>
    <n v="333525"/>
    <n v="46048"/>
    <n v="33160"/>
    <n v="412733"/>
    <n v="0.24269931565088435"/>
    <x v="0"/>
    <n v="0"/>
  </r>
  <r>
    <s v="Post_2597"/>
    <x v="149"/>
    <x v="18"/>
    <x v="3"/>
    <x v="5"/>
    <x v="5"/>
    <x v="3"/>
    <n v="1019069"/>
    <n v="306484"/>
    <n v="74925"/>
    <n v="38141"/>
    <n v="419550"/>
    <n v="0.41169930593512316"/>
    <x v="1"/>
    <n v="0"/>
  </r>
  <r>
    <s v="Post_2598"/>
    <x v="338"/>
    <x v="7"/>
    <x v="3"/>
    <x v="0"/>
    <x v="5"/>
    <x v="5"/>
    <n v="345799"/>
    <n v="273374"/>
    <n v="75861"/>
    <n v="44327"/>
    <n v="393562"/>
    <n v="1.1381235920288955"/>
    <x v="2"/>
    <n v="0"/>
  </r>
  <r>
    <s v="Post_2599"/>
    <x v="96"/>
    <x v="17"/>
    <x v="1"/>
    <x v="3"/>
    <x v="3"/>
    <x v="6"/>
    <n v="895082"/>
    <n v="165876"/>
    <n v="33670"/>
    <n v="43357"/>
    <n v="242903"/>
    <n v="0.27137513657966533"/>
    <x v="2"/>
    <n v="0"/>
  </r>
  <r>
    <s v="Post_2600"/>
    <x v="244"/>
    <x v="11"/>
    <x v="0"/>
    <x v="1"/>
    <x v="4"/>
    <x v="1"/>
    <n v="468457"/>
    <n v="278112"/>
    <n v="72079"/>
    <n v="5499"/>
    <n v="355690"/>
    <n v="0.75927993391068982"/>
    <x v="0"/>
    <n v="0"/>
  </r>
  <r>
    <s v="Post_2601"/>
    <x v="671"/>
    <x v="14"/>
    <x v="3"/>
    <x v="8"/>
    <x v="4"/>
    <x v="5"/>
    <n v="4999077"/>
    <n v="490971"/>
    <n v="6444"/>
    <n v="16296"/>
    <n v="513711"/>
    <n v="0.10276116971192882"/>
    <x v="1"/>
    <n v="0"/>
  </r>
  <r>
    <s v="Post_2602"/>
    <x v="109"/>
    <x v="14"/>
    <x v="2"/>
    <x v="3"/>
    <x v="1"/>
    <x v="7"/>
    <n v="4735015"/>
    <n v="459475"/>
    <n v="93656"/>
    <n v="26336"/>
    <n v="579467"/>
    <n v="0.12237912657087675"/>
    <x v="0"/>
    <n v="0"/>
  </r>
  <r>
    <s v="Post_2603"/>
    <x v="649"/>
    <x v="10"/>
    <x v="3"/>
    <x v="4"/>
    <x v="5"/>
    <x v="4"/>
    <n v="3938926"/>
    <n v="246185"/>
    <n v="99069"/>
    <n v="45377"/>
    <n v="390631"/>
    <n v="9.9171957025849175E-2"/>
    <x v="2"/>
    <n v="0"/>
  </r>
  <r>
    <s v="Post_2604"/>
    <x v="395"/>
    <x v="6"/>
    <x v="0"/>
    <x v="5"/>
    <x v="4"/>
    <x v="7"/>
    <n v="204921"/>
    <n v="127363"/>
    <n v="83720"/>
    <n v="40404"/>
    <n v="251487"/>
    <n v="1.2272387895823269"/>
    <x v="2"/>
    <n v="0"/>
  </r>
  <r>
    <s v="Post_2605"/>
    <x v="240"/>
    <x v="21"/>
    <x v="2"/>
    <x v="1"/>
    <x v="2"/>
    <x v="6"/>
    <n v="164682"/>
    <n v="366089"/>
    <n v="73679"/>
    <n v="36494"/>
    <n v="476262"/>
    <n v="2.8920100557437971"/>
    <x v="1"/>
    <n v="0"/>
  </r>
  <r>
    <s v="Post_2606"/>
    <x v="647"/>
    <x v="2"/>
    <x v="1"/>
    <x v="0"/>
    <x v="0"/>
    <x v="7"/>
    <n v="3223017"/>
    <n v="409378"/>
    <n v="89525"/>
    <n v="29071"/>
    <n v="527974"/>
    <n v="0.16381359452959757"/>
    <x v="0"/>
    <n v="0"/>
  </r>
  <r>
    <s v="Post_2607"/>
    <x v="354"/>
    <x v="1"/>
    <x v="2"/>
    <x v="6"/>
    <x v="5"/>
    <x v="6"/>
    <n v="185319"/>
    <n v="131508"/>
    <n v="70124"/>
    <n v="10358"/>
    <n v="211990"/>
    <n v="1.1439194038387861"/>
    <x v="0"/>
    <n v="0"/>
  </r>
  <r>
    <s v="Post_2608"/>
    <x v="331"/>
    <x v="11"/>
    <x v="2"/>
    <x v="8"/>
    <x v="2"/>
    <x v="2"/>
    <n v="69325"/>
    <n v="235226"/>
    <n v="34520"/>
    <n v="49751"/>
    <n v="319497"/>
    <n v="4.6086837360259647"/>
    <x v="1"/>
    <n v="0"/>
  </r>
  <r>
    <s v="Post_2609"/>
    <x v="556"/>
    <x v="7"/>
    <x v="0"/>
    <x v="6"/>
    <x v="0"/>
    <x v="1"/>
    <n v="1117579"/>
    <n v="243650"/>
    <n v="99520"/>
    <n v="20065"/>
    <n v="363235"/>
    <n v="0.32501952882078133"/>
    <x v="1"/>
    <n v="0"/>
  </r>
  <r>
    <s v="Post_2610"/>
    <x v="406"/>
    <x v="3"/>
    <x v="1"/>
    <x v="7"/>
    <x v="5"/>
    <x v="6"/>
    <n v="4144067"/>
    <n v="133720"/>
    <n v="86090"/>
    <n v="44322"/>
    <n v="264132"/>
    <n v="6.3737386485305372E-2"/>
    <x v="2"/>
    <n v="0"/>
  </r>
  <r>
    <s v="Post_2611"/>
    <x v="518"/>
    <x v="5"/>
    <x v="2"/>
    <x v="4"/>
    <x v="3"/>
    <x v="3"/>
    <n v="4059731"/>
    <n v="426920"/>
    <n v="24990"/>
    <n v="34937"/>
    <n v="486847"/>
    <n v="0.11992099969185151"/>
    <x v="0"/>
    <n v="0"/>
  </r>
  <r>
    <s v="Post_2612"/>
    <x v="645"/>
    <x v="6"/>
    <x v="0"/>
    <x v="3"/>
    <x v="2"/>
    <x v="1"/>
    <n v="95396"/>
    <n v="279129"/>
    <n v="37417"/>
    <n v="25488"/>
    <n v="342034"/>
    <n v="3.5854123862635752"/>
    <x v="2"/>
    <n v="0"/>
  </r>
  <r>
    <s v="Post_2613"/>
    <x v="139"/>
    <x v="14"/>
    <x v="0"/>
    <x v="4"/>
    <x v="5"/>
    <x v="6"/>
    <n v="3606397"/>
    <n v="21765"/>
    <n v="44898"/>
    <n v="25802"/>
    <n v="92465"/>
    <n v="2.5639162854228195E-2"/>
    <x v="1"/>
    <n v="0"/>
  </r>
  <r>
    <s v="Post_2614"/>
    <x v="381"/>
    <x v="18"/>
    <x v="1"/>
    <x v="1"/>
    <x v="1"/>
    <x v="2"/>
    <n v="3997068"/>
    <n v="292005"/>
    <n v="85139"/>
    <n v="5723"/>
    <n v="382867"/>
    <n v="9.5786961843030941E-2"/>
    <x v="1"/>
    <n v="0"/>
  </r>
  <r>
    <s v="Post_2615"/>
    <x v="98"/>
    <x v="15"/>
    <x v="0"/>
    <x v="6"/>
    <x v="4"/>
    <x v="2"/>
    <n v="2815065"/>
    <n v="428338"/>
    <n v="96688"/>
    <n v="9583"/>
    <n v="534609"/>
    <n v="0.18991000207810477"/>
    <x v="1"/>
    <n v="0"/>
  </r>
  <r>
    <s v="Post_2616"/>
    <x v="413"/>
    <x v="13"/>
    <x v="3"/>
    <x v="7"/>
    <x v="5"/>
    <x v="4"/>
    <n v="929026"/>
    <n v="60319"/>
    <n v="15982"/>
    <n v="2578"/>
    <n v="78879"/>
    <n v="8.4905051096524742E-2"/>
    <x v="0"/>
    <n v="0"/>
  </r>
  <r>
    <s v="Post_2617"/>
    <x v="440"/>
    <x v="16"/>
    <x v="0"/>
    <x v="6"/>
    <x v="1"/>
    <x v="0"/>
    <n v="717380"/>
    <n v="238324"/>
    <n v="14383"/>
    <n v="30798"/>
    <n v="283505"/>
    <n v="0.39519501519417882"/>
    <x v="2"/>
    <n v="0"/>
  </r>
  <r>
    <s v="Post_2618"/>
    <x v="244"/>
    <x v="11"/>
    <x v="0"/>
    <x v="6"/>
    <x v="1"/>
    <x v="5"/>
    <n v="4243476"/>
    <n v="160022"/>
    <n v="73527"/>
    <n v="9324"/>
    <n v="242873"/>
    <n v="5.7234446477369028E-2"/>
    <x v="0"/>
    <n v="0"/>
  </r>
  <r>
    <s v="Post_2619"/>
    <x v="348"/>
    <x v="5"/>
    <x v="1"/>
    <x v="7"/>
    <x v="1"/>
    <x v="4"/>
    <n v="2287664"/>
    <n v="205770"/>
    <n v="47154"/>
    <n v="11030"/>
    <n v="263954"/>
    <n v="0.11538145461920982"/>
    <x v="2"/>
    <n v="0"/>
  </r>
  <r>
    <s v="Post_2620"/>
    <x v="432"/>
    <x v="0"/>
    <x v="2"/>
    <x v="2"/>
    <x v="2"/>
    <x v="2"/>
    <n v="3459809"/>
    <n v="160850"/>
    <n v="77013"/>
    <n v="43812"/>
    <n v="281675"/>
    <n v="8.1413453748458375E-2"/>
    <x v="0"/>
    <n v="0"/>
  </r>
  <r>
    <s v="Post_2621"/>
    <x v="497"/>
    <x v="14"/>
    <x v="0"/>
    <x v="9"/>
    <x v="2"/>
    <x v="5"/>
    <n v="4536297"/>
    <n v="387809"/>
    <n v="76516"/>
    <n v="17176"/>
    <n v="481501"/>
    <n v="0.10614406420038194"/>
    <x v="1"/>
    <n v="0"/>
  </r>
  <r>
    <s v="Post_2622"/>
    <x v="699"/>
    <x v="22"/>
    <x v="0"/>
    <x v="8"/>
    <x v="3"/>
    <x v="3"/>
    <n v="852564"/>
    <n v="390933"/>
    <n v="8960"/>
    <n v="23869"/>
    <n v="423762"/>
    <n v="0.49704421017073203"/>
    <x v="1"/>
    <n v="0"/>
  </r>
  <r>
    <s v="Post_2623"/>
    <x v="626"/>
    <x v="1"/>
    <x v="3"/>
    <x v="2"/>
    <x v="2"/>
    <x v="0"/>
    <n v="4841341"/>
    <n v="357249"/>
    <n v="91745"/>
    <n v="20572"/>
    <n v="469566"/>
    <n v="9.6990895704310021E-2"/>
    <x v="2"/>
    <n v="0"/>
  </r>
  <r>
    <s v="Post_2624"/>
    <x v="286"/>
    <x v="12"/>
    <x v="0"/>
    <x v="5"/>
    <x v="2"/>
    <x v="4"/>
    <n v="2905718"/>
    <n v="324095"/>
    <n v="73361"/>
    <n v="37029"/>
    <n v="434485"/>
    <n v="0.14952758664123636"/>
    <x v="2"/>
    <n v="0"/>
  </r>
  <r>
    <s v="Post_2625"/>
    <x v="390"/>
    <x v="7"/>
    <x v="3"/>
    <x v="4"/>
    <x v="1"/>
    <x v="0"/>
    <n v="2035800"/>
    <n v="330602"/>
    <n v="78450"/>
    <n v="32908"/>
    <n v="441960"/>
    <n v="0.2170940170940171"/>
    <x v="1"/>
    <n v="0"/>
  </r>
  <r>
    <s v="Post_2626"/>
    <x v="277"/>
    <x v="23"/>
    <x v="0"/>
    <x v="6"/>
    <x v="4"/>
    <x v="7"/>
    <n v="3102190"/>
    <n v="192002"/>
    <n v="40911"/>
    <n v="3390"/>
    <n v="236303"/>
    <n v="7.6172961681908583E-2"/>
    <x v="2"/>
    <n v="0"/>
  </r>
  <r>
    <s v="Post_2627"/>
    <x v="17"/>
    <x v="6"/>
    <x v="2"/>
    <x v="6"/>
    <x v="2"/>
    <x v="1"/>
    <n v="336179"/>
    <n v="268506"/>
    <n v="44773"/>
    <n v="15742"/>
    <n v="329021"/>
    <n v="0.97870777175254853"/>
    <x v="1"/>
    <n v="0"/>
  </r>
  <r>
    <s v="Post_2628"/>
    <x v="441"/>
    <x v="5"/>
    <x v="3"/>
    <x v="1"/>
    <x v="5"/>
    <x v="1"/>
    <n v="1436013"/>
    <n v="394721"/>
    <n v="27620"/>
    <n v="4864"/>
    <n v="427205"/>
    <n v="0.29749382491662679"/>
    <x v="0"/>
    <n v="0"/>
  </r>
  <r>
    <s v="Post_2629"/>
    <x v="285"/>
    <x v="10"/>
    <x v="0"/>
    <x v="0"/>
    <x v="1"/>
    <x v="3"/>
    <n v="2484617"/>
    <n v="291379"/>
    <n v="87937"/>
    <n v="19854"/>
    <n v="399170"/>
    <n v="0.16065655189512107"/>
    <x v="0"/>
    <n v="0"/>
  </r>
  <r>
    <s v="Post_2630"/>
    <x v="182"/>
    <x v="5"/>
    <x v="0"/>
    <x v="1"/>
    <x v="3"/>
    <x v="2"/>
    <n v="3453424"/>
    <n v="279506"/>
    <n v="30204"/>
    <n v="25911"/>
    <n v="335621"/>
    <n v="9.7184996687345662E-2"/>
    <x v="2"/>
    <n v="0"/>
  </r>
  <r>
    <s v="Post_2631"/>
    <x v="492"/>
    <x v="11"/>
    <x v="1"/>
    <x v="9"/>
    <x v="0"/>
    <x v="5"/>
    <n v="172200"/>
    <n v="480028"/>
    <n v="66136"/>
    <n v="20523"/>
    <n v="566687"/>
    <n v="3.2908652729384436"/>
    <x v="0"/>
    <n v="0"/>
  </r>
  <r>
    <s v="Post_2632"/>
    <x v="241"/>
    <x v="3"/>
    <x v="2"/>
    <x v="0"/>
    <x v="0"/>
    <x v="2"/>
    <n v="1695407"/>
    <n v="499065"/>
    <n v="98572"/>
    <n v="16630"/>
    <n v="614267"/>
    <n v="0.36231241229981948"/>
    <x v="2"/>
    <n v="0"/>
  </r>
  <r>
    <s v="Post_2633"/>
    <x v="74"/>
    <x v="8"/>
    <x v="0"/>
    <x v="1"/>
    <x v="0"/>
    <x v="4"/>
    <n v="2050045"/>
    <n v="22490"/>
    <n v="29109"/>
    <n v="881"/>
    <n v="52480"/>
    <n v="2.5599438061115733E-2"/>
    <x v="1"/>
    <n v="0"/>
  </r>
  <r>
    <s v="Post_2634"/>
    <x v="667"/>
    <x v="21"/>
    <x v="1"/>
    <x v="4"/>
    <x v="0"/>
    <x v="6"/>
    <n v="4828592"/>
    <n v="471991"/>
    <n v="21120"/>
    <n v="11961"/>
    <n v="505072"/>
    <n v="0.10460026442490895"/>
    <x v="0"/>
    <n v="0"/>
  </r>
  <r>
    <s v="Post_2635"/>
    <x v="41"/>
    <x v="3"/>
    <x v="3"/>
    <x v="8"/>
    <x v="4"/>
    <x v="3"/>
    <n v="1249895"/>
    <n v="111529"/>
    <n v="10973"/>
    <n v="36891"/>
    <n v="159393"/>
    <n v="0.12752511210941719"/>
    <x v="1"/>
    <n v="0"/>
  </r>
  <r>
    <s v="Post_2636"/>
    <x v="449"/>
    <x v="6"/>
    <x v="0"/>
    <x v="9"/>
    <x v="2"/>
    <x v="0"/>
    <n v="2448575"/>
    <n v="223486"/>
    <n v="29403"/>
    <n v="39483"/>
    <n v="292372"/>
    <n v="0.11940496002777125"/>
    <x v="1"/>
    <n v="0"/>
  </r>
  <r>
    <s v="Post_2637"/>
    <x v="312"/>
    <x v="10"/>
    <x v="3"/>
    <x v="4"/>
    <x v="2"/>
    <x v="7"/>
    <n v="493548"/>
    <n v="76378"/>
    <n v="67586"/>
    <n v="45093"/>
    <n v="189057"/>
    <n v="0.38305696710350362"/>
    <x v="0"/>
    <n v="0"/>
  </r>
  <r>
    <s v="Post_2638"/>
    <x v="416"/>
    <x v="4"/>
    <x v="2"/>
    <x v="1"/>
    <x v="4"/>
    <x v="2"/>
    <n v="1435388"/>
    <n v="66738"/>
    <n v="40540"/>
    <n v="12303"/>
    <n v="119581"/>
    <n v="8.330918190760965E-2"/>
    <x v="2"/>
    <n v="0"/>
  </r>
  <r>
    <s v="Post_2639"/>
    <x v="20"/>
    <x v="8"/>
    <x v="1"/>
    <x v="9"/>
    <x v="4"/>
    <x v="7"/>
    <n v="4257118"/>
    <n v="186429"/>
    <n v="23604"/>
    <n v="19658"/>
    <n v="229691"/>
    <n v="5.3954576781757045E-2"/>
    <x v="0"/>
    <n v="0"/>
  </r>
  <r>
    <s v="Post_2640"/>
    <x v="283"/>
    <x v="5"/>
    <x v="3"/>
    <x v="3"/>
    <x v="3"/>
    <x v="6"/>
    <n v="3491749"/>
    <n v="88660"/>
    <n v="76249"/>
    <n v="22573"/>
    <n v="187482"/>
    <n v="5.3692862803139632E-2"/>
    <x v="1"/>
    <n v="0"/>
  </r>
  <r>
    <s v="Post_2641"/>
    <x v="507"/>
    <x v="21"/>
    <x v="1"/>
    <x v="9"/>
    <x v="1"/>
    <x v="7"/>
    <n v="123286"/>
    <n v="34636"/>
    <n v="6143"/>
    <n v="15414"/>
    <n v="56193"/>
    <n v="0.45579384520545724"/>
    <x v="1"/>
    <n v="0"/>
  </r>
  <r>
    <s v="Post_2642"/>
    <x v="102"/>
    <x v="20"/>
    <x v="2"/>
    <x v="3"/>
    <x v="1"/>
    <x v="6"/>
    <n v="1704720"/>
    <n v="348558"/>
    <n v="73574"/>
    <n v="10733"/>
    <n v="432865"/>
    <n v="0.25392146510863955"/>
    <x v="0"/>
    <n v="0"/>
  </r>
  <r>
    <s v="Post_2643"/>
    <x v="426"/>
    <x v="6"/>
    <x v="2"/>
    <x v="4"/>
    <x v="5"/>
    <x v="1"/>
    <n v="2543309"/>
    <n v="40011"/>
    <n v="54069"/>
    <n v="9368"/>
    <n v="103448"/>
    <n v="4.0674570018821937E-2"/>
    <x v="1"/>
    <n v="0"/>
  </r>
  <r>
    <s v="Post_2644"/>
    <x v="325"/>
    <x v="14"/>
    <x v="1"/>
    <x v="2"/>
    <x v="4"/>
    <x v="6"/>
    <n v="2552873"/>
    <n v="342534"/>
    <n v="85291"/>
    <n v="24004"/>
    <n v="451829"/>
    <n v="0.1769884361658414"/>
    <x v="0"/>
    <n v="0"/>
  </r>
  <r>
    <s v="Post_2645"/>
    <x v="433"/>
    <x v="1"/>
    <x v="2"/>
    <x v="9"/>
    <x v="2"/>
    <x v="7"/>
    <n v="811936"/>
    <n v="44802"/>
    <n v="35448"/>
    <n v="32099"/>
    <n v="112349"/>
    <n v="0.13837174358570134"/>
    <x v="0"/>
    <n v="0"/>
  </r>
  <r>
    <s v="Post_2646"/>
    <x v="200"/>
    <x v="2"/>
    <x v="3"/>
    <x v="3"/>
    <x v="0"/>
    <x v="5"/>
    <n v="116734"/>
    <n v="384391"/>
    <n v="60921"/>
    <n v="39945"/>
    <n v="485257"/>
    <n v="4.1569465622697761"/>
    <x v="0"/>
    <n v="0"/>
  </r>
  <r>
    <s v="Post_2647"/>
    <x v="111"/>
    <x v="16"/>
    <x v="2"/>
    <x v="1"/>
    <x v="2"/>
    <x v="4"/>
    <n v="1819191"/>
    <n v="352415"/>
    <n v="83445"/>
    <n v="48547"/>
    <n v="484407"/>
    <n v="0.26627605347651784"/>
    <x v="0"/>
    <n v="0"/>
  </r>
  <r>
    <s v="Post_2648"/>
    <x v="559"/>
    <x v="15"/>
    <x v="3"/>
    <x v="0"/>
    <x v="2"/>
    <x v="7"/>
    <n v="8982"/>
    <n v="353646"/>
    <n v="77267"/>
    <n v="39542"/>
    <n v="470455"/>
    <n v="52.377532843464707"/>
    <x v="1"/>
    <n v="0"/>
  </r>
  <r>
    <s v="Post_2649"/>
    <x v="44"/>
    <x v="19"/>
    <x v="2"/>
    <x v="4"/>
    <x v="2"/>
    <x v="0"/>
    <n v="4286813"/>
    <n v="286139"/>
    <n v="99445"/>
    <n v="10512"/>
    <n v="396096"/>
    <n v="9.2398712050187404E-2"/>
    <x v="2"/>
    <n v="0"/>
  </r>
  <r>
    <s v="Post_2650"/>
    <x v="4"/>
    <x v="3"/>
    <x v="1"/>
    <x v="5"/>
    <x v="5"/>
    <x v="4"/>
    <n v="3073979"/>
    <n v="274163"/>
    <n v="78633"/>
    <n v="27860"/>
    <n v="380656"/>
    <n v="0.12383168525224147"/>
    <x v="2"/>
    <n v="0"/>
  </r>
  <r>
    <s v="Post_2651"/>
    <x v="50"/>
    <x v="16"/>
    <x v="0"/>
    <x v="7"/>
    <x v="0"/>
    <x v="4"/>
    <n v="2105915"/>
    <n v="206288"/>
    <n v="56382"/>
    <n v="33816"/>
    <n v="296486"/>
    <n v="0.14078725874501108"/>
    <x v="0"/>
    <n v="0"/>
  </r>
  <r>
    <s v="Post_2652"/>
    <x v="348"/>
    <x v="5"/>
    <x v="3"/>
    <x v="5"/>
    <x v="5"/>
    <x v="2"/>
    <n v="4421670"/>
    <n v="360176"/>
    <n v="29475"/>
    <n v="39282"/>
    <n v="428933"/>
    <n v="9.7007013187325145E-2"/>
    <x v="0"/>
    <n v="0"/>
  </r>
  <r>
    <s v="Post_2653"/>
    <x v="251"/>
    <x v="17"/>
    <x v="1"/>
    <x v="8"/>
    <x v="3"/>
    <x v="5"/>
    <n v="939952"/>
    <n v="64597"/>
    <n v="3267"/>
    <n v="48732"/>
    <n v="116596"/>
    <n v="0.12404463206631829"/>
    <x v="2"/>
    <n v="0"/>
  </r>
  <r>
    <s v="Post_2654"/>
    <x v="614"/>
    <x v="9"/>
    <x v="1"/>
    <x v="4"/>
    <x v="1"/>
    <x v="2"/>
    <n v="3697216"/>
    <n v="209784"/>
    <n v="41633"/>
    <n v="19831"/>
    <n v="271248"/>
    <n v="7.3365472831449396E-2"/>
    <x v="1"/>
    <n v="0"/>
  </r>
  <r>
    <s v="Post_2655"/>
    <x v="631"/>
    <x v="23"/>
    <x v="1"/>
    <x v="0"/>
    <x v="4"/>
    <x v="4"/>
    <n v="3339645"/>
    <n v="423737"/>
    <n v="51231"/>
    <n v="19571"/>
    <n v="494539"/>
    <n v="0.14808130804322017"/>
    <x v="2"/>
    <n v="0"/>
  </r>
  <r>
    <s v="Post_2656"/>
    <x v="629"/>
    <x v="16"/>
    <x v="2"/>
    <x v="4"/>
    <x v="3"/>
    <x v="2"/>
    <n v="764438"/>
    <n v="337969"/>
    <n v="65215"/>
    <n v="38876"/>
    <n v="442060"/>
    <n v="0.5782810378343306"/>
    <x v="2"/>
    <n v="0"/>
  </r>
  <r>
    <s v="Post_2657"/>
    <x v="572"/>
    <x v="22"/>
    <x v="1"/>
    <x v="1"/>
    <x v="3"/>
    <x v="1"/>
    <n v="921280"/>
    <n v="387296"/>
    <n v="3602"/>
    <n v="17054"/>
    <n v="407952"/>
    <n v="0.44281000347342825"/>
    <x v="2"/>
    <n v="0"/>
  </r>
  <r>
    <s v="Post_2658"/>
    <x v="678"/>
    <x v="21"/>
    <x v="0"/>
    <x v="8"/>
    <x v="0"/>
    <x v="6"/>
    <n v="2250089"/>
    <n v="115248"/>
    <n v="20570"/>
    <n v="36323"/>
    <n v="172141"/>
    <n v="7.6504084949528664E-2"/>
    <x v="1"/>
    <n v="0"/>
  </r>
  <r>
    <s v="Post_2659"/>
    <x v="548"/>
    <x v="22"/>
    <x v="2"/>
    <x v="6"/>
    <x v="3"/>
    <x v="1"/>
    <n v="2705979"/>
    <n v="443040"/>
    <n v="73168"/>
    <n v="26742"/>
    <n v="542950"/>
    <n v="0.20064826814990064"/>
    <x v="0"/>
    <n v="0"/>
  </r>
  <r>
    <s v="Post_2660"/>
    <x v="439"/>
    <x v="0"/>
    <x v="0"/>
    <x v="3"/>
    <x v="0"/>
    <x v="0"/>
    <n v="472157"/>
    <n v="347400"/>
    <n v="81972"/>
    <n v="908"/>
    <n v="430280"/>
    <n v="0.91130704405526131"/>
    <x v="1"/>
    <n v="0"/>
  </r>
  <r>
    <s v="Post_2661"/>
    <x v="466"/>
    <x v="8"/>
    <x v="0"/>
    <x v="8"/>
    <x v="2"/>
    <x v="7"/>
    <n v="164014"/>
    <n v="242962"/>
    <n v="69777"/>
    <n v="28769"/>
    <n v="341508"/>
    <n v="2.0821881058933993"/>
    <x v="2"/>
    <n v="0"/>
  </r>
  <r>
    <s v="Post_2662"/>
    <x v="27"/>
    <x v="16"/>
    <x v="2"/>
    <x v="3"/>
    <x v="3"/>
    <x v="5"/>
    <n v="2458815"/>
    <n v="13248"/>
    <n v="84534"/>
    <n v="32533"/>
    <n v="130315"/>
    <n v="5.2999107293554011E-2"/>
    <x v="2"/>
    <n v="0"/>
  </r>
  <r>
    <s v="Post_2663"/>
    <x v="694"/>
    <x v="8"/>
    <x v="1"/>
    <x v="4"/>
    <x v="5"/>
    <x v="5"/>
    <n v="2513698"/>
    <n v="158723"/>
    <n v="61512"/>
    <n v="17584"/>
    <n v="237819"/>
    <n v="9.4609217177242452E-2"/>
    <x v="2"/>
    <n v="0"/>
  </r>
  <r>
    <s v="Post_2664"/>
    <x v="262"/>
    <x v="23"/>
    <x v="3"/>
    <x v="7"/>
    <x v="5"/>
    <x v="3"/>
    <n v="1966190"/>
    <n v="364036"/>
    <n v="10977"/>
    <n v="10251"/>
    <n v="385264"/>
    <n v="0.19594444077123777"/>
    <x v="2"/>
    <n v="0"/>
  </r>
  <r>
    <s v="Post_2665"/>
    <x v="695"/>
    <x v="20"/>
    <x v="0"/>
    <x v="6"/>
    <x v="4"/>
    <x v="5"/>
    <n v="1881796"/>
    <n v="29670"/>
    <n v="80020"/>
    <n v="1132"/>
    <n v="110822"/>
    <n v="5.8891612055716983E-2"/>
    <x v="1"/>
    <n v="0"/>
  </r>
  <r>
    <s v="Post_2666"/>
    <x v="227"/>
    <x v="0"/>
    <x v="1"/>
    <x v="3"/>
    <x v="1"/>
    <x v="1"/>
    <n v="1691423"/>
    <n v="152626"/>
    <n v="11980"/>
    <n v="49620"/>
    <n v="214226"/>
    <n v="0.12665430232413771"/>
    <x v="1"/>
    <n v="0"/>
  </r>
  <r>
    <s v="Post_2667"/>
    <x v="707"/>
    <x v="15"/>
    <x v="0"/>
    <x v="7"/>
    <x v="1"/>
    <x v="3"/>
    <n v="202888"/>
    <n v="369105"/>
    <n v="67944"/>
    <n v="49302"/>
    <n v="486351"/>
    <n v="2.3971402941524387"/>
    <x v="2"/>
    <n v="0"/>
  </r>
  <r>
    <s v="Post_2668"/>
    <x v="534"/>
    <x v="6"/>
    <x v="2"/>
    <x v="8"/>
    <x v="5"/>
    <x v="3"/>
    <n v="1495014"/>
    <n v="457417"/>
    <n v="92142"/>
    <n v="3572"/>
    <n v="553131"/>
    <n v="0.36998382623841647"/>
    <x v="0"/>
    <n v="0"/>
  </r>
  <r>
    <s v="Post_2669"/>
    <x v="88"/>
    <x v="10"/>
    <x v="2"/>
    <x v="1"/>
    <x v="4"/>
    <x v="3"/>
    <n v="503484"/>
    <n v="324674"/>
    <n v="53727"/>
    <n v="34736"/>
    <n v="413137"/>
    <n v="0.82055636326079873"/>
    <x v="0"/>
    <n v="0"/>
  </r>
  <r>
    <s v="Post_2670"/>
    <x v="393"/>
    <x v="8"/>
    <x v="3"/>
    <x v="2"/>
    <x v="4"/>
    <x v="5"/>
    <n v="1765030"/>
    <n v="374462"/>
    <n v="98165"/>
    <n v="42776"/>
    <n v="515403"/>
    <n v="0.29200806785153793"/>
    <x v="2"/>
    <n v="0"/>
  </r>
  <r>
    <s v="Post_2671"/>
    <x v="220"/>
    <x v="7"/>
    <x v="2"/>
    <x v="9"/>
    <x v="4"/>
    <x v="7"/>
    <n v="1044593"/>
    <n v="44066"/>
    <n v="31707"/>
    <n v="10987"/>
    <n v="86760"/>
    <n v="8.3056271677102944E-2"/>
    <x v="0"/>
    <n v="0"/>
  </r>
  <r>
    <s v="Post_2672"/>
    <x v="192"/>
    <x v="8"/>
    <x v="1"/>
    <x v="7"/>
    <x v="1"/>
    <x v="6"/>
    <n v="3583230"/>
    <n v="21976"/>
    <n v="19513"/>
    <n v="33330"/>
    <n v="74819"/>
    <n v="2.0880323060478954E-2"/>
    <x v="2"/>
    <n v="0"/>
  </r>
  <r>
    <s v="Post_2673"/>
    <x v="684"/>
    <x v="22"/>
    <x v="3"/>
    <x v="2"/>
    <x v="4"/>
    <x v="1"/>
    <n v="2586294"/>
    <n v="43890"/>
    <n v="99333"/>
    <n v="48975"/>
    <n v="192198"/>
    <n v="7.4314057102556785E-2"/>
    <x v="0"/>
    <n v="0"/>
  </r>
  <r>
    <s v="Post_2674"/>
    <x v="443"/>
    <x v="19"/>
    <x v="0"/>
    <x v="3"/>
    <x v="1"/>
    <x v="3"/>
    <n v="3835467"/>
    <n v="139347"/>
    <n v="80196"/>
    <n v="18716"/>
    <n v="238259"/>
    <n v="6.2119945237437843E-2"/>
    <x v="2"/>
    <n v="0"/>
  </r>
  <r>
    <s v="Post_2675"/>
    <x v="166"/>
    <x v="21"/>
    <x v="1"/>
    <x v="2"/>
    <x v="4"/>
    <x v="2"/>
    <n v="2619842"/>
    <n v="462407"/>
    <n v="20536"/>
    <n v="35579"/>
    <n v="518522"/>
    <n v="0.19792109600502625"/>
    <x v="2"/>
    <n v="0"/>
  </r>
  <r>
    <s v="Post_2676"/>
    <x v="453"/>
    <x v="10"/>
    <x v="1"/>
    <x v="6"/>
    <x v="1"/>
    <x v="0"/>
    <n v="2126536"/>
    <n v="193598"/>
    <n v="42420"/>
    <n v="29174"/>
    <n v="265192"/>
    <n v="0.1247060947945391"/>
    <x v="1"/>
    <n v="0"/>
  </r>
  <r>
    <s v="Post_2677"/>
    <x v="101"/>
    <x v="5"/>
    <x v="3"/>
    <x v="3"/>
    <x v="1"/>
    <x v="3"/>
    <n v="3893630"/>
    <n v="149567"/>
    <n v="65051"/>
    <n v="9178"/>
    <n v="223796"/>
    <n v="5.7477469610620426E-2"/>
    <x v="1"/>
    <n v="0"/>
  </r>
  <r>
    <s v="Post_2678"/>
    <x v="403"/>
    <x v="3"/>
    <x v="3"/>
    <x v="5"/>
    <x v="3"/>
    <x v="2"/>
    <n v="4667810"/>
    <n v="458201"/>
    <n v="6638"/>
    <n v="45579"/>
    <n v="510418"/>
    <n v="0.10934849533292915"/>
    <x v="0"/>
    <n v="0"/>
  </r>
  <r>
    <s v="Post_2679"/>
    <x v="474"/>
    <x v="16"/>
    <x v="0"/>
    <x v="4"/>
    <x v="4"/>
    <x v="2"/>
    <n v="168039"/>
    <n v="248372"/>
    <n v="76006"/>
    <n v="17287"/>
    <n v="341665"/>
    <n v="2.033248234040907"/>
    <x v="0"/>
    <n v="0"/>
  </r>
  <r>
    <s v="Post_2680"/>
    <x v="631"/>
    <x v="23"/>
    <x v="2"/>
    <x v="3"/>
    <x v="2"/>
    <x v="1"/>
    <n v="3638397"/>
    <n v="450082"/>
    <n v="73662"/>
    <n v="9308"/>
    <n v="533052"/>
    <n v="0.14650737673761274"/>
    <x v="0"/>
    <n v="0"/>
  </r>
  <r>
    <s v="Post_2681"/>
    <x v="634"/>
    <x v="5"/>
    <x v="2"/>
    <x v="1"/>
    <x v="3"/>
    <x v="4"/>
    <n v="4355093"/>
    <n v="419656"/>
    <n v="83750"/>
    <n v="6972"/>
    <n v="510378"/>
    <n v="0.11719106802082067"/>
    <x v="2"/>
    <n v="0"/>
  </r>
  <r>
    <s v="Post_2682"/>
    <x v="21"/>
    <x v="0"/>
    <x v="2"/>
    <x v="4"/>
    <x v="1"/>
    <x v="0"/>
    <n v="2193984"/>
    <n v="469335"/>
    <n v="14834"/>
    <n v="25029"/>
    <n v="509198"/>
    <n v="0.23208829234853126"/>
    <x v="1"/>
    <n v="0"/>
  </r>
  <r>
    <s v="Post_2683"/>
    <x v="360"/>
    <x v="22"/>
    <x v="2"/>
    <x v="6"/>
    <x v="3"/>
    <x v="5"/>
    <n v="3464955"/>
    <n v="224821"/>
    <n v="63786"/>
    <n v="9555"/>
    <n v="298162"/>
    <n v="8.6050756791935246E-2"/>
    <x v="0"/>
    <n v="0"/>
  </r>
  <r>
    <s v="Post_2684"/>
    <x v="351"/>
    <x v="15"/>
    <x v="0"/>
    <x v="6"/>
    <x v="3"/>
    <x v="5"/>
    <n v="1886018"/>
    <n v="21258"/>
    <n v="26419"/>
    <n v="39514"/>
    <n v="87191"/>
    <n v="4.6230205650211187E-2"/>
    <x v="0"/>
    <n v="0"/>
  </r>
  <r>
    <s v="Post_2685"/>
    <x v="378"/>
    <x v="3"/>
    <x v="1"/>
    <x v="8"/>
    <x v="0"/>
    <x v="1"/>
    <n v="1121577"/>
    <n v="171196"/>
    <n v="50556"/>
    <n v="19092"/>
    <n v="240844"/>
    <n v="0.21473692844985232"/>
    <x v="1"/>
    <n v="0"/>
  </r>
  <r>
    <s v="Post_2686"/>
    <x v="100"/>
    <x v="18"/>
    <x v="3"/>
    <x v="1"/>
    <x v="4"/>
    <x v="1"/>
    <n v="1618622"/>
    <n v="30778"/>
    <n v="25340"/>
    <n v="46218"/>
    <n v="102336"/>
    <n v="6.3224149925059717E-2"/>
    <x v="2"/>
    <n v="0"/>
  </r>
  <r>
    <s v="Post_2687"/>
    <x v="232"/>
    <x v="17"/>
    <x v="2"/>
    <x v="3"/>
    <x v="1"/>
    <x v="4"/>
    <n v="2910127"/>
    <n v="458172"/>
    <n v="9766"/>
    <n v="37075"/>
    <n v="505013"/>
    <n v="0.17353641267202427"/>
    <x v="0"/>
    <n v="0"/>
  </r>
  <r>
    <s v="Post_2688"/>
    <x v="602"/>
    <x v="8"/>
    <x v="3"/>
    <x v="8"/>
    <x v="0"/>
    <x v="4"/>
    <n v="2736776"/>
    <n v="192088"/>
    <n v="21628"/>
    <n v="43049"/>
    <n v="256765"/>
    <n v="9.382024688904024E-2"/>
    <x v="0"/>
    <n v="0"/>
  </r>
  <r>
    <s v="Post_2689"/>
    <x v="65"/>
    <x v="0"/>
    <x v="0"/>
    <x v="6"/>
    <x v="5"/>
    <x v="6"/>
    <n v="2148077"/>
    <n v="443339"/>
    <n v="88317"/>
    <n v="12054"/>
    <n v="543710"/>
    <n v="0.25311476264584554"/>
    <x v="0"/>
    <n v="0"/>
  </r>
  <r>
    <s v="Post_2690"/>
    <x v="222"/>
    <x v="1"/>
    <x v="3"/>
    <x v="6"/>
    <x v="2"/>
    <x v="0"/>
    <n v="2820538"/>
    <n v="368126"/>
    <n v="49957"/>
    <n v="34325"/>
    <n v="452408"/>
    <n v="0.16039776808537945"/>
    <x v="1"/>
    <n v="0"/>
  </r>
  <r>
    <s v="Post_2691"/>
    <x v="346"/>
    <x v="0"/>
    <x v="3"/>
    <x v="5"/>
    <x v="5"/>
    <x v="1"/>
    <n v="1683188"/>
    <n v="12857"/>
    <n v="67163"/>
    <n v="35020"/>
    <n v="115040"/>
    <n v="6.8346494865695329E-2"/>
    <x v="0"/>
    <n v="0"/>
  </r>
  <r>
    <s v="Post_2692"/>
    <x v="571"/>
    <x v="1"/>
    <x v="0"/>
    <x v="4"/>
    <x v="1"/>
    <x v="5"/>
    <n v="3154277"/>
    <n v="2037"/>
    <n v="40597"/>
    <n v="1561"/>
    <n v="44195"/>
    <n v="1.4011134722790674E-2"/>
    <x v="1"/>
    <n v="0"/>
  </r>
  <r>
    <s v="Post_2693"/>
    <x v="28"/>
    <x v="17"/>
    <x v="0"/>
    <x v="1"/>
    <x v="2"/>
    <x v="6"/>
    <n v="1497125"/>
    <n v="92835"/>
    <n v="28862"/>
    <n v="26779"/>
    <n v="148476"/>
    <n v="9.9174083660349008E-2"/>
    <x v="0"/>
    <n v="0"/>
  </r>
  <r>
    <s v="Post_2694"/>
    <x v="55"/>
    <x v="11"/>
    <x v="3"/>
    <x v="9"/>
    <x v="2"/>
    <x v="3"/>
    <n v="189735"/>
    <n v="353334"/>
    <n v="84368"/>
    <n v="36316"/>
    <n v="474018"/>
    <n v="2.4983160724167917"/>
    <x v="1"/>
    <n v="0"/>
  </r>
  <r>
    <s v="Post_2695"/>
    <x v="708"/>
    <x v="18"/>
    <x v="1"/>
    <x v="4"/>
    <x v="0"/>
    <x v="3"/>
    <n v="3576712"/>
    <n v="403450"/>
    <n v="97590"/>
    <n v="31542"/>
    <n v="532582"/>
    <n v="0.14890267933230297"/>
    <x v="1"/>
    <n v="0"/>
  </r>
  <r>
    <s v="Post_2696"/>
    <x v="305"/>
    <x v="2"/>
    <x v="2"/>
    <x v="0"/>
    <x v="5"/>
    <x v="3"/>
    <n v="2487998"/>
    <n v="453538"/>
    <n v="89408"/>
    <n v="18733"/>
    <n v="561679"/>
    <n v="0.22575540655579304"/>
    <x v="2"/>
    <n v="0"/>
  </r>
  <r>
    <s v="Post_2697"/>
    <x v="299"/>
    <x v="23"/>
    <x v="0"/>
    <x v="5"/>
    <x v="5"/>
    <x v="2"/>
    <n v="569180"/>
    <n v="209463"/>
    <n v="31428"/>
    <n v="22627"/>
    <n v="263518"/>
    <n v="0.46297831968797215"/>
    <x v="0"/>
    <n v="0"/>
  </r>
  <r>
    <s v="Post_2698"/>
    <x v="350"/>
    <x v="7"/>
    <x v="2"/>
    <x v="1"/>
    <x v="4"/>
    <x v="4"/>
    <n v="2192147"/>
    <n v="229151"/>
    <n v="866"/>
    <n v="38879"/>
    <n v="268896"/>
    <n v="0.12266330679466295"/>
    <x v="1"/>
    <n v="0"/>
  </r>
  <r>
    <s v="Post_2699"/>
    <x v="596"/>
    <x v="20"/>
    <x v="3"/>
    <x v="6"/>
    <x v="2"/>
    <x v="7"/>
    <n v="3093369"/>
    <n v="25610"/>
    <n v="14721"/>
    <n v="32826"/>
    <n v="73157"/>
    <n v="2.3649619557188296E-2"/>
    <x v="0"/>
    <n v="0"/>
  </r>
  <r>
    <s v="Post_2700"/>
    <x v="538"/>
    <x v="15"/>
    <x v="1"/>
    <x v="0"/>
    <x v="0"/>
    <x v="2"/>
    <n v="4777385"/>
    <n v="385660"/>
    <n v="33183"/>
    <n v="36910"/>
    <n v="455753"/>
    <n v="9.5398005394164376E-2"/>
    <x v="1"/>
    <n v="0"/>
  </r>
  <r>
    <s v="Post_2701"/>
    <x v="351"/>
    <x v="15"/>
    <x v="3"/>
    <x v="9"/>
    <x v="5"/>
    <x v="0"/>
    <n v="962435"/>
    <n v="63655"/>
    <n v="59077"/>
    <n v="41603"/>
    <n v="164335"/>
    <n v="0.17074919345202533"/>
    <x v="2"/>
    <n v="0"/>
  </r>
  <r>
    <s v="Post_2702"/>
    <x v="292"/>
    <x v="6"/>
    <x v="2"/>
    <x v="8"/>
    <x v="1"/>
    <x v="1"/>
    <n v="4534181"/>
    <n v="203286"/>
    <n v="71736"/>
    <n v="17073"/>
    <n v="292095"/>
    <n v="6.4420674869397579E-2"/>
    <x v="0"/>
    <n v="0"/>
  </r>
  <r>
    <s v="Post_2703"/>
    <x v="11"/>
    <x v="9"/>
    <x v="3"/>
    <x v="9"/>
    <x v="4"/>
    <x v="4"/>
    <n v="730087"/>
    <n v="3824"/>
    <n v="15633"/>
    <n v="34603"/>
    <n v="54060"/>
    <n v="7.4045969863865538E-2"/>
    <x v="0"/>
    <n v="0"/>
  </r>
  <r>
    <s v="Post_2704"/>
    <x v="645"/>
    <x v="6"/>
    <x v="2"/>
    <x v="0"/>
    <x v="5"/>
    <x v="1"/>
    <n v="4082324"/>
    <n v="256226"/>
    <n v="63193"/>
    <n v="18181"/>
    <n v="337600"/>
    <n v="8.2697992614011034E-2"/>
    <x v="2"/>
    <n v="0"/>
  </r>
  <r>
    <s v="Post_2705"/>
    <x v="276"/>
    <x v="4"/>
    <x v="3"/>
    <x v="8"/>
    <x v="3"/>
    <x v="0"/>
    <n v="4154463"/>
    <n v="105892"/>
    <n v="47232"/>
    <n v="43534"/>
    <n v="196658"/>
    <n v="4.7336563112970319E-2"/>
    <x v="0"/>
    <n v="0"/>
  </r>
  <r>
    <s v="Post_2706"/>
    <x v="597"/>
    <x v="21"/>
    <x v="0"/>
    <x v="6"/>
    <x v="4"/>
    <x v="0"/>
    <n v="3007477"/>
    <n v="237285"/>
    <n v="68950"/>
    <n v="21390"/>
    <n v="327625"/>
    <n v="0.10893682644954558"/>
    <x v="2"/>
    <n v="0"/>
  </r>
  <r>
    <s v="Post_2707"/>
    <x v="502"/>
    <x v="18"/>
    <x v="1"/>
    <x v="9"/>
    <x v="5"/>
    <x v="6"/>
    <n v="2711659"/>
    <n v="266006"/>
    <n v="6741"/>
    <n v="40856"/>
    <n v="313603"/>
    <n v="0.11564986600453818"/>
    <x v="1"/>
    <n v="0"/>
  </r>
  <r>
    <s v="Post_2708"/>
    <x v="44"/>
    <x v="19"/>
    <x v="0"/>
    <x v="1"/>
    <x v="4"/>
    <x v="1"/>
    <n v="1876306"/>
    <n v="149927"/>
    <n v="65747"/>
    <n v="27923"/>
    <n v="243597"/>
    <n v="0.12982797049095404"/>
    <x v="0"/>
    <n v="0"/>
  </r>
  <r>
    <s v="Post_2709"/>
    <x v="709"/>
    <x v="16"/>
    <x v="2"/>
    <x v="6"/>
    <x v="5"/>
    <x v="0"/>
    <n v="71277"/>
    <n v="187205"/>
    <n v="13956"/>
    <n v="34407"/>
    <n v="235568"/>
    <n v="3.3049651360186316"/>
    <x v="2"/>
    <n v="0"/>
  </r>
  <r>
    <s v="Post_2710"/>
    <x v="161"/>
    <x v="16"/>
    <x v="1"/>
    <x v="7"/>
    <x v="3"/>
    <x v="2"/>
    <n v="12365"/>
    <n v="150585"/>
    <n v="22791"/>
    <n v="10537"/>
    <n v="183913"/>
    <n v="14.873675697533359"/>
    <x v="2"/>
    <n v="0"/>
  </r>
  <r>
    <s v="Post_2711"/>
    <x v="249"/>
    <x v="16"/>
    <x v="0"/>
    <x v="1"/>
    <x v="5"/>
    <x v="1"/>
    <n v="4166729"/>
    <n v="213917"/>
    <n v="75721"/>
    <n v="46135"/>
    <n v="335773"/>
    <n v="8.0584314458655701E-2"/>
    <x v="2"/>
    <n v="0"/>
  </r>
  <r>
    <s v="Post_2712"/>
    <x v="329"/>
    <x v="2"/>
    <x v="0"/>
    <x v="2"/>
    <x v="0"/>
    <x v="2"/>
    <n v="2877171"/>
    <n v="194774"/>
    <n v="63518"/>
    <n v="679"/>
    <n v="258971"/>
    <n v="9.0008901104591976E-2"/>
    <x v="0"/>
    <n v="0"/>
  </r>
  <r>
    <s v="Post_2713"/>
    <x v="362"/>
    <x v="18"/>
    <x v="0"/>
    <x v="7"/>
    <x v="2"/>
    <x v="2"/>
    <n v="2274614"/>
    <n v="97171"/>
    <n v="35263"/>
    <n v="30958"/>
    <n v="163392"/>
    <n v="7.1832847243532311E-2"/>
    <x v="0"/>
    <n v="0"/>
  </r>
  <r>
    <s v="Post_2714"/>
    <x v="163"/>
    <x v="4"/>
    <x v="3"/>
    <x v="5"/>
    <x v="5"/>
    <x v="7"/>
    <n v="4503399"/>
    <n v="493775"/>
    <n v="72985"/>
    <n v="44144"/>
    <n v="610904"/>
    <n v="0.1356539804711952"/>
    <x v="1"/>
    <n v="0"/>
  </r>
  <r>
    <s v="Post_2715"/>
    <x v="336"/>
    <x v="13"/>
    <x v="1"/>
    <x v="8"/>
    <x v="2"/>
    <x v="3"/>
    <n v="3535094"/>
    <n v="277346"/>
    <n v="18702"/>
    <n v="27624"/>
    <n v="323672"/>
    <n v="9.1559658668199484E-2"/>
    <x v="0"/>
    <n v="0"/>
  </r>
  <r>
    <s v="Post_2716"/>
    <x v="411"/>
    <x v="8"/>
    <x v="3"/>
    <x v="1"/>
    <x v="1"/>
    <x v="2"/>
    <n v="737845"/>
    <n v="258734"/>
    <n v="17484"/>
    <n v="7028"/>
    <n v="283246"/>
    <n v="0.38388279381170842"/>
    <x v="1"/>
    <n v="0"/>
  </r>
  <r>
    <s v="Post_2717"/>
    <x v="14"/>
    <x v="11"/>
    <x v="2"/>
    <x v="3"/>
    <x v="0"/>
    <x v="1"/>
    <n v="435830"/>
    <n v="288717"/>
    <n v="492"/>
    <n v="10374"/>
    <n v="299583"/>
    <n v="0.6873849895601496"/>
    <x v="1"/>
    <n v="0"/>
  </r>
  <r>
    <s v="Post_2718"/>
    <x v="539"/>
    <x v="4"/>
    <x v="0"/>
    <x v="7"/>
    <x v="0"/>
    <x v="2"/>
    <n v="2693423"/>
    <n v="222683"/>
    <n v="32845"/>
    <n v="15899"/>
    <n v="271427"/>
    <n v="0.10077399650927463"/>
    <x v="0"/>
    <n v="0"/>
  </r>
  <r>
    <s v="Post_2719"/>
    <x v="47"/>
    <x v="1"/>
    <x v="1"/>
    <x v="0"/>
    <x v="4"/>
    <x v="0"/>
    <n v="4621169"/>
    <n v="273643"/>
    <n v="43438"/>
    <n v="18369"/>
    <n v="335450"/>
    <n v="7.2589857674540792E-2"/>
    <x v="1"/>
    <n v="0"/>
  </r>
  <r>
    <s v="Post_2720"/>
    <x v="493"/>
    <x v="23"/>
    <x v="2"/>
    <x v="3"/>
    <x v="0"/>
    <x v="4"/>
    <n v="4185185"/>
    <n v="11304"/>
    <n v="89974"/>
    <n v="12613"/>
    <n v="113891"/>
    <n v="2.7212895009420132E-2"/>
    <x v="0"/>
    <n v="0"/>
  </r>
  <r>
    <s v="Post_2721"/>
    <x v="421"/>
    <x v="19"/>
    <x v="1"/>
    <x v="5"/>
    <x v="4"/>
    <x v="0"/>
    <n v="1170696"/>
    <n v="429372"/>
    <n v="49207"/>
    <n v="49136"/>
    <n v="527715"/>
    <n v="0.45077031099448533"/>
    <x v="2"/>
    <n v="0"/>
  </r>
  <r>
    <s v="Post_2722"/>
    <x v="124"/>
    <x v="9"/>
    <x v="0"/>
    <x v="4"/>
    <x v="0"/>
    <x v="7"/>
    <n v="1215490"/>
    <n v="112430"/>
    <n v="80565"/>
    <n v="2738"/>
    <n v="195733"/>
    <n v="0.16103217632395167"/>
    <x v="1"/>
    <n v="0"/>
  </r>
  <r>
    <s v="Post_2723"/>
    <x v="634"/>
    <x v="5"/>
    <x v="2"/>
    <x v="5"/>
    <x v="3"/>
    <x v="4"/>
    <n v="3218850"/>
    <n v="182607"/>
    <n v="48640"/>
    <n v="15068"/>
    <n v="246315"/>
    <n v="7.6522671140314094E-2"/>
    <x v="1"/>
    <n v="0"/>
  </r>
  <r>
    <s v="Post_2724"/>
    <x v="141"/>
    <x v="6"/>
    <x v="0"/>
    <x v="7"/>
    <x v="2"/>
    <x v="5"/>
    <n v="2206465"/>
    <n v="108422"/>
    <n v="93547"/>
    <n v="6106"/>
    <n v="208075"/>
    <n v="9.4302424919497932E-2"/>
    <x v="2"/>
    <n v="0"/>
  </r>
  <r>
    <s v="Post_2725"/>
    <x v="332"/>
    <x v="1"/>
    <x v="3"/>
    <x v="3"/>
    <x v="1"/>
    <x v="0"/>
    <n v="1145845"/>
    <n v="286985"/>
    <n v="22315"/>
    <n v="26378"/>
    <n v="335678"/>
    <n v="0.29295236266685287"/>
    <x v="2"/>
    <n v="0"/>
  </r>
  <r>
    <s v="Post_2726"/>
    <x v="661"/>
    <x v="20"/>
    <x v="3"/>
    <x v="0"/>
    <x v="3"/>
    <x v="1"/>
    <n v="1033019"/>
    <n v="459345"/>
    <n v="67564"/>
    <n v="42749"/>
    <n v="569658"/>
    <n v="0.55144968291967522"/>
    <x v="1"/>
    <n v="0"/>
  </r>
  <r>
    <s v="Post_2727"/>
    <x v="90"/>
    <x v="18"/>
    <x v="0"/>
    <x v="6"/>
    <x v="2"/>
    <x v="5"/>
    <n v="2416729"/>
    <n v="370531"/>
    <n v="45676"/>
    <n v="35700"/>
    <n v="451907"/>
    <n v="0.18699117691722986"/>
    <x v="0"/>
    <n v="0"/>
  </r>
  <r>
    <s v="Post_2728"/>
    <x v="321"/>
    <x v="12"/>
    <x v="2"/>
    <x v="4"/>
    <x v="3"/>
    <x v="7"/>
    <n v="1942872"/>
    <n v="108781"/>
    <n v="71823"/>
    <n v="49737"/>
    <n v="230341"/>
    <n v="0.11855696103500385"/>
    <x v="1"/>
    <n v="0"/>
  </r>
  <r>
    <s v="Post_2729"/>
    <x v="569"/>
    <x v="18"/>
    <x v="3"/>
    <x v="3"/>
    <x v="2"/>
    <x v="1"/>
    <n v="4713381"/>
    <n v="439146"/>
    <n v="82572"/>
    <n v="17212"/>
    <n v="538930"/>
    <n v="0.11434042781604119"/>
    <x v="0"/>
    <n v="0"/>
  </r>
  <r>
    <s v="Post_2730"/>
    <x v="509"/>
    <x v="23"/>
    <x v="0"/>
    <x v="9"/>
    <x v="0"/>
    <x v="5"/>
    <n v="2194817"/>
    <n v="62191"/>
    <n v="83327"/>
    <n v="16736"/>
    <n v="162254"/>
    <n v="7.3925981072681682E-2"/>
    <x v="1"/>
    <n v="0"/>
  </r>
  <r>
    <s v="Post_2731"/>
    <x v="42"/>
    <x v="11"/>
    <x v="1"/>
    <x v="0"/>
    <x v="3"/>
    <x v="1"/>
    <n v="1150787"/>
    <n v="65081"/>
    <n v="31527"/>
    <n v="30435"/>
    <n v="127043"/>
    <n v="0.11039662422324896"/>
    <x v="1"/>
    <n v="0"/>
  </r>
  <r>
    <s v="Post_2732"/>
    <x v="160"/>
    <x v="23"/>
    <x v="3"/>
    <x v="1"/>
    <x v="5"/>
    <x v="3"/>
    <n v="3865208"/>
    <n v="392633"/>
    <n v="38093"/>
    <n v="35867"/>
    <n v="466593"/>
    <n v="0.1207161425724049"/>
    <x v="2"/>
    <n v="0"/>
  </r>
  <r>
    <s v="Post_2733"/>
    <x v="252"/>
    <x v="10"/>
    <x v="2"/>
    <x v="0"/>
    <x v="5"/>
    <x v="3"/>
    <n v="2680307"/>
    <n v="263946"/>
    <n v="18402"/>
    <n v="30996"/>
    <n v="313344"/>
    <n v="0.11690601113976869"/>
    <x v="2"/>
    <n v="0"/>
  </r>
  <r>
    <s v="Post_2734"/>
    <x v="253"/>
    <x v="4"/>
    <x v="2"/>
    <x v="6"/>
    <x v="4"/>
    <x v="0"/>
    <n v="1332493"/>
    <n v="308312"/>
    <n v="80258"/>
    <n v="33772"/>
    <n v="422342"/>
    <n v="0.31695626168392632"/>
    <x v="0"/>
    <n v="0"/>
  </r>
  <r>
    <s v="Post_2735"/>
    <x v="561"/>
    <x v="16"/>
    <x v="1"/>
    <x v="4"/>
    <x v="4"/>
    <x v="2"/>
    <n v="4312788"/>
    <n v="124275"/>
    <n v="98380"/>
    <n v="8457"/>
    <n v="231112"/>
    <n v="5.3587609685428542E-2"/>
    <x v="1"/>
    <n v="0"/>
  </r>
  <r>
    <s v="Post_2736"/>
    <x v="467"/>
    <x v="6"/>
    <x v="0"/>
    <x v="7"/>
    <x v="2"/>
    <x v="4"/>
    <n v="2723438"/>
    <n v="27284"/>
    <n v="56796"/>
    <n v="28506"/>
    <n v="112586"/>
    <n v="4.1339659650779639E-2"/>
    <x v="0"/>
    <n v="0"/>
  </r>
  <r>
    <s v="Post_2737"/>
    <x v="224"/>
    <x v="10"/>
    <x v="2"/>
    <x v="3"/>
    <x v="5"/>
    <x v="2"/>
    <n v="58002"/>
    <n v="227583"/>
    <n v="4238"/>
    <n v="44828"/>
    <n v="276649"/>
    <n v="4.7696458742801973"/>
    <x v="0"/>
    <n v="0"/>
  </r>
  <r>
    <s v="Post_2738"/>
    <x v="169"/>
    <x v="8"/>
    <x v="2"/>
    <x v="3"/>
    <x v="0"/>
    <x v="6"/>
    <n v="4925883"/>
    <n v="316798"/>
    <n v="20215"/>
    <n v="12908"/>
    <n v="349921"/>
    <n v="7.1037213023533038E-2"/>
    <x v="0"/>
    <n v="0"/>
  </r>
  <r>
    <s v="Post_2739"/>
    <x v="372"/>
    <x v="6"/>
    <x v="3"/>
    <x v="1"/>
    <x v="0"/>
    <x v="2"/>
    <n v="131069"/>
    <n v="228706"/>
    <n v="29198"/>
    <n v="32033"/>
    <n v="289937"/>
    <n v="2.2120943930296257"/>
    <x v="0"/>
    <n v="0"/>
  </r>
  <r>
    <s v="Post_2740"/>
    <x v="528"/>
    <x v="6"/>
    <x v="1"/>
    <x v="2"/>
    <x v="1"/>
    <x v="6"/>
    <n v="3529950"/>
    <n v="52867"/>
    <n v="17076"/>
    <n v="23240"/>
    <n v="93183"/>
    <n v="2.6397824331789402E-2"/>
    <x v="0"/>
    <n v="0"/>
  </r>
  <r>
    <s v="Post_2741"/>
    <x v="501"/>
    <x v="3"/>
    <x v="0"/>
    <x v="3"/>
    <x v="4"/>
    <x v="3"/>
    <n v="4274328"/>
    <n v="51628"/>
    <n v="65728"/>
    <n v="40477"/>
    <n v="157833"/>
    <n v="3.6925804477335386E-2"/>
    <x v="0"/>
    <n v="0"/>
  </r>
  <r>
    <s v="Post_2742"/>
    <x v="477"/>
    <x v="4"/>
    <x v="1"/>
    <x v="5"/>
    <x v="5"/>
    <x v="6"/>
    <n v="2564894"/>
    <n v="135335"/>
    <n v="28533"/>
    <n v="7583"/>
    <n v="171451"/>
    <n v="6.6845257542806832E-2"/>
    <x v="1"/>
    <n v="0"/>
  </r>
  <r>
    <s v="Post_2743"/>
    <x v="166"/>
    <x v="21"/>
    <x v="3"/>
    <x v="3"/>
    <x v="5"/>
    <x v="2"/>
    <n v="2316873"/>
    <n v="378566"/>
    <n v="70870"/>
    <n v="21370"/>
    <n v="470806"/>
    <n v="0.20320751288482364"/>
    <x v="0"/>
    <n v="0"/>
  </r>
  <r>
    <s v="Post_2744"/>
    <x v="147"/>
    <x v="20"/>
    <x v="3"/>
    <x v="4"/>
    <x v="3"/>
    <x v="0"/>
    <n v="2889436"/>
    <n v="3090"/>
    <n v="98325"/>
    <n v="6440"/>
    <n v="107855"/>
    <n v="3.7327353850370802E-2"/>
    <x v="1"/>
    <n v="0"/>
  </r>
  <r>
    <s v="Post_2745"/>
    <x v="613"/>
    <x v="3"/>
    <x v="1"/>
    <x v="7"/>
    <x v="5"/>
    <x v="4"/>
    <n v="731621"/>
    <n v="11172"/>
    <n v="59313"/>
    <n v="35492"/>
    <n v="105977"/>
    <n v="0.14485232107880994"/>
    <x v="2"/>
    <n v="0"/>
  </r>
  <r>
    <s v="Post_2746"/>
    <x v="538"/>
    <x v="15"/>
    <x v="3"/>
    <x v="7"/>
    <x v="3"/>
    <x v="2"/>
    <n v="4992676"/>
    <n v="208217"/>
    <n v="31640"/>
    <n v="7211"/>
    <n v="247068"/>
    <n v="4.9486087220560679E-2"/>
    <x v="2"/>
    <n v="0"/>
  </r>
  <r>
    <s v="Post_2747"/>
    <x v="175"/>
    <x v="17"/>
    <x v="2"/>
    <x v="1"/>
    <x v="1"/>
    <x v="2"/>
    <n v="1722843"/>
    <n v="246553"/>
    <n v="36913"/>
    <n v="1078"/>
    <n v="284544"/>
    <n v="0.16515956474269564"/>
    <x v="1"/>
    <n v="0"/>
  </r>
  <r>
    <s v="Post_2748"/>
    <x v="110"/>
    <x v="1"/>
    <x v="2"/>
    <x v="3"/>
    <x v="3"/>
    <x v="4"/>
    <n v="1478257"/>
    <n v="214006"/>
    <n v="34075"/>
    <n v="4887"/>
    <n v="252968"/>
    <n v="0.17112585971180924"/>
    <x v="1"/>
    <n v="0"/>
  </r>
  <r>
    <s v="Post_2749"/>
    <x v="93"/>
    <x v="2"/>
    <x v="3"/>
    <x v="1"/>
    <x v="0"/>
    <x v="2"/>
    <n v="4514734"/>
    <n v="379897"/>
    <n v="38918"/>
    <n v="39164"/>
    <n v="457979"/>
    <n v="0.10144097083017516"/>
    <x v="0"/>
    <n v="0"/>
  </r>
  <r>
    <s v="Post_2750"/>
    <x v="572"/>
    <x v="22"/>
    <x v="1"/>
    <x v="4"/>
    <x v="1"/>
    <x v="3"/>
    <n v="2612014"/>
    <n v="187743"/>
    <n v="54867"/>
    <n v="13925"/>
    <n v="256535"/>
    <n v="9.8213485838896733E-2"/>
    <x v="1"/>
    <n v="0"/>
  </r>
  <r>
    <s v="Post_2751"/>
    <x v="544"/>
    <x v="23"/>
    <x v="3"/>
    <x v="9"/>
    <x v="3"/>
    <x v="5"/>
    <n v="721066"/>
    <n v="233419"/>
    <n v="19504"/>
    <n v="20612"/>
    <n v="273535"/>
    <n v="0.37934807632033685"/>
    <x v="1"/>
    <n v="0"/>
  </r>
  <r>
    <s v="Post_2752"/>
    <x v="243"/>
    <x v="16"/>
    <x v="2"/>
    <x v="3"/>
    <x v="0"/>
    <x v="2"/>
    <n v="539158"/>
    <n v="353308"/>
    <n v="56963"/>
    <n v="25082"/>
    <n v="435353"/>
    <n v="0.80746831170083722"/>
    <x v="0"/>
    <n v="0"/>
  </r>
  <r>
    <s v="Post_2753"/>
    <x v="594"/>
    <x v="2"/>
    <x v="1"/>
    <x v="3"/>
    <x v="1"/>
    <x v="6"/>
    <n v="4425278"/>
    <n v="417054"/>
    <n v="96321"/>
    <n v="45234"/>
    <n v="558609"/>
    <n v="0.12623139156455254"/>
    <x v="1"/>
    <n v="0"/>
  </r>
  <r>
    <s v="Post_2754"/>
    <x v="210"/>
    <x v="10"/>
    <x v="3"/>
    <x v="2"/>
    <x v="3"/>
    <x v="1"/>
    <n v="4569636"/>
    <n v="460529"/>
    <n v="21363"/>
    <n v="19829"/>
    <n v="501721"/>
    <n v="0.1097945219269106"/>
    <x v="1"/>
    <n v="0"/>
  </r>
  <r>
    <s v="Post_2755"/>
    <x v="210"/>
    <x v="10"/>
    <x v="0"/>
    <x v="3"/>
    <x v="5"/>
    <x v="5"/>
    <n v="2331434"/>
    <n v="254470"/>
    <n v="63786"/>
    <n v="40585"/>
    <n v="358841"/>
    <n v="0.15391428622899039"/>
    <x v="2"/>
    <n v="0"/>
  </r>
  <r>
    <s v="Post_2756"/>
    <x v="202"/>
    <x v="22"/>
    <x v="0"/>
    <x v="5"/>
    <x v="2"/>
    <x v="5"/>
    <n v="2321225"/>
    <n v="141180"/>
    <n v="73404"/>
    <n v="20751"/>
    <n v="235335"/>
    <n v="0.10138396751715151"/>
    <x v="0"/>
    <n v="0"/>
  </r>
  <r>
    <s v="Post_2757"/>
    <x v="668"/>
    <x v="20"/>
    <x v="1"/>
    <x v="0"/>
    <x v="1"/>
    <x v="7"/>
    <n v="1596330"/>
    <n v="438566"/>
    <n v="46359"/>
    <n v="10781"/>
    <n v="495706"/>
    <n v="0.31052852480376864"/>
    <x v="1"/>
    <n v="0"/>
  </r>
  <r>
    <s v="Post_2758"/>
    <x v="250"/>
    <x v="9"/>
    <x v="1"/>
    <x v="2"/>
    <x v="1"/>
    <x v="2"/>
    <n v="2568596"/>
    <n v="17463"/>
    <n v="27489"/>
    <n v="29011"/>
    <n v="73963"/>
    <n v="2.879510830041003E-2"/>
    <x v="1"/>
    <n v="0"/>
  </r>
  <r>
    <s v="Post_2759"/>
    <x v="579"/>
    <x v="8"/>
    <x v="1"/>
    <x v="5"/>
    <x v="3"/>
    <x v="3"/>
    <n v="1602583"/>
    <n v="95273"/>
    <n v="33154"/>
    <n v="31607"/>
    <n v="160034"/>
    <n v="9.9860038450426597E-2"/>
    <x v="0"/>
    <n v="0"/>
  </r>
  <r>
    <s v="Post_2760"/>
    <x v="86"/>
    <x v="10"/>
    <x v="3"/>
    <x v="0"/>
    <x v="3"/>
    <x v="3"/>
    <n v="4042630"/>
    <n v="463439"/>
    <n v="13491"/>
    <n v="9970"/>
    <n v="486900"/>
    <n v="0.12044139582400566"/>
    <x v="0"/>
    <n v="0"/>
  </r>
  <r>
    <s v="Post_2761"/>
    <x v="582"/>
    <x v="8"/>
    <x v="0"/>
    <x v="4"/>
    <x v="0"/>
    <x v="4"/>
    <n v="1644851"/>
    <n v="298638"/>
    <n v="90093"/>
    <n v="8246"/>
    <n v="396977"/>
    <n v="0.24134526470786716"/>
    <x v="2"/>
    <n v="0"/>
  </r>
  <r>
    <s v="Post_2762"/>
    <x v="143"/>
    <x v="7"/>
    <x v="2"/>
    <x v="5"/>
    <x v="5"/>
    <x v="6"/>
    <n v="4813102"/>
    <n v="139163"/>
    <n v="69572"/>
    <n v="25727"/>
    <n v="234462"/>
    <n v="4.8713283034517031E-2"/>
    <x v="0"/>
    <n v="0"/>
  </r>
  <r>
    <s v="Post_2763"/>
    <x v="249"/>
    <x v="16"/>
    <x v="3"/>
    <x v="5"/>
    <x v="3"/>
    <x v="7"/>
    <n v="2436911"/>
    <n v="216568"/>
    <n v="32707"/>
    <n v="19949"/>
    <n v="269224"/>
    <n v="0.110477567707643"/>
    <x v="1"/>
    <n v="0"/>
  </r>
  <r>
    <s v="Post_2764"/>
    <x v="82"/>
    <x v="22"/>
    <x v="2"/>
    <x v="0"/>
    <x v="3"/>
    <x v="2"/>
    <n v="163743"/>
    <n v="224473"/>
    <n v="55311"/>
    <n v="4919"/>
    <n v="284703"/>
    <n v="1.7387186017112182"/>
    <x v="1"/>
    <n v="0"/>
  </r>
  <r>
    <s v="Post_2765"/>
    <x v="72"/>
    <x v="15"/>
    <x v="3"/>
    <x v="5"/>
    <x v="2"/>
    <x v="2"/>
    <n v="2407043"/>
    <n v="77842"/>
    <n v="28524"/>
    <n v="16655"/>
    <n v="123021"/>
    <n v="5.1108767063986808E-2"/>
    <x v="1"/>
    <n v="0"/>
  </r>
  <r>
    <s v="Post_2766"/>
    <x v="193"/>
    <x v="1"/>
    <x v="1"/>
    <x v="1"/>
    <x v="3"/>
    <x v="5"/>
    <n v="946340"/>
    <n v="417158"/>
    <n v="91240"/>
    <n v="25016"/>
    <n v="533414"/>
    <n v="0.56365999535050826"/>
    <x v="2"/>
    <n v="0"/>
  </r>
  <r>
    <s v="Post_2767"/>
    <x v="56"/>
    <x v="15"/>
    <x v="1"/>
    <x v="3"/>
    <x v="5"/>
    <x v="0"/>
    <n v="3747884"/>
    <n v="82226"/>
    <n v="76069"/>
    <n v="31192"/>
    <n v="189487"/>
    <n v="5.0558395083732582E-2"/>
    <x v="1"/>
    <n v="0"/>
  </r>
  <r>
    <s v="Post_2768"/>
    <x v="93"/>
    <x v="2"/>
    <x v="0"/>
    <x v="8"/>
    <x v="0"/>
    <x v="4"/>
    <n v="4199267"/>
    <n v="328742"/>
    <n v="88715"/>
    <n v="29237"/>
    <n v="446694"/>
    <n v="0.10637427913014343"/>
    <x v="1"/>
    <n v="0"/>
  </r>
  <r>
    <s v="Post_2769"/>
    <x v="704"/>
    <x v="23"/>
    <x v="0"/>
    <x v="5"/>
    <x v="5"/>
    <x v="6"/>
    <n v="4909699"/>
    <n v="192610"/>
    <n v="29375"/>
    <n v="34738"/>
    <n v="256723"/>
    <n v="5.2288948874462567E-2"/>
    <x v="0"/>
    <n v="0"/>
  </r>
  <r>
    <s v="Post_2770"/>
    <x v="710"/>
    <x v="1"/>
    <x v="2"/>
    <x v="1"/>
    <x v="0"/>
    <x v="0"/>
    <n v="3631559"/>
    <n v="342320"/>
    <n v="77277"/>
    <n v="42683"/>
    <n v="462280"/>
    <n v="0.12729519195475"/>
    <x v="0"/>
    <n v="0"/>
  </r>
  <r>
    <s v="Post_2771"/>
    <x v="393"/>
    <x v="8"/>
    <x v="2"/>
    <x v="1"/>
    <x v="2"/>
    <x v="6"/>
    <n v="438926"/>
    <n v="418878"/>
    <n v="61638"/>
    <n v="26939"/>
    <n v="507455"/>
    <n v="1.1561288235374527"/>
    <x v="0"/>
    <n v="0"/>
  </r>
  <r>
    <s v="Post_2772"/>
    <x v="366"/>
    <x v="22"/>
    <x v="1"/>
    <x v="0"/>
    <x v="3"/>
    <x v="6"/>
    <n v="3093066"/>
    <n v="372946"/>
    <n v="38682"/>
    <n v="18578"/>
    <n v="430206"/>
    <n v="0.13908723577188459"/>
    <x v="0"/>
    <n v="0"/>
  </r>
  <r>
    <s v="Post_2773"/>
    <x v="195"/>
    <x v="10"/>
    <x v="3"/>
    <x v="2"/>
    <x v="0"/>
    <x v="0"/>
    <n v="1603866"/>
    <n v="238566"/>
    <n v="18807"/>
    <n v="26566"/>
    <n v="283939"/>
    <n v="0.17703411631645039"/>
    <x v="1"/>
    <n v="0"/>
  </r>
  <r>
    <s v="Post_2774"/>
    <x v="121"/>
    <x v="17"/>
    <x v="1"/>
    <x v="7"/>
    <x v="5"/>
    <x v="6"/>
    <n v="3634352"/>
    <n v="280654"/>
    <n v="38955"/>
    <n v="13864"/>
    <n v="333473"/>
    <n v="9.1755834327549995E-2"/>
    <x v="2"/>
    <n v="0"/>
  </r>
  <r>
    <s v="Post_2775"/>
    <x v="201"/>
    <x v="11"/>
    <x v="1"/>
    <x v="2"/>
    <x v="2"/>
    <x v="2"/>
    <n v="3727003"/>
    <n v="242287"/>
    <n v="93794"/>
    <n v="1561"/>
    <n v="337642"/>
    <n v="9.0593433919961969E-2"/>
    <x v="2"/>
    <n v="0"/>
  </r>
  <r>
    <s v="Post_2776"/>
    <x v="321"/>
    <x v="12"/>
    <x v="2"/>
    <x v="2"/>
    <x v="4"/>
    <x v="2"/>
    <n v="772421"/>
    <n v="247479"/>
    <n v="23789"/>
    <n v="12567"/>
    <n v="283835"/>
    <n v="0.36746152680986144"/>
    <x v="0"/>
    <n v="0"/>
  </r>
  <r>
    <s v="Post_2777"/>
    <x v="309"/>
    <x v="12"/>
    <x v="0"/>
    <x v="5"/>
    <x v="5"/>
    <x v="1"/>
    <n v="1772246"/>
    <n v="493760"/>
    <n v="4974"/>
    <n v="31362"/>
    <n v="530096"/>
    <n v="0.29910971727401275"/>
    <x v="2"/>
    <n v="0"/>
  </r>
  <r>
    <s v="Post_2778"/>
    <x v="449"/>
    <x v="6"/>
    <x v="1"/>
    <x v="1"/>
    <x v="1"/>
    <x v="4"/>
    <n v="4660917"/>
    <n v="108250"/>
    <n v="64438"/>
    <n v="46473"/>
    <n v="219161"/>
    <n v="4.7021004664961855E-2"/>
    <x v="2"/>
    <n v="0"/>
  </r>
  <r>
    <s v="Post_2779"/>
    <x v="314"/>
    <x v="15"/>
    <x v="3"/>
    <x v="9"/>
    <x v="2"/>
    <x v="5"/>
    <n v="126887"/>
    <n v="164296"/>
    <n v="64233"/>
    <n v="4209"/>
    <n v="232738"/>
    <n v="1.8342146949648113"/>
    <x v="0"/>
    <n v="0"/>
  </r>
  <r>
    <s v="Post_2780"/>
    <x v="476"/>
    <x v="12"/>
    <x v="3"/>
    <x v="7"/>
    <x v="1"/>
    <x v="1"/>
    <n v="3424500"/>
    <n v="479439"/>
    <n v="45234"/>
    <n v="17018"/>
    <n v="541691"/>
    <n v="0.15818104832822311"/>
    <x v="0"/>
    <n v="0"/>
  </r>
  <r>
    <s v="Post_2781"/>
    <x v="179"/>
    <x v="7"/>
    <x v="3"/>
    <x v="4"/>
    <x v="2"/>
    <x v="5"/>
    <n v="3895699"/>
    <n v="248131"/>
    <n v="52488"/>
    <n v="39519"/>
    <n v="340138"/>
    <n v="8.7311160333485724E-2"/>
    <x v="2"/>
    <n v="0"/>
  </r>
  <r>
    <s v="Post_2782"/>
    <x v="102"/>
    <x v="20"/>
    <x v="0"/>
    <x v="3"/>
    <x v="0"/>
    <x v="4"/>
    <n v="75475"/>
    <n v="85849"/>
    <n v="52358"/>
    <n v="44489"/>
    <n v="182696"/>
    <n v="2.4206160980457105"/>
    <x v="1"/>
    <n v="0"/>
  </r>
  <r>
    <s v="Post_2783"/>
    <x v="367"/>
    <x v="12"/>
    <x v="2"/>
    <x v="6"/>
    <x v="2"/>
    <x v="3"/>
    <n v="4815367"/>
    <n v="353822"/>
    <n v="49194"/>
    <n v="24139"/>
    <n v="427155"/>
    <n v="8.8706634406058776E-2"/>
    <x v="1"/>
    <n v="0"/>
  </r>
  <r>
    <s v="Post_2784"/>
    <x v="486"/>
    <x v="19"/>
    <x v="3"/>
    <x v="2"/>
    <x v="0"/>
    <x v="1"/>
    <n v="3148221"/>
    <n v="85754"/>
    <n v="68644"/>
    <n v="17491"/>
    <n v="171889"/>
    <n v="5.4598771814304017E-2"/>
    <x v="2"/>
    <n v="0"/>
  </r>
  <r>
    <s v="Post_2785"/>
    <x v="359"/>
    <x v="14"/>
    <x v="1"/>
    <x v="6"/>
    <x v="1"/>
    <x v="7"/>
    <n v="3233563"/>
    <n v="150813"/>
    <n v="58386"/>
    <n v="1709"/>
    <n v="210908"/>
    <n v="6.5224645383436169E-2"/>
    <x v="2"/>
    <n v="0"/>
  </r>
  <r>
    <s v="Post_2786"/>
    <x v="592"/>
    <x v="23"/>
    <x v="1"/>
    <x v="5"/>
    <x v="3"/>
    <x v="2"/>
    <n v="3824375"/>
    <n v="327312"/>
    <n v="21152"/>
    <n v="33353"/>
    <n v="381817"/>
    <n v="9.9837751266546815E-2"/>
    <x v="2"/>
    <n v="0"/>
  </r>
  <r>
    <s v="Post_2787"/>
    <x v="491"/>
    <x v="15"/>
    <x v="1"/>
    <x v="6"/>
    <x v="1"/>
    <x v="3"/>
    <n v="1004552"/>
    <n v="189682"/>
    <n v="46042"/>
    <n v="10235"/>
    <n v="245959"/>
    <n v="0.24484446798174708"/>
    <x v="1"/>
    <n v="0"/>
  </r>
  <r>
    <s v="Post_2788"/>
    <x v="502"/>
    <x v="18"/>
    <x v="0"/>
    <x v="7"/>
    <x v="4"/>
    <x v="7"/>
    <n v="3269477"/>
    <n v="35752"/>
    <n v="21135"/>
    <n v="8550"/>
    <n v="65437"/>
    <n v="2.0014516083153362E-2"/>
    <x v="2"/>
    <n v="0"/>
  </r>
  <r>
    <s v="Post_2789"/>
    <x v="251"/>
    <x v="17"/>
    <x v="1"/>
    <x v="9"/>
    <x v="3"/>
    <x v="7"/>
    <n v="481808"/>
    <n v="61671"/>
    <n v="7895"/>
    <n v="34339"/>
    <n v="103905"/>
    <n v="0.21565644406070467"/>
    <x v="2"/>
    <n v="0"/>
  </r>
  <r>
    <s v="Post_2790"/>
    <x v="711"/>
    <x v="12"/>
    <x v="0"/>
    <x v="5"/>
    <x v="1"/>
    <x v="2"/>
    <n v="696436"/>
    <n v="342863"/>
    <n v="72320"/>
    <n v="35891"/>
    <n v="451074"/>
    <n v="0.64768909131635932"/>
    <x v="2"/>
    <n v="0"/>
  </r>
  <r>
    <s v="Post_2791"/>
    <x v="209"/>
    <x v="15"/>
    <x v="3"/>
    <x v="2"/>
    <x v="5"/>
    <x v="6"/>
    <n v="4701021"/>
    <n v="315148"/>
    <n v="11535"/>
    <n v="1792"/>
    <n v="328475"/>
    <n v="6.9873119052222904E-2"/>
    <x v="1"/>
    <n v="0"/>
  </r>
  <r>
    <s v="Post_2792"/>
    <x v="92"/>
    <x v="22"/>
    <x v="3"/>
    <x v="7"/>
    <x v="4"/>
    <x v="6"/>
    <n v="1546021"/>
    <n v="17786"/>
    <n v="66926"/>
    <n v="20602"/>
    <n v="105314"/>
    <n v="6.8119385182995568E-2"/>
    <x v="2"/>
    <n v="0"/>
  </r>
  <r>
    <s v="Post_2793"/>
    <x v="605"/>
    <x v="17"/>
    <x v="0"/>
    <x v="7"/>
    <x v="2"/>
    <x v="2"/>
    <n v="3504067"/>
    <n v="17759"/>
    <n v="35751"/>
    <n v="7695"/>
    <n v="61205"/>
    <n v="1.7466846381647382E-2"/>
    <x v="0"/>
    <n v="0"/>
  </r>
  <r>
    <s v="Post_2794"/>
    <x v="687"/>
    <x v="8"/>
    <x v="1"/>
    <x v="5"/>
    <x v="5"/>
    <x v="0"/>
    <n v="3816051"/>
    <n v="462424"/>
    <n v="91866"/>
    <n v="41600"/>
    <n v="595890"/>
    <n v="0.15615357341922317"/>
    <x v="0"/>
    <n v="0"/>
  </r>
  <r>
    <s v="Post_2795"/>
    <x v="368"/>
    <x v="9"/>
    <x v="3"/>
    <x v="2"/>
    <x v="4"/>
    <x v="1"/>
    <n v="254262"/>
    <n v="162743"/>
    <n v="48675"/>
    <n v="19106"/>
    <n v="230524"/>
    <n v="0.90663960796343934"/>
    <x v="2"/>
    <n v="0"/>
  </r>
  <r>
    <s v="Post_2796"/>
    <x v="86"/>
    <x v="10"/>
    <x v="3"/>
    <x v="6"/>
    <x v="0"/>
    <x v="0"/>
    <n v="497552"/>
    <n v="297185"/>
    <n v="73947"/>
    <n v="641"/>
    <n v="371773"/>
    <n v="0.74720431231308482"/>
    <x v="1"/>
    <n v="0"/>
  </r>
  <r>
    <s v="Post_2797"/>
    <x v="325"/>
    <x v="14"/>
    <x v="3"/>
    <x v="5"/>
    <x v="3"/>
    <x v="2"/>
    <n v="3225580"/>
    <n v="37018"/>
    <n v="52907"/>
    <n v="33089"/>
    <n v="123014"/>
    <n v="3.8137017218608744E-2"/>
    <x v="1"/>
    <n v="0"/>
  </r>
  <r>
    <s v="Post_2798"/>
    <x v="685"/>
    <x v="17"/>
    <x v="1"/>
    <x v="4"/>
    <x v="0"/>
    <x v="6"/>
    <n v="4336522"/>
    <n v="340438"/>
    <n v="51068"/>
    <n v="2711"/>
    <n v="394217"/>
    <n v="9.0906260823766141E-2"/>
    <x v="1"/>
    <n v="0"/>
  </r>
  <r>
    <s v="Post_2799"/>
    <x v="294"/>
    <x v="5"/>
    <x v="2"/>
    <x v="5"/>
    <x v="3"/>
    <x v="7"/>
    <n v="3912292"/>
    <n v="422606"/>
    <n v="17064"/>
    <n v="4866"/>
    <n v="444536"/>
    <n v="0.11362546558385724"/>
    <x v="0"/>
    <n v="0"/>
  </r>
  <r>
    <s v="Post_2800"/>
    <x v="303"/>
    <x v="23"/>
    <x v="0"/>
    <x v="1"/>
    <x v="5"/>
    <x v="6"/>
    <n v="2097593"/>
    <n v="470212"/>
    <n v="25616"/>
    <n v="38553"/>
    <n v="534381"/>
    <n v="0.25475914536328065"/>
    <x v="2"/>
    <n v="0"/>
  </r>
  <r>
    <s v="Post_2801"/>
    <x v="491"/>
    <x v="15"/>
    <x v="1"/>
    <x v="5"/>
    <x v="4"/>
    <x v="4"/>
    <n v="1922920"/>
    <n v="346738"/>
    <n v="31025"/>
    <n v="28656"/>
    <n v="406419"/>
    <n v="0.21135512657832878"/>
    <x v="2"/>
    <n v="0"/>
  </r>
  <r>
    <s v="Post_2802"/>
    <x v="557"/>
    <x v="20"/>
    <x v="0"/>
    <x v="9"/>
    <x v="3"/>
    <x v="3"/>
    <n v="1425733"/>
    <n v="248984"/>
    <n v="28436"/>
    <n v="18316"/>
    <n v="295736"/>
    <n v="0.20742733737663363"/>
    <x v="0"/>
    <n v="0"/>
  </r>
  <r>
    <s v="Post_2803"/>
    <x v="550"/>
    <x v="4"/>
    <x v="2"/>
    <x v="5"/>
    <x v="4"/>
    <x v="7"/>
    <n v="580864"/>
    <n v="103465"/>
    <n v="61418"/>
    <n v="35190"/>
    <n v="200073"/>
    <n v="0.34444035092551784"/>
    <x v="0"/>
    <n v="0"/>
  </r>
  <r>
    <s v="Post_2804"/>
    <x v="425"/>
    <x v="6"/>
    <x v="3"/>
    <x v="2"/>
    <x v="0"/>
    <x v="3"/>
    <n v="1175324"/>
    <n v="386762"/>
    <n v="41178"/>
    <n v="14302"/>
    <n v="442242"/>
    <n v="0.37627241509575232"/>
    <x v="1"/>
    <n v="0"/>
  </r>
  <r>
    <s v="Post_2805"/>
    <x v="3"/>
    <x v="2"/>
    <x v="2"/>
    <x v="1"/>
    <x v="0"/>
    <x v="3"/>
    <n v="3768701"/>
    <n v="155300"/>
    <n v="63361"/>
    <n v="36129"/>
    <n v="254790"/>
    <n v="6.7606849150410181E-2"/>
    <x v="0"/>
    <n v="0"/>
  </r>
  <r>
    <s v="Post_2806"/>
    <x v="69"/>
    <x v="2"/>
    <x v="0"/>
    <x v="0"/>
    <x v="2"/>
    <x v="0"/>
    <n v="4896941"/>
    <n v="498119"/>
    <n v="72555"/>
    <n v="17441"/>
    <n v="588115"/>
    <n v="0.12009844513135853"/>
    <x v="1"/>
    <n v="0"/>
  </r>
  <r>
    <s v="Post_2807"/>
    <x v="703"/>
    <x v="22"/>
    <x v="1"/>
    <x v="8"/>
    <x v="4"/>
    <x v="0"/>
    <n v="706597"/>
    <n v="69502"/>
    <n v="74826"/>
    <n v="29444"/>
    <n v="173772"/>
    <n v="0.24592801837539643"/>
    <x v="2"/>
    <n v="0"/>
  </r>
  <r>
    <s v="Post_2808"/>
    <x v="565"/>
    <x v="23"/>
    <x v="3"/>
    <x v="6"/>
    <x v="4"/>
    <x v="5"/>
    <n v="2202632"/>
    <n v="334540"/>
    <n v="11889"/>
    <n v="34157"/>
    <n v="380586"/>
    <n v="0.17278692037526014"/>
    <x v="0"/>
    <n v="0"/>
  </r>
  <r>
    <s v="Post_2809"/>
    <x v="255"/>
    <x v="1"/>
    <x v="0"/>
    <x v="9"/>
    <x v="0"/>
    <x v="1"/>
    <n v="1921116"/>
    <n v="184294"/>
    <n v="14637"/>
    <n v="49378"/>
    <n v="248309"/>
    <n v="0.12925247616489582"/>
    <x v="2"/>
    <n v="0"/>
  </r>
  <r>
    <s v="Post_2810"/>
    <x v="225"/>
    <x v="19"/>
    <x v="3"/>
    <x v="1"/>
    <x v="2"/>
    <x v="4"/>
    <n v="1159351"/>
    <n v="420250"/>
    <n v="27287"/>
    <n v="11919"/>
    <n v="459456"/>
    <n v="0.3963044841467338"/>
    <x v="0"/>
    <n v="0"/>
  </r>
  <r>
    <s v="Post_2811"/>
    <x v="523"/>
    <x v="14"/>
    <x v="1"/>
    <x v="0"/>
    <x v="5"/>
    <x v="0"/>
    <n v="4402298"/>
    <n v="311108"/>
    <n v="37588"/>
    <n v="11747"/>
    <n v="360443"/>
    <n v="8.1876101981283408E-2"/>
    <x v="2"/>
    <n v="0"/>
  </r>
  <r>
    <s v="Post_2812"/>
    <x v="296"/>
    <x v="10"/>
    <x v="1"/>
    <x v="7"/>
    <x v="1"/>
    <x v="7"/>
    <n v="4421041"/>
    <n v="282996"/>
    <n v="32876"/>
    <n v="25568"/>
    <n v="341440"/>
    <n v="7.7230679380715983E-2"/>
    <x v="1"/>
    <n v="0"/>
  </r>
  <r>
    <s v="Post_2813"/>
    <x v="607"/>
    <x v="3"/>
    <x v="2"/>
    <x v="4"/>
    <x v="3"/>
    <x v="6"/>
    <n v="4695987"/>
    <n v="154844"/>
    <n v="98585"/>
    <n v="41625"/>
    <n v="295054"/>
    <n v="6.2831093868019647E-2"/>
    <x v="0"/>
    <n v="0"/>
  </r>
  <r>
    <s v="Post_2814"/>
    <x v="653"/>
    <x v="20"/>
    <x v="0"/>
    <x v="3"/>
    <x v="2"/>
    <x v="6"/>
    <n v="4052947"/>
    <n v="12513"/>
    <n v="92796"/>
    <n v="34676"/>
    <n v="139985"/>
    <n v="3.4539065030951555E-2"/>
    <x v="1"/>
    <n v="0"/>
  </r>
  <r>
    <s v="Post_2815"/>
    <x v="194"/>
    <x v="11"/>
    <x v="3"/>
    <x v="6"/>
    <x v="1"/>
    <x v="0"/>
    <n v="2529356"/>
    <n v="62626"/>
    <n v="51604"/>
    <n v="9450"/>
    <n v="123680"/>
    <n v="4.8897822212452501E-2"/>
    <x v="0"/>
    <n v="0"/>
  </r>
  <r>
    <s v="Post_2816"/>
    <x v="427"/>
    <x v="16"/>
    <x v="1"/>
    <x v="2"/>
    <x v="5"/>
    <x v="6"/>
    <n v="2608658"/>
    <n v="98810"/>
    <n v="82993"/>
    <n v="34706"/>
    <n v="216509"/>
    <n v="8.2996314580140437E-2"/>
    <x v="0"/>
    <n v="0"/>
  </r>
  <r>
    <s v="Post_2817"/>
    <x v="362"/>
    <x v="18"/>
    <x v="3"/>
    <x v="6"/>
    <x v="3"/>
    <x v="7"/>
    <n v="377017"/>
    <n v="45347"/>
    <n v="90037"/>
    <n v="7314"/>
    <n v="142698"/>
    <n v="0.37849221653135007"/>
    <x v="1"/>
    <n v="0"/>
  </r>
  <r>
    <s v="Post_2818"/>
    <x v="87"/>
    <x v="13"/>
    <x v="3"/>
    <x v="4"/>
    <x v="5"/>
    <x v="6"/>
    <n v="1197713"/>
    <n v="480028"/>
    <n v="4619"/>
    <n v="28503"/>
    <n v="513150"/>
    <n v="0.42844153816481911"/>
    <x v="0"/>
    <n v="0"/>
  </r>
  <r>
    <s v="Post_2819"/>
    <x v="61"/>
    <x v="11"/>
    <x v="3"/>
    <x v="0"/>
    <x v="1"/>
    <x v="7"/>
    <n v="685501"/>
    <n v="323225"/>
    <n v="86718"/>
    <n v="942"/>
    <n v="410885"/>
    <n v="0.59939372809084157"/>
    <x v="0"/>
    <n v="0"/>
  </r>
  <r>
    <s v="Post_2820"/>
    <x v="690"/>
    <x v="1"/>
    <x v="2"/>
    <x v="7"/>
    <x v="5"/>
    <x v="7"/>
    <n v="4546322"/>
    <n v="274686"/>
    <n v="66066"/>
    <n v="11339"/>
    <n v="352091"/>
    <n v="7.744524035033154E-2"/>
    <x v="1"/>
    <n v="0"/>
  </r>
  <r>
    <s v="Post_2821"/>
    <x v="428"/>
    <x v="10"/>
    <x v="0"/>
    <x v="7"/>
    <x v="5"/>
    <x v="6"/>
    <n v="4713541"/>
    <n v="333744"/>
    <n v="29836"/>
    <n v="35318"/>
    <n v="398898"/>
    <n v="8.4628095947399201E-2"/>
    <x v="1"/>
    <n v="0"/>
  </r>
  <r>
    <s v="Post_2822"/>
    <x v="712"/>
    <x v="14"/>
    <x v="1"/>
    <x v="6"/>
    <x v="0"/>
    <x v="3"/>
    <n v="1060579"/>
    <n v="3040"/>
    <n v="27023"/>
    <n v="2492"/>
    <n v="32555"/>
    <n v="3.0695497459406609E-2"/>
    <x v="1"/>
    <n v="0"/>
  </r>
  <r>
    <s v="Post_2823"/>
    <x v="115"/>
    <x v="2"/>
    <x v="1"/>
    <x v="3"/>
    <x v="4"/>
    <x v="7"/>
    <n v="410897"/>
    <n v="318387"/>
    <n v="21785"/>
    <n v="34447"/>
    <n v="374619"/>
    <n v="0.91171023395157424"/>
    <x v="0"/>
    <n v="0"/>
  </r>
  <r>
    <s v="Post_2824"/>
    <x v="42"/>
    <x v="11"/>
    <x v="1"/>
    <x v="1"/>
    <x v="1"/>
    <x v="5"/>
    <n v="4726108"/>
    <n v="458831"/>
    <n v="19832"/>
    <n v="13777"/>
    <n v="492440"/>
    <n v="0.10419567221062236"/>
    <x v="0"/>
    <n v="0"/>
  </r>
  <r>
    <s v="Post_2825"/>
    <x v="265"/>
    <x v="9"/>
    <x v="3"/>
    <x v="1"/>
    <x v="0"/>
    <x v="2"/>
    <n v="770800"/>
    <n v="35563"/>
    <n v="35816"/>
    <n v="14691"/>
    <n v="86070"/>
    <n v="0.11166320705760249"/>
    <x v="0"/>
    <n v="0"/>
  </r>
  <r>
    <s v="Post_2826"/>
    <x v="375"/>
    <x v="20"/>
    <x v="2"/>
    <x v="3"/>
    <x v="0"/>
    <x v="7"/>
    <n v="4533943"/>
    <n v="426510"/>
    <n v="48183"/>
    <n v="8972"/>
    <n v="483665"/>
    <n v="0.10667646240810703"/>
    <x v="1"/>
    <n v="0"/>
  </r>
  <r>
    <s v="Post_2827"/>
    <x v="341"/>
    <x v="20"/>
    <x v="3"/>
    <x v="7"/>
    <x v="0"/>
    <x v="5"/>
    <n v="1270412"/>
    <n v="89497"/>
    <n v="4376"/>
    <n v="37047"/>
    <n v="130920"/>
    <n v="0.10305318274701436"/>
    <x v="0"/>
    <n v="0"/>
  </r>
  <r>
    <s v="Post_2828"/>
    <x v="243"/>
    <x v="16"/>
    <x v="0"/>
    <x v="3"/>
    <x v="5"/>
    <x v="0"/>
    <n v="1756485"/>
    <n v="100469"/>
    <n v="98551"/>
    <n v="12449"/>
    <n v="211469"/>
    <n v="0.12039328545361902"/>
    <x v="2"/>
    <n v="0"/>
  </r>
  <r>
    <s v="Post_2829"/>
    <x v="383"/>
    <x v="10"/>
    <x v="0"/>
    <x v="5"/>
    <x v="4"/>
    <x v="1"/>
    <n v="2829947"/>
    <n v="427028"/>
    <n v="21324"/>
    <n v="41946"/>
    <n v="490298"/>
    <n v="0.17325342135382749"/>
    <x v="1"/>
    <n v="0"/>
  </r>
  <r>
    <s v="Post_2830"/>
    <x v="457"/>
    <x v="20"/>
    <x v="1"/>
    <x v="9"/>
    <x v="4"/>
    <x v="0"/>
    <n v="3243480"/>
    <n v="129261"/>
    <n v="28764"/>
    <n v="26090"/>
    <n v="184115"/>
    <n v="5.6764647847373811E-2"/>
    <x v="0"/>
    <n v="0"/>
  </r>
  <r>
    <s v="Post_2831"/>
    <x v="599"/>
    <x v="11"/>
    <x v="1"/>
    <x v="6"/>
    <x v="2"/>
    <x v="5"/>
    <n v="3735626"/>
    <n v="401542"/>
    <n v="46135"/>
    <n v="21504"/>
    <n v="469181"/>
    <n v="0.12559635252565435"/>
    <x v="1"/>
    <n v="0"/>
  </r>
  <r>
    <s v="Post_2832"/>
    <x v="375"/>
    <x v="20"/>
    <x v="2"/>
    <x v="3"/>
    <x v="1"/>
    <x v="5"/>
    <n v="4498516"/>
    <n v="43442"/>
    <n v="4784"/>
    <n v="20611"/>
    <n v="68837"/>
    <n v="1.5302157422581135E-2"/>
    <x v="0"/>
    <n v="0"/>
  </r>
  <r>
    <s v="Post_2833"/>
    <x v="424"/>
    <x v="19"/>
    <x v="2"/>
    <x v="3"/>
    <x v="2"/>
    <x v="6"/>
    <n v="1618175"/>
    <n v="479812"/>
    <n v="23146"/>
    <n v="21565"/>
    <n v="524523"/>
    <n v="0.32414479274491326"/>
    <x v="2"/>
    <n v="0"/>
  </r>
  <r>
    <s v="Post_2834"/>
    <x v="633"/>
    <x v="10"/>
    <x v="0"/>
    <x v="6"/>
    <x v="4"/>
    <x v="1"/>
    <n v="4451895"/>
    <n v="37935"/>
    <n v="75953"/>
    <n v="5049"/>
    <n v="118937"/>
    <n v="2.6716038900288529E-2"/>
    <x v="1"/>
    <n v="0"/>
  </r>
  <r>
    <s v="Post_2835"/>
    <x v="631"/>
    <x v="23"/>
    <x v="2"/>
    <x v="9"/>
    <x v="4"/>
    <x v="1"/>
    <n v="3418485"/>
    <n v="381998"/>
    <n v="46412"/>
    <n v="12524"/>
    <n v="440934"/>
    <n v="0.12898520835984362"/>
    <x v="0"/>
    <n v="0"/>
  </r>
  <r>
    <s v="Post_2836"/>
    <x v="585"/>
    <x v="16"/>
    <x v="1"/>
    <x v="9"/>
    <x v="0"/>
    <x v="5"/>
    <n v="4546358"/>
    <n v="102608"/>
    <n v="86881"/>
    <n v="9657"/>
    <n v="199146"/>
    <n v="4.3803413633506205E-2"/>
    <x v="1"/>
    <n v="0"/>
  </r>
  <r>
    <s v="Post_2837"/>
    <x v="55"/>
    <x v="11"/>
    <x v="1"/>
    <x v="2"/>
    <x v="0"/>
    <x v="2"/>
    <n v="1430779"/>
    <n v="315712"/>
    <n v="1000"/>
    <n v="5052"/>
    <n v="321764"/>
    <n v="0.2248872816836143"/>
    <x v="2"/>
    <n v="0"/>
  </r>
  <r>
    <s v="Post_2838"/>
    <x v="1"/>
    <x v="1"/>
    <x v="1"/>
    <x v="0"/>
    <x v="5"/>
    <x v="7"/>
    <n v="228932"/>
    <n v="378052"/>
    <n v="98315"/>
    <n v="7270"/>
    <n v="483637"/>
    <n v="2.1125792811839323"/>
    <x v="0"/>
    <n v="0"/>
  </r>
  <r>
    <s v="Post_2839"/>
    <x v="666"/>
    <x v="22"/>
    <x v="1"/>
    <x v="9"/>
    <x v="1"/>
    <x v="6"/>
    <n v="965970"/>
    <n v="292954"/>
    <n v="63900"/>
    <n v="42310"/>
    <n v="399164"/>
    <n v="0.4132260836257855"/>
    <x v="1"/>
    <n v="0"/>
  </r>
  <r>
    <s v="Post_2840"/>
    <x v="642"/>
    <x v="11"/>
    <x v="1"/>
    <x v="4"/>
    <x v="2"/>
    <x v="5"/>
    <n v="4926990"/>
    <n v="270638"/>
    <n v="91444"/>
    <n v="45562"/>
    <n v="407644"/>
    <n v="8.2736924572609241E-2"/>
    <x v="0"/>
    <n v="0"/>
  </r>
  <r>
    <s v="Post_2841"/>
    <x v="185"/>
    <x v="3"/>
    <x v="0"/>
    <x v="4"/>
    <x v="1"/>
    <x v="1"/>
    <n v="669836"/>
    <n v="263122"/>
    <n v="65316"/>
    <n v="40965"/>
    <n v="369403"/>
    <n v="0.55148275100173771"/>
    <x v="1"/>
    <n v="0"/>
  </r>
  <r>
    <s v="Post_2842"/>
    <x v="696"/>
    <x v="13"/>
    <x v="2"/>
    <x v="9"/>
    <x v="5"/>
    <x v="3"/>
    <n v="2961889"/>
    <n v="127008"/>
    <n v="56377"/>
    <n v="5965"/>
    <n v="189350"/>
    <n v="6.3928796791507037E-2"/>
    <x v="1"/>
    <n v="0"/>
  </r>
  <r>
    <s v="Post_2843"/>
    <x v="327"/>
    <x v="15"/>
    <x v="3"/>
    <x v="7"/>
    <x v="3"/>
    <x v="6"/>
    <n v="4516859"/>
    <n v="6718"/>
    <n v="93371"/>
    <n v="39835"/>
    <n v="139924"/>
    <n v="3.097816425086548E-2"/>
    <x v="2"/>
    <n v="0"/>
  </r>
  <r>
    <s v="Post_2844"/>
    <x v="193"/>
    <x v="1"/>
    <x v="3"/>
    <x v="8"/>
    <x v="4"/>
    <x v="2"/>
    <n v="3707778"/>
    <n v="357641"/>
    <n v="98906"/>
    <n v="36604"/>
    <n v="493151"/>
    <n v="0.13300445711690398"/>
    <x v="1"/>
    <n v="0"/>
  </r>
  <r>
    <s v="Post_2845"/>
    <x v="517"/>
    <x v="19"/>
    <x v="2"/>
    <x v="7"/>
    <x v="1"/>
    <x v="3"/>
    <n v="3611304"/>
    <n v="361772"/>
    <n v="97629"/>
    <n v="18007"/>
    <n v="477408"/>
    <n v="0.13219823088834393"/>
    <x v="0"/>
    <n v="0"/>
  </r>
  <r>
    <s v="Post_2846"/>
    <x v="203"/>
    <x v="3"/>
    <x v="0"/>
    <x v="5"/>
    <x v="5"/>
    <x v="7"/>
    <n v="3313871"/>
    <n v="187673"/>
    <n v="20108"/>
    <n v="13412"/>
    <n v="221193"/>
    <n v="6.6747619324952601E-2"/>
    <x v="1"/>
    <n v="0"/>
  </r>
  <r>
    <s v="Post_2847"/>
    <x v="15"/>
    <x v="12"/>
    <x v="0"/>
    <x v="1"/>
    <x v="5"/>
    <x v="2"/>
    <n v="3999565"/>
    <n v="142354"/>
    <n v="67251"/>
    <n v="9930"/>
    <n v="219535"/>
    <n v="5.4889719256969192E-2"/>
    <x v="0"/>
    <n v="0"/>
  </r>
  <r>
    <s v="Post_2848"/>
    <x v="171"/>
    <x v="8"/>
    <x v="3"/>
    <x v="2"/>
    <x v="1"/>
    <x v="7"/>
    <n v="650479"/>
    <n v="96466"/>
    <n v="68604"/>
    <n v="9627"/>
    <n v="174697"/>
    <n v="0.26856670238393554"/>
    <x v="2"/>
    <n v="0"/>
  </r>
  <r>
    <s v="Post_2849"/>
    <x v="360"/>
    <x v="22"/>
    <x v="2"/>
    <x v="6"/>
    <x v="2"/>
    <x v="2"/>
    <n v="4365247"/>
    <n v="320273"/>
    <n v="13480"/>
    <n v="21042"/>
    <n v="354795"/>
    <n v="8.1277187751346028E-2"/>
    <x v="0"/>
    <n v="0"/>
  </r>
  <r>
    <s v="Post_2850"/>
    <x v="650"/>
    <x v="13"/>
    <x v="1"/>
    <x v="7"/>
    <x v="0"/>
    <x v="0"/>
    <n v="202210"/>
    <n v="289749"/>
    <n v="57498"/>
    <n v="29545"/>
    <n v="376792"/>
    <n v="1.8633697641066218"/>
    <x v="0"/>
    <n v="0"/>
  </r>
  <r>
    <s v="Post_2851"/>
    <x v="54"/>
    <x v="22"/>
    <x v="2"/>
    <x v="6"/>
    <x v="4"/>
    <x v="0"/>
    <n v="4066789"/>
    <n v="201905"/>
    <n v="49387"/>
    <n v="17566"/>
    <n v="268858"/>
    <n v="6.6110634212888847E-2"/>
    <x v="0"/>
    <n v="0"/>
  </r>
  <r>
    <s v="Post_2852"/>
    <x v="550"/>
    <x v="4"/>
    <x v="3"/>
    <x v="8"/>
    <x v="0"/>
    <x v="3"/>
    <n v="1189401"/>
    <n v="477715"/>
    <n v="32182"/>
    <n v="43920"/>
    <n v="553817"/>
    <n v="0.46562681551470025"/>
    <x v="2"/>
    <n v="0"/>
  </r>
  <r>
    <s v="Post_2853"/>
    <x v="478"/>
    <x v="11"/>
    <x v="0"/>
    <x v="0"/>
    <x v="2"/>
    <x v="7"/>
    <n v="2750438"/>
    <n v="214384"/>
    <n v="71731"/>
    <n v="19226"/>
    <n v="305341"/>
    <n v="0.11101540918210118"/>
    <x v="1"/>
    <n v="0"/>
  </r>
  <r>
    <s v="Post_2854"/>
    <x v="592"/>
    <x v="23"/>
    <x v="3"/>
    <x v="6"/>
    <x v="0"/>
    <x v="3"/>
    <n v="540884"/>
    <n v="177369"/>
    <n v="13503"/>
    <n v="5565"/>
    <n v="196437"/>
    <n v="0.36317768689774516"/>
    <x v="0"/>
    <n v="0"/>
  </r>
  <r>
    <s v="Post_2855"/>
    <x v="623"/>
    <x v="11"/>
    <x v="1"/>
    <x v="2"/>
    <x v="1"/>
    <x v="5"/>
    <n v="2100020"/>
    <n v="314357"/>
    <n v="71376"/>
    <n v="21215"/>
    <n v="406948"/>
    <n v="0.1937829163531776"/>
    <x v="0"/>
    <n v="0"/>
  </r>
  <r>
    <s v="Post_2856"/>
    <x v="546"/>
    <x v="18"/>
    <x v="0"/>
    <x v="3"/>
    <x v="4"/>
    <x v="1"/>
    <n v="952111"/>
    <n v="156942"/>
    <n v="6001"/>
    <n v="23683"/>
    <n v="186626"/>
    <n v="0.19601285984512309"/>
    <x v="1"/>
    <n v="0"/>
  </r>
  <r>
    <s v="Post_2857"/>
    <x v="95"/>
    <x v="15"/>
    <x v="1"/>
    <x v="6"/>
    <x v="1"/>
    <x v="2"/>
    <n v="2337596"/>
    <n v="467029"/>
    <n v="77732"/>
    <n v="4729"/>
    <n v="549490"/>
    <n v="0.23506628176981822"/>
    <x v="2"/>
    <n v="0"/>
  </r>
  <r>
    <s v="Post_2858"/>
    <x v="54"/>
    <x v="22"/>
    <x v="3"/>
    <x v="9"/>
    <x v="0"/>
    <x v="0"/>
    <n v="1936713"/>
    <n v="220029"/>
    <n v="88576"/>
    <n v="32486"/>
    <n v="341091"/>
    <n v="0.17611850594280101"/>
    <x v="2"/>
    <n v="0"/>
  </r>
  <r>
    <s v="Post_2859"/>
    <x v="522"/>
    <x v="23"/>
    <x v="3"/>
    <x v="3"/>
    <x v="2"/>
    <x v="2"/>
    <n v="1178485"/>
    <n v="168174"/>
    <n v="81549"/>
    <n v="41849"/>
    <n v="291572"/>
    <n v="0.24741256783073182"/>
    <x v="2"/>
    <n v="0"/>
  </r>
  <r>
    <s v="Post_2860"/>
    <x v="139"/>
    <x v="14"/>
    <x v="2"/>
    <x v="0"/>
    <x v="4"/>
    <x v="0"/>
    <n v="1738252"/>
    <n v="172464"/>
    <n v="4136"/>
    <n v="47211"/>
    <n v="223811"/>
    <n v="0.12875635983735384"/>
    <x v="1"/>
    <n v="0"/>
  </r>
  <r>
    <s v="Post_2861"/>
    <x v="440"/>
    <x v="16"/>
    <x v="0"/>
    <x v="0"/>
    <x v="4"/>
    <x v="0"/>
    <n v="1948873"/>
    <n v="480313"/>
    <n v="50464"/>
    <n v="32966"/>
    <n v="563743"/>
    <n v="0.28926615536261213"/>
    <x v="1"/>
    <n v="0"/>
  </r>
  <r>
    <s v="Post_2862"/>
    <x v="379"/>
    <x v="1"/>
    <x v="1"/>
    <x v="1"/>
    <x v="1"/>
    <x v="4"/>
    <n v="4440766"/>
    <n v="432244"/>
    <n v="61567"/>
    <n v="31213"/>
    <n v="525024"/>
    <n v="0.11822825161244704"/>
    <x v="2"/>
    <n v="0"/>
  </r>
  <r>
    <s v="Post_2863"/>
    <x v="195"/>
    <x v="10"/>
    <x v="3"/>
    <x v="9"/>
    <x v="5"/>
    <x v="5"/>
    <n v="1259577"/>
    <n v="417867"/>
    <n v="13002"/>
    <n v="27756"/>
    <n v="458625"/>
    <n v="0.36411033227821721"/>
    <x v="1"/>
    <n v="0"/>
  </r>
  <r>
    <s v="Post_2864"/>
    <x v="677"/>
    <x v="12"/>
    <x v="0"/>
    <x v="2"/>
    <x v="3"/>
    <x v="3"/>
    <n v="4385439"/>
    <n v="312854"/>
    <n v="58495"/>
    <n v="30380"/>
    <n v="401729"/>
    <n v="9.1605196195865449E-2"/>
    <x v="1"/>
    <n v="0"/>
  </r>
  <r>
    <s v="Post_2865"/>
    <x v="320"/>
    <x v="19"/>
    <x v="1"/>
    <x v="6"/>
    <x v="5"/>
    <x v="3"/>
    <n v="1831119"/>
    <n v="491782"/>
    <n v="86681"/>
    <n v="48075"/>
    <n v="626538"/>
    <n v="0.34216126860133067"/>
    <x v="0"/>
    <n v="0"/>
  </r>
  <r>
    <s v="Post_2866"/>
    <x v="670"/>
    <x v="13"/>
    <x v="3"/>
    <x v="5"/>
    <x v="4"/>
    <x v="4"/>
    <n v="3899621"/>
    <n v="283580"/>
    <n v="75787"/>
    <n v="8200"/>
    <n v="367567"/>
    <n v="9.4257108575423104E-2"/>
    <x v="2"/>
    <n v="0"/>
  </r>
  <r>
    <s v="Post_2867"/>
    <x v="245"/>
    <x v="3"/>
    <x v="2"/>
    <x v="6"/>
    <x v="0"/>
    <x v="0"/>
    <n v="4426493"/>
    <n v="32332"/>
    <n v="47970"/>
    <n v="18676"/>
    <n v="98978"/>
    <n v="2.2360365192038031E-2"/>
    <x v="0"/>
    <n v="0"/>
  </r>
  <r>
    <s v="Post_2868"/>
    <x v="402"/>
    <x v="21"/>
    <x v="3"/>
    <x v="6"/>
    <x v="0"/>
    <x v="2"/>
    <n v="2854666"/>
    <n v="173661"/>
    <n v="87934"/>
    <n v="21327"/>
    <n v="282922"/>
    <n v="9.9108617260302956E-2"/>
    <x v="1"/>
    <n v="0"/>
  </r>
  <r>
    <s v="Post_2869"/>
    <x v="99"/>
    <x v="14"/>
    <x v="1"/>
    <x v="1"/>
    <x v="3"/>
    <x v="7"/>
    <n v="2425779"/>
    <n v="288690"/>
    <n v="80963"/>
    <n v="22285"/>
    <n v="391938"/>
    <n v="0.16157201459819712"/>
    <x v="2"/>
    <n v="0"/>
  </r>
  <r>
    <s v="Post_2870"/>
    <x v="469"/>
    <x v="17"/>
    <x v="2"/>
    <x v="7"/>
    <x v="5"/>
    <x v="6"/>
    <n v="1630820"/>
    <n v="161765"/>
    <n v="88321"/>
    <n v="21591"/>
    <n v="271677"/>
    <n v="0.16658920052488932"/>
    <x v="0"/>
    <n v="0"/>
  </r>
  <r>
    <s v="Post_2871"/>
    <x v="369"/>
    <x v="21"/>
    <x v="2"/>
    <x v="3"/>
    <x v="3"/>
    <x v="7"/>
    <n v="930160"/>
    <n v="202154"/>
    <n v="89158"/>
    <n v="36847"/>
    <n v="328159"/>
    <n v="0.35279844327857574"/>
    <x v="0"/>
    <n v="0"/>
  </r>
  <r>
    <s v="Post_2872"/>
    <x v="632"/>
    <x v="11"/>
    <x v="2"/>
    <x v="6"/>
    <x v="4"/>
    <x v="4"/>
    <n v="2075933"/>
    <n v="83816"/>
    <n v="4897"/>
    <n v="15213"/>
    <n v="103926"/>
    <n v="5.006230933271931E-2"/>
    <x v="2"/>
    <n v="0"/>
  </r>
  <r>
    <s v="Post_2873"/>
    <x v="361"/>
    <x v="0"/>
    <x v="0"/>
    <x v="1"/>
    <x v="3"/>
    <x v="1"/>
    <n v="1871957"/>
    <n v="1256"/>
    <n v="81191"/>
    <n v="20129"/>
    <n v="102576"/>
    <n v="5.4796130466672047E-2"/>
    <x v="1"/>
    <n v="0"/>
  </r>
  <r>
    <s v="Post_2874"/>
    <x v="603"/>
    <x v="2"/>
    <x v="2"/>
    <x v="2"/>
    <x v="2"/>
    <x v="7"/>
    <n v="486370"/>
    <n v="493571"/>
    <n v="78894"/>
    <n v="34860"/>
    <n v="607325"/>
    <n v="1.2486892694861937"/>
    <x v="2"/>
    <n v="0"/>
  </r>
  <r>
    <s v="Post_2875"/>
    <x v="582"/>
    <x v="8"/>
    <x v="1"/>
    <x v="0"/>
    <x v="4"/>
    <x v="6"/>
    <n v="701100"/>
    <n v="318884"/>
    <n v="45392"/>
    <n v="11881"/>
    <n v="376157"/>
    <n v="0.53652403366138923"/>
    <x v="1"/>
    <n v="0"/>
  </r>
  <r>
    <s v="Post_2876"/>
    <x v="360"/>
    <x v="22"/>
    <x v="1"/>
    <x v="8"/>
    <x v="2"/>
    <x v="6"/>
    <n v="4367832"/>
    <n v="28067"/>
    <n v="57644"/>
    <n v="1618"/>
    <n v="87329"/>
    <n v="1.9993671917784384E-2"/>
    <x v="0"/>
    <n v="0"/>
  </r>
  <r>
    <s v="Post_2877"/>
    <x v="219"/>
    <x v="7"/>
    <x v="1"/>
    <x v="3"/>
    <x v="5"/>
    <x v="5"/>
    <n v="3972959"/>
    <n v="32049"/>
    <n v="94677"/>
    <n v="6195"/>
    <n v="132921"/>
    <n v="3.345642378891904E-2"/>
    <x v="1"/>
    <n v="0"/>
  </r>
  <r>
    <s v="Post_2878"/>
    <x v="1"/>
    <x v="1"/>
    <x v="1"/>
    <x v="3"/>
    <x v="2"/>
    <x v="6"/>
    <n v="4599775"/>
    <n v="330663"/>
    <n v="79218"/>
    <n v="13710"/>
    <n v="423591"/>
    <n v="9.2089504377931536E-2"/>
    <x v="1"/>
    <n v="0"/>
  </r>
  <r>
    <s v="Post_2879"/>
    <x v="22"/>
    <x v="8"/>
    <x v="3"/>
    <x v="5"/>
    <x v="5"/>
    <x v="1"/>
    <n v="2467372"/>
    <n v="384542"/>
    <n v="77706"/>
    <n v="4834"/>
    <n v="467082"/>
    <n v="0.18930343701719887"/>
    <x v="1"/>
    <n v="0"/>
  </r>
  <r>
    <s v="Post_2880"/>
    <x v="696"/>
    <x v="13"/>
    <x v="2"/>
    <x v="4"/>
    <x v="2"/>
    <x v="2"/>
    <n v="819788"/>
    <n v="22786"/>
    <n v="16574"/>
    <n v="2214"/>
    <n v="41574"/>
    <n v="5.0713111194601534E-2"/>
    <x v="1"/>
    <n v="0"/>
  </r>
  <r>
    <s v="Post_2881"/>
    <x v="84"/>
    <x v="2"/>
    <x v="3"/>
    <x v="3"/>
    <x v="1"/>
    <x v="2"/>
    <n v="4515293"/>
    <n v="346046"/>
    <n v="73947"/>
    <n v="36662"/>
    <n v="456655"/>
    <n v="0.10113518657593205"/>
    <x v="2"/>
    <n v="0"/>
  </r>
  <r>
    <s v="Post_2882"/>
    <x v="638"/>
    <x v="20"/>
    <x v="3"/>
    <x v="1"/>
    <x v="4"/>
    <x v="7"/>
    <n v="4548049"/>
    <n v="300048"/>
    <n v="92372"/>
    <n v="25500"/>
    <n v="417920"/>
    <n v="9.1889951053737554E-2"/>
    <x v="0"/>
    <n v="0"/>
  </r>
  <r>
    <s v="Post_2883"/>
    <x v="394"/>
    <x v="16"/>
    <x v="0"/>
    <x v="2"/>
    <x v="5"/>
    <x v="4"/>
    <n v="3450680"/>
    <n v="369198"/>
    <n v="10798"/>
    <n v="15263"/>
    <n v="395259"/>
    <n v="0.1145452490523607"/>
    <x v="1"/>
    <n v="0"/>
  </r>
  <r>
    <s v="Post_2884"/>
    <x v="96"/>
    <x v="17"/>
    <x v="0"/>
    <x v="5"/>
    <x v="5"/>
    <x v="0"/>
    <n v="2737221"/>
    <n v="436890"/>
    <n v="74251"/>
    <n v="15461"/>
    <n v="526602"/>
    <n v="0.19238563491950411"/>
    <x v="2"/>
    <n v="0"/>
  </r>
  <r>
    <s v="Post_2885"/>
    <x v="71"/>
    <x v="15"/>
    <x v="2"/>
    <x v="3"/>
    <x v="2"/>
    <x v="3"/>
    <n v="840340"/>
    <n v="454952"/>
    <n v="65380"/>
    <n v="23404"/>
    <n v="543736"/>
    <n v="0.64704286360282748"/>
    <x v="0"/>
    <n v="0"/>
  </r>
  <r>
    <s v="Post_2886"/>
    <x v="489"/>
    <x v="18"/>
    <x v="3"/>
    <x v="1"/>
    <x v="4"/>
    <x v="5"/>
    <n v="3510131"/>
    <n v="3548"/>
    <n v="81158"/>
    <n v="28556"/>
    <n v="113262"/>
    <n v="3.2267171795012782E-2"/>
    <x v="0"/>
    <n v="0"/>
  </r>
  <r>
    <s v="Post_2887"/>
    <x v="704"/>
    <x v="23"/>
    <x v="1"/>
    <x v="4"/>
    <x v="4"/>
    <x v="1"/>
    <n v="1531926"/>
    <n v="391683"/>
    <n v="51624"/>
    <n v="29359"/>
    <n v="472666"/>
    <n v="0.30854362416983588"/>
    <x v="1"/>
    <n v="0"/>
  </r>
  <r>
    <s v="Post_2888"/>
    <x v="694"/>
    <x v="8"/>
    <x v="3"/>
    <x v="3"/>
    <x v="3"/>
    <x v="3"/>
    <n v="125076"/>
    <n v="301148"/>
    <n v="86551"/>
    <n v="48639"/>
    <n v="436338"/>
    <n v="3.4885829415715244"/>
    <x v="2"/>
    <n v="0"/>
  </r>
  <r>
    <s v="Post_2889"/>
    <x v="523"/>
    <x v="14"/>
    <x v="3"/>
    <x v="1"/>
    <x v="5"/>
    <x v="6"/>
    <n v="598274"/>
    <n v="76122"/>
    <n v="62694"/>
    <n v="4891"/>
    <n v="143707"/>
    <n v="0.24020264962207952"/>
    <x v="0"/>
    <n v="0"/>
  </r>
  <r>
    <s v="Post_2890"/>
    <x v="51"/>
    <x v="7"/>
    <x v="2"/>
    <x v="1"/>
    <x v="5"/>
    <x v="1"/>
    <n v="464125"/>
    <n v="483645"/>
    <n v="8641"/>
    <n v="4652"/>
    <n v="496938"/>
    <n v="1.0706986264476164"/>
    <x v="1"/>
    <n v="0"/>
  </r>
  <r>
    <s v="Post_2891"/>
    <x v="599"/>
    <x v="11"/>
    <x v="1"/>
    <x v="0"/>
    <x v="1"/>
    <x v="5"/>
    <n v="821533"/>
    <n v="342870"/>
    <n v="79554"/>
    <n v="16318"/>
    <n v="438742"/>
    <n v="0.53405280128734933"/>
    <x v="2"/>
    <n v="0"/>
  </r>
  <r>
    <s v="Post_2892"/>
    <x v="600"/>
    <x v="4"/>
    <x v="3"/>
    <x v="7"/>
    <x v="2"/>
    <x v="3"/>
    <n v="2519050"/>
    <n v="180932"/>
    <n v="12968"/>
    <n v="12148"/>
    <n v="206048"/>
    <n v="8.1795915126734287E-2"/>
    <x v="2"/>
    <n v="0"/>
  </r>
  <r>
    <s v="Post_2893"/>
    <x v="625"/>
    <x v="5"/>
    <x v="3"/>
    <x v="7"/>
    <x v="1"/>
    <x v="7"/>
    <n v="3726359"/>
    <n v="101243"/>
    <n v="10095"/>
    <n v="43058"/>
    <n v="154396"/>
    <n v="4.1433474337818764E-2"/>
    <x v="0"/>
    <n v="0"/>
  </r>
  <r>
    <s v="Post_2894"/>
    <x v="660"/>
    <x v="7"/>
    <x v="1"/>
    <x v="7"/>
    <x v="3"/>
    <x v="2"/>
    <n v="3616113"/>
    <n v="50849"/>
    <n v="51541"/>
    <n v="5257"/>
    <n v="107647"/>
    <n v="2.9768704683730846E-2"/>
    <x v="1"/>
    <n v="0"/>
  </r>
  <r>
    <s v="Post_2895"/>
    <x v="417"/>
    <x v="2"/>
    <x v="2"/>
    <x v="7"/>
    <x v="3"/>
    <x v="6"/>
    <n v="1826580"/>
    <n v="272598"/>
    <n v="66186"/>
    <n v="46956"/>
    <n v="385740"/>
    <n v="0.21118155240942088"/>
    <x v="2"/>
    <n v="0"/>
  </r>
  <r>
    <s v="Post_2896"/>
    <x v="672"/>
    <x v="6"/>
    <x v="1"/>
    <x v="6"/>
    <x v="4"/>
    <x v="7"/>
    <n v="670827"/>
    <n v="419802"/>
    <n v="52712"/>
    <n v="9940"/>
    <n v="482454"/>
    <n v="0.71919287685200506"/>
    <x v="2"/>
    <n v="0"/>
  </r>
  <r>
    <s v="Post_2897"/>
    <x v="187"/>
    <x v="4"/>
    <x v="0"/>
    <x v="4"/>
    <x v="1"/>
    <x v="5"/>
    <n v="4925713"/>
    <n v="126438"/>
    <n v="93149"/>
    <n v="26192"/>
    <n v="245779"/>
    <n v="4.9897141794497571E-2"/>
    <x v="1"/>
    <n v="0"/>
  </r>
  <r>
    <s v="Post_2898"/>
    <x v="71"/>
    <x v="15"/>
    <x v="1"/>
    <x v="8"/>
    <x v="4"/>
    <x v="6"/>
    <n v="4926887"/>
    <n v="377993"/>
    <n v="44337"/>
    <n v="34514"/>
    <n v="456844"/>
    <n v="9.2724675845011262E-2"/>
    <x v="1"/>
    <n v="0"/>
  </r>
  <r>
    <s v="Post_2899"/>
    <x v="452"/>
    <x v="7"/>
    <x v="1"/>
    <x v="3"/>
    <x v="0"/>
    <x v="7"/>
    <n v="2176834"/>
    <n v="489451"/>
    <n v="95563"/>
    <n v="19558"/>
    <n v="604572"/>
    <n v="0.27772995092873409"/>
    <x v="0"/>
    <n v="0"/>
  </r>
  <r>
    <s v="Post_2900"/>
    <x v="67"/>
    <x v="1"/>
    <x v="2"/>
    <x v="5"/>
    <x v="2"/>
    <x v="6"/>
    <n v="149357"/>
    <n v="282149"/>
    <n v="87637"/>
    <n v="35480"/>
    <n v="405266"/>
    <n v="2.7134047952221856"/>
    <x v="1"/>
    <n v="0"/>
  </r>
  <r>
    <s v="Post_2901"/>
    <x v="166"/>
    <x v="21"/>
    <x v="3"/>
    <x v="6"/>
    <x v="0"/>
    <x v="5"/>
    <n v="1494759"/>
    <n v="175825"/>
    <n v="6072"/>
    <n v="28977"/>
    <n v="210874"/>
    <n v="0.14107558475981746"/>
    <x v="0"/>
    <n v="0"/>
  </r>
  <r>
    <s v="Post_2902"/>
    <x v="610"/>
    <x v="15"/>
    <x v="0"/>
    <x v="3"/>
    <x v="3"/>
    <x v="6"/>
    <n v="1862650"/>
    <n v="430821"/>
    <n v="70873"/>
    <n v="12179"/>
    <n v="513873"/>
    <n v="0.27588274769817195"/>
    <x v="1"/>
    <n v="0"/>
  </r>
  <r>
    <s v="Post_2903"/>
    <x v="480"/>
    <x v="5"/>
    <x v="0"/>
    <x v="9"/>
    <x v="4"/>
    <x v="4"/>
    <n v="2661370"/>
    <n v="341057"/>
    <n v="24053"/>
    <n v="21815"/>
    <n v="386925"/>
    <n v="0.14538564724183409"/>
    <x v="1"/>
    <n v="0"/>
  </r>
  <r>
    <s v="Post_2904"/>
    <x v="251"/>
    <x v="17"/>
    <x v="1"/>
    <x v="9"/>
    <x v="3"/>
    <x v="5"/>
    <n v="3582719"/>
    <n v="222267"/>
    <n v="74127"/>
    <n v="44442"/>
    <n v="340836"/>
    <n v="9.5133333091431391E-2"/>
    <x v="0"/>
    <n v="0"/>
  </r>
  <r>
    <s v="Post_2905"/>
    <x v="509"/>
    <x v="23"/>
    <x v="0"/>
    <x v="0"/>
    <x v="4"/>
    <x v="3"/>
    <n v="750309"/>
    <n v="254612"/>
    <n v="13280"/>
    <n v="27574"/>
    <n v="295466"/>
    <n v="0.39379242418790122"/>
    <x v="1"/>
    <n v="0"/>
  </r>
  <r>
    <s v="Post_2906"/>
    <x v="75"/>
    <x v="0"/>
    <x v="2"/>
    <x v="8"/>
    <x v="5"/>
    <x v="2"/>
    <n v="1212616"/>
    <n v="284049"/>
    <n v="75797"/>
    <n v="20699"/>
    <n v="380545"/>
    <n v="0.31382152305428923"/>
    <x v="1"/>
    <n v="0"/>
  </r>
  <r>
    <s v="Post_2907"/>
    <x v="179"/>
    <x v="7"/>
    <x v="3"/>
    <x v="2"/>
    <x v="3"/>
    <x v="1"/>
    <n v="916759"/>
    <n v="253924"/>
    <n v="68925"/>
    <n v="30788"/>
    <n v="353637"/>
    <n v="0.38574696294227817"/>
    <x v="2"/>
    <n v="0"/>
  </r>
  <r>
    <s v="Post_2908"/>
    <x v="503"/>
    <x v="11"/>
    <x v="1"/>
    <x v="0"/>
    <x v="4"/>
    <x v="0"/>
    <n v="4498056"/>
    <n v="491674"/>
    <n v="95872"/>
    <n v="47593"/>
    <n v="635139"/>
    <n v="0.14120299969586861"/>
    <x v="0"/>
    <n v="0"/>
  </r>
  <r>
    <s v="Post_2909"/>
    <x v="560"/>
    <x v="3"/>
    <x v="3"/>
    <x v="6"/>
    <x v="5"/>
    <x v="3"/>
    <n v="3323833"/>
    <n v="435817"/>
    <n v="85531"/>
    <n v="10295"/>
    <n v="531643"/>
    <n v="0.15994876998934662"/>
    <x v="1"/>
    <n v="0"/>
  </r>
  <r>
    <s v="Post_2910"/>
    <x v="571"/>
    <x v="1"/>
    <x v="3"/>
    <x v="5"/>
    <x v="1"/>
    <x v="1"/>
    <n v="2828967"/>
    <n v="490999"/>
    <n v="94153"/>
    <n v="16839"/>
    <n v="601991"/>
    <n v="0.21279534190395294"/>
    <x v="0"/>
    <n v="0"/>
  </r>
  <r>
    <s v="Post_2911"/>
    <x v="100"/>
    <x v="18"/>
    <x v="3"/>
    <x v="3"/>
    <x v="2"/>
    <x v="6"/>
    <n v="2162476"/>
    <n v="223044"/>
    <n v="6862"/>
    <n v="17678"/>
    <n v="247584"/>
    <n v="0.11449098163401582"/>
    <x v="0"/>
    <n v="0"/>
  </r>
  <r>
    <s v="Post_2912"/>
    <x v="709"/>
    <x v="16"/>
    <x v="2"/>
    <x v="2"/>
    <x v="5"/>
    <x v="0"/>
    <n v="2363818"/>
    <n v="203582"/>
    <n v="76418"/>
    <n v="3874"/>
    <n v="283874"/>
    <n v="0.12009130990626182"/>
    <x v="0"/>
    <n v="0"/>
  </r>
  <r>
    <s v="Post_2913"/>
    <x v="713"/>
    <x v="10"/>
    <x v="3"/>
    <x v="4"/>
    <x v="0"/>
    <x v="4"/>
    <n v="1619481"/>
    <n v="48034"/>
    <n v="68983"/>
    <n v="7422"/>
    <n v="124439"/>
    <n v="7.683881441029565E-2"/>
    <x v="0"/>
    <n v="0"/>
  </r>
  <r>
    <s v="Post_2914"/>
    <x v="554"/>
    <x v="5"/>
    <x v="0"/>
    <x v="0"/>
    <x v="5"/>
    <x v="3"/>
    <n v="4889698"/>
    <n v="335718"/>
    <n v="85215"/>
    <n v="14194"/>
    <n v="435127"/>
    <n v="8.8988522399542871E-2"/>
    <x v="0"/>
    <n v="0"/>
  </r>
  <r>
    <s v="Post_2915"/>
    <x v="649"/>
    <x v="10"/>
    <x v="0"/>
    <x v="1"/>
    <x v="5"/>
    <x v="7"/>
    <n v="2506158"/>
    <n v="209749"/>
    <n v="55250"/>
    <n v="28441"/>
    <n v="293440"/>
    <n v="0.11708758984868473"/>
    <x v="1"/>
    <n v="0"/>
  </r>
  <r>
    <s v="Post_2916"/>
    <x v="70"/>
    <x v="5"/>
    <x v="0"/>
    <x v="5"/>
    <x v="4"/>
    <x v="6"/>
    <n v="3731215"/>
    <n v="85106"/>
    <n v="40033"/>
    <n v="6545"/>
    <n v="131684"/>
    <n v="3.5292525357021771E-2"/>
    <x v="1"/>
    <n v="0"/>
  </r>
  <r>
    <s v="Post_2917"/>
    <x v="474"/>
    <x v="16"/>
    <x v="0"/>
    <x v="6"/>
    <x v="3"/>
    <x v="5"/>
    <n v="731415"/>
    <n v="432608"/>
    <n v="183"/>
    <n v="19906"/>
    <n v="452697"/>
    <n v="0.6189331637989377"/>
    <x v="0"/>
    <n v="0"/>
  </r>
  <r>
    <s v="Post_2918"/>
    <x v="634"/>
    <x v="5"/>
    <x v="1"/>
    <x v="0"/>
    <x v="1"/>
    <x v="6"/>
    <n v="4050217"/>
    <n v="331829"/>
    <n v="65620"/>
    <n v="38905"/>
    <n v="436354"/>
    <n v="0.10773595587594442"/>
    <x v="1"/>
    <n v="0"/>
  </r>
  <r>
    <s v="Post_2919"/>
    <x v="56"/>
    <x v="15"/>
    <x v="3"/>
    <x v="7"/>
    <x v="3"/>
    <x v="2"/>
    <n v="253831"/>
    <n v="356415"/>
    <n v="95650"/>
    <n v="37240"/>
    <n v="489305"/>
    <n v="1.9276802281833187"/>
    <x v="2"/>
    <n v="0"/>
  </r>
  <r>
    <s v="Post_2920"/>
    <x v="697"/>
    <x v="17"/>
    <x v="3"/>
    <x v="6"/>
    <x v="2"/>
    <x v="4"/>
    <n v="2190234"/>
    <n v="240911"/>
    <n v="81339"/>
    <n v="14835"/>
    <n v="337085"/>
    <n v="0.15390364682495111"/>
    <x v="2"/>
    <n v="0"/>
  </r>
  <r>
    <s v="Post_2921"/>
    <x v="326"/>
    <x v="1"/>
    <x v="3"/>
    <x v="1"/>
    <x v="3"/>
    <x v="4"/>
    <n v="3244574"/>
    <n v="246935"/>
    <n v="33822"/>
    <n v="36503"/>
    <n v="317260"/>
    <n v="9.7781711867258994E-2"/>
    <x v="2"/>
    <n v="0"/>
  </r>
  <r>
    <s v="Post_2922"/>
    <x v="584"/>
    <x v="5"/>
    <x v="3"/>
    <x v="7"/>
    <x v="1"/>
    <x v="6"/>
    <n v="172032"/>
    <n v="61620"/>
    <n v="79754"/>
    <n v="2201"/>
    <n v="143575"/>
    <n v="0.83458310081845233"/>
    <x v="1"/>
    <n v="0"/>
  </r>
  <r>
    <s v="Post_2923"/>
    <x v="351"/>
    <x v="15"/>
    <x v="2"/>
    <x v="2"/>
    <x v="0"/>
    <x v="2"/>
    <n v="4577055"/>
    <n v="10189"/>
    <n v="21707"/>
    <n v="32963"/>
    <n v="64859"/>
    <n v="1.417046550675052E-2"/>
    <x v="0"/>
    <n v="0"/>
  </r>
  <r>
    <s v="Post_2924"/>
    <x v="309"/>
    <x v="12"/>
    <x v="3"/>
    <x v="7"/>
    <x v="1"/>
    <x v="3"/>
    <n v="3437531"/>
    <n v="484792"/>
    <n v="65586"/>
    <n v="49621"/>
    <n v="599999"/>
    <n v="0.1745435895705377"/>
    <x v="1"/>
    <n v="0"/>
  </r>
  <r>
    <s v="Post_2925"/>
    <x v="140"/>
    <x v="15"/>
    <x v="3"/>
    <x v="2"/>
    <x v="0"/>
    <x v="4"/>
    <n v="2454688"/>
    <n v="386172"/>
    <n v="96666"/>
    <n v="10872"/>
    <n v="493710"/>
    <n v="0.20112943070565384"/>
    <x v="1"/>
    <n v="0"/>
  </r>
  <r>
    <s v="Post_2926"/>
    <x v="706"/>
    <x v="19"/>
    <x v="0"/>
    <x v="4"/>
    <x v="3"/>
    <x v="1"/>
    <n v="3375757"/>
    <n v="368767"/>
    <n v="14499"/>
    <n v="46981"/>
    <n v="430247"/>
    <n v="0.1274520055797855"/>
    <x v="0"/>
    <n v="0"/>
  </r>
  <r>
    <s v="Post_2927"/>
    <x v="685"/>
    <x v="17"/>
    <x v="3"/>
    <x v="4"/>
    <x v="0"/>
    <x v="6"/>
    <n v="4214191"/>
    <n v="468817"/>
    <n v="17311"/>
    <n v="32853"/>
    <n v="518981"/>
    <n v="0.12315080166038986"/>
    <x v="1"/>
    <n v="0"/>
  </r>
  <r>
    <s v="Post_2928"/>
    <x v="479"/>
    <x v="19"/>
    <x v="2"/>
    <x v="8"/>
    <x v="5"/>
    <x v="5"/>
    <n v="4937731"/>
    <n v="271763"/>
    <n v="20030"/>
    <n v="7030"/>
    <n v="298823"/>
    <n v="6.0518282587690583E-2"/>
    <x v="1"/>
    <n v="0"/>
  </r>
  <r>
    <s v="Post_2929"/>
    <x v="589"/>
    <x v="6"/>
    <x v="0"/>
    <x v="6"/>
    <x v="4"/>
    <x v="5"/>
    <n v="2360576"/>
    <n v="155459"/>
    <n v="19460"/>
    <n v="32963"/>
    <n v="207882"/>
    <n v="8.8064099609586818E-2"/>
    <x v="2"/>
    <n v="0"/>
  </r>
  <r>
    <s v="Post_2930"/>
    <x v="362"/>
    <x v="18"/>
    <x v="1"/>
    <x v="1"/>
    <x v="1"/>
    <x v="5"/>
    <n v="2757834"/>
    <n v="276600"/>
    <n v="2866"/>
    <n v="32837"/>
    <n v="312303"/>
    <n v="0.11324213132480054"/>
    <x v="2"/>
    <n v="0"/>
  </r>
  <r>
    <s v="Post_2931"/>
    <x v="403"/>
    <x v="3"/>
    <x v="2"/>
    <x v="1"/>
    <x v="3"/>
    <x v="1"/>
    <n v="2063181"/>
    <n v="239205"/>
    <n v="91849"/>
    <n v="32228"/>
    <n v="363282"/>
    <n v="0.17607858932396139"/>
    <x v="0"/>
    <n v="0"/>
  </r>
  <r>
    <s v="Post_2932"/>
    <x v="529"/>
    <x v="7"/>
    <x v="2"/>
    <x v="5"/>
    <x v="5"/>
    <x v="7"/>
    <n v="3865376"/>
    <n v="447014"/>
    <n v="7792"/>
    <n v="24112"/>
    <n v="478918"/>
    <n v="0.1238994602336228"/>
    <x v="0"/>
    <n v="0"/>
  </r>
  <r>
    <s v="Post_2933"/>
    <x v="300"/>
    <x v="2"/>
    <x v="3"/>
    <x v="5"/>
    <x v="4"/>
    <x v="2"/>
    <n v="1541499"/>
    <n v="475565"/>
    <n v="3796"/>
    <n v="18382"/>
    <n v="497743"/>
    <n v="0.32289544138530091"/>
    <x v="2"/>
    <n v="0"/>
  </r>
  <r>
    <s v="Post_2934"/>
    <x v="474"/>
    <x v="16"/>
    <x v="3"/>
    <x v="3"/>
    <x v="4"/>
    <x v="7"/>
    <n v="1344792"/>
    <n v="449897"/>
    <n v="18592"/>
    <n v="42691"/>
    <n v="511180"/>
    <n v="0.38011826364225842"/>
    <x v="0"/>
    <n v="0"/>
  </r>
  <r>
    <s v="Post_2935"/>
    <x v="49"/>
    <x v="4"/>
    <x v="1"/>
    <x v="8"/>
    <x v="4"/>
    <x v="5"/>
    <n v="3184440"/>
    <n v="427144"/>
    <n v="76762"/>
    <n v="16306"/>
    <n v="520212"/>
    <n v="0.16336059087312055"/>
    <x v="0"/>
    <n v="0"/>
  </r>
  <r>
    <s v="Post_2936"/>
    <x v="670"/>
    <x v="13"/>
    <x v="3"/>
    <x v="4"/>
    <x v="1"/>
    <x v="0"/>
    <n v="288978"/>
    <n v="134592"/>
    <n v="30125"/>
    <n v="13424"/>
    <n v="178141"/>
    <n v="0.61645177141512497"/>
    <x v="1"/>
    <n v="0"/>
  </r>
  <r>
    <s v="Post_2937"/>
    <x v="65"/>
    <x v="0"/>
    <x v="3"/>
    <x v="3"/>
    <x v="1"/>
    <x v="4"/>
    <n v="2525420"/>
    <n v="342345"/>
    <n v="97958"/>
    <n v="35913"/>
    <n v="476216"/>
    <n v="0.18856903010192363"/>
    <x v="2"/>
    <n v="0"/>
  </r>
  <r>
    <s v="Post_2938"/>
    <x v="265"/>
    <x v="9"/>
    <x v="2"/>
    <x v="3"/>
    <x v="2"/>
    <x v="0"/>
    <n v="4674026"/>
    <n v="14183"/>
    <n v="71809"/>
    <n v="4162"/>
    <n v="90154"/>
    <n v="1.9288296641909994E-2"/>
    <x v="2"/>
    <n v="0"/>
  </r>
  <r>
    <s v="Post_2939"/>
    <x v="192"/>
    <x v="8"/>
    <x v="3"/>
    <x v="8"/>
    <x v="5"/>
    <x v="2"/>
    <n v="3385451"/>
    <n v="448723"/>
    <n v="7234"/>
    <n v="43129"/>
    <n v="499086"/>
    <n v="0.14742083107981774"/>
    <x v="2"/>
    <n v="0"/>
  </r>
  <r>
    <s v="Post_2940"/>
    <x v="245"/>
    <x v="3"/>
    <x v="3"/>
    <x v="9"/>
    <x v="0"/>
    <x v="5"/>
    <n v="4480208"/>
    <n v="192047"/>
    <n v="40789"/>
    <n v="19329"/>
    <n v="252165"/>
    <n v="5.628421716134608E-2"/>
    <x v="0"/>
    <n v="0"/>
  </r>
  <r>
    <s v="Post_2941"/>
    <x v="392"/>
    <x v="11"/>
    <x v="3"/>
    <x v="3"/>
    <x v="2"/>
    <x v="3"/>
    <n v="836115"/>
    <n v="492019"/>
    <n v="57301"/>
    <n v="31743"/>
    <n v="581063"/>
    <n v="0.69495583741470968"/>
    <x v="0"/>
    <n v="0"/>
  </r>
  <r>
    <s v="Post_2942"/>
    <x v="232"/>
    <x v="17"/>
    <x v="1"/>
    <x v="7"/>
    <x v="4"/>
    <x v="2"/>
    <n v="4116538"/>
    <n v="248427"/>
    <n v="78029"/>
    <n v="35739"/>
    <n v="362195"/>
    <n v="8.7985341080296112E-2"/>
    <x v="1"/>
    <n v="0"/>
  </r>
  <r>
    <s v="Post_2943"/>
    <x v="132"/>
    <x v="12"/>
    <x v="0"/>
    <x v="0"/>
    <x v="3"/>
    <x v="6"/>
    <n v="1649017"/>
    <n v="231068"/>
    <n v="47895"/>
    <n v="22587"/>
    <n v="301550"/>
    <n v="0.182866519872142"/>
    <x v="0"/>
    <n v="0"/>
  </r>
  <r>
    <s v="Post_2944"/>
    <x v="273"/>
    <x v="2"/>
    <x v="1"/>
    <x v="1"/>
    <x v="3"/>
    <x v="2"/>
    <n v="3233439"/>
    <n v="234569"/>
    <n v="33026"/>
    <n v="19726"/>
    <n v="287321"/>
    <n v="8.8859260991161426E-2"/>
    <x v="0"/>
    <n v="0"/>
  </r>
  <r>
    <s v="Post_2945"/>
    <x v="21"/>
    <x v="0"/>
    <x v="1"/>
    <x v="9"/>
    <x v="0"/>
    <x v="7"/>
    <n v="1745859"/>
    <n v="326923"/>
    <n v="67496"/>
    <n v="2336"/>
    <n v="396755"/>
    <n v="0.2272548928636276"/>
    <x v="0"/>
    <n v="0"/>
  </r>
  <r>
    <s v="Post_2946"/>
    <x v="573"/>
    <x v="4"/>
    <x v="3"/>
    <x v="0"/>
    <x v="5"/>
    <x v="2"/>
    <n v="4540861"/>
    <n v="63459"/>
    <n v="21936"/>
    <n v="36939"/>
    <n v="122334"/>
    <n v="2.6940705738405117E-2"/>
    <x v="1"/>
    <n v="0"/>
  </r>
  <r>
    <s v="Post_2947"/>
    <x v="707"/>
    <x v="15"/>
    <x v="2"/>
    <x v="6"/>
    <x v="2"/>
    <x v="7"/>
    <n v="3368920"/>
    <n v="471654"/>
    <n v="86384"/>
    <n v="1266"/>
    <n v="559304"/>
    <n v="0.16601878346769885"/>
    <x v="1"/>
    <n v="0"/>
  </r>
  <r>
    <s v="Post_2948"/>
    <x v="514"/>
    <x v="4"/>
    <x v="3"/>
    <x v="6"/>
    <x v="4"/>
    <x v="7"/>
    <n v="779573"/>
    <n v="185117"/>
    <n v="41077"/>
    <n v="26964"/>
    <n v="253158"/>
    <n v="0.32473931241846499"/>
    <x v="0"/>
    <n v="0"/>
  </r>
  <r>
    <s v="Post_2949"/>
    <x v="597"/>
    <x v="21"/>
    <x v="1"/>
    <x v="2"/>
    <x v="2"/>
    <x v="1"/>
    <n v="4669272"/>
    <n v="368176"/>
    <n v="25124"/>
    <n v="26215"/>
    <n v="419515"/>
    <n v="8.9845911739560261E-2"/>
    <x v="1"/>
    <n v="0"/>
  </r>
  <r>
    <s v="Post_2950"/>
    <x v="388"/>
    <x v="20"/>
    <x v="2"/>
    <x v="2"/>
    <x v="3"/>
    <x v="1"/>
    <n v="920290"/>
    <n v="158850"/>
    <n v="294"/>
    <n v="20188"/>
    <n v="179332"/>
    <n v="0.19486466222603743"/>
    <x v="1"/>
    <n v="0"/>
  </r>
  <r>
    <s v="Post_2951"/>
    <x v="625"/>
    <x v="5"/>
    <x v="0"/>
    <x v="8"/>
    <x v="4"/>
    <x v="2"/>
    <n v="880025"/>
    <n v="262765"/>
    <n v="56763"/>
    <n v="25619"/>
    <n v="345147"/>
    <n v="0.39220135791596827"/>
    <x v="2"/>
    <n v="0"/>
  </r>
  <r>
    <s v="Post_2952"/>
    <x v="395"/>
    <x v="6"/>
    <x v="2"/>
    <x v="9"/>
    <x v="4"/>
    <x v="7"/>
    <n v="1876032"/>
    <n v="167583"/>
    <n v="51085"/>
    <n v="16692"/>
    <n v="235360"/>
    <n v="0.12545628219561286"/>
    <x v="2"/>
    <n v="0"/>
  </r>
  <r>
    <s v="Post_2953"/>
    <x v="90"/>
    <x v="18"/>
    <x v="3"/>
    <x v="8"/>
    <x v="4"/>
    <x v="6"/>
    <n v="4695675"/>
    <n v="332129"/>
    <n v="80070"/>
    <n v="7343"/>
    <n v="419542"/>
    <n v="8.9346473084274361E-2"/>
    <x v="1"/>
    <n v="0"/>
  </r>
  <r>
    <s v="Post_2954"/>
    <x v="370"/>
    <x v="17"/>
    <x v="1"/>
    <x v="1"/>
    <x v="2"/>
    <x v="3"/>
    <n v="3909608"/>
    <n v="328265"/>
    <n v="91682"/>
    <n v="28567"/>
    <n v="448514"/>
    <n v="0.11472096435243635"/>
    <x v="0"/>
    <n v="0"/>
  </r>
  <r>
    <s v="Post_2955"/>
    <x v="387"/>
    <x v="22"/>
    <x v="1"/>
    <x v="6"/>
    <x v="0"/>
    <x v="1"/>
    <n v="84988"/>
    <n v="3961"/>
    <n v="66175"/>
    <n v="7174"/>
    <n v="77310"/>
    <n v="0.90965783404715961"/>
    <x v="2"/>
    <n v="0"/>
  </r>
  <r>
    <s v="Post_2956"/>
    <x v="106"/>
    <x v="4"/>
    <x v="0"/>
    <x v="9"/>
    <x v="1"/>
    <x v="3"/>
    <n v="4503451"/>
    <n v="199050"/>
    <n v="10299"/>
    <n v="7649"/>
    <n v="216998"/>
    <n v="4.8184825370588019E-2"/>
    <x v="1"/>
    <n v="0"/>
  </r>
  <r>
    <s v="Post_2957"/>
    <x v="533"/>
    <x v="0"/>
    <x v="1"/>
    <x v="2"/>
    <x v="5"/>
    <x v="7"/>
    <n v="3869119"/>
    <n v="243254"/>
    <n v="45272"/>
    <n v="41026"/>
    <n v="329552"/>
    <n v="8.5174945510851433E-2"/>
    <x v="1"/>
    <n v="0"/>
  </r>
  <r>
    <s v="Post_2958"/>
    <x v="662"/>
    <x v="5"/>
    <x v="0"/>
    <x v="7"/>
    <x v="3"/>
    <x v="4"/>
    <n v="22280"/>
    <n v="294546"/>
    <n v="89803"/>
    <n v="22578"/>
    <n v="406927"/>
    <n v="18.264228007181327"/>
    <x v="1"/>
    <n v="0"/>
  </r>
  <r>
    <s v="Post_2959"/>
    <x v="339"/>
    <x v="8"/>
    <x v="1"/>
    <x v="9"/>
    <x v="4"/>
    <x v="4"/>
    <n v="2510654"/>
    <n v="222047"/>
    <n v="42335"/>
    <n v="18710"/>
    <n v="283092"/>
    <n v="0.11275627784633008"/>
    <x v="2"/>
    <n v="0"/>
  </r>
  <r>
    <s v="Post_2960"/>
    <x v="161"/>
    <x v="16"/>
    <x v="0"/>
    <x v="5"/>
    <x v="2"/>
    <x v="7"/>
    <n v="1004040"/>
    <n v="474058"/>
    <n v="29602"/>
    <n v="28975"/>
    <n v="532635"/>
    <n v="0.53049181307517623"/>
    <x v="0"/>
    <n v="0"/>
  </r>
  <r>
    <s v="Post_2961"/>
    <x v="657"/>
    <x v="12"/>
    <x v="2"/>
    <x v="6"/>
    <x v="0"/>
    <x v="7"/>
    <n v="281947"/>
    <n v="466399"/>
    <n v="94427"/>
    <n v="35399"/>
    <n v="596225"/>
    <n v="2.1146704877157765"/>
    <x v="2"/>
    <n v="0"/>
  </r>
  <r>
    <s v="Post_2962"/>
    <x v="313"/>
    <x v="4"/>
    <x v="2"/>
    <x v="4"/>
    <x v="2"/>
    <x v="6"/>
    <n v="435189"/>
    <n v="338107"/>
    <n v="45878"/>
    <n v="11224"/>
    <n v="395209"/>
    <n v="0.90813186914191302"/>
    <x v="2"/>
    <n v="0"/>
  </r>
  <r>
    <s v="Post_2963"/>
    <x v="224"/>
    <x v="10"/>
    <x v="0"/>
    <x v="3"/>
    <x v="0"/>
    <x v="6"/>
    <n v="4059525"/>
    <n v="396471"/>
    <n v="82515"/>
    <n v="13107"/>
    <n v="492093"/>
    <n v="0.12121935448112772"/>
    <x v="2"/>
    <n v="0"/>
  </r>
  <r>
    <s v="Post_2964"/>
    <x v="376"/>
    <x v="20"/>
    <x v="1"/>
    <x v="9"/>
    <x v="3"/>
    <x v="7"/>
    <n v="1454497"/>
    <n v="198979"/>
    <n v="27467"/>
    <n v="43108"/>
    <n v="269554"/>
    <n v="0.18532454862402603"/>
    <x v="0"/>
    <n v="0"/>
  </r>
  <r>
    <s v="Post_2965"/>
    <x v="222"/>
    <x v="1"/>
    <x v="1"/>
    <x v="4"/>
    <x v="0"/>
    <x v="0"/>
    <n v="4636106"/>
    <n v="119192"/>
    <n v="74078"/>
    <n v="46366"/>
    <n v="239636"/>
    <n v="5.1689068369014858E-2"/>
    <x v="2"/>
    <n v="0"/>
  </r>
  <r>
    <s v="Post_2966"/>
    <x v="504"/>
    <x v="10"/>
    <x v="1"/>
    <x v="9"/>
    <x v="4"/>
    <x v="2"/>
    <n v="1418093"/>
    <n v="167927"/>
    <n v="21604"/>
    <n v="23507"/>
    <n v="213038"/>
    <n v="0.15022851110611221"/>
    <x v="0"/>
    <n v="0"/>
  </r>
  <r>
    <s v="Post_2967"/>
    <x v="38"/>
    <x v="10"/>
    <x v="2"/>
    <x v="8"/>
    <x v="3"/>
    <x v="4"/>
    <n v="4089138"/>
    <n v="395765"/>
    <n v="32976"/>
    <n v="3225"/>
    <n v="431966"/>
    <n v="0.1056374228504883"/>
    <x v="2"/>
    <n v="0"/>
  </r>
  <r>
    <s v="Post_2968"/>
    <x v="99"/>
    <x v="14"/>
    <x v="0"/>
    <x v="1"/>
    <x v="2"/>
    <x v="0"/>
    <n v="1467996"/>
    <n v="218173"/>
    <n v="15234"/>
    <n v="44846"/>
    <n v="278253"/>
    <n v="0.18954615680151718"/>
    <x v="2"/>
    <n v="0"/>
  </r>
  <r>
    <s v="Post_2969"/>
    <x v="309"/>
    <x v="12"/>
    <x v="2"/>
    <x v="2"/>
    <x v="3"/>
    <x v="5"/>
    <n v="2628041"/>
    <n v="30963"/>
    <n v="1657"/>
    <n v="17698"/>
    <n v="50318"/>
    <n v="1.9146581046490523E-2"/>
    <x v="1"/>
    <n v="0"/>
  </r>
  <r>
    <s v="Post_2970"/>
    <x v="97"/>
    <x v="18"/>
    <x v="3"/>
    <x v="5"/>
    <x v="3"/>
    <x v="2"/>
    <n v="1552233"/>
    <n v="8830"/>
    <n v="83151"/>
    <n v="28302"/>
    <n v="120283"/>
    <n v="7.7490299458908549E-2"/>
    <x v="2"/>
    <n v="0"/>
  </r>
  <r>
    <s v="Post_2971"/>
    <x v="397"/>
    <x v="11"/>
    <x v="1"/>
    <x v="7"/>
    <x v="0"/>
    <x v="3"/>
    <n v="2698643"/>
    <n v="357079"/>
    <n v="83343"/>
    <n v="41222"/>
    <n v="481644"/>
    <n v="0.17847636756695864"/>
    <x v="1"/>
    <n v="0"/>
  </r>
  <r>
    <s v="Post_2972"/>
    <x v="61"/>
    <x v="11"/>
    <x v="3"/>
    <x v="6"/>
    <x v="0"/>
    <x v="1"/>
    <n v="2386519"/>
    <n v="206625"/>
    <n v="35508"/>
    <n v="43076"/>
    <n v="285209"/>
    <n v="0.11950837181685962"/>
    <x v="0"/>
    <n v="0"/>
  </r>
  <r>
    <s v="Post_2973"/>
    <x v="637"/>
    <x v="21"/>
    <x v="0"/>
    <x v="3"/>
    <x v="0"/>
    <x v="4"/>
    <n v="1621403"/>
    <n v="210894"/>
    <n v="49146"/>
    <n v="22589"/>
    <n v="282629"/>
    <n v="0.17431138341300714"/>
    <x v="2"/>
    <n v="0"/>
  </r>
  <r>
    <s v="Post_2974"/>
    <x v="445"/>
    <x v="7"/>
    <x v="3"/>
    <x v="1"/>
    <x v="2"/>
    <x v="5"/>
    <n v="528698"/>
    <n v="448340"/>
    <n v="21317"/>
    <n v="3213"/>
    <n v="472870"/>
    <n v="0.89440474524208524"/>
    <x v="1"/>
    <n v="0"/>
  </r>
  <r>
    <s v="Post_2975"/>
    <x v="180"/>
    <x v="22"/>
    <x v="2"/>
    <x v="9"/>
    <x v="1"/>
    <x v="5"/>
    <n v="1207774"/>
    <n v="326768"/>
    <n v="80608"/>
    <n v="35699"/>
    <n v="443075"/>
    <n v="0.36685257341191313"/>
    <x v="1"/>
    <n v="0"/>
  </r>
  <r>
    <s v="Post_2976"/>
    <x v="405"/>
    <x v="13"/>
    <x v="2"/>
    <x v="3"/>
    <x v="5"/>
    <x v="6"/>
    <n v="1748704"/>
    <n v="64651"/>
    <n v="65798"/>
    <n v="26367"/>
    <n v="156816"/>
    <n v="8.9675554010284181E-2"/>
    <x v="0"/>
    <n v="0"/>
  </r>
  <r>
    <s v="Post_2977"/>
    <x v="264"/>
    <x v="13"/>
    <x v="2"/>
    <x v="1"/>
    <x v="4"/>
    <x v="4"/>
    <n v="3673029"/>
    <n v="40060"/>
    <n v="45803"/>
    <n v="25257"/>
    <n v="111120"/>
    <n v="3.0252960159040401E-2"/>
    <x v="1"/>
    <n v="0"/>
  </r>
  <r>
    <s v="Post_2978"/>
    <x v="260"/>
    <x v="6"/>
    <x v="3"/>
    <x v="2"/>
    <x v="3"/>
    <x v="4"/>
    <n v="4938141"/>
    <n v="92946"/>
    <n v="14800"/>
    <n v="6497"/>
    <n v="114243"/>
    <n v="2.3134819358134974E-2"/>
    <x v="0"/>
    <n v="0"/>
  </r>
  <r>
    <s v="Post_2979"/>
    <x v="95"/>
    <x v="15"/>
    <x v="3"/>
    <x v="0"/>
    <x v="1"/>
    <x v="5"/>
    <n v="1211152"/>
    <n v="26691"/>
    <n v="74034"/>
    <n v="16591"/>
    <n v="117316"/>
    <n v="9.6863151776160214E-2"/>
    <x v="0"/>
    <n v="0"/>
  </r>
  <r>
    <s v="Post_2980"/>
    <x v="171"/>
    <x v="8"/>
    <x v="0"/>
    <x v="6"/>
    <x v="4"/>
    <x v="6"/>
    <n v="3915590"/>
    <n v="342524"/>
    <n v="23634"/>
    <n v="27590"/>
    <n v="393748"/>
    <n v="0.10055904729555444"/>
    <x v="1"/>
    <n v="0"/>
  </r>
  <r>
    <s v="Post_2981"/>
    <x v="87"/>
    <x v="13"/>
    <x v="3"/>
    <x v="8"/>
    <x v="2"/>
    <x v="3"/>
    <n v="1074531"/>
    <n v="215231"/>
    <n v="90702"/>
    <n v="6476"/>
    <n v="312409"/>
    <n v="0.29073986697452192"/>
    <x v="1"/>
    <n v="0"/>
  </r>
  <r>
    <s v="Post_2982"/>
    <x v="474"/>
    <x v="16"/>
    <x v="0"/>
    <x v="3"/>
    <x v="0"/>
    <x v="3"/>
    <n v="1195064"/>
    <n v="196870"/>
    <n v="16363"/>
    <n v="33596"/>
    <n v="246829"/>
    <n v="0.20654040285708547"/>
    <x v="1"/>
    <n v="0"/>
  </r>
  <r>
    <s v="Post_2983"/>
    <x v="69"/>
    <x v="2"/>
    <x v="0"/>
    <x v="1"/>
    <x v="5"/>
    <x v="0"/>
    <n v="3703086"/>
    <n v="451922"/>
    <n v="16393"/>
    <n v="32841"/>
    <n v="501156"/>
    <n v="0.13533469111978497"/>
    <x v="1"/>
    <n v="0"/>
  </r>
  <r>
    <s v="Post_2984"/>
    <x v="598"/>
    <x v="17"/>
    <x v="3"/>
    <x v="9"/>
    <x v="1"/>
    <x v="2"/>
    <n v="1649020"/>
    <n v="404652"/>
    <n v="18178"/>
    <n v="37529"/>
    <n v="460359"/>
    <n v="0.27917126535760634"/>
    <x v="0"/>
    <n v="0"/>
  </r>
  <r>
    <s v="Post_2985"/>
    <x v="714"/>
    <x v="14"/>
    <x v="3"/>
    <x v="4"/>
    <x v="0"/>
    <x v="2"/>
    <n v="2047545"/>
    <n v="362973"/>
    <n v="56321"/>
    <n v="474"/>
    <n v="419768"/>
    <n v="0.20501039049202827"/>
    <x v="2"/>
    <n v="0"/>
  </r>
  <r>
    <s v="Post_2986"/>
    <x v="123"/>
    <x v="12"/>
    <x v="0"/>
    <x v="7"/>
    <x v="2"/>
    <x v="3"/>
    <n v="4222799"/>
    <n v="5510"/>
    <n v="2998"/>
    <n v="32953"/>
    <n v="41461"/>
    <n v="9.8183692853957769E-3"/>
    <x v="2"/>
    <n v="0"/>
  </r>
  <r>
    <s v="Post_2987"/>
    <x v="52"/>
    <x v="8"/>
    <x v="2"/>
    <x v="7"/>
    <x v="2"/>
    <x v="7"/>
    <n v="4150659"/>
    <n v="289961"/>
    <n v="32494"/>
    <n v="9385"/>
    <n v="331840"/>
    <n v="7.994875030687898E-2"/>
    <x v="1"/>
    <n v="0"/>
  </r>
  <r>
    <s v="Post_2988"/>
    <x v="399"/>
    <x v="13"/>
    <x v="0"/>
    <x v="2"/>
    <x v="0"/>
    <x v="1"/>
    <n v="3541385"/>
    <n v="349668"/>
    <n v="34580"/>
    <n v="17972"/>
    <n v="402220"/>
    <n v="0.11357703271460177"/>
    <x v="1"/>
    <n v="0"/>
  </r>
  <r>
    <s v="Post_2989"/>
    <x v="449"/>
    <x v="6"/>
    <x v="3"/>
    <x v="5"/>
    <x v="3"/>
    <x v="5"/>
    <n v="4420121"/>
    <n v="192344"/>
    <n v="32142"/>
    <n v="36860"/>
    <n v="261346"/>
    <n v="5.9126435679023266E-2"/>
    <x v="1"/>
    <n v="0"/>
  </r>
  <r>
    <s v="Post_2990"/>
    <x v="247"/>
    <x v="14"/>
    <x v="1"/>
    <x v="4"/>
    <x v="5"/>
    <x v="3"/>
    <n v="4401295"/>
    <n v="150497"/>
    <n v="53808"/>
    <n v="43102"/>
    <n v="247407"/>
    <n v="5.6212319328743016E-2"/>
    <x v="2"/>
    <n v="0"/>
  </r>
  <r>
    <s v="Post_2991"/>
    <x v="419"/>
    <x v="0"/>
    <x v="0"/>
    <x v="4"/>
    <x v="2"/>
    <x v="6"/>
    <n v="2990444"/>
    <n v="150822"/>
    <n v="61460"/>
    <n v="24688"/>
    <n v="236970"/>
    <n v="7.9242413501138961E-2"/>
    <x v="0"/>
    <n v="0"/>
  </r>
  <r>
    <s v="Post_2992"/>
    <x v="657"/>
    <x v="12"/>
    <x v="1"/>
    <x v="7"/>
    <x v="1"/>
    <x v="0"/>
    <n v="4023553"/>
    <n v="138648"/>
    <n v="78164"/>
    <n v="47562"/>
    <n v="264374"/>
    <n v="6.570660309432981E-2"/>
    <x v="2"/>
    <n v="0"/>
  </r>
  <r>
    <s v="Post_2993"/>
    <x v="26"/>
    <x v="1"/>
    <x v="3"/>
    <x v="7"/>
    <x v="4"/>
    <x v="6"/>
    <n v="1326359"/>
    <n v="153912"/>
    <n v="62816"/>
    <n v="20351"/>
    <n v="237079"/>
    <n v="0.17874421630946072"/>
    <x v="2"/>
    <n v="0"/>
  </r>
  <r>
    <s v="Post_2994"/>
    <x v="474"/>
    <x v="16"/>
    <x v="0"/>
    <x v="1"/>
    <x v="4"/>
    <x v="0"/>
    <n v="3133284"/>
    <n v="395779"/>
    <n v="63400"/>
    <n v="32300"/>
    <n v="491479"/>
    <n v="0.15685746967079908"/>
    <x v="2"/>
    <n v="0"/>
  </r>
  <r>
    <s v="Post_2995"/>
    <x v="271"/>
    <x v="9"/>
    <x v="2"/>
    <x v="5"/>
    <x v="1"/>
    <x v="3"/>
    <n v="4216827"/>
    <n v="464621"/>
    <n v="48974"/>
    <n v="29661"/>
    <n v="543256"/>
    <n v="0.12883051640487031"/>
    <x v="0"/>
    <n v="0"/>
  </r>
  <r>
    <s v="Post_2996"/>
    <x v="396"/>
    <x v="5"/>
    <x v="2"/>
    <x v="5"/>
    <x v="0"/>
    <x v="3"/>
    <n v="2594911"/>
    <n v="439273"/>
    <n v="14531"/>
    <n v="8322"/>
    <n v="462126"/>
    <n v="0.17808934487541192"/>
    <x v="1"/>
    <n v="0"/>
  </r>
  <r>
    <s v="Post_2997"/>
    <x v="699"/>
    <x v="22"/>
    <x v="0"/>
    <x v="4"/>
    <x v="0"/>
    <x v="2"/>
    <n v="3279951"/>
    <n v="235134"/>
    <n v="43167"/>
    <n v="5780"/>
    <n v="284081"/>
    <n v="8.6611354864752549E-2"/>
    <x v="0"/>
    <n v="0"/>
  </r>
  <r>
    <s v="Post_2998"/>
    <x v="628"/>
    <x v="12"/>
    <x v="3"/>
    <x v="0"/>
    <x v="3"/>
    <x v="5"/>
    <n v="4755094"/>
    <n v="321396"/>
    <n v="15678"/>
    <n v="49589"/>
    <n v="386663"/>
    <n v="8.1315532353303632E-2"/>
    <x v="2"/>
    <n v="0"/>
  </r>
  <r>
    <s v="Post_2999"/>
    <x v="492"/>
    <x v="11"/>
    <x v="0"/>
    <x v="8"/>
    <x v="3"/>
    <x v="0"/>
    <n v="3741009"/>
    <n v="313649"/>
    <n v="63218"/>
    <n v="9632"/>
    <n v="386499"/>
    <n v="0.10331410590030657"/>
    <x v="0"/>
    <n v="0"/>
  </r>
  <r>
    <s v="Post_3000"/>
    <x v="418"/>
    <x v="5"/>
    <x v="3"/>
    <x v="1"/>
    <x v="4"/>
    <x v="5"/>
    <n v="3658157"/>
    <n v="356529"/>
    <n v="10550"/>
    <n v="28308"/>
    <n v="395387"/>
    <n v="0.10808366070674386"/>
    <x v="1"/>
    <n v="0"/>
  </r>
  <r>
    <s v="Post_3001"/>
    <x v="226"/>
    <x v="7"/>
    <x v="3"/>
    <x v="2"/>
    <x v="0"/>
    <x v="3"/>
    <n v="225818"/>
    <n v="233282"/>
    <n v="45288"/>
    <n v="40116"/>
    <n v="318686"/>
    <n v="1.4112515388498703"/>
    <x v="1"/>
    <n v="0"/>
  </r>
  <r>
    <s v="Post_3002"/>
    <x v="138"/>
    <x v="18"/>
    <x v="2"/>
    <x v="2"/>
    <x v="1"/>
    <x v="3"/>
    <n v="1691281"/>
    <n v="45464"/>
    <n v="43042"/>
    <n v="36876"/>
    <n v="125382"/>
    <n v="7.4134339592297205E-2"/>
    <x v="0"/>
    <n v="0"/>
  </r>
  <r>
    <s v="Post_3003"/>
    <x v="502"/>
    <x v="18"/>
    <x v="2"/>
    <x v="9"/>
    <x v="0"/>
    <x v="3"/>
    <n v="328068"/>
    <n v="11779"/>
    <n v="42054"/>
    <n v="41258"/>
    <n v="95091"/>
    <n v="0.28985149420242146"/>
    <x v="0"/>
    <n v="0"/>
  </r>
  <r>
    <s v="Post_3004"/>
    <x v="584"/>
    <x v="5"/>
    <x v="2"/>
    <x v="4"/>
    <x v="5"/>
    <x v="4"/>
    <n v="1173472"/>
    <n v="370672"/>
    <n v="58476"/>
    <n v="17196"/>
    <n v="446344"/>
    <n v="0.38036186632488889"/>
    <x v="1"/>
    <n v="0"/>
  </r>
  <r>
    <s v="Post_3005"/>
    <x v="557"/>
    <x v="20"/>
    <x v="2"/>
    <x v="3"/>
    <x v="4"/>
    <x v="0"/>
    <n v="3707766"/>
    <n v="27405"/>
    <n v="61214"/>
    <n v="23381"/>
    <n v="112000"/>
    <n v="3.02068685024891E-2"/>
    <x v="2"/>
    <n v="0"/>
  </r>
  <r>
    <s v="Post_3006"/>
    <x v="390"/>
    <x v="7"/>
    <x v="2"/>
    <x v="0"/>
    <x v="4"/>
    <x v="4"/>
    <n v="2195772"/>
    <n v="296432"/>
    <n v="51318"/>
    <n v="10227"/>
    <n v="357977"/>
    <n v="0.16303013245455356"/>
    <x v="0"/>
    <n v="0"/>
  </r>
  <r>
    <s v="Post_3007"/>
    <x v="107"/>
    <x v="18"/>
    <x v="3"/>
    <x v="9"/>
    <x v="0"/>
    <x v="0"/>
    <n v="2812765"/>
    <n v="306990"/>
    <n v="16758"/>
    <n v="13945"/>
    <n v="337693"/>
    <n v="0.12005731015566533"/>
    <x v="1"/>
    <n v="0"/>
  </r>
  <r>
    <s v="Post_3008"/>
    <x v="380"/>
    <x v="16"/>
    <x v="3"/>
    <x v="8"/>
    <x v="0"/>
    <x v="7"/>
    <n v="1396240"/>
    <n v="453311"/>
    <n v="31644"/>
    <n v="20317"/>
    <n v="505272"/>
    <n v="0.36188047900074488"/>
    <x v="0"/>
    <n v="0"/>
  </r>
  <r>
    <s v="Post_3009"/>
    <x v="232"/>
    <x v="17"/>
    <x v="0"/>
    <x v="6"/>
    <x v="2"/>
    <x v="0"/>
    <n v="4620055"/>
    <n v="271977"/>
    <n v="90199"/>
    <n v="34506"/>
    <n v="396682"/>
    <n v="8.586088260854037E-2"/>
    <x v="0"/>
    <n v="0"/>
  </r>
  <r>
    <s v="Post_3010"/>
    <x v="311"/>
    <x v="9"/>
    <x v="2"/>
    <x v="1"/>
    <x v="3"/>
    <x v="7"/>
    <n v="698996"/>
    <n v="230272"/>
    <n v="90423"/>
    <n v="36387"/>
    <n v="357082"/>
    <n v="0.51084984749555074"/>
    <x v="2"/>
    <n v="0"/>
  </r>
  <r>
    <s v="Post_3011"/>
    <x v="697"/>
    <x v="17"/>
    <x v="1"/>
    <x v="7"/>
    <x v="3"/>
    <x v="5"/>
    <n v="4574811"/>
    <n v="234031"/>
    <n v="61405"/>
    <n v="24447"/>
    <n v="319883"/>
    <n v="6.9922670029428535E-2"/>
    <x v="2"/>
    <n v="0"/>
  </r>
  <r>
    <s v="Post_3012"/>
    <x v="704"/>
    <x v="23"/>
    <x v="2"/>
    <x v="6"/>
    <x v="5"/>
    <x v="1"/>
    <n v="2098847"/>
    <n v="427488"/>
    <n v="31324"/>
    <n v="38758"/>
    <n v="497570"/>
    <n v="0.23706825700015294"/>
    <x v="0"/>
    <n v="0"/>
  </r>
  <r>
    <s v="Post_3013"/>
    <x v="540"/>
    <x v="18"/>
    <x v="2"/>
    <x v="8"/>
    <x v="4"/>
    <x v="0"/>
    <n v="703331"/>
    <n v="175184"/>
    <n v="57753"/>
    <n v="39627"/>
    <n v="272564"/>
    <n v="0.38753303920913484"/>
    <x v="1"/>
    <n v="0"/>
  </r>
  <r>
    <s v="Post_3014"/>
    <x v="432"/>
    <x v="0"/>
    <x v="3"/>
    <x v="1"/>
    <x v="1"/>
    <x v="4"/>
    <n v="4545018"/>
    <n v="465681"/>
    <n v="20909"/>
    <n v="13975"/>
    <n v="500565"/>
    <n v="0.11013487735362104"/>
    <x v="2"/>
    <n v="0"/>
  </r>
  <r>
    <s v="Post_3015"/>
    <x v="229"/>
    <x v="20"/>
    <x v="2"/>
    <x v="4"/>
    <x v="3"/>
    <x v="6"/>
    <n v="1864193"/>
    <n v="357294"/>
    <n v="54233"/>
    <n v="8180"/>
    <n v="419707"/>
    <n v="0.22514138825754629"/>
    <x v="2"/>
    <n v="0"/>
  </r>
  <r>
    <s v="Post_3016"/>
    <x v="686"/>
    <x v="7"/>
    <x v="0"/>
    <x v="4"/>
    <x v="4"/>
    <x v="0"/>
    <n v="3808549"/>
    <n v="100605"/>
    <n v="35524"/>
    <n v="44184"/>
    <n v="180313"/>
    <n v="4.7344277308759848E-2"/>
    <x v="2"/>
    <n v="0"/>
  </r>
  <r>
    <s v="Post_3017"/>
    <x v="60"/>
    <x v="11"/>
    <x v="2"/>
    <x v="9"/>
    <x v="3"/>
    <x v="0"/>
    <n v="1072473"/>
    <n v="485342"/>
    <n v="96891"/>
    <n v="40353"/>
    <n v="622586"/>
    <n v="0.58051438124782628"/>
    <x v="1"/>
    <n v="0"/>
  </r>
  <r>
    <s v="Post_3018"/>
    <x v="490"/>
    <x v="3"/>
    <x v="3"/>
    <x v="3"/>
    <x v="2"/>
    <x v="0"/>
    <n v="2036999"/>
    <n v="123731"/>
    <n v="75519"/>
    <n v="9408"/>
    <n v="208658"/>
    <n v="0.10243402181346187"/>
    <x v="0"/>
    <n v="0"/>
  </r>
  <r>
    <s v="Post_3019"/>
    <x v="581"/>
    <x v="17"/>
    <x v="2"/>
    <x v="9"/>
    <x v="3"/>
    <x v="7"/>
    <n v="2416660"/>
    <n v="54359"/>
    <n v="30217"/>
    <n v="3033"/>
    <n v="87609"/>
    <n v="3.6252100005793118E-2"/>
    <x v="0"/>
    <n v="0"/>
  </r>
  <r>
    <s v="Post_3020"/>
    <x v="559"/>
    <x v="15"/>
    <x v="3"/>
    <x v="8"/>
    <x v="2"/>
    <x v="6"/>
    <n v="1483411"/>
    <n v="498539"/>
    <n v="58353"/>
    <n v="5140"/>
    <n v="562032"/>
    <n v="0.3788781396389807"/>
    <x v="0"/>
    <n v="0"/>
  </r>
  <r>
    <s v="Post_3021"/>
    <x v="165"/>
    <x v="2"/>
    <x v="1"/>
    <x v="3"/>
    <x v="0"/>
    <x v="1"/>
    <n v="757452"/>
    <n v="53035"/>
    <n v="57545"/>
    <n v="36097"/>
    <n v="146677"/>
    <n v="0.193645273891943"/>
    <x v="0"/>
    <n v="0"/>
  </r>
  <r>
    <s v="Post_3022"/>
    <x v="551"/>
    <x v="13"/>
    <x v="3"/>
    <x v="5"/>
    <x v="5"/>
    <x v="1"/>
    <n v="414396"/>
    <n v="155674"/>
    <n v="22830"/>
    <n v="45570"/>
    <n v="224074"/>
    <n v="0.54072433131593933"/>
    <x v="1"/>
    <n v="0"/>
  </r>
  <r>
    <s v="Post_3023"/>
    <x v="554"/>
    <x v="5"/>
    <x v="0"/>
    <x v="0"/>
    <x v="1"/>
    <x v="5"/>
    <n v="2526800"/>
    <n v="324376"/>
    <n v="16252"/>
    <n v="9755"/>
    <n v="350383"/>
    <n v="0.13866669305049864"/>
    <x v="2"/>
    <n v="0"/>
  </r>
  <r>
    <s v="Post_3024"/>
    <x v="204"/>
    <x v="19"/>
    <x v="2"/>
    <x v="2"/>
    <x v="2"/>
    <x v="7"/>
    <n v="3697978"/>
    <n v="69386"/>
    <n v="12584"/>
    <n v="32219"/>
    <n v="114189"/>
    <n v="3.0878766720624083E-2"/>
    <x v="2"/>
    <n v="0"/>
  </r>
  <r>
    <s v="Post_3025"/>
    <x v="330"/>
    <x v="0"/>
    <x v="1"/>
    <x v="8"/>
    <x v="3"/>
    <x v="5"/>
    <n v="3246752"/>
    <n v="341196"/>
    <n v="98173"/>
    <n v="49438"/>
    <n v="488807"/>
    <n v="0.15055261381220369"/>
    <x v="1"/>
    <n v="0"/>
  </r>
  <r>
    <s v="Post_3026"/>
    <x v="623"/>
    <x v="11"/>
    <x v="1"/>
    <x v="4"/>
    <x v="3"/>
    <x v="3"/>
    <n v="1084541"/>
    <n v="476378"/>
    <n v="7727"/>
    <n v="23253"/>
    <n v="507358"/>
    <n v="0.46780896250118714"/>
    <x v="0"/>
    <n v="0"/>
  </r>
  <r>
    <s v="Post_3027"/>
    <x v="136"/>
    <x v="10"/>
    <x v="1"/>
    <x v="3"/>
    <x v="4"/>
    <x v="5"/>
    <n v="1576922"/>
    <n v="260556"/>
    <n v="5576"/>
    <n v="916"/>
    <n v="267048"/>
    <n v="0.16934762784716048"/>
    <x v="0"/>
    <n v="0"/>
  </r>
  <r>
    <s v="Post_3028"/>
    <x v="398"/>
    <x v="13"/>
    <x v="3"/>
    <x v="5"/>
    <x v="2"/>
    <x v="4"/>
    <n v="4162373"/>
    <n v="84336"/>
    <n v="91289"/>
    <n v="22422"/>
    <n v="198047"/>
    <n v="4.7580310558424245E-2"/>
    <x v="2"/>
    <n v="0"/>
  </r>
  <r>
    <s v="Post_3029"/>
    <x v="596"/>
    <x v="20"/>
    <x v="0"/>
    <x v="0"/>
    <x v="2"/>
    <x v="7"/>
    <n v="3014494"/>
    <n v="177444"/>
    <n v="23497"/>
    <n v="31261"/>
    <n v="232202"/>
    <n v="7.7028516228594246E-2"/>
    <x v="2"/>
    <n v="0"/>
  </r>
  <r>
    <s v="Post_3030"/>
    <x v="620"/>
    <x v="23"/>
    <x v="0"/>
    <x v="4"/>
    <x v="1"/>
    <x v="3"/>
    <n v="3602760"/>
    <n v="403164"/>
    <n v="38202"/>
    <n v="21785"/>
    <n v="463151"/>
    <n v="0.12855449710777292"/>
    <x v="1"/>
    <n v="0"/>
  </r>
  <r>
    <s v="Post_3031"/>
    <x v="271"/>
    <x v="9"/>
    <x v="1"/>
    <x v="1"/>
    <x v="4"/>
    <x v="6"/>
    <n v="1889280"/>
    <n v="209379"/>
    <n v="52856"/>
    <n v="26935"/>
    <n v="289170"/>
    <n v="0.15305830792682926"/>
    <x v="1"/>
    <n v="0"/>
  </r>
  <r>
    <s v="Post_3032"/>
    <x v="550"/>
    <x v="4"/>
    <x v="3"/>
    <x v="5"/>
    <x v="3"/>
    <x v="5"/>
    <n v="3072862"/>
    <n v="437084"/>
    <n v="60056"/>
    <n v="5332"/>
    <n v="502472"/>
    <n v="0.16351922084363046"/>
    <x v="1"/>
    <n v="0"/>
  </r>
  <r>
    <s v="Post_3033"/>
    <x v="443"/>
    <x v="19"/>
    <x v="3"/>
    <x v="0"/>
    <x v="5"/>
    <x v="6"/>
    <n v="3479279"/>
    <n v="153027"/>
    <n v="85441"/>
    <n v="848"/>
    <n v="239316"/>
    <n v="6.8783216292800889E-2"/>
    <x v="1"/>
    <n v="0"/>
  </r>
  <r>
    <s v="Post_3034"/>
    <x v="358"/>
    <x v="2"/>
    <x v="1"/>
    <x v="6"/>
    <x v="2"/>
    <x v="1"/>
    <n v="4032339"/>
    <n v="447185"/>
    <n v="95082"/>
    <n v="4553"/>
    <n v="546820"/>
    <n v="0.1356086380634168"/>
    <x v="2"/>
    <n v="0"/>
  </r>
  <r>
    <s v="Post_3035"/>
    <x v="84"/>
    <x v="2"/>
    <x v="0"/>
    <x v="2"/>
    <x v="0"/>
    <x v="7"/>
    <n v="3249902"/>
    <n v="319481"/>
    <n v="63705"/>
    <n v="49236"/>
    <n v="432422"/>
    <n v="0.13305693525527848"/>
    <x v="0"/>
    <n v="0"/>
  </r>
  <r>
    <s v="Post_3036"/>
    <x v="644"/>
    <x v="3"/>
    <x v="2"/>
    <x v="8"/>
    <x v="5"/>
    <x v="3"/>
    <n v="2198492"/>
    <n v="214761"/>
    <n v="49390"/>
    <n v="30920"/>
    <n v="295071"/>
    <n v="0.13421518022353504"/>
    <x v="0"/>
    <n v="0"/>
  </r>
  <r>
    <s v="Post_3037"/>
    <x v="46"/>
    <x v="21"/>
    <x v="2"/>
    <x v="4"/>
    <x v="1"/>
    <x v="7"/>
    <n v="2428330"/>
    <n v="361844"/>
    <n v="85813"/>
    <n v="1552"/>
    <n v="449209"/>
    <n v="0.18498680162910314"/>
    <x v="0"/>
    <n v="0"/>
  </r>
  <r>
    <s v="Post_3038"/>
    <x v="397"/>
    <x v="11"/>
    <x v="0"/>
    <x v="4"/>
    <x v="0"/>
    <x v="4"/>
    <n v="3687223"/>
    <n v="181751"/>
    <n v="62834"/>
    <n v="14368"/>
    <n v="258953"/>
    <n v="7.022981794157826E-2"/>
    <x v="1"/>
    <n v="0"/>
  </r>
  <r>
    <s v="Post_3039"/>
    <x v="626"/>
    <x v="1"/>
    <x v="1"/>
    <x v="7"/>
    <x v="0"/>
    <x v="7"/>
    <n v="2327036"/>
    <n v="61250"/>
    <n v="78025"/>
    <n v="36566"/>
    <n v="175841"/>
    <n v="7.55643660003541E-2"/>
    <x v="2"/>
    <n v="0"/>
  </r>
  <r>
    <s v="Post_3040"/>
    <x v="484"/>
    <x v="20"/>
    <x v="1"/>
    <x v="6"/>
    <x v="5"/>
    <x v="3"/>
    <n v="939246"/>
    <n v="57670"/>
    <n v="81461"/>
    <n v="29497"/>
    <n v="168628"/>
    <n v="0.17953549975192867"/>
    <x v="1"/>
    <n v="0"/>
  </r>
  <r>
    <s v="Post_3041"/>
    <x v="406"/>
    <x v="3"/>
    <x v="1"/>
    <x v="3"/>
    <x v="0"/>
    <x v="6"/>
    <n v="1731012"/>
    <n v="250378"/>
    <n v="88088"/>
    <n v="45704"/>
    <n v="384170"/>
    <n v="0.22193375898029591"/>
    <x v="1"/>
    <n v="0"/>
  </r>
  <r>
    <s v="Post_3042"/>
    <x v="231"/>
    <x v="0"/>
    <x v="3"/>
    <x v="6"/>
    <x v="3"/>
    <x v="1"/>
    <n v="460366"/>
    <n v="243442"/>
    <n v="29282"/>
    <n v="7463"/>
    <n v="280187"/>
    <n v="0.60861792573734808"/>
    <x v="0"/>
    <n v="0"/>
  </r>
  <r>
    <s v="Post_3043"/>
    <x v="135"/>
    <x v="1"/>
    <x v="3"/>
    <x v="4"/>
    <x v="3"/>
    <x v="4"/>
    <n v="1027066"/>
    <n v="325786"/>
    <n v="49107"/>
    <n v="28849"/>
    <n v="403742"/>
    <n v="0.39310229332876367"/>
    <x v="1"/>
    <n v="0"/>
  </r>
  <r>
    <s v="Post_3044"/>
    <x v="656"/>
    <x v="12"/>
    <x v="0"/>
    <x v="8"/>
    <x v="3"/>
    <x v="6"/>
    <n v="1648229"/>
    <n v="1939"/>
    <n v="18355"/>
    <n v="36490"/>
    <n v="56784"/>
    <n v="3.4451523423019492E-2"/>
    <x v="2"/>
    <n v="0"/>
  </r>
  <r>
    <s v="Post_3045"/>
    <x v="450"/>
    <x v="15"/>
    <x v="2"/>
    <x v="9"/>
    <x v="5"/>
    <x v="6"/>
    <n v="3514426"/>
    <n v="322029"/>
    <n v="93337"/>
    <n v="27289"/>
    <n v="442655"/>
    <n v="0.12595371192906038"/>
    <x v="0"/>
    <n v="0"/>
  </r>
  <r>
    <s v="Post_3046"/>
    <x v="261"/>
    <x v="9"/>
    <x v="0"/>
    <x v="2"/>
    <x v="3"/>
    <x v="7"/>
    <n v="4075333"/>
    <n v="483730"/>
    <n v="5918"/>
    <n v="19302"/>
    <n v="508950"/>
    <n v="0.12488550015422052"/>
    <x v="1"/>
    <n v="0"/>
  </r>
  <r>
    <s v="Post_3047"/>
    <x v="533"/>
    <x v="0"/>
    <x v="0"/>
    <x v="1"/>
    <x v="4"/>
    <x v="5"/>
    <n v="3849113"/>
    <n v="271549"/>
    <n v="55550"/>
    <n v="30444"/>
    <n v="357543"/>
    <n v="9.2889712512986763E-2"/>
    <x v="0"/>
    <n v="0"/>
  </r>
  <r>
    <s v="Post_3048"/>
    <x v="269"/>
    <x v="18"/>
    <x v="3"/>
    <x v="4"/>
    <x v="3"/>
    <x v="0"/>
    <n v="2738867"/>
    <n v="453411"/>
    <n v="27052"/>
    <n v="32698"/>
    <n v="513161"/>
    <n v="0.18736251157869294"/>
    <x v="2"/>
    <n v="0"/>
  </r>
  <r>
    <s v="Post_3049"/>
    <x v="233"/>
    <x v="23"/>
    <x v="3"/>
    <x v="9"/>
    <x v="1"/>
    <x v="0"/>
    <n v="1358058"/>
    <n v="39790"/>
    <n v="54189"/>
    <n v="14767"/>
    <n v="108746"/>
    <n v="8.0074635987564591E-2"/>
    <x v="0"/>
    <n v="0"/>
  </r>
  <r>
    <s v="Post_3050"/>
    <x v="402"/>
    <x v="21"/>
    <x v="0"/>
    <x v="4"/>
    <x v="5"/>
    <x v="0"/>
    <n v="4427514"/>
    <n v="209500"/>
    <n v="54813"/>
    <n v="398"/>
    <n v="264711"/>
    <n v="5.9787727379292305E-2"/>
    <x v="1"/>
    <n v="0"/>
  </r>
  <r>
    <s v="Post_3051"/>
    <x v="428"/>
    <x v="10"/>
    <x v="1"/>
    <x v="0"/>
    <x v="4"/>
    <x v="7"/>
    <n v="3068331"/>
    <n v="454979"/>
    <n v="20223"/>
    <n v="17128"/>
    <n v="492330"/>
    <n v="0.16045530941739988"/>
    <x v="0"/>
    <n v="0"/>
  </r>
  <r>
    <s v="Post_3052"/>
    <x v="374"/>
    <x v="10"/>
    <x v="1"/>
    <x v="5"/>
    <x v="3"/>
    <x v="6"/>
    <n v="2528462"/>
    <n v="245856"/>
    <n v="95659"/>
    <n v="33681"/>
    <n v="375196"/>
    <n v="0.14838902067739201"/>
    <x v="0"/>
    <n v="0"/>
  </r>
  <r>
    <s v="Post_3053"/>
    <x v="395"/>
    <x v="6"/>
    <x v="1"/>
    <x v="3"/>
    <x v="2"/>
    <x v="6"/>
    <n v="1119674"/>
    <n v="109989"/>
    <n v="80729"/>
    <n v="8816"/>
    <n v="199534"/>
    <n v="0.1782072281753439"/>
    <x v="1"/>
    <n v="0"/>
  </r>
  <r>
    <s v="Post_3054"/>
    <x v="195"/>
    <x v="10"/>
    <x v="3"/>
    <x v="7"/>
    <x v="4"/>
    <x v="6"/>
    <n v="4671503"/>
    <n v="354700"/>
    <n v="68406"/>
    <n v="4501"/>
    <n v="427607"/>
    <n v="9.1535208261666529E-2"/>
    <x v="2"/>
    <n v="0"/>
  </r>
  <r>
    <s v="Post_3055"/>
    <x v="80"/>
    <x v="3"/>
    <x v="0"/>
    <x v="3"/>
    <x v="1"/>
    <x v="5"/>
    <n v="2054982"/>
    <n v="281275"/>
    <n v="53337"/>
    <n v="48762"/>
    <n v="383374"/>
    <n v="0.18655832508508591"/>
    <x v="1"/>
    <n v="0"/>
  </r>
  <r>
    <s v="Post_3056"/>
    <x v="33"/>
    <x v="19"/>
    <x v="2"/>
    <x v="0"/>
    <x v="2"/>
    <x v="3"/>
    <n v="730053"/>
    <n v="338775"/>
    <n v="6525"/>
    <n v="41951"/>
    <n v="387251"/>
    <n v="0.53044231035280998"/>
    <x v="2"/>
    <n v="0"/>
  </r>
  <r>
    <s v="Post_3057"/>
    <x v="606"/>
    <x v="13"/>
    <x v="3"/>
    <x v="7"/>
    <x v="1"/>
    <x v="7"/>
    <n v="2413529"/>
    <n v="336934"/>
    <n v="57434"/>
    <n v="10139"/>
    <n v="404507"/>
    <n v="0.1675998092419855"/>
    <x v="2"/>
    <n v="0"/>
  </r>
  <r>
    <s v="Post_3058"/>
    <x v="181"/>
    <x v="11"/>
    <x v="3"/>
    <x v="2"/>
    <x v="0"/>
    <x v="5"/>
    <n v="391207"/>
    <n v="313055"/>
    <n v="24804"/>
    <n v="6375"/>
    <n v="344234"/>
    <n v="0.87992801764794593"/>
    <x v="2"/>
    <n v="0"/>
  </r>
  <r>
    <s v="Post_3059"/>
    <x v="524"/>
    <x v="10"/>
    <x v="0"/>
    <x v="0"/>
    <x v="5"/>
    <x v="1"/>
    <n v="784742"/>
    <n v="282053"/>
    <n v="19133"/>
    <n v="30108"/>
    <n v="331294"/>
    <n v="0.42216932444038935"/>
    <x v="0"/>
    <n v="0"/>
  </r>
  <r>
    <s v="Post_3060"/>
    <x v="568"/>
    <x v="7"/>
    <x v="2"/>
    <x v="8"/>
    <x v="0"/>
    <x v="5"/>
    <n v="50092"/>
    <n v="58484"/>
    <n v="34868"/>
    <n v="16745"/>
    <n v="110097"/>
    <n v="2.1978958715962631"/>
    <x v="1"/>
    <n v="0"/>
  </r>
  <r>
    <s v="Post_3061"/>
    <x v="676"/>
    <x v="22"/>
    <x v="1"/>
    <x v="0"/>
    <x v="0"/>
    <x v="2"/>
    <n v="277130"/>
    <n v="233783"/>
    <n v="85182"/>
    <n v="8036"/>
    <n v="327001"/>
    <n v="1.1799552556561903"/>
    <x v="2"/>
    <n v="0"/>
  </r>
  <r>
    <s v="Post_3062"/>
    <x v="439"/>
    <x v="0"/>
    <x v="2"/>
    <x v="1"/>
    <x v="5"/>
    <x v="4"/>
    <n v="2565436"/>
    <n v="477983"/>
    <n v="33017"/>
    <n v="27356"/>
    <n v="538356"/>
    <n v="0.20984970975693801"/>
    <x v="1"/>
    <n v="0"/>
  </r>
  <r>
    <s v="Post_3063"/>
    <x v="226"/>
    <x v="7"/>
    <x v="1"/>
    <x v="9"/>
    <x v="1"/>
    <x v="1"/>
    <n v="1592224"/>
    <n v="151107"/>
    <n v="21352"/>
    <n v="42997"/>
    <n v="215456"/>
    <n v="0.13531764374861829"/>
    <x v="1"/>
    <n v="0"/>
  </r>
  <r>
    <s v="Post_3064"/>
    <x v="614"/>
    <x v="9"/>
    <x v="2"/>
    <x v="5"/>
    <x v="3"/>
    <x v="2"/>
    <n v="4866287"/>
    <n v="110197"/>
    <n v="97705"/>
    <n v="47593"/>
    <n v="255495"/>
    <n v="5.2503068561307625E-2"/>
    <x v="2"/>
    <n v="0"/>
  </r>
  <r>
    <s v="Post_3065"/>
    <x v="180"/>
    <x v="22"/>
    <x v="2"/>
    <x v="6"/>
    <x v="2"/>
    <x v="6"/>
    <n v="2403864"/>
    <n v="196768"/>
    <n v="43069"/>
    <n v="37243"/>
    <n v="277080"/>
    <n v="0.11526442427691416"/>
    <x v="2"/>
    <n v="0"/>
  </r>
  <r>
    <s v="Post_3066"/>
    <x v="696"/>
    <x v="13"/>
    <x v="2"/>
    <x v="5"/>
    <x v="4"/>
    <x v="0"/>
    <n v="30878"/>
    <n v="356573"/>
    <n v="37472"/>
    <n v="25202"/>
    <n v="419247"/>
    <n v="13.577530928168922"/>
    <x v="1"/>
    <n v="0"/>
  </r>
  <r>
    <s v="Post_3067"/>
    <x v="605"/>
    <x v="17"/>
    <x v="0"/>
    <x v="3"/>
    <x v="0"/>
    <x v="4"/>
    <n v="170439"/>
    <n v="237078"/>
    <n v="45468"/>
    <n v="45149"/>
    <n v="327695"/>
    <n v="1.9226526792576817"/>
    <x v="1"/>
    <n v="0"/>
  </r>
  <r>
    <s v="Post_3068"/>
    <x v="105"/>
    <x v="1"/>
    <x v="0"/>
    <x v="8"/>
    <x v="5"/>
    <x v="1"/>
    <n v="1720905"/>
    <n v="218906"/>
    <n v="90499"/>
    <n v="10677"/>
    <n v="320082"/>
    <n v="0.18599632170282496"/>
    <x v="0"/>
    <n v="0"/>
  </r>
  <r>
    <s v="Post_3069"/>
    <x v="715"/>
    <x v="0"/>
    <x v="1"/>
    <x v="5"/>
    <x v="5"/>
    <x v="2"/>
    <n v="961891"/>
    <n v="487176"/>
    <n v="12329"/>
    <n v="34064"/>
    <n v="533569"/>
    <n v="0.55470838171892656"/>
    <x v="2"/>
    <n v="0"/>
  </r>
  <r>
    <s v="Post_3070"/>
    <x v="431"/>
    <x v="23"/>
    <x v="0"/>
    <x v="7"/>
    <x v="1"/>
    <x v="7"/>
    <n v="2597115"/>
    <n v="209479"/>
    <n v="59884"/>
    <n v="29309"/>
    <n v="298672"/>
    <n v="0.11500145353594277"/>
    <x v="0"/>
    <n v="0"/>
  </r>
  <r>
    <s v="Post_3071"/>
    <x v="326"/>
    <x v="1"/>
    <x v="3"/>
    <x v="0"/>
    <x v="2"/>
    <x v="0"/>
    <n v="1817777"/>
    <n v="305112"/>
    <n v="68771"/>
    <n v="27995"/>
    <n v="401878"/>
    <n v="0.2210821239348941"/>
    <x v="2"/>
    <n v="0"/>
  </r>
  <r>
    <s v="Post_3072"/>
    <x v="236"/>
    <x v="19"/>
    <x v="0"/>
    <x v="3"/>
    <x v="2"/>
    <x v="5"/>
    <n v="3736164"/>
    <n v="272497"/>
    <n v="47905"/>
    <n v="28553"/>
    <n v="348955"/>
    <n v="9.339927262293625E-2"/>
    <x v="2"/>
    <n v="0"/>
  </r>
  <r>
    <s v="Post_3073"/>
    <x v="8"/>
    <x v="6"/>
    <x v="3"/>
    <x v="1"/>
    <x v="1"/>
    <x v="3"/>
    <n v="1690004"/>
    <n v="87806"/>
    <n v="17483"/>
    <n v="2879"/>
    <n v="108168"/>
    <n v="6.4004582237675176E-2"/>
    <x v="0"/>
    <n v="0"/>
  </r>
  <r>
    <s v="Post_3074"/>
    <x v="653"/>
    <x v="20"/>
    <x v="3"/>
    <x v="0"/>
    <x v="3"/>
    <x v="0"/>
    <n v="4217473"/>
    <n v="315841"/>
    <n v="98963"/>
    <n v="2655"/>
    <n v="417459"/>
    <n v="9.8983206294385284E-2"/>
    <x v="1"/>
    <n v="0"/>
  </r>
  <r>
    <s v="Post_3075"/>
    <x v="402"/>
    <x v="21"/>
    <x v="0"/>
    <x v="3"/>
    <x v="5"/>
    <x v="1"/>
    <n v="2283129"/>
    <n v="127849"/>
    <n v="30815"/>
    <n v="17515"/>
    <n v="176179"/>
    <n v="7.7165591606956949E-2"/>
    <x v="1"/>
    <n v="0"/>
  </r>
  <r>
    <s v="Post_3076"/>
    <x v="39"/>
    <x v="10"/>
    <x v="3"/>
    <x v="4"/>
    <x v="0"/>
    <x v="3"/>
    <n v="2488678"/>
    <n v="87494"/>
    <n v="30237"/>
    <n v="19414"/>
    <n v="137145"/>
    <n v="5.5107571168307029E-2"/>
    <x v="2"/>
    <n v="0"/>
  </r>
  <r>
    <s v="Post_3077"/>
    <x v="510"/>
    <x v="9"/>
    <x v="3"/>
    <x v="9"/>
    <x v="0"/>
    <x v="5"/>
    <n v="3340718"/>
    <n v="351694"/>
    <n v="14602"/>
    <n v="17845"/>
    <n v="384141"/>
    <n v="0.11498755656718107"/>
    <x v="1"/>
    <n v="0"/>
  </r>
  <r>
    <s v="Post_3078"/>
    <x v="434"/>
    <x v="17"/>
    <x v="2"/>
    <x v="3"/>
    <x v="4"/>
    <x v="0"/>
    <n v="3827263"/>
    <n v="322588"/>
    <n v="41822"/>
    <n v="15238"/>
    <n v="379648"/>
    <n v="9.9195691542493941E-2"/>
    <x v="2"/>
    <n v="0"/>
  </r>
  <r>
    <s v="Post_3079"/>
    <x v="390"/>
    <x v="7"/>
    <x v="3"/>
    <x v="7"/>
    <x v="4"/>
    <x v="1"/>
    <n v="3874541"/>
    <n v="325908"/>
    <n v="68520"/>
    <n v="3286"/>
    <n v="397714"/>
    <n v="0.10264802979243219"/>
    <x v="2"/>
    <n v="0"/>
  </r>
  <r>
    <s v="Post_3080"/>
    <x v="290"/>
    <x v="14"/>
    <x v="3"/>
    <x v="2"/>
    <x v="4"/>
    <x v="1"/>
    <n v="4659825"/>
    <n v="163124"/>
    <n v="24416"/>
    <n v="5516"/>
    <n v="193056"/>
    <n v="4.1429882023466549E-2"/>
    <x v="2"/>
    <n v="0"/>
  </r>
  <r>
    <s v="Post_3081"/>
    <x v="545"/>
    <x v="5"/>
    <x v="0"/>
    <x v="8"/>
    <x v="0"/>
    <x v="3"/>
    <n v="2056875"/>
    <n v="483813"/>
    <n v="54265"/>
    <n v="10201"/>
    <n v="548279"/>
    <n v="0.26655922212093591"/>
    <x v="2"/>
    <n v="0"/>
  </r>
  <r>
    <s v="Post_3082"/>
    <x v="173"/>
    <x v="5"/>
    <x v="0"/>
    <x v="0"/>
    <x v="4"/>
    <x v="4"/>
    <n v="1729099"/>
    <n v="214293"/>
    <n v="85464"/>
    <n v="23680"/>
    <n v="323437"/>
    <n v="0.18705522355862794"/>
    <x v="0"/>
    <n v="0"/>
  </r>
  <r>
    <s v="Post_3083"/>
    <x v="429"/>
    <x v="22"/>
    <x v="3"/>
    <x v="4"/>
    <x v="2"/>
    <x v="1"/>
    <n v="704858"/>
    <n v="426448"/>
    <n v="3515"/>
    <n v="6655"/>
    <n v="436618"/>
    <n v="0.61944107891234834"/>
    <x v="0"/>
    <n v="0"/>
  </r>
  <r>
    <s v="Post_3084"/>
    <x v="545"/>
    <x v="5"/>
    <x v="1"/>
    <x v="8"/>
    <x v="1"/>
    <x v="5"/>
    <n v="4843527"/>
    <n v="125726"/>
    <n v="6638"/>
    <n v="10865"/>
    <n v="143229"/>
    <n v="2.957121948530482E-2"/>
    <x v="0"/>
    <n v="0"/>
  </r>
  <r>
    <s v="Post_3085"/>
    <x v="282"/>
    <x v="16"/>
    <x v="2"/>
    <x v="8"/>
    <x v="1"/>
    <x v="4"/>
    <n v="2601129"/>
    <n v="443899"/>
    <n v="62686"/>
    <n v="24835"/>
    <n v="531420"/>
    <n v="0.20430359278605559"/>
    <x v="0"/>
    <n v="0"/>
  </r>
  <r>
    <s v="Post_3086"/>
    <x v="90"/>
    <x v="18"/>
    <x v="2"/>
    <x v="0"/>
    <x v="2"/>
    <x v="3"/>
    <n v="3655039"/>
    <n v="320457"/>
    <n v="90568"/>
    <n v="40721"/>
    <n v="451746"/>
    <n v="0.12359539802448072"/>
    <x v="2"/>
    <n v="0"/>
  </r>
  <r>
    <s v="Post_3087"/>
    <x v="407"/>
    <x v="15"/>
    <x v="2"/>
    <x v="1"/>
    <x v="4"/>
    <x v="1"/>
    <n v="3086921"/>
    <n v="424972"/>
    <n v="73584"/>
    <n v="48752"/>
    <n v="547308"/>
    <n v="0.17729899793353959"/>
    <x v="1"/>
    <n v="0"/>
  </r>
  <r>
    <s v="Post_3088"/>
    <x v="581"/>
    <x v="17"/>
    <x v="3"/>
    <x v="7"/>
    <x v="2"/>
    <x v="5"/>
    <n v="2307451"/>
    <n v="383944"/>
    <n v="11945"/>
    <n v="11701"/>
    <n v="407590"/>
    <n v="0.17664080407341262"/>
    <x v="2"/>
    <n v="0"/>
  </r>
  <r>
    <s v="Post_3089"/>
    <x v="631"/>
    <x v="23"/>
    <x v="1"/>
    <x v="8"/>
    <x v="3"/>
    <x v="6"/>
    <n v="3652853"/>
    <n v="316401"/>
    <n v="92501"/>
    <n v="7383"/>
    <n v="416285"/>
    <n v="0.11396160754347355"/>
    <x v="2"/>
    <n v="0"/>
  </r>
  <r>
    <s v="Post_3090"/>
    <x v="154"/>
    <x v="14"/>
    <x v="1"/>
    <x v="7"/>
    <x v="2"/>
    <x v="2"/>
    <n v="4548249"/>
    <n v="326779"/>
    <n v="68925"/>
    <n v="15219"/>
    <n v="410923"/>
    <n v="9.0347516154018828E-2"/>
    <x v="1"/>
    <n v="0"/>
  </r>
  <r>
    <s v="Post_3091"/>
    <x v="236"/>
    <x v="19"/>
    <x v="1"/>
    <x v="0"/>
    <x v="1"/>
    <x v="2"/>
    <n v="806577"/>
    <n v="50620"/>
    <n v="69364"/>
    <n v="17406"/>
    <n v="137390"/>
    <n v="0.17033711598520662"/>
    <x v="1"/>
    <n v="0"/>
  </r>
  <r>
    <s v="Post_3092"/>
    <x v="290"/>
    <x v="14"/>
    <x v="3"/>
    <x v="3"/>
    <x v="3"/>
    <x v="0"/>
    <n v="3364887"/>
    <n v="358232"/>
    <n v="54348"/>
    <n v="46144"/>
    <n v="458724"/>
    <n v="0.13632671765797783"/>
    <x v="2"/>
    <n v="0"/>
  </r>
  <r>
    <s v="Post_3093"/>
    <x v="206"/>
    <x v="10"/>
    <x v="0"/>
    <x v="8"/>
    <x v="2"/>
    <x v="3"/>
    <n v="921025"/>
    <n v="77092"/>
    <n v="85563"/>
    <n v="8320"/>
    <n v="170975"/>
    <n v="0.18563556906707201"/>
    <x v="0"/>
    <n v="0"/>
  </r>
  <r>
    <s v="Post_3094"/>
    <x v="281"/>
    <x v="14"/>
    <x v="1"/>
    <x v="5"/>
    <x v="4"/>
    <x v="7"/>
    <n v="2511024"/>
    <n v="62511"/>
    <n v="61932"/>
    <n v="3768"/>
    <n v="128211"/>
    <n v="5.1059249135014244E-2"/>
    <x v="0"/>
    <n v="0"/>
  </r>
  <r>
    <s v="Post_3095"/>
    <x v="395"/>
    <x v="6"/>
    <x v="0"/>
    <x v="2"/>
    <x v="2"/>
    <x v="3"/>
    <n v="1428353"/>
    <n v="369192"/>
    <n v="36890"/>
    <n v="39957"/>
    <n v="446039"/>
    <n v="0.31227504685466406"/>
    <x v="1"/>
    <n v="0"/>
  </r>
  <r>
    <s v="Post_3096"/>
    <x v="473"/>
    <x v="11"/>
    <x v="3"/>
    <x v="3"/>
    <x v="5"/>
    <x v="2"/>
    <n v="631719"/>
    <n v="156255"/>
    <n v="51939"/>
    <n v="12258"/>
    <n v="220452"/>
    <n v="0.34897161554425304"/>
    <x v="2"/>
    <n v="0"/>
  </r>
  <r>
    <s v="Post_3097"/>
    <x v="389"/>
    <x v="7"/>
    <x v="1"/>
    <x v="8"/>
    <x v="0"/>
    <x v="5"/>
    <n v="3837949"/>
    <n v="316369"/>
    <n v="65626"/>
    <n v="27325"/>
    <n v="409320"/>
    <n v="0.10665071370151089"/>
    <x v="1"/>
    <n v="0"/>
  </r>
  <r>
    <s v="Post_3098"/>
    <x v="561"/>
    <x v="16"/>
    <x v="0"/>
    <x v="3"/>
    <x v="2"/>
    <x v="7"/>
    <n v="4632365"/>
    <n v="54486"/>
    <n v="64779"/>
    <n v="31302"/>
    <n v="150567"/>
    <n v="3.2503267769271205E-2"/>
    <x v="0"/>
    <n v="0"/>
  </r>
  <r>
    <s v="Post_3099"/>
    <x v="100"/>
    <x v="18"/>
    <x v="0"/>
    <x v="8"/>
    <x v="1"/>
    <x v="7"/>
    <n v="3651573"/>
    <n v="413842"/>
    <n v="15494"/>
    <n v="39353"/>
    <n v="468689"/>
    <n v="0.12835263049650109"/>
    <x v="2"/>
    <n v="0"/>
  </r>
  <r>
    <s v="Post_3100"/>
    <x v="290"/>
    <x v="14"/>
    <x v="3"/>
    <x v="1"/>
    <x v="3"/>
    <x v="6"/>
    <n v="774578"/>
    <n v="311832"/>
    <n v="3147"/>
    <n v="24107"/>
    <n v="339086"/>
    <n v="0.43776869469569235"/>
    <x v="2"/>
    <n v="0"/>
  </r>
  <r>
    <s v="Post_3101"/>
    <x v="595"/>
    <x v="3"/>
    <x v="0"/>
    <x v="3"/>
    <x v="0"/>
    <x v="6"/>
    <n v="660799"/>
    <n v="409848"/>
    <n v="69179"/>
    <n v="3207"/>
    <n v="482234"/>
    <n v="0.72977410680100907"/>
    <x v="1"/>
    <n v="0"/>
  </r>
  <r>
    <s v="Post_3102"/>
    <x v="188"/>
    <x v="5"/>
    <x v="1"/>
    <x v="2"/>
    <x v="4"/>
    <x v="6"/>
    <n v="156951"/>
    <n v="408508"/>
    <n v="7362"/>
    <n v="30622"/>
    <n v="446492"/>
    <n v="2.8447859523035852"/>
    <x v="1"/>
    <n v="0"/>
  </r>
  <r>
    <s v="Post_3103"/>
    <x v="672"/>
    <x v="6"/>
    <x v="1"/>
    <x v="7"/>
    <x v="4"/>
    <x v="0"/>
    <n v="3159453"/>
    <n v="460909"/>
    <n v="52610"/>
    <n v="20708"/>
    <n v="534227"/>
    <n v="0.16908844663933914"/>
    <x v="1"/>
    <n v="0"/>
  </r>
  <r>
    <s v="Post_3104"/>
    <x v="243"/>
    <x v="16"/>
    <x v="3"/>
    <x v="3"/>
    <x v="4"/>
    <x v="5"/>
    <n v="1873915"/>
    <n v="167714"/>
    <n v="51035"/>
    <n v="35133"/>
    <n v="253882"/>
    <n v="0.13548213232724002"/>
    <x v="0"/>
    <n v="0"/>
  </r>
  <r>
    <s v="Post_3105"/>
    <x v="355"/>
    <x v="20"/>
    <x v="3"/>
    <x v="1"/>
    <x v="1"/>
    <x v="6"/>
    <n v="4702260"/>
    <n v="323545"/>
    <n v="45684"/>
    <n v="349"/>
    <n v="369578"/>
    <n v="7.8595824135628406E-2"/>
    <x v="0"/>
    <n v="0"/>
  </r>
  <r>
    <s v="Post_3106"/>
    <x v="448"/>
    <x v="21"/>
    <x v="2"/>
    <x v="4"/>
    <x v="2"/>
    <x v="4"/>
    <n v="2696076"/>
    <n v="362958"/>
    <n v="35443"/>
    <n v="119"/>
    <n v="398520"/>
    <n v="0.14781482421118691"/>
    <x v="2"/>
    <n v="0"/>
  </r>
  <r>
    <s v="Post_3107"/>
    <x v="443"/>
    <x v="19"/>
    <x v="1"/>
    <x v="7"/>
    <x v="3"/>
    <x v="7"/>
    <n v="1659996"/>
    <n v="78744"/>
    <n v="84042"/>
    <n v="26271"/>
    <n v="189057"/>
    <n v="0.11389003346996017"/>
    <x v="1"/>
    <n v="0"/>
  </r>
  <r>
    <s v="Post_3108"/>
    <x v="319"/>
    <x v="13"/>
    <x v="0"/>
    <x v="5"/>
    <x v="0"/>
    <x v="1"/>
    <n v="244108"/>
    <n v="178981"/>
    <n v="59828"/>
    <n v="38033"/>
    <n v="276842"/>
    <n v="1.134096383567929"/>
    <x v="0"/>
    <n v="0"/>
  </r>
  <r>
    <s v="Post_3109"/>
    <x v="361"/>
    <x v="0"/>
    <x v="2"/>
    <x v="0"/>
    <x v="4"/>
    <x v="2"/>
    <n v="2883752"/>
    <n v="89502"/>
    <n v="34959"/>
    <n v="36742"/>
    <n v="161203"/>
    <n v="5.5900438040441758E-2"/>
    <x v="1"/>
    <n v="0"/>
  </r>
  <r>
    <s v="Post_3110"/>
    <x v="43"/>
    <x v="20"/>
    <x v="2"/>
    <x v="4"/>
    <x v="1"/>
    <x v="5"/>
    <n v="4881343"/>
    <n v="357046"/>
    <n v="19469"/>
    <n v="1895"/>
    <n v="378410"/>
    <n v="7.7521698434221895E-2"/>
    <x v="2"/>
    <n v="0"/>
  </r>
  <r>
    <s v="Post_3111"/>
    <x v="589"/>
    <x v="6"/>
    <x v="1"/>
    <x v="5"/>
    <x v="5"/>
    <x v="3"/>
    <n v="3133920"/>
    <n v="214076"/>
    <n v="33445"/>
    <n v="23364"/>
    <n v="270885"/>
    <n v="8.6436475723694284E-2"/>
    <x v="0"/>
    <n v="0"/>
  </r>
  <r>
    <s v="Post_3112"/>
    <x v="660"/>
    <x v="7"/>
    <x v="3"/>
    <x v="4"/>
    <x v="3"/>
    <x v="2"/>
    <n v="120859"/>
    <n v="67805"/>
    <n v="15753"/>
    <n v="43999"/>
    <n v="127557"/>
    <n v="1.0554199521756757"/>
    <x v="0"/>
    <n v="0"/>
  </r>
  <r>
    <s v="Post_3113"/>
    <x v="356"/>
    <x v="4"/>
    <x v="1"/>
    <x v="1"/>
    <x v="3"/>
    <x v="2"/>
    <n v="4099154"/>
    <n v="220498"/>
    <n v="25835"/>
    <n v="8876"/>
    <n v="255209"/>
    <n v="6.2258944162624778E-2"/>
    <x v="0"/>
    <n v="0"/>
  </r>
  <r>
    <s v="Post_3114"/>
    <x v="539"/>
    <x v="4"/>
    <x v="0"/>
    <x v="5"/>
    <x v="5"/>
    <x v="7"/>
    <n v="204127"/>
    <n v="148559"/>
    <n v="99873"/>
    <n v="30671"/>
    <n v="279103"/>
    <n v="1.3673007490434876"/>
    <x v="1"/>
    <n v="0"/>
  </r>
  <r>
    <s v="Post_3115"/>
    <x v="466"/>
    <x v="8"/>
    <x v="0"/>
    <x v="4"/>
    <x v="1"/>
    <x v="4"/>
    <n v="145648"/>
    <n v="281353"/>
    <n v="78187"/>
    <n v="26268"/>
    <n v="385808"/>
    <n v="2.6489069537515104"/>
    <x v="2"/>
    <n v="0"/>
  </r>
  <r>
    <s v="Post_3116"/>
    <x v="655"/>
    <x v="12"/>
    <x v="0"/>
    <x v="2"/>
    <x v="2"/>
    <x v="7"/>
    <n v="2595241"/>
    <n v="216875"/>
    <n v="43249"/>
    <n v="18265"/>
    <n v="278389"/>
    <n v="0.10726903590071211"/>
    <x v="0"/>
    <n v="0"/>
  </r>
  <r>
    <s v="Post_3117"/>
    <x v="209"/>
    <x v="15"/>
    <x v="0"/>
    <x v="1"/>
    <x v="1"/>
    <x v="3"/>
    <n v="2285478"/>
    <n v="448515"/>
    <n v="41351"/>
    <n v="13176"/>
    <n v="503042"/>
    <n v="0.22010362821256649"/>
    <x v="1"/>
    <n v="0"/>
  </r>
  <r>
    <s v="Post_3118"/>
    <x v="605"/>
    <x v="17"/>
    <x v="3"/>
    <x v="1"/>
    <x v="3"/>
    <x v="6"/>
    <n v="4948346"/>
    <n v="102881"/>
    <n v="79443"/>
    <n v="33466"/>
    <n v="215790"/>
    <n v="4.3608510803407843E-2"/>
    <x v="1"/>
    <n v="0"/>
  </r>
  <r>
    <s v="Post_3119"/>
    <x v="307"/>
    <x v="17"/>
    <x v="1"/>
    <x v="9"/>
    <x v="4"/>
    <x v="3"/>
    <n v="4588344"/>
    <n v="458754"/>
    <n v="69225"/>
    <n v="2083"/>
    <n v="530062"/>
    <n v="0.11552359631274377"/>
    <x v="1"/>
    <n v="0"/>
  </r>
  <r>
    <s v="Post_3120"/>
    <x v="10"/>
    <x v="8"/>
    <x v="0"/>
    <x v="1"/>
    <x v="4"/>
    <x v="2"/>
    <n v="3053446"/>
    <n v="220668"/>
    <n v="9671"/>
    <n v="40811"/>
    <n v="271150"/>
    <n v="8.8801308423335473E-2"/>
    <x v="1"/>
    <n v="0"/>
  </r>
  <r>
    <s v="Post_3121"/>
    <x v="147"/>
    <x v="20"/>
    <x v="0"/>
    <x v="9"/>
    <x v="4"/>
    <x v="5"/>
    <n v="1730197"/>
    <n v="376526"/>
    <n v="25378"/>
    <n v="36469"/>
    <n v="438373"/>
    <n v="0.25336594618994251"/>
    <x v="1"/>
    <n v="0"/>
  </r>
  <r>
    <s v="Post_3122"/>
    <x v="70"/>
    <x v="5"/>
    <x v="3"/>
    <x v="6"/>
    <x v="2"/>
    <x v="7"/>
    <n v="4221571"/>
    <n v="230408"/>
    <n v="7039"/>
    <n v="37994"/>
    <n v="275441"/>
    <n v="6.5246089666619364E-2"/>
    <x v="1"/>
    <n v="0"/>
  </r>
  <r>
    <s v="Post_3123"/>
    <x v="296"/>
    <x v="10"/>
    <x v="3"/>
    <x v="5"/>
    <x v="3"/>
    <x v="0"/>
    <n v="3762415"/>
    <n v="245867"/>
    <n v="62399"/>
    <n v="19589"/>
    <n v="327855"/>
    <n v="8.7139510128468017E-2"/>
    <x v="2"/>
    <n v="0"/>
  </r>
  <r>
    <s v="Post_3124"/>
    <x v="496"/>
    <x v="15"/>
    <x v="0"/>
    <x v="1"/>
    <x v="2"/>
    <x v="0"/>
    <n v="4646868"/>
    <n v="359508"/>
    <n v="120"/>
    <n v="34944"/>
    <n v="394572"/>
    <n v="8.4911385475120019E-2"/>
    <x v="1"/>
    <n v="0"/>
  </r>
  <r>
    <s v="Post_3125"/>
    <x v="661"/>
    <x v="20"/>
    <x v="1"/>
    <x v="9"/>
    <x v="5"/>
    <x v="4"/>
    <n v="2202961"/>
    <n v="39829"/>
    <n v="39612"/>
    <n v="33557"/>
    <n v="112998"/>
    <n v="5.1293690628204491E-2"/>
    <x v="2"/>
    <n v="0"/>
  </r>
  <r>
    <s v="Post_3126"/>
    <x v="251"/>
    <x v="17"/>
    <x v="0"/>
    <x v="6"/>
    <x v="0"/>
    <x v="6"/>
    <n v="1877441"/>
    <n v="110030"/>
    <n v="2062"/>
    <n v="22105"/>
    <n v="134197"/>
    <n v="7.1478677625555209E-2"/>
    <x v="0"/>
    <n v="0"/>
  </r>
  <r>
    <s v="Post_3127"/>
    <x v="197"/>
    <x v="17"/>
    <x v="1"/>
    <x v="8"/>
    <x v="4"/>
    <x v="0"/>
    <n v="2316030"/>
    <n v="473612"/>
    <n v="67470"/>
    <n v="39461"/>
    <n v="580543"/>
    <n v="0.25066298795784164"/>
    <x v="2"/>
    <n v="0"/>
  </r>
  <r>
    <s v="Post_3128"/>
    <x v="379"/>
    <x v="1"/>
    <x v="0"/>
    <x v="6"/>
    <x v="5"/>
    <x v="5"/>
    <n v="994627"/>
    <n v="274119"/>
    <n v="14486"/>
    <n v="14662"/>
    <n v="303267"/>
    <n v="0.30490525594016654"/>
    <x v="1"/>
    <n v="0"/>
  </r>
  <r>
    <s v="Post_3129"/>
    <x v="359"/>
    <x v="14"/>
    <x v="0"/>
    <x v="5"/>
    <x v="0"/>
    <x v="4"/>
    <n v="4096259"/>
    <n v="355421"/>
    <n v="35317"/>
    <n v="8773"/>
    <n v="399511"/>
    <n v="9.7530698132124949E-2"/>
    <x v="1"/>
    <n v="0"/>
  </r>
  <r>
    <s v="Post_3130"/>
    <x v="278"/>
    <x v="8"/>
    <x v="3"/>
    <x v="9"/>
    <x v="4"/>
    <x v="6"/>
    <n v="4485690"/>
    <n v="428585"/>
    <n v="35124"/>
    <n v="26006"/>
    <n v="489715"/>
    <n v="0.10917272482048469"/>
    <x v="1"/>
    <n v="0"/>
  </r>
  <r>
    <s v="Post_3131"/>
    <x v="523"/>
    <x v="14"/>
    <x v="0"/>
    <x v="3"/>
    <x v="4"/>
    <x v="2"/>
    <n v="4129059"/>
    <n v="10779"/>
    <n v="49769"/>
    <n v="49608"/>
    <n v="110156"/>
    <n v="2.6678233466753562E-2"/>
    <x v="2"/>
    <n v="0"/>
  </r>
  <r>
    <s v="Post_3132"/>
    <x v="622"/>
    <x v="13"/>
    <x v="2"/>
    <x v="9"/>
    <x v="4"/>
    <x v="5"/>
    <n v="695143"/>
    <n v="445169"/>
    <n v="82700"/>
    <n v="22347"/>
    <n v="550216"/>
    <n v="0.79151483939275802"/>
    <x v="1"/>
    <n v="0"/>
  </r>
  <r>
    <s v="Post_3133"/>
    <x v="601"/>
    <x v="0"/>
    <x v="0"/>
    <x v="2"/>
    <x v="5"/>
    <x v="2"/>
    <n v="3830713"/>
    <n v="309847"/>
    <n v="47878"/>
    <n v="25793"/>
    <n v="383518"/>
    <n v="0.10011661014542202"/>
    <x v="0"/>
    <n v="0"/>
  </r>
  <r>
    <s v="Post_3134"/>
    <x v="78"/>
    <x v="8"/>
    <x v="0"/>
    <x v="7"/>
    <x v="1"/>
    <x v="5"/>
    <n v="2973845"/>
    <n v="499922"/>
    <n v="38576"/>
    <n v="19020"/>
    <n v="557518"/>
    <n v="0.18747379234627226"/>
    <x v="0"/>
    <n v="0"/>
  </r>
  <r>
    <s v="Post_3135"/>
    <x v="679"/>
    <x v="12"/>
    <x v="2"/>
    <x v="7"/>
    <x v="5"/>
    <x v="6"/>
    <n v="4718747"/>
    <n v="76519"/>
    <n v="2851"/>
    <n v="10195"/>
    <n v="89565"/>
    <n v="1.8980674318839302E-2"/>
    <x v="0"/>
    <n v="0"/>
  </r>
  <r>
    <s v="Post_3136"/>
    <x v="98"/>
    <x v="15"/>
    <x v="0"/>
    <x v="0"/>
    <x v="4"/>
    <x v="3"/>
    <n v="1108583"/>
    <n v="156718"/>
    <n v="15931"/>
    <n v="27325"/>
    <n v="199974"/>
    <n v="0.1803870346198706"/>
    <x v="0"/>
    <n v="0"/>
  </r>
  <r>
    <s v="Post_3137"/>
    <x v="631"/>
    <x v="23"/>
    <x v="3"/>
    <x v="2"/>
    <x v="1"/>
    <x v="6"/>
    <n v="2664292"/>
    <n v="168521"/>
    <n v="48709"/>
    <n v="898"/>
    <n v="218128"/>
    <n v="8.1870906041830255E-2"/>
    <x v="1"/>
    <n v="0"/>
  </r>
  <r>
    <s v="Post_3138"/>
    <x v="547"/>
    <x v="13"/>
    <x v="0"/>
    <x v="0"/>
    <x v="5"/>
    <x v="2"/>
    <n v="4440291"/>
    <n v="236499"/>
    <n v="38230"/>
    <n v="42230"/>
    <n v="316959"/>
    <n v="7.1382483715594316E-2"/>
    <x v="2"/>
    <n v="0"/>
  </r>
  <r>
    <s v="Post_3139"/>
    <x v="663"/>
    <x v="19"/>
    <x v="0"/>
    <x v="0"/>
    <x v="2"/>
    <x v="4"/>
    <n v="3096154"/>
    <n v="157721"/>
    <n v="32538"/>
    <n v="35012"/>
    <n v="225271"/>
    <n v="7.2758331788405878E-2"/>
    <x v="0"/>
    <n v="0"/>
  </r>
  <r>
    <s v="Post_3140"/>
    <x v="459"/>
    <x v="9"/>
    <x v="1"/>
    <x v="8"/>
    <x v="4"/>
    <x v="0"/>
    <n v="1800642"/>
    <n v="446765"/>
    <n v="97999"/>
    <n v="9762"/>
    <n v="554526"/>
    <n v="0.30796016087595424"/>
    <x v="2"/>
    <n v="0"/>
  </r>
  <r>
    <s v="Post_3141"/>
    <x v="599"/>
    <x v="11"/>
    <x v="0"/>
    <x v="6"/>
    <x v="1"/>
    <x v="2"/>
    <n v="1546442"/>
    <n v="244895"/>
    <n v="62161"/>
    <n v="17635"/>
    <n v="324691"/>
    <n v="0.20996002436560829"/>
    <x v="1"/>
    <n v="0"/>
  </r>
  <r>
    <s v="Post_3142"/>
    <x v="708"/>
    <x v="18"/>
    <x v="2"/>
    <x v="2"/>
    <x v="2"/>
    <x v="1"/>
    <n v="3684565"/>
    <n v="82773"/>
    <n v="32745"/>
    <n v="7069"/>
    <n v="122587"/>
    <n v="3.3270413196673149E-2"/>
    <x v="0"/>
    <n v="0"/>
  </r>
  <r>
    <s v="Post_3143"/>
    <x v="273"/>
    <x v="2"/>
    <x v="0"/>
    <x v="4"/>
    <x v="5"/>
    <x v="6"/>
    <n v="2836188"/>
    <n v="36484"/>
    <n v="53999"/>
    <n v="3938"/>
    <n v="94421"/>
    <n v="3.3291516641350993E-2"/>
    <x v="2"/>
    <n v="0"/>
  </r>
  <r>
    <s v="Post_3144"/>
    <x v="76"/>
    <x v="19"/>
    <x v="2"/>
    <x v="0"/>
    <x v="0"/>
    <x v="2"/>
    <n v="1927040"/>
    <n v="160622"/>
    <n v="93396"/>
    <n v="5725"/>
    <n v="259743"/>
    <n v="0.13478858767851212"/>
    <x v="2"/>
    <n v="0"/>
  </r>
  <r>
    <s v="Post_3145"/>
    <x v="631"/>
    <x v="23"/>
    <x v="2"/>
    <x v="1"/>
    <x v="2"/>
    <x v="5"/>
    <n v="2710942"/>
    <n v="161337"/>
    <n v="11653"/>
    <n v="28138"/>
    <n v="201128"/>
    <n v="7.4191185204257409E-2"/>
    <x v="1"/>
    <n v="0"/>
  </r>
  <r>
    <s v="Post_3146"/>
    <x v="696"/>
    <x v="13"/>
    <x v="0"/>
    <x v="7"/>
    <x v="3"/>
    <x v="4"/>
    <n v="1428672"/>
    <n v="39949"/>
    <n v="70314"/>
    <n v="15133"/>
    <n v="125396"/>
    <n v="8.777102092012723E-2"/>
    <x v="2"/>
    <n v="0"/>
  </r>
  <r>
    <s v="Post_3147"/>
    <x v="241"/>
    <x v="3"/>
    <x v="2"/>
    <x v="8"/>
    <x v="4"/>
    <x v="4"/>
    <n v="171187"/>
    <n v="222198"/>
    <n v="53766"/>
    <n v="33555"/>
    <n v="309519"/>
    <n v="1.8080753795556905"/>
    <x v="0"/>
    <n v="0"/>
  </r>
  <r>
    <s v="Post_3148"/>
    <x v="524"/>
    <x v="10"/>
    <x v="0"/>
    <x v="1"/>
    <x v="2"/>
    <x v="2"/>
    <n v="2400993"/>
    <n v="149169"/>
    <n v="86258"/>
    <n v="22586"/>
    <n v="258013"/>
    <n v="0.10746095469666092"/>
    <x v="2"/>
    <n v="0"/>
  </r>
  <r>
    <s v="Post_3149"/>
    <x v="91"/>
    <x v="14"/>
    <x v="3"/>
    <x v="9"/>
    <x v="1"/>
    <x v="7"/>
    <n v="683404"/>
    <n v="125632"/>
    <n v="69396"/>
    <n v="42246"/>
    <n v="237274"/>
    <n v="0.34719433892690121"/>
    <x v="0"/>
    <n v="0"/>
  </r>
  <r>
    <s v="Post_3150"/>
    <x v="278"/>
    <x v="8"/>
    <x v="3"/>
    <x v="2"/>
    <x v="5"/>
    <x v="0"/>
    <n v="1084845"/>
    <n v="236291"/>
    <n v="48695"/>
    <n v="20230"/>
    <n v="305216"/>
    <n v="0.28134526130461035"/>
    <x v="2"/>
    <n v="0"/>
  </r>
  <r>
    <s v="Post_3151"/>
    <x v="711"/>
    <x v="12"/>
    <x v="0"/>
    <x v="9"/>
    <x v="2"/>
    <x v="5"/>
    <n v="785441"/>
    <n v="251319"/>
    <n v="90801"/>
    <n v="45639"/>
    <n v="387759"/>
    <n v="0.49368316652683014"/>
    <x v="0"/>
    <n v="0"/>
  </r>
  <r>
    <s v="Post_3152"/>
    <x v="59"/>
    <x v="9"/>
    <x v="1"/>
    <x v="7"/>
    <x v="1"/>
    <x v="4"/>
    <n v="2088618"/>
    <n v="33474"/>
    <n v="31406"/>
    <n v="37790"/>
    <n v="102670"/>
    <n v="4.9156906624380332E-2"/>
    <x v="2"/>
    <n v="0"/>
  </r>
  <r>
    <s v="Post_3153"/>
    <x v="238"/>
    <x v="7"/>
    <x v="3"/>
    <x v="7"/>
    <x v="5"/>
    <x v="3"/>
    <n v="1877888"/>
    <n v="358995"/>
    <n v="39781"/>
    <n v="6260"/>
    <n v="405036"/>
    <n v="0.21568698452729876"/>
    <x v="1"/>
    <n v="0"/>
  </r>
  <r>
    <s v="Post_3154"/>
    <x v="561"/>
    <x v="16"/>
    <x v="3"/>
    <x v="6"/>
    <x v="5"/>
    <x v="2"/>
    <n v="2518128"/>
    <n v="77170"/>
    <n v="26752"/>
    <n v="2951"/>
    <n v="106873"/>
    <n v="4.2441448568142685E-2"/>
    <x v="1"/>
    <n v="0"/>
  </r>
  <r>
    <s v="Post_3155"/>
    <x v="208"/>
    <x v="18"/>
    <x v="3"/>
    <x v="8"/>
    <x v="2"/>
    <x v="2"/>
    <n v="2056076"/>
    <n v="481020"/>
    <n v="94615"/>
    <n v="25181"/>
    <n v="600816"/>
    <n v="0.292214879216527"/>
    <x v="1"/>
    <n v="0"/>
  </r>
  <r>
    <s v="Post_3156"/>
    <x v="355"/>
    <x v="20"/>
    <x v="3"/>
    <x v="8"/>
    <x v="3"/>
    <x v="2"/>
    <n v="535121"/>
    <n v="205652"/>
    <n v="74668"/>
    <n v="45507"/>
    <n v="325827"/>
    <n v="0.60888471953072298"/>
    <x v="1"/>
    <n v="0"/>
  </r>
  <r>
    <s v="Post_3157"/>
    <x v="297"/>
    <x v="13"/>
    <x v="0"/>
    <x v="9"/>
    <x v="3"/>
    <x v="1"/>
    <n v="3881244"/>
    <n v="322762"/>
    <n v="69154"/>
    <n v="45772"/>
    <n v="437688"/>
    <n v="0.11277002940294401"/>
    <x v="2"/>
    <n v="0"/>
  </r>
  <r>
    <s v="Post_3158"/>
    <x v="512"/>
    <x v="1"/>
    <x v="3"/>
    <x v="4"/>
    <x v="2"/>
    <x v="7"/>
    <n v="4498572"/>
    <n v="449425"/>
    <n v="54623"/>
    <n v="35583"/>
    <n v="539631"/>
    <n v="0.11995606605829583"/>
    <x v="0"/>
    <n v="0"/>
  </r>
  <r>
    <s v="Post_3159"/>
    <x v="304"/>
    <x v="21"/>
    <x v="1"/>
    <x v="9"/>
    <x v="0"/>
    <x v="5"/>
    <n v="3008256"/>
    <n v="49571"/>
    <n v="4667"/>
    <n v="7419"/>
    <n v="61657"/>
    <n v="2.0495928537996765E-2"/>
    <x v="0"/>
    <n v="0"/>
  </r>
  <r>
    <s v="Post_3160"/>
    <x v="699"/>
    <x v="22"/>
    <x v="3"/>
    <x v="4"/>
    <x v="5"/>
    <x v="2"/>
    <n v="1987787"/>
    <n v="41192"/>
    <n v="4687"/>
    <n v="26107"/>
    <n v="71986"/>
    <n v="3.6214141656022499E-2"/>
    <x v="2"/>
    <n v="0"/>
  </r>
  <r>
    <s v="Post_3161"/>
    <x v="368"/>
    <x v="9"/>
    <x v="0"/>
    <x v="2"/>
    <x v="3"/>
    <x v="7"/>
    <n v="4486633"/>
    <n v="27418"/>
    <n v="58555"/>
    <n v="3114"/>
    <n v="89087"/>
    <n v="1.9856092530857773E-2"/>
    <x v="2"/>
    <n v="0"/>
  </r>
  <r>
    <s v="Post_3162"/>
    <x v="593"/>
    <x v="7"/>
    <x v="0"/>
    <x v="4"/>
    <x v="4"/>
    <x v="2"/>
    <n v="496567"/>
    <n v="260126"/>
    <n v="47936"/>
    <n v="7127"/>
    <n v="315189"/>
    <n v="0.63473609804920583"/>
    <x v="0"/>
    <n v="0"/>
  </r>
  <r>
    <s v="Post_3163"/>
    <x v="538"/>
    <x v="15"/>
    <x v="3"/>
    <x v="5"/>
    <x v="3"/>
    <x v="0"/>
    <n v="4731153"/>
    <n v="280741"/>
    <n v="96904"/>
    <n v="17906"/>
    <n v="395551"/>
    <n v="8.3605624252692731E-2"/>
    <x v="1"/>
    <n v="0"/>
  </r>
  <r>
    <s v="Post_3164"/>
    <x v="44"/>
    <x v="19"/>
    <x v="2"/>
    <x v="6"/>
    <x v="2"/>
    <x v="2"/>
    <n v="212704"/>
    <n v="431284"/>
    <n v="38305"/>
    <n v="46613"/>
    <n v="516202"/>
    <n v="2.4268561004964644"/>
    <x v="0"/>
    <n v="0"/>
  </r>
  <r>
    <s v="Post_3165"/>
    <x v="372"/>
    <x v="6"/>
    <x v="2"/>
    <x v="9"/>
    <x v="5"/>
    <x v="7"/>
    <n v="1314532"/>
    <n v="324119"/>
    <n v="29318"/>
    <n v="7716"/>
    <n v="361153"/>
    <n v="0.27473884241692098"/>
    <x v="0"/>
    <n v="0"/>
  </r>
  <r>
    <s v="Post_3166"/>
    <x v="641"/>
    <x v="1"/>
    <x v="0"/>
    <x v="1"/>
    <x v="0"/>
    <x v="0"/>
    <n v="1616973"/>
    <n v="258225"/>
    <n v="21629"/>
    <n v="6932"/>
    <n v="286786"/>
    <n v="0.17735979512335703"/>
    <x v="1"/>
    <n v="0"/>
  </r>
  <r>
    <s v="Post_3167"/>
    <x v="286"/>
    <x v="12"/>
    <x v="1"/>
    <x v="1"/>
    <x v="2"/>
    <x v="7"/>
    <n v="3692899"/>
    <n v="333304"/>
    <n v="64397"/>
    <n v="41206"/>
    <n v="438907"/>
    <n v="0.1188516122428477"/>
    <x v="0"/>
    <n v="0"/>
  </r>
  <r>
    <s v="Post_3168"/>
    <x v="596"/>
    <x v="20"/>
    <x v="2"/>
    <x v="8"/>
    <x v="4"/>
    <x v="0"/>
    <n v="1670435"/>
    <n v="67796"/>
    <n v="52824"/>
    <n v="30462"/>
    <n v="151082"/>
    <n v="9.0444704523073335E-2"/>
    <x v="1"/>
    <n v="0"/>
  </r>
  <r>
    <s v="Post_3169"/>
    <x v="219"/>
    <x v="7"/>
    <x v="2"/>
    <x v="9"/>
    <x v="1"/>
    <x v="1"/>
    <n v="3923288"/>
    <n v="442212"/>
    <n v="71040"/>
    <n v="4338"/>
    <n v="517590"/>
    <n v="0.13192760765969769"/>
    <x v="1"/>
    <n v="0"/>
  </r>
  <r>
    <s v="Post_3170"/>
    <x v="213"/>
    <x v="11"/>
    <x v="0"/>
    <x v="6"/>
    <x v="1"/>
    <x v="6"/>
    <n v="1756626"/>
    <n v="3030"/>
    <n v="44751"/>
    <n v="5046"/>
    <n v="52827"/>
    <n v="3.007299220209652E-2"/>
    <x v="1"/>
    <n v="0"/>
  </r>
  <r>
    <s v="Post_3171"/>
    <x v="648"/>
    <x v="3"/>
    <x v="2"/>
    <x v="8"/>
    <x v="3"/>
    <x v="4"/>
    <n v="1262732"/>
    <n v="476695"/>
    <n v="34147"/>
    <n v="6539"/>
    <n v="517381"/>
    <n v="0.40973143945033469"/>
    <x v="2"/>
    <n v="0"/>
  </r>
  <r>
    <s v="Post_3172"/>
    <x v="609"/>
    <x v="16"/>
    <x v="1"/>
    <x v="9"/>
    <x v="3"/>
    <x v="2"/>
    <n v="652613"/>
    <n v="68913"/>
    <n v="48724"/>
    <n v="2520"/>
    <n v="120157"/>
    <n v="0.18411677364686269"/>
    <x v="0"/>
    <n v="0"/>
  </r>
  <r>
    <s v="Post_3173"/>
    <x v="100"/>
    <x v="18"/>
    <x v="0"/>
    <x v="9"/>
    <x v="4"/>
    <x v="4"/>
    <n v="2216863"/>
    <n v="499147"/>
    <n v="11602"/>
    <n v="4513"/>
    <n v="515262"/>
    <n v="0.2324284360377705"/>
    <x v="2"/>
    <n v="0"/>
  </r>
  <r>
    <s v="Post_3174"/>
    <x v="639"/>
    <x v="13"/>
    <x v="0"/>
    <x v="8"/>
    <x v="0"/>
    <x v="1"/>
    <n v="3847940"/>
    <n v="382933"/>
    <n v="33818"/>
    <n v="35325"/>
    <n v="452076"/>
    <n v="0.11748519987317889"/>
    <x v="0"/>
    <n v="0"/>
  </r>
  <r>
    <s v="Post_3175"/>
    <x v="671"/>
    <x v="14"/>
    <x v="0"/>
    <x v="8"/>
    <x v="4"/>
    <x v="0"/>
    <n v="431450"/>
    <n v="299277"/>
    <n v="88023"/>
    <n v="22378"/>
    <n v="409678"/>
    <n v="0.9495376057480589"/>
    <x v="1"/>
    <n v="0"/>
  </r>
  <r>
    <s v="Post_3176"/>
    <x v="503"/>
    <x v="11"/>
    <x v="3"/>
    <x v="5"/>
    <x v="5"/>
    <x v="7"/>
    <n v="4136937"/>
    <n v="384754"/>
    <n v="68003"/>
    <n v="30923"/>
    <n v="483680"/>
    <n v="0.11691741982050971"/>
    <x v="0"/>
    <n v="0"/>
  </r>
  <r>
    <s v="Post_3177"/>
    <x v="695"/>
    <x v="20"/>
    <x v="2"/>
    <x v="1"/>
    <x v="3"/>
    <x v="2"/>
    <n v="4747512"/>
    <n v="453977"/>
    <n v="51450"/>
    <n v="12085"/>
    <n v="517512"/>
    <n v="0.1090069914515224"/>
    <x v="1"/>
    <n v="0"/>
  </r>
  <r>
    <s v="Post_3178"/>
    <x v="184"/>
    <x v="21"/>
    <x v="3"/>
    <x v="0"/>
    <x v="5"/>
    <x v="6"/>
    <n v="2391980"/>
    <n v="444847"/>
    <n v="46095"/>
    <n v="44360"/>
    <n v="535302"/>
    <n v="0.22379033269508941"/>
    <x v="2"/>
    <n v="0"/>
  </r>
  <r>
    <s v="Post_3179"/>
    <x v="498"/>
    <x v="23"/>
    <x v="2"/>
    <x v="2"/>
    <x v="1"/>
    <x v="7"/>
    <n v="2663152"/>
    <n v="206052"/>
    <n v="32784"/>
    <n v="32820"/>
    <n v="271656"/>
    <n v="0.10200544317410347"/>
    <x v="0"/>
    <n v="0"/>
  </r>
  <r>
    <s v="Post_3180"/>
    <x v="654"/>
    <x v="13"/>
    <x v="2"/>
    <x v="9"/>
    <x v="5"/>
    <x v="3"/>
    <n v="932607"/>
    <n v="202697"/>
    <n v="90673"/>
    <n v="270"/>
    <n v="293640"/>
    <n v="0.31485931373022075"/>
    <x v="0"/>
    <n v="0"/>
  </r>
  <r>
    <s v="Post_3181"/>
    <x v="74"/>
    <x v="8"/>
    <x v="2"/>
    <x v="3"/>
    <x v="5"/>
    <x v="7"/>
    <n v="1295631"/>
    <n v="384661"/>
    <n v="43128"/>
    <n v="25664"/>
    <n v="453453"/>
    <n v="0.34998622292921366"/>
    <x v="0"/>
    <n v="0"/>
  </r>
  <r>
    <s v="Post_3182"/>
    <x v="487"/>
    <x v="21"/>
    <x v="0"/>
    <x v="8"/>
    <x v="1"/>
    <x v="4"/>
    <n v="3914990"/>
    <n v="257949"/>
    <n v="1409"/>
    <n v="41644"/>
    <n v="301002"/>
    <n v="7.6884487572126625E-2"/>
    <x v="1"/>
    <n v="0"/>
  </r>
  <r>
    <s v="Post_3183"/>
    <x v="596"/>
    <x v="20"/>
    <x v="1"/>
    <x v="4"/>
    <x v="4"/>
    <x v="2"/>
    <n v="4004484"/>
    <n v="28922"/>
    <n v="67896"/>
    <n v="39287"/>
    <n v="136105"/>
    <n v="3.3988149284651908E-2"/>
    <x v="1"/>
    <n v="0"/>
  </r>
  <r>
    <s v="Post_3184"/>
    <x v="694"/>
    <x v="8"/>
    <x v="2"/>
    <x v="7"/>
    <x v="2"/>
    <x v="1"/>
    <n v="2526693"/>
    <n v="23428"/>
    <n v="62797"/>
    <n v="28304"/>
    <n v="114529"/>
    <n v="4.5327627851899699E-2"/>
    <x v="1"/>
    <n v="0"/>
  </r>
  <r>
    <s v="Post_3185"/>
    <x v="147"/>
    <x v="20"/>
    <x v="2"/>
    <x v="4"/>
    <x v="5"/>
    <x v="0"/>
    <n v="3234591"/>
    <n v="152530"/>
    <n v="42933"/>
    <n v="15910"/>
    <n v="211373"/>
    <n v="6.5347674559163738E-2"/>
    <x v="2"/>
    <n v="0"/>
  </r>
  <r>
    <s v="Post_3186"/>
    <x v="214"/>
    <x v="9"/>
    <x v="2"/>
    <x v="0"/>
    <x v="1"/>
    <x v="3"/>
    <n v="1680858"/>
    <n v="306722"/>
    <n v="26650"/>
    <n v="22652"/>
    <n v="356024"/>
    <n v="0.21181087278044902"/>
    <x v="2"/>
    <n v="0"/>
  </r>
  <r>
    <s v="Post_3187"/>
    <x v="312"/>
    <x v="10"/>
    <x v="3"/>
    <x v="2"/>
    <x v="4"/>
    <x v="4"/>
    <n v="3524578"/>
    <n v="205017"/>
    <n v="50107"/>
    <n v="46380"/>
    <n v="301504"/>
    <n v="8.5543290572658623E-2"/>
    <x v="2"/>
    <n v="0"/>
  </r>
  <r>
    <s v="Post_3188"/>
    <x v="309"/>
    <x v="12"/>
    <x v="2"/>
    <x v="3"/>
    <x v="3"/>
    <x v="3"/>
    <n v="811909"/>
    <n v="267877"/>
    <n v="99635"/>
    <n v="33755"/>
    <n v="401267"/>
    <n v="0.49422656972641021"/>
    <x v="2"/>
    <n v="0"/>
  </r>
  <r>
    <s v="Post_3189"/>
    <x v="527"/>
    <x v="13"/>
    <x v="1"/>
    <x v="8"/>
    <x v="1"/>
    <x v="7"/>
    <n v="2703206"/>
    <n v="265588"/>
    <n v="10903"/>
    <n v="43619"/>
    <n v="320110"/>
    <n v="0.11841864807935466"/>
    <x v="2"/>
    <n v="0"/>
  </r>
  <r>
    <s v="Post_3190"/>
    <x v="156"/>
    <x v="15"/>
    <x v="2"/>
    <x v="9"/>
    <x v="1"/>
    <x v="6"/>
    <n v="4926792"/>
    <n v="476756"/>
    <n v="74016"/>
    <n v="30462"/>
    <n v="581234"/>
    <n v="0.11797413002213204"/>
    <x v="1"/>
    <n v="0"/>
  </r>
  <r>
    <s v="Post_3191"/>
    <x v="586"/>
    <x v="21"/>
    <x v="1"/>
    <x v="4"/>
    <x v="4"/>
    <x v="7"/>
    <n v="2605580"/>
    <n v="295265"/>
    <n v="43546"/>
    <n v="18596"/>
    <n v="357407"/>
    <n v="0.13716984318270789"/>
    <x v="0"/>
    <n v="0"/>
  </r>
  <r>
    <s v="Post_3192"/>
    <x v="552"/>
    <x v="4"/>
    <x v="1"/>
    <x v="2"/>
    <x v="0"/>
    <x v="6"/>
    <n v="675381"/>
    <n v="235103"/>
    <n v="16489"/>
    <n v="18896"/>
    <n v="270488"/>
    <n v="0.40049690471008215"/>
    <x v="2"/>
    <n v="0"/>
  </r>
  <r>
    <s v="Post_3193"/>
    <x v="537"/>
    <x v="15"/>
    <x v="3"/>
    <x v="8"/>
    <x v="2"/>
    <x v="2"/>
    <n v="2583578"/>
    <n v="117156"/>
    <n v="48201"/>
    <n v="44942"/>
    <n v="210299"/>
    <n v="8.1398355304155706E-2"/>
    <x v="0"/>
    <n v="0"/>
  </r>
  <r>
    <s v="Post_3194"/>
    <x v="41"/>
    <x v="3"/>
    <x v="3"/>
    <x v="9"/>
    <x v="1"/>
    <x v="6"/>
    <n v="3986877"/>
    <n v="179971"/>
    <n v="22707"/>
    <n v="20886"/>
    <n v="223564"/>
    <n v="5.6074967951105587E-2"/>
    <x v="2"/>
    <n v="0"/>
  </r>
  <r>
    <s v="Post_3195"/>
    <x v="100"/>
    <x v="18"/>
    <x v="3"/>
    <x v="9"/>
    <x v="2"/>
    <x v="1"/>
    <n v="4576712"/>
    <n v="135578"/>
    <n v="31719"/>
    <n v="36180"/>
    <n v="203477"/>
    <n v="4.4459210018021673E-2"/>
    <x v="2"/>
    <n v="0"/>
  </r>
  <r>
    <s v="Post_3196"/>
    <x v="528"/>
    <x v="6"/>
    <x v="1"/>
    <x v="7"/>
    <x v="1"/>
    <x v="1"/>
    <n v="3228575"/>
    <n v="264811"/>
    <n v="27451"/>
    <n v="24414"/>
    <n v="316676"/>
    <n v="9.8085378224139139E-2"/>
    <x v="0"/>
    <n v="0"/>
  </r>
  <r>
    <s v="Post_3197"/>
    <x v="378"/>
    <x v="3"/>
    <x v="1"/>
    <x v="1"/>
    <x v="5"/>
    <x v="3"/>
    <n v="3413756"/>
    <n v="181553"/>
    <n v="21480"/>
    <n v="3465"/>
    <n v="206498"/>
    <n v="6.048997057786204E-2"/>
    <x v="2"/>
    <n v="0"/>
  </r>
  <r>
    <s v="Post_3198"/>
    <x v="699"/>
    <x v="22"/>
    <x v="2"/>
    <x v="9"/>
    <x v="2"/>
    <x v="1"/>
    <n v="939606"/>
    <n v="232692"/>
    <n v="8846"/>
    <n v="36166"/>
    <n v="277704"/>
    <n v="0.29555366823966639"/>
    <x v="0"/>
    <n v="0"/>
  </r>
  <r>
    <s v="Post_3199"/>
    <x v="326"/>
    <x v="1"/>
    <x v="1"/>
    <x v="2"/>
    <x v="2"/>
    <x v="6"/>
    <n v="1145849"/>
    <n v="287542"/>
    <n v="90299"/>
    <n v="42322"/>
    <n v="420163"/>
    <n v="0.36668269553841737"/>
    <x v="0"/>
    <n v="0"/>
  </r>
  <r>
    <s v="Post_3200"/>
    <x v="263"/>
    <x v="21"/>
    <x v="2"/>
    <x v="0"/>
    <x v="0"/>
    <x v="6"/>
    <n v="588305"/>
    <n v="355237"/>
    <n v="85558"/>
    <n v="1657"/>
    <n v="442452"/>
    <n v="0.75207927860548529"/>
    <x v="1"/>
    <n v="0"/>
  </r>
  <r>
    <s v="Post_3201"/>
    <x v="89"/>
    <x v="3"/>
    <x v="3"/>
    <x v="7"/>
    <x v="1"/>
    <x v="7"/>
    <n v="3861892"/>
    <n v="47708"/>
    <n v="76578"/>
    <n v="37640"/>
    <n v="161926"/>
    <n v="4.1929189112486831E-2"/>
    <x v="2"/>
    <n v="0"/>
  </r>
  <r>
    <s v="Post_3202"/>
    <x v="207"/>
    <x v="22"/>
    <x v="2"/>
    <x v="1"/>
    <x v="2"/>
    <x v="2"/>
    <n v="4427716"/>
    <n v="109062"/>
    <n v="80947"/>
    <n v="40554"/>
    <n v="230563"/>
    <n v="5.2072671327609989E-2"/>
    <x v="0"/>
    <n v="0"/>
  </r>
  <r>
    <s v="Post_3203"/>
    <x v="448"/>
    <x v="21"/>
    <x v="3"/>
    <x v="1"/>
    <x v="0"/>
    <x v="0"/>
    <n v="4806719"/>
    <n v="334394"/>
    <n v="46223"/>
    <n v="41057"/>
    <n v="421674"/>
    <n v="8.7725951943519065E-2"/>
    <x v="2"/>
    <n v="0"/>
  </r>
  <r>
    <s v="Post_3204"/>
    <x v="607"/>
    <x v="3"/>
    <x v="2"/>
    <x v="2"/>
    <x v="4"/>
    <x v="6"/>
    <n v="4814733"/>
    <n v="413922"/>
    <n v="85371"/>
    <n v="14507"/>
    <n v="513800"/>
    <n v="0.10671412101148703"/>
    <x v="0"/>
    <n v="0"/>
  </r>
  <r>
    <s v="Post_3205"/>
    <x v="544"/>
    <x v="23"/>
    <x v="0"/>
    <x v="5"/>
    <x v="3"/>
    <x v="2"/>
    <n v="3946834"/>
    <n v="394401"/>
    <n v="54346"/>
    <n v="6258"/>
    <n v="455005"/>
    <n v="0.11528354118769626"/>
    <x v="1"/>
    <n v="0"/>
  </r>
  <r>
    <s v="Post_3206"/>
    <x v="654"/>
    <x v="13"/>
    <x v="3"/>
    <x v="9"/>
    <x v="0"/>
    <x v="3"/>
    <n v="1269726"/>
    <n v="270115"/>
    <n v="42913"/>
    <n v="11512"/>
    <n v="324540"/>
    <n v="0.25559845194947572"/>
    <x v="0"/>
    <n v="0"/>
  </r>
  <r>
    <s v="Post_3207"/>
    <x v="58"/>
    <x v="17"/>
    <x v="2"/>
    <x v="8"/>
    <x v="2"/>
    <x v="0"/>
    <n v="4079564"/>
    <n v="286423"/>
    <n v="76936"/>
    <n v="10893"/>
    <n v="374252"/>
    <n v="9.1738234772147223E-2"/>
    <x v="1"/>
    <n v="0"/>
  </r>
  <r>
    <s v="Post_3208"/>
    <x v="126"/>
    <x v="2"/>
    <x v="1"/>
    <x v="0"/>
    <x v="2"/>
    <x v="1"/>
    <n v="4431107"/>
    <n v="465657"/>
    <n v="33665"/>
    <n v="5015"/>
    <n v="504337"/>
    <n v="0.11381738242836384"/>
    <x v="1"/>
    <n v="0"/>
  </r>
  <r>
    <s v="Post_3209"/>
    <x v="204"/>
    <x v="19"/>
    <x v="3"/>
    <x v="0"/>
    <x v="4"/>
    <x v="5"/>
    <n v="4020489"/>
    <n v="25700"/>
    <n v="44736"/>
    <n v="49114"/>
    <n v="119550"/>
    <n v="2.9735188928510934E-2"/>
    <x v="2"/>
    <n v="0"/>
  </r>
  <r>
    <s v="Post_3210"/>
    <x v="349"/>
    <x v="7"/>
    <x v="1"/>
    <x v="1"/>
    <x v="0"/>
    <x v="3"/>
    <n v="2982515"/>
    <n v="223769"/>
    <n v="87424"/>
    <n v="11556"/>
    <n v="322749"/>
    <n v="0.10821370554716406"/>
    <x v="0"/>
    <n v="0"/>
  </r>
  <r>
    <s v="Post_3211"/>
    <x v="289"/>
    <x v="5"/>
    <x v="3"/>
    <x v="6"/>
    <x v="0"/>
    <x v="7"/>
    <n v="556692"/>
    <n v="349917"/>
    <n v="96965"/>
    <n v="6379"/>
    <n v="453261"/>
    <n v="0.81420426375805655"/>
    <x v="2"/>
    <n v="0"/>
  </r>
  <r>
    <s v="Post_3212"/>
    <x v="295"/>
    <x v="14"/>
    <x v="1"/>
    <x v="2"/>
    <x v="3"/>
    <x v="5"/>
    <n v="2487151"/>
    <n v="309174"/>
    <n v="3823"/>
    <n v="14068"/>
    <n v="327065"/>
    <n v="0.13150186699561064"/>
    <x v="0"/>
    <n v="0"/>
  </r>
  <r>
    <s v="Post_3213"/>
    <x v="274"/>
    <x v="20"/>
    <x v="1"/>
    <x v="0"/>
    <x v="4"/>
    <x v="5"/>
    <n v="827453"/>
    <n v="98572"/>
    <n v="86466"/>
    <n v="22004"/>
    <n v="207042"/>
    <n v="0.25021602435425333"/>
    <x v="0"/>
    <n v="0"/>
  </r>
  <r>
    <s v="Post_3214"/>
    <x v="127"/>
    <x v="16"/>
    <x v="3"/>
    <x v="5"/>
    <x v="3"/>
    <x v="0"/>
    <n v="724983"/>
    <n v="68237"/>
    <n v="29413"/>
    <n v="27681"/>
    <n v="125331"/>
    <n v="0.17287439843417018"/>
    <x v="1"/>
    <n v="0"/>
  </r>
  <r>
    <s v="Post_3215"/>
    <x v="318"/>
    <x v="9"/>
    <x v="2"/>
    <x v="5"/>
    <x v="0"/>
    <x v="0"/>
    <n v="1468817"/>
    <n v="150762"/>
    <n v="99579"/>
    <n v="1486"/>
    <n v="251827"/>
    <n v="0.17144885986477554"/>
    <x v="0"/>
    <n v="0"/>
  </r>
  <r>
    <s v="Post_3216"/>
    <x v="164"/>
    <x v="4"/>
    <x v="3"/>
    <x v="3"/>
    <x v="1"/>
    <x v="0"/>
    <n v="3186028"/>
    <n v="219247"/>
    <n v="83057"/>
    <n v="28304"/>
    <n v="330608"/>
    <n v="0.10376807736780719"/>
    <x v="1"/>
    <n v="0"/>
  </r>
  <r>
    <s v="Post_3217"/>
    <x v="472"/>
    <x v="19"/>
    <x v="0"/>
    <x v="8"/>
    <x v="4"/>
    <x v="5"/>
    <n v="4508915"/>
    <n v="87132"/>
    <n v="11145"/>
    <n v="1464"/>
    <n v="99741"/>
    <n v="2.2120842819170466E-2"/>
    <x v="0"/>
    <n v="0"/>
  </r>
  <r>
    <s v="Post_3218"/>
    <x v="39"/>
    <x v="10"/>
    <x v="1"/>
    <x v="6"/>
    <x v="0"/>
    <x v="7"/>
    <n v="4397591"/>
    <n v="416382"/>
    <n v="88301"/>
    <n v="47488"/>
    <n v="552171"/>
    <n v="0.12556215437042689"/>
    <x v="1"/>
    <n v="0"/>
  </r>
  <r>
    <s v="Post_3219"/>
    <x v="141"/>
    <x v="6"/>
    <x v="3"/>
    <x v="1"/>
    <x v="2"/>
    <x v="5"/>
    <n v="3601578"/>
    <n v="471857"/>
    <n v="28736"/>
    <n v="45781"/>
    <n v="546374"/>
    <n v="0.15170405860986491"/>
    <x v="1"/>
    <n v="0"/>
  </r>
  <r>
    <s v="Post_3220"/>
    <x v="470"/>
    <x v="18"/>
    <x v="2"/>
    <x v="6"/>
    <x v="0"/>
    <x v="7"/>
    <n v="3841456"/>
    <n v="348089"/>
    <n v="61193"/>
    <n v="14943"/>
    <n v="424225"/>
    <n v="0.11043338775714208"/>
    <x v="0"/>
    <n v="0"/>
  </r>
  <r>
    <s v="Post_3221"/>
    <x v="399"/>
    <x v="13"/>
    <x v="3"/>
    <x v="6"/>
    <x v="1"/>
    <x v="2"/>
    <n v="1034261"/>
    <n v="195633"/>
    <n v="15859"/>
    <n v="20583"/>
    <n v="232075"/>
    <n v="0.22438726781731111"/>
    <x v="2"/>
    <n v="0"/>
  </r>
  <r>
    <s v="Post_3222"/>
    <x v="111"/>
    <x v="16"/>
    <x v="1"/>
    <x v="8"/>
    <x v="5"/>
    <x v="3"/>
    <n v="604410"/>
    <n v="281512"/>
    <n v="29457"/>
    <n v="28963"/>
    <n v="339932"/>
    <n v="0.56241954964345398"/>
    <x v="1"/>
    <n v="0"/>
  </r>
  <r>
    <s v="Post_3223"/>
    <x v="551"/>
    <x v="13"/>
    <x v="3"/>
    <x v="4"/>
    <x v="2"/>
    <x v="7"/>
    <n v="2028335"/>
    <n v="172803"/>
    <n v="2213"/>
    <n v="18377"/>
    <n v="193393"/>
    <n v="9.5345689937806136E-2"/>
    <x v="1"/>
    <n v="0"/>
  </r>
  <r>
    <s v="Post_3224"/>
    <x v="296"/>
    <x v="10"/>
    <x v="1"/>
    <x v="9"/>
    <x v="0"/>
    <x v="1"/>
    <n v="4771704"/>
    <n v="282262"/>
    <n v="66844"/>
    <n v="16684"/>
    <n v="365790"/>
    <n v="7.6658149793029914E-2"/>
    <x v="2"/>
    <n v="0"/>
  </r>
  <r>
    <s v="Post_3225"/>
    <x v="84"/>
    <x v="2"/>
    <x v="3"/>
    <x v="2"/>
    <x v="0"/>
    <x v="2"/>
    <n v="3411739"/>
    <n v="218368"/>
    <n v="44457"/>
    <n v="4186"/>
    <n v="267011"/>
    <n v="7.826243449454956E-2"/>
    <x v="0"/>
    <n v="0"/>
  </r>
  <r>
    <s v="Post_3226"/>
    <x v="15"/>
    <x v="12"/>
    <x v="0"/>
    <x v="4"/>
    <x v="5"/>
    <x v="2"/>
    <n v="4076916"/>
    <n v="432821"/>
    <n v="9865"/>
    <n v="39288"/>
    <n v="481974"/>
    <n v="0.11822024294834625"/>
    <x v="2"/>
    <n v="0"/>
  </r>
  <r>
    <s v="Post_3227"/>
    <x v="137"/>
    <x v="3"/>
    <x v="3"/>
    <x v="1"/>
    <x v="2"/>
    <x v="0"/>
    <n v="2758264"/>
    <n v="432567"/>
    <n v="21030"/>
    <n v="35843"/>
    <n v="489440"/>
    <n v="0.17744494363121152"/>
    <x v="1"/>
    <n v="0"/>
  </r>
  <r>
    <s v="Post_3228"/>
    <x v="491"/>
    <x v="15"/>
    <x v="0"/>
    <x v="9"/>
    <x v="5"/>
    <x v="4"/>
    <n v="3998415"/>
    <n v="388913"/>
    <n v="45669"/>
    <n v="9024"/>
    <n v="443606"/>
    <n v="0.11094546213937273"/>
    <x v="1"/>
    <n v="0"/>
  </r>
  <r>
    <s v="Post_3229"/>
    <x v="259"/>
    <x v="13"/>
    <x v="2"/>
    <x v="3"/>
    <x v="3"/>
    <x v="2"/>
    <n v="1042784"/>
    <n v="488595"/>
    <n v="87749"/>
    <n v="45019"/>
    <n v="621363"/>
    <n v="0.59586932672538129"/>
    <x v="0"/>
    <n v="0"/>
  </r>
  <r>
    <s v="Post_3230"/>
    <x v="581"/>
    <x v="17"/>
    <x v="1"/>
    <x v="1"/>
    <x v="2"/>
    <x v="7"/>
    <n v="4873492"/>
    <n v="97181"/>
    <n v="19120"/>
    <n v="23324"/>
    <n v="139625"/>
    <n v="2.8649888006382282E-2"/>
    <x v="0"/>
    <n v="0"/>
  </r>
  <r>
    <s v="Post_3231"/>
    <x v="71"/>
    <x v="15"/>
    <x v="3"/>
    <x v="8"/>
    <x v="2"/>
    <x v="1"/>
    <n v="975799"/>
    <n v="320442"/>
    <n v="87429"/>
    <n v="44516"/>
    <n v="452387"/>
    <n v="0.46360674688127368"/>
    <x v="1"/>
    <n v="0"/>
  </r>
  <r>
    <s v="Post_3232"/>
    <x v="432"/>
    <x v="0"/>
    <x v="1"/>
    <x v="5"/>
    <x v="5"/>
    <x v="7"/>
    <n v="1227035"/>
    <n v="90647"/>
    <n v="96551"/>
    <n v="30875"/>
    <n v="218073"/>
    <n v="0.17772353681842817"/>
    <x v="1"/>
    <n v="0"/>
  </r>
  <r>
    <s v="Post_3233"/>
    <x v="326"/>
    <x v="1"/>
    <x v="1"/>
    <x v="0"/>
    <x v="4"/>
    <x v="2"/>
    <n v="2940609"/>
    <n v="417021"/>
    <n v="8144"/>
    <n v="10445"/>
    <n v="435610"/>
    <n v="0.14813598135624287"/>
    <x v="1"/>
    <n v="0"/>
  </r>
  <r>
    <s v="Post_3234"/>
    <x v="665"/>
    <x v="8"/>
    <x v="2"/>
    <x v="9"/>
    <x v="4"/>
    <x v="5"/>
    <n v="3088030"/>
    <n v="409248"/>
    <n v="48230"/>
    <n v="35140"/>
    <n v="492618"/>
    <n v="0.15952500461459249"/>
    <x v="2"/>
    <n v="0"/>
  </r>
  <r>
    <s v="Post_3235"/>
    <x v="186"/>
    <x v="12"/>
    <x v="2"/>
    <x v="6"/>
    <x v="2"/>
    <x v="1"/>
    <n v="1459533"/>
    <n v="280764"/>
    <n v="84256"/>
    <n v="47050"/>
    <n v="412070"/>
    <n v="0.28233003296259829"/>
    <x v="0"/>
    <n v="0"/>
  </r>
  <r>
    <s v="Post_3236"/>
    <x v="252"/>
    <x v="10"/>
    <x v="1"/>
    <x v="8"/>
    <x v="0"/>
    <x v="3"/>
    <n v="4501262"/>
    <n v="376672"/>
    <n v="46465"/>
    <n v="42986"/>
    <n v="466123"/>
    <n v="0.10355384778757602"/>
    <x v="0"/>
    <n v="0"/>
  </r>
  <r>
    <s v="Post_3237"/>
    <x v="457"/>
    <x v="20"/>
    <x v="3"/>
    <x v="9"/>
    <x v="3"/>
    <x v="0"/>
    <n v="2946718"/>
    <n v="101693"/>
    <n v="79172"/>
    <n v="11498"/>
    <n v="192363"/>
    <n v="6.5280423847819846E-2"/>
    <x v="1"/>
    <n v="0"/>
  </r>
  <r>
    <s v="Post_3238"/>
    <x v="439"/>
    <x v="0"/>
    <x v="2"/>
    <x v="5"/>
    <x v="2"/>
    <x v="0"/>
    <n v="925089"/>
    <n v="320317"/>
    <n v="16914"/>
    <n v="36993"/>
    <n v="374224"/>
    <n v="0.40452756437488718"/>
    <x v="0"/>
    <n v="0"/>
  </r>
  <r>
    <s v="Post_3239"/>
    <x v="527"/>
    <x v="13"/>
    <x v="2"/>
    <x v="9"/>
    <x v="2"/>
    <x v="1"/>
    <n v="1912431"/>
    <n v="337274"/>
    <n v="36656"/>
    <n v="4315"/>
    <n v="378245"/>
    <n v="0.19778229907379666"/>
    <x v="1"/>
    <n v="0"/>
  </r>
  <r>
    <s v="Post_3240"/>
    <x v="168"/>
    <x v="18"/>
    <x v="1"/>
    <x v="7"/>
    <x v="1"/>
    <x v="1"/>
    <n v="2023201"/>
    <n v="336333"/>
    <n v="92713"/>
    <n v="45633"/>
    <n v="474679"/>
    <n v="0.23461781602519968"/>
    <x v="1"/>
    <n v="0"/>
  </r>
  <r>
    <s v="Post_3241"/>
    <x v="335"/>
    <x v="22"/>
    <x v="2"/>
    <x v="8"/>
    <x v="1"/>
    <x v="3"/>
    <n v="1254731"/>
    <n v="269272"/>
    <n v="7945"/>
    <n v="4628"/>
    <n v="281845"/>
    <n v="0.22462583613539475"/>
    <x v="2"/>
    <n v="0"/>
  </r>
  <r>
    <s v="Post_3242"/>
    <x v="700"/>
    <x v="19"/>
    <x v="2"/>
    <x v="6"/>
    <x v="4"/>
    <x v="7"/>
    <n v="4879682"/>
    <n v="37887"/>
    <n v="25829"/>
    <n v="5188"/>
    <n v="68904"/>
    <n v="1.4120592284497227E-2"/>
    <x v="2"/>
    <n v="0"/>
  </r>
  <r>
    <s v="Post_3243"/>
    <x v="63"/>
    <x v="15"/>
    <x v="1"/>
    <x v="3"/>
    <x v="0"/>
    <x v="0"/>
    <n v="1316770"/>
    <n v="5074"/>
    <n v="20536"/>
    <n v="3832"/>
    <n v="29442"/>
    <n v="2.2359257881027057E-2"/>
    <x v="1"/>
    <n v="0"/>
  </r>
  <r>
    <s v="Post_3244"/>
    <x v="589"/>
    <x v="6"/>
    <x v="3"/>
    <x v="2"/>
    <x v="5"/>
    <x v="1"/>
    <n v="2650048"/>
    <n v="201072"/>
    <n v="22798"/>
    <n v="18675"/>
    <n v="242545"/>
    <n v="9.1524757287415173E-2"/>
    <x v="1"/>
    <n v="0"/>
  </r>
  <r>
    <s v="Post_3245"/>
    <x v="691"/>
    <x v="5"/>
    <x v="3"/>
    <x v="6"/>
    <x v="2"/>
    <x v="4"/>
    <n v="4624315"/>
    <n v="433863"/>
    <n v="96742"/>
    <n v="4475"/>
    <n v="535080"/>
    <n v="0.11571011057853973"/>
    <x v="2"/>
    <n v="0"/>
  </r>
  <r>
    <s v="Post_3246"/>
    <x v="62"/>
    <x v="4"/>
    <x v="0"/>
    <x v="5"/>
    <x v="5"/>
    <x v="3"/>
    <n v="68419"/>
    <n v="10582"/>
    <n v="34672"/>
    <n v="9733"/>
    <n v="54987"/>
    <n v="0.80368026425408146"/>
    <x v="0"/>
    <n v="0"/>
  </r>
  <r>
    <s v="Post_3247"/>
    <x v="554"/>
    <x v="5"/>
    <x v="1"/>
    <x v="1"/>
    <x v="2"/>
    <x v="2"/>
    <n v="4326229"/>
    <n v="246832"/>
    <n v="39479"/>
    <n v="26490"/>
    <n v="312801"/>
    <n v="7.230338477228089E-2"/>
    <x v="0"/>
    <n v="0"/>
  </r>
  <r>
    <s v="Post_3248"/>
    <x v="643"/>
    <x v="16"/>
    <x v="2"/>
    <x v="1"/>
    <x v="3"/>
    <x v="6"/>
    <n v="201981"/>
    <n v="55618"/>
    <n v="13695"/>
    <n v="20734"/>
    <n v="90047"/>
    <n v="0.44581916120823245"/>
    <x v="0"/>
    <n v="0"/>
  </r>
  <r>
    <s v="Post_3249"/>
    <x v="643"/>
    <x v="16"/>
    <x v="3"/>
    <x v="3"/>
    <x v="5"/>
    <x v="5"/>
    <n v="3909577"/>
    <n v="263896"/>
    <n v="18776"/>
    <n v="34022"/>
    <n v="316694"/>
    <n v="8.1004671349355697E-2"/>
    <x v="2"/>
    <n v="0"/>
  </r>
  <r>
    <s v="Post_3250"/>
    <x v="308"/>
    <x v="21"/>
    <x v="3"/>
    <x v="1"/>
    <x v="0"/>
    <x v="3"/>
    <n v="4708328"/>
    <n v="342492"/>
    <n v="97455"/>
    <n v="25920"/>
    <n v="465867"/>
    <n v="9.8945315619472562E-2"/>
    <x v="0"/>
    <n v="0"/>
  </r>
  <r>
    <s v="Post_3251"/>
    <x v="202"/>
    <x v="22"/>
    <x v="1"/>
    <x v="5"/>
    <x v="0"/>
    <x v="6"/>
    <n v="236875"/>
    <n v="74979"/>
    <n v="9432"/>
    <n v="26615"/>
    <n v="111026"/>
    <n v="0.46871134564643802"/>
    <x v="2"/>
    <n v="0"/>
  </r>
  <r>
    <s v="Post_3252"/>
    <x v="661"/>
    <x v="20"/>
    <x v="1"/>
    <x v="1"/>
    <x v="5"/>
    <x v="1"/>
    <n v="4566449"/>
    <n v="141902"/>
    <n v="86919"/>
    <n v="12914"/>
    <n v="241735"/>
    <n v="5.2937194743661868E-2"/>
    <x v="2"/>
    <n v="0"/>
  </r>
  <r>
    <s v="Post_3253"/>
    <x v="36"/>
    <x v="6"/>
    <x v="3"/>
    <x v="7"/>
    <x v="2"/>
    <x v="5"/>
    <n v="3893488"/>
    <n v="343733"/>
    <n v="96061"/>
    <n v="23115"/>
    <n v="462909"/>
    <n v="0.11889313643704565"/>
    <x v="0"/>
    <n v="0"/>
  </r>
  <r>
    <s v="Post_3254"/>
    <x v="358"/>
    <x v="2"/>
    <x v="0"/>
    <x v="0"/>
    <x v="4"/>
    <x v="3"/>
    <n v="1788144"/>
    <n v="111600"/>
    <n v="71519"/>
    <n v="19673"/>
    <n v="202792"/>
    <n v="0.11340921089129287"/>
    <x v="0"/>
    <n v="0"/>
  </r>
  <r>
    <s v="Post_3255"/>
    <x v="651"/>
    <x v="21"/>
    <x v="3"/>
    <x v="2"/>
    <x v="2"/>
    <x v="1"/>
    <n v="1573021"/>
    <n v="200432"/>
    <n v="97595"/>
    <n v="27975"/>
    <n v="326002"/>
    <n v="0.20724580282144994"/>
    <x v="2"/>
    <n v="0"/>
  </r>
  <r>
    <s v="Post_3256"/>
    <x v="37"/>
    <x v="0"/>
    <x v="0"/>
    <x v="9"/>
    <x v="1"/>
    <x v="5"/>
    <n v="4567357"/>
    <n v="425285"/>
    <n v="64520"/>
    <n v="30298"/>
    <n v="520103"/>
    <n v="0.113873953798663"/>
    <x v="1"/>
    <n v="0"/>
  </r>
  <r>
    <s v="Post_3257"/>
    <x v="646"/>
    <x v="15"/>
    <x v="3"/>
    <x v="8"/>
    <x v="0"/>
    <x v="3"/>
    <n v="283090"/>
    <n v="227556"/>
    <n v="13764"/>
    <n v="23089"/>
    <n v="264409"/>
    <n v="0.93401038538980541"/>
    <x v="2"/>
    <n v="0"/>
  </r>
  <r>
    <s v="Post_3258"/>
    <x v="557"/>
    <x v="20"/>
    <x v="1"/>
    <x v="8"/>
    <x v="5"/>
    <x v="3"/>
    <n v="276749"/>
    <n v="409709"/>
    <n v="41368"/>
    <n v="1705"/>
    <n v="452782"/>
    <n v="1.6360745657617553"/>
    <x v="1"/>
    <n v="0"/>
  </r>
  <r>
    <s v="Post_3259"/>
    <x v="166"/>
    <x v="21"/>
    <x v="1"/>
    <x v="7"/>
    <x v="4"/>
    <x v="0"/>
    <n v="2872146"/>
    <n v="421936"/>
    <n v="20418"/>
    <n v="15861"/>
    <n v="458215"/>
    <n v="0.15953750261999217"/>
    <x v="1"/>
    <n v="0"/>
  </r>
  <r>
    <s v="Post_3260"/>
    <x v="504"/>
    <x v="10"/>
    <x v="3"/>
    <x v="8"/>
    <x v="3"/>
    <x v="4"/>
    <n v="1113796"/>
    <n v="223542"/>
    <n v="59380"/>
    <n v="36938"/>
    <n v="319860"/>
    <n v="0.28718005810758884"/>
    <x v="2"/>
    <n v="0"/>
  </r>
  <r>
    <s v="Post_3261"/>
    <x v="209"/>
    <x v="15"/>
    <x v="3"/>
    <x v="3"/>
    <x v="3"/>
    <x v="7"/>
    <n v="4769371"/>
    <n v="268114"/>
    <n v="34565"/>
    <n v="19572"/>
    <n v="322251"/>
    <n v="6.7566771383480134E-2"/>
    <x v="1"/>
    <n v="0"/>
  </r>
  <r>
    <s v="Post_3262"/>
    <x v="663"/>
    <x v="19"/>
    <x v="2"/>
    <x v="2"/>
    <x v="1"/>
    <x v="2"/>
    <n v="3690550"/>
    <n v="66428"/>
    <n v="21959"/>
    <n v="21008"/>
    <n v="109395"/>
    <n v="2.9641923290566446E-2"/>
    <x v="0"/>
    <n v="0"/>
  </r>
  <r>
    <s v="Post_3263"/>
    <x v="371"/>
    <x v="8"/>
    <x v="3"/>
    <x v="6"/>
    <x v="5"/>
    <x v="1"/>
    <n v="1841123"/>
    <n v="218186"/>
    <n v="94436"/>
    <n v="7059"/>
    <n v="319681"/>
    <n v="0.17363370073590956"/>
    <x v="2"/>
    <n v="0"/>
  </r>
  <r>
    <s v="Post_3264"/>
    <x v="116"/>
    <x v="22"/>
    <x v="3"/>
    <x v="6"/>
    <x v="4"/>
    <x v="4"/>
    <n v="783895"/>
    <n v="430648"/>
    <n v="37387"/>
    <n v="35805"/>
    <n v="503840"/>
    <n v="0.64273914235962726"/>
    <x v="2"/>
    <n v="0"/>
  </r>
  <r>
    <s v="Post_3265"/>
    <x v="262"/>
    <x v="23"/>
    <x v="2"/>
    <x v="0"/>
    <x v="5"/>
    <x v="1"/>
    <n v="4139390"/>
    <n v="438609"/>
    <n v="12994"/>
    <n v="30472"/>
    <n v="482075"/>
    <n v="0.11646039633859095"/>
    <x v="2"/>
    <n v="0"/>
  </r>
  <r>
    <s v="Post_3266"/>
    <x v="266"/>
    <x v="19"/>
    <x v="1"/>
    <x v="4"/>
    <x v="4"/>
    <x v="3"/>
    <n v="4616223"/>
    <n v="304084"/>
    <n v="26970"/>
    <n v="23126"/>
    <n v="354180"/>
    <n v="7.6725062892325613E-2"/>
    <x v="2"/>
    <n v="0"/>
  </r>
  <r>
    <s v="Post_3267"/>
    <x v="178"/>
    <x v="13"/>
    <x v="2"/>
    <x v="7"/>
    <x v="2"/>
    <x v="0"/>
    <n v="997408"/>
    <n v="90120"/>
    <n v="40959"/>
    <n v="39843"/>
    <n v="170922"/>
    <n v="0.1713661811415188"/>
    <x v="0"/>
    <n v="0"/>
  </r>
  <r>
    <s v="Post_3268"/>
    <x v="716"/>
    <x v="12"/>
    <x v="0"/>
    <x v="4"/>
    <x v="5"/>
    <x v="3"/>
    <n v="4784006"/>
    <n v="167376"/>
    <n v="4736"/>
    <n v="32126"/>
    <n v="204238"/>
    <n v="4.269183608883434E-2"/>
    <x v="2"/>
    <n v="0"/>
  </r>
  <r>
    <s v="Post_3269"/>
    <x v="271"/>
    <x v="9"/>
    <x v="0"/>
    <x v="4"/>
    <x v="5"/>
    <x v="7"/>
    <n v="3914797"/>
    <n v="416802"/>
    <n v="10726"/>
    <n v="45764"/>
    <n v="473292"/>
    <n v="0.1208982228197273"/>
    <x v="1"/>
    <n v="0"/>
  </r>
  <r>
    <s v="Post_3270"/>
    <x v="258"/>
    <x v="8"/>
    <x v="3"/>
    <x v="1"/>
    <x v="2"/>
    <x v="6"/>
    <n v="2438078"/>
    <n v="221150"/>
    <n v="60273"/>
    <n v="11048"/>
    <n v="292471"/>
    <n v="0.11995965674601058"/>
    <x v="1"/>
    <n v="0"/>
  </r>
  <r>
    <s v="Post_3271"/>
    <x v="491"/>
    <x v="15"/>
    <x v="0"/>
    <x v="0"/>
    <x v="5"/>
    <x v="1"/>
    <n v="1499889"/>
    <n v="478518"/>
    <n v="92766"/>
    <n v="2125"/>
    <n v="573409"/>
    <n v="0.38230095693748006"/>
    <x v="0"/>
    <n v="0"/>
  </r>
  <r>
    <s v="Post_3272"/>
    <x v="44"/>
    <x v="19"/>
    <x v="1"/>
    <x v="9"/>
    <x v="5"/>
    <x v="5"/>
    <n v="623920"/>
    <n v="217601"/>
    <n v="92282"/>
    <n v="15725"/>
    <n v="325608"/>
    <n v="0.52187459930760349"/>
    <x v="2"/>
    <n v="0"/>
  </r>
  <r>
    <s v="Post_3273"/>
    <x v="182"/>
    <x v="5"/>
    <x v="0"/>
    <x v="2"/>
    <x v="4"/>
    <x v="0"/>
    <n v="1304376"/>
    <n v="422027"/>
    <n v="65465"/>
    <n v="8210"/>
    <n v="495702"/>
    <n v="0.38002999135218679"/>
    <x v="2"/>
    <n v="0"/>
  </r>
  <r>
    <s v="Post_3274"/>
    <x v="429"/>
    <x v="22"/>
    <x v="3"/>
    <x v="0"/>
    <x v="3"/>
    <x v="5"/>
    <n v="3050118"/>
    <n v="308745"/>
    <n v="51775"/>
    <n v="41998"/>
    <n v="402518"/>
    <n v="0.13196800910653292"/>
    <x v="2"/>
    <n v="0"/>
  </r>
  <r>
    <s v="Post_3275"/>
    <x v="36"/>
    <x v="6"/>
    <x v="1"/>
    <x v="8"/>
    <x v="2"/>
    <x v="2"/>
    <n v="384054"/>
    <n v="131704"/>
    <n v="17338"/>
    <n v="882"/>
    <n v="149924"/>
    <n v="0.39037218724450207"/>
    <x v="2"/>
    <n v="0"/>
  </r>
  <r>
    <s v="Post_3276"/>
    <x v="391"/>
    <x v="20"/>
    <x v="3"/>
    <x v="1"/>
    <x v="0"/>
    <x v="7"/>
    <n v="2852085"/>
    <n v="87799"/>
    <n v="92729"/>
    <n v="24975"/>
    <n v="205503"/>
    <n v="7.2053602890516932E-2"/>
    <x v="2"/>
    <n v="0"/>
  </r>
  <r>
    <s v="Post_3277"/>
    <x v="709"/>
    <x v="16"/>
    <x v="0"/>
    <x v="3"/>
    <x v="5"/>
    <x v="6"/>
    <n v="2786558"/>
    <n v="475485"/>
    <n v="53156"/>
    <n v="20811"/>
    <n v="549452"/>
    <n v="0.19717945939040207"/>
    <x v="2"/>
    <n v="0"/>
  </r>
  <r>
    <s v="Post_3278"/>
    <x v="453"/>
    <x v="10"/>
    <x v="2"/>
    <x v="3"/>
    <x v="2"/>
    <x v="2"/>
    <n v="195578"/>
    <n v="167756"/>
    <n v="43245"/>
    <n v="25540"/>
    <n v="236541"/>
    <n v="1.2094458476924808"/>
    <x v="0"/>
    <n v="0"/>
  </r>
  <r>
    <s v="Post_3279"/>
    <x v="696"/>
    <x v="13"/>
    <x v="2"/>
    <x v="0"/>
    <x v="1"/>
    <x v="6"/>
    <n v="1688397"/>
    <n v="281554"/>
    <n v="81408"/>
    <n v="45190"/>
    <n v="408152"/>
    <n v="0.24173935395526053"/>
    <x v="0"/>
    <n v="0"/>
  </r>
  <r>
    <s v="Post_3280"/>
    <x v="437"/>
    <x v="2"/>
    <x v="1"/>
    <x v="7"/>
    <x v="0"/>
    <x v="1"/>
    <n v="2036540"/>
    <n v="16738"/>
    <n v="9695"/>
    <n v="43757"/>
    <n v="70190"/>
    <n v="3.4465318628654484E-2"/>
    <x v="0"/>
    <n v="0"/>
  </r>
  <r>
    <s v="Post_3281"/>
    <x v="702"/>
    <x v="1"/>
    <x v="3"/>
    <x v="3"/>
    <x v="5"/>
    <x v="7"/>
    <n v="4868393"/>
    <n v="221429"/>
    <n v="60644"/>
    <n v="13098"/>
    <n v="295171"/>
    <n v="6.0630068279204245E-2"/>
    <x v="0"/>
    <n v="0"/>
  </r>
  <r>
    <s v="Post_3282"/>
    <x v="294"/>
    <x v="5"/>
    <x v="2"/>
    <x v="2"/>
    <x v="2"/>
    <x v="5"/>
    <n v="2498626"/>
    <n v="195399"/>
    <n v="20484"/>
    <n v="14090"/>
    <n v="229973"/>
    <n v="9.2039785065872209E-2"/>
    <x v="0"/>
    <n v="0"/>
  </r>
  <r>
    <s v="Post_3283"/>
    <x v="279"/>
    <x v="23"/>
    <x v="1"/>
    <x v="1"/>
    <x v="2"/>
    <x v="6"/>
    <n v="1020700"/>
    <n v="433852"/>
    <n v="77135"/>
    <n v="31850"/>
    <n v="542837"/>
    <n v="0.53182815714705589"/>
    <x v="0"/>
    <n v="0"/>
  </r>
  <r>
    <s v="Post_3284"/>
    <x v="152"/>
    <x v="7"/>
    <x v="0"/>
    <x v="8"/>
    <x v="4"/>
    <x v="2"/>
    <n v="3269635"/>
    <n v="169488"/>
    <n v="24750"/>
    <n v="4980"/>
    <n v="199218"/>
    <n v="6.0929736805484407E-2"/>
    <x v="2"/>
    <n v="0"/>
  </r>
  <r>
    <s v="Post_3285"/>
    <x v="84"/>
    <x v="2"/>
    <x v="1"/>
    <x v="6"/>
    <x v="4"/>
    <x v="1"/>
    <n v="39781"/>
    <n v="423500"/>
    <n v="50945"/>
    <n v="34819"/>
    <n v="509264"/>
    <n v="12.801689248636283"/>
    <x v="2"/>
    <n v="0"/>
  </r>
  <r>
    <s v="Post_3286"/>
    <x v="390"/>
    <x v="7"/>
    <x v="1"/>
    <x v="9"/>
    <x v="2"/>
    <x v="4"/>
    <n v="97690"/>
    <n v="412823"/>
    <n v="75641"/>
    <n v="11702"/>
    <n v="500166"/>
    <n v="5.1199303920565056"/>
    <x v="2"/>
    <n v="0"/>
  </r>
  <r>
    <s v="Post_3287"/>
    <x v="584"/>
    <x v="5"/>
    <x v="2"/>
    <x v="6"/>
    <x v="2"/>
    <x v="2"/>
    <n v="4481616"/>
    <n v="321584"/>
    <n v="22363"/>
    <n v="14884"/>
    <n v="358831"/>
    <n v="8.0067323929582546E-2"/>
    <x v="2"/>
    <n v="0"/>
  </r>
  <r>
    <s v="Post_3288"/>
    <x v="708"/>
    <x v="18"/>
    <x v="2"/>
    <x v="1"/>
    <x v="5"/>
    <x v="4"/>
    <n v="3689048"/>
    <n v="104981"/>
    <n v="20957"/>
    <n v="19365"/>
    <n v="145303"/>
    <n v="3.9387668580078111E-2"/>
    <x v="2"/>
    <n v="0"/>
  </r>
  <r>
    <s v="Post_3289"/>
    <x v="126"/>
    <x v="2"/>
    <x v="1"/>
    <x v="9"/>
    <x v="1"/>
    <x v="2"/>
    <n v="56401"/>
    <n v="377017"/>
    <n v="1123"/>
    <n v="49912"/>
    <n v="428052"/>
    <n v="7.5894399035478095"/>
    <x v="0"/>
    <n v="0"/>
  </r>
  <r>
    <s v="Post_3290"/>
    <x v="533"/>
    <x v="0"/>
    <x v="0"/>
    <x v="4"/>
    <x v="4"/>
    <x v="2"/>
    <n v="2798360"/>
    <n v="63857"/>
    <n v="99902"/>
    <n v="10497"/>
    <n v="174256"/>
    <n v="6.2270758587172487E-2"/>
    <x v="0"/>
    <n v="0"/>
  </r>
  <r>
    <s v="Post_3291"/>
    <x v="202"/>
    <x v="22"/>
    <x v="1"/>
    <x v="6"/>
    <x v="5"/>
    <x v="4"/>
    <n v="1748866"/>
    <n v="327009"/>
    <n v="18316"/>
    <n v="21361"/>
    <n v="366686"/>
    <n v="0.2096707237718613"/>
    <x v="1"/>
    <n v="0"/>
  </r>
  <r>
    <s v="Post_3292"/>
    <x v="127"/>
    <x v="16"/>
    <x v="2"/>
    <x v="2"/>
    <x v="0"/>
    <x v="1"/>
    <n v="787450"/>
    <n v="213237"/>
    <n v="54881"/>
    <n v="48926"/>
    <n v="317044"/>
    <n v="0.40262111880119372"/>
    <x v="2"/>
    <n v="0"/>
  </r>
  <r>
    <s v="Post_3293"/>
    <x v="201"/>
    <x v="11"/>
    <x v="1"/>
    <x v="7"/>
    <x v="5"/>
    <x v="4"/>
    <n v="4883378"/>
    <n v="87676"/>
    <n v="14621"/>
    <n v="26540"/>
    <n v="128837"/>
    <n v="2.638276209623748E-2"/>
    <x v="1"/>
    <n v="0"/>
  </r>
  <r>
    <s v="Post_3294"/>
    <x v="234"/>
    <x v="18"/>
    <x v="0"/>
    <x v="5"/>
    <x v="2"/>
    <x v="4"/>
    <n v="1377083"/>
    <n v="404947"/>
    <n v="83594"/>
    <n v="26447"/>
    <n v="514988"/>
    <n v="0.37397019642243784"/>
    <x v="1"/>
    <n v="0"/>
  </r>
  <r>
    <s v="Post_3295"/>
    <x v="100"/>
    <x v="18"/>
    <x v="1"/>
    <x v="5"/>
    <x v="0"/>
    <x v="6"/>
    <n v="1059321"/>
    <n v="458647"/>
    <n v="29080"/>
    <n v="38590"/>
    <n v="526317"/>
    <n v="0.49684373291948331"/>
    <x v="0"/>
    <n v="0"/>
  </r>
  <r>
    <s v="Post_3296"/>
    <x v="215"/>
    <x v="12"/>
    <x v="2"/>
    <x v="4"/>
    <x v="3"/>
    <x v="1"/>
    <n v="1304797"/>
    <n v="347996"/>
    <n v="28393"/>
    <n v="10689"/>
    <n v="387078"/>
    <n v="0.29665764099702868"/>
    <x v="2"/>
    <n v="0"/>
  </r>
  <r>
    <s v="Post_3297"/>
    <x v="612"/>
    <x v="20"/>
    <x v="0"/>
    <x v="2"/>
    <x v="4"/>
    <x v="5"/>
    <n v="3129394"/>
    <n v="231607"/>
    <n v="32444"/>
    <n v="7906"/>
    <n v="271957"/>
    <n v="8.6904045959057888E-2"/>
    <x v="2"/>
    <n v="0"/>
  </r>
  <r>
    <s v="Post_3298"/>
    <x v="119"/>
    <x v="17"/>
    <x v="0"/>
    <x v="1"/>
    <x v="1"/>
    <x v="7"/>
    <n v="769677"/>
    <n v="9101"/>
    <n v="7300"/>
    <n v="10748"/>
    <n v="27149"/>
    <n v="3.5273237994639307E-2"/>
    <x v="0"/>
    <n v="0"/>
  </r>
  <r>
    <s v="Post_3299"/>
    <x v="434"/>
    <x v="17"/>
    <x v="0"/>
    <x v="2"/>
    <x v="0"/>
    <x v="1"/>
    <n v="1251162"/>
    <n v="39272"/>
    <n v="23630"/>
    <n v="41190"/>
    <n v="104092"/>
    <n v="8.3196260756001228E-2"/>
    <x v="2"/>
    <n v="0"/>
  </r>
  <r>
    <s v="Post_3300"/>
    <x v="500"/>
    <x v="18"/>
    <x v="2"/>
    <x v="5"/>
    <x v="1"/>
    <x v="7"/>
    <n v="3585274"/>
    <n v="111926"/>
    <n v="37753"/>
    <n v="10310"/>
    <n v="159989"/>
    <n v="4.4623925535398408E-2"/>
    <x v="1"/>
    <n v="0"/>
  </r>
  <r>
    <s v="Post_3301"/>
    <x v="480"/>
    <x v="5"/>
    <x v="0"/>
    <x v="0"/>
    <x v="5"/>
    <x v="0"/>
    <n v="281292"/>
    <n v="238512"/>
    <n v="36261"/>
    <n v="47856"/>
    <n v="322629"/>
    <n v="1.1469540548611408"/>
    <x v="0"/>
    <n v="0"/>
  </r>
  <r>
    <s v="Post_3302"/>
    <x v="292"/>
    <x v="6"/>
    <x v="3"/>
    <x v="2"/>
    <x v="4"/>
    <x v="2"/>
    <n v="2805305"/>
    <n v="306993"/>
    <n v="7673"/>
    <n v="3899"/>
    <n v="318565"/>
    <n v="0.11355806231407993"/>
    <x v="1"/>
    <n v="0"/>
  </r>
  <r>
    <s v="Post_3303"/>
    <x v="299"/>
    <x v="23"/>
    <x v="1"/>
    <x v="0"/>
    <x v="0"/>
    <x v="5"/>
    <n v="478538"/>
    <n v="205376"/>
    <n v="88710"/>
    <n v="8313"/>
    <n v="302399"/>
    <n v="0.63192264773121465"/>
    <x v="0"/>
    <n v="0"/>
  </r>
  <r>
    <s v="Post_3304"/>
    <x v="586"/>
    <x v="21"/>
    <x v="3"/>
    <x v="4"/>
    <x v="5"/>
    <x v="3"/>
    <n v="3697282"/>
    <n v="441786"/>
    <n v="26015"/>
    <n v="42533"/>
    <n v="510334"/>
    <n v="0.13802950383552026"/>
    <x v="1"/>
    <n v="0"/>
  </r>
  <r>
    <s v="Post_3305"/>
    <x v="466"/>
    <x v="8"/>
    <x v="2"/>
    <x v="2"/>
    <x v="1"/>
    <x v="4"/>
    <n v="2051565"/>
    <n v="493845"/>
    <n v="69739"/>
    <n v="920"/>
    <n v="564504"/>
    <n v="0.27515774542848997"/>
    <x v="2"/>
    <n v="0"/>
  </r>
  <r>
    <s v="Post_3306"/>
    <x v="659"/>
    <x v="6"/>
    <x v="1"/>
    <x v="3"/>
    <x v="5"/>
    <x v="4"/>
    <n v="3613144"/>
    <n v="231529"/>
    <n v="75728"/>
    <n v="6741"/>
    <n v="313998"/>
    <n v="8.6904369158826766E-2"/>
    <x v="0"/>
    <n v="0"/>
  </r>
  <r>
    <s v="Post_3307"/>
    <x v="294"/>
    <x v="5"/>
    <x v="0"/>
    <x v="9"/>
    <x v="1"/>
    <x v="5"/>
    <n v="1605981"/>
    <n v="88443"/>
    <n v="19996"/>
    <n v="45032"/>
    <n v="153471"/>
    <n v="9.5562151731558465E-2"/>
    <x v="2"/>
    <n v="0"/>
  </r>
  <r>
    <s v="Post_3308"/>
    <x v="374"/>
    <x v="10"/>
    <x v="0"/>
    <x v="4"/>
    <x v="4"/>
    <x v="4"/>
    <n v="2850412"/>
    <n v="274406"/>
    <n v="31047"/>
    <n v="30406"/>
    <n v="335859"/>
    <n v="0.11782822974363004"/>
    <x v="2"/>
    <n v="0"/>
  </r>
  <r>
    <s v="Post_3309"/>
    <x v="682"/>
    <x v="22"/>
    <x v="0"/>
    <x v="0"/>
    <x v="0"/>
    <x v="5"/>
    <n v="1043395"/>
    <n v="134984"/>
    <n v="35106"/>
    <n v="42823"/>
    <n v="212913"/>
    <n v="0.20405790712050564"/>
    <x v="1"/>
    <n v="0"/>
  </r>
  <r>
    <s v="Post_3310"/>
    <x v="626"/>
    <x v="1"/>
    <x v="1"/>
    <x v="7"/>
    <x v="4"/>
    <x v="5"/>
    <n v="1438981"/>
    <n v="309626"/>
    <n v="19111"/>
    <n v="19443"/>
    <n v="348180"/>
    <n v="0.24196288901660273"/>
    <x v="0"/>
    <n v="0"/>
  </r>
  <r>
    <s v="Post_3311"/>
    <x v="239"/>
    <x v="13"/>
    <x v="1"/>
    <x v="6"/>
    <x v="4"/>
    <x v="2"/>
    <n v="478152"/>
    <n v="134611"/>
    <n v="34849"/>
    <n v="19291"/>
    <n v="188751"/>
    <n v="0.39475104150981277"/>
    <x v="2"/>
    <n v="0"/>
  </r>
  <r>
    <s v="Post_3312"/>
    <x v="235"/>
    <x v="1"/>
    <x v="2"/>
    <x v="8"/>
    <x v="1"/>
    <x v="4"/>
    <n v="1953776"/>
    <n v="361649"/>
    <n v="78420"/>
    <n v="29515"/>
    <n v="469584"/>
    <n v="0.24034689749490218"/>
    <x v="0"/>
    <n v="0"/>
  </r>
  <r>
    <s v="Post_3313"/>
    <x v="217"/>
    <x v="9"/>
    <x v="3"/>
    <x v="6"/>
    <x v="4"/>
    <x v="2"/>
    <n v="1635786"/>
    <n v="455104"/>
    <n v="37331"/>
    <n v="18693"/>
    <n v="511128"/>
    <n v="0.31246630060411323"/>
    <x v="0"/>
    <n v="0"/>
  </r>
  <r>
    <s v="Post_3314"/>
    <x v="163"/>
    <x v="4"/>
    <x v="0"/>
    <x v="6"/>
    <x v="5"/>
    <x v="2"/>
    <n v="3832572"/>
    <n v="378209"/>
    <n v="5033"/>
    <n v="40043"/>
    <n v="423285"/>
    <n v="0.11044410907348903"/>
    <x v="1"/>
    <n v="0"/>
  </r>
  <r>
    <s v="Post_3315"/>
    <x v="190"/>
    <x v="2"/>
    <x v="0"/>
    <x v="6"/>
    <x v="3"/>
    <x v="6"/>
    <n v="1331460"/>
    <n v="406251"/>
    <n v="21371"/>
    <n v="13908"/>
    <n v="441530"/>
    <n v="0.33161341685067519"/>
    <x v="0"/>
    <n v="0"/>
  </r>
  <r>
    <s v="Post_3316"/>
    <x v="529"/>
    <x v="7"/>
    <x v="2"/>
    <x v="8"/>
    <x v="5"/>
    <x v="3"/>
    <n v="3815471"/>
    <n v="51239"/>
    <n v="41476"/>
    <n v="48395"/>
    <n v="141110"/>
    <n v="3.6983638455121266E-2"/>
    <x v="0"/>
    <n v="0"/>
  </r>
  <r>
    <s v="Post_3317"/>
    <x v="273"/>
    <x v="2"/>
    <x v="2"/>
    <x v="3"/>
    <x v="4"/>
    <x v="0"/>
    <n v="2335176"/>
    <n v="375163"/>
    <n v="10621"/>
    <n v="27566"/>
    <n v="413350"/>
    <n v="0.17701021250646631"/>
    <x v="0"/>
    <n v="0"/>
  </r>
  <r>
    <s v="Post_3318"/>
    <x v="251"/>
    <x v="17"/>
    <x v="1"/>
    <x v="1"/>
    <x v="5"/>
    <x v="6"/>
    <n v="812354"/>
    <n v="499312"/>
    <n v="94311"/>
    <n v="6281"/>
    <n v="599904"/>
    <n v="0.73847608308693014"/>
    <x v="2"/>
    <n v="0"/>
  </r>
  <r>
    <s v="Post_3319"/>
    <x v="213"/>
    <x v="11"/>
    <x v="3"/>
    <x v="0"/>
    <x v="5"/>
    <x v="6"/>
    <n v="1826169"/>
    <n v="241725"/>
    <n v="85264"/>
    <n v="17323"/>
    <n v="344312"/>
    <n v="0.18854333854095651"/>
    <x v="1"/>
    <n v="0"/>
  </r>
  <r>
    <s v="Post_3320"/>
    <x v="424"/>
    <x v="19"/>
    <x v="1"/>
    <x v="5"/>
    <x v="2"/>
    <x v="0"/>
    <n v="2537706"/>
    <n v="119745"/>
    <n v="44035"/>
    <n v="24671"/>
    <n v="188451"/>
    <n v="7.4260375315343852E-2"/>
    <x v="0"/>
    <n v="0"/>
  </r>
  <r>
    <s v="Post_3321"/>
    <x v="12"/>
    <x v="10"/>
    <x v="3"/>
    <x v="7"/>
    <x v="4"/>
    <x v="5"/>
    <n v="3932748"/>
    <n v="87418"/>
    <n v="69326"/>
    <n v="40766"/>
    <n v="197510"/>
    <n v="5.0221880476450563E-2"/>
    <x v="2"/>
    <n v="0"/>
  </r>
  <r>
    <s v="Post_3322"/>
    <x v="545"/>
    <x v="5"/>
    <x v="3"/>
    <x v="7"/>
    <x v="2"/>
    <x v="1"/>
    <n v="4542259"/>
    <n v="260423"/>
    <n v="7198"/>
    <n v="14245"/>
    <n v="281866"/>
    <n v="6.2054145305232483E-2"/>
    <x v="1"/>
    <n v="0"/>
  </r>
  <r>
    <s v="Post_3323"/>
    <x v="594"/>
    <x v="2"/>
    <x v="0"/>
    <x v="8"/>
    <x v="3"/>
    <x v="2"/>
    <n v="3546258"/>
    <n v="423159"/>
    <n v="10438"/>
    <n v="983"/>
    <n v="434580"/>
    <n v="0.12254607532785262"/>
    <x v="1"/>
    <n v="0"/>
  </r>
  <r>
    <s v="Post_3324"/>
    <x v="95"/>
    <x v="15"/>
    <x v="3"/>
    <x v="5"/>
    <x v="1"/>
    <x v="1"/>
    <n v="4070231"/>
    <n v="349435"/>
    <n v="15210"/>
    <n v="11363"/>
    <n v="376008"/>
    <n v="9.2380014795229073E-2"/>
    <x v="1"/>
    <n v="0"/>
  </r>
  <r>
    <s v="Post_3325"/>
    <x v="447"/>
    <x v="20"/>
    <x v="1"/>
    <x v="2"/>
    <x v="1"/>
    <x v="0"/>
    <n v="133501"/>
    <n v="499664"/>
    <n v="49136"/>
    <n v="9299"/>
    <n v="558099"/>
    <n v="4.1804855394341613"/>
    <x v="2"/>
    <n v="0"/>
  </r>
  <r>
    <s v="Post_3326"/>
    <x v="517"/>
    <x v="19"/>
    <x v="3"/>
    <x v="0"/>
    <x v="3"/>
    <x v="5"/>
    <n v="4322144"/>
    <n v="73237"/>
    <n v="48965"/>
    <n v="16499"/>
    <n v="138701"/>
    <n v="3.2090786424515239E-2"/>
    <x v="0"/>
    <n v="0"/>
  </r>
  <r>
    <s v="Post_3327"/>
    <x v="252"/>
    <x v="10"/>
    <x v="1"/>
    <x v="1"/>
    <x v="2"/>
    <x v="7"/>
    <n v="2470375"/>
    <n v="91574"/>
    <n v="67902"/>
    <n v="15922"/>
    <n v="175398"/>
    <n v="7.1000556595658557E-2"/>
    <x v="2"/>
    <n v="0"/>
  </r>
  <r>
    <s v="Post_3328"/>
    <x v="91"/>
    <x v="14"/>
    <x v="2"/>
    <x v="5"/>
    <x v="0"/>
    <x v="0"/>
    <n v="142941"/>
    <n v="276752"/>
    <n v="69452"/>
    <n v="37422"/>
    <n v="383626"/>
    <n v="2.6838066055225585"/>
    <x v="1"/>
    <n v="0"/>
  </r>
  <r>
    <s v="Post_3329"/>
    <x v="162"/>
    <x v="0"/>
    <x v="3"/>
    <x v="0"/>
    <x v="4"/>
    <x v="2"/>
    <n v="2041537"/>
    <n v="129066"/>
    <n v="16337"/>
    <n v="23221"/>
    <n v="168624"/>
    <n v="8.259659266523213E-2"/>
    <x v="1"/>
    <n v="0"/>
  </r>
  <r>
    <s v="Post_3330"/>
    <x v="610"/>
    <x v="15"/>
    <x v="0"/>
    <x v="8"/>
    <x v="1"/>
    <x v="1"/>
    <n v="1188268"/>
    <n v="460471"/>
    <n v="79903"/>
    <n v="19165"/>
    <n v="559539"/>
    <n v="0.47088619738981441"/>
    <x v="0"/>
    <n v="0"/>
  </r>
  <r>
    <s v="Post_3331"/>
    <x v="285"/>
    <x v="10"/>
    <x v="1"/>
    <x v="2"/>
    <x v="0"/>
    <x v="6"/>
    <n v="2994745"/>
    <n v="447160"/>
    <n v="13987"/>
    <n v="33907"/>
    <n v="495054"/>
    <n v="0.1653075637491673"/>
    <x v="2"/>
    <n v="0"/>
  </r>
  <r>
    <s v="Post_3332"/>
    <x v="355"/>
    <x v="20"/>
    <x v="0"/>
    <x v="3"/>
    <x v="0"/>
    <x v="3"/>
    <n v="3568414"/>
    <n v="383162"/>
    <n v="46613"/>
    <n v="19654"/>
    <n v="449429"/>
    <n v="0.12594642886167356"/>
    <x v="1"/>
    <n v="0"/>
  </r>
  <r>
    <s v="Post_3333"/>
    <x v="586"/>
    <x v="21"/>
    <x v="2"/>
    <x v="6"/>
    <x v="2"/>
    <x v="4"/>
    <n v="1693404"/>
    <n v="4215"/>
    <n v="40958"/>
    <n v="34938"/>
    <n v="80111"/>
    <n v="4.7307671412137917E-2"/>
    <x v="1"/>
    <n v="0"/>
  </r>
  <r>
    <s v="Post_3334"/>
    <x v="462"/>
    <x v="20"/>
    <x v="2"/>
    <x v="7"/>
    <x v="4"/>
    <x v="2"/>
    <n v="467867"/>
    <n v="160629"/>
    <n v="19177"/>
    <n v="37369"/>
    <n v="217175"/>
    <n v="0.46418106000209464"/>
    <x v="1"/>
    <n v="0"/>
  </r>
  <r>
    <s v="Post_3335"/>
    <x v="461"/>
    <x v="16"/>
    <x v="1"/>
    <x v="8"/>
    <x v="2"/>
    <x v="5"/>
    <n v="2875293"/>
    <n v="19233"/>
    <n v="44540"/>
    <n v="47447"/>
    <n v="111220"/>
    <n v="3.8681275264816489E-2"/>
    <x v="2"/>
    <n v="0"/>
  </r>
  <r>
    <s v="Post_3336"/>
    <x v="115"/>
    <x v="2"/>
    <x v="0"/>
    <x v="7"/>
    <x v="3"/>
    <x v="5"/>
    <n v="2618940"/>
    <n v="346257"/>
    <n v="43800"/>
    <n v="19065"/>
    <n v="409122"/>
    <n v="0.15621663726545854"/>
    <x v="0"/>
    <n v="0"/>
  </r>
  <r>
    <s v="Post_3337"/>
    <x v="126"/>
    <x v="2"/>
    <x v="2"/>
    <x v="2"/>
    <x v="3"/>
    <x v="0"/>
    <n v="4768756"/>
    <n v="256086"/>
    <n v="82449"/>
    <n v="1031"/>
    <n v="339566"/>
    <n v="7.1206411064017539E-2"/>
    <x v="0"/>
    <n v="0"/>
  </r>
  <r>
    <s v="Post_3338"/>
    <x v="604"/>
    <x v="17"/>
    <x v="2"/>
    <x v="9"/>
    <x v="3"/>
    <x v="7"/>
    <n v="4410251"/>
    <n v="71562"/>
    <n v="5400"/>
    <n v="5899"/>
    <n v="82861"/>
    <n v="1.8788273048404729E-2"/>
    <x v="1"/>
    <n v="0"/>
  </r>
  <r>
    <s v="Post_3339"/>
    <x v="224"/>
    <x v="10"/>
    <x v="0"/>
    <x v="9"/>
    <x v="0"/>
    <x v="1"/>
    <n v="314380"/>
    <n v="381858"/>
    <n v="20552"/>
    <n v="7705"/>
    <n v="410115"/>
    <n v="1.3045200076340735"/>
    <x v="0"/>
    <n v="0"/>
  </r>
  <r>
    <s v="Post_3340"/>
    <x v="450"/>
    <x v="15"/>
    <x v="2"/>
    <x v="4"/>
    <x v="3"/>
    <x v="4"/>
    <n v="2386028"/>
    <n v="156812"/>
    <n v="98830"/>
    <n v="38728"/>
    <n v="294370"/>
    <n v="0.12337239965331505"/>
    <x v="2"/>
    <n v="0"/>
  </r>
  <r>
    <s v="Post_3341"/>
    <x v="47"/>
    <x v="1"/>
    <x v="0"/>
    <x v="2"/>
    <x v="4"/>
    <x v="2"/>
    <n v="3321611"/>
    <n v="491842"/>
    <n v="23554"/>
    <n v="45190"/>
    <n v="560586"/>
    <n v="0.16876931103612072"/>
    <x v="2"/>
    <n v="0"/>
  </r>
  <r>
    <s v="Post_3342"/>
    <x v="97"/>
    <x v="18"/>
    <x v="3"/>
    <x v="9"/>
    <x v="1"/>
    <x v="7"/>
    <n v="3494450"/>
    <n v="476260"/>
    <n v="92683"/>
    <n v="40176"/>
    <n v="609119"/>
    <n v="0.17431040650173846"/>
    <x v="2"/>
    <n v="0"/>
  </r>
  <r>
    <s v="Post_3343"/>
    <x v="581"/>
    <x v="17"/>
    <x v="2"/>
    <x v="4"/>
    <x v="2"/>
    <x v="2"/>
    <n v="3503879"/>
    <n v="339897"/>
    <n v="81012"/>
    <n v="46662"/>
    <n v="467571"/>
    <n v="0.13344382040589872"/>
    <x v="1"/>
    <n v="0"/>
  </r>
  <r>
    <s v="Post_3344"/>
    <x v="124"/>
    <x v="9"/>
    <x v="0"/>
    <x v="5"/>
    <x v="4"/>
    <x v="3"/>
    <n v="4335992"/>
    <n v="62946"/>
    <n v="46878"/>
    <n v="853"/>
    <n v="110677"/>
    <n v="2.5525185470821901E-2"/>
    <x v="2"/>
    <n v="0"/>
  </r>
  <r>
    <s v="Post_3345"/>
    <x v="118"/>
    <x v="12"/>
    <x v="0"/>
    <x v="3"/>
    <x v="3"/>
    <x v="4"/>
    <n v="1159220"/>
    <n v="343953"/>
    <n v="14008"/>
    <n v="6385"/>
    <n v="364346"/>
    <n v="0.31430272079501737"/>
    <x v="1"/>
    <n v="0"/>
  </r>
  <r>
    <s v="Post_3346"/>
    <x v="122"/>
    <x v="13"/>
    <x v="0"/>
    <x v="7"/>
    <x v="2"/>
    <x v="0"/>
    <n v="2830681"/>
    <n v="414830"/>
    <n v="64316"/>
    <n v="11743"/>
    <n v="490889"/>
    <n v="0.17341728015272651"/>
    <x v="2"/>
    <n v="0"/>
  </r>
  <r>
    <s v="Post_3347"/>
    <x v="419"/>
    <x v="0"/>
    <x v="0"/>
    <x v="3"/>
    <x v="3"/>
    <x v="1"/>
    <n v="891861"/>
    <n v="222648"/>
    <n v="81518"/>
    <n v="14286"/>
    <n v="318452"/>
    <n v="0.35706460984391064"/>
    <x v="0"/>
    <n v="0"/>
  </r>
  <r>
    <s v="Post_3348"/>
    <x v="473"/>
    <x v="11"/>
    <x v="1"/>
    <x v="5"/>
    <x v="1"/>
    <x v="3"/>
    <n v="2229517"/>
    <n v="223788"/>
    <n v="28338"/>
    <n v="14001"/>
    <n v="266127"/>
    <n v="0.1193653154472471"/>
    <x v="0"/>
    <n v="0"/>
  </r>
  <r>
    <s v="Post_3349"/>
    <x v="61"/>
    <x v="11"/>
    <x v="1"/>
    <x v="0"/>
    <x v="3"/>
    <x v="4"/>
    <n v="4454713"/>
    <n v="55437"/>
    <n v="78284"/>
    <n v="10261"/>
    <n v="143982"/>
    <n v="3.2321274120240745E-2"/>
    <x v="2"/>
    <n v="0"/>
  </r>
  <r>
    <s v="Post_3350"/>
    <x v="103"/>
    <x v="17"/>
    <x v="3"/>
    <x v="0"/>
    <x v="2"/>
    <x v="5"/>
    <n v="3517027"/>
    <n v="442021"/>
    <n v="75721"/>
    <n v="17053"/>
    <n v="534795"/>
    <n v="0.15205882695810979"/>
    <x v="1"/>
    <n v="0"/>
  </r>
  <r>
    <s v="Post_3351"/>
    <x v="29"/>
    <x v="10"/>
    <x v="3"/>
    <x v="9"/>
    <x v="5"/>
    <x v="2"/>
    <n v="2555232"/>
    <n v="22683"/>
    <n v="19211"/>
    <n v="731"/>
    <n v="42625"/>
    <n v="1.6681459843959374E-2"/>
    <x v="1"/>
    <n v="0"/>
  </r>
  <r>
    <s v="Post_3352"/>
    <x v="1"/>
    <x v="1"/>
    <x v="1"/>
    <x v="6"/>
    <x v="1"/>
    <x v="2"/>
    <n v="2607404"/>
    <n v="75633"/>
    <n v="52102"/>
    <n v="12416"/>
    <n v="140151"/>
    <n v="5.3751163992998403E-2"/>
    <x v="0"/>
    <n v="0"/>
  </r>
  <r>
    <s v="Post_3353"/>
    <x v="285"/>
    <x v="10"/>
    <x v="0"/>
    <x v="3"/>
    <x v="4"/>
    <x v="0"/>
    <n v="387046"/>
    <n v="240559"/>
    <n v="15013"/>
    <n v="4022"/>
    <n v="259594"/>
    <n v="0.67070580757842735"/>
    <x v="1"/>
    <n v="0"/>
  </r>
  <r>
    <s v="Post_3354"/>
    <x v="580"/>
    <x v="15"/>
    <x v="1"/>
    <x v="0"/>
    <x v="3"/>
    <x v="0"/>
    <n v="3561125"/>
    <n v="94613"/>
    <n v="21873"/>
    <n v="47524"/>
    <n v="164010"/>
    <n v="4.6055670609709012E-2"/>
    <x v="1"/>
    <n v="0"/>
  </r>
  <r>
    <s v="Post_3355"/>
    <x v="641"/>
    <x v="1"/>
    <x v="2"/>
    <x v="4"/>
    <x v="2"/>
    <x v="7"/>
    <n v="1915575"/>
    <n v="99877"/>
    <n v="37503"/>
    <n v="46295"/>
    <n v="183675"/>
    <n v="9.5885047570572798E-2"/>
    <x v="0"/>
    <n v="0"/>
  </r>
  <r>
    <s v="Post_3356"/>
    <x v="519"/>
    <x v="22"/>
    <x v="1"/>
    <x v="5"/>
    <x v="5"/>
    <x v="6"/>
    <n v="3725186"/>
    <n v="349303"/>
    <n v="22384"/>
    <n v="21451"/>
    <n v="393138"/>
    <n v="0.10553513301080805"/>
    <x v="2"/>
    <n v="0"/>
  </r>
  <r>
    <s v="Post_3357"/>
    <x v="8"/>
    <x v="6"/>
    <x v="3"/>
    <x v="5"/>
    <x v="1"/>
    <x v="1"/>
    <n v="3586750"/>
    <n v="163309"/>
    <n v="99334"/>
    <n v="48057"/>
    <n v="310700"/>
    <n v="8.6624381403777789E-2"/>
    <x v="1"/>
    <n v="0"/>
  </r>
  <r>
    <s v="Post_3358"/>
    <x v="495"/>
    <x v="9"/>
    <x v="3"/>
    <x v="7"/>
    <x v="5"/>
    <x v="0"/>
    <n v="1757464"/>
    <n v="456820"/>
    <n v="93107"/>
    <n v="5984"/>
    <n v="555911"/>
    <n v="0.31631430288187978"/>
    <x v="1"/>
    <n v="0"/>
  </r>
  <r>
    <s v="Post_3359"/>
    <x v="668"/>
    <x v="20"/>
    <x v="3"/>
    <x v="3"/>
    <x v="1"/>
    <x v="6"/>
    <n v="3725746"/>
    <n v="439425"/>
    <n v="16142"/>
    <n v="31690"/>
    <n v="487257"/>
    <n v="0.1307810570017387"/>
    <x v="2"/>
    <n v="0"/>
  </r>
  <r>
    <s v="Post_3360"/>
    <x v="201"/>
    <x v="11"/>
    <x v="2"/>
    <x v="3"/>
    <x v="5"/>
    <x v="4"/>
    <n v="2179942"/>
    <n v="422339"/>
    <n v="726"/>
    <n v="4809"/>
    <n v="427874"/>
    <n v="0.19627769913144477"/>
    <x v="1"/>
    <n v="0"/>
  </r>
  <r>
    <s v="Post_3361"/>
    <x v="93"/>
    <x v="2"/>
    <x v="0"/>
    <x v="2"/>
    <x v="0"/>
    <x v="4"/>
    <n v="2454286"/>
    <n v="354703"/>
    <n v="79037"/>
    <n v="15832"/>
    <n v="449572"/>
    <n v="0.18317832559041611"/>
    <x v="0"/>
    <n v="0"/>
  </r>
  <r>
    <s v="Post_3362"/>
    <x v="99"/>
    <x v="14"/>
    <x v="1"/>
    <x v="3"/>
    <x v="2"/>
    <x v="4"/>
    <n v="1722355"/>
    <n v="236274"/>
    <n v="45770"/>
    <n v="40757"/>
    <n v="322801"/>
    <n v="0.18741838935643348"/>
    <x v="2"/>
    <n v="0"/>
  </r>
  <r>
    <s v="Post_3363"/>
    <x v="426"/>
    <x v="6"/>
    <x v="3"/>
    <x v="7"/>
    <x v="5"/>
    <x v="6"/>
    <n v="1886158"/>
    <n v="159864"/>
    <n v="50509"/>
    <n v="17527"/>
    <n v="227900"/>
    <n v="0.12082762949869523"/>
    <x v="1"/>
    <n v="0"/>
  </r>
  <r>
    <s v="Post_3364"/>
    <x v="161"/>
    <x v="16"/>
    <x v="1"/>
    <x v="5"/>
    <x v="1"/>
    <x v="2"/>
    <n v="2411833"/>
    <n v="294331"/>
    <n v="39137"/>
    <n v="41720"/>
    <n v="375188"/>
    <n v="0.15556135105540062"/>
    <x v="0"/>
    <n v="0"/>
  </r>
  <r>
    <s v="Post_3365"/>
    <x v="678"/>
    <x v="21"/>
    <x v="1"/>
    <x v="8"/>
    <x v="5"/>
    <x v="2"/>
    <n v="528143"/>
    <n v="357050"/>
    <n v="25187"/>
    <n v="1365"/>
    <n v="383602"/>
    <n v="0.72632222712409333"/>
    <x v="1"/>
    <n v="0"/>
  </r>
  <r>
    <s v="Post_3366"/>
    <x v="128"/>
    <x v="4"/>
    <x v="0"/>
    <x v="4"/>
    <x v="5"/>
    <x v="1"/>
    <n v="1606741"/>
    <n v="308802"/>
    <n v="18650"/>
    <n v="24236"/>
    <n v="351688"/>
    <n v="0.21888281932184464"/>
    <x v="0"/>
    <n v="0"/>
  </r>
  <r>
    <s v="Post_3367"/>
    <x v="707"/>
    <x v="15"/>
    <x v="1"/>
    <x v="4"/>
    <x v="2"/>
    <x v="4"/>
    <n v="1252622"/>
    <n v="38532"/>
    <n v="98666"/>
    <n v="12777"/>
    <n v="149975"/>
    <n v="0.11972885675008103"/>
    <x v="2"/>
    <n v="0"/>
  </r>
  <r>
    <s v="Post_3368"/>
    <x v="576"/>
    <x v="15"/>
    <x v="3"/>
    <x v="0"/>
    <x v="3"/>
    <x v="7"/>
    <n v="3033929"/>
    <n v="183527"/>
    <n v="74350"/>
    <n v="10565"/>
    <n v="268442"/>
    <n v="8.8479987501355509E-2"/>
    <x v="2"/>
    <n v="0"/>
  </r>
  <r>
    <s v="Post_3369"/>
    <x v="528"/>
    <x v="6"/>
    <x v="0"/>
    <x v="7"/>
    <x v="3"/>
    <x v="7"/>
    <n v="2801491"/>
    <n v="114130"/>
    <n v="35159"/>
    <n v="17982"/>
    <n v="167271"/>
    <n v="5.9707848427855023E-2"/>
    <x v="2"/>
    <n v="0"/>
  </r>
  <r>
    <s v="Post_3370"/>
    <x v="325"/>
    <x v="14"/>
    <x v="3"/>
    <x v="8"/>
    <x v="2"/>
    <x v="2"/>
    <n v="2337854"/>
    <n v="207836"/>
    <n v="53641"/>
    <n v="4400"/>
    <n v="265877"/>
    <n v="0.11372694787612914"/>
    <x v="0"/>
    <n v="0"/>
  </r>
  <r>
    <s v="Post_3371"/>
    <x v="50"/>
    <x v="16"/>
    <x v="1"/>
    <x v="5"/>
    <x v="1"/>
    <x v="2"/>
    <n v="1405761"/>
    <n v="376444"/>
    <n v="44939"/>
    <n v="49230"/>
    <n v="470613"/>
    <n v="0.33477454560199066"/>
    <x v="2"/>
    <n v="0"/>
  </r>
  <r>
    <s v="Post_3372"/>
    <x v="412"/>
    <x v="5"/>
    <x v="0"/>
    <x v="8"/>
    <x v="0"/>
    <x v="4"/>
    <n v="1042317"/>
    <n v="269878"/>
    <n v="29285"/>
    <n v="42348"/>
    <n v="341511"/>
    <n v="0.32764600404675354"/>
    <x v="1"/>
    <n v="0"/>
  </r>
  <r>
    <s v="Post_3373"/>
    <x v="590"/>
    <x v="13"/>
    <x v="3"/>
    <x v="6"/>
    <x v="2"/>
    <x v="3"/>
    <n v="4807013"/>
    <n v="465489"/>
    <n v="41804"/>
    <n v="24827"/>
    <n v="532120"/>
    <n v="0.11069660098693306"/>
    <x v="2"/>
    <n v="0"/>
  </r>
  <r>
    <s v="Post_3374"/>
    <x v="375"/>
    <x v="20"/>
    <x v="2"/>
    <x v="7"/>
    <x v="4"/>
    <x v="7"/>
    <n v="2367995"/>
    <n v="450601"/>
    <n v="77964"/>
    <n v="10111"/>
    <n v="538676"/>
    <n v="0.2274818992438751"/>
    <x v="2"/>
    <n v="0"/>
  </r>
  <r>
    <s v="Post_3375"/>
    <x v="662"/>
    <x v="5"/>
    <x v="1"/>
    <x v="6"/>
    <x v="4"/>
    <x v="7"/>
    <n v="955722"/>
    <n v="315687"/>
    <n v="77050"/>
    <n v="46526"/>
    <n v="439263"/>
    <n v="0.45961377890223309"/>
    <x v="1"/>
    <n v="0"/>
  </r>
  <r>
    <s v="Post_3376"/>
    <x v="80"/>
    <x v="3"/>
    <x v="1"/>
    <x v="7"/>
    <x v="4"/>
    <x v="7"/>
    <n v="153498"/>
    <n v="362887"/>
    <n v="45894"/>
    <n v="46622"/>
    <n v="455403"/>
    <n v="2.9668334440839619"/>
    <x v="0"/>
    <n v="0"/>
  </r>
  <r>
    <s v="Post_3377"/>
    <x v="30"/>
    <x v="10"/>
    <x v="0"/>
    <x v="5"/>
    <x v="5"/>
    <x v="1"/>
    <n v="4931757"/>
    <n v="144977"/>
    <n v="90468"/>
    <n v="7093"/>
    <n v="242538"/>
    <n v="4.9178822070917116E-2"/>
    <x v="1"/>
    <n v="0"/>
  </r>
  <r>
    <s v="Post_3378"/>
    <x v="654"/>
    <x v="13"/>
    <x v="1"/>
    <x v="5"/>
    <x v="5"/>
    <x v="0"/>
    <n v="2184869"/>
    <n v="12871"/>
    <n v="32688"/>
    <n v="47224"/>
    <n v="92783"/>
    <n v="4.2466161586804517E-2"/>
    <x v="1"/>
    <n v="0"/>
  </r>
  <r>
    <s v="Post_3379"/>
    <x v="295"/>
    <x v="14"/>
    <x v="3"/>
    <x v="6"/>
    <x v="4"/>
    <x v="5"/>
    <n v="2339949"/>
    <n v="121903"/>
    <n v="24944"/>
    <n v="33945"/>
    <n v="180792"/>
    <n v="7.7263222403565202E-2"/>
    <x v="2"/>
    <n v="0"/>
  </r>
  <r>
    <s v="Post_3380"/>
    <x v="266"/>
    <x v="19"/>
    <x v="0"/>
    <x v="1"/>
    <x v="2"/>
    <x v="4"/>
    <n v="3166440"/>
    <n v="137101"/>
    <n v="16256"/>
    <n v="37449"/>
    <n v="190806"/>
    <n v="6.0258839580096257E-2"/>
    <x v="0"/>
    <n v="0"/>
  </r>
  <r>
    <s v="Post_3381"/>
    <x v="400"/>
    <x v="19"/>
    <x v="0"/>
    <x v="9"/>
    <x v="5"/>
    <x v="6"/>
    <n v="4398635"/>
    <n v="277525"/>
    <n v="1448"/>
    <n v="43645"/>
    <n v="322618"/>
    <n v="7.3345026354766876E-2"/>
    <x v="1"/>
    <n v="0"/>
  </r>
  <r>
    <s v="Post_3382"/>
    <x v="624"/>
    <x v="6"/>
    <x v="2"/>
    <x v="3"/>
    <x v="1"/>
    <x v="3"/>
    <n v="3945023"/>
    <n v="265975"/>
    <n v="87534"/>
    <n v="28078"/>
    <n v="381587"/>
    <n v="9.6726178782734595E-2"/>
    <x v="1"/>
    <n v="0"/>
  </r>
  <r>
    <s v="Post_3383"/>
    <x v="14"/>
    <x v="11"/>
    <x v="2"/>
    <x v="1"/>
    <x v="4"/>
    <x v="1"/>
    <n v="1077987"/>
    <n v="76579"/>
    <n v="48878"/>
    <n v="18605"/>
    <n v="144062"/>
    <n v="0.13363983053598977"/>
    <x v="1"/>
    <n v="0"/>
  </r>
  <r>
    <s v="Post_3384"/>
    <x v="18"/>
    <x v="1"/>
    <x v="1"/>
    <x v="6"/>
    <x v="4"/>
    <x v="4"/>
    <n v="3661315"/>
    <n v="389654"/>
    <n v="63439"/>
    <n v="49862"/>
    <n v="502955"/>
    <n v="0.13737004327680083"/>
    <x v="1"/>
    <n v="0"/>
  </r>
  <r>
    <s v="Post_3385"/>
    <x v="644"/>
    <x v="3"/>
    <x v="1"/>
    <x v="3"/>
    <x v="2"/>
    <x v="7"/>
    <n v="1663117"/>
    <n v="471900"/>
    <n v="960"/>
    <n v="24601"/>
    <n v="497461"/>
    <n v="0.29911365225657605"/>
    <x v="2"/>
    <n v="0"/>
  </r>
  <r>
    <s v="Post_3386"/>
    <x v="321"/>
    <x v="12"/>
    <x v="1"/>
    <x v="7"/>
    <x v="3"/>
    <x v="0"/>
    <n v="1322682"/>
    <n v="185370"/>
    <n v="26878"/>
    <n v="19908"/>
    <n v="232156"/>
    <n v="0.17551913460680649"/>
    <x v="1"/>
    <n v="0"/>
  </r>
  <r>
    <s v="Post_3387"/>
    <x v="31"/>
    <x v="18"/>
    <x v="3"/>
    <x v="4"/>
    <x v="2"/>
    <x v="1"/>
    <n v="4927642"/>
    <n v="277064"/>
    <n v="78365"/>
    <n v="31902"/>
    <n v="387331"/>
    <n v="7.8603721617763633E-2"/>
    <x v="1"/>
    <n v="0"/>
  </r>
  <r>
    <s v="Post_3388"/>
    <x v="261"/>
    <x v="9"/>
    <x v="3"/>
    <x v="6"/>
    <x v="4"/>
    <x v="7"/>
    <n v="1902123"/>
    <n v="407452"/>
    <n v="53872"/>
    <n v="49399"/>
    <n v="510723"/>
    <n v="0.26850156377899853"/>
    <x v="0"/>
    <n v="0"/>
  </r>
  <r>
    <s v="Post_3389"/>
    <x v="414"/>
    <x v="3"/>
    <x v="2"/>
    <x v="4"/>
    <x v="3"/>
    <x v="0"/>
    <n v="108003"/>
    <n v="61573"/>
    <n v="84514"/>
    <n v="16464"/>
    <n v="162551"/>
    <n v="1.5050600446283899"/>
    <x v="1"/>
    <n v="0"/>
  </r>
  <r>
    <s v="Post_3390"/>
    <x v="711"/>
    <x v="12"/>
    <x v="1"/>
    <x v="0"/>
    <x v="3"/>
    <x v="0"/>
    <n v="1890827"/>
    <n v="110536"/>
    <n v="55270"/>
    <n v="12779"/>
    <n v="178585"/>
    <n v="9.4448090703168508E-2"/>
    <x v="1"/>
    <n v="0"/>
  </r>
  <r>
    <s v="Post_3391"/>
    <x v="328"/>
    <x v="2"/>
    <x v="3"/>
    <x v="1"/>
    <x v="4"/>
    <x v="6"/>
    <n v="4748216"/>
    <n v="246709"/>
    <n v="68731"/>
    <n v="18537"/>
    <n v="333977"/>
    <n v="7.0337364601778862E-2"/>
    <x v="1"/>
    <n v="0"/>
  </r>
  <r>
    <s v="Post_3392"/>
    <x v="147"/>
    <x v="20"/>
    <x v="3"/>
    <x v="8"/>
    <x v="2"/>
    <x v="6"/>
    <n v="1145812"/>
    <n v="399549"/>
    <n v="44531"/>
    <n v="22800"/>
    <n v="466880"/>
    <n v="0.40746649537620483"/>
    <x v="2"/>
    <n v="0"/>
  </r>
  <r>
    <s v="Post_3393"/>
    <x v="473"/>
    <x v="11"/>
    <x v="0"/>
    <x v="2"/>
    <x v="3"/>
    <x v="1"/>
    <n v="4621186"/>
    <n v="175590"/>
    <n v="67235"/>
    <n v="11738"/>
    <n v="254563"/>
    <n v="5.5086075306209271E-2"/>
    <x v="0"/>
    <n v="0"/>
  </r>
  <r>
    <s v="Post_3394"/>
    <x v="95"/>
    <x v="15"/>
    <x v="0"/>
    <x v="9"/>
    <x v="5"/>
    <x v="0"/>
    <n v="4197429"/>
    <n v="436646"/>
    <n v="82483"/>
    <n v="46844"/>
    <n v="565973"/>
    <n v="0.13483801631903719"/>
    <x v="0"/>
    <n v="0"/>
  </r>
  <r>
    <s v="Post_3395"/>
    <x v="624"/>
    <x v="6"/>
    <x v="0"/>
    <x v="9"/>
    <x v="1"/>
    <x v="1"/>
    <n v="4577755"/>
    <n v="342839"/>
    <n v="82420"/>
    <n v="6066"/>
    <n v="431325"/>
    <n v="9.4221949405330782E-2"/>
    <x v="2"/>
    <n v="0"/>
  </r>
  <r>
    <s v="Post_3396"/>
    <x v="556"/>
    <x v="7"/>
    <x v="1"/>
    <x v="8"/>
    <x v="4"/>
    <x v="7"/>
    <n v="4053392"/>
    <n v="221994"/>
    <n v="56470"/>
    <n v="5057"/>
    <n v="283521"/>
    <n v="6.9946602746539188E-2"/>
    <x v="2"/>
    <n v="0"/>
  </r>
  <r>
    <s v="Post_3397"/>
    <x v="345"/>
    <x v="6"/>
    <x v="3"/>
    <x v="7"/>
    <x v="1"/>
    <x v="7"/>
    <n v="968000"/>
    <n v="222736"/>
    <n v="58242"/>
    <n v="26124"/>
    <n v="307102"/>
    <n v="0.31725413223140497"/>
    <x v="1"/>
    <n v="0"/>
  </r>
  <r>
    <s v="Post_3398"/>
    <x v="314"/>
    <x v="15"/>
    <x v="1"/>
    <x v="4"/>
    <x v="4"/>
    <x v="6"/>
    <n v="4530813"/>
    <n v="129661"/>
    <n v="92531"/>
    <n v="42840"/>
    <n v="265032"/>
    <n v="5.8495462072700857E-2"/>
    <x v="1"/>
    <n v="0"/>
  </r>
  <r>
    <s v="Post_3399"/>
    <x v="501"/>
    <x v="3"/>
    <x v="0"/>
    <x v="9"/>
    <x v="0"/>
    <x v="6"/>
    <n v="995769"/>
    <n v="32736"/>
    <n v="66718"/>
    <n v="23569"/>
    <n v="123023"/>
    <n v="0.12354572194956863"/>
    <x v="2"/>
    <n v="0"/>
  </r>
  <r>
    <s v="Post_3400"/>
    <x v="34"/>
    <x v="13"/>
    <x v="0"/>
    <x v="6"/>
    <x v="0"/>
    <x v="2"/>
    <n v="705147"/>
    <n v="61971"/>
    <n v="67431"/>
    <n v="44195"/>
    <n v="173597"/>
    <n v="0.24618554712705293"/>
    <x v="0"/>
    <n v="0"/>
  </r>
  <r>
    <s v="Post_3401"/>
    <x v="214"/>
    <x v="9"/>
    <x v="0"/>
    <x v="1"/>
    <x v="5"/>
    <x v="3"/>
    <n v="783731"/>
    <n v="186031"/>
    <n v="94098"/>
    <n v="20184"/>
    <n v="300313"/>
    <n v="0.38318377096223066"/>
    <x v="0"/>
    <n v="0"/>
  </r>
  <r>
    <s v="Post_3402"/>
    <x v="513"/>
    <x v="4"/>
    <x v="1"/>
    <x v="8"/>
    <x v="3"/>
    <x v="2"/>
    <n v="2822791"/>
    <n v="420187"/>
    <n v="28350"/>
    <n v="34025"/>
    <n v="482562"/>
    <n v="0.1709520825310836"/>
    <x v="1"/>
    <n v="0"/>
  </r>
  <r>
    <s v="Post_3403"/>
    <x v="701"/>
    <x v="4"/>
    <x v="2"/>
    <x v="8"/>
    <x v="5"/>
    <x v="0"/>
    <n v="2810102"/>
    <n v="297792"/>
    <n v="47612"/>
    <n v="16868"/>
    <n v="362272"/>
    <n v="0.12891774035248543"/>
    <x v="0"/>
    <n v="0"/>
  </r>
  <r>
    <s v="Post_3404"/>
    <x v="218"/>
    <x v="23"/>
    <x v="1"/>
    <x v="0"/>
    <x v="3"/>
    <x v="0"/>
    <n v="1707151"/>
    <n v="195846"/>
    <n v="61196"/>
    <n v="10966"/>
    <n v="268008"/>
    <n v="0.15699138506201268"/>
    <x v="0"/>
    <n v="0"/>
  </r>
  <r>
    <s v="Post_3405"/>
    <x v="682"/>
    <x v="22"/>
    <x v="2"/>
    <x v="6"/>
    <x v="1"/>
    <x v="7"/>
    <n v="1376840"/>
    <n v="115191"/>
    <n v="51741"/>
    <n v="14750"/>
    <n v="181682"/>
    <n v="0.13195578280700734"/>
    <x v="2"/>
    <n v="0"/>
  </r>
  <r>
    <s v="Post_3406"/>
    <x v="681"/>
    <x v="0"/>
    <x v="1"/>
    <x v="6"/>
    <x v="0"/>
    <x v="6"/>
    <n v="4627367"/>
    <n v="176050"/>
    <n v="52562"/>
    <n v="12843"/>
    <n v="241455"/>
    <n v="5.2179781720360627E-2"/>
    <x v="2"/>
    <n v="0"/>
  </r>
  <r>
    <s v="Post_3407"/>
    <x v="656"/>
    <x v="12"/>
    <x v="3"/>
    <x v="8"/>
    <x v="2"/>
    <x v="4"/>
    <n v="2775989"/>
    <n v="71052"/>
    <n v="317"/>
    <n v="40956"/>
    <n v="112325"/>
    <n v="4.0463056589921644E-2"/>
    <x v="0"/>
    <n v="0"/>
  </r>
  <r>
    <s v="Post_3408"/>
    <x v="477"/>
    <x v="4"/>
    <x v="2"/>
    <x v="6"/>
    <x v="5"/>
    <x v="2"/>
    <n v="2138052"/>
    <n v="317436"/>
    <n v="3432"/>
    <n v="31110"/>
    <n v="351978"/>
    <n v="0.16462555634755374"/>
    <x v="1"/>
    <n v="0"/>
  </r>
  <r>
    <s v="Post_3409"/>
    <x v="584"/>
    <x v="5"/>
    <x v="0"/>
    <x v="9"/>
    <x v="0"/>
    <x v="4"/>
    <n v="1550135"/>
    <n v="286055"/>
    <n v="58240"/>
    <n v="41716"/>
    <n v="386011"/>
    <n v="0.24901766620326618"/>
    <x v="1"/>
    <n v="0"/>
  </r>
  <r>
    <s v="Post_3410"/>
    <x v="620"/>
    <x v="23"/>
    <x v="2"/>
    <x v="5"/>
    <x v="5"/>
    <x v="1"/>
    <n v="3655004"/>
    <n v="73738"/>
    <n v="6675"/>
    <n v="37956"/>
    <n v="118369"/>
    <n v="3.2385463873637346E-2"/>
    <x v="0"/>
    <n v="0"/>
  </r>
  <r>
    <s v="Post_3411"/>
    <x v="419"/>
    <x v="0"/>
    <x v="2"/>
    <x v="1"/>
    <x v="1"/>
    <x v="7"/>
    <n v="3322882"/>
    <n v="265447"/>
    <n v="3749"/>
    <n v="32516"/>
    <n v="301712"/>
    <n v="9.0798288955190098E-2"/>
    <x v="0"/>
    <n v="0"/>
  </r>
  <r>
    <s v="Post_3412"/>
    <x v="20"/>
    <x v="8"/>
    <x v="1"/>
    <x v="0"/>
    <x v="0"/>
    <x v="6"/>
    <n v="1498441"/>
    <n v="104553"/>
    <n v="44545"/>
    <n v="30245"/>
    <n v="179343"/>
    <n v="0.11968639405889188"/>
    <x v="0"/>
    <n v="0"/>
  </r>
  <r>
    <s v="Post_3413"/>
    <x v="674"/>
    <x v="2"/>
    <x v="2"/>
    <x v="5"/>
    <x v="5"/>
    <x v="7"/>
    <n v="4412239"/>
    <n v="179475"/>
    <n v="72838"/>
    <n v="5403"/>
    <n v="257716"/>
    <n v="5.8409347272439231E-2"/>
    <x v="0"/>
    <n v="0"/>
  </r>
  <r>
    <s v="Post_3414"/>
    <x v="522"/>
    <x v="23"/>
    <x v="0"/>
    <x v="1"/>
    <x v="5"/>
    <x v="4"/>
    <n v="1849829"/>
    <n v="35620"/>
    <n v="88979"/>
    <n v="42697"/>
    <n v="167296"/>
    <n v="9.0438629732802325E-2"/>
    <x v="0"/>
    <n v="0"/>
  </r>
  <r>
    <s v="Post_3415"/>
    <x v="149"/>
    <x v="18"/>
    <x v="2"/>
    <x v="8"/>
    <x v="5"/>
    <x v="3"/>
    <n v="2855352"/>
    <n v="222286"/>
    <n v="2629"/>
    <n v="23341"/>
    <n v="248256"/>
    <n v="8.6944096559723641E-2"/>
    <x v="1"/>
    <n v="0"/>
  </r>
  <r>
    <s v="Post_3416"/>
    <x v="411"/>
    <x v="8"/>
    <x v="3"/>
    <x v="1"/>
    <x v="4"/>
    <x v="5"/>
    <n v="4901555"/>
    <n v="191788"/>
    <n v="33946"/>
    <n v="23322"/>
    <n v="249056"/>
    <n v="5.0811630186746858E-2"/>
    <x v="1"/>
    <n v="0"/>
  </r>
  <r>
    <s v="Post_3417"/>
    <x v="613"/>
    <x v="3"/>
    <x v="3"/>
    <x v="2"/>
    <x v="4"/>
    <x v="1"/>
    <n v="4208579"/>
    <n v="63502"/>
    <n v="18314"/>
    <n v="39729"/>
    <n v="121545"/>
    <n v="2.8880294275098556E-2"/>
    <x v="2"/>
    <n v="0"/>
  </r>
  <r>
    <s v="Post_3418"/>
    <x v="709"/>
    <x v="16"/>
    <x v="3"/>
    <x v="5"/>
    <x v="3"/>
    <x v="6"/>
    <n v="1550211"/>
    <n v="218049"/>
    <n v="93137"/>
    <n v="29878"/>
    <n v="341064"/>
    <n v="0.22001134039172732"/>
    <x v="1"/>
    <n v="0"/>
  </r>
  <r>
    <s v="Post_3419"/>
    <x v="179"/>
    <x v="7"/>
    <x v="3"/>
    <x v="9"/>
    <x v="1"/>
    <x v="3"/>
    <n v="1816906"/>
    <n v="326282"/>
    <n v="46429"/>
    <n v="46111"/>
    <n v="418822"/>
    <n v="0.23051385156964643"/>
    <x v="2"/>
    <n v="0"/>
  </r>
  <r>
    <s v="Post_3420"/>
    <x v="263"/>
    <x v="21"/>
    <x v="0"/>
    <x v="8"/>
    <x v="1"/>
    <x v="4"/>
    <n v="4680407"/>
    <n v="112697"/>
    <n v="33231"/>
    <n v="37377"/>
    <n v="183305"/>
    <n v="3.9164329085056064E-2"/>
    <x v="0"/>
    <n v="0"/>
  </r>
  <r>
    <s v="Post_3421"/>
    <x v="503"/>
    <x v="11"/>
    <x v="1"/>
    <x v="8"/>
    <x v="1"/>
    <x v="2"/>
    <n v="285407"/>
    <n v="69051"/>
    <n v="12083"/>
    <n v="38231"/>
    <n v="119365"/>
    <n v="0.41822730346487647"/>
    <x v="2"/>
    <n v="0"/>
  </r>
  <r>
    <s v="Post_3422"/>
    <x v="467"/>
    <x v="6"/>
    <x v="1"/>
    <x v="6"/>
    <x v="4"/>
    <x v="2"/>
    <n v="2018387"/>
    <n v="316555"/>
    <n v="60967"/>
    <n v="2987"/>
    <n v="380509"/>
    <n v="0.18852132916036418"/>
    <x v="0"/>
    <n v="0"/>
  </r>
  <r>
    <s v="Post_3423"/>
    <x v="19"/>
    <x v="14"/>
    <x v="3"/>
    <x v="1"/>
    <x v="3"/>
    <x v="7"/>
    <n v="441218"/>
    <n v="23454"/>
    <n v="67011"/>
    <n v="28155"/>
    <n v="118620"/>
    <n v="0.26884669256467325"/>
    <x v="1"/>
    <n v="0"/>
  </r>
  <r>
    <s v="Post_3424"/>
    <x v="90"/>
    <x v="18"/>
    <x v="3"/>
    <x v="9"/>
    <x v="3"/>
    <x v="0"/>
    <n v="1312354"/>
    <n v="53750"/>
    <n v="52102"/>
    <n v="10736"/>
    <n v="116588"/>
    <n v="8.883883464370132E-2"/>
    <x v="0"/>
    <n v="0"/>
  </r>
  <r>
    <s v="Post_3425"/>
    <x v="180"/>
    <x v="22"/>
    <x v="0"/>
    <x v="5"/>
    <x v="4"/>
    <x v="3"/>
    <n v="4710683"/>
    <n v="186594"/>
    <n v="81646"/>
    <n v="5540"/>
    <n v="273780"/>
    <n v="5.8118960668760773E-2"/>
    <x v="2"/>
    <n v="0"/>
  </r>
  <r>
    <s v="Post_3426"/>
    <x v="498"/>
    <x v="23"/>
    <x v="0"/>
    <x v="8"/>
    <x v="4"/>
    <x v="2"/>
    <n v="4565376"/>
    <n v="202584"/>
    <n v="40628"/>
    <n v="42222"/>
    <n v="285434"/>
    <n v="6.2521465920879246E-2"/>
    <x v="2"/>
    <n v="0"/>
  </r>
  <r>
    <s v="Post_3427"/>
    <x v="265"/>
    <x v="9"/>
    <x v="1"/>
    <x v="4"/>
    <x v="2"/>
    <x v="1"/>
    <n v="2460263"/>
    <n v="108243"/>
    <n v="73742"/>
    <n v="33958"/>
    <n v="215943"/>
    <n v="8.7772323528013063E-2"/>
    <x v="0"/>
    <n v="0"/>
  </r>
  <r>
    <s v="Post_3428"/>
    <x v="393"/>
    <x v="8"/>
    <x v="0"/>
    <x v="2"/>
    <x v="1"/>
    <x v="6"/>
    <n v="4673736"/>
    <n v="486676"/>
    <n v="75401"/>
    <n v="33083"/>
    <n v="595160"/>
    <n v="0.12734138171261705"/>
    <x v="2"/>
    <n v="0"/>
  </r>
  <r>
    <s v="Post_3429"/>
    <x v="667"/>
    <x v="21"/>
    <x v="3"/>
    <x v="7"/>
    <x v="4"/>
    <x v="1"/>
    <n v="4217451"/>
    <n v="78361"/>
    <n v="96864"/>
    <n v="20204"/>
    <n v="195429"/>
    <n v="4.6338179151340468E-2"/>
    <x v="2"/>
    <n v="0"/>
  </r>
  <r>
    <s v="Post_3430"/>
    <x v="466"/>
    <x v="8"/>
    <x v="1"/>
    <x v="4"/>
    <x v="2"/>
    <x v="0"/>
    <n v="4503859"/>
    <n v="296994"/>
    <n v="31652"/>
    <n v="33525"/>
    <n v="362171"/>
    <n v="8.0413485413286689E-2"/>
    <x v="2"/>
    <n v="0"/>
  </r>
  <r>
    <s v="Post_3431"/>
    <x v="362"/>
    <x v="18"/>
    <x v="1"/>
    <x v="4"/>
    <x v="5"/>
    <x v="3"/>
    <n v="513332"/>
    <n v="455793"/>
    <n v="97926"/>
    <n v="29388"/>
    <n v="583107"/>
    <n v="1.135925677729033"/>
    <x v="1"/>
    <n v="0"/>
  </r>
  <r>
    <s v="Post_3432"/>
    <x v="512"/>
    <x v="1"/>
    <x v="0"/>
    <x v="6"/>
    <x v="2"/>
    <x v="2"/>
    <n v="1606939"/>
    <n v="89948"/>
    <n v="85169"/>
    <n v="32539"/>
    <n v="207656"/>
    <n v="0.12922456919646608"/>
    <x v="1"/>
    <n v="0"/>
  </r>
  <r>
    <s v="Post_3433"/>
    <x v="151"/>
    <x v="17"/>
    <x v="3"/>
    <x v="7"/>
    <x v="3"/>
    <x v="2"/>
    <n v="2706714"/>
    <n v="217585"/>
    <n v="40079"/>
    <n v="45339"/>
    <n v="303003"/>
    <n v="0.11194496352403689"/>
    <x v="2"/>
    <n v="0"/>
  </r>
  <r>
    <s v="Post_3434"/>
    <x v="609"/>
    <x v="16"/>
    <x v="3"/>
    <x v="7"/>
    <x v="1"/>
    <x v="5"/>
    <n v="3463687"/>
    <n v="362435"/>
    <n v="12610"/>
    <n v="20119"/>
    <n v="395164"/>
    <n v="0.11408767593607622"/>
    <x v="2"/>
    <n v="0"/>
  </r>
  <r>
    <s v="Post_3435"/>
    <x v="141"/>
    <x v="6"/>
    <x v="1"/>
    <x v="0"/>
    <x v="5"/>
    <x v="6"/>
    <n v="2732791"/>
    <n v="118006"/>
    <n v="19060"/>
    <n v="32402"/>
    <n v="169468"/>
    <n v="6.2012792050325109E-2"/>
    <x v="0"/>
    <n v="0"/>
  </r>
  <r>
    <s v="Post_3436"/>
    <x v="422"/>
    <x v="14"/>
    <x v="3"/>
    <x v="2"/>
    <x v="1"/>
    <x v="5"/>
    <n v="1689280"/>
    <n v="371293"/>
    <n v="96714"/>
    <n v="26058"/>
    <n v="494065"/>
    <n v="0.29247075677211593"/>
    <x v="0"/>
    <n v="0"/>
  </r>
  <r>
    <s v="Post_3437"/>
    <x v="370"/>
    <x v="17"/>
    <x v="3"/>
    <x v="4"/>
    <x v="4"/>
    <x v="1"/>
    <n v="2898290"/>
    <n v="53307"/>
    <n v="32466"/>
    <n v="37220"/>
    <n v="122993"/>
    <n v="4.2436402154373783E-2"/>
    <x v="2"/>
    <n v="0"/>
  </r>
  <r>
    <s v="Post_3438"/>
    <x v="213"/>
    <x v="11"/>
    <x v="0"/>
    <x v="6"/>
    <x v="0"/>
    <x v="4"/>
    <n v="199708"/>
    <n v="485528"/>
    <n v="56352"/>
    <n v="21395"/>
    <n v="563275"/>
    <n v="2.8204929196627075"/>
    <x v="2"/>
    <n v="0"/>
  </r>
  <r>
    <s v="Post_3439"/>
    <x v="90"/>
    <x v="18"/>
    <x v="0"/>
    <x v="9"/>
    <x v="0"/>
    <x v="7"/>
    <n v="4343078"/>
    <n v="189948"/>
    <n v="84123"/>
    <n v="47931"/>
    <n v="322002"/>
    <n v="7.4141426886645836E-2"/>
    <x v="0"/>
    <n v="0"/>
  </r>
  <r>
    <s v="Post_3440"/>
    <x v="590"/>
    <x v="13"/>
    <x v="0"/>
    <x v="8"/>
    <x v="5"/>
    <x v="7"/>
    <n v="3155890"/>
    <n v="224187"/>
    <n v="49865"/>
    <n v="1019"/>
    <n v="275071"/>
    <n v="8.7161149469721699E-2"/>
    <x v="1"/>
    <n v="0"/>
  </r>
  <r>
    <s v="Post_3441"/>
    <x v="438"/>
    <x v="21"/>
    <x v="0"/>
    <x v="0"/>
    <x v="1"/>
    <x v="7"/>
    <n v="4126753"/>
    <n v="393119"/>
    <n v="20044"/>
    <n v="15354"/>
    <n v="428517"/>
    <n v="0.10383878075571763"/>
    <x v="0"/>
    <n v="0"/>
  </r>
  <r>
    <s v="Post_3442"/>
    <x v="518"/>
    <x v="5"/>
    <x v="0"/>
    <x v="1"/>
    <x v="5"/>
    <x v="7"/>
    <n v="4956515"/>
    <n v="482311"/>
    <n v="27608"/>
    <n v="24052"/>
    <n v="533971"/>
    <n v="0.10773113770461705"/>
    <x v="0"/>
    <n v="0"/>
  </r>
  <r>
    <s v="Post_3443"/>
    <x v="291"/>
    <x v="14"/>
    <x v="3"/>
    <x v="5"/>
    <x v="1"/>
    <x v="5"/>
    <n v="4194212"/>
    <n v="431289"/>
    <n v="89241"/>
    <n v="11337"/>
    <n v="531867"/>
    <n v="0.12680975592077845"/>
    <x v="1"/>
    <n v="0"/>
  </r>
  <r>
    <s v="Post_3444"/>
    <x v="493"/>
    <x v="23"/>
    <x v="3"/>
    <x v="8"/>
    <x v="3"/>
    <x v="4"/>
    <n v="4701545"/>
    <n v="330937"/>
    <n v="83911"/>
    <n v="41934"/>
    <n v="456782"/>
    <n v="9.7155722214718784E-2"/>
    <x v="0"/>
    <n v="0"/>
  </r>
  <r>
    <s v="Post_3445"/>
    <x v="595"/>
    <x v="3"/>
    <x v="3"/>
    <x v="6"/>
    <x v="3"/>
    <x v="2"/>
    <n v="2933029"/>
    <n v="398166"/>
    <n v="7891"/>
    <n v="14705"/>
    <n v="420762"/>
    <n v="0.14345647451832219"/>
    <x v="0"/>
    <n v="0"/>
  </r>
  <r>
    <s v="Post_3446"/>
    <x v="457"/>
    <x v="20"/>
    <x v="1"/>
    <x v="1"/>
    <x v="4"/>
    <x v="5"/>
    <n v="926712"/>
    <n v="424010"/>
    <n v="3881"/>
    <n v="40154"/>
    <n v="468045"/>
    <n v="0.50505982441146768"/>
    <x v="2"/>
    <n v="0"/>
  </r>
  <r>
    <s v="Post_3447"/>
    <x v="628"/>
    <x v="12"/>
    <x v="0"/>
    <x v="8"/>
    <x v="1"/>
    <x v="6"/>
    <n v="2053356"/>
    <n v="368117"/>
    <n v="23060"/>
    <n v="35313"/>
    <n v="426490"/>
    <n v="0.20770387599617407"/>
    <x v="0"/>
    <n v="0"/>
  </r>
  <r>
    <s v="Post_3448"/>
    <x v="272"/>
    <x v="1"/>
    <x v="2"/>
    <x v="3"/>
    <x v="0"/>
    <x v="7"/>
    <n v="1454570"/>
    <n v="203603"/>
    <n v="83604"/>
    <n v="40192"/>
    <n v="327399"/>
    <n v="0.22508301422413496"/>
    <x v="1"/>
    <n v="0"/>
  </r>
  <r>
    <s v="Post_3449"/>
    <x v="299"/>
    <x v="23"/>
    <x v="0"/>
    <x v="2"/>
    <x v="1"/>
    <x v="2"/>
    <n v="2676023"/>
    <n v="290041"/>
    <n v="33134"/>
    <n v="14249"/>
    <n v="337424"/>
    <n v="0.12609159188841051"/>
    <x v="2"/>
    <n v="0"/>
  </r>
  <r>
    <s v="Post_3450"/>
    <x v="166"/>
    <x v="21"/>
    <x v="2"/>
    <x v="6"/>
    <x v="0"/>
    <x v="2"/>
    <n v="3839871"/>
    <n v="326965"/>
    <n v="84031"/>
    <n v="39720"/>
    <n v="450716"/>
    <n v="0.11737790149721175"/>
    <x v="0"/>
    <n v="0"/>
  </r>
  <r>
    <s v="Post_3451"/>
    <x v="717"/>
    <x v="18"/>
    <x v="0"/>
    <x v="8"/>
    <x v="1"/>
    <x v="6"/>
    <n v="3437467"/>
    <n v="37438"/>
    <n v="49845"/>
    <n v="42965"/>
    <n v="130248"/>
    <n v="3.7890691023361095E-2"/>
    <x v="2"/>
    <n v="0"/>
  </r>
  <r>
    <s v="Post_3452"/>
    <x v="21"/>
    <x v="0"/>
    <x v="0"/>
    <x v="8"/>
    <x v="0"/>
    <x v="7"/>
    <n v="42222"/>
    <n v="103726"/>
    <n v="76576"/>
    <n v="30215"/>
    <n v="210517"/>
    <n v="4.9859551892378384"/>
    <x v="1"/>
    <n v="0"/>
  </r>
  <r>
    <s v="Post_3453"/>
    <x v="335"/>
    <x v="22"/>
    <x v="1"/>
    <x v="9"/>
    <x v="2"/>
    <x v="1"/>
    <n v="4048901"/>
    <n v="50694"/>
    <n v="92406"/>
    <n v="8402"/>
    <n v="151502"/>
    <n v="3.7418054924039879E-2"/>
    <x v="0"/>
    <n v="0"/>
  </r>
  <r>
    <s v="Post_3454"/>
    <x v="51"/>
    <x v="7"/>
    <x v="0"/>
    <x v="6"/>
    <x v="4"/>
    <x v="3"/>
    <n v="705135"/>
    <n v="126785"/>
    <n v="67006"/>
    <n v="35860"/>
    <n v="229651"/>
    <n v="0.32568373432037839"/>
    <x v="2"/>
    <n v="0"/>
  </r>
  <r>
    <s v="Post_3455"/>
    <x v="35"/>
    <x v="13"/>
    <x v="1"/>
    <x v="0"/>
    <x v="2"/>
    <x v="2"/>
    <n v="3253451"/>
    <n v="65643"/>
    <n v="21278"/>
    <n v="14353"/>
    <n v="101274"/>
    <n v="3.1128177433746504E-2"/>
    <x v="2"/>
    <n v="0"/>
  </r>
  <r>
    <s v="Post_3456"/>
    <x v="108"/>
    <x v="14"/>
    <x v="1"/>
    <x v="7"/>
    <x v="3"/>
    <x v="1"/>
    <n v="52567"/>
    <n v="309679"/>
    <n v="88484"/>
    <n v="2957"/>
    <n v="401120"/>
    <n v="7.630642798714022"/>
    <x v="2"/>
    <n v="0"/>
  </r>
  <r>
    <s v="Post_3457"/>
    <x v="627"/>
    <x v="0"/>
    <x v="3"/>
    <x v="1"/>
    <x v="5"/>
    <x v="3"/>
    <n v="3989382"/>
    <n v="155733"/>
    <n v="30200"/>
    <n v="23283"/>
    <n v="209216"/>
    <n v="5.2443210502278299E-2"/>
    <x v="0"/>
    <n v="0"/>
  </r>
  <r>
    <s v="Post_3458"/>
    <x v="596"/>
    <x v="20"/>
    <x v="3"/>
    <x v="1"/>
    <x v="3"/>
    <x v="5"/>
    <n v="768503"/>
    <n v="349119"/>
    <n v="19350"/>
    <n v="17093"/>
    <n v="385562"/>
    <n v="0.50170526334965515"/>
    <x v="0"/>
    <n v="0"/>
  </r>
  <r>
    <s v="Post_3459"/>
    <x v="678"/>
    <x v="21"/>
    <x v="1"/>
    <x v="8"/>
    <x v="2"/>
    <x v="5"/>
    <n v="127793"/>
    <n v="40339"/>
    <n v="80645"/>
    <n v="23618"/>
    <n v="144602"/>
    <n v="1.1315330260655905"/>
    <x v="2"/>
    <n v="0"/>
  </r>
  <r>
    <s v="Post_3460"/>
    <x v="356"/>
    <x v="4"/>
    <x v="3"/>
    <x v="3"/>
    <x v="2"/>
    <x v="2"/>
    <n v="4967107"/>
    <n v="274462"/>
    <n v="64773"/>
    <n v="15759"/>
    <n v="354994"/>
    <n v="7.1468965738004028E-2"/>
    <x v="1"/>
    <n v="0"/>
  </r>
  <r>
    <s v="Post_3461"/>
    <x v="27"/>
    <x v="16"/>
    <x v="3"/>
    <x v="5"/>
    <x v="5"/>
    <x v="6"/>
    <n v="3425790"/>
    <n v="417433"/>
    <n v="84158"/>
    <n v="25422"/>
    <n v="527013"/>
    <n v="0.15383692520557302"/>
    <x v="1"/>
    <n v="0"/>
  </r>
  <r>
    <s v="Post_3462"/>
    <x v="605"/>
    <x v="17"/>
    <x v="0"/>
    <x v="5"/>
    <x v="2"/>
    <x v="7"/>
    <n v="4443859"/>
    <n v="232983"/>
    <n v="69639"/>
    <n v="42693"/>
    <n v="345315"/>
    <n v="7.7706110837450063E-2"/>
    <x v="1"/>
    <n v="0"/>
  </r>
  <r>
    <s v="Post_3463"/>
    <x v="96"/>
    <x v="17"/>
    <x v="2"/>
    <x v="2"/>
    <x v="0"/>
    <x v="1"/>
    <n v="3360585"/>
    <n v="236038"/>
    <n v="32101"/>
    <n v="22848"/>
    <n v="290987"/>
    <n v="8.6588198185732546E-2"/>
    <x v="2"/>
    <n v="0"/>
  </r>
  <r>
    <s v="Post_3464"/>
    <x v="132"/>
    <x v="12"/>
    <x v="1"/>
    <x v="3"/>
    <x v="1"/>
    <x v="2"/>
    <n v="186228"/>
    <n v="313554"/>
    <n v="35669"/>
    <n v="29462"/>
    <n v="378685"/>
    <n v="2.033448246235797"/>
    <x v="1"/>
    <n v="0"/>
  </r>
  <r>
    <s v="Post_3465"/>
    <x v="492"/>
    <x v="11"/>
    <x v="0"/>
    <x v="0"/>
    <x v="4"/>
    <x v="6"/>
    <n v="912265"/>
    <n v="111049"/>
    <n v="54953"/>
    <n v="692"/>
    <n v="166694"/>
    <n v="0.18272541421626393"/>
    <x v="1"/>
    <n v="0"/>
  </r>
  <r>
    <s v="Post_3466"/>
    <x v="273"/>
    <x v="2"/>
    <x v="1"/>
    <x v="9"/>
    <x v="3"/>
    <x v="6"/>
    <n v="1566853"/>
    <n v="216701"/>
    <n v="96557"/>
    <n v="24597"/>
    <n v="337855"/>
    <n v="0.2156264818716242"/>
    <x v="0"/>
    <n v="0"/>
  </r>
  <r>
    <s v="Post_3467"/>
    <x v="718"/>
    <x v="23"/>
    <x v="0"/>
    <x v="2"/>
    <x v="2"/>
    <x v="0"/>
    <n v="702173"/>
    <n v="381320"/>
    <n v="60666"/>
    <n v="27650"/>
    <n v="469636"/>
    <n v="0.66883232479745025"/>
    <x v="0"/>
    <n v="0"/>
  </r>
  <r>
    <s v="Post_3468"/>
    <x v="674"/>
    <x v="2"/>
    <x v="3"/>
    <x v="4"/>
    <x v="5"/>
    <x v="7"/>
    <n v="3445802"/>
    <n v="140342"/>
    <n v="85613"/>
    <n v="45114"/>
    <n v="271069"/>
    <n v="7.8666446882322313E-2"/>
    <x v="2"/>
    <n v="0"/>
  </r>
  <r>
    <s v="Post_3469"/>
    <x v="653"/>
    <x v="20"/>
    <x v="1"/>
    <x v="3"/>
    <x v="1"/>
    <x v="0"/>
    <n v="1788764"/>
    <n v="303395"/>
    <n v="28692"/>
    <n v="43483"/>
    <n v="375570"/>
    <n v="0.20996062085328193"/>
    <x v="2"/>
    <n v="0"/>
  </r>
  <r>
    <s v="Post_3470"/>
    <x v="237"/>
    <x v="5"/>
    <x v="2"/>
    <x v="6"/>
    <x v="0"/>
    <x v="7"/>
    <n v="4743356"/>
    <n v="295952"/>
    <n v="77148"/>
    <n v="30831"/>
    <n v="403931"/>
    <n v="8.5157217801067428E-2"/>
    <x v="0"/>
    <n v="0"/>
  </r>
  <r>
    <s v="Post_3471"/>
    <x v="117"/>
    <x v="9"/>
    <x v="0"/>
    <x v="1"/>
    <x v="4"/>
    <x v="0"/>
    <n v="3692645"/>
    <n v="319764"/>
    <n v="11677"/>
    <n v="32150"/>
    <n v="363591"/>
    <n v="9.8463567442849231E-2"/>
    <x v="1"/>
    <n v="0"/>
  </r>
  <r>
    <s v="Post_3472"/>
    <x v="469"/>
    <x v="17"/>
    <x v="3"/>
    <x v="3"/>
    <x v="3"/>
    <x v="6"/>
    <n v="2530285"/>
    <n v="414472"/>
    <n v="74687"/>
    <n v="25953"/>
    <n v="515112"/>
    <n v="0.20357864825503846"/>
    <x v="1"/>
    <n v="0"/>
  </r>
  <r>
    <s v="Post_3473"/>
    <x v="573"/>
    <x v="4"/>
    <x v="2"/>
    <x v="6"/>
    <x v="2"/>
    <x v="2"/>
    <n v="2846932"/>
    <n v="17837"/>
    <n v="54028"/>
    <n v="22737"/>
    <n v="94602"/>
    <n v="3.3229455427807898E-2"/>
    <x v="0"/>
    <n v="0"/>
  </r>
  <r>
    <s v="Post_3474"/>
    <x v="260"/>
    <x v="6"/>
    <x v="3"/>
    <x v="6"/>
    <x v="0"/>
    <x v="3"/>
    <n v="3242568"/>
    <n v="193072"/>
    <n v="70245"/>
    <n v="36723"/>
    <n v="300040"/>
    <n v="9.2531598412122731E-2"/>
    <x v="0"/>
    <n v="0"/>
  </r>
  <r>
    <s v="Post_3475"/>
    <x v="320"/>
    <x v="19"/>
    <x v="3"/>
    <x v="4"/>
    <x v="4"/>
    <x v="7"/>
    <n v="589546"/>
    <n v="124089"/>
    <n v="14148"/>
    <n v="29003"/>
    <n v="167240"/>
    <n v="0.28367591332991826"/>
    <x v="2"/>
    <n v="0"/>
  </r>
  <r>
    <s v="Post_3476"/>
    <x v="241"/>
    <x v="3"/>
    <x v="3"/>
    <x v="0"/>
    <x v="1"/>
    <x v="5"/>
    <n v="2285068"/>
    <n v="54058"/>
    <n v="39176"/>
    <n v="17363"/>
    <n v="110597"/>
    <n v="4.839987256396746E-2"/>
    <x v="1"/>
    <n v="0"/>
  </r>
  <r>
    <s v="Post_3477"/>
    <x v="595"/>
    <x v="3"/>
    <x v="3"/>
    <x v="9"/>
    <x v="5"/>
    <x v="1"/>
    <n v="2079129"/>
    <n v="345250"/>
    <n v="56296"/>
    <n v="21081"/>
    <n v="422627"/>
    <n v="0.20327117749788493"/>
    <x v="1"/>
    <n v="0"/>
  </r>
  <r>
    <s v="Post_3478"/>
    <x v="250"/>
    <x v="9"/>
    <x v="0"/>
    <x v="5"/>
    <x v="0"/>
    <x v="4"/>
    <n v="311403"/>
    <n v="433352"/>
    <n v="88133"/>
    <n v="31302"/>
    <n v="552787"/>
    <n v="1.7751498861603774"/>
    <x v="0"/>
    <n v="0"/>
  </r>
  <r>
    <s v="Post_3479"/>
    <x v="691"/>
    <x v="5"/>
    <x v="3"/>
    <x v="9"/>
    <x v="5"/>
    <x v="2"/>
    <n v="4365393"/>
    <n v="41517"/>
    <n v="69258"/>
    <n v="44490"/>
    <n v="155265"/>
    <n v="3.5567244461151608E-2"/>
    <x v="2"/>
    <n v="0"/>
  </r>
  <r>
    <s v="Post_3480"/>
    <x v="6"/>
    <x v="5"/>
    <x v="1"/>
    <x v="8"/>
    <x v="2"/>
    <x v="0"/>
    <n v="3402750"/>
    <n v="453691"/>
    <n v="25559"/>
    <n v="1846"/>
    <n v="481096"/>
    <n v="0.14138446844464037"/>
    <x v="0"/>
    <n v="0"/>
  </r>
  <r>
    <s v="Post_3481"/>
    <x v="676"/>
    <x v="22"/>
    <x v="0"/>
    <x v="7"/>
    <x v="4"/>
    <x v="1"/>
    <n v="1998816"/>
    <n v="141958"/>
    <n v="6106"/>
    <n v="24332"/>
    <n v="172396"/>
    <n v="8.6249059443190362E-2"/>
    <x v="1"/>
    <n v="0"/>
  </r>
  <r>
    <s v="Post_3482"/>
    <x v="388"/>
    <x v="20"/>
    <x v="2"/>
    <x v="5"/>
    <x v="4"/>
    <x v="6"/>
    <n v="4406111"/>
    <n v="54052"/>
    <n v="89084"/>
    <n v="9934"/>
    <n v="153070"/>
    <n v="3.4740386703830201E-2"/>
    <x v="0"/>
    <n v="0"/>
  </r>
  <r>
    <s v="Post_3483"/>
    <x v="160"/>
    <x v="23"/>
    <x v="0"/>
    <x v="5"/>
    <x v="5"/>
    <x v="0"/>
    <n v="3289439"/>
    <n v="370294"/>
    <n v="79847"/>
    <n v="43612"/>
    <n v="493753"/>
    <n v="0.15010249468070391"/>
    <x v="2"/>
    <n v="0"/>
  </r>
  <r>
    <s v="Post_3484"/>
    <x v="558"/>
    <x v="15"/>
    <x v="1"/>
    <x v="8"/>
    <x v="0"/>
    <x v="0"/>
    <n v="948205"/>
    <n v="279450"/>
    <n v="19021"/>
    <n v="28397"/>
    <n v="326868"/>
    <n v="0.34472292384030878"/>
    <x v="2"/>
    <n v="0"/>
  </r>
  <r>
    <s v="Post_3485"/>
    <x v="105"/>
    <x v="1"/>
    <x v="1"/>
    <x v="6"/>
    <x v="2"/>
    <x v="1"/>
    <n v="2043510"/>
    <n v="481273"/>
    <n v="53976"/>
    <n v="25707"/>
    <n v="560956"/>
    <n v="0.27450611937303954"/>
    <x v="1"/>
    <n v="0"/>
  </r>
  <r>
    <s v="Post_3486"/>
    <x v="470"/>
    <x v="18"/>
    <x v="1"/>
    <x v="7"/>
    <x v="0"/>
    <x v="6"/>
    <n v="1650691"/>
    <n v="213362"/>
    <n v="16662"/>
    <n v="28984"/>
    <n v="259008"/>
    <n v="0.15690883393681798"/>
    <x v="1"/>
    <n v="0"/>
  </r>
  <r>
    <s v="Post_3487"/>
    <x v="719"/>
    <x v="18"/>
    <x v="2"/>
    <x v="5"/>
    <x v="2"/>
    <x v="2"/>
    <n v="4520801"/>
    <n v="263032"/>
    <n v="69667"/>
    <n v="47258"/>
    <n v="379957"/>
    <n v="8.4046389124405166E-2"/>
    <x v="1"/>
    <n v="0"/>
  </r>
  <r>
    <s v="Post_3488"/>
    <x v="326"/>
    <x v="1"/>
    <x v="3"/>
    <x v="2"/>
    <x v="1"/>
    <x v="4"/>
    <n v="3311639"/>
    <n v="302547"/>
    <n v="40563"/>
    <n v="34952"/>
    <n v="378062"/>
    <n v="0.11416159792779346"/>
    <x v="0"/>
    <n v="0"/>
  </r>
  <r>
    <s v="Post_3489"/>
    <x v="561"/>
    <x v="16"/>
    <x v="0"/>
    <x v="7"/>
    <x v="3"/>
    <x v="0"/>
    <n v="714670"/>
    <n v="193819"/>
    <n v="40082"/>
    <n v="26692"/>
    <n v="260593"/>
    <n v="0.3646340268935313"/>
    <x v="0"/>
    <n v="0"/>
  </r>
  <r>
    <s v="Post_3490"/>
    <x v="176"/>
    <x v="18"/>
    <x v="0"/>
    <x v="2"/>
    <x v="4"/>
    <x v="7"/>
    <n v="3490507"/>
    <n v="263206"/>
    <n v="35586"/>
    <n v="43856"/>
    <n v="342648"/>
    <n v="9.8165681948209821E-2"/>
    <x v="0"/>
    <n v="0"/>
  </r>
  <r>
    <s v="Post_3491"/>
    <x v="720"/>
    <x v="20"/>
    <x v="2"/>
    <x v="2"/>
    <x v="0"/>
    <x v="6"/>
    <n v="3212719"/>
    <n v="63977"/>
    <n v="71876"/>
    <n v="17859"/>
    <n v="153712"/>
    <n v="4.7844831745322267E-2"/>
    <x v="2"/>
    <n v="0"/>
  </r>
  <r>
    <s v="Post_3492"/>
    <x v="640"/>
    <x v="19"/>
    <x v="2"/>
    <x v="8"/>
    <x v="0"/>
    <x v="2"/>
    <n v="2130392"/>
    <n v="439842"/>
    <n v="98469"/>
    <n v="10668"/>
    <n v="548979"/>
    <n v="0.2576891952279205"/>
    <x v="1"/>
    <n v="0"/>
  </r>
  <r>
    <s v="Post_3493"/>
    <x v="627"/>
    <x v="0"/>
    <x v="1"/>
    <x v="6"/>
    <x v="0"/>
    <x v="0"/>
    <n v="3179227"/>
    <n v="226624"/>
    <n v="320"/>
    <n v="17306"/>
    <n v="244250"/>
    <n v="7.6826851306937186E-2"/>
    <x v="2"/>
    <n v="0"/>
  </r>
  <r>
    <s v="Post_3494"/>
    <x v="50"/>
    <x v="16"/>
    <x v="0"/>
    <x v="9"/>
    <x v="1"/>
    <x v="7"/>
    <n v="3926596"/>
    <n v="279828"/>
    <n v="27924"/>
    <n v="7656"/>
    <n v="315408"/>
    <n v="8.0326063592995059E-2"/>
    <x v="0"/>
    <n v="0"/>
  </r>
  <r>
    <s v="Post_3495"/>
    <x v="267"/>
    <x v="0"/>
    <x v="3"/>
    <x v="8"/>
    <x v="3"/>
    <x v="1"/>
    <n v="713253"/>
    <n v="330560"/>
    <n v="24640"/>
    <n v="17612"/>
    <n v="372812"/>
    <n v="0.52269250882926532"/>
    <x v="1"/>
    <n v="0"/>
  </r>
  <r>
    <s v="Post_3496"/>
    <x v="155"/>
    <x v="11"/>
    <x v="1"/>
    <x v="6"/>
    <x v="1"/>
    <x v="3"/>
    <n v="1783139"/>
    <n v="219741"/>
    <n v="55360"/>
    <n v="38676"/>
    <n v="313777"/>
    <n v="0.17596889530204879"/>
    <x v="1"/>
    <n v="0"/>
  </r>
  <r>
    <s v="Post_3497"/>
    <x v="556"/>
    <x v="7"/>
    <x v="0"/>
    <x v="3"/>
    <x v="2"/>
    <x v="0"/>
    <n v="4103661"/>
    <n v="98838"/>
    <n v="37086"/>
    <n v="824"/>
    <n v="136748"/>
    <n v="3.3323415360089439E-2"/>
    <x v="2"/>
    <n v="0"/>
  </r>
  <r>
    <s v="Post_3498"/>
    <x v="107"/>
    <x v="18"/>
    <x v="3"/>
    <x v="2"/>
    <x v="5"/>
    <x v="6"/>
    <n v="983233"/>
    <n v="382351"/>
    <n v="73554"/>
    <n v="1024"/>
    <n v="456929"/>
    <n v="0.46472097661490208"/>
    <x v="0"/>
    <n v="0"/>
  </r>
  <r>
    <s v="Post_3499"/>
    <x v="391"/>
    <x v="20"/>
    <x v="1"/>
    <x v="0"/>
    <x v="0"/>
    <x v="3"/>
    <n v="4559245"/>
    <n v="477588"/>
    <n v="64375"/>
    <n v="23246"/>
    <n v="565209"/>
    <n v="0.12396986781802689"/>
    <x v="0"/>
    <n v="0"/>
  </r>
  <r>
    <s v="Post_3500"/>
    <x v="54"/>
    <x v="22"/>
    <x v="0"/>
    <x v="2"/>
    <x v="3"/>
    <x v="3"/>
    <n v="4069828"/>
    <n v="228465"/>
    <n v="70"/>
    <n v="47526"/>
    <n v="276061"/>
    <n v="6.7831122101474559E-2"/>
    <x v="2"/>
    <n v="0"/>
  </r>
  <r>
    <s v="Post_3501"/>
    <x v="1"/>
    <x v="1"/>
    <x v="0"/>
    <x v="4"/>
    <x v="2"/>
    <x v="4"/>
    <n v="4085716"/>
    <n v="338938"/>
    <n v="99638"/>
    <n v="2001"/>
    <n v="440577"/>
    <n v="0.10783348622371207"/>
    <x v="0"/>
    <n v="0"/>
  </r>
  <r>
    <s v="Post_3502"/>
    <x v="614"/>
    <x v="9"/>
    <x v="0"/>
    <x v="6"/>
    <x v="1"/>
    <x v="2"/>
    <n v="3952374"/>
    <n v="129506"/>
    <n v="46745"/>
    <n v="34769"/>
    <n v="211020"/>
    <n v="5.3390696325803177E-2"/>
    <x v="1"/>
    <n v="0"/>
  </r>
  <r>
    <s v="Post_3503"/>
    <x v="517"/>
    <x v="19"/>
    <x v="0"/>
    <x v="7"/>
    <x v="1"/>
    <x v="1"/>
    <n v="3408919"/>
    <n v="334245"/>
    <n v="59555"/>
    <n v="45940"/>
    <n v="439740"/>
    <n v="0.12899690488392362"/>
    <x v="2"/>
    <n v="0"/>
  </r>
  <r>
    <s v="Post_3504"/>
    <x v="119"/>
    <x v="17"/>
    <x v="2"/>
    <x v="9"/>
    <x v="1"/>
    <x v="7"/>
    <n v="3323882"/>
    <n v="199151"/>
    <n v="98676"/>
    <n v="23450"/>
    <n v="321277"/>
    <n v="9.6657161716330486E-2"/>
    <x v="2"/>
    <n v="0"/>
  </r>
  <r>
    <s v="Post_3505"/>
    <x v="598"/>
    <x v="17"/>
    <x v="2"/>
    <x v="8"/>
    <x v="3"/>
    <x v="3"/>
    <n v="4194567"/>
    <n v="355889"/>
    <n v="45483"/>
    <n v="41379"/>
    <n v="442751"/>
    <n v="0.10555344568342812"/>
    <x v="0"/>
    <n v="0"/>
  </r>
  <r>
    <s v="Post_3506"/>
    <x v="191"/>
    <x v="3"/>
    <x v="1"/>
    <x v="5"/>
    <x v="4"/>
    <x v="0"/>
    <n v="3211977"/>
    <n v="47868"/>
    <n v="69676"/>
    <n v="23438"/>
    <n v="140982"/>
    <n v="4.3892593253314079E-2"/>
    <x v="0"/>
    <n v="0"/>
  </r>
  <r>
    <s v="Post_3507"/>
    <x v="643"/>
    <x v="16"/>
    <x v="2"/>
    <x v="5"/>
    <x v="0"/>
    <x v="0"/>
    <n v="2091593"/>
    <n v="251061"/>
    <n v="54282"/>
    <n v="8417"/>
    <n v="313760"/>
    <n v="0.15001006409946868"/>
    <x v="1"/>
    <n v="0"/>
  </r>
  <r>
    <s v="Post_3508"/>
    <x v="248"/>
    <x v="14"/>
    <x v="0"/>
    <x v="6"/>
    <x v="5"/>
    <x v="4"/>
    <n v="434715"/>
    <n v="15752"/>
    <n v="12172"/>
    <n v="16505"/>
    <n v="44429"/>
    <n v="0.10220259250313424"/>
    <x v="1"/>
    <n v="0"/>
  </r>
  <r>
    <s v="Post_3509"/>
    <x v="580"/>
    <x v="15"/>
    <x v="0"/>
    <x v="4"/>
    <x v="1"/>
    <x v="5"/>
    <n v="1463427"/>
    <n v="444094"/>
    <n v="84880"/>
    <n v="4729"/>
    <n v="533703"/>
    <n v="0.36469396833596757"/>
    <x v="1"/>
    <n v="0"/>
  </r>
  <r>
    <s v="Post_3510"/>
    <x v="423"/>
    <x v="19"/>
    <x v="0"/>
    <x v="6"/>
    <x v="0"/>
    <x v="0"/>
    <n v="3339745"/>
    <n v="201598"/>
    <n v="407"/>
    <n v="39789"/>
    <n v="241794"/>
    <n v="7.2398940637683415E-2"/>
    <x v="1"/>
    <n v="0"/>
  </r>
  <r>
    <s v="Post_3511"/>
    <x v="721"/>
    <x v="11"/>
    <x v="1"/>
    <x v="9"/>
    <x v="3"/>
    <x v="4"/>
    <n v="884253"/>
    <n v="386330"/>
    <n v="81443"/>
    <n v="9032"/>
    <n v="476805"/>
    <n v="0.53921784828550201"/>
    <x v="2"/>
    <n v="0"/>
  </r>
  <r>
    <s v="Post_3512"/>
    <x v="113"/>
    <x v="18"/>
    <x v="1"/>
    <x v="4"/>
    <x v="5"/>
    <x v="4"/>
    <n v="2956646"/>
    <n v="230844"/>
    <n v="11370"/>
    <n v="12565"/>
    <n v="254779"/>
    <n v="8.6171628257153549E-2"/>
    <x v="0"/>
    <n v="0"/>
  </r>
  <r>
    <s v="Post_3513"/>
    <x v="634"/>
    <x v="5"/>
    <x v="3"/>
    <x v="8"/>
    <x v="3"/>
    <x v="3"/>
    <n v="4171682"/>
    <n v="387109"/>
    <n v="61595"/>
    <n v="38086"/>
    <n v="486790"/>
    <n v="0.11668914361161757"/>
    <x v="2"/>
    <n v="0"/>
  </r>
  <r>
    <s v="Post_3514"/>
    <x v="141"/>
    <x v="6"/>
    <x v="2"/>
    <x v="5"/>
    <x v="2"/>
    <x v="0"/>
    <n v="3646810"/>
    <n v="121462"/>
    <n v="29214"/>
    <n v="8361"/>
    <n v="159037"/>
    <n v="4.3609894675072189E-2"/>
    <x v="1"/>
    <n v="0"/>
  </r>
  <r>
    <s v="Post_3515"/>
    <x v="571"/>
    <x v="1"/>
    <x v="3"/>
    <x v="4"/>
    <x v="2"/>
    <x v="2"/>
    <n v="4954174"/>
    <n v="408063"/>
    <n v="70371"/>
    <n v="9933"/>
    <n v="488367"/>
    <n v="9.8576876791166404E-2"/>
    <x v="1"/>
    <n v="0"/>
  </r>
  <r>
    <s v="Post_3516"/>
    <x v="143"/>
    <x v="7"/>
    <x v="1"/>
    <x v="6"/>
    <x v="4"/>
    <x v="1"/>
    <n v="1110655"/>
    <n v="290104"/>
    <n v="57393"/>
    <n v="23702"/>
    <n v="371199"/>
    <n v="0.33421629578942158"/>
    <x v="0"/>
    <n v="0"/>
  </r>
  <r>
    <s v="Post_3517"/>
    <x v="464"/>
    <x v="22"/>
    <x v="3"/>
    <x v="9"/>
    <x v="4"/>
    <x v="2"/>
    <n v="4699828"/>
    <n v="232194"/>
    <n v="56314"/>
    <n v="48442"/>
    <n v="336950"/>
    <n v="7.1694113061158832E-2"/>
    <x v="1"/>
    <n v="0"/>
  </r>
  <r>
    <s v="Post_3518"/>
    <x v="632"/>
    <x v="11"/>
    <x v="2"/>
    <x v="2"/>
    <x v="3"/>
    <x v="0"/>
    <n v="4291403"/>
    <n v="75036"/>
    <n v="34142"/>
    <n v="4287"/>
    <n v="113465"/>
    <n v="2.644007099775994E-2"/>
    <x v="2"/>
    <n v="0"/>
  </r>
  <r>
    <s v="Post_3519"/>
    <x v="471"/>
    <x v="12"/>
    <x v="2"/>
    <x v="5"/>
    <x v="3"/>
    <x v="2"/>
    <n v="1788507"/>
    <n v="317765"/>
    <n v="72441"/>
    <n v="25739"/>
    <n v="415945"/>
    <n v="0.23256548618484579"/>
    <x v="0"/>
    <n v="0"/>
  </r>
  <r>
    <s v="Post_3520"/>
    <x v="407"/>
    <x v="15"/>
    <x v="2"/>
    <x v="1"/>
    <x v="4"/>
    <x v="2"/>
    <n v="2322799"/>
    <n v="233252"/>
    <n v="25560"/>
    <n v="31189"/>
    <n v="290001"/>
    <n v="0.12484980405106082"/>
    <x v="2"/>
    <n v="0"/>
  </r>
  <r>
    <s v="Post_3521"/>
    <x v="432"/>
    <x v="0"/>
    <x v="2"/>
    <x v="4"/>
    <x v="3"/>
    <x v="1"/>
    <n v="2047224"/>
    <n v="191543"/>
    <n v="60305"/>
    <n v="25760"/>
    <n v="277608"/>
    <n v="0.13560216175660308"/>
    <x v="1"/>
    <n v="0"/>
  </r>
  <r>
    <s v="Post_3522"/>
    <x v="147"/>
    <x v="20"/>
    <x v="3"/>
    <x v="5"/>
    <x v="5"/>
    <x v="2"/>
    <n v="2777888"/>
    <n v="375523"/>
    <n v="7624"/>
    <n v="7812"/>
    <n v="390959"/>
    <n v="0.14073965545047173"/>
    <x v="2"/>
    <n v="0"/>
  </r>
  <r>
    <s v="Post_3523"/>
    <x v="120"/>
    <x v="9"/>
    <x v="2"/>
    <x v="2"/>
    <x v="4"/>
    <x v="3"/>
    <n v="2121093"/>
    <n v="210072"/>
    <n v="48263"/>
    <n v="40108"/>
    <n v="298443"/>
    <n v="0.14070245859092459"/>
    <x v="1"/>
    <n v="0"/>
  </r>
  <r>
    <s v="Post_3524"/>
    <x v="314"/>
    <x v="15"/>
    <x v="2"/>
    <x v="7"/>
    <x v="5"/>
    <x v="3"/>
    <n v="3184543"/>
    <n v="439851"/>
    <n v="73024"/>
    <n v="1363"/>
    <n v="514238"/>
    <n v="0.16147937082338032"/>
    <x v="2"/>
    <n v="0"/>
  </r>
  <r>
    <s v="Post_3525"/>
    <x v="165"/>
    <x v="2"/>
    <x v="2"/>
    <x v="8"/>
    <x v="1"/>
    <x v="3"/>
    <n v="3253298"/>
    <n v="205897"/>
    <n v="11621"/>
    <n v="24056"/>
    <n v="241574"/>
    <n v="7.4255109737872152E-2"/>
    <x v="1"/>
    <n v="0"/>
  </r>
  <r>
    <s v="Post_3526"/>
    <x v="552"/>
    <x v="4"/>
    <x v="0"/>
    <x v="0"/>
    <x v="1"/>
    <x v="4"/>
    <n v="588026"/>
    <n v="462458"/>
    <n v="90944"/>
    <n v="38081"/>
    <n v="591483"/>
    <n v="1.0058789917452631"/>
    <x v="1"/>
    <n v="0"/>
  </r>
  <r>
    <s v="Post_3527"/>
    <x v="524"/>
    <x v="10"/>
    <x v="1"/>
    <x v="7"/>
    <x v="3"/>
    <x v="1"/>
    <n v="1264685"/>
    <n v="227648"/>
    <n v="29351"/>
    <n v="23301"/>
    <n v="280300"/>
    <n v="0.22163621771429248"/>
    <x v="0"/>
    <n v="0"/>
  </r>
  <r>
    <s v="Post_3528"/>
    <x v="474"/>
    <x v="16"/>
    <x v="1"/>
    <x v="0"/>
    <x v="5"/>
    <x v="3"/>
    <n v="1473168"/>
    <n v="236845"/>
    <n v="44426"/>
    <n v="19742"/>
    <n v="301013"/>
    <n v="0.20433039544709089"/>
    <x v="2"/>
    <n v="0"/>
  </r>
  <r>
    <s v="Post_3529"/>
    <x v="301"/>
    <x v="23"/>
    <x v="2"/>
    <x v="1"/>
    <x v="1"/>
    <x v="7"/>
    <n v="1688470"/>
    <n v="31908"/>
    <n v="32258"/>
    <n v="39499"/>
    <n v="103665"/>
    <n v="6.1395819884273929E-2"/>
    <x v="0"/>
    <n v="0"/>
  </r>
  <r>
    <s v="Post_3530"/>
    <x v="309"/>
    <x v="12"/>
    <x v="1"/>
    <x v="3"/>
    <x v="1"/>
    <x v="5"/>
    <n v="1140110"/>
    <n v="38015"/>
    <n v="8131"/>
    <n v="7309"/>
    <n v="53455"/>
    <n v="4.6885826806185367E-2"/>
    <x v="0"/>
    <n v="0"/>
  </r>
  <r>
    <s v="Post_3531"/>
    <x v="580"/>
    <x v="15"/>
    <x v="1"/>
    <x v="6"/>
    <x v="2"/>
    <x v="4"/>
    <n v="1460320"/>
    <n v="474886"/>
    <n v="32537"/>
    <n v="17147"/>
    <n v="524570"/>
    <n v="0.35921578832036816"/>
    <x v="1"/>
    <n v="0"/>
  </r>
  <r>
    <s v="Post_3532"/>
    <x v="517"/>
    <x v="19"/>
    <x v="0"/>
    <x v="7"/>
    <x v="5"/>
    <x v="7"/>
    <n v="821880"/>
    <n v="488060"/>
    <n v="56578"/>
    <n v="47146"/>
    <n v="591784"/>
    <n v="0.72003698836813157"/>
    <x v="2"/>
    <n v="0"/>
  </r>
  <r>
    <s v="Post_3533"/>
    <x v="372"/>
    <x v="6"/>
    <x v="0"/>
    <x v="6"/>
    <x v="0"/>
    <x v="7"/>
    <n v="3940590"/>
    <n v="305113"/>
    <n v="81654"/>
    <n v="653"/>
    <n v="387420"/>
    <n v="9.8315226907645811E-2"/>
    <x v="1"/>
    <n v="0"/>
  </r>
  <r>
    <s v="Post_3534"/>
    <x v="242"/>
    <x v="20"/>
    <x v="1"/>
    <x v="9"/>
    <x v="2"/>
    <x v="1"/>
    <n v="4852257"/>
    <n v="464130"/>
    <n v="22228"/>
    <n v="5534"/>
    <n v="491892"/>
    <n v="0.10137385550682909"/>
    <x v="0"/>
    <n v="0"/>
  </r>
  <r>
    <s v="Post_3535"/>
    <x v="62"/>
    <x v="4"/>
    <x v="2"/>
    <x v="5"/>
    <x v="3"/>
    <x v="1"/>
    <n v="358699"/>
    <n v="140507"/>
    <n v="3318"/>
    <n v="44969"/>
    <n v="188794"/>
    <n v="0.5263298754666168"/>
    <x v="2"/>
    <n v="0"/>
  </r>
  <r>
    <s v="Post_3536"/>
    <x v="541"/>
    <x v="19"/>
    <x v="2"/>
    <x v="6"/>
    <x v="0"/>
    <x v="4"/>
    <n v="3427187"/>
    <n v="181331"/>
    <n v="86148"/>
    <n v="40805"/>
    <n v="308284"/>
    <n v="8.9952488732012587E-2"/>
    <x v="2"/>
    <n v="0"/>
  </r>
  <r>
    <s v="Post_3537"/>
    <x v="334"/>
    <x v="6"/>
    <x v="0"/>
    <x v="9"/>
    <x v="2"/>
    <x v="6"/>
    <n v="1583843"/>
    <n v="6578"/>
    <n v="52"/>
    <n v="33598"/>
    <n v="40228"/>
    <n v="2.5398982096078968E-2"/>
    <x v="0"/>
    <n v="0"/>
  </r>
  <r>
    <s v="Post_3538"/>
    <x v="311"/>
    <x v="9"/>
    <x v="0"/>
    <x v="2"/>
    <x v="0"/>
    <x v="3"/>
    <n v="2918054"/>
    <n v="327020"/>
    <n v="56605"/>
    <n v="19856"/>
    <n v="403481"/>
    <n v="0.13827057347122432"/>
    <x v="2"/>
    <n v="0"/>
  </r>
  <r>
    <s v="Post_3539"/>
    <x v="237"/>
    <x v="5"/>
    <x v="2"/>
    <x v="2"/>
    <x v="2"/>
    <x v="1"/>
    <n v="2482008"/>
    <n v="223766"/>
    <n v="81282"/>
    <n v="17889"/>
    <n v="322937"/>
    <n v="0.13011118417023634"/>
    <x v="2"/>
    <n v="0"/>
  </r>
  <r>
    <s v="Post_3540"/>
    <x v="538"/>
    <x v="15"/>
    <x v="1"/>
    <x v="7"/>
    <x v="2"/>
    <x v="6"/>
    <n v="2899386"/>
    <n v="288198"/>
    <n v="97504"/>
    <n v="29093"/>
    <n v="414795"/>
    <n v="0.14306304852130761"/>
    <x v="2"/>
    <n v="0"/>
  </r>
  <r>
    <s v="Post_3541"/>
    <x v="115"/>
    <x v="2"/>
    <x v="0"/>
    <x v="5"/>
    <x v="2"/>
    <x v="0"/>
    <n v="4070537"/>
    <n v="207435"/>
    <n v="62661"/>
    <n v="32288"/>
    <n v="302384"/>
    <n v="7.4286021721458373E-2"/>
    <x v="0"/>
    <n v="0"/>
  </r>
  <r>
    <s v="Post_3542"/>
    <x v="64"/>
    <x v="20"/>
    <x v="1"/>
    <x v="7"/>
    <x v="4"/>
    <x v="2"/>
    <n v="4037427"/>
    <n v="201579"/>
    <n v="92106"/>
    <n v="34502"/>
    <n v="328187"/>
    <n v="8.1286175576672962E-2"/>
    <x v="1"/>
    <n v="0"/>
  </r>
  <r>
    <s v="Post_3543"/>
    <x v="176"/>
    <x v="18"/>
    <x v="2"/>
    <x v="6"/>
    <x v="2"/>
    <x v="0"/>
    <n v="1102775"/>
    <n v="229413"/>
    <n v="30991"/>
    <n v="31448"/>
    <n v="291852"/>
    <n v="0.26465235428804607"/>
    <x v="2"/>
    <n v="0"/>
  </r>
  <r>
    <s v="Post_3544"/>
    <x v="495"/>
    <x v="9"/>
    <x v="3"/>
    <x v="4"/>
    <x v="4"/>
    <x v="5"/>
    <n v="4823989"/>
    <n v="371565"/>
    <n v="68385"/>
    <n v="651"/>
    <n v="440601"/>
    <n v="9.1335407273938643E-2"/>
    <x v="2"/>
    <n v="0"/>
  </r>
  <r>
    <s v="Post_3545"/>
    <x v="58"/>
    <x v="17"/>
    <x v="2"/>
    <x v="6"/>
    <x v="0"/>
    <x v="5"/>
    <n v="1821754"/>
    <n v="387423"/>
    <n v="15647"/>
    <n v="24140"/>
    <n v="427210"/>
    <n v="0.23450476848136467"/>
    <x v="0"/>
    <n v="0"/>
  </r>
  <r>
    <s v="Post_3546"/>
    <x v="512"/>
    <x v="1"/>
    <x v="2"/>
    <x v="4"/>
    <x v="3"/>
    <x v="2"/>
    <n v="2486494"/>
    <n v="255155"/>
    <n v="82101"/>
    <n v="13603"/>
    <n v="350859"/>
    <n v="0.14110591057127023"/>
    <x v="0"/>
    <n v="0"/>
  </r>
  <r>
    <s v="Post_3547"/>
    <x v="266"/>
    <x v="19"/>
    <x v="1"/>
    <x v="8"/>
    <x v="2"/>
    <x v="0"/>
    <n v="2709554"/>
    <n v="483418"/>
    <n v="35675"/>
    <n v="6041"/>
    <n v="525134"/>
    <n v="0.19380827988665295"/>
    <x v="0"/>
    <n v="0"/>
  </r>
  <r>
    <s v="Post_3548"/>
    <x v="388"/>
    <x v="20"/>
    <x v="1"/>
    <x v="5"/>
    <x v="4"/>
    <x v="1"/>
    <n v="1757386"/>
    <n v="22752"/>
    <n v="36095"/>
    <n v="37939"/>
    <n v="96786"/>
    <n v="5.5073842627629897E-2"/>
    <x v="2"/>
    <n v="0"/>
  </r>
  <r>
    <s v="Post_3549"/>
    <x v="428"/>
    <x v="10"/>
    <x v="3"/>
    <x v="9"/>
    <x v="1"/>
    <x v="1"/>
    <n v="3824879"/>
    <n v="459271"/>
    <n v="74779"/>
    <n v="46026"/>
    <n v="580076"/>
    <n v="0.15165865377702145"/>
    <x v="0"/>
    <n v="0"/>
  </r>
  <r>
    <s v="Post_3550"/>
    <x v="566"/>
    <x v="0"/>
    <x v="0"/>
    <x v="2"/>
    <x v="4"/>
    <x v="2"/>
    <n v="4418286"/>
    <n v="148190"/>
    <n v="86796"/>
    <n v="12385"/>
    <n v="247371"/>
    <n v="5.598800077677181E-2"/>
    <x v="2"/>
    <n v="0"/>
  </r>
  <r>
    <s v="Post_3551"/>
    <x v="486"/>
    <x v="19"/>
    <x v="3"/>
    <x v="9"/>
    <x v="3"/>
    <x v="0"/>
    <n v="1122589"/>
    <n v="56106"/>
    <n v="85197"/>
    <n v="35386"/>
    <n v="176689"/>
    <n v="0.15739420215234606"/>
    <x v="1"/>
    <n v="0"/>
  </r>
  <r>
    <s v="Post_3552"/>
    <x v="684"/>
    <x v="22"/>
    <x v="2"/>
    <x v="9"/>
    <x v="3"/>
    <x v="5"/>
    <n v="949285"/>
    <n v="440011"/>
    <n v="54101"/>
    <n v="15221"/>
    <n v="509333"/>
    <n v="0.53654381982228727"/>
    <x v="1"/>
    <n v="0"/>
  </r>
  <r>
    <s v="Post_3553"/>
    <x v="576"/>
    <x v="15"/>
    <x v="1"/>
    <x v="7"/>
    <x v="4"/>
    <x v="3"/>
    <n v="2355608"/>
    <n v="335201"/>
    <n v="89190"/>
    <n v="47165"/>
    <n v="471556"/>
    <n v="0.20018441098858553"/>
    <x v="0"/>
    <n v="0"/>
  </r>
  <r>
    <s v="Post_3554"/>
    <x v="457"/>
    <x v="20"/>
    <x v="0"/>
    <x v="1"/>
    <x v="5"/>
    <x v="1"/>
    <n v="4876804"/>
    <n v="233872"/>
    <n v="97880"/>
    <n v="8155"/>
    <n v="339907"/>
    <n v="6.9698720719553214E-2"/>
    <x v="1"/>
    <n v="0"/>
  </r>
  <r>
    <s v="Post_3555"/>
    <x v="361"/>
    <x v="0"/>
    <x v="0"/>
    <x v="7"/>
    <x v="3"/>
    <x v="6"/>
    <n v="4714948"/>
    <n v="284181"/>
    <n v="38342"/>
    <n v="14433"/>
    <n v="336956"/>
    <n v="7.1465475335040815E-2"/>
    <x v="0"/>
    <n v="0"/>
  </r>
  <r>
    <s v="Post_3556"/>
    <x v="217"/>
    <x v="9"/>
    <x v="2"/>
    <x v="9"/>
    <x v="4"/>
    <x v="1"/>
    <n v="1062530"/>
    <n v="330277"/>
    <n v="30868"/>
    <n v="13235"/>
    <n v="374380"/>
    <n v="0.35234769841792701"/>
    <x v="2"/>
    <n v="0"/>
  </r>
  <r>
    <s v="Post_3557"/>
    <x v="348"/>
    <x v="5"/>
    <x v="0"/>
    <x v="3"/>
    <x v="0"/>
    <x v="2"/>
    <n v="2508707"/>
    <n v="218230"/>
    <n v="85351"/>
    <n v="34203"/>
    <n v="337784"/>
    <n v="0.1346446595796161"/>
    <x v="2"/>
    <n v="0"/>
  </r>
  <r>
    <s v="Post_3558"/>
    <x v="519"/>
    <x v="22"/>
    <x v="0"/>
    <x v="0"/>
    <x v="3"/>
    <x v="7"/>
    <n v="1903756"/>
    <n v="487075"/>
    <n v="83447"/>
    <n v="592"/>
    <n v="571114"/>
    <n v="0.29999327644929286"/>
    <x v="2"/>
    <n v="0"/>
  </r>
  <r>
    <s v="Post_3559"/>
    <x v="470"/>
    <x v="18"/>
    <x v="0"/>
    <x v="3"/>
    <x v="3"/>
    <x v="5"/>
    <n v="4293616"/>
    <n v="313992"/>
    <n v="9138"/>
    <n v="35874"/>
    <n v="359004"/>
    <n v="8.361343911518869E-2"/>
    <x v="1"/>
    <n v="0"/>
  </r>
  <r>
    <s v="Post_3560"/>
    <x v="40"/>
    <x v="6"/>
    <x v="0"/>
    <x v="4"/>
    <x v="2"/>
    <x v="0"/>
    <n v="4296893"/>
    <n v="204286"/>
    <n v="5334"/>
    <n v="31543"/>
    <n v="241163"/>
    <n v="5.6124972160116623E-2"/>
    <x v="2"/>
    <n v="0"/>
  </r>
  <r>
    <s v="Post_3561"/>
    <x v="482"/>
    <x v="2"/>
    <x v="2"/>
    <x v="0"/>
    <x v="5"/>
    <x v="0"/>
    <n v="2200449"/>
    <n v="76283"/>
    <n v="39653"/>
    <n v="42153"/>
    <n v="158089"/>
    <n v="7.184397366173903E-2"/>
    <x v="2"/>
    <n v="0"/>
  </r>
  <r>
    <s v="Post_3562"/>
    <x v="332"/>
    <x v="1"/>
    <x v="3"/>
    <x v="1"/>
    <x v="3"/>
    <x v="0"/>
    <n v="1307144"/>
    <n v="349977"/>
    <n v="40540"/>
    <n v="12976"/>
    <n v="403493"/>
    <n v="0.308682899512219"/>
    <x v="0"/>
    <n v="0"/>
  </r>
  <r>
    <s v="Post_3563"/>
    <x v="583"/>
    <x v="20"/>
    <x v="2"/>
    <x v="1"/>
    <x v="5"/>
    <x v="6"/>
    <n v="1646042"/>
    <n v="299888"/>
    <n v="25505"/>
    <n v="38955"/>
    <n v="364348"/>
    <n v="0.22134793644390605"/>
    <x v="1"/>
    <n v="0"/>
  </r>
  <r>
    <s v="Post_3564"/>
    <x v="616"/>
    <x v="8"/>
    <x v="0"/>
    <x v="6"/>
    <x v="4"/>
    <x v="3"/>
    <n v="416025"/>
    <n v="491045"/>
    <n v="32527"/>
    <n v="46053"/>
    <n v="569625"/>
    <n v="1.3692085812150712"/>
    <x v="1"/>
    <n v="0"/>
  </r>
  <r>
    <s v="Post_3565"/>
    <x v="288"/>
    <x v="4"/>
    <x v="0"/>
    <x v="8"/>
    <x v="3"/>
    <x v="5"/>
    <n v="4938028"/>
    <n v="177276"/>
    <n v="29744"/>
    <n v="27085"/>
    <n v="234105"/>
    <n v="4.7408601166295535E-2"/>
    <x v="2"/>
    <n v="0"/>
  </r>
  <r>
    <s v="Post_3566"/>
    <x v="568"/>
    <x v="7"/>
    <x v="1"/>
    <x v="8"/>
    <x v="1"/>
    <x v="6"/>
    <n v="898472"/>
    <n v="379417"/>
    <n v="26812"/>
    <n v="46208"/>
    <n v="452437"/>
    <n v="0.50356271536564301"/>
    <x v="1"/>
    <n v="0"/>
  </r>
  <r>
    <s v="Post_3567"/>
    <x v="603"/>
    <x v="2"/>
    <x v="0"/>
    <x v="1"/>
    <x v="4"/>
    <x v="4"/>
    <n v="2634629"/>
    <n v="384890"/>
    <n v="74662"/>
    <n v="29355"/>
    <n v="488907"/>
    <n v="0.18556958114406241"/>
    <x v="2"/>
    <n v="0"/>
  </r>
  <r>
    <s v="Post_3568"/>
    <x v="233"/>
    <x v="23"/>
    <x v="2"/>
    <x v="2"/>
    <x v="4"/>
    <x v="5"/>
    <n v="4898223"/>
    <n v="113243"/>
    <n v="97423"/>
    <n v="44881"/>
    <n v="255547"/>
    <n v="5.2171369086299255E-2"/>
    <x v="2"/>
    <n v="0"/>
  </r>
  <r>
    <s v="Post_3569"/>
    <x v="195"/>
    <x v="10"/>
    <x v="2"/>
    <x v="1"/>
    <x v="5"/>
    <x v="4"/>
    <n v="3225376"/>
    <n v="235178"/>
    <n v="77863"/>
    <n v="28903"/>
    <n v="341944"/>
    <n v="0.10601678688004128"/>
    <x v="1"/>
    <n v="0"/>
  </r>
  <r>
    <s v="Post_3570"/>
    <x v="316"/>
    <x v="5"/>
    <x v="0"/>
    <x v="0"/>
    <x v="1"/>
    <x v="5"/>
    <n v="884647"/>
    <n v="81091"/>
    <n v="51842"/>
    <n v="40690"/>
    <n v="173623"/>
    <n v="0.19626246401106881"/>
    <x v="0"/>
    <n v="0"/>
  </r>
  <r>
    <s v="Post_3571"/>
    <x v="246"/>
    <x v="0"/>
    <x v="1"/>
    <x v="6"/>
    <x v="2"/>
    <x v="5"/>
    <n v="4007626"/>
    <n v="296181"/>
    <n v="64879"/>
    <n v="9812"/>
    <n v="370872"/>
    <n v="9.2541569497752538E-2"/>
    <x v="1"/>
    <n v="0"/>
  </r>
  <r>
    <s v="Post_3572"/>
    <x v="610"/>
    <x v="15"/>
    <x v="3"/>
    <x v="5"/>
    <x v="3"/>
    <x v="3"/>
    <n v="4090480"/>
    <n v="64664"/>
    <n v="40573"/>
    <n v="7310"/>
    <n v="112547"/>
    <n v="2.7514374841094445E-2"/>
    <x v="1"/>
    <n v="0"/>
  </r>
  <r>
    <s v="Post_3573"/>
    <x v="280"/>
    <x v="16"/>
    <x v="2"/>
    <x v="2"/>
    <x v="1"/>
    <x v="6"/>
    <n v="2658305"/>
    <n v="314082"/>
    <n v="99787"/>
    <n v="18643"/>
    <n v="432512"/>
    <n v="0.16270217300121695"/>
    <x v="1"/>
    <n v="0"/>
  </r>
  <r>
    <s v="Post_3574"/>
    <x v="157"/>
    <x v="19"/>
    <x v="0"/>
    <x v="7"/>
    <x v="0"/>
    <x v="6"/>
    <n v="311340"/>
    <n v="294623"/>
    <n v="67461"/>
    <n v="44987"/>
    <n v="407071"/>
    <n v="1.3074805678679258"/>
    <x v="2"/>
    <n v="0"/>
  </r>
  <r>
    <s v="Post_3575"/>
    <x v="611"/>
    <x v="17"/>
    <x v="3"/>
    <x v="3"/>
    <x v="1"/>
    <x v="0"/>
    <n v="2289845"/>
    <n v="41660"/>
    <n v="91229"/>
    <n v="902"/>
    <n v="133791"/>
    <n v="5.8427972198991637E-2"/>
    <x v="0"/>
    <n v="0"/>
  </r>
  <r>
    <s v="Post_3576"/>
    <x v="149"/>
    <x v="18"/>
    <x v="3"/>
    <x v="8"/>
    <x v="0"/>
    <x v="5"/>
    <n v="1868860"/>
    <n v="495678"/>
    <n v="1511"/>
    <n v="35019"/>
    <n v="532208"/>
    <n v="0.28477681581284847"/>
    <x v="0"/>
    <n v="0"/>
  </r>
  <r>
    <s v="Post_3577"/>
    <x v="309"/>
    <x v="12"/>
    <x v="0"/>
    <x v="3"/>
    <x v="2"/>
    <x v="0"/>
    <n v="2792979"/>
    <n v="278661"/>
    <n v="35710"/>
    <n v="12188"/>
    <n v="326559"/>
    <n v="0.11692139468288161"/>
    <x v="0"/>
    <n v="0"/>
  </r>
  <r>
    <s v="Post_3578"/>
    <x v="425"/>
    <x v="6"/>
    <x v="2"/>
    <x v="0"/>
    <x v="4"/>
    <x v="7"/>
    <n v="1080797"/>
    <n v="123510"/>
    <n v="46368"/>
    <n v="16690"/>
    <n v="186568"/>
    <n v="0.17262076042031946"/>
    <x v="2"/>
    <n v="0"/>
  </r>
  <r>
    <s v="Post_3579"/>
    <x v="433"/>
    <x v="1"/>
    <x v="2"/>
    <x v="8"/>
    <x v="0"/>
    <x v="7"/>
    <n v="1777426"/>
    <n v="55185"/>
    <n v="14532"/>
    <n v="34839"/>
    <n v="104556"/>
    <n v="5.8824389876146743E-2"/>
    <x v="1"/>
    <n v="0"/>
  </r>
  <r>
    <s v="Post_3580"/>
    <x v="255"/>
    <x v="1"/>
    <x v="1"/>
    <x v="1"/>
    <x v="0"/>
    <x v="1"/>
    <n v="2367228"/>
    <n v="440739"/>
    <n v="70043"/>
    <n v="20486"/>
    <n v="531268"/>
    <n v="0.22442620651665154"/>
    <x v="0"/>
    <n v="0"/>
  </r>
  <r>
    <s v="Post_3581"/>
    <x v="25"/>
    <x v="15"/>
    <x v="3"/>
    <x v="7"/>
    <x v="0"/>
    <x v="2"/>
    <n v="3227162"/>
    <n v="30996"/>
    <n v="42925"/>
    <n v="10029"/>
    <n v="83950"/>
    <n v="2.6013568578212062E-2"/>
    <x v="0"/>
    <n v="0"/>
  </r>
  <r>
    <s v="Post_3582"/>
    <x v="251"/>
    <x v="17"/>
    <x v="3"/>
    <x v="6"/>
    <x v="1"/>
    <x v="2"/>
    <n v="1458457"/>
    <n v="186108"/>
    <n v="49424"/>
    <n v="48333"/>
    <n v="283865"/>
    <n v="0.19463378076967644"/>
    <x v="0"/>
    <n v="0"/>
  </r>
  <r>
    <s v="Post_3583"/>
    <x v="349"/>
    <x v="7"/>
    <x v="1"/>
    <x v="7"/>
    <x v="4"/>
    <x v="3"/>
    <n v="1294997"/>
    <n v="23756"/>
    <n v="95096"/>
    <n v="36485"/>
    <n v="155337"/>
    <n v="0.11995162923157351"/>
    <x v="1"/>
    <n v="0"/>
  </r>
  <r>
    <s v="Post_3584"/>
    <x v="135"/>
    <x v="1"/>
    <x v="0"/>
    <x v="0"/>
    <x v="3"/>
    <x v="3"/>
    <n v="4813536"/>
    <n v="107229"/>
    <n v="29142"/>
    <n v="44927"/>
    <n v="181298"/>
    <n v="3.7664203612479477E-2"/>
    <x v="2"/>
    <n v="0"/>
  </r>
  <r>
    <s v="Post_3585"/>
    <x v="223"/>
    <x v="7"/>
    <x v="2"/>
    <x v="9"/>
    <x v="1"/>
    <x v="7"/>
    <n v="1277909"/>
    <n v="162633"/>
    <n v="40717"/>
    <n v="49400"/>
    <n v="252750"/>
    <n v="0.1977840362654931"/>
    <x v="1"/>
    <n v="0"/>
  </r>
  <r>
    <s v="Post_3586"/>
    <x v="636"/>
    <x v="3"/>
    <x v="2"/>
    <x v="3"/>
    <x v="4"/>
    <x v="3"/>
    <n v="2621835"/>
    <n v="154122"/>
    <n v="16767"/>
    <n v="26931"/>
    <n v="197820"/>
    <n v="7.5450972315191461E-2"/>
    <x v="1"/>
    <n v="0"/>
  </r>
  <r>
    <s v="Post_3587"/>
    <x v="366"/>
    <x v="22"/>
    <x v="2"/>
    <x v="8"/>
    <x v="4"/>
    <x v="4"/>
    <n v="677450"/>
    <n v="167667"/>
    <n v="47881"/>
    <n v="20909"/>
    <n v="236457"/>
    <n v="0.34903978153369253"/>
    <x v="0"/>
    <n v="0"/>
  </r>
  <r>
    <s v="Post_3588"/>
    <x v="78"/>
    <x v="8"/>
    <x v="2"/>
    <x v="4"/>
    <x v="1"/>
    <x v="7"/>
    <n v="1654984"/>
    <n v="115238"/>
    <n v="99475"/>
    <n v="24296"/>
    <n v="239009"/>
    <n v="0.14441771038269857"/>
    <x v="2"/>
    <n v="0"/>
  </r>
  <r>
    <s v="Post_3589"/>
    <x v="575"/>
    <x v="19"/>
    <x v="2"/>
    <x v="0"/>
    <x v="0"/>
    <x v="0"/>
    <n v="1062762"/>
    <n v="235851"/>
    <n v="32368"/>
    <n v="25476"/>
    <n v="293695"/>
    <n v="0.27635067870322799"/>
    <x v="2"/>
    <n v="0"/>
  </r>
  <r>
    <s v="Post_3590"/>
    <x v="570"/>
    <x v="10"/>
    <x v="0"/>
    <x v="2"/>
    <x v="1"/>
    <x v="0"/>
    <n v="4097950"/>
    <n v="349433"/>
    <n v="43192"/>
    <n v="3385"/>
    <n v="396010"/>
    <n v="9.6636122939518537E-2"/>
    <x v="1"/>
    <n v="0"/>
  </r>
  <r>
    <s v="Post_3591"/>
    <x v="461"/>
    <x v="16"/>
    <x v="1"/>
    <x v="2"/>
    <x v="2"/>
    <x v="0"/>
    <n v="2647054"/>
    <n v="41257"/>
    <n v="39244"/>
    <n v="9813"/>
    <n v="90314"/>
    <n v="3.4118684394047118E-2"/>
    <x v="1"/>
    <n v="0"/>
  </r>
  <r>
    <s v="Post_3592"/>
    <x v="646"/>
    <x v="15"/>
    <x v="0"/>
    <x v="4"/>
    <x v="1"/>
    <x v="7"/>
    <n v="3141556"/>
    <n v="53034"/>
    <n v="26202"/>
    <n v="4457"/>
    <n v="83693"/>
    <n v="2.6640620125822998E-2"/>
    <x v="0"/>
    <n v="0"/>
  </r>
  <r>
    <s v="Post_3593"/>
    <x v="621"/>
    <x v="21"/>
    <x v="2"/>
    <x v="0"/>
    <x v="0"/>
    <x v="7"/>
    <n v="3345099"/>
    <n v="77768"/>
    <n v="80093"/>
    <n v="13493"/>
    <n v="171354"/>
    <n v="5.1225389741828269E-2"/>
    <x v="1"/>
    <n v="0"/>
  </r>
  <r>
    <s v="Post_3594"/>
    <x v="388"/>
    <x v="20"/>
    <x v="1"/>
    <x v="5"/>
    <x v="0"/>
    <x v="3"/>
    <n v="4557029"/>
    <n v="125724"/>
    <n v="1278"/>
    <n v="33044"/>
    <n v="160046"/>
    <n v="3.5120689378979157E-2"/>
    <x v="2"/>
    <n v="0"/>
  </r>
  <r>
    <s v="Post_3595"/>
    <x v="114"/>
    <x v="22"/>
    <x v="0"/>
    <x v="2"/>
    <x v="4"/>
    <x v="3"/>
    <n v="1939306"/>
    <n v="200131"/>
    <n v="76077"/>
    <n v="45583"/>
    <n v="321791"/>
    <n v="0.16593100830915802"/>
    <x v="0"/>
    <n v="0"/>
  </r>
  <r>
    <s v="Post_3596"/>
    <x v="454"/>
    <x v="16"/>
    <x v="3"/>
    <x v="2"/>
    <x v="5"/>
    <x v="7"/>
    <n v="1850528"/>
    <n v="331895"/>
    <n v="20122"/>
    <n v="1865"/>
    <n v="353882"/>
    <n v="0.19123298863891819"/>
    <x v="1"/>
    <n v="0"/>
  </r>
  <r>
    <s v="Post_3597"/>
    <x v="559"/>
    <x v="15"/>
    <x v="1"/>
    <x v="1"/>
    <x v="5"/>
    <x v="7"/>
    <n v="3570669"/>
    <n v="376435"/>
    <n v="42008"/>
    <n v="15701"/>
    <n v="434144"/>
    <n v="0.12158617894853878"/>
    <x v="1"/>
    <n v="0"/>
  </r>
  <r>
    <s v="Post_3598"/>
    <x v="306"/>
    <x v="17"/>
    <x v="3"/>
    <x v="8"/>
    <x v="2"/>
    <x v="1"/>
    <n v="1554895"/>
    <n v="431835"/>
    <n v="16198"/>
    <n v="47031"/>
    <n v="495064"/>
    <n v="0.31839063087861236"/>
    <x v="2"/>
    <n v="0"/>
  </r>
  <r>
    <s v="Post_3599"/>
    <x v="212"/>
    <x v="8"/>
    <x v="1"/>
    <x v="9"/>
    <x v="1"/>
    <x v="7"/>
    <n v="1761578"/>
    <n v="272014"/>
    <n v="92390"/>
    <n v="5140"/>
    <n v="369544"/>
    <n v="0.20978009489219324"/>
    <x v="2"/>
    <n v="0"/>
  </r>
  <r>
    <s v="Post_3600"/>
    <x v="149"/>
    <x v="18"/>
    <x v="0"/>
    <x v="4"/>
    <x v="5"/>
    <x v="3"/>
    <n v="3284516"/>
    <n v="89109"/>
    <n v="91336"/>
    <n v="31184"/>
    <n v="211629"/>
    <n v="6.443232427547925E-2"/>
    <x v="1"/>
    <n v="0"/>
  </r>
  <r>
    <s v="Post_3601"/>
    <x v="146"/>
    <x v="7"/>
    <x v="3"/>
    <x v="2"/>
    <x v="1"/>
    <x v="1"/>
    <n v="691916"/>
    <n v="158855"/>
    <n v="55805"/>
    <n v="10217"/>
    <n v="224877"/>
    <n v="0.32500621462720908"/>
    <x v="0"/>
    <n v="0"/>
  </r>
  <r>
    <s v="Post_3602"/>
    <x v="160"/>
    <x v="23"/>
    <x v="1"/>
    <x v="1"/>
    <x v="5"/>
    <x v="5"/>
    <n v="2535862"/>
    <n v="93339"/>
    <n v="72820"/>
    <n v="2828"/>
    <n v="168987"/>
    <n v="6.6638878614057068E-2"/>
    <x v="2"/>
    <n v="0"/>
  </r>
  <r>
    <s v="Post_3603"/>
    <x v="280"/>
    <x v="16"/>
    <x v="1"/>
    <x v="4"/>
    <x v="2"/>
    <x v="4"/>
    <n v="2408561"/>
    <n v="311453"/>
    <n v="91334"/>
    <n v="6412"/>
    <n v="409199"/>
    <n v="0.16989355885111485"/>
    <x v="1"/>
    <n v="0"/>
  </r>
  <r>
    <s v="Post_3604"/>
    <x v="315"/>
    <x v="3"/>
    <x v="0"/>
    <x v="2"/>
    <x v="0"/>
    <x v="2"/>
    <n v="4997284"/>
    <n v="394892"/>
    <n v="60213"/>
    <n v="17338"/>
    <n v="472443"/>
    <n v="9.4539954103068785E-2"/>
    <x v="1"/>
    <n v="0"/>
  </r>
  <r>
    <s v="Post_3605"/>
    <x v="135"/>
    <x v="1"/>
    <x v="1"/>
    <x v="0"/>
    <x v="4"/>
    <x v="6"/>
    <n v="1700132"/>
    <n v="81658"/>
    <n v="81466"/>
    <n v="33991"/>
    <n v="197115"/>
    <n v="0.1159409975225453"/>
    <x v="0"/>
    <n v="0"/>
  </r>
  <r>
    <s v="Post_3606"/>
    <x v="612"/>
    <x v="20"/>
    <x v="0"/>
    <x v="6"/>
    <x v="3"/>
    <x v="7"/>
    <n v="2137772"/>
    <n v="285646"/>
    <n v="51693"/>
    <n v="41867"/>
    <n v="379206"/>
    <n v="0.17738374344878688"/>
    <x v="2"/>
    <n v="0"/>
  </r>
  <r>
    <s v="Post_3607"/>
    <x v="475"/>
    <x v="21"/>
    <x v="1"/>
    <x v="2"/>
    <x v="3"/>
    <x v="7"/>
    <n v="1406784"/>
    <n v="449995"/>
    <n v="79996"/>
    <n v="33134"/>
    <n v="563125"/>
    <n v="0.40029244006187159"/>
    <x v="1"/>
    <n v="0"/>
  </r>
  <r>
    <s v="Post_3608"/>
    <x v="14"/>
    <x v="11"/>
    <x v="2"/>
    <x v="8"/>
    <x v="5"/>
    <x v="4"/>
    <n v="4752278"/>
    <n v="444255"/>
    <n v="53647"/>
    <n v="27659"/>
    <n v="525561"/>
    <n v="0.11059138375322319"/>
    <x v="2"/>
    <n v="0"/>
  </r>
  <r>
    <s v="Post_3609"/>
    <x v="327"/>
    <x v="15"/>
    <x v="3"/>
    <x v="9"/>
    <x v="4"/>
    <x v="2"/>
    <n v="2279824"/>
    <n v="125773"/>
    <n v="37449"/>
    <n v="35173"/>
    <n v="198395"/>
    <n v="8.7022068370189984E-2"/>
    <x v="2"/>
    <n v="0"/>
  </r>
  <r>
    <s v="Post_3610"/>
    <x v="546"/>
    <x v="18"/>
    <x v="0"/>
    <x v="6"/>
    <x v="2"/>
    <x v="3"/>
    <n v="655655"/>
    <n v="326090"/>
    <n v="52180"/>
    <n v="49588"/>
    <n v="427858"/>
    <n v="0.65256575485583124"/>
    <x v="0"/>
    <n v="0"/>
  </r>
  <r>
    <s v="Post_3611"/>
    <x v="501"/>
    <x v="3"/>
    <x v="0"/>
    <x v="3"/>
    <x v="3"/>
    <x v="4"/>
    <n v="1175841"/>
    <n v="337898"/>
    <n v="71459"/>
    <n v="29041"/>
    <n v="438398"/>
    <n v="0.37283782416160011"/>
    <x v="2"/>
    <n v="0"/>
  </r>
  <r>
    <s v="Post_3612"/>
    <x v="556"/>
    <x v="7"/>
    <x v="1"/>
    <x v="7"/>
    <x v="2"/>
    <x v="4"/>
    <n v="2940522"/>
    <n v="25740"/>
    <n v="72776"/>
    <n v="35407"/>
    <n v="133923"/>
    <n v="4.5543954440742156E-2"/>
    <x v="2"/>
    <n v="0"/>
  </r>
  <r>
    <s v="Post_3613"/>
    <x v="502"/>
    <x v="18"/>
    <x v="1"/>
    <x v="5"/>
    <x v="5"/>
    <x v="3"/>
    <n v="2100416"/>
    <n v="225017"/>
    <n v="46803"/>
    <n v="12290"/>
    <n v="284110"/>
    <n v="0.13526368109936318"/>
    <x v="0"/>
    <n v="0"/>
  </r>
  <r>
    <s v="Post_3614"/>
    <x v="438"/>
    <x v="21"/>
    <x v="3"/>
    <x v="5"/>
    <x v="2"/>
    <x v="5"/>
    <n v="2226088"/>
    <n v="4248"/>
    <n v="66185"/>
    <n v="28435"/>
    <n v="98868"/>
    <n v="4.4413338556247552E-2"/>
    <x v="1"/>
    <n v="0"/>
  </r>
  <r>
    <s v="Post_3615"/>
    <x v="532"/>
    <x v="21"/>
    <x v="3"/>
    <x v="3"/>
    <x v="1"/>
    <x v="3"/>
    <n v="2351866"/>
    <n v="487866"/>
    <n v="78898"/>
    <n v="28508"/>
    <n v="595272"/>
    <n v="0.25310625690409233"/>
    <x v="0"/>
    <n v="0"/>
  </r>
  <r>
    <s v="Post_3616"/>
    <x v="620"/>
    <x v="23"/>
    <x v="0"/>
    <x v="4"/>
    <x v="0"/>
    <x v="5"/>
    <n v="710098"/>
    <n v="130766"/>
    <n v="40070"/>
    <n v="24168"/>
    <n v="195004"/>
    <n v="0.27461561643604121"/>
    <x v="2"/>
    <n v="0"/>
  </r>
  <r>
    <s v="Post_3617"/>
    <x v="205"/>
    <x v="16"/>
    <x v="1"/>
    <x v="1"/>
    <x v="3"/>
    <x v="5"/>
    <n v="4651459"/>
    <n v="68377"/>
    <n v="67937"/>
    <n v="30898"/>
    <n v="167212"/>
    <n v="3.594829063311103E-2"/>
    <x v="2"/>
    <n v="0"/>
  </r>
  <r>
    <s v="Post_3618"/>
    <x v="112"/>
    <x v="17"/>
    <x v="2"/>
    <x v="7"/>
    <x v="0"/>
    <x v="3"/>
    <n v="1145112"/>
    <n v="347150"/>
    <n v="33144"/>
    <n v="42026"/>
    <n v="422320"/>
    <n v="0.3688023529576146"/>
    <x v="0"/>
    <n v="0"/>
  </r>
  <r>
    <s v="Post_3619"/>
    <x v="340"/>
    <x v="15"/>
    <x v="1"/>
    <x v="5"/>
    <x v="0"/>
    <x v="7"/>
    <n v="4277027"/>
    <n v="354830"/>
    <n v="17598"/>
    <n v="7596"/>
    <n v="380024"/>
    <n v="8.8852373389272502E-2"/>
    <x v="2"/>
    <n v="0"/>
  </r>
  <r>
    <s v="Post_3620"/>
    <x v="380"/>
    <x v="16"/>
    <x v="3"/>
    <x v="2"/>
    <x v="5"/>
    <x v="5"/>
    <n v="3371356"/>
    <n v="496848"/>
    <n v="84583"/>
    <n v="49391"/>
    <n v="630822"/>
    <n v="0.18711224800940632"/>
    <x v="1"/>
    <n v="0"/>
  </r>
  <r>
    <s v="Post_3621"/>
    <x v="150"/>
    <x v="14"/>
    <x v="1"/>
    <x v="3"/>
    <x v="0"/>
    <x v="0"/>
    <n v="3794993"/>
    <n v="200502"/>
    <n v="92287"/>
    <n v="9187"/>
    <n v="301976"/>
    <n v="7.957221528471857E-2"/>
    <x v="1"/>
    <n v="0"/>
  </r>
  <r>
    <s v="Post_3622"/>
    <x v="474"/>
    <x v="16"/>
    <x v="0"/>
    <x v="0"/>
    <x v="3"/>
    <x v="1"/>
    <n v="4618412"/>
    <n v="7728"/>
    <n v="2040"/>
    <n v="46537"/>
    <n v="56305"/>
    <n v="1.2191419907968367E-2"/>
    <x v="2"/>
    <n v="0"/>
  </r>
  <r>
    <s v="Post_3623"/>
    <x v="363"/>
    <x v="4"/>
    <x v="2"/>
    <x v="1"/>
    <x v="0"/>
    <x v="5"/>
    <n v="2902674"/>
    <n v="483312"/>
    <n v="1975"/>
    <n v="30485"/>
    <n v="515772"/>
    <n v="0.17768857267471305"/>
    <x v="0"/>
    <n v="0"/>
  </r>
  <r>
    <s v="Post_3624"/>
    <x v="327"/>
    <x v="15"/>
    <x v="1"/>
    <x v="9"/>
    <x v="0"/>
    <x v="3"/>
    <n v="1671868"/>
    <n v="395880"/>
    <n v="60863"/>
    <n v="10189"/>
    <n v="466932"/>
    <n v="0.27928759926022867"/>
    <x v="1"/>
    <n v="0"/>
  </r>
  <r>
    <s v="Post_3625"/>
    <x v="541"/>
    <x v="19"/>
    <x v="3"/>
    <x v="5"/>
    <x v="5"/>
    <x v="0"/>
    <n v="3010484"/>
    <n v="365576"/>
    <n v="82001"/>
    <n v="43572"/>
    <n v="491149"/>
    <n v="0.16314619177514314"/>
    <x v="2"/>
    <n v="0"/>
  </r>
  <r>
    <s v="Post_3626"/>
    <x v="593"/>
    <x v="7"/>
    <x v="1"/>
    <x v="8"/>
    <x v="3"/>
    <x v="6"/>
    <n v="3620053"/>
    <n v="417221"/>
    <n v="33890"/>
    <n v="43836"/>
    <n v="494947"/>
    <n v="0.13672368885206929"/>
    <x v="2"/>
    <n v="0"/>
  </r>
  <r>
    <s v="Post_3627"/>
    <x v="440"/>
    <x v="16"/>
    <x v="2"/>
    <x v="5"/>
    <x v="1"/>
    <x v="5"/>
    <n v="1161029"/>
    <n v="267995"/>
    <n v="11019"/>
    <n v="39895"/>
    <n v="318909"/>
    <n v="0.27467789348930993"/>
    <x v="1"/>
    <n v="0"/>
  </r>
  <r>
    <s v="Post_3628"/>
    <x v="309"/>
    <x v="12"/>
    <x v="1"/>
    <x v="5"/>
    <x v="3"/>
    <x v="3"/>
    <n v="2716374"/>
    <n v="344755"/>
    <n v="20540"/>
    <n v="31222"/>
    <n v="396517"/>
    <n v="0.14597290358396892"/>
    <x v="2"/>
    <n v="0"/>
  </r>
  <r>
    <s v="Post_3629"/>
    <x v="455"/>
    <x v="21"/>
    <x v="2"/>
    <x v="7"/>
    <x v="2"/>
    <x v="2"/>
    <n v="2451233"/>
    <n v="238629"/>
    <n v="57390"/>
    <n v="21836"/>
    <n v="317855"/>
    <n v="0.12967147553904504"/>
    <x v="1"/>
    <n v="0"/>
  </r>
  <r>
    <s v="Post_3630"/>
    <x v="709"/>
    <x v="16"/>
    <x v="3"/>
    <x v="1"/>
    <x v="4"/>
    <x v="0"/>
    <n v="3494576"/>
    <n v="237558"/>
    <n v="81164"/>
    <n v="28918"/>
    <n v="347640"/>
    <n v="9.9479879676389923E-2"/>
    <x v="2"/>
    <n v="0"/>
  </r>
  <r>
    <s v="Post_3631"/>
    <x v="30"/>
    <x v="10"/>
    <x v="3"/>
    <x v="0"/>
    <x v="1"/>
    <x v="4"/>
    <n v="71395"/>
    <n v="250794"/>
    <n v="24677"/>
    <n v="5802"/>
    <n v="281273"/>
    <n v="3.9396736466139086"/>
    <x v="1"/>
    <n v="0"/>
  </r>
  <r>
    <s v="Post_3632"/>
    <x v="463"/>
    <x v="5"/>
    <x v="1"/>
    <x v="5"/>
    <x v="4"/>
    <x v="3"/>
    <n v="2714339"/>
    <n v="195676"/>
    <n v="96044"/>
    <n v="18591"/>
    <n v="310311"/>
    <n v="0.11432286092488816"/>
    <x v="0"/>
    <n v="0"/>
  </r>
  <r>
    <s v="Post_3633"/>
    <x v="21"/>
    <x v="0"/>
    <x v="1"/>
    <x v="1"/>
    <x v="5"/>
    <x v="1"/>
    <n v="4625228"/>
    <n v="96042"/>
    <n v="96828"/>
    <n v="30562"/>
    <n v="223432"/>
    <n v="4.8307240205239611E-2"/>
    <x v="0"/>
    <n v="0"/>
  </r>
  <r>
    <s v="Post_3634"/>
    <x v="692"/>
    <x v="15"/>
    <x v="3"/>
    <x v="8"/>
    <x v="3"/>
    <x v="6"/>
    <n v="1485296"/>
    <n v="262114"/>
    <n v="82589"/>
    <n v="49507"/>
    <n v="394210"/>
    <n v="0.26540837651215649"/>
    <x v="0"/>
    <n v="0"/>
  </r>
  <r>
    <s v="Post_3635"/>
    <x v="624"/>
    <x v="6"/>
    <x v="1"/>
    <x v="1"/>
    <x v="2"/>
    <x v="2"/>
    <n v="2093646"/>
    <n v="289340"/>
    <n v="34851"/>
    <n v="10245"/>
    <n v="334436"/>
    <n v="0.15973856134227085"/>
    <x v="1"/>
    <n v="0"/>
  </r>
  <r>
    <s v="Post_3636"/>
    <x v="227"/>
    <x v="0"/>
    <x v="3"/>
    <x v="7"/>
    <x v="3"/>
    <x v="4"/>
    <n v="636960"/>
    <n v="147410"/>
    <n v="83963"/>
    <n v="46376"/>
    <n v="277749"/>
    <n v="0.43605406932931423"/>
    <x v="2"/>
    <n v="0"/>
  </r>
  <r>
    <s v="Post_3637"/>
    <x v="378"/>
    <x v="3"/>
    <x v="2"/>
    <x v="2"/>
    <x v="4"/>
    <x v="4"/>
    <n v="3984830"/>
    <n v="290889"/>
    <n v="6798"/>
    <n v="35927"/>
    <n v="333614"/>
    <n v="8.3721011937774009E-2"/>
    <x v="1"/>
    <n v="0"/>
  </r>
  <r>
    <s v="Post_3638"/>
    <x v="628"/>
    <x v="12"/>
    <x v="3"/>
    <x v="2"/>
    <x v="0"/>
    <x v="0"/>
    <n v="4959895"/>
    <n v="201881"/>
    <n v="18714"/>
    <n v="47196"/>
    <n v="267791"/>
    <n v="5.3991263927966215E-2"/>
    <x v="2"/>
    <n v="0"/>
  </r>
  <r>
    <s v="Post_3639"/>
    <x v="365"/>
    <x v="21"/>
    <x v="0"/>
    <x v="6"/>
    <x v="1"/>
    <x v="6"/>
    <n v="1647779"/>
    <n v="50877"/>
    <n v="74015"/>
    <n v="36438"/>
    <n v="161330"/>
    <n v="9.790754706790171E-2"/>
    <x v="2"/>
    <n v="0"/>
  </r>
  <r>
    <s v="Post_3640"/>
    <x v="597"/>
    <x v="21"/>
    <x v="0"/>
    <x v="5"/>
    <x v="0"/>
    <x v="1"/>
    <n v="1003490"/>
    <n v="190310"/>
    <n v="21357"/>
    <n v="39466"/>
    <n v="251133"/>
    <n v="0.25025959401688108"/>
    <x v="0"/>
    <n v="0"/>
  </r>
  <r>
    <s v="Post_3641"/>
    <x v="423"/>
    <x v="19"/>
    <x v="3"/>
    <x v="4"/>
    <x v="4"/>
    <x v="5"/>
    <n v="4180692"/>
    <n v="226583"/>
    <n v="1936"/>
    <n v="17539"/>
    <n v="246058"/>
    <n v="5.8855806646363806E-2"/>
    <x v="0"/>
    <n v="0"/>
  </r>
  <r>
    <s v="Post_3642"/>
    <x v="464"/>
    <x v="22"/>
    <x v="3"/>
    <x v="0"/>
    <x v="5"/>
    <x v="6"/>
    <n v="2841183"/>
    <n v="49865"/>
    <n v="60619"/>
    <n v="15731"/>
    <n v="126215"/>
    <n v="4.4423396873767021E-2"/>
    <x v="1"/>
    <n v="0"/>
  </r>
  <r>
    <s v="Post_3643"/>
    <x v="459"/>
    <x v="9"/>
    <x v="0"/>
    <x v="2"/>
    <x v="0"/>
    <x v="0"/>
    <n v="4081405"/>
    <n v="420595"/>
    <n v="51812"/>
    <n v="27954"/>
    <n v="500361"/>
    <n v="0.12259528275189549"/>
    <x v="2"/>
    <n v="0"/>
  </r>
  <r>
    <s v="Post_3644"/>
    <x v="602"/>
    <x v="8"/>
    <x v="0"/>
    <x v="0"/>
    <x v="2"/>
    <x v="5"/>
    <n v="757286"/>
    <n v="460922"/>
    <n v="58039"/>
    <n v="46234"/>
    <n v="565195"/>
    <n v="0.74634286121755844"/>
    <x v="0"/>
    <n v="0"/>
  </r>
  <r>
    <s v="Post_3645"/>
    <x v="455"/>
    <x v="21"/>
    <x v="2"/>
    <x v="7"/>
    <x v="5"/>
    <x v="2"/>
    <n v="1637344"/>
    <n v="50807"/>
    <n v="32965"/>
    <n v="37638"/>
    <n v="121410"/>
    <n v="7.4150575566282961E-2"/>
    <x v="1"/>
    <n v="0"/>
  </r>
  <r>
    <s v="Post_3646"/>
    <x v="363"/>
    <x v="4"/>
    <x v="1"/>
    <x v="0"/>
    <x v="1"/>
    <x v="4"/>
    <n v="2903014"/>
    <n v="398167"/>
    <n v="70875"/>
    <n v="25022"/>
    <n v="494064"/>
    <n v="0.17019001630718969"/>
    <x v="1"/>
    <n v="0"/>
  </r>
  <r>
    <s v="Post_3647"/>
    <x v="132"/>
    <x v="12"/>
    <x v="0"/>
    <x v="4"/>
    <x v="4"/>
    <x v="2"/>
    <n v="2383029"/>
    <n v="440705"/>
    <n v="40948"/>
    <n v="48430"/>
    <n v="530083"/>
    <n v="0.2224408515381055"/>
    <x v="0"/>
    <n v="0"/>
  </r>
  <r>
    <s v="Post_3648"/>
    <x v="199"/>
    <x v="0"/>
    <x v="1"/>
    <x v="4"/>
    <x v="3"/>
    <x v="4"/>
    <n v="665115"/>
    <n v="5418"/>
    <n v="9160"/>
    <n v="6114"/>
    <n v="20692"/>
    <n v="3.1110409478060184E-2"/>
    <x v="1"/>
    <n v="0"/>
  </r>
  <r>
    <s v="Post_3649"/>
    <x v="329"/>
    <x v="2"/>
    <x v="0"/>
    <x v="8"/>
    <x v="4"/>
    <x v="6"/>
    <n v="150156"/>
    <n v="346163"/>
    <n v="53670"/>
    <n v="17309"/>
    <n v="417142"/>
    <n v="2.7780574868803112"/>
    <x v="2"/>
    <n v="0"/>
  </r>
  <r>
    <s v="Post_3650"/>
    <x v="332"/>
    <x v="1"/>
    <x v="3"/>
    <x v="3"/>
    <x v="1"/>
    <x v="5"/>
    <n v="1027279"/>
    <n v="27234"/>
    <n v="44956"/>
    <n v="1445"/>
    <n v="73635"/>
    <n v="7.1679650805672068E-2"/>
    <x v="1"/>
    <n v="0"/>
  </r>
  <r>
    <s v="Post_3651"/>
    <x v="526"/>
    <x v="6"/>
    <x v="3"/>
    <x v="8"/>
    <x v="3"/>
    <x v="7"/>
    <n v="2444681"/>
    <n v="260620"/>
    <n v="26643"/>
    <n v="14661"/>
    <n v="301924"/>
    <n v="0.12350241197113243"/>
    <x v="2"/>
    <n v="0"/>
  </r>
  <r>
    <s v="Post_3652"/>
    <x v="312"/>
    <x v="10"/>
    <x v="1"/>
    <x v="0"/>
    <x v="2"/>
    <x v="7"/>
    <n v="2446014"/>
    <n v="30223"/>
    <n v="88394"/>
    <n v="2447"/>
    <n v="121064"/>
    <n v="4.9494401912662807E-2"/>
    <x v="1"/>
    <n v="0"/>
  </r>
  <r>
    <s v="Post_3653"/>
    <x v="409"/>
    <x v="11"/>
    <x v="1"/>
    <x v="3"/>
    <x v="5"/>
    <x v="6"/>
    <n v="3699879"/>
    <n v="213072"/>
    <n v="16388"/>
    <n v="34755"/>
    <n v="264215"/>
    <n v="7.1411794818154864E-2"/>
    <x v="1"/>
    <n v="0"/>
  </r>
  <r>
    <s v="Post_3654"/>
    <x v="681"/>
    <x v="0"/>
    <x v="3"/>
    <x v="9"/>
    <x v="5"/>
    <x v="7"/>
    <n v="1853103"/>
    <n v="69910"/>
    <n v="4470"/>
    <n v="39710"/>
    <n v="114090"/>
    <n v="6.1567004100689493E-2"/>
    <x v="2"/>
    <n v="0"/>
  </r>
  <r>
    <s v="Post_3655"/>
    <x v="138"/>
    <x v="18"/>
    <x v="0"/>
    <x v="2"/>
    <x v="3"/>
    <x v="7"/>
    <n v="4171587"/>
    <n v="222488"/>
    <n v="80865"/>
    <n v="5536"/>
    <n v="308889"/>
    <n v="7.4045920653219022E-2"/>
    <x v="2"/>
    <n v="0"/>
  </r>
  <r>
    <s v="Post_3656"/>
    <x v="721"/>
    <x v="11"/>
    <x v="1"/>
    <x v="0"/>
    <x v="1"/>
    <x v="4"/>
    <n v="2314668"/>
    <n v="36572"/>
    <n v="67108"/>
    <n v="42772"/>
    <n v="146452"/>
    <n v="6.3271276917467215E-2"/>
    <x v="2"/>
    <n v="0"/>
  </r>
  <r>
    <s v="Post_3657"/>
    <x v="11"/>
    <x v="9"/>
    <x v="3"/>
    <x v="6"/>
    <x v="5"/>
    <x v="2"/>
    <n v="2574515"/>
    <n v="461003"/>
    <n v="72910"/>
    <n v="25274"/>
    <n v="559187"/>
    <n v="0.217200909685902"/>
    <x v="0"/>
    <n v="0"/>
  </r>
  <r>
    <s v="Post_3658"/>
    <x v="15"/>
    <x v="12"/>
    <x v="1"/>
    <x v="7"/>
    <x v="4"/>
    <x v="5"/>
    <n v="1058506"/>
    <n v="361715"/>
    <n v="51528"/>
    <n v="5422"/>
    <n v="418665"/>
    <n v="0.39552444672018866"/>
    <x v="1"/>
    <n v="0"/>
  </r>
  <r>
    <s v="Post_3659"/>
    <x v="112"/>
    <x v="17"/>
    <x v="3"/>
    <x v="8"/>
    <x v="2"/>
    <x v="0"/>
    <n v="272791"/>
    <n v="237213"/>
    <n v="82161"/>
    <n v="17410"/>
    <n v="336784"/>
    <n v="1.2345861850280984"/>
    <x v="0"/>
    <n v="0"/>
  </r>
  <r>
    <s v="Post_3660"/>
    <x v="594"/>
    <x v="2"/>
    <x v="3"/>
    <x v="0"/>
    <x v="1"/>
    <x v="6"/>
    <n v="4147649"/>
    <n v="140624"/>
    <n v="70092"/>
    <n v="11837"/>
    <n v="222553"/>
    <n v="5.3657626284191358E-2"/>
    <x v="0"/>
    <n v="0"/>
  </r>
  <r>
    <s v="Post_3661"/>
    <x v="149"/>
    <x v="18"/>
    <x v="1"/>
    <x v="3"/>
    <x v="4"/>
    <x v="5"/>
    <n v="1724155"/>
    <n v="458079"/>
    <n v="9417"/>
    <n v="48609"/>
    <n v="516105"/>
    <n v="0.29933793655442809"/>
    <x v="2"/>
    <n v="0"/>
  </r>
  <r>
    <s v="Post_3662"/>
    <x v="229"/>
    <x v="20"/>
    <x v="0"/>
    <x v="9"/>
    <x v="4"/>
    <x v="6"/>
    <n v="560795"/>
    <n v="11735"/>
    <n v="2475"/>
    <n v="2473"/>
    <n v="16683"/>
    <n v="2.9748838702199555E-2"/>
    <x v="0"/>
    <n v="0"/>
  </r>
  <r>
    <s v="Post_3663"/>
    <x v="369"/>
    <x v="21"/>
    <x v="2"/>
    <x v="8"/>
    <x v="1"/>
    <x v="2"/>
    <n v="3684146"/>
    <n v="151211"/>
    <n v="4453"/>
    <n v="10143"/>
    <n v="165807"/>
    <n v="4.5005545382837707E-2"/>
    <x v="1"/>
    <n v="0"/>
  </r>
  <r>
    <s v="Post_3664"/>
    <x v="10"/>
    <x v="8"/>
    <x v="0"/>
    <x v="6"/>
    <x v="5"/>
    <x v="0"/>
    <n v="3852694"/>
    <n v="253328"/>
    <n v="67715"/>
    <n v="43838"/>
    <n v="364881"/>
    <n v="9.4708014703477617E-2"/>
    <x v="0"/>
    <n v="0"/>
  </r>
  <r>
    <s v="Post_3665"/>
    <x v="509"/>
    <x v="23"/>
    <x v="1"/>
    <x v="9"/>
    <x v="4"/>
    <x v="0"/>
    <n v="2103231"/>
    <n v="265912"/>
    <n v="65039"/>
    <n v="38575"/>
    <n v="369526"/>
    <n v="0.17569444345390497"/>
    <x v="2"/>
    <n v="0"/>
  </r>
  <r>
    <s v="Post_3666"/>
    <x v="674"/>
    <x v="2"/>
    <x v="1"/>
    <x v="5"/>
    <x v="3"/>
    <x v="2"/>
    <n v="4335301"/>
    <n v="193543"/>
    <n v="50186"/>
    <n v="36208"/>
    <n v="279937"/>
    <n v="6.4571525714131495E-2"/>
    <x v="2"/>
    <n v="0"/>
  </r>
  <r>
    <s v="Post_3667"/>
    <x v="94"/>
    <x v="2"/>
    <x v="0"/>
    <x v="5"/>
    <x v="2"/>
    <x v="3"/>
    <n v="2320627"/>
    <n v="417108"/>
    <n v="2814"/>
    <n v="15708"/>
    <n v="435630"/>
    <n v="0.18772081855464062"/>
    <x v="1"/>
    <n v="0"/>
  </r>
  <r>
    <s v="Post_3668"/>
    <x v="27"/>
    <x v="16"/>
    <x v="0"/>
    <x v="3"/>
    <x v="1"/>
    <x v="5"/>
    <n v="4869354"/>
    <n v="6608"/>
    <n v="6514"/>
    <n v="1492"/>
    <n v="14614"/>
    <n v="3.0012194636085199E-3"/>
    <x v="2"/>
    <n v="0"/>
  </r>
  <r>
    <s v="Post_3669"/>
    <x v="495"/>
    <x v="9"/>
    <x v="3"/>
    <x v="6"/>
    <x v="0"/>
    <x v="0"/>
    <n v="4774185"/>
    <n v="22677"/>
    <n v="53104"/>
    <n v="22023"/>
    <n v="97804"/>
    <n v="2.0486009654003771E-2"/>
    <x v="2"/>
    <n v="0"/>
  </r>
  <r>
    <s v="Post_3670"/>
    <x v="386"/>
    <x v="12"/>
    <x v="1"/>
    <x v="1"/>
    <x v="2"/>
    <x v="5"/>
    <n v="1147497"/>
    <n v="407471"/>
    <n v="29168"/>
    <n v="7518"/>
    <n v="444157"/>
    <n v="0.38706593568436343"/>
    <x v="1"/>
    <n v="0"/>
  </r>
  <r>
    <s v="Post_3671"/>
    <x v="535"/>
    <x v="1"/>
    <x v="1"/>
    <x v="9"/>
    <x v="2"/>
    <x v="3"/>
    <n v="231868"/>
    <n v="131318"/>
    <n v="92253"/>
    <n v="28352"/>
    <n v="251923"/>
    <n v="1.0864931771525179"/>
    <x v="0"/>
    <n v="0"/>
  </r>
  <r>
    <s v="Post_3672"/>
    <x v="185"/>
    <x v="3"/>
    <x v="3"/>
    <x v="1"/>
    <x v="2"/>
    <x v="4"/>
    <n v="725454"/>
    <n v="149682"/>
    <n v="27039"/>
    <n v="47514"/>
    <n v="224235"/>
    <n v="0.30909609706473462"/>
    <x v="0"/>
    <n v="0"/>
  </r>
  <r>
    <s v="Post_3673"/>
    <x v="28"/>
    <x v="17"/>
    <x v="0"/>
    <x v="3"/>
    <x v="3"/>
    <x v="6"/>
    <n v="3232841"/>
    <n v="27472"/>
    <n v="18187"/>
    <n v="21421"/>
    <n v="67080"/>
    <n v="2.0749551246102112E-2"/>
    <x v="1"/>
    <n v="0"/>
  </r>
  <r>
    <s v="Post_3674"/>
    <x v="617"/>
    <x v="21"/>
    <x v="0"/>
    <x v="9"/>
    <x v="1"/>
    <x v="2"/>
    <n v="1566752"/>
    <n v="176811"/>
    <n v="47917"/>
    <n v="712"/>
    <n v="225440"/>
    <n v="0.14389003492575725"/>
    <x v="1"/>
    <n v="0"/>
  </r>
  <r>
    <s v="Post_3675"/>
    <x v="578"/>
    <x v="3"/>
    <x v="2"/>
    <x v="7"/>
    <x v="3"/>
    <x v="4"/>
    <n v="4309390"/>
    <n v="362837"/>
    <n v="17128"/>
    <n v="25765"/>
    <n v="405730"/>
    <n v="9.4150216155882857E-2"/>
    <x v="0"/>
    <n v="0"/>
  </r>
  <r>
    <s v="Post_3676"/>
    <x v="530"/>
    <x v="17"/>
    <x v="2"/>
    <x v="9"/>
    <x v="2"/>
    <x v="5"/>
    <n v="659821"/>
    <n v="13467"/>
    <n v="49239"/>
    <n v="8742"/>
    <n v="71448"/>
    <n v="0.10828391336438216"/>
    <x v="2"/>
    <n v="0"/>
  </r>
  <r>
    <s v="Post_3677"/>
    <x v="658"/>
    <x v="6"/>
    <x v="0"/>
    <x v="3"/>
    <x v="5"/>
    <x v="2"/>
    <n v="3960518"/>
    <n v="376256"/>
    <n v="1871"/>
    <n v="3708"/>
    <n v="381835"/>
    <n v="9.6410368542700728E-2"/>
    <x v="2"/>
    <n v="0"/>
  </r>
  <r>
    <s v="Post_3678"/>
    <x v="407"/>
    <x v="15"/>
    <x v="3"/>
    <x v="6"/>
    <x v="3"/>
    <x v="7"/>
    <n v="2985117"/>
    <n v="284824"/>
    <n v="64052"/>
    <n v="41718"/>
    <n v="390594"/>
    <n v="0.1308471326249524"/>
    <x v="2"/>
    <n v="0"/>
  </r>
  <r>
    <s v="Post_3679"/>
    <x v="296"/>
    <x v="10"/>
    <x v="1"/>
    <x v="3"/>
    <x v="1"/>
    <x v="2"/>
    <n v="2148989"/>
    <n v="115422"/>
    <n v="32844"/>
    <n v="48115"/>
    <n v="196381"/>
    <n v="9.1382971248340494E-2"/>
    <x v="2"/>
    <n v="0"/>
  </r>
  <r>
    <s v="Post_3680"/>
    <x v="239"/>
    <x v="13"/>
    <x v="3"/>
    <x v="0"/>
    <x v="1"/>
    <x v="5"/>
    <n v="1463457"/>
    <n v="125302"/>
    <n v="62306"/>
    <n v="21850"/>
    <n v="209458"/>
    <n v="0.14312548985040216"/>
    <x v="0"/>
    <n v="0"/>
  </r>
  <r>
    <s v="Post_3681"/>
    <x v="681"/>
    <x v="0"/>
    <x v="1"/>
    <x v="2"/>
    <x v="2"/>
    <x v="3"/>
    <n v="3989657"/>
    <n v="351332"/>
    <n v="76680"/>
    <n v="36031"/>
    <n v="464043"/>
    <n v="0.11631150246750535"/>
    <x v="0"/>
    <n v="0"/>
  </r>
  <r>
    <s v="Post_3682"/>
    <x v="502"/>
    <x v="18"/>
    <x v="2"/>
    <x v="1"/>
    <x v="2"/>
    <x v="2"/>
    <n v="474838"/>
    <n v="45882"/>
    <n v="60806"/>
    <n v="27585"/>
    <n v="134273"/>
    <n v="0.28277644164957311"/>
    <x v="2"/>
    <n v="0"/>
  </r>
  <r>
    <s v="Post_3683"/>
    <x v="428"/>
    <x v="10"/>
    <x v="2"/>
    <x v="0"/>
    <x v="3"/>
    <x v="4"/>
    <n v="4654777"/>
    <n v="94417"/>
    <n v="20561"/>
    <n v="44245"/>
    <n v="159223"/>
    <n v="3.4206364773221143E-2"/>
    <x v="1"/>
    <n v="0"/>
  </r>
  <r>
    <s v="Post_3684"/>
    <x v="151"/>
    <x v="17"/>
    <x v="1"/>
    <x v="9"/>
    <x v="3"/>
    <x v="6"/>
    <n v="1390945"/>
    <n v="422057"/>
    <n v="94191"/>
    <n v="34407"/>
    <n v="550655"/>
    <n v="0.39588553105981905"/>
    <x v="2"/>
    <n v="0"/>
  </r>
  <r>
    <s v="Post_3685"/>
    <x v="69"/>
    <x v="2"/>
    <x v="1"/>
    <x v="9"/>
    <x v="4"/>
    <x v="3"/>
    <n v="4375990"/>
    <n v="99936"/>
    <n v="80353"/>
    <n v="3006"/>
    <n v="183295"/>
    <n v="4.1886521678523032E-2"/>
    <x v="2"/>
    <n v="0"/>
  </r>
  <r>
    <s v="Post_3686"/>
    <x v="337"/>
    <x v="23"/>
    <x v="2"/>
    <x v="2"/>
    <x v="1"/>
    <x v="1"/>
    <n v="1884862"/>
    <n v="249922"/>
    <n v="29934"/>
    <n v="46886"/>
    <n v="326742"/>
    <n v="0.17335062195534739"/>
    <x v="2"/>
    <n v="0"/>
  </r>
  <r>
    <s v="Post_3687"/>
    <x v="557"/>
    <x v="20"/>
    <x v="3"/>
    <x v="8"/>
    <x v="4"/>
    <x v="0"/>
    <n v="5467"/>
    <n v="337597"/>
    <n v="79716"/>
    <n v="33748"/>
    <n v="451061"/>
    <n v="82.506127675141755"/>
    <x v="0"/>
    <n v="0"/>
  </r>
  <r>
    <s v="Post_3688"/>
    <x v="142"/>
    <x v="2"/>
    <x v="1"/>
    <x v="9"/>
    <x v="2"/>
    <x v="6"/>
    <n v="2241319"/>
    <n v="22674"/>
    <n v="17632"/>
    <n v="11763"/>
    <n v="52069"/>
    <n v="2.3231409719009208E-2"/>
    <x v="0"/>
    <n v="0"/>
  </r>
  <r>
    <s v="Post_3689"/>
    <x v="210"/>
    <x v="10"/>
    <x v="0"/>
    <x v="2"/>
    <x v="5"/>
    <x v="6"/>
    <n v="2248823"/>
    <n v="185414"/>
    <n v="40492"/>
    <n v="35212"/>
    <n v="261118"/>
    <n v="0.11611318454142455"/>
    <x v="0"/>
    <n v="0"/>
  </r>
  <r>
    <s v="Post_3690"/>
    <x v="696"/>
    <x v="13"/>
    <x v="0"/>
    <x v="8"/>
    <x v="4"/>
    <x v="5"/>
    <n v="702805"/>
    <n v="426213"/>
    <n v="6952"/>
    <n v="12284"/>
    <n v="445449"/>
    <n v="0.63381592333577597"/>
    <x v="0"/>
    <n v="0"/>
  </r>
  <r>
    <s v="Post_3691"/>
    <x v="409"/>
    <x v="11"/>
    <x v="2"/>
    <x v="2"/>
    <x v="4"/>
    <x v="7"/>
    <n v="4076095"/>
    <n v="196850"/>
    <n v="15677"/>
    <n v="45746"/>
    <n v="258273"/>
    <n v="6.3362850963974093E-2"/>
    <x v="1"/>
    <n v="0"/>
  </r>
  <r>
    <s v="Post_3692"/>
    <x v="598"/>
    <x v="17"/>
    <x v="1"/>
    <x v="9"/>
    <x v="3"/>
    <x v="1"/>
    <n v="2926591"/>
    <n v="5898"/>
    <n v="89"/>
    <n v="6431"/>
    <n v="12418"/>
    <n v="4.2431620954209177E-3"/>
    <x v="2"/>
    <n v="0"/>
  </r>
  <r>
    <s v="Post_3693"/>
    <x v="11"/>
    <x v="9"/>
    <x v="3"/>
    <x v="1"/>
    <x v="3"/>
    <x v="5"/>
    <n v="3135532"/>
    <n v="15894"/>
    <n v="55304"/>
    <n v="37035"/>
    <n v="108233"/>
    <n v="3.4518225296377138E-2"/>
    <x v="2"/>
    <n v="0"/>
  </r>
  <r>
    <s v="Post_3694"/>
    <x v="188"/>
    <x v="5"/>
    <x v="3"/>
    <x v="0"/>
    <x v="2"/>
    <x v="3"/>
    <n v="461899"/>
    <n v="39413"/>
    <n v="57043"/>
    <n v="36427"/>
    <n v="132883"/>
    <n v="0.28768843405160005"/>
    <x v="0"/>
    <n v="0"/>
  </r>
  <r>
    <s v="Post_3695"/>
    <x v="429"/>
    <x v="22"/>
    <x v="2"/>
    <x v="8"/>
    <x v="0"/>
    <x v="0"/>
    <n v="457477"/>
    <n v="157733"/>
    <n v="80500"/>
    <n v="34374"/>
    <n v="272607"/>
    <n v="0.59589225250668343"/>
    <x v="2"/>
    <n v="0"/>
  </r>
  <r>
    <s v="Post_3696"/>
    <x v="606"/>
    <x v="13"/>
    <x v="2"/>
    <x v="8"/>
    <x v="0"/>
    <x v="6"/>
    <n v="651638"/>
    <n v="88078"/>
    <n v="98083"/>
    <n v="27044"/>
    <n v="213205"/>
    <n v="0.32718319066721091"/>
    <x v="1"/>
    <n v="0"/>
  </r>
  <r>
    <s v="Post_3697"/>
    <x v="258"/>
    <x v="8"/>
    <x v="3"/>
    <x v="8"/>
    <x v="3"/>
    <x v="2"/>
    <n v="4571746"/>
    <n v="377505"/>
    <n v="16732"/>
    <n v="26086"/>
    <n v="420323"/>
    <n v="9.1939272216785453E-2"/>
    <x v="0"/>
    <n v="0"/>
  </r>
  <r>
    <s v="Post_3698"/>
    <x v="17"/>
    <x v="6"/>
    <x v="0"/>
    <x v="0"/>
    <x v="3"/>
    <x v="0"/>
    <n v="2573700"/>
    <n v="22478"/>
    <n v="94199"/>
    <n v="3637"/>
    <n v="120314"/>
    <n v="4.6747484166763803E-2"/>
    <x v="2"/>
    <n v="0"/>
  </r>
  <r>
    <s v="Post_3699"/>
    <x v="113"/>
    <x v="18"/>
    <x v="2"/>
    <x v="5"/>
    <x v="0"/>
    <x v="0"/>
    <n v="713028"/>
    <n v="337203"/>
    <n v="25042"/>
    <n v="4682"/>
    <n v="366927"/>
    <n v="0.51460391457277976"/>
    <x v="0"/>
    <n v="0"/>
  </r>
  <r>
    <s v="Post_3700"/>
    <x v="329"/>
    <x v="2"/>
    <x v="0"/>
    <x v="8"/>
    <x v="1"/>
    <x v="1"/>
    <n v="2711553"/>
    <n v="160878"/>
    <n v="41722"/>
    <n v="11012"/>
    <n v="213612"/>
    <n v="7.8778471230324471E-2"/>
    <x v="1"/>
    <n v="0"/>
  </r>
  <r>
    <s v="Post_3701"/>
    <x v="436"/>
    <x v="3"/>
    <x v="3"/>
    <x v="5"/>
    <x v="3"/>
    <x v="3"/>
    <n v="1066125"/>
    <n v="188355"/>
    <n v="91094"/>
    <n v="36292"/>
    <n v="315741"/>
    <n v="0.29615758002110448"/>
    <x v="2"/>
    <n v="0"/>
  </r>
  <r>
    <s v="Post_3702"/>
    <x v="238"/>
    <x v="7"/>
    <x v="3"/>
    <x v="1"/>
    <x v="5"/>
    <x v="2"/>
    <n v="1198497"/>
    <n v="380580"/>
    <n v="69495"/>
    <n v="13206"/>
    <n v="463281"/>
    <n v="0.3865516559490762"/>
    <x v="1"/>
    <n v="0"/>
  </r>
  <r>
    <s v="Post_3703"/>
    <x v="476"/>
    <x v="12"/>
    <x v="1"/>
    <x v="7"/>
    <x v="1"/>
    <x v="3"/>
    <n v="3358197"/>
    <n v="230451"/>
    <n v="95429"/>
    <n v="22070"/>
    <n v="347950"/>
    <n v="0.1036121466370198"/>
    <x v="0"/>
    <n v="0"/>
  </r>
  <r>
    <s v="Post_3704"/>
    <x v="98"/>
    <x v="15"/>
    <x v="0"/>
    <x v="2"/>
    <x v="4"/>
    <x v="1"/>
    <n v="487342"/>
    <n v="207862"/>
    <n v="37985"/>
    <n v="34639"/>
    <n v="280486"/>
    <n v="0.57554243221392776"/>
    <x v="2"/>
    <n v="0"/>
  </r>
  <r>
    <s v="Post_3705"/>
    <x v="224"/>
    <x v="10"/>
    <x v="2"/>
    <x v="6"/>
    <x v="2"/>
    <x v="6"/>
    <n v="2563082"/>
    <n v="362386"/>
    <n v="42588"/>
    <n v="8407"/>
    <n v="413381"/>
    <n v="0.16128278377359756"/>
    <x v="2"/>
    <n v="0"/>
  </r>
  <r>
    <s v="Post_3706"/>
    <x v="435"/>
    <x v="8"/>
    <x v="1"/>
    <x v="6"/>
    <x v="0"/>
    <x v="6"/>
    <n v="3779546"/>
    <n v="165023"/>
    <n v="94433"/>
    <n v="31987"/>
    <n v="291443"/>
    <n v="7.7110584181274686E-2"/>
    <x v="2"/>
    <n v="0"/>
  </r>
  <r>
    <s v="Post_3707"/>
    <x v="421"/>
    <x v="19"/>
    <x v="2"/>
    <x v="2"/>
    <x v="0"/>
    <x v="7"/>
    <n v="3721811"/>
    <n v="165042"/>
    <n v="49187"/>
    <n v="13883"/>
    <n v="228112"/>
    <n v="6.1290592133775731E-2"/>
    <x v="1"/>
    <n v="0"/>
  </r>
  <r>
    <s v="Post_3708"/>
    <x v="407"/>
    <x v="15"/>
    <x v="0"/>
    <x v="9"/>
    <x v="5"/>
    <x v="2"/>
    <n v="1832938"/>
    <n v="145324"/>
    <n v="49725"/>
    <n v="26919"/>
    <n v="221968"/>
    <n v="0.12109956801593943"/>
    <x v="0"/>
    <n v="0"/>
  </r>
  <r>
    <s v="Post_3709"/>
    <x v="424"/>
    <x v="19"/>
    <x v="1"/>
    <x v="5"/>
    <x v="1"/>
    <x v="0"/>
    <n v="4513361"/>
    <n v="247785"/>
    <n v="75690"/>
    <n v="4772"/>
    <n v="328247"/>
    <n v="7.2727840737756191E-2"/>
    <x v="2"/>
    <n v="0"/>
  </r>
  <r>
    <s v="Post_3710"/>
    <x v="177"/>
    <x v="6"/>
    <x v="3"/>
    <x v="7"/>
    <x v="3"/>
    <x v="1"/>
    <n v="1955706"/>
    <n v="361088"/>
    <n v="80015"/>
    <n v="8735"/>
    <n v="449838"/>
    <n v="0.23001310012854692"/>
    <x v="0"/>
    <n v="0"/>
  </r>
  <r>
    <s v="Post_3711"/>
    <x v="135"/>
    <x v="1"/>
    <x v="2"/>
    <x v="3"/>
    <x v="2"/>
    <x v="1"/>
    <n v="128846"/>
    <n v="69446"/>
    <n v="99612"/>
    <n v="12359"/>
    <n v="181417"/>
    <n v="1.40801421852444"/>
    <x v="0"/>
    <n v="0"/>
  </r>
  <r>
    <s v="Post_3712"/>
    <x v="514"/>
    <x v="4"/>
    <x v="0"/>
    <x v="3"/>
    <x v="2"/>
    <x v="7"/>
    <n v="704114"/>
    <n v="322337"/>
    <n v="98094"/>
    <n v="44086"/>
    <n v="464517"/>
    <n v="0.65971845468205437"/>
    <x v="1"/>
    <n v="0"/>
  </r>
  <r>
    <s v="Post_3713"/>
    <x v="213"/>
    <x v="11"/>
    <x v="3"/>
    <x v="8"/>
    <x v="1"/>
    <x v="2"/>
    <n v="4056382"/>
    <n v="117226"/>
    <n v="18306"/>
    <n v="30080"/>
    <n v="165612"/>
    <n v="4.082751575172161E-2"/>
    <x v="0"/>
    <n v="0"/>
  </r>
  <r>
    <s v="Post_3714"/>
    <x v="233"/>
    <x v="23"/>
    <x v="3"/>
    <x v="0"/>
    <x v="2"/>
    <x v="6"/>
    <n v="475805"/>
    <n v="301526"/>
    <n v="19765"/>
    <n v="33905"/>
    <n v="355196"/>
    <n v="0.74651590462479378"/>
    <x v="2"/>
    <n v="0"/>
  </r>
  <r>
    <s v="Post_3715"/>
    <x v="67"/>
    <x v="1"/>
    <x v="2"/>
    <x v="4"/>
    <x v="4"/>
    <x v="5"/>
    <n v="4086861"/>
    <n v="127508"/>
    <n v="32493"/>
    <n v="49827"/>
    <n v="209828"/>
    <n v="5.1342093601911103E-2"/>
    <x v="2"/>
    <n v="0"/>
  </r>
  <r>
    <s v="Post_3716"/>
    <x v="350"/>
    <x v="7"/>
    <x v="2"/>
    <x v="9"/>
    <x v="2"/>
    <x v="2"/>
    <n v="3315249"/>
    <n v="385207"/>
    <n v="77152"/>
    <n v="46378"/>
    <n v="508737"/>
    <n v="0.15345363198963335"/>
    <x v="1"/>
    <n v="0"/>
  </r>
  <r>
    <s v="Post_3717"/>
    <x v="477"/>
    <x v="4"/>
    <x v="0"/>
    <x v="2"/>
    <x v="3"/>
    <x v="2"/>
    <n v="1685730"/>
    <n v="204532"/>
    <n v="89445"/>
    <n v="26135"/>
    <n v="320112"/>
    <n v="0.18989517894324714"/>
    <x v="0"/>
    <n v="0"/>
  </r>
  <r>
    <s v="Post_3718"/>
    <x v="694"/>
    <x v="8"/>
    <x v="3"/>
    <x v="2"/>
    <x v="3"/>
    <x v="2"/>
    <n v="393968"/>
    <n v="399795"/>
    <n v="93583"/>
    <n v="35968"/>
    <n v="529346"/>
    <n v="1.3436268935548066"/>
    <x v="0"/>
    <n v="0"/>
  </r>
  <r>
    <s v="Post_3719"/>
    <x v="388"/>
    <x v="20"/>
    <x v="1"/>
    <x v="1"/>
    <x v="5"/>
    <x v="3"/>
    <n v="1794640"/>
    <n v="12648"/>
    <n v="44721"/>
    <n v="13884"/>
    <n v="71253"/>
    <n v="3.9703227388222705E-2"/>
    <x v="2"/>
    <n v="0"/>
  </r>
  <r>
    <s v="Post_3720"/>
    <x v="688"/>
    <x v="13"/>
    <x v="1"/>
    <x v="1"/>
    <x v="2"/>
    <x v="4"/>
    <n v="3179233"/>
    <n v="185039"/>
    <n v="69942"/>
    <n v="48453"/>
    <n v="303434"/>
    <n v="9.5442517110258987E-2"/>
    <x v="2"/>
    <n v="0"/>
  </r>
  <r>
    <s v="Post_3721"/>
    <x v="280"/>
    <x v="16"/>
    <x v="2"/>
    <x v="9"/>
    <x v="0"/>
    <x v="3"/>
    <n v="2112062"/>
    <n v="123124"/>
    <n v="70698"/>
    <n v="21339"/>
    <n v="215161"/>
    <n v="0.10187248291006609"/>
    <x v="0"/>
    <n v="0"/>
  </r>
  <r>
    <s v="Post_3722"/>
    <x v="112"/>
    <x v="17"/>
    <x v="3"/>
    <x v="1"/>
    <x v="4"/>
    <x v="0"/>
    <n v="4010273"/>
    <n v="247450"/>
    <n v="19950"/>
    <n v="8264"/>
    <n v="275664"/>
    <n v="6.8739459882157655E-2"/>
    <x v="0"/>
    <n v="0"/>
  </r>
  <r>
    <s v="Post_3723"/>
    <x v="526"/>
    <x v="6"/>
    <x v="3"/>
    <x v="7"/>
    <x v="5"/>
    <x v="7"/>
    <n v="4172550"/>
    <n v="437895"/>
    <n v="11878"/>
    <n v="22267"/>
    <n v="472040"/>
    <n v="0.11312986063678086"/>
    <x v="2"/>
    <n v="0"/>
  </r>
  <r>
    <s v="Post_3724"/>
    <x v="74"/>
    <x v="8"/>
    <x v="3"/>
    <x v="7"/>
    <x v="0"/>
    <x v="5"/>
    <n v="2400911"/>
    <n v="46562"/>
    <n v="36026"/>
    <n v="24905"/>
    <n v="107493"/>
    <n v="4.4771755387850692E-2"/>
    <x v="2"/>
    <n v="0"/>
  </r>
  <r>
    <s v="Post_3725"/>
    <x v="385"/>
    <x v="9"/>
    <x v="3"/>
    <x v="4"/>
    <x v="0"/>
    <x v="1"/>
    <n v="2694418"/>
    <n v="415576"/>
    <n v="79914"/>
    <n v="6931"/>
    <n v="502421"/>
    <n v="0.18646735584456459"/>
    <x v="0"/>
    <n v="0"/>
  </r>
  <r>
    <s v="Post_3726"/>
    <x v="715"/>
    <x v="0"/>
    <x v="0"/>
    <x v="0"/>
    <x v="2"/>
    <x v="6"/>
    <n v="664480"/>
    <n v="402282"/>
    <n v="61942"/>
    <n v="49243"/>
    <n v="513467"/>
    <n v="0.77273507103298822"/>
    <x v="0"/>
    <n v="0"/>
  </r>
  <r>
    <s v="Post_3727"/>
    <x v="627"/>
    <x v="0"/>
    <x v="1"/>
    <x v="8"/>
    <x v="3"/>
    <x v="6"/>
    <n v="4165773"/>
    <n v="34145"/>
    <n v="78128"/>
    <n v="48750"/>
    <n v="161023"/>
    <n v="3.8653810469269446E-2"/>
    <x v="1"/>
    <n v="0"/>
  </r>
  <r>
    <s v="Post_3728"/>
    <x v="646"/>
    <x v="15"/>
    <x v="1"/>
    <x v="1"/>
    <x v="1"/>
    <x v="0"/>
    <n v="211233"/>
    <n v="238589"/>
    <n v="20953"/>
    <n v="15318"/>
    <n v="274860"/>
    <n v="1.3012171393674283"/>
    <x v="2"/>
    <n v="0"/>
  </r>
  <r>
    <s v="Post_3729"/>
    <x v="223"/>
    <x v="7"/>
    <x v="2"/>
    <x v="4"/>
    <x v="1"/>
    <x v="6"/>
    <n v="180512"/>
    <n v="402033"/>
    <n v="81295"/>
    <n v="28799"/>
    <n v="512127"/>
    <n v="2.8370800833185603"/>
    <x v="2"/>
    <n v="0"/>
  </r>
  <r>
    <s v="Post_3730"/>
    <x v="121"/>
    <x v="17"/>
    <x v="0"/>
    <x v="4"/>
    <x v="1"/>
    <x v="5"/>
    <n v="105048"/>
    <n v="249834"/>
    <n v="80882"/>
    <n v="16599"/>
    <n v="347315"/>
    <n v="3.3062504759728886"/>
    <x v="1"/>
    <n v="0"/>
  </r>
  <r>
    <s v="Post_3731"/>
    <x v="339"/>
    <x v="8"/>
    <x v="2"/>
    <x v="1"/>
    <x v="3"/>
    <x v="0"/>
    <n v="3207258"/>
    <n v="462611"/>
    <n v="63427"/>
    <n v="11223"/>
    <n v="537261"/>
    <n v="0.16751411953762374"/>
    <x v="1"/>
    <n v="0"/>
  </r>
  <r>
    <s v="Post_3732"/>
    <x v="45"/>
    <x v="14"/>
    <x v="3"/>
    <x v="6"/>
    <x v="3"/>
    <x v="4"/>
    <n v="348955"/>
    <n v="207516"/>
    <n v="90406"/>
    <n v="12674"/>
    <n v="310596"/>
    <n v="0.89007465145935727"/>
    <x v="0"/>
    <n v="0"/>
  </r>
  <r>
    <s v="Post_3733"/>
    <x v="193"/>
    <x v="1"/>
    <x v="0"/>
    <x v="7"/>
    <x v="3"/>
    <x v="6"/>
    <n v="4975716"/>
    <n v="395122"/>
    <n v="48100"/>
    <n v="20122"/>
    <n v="463344"/>
    <n v="9.3121070414790549E-2"/>
    <x v="2"/>
    <n v="0"/>
  </r>
  <r>
    <s v="Post_3734"/>
    <x v="355"/>
    <x v="20"/>
    <x v="3"/>
    <x v="7"/>
    <x v="3"/>
    <x v="6"/>
    <n v="4335309"/>
    <n v="121131"/>
    <n v="69437"/>
    <n v="5334"/>
    <n v="195902"/>
    <n v="4.5187551798499252E-2"/>
    <x v="1"/>
    <n v="0"/>
  </r>
  <r>
    <s v="Post_3735"/>
    <x v="80"/>
    <x v="3"/>
    <x v="1"/>
    <x v="3"/>
    <x v="2"/>
    <x v="7"/>
    <n v="2260606"/>
    <n v="421644"/>
    <n v="22322"/>
    <n v="46373"/>
    <n v="490339"/>
    <n v="0.21690599777227876"/>
    <x v="0"/>
    <n v="0"/>
  </r>
  <r>
    <s v="Post_3736"/>
    <x v="112"/>
    <x v="17"/>
    <x v="2"/>
    <x v="5"/>
    <x v="4"/>
    <x v="2"/>
    <n v="3971657"/>
    <n v="222774"/>
    <n v="54533"/>
    <n v="6548"/>
    <n v="283855"/>
    <n v="7.1470169755343926E-2"/>
    <x v="2"/>
    <n v="0"/>
  </r>
  <r>
    <s v="Post_3737"/>
    <x v="61"/>
    <x v="11"/>
    <x v="3"/>
    <x v="7"/>
    <x v="4"/>
    <x v="0"/>
    <n v="4221129"/>
    <n v="221432"/>
    <n v="27097"/>
    <n v="44357"/>
    <n v="292886"/>
    <n v="6.9385702261172313E-2"/>
    <x v="1"/>
    <n v="0"/>
  </r>
  <r>
    <s v="Post_3738"/>
    <x v="642"/>
    <x v="11"/>
    <x v="2"/>
    <x v="4"/>
    <x v="3"/>
    <x v="7"/>
    <n v="2891867"/>
    <n v="16756"/>
    <n v="88760"/>
    <n v="44092"/>
    <n v="149608"/>
    <n v="5.1734052776286045E-2"/>
    <x v="1"/>
    <n v="0"/>
  </r>
  <r>
    <s v="Post_3739"/>
    <x v="556"/>
    <x v="7"/>
    <x v="1"/>
    <x v="1"/>
    <x v="2"/>
    <x v="7"/>
    <n v="3387989"/>
    <n v="297965"/>
    <n v="12405"/>
    <n v="47576"/>
    <n v="357946"/>
    <n v="0.10565146462990287"/>
    <x v="1"/>
    <n v="0"/>
  </r>
  <r>
    <s v="Post_3740"/>
    <x v="131"/>
    <x v="9"/>
    <x v="0"/>
    <x v="6"/>
    <x v="5"/>
    <x v="7"/>
    <n v="2280646"/>
    <n v="99060"/>
    <n v="7438"/>
    <n v="37247"/>
    <n v="143745"/>
    <n v="6.3028194643096738E-2"/>
    <x v="0"/>
    <n v="0"/>
  </r>
  <r>
    <s v="Post_3741"/>
    <x v="193"/>
    <x v="1"/>
    <x v="2"/>
    <x v="8"/>
    <x v="5"/>
    <x v="7"/>
    <n v="1038000"/>
    <n v="257996"/>
    <n v="5989"/>
    <n v="42160"/>
    <n v="306145"/>
    <n v="0.29493737957610788"/>
    <x v="2"/>
    <n v="0"/>
  </r>
  <r>
    <s v="Post_3742"/>
    <x v="521"/>
    <x v="11"/>
    <x v="2"/>
    <x v="6"/>
    <x v="1"/>
    <x v="7"/>
    <n v="4551527"/>
    <n v="471777"/>
    <n v="18090"/>
    <n v="47750"/>
    <n v="537617"/>
    <n v="0.1181179415172095"/>
    <x v="1"/>
    <n v="0"/>
  </r>
  <r>
    <s v="Post_3743"/>
    <x v="379"/>
    <x v="1"/>
    <x v="2"/>
    <x v="9"/>
    <x v="2"/>
    <x v="1"/>
    <n v="2207974"/>
    <n v="361247"/>
    <n v="47396"/>
    <n v="5021"/>
    <n v="413664"/>
    <n v="0.18735003220146615"/>
    <x v="1"/>
    <n v="0"/>
  </r>
  <r>
    <s v="Post_3744"/>
    <x v="447"/>
    <x v="20"/>
    <x v="3"/>
    <x v="6"/>
    <x v="4"/>
    <x v="0"/>
    <n v="654308"/>
    <n v="395218"/>
    <n v="70016"/>
    <n v="43978"/>
    <n v="509212"/>
    <n v="0.77824510780855505"/>
    <x v="2"/>
    <n v="0"/>
  </r>
  <r>
    <s v="Post_3745"/>
    <x v="459"/>
    <x v="9"/>
    <x v="0"/>
    <x v="4"/>
    <x v="5"/>
    <x v="1"/>
    <n v="1032891"/>
    <n v="127535"/>
    <n v="53968"/>
    <n v="43870"/>
    <n v="225373"/>
    <n v="0.21819630532166512"/>
    <x v="0"/>
    <n v="0"/>
  </r>
  <r>
    <s v="Post_3746"/>
    <x v="207"/>
    <x v="22"/>
    <x v="1"/>
    <x v="3"/>
    <x v="2"/>
    <x v="0"/>
    <n v="2703906"/>
    <n v="151587"/>
    <n v="84813"/>
    <n v="5219"/>
    <n v="241619"/>
    <n v="8.9359245476728855E-2"/>
    <x v="0"/>
    <n v="0"/>
  </r>
  <r>
    <s v="Post_3747"/>
    <x v="164"/>
    <x v="4"/>
    <x v="0"/>
    <x v="2"/>
    <x v="0"/>
    <x v="7"/>
    <n v="23356"/>
    <n v="253576"/>
    <n v="512"/>
    <n v="15923"/>
    <n v="270011"/>
    <n v="11.560669635211509"/>
    <x v="1"/>
    <n v="0"/>
  </r>
  <r>
    <s v="Post_3748"/>
    <x v="676"/>
    <x v="22"/>
    <x v="1"/>
    <x v="8"/>
    <x v="0"/>
    <x v="5"/>
    <n v="3608286"/>
    <n v="39961"/>
    <n v="57731"/>
    <n v="650"/>
    <n v="98342"/>
    <n v="2.725449146769408E-2"/>
    <x v="0"/>
    <n v="0"/>
  </r>
  <r>
    <s v="Post_3749"/>
    <x v="450"/>
    <x v="15"/>
    <x v="3"/>
    <x v="6"/>
    <x v="5"/>
    <x v="5"/>
    <n v="2917081"/>
    <n v="96400"/>
    <n v="33904"/>
    <n v="40818"/>
    <n v="171122"/>
    <n v="5.8662066634419821E-2"/>
    <x v="2"/>
    <n v="0"/>
  </r>
  <r>
    <s v="Post_3750"/>
    <x v="426"/>
    <x v="6"/>
    <x v="0"/>
    <x v="2"/>
    <x v="2"/>
    <x v="2"/>
    <n v="4634207"/>
    <n v="74646"/>
    <n v="76271"/>
    <n v="25002"/>
    <n v="175919"/>
    <n v="3.7960971531914738E-2"/>
    <x v="1"/>
    <n v="0"/>
  </r>
  <r>
    <s v="Post_3751"/>
    <x v="197"/>
    <x v="17"/>
    <x v="1"/>
    <x v="3"/>
    <x v="1"/>
    <x v="5"/>
    <n v="2834616"/>
    <n v="321819"/>
    <n v="85915"/>
    <n v="43610"/>
    <n v="451344"/>
    <n v="0.15922579989670557"/>
    <x v="2"/>
    <n v="0"/>
  </r>
  <r>
    <s v="Post_3752"/>
    <x v="664"/>
    <x v="0"/>
    <x v="0"/>
    <x v="2"/>
    <x v="1"/>
    <x v="3"/>
    <n v="3927986"/>
    <n v="316772"/>
    <n v="85104"/>
    <n v="49951"/>
    <n v="451827"/>
    <n v="0.11502765030221594"/>
    <x v="0"/>
    <n v="0"/>
  </r>
  <r>
    <s v="Post_3753"/>
    <x v="85"/>
    <x v="22"/>
    <x v="2"/>
    <x v="2"/>
    <x v="4"/>
    <x v="2"/>
    <n v="2438573"/>
    <n v="20586"/>
    <n v="37695"/>
    <n v="37403"/>
    <n v="95684"/>
    <n v="3.9237701721457588E-2"/>
    <x v="0"/>
    <n v="0"/>
  </r>
  <r>
    <s v="Post_3754"/>
    <x v="574"/>
    <x v="12"/>
    <x v="3"/>
    <x v="8"/>
    <x v="1"/>
    <x v="2"/>
    <n v="1039646"/>
    <n v="140978"/>
    <n v="27325"/>
    <n v="15958"/>
    <n v="184261"/>
    <n v="0.1772343663131489"/>
    <x v="0"/>
    <n v="0"/>
  </r>
  <r>
    <s v="Post_3755"/>
    <x v="295"/>
    <x v="14"/>
    <x v="2"/>
    <x v="5"/>
    <x v="1"/>
    <x v="0"/>
    <n v="572204"/>
    <n v="455700"/>
    <n v="85611"/>
    <n v="43242"/>
    <n v="584553"/>
    <n v="1.0215814639534153"/>
    <x v="0"/>
    <n v="0"/>
  </r>
  <r>
    <s v="Post_3756"/>
    <x v="552"/>
    <x v="4"/>
    <x v="0"/>
    <x v="3"/>
    <x v="5"/>
    <x v="6"/>
    <n v="2055988"/>
    <n v="477781"/>
    <n v="59040"/>
    <n v="12295"/>
    <n v="549116"/>
    <n v="0.26708132537738549"/>
    <x v="2"/>
    <n v="0"/>
  </r>
  <r>
    <s v="Post_3757"/>
    <x v="335"/>
    <x v="22"/>
    <x v="0"/>
    <x v="5"/>
    <x v="2"/>
    <x v="5"/>
    <n v="1811481"/>
    <n v="103117"/>
    <n v="42087"/>
    <n v="38390"/>
    <n v="183594"/>
    <n v="0.10135022117262063"/>
    <x v="1"/>
    <n v="0"/>
  </r>
  <r>
    <s v="Post_3758"/>
    <x v="421"/>
    <x v="19"/>
    <x v="1"/>
    <x v="6"/>
    <x v="1"/>
    <x v="7"/>
    <n v="3519149"/>
    <n v="429333"/>
    <n v="72079"/>
    <n v="42269"/>
    <n v="543681"/>
    <n v="0.15449217978551064"/>
    <x v="0"/>
    <n v="0"/>
  </r>
  <r>
    <s v="Post_3759"/>
    <x v="308"/>
    <x v="21"/>
    <x v="2"/>
    <x v="4"/>
    <x v="4"/>
    <x v="5"/>
    <n v="4772651"/>
    <n v="96271"/>
    <n v="28894"/>
    <n v="22623"/>
    <n v="147788"/>
    <n v="3.0965599621677765E-2"/>
    <x v="1"/>
    <n v="0"/>
  </r>
  <r>
    <s v="Post_3760"/>
    <x v="593"/>
    <x v="7"/>
    <x v="3"/>
    <x v="7"/>
    <x v="3"/>
    <x v="0"/>
    <n v="4837174"/>
    <n v="493550"/>
    <n v="65769"/>
    <n v="12395"/>
    <n v="571714"/>
    <n v="0.11819173757239247"/>
    <x v="0"/>
    <n v="0"/>
  </r>
  <r>
    <s v="Post_3761"/>
    <x v="719"/>
    <x v="18"/>
    <x v="1"/>
    <x v="3"/>
    <x v="5"/>
    <x v="6"/>
    <n v="4337899"/>
    <n v="360339"/>
    <n v="90144"/>
    <n v="26248"/>
    <n v="476731"/>
    <n v="0.10989905481893424"/>
    <x v="1"/>
    <n v="0"/>
  </r>
  <r>
    <s v="Post_3762"/>
    <x v="533"/>
    <x v="0"/>
    <x v="2"/>
    <x v="2"/>
    <x v="5"/>
    <x v="7"/>
    <n v="1982470"/>
    <n v="38772"/>
    <n v="59724"/>
    <n v="2247"/>
    <n v="100743"/>
    <n v="5.0816910218061305E-2"/>
    <x v="2"/>
    <n v="0"/>
  </r>
  <r>
    <s v="Post_3763"/>
    <x v="653"/>
    <x v="20"/>
    <x v="0"/>
    <x v="4"/>
    <x v="3"/>
    <x v="1"/>
    <n v="2430582"/>
    <n v="247328"/>
    <n v="36608"/>
    <n v="17278"/>
    <n v="301214"/>
    <n v="0.12392669739181809"/>
    <x v="0"/>
    <n v="0"/>
  </r>
  <r>
    <s v="Post_3764"/>
    <x v="311"/>
    <x v="9"/>
    <x v="1"/>
    <x v="8"/>
    <x v="4"/>
    <x v="5"/>
    <n v="3215735"/>
    <n v="372038"/>
    <n v="50812"/>
    <n v="33493"/>
    <n v="456343"/>
    <n v="0.14190939240951136"/>
    <x v="2"/>
    <n v="0"/>
  </r>
  <r>
    <s v="Post_3765"/>
    <x v="406"/>
    <x v="3"/>
    <x v="2"/>
    <x v="4"/>
    <x v="2"/>
    <x v="2"/>
    <n v="4476274"/>
    <n v="67640"/>
    <n v="77088"/>
    <n v="2976"/>
    <n v="147704"/>
    <n v="3.2997086416068362E-2"/>
    <x v="1"/>
    <n v="0"/>
  </r>
  <r>
    <s v="Post_3766"/>
    <x v="571"/>
    <x v="1"/>
    <x v="0"/>
    <x v="4"/>
    <x v="3"/>
    <x v="3"/>
    <n v="298203"/>
    <n v="250763"/>
    <n v="83080"/>
    <n v="26482"/>
    <n v="360325"/>
    <n v="1.2083211771846696"/>
    <x v="2"/>
    <n v="0"/>
  </r>
  <r>
    <s v="Post_3767"/>
    <x v="434"/>
    <x v="17"/>
    <x v="1"/>
    <x v="6"/>
    <x v="4"/>
    <x v="1"/>
    <n v="1405081"/>
    <n v="174642"/>
    <n v="70414"/>
    <n v="820"/>
    <n v="245876"/>
    <n v="0.17499062331637821"/>
    <x v="2"/>
    <n v="0"/>
  </r>
  <r>
    <s v="Post_3768"/>
    <x v="222"/>
    <x v="1"/>
    <x v="0"/>
    <x v="0"/>
    <x v="2"/>
    <x v="1"/>
    <n v="513589"/>
    <n v="314068"/>
    <n v="81740"/>
    <n v="24653"/>
    <n v="420461"/>
    <n v="0.81867212888126495"/>
    <x v="2"/>
    <n v="0"/>
  </r>
  <r>
    <s v="Post_3769"/>
    <x v="52"/>
    <x v="8"/>
    <x v="1"/>
    <x v="3"/>
    <x v="1"/>
    <x v="0"/>
    <n v="637282"/>
    <n v="358058"/>
    <n v="65689"/>
    <n v="25327"/>
    <n v="449074"/>
    <n v="0.70467077369202336"/>
    <x v="1"/>
    <n v="0"/>
  </r>
  <r>
    <s v="Post_3770"/>
    <x v="191"/>
    <x v="3"/>
    <x v="2"/>
    <x v="4"/>
    <x v="2"/>
    <x v="5"/>
    <n v="1744531"/>
    <n v="196250"/>
    <n v="8655"/>
    <n v="25527"/>
    <n v="230432"/>
    <n v="0.13208822313848248"/>
    <x v="0"/>
    <n v="0"/>
  </r>
  <r>
    <s v="Post_3771"/>
    <x v="558"/>
    <x v="15"/>
    <x v="3"/>
    <x v="2"/>
    <x v="1"/>
    <x v="5"/>
    <n v="2355782"/>
    <n v="422456"/>
    <n v="36459"/>
    <n v="47807"/>
    <n v="506722"/>
    <n v="0.21509715245298588"/>
    <x v="1"/>
    <n v="0"/>
  </r>
  <r>
    <s v="Post_3772"/>
    <x v="458"/>
    <x v="21"/>
    <x v="0"/>
    <x v="4"/>
    <x v="5"/>
    <x v="4"/>
    <n v="4955899"/>
    <n v="128909"/>
    <n v="63956"/>
    <n v="24994"/>
    <n v="217859"/>
    <n v="4.3959531862937481E-2"/>
    <x v="0"/>
    <n v="0"/>
  </r>
  <r>
    <s v="Post_3773"/>
    <x v="324"/>
    <x v="2"/>
    <x v="3"/>
    <x v="2"/>
    <x v="0"/>
    <x v="3"/>
    <n v="2388341"/>
    <n v="286756"/>
    <n v="98722"/>
    <n v="44285"/>
    <n v="429763"/>
    <n v="0.17994206019994632"/>
    <x v="2"/>
    <n v="0"/>
  </r>
  <r>
    <s v="Post_3774"/>
    <x v="291"/>
    <x v="14"/>
    <x v="3"/>
    <x v="7"/>
    <x v="4"/>
    <x v="1"/>
    <n v="2662468"/>
    <n v="395901"/>
    <n v="43291"/>
    <n v="11180"/>
    <n v="450372"/>
    <n v="0.16915583586356719"/>
    <x v="0"/>
    <n v="0"/>
  </r>
  <r>
    <s v="Post_3775"/>
    <x v="621"/>
    <x v="21"/>
    <x v="3"/>
    <x v="6"/>
    <x v="3"/>
    <x v="1"/>
    <n v="4335697"/>
    <n v="323246"/>
    <n v="92331"/>
    <n v="23780"/>
    <n v="439357"/>
    <n v="0.10133480268570429"/>
    <x v="1"/>
    <n v="0"/>
  </r>
  <r>
    <s v="Post_3776"/>
    <x v="600"/>
    <x v="4"/>
    <x v="2"/>
    <x v="9"/>
    <x v="3"/>
    <x v="2"/>
    <n v="1758597"/>
    <n v="230467"/>
    <n v="79259"/>
    <n v="7925"/>
    <n v="317651"/>
    <n v="0.18062751159020515"/>
    <x v="1"/>
    <n v="0"/>
  </r>
  <r>
    <s v="Post_3777"/>
    <x v="447"/>
    <x v="20"/>
    <x v="2"/>
    <x v="3"/>
    <x v="5"/>
    <x v="3"/>
    <n v="72447"/>
    <n v="306980"/>
    <n v="66142"/>
    <n v="19162"/>
    <n v="392284"/>
    <n v="5.4147721782820541"/>
    <x v="0"/>
    <n v="0"/>
  </r>
  <r>
    <s v="Post_3778"/>
    <x v="108"/>
    <x v="14"/>
    <x v="0"/>
    <x v="6"/>
    <x v="1"/>
    <x v="0"/>
    <n v="796782"/>
    <n v="333622"/>
    <n v="27754"/>
    <n v="25313"/>
    <n v="386689"/>
    <n v="0.48531342324500304"/>
    <x v="0"/>
    <n v="0"/>
  </r>
  <r>
    <s v="Post_3779"/>
    <x v="118"/>
    <x v="12"/>
    <x v="0"/>
    <x v="9"/>
    <x v="4"/>
    <x v="1"/>
    <n v="3922765"/>
    <n v="98519"/>
    <n v="13450"/>
    <n v="23794"/>
    <n v="135763"/>
    <n v="3.4609006657294029E-2"/>
    <x v="1"/>
    <n v="0"/>
  </r>
  <r>
    <s v="Post_3780"/>
    <x v="674"/>
    <x v="2"/>
    <x v="0"/>
    <x v="3"/>
    <x v="0"/>
    <x v="3"/>
    <n v="2534406"/>
    <n v="227500"/>
    <n v="22953"/>
    <n v="8757"/>
    <n v="259210"/>
    <n v="0.10227643084809616"/>
    <x v="0"/>
    <n v="0"/>
  </r>
  <r>
    <s v="Post_3781"/>
    <x v="297"/>
    <x v="13"/>
    <x v="2"/>
    <x v="6"/>
    <x v="0"/>
    <x v="3"/>
    <n v="1066350"/>
    <n v="103339"/>
    <n v="72555"/>
    <n v="6292"/>
    <n v="182186"/>
    <n v="0.1708500961222863"/>
    <x v="0"/>
    <n v="0"/>
  </r>
  <r>
    <s v="Post_3782"/>
    <x v="293"/>
    <x v="19"/>
    <x v="0"/>
    <x v="3"/>
    <x v="3"/>
    <x v="0"/>
    <n v="2162864"/>
    <n v="24702"/>
    <n v="14264"/>
    <n v="20910"/>
    <n v="59876"/>
    <n v="2.7683663882703675E-2"/>
    <x v="2"/>
    <n v="0"/>
  </r>
  <r>
    <s v="Post_3783"/>
    <x v="276"/>
    <x v="4"/>
    <x v="0"/>
    <x v="3"/>
    <x v="1"/>
    <x v="0"/>
    <n v="964406"/>
    <n v="124652"/>
    <n v="27640"/>
    <n v="1319"/>
    <n v="153611"/>
    <n v="0.15928042753777974"/>
    <x v="2"/>
    <n v="0"/>
  </r>
  <r>
    <s v="Post_3784"/>
    <x v="126"/>
    <x v="2"/>
    <x v="2"/>
    <x v="4"/>
    <x v="0"/>
    <x v="7"/>
    <n v="4988828"/>
    <n v="277908"/>
    <n v="26528"/>
    <n v="34206"/>
    <n v="338642"/>
    <n v="6.7880071231158898E-2"/>
    <x v="2"/>
    <n v="0"/>
  </r>
  <r>
    <s v="Post_3785"/>
    <x v="503"/>
    <x v="11"/>
    <x v="2"/>
    <x v="0"/>
    <x v="3"/>
    <x v="1"/>
    <n v="4956068"/>
    <n v="390506"/>
    <n v="15516"/>
    <n v="5293"/>
    <n v="411315"/>
    <n v="8.2992202689712899E-2"/>
    <x v="2"/>
    <n v="0"/>
  </r>
  <r>
    <s v="Post_3786"/>
    <x v="122"/>
    <x v="13"/>
    <x v="2"/>
    <x v="5"/>
    <x v="2"/>
    <x v="3"/>
    <n v="4646211"/>
    <n v="483426"/>
    <n v="49747"/>
    <n v="44836"/>
    <n v="578009"/>
    <n v="0.12440438025737531"/>
    <x v="0"/>
    <n v="0"/>
  </r>
  <r>
    <s v="Post_3787"/>
    <x v="722"/>
    <x v="10"/>
    <x v="0"/>
    <x v="6"/>
    <x v="1"/>
    <x v="5"/>
    <n v="3837633"/>
    <n v="403999"/>
    <n v="11069"/>
    <n v="4787"/>
    <n v="419855"/>
    <n v="0.10940467731020657"/>
    <x v="1"/>
    <n v="0"/>
  </r>
  <r>
    <s v="Post_3788"/>
    <x v="100"/>
    <x v="18"/>
    <x v="1"/>
    <x v="3"/>
    <x v="4"/>
    <x v="6"/>
    <n v="1831366"/>
    <n v="219055"/>
    <n v="32009"/>
    <n v="33612"/>
    <n v="284676"/>
    <n v="0.15544462439512363"/>
    <x v="0"/>
    <n v="0"/>
  </r>
  <r>
    <s v="Post_3789"/>
    <x v="268"/>
    <x v="8"/>
    <x v="2"/>
    <x v="4"/>
    <x v="0"/>
    <x v="7"/>
    <n v="3880037"/>
    <n v="60397"/>
    <n v="71412"/>
    <n v="49228"/>
    <n v="181037"/>
    <n v="4.6658575678530899E-2"/>
    <x v="2"/>
    <n v="0"/>
  </r>
  <r>
    <s v="Post_3790"/>
    <x v="621"/>
    <x v="21"/>
    <x v="1"/>
    <x v="2"/>
    <x v="2"/>
    <x v="1"/>
    <n v="4002076"/>
    <n v="199918"/>
    <n v="60118"/>
    <n v="5823"/>
    <n v="265859"/>
    <n v="6.6430272688474679E-2"/>
    <x v="2"/>
    <n v="0"/>
  </r>
  <r>
    <s v="Post_3791"/>
    <x v="482"/>
    <x v="2"/>
    <x v="1"/>
    <x v="1"/>
    <x v="1"/>
    <x v="1"/>
    <n v="1532579"/>
    <n v="318112"/>
    <n v="7994"/>
    <n v="1220"/>
    <n v="327326"/>
    <n v="0.21357854962125933"/>
    <x v="1"/>
    <n v="0"/>
  </r>
  <r>
    <s v="Post_3792"/>
    <x v="80"/>
    <x v="3"/>
    <x v="2"/>
    <x v="6"/>
    <x v="3"/>
    <x v="6"/>
    <n v="3747143"/>
    <n v="10641"/>
    <n v="12421"/>
    <n v="41367"/>
    <n v="64429"/>
    <n v="1.7194166328853743E-2"/>
    <x v="0"/>
    <n v="0"/>
  </r>
  <r>
    <s v="Post_3793"/>
    <x v="147"/>
    <x v="20"/>
    <x v="2"/>
    <x v="0"/>
    <x v="2"/>
    <x v="0"/>
    <n v="4044625"/>
    <n v="130858"/>
    <n v="66782"/>
    <n v="11076"/>
    <n v="208716"/>
    <n v="5.1603300676824178E-2"/>
    <x v="0"/>
    <n v="0"/>
  </r>
  <r>
    <s v="Post_3794"/>
    <x v="433"/>
    <x v="1"/>
    <x v="1"/>
    <x v="1"/>
    <x v="5"/>
    <x v="0"/>
    <n v="4410645"/>
    <n v="274766"/>
    <n v="45283"/>
    <n v="9010"/>
    <n v="329059"/>
    <n v="7.460564157849929E-2"/>
    <x v="2"/>
    <n v="0"/>
  </r>
  <r>
    <s v="Post_3795"/>
    <x v="103"/>
    <x v="17"/>
    <x v="2"/>
    <x v="1"/>
    <x v="0"/>
    <x v="7"/>
    <n v="2570250"/>
    <n v="54434"/>
    <n v="41385"/>
    <n v="16714"/>
    <n v="112533"/>
    <n v="4.3782900496060692E-2"/>
    <x v="1"/>
    <n v="0"/>
  </r>
  <r>
    <s v="Post_3796"/>
    <x v="248"/>
    <x v="14"/>
    <x v="0"/>
    <x v="7"/>
    <x v="3"/>
    <x v="4"/>
    <n v="3447314"/>
    <n v="40473"/>
    <n v="28558"/>
    <n v="25286"/>
    <n v="94317"/>
    <n v="2.7359561676133941E-2"/>
    <x v="0"/>
    <n v="0"/>
  </r>
  <r>
    <s v="Post_3797"/>
    <x v="203"/>
    <x v="3"/>
    <x v="0"/>
    <x v="5"/>
    <x v="1"/>
    <x v="3"/>
    <n v="4645704"/>
    <n v="248284"/>
    <n v="83794"/>
    <n v="24725"/>
    <n v="356803"/>
    <n v="7.6802783819201567E-2"/>
    <x v="0"/>
    <n v="0"/>
  </r>
  <r>
    <s v="Post_3798"/>
    <x v="647"/>
    <x v="2"/>
    <x v="0"/>
    <x v="6"/>
    <x v="5"/>
    <x v="6"/>
    <n v="4770390"/>
    <n v="448970"/>
    <n v="59849"/>
    <n v="18865"/>
    <n v="527684"/>
    <n v="0.1106165324009148"/>
    <x v="1"/>
    <n v="0"/>
  </r>
  <r>
    <s v="Post_3799"/>
    <x v="79"/>
    <x v="21"/>
    <x v="2"/>
    <x v="9"/>
    <x v="5"/>
    <x v="0"/>
    <n v="4894106"/>
    <n v="434667"/>
    <n v="32954"/>
    <n v="22379"/>
    <n v="490000"/>
    <n v="0.10012043057506315"/>
    <x v="0"/>
    <n v="0"/>
  </r>
  <r>
    <s v="Post_3800"/>
    <x v="513"/>
    <x v="4"/>
    <x v="3"/>
    <x v="4"/>
    <x v="1"/>
    <x v="2"/>
    <n v="1632604"/>
    <n v="444651"/>
    <n v="70531"/>
    <n v="24516"/>
    <n v="539698"/>
    <n v="0.33057495877751125"/>
    <x v="2"/>
    <n v="0"/>
  </r>
  <r>
    <s v="Post_3801"/>
    <x v="237"/>
    <x v="5"/>
    <x v="3"/>
    <x v="0"/>
    <x v="2"/>
    <x v="4"/>
    <n v="180597"/>
    <n v="168189"/>
    <n v="47117"/>
    <n v="20562"/>
    <n v="235868"/>
    <n v="1.3060460583509139"/>
    <x v="1"/>
    <n v="0"/>
  </r>
  <r>
    <s v="Post_3802"/>
    <x v="699"/>
    <x v="22"/>
    <x v="0"/>
    <x v="3"/>
    <x v="5"/>
    <x v="6"/>
    <n v="419884"/>
    <n v="80341"/>
    <n v="79803"/>
    <n v="14047"/>
    <n v="174191"/>
    <n v="0.41485505520572347"/>
    <x v="2"/>
    <n v="0"/>
  </r>
  <r>
    <s v="Post_3803"/>
    <x v="691"/>
    <x v="5"/>
    <x v="0"/>
    <x v="7"/>
    <x v="1"/>
    <x v="5"/>
    <n v="1529342"/>
    <n v="292555"/>
    <n v="76539"/>
    <n v="12189"/>
    <n v="381283"/>
    <n v="0.24931179553036534"/>
    <x v="2"/>
    <n v="0"/>
  </r>
  <r>
    <s v="Post_3804"/>
    <x v="261"/>
    <x v="9"/>
    <x v="1"/>
    <x v="2"/>
    <x v="3"/>
    <x v="0"/>
    <n v="948825"/>
    <n v="374018"/>
    <n v="84000"/>
    <n v="27438"/>
    <n v="485456"/>
    <n v="0.51163913261138771"/>
    <x v="0"/>
    <n v="0"/>
  </r>
  <r>
    <s v="Post_3805"/>
    <x v="357"/>
    <x v="10"/>
    <x v="1"/>
    <x v="2"/>
    <x v="2"/>
    <x v="2"/>
    <n v="3596292"/>
    <n v="173815"/>
    <n v="46684"/>
    <n v="30679"/>
    <n v="251178"/>
    <n v="6.9843605580414497E-2"/>
    <x v="2"/>
    <n v="0"/>
  </r>
  <r>
    <s v="Post_3806"/>
    <x v="149"/>
    <x v="18"/>
    <x v="0"/>
    <x v="5"/>
    <x v="1"/>
    <x v="2"/>
    <n v="2316075"/>
    <n v="341056"/>
    <n v="63956"/>
    <n v="40502"/>
    <n v="445514"/>
    <n v="0.19235732867027192"/>
    <x v="1"/>
    <n v="0"/>
  </r>
  <r>
    <s v="Post_3807"/>
    <x v="193"/>
    <x v="1"/>
    <x v="1"/>
    <x v="9"/>
    <x v="1"/>
    <x v="1"/>
    <n v="3609099"/>
    <n v="34382"/>
    <n v="13782"/>
    <n v="22498"/>
    <n v="70662"/>
    <n v="1.9578847795530131E-2"/>
    <x v="2"/>
    <n v="0"/>
  </r>
  <r>
    <s v="Post_3808"/>
    <x v="10"/>
    <x v="8"/>
    <x v="1"/>
    <x v="5"/>
    <x v="0"/>
    <x v="4"/>
    <n v="4430382"/>
    <n v="11441"/>
    <n v="74391"/>
    <n v="17355"/>
    <n v="103187"/>
    <n v="2.3290768154980768E-2"/>
    <x v="0"/>
    <n v="0"/>
  </r>
  <r>
    <s v="Post_3809"/>
    <x v="89"/>
    <x v="3"/>
    <x v="2"/>
    <x v="1"/>
    <x v="5"/>
    <x v="6"/>
    <n v="4822339"/>
    <n v="453533"/>
    <n v="95846"/>
    <n v="4664"/>
    <n v="554043"/>
    <n v="0.1148909274109514"/>
    <x v="2"/>
    <n v="0"/>
  </r>
  <r>
    <s v="Post_3810"/>
    <x v="319"/>
    <x v="13"/>
    <x v="3"/>
    <x v="8"/>
    <x v="4"/>
    <x v="5"/>
    <n v="2795713"/>
    <n v="379408"/>
    <n v="236"/>
    <n v="19445"/>
    <n v="399089"/>
    <n v="0.14275034669152378"/>
    <x v="2"/>
    <n v="0"/>
  </r>
  <r>
    <s v="Post_3811"/>
    <x v="237"/>
    <x v="5"/>
    <x v="1"/>
    <x v="7"/>
    <x v="1"/>
    <x v="2"/>
    <n v="1143058"/>
    <n v="108813"/>
    <n v="83246"/>
    <n v="23634"/>
    <n v="215693"/>
    <n v="0.1886982112893659"/>
    <x v="2"/>
    <n v="0"/>
  </r>
  <r>
    <s v="Post_3812"/>
    <x v="178"/>
    <x v="13"/>
    <x v="0"/>
    <x v="4"/>
    <x v="5"/>
    <x v="5"/>
    <n v="547143"/>
    <n v="50377"/>
    <n v="71290"/>
    <n v="360"/>
    <n v="122027"/>
    <n v="0.22302579033269182"/>
    <x v="0"/>
    <n v="0"/>
  </r>
  <r>
    <s v="Post_3813"/>
    <x v="364"/>
    <x v="17"/>
    <x v="1"/>
    <x v="2"/>
    <x v="1"/>
    <x v="5"/>
    <n v="103062"/>
    <n v="41968"/>
    <n v="72450"/>
    <n v="12902"/>
    <n v="127320"/>
    <n v="1.2353728823426675"/>
    <x v="0"/>
    <n v="0"/>
  </r>
  <r>
    <s v="Post_3814"/>
    <x v="538"/>
    <x v="15"/>
    <x v="3"/>
    <x v="7"/>
    <x v="5"/>
    <x v="1"/>
    <n v="54266"/>
    <n v="434656"/>
    <n v="76960"/>
    <n v="40771"/>
    <n v="552387"/>
    <n v="10.179246673792061"/>
    <x v="2"/>
    <n v="0"/>
  </r>
  <r>
    <s v="Post_3815"/>
    <x v="452"/>
    <x v="7"/>
    <x v="3"/>
    <x v="9"/>
    <x v="3"/>
    <x v="0"/>
    <n v="3606764"/>
    <n v="485521"/>
    <n v="27501"/>
    <n v="7055"/>
    <n v="520077"/>
    <n v="0.14419490712450275"/>
    <x v="2"/>
    <n v="0"/>
  </r>
  <r>
    <s v="Post_3816"/>
    <x v="427"/>
    <x v="16"/>
    <x v="1"/>
    <x v="0"/>
    <x v="1"/>
    <x v="5"/>
    <n v="2842780"/>
    <n v="3111"/>
    <n v="70197"/>
    <n v="30478"/>
    <n v="103786"/>
    <n v="3.6508628877366521E-2"/>
    <x v="2"/>
    <n v="0"/>
  </r>
  <r>
    <s v="Post_3817"/>
    <x v="417"/>
    <x v="2"/>
    <x v="2"/>
    <x v="1"/>
    <x v="4"/>
    <x v="6"/>
    <n v="396861"/>
    <n v="259118"/>
    <n v="35274"/>
    <n v="27898"/>
    <n v="322290"/>
    <n v="0.81209793857295121"/>
    <x v="1"/>
    <n v="0"/>
  </r>
  <r>
    <s v="Post_3818"/>
    <x v="221"/>
    <x v="14"/>
    <x v="0"/>
    <x v="7"/>
    <x v="1"/>
    <x v="5"/>
    <n v="4112444"/>
    <n v="213599"/>
    <n v="81261"/>
    <n v="24440"/>
    <n v="319300"/>
    <n v="7.7642394644158078E-2"/>
    <x v="2"/>
    <n v="0"/>
  </r>
  <r>
    <s v="Post_3819"/>
    <x v="224"/>
    <x v="10"/>
    <x v="0"/>
    <x v="5"/>
    <x v="3"/>
    <x v="4"/>
    <n v="3328630"/>
    <n v="91347"/>
    <n v="82700"/>
    <n v="38362"/>
    <n v="212409"/>
    <n v="6.381273977582369E-2"/>
    <x v="1"/>
    <n v="0"/>
  </r>
  <r>
    <s v="Post_3820"/>
    <x v="387"/>
    <x v="22"/>
    <x v="2"/>
    <x v="6"/>
    <x v="4"/>
    <x v="0"/>
    <n v="780850"/>
    <n v="18378"/>
    <n v="96218"/>
    <n v="2034"/>
    <n v="116630"/>
    <n v="0.14936287379138119"/>
    <x v="2"/>
    <n v="0"/>
  </r>
  <r>
    <s v="Post_3821"/>
    <x v="597"/>
    <x v="21"/>
    <x v="3"/>
    <x v="2"/>
    <x v="1"/>
    <x v="0"/>
    <n v="631007"/>
    <n v="169838"/>
    <n v="42819"/>
    <n v="37051"/>
    <n v="249708"/>
    <n v="0.39572936591828617"/>
    <x v="2"/>
    <n v="0"/>
  </r>
  <r>
    <s v="Post_3822"/>
    <x v="719"/>
    <x v="18"/>
    <x v="1"/>
    <x v="0"/>
    <x v="4"/>
    <x v="7"/>
    <n v="3734090"/>
    <n v="477638"/>
    <n v="19503"/>
    <n v="13683"/>
    <n v="510824"/>
    <n v="0.13680013068779809"/>
    <x v="0"/>
    <n v="0"/>
  </r>
  <r>
    <s v="Post_3823"/>
    <x v="354"/>
    <x v="1"/>
    <x v="0"/>
    <x v="9"/>
    <x v="0"/>
    <x v="6"/>
    <n v="4057482"/>
    <n v="290718"/>
    <n v="88697"/>
    <n v="48722"/>
    <n v="428137"/>
    <n v="0.10551790494695971"/>
    <x v="1"/>
    <n v="0"/>
  </r>
  <r>
    <s v="Post_3824"/>
    <x v="716"/>
    <x v="12"/>
    <x v="3"/>
    <x v="0"/>
    <x v="3"/>
    <x v="4"/>
    <n v="2422046"/>
    <n v="151082"/>
    <n v="35275"/>
    <n v="30849"/>
    <n v="217206"/>
    <n v="8.9678726167876255E-2"/>
    <x v="2"/>
    <n v="0"/>
  </r>
  <r>
    <s v="Post_3825"/>
    <x v="325"/>
    <x v="14"/>
    <x v="2"/>
    <x v="4"/>
    <x v="3"/>
    <x v="2"/>
    <n v="2444116"/>
    <n v="438663"/>
    <n v="38040"/>
    <n v="36359"/>
    <n v="513062"/>
    <n v="0.20991720523903121"/>
    <x v="2"/>
    <n v="0"/>
  </r>
  <r>
    <s v="Post_3826"/>
    <x v="259"/>
    <x v="13"/>
    <x v="0"/>
    <x v="6"/>
    <x v="5"/>
    <x v="1"/>
    <n v="2386255"/>
    <n v="369252"/>
    <n v="59222"/>
    <n v="5491"/>
    <n v="433965"/>
    <n v="0.18186027897269991"/>
    <x v="1"/>
    <n v="0"/>
  </r>
  <r>
    <s v="Post_3827"/>
    <x v="419"/>
    <x v="0"/>
    <x v="2"/>
    <x v="2"/>
    <x v="4"/>
    <x v="5"/>
    <n v="794531"/>
    <n v="34713"/>
    <n v="41353"/>
    <n v="39360"/>
    <n v="115426"/>
    <n v="0.14527564059803835"/>
    <x v="1"/>
    <n v="0"/>
  </r>
  <r>
    <s v="Post_3828"/>
    <x v="488"/>
    <x v="1"/>
    <x v="0"/>
    <x v="6"/>
    <x v="5"/>
    <x v="1"/>
    <n v="2649565"/>
    <n v="350482"/>
    <n v="73302"/>
    <n v="8582"/>
    <n v="432366"/>
    <n v="0.16318376790152345"/>
    <x v="2"/>
    <n v="0"/>
  </r>
  <r>
    <s v="Post_3829"/>
    <x v="452"/>
    <x v="7"/>
    <x v="0"/>
    <x v="7"/>
    <x v="5"/>
    <x v="2"/>
    <n v="564507"/>
    <n v="224904"/>
    <n v="9554"/>
    <n v="39726"/>
    <n v="274184"/>
    <n v="0.48570522597594007"/>
    <x v="2"/>
    <n v="0"/>
  </r>
  <r>
    <s v="Post_3830"/>
    <x v="676"/>
    <x v="22"/>
    <x v="3"/>
    <x v="8"/>
    <x v="5"/>
    <x v="3"/>
    <n v="1123373"/>
    <n v="8196"/>
    <n v="67615"/>
    <n v="20741"/>
    <n v="96552"/>
    <n v="8.5948300341916709E-2"/>
    <x v="0"/>
    <n v="0"/>
  </r>
  <r>
    <s v="Post_3831"/>
    <x v="137"/>
    <x v="3"/>
    <x v="0"/>
    <x v="9"/>
    <x v="3"/>
    <x v="7"/>
    <n v="3130478"/>
    <n v="414825"/>
    <n v="82640"/>
    <n v="14664"/>
    <n v="512129"/>
    <n v="0.16359450537585635"/>
    <x v="0"/>
    <n v="0"/>
  </r>
  <r>
    <s v="Post_3832"/>
    <x v="167"/>
    <x v="15"/>
    <x v="1"/>
    <x v="7"/>
    <x v="5"/>
    <x v="1"/>
    <n v="1521329"/>
    <n v="324725"/>
    <n v="63572"/>
    <n v="46365"/>
    <n v="434662"/>
    <n v="0.28571203204566531"/>
    <x v="2"/>
    <n v="0"/>
  </r>
  <r>
    <s v="Post_3833"/>
    <x v="191"/>
    <x v="3"/>
    <x v="2"/>
    <x v="7"/>
    <x v="2"/>
    <x v="5"/>
    <n v="4801627"/>
    <n v="262727"/>
    <n v="22334"/>
    <n v="7455"/>
    <n v="292516"/>
    <n v="6.0920183929322289E-2"/>
    <x v="1"/>
    <n v="0"/>
  </r>
  <r>
    <s v="Post_3834"/>
    <x v="418"/>
    <x v="5"/>
    <x v="1"/>
    <x v="9"/>
    <x v="2"/>
    <x v="0"/>
    <n v="1952016"/>
    <n v="9304"/>
    <n v="91696"/>
    <n v="2329"/>
    <n v="103329"/>
    <n v="5.2934504635207907E-2"/>
    <x v="0"/>
    <n v="0"/>
  </r>
  <r>
    <s v="Post_3835"/>
    <x v="710"/>
    <x v="1"/>
    <x v="3"/>
    <x v="0"/>
    <x v="1"/>
    <x v="7"/>
    <n v="902552"/>
    <n v="133861"/>
    <n v="42619"/>
    <n v="19775"/>
    <n v="196255"/>
    <n v="0.21744453505172001"/>
    <x v="1"/>
    <n v="0"/>
  </r>
  <r>
    <s v="Post_3836"/>
    <x v="505"/>
    <x v="4"/>
    <x v="0"/>
    <x v="9"/>
    <x v="4"/>
    <x v="4"/>
    <n v="2407138"/>
    <n v="439022"/>
    <n v="12270"/>
    <n v="28761"/>
    <n v="480053"/>
    <n v="0.19942894840262584"/>
    <x v="1"/>
    <n v="0"/>
  </r>
  <r>
    <s v="Post_3837"/>
    <x v="514"/>
    <x v="4"/>
    <x v="2"/>
    <x v="6"/>
    <x v="4"/>
    <x v="3"/>
    <n v="3062000"/>
    <n v="78187"/>
    <n v="39581"/>
    <n v="3625"/>
    <n v="121393"/>
    <n v="3.9645003265839321E-2"/>
    <x v="1"/>
    <n v="0"/>
  </r>
  <r>
    <s v="Post_3838"/>
    <x v="290"/>
    <x v="14"/>
    <x v="1"/>
    <x v="9"/>
    <x v="3"/>
    <x v="0"/>
    <n v="1100509"/>
    <n v="307784"/>
    <n v="15477"/>
    <n v="49898"/>
    <n v="373159"/>
    <n v="0.33907855365108325"/>
    <x v="2"/>
    <n v="0"/>
  </r>
  <r>
    <s v="Post_3839"/>
    <x v="165"/>
    <x v="2"/>
    <x v="0"/>
    <x v="9"/>
    <x v="4"/>
    <x v="3"/>
    <n v="2076350"/>
    <n v="109351"/>
    <n v="36430"/>
    <n v="20601"/>
    <n v="166382"/>
    <n v="8.0131962337756157E-2"/>
    <x v="0"/>
    <n v="0"/>
  </r>
  <r>
    <s v="Post_3840"/>
    <x v="258"/>
    <x v="8"/>
    <x v="1"/>
    <x v="2"/>
    <x v="2"/>
    <x v="6"/>
    <n v="1699359"/>
    <n v="78852"/>
    <n v="19916"/>
    <n v="1843"/>
    <n v="100611"/>
    <n v="5.920526504405485E-2"/>
    <x v="0"/>
    <n v="0"/>
  </r>
  <r>
    <s v="Post_3841"/>
    <x v="138"/>
    <x v="18"/>
    <x v="1"/>
    <x v="6"/>
    <x v="1"/>
    <x v="7"/>
    <n v="3821272"/>
    <n v="244744"/>
    <n v="90943"/>
    <n v="48466"/>
    <n v="384153"/>
    <n v="0.10053013760862875"/>
    <x v="2"/>
    <n v="0"/>
  </r>
  <r>
    <s v="Post_3842"/>
    <x v="664"/>
    <x v="0"/>
    <x v="0"/>
    <x v="8"/>
    <x v="0"/>
    <x v="2"/>
    <n v="112432"/>
    <n v="104899"/>
    <n v="35468"/>
    <n v="38042"/>
    <n v="178409"/>
    <n v="1.586816920449694"/>
    <x v="0"/>
    <n v="0"/>
  </r>
  <r>
    <s v="Post_3843"/>
    <x v="255"/>
    <x v="1"/>
    <x v="2"/>
    <x v="6"/>
    <x v="5"/>
    <x v="4"/>
    <n v="2392297"/>
    <n v="433292"/>
    <n v="77815"/>
    <n v="43106"/>
    <n v="554213"/>
    <n v="0.23166563348948729"/>
    <x v="2"/>
    <n v="0"/>
  </r>
  <r>
    <s v="Post_3844"/>
    <x v="521"/>
    <x v="11"/>
    <x v="1"/>
    <x v="6"/>
    <x v="0"/>
    <x v="7"/>
    <n v="3510259"/>
    <n v="64432"/>
    <n v="8488"/>
    <n v="15662"/>
    <n v="88582"/>
    <n v="2.5235174954326731E-2"/>
    <x v="0"/>
    <n v="0"/>
  </r>
  <r>
    <s v="Post_3845"/>
    <x v="207"/>
    <x v="22"/>
    <x v="1"/>
    <x v="0"/>
    <x v="1"/>
    <x v="1"/>
    <n v="1050906"/>
    <n v="57416"/>
    <n v="10271"/>
    <n v="31691"/>
    <n v="99378"/>
    <n v="9.4564118960211468E-2"/>
    <x v="2"/>
    <n v="0"/>
  </r>
  <r>
    <s v="Post_3846"/>
    <x v="572"/>
    <x v="22"/>
    <x v="0"/>
    <x v="2"/>
    <x v="5"/>
    <x v="6"/>
    <n v="4613461"/>
    <n v="351092"/>
    <n v="91775"/>
    <n v="10999"/>
    <n v="453866"/>
    <n v="9.8378635909136328E-2"/>
    <x v="2"/>
    <n v="0"/>
  </r>
  <r>
    <s v="Post_3847"/>
    <x v="91"/>
    <x v="14"/>
    <x v="1"/>
    <x v="2"/>
    <x v="0"/>
    <x v="7"/>
    <n v="691653"/>
    <n v="226370"/>
    <n v="15714"/>
    <n v="32571"/>
    <n v="274655"/>
    <n v="0.39709941256670611"/>
    <x v="0"/>
    <n v="0"/>
  </r>
  <r>
    <s v="Post_3848"/>
    <x v="25"/>
    <x v="15"/>
    <x v="2"/>
    <x v="3"/>
    <x v="3"/>
    <x v="3"/>
    <n v="1126747"/>
    <n v="490312"/>
    <n v="30079"/>
    <n v="26934"/>
    <n v="547325"/>
    <n v="0.485756784797297"/>
    <x v="0"/>
    <n v="0"/>
  </r>
  <r>
    <s v="Post_3849"/>
    <x v="607"/>
    <x v="3"/>
    <x v="1"/>
    <x v="5"/>
    <x v="0"/>
    <x v="6"/>
    <n v="3198087"/>
    <n v="152059"/>
    <n v="8360"/>
    <n v="16834"/>
    <n v="177253"/>
    <n v="5.5424696076123006E-2"/>
    <x v="2"/>
    <n v="0"/>
  </r>
  <r>
    <s v="Post_3850"/>
    <x v="669"/>
    <x v="12"/>
    <x v="1"/>
    <x v="9"/>
    <x v="5"/>
    <x v="3"/>
    <n v="4165262"/>
    <n v="271304"/>
    <n v="50757"/>
    <n v="28623"/>
    <n v="350684"/>
    <n v="8.4192542990092822E-2"/>
    <x v="2"/>
    <n v="0"/>
  </r>
  <r>
    <s v="Post_3851"/>
    <x v="379"/>
    <x v="1"/>
    <x v="1"/>
    <x v="8"/>
    <x v="2"/>
    <x v="7"/>
    <n v="1563039"/>
    <n v="135115"/>
    <n v="16789"/>
    <n v="43702"/>
    <n v="195606"/>
    <n v="0.12514467009460417"/>
    <x v="0"/>
    <n v="0"/>
  </r>
  <r>
    <s v="Post_3852"/>
    <x v="466"/>
    <x v="8"/>
    <x v="1"/>
    <x v="4"/>
    <x v="3"/>
    <x v="2"/>
    <n v="400678"/>
    <n v="415846"/>
    <n v="4621"/>
    <n v="28563"/>
    <n v="449030"/>
    <n v="1.1206754551035993"/>
    <x v="0"/>
    <n v="0"/>
  </r>
  <r>
    <s v="Post_3853"/>
    <x v="260"/>
    <x v="6"/>
    <x v="0"/>
    <x v="8"/>
    <x v="1"/>
    <x v="1"/>
    <n v="4447357"/>
    <n v="457067"/>
    <n v="39849"/>
    <n v="14331"/>
    <n v="511247"/>
    <n v="0.11495524195606514"/>
    <x v="2"/>
    <n v="0"/>
  </r>
  <r>
    <s v="Post_3854"/>
    <x v="72"/>
    <x v="15"/>
    <x v="1"/>
    <x v="5"/>
    <x v="5"/>
    <x v="3"/>
    <n v="531906"/>
    <n v="423823"/>
    <n v="33666"/>
    <n v="9162"/>
    <n v="466651"/>
    <n v="0.87731854876613535"/>
    <x v="2"/>
    <n v="0"/>
  </r>
  <r>
    <s v="Post_3855"/>
    <x v="255"/>
    <x v="1"/>
    <x v="3"/>
    <x v="0"/>
    <x v="2"/>
    <x v="0"/>
    <n v="1277967"/>
    <n v="9345"/>
    <n v="48427"/>
    <n v="29304"/>
    <n v="87076"/>
    <n v="6.8136344678696711E-2"/>
    <x v="0"/>
    <n v="0"/>
  </r>
  <r>
    <s v="Post_3856"/>
    <x v="402"/>
    <x v="21"/>
    <x v="2"/>
    <x v="8"/>
    <x v="3"/>
    <x v="0"/>
    <n v="3182568"/>
    <n v="154491"/>
    <n v="70768"/>
    <n v="15216"/>
    <n v="240475"/>
    <n v="7.5560050877153298E-2"/>
    <x v="2"/>
    <n v="0"/>
  </r>
  <r>
    <s v="Post_3857"/>
    <x v="399"/>
    <x v="13"/>
    <x v="2"/>
    <x v="6"/>
    <x v="5"/>
    <x v="2"/>
    <n v="4663539"/>
    <n v="21164"/>
    <n v="35101"/>
    <n v="32307"/>
    <n v="88572"/>
    <n v="1.8992443292529557E-2"/>
    <x v="0"/>
    <n v="0"/>
  </r>
  <r>
    <s v="Post_3858"/>
    <x v="652"/>
    <x v="13"/>
    <x v="2"/>
    <x v="7"/>
    <x v="3"/>
    <x v="4"/>
    <n v="4694072"/>
    <n v="364519"/>
    <n v="55324"/>
    <n v="20924"/>
    <n v="440767"/>
    <n v="9.3898644929178765E-2"/>
    <x v="1"/>
    <n v="0"/>
  </r>
  <r>
    <s v="Post_3859"/>
    <x v="583"/>
    <x v="20"/>
    <x v="2"/>
    <x v="9"/>
    <x v="0"/>
    <x v="2"/>
    <n v="1802668"/>
    <n v="290040"/>
    <n v="25559"/>
    <n v="1638"/>
    <n v="317237"/>
    <n v="0.17598193344531549"/>
    <x v="1"/>
    <n v="0"/>
  </r>
  <r>
    <s v="Post_3860"/>
    <x v="77"/>
    <x v="18"/>
    <x v="3"/>
    <x v="9"/>
    <x v="4"/>
    <x v="5"/>
    <n v="2888639"/>
    <n v="155660"/>
    <n v="55476"/>
    <n v="37832"/>
    <n v="248968"/>
    <n v="8.6188686090577601E-2"/>
    <x v="0"/>
    <n v="0"/>
  </r>
  <r>
    <s v="Post_3861"/>
    <x v="604"/>
    <x v="17"/>
    <x v="0"/>
    <x v="8"/>
    <x v="3"/>
    <x v="7"/>
    <n v="4316751"/>
    <n v="108676"/>
    <n v="86682"/>
    <n v="16376"/>
    <n v="211734"/>
    <n v="4.9049389228148672E-2"/>
    <x v="2"/>
    <n v="0"/>
  </r>
  <r>
    <s v="Post_3862"/>
    <x v="342"/>
    <x v="16"/>
    <x v="2"/>
    <x v="3"/>
    <x v="0"/>
    <x v="5"/>
    <n v="295470"/>
    <n v="303723"/>
    <n v="803"/>
    <n v="3736"/>
    <n v="308262"/>
    <n v="1.0432937354046097"/>
    <x v="2"/>
    <n v="0"/>
  </r>
  <r>
    <s v="Post_3863"/>
    <x v="6"/>
    <x v="5"/>
    <x v="2"/>
    <x v="5"/>
    <x v="5"/>
    <x v="4"/>
    <n v="452311"/>
    <n v="494784"/>
    <n v="86920"/>
    <n v="5601"/>
    <n v="587305"/>
    <n v="1.2984539398776505"/>
    <x v="2"/>
    <n v="0"/>
  </r>
  <r>
    <s v="Post_3864"/>
    <x v="544"/>
    <x v="23"/>
    <x v="3"/>
    <x v="9"/>
    <x v="0"/>
    <x v="2"/>
    <n v="4672087"/>
    <n v="123172"/>
    <n v="32997"/>
    <n v="19286"/>
    <n v="175455"/>
    <n v="3.7553881167024503E-2"/>
    <x v="2"/>
    <n v="0"/>
  </r>
  <r>
    <s v="Post_3865"/>
    <x v="581"/>
    <x v="17"/>
    <x v="1"/>
    <x v="1"/>
    <x v="1"/>
    <x v="2"/>
    <n v="3158238"/>
    <n v="178678"/>
    <n v="24440"/>
    <n v="18646"/>
    <n v="221764"/>
    <n v="7.0217634009849803E-2"/>
    <x v="0"/>
    <n v="0"/>
  </r>
  <r>
    <s v="Post_3866"/>
    <x v="353"/>
    <x v="9"/>
    <x v="2"/>
    <x v="8"/>
    <x v="2"/>
    <x v="3"/>
    <n v="399911"/>
    <n v="87132"/>
    <n v="81048"/>
    <n v="3953"/>
    <n v="172133"/>
    <n v="0.43042827029013958"/>
    <x v="0"/>
    <n v="0"/>
  </r>
  <r>
    <s v="Post_3867"/>
    <x v="399"/>
    <x v="13"/>
    <x v="0"/>
    <x v="3"/>
    <x v="3"/>
    <x v="0"/>
    <n v="4584196"/>
    <n v="344718"/>
    <n v="40922"/>
    <n v="41695"/>
    <n v="427335"/>
    <n v="9.3219181727831876E-2"/>
    <x v="2"/>
    <n v="0"/>
  </r>
  <r>
    <s v="Post_3868"/>
    <x v="303"/>
    <x v="23"/>
    <x v="1"/>
    <x v="8"/>
    <x v="0"/>
    <x v="5"/>
    <n v="4726748"/>
    <n v="328582"/>
    <n v="45403"/>
    <n v="26119"/>
    <n v="400104"/>
    <n v="8.4646780408009908E-2"/>
    <x v="2"/>
    <n v="0"/>
  </r>
  <r>
    <s v="Post_3869"/>
    <x v="450"/>
    <x v="15"/>
    <x v="3"/>
    <x v="6"/>
    <x v="4"/>
    <x v="0"/>
    <n v="3036543"/>
    <n v="8922"/>
    <n v="11495"/>
    <n v="2819"/>
    <n v="23236"/>
    <n v="7.652122825199577E-3"/>
    <x v="0"/>
    <n v="0"/>
  </r>
  <r>
    <s v="Post_3870"/>
    <x v="687"/>
    <x v="8"/>
    <x v="0"/>
    <x v="4"/>
    <x v="1"/>
    <x v="1"/>
    <n v="4145988"/>
    <n v="46772"/>
    <n v="34624"/>
    <n v="45318"/>
    <n v="126714"/>
    <n v="3.0563040703446318E-2"/>
    <x v="0"/>
    <n v="0"/>
  </r>
  <r>
    <s v="Post_3871"/>
    <x v="127"/>
    <x v="16"/>
    <x v="0"/>
    <x v="8"/>
    <x v="0"/>
    <x v="3"/>
    <n v="4261094"/>
    <n v="414331"/>
    <n v="77016"/>
    <n v="34159"/>
    <n v="525506"/>
    <n v="0.1233265447793454"/>
    <x v="2"/>
    <n v="0"/>
  </r>
  <r>
    <s v="Post_3872"/>
    <x v="655"/>
    <x v="12"/>
    <x v="1"/>
    <x v="9"/>
    <x v="2"/>
    <x v="2"/>
    <n v="2317238"/>
    <n v="96203"/>
    <n v="65181"/>
    <n v="21178"/>
    <n v="182562"/>
    <n v="7.8784311322358774E-2"/>
    <x v="1"/>
    <n v="0"/>
  </r>
  <r>
    <s v="Post_3873"/>
    <x v="209"/>
    <x v="15"/>
    <x v="2"/>
    <x v="5"/>
    <x v="2"/>
    <x v="6"/>
    <n v="3933642"/>
    <n v="85583"/>
    <n v="99889"/>
    <n v="39360"/>
    <n v="224832"/>
    <n v="5.7156192658101575E-2"/>
    <x v="1"/>
    <n v="0"/>
  </r>
  <r>
    <s v="Post_3874"/>
    <x v="642"/>
    <x v="11"/>
    <x v="2"/>
    <x v="8"/>
    <x v="5"/>
    <x v="6"/>
    <n v="2413376"/>
    <n v="222023"/>
    <n v="44351"/>
    <n v="48284"/>
    <n v="314658"/>
    <n v="0.13038084409557399"/>
    <x v="2"/>
    <n v="0"/>
  </r>
  <r>
    <s v="Post_3875"/>
    <x v="0"/>
    <x v="0"/>
    <x v="2"/>
    <x v="5"/>
    <x v="5"/>
    <x v="7"/>
    <n v="1632421"/>
    <n v="324630"/>
    <n v="37308"/>
    <n v="9030"/>
    <n v="370968"/>
    <n v="0.22725020077541272"/>
    <x v="0"/>
    <n v="0"/>
  </r>
  <r>
    <s v="Post_3876"/>
    <x v="410"/>
    <x v="14"/>
    <x v="0"/>
    <x v="9"/>
    <x v="2"/>
    <x v="7"/>
    <n v="2199227"/>
    <n v="110460"/>
    <n v="75602"/>
    <n v="31496"/>
    <n v="217558"/>
    <n v="9.8924758562895052E-2"/>
    <x v="1"/>
    <n v="0"/>
  </r>
  <r>
    <s v="Post_3877"/>
    <x v="600"/>
    <x v="4"/>
    <x v="3"/>
    <x v="3"/>
    <x v="4"/>
    <x v="0"/>
    <n v="4238088"/>
    <n v="464704"/>
    <n v="79303"/>
    <n v="38696"/>
    <n v="582703"/>
    <n v="0.13749195391884264"/>
    <x v="1"/>
    <n v="0"/>
  </r>
  <r>
    <s v="Post_3878"/>
    <x v="595"/>
    <x v="3"/>
    <x v="2"/>
    <x v="3"/>
    <x v="5"/>
    <x v="1"/>
    <n v="3302311"/>
    <n v="175383"/>
    <n v="78519"/>
    <n v="38208"/>
    <n v="292110"/>
    <n v="8.845623564830811E-2"/>
    <x v="1"/>
    <n v="0"/>
  </r>
  <r>
    <s v="Post_3879"/>
    <x v="33"/>
    <x v="19"/>
    <x v="0"/>
    <x v="1"/>
    <x v="5"/>
    <x v="5"/>
    <n v="3106785"/>
    <n v="9712"/>
    <n v="90375"/>
    <n v="41997"/>
    <n v="142084"/>
    <n v="4.5733451140004863E-2"/>
    <x v="0"/>
    <n v="0"/>
  </r>
  <r>
    <s v="Post_3880"/>
    <x v="462"/>
    <x v="20"/>
    <x v="0"/>
    <x v="8"/>
    <x v="2"/>
    <x v="5"/>
    <n v="3494484"/>
    <n v="368792"/>
    <n v="77220"/>
    <n v="35614"/>
    <n v="481626"/>
    <n v="0.1378246402043907"/>
    <x v="1"/>
    <n v="0"/>
  </r>
  <r>
    <s v="Post_3881"/>
    <x v="241"/>
    <x v="3"/>
    <x v="0"/>
    <x v="9"/>
    <x v="2"/>
    <x v="5"/>
    <n v="3513595"/>
    <n v="99891"/>
    <n v="65709"/>
    <n v="36540"/>
    <n v="202140"/>
    <n v="5.75308195736845E-2"/>
    <x v="2"/>
    <n v="0"/>
  </r>
  <r>
    <s v="Post_3882"/>
    <x v="164"/>
    <x v="4"/>
    <x v="1"/>
    <x v="9"/>
    <x v="3"/>
    <x v="3"/>
    <n v="3209804"/>
    <n v="26530"/>
    <n v="39753"/>
    <n v="28986"/>
    <n v="95269"/>
    <n v="2.9680628474511216E-2"/>
    <x v="1"/>
    <n v="0"/>
  </r>
  <r>
    <s v="Post_3883"/>
    <x v="103"/>
    <x v="17"/>
    <x v="3"/>
    <x v="9"/>
    <x v="4"/>
    <x v="5"/>
    <n v="3641903"/>
    <n v="445354"/>
    <n v="53037"/>
    <n v="37796"/>
    <n v="536187"/>
    <n v="0.14722715020141941"/>
    <x v="1"/>
    <n v="0"/>
  </r>
  <r>
    <s v="Post_3884"/>
    <x v="275"/>
    <x v="3"/>
    <x v="2"/>
    <x v="9"/>
    <x v="3"/>
    <x v="1"/>
    <n v="3397817"/>
    <n v="471014"/>
    <n v="75767"/>
    <n v="31710"/>
    <n v="578491"/>
    <n v="0.17025372467086955"/>
    <x v="0"/>
    <n v="0"/>
  </r>
  <r>
    <s v="Post_3885"/>
    <x v="544"/>
    <x v="23"/>
    <x v="0"/>
    <x v="2"/>
    <x v="1"/>
    <x v="3"/>
    <n v="2045438"/>
    <n v="167012"/>
    <n v="47179"/>
    <n v="49887"/>
    <n v="264078"/>
    <n v="0.12910584432282962"/>
    <x v="2"/>
    <n v="0"/>
  </r>
  <r>
    <s v="Post_3886"/>
    <x v="207"/>
    <x v="22"/>
    <x v="1"/>
    <x v="2"/>
    <x v="4"/>
    <x v="7"/>
    <n v="1489412"/>
    <n v="259640"/>
    <n v="31561"/>
    <n v="24249"/>
    <n v="315450"/>
    <n v="0.21179499023775825"/>
    <x v="0"/>
    <n v="0"/>
  </r>
  <r>
    <s v="Post_3887"/>
    <x v="126"/>
    <x v="2"/>
    <x v="0"/>
    <x v="6"/>
    <x v="5"/>
    <x v="4"/>
    <n v="2107990"/>
    <n v="324551"/>
    <n v="94759"/>
    <n v="33713"/>
    <n v="453023"/>
    <n v="0.21490756597517066"/>
    <x v="0"/>
    <n v="0"/>
  </r>
  <r>
    <s v="Post_3888"/>
    <x v="527"/>
    <x v="13"/>
    <x v="1"/>
    <x v="4"/>
    <x v="2"/>
    <x v="5"/>
    <n v="4540208"/>
    <n v="23381"/>
    <n v="72573"/>
    <n v="20823"/>
    <n v="116777"/>
    <n v="2.5720627777405792E-2"/>
    <x v="0"/>
    <n v="0"/>
  </r>
  <r>
    <s v="Post_3889"/>
    <x v="446"/>
    <x v="20"/>
    <x v="2"/>
    <x v="5"/>
    <x v="2"/>
    <x v="3"/>
    <n v="3722456"/>
    <n v="135147"/>
    <n v="28659"/>
    <n v="8807"/>
    <n v="172613"/>
    <n v="4.6370729432396243E-2"/>
    <x v="1"/>
    <n v="0"/>
  </r>
  <r>
    <s v="Post_3890"/>
    <x v="709"/>
    <x v="16"/>
    <x v="3"/>
    <x v="4"/>
    <x v="5"/>
    <x v="3"/>
    <n v="4820075"/>
    <n v="19851"/>
    <n v="77127"/>
    <n v="14304"/>
    <n v="111282"/>
    <n v="2.3087192626670746E-2"/>
    <x v="2"/>
    <n v="0"/>
  </r>
  <r>
    <s v="Post_3891"/>
    <x v="126"/>
    <x v="2"/>
    <x v="1"/>
    <x v="0"/>
    <x v="2"/>
    <x v="2"/>
    <n v="2727232"/>
    <n v="201268"/>
    <n v="17759"/>
    <n v="4275"/>
    <n v="223302"/>
    <n v="8.1878622720765959E-2"/>
    <x v="0"/>
    <n v="0"/>
  </r>
  <r>
    <s v="Post_3892"/>
    <x v="283"/>
    <x v="5"/>
    <x v="3"/>
    <x v="9"/>
    <x v="0"/>
    <x v="1"/>
    <n v="1749243"/>
    <n v="139816"/>
    <n v="95490"/>
    <n v="3867"/>
    <n v="239173"/>
    <n v="0.13672943095956366"/>
    <x v="2"/>
    <n v="0"/>
  </r>
  <r>
    <s v="Post_3893"/>
    <x v="600"/>
    <x v="4"/>
    <x v="2"/>
    <x v="7"/>
    <x v="5"/>
    <x v="7"/>
    <n v="3578755"/>
    <n v="370590"/>
    <n v="32965"/>
    <n v="23433"/>
    <n v="426988"/>
    <n v="0.1193118836019789"/>
    <x v="0"/>
    <n v="0"/>
  </r>
  <r>
    <s v="Post_3894"/>
    <x v="647"/>
    <x v="2"/>
    <x v="2"/>
    <x v="3"/>
    <x v="3"/>
    <x v="7"/>
    <n v="4542486"/>
    <n v="335370"/>
    <n v="7455"/>
    <n v="42264"/>
    <n v="385089"/>
    <n v="8.4774944820963677E-2"/>
    <x v="2"/>
    <n v="0"/>
  </r>
  <r>
    <s v="Post_3895"/>
    <x v="537"/>
    <x v="15"/>
    <x v="2"/>
    <x v="8"/>
    <x v="3"/>
    <x v="6"/>
    <n v="349955"/>
    <n v="162950"/>
    <n v="22102"/>
    <n v="26115"/>
    <n v="211167"/>
    <n v="0.60341186724007367"/>
    <x v="0"/>
    <n v="0"/>
  </r>
  <r>
    <s v="Post_3896"/>
    <x v="618"/>
    <x v="3"/>
    <x v="3"/>
    <x v="7"/>
    <x v="5"/>
    <x v="1"/>
    <n v="1863453"/>
    <n v="326354"/>
    <n v="13905"/>
    <n v="20155"/>
    <n v="360414"/>
    <n v="0.19341190789357177"/>
    <x v="2"/>
    <n v="0"/>
  </r>
  <r>
    <s v="Post_3897"/>
    <x v="275"/>
    <x v="3"/>
    <x v="2"/>
    <x v="2"/>
    <x v="3"/>
    <x v="1"/>
    <n v="759536"/>
    <n v="388100"/>
    <n v="89052"/>
    <n v="38951"/>
    <n v="516103"/>
    <n v="0.67949774599229007"/>
    <x v="2"/>
    <n v="0"/>
  </r>
  <r>
    <s v="Post_3898"/>
    <x v="189"/>
    <x v="19"/>
    <x v="1"/>
    <x v="1"/>
    <x v="2"/>
    <x v="3"/>
    <n v="870453"/>
    <n v="38904"/>
    <n v="71532"/>
    <n v="942"/>
    <n v="111378"/>
    <n v="0.12795406529703499"/>
    <x v="1"/>
    <n v="0"/>
  </r>
  <r>
    <s v="Post_3899"/>
    <x v="329"/>
    <x v="2"/>
    <x v="0"/>
    <x v="2"/>
    <x v="4"/>
    <x v="3"/>
    <n v="3217287"/>
    <n v="341230"/>
    <n v="50413"/>
    <n v="1801"/>
    <n v="393444"/>
    <n v="0.12229061317812182"/>
    <x v="2"/>
    <n v="0"/>
  </r>
  <r>
    <s v="Post_3900"/>
    <x v="375"/>
    <x v="20"/>
    <x v="3"/>
    <x v="6"/>
    <x v="2"/>
    <x v="7"/>
    <n v="2433851"/>
    <n v="51816"/>
    <n v="2532"/>
    <n v="22598"/>
    <n v="76946"/>
    <n v="3.1614918086604313E-2"/>
    <x v="2"/>
    <n v="0"/>
  </r>
  <r>
    <s v="Post_3901"/>
    <x v="535"/>
    <x v="1"/>
    <x v="1"/>
    <x v="7"/>
    <x v="1"/>
    <x v="3"/>
    <n v="2271759"/>
    <n v="362820"/>
    <n v="34300"/>
    <n v="2604"/>
    <n v="399724"/>
    <n v="0.17595352323904076"/>
    <x v="1"/>
    <n v="0"/>
  </r>
  <r>
    <s v="Post_3902"/>
    <x v="184"/>
    <x v="21"/>
    <x v="2"/>
    <x v="2"/>
    <x v="4"/>
    <x v="1"/>
    <n v="4027776"/>
    <n v="199325"/>
    <n v="98891"/>
    <n v="41321"/>
    <n v="339537"/>
    <n v="8.4298878587091244E-2"/>
    <x v="2"/>
    <n v="0"/>
  </r>
  <r>
    <s v="Post_3903"/>
    <x v="6"/>
    <x v="5"/>
    <x v="1"/>
    <x v="8"/>
    <x v="1"/>
    <x v="4"/>
    <n v="3407877"/>
    <n v="297655"/>
    <n v="26196"/>
    <n v="29062"/>
    <n v="352913"/>
    <n v="0.10355802160700049"/>
    <x v="0"/>
    <n v="0"/>
  </r>
  <r>
    <s v="Post_3904"/>
    <x v="492"/>
    <x v="11"/>
    <x v="3"/>
    <x v="6"/>
    <x v="2"/>
    <x v="0"/>
    <n v="1368185"/>
    <n v="91832"/>
    <n v="54213"/>
    <n v="23975"/>
    <n v="170020"/>
    <n v="0.12426682064194534"/>
    <x v="0"/>
    <n v="0"/>
  </r>
  <r>
    <s v="Post_3905"/>
    <x v="212"/>
    <x v="8"/>
    <x v="1"/>
    <x v="8"/>
    <x v="3"/>
    <x v="0"/>
    <n v="4671326"/>
    <n v="484650"/>
    <n v="10588"/>
    <n v="44560"/>
    <n v="539798"/>
    <n v="0.11555562596145078"/>
    <x v="1"/>
    <n v="0"/>
  </r>
  <r>
    <s v="Post_3906"/>
    <x v="223"/>
    <x v="7"/>
    <x v="2"/>
    <x v="0"/>
    <x v="2"/>
    <x v="3"/>
    <n v="2413147"/>
    <n v="45851"/>
    <n v="21486"/>
    <n v="8691"/>
    <n v="76028"/>
    <n v="3.1505747474148901E-2"/>
    <x v="2"/>
    <n v="0"/>
  </r>
  <r>
    <s v="Post_3907"/>
    <x v="495"/>
    <x v="9"/>
    <x v="2"/>
    <x v="4"/>
    <x v="4"/>
    <x v="4"/>
    <n v="971147"/>
    <n v="205361"/>
    <n v="74326"/>
    <n v="13930"/>
    <n v="293617"/>
    <n v="0.3023404283800496"/>
    <x v="2"/>
    <n v="0"/>
  </r>
  <r>
    <s v="Post_3908"/>
    <x v="40"/>
    <x v="6"/>
    <x v="0"/>
    <x v="7"/>
    <x v="5"/>
    <x v="6"/>
    <n v="287898"/>
    <n v="92831"/>
    <n v="33257"/>
    <n v="5160"/>
    <n v="131248"/>
    <n v="0.45588368102591892"/>
    <x v="2"/>
    <n v="0"/>
  </r>
  <r>
    <s v="Post_3909"/>
    <x v="228"/>
    <x v="2"/>
    <x v="2"/>
    <x v="3"/>
    <x v="4"/>
    <x v="3"/>
    <n v="2245957"/>
    <n v="206179"/>
    <n v="15623"/>
    <n v="3682"/>
    <n v="225484"/>
    <n v="0.10039551068876207"/>
    <x v="1"/>
    <n v="0"/>
  </r>
  <r>
    <s v="Post_3910"/>
    <x v="512"/>
    <x v="1"/>
    <x v="3"/>
    <x v="4"/>
    <x v="5"/>
    <x v="7"/>
    <n v="1741714"/>
    <n v="207035"/>
    <n v="62609"/>
    <n v="14662"/>
    <n v="284306"/>
    <n v="0.16323345853567234"/>
    <x v="0"/>
    <n v="0"/>
  </r>
  <r>
    <s v="Post_3911"/>
    <x v="237"/>
    <x v="5"/>
    <x v="2"/>
    <x v="3"/>
    <x v="4"/>
    <x v="7"/>
    <n v="2607877"/>
    <n v="146469"/>
    <n v="64229"/>
    <n v="49402"/>
    <n v="260100"/>
    <n v="9.9736298912870502E-2"/>
    <x v="2"/>
    <n v="0"/>
  </r>
  <r>
    <s v="Post_3912"/>
    <x v="245"/>
    <x v="3"/>
    <x v="2"/>
    <x v="7"/>
    <x v="3"/>
    <x v="3"/>
    <n v="2064375"/>
    <n v="166788"/>
    <n v="9163"/>
    <n v="22734"/>
    <n v="198685"/>
    <n v="9.6244626097487129E-2"/>
    <x v="2"/>
    <n v="0"/>
  </r>
  <r>
    <s v="Post_3913"/>
    <x v="165"/>
    <x v="2"/>
    <x v="3"/>
    <x v="6"/>
    <x v="2"/>
    <x v="6"/>
    <n v="2225947"/>
    <n v="453782"/>
    <n v="45771"/>
    <n v="10934"/>
    <n v="510487"/>
    <n v="0.22933475055785246"/>
    <x v="1"/>
    <n v="0"/>
  </r>
  <r>
    <s v="Post_3914"/>
    <x v="235"/>
    <x v="1"/>
    <x v="1"/>
    <x v="0"/>
    <x v="4"/>
    <x v="2"/>
    <n v="1482758"/>
    <n v="35680"/>
    <n v="95504"/>
    <n v="33046"/>
    <n v="164230"/>
    <n v="0.11075981380643368"/>
    <x v="2"/>
    <n v="0"/>
  </r>
  <r>
    <s v="Post_3915"/>
    <x v="106"/>
    <x v="4"/>
    <x v="1"/>
    <x v="1"/>
    <x v="3"/>
    <x v="7"/>
    <n v="4228374"/>
    <n v="380409"/>
    <n v="92056"/>
    <n v="17760"/>
    <n v="490225"/>
    <n v="0.1159370008424042"/>
    <x v="1"/>
    <n v="0"/>
  </r>
  <r>
    <s v="Post_3916"/>
    <x v="415"/>
    <x v="15"/>
    <x v="1"/>
    <x v="6"/>
    <x v="3"/>
    <x v="1"/>
    <n v="297878"/>
    <n v="267634"/>
    <n v="48829"/>
    <n v="47518"/>
    <n v="363981"/>
    <n v="1.2219129979387535"/>
    <x v="1"/>
    <n v="0"/>
  </r>
  <r>
    <s v="Post_3917"/>
    <x v="600"/>
    <x v="4"/>
    <x v="1"/>
    <x v="5"/>
    <x v="2"/>
    <x v="1"/>
    <n v="2397124"/>
    <n v="484304"/>
    <n v="78146"/>
    <n v="4295"/>
    <n v="566745"/>
    <n v="0.23642706843701036"/>
    <x v="2"/>
    <n v="0"/>
  </r>
  <r>
    <s v="Post_3918"/>
    <x v="189"/>
    <x v="19"/>
    <x v="0"/>
    <x v="9"/>
    <x v="5"/>
    <x v="0"/>
    <n v="2784227"/>
    <n v="394246"/>
    <n v="86809"/>
    <n v="31454"/>
    <n v="512509"/>
    <n v="0.18407586737719303"/>
    <x v="1"/>
    <n v="0"/>
  </r>
  <r>
    <s v="Post_3919"/>
    <x v="497"/>
    <x v="14"/>
    <x v="1"/>
    <x v="3"/>
    <x v="4"/>
    <x v="2"/>
    <n v="3335191"/>
    <n v="445929"/>
    <n v="16257"/>
    <n v="7451"/>
    <n v="469637"/>
    <n v="0.14081262512401838"/>
    <x v="2"/>
    <n v="0"/>
  </r>
  <r>
    <s v="Post_3920"/>
    <x v="65"/>
    <x v="0"/>
    <x v="0"/>
    <x v="6"/>
    <x v="2"/>
    <x v="6"/>
    <n v="4582912"/>
    <n v="20781"/>
    <n v="5849"/>
    <n v="49216"/>
    <n v="75846"/>
    <n v="1.6549739554239749E-2"/>
    <x v="2"/>
    <n v="0"/>
  </r>
  <r>
    <s v="Post_3921"/>
    <x v="700"/>
    <x v="19"/>
    <x v="0"/>
    <x v="5"/>
    <x v="4"/>
    <x v="2"/>
    <n v="1210794"/>
    <n v="86602"/>
    <n v="90843"/>
    <n v="3257"/>
    <n v="180702"/>
    <n v="0.14924256314451509"/>
    <x v="2"/>
    <n v="0"/>
  </r>
  <r>
    <s v="Post_3922"/>
    <x v="544"/>
    <x v="23"/>
    <x v="0"/>
    <x v="1"/>
    <x v="3"/>
    <x v="4"/>
    <n v="2599368"/>
    <n v="103502"/>
    <n v="74019"/>
    <n v="22948"/>
    <n v="200469"/>
    <n v="7.7122208167523798E-2"/>
    <x v="0"/>
    <n v="0"/>
  </r>
  <r>
    <s v="Post_3923"/>
    <x v="656"/>
    <x v="12"/>
    <x v="2"/>
    <x v="2"/>
    <x v="4"/>
    <x v="1"/>
    <n v="4707489"/>
    <n v="308133"/>
    <n v="52155"/>
    <n v="27297"/>
    <n v="387585"/>
    <n v="8.2333702744711676E-2"/>
    <x v="2"/>
    <n v="0"/>
  </r>
  <r>
    <s v="Post_3924"/>
    <x v="81"/>
    <x v="17"/>
    <x v="3"/>
    <x v="5"/>
    <x v="1"/>
    <x v="2"/>
    <n v="2793980"/>
    <n v="105510"/>
    <n v="61565"/>
    <n v="11195"/>
    <n v="178270"/>
    <n v="6.3805037974502321E-2"/>
    <x v="1"/>
    <n v="0"/>
  </r>
  <r>
    <s v="Post_3925"/>
    <x v="408"/>
    <x v="20"/>
    <x v="2"/>
    <x v="7"/>
    <x v="5"/>
    <x v="3"/>
    <n v="2624711"/>
    <n v="307198"/>
    <n v="71219"/>
    <n v="6193"/>
    <n v="384610"/>
    <n v="0.14653422795881146"/>
    <x v="1"/>
    <n v="0"/>
  </r>
  <r>
    <s v="Post_3926"/>
    <x v="281"/>
    <x v="14"/>
    <x v="3"/>
    <x v="3"/>
    <x v="0"/>
    <x v="0"/>
    <n v="4381970"/>
    <n v="300506"/>
    <n v="49105"/>
    <n v="1905"/>
    <n v="351516"/>
    <n v="8.0218714413836698E-2"/>
    <x v="0"/>
    <n v="0"/>
  </r>
  <r>
    <s v="Post_3927"/>
    <x v="412"/>
    <x v="5"/>
    <x v="1"/>
    <x v="7"/>
    <x v="4"/>
    <x v="7"/>
    <n v="39409"/>
    <n v="71007"/>
    <n v="41600"/>
    <n v="46694"/>
    <n v="159301"/>
    <n v="4.0422492324088406"/>
    <x v="0"/>
    <n v="0"/>
  </r>
  <r>
    <s v="Post_3928"/>
    <x v="183"/>
    <x v="9"/>
    <x v="1"/>
    <x v="7"/>
    <x v="2"/>
    <x v="2"/>
    <n v="3499748"/>
    <n v="84192"/>
    <n v="50937"/>
    <n v="40619"/>
    <n v="175748"/>
    <n v="5.0217329933469494E-2"/>
    <x v="2"/>
    <n v="0"/>
  </r>
  <r>
    <s v="Post_3929"/>
    <x v="598"/>
    <x v="17"/>
    <x v="1"/>
    <x v="4"/>
    <x v="1"/>
    <x v="6"/>
    <n v="2030644"/>
    <n v="499249"/>
    <n v="11833"/>
    <n v="28123"/>
    <n v="539205"/>
    <n v="0.26553398823230462"/>
    <x v="0"/>
    <n v="0"/>
  </r>
  <r>
    <s v="Post_3930"/>
    <x v="124"/>
    <x v="9"/>
    <x v="2"/>
    <x v="7"/>
    <x v="0"/>
    <x v="2"/>
    <n v="4021988"/>
    <n v="496947"/>
    <n v="98292"/>
    <n v="6829"/>
    <n v="602068"/>
    <n v="0.14969413135991455"/>
    <x v="2"/>
    <n v="0"/>
  </r>
  <r>
    <s v="Post_3931"/>
    <x v="427"/>
    <x v="16"/>
    <x v="1"/>
    <x v="2"/>
    <x v="5"/>
    <x v="7"/>
    <n v="4255189"/>
    <n v="351819"/>
    <n v="3829"/>
    <n v="20387"/>
    <n v="376035"/>
    <n v="8.8370927824827528E-2"/>
    <x v="2"/>
    <n v="0"/>
  </r>
  <r>
    <s v="Post_3932"/>
    <x v="99"/>
    <x v="14"/>
    <x v="0"/>
    <x v="0"/>
    <x v="3"/>
    <x v="5"/>
    <n v="1401182"/>
    <n v="272628"/>
    <n v="22588"/>
    <n v="31504"/>
    <n v="326720"/>
    <n v="0.2331745626192743"/>
    <x v="2"/>
    <n v="0"/>
  </r>
  <r>
    <s v="Post_3933"/>
    <x v="720"/>
    <x v="20"/>
    <x v="0"/>
    <x v="6"/>
    <x v="5"/>
    <x v="4"/>
    <n v="3984874"/>
    <n v="115614"/>
    <n v="39890"/>
    <n v="37181"/>
    <n v="192685"/>
    <n v="4.8354101033056505E-2"/>
    <x v="1"/>
    <n v="0"/>
  </r>
  <r>
    <s v="Post_3934"/>
    <x v="430"/>
    <x v="5"/>
    <x v="0"/>
    <x v="3"/>
    <x v="0"/>
    <x v="4"/>
    <n v="631935"/>
    <n v="263783"/>
    <n v="3049"/>
    <n v="40556"/>
    <n v="307388"/>
    <n v="0.48642344544929461"/>
    <x v="0"/>
    <n v="0"/>
  </r>
  <r>
    <s v="Post_3935"/>
    <x v="533"/>
    <x v="0"/>
    <x v="3"/>
    <x v="4"/>
    <x v="2"/>
    <x v="1"/>
    <n v="3577981"/>
    <n v="355446"/>
    <n v="61987"/>
    <n v="18325"/>
    <n v="435758"/>
    <n v="0.12178879653078091"/>
    <x v="0"/>
    <n v="0"/>
  </r>
  <r>
    <s v="Post_3936"/>
    <x v="4"/>
    <x v="3"/>
    <x v="0"/>
    <x v="2"/>
    <x v="4"/>
    <x v="7"/>
    <n v="4661813"/>
    <n v="48452"/>
    <n v="12647"/>
    <n v="2749"/>
    <n v="63848"/>
    <n v="1.3695959061420954E-2"/>
    <x v="0"/>
    <n v="0"/>
  </r>
  <r>
    <s v="Post_3937"/>
    <x v="398"/>
    <x v="13"/>
    <x v="3"/>
    <x v="5"/>
    <x v="4"/>
    <x v="1"/>
    <n v="4153771"/>
    <n v="162185"/>
    <n v="6853"/>
    <n v="26355"/>
    <n v="195393"/>
    <n v="4.7039906629421792E-2"/>
    <x v="1"/>
    <n v="0"/>
  </r>
  <r>
    <s v="Post_3938"/>
    <x v="172"/>
    <x v="19"/>
    <x v="1"/>
    <x v="3"/>
    <x v="1"/>
    <x v="1"/>
    <n v="3523284"/>
    <n v="272930"/>
    <n v="96467"/>
    <n v="47190"/>
    <n v="416587"/>
    <n v="0.11823826861530322"/>
    <x v="2"/>
    <n v="0"/>
  </r>
  <r>
    <s v="Post_3939"/>
    <x v="186"/>
    <x v="12"/>
    <x v="3"/>
    <x v="5"/>
    <x v="0"/>
    <x v="5"/>
    <n v="141033"/>
    <n v="325404"/>
    <n v="4011"/>
    <n v="41320"/>
    <n v="370735"/>
    <n v="2.6287110108981584"/>
    <x v="0"/>
    <n v="0"/>
  </r>
  <r>
    <s v="Post_3940"/>
    <x v="389"/>
    <x v="7"/>
    <x v="3"/>
    <x v="7"/>
    <x v="0"/>
    <x v="7"/>
    <n v="1058655"/>
    <n v="486037"/>
    <n v="47060"/>
    <n v="4660"/>
    <n v="537757"/>
    <n v="0.50796246180294813"/>
    <x v="1"/>
    <n v="0"/>
  </r>
  <r>
    <s v="Post_3941"/>
    <x v="268"/>
    <x v="8"/>
    <x v="1"/>
    <x v="2"/>
    <x v="4"/>
    <x v="6"/>
    <n v="2030560"/>
    <n v="466132"/>
    <n v="51434"/>
    <n v="46110"/>
    <n v="563676"/>
    <n v="0.27759632810653218"/>
    <x v="2"/>
    <n v="0"/>
  </r>
  <r>
    <s v="Post_3942"/>
    <x v="138"/>
    <x v="18"/>
    <x v="1"/>
    <x v="8"/>
    <x v="2"/>
    <x v="6"/>
    <n v="234535"/>
    <n v="251440"/>
    <n v="28477"/>
    <n v="22111"/>
    <n v="302028"/>
    <n v="1.2877736798345663"/>
    <x v="0"/>
    <n v="0"/>
  </r>
  <r>
    <s v="Post_3943"/>
    <x v="118"/>
    <x v="12"/>
    <x v="0"/>
    <x v="7"/>
    <x v="5"/>
    <x v="3"/>
    <n v="3959483"/>
    <n v="363451"/>
    <n v="40906"/>
    <n v="30644"/>
    <n v="435001"/>
    <n v="0.10986308060926137"/>
    <x v="2"/>
    <n v="0"/>
  </r>
  <r>
    <s v="Post_3944"/>
    <x v="321"/>
    <x v="12"/>
    <x v="1"/>
    <x v="6"/>
    <x v="4"/>
    <x v="2"/>
    <n v="2476219"/>
    <n v="352894"/>
    <n v="54154"/>
    <n v="45066"/>
    <n v="452114"/>
    <n v="0.18258239679123697"/>
    <x v="2"/>
    <n v="0"/>
  </r>
  <r>
    <s v="Post_3945"/>
    <x v="711"/>
    <x v="12"/>
    <x v="3"/>
    <x v="5"/>
    <x v="2"/>
    <x v="2"/>
    <n v="3857161"/>
    <n v="320872"/>
    <n v="49073"/>
    <n v="49058"/>
    <n v="419003"/>
    <n v="0.10862989644456117"/>
    <x v="0"/>
    <n v="0"/>
  </r>
  <r>
    <s v="Post_3946"/>
    <x v="610"/>
    <x v="15"/>
    <x v="2"/>
    <x v="9"/>
    <x v="1"/>
    <x v="0"/>
    <n v="4171762"/>
    <n v="41967"/>
    <n v="76316"/>
    <n v="1045"/>
    <n v="119328"/>
    <n v="2.8603741057136048E-2"/>
    <x v="1"/>
    <n v="0"/>
  </r>
  <r>
    <s v="Post_3947"/>
    <x v="23"/>
    <x v="13"/>
    <x v="1"/>
    <x v="5"/>
    <x v="0"/>
    <x v="7"/>
    <n v="3356648"/>
    <n v="113463"/>
    <n v="87529"/>
    <n v="19511"/>
    <n v="220503"/>
    <n v="6.5691427876858111E-2"/>
    <x v="0"/>
    <n v="0"/>
  </r>
  <r>
    <s v="Post_3948"/>
    <x v="708"/>
    <x v="18"/>
    <x v="3"/>
    <x v="8"/>
    <x v="4"/>
    <x v="7"/>
    <n v="3857226"/>
    <n v="337967"/>
    <n v="30773"/>
    <n v="37272"/>
    <n v="406012"/>
    <n v="0.10526010143040621"/>
    <x v="0"/>
    <n v="0"/>
  </r>
  <r>
    <s v="Post_3949"/>
    <x v="182"/>
    <x v="5"/>
    <x v="2"/>
    <x v="1"/>
    <x v="4"/>
    <x v="7"/>
    <n v="3147293"/>
    <n v="454319"/>
    <n v="10944"/>
    <n v="15888"/>
    <n v="481151"/>
    <n v="0.15287772698633398"/>
    <x v="0"/>
    <n v="0"/>
  </r>
  <r>
    <s v="Post_3950"/>
    <x v="228"/>
    <x v="2"/>
    <x v="3"/>
    <x v="3"/>
    <x v="4"/>
    <x v="3"/>
    <n v="975369"/>
    <n v="208583"/>
    <n v="6013"/>
    <n v="40027"/>
    <n v="254623"/>
    <n v="0.26105299635317508"/>
    <x v="2"/>
    <n v="0"/>
  </r>
  <r>
    <s v="Post_3951"/>
    <x v="595"/>
    <x v="3"/>
    <x v="3"/>
    <x v="6"/>
    <x v="3"/>
    <x v="0"/>
    <n v="4604015"/>
    <n v="496554"/>
    <n v="67838"/>
    <n v="8078"/>
    <n v="572470"/>
    <n v="0.12434147151996681"/>
    <x v="0"/>
    <n v="0"/>
  </r>
  <r>
    <s v="Post_3952"/>
    <x v="88"/>
    <x v="10"/>
    <x v="2"/>
    <x v="9"/>
    <x v="4"/>
    <x v="5"/>
    <n v="279023"/>
    <n v="186319"/>
    <n v="64408"/>
    <n v="2331"/>
    <n v="253058"/>
    <n v="0.9069431552237629"/>
    <x v="2"/>
    <n v="0"/>
  </r>
  <r>
    <s v="Post_3953"/>
    <x v="493"/>
    <x v="23"/>
    <x v="0"/>
    <x v="6"/>
    <x v="0"/>
    <x v="0"/>
    <n v="4887642"/>
    <n v="267244"/>
    <n v="25145"/>
    <n v="15083"/>
    <n v="307472"/>
    <n v="6.2908044410781308E-2"/>
    <x v="2"/>
    <n v="0"/>
  </r>
  <r>
    <s v="Post_3954"/>
    <x v="92"/>
    <x v="22"/>
    <x v="0"/>
    <x v="6"/>
    <x v="2"/>
    <x v="0"/>
    <n v="2513082"/>
    <n v="208085"/>
    <n v="65223"/>
    <n v="2112"/>
    <n v="275420"/>
    <n v="0.10959451382804063"/>
    <x v="2"/>
    <n v="0"/>
  </r>
  <r>
    <s v="Post_3955"/>
    <x v="121"/>
    <x v="17"/>
    <x v="2"/>
    <x v="7"/>
    <x v="0"/>
    <x v="5"/>
    <n v="2832427"/>
    <n v="190157"/>
    <n v="12005"/>
    <n v="1268"/>
    <n v="203430"/>
    <n v="7.1821798055166114E-2"/>
    <x v="1"/>
    <n v="0"/>
  </r>
  <r>
    <s v="Post_3956"/>
    <x v="535"/>
    <x v="1"/>
    <x v="3"/>
    <x v="8"/>
    <x v="1"/>
    <x v="0"/>
    <n v="780047"/>
    <n v="177389"/>
    <n v="26953"/>
    <n v="373"/>
    <n v="204715"/>
    <n v="0.262439314554123"/>
    <x v="1"/>
    <n v="0"/>
  </r>
  <r>
    <s v="Post_3957"/>
    <x v="329"/>
    <x v="2"/>
    <x v="3"/>
    <x v="1"/>
    <x v="0"/>
    <x v="0"/>
    <n v="2810890"/>
    <n v="230790"/>
    <n v="78827"/>
    <n v="2669"/>
    <n v="312286"/>
    <n v="0.11109862001003241"/>
    <x v="2"/>
    <n v="0"/>
  </r>
  <r>
    <s v="Post_3958"/>
    <x v="622"/>
    <x v="13"/>
    <x v="1"/>
    <x v="2"/>
    <x v="2"/>
    <x v="2"/>
    <n v="26531"/>
    <n v="366987"/>
    <n v="95517"/>
    <n v="48128"/>
    <n v="510632"/>
    <n v="19.246617164826052"/>
    <x v="2"/>
    <n v="0"/>
  </r>
  <r>
    <s v="Post_3959"/>
    <x v="108"/>
    <x v="14"/>
    <x v="2"/>
    <x v="7"/>
    <x v="1"/>
    <x v="4"/>
    <n v="3868670"/>
    <n v="289592"/>
    <n v="51598"/>
    <n v="34304"/>
    <n v="375494"/>
    <n v="9.7060230001525069E-2"/>
    <x v="1"/>
    <n v="0"/>
  </r>
  <r>
    <s v="Post_3960"/>
    <x v="67"/>
    <x v="1"/>
    <x v="0"/>
    <x v="5"/>
    <x v="3"/>
    <x v="0"/>
    <n v="4875320"/>
    <n v="392724"/>
    <n v="47050"/>
    <n v="31603"/>
    <n v="471377"/>
    <n v="9.6686371356136627E-2"/>
    <x v="2"/>
    <n v="0"/>
  </r>
  <r>
    <s v="Post_3961"/>
    <x v="407"/>
    <x v="15"/>
    <x v="2"/>
    <x v="4"/>
    <x v="1"/>
    <x v="4"/>
    <n v="4890733"/>
    <n v="191195"/>
    <n v="76245"/>
    <n v="46882"/>
    <n v="314322"/>
    <n v="6.4268893844746794E-2"/>
    <x v="2"/>
    <n v="0"/>
  </r>
  <r>
    <s v="Post_3962"/>
    <x v="630"/>
    <x v="1"/>
    <x v="3"/>
    <x v="7"/>
    <x v="0"/>
    <x v="6"/>
    <n v="2980877"/>
    <n v="460881"/>
    <n v="87021"/>
    <n v="98"/>
    <n v="548000"/>
    <n v="0.1838385146384772"/>
    <x v="1"/>
    <n v="0"/>
  </r>
  <r>
    <s v="Post_3963"/>
    <x v="207"/>
    <x v="22"/>
    <x v="0"/>
    <x v="0"/>
    <x v="1"/>
    <x v="1"/>
    <n v="2429444"/>
    <n v="73347"/>
    <n v="34856"/>
    <n v="10627"/>
    <n v="118830"/>
    <n v="4.8912426053039297E-2"/>
    <x v="0"/>
    <n v="0"/>
  </r>
  <r>
    <s v="Post_3964"/>
    <x v="142"/>
    <x v="2"/>
    <x v="1"/>
    <x v="6"/>
    <x v="1"/>
    <x v="2"/>
    <n v="2561592"/>
    <n v="417783"/>
    <n v="857"/>
    <n v="23063"/>
    <n v="441703"/>
    <n v="0.17243300260150718"/>
    <x v="1"/>
    <n v="0"/>
  </r>
  <r>
    <s v="Post_3965"/>
    <x v="604"/>
    <x v="17"/>
    <x v="2"/>
    <x v="4"/>
    <x v="2"/>
    <x v="7"/>
    <n v="2139489"/>
    <n v="253501"/>
    <n v="29122"/>
    <n v="42801"/>
    <n v="325424"/>
    <n v="0.15210360978719684"/>
    <x v="1"/>
    <n v="0"/>
  </r>
  <r>
    <s v="Post_3966"/>
    <x v="362"/>
    <x v="18"/>
    <x v="2"/>
    <x v="6"/>
    <x v="5"/>
    <x v="6"/>
    <n v="3304797"/>
    <n v="79964"/>
    <n v="91333"/>
    <n v="16151"/>
    <n v="187448"/>
    <n v="5.6719974025636069E-2"/>
    <x v="0"/>
    <n v="0"/>
  </r>
  <r>
    <s v="Post_3967"/>
    <x v="9"/>
    <x v="7"/>
    <x v="3"/>
    <x v="0"/>
    <x v="4"/>
    <x v="1"/>
    <n v="831664"/>
    <n v="281099"/>
    <n v="74034"/>
    <n v="35394"/>
    <n v="390527"/>
    <n v="0.46957304873121836"/>
    <x v="0"/>
    <n v="0"/>
  </r>
  <r>
    <s v="Post_3968"/>
    <x v="673"/>
    <x v="10"/>
    <x v="0"/>
    <x v="3"/>
    <x v="5"/>
    <x v="6"/>
    <n v="1896555"/>
    <n v="325635"/>
    <n v="90256"/>
    <n v="42579"/>
    <n v="458470"/>
    <n v="0.24173830972473775"/>
    <x v="1"/>
    <n v="0"/>
  </r>
  <r>
    <s v="Post_3969"/>
    <x v="295"/>
    <x v="14"/>
    <x v="3"/>
    <x v="5"/>
    <x v="5"/>
    <x v="6"/>
    <n v="2926180"/>
    <n v="224208"/>
    <n v="89599"/>
    <n v="29486"/>
    <n v="343293"/>
    <n v="0.11731779999863302"/>
    <x v="2"/>
    <n v="0"/>
  </r>
  <r>
    <s v="Post_3970"/>
    <x v="235"/>
    <x v="1"/>
    <x v="1"/>
    <x v="7"/>
    <x v="3"/>
    <x v="5"/>
    <n v="3337724"/>
    <n v="191570"/>
    <n v="71507"/>
    <n v="21918"/>
    <n v="284995"/>
    <n v="8.5386029521913737E-2"/>
    <x v="1"/>
    <n v="0"/>
  </r>
  <r>
    <s v="Post_3971"/>
    <x v="506"/>
    <x v="7"/>
    <x v="1"/>
    <x v="6"/>
    <x v="3"/>
    <x v="6"/>
    <n v="1767518"/>
    <n v="159813"/>
    <n v="39987"/>
    <n v="10720"/>
    <n v="210520"/>
    <n v="0.11910486908761325"/>
    <x v="2"/>
    <n v="0"/>
  </r>
  <r>
    <s v="Post_3972"/>
    <x v="46"/>
    <x v="21"/>
    <x v="3"/>
    <x v="5"/>
    <x v="4"/>
    <x v="2"/>
    <n v="1296974"/>
    <n v="92749"/>
    <n v="71374"/>
    <n v="20625"/>
    <n v="184748"/>
    <n v="0.14244541525119239"/>
    <x v="1"/>
    <n v="0"/>
  </r>
  <r>
    <s v="Post_3973"/>
    <x v="663"/>
    <x v="19"/>
    <x v="2"/>
    <x v="6"/>
    <x v="2"/>
    <x v="7"/>
    <n v="3708594"/>
    <n v="356699"/>
    <n v="58539"/>
    <n v="21198"/>
    <n v="436436"/>
    <n v="0.11768233459904212"/>
    <x v="1"/>
    <n v="0"/>
  </r>
  <r>
    <s v="Post_3974"/>
    <x v="461"/>
    <x v="16"/>
    <x v="2"/>
    <x v="1"/>
    <x v="2"/>
    <x v="7"/>
    <n v="2599117"/>
    <n v="475173"/>
    <n v="74585"/>
    <n v="31898"/>
    <n v="581656"/>
    <n v="0.22378984862936144"/>
    <x v="0"/>
    <n v="0"/>
  </r>
  <r>
    <s v="Post_3975"/>
    <x v="40"/>
    <x v="6"/>
    <x v="0"/>
    <x v="0"/>
    <x v="3"/>
    <x v="3"/>
    <n v="1823238"/>
    <n v="494324"/>
    <n v="85923"/>
    <n v="40077"/>
    <n v="620324"/>
    <n v="0.34023204869578189"/>
    <x v="1"/>
    <n v="0"/>
  </r>
  <r>
    <s v="Post_3976"/>
    <x v="448"/>
    <x v="21"/>
    <x v="0"/>
    <x v="8"/>
    <x v="0"/>
    <x v="5"/>
    <n v="1600077"/>
    <n v="129716"/>
    <n v="2790"/>
    <n v="14896"/>
    <n v="147402"/>
    <n v="9.2121816637574322E-2"/>
    <x v="2"/>
    <n v="0"/>
  </r>
  <r>
    <s v="Post_3977"/>
    <x v="449"/>
    <x v="6"/>
    <x v="2"/>
    <x v="4"/>
    <x v="3"/>
    <x v="3"/>
    <n v="4518205"/>
    <n v="36025"/>
    <n v="67055"/>
    <n v="4213"/>
    <n v="107293"/>
    <n v="2.3746819810079447E-2"/>
    <x v="1"/>
    <n v="0"/>
  </r>
  <r>
    <s v="Post_3978"/>
    <x v="341"/>
    <x v="20"/>
    <x v="0"/>
    <x v="8"/>
    <x v="5"/>
    <x v="0"/>
    <n v="3675898"/>
    <n v="424882"/>
    <n v="5868"/>
    <n v="47233"/>
    <n v="477983"/>
    <n v="0.13003162764581608"/>
    <x v="1"/>
    <n v="0"/>
  </r>
  <r>
    <s v="Post_3979"/>
    <x v="441"/>
    <x v="5"/>
    <x v="3"/>
    <x v="1"/>
    <x v="2"/>
    <x v="6"/>
    <n v="1693131"/>
    <n v="46838"/>
    <n v="16010"/>
    <n v="46321"/>
    <n v="109169"/>
    <n v="6.4477586199768358E-2"/>
    <x v="1"/>
    <n v="0"/>
  </r>
  <r>
    <s v="Post_3980"/>
    <x v="650"/>
    <x v="13"/>
    <x v="2"/>
    <x v="5"/>
    <x v="3"/>
    <x v="4"/>
    <n v="440358"/>
    <n v="161015"/>
    <n v="16528"/>
    <n v="37265"/>
    <n v="214808"/>
    <n v="0.48780310565494439"/>
    <x v="1"/>
    <n v="0"/>
  </r>
  <r>
    <s v="Post_3981"/>
    <x v="132"/>
    <x v="12"/>
    <x v="2"/>
    <x v="0"/>
    <x v="5"/>
    <x v="7"/>
    <n v="4332749"/>
    <n v="174493"/>
    <n v="80245"/>
    <n v="4174"/>
    <n v="258912"/>
    <n v="5.9756981075986634E-2"/>
    <x v="2"/>
    <n v="0"/>
  </r>
  <r>
    <s v="Post_3982"/>
    <x v="300"/>
    <x v="2"/>
    <x v="2"/>
    <x v="5"/>
    <x v="2"/>
    <x v="6"/>
    <n v="1776924"/>
    <n v="72352"/>
    <n v="86364"/>
    <n v="20563"/>
    <n v="179279"/>
    <n v="0.10089289131105213"/>
    <x v="2"/>
    <n v="0"/>
  </r>
  <r>
    <s v="Post_3983"/>
    <x v="549"/>
    <x v="12"/>
    <x v="1"/>
    <x v="6"/>
    <x v="4"/>
    <x v="6"/>
    <n v="4388298"/>
    <n v="330555"/>
    <n v="48407"/>
    <n v="35648"/>
    <n v="414610"/>
    <n v="9.4480821493891254E-2"/>
    <x v="0"/>
    <n v="0"/>
  </r>
  <r>
    <s v="Post_3984"/>
    <x v="211"/>
    <x v="5"/>
    <x v="0"/>
    <x v="5"/>
    <x v="2"/>
    <x v="5"/>
    <n v="2882534"/>
    <n v="185167"/>
    <n v="90764"/>
    <n v="24019"/>
    <n v="299950"/>
    <n v="0.10405774918873463"/>
    <x v="2"/>
    <n v="0"/>
  </r>
  <r>
    <s v="Post_3985"/>
    <x v="163"/>
    <x v="4"/>
    <x v="3"/>
    <x v="5"/>
    <x v="1"/>
    <x v="3"/>
    <n v="2412512"/>
    <n v="455400"/>
    <n v="49741"/>
    <n v="46703"/>
    <n v="551844"/>
    <n v="0.22874248915653062"/>
    <x v="0"/>
    <n v="0"/>
  </r>
  <r>
    <s v="Post_3986"/>
    <x v="619"/>
    <x v="19"/>
    <x v="3"/>
    <x v="5"/>
    <x v="4"/>
    <x v="2"/>
    <n v="1550445"/>
    <n v="472372"/>
    <n v="85121"/>
    <n v="11599"/>
    <n v="569092"/>
    <n v="0.36705074994598325"/>
    <x v="1"/>
    <n v="0"/>
  </r>
  <r>
    <s v="Post_3987"/>
    <x v="461"/>
    <x v="16"/>
    <x v="3"/>
    <x v="3"/>
    <x v="2"/>
    <x v="4"/>
    <n v="3985203"/>
    <n v="968"/>
    <n v="67956"/>
    <n v="3471"/>
    <n v="72395"/>
    <n v="1.8165950391987561E-2"/>
    <x v="1"/>
    <n v="0"/>
  </r>
  <r>
    <s v="Post_3988"/>
    <x v="108"/>
    <x v="14"/>
    <x v="3"/>
    <x v="5"/>
    <x v="3"/>
    <x v="4"/>
    <n v="3906230"/>
    <n v="212115"/>
    <n v="8663"/>
    <n v="32728"/>
    <n v="253506"/>
    <n v="6.4897868277085574E-2"/>
    <x v="2"/>
    <n v="0"/>
  </r>
  <r>
    <s v="Post_3989"/>
    <x v="557"/>
    <x v="20"/>
    <x v="2"/>
    <x v="9"/>
    <x v="5"/>
    <x v="3"/>
    <n v="1945337"/>
    <n v="66807"/>
    <n v="22816"/>
    <n v="37103"/>
    <n v="126726"/>
    <n v="6.5143468715189196E-2"/>
    <x v="0"/>
    <n v="0"/>
  </r>
  <r>
    <s v="Post_3990"/>
    <x v="564"/>
    <x v="21"/>
    <x v="0"/>
    <x v="5"/>
    <x v="2"/>
    <x v="3"/>
    <n v="2238529"/>
    <n v="13461"/>
    <n v="7839"/>
    <n v="12119"/>
    <n v="33419"/>
    <n v="1.492900024971756E-2"/>
    <x v="2"/>
    <n v="0"/>
  </r>
  <r>
    <s v="Post_3991"/>
    <x v="7"/>
    <x v="0"/>
    <x v="3"/>
    <x v="9"/>
    <x v="1"/>
    <x v="4"/>
    <n v="1185769"/>
    <n v="77172"/>
    <n v="70940"/>
    <n v="21826"/>
    <n v="169938"/>
    <n v="0.14331459162788029"/>
    <x v="2"/>
    <n v="0"/>
  </r>
  <r>
    <s v="Post_3992"/>
    <x v="6"/>
    <x v="5"/>
    <x v="0"/>
    <x v="1"/>
    <x v="2"/>
    <x v="5"/>
    <n v="273295"/>
    <n v="216531"/>
    <n v="53482"/>
    <n v="21529"/>
    <n v="291542"/>
    <n v="1.066766680693024"/>
    <x v="2"/>
    <n v="0"/>
  </r>
  <r>
    <s v="Post_3993"/>
    <x v="384"/>
    <x v="0"/>
    <x v="2"/>
    <x v="7"/>
    <x v="2"/>
    <x v="1"/>
    <n v="1671364"/>
    <n v="127067"/>
    <n v="2495"/>
    <n v="5413"/>
    <n v="134975"/>
    <n v="8.0757393362547003E-2"/>
    <x v="2"/>
    <n v="0"/>
  </r>
  <r>
    <s v="Post_3994"/>
    <x v="134"/>
    <x v="1"/>
    <x v="2"/>
    <x v="5"/>
    <x v="0"/>
    <x v="1"/>
    <n v="722275"/>
    <n v="356481"/>
    <n v="92576"/>
    <n v="5159"/>
    <n v="454216"/>
    <n v="0.62886850576304043"/>
    <x v="2"/>
    <n v="0"/>
  </r>
  <r>
    <s v="Post_3995"/>
    <x v="537"/>
    <x v="15"/>
    <x v="0"/>
    <x v="5"/>
    <x v="2"/>
    <x v="4"/>
    <n v="3529332"/>
    <n v="98208"/>
    <n v="65819"/>
    <n v="48777"/>
    <n v="212804"/>
    <n v="6.0295829352410034E-2"/>
    <x v="0"/>
    <n v="0"/>
  </r>
  <r>
    <s v="Post_3996"/>
    <x v="107"/>
    <x v="18"/>
    <x v="2"/>
    <x v="9"/>
    <x v="4"/>
    <x v="2"/>
    <n v="2061542"/>
    <n v="244871"/>
    <n v="89297"/>
    <n v="1231"/>
    <n v="335399"/>
    <n v="0.16269326552648455"/>
    <x v="2"/>
    <n v="0"/>
  </r>
  <r>
    <s v="Post_3997"/>
    <x v="41"/>
    <x v="3"/>
    <x v="3"/>
    <x v="5"/>
    <x v="1"/>
    <x v="7"/>
    <n v="1158625"/>
    <n v="120211"/>
    <n v="76162"/>
    <n v="42534"/>
    <n v="238907"/>
    <n v="0.20619872693925989"/>
    <x v="2"/>
    <n v="0"/>
  </r>
  <r>
    <s v="Post_3998"/>
    <x v="412"/>
    <x v="5"/>
    <x v="1"/>
    <x v="7"/>
    <x v="0"/>
    <x v="1"/>
    <n v="819360"/>
    <n v="249139"/>
    <n v="23677"/>
    <n v="17298"/>
    <n v="290114"/>
    <n v="0.35407391134544036"/>
    <x v="0"/>
    <n v="0"/>
  </r>
  <r>
    <s v="Post_3999"/>
    <x v="589"/>
    <x v="6"/>
    <x v="3"/>
    <x v="9"/>
    <x v="0"/>
    <x v="3"/>
    <n v="4045897"/>
    <n v="414208"/>
    <n v="96075"/>
    <n v="26070"/>
    <n v="536353"/>
    <n v="0.1325671414769086"/>
    <x v="0"/>
    <n v="0"/>
  </r>
  <r>
    <s v="Post_4000"/>
    <x v="301"/>
    <x v="23"/>
    <x v="3"/>
    <x v="3"/>
    <x v="5"/>
    <x v="6"/>
    <n v="491577"/>
    <n v="279007"/>
    <n v="74786"/>
    <n v="43588"/>
    <n v="397381"/>
    <n v="0.80837996895705044"/>
    <x v="0"/>
    <n v="0"/>
  </r>
  <r>
    <s v="Post_4001"/>
    <x v="538"/>
    <x v="15"/>
    <x v="1"/>
    <x v="9"/>
    <x v="5"/>
    <x v="0"/>
    <n v="37868"/>
    <n v="454927"/>
    <n v="20602"/>
    <n v="4792"/>
    <n v="480321"/>
    <n v="12.684086827928594"/>
    <x v="0"/>
    <n v="0"/>
  </r>
  <r>
    <s v="Post_4002"/>
    <x v="486"/>
    <x v="19"/>
    <x v="1"/>
    <x v="3"/>
    <x v="4"/>
    <x v="6"/>
    <n v="4239953"/>
    <n v="55663"/>
    <n v="86769"/>
    <n v="31454"/>
    <n v="173886"/>
    <n v="4.1011303663035889E-2"/>
    <x v="2"/>
    <n v="0"/>
  </r>
  <r>
    <s v="Post_4003"/>
    <x v="328"/>
    <x v="2"/>
    <x v="3"/>
    <x v="6"/>
    <x v="3"/>
    <x v="1"/>
    <n v="1532152"/>
    <n v="114456"/>
    <n v="95705"/>
    <n v="32194"/>
    <n v="242355"/>
    <n v="0.15817947566559976"/>
    <x v="1"/>
    <n v="0"/>
  </r>
  <r>
    <s v="Post_4004"/>
    <x v="720"/>
    <x v="20"/>
    <x v="1"/>
    <x v="7"/>
    <x v="5"/>
    <x v="3"/>
    <n v="309913"/>
    <n v="233668"/>
    <n v="86886"/>
    <n v="20588"/>
    <n v="341142"/>
    <n v="1.1007669894454251"/>
    <x v="0"/>
    <n v="0"/>
  </r>
  <r>
    <s v="Post_4005"/>
    <x v="253"/>
    <x v="4"/>
    <x v="1"/>
    <x v="5"/>
    <x v="1"/>
    <x v="0"/>
    <n v="818780"/>
    <n v="44981"/>
    <n v="24326"/>
    <n v="35705"/>
    <n v="105012"/>
    <n v="0.12825423190600649"/>
    <x v="0"/>
    <n v="0"/>
  </r>
  <r>
    <s v="Post_4006"/>
    <x v="602"/>
    <x v="8"/>
    <x v="3"/>
    <x v="5"/>
    <x v="1"/>
    <x v="0"/>
    <n v="4756488"/>
    <n v="185347"/>
    <n v="55971"/>
    <n v="17036"/>
    <n v="258354"/>
    <n v="5.4316125679282699E-2"/>
    <x v="1"/>
    <n v="0"/>
  </r>
  <r>
    <s v="Post_4007"/>
    <x v="287"/>
    <x v="16"/>
    <x v="0"/>
    <x v="6"/>
    <x v="0"/>
    <x v="6"/>
    <n v="1424172"/>
    <n v="220254"/>
    <n v="90996"/>
    <n v="21734"/>
    <n v="332984"/>
    <n v="0.23380883769657035"/>
    <x v="0"/>
    <n v="0"/>
  </r>
  <r>
    <s v="Post_4008"/>
    <x v="293"/>
    <x v="19"/>
    <x v="2"/>
    <x v="4"/>
    <x v="5"/>
    <x v="6"/>
    <n v="2759298"/>
    <n v="242144"/>
    <n v="27139"/>
    <n v="7945"/>
    <n v="277228"/>
    <n v="0.10047048198491065"/>
    <x v="0"/>
    <n v="0"/>
  </r>
  <r>
    <s v="Post_4009"/>
    <x v="508"/>
    <x v="0"/>
    <x v="3"/>
    <x v="3"/>
    <x v="2"/>
    <x v="6"/>
    <n v="721858"/>
    <n v="449162"/>
    <n v="91563"/>
    <n v="10392"/>
    <n v="551117"/>
    <n v="0.76347010076774102"/>
    <x v="0"/>
    <n v="0"/>
  </r>
  <r>
    <s v="Post_4010"/>
    <x v="499"/>
    <x v="11"/>
    <x v="2"/>
    <x v="3"/>
    <x v="3"/>
    <x v="4"/>
    <n v="1202451"/>
    <n v="311058"/>
    <n v="69740"/>
    <n v="38106"/>
    <n v="418904"/>
    <n v="0.34837511050346337"/>
    <x v="0"/>
    <n v="0"/>
  </r>
  <r>
    <s v="Post_4011"/>
    <x v="365"/>
    <x v="21"/>
    <x v="0"/>
    <x v="9"/>
    <x v="2"/>
    <x v="6"/>
    <n v="3531840"/>
    <n v="194082"/>
    <n v="70643"/>
    <n v="39446"/>
    <n v="304171"/>
    <n v="8.6122531031983335E-2"/>
    <x v="1"/>
    <n v="0"/>
  </r>
  <r>
    <s v="Post_4012"/>
    <x v="356"/>
    <x v="4"/>
    <x v="3"/>
    <x v="3"/>
    <x v="0"/>
    <x v="2"/>
    <n v="2253765"/>
    <n v="438727"/>
    <n v="59697"/>
    <n v="16032"/>
    <n v="514456"/>
    <n v="0.22826514743107645"/>
    <x v="0"/>
    <n v="0"/>
  </r>
  <r>
    <s v="Post_4013"/>
    <x v="238"/>
    <x v="7"/>
    <x v="3"/>
    <x v="2"/>
    <x v="0"/>
    <x v="2"/>
    <n v="4489207"/>
    <n v="200223"/>
    <n v="76908"/>
    <n v="15045"/>
    <n v="292176"/>
    <n v="6.5084100599504549E-2"/>
    <x v="0"/>
    <n v="0"/>
  </r>
  <r>
    <s v="Post_4014"/>
    <x v="395"/>
    <x v="6"/>
    <x v="2"/>
    <x v="0"/>
    <x v="5"/>
    <x v="0"/>
    <n v="1507283"/>
    <n v="378173"/>
    <n v="24558"/>
    <n v="9605"/>
    <n v="412336"/>
    <n v="0.27356242988211238"/>
    <x v="2"/>
    <n v="0"/>
  </r>
  <r>
    <s v="Post_4015"/>
    <x v="577"/>
    <x v="8"/>
    <x v="0"/>
    <x v="6"/>
    <x v="0"/>
    <x v="6"/>
    <n v="4428383"/>
    <n v="105620"/>
    <n v="55893"/>
    <n v="8168"/>
    <n v="169681"/>
    <n v="3.8316694829692917E-2"/>
    <x v="1"/>
    <n v="0"/>
  </r>
  <r>
    <s v="Post_4016"/>
    <x v="178"/>
    <x v="13"/>
    <x v="3"/>
    <x v="2"/>
    <x v="2"/>
    <x v="1"/>
    <n v="3762530"/>
    <n v="197063"/>
    <n v="39052"/>
    <n v="11363"/>
    <n v="247478"/>
    <n v="6.5774359274211769E-2"/>
    <x v="0"/>
    <n v="0"/>
  </r>
  <r>
    <s v="Post_4017"/>
    <x v="46"/>
    <x v="21"/>
    <x v="0"/>
    <x v="0"/>
    <x v="3"/>
    <x v="1"/>
    <n v="3646904"/>
    <n v="398181"/>
    <n v="9171"/>
    <n v="20163"/>
    <n v="427515"/>
    <n v="0.11722683130677418"/>
    <x v="0"/>
    <n v="0"/>
  </r>
  <r>
    <s v="Post_4018"/>
    <x v="442"/>
    <x v="3"/>
    <x v="0"/>
    <x v="9"/>
    <x v="0"/>
    <x v="2"/>
    <n v="110071"/>
    <n v="424227"/>
    <n v="44869"/>
    <n v="1792"/>
    <n v="470888"/>
    <n v="4.2780387204622468"/>
    <x v="0"/>
    <n v="0"/>
  </r>
  <r>
    <s v="Post_4019"/>
    <x v="379"/>
    <x v="1"/>
    <x v="3"/>
    <x v="5"/>
    <x v="5"/>
    <x v="6"/>
    <n v="4003544"/>
    <n v="494378"/>
    <n v="79405"/>
    <n v="21049"/>
    <n v="594832"/>
    <n v="0.14857636134384936"/>
    <x v="0"/>
    <n v="0"/>
  </r>
  <r>
    <s v="Post_4020"/>
    <x v="505"/>
    <x v="4"/>
    <x v="2"/>
    <x v="4"/>
    <x v="5"/>
    <x v="6"/>
    <n v="3047152"/>
    <n v="462966"/>
    <n v="98217"/>
    <n v="28891"/>
    <n v="590074"/>
    <n v="0.1936477077612144"/>
    <x v="0"/>
    <n v="0"/>
  </r>
  <r>
    <s v="Post_4021"/>
    <x v="331"/>
    <x v="11"/>
    <x v="1"/>
    <x v="9"/>
    <x v="3"/>
    <x v="3"/>
    <n v="3233160"/>
    <n v="397430"/>
    <n v="48054"/>
    <n v="5915"/>
    <n v="451399"/>
    <n v="0.13961542268245308"/>
    <x v="0"/>
    <n v="0"/>
  </r>
  <r>
    <s v="Post_4022"/>
    <x v="249"/>
    <x v="16"/>
    <x v="1"/>
    <x v="2"/>
    <x v="4"/>
    <x v="2"/>
    <n v="853710"/>
    <n v="449205"/>
    <n v="79352"/>
    <n v="18209"/>
    <n v="546766"/>
    <n v="0.64045870377528669"/>
    <x v="0"/>
    <n v="0"/>
  </r>
  <r>
    <s v="Post_4023"/>
    <x v="401"/>
    <x v="17"/>
    <x v="1"/>
    <x v="7"/>
    <x v="0"/>
    <x v="2"/>
    <n v="1120916"/>
    <n v="125751"/>
    <n v="65533"/>
    <n v="15013"/>
    <n v="206297"/>
    <n v="0.18404322893062461"/>
    <x v="2"/>
    <n v="0"/>
  </r>
  <r>
    <s v="Post_4024"/>
    <x v="712"/>
    <x v="14"/>
    <x v="0"/>
    <x v="4"/>
    <x v="3"/>
    <x v="3"/>
    <n v="2067844"/>
    <n v="424988"/>
    <n v="14387"/>
    <n v="41987"/>
    <n v="481362"/>
    <n v="0.2327844847096783"/>
    <x v="0"/>
    <n v="0"/>
  </r>
  <r>
    <s v="Post_4025"/>
    <x v="23"/>
    <x v="13"/>
    <x v="3"/>
    <x v="8"/>
    <x v="4"/>
    <x v="6"/>
    <n v="3461714"/>
    <n v="492070"/>
    <n v="41239"/>
    <n v="14029"/>
    <n v="547338"/>
    <n v="0.15811184863914235"/>
    <x v="2"/>
    <n v="0"/>
  </r>
  <r>
    <s v="Post_4026"/>
    <x v="132"/>
    <x v="12"/>
    <x v="3"/>
    <x v="7"/>
    <x v="5"/>
    <x v="5"/>
    <n v="1752782"/>
    <n v="343059"/>
    <n v="44339"/>
    <n v="20919"/>
    <n v="408317"/>
    <n v="0.23295367022253766"/>
    <x v="0"/>
    <n v="0"/>
  </r>
  <r>
    <s v="Post_4027"/>
    <x v="25"/>
    <x v="15"/>
    <x v="3"/>
    <x v="9"/>
    <x v="1"/>
    <x v="0"/>
    <n v="1655182"/>
    <n v="353876"/>
    <n v="55327"/>
    <n v="12793"/>
    <n v="421996"/>
    <n v="0.25495444005553469"/>
    <x v="1"/>
    <n v="0"/>
  </r>
  <r>
    <s v="Post_4028"/>
    <x v="113"/>
    <x v="18"/>
    <x v="3"/>
    <x v="9"/>
    <x v="0"/>
    <x v="7"/>
    <n v="4855651"/>
    <n v="304813"/>
    <n v="25847"/>
    <n v="27390"/>
    <n v="358050"/>
    <n v="7.3738825133849203E-2"/>
    <x v="2"/>
    <n v="0"/>
  </r>
  <r>
    <s v="Post_4029"/>
    <x v="150"/>
    <x v="14"/>
    <x v="0"/>
    <x v="0"/>
    <x v="3"/>
    <x v="4"/>
    <n v="1839502"/>
    <n v="136831"/>
    <n v="56756"/>
    <n v="37198"/>
    <n v="230785"/>
    <n v="0.12546058661529044"/>
    <x v="2"/>
    <n v="0"/>
  </r>
  <r>
    <s v="Post_4030"/>
    <x v="453"/>
    <x v="10"/>
    <x v="1"/>
    <x v="4"/>
    <x v="2"/>
    <x v="1"/>
    <n v="3428164"/>
    <n v="338911"/>
    <n v="99243"/>
    <n v="18226"/>
    <n v="456380"/>
    <n v="0.13312665321729064"/>
    <x v="2"/>
    <n v="0"/>
  </r>
  <r>
    <s v="Post_4031"/>
    <x v="263"/>
    <x v="21"/>
    <x v="2"/>
    <x v="3"/>
    <x v="1"/>
    <x v="7"/>
    <n v="2051301"/>
    <n v="418379"/>
    <n v="78834"/>
    <n v="35131"/>
    <n v="532344"/>
    <n v="0.25951530272739104"/>
    <x v="0"/>
    <n v="0"/>
  </r>
  <r>
    <s v="Post_4032"/>
    <x v="386"/>
    <x v="12"/>
    <x v="1"/>
    <x v="1"/>
    <x v="2"/>
    <x v="0"/>
    <n v="2322338"/>
    <n v="344964"/>
    <n v="48344"/>
    <n v="19822"/>
    <n v="413130"/>
    <n v="0.17789400164833888"/>
    <x v="2"/>
    <n v="0"/>
  </r>
  <r>
    <s v="Post_4033"/>
    <x v="179"/>
    <x v="7"/>
    <x v="3"/>
    <x v="0"/>
    <x v="0"/>
    <x v="0"/>
    <n v="1546514"/>
    <n v="462049"/>
    <n v="10948"/>
    <n v="5720"/>
    <n v="478717"/>
    <n v="0.30954585603492757"/>
    <x v="2"/>
    <n v="0"/>
  </r>
  <r>
    <s v="Post_4034"/>
    <x v="553"/>
    <x v="11"/>
    <x v="1"/>
    <x v="2"/>
    <x v="2"/>
    <x v="4"/>
    <n v="3236693"/>
    <n v="354205"/>
    <n v="98081"/>
    <n v="45380"/>
    <n v="497666"/>
    <n v="0.15375755439270886"/>
    <x v="1"/>
    <n v="0"/>
  </r>
  <r>
    <s v="Post_4035"/>
    <x v="619"/>
    <x v="19"/>
    <x v="0"/>
    <x v="3"/>
    <x v="2"/>
    <x v="6"/>
    <n v="1733587"/>
    <n v="64486"/>
    <n v="7705"/>
    <n v="46480"/>
    <n v="118671"/>
    <n v="6.845402047892607E-2"/>
    <x v="0"/>
    <n v="0"/>
  </r>
  <r>
    <s v="Post_4036"/>
    <x v="457"/>
    <x v="20"/>
    <x v="1"/>
    <x v="6"/>
    <x v="0"/>
    <x v="3"/>
    <n v="2948068"/>
    <n v="200500"/>
    <n v="50312"/>
    <n v="4179"/>
    <n v="254991"/>
    <n v="8.6494273537788144E-2"/>
    <x v="1"/>
    <n v="0"/>
  </r>
  <r>
    <s v="Post_4037"/>
    <x v="242"/>
    <x v="20"/>
    <x v="0"/>
    <x v="2"/>
    <x v="0"/>
    <x v="3"/>
    <n v="892935"/>
    <n v="148751"/>
    <n v="17295"/>
    <n v="25141"/>
    <n v="191187"/>
    <n v="0.21411076954089603"/>
    <x v="0"/>
    <n v="0"/>
  </r>
  <r>
    <s v="Post_4038"/>
    <x v="603"/>
    <x v="2"/>
    <x v="2"/>
    <x v="8"/>
    <x v="0"/>
    <x v="7"/>
    <n v="4274005"/>
    <n v="260121"/>
    <n v="42176"/>
    <n v="33715"/>
    <n v="336012"/>
    <n v="7.8617596376232599E-2"/>
    <x v="0"/>
    <n v="0"/>
  </r>
  <r>
    <s v="Post_4039"/>
    <x v="128"/>
    <x v="4"/>
    <x v="1"/>
    <x v="5"/>
    <x v="0"/>
    <x v="6"/>
    <n v="1405829"/>
    <n v="228388"/>
    <n v="4628"/>
    <n v="10107"/>
    <n v="243123"/>
    <n v="0.1729392408322776"/>
    <x v="2"/>
    <n v="0"/>
  </r>
  <r>
    <s v="Post_4040"/>
    <x v="195"/>
    <x v="10"/>
    <x v="3"/>
    <x v="5"/>
    <x v="4"/>
    <x v="3"/>
    <n v="440801"/>
    <n v="435945"/>
    <n v="79651"/>
    <n v="6051"/>
    <n v="521647"/>
    <n v="1.1834070249386912"/>
    <x v="2"/>
    <n v="0"/>
  </r>
  <r>
    <s v="Post_4041"/>
    <x v="132"/>
    <x v="12"/>
    <x v="2"/>
    <x v="8"/>
    <x v="3"/>
    <x v="2"/>
    <n v="1357441"/>
    <n v="388944"/>
    <n v="62108"/>
    <n v="22302"/>
    <n v="473354"/>
    <n v="0.3487105516924861"/>
    <x v="2"/>
    <n v="0"/>
  </r>
  <r>
    <s v="Post_4042"/>
    <x v="17"/>
    <x v="6"/>
    <x v="1"/>
    <x v="7"/>
    <x v="2"/>
    <x v="5"/>
    <n v="613581"/>
    <n v="340814"/>
    <n v="15805"/>
    <n v="34558"/>
    <n v="391177"/>
    <n v="0.63753114910663788"/>
    <x v="0"/>
    <n v="0"/>
  </r>
  <r>
    <s v="Post_4043"/>
    <x v="702"/>
    <x v="1"/>
    <x v="0"/>
    <x v="7"/>
    <x v="0"/>
    <x v="2"/>
    <n v="4155659"/>
    <n v="447547"/>
    <n v="81762"/>
    <n v="7354"/>
    <n v="536663"/>
    <n v="0.12914028797839283"/>
    <x v="0"/>
    <n v="0"/>
  </r>
  <r>
    <s v="Post_4044"/>
    <x v="400"/>
    <x v="19"/>
    <x v="3"/>
    <x v="1"/>
    <x v="5"/>
    <x v="4"/>
    <n v="3146159"/>
    <n v="128178"/>
    <n v="52353"/>
    <n v="48139"/>
    <n v="228670"/>
    <n v="7.2682277024142775E-2"/>
    <x v="0"/>
    <n v="0"/>
  </r>
  <r>
    <s v="Post_4045"/>
    <x v="458"/>
    <x v="21"/>
    <x v="0"/>
    <x v="7"/>
    <x v="4"/>
    <x v="6"/>
    <n v="4561998"/>
    <n v="433892"/>
    <n v="13968"/>
    <n v="41674"/>
    <n v="489534"/>
    <n v="0.10730692998988602"/>
    <x v="1"/>
    <n v="0"/>
  </r>
  <r>
    <s v="Post_4046"/>
    <x v="395"/>
    <x v="6"/>
    <x v="0"/>
    <x v="3"/>
    <x v="0"/>
    <x v="6"/>
    <n v="1258147"/>
    <n v="114548"/>
    <n v="75062"/>
    <n v="5195"/>
    <n v="194805"/>
    <n v="0.15483484839211953"/>
    <x v="2"/>
    <n v="0"/>
  </r>
  <r>
    <s v="Post_4047"/>
    <x v="405"/>
    <x v="13"/>
    <x v="3"/>
    <x v="7"/>
    <x v="4"/>
    <x v="4"/>
    <n v="759304"/>
    <n v="289598"/>
    <n v="90867"/>
    <n v="28354"/>
    <n v="408819"/>
    <n v="0.53841280962565718"/>
    <x v="0"/>
    <n v="0"/>
  </r>
  <r>
    <s v="Post_4048"/>
    <x v="564"/>
    <x v="21"/>
    <x v="0"/>
    <x v="7"/>
    <x v="0"/>
    <x v="7"/>
    <n v="4035840"/>
    <n v="146142"/>
    <n v="67286"/>
    <n v="46736"/>
    <n v="260164"/>
    <n v="6.4463407865524902E-2"/>
    <x v="2"/>
    <n v="0"/>
  </r>
  <r>
    <s v="Post_4049"/>
    <x v="488"/>
    <x v="1"/>
    <x v="0"/>
    <x v="6"/>
    <x v="4"/>
    <x v="3"/>
    <n v="473117"/>
    <n v="177746"/>
    <n v="40508"/>
    <n v="10764"/>
    <n v="229018"/>
    <n v="0.48406208189517602"/>
    <x v="1"/>
    <n v="0"/>
  </r>
  <r>
    <s v="Post_4050"/>
    <x v="223"/>
    <x v="7"/>
    <x v="3"/>
    <x v="8"/>
    <x v="5"/>
    <x v="6"/>
    <n v="3837701"/>
    <n v="34026"/>
    <n v="11671"/>
    <n v="48725"/>
    <n v="94422"/>
    <n v="2.4603792739455212E-2"/>
    <x v="2"/>
    <n v="0"/>
  </r>
  <r>
    <s v="Post_4051"/>
    <x v="519"/>
    <x v="22"/>
    <x v="3"/>
    <x v="2"/>
    <x v="3"/>
    <x v="6"/>
    <n v="3940029"/>
    <n v="37059"/>
    <n v="29642"/>
    <n v="26332"/>
    <n v="93033"/>
    <n v="2.3612262752380757E-2"/>
    <x v="0"/>
    <n v="0"/>
  </r>
  <r>
    <s v="Post_4052"/>
    <x v="161"/>
    <x v="16"/>
    <x v="1"/>
    <x v="6"/>
    <x v="4"/>
    <x v="2"/>
    <n v="3442649"/>
    <n v="448032"/>
    <n v="36711"/>
    <n v="48874"/>
    <n v="533617"/>
    <n v="0.15500186048592232"/>
    <x v="1"/>
    <n v="0"/>
  </r>
  <r>
    <s v="Post_4053"/>
    <x v="107"/>
    <x v="18"/>
    <x v="2"/>
    <x v="0"/>
    <x v="4"/>
    <x v="3"/>
    <n v="3922748"/>
    <n v="50348"/>
    <n v="92144"/>
    <n v="19648"/>
    <n v="162140"/>
    <n v="4.1333269432550855E-2"/>
    <x v="1"/>
    <n v="0"/>
  </r>
  <r>
    <s v="Post_4054"/>
    <x v="205"/>
    <x v="16"/>
    <x v="0"/>
    <x v="1"/>
    <x v="0"/>
    <x v="4"/>
    <n v="4326820"/>
    <n v="253332"/>
    <n v="19538"/>
    <n v="26317"/>
    <n v="299187"/>
    <n v="6.9147087237278179E-2"/>
    <x v="2"/>
    <n v="0"/>
  </r>
  <r>
    <s v="Post_4055"/>
    <x v="411"/>
    <x v="8"/>
    <x v="0"/>
    <x v="2"/>
    <x v="2"/>
    <x v="2"/>
    <n v="2075502"/>
    <n v="161209"/>
    <n v="47279"/>
    <n v="11783"/>
    <n v="220271"/>
    <n v="0.10612902324353338"/>
    <x v="2"/>
    <n v="0"/>
  </r>
  <r>
    <s v="Post_4056"/>
    <x v="656"/>
    <x v="12"/>
    <x v="3"/>
    <x v="6"/>
    <x v="5"/>
    <x v="7"/>
    <n v="3709713"/>
    <n v="180551"/>
    <n v="28942"/>
    <n v="24102"/>
    <n v="233595"/>
    <n v="6.2968483006636905E-2"/>
    <x v="0"/>
    <n v="0"/>
  </r>
  <r>
    <s v="Post_4057"/>
    <x v="621"/>
    <x v="21"/>
    <x v="3"/>
    <x v="7"/>
    <x v="4"/>
    <x v="0"/>
    <n v="318153"/>
    <n v="139099"/>
    <n v="36928"/>
    <n v="11688"/>
    <n v="187715"/>
    <n v="0.59001486706081663"/>
    <x v="2"/>
    <n v="0"/>
  </r>
  <r>
    <s v="Post_4058"/>
    <x v="450"/>
    <x v="15"/>
    <x v="3"/>
    <x v="7"/>
    <x v="3"/>
    <x v="3"/>
    <n v="2662851"/>
    <n v="13209"/>
    <n v="44256"/>
    <n v="42595"/>
    <n v="100060"/>
    <n v="3.7576266940959148E-2"/>
    <x v="1"/>
    <n v="0"/>
  </r>
  <r>
    <s v="Post_4059"/>
    <x v="266"/>
    <x v="19"/>
    <x v="3"/>
    <x v="4"/>
    <x v="0"/>
    <x v="2"/>
    <n v="2035129"/>
    <n v="76855"/>
    <n v="3962"/>
    <n v="13400"/>
    <n v="94217"/>
    <n v="4.6295345405622933E-2"/>
    <x v="0"/>
    <n v="0"/>
  </r>
  <r>
    <s v="Post_4060"/>
    <x v="516"/>
    <x v="10"/>
    <x v="2"/>
    <x v="5"/>
    <x v="3"/>
    <x v="0"/>
    <n v="2722178"/>
    <n v="260133"/>
    <n v="32788"/>
    <n v="48301"/>
    <n v="341222"/>
    <n v="0.12534889342284009"/>
    <x v="2"/>
    <n v="0"/>
  </r>
  <r>
    <s v="Post_4061"/>
    <x v="450"/>
    <x v="15"/>
    <x v="3"/>
    <x v="3"/>
    <x v="3"/>
    <x v="0"/>
    <n v="4242550"/>
    <n v="489296"/>
    <n v="20200"/>
    <n v="6399"/>
    <n v="515895"/>
    <n v="0.12160021685071479"/>
    <x v="2"/>
    <n v="0"/>
  </r>
  <r>
    <s v="Post_4062"/>
    <x v="216"/>
    <x v="22"/>
    <x v="0"/>
    <x v="9"/>
    <x v="1"/>
    <x v="7"/>
    <n v="4255337"/>
    <n v="236358"/>
    <n v="81105"/>
    <n v="43056"/>
    <n v="360519"/>
    <n v="8.472160959284776E-2"/>
    <x v="1"/>
    <n v="0"/>
  </r>
  <r>
    <s v="Post_4063"/>
    <x v="543"/>
    <x v="15"/>
    <x v="2"/>
    <x v="6"/>
    <x v="2"/>
    <x v="2"/>
    <n v="817713"/>
    <n v="125792"/>
    <n v="35355"/>
    <n v="5263"/>
    <n v="166410"/>
    <n v="0.20350660928712153"/>
    <x v="0"/>
    <n v="0"/>
  </r>
  <r>
    <s v="Post_4064"/>
    <x v="164"/>
    <x v="4"/>
    <x v="0"/>
    <x v="1"/>
    <x v="2"/>
    <x v="0"/>
    <n v="4266731"/>
    <n v="179238"/>
    <n v="79039"/>
    <n v="23497"/>
    <n v="281774"/>
    <n v="6.6039785493859346E-2"/>
    <x v="0"/>
    <n v="0"/>
  </r>
  <r>
    <s v="Post_4065"/>
    <x v="251"/>
    <x v="17"/>
    <x v="3"/>
    <x v="6"/>
    <x v="5"/>
    <x v="0"/>
    <n v="605016"/>
    <n v="73596"/>
    <n v="29486"/>
    <n v="22879"/>
    <n v="125961"/>
    <n v="0.20819449402990994"/>
    <x v="0"/>
    <n v="0"/>
  </r>
  <r>
    <s v="Post_4066"/>
    <x v="202"/>
    <x v="22"/>
    <x v="1"/>
    <x v="9"/>
    <x v="2"/>
    <x v="2"/>
    <n v="3344955"/>
    <n v="143212"/>
    <n v="81068"/>
    <n v="21258"/>
    <n v="245538"/>
    <n v="7.3405471822490881E-2"/>
    <x v="2"/>
    <n v="0"/>
  </r>
  <r>
    <s v="Post_4067"/>
    <x v="585"/>
    <x v="16"/>
    <x v="3"/>
    <x v="0"/>
    <x v="4"/>
    <x v="3"/>
    <n v="2300705"/>
    <n v="446587"/>
    <n v="11396"/>
    <n v="12186"/>
    <n v="470169"/>
    <n v="0.20435866397473818"/>
    <x v="1"/>
    <n v="0"/>
  </r>
  <r>
    <s v="Post_4068"/>
    <x v="328"/>
    <x v="2"/>
    <x v="2"/>
    <x v="2"/>
    <x v="0"/>
    <x v="5"/>
    <n v="4408711"/>
    <n v="139162"/>
    <n v="18328"/>
    <n v="10579"/>
    <n v="168069"/>
    <n v="3.8122027050536994E-2"/>
    <x v="1"/>
    <n v="0"/>
  </r>
  <r>
    <s v="Post_4069"/>
    <x v="499"/>
    <x v="11"/>
    <x v="0"/>
    <x v="3"/>
    <x v="1"/>
    <x v="0"/>
    <n v="2477355"/>
    <n v="23223"/>
    <n v="33471"/>
    <n v="36225"/>
    <n v="92919"/>
    <n v="3.7507341499300663E-2"/>
    <x v="0"/>
    <n v="0"/>
  </r>
  <r>
    <s v="Post_4070"/>
    <x v="587"/>
    <x v="22"/>
    <x v="0"/>
    <x v="5"/>
    <x v="4"/>
    <x v="7"/>
    <n v="4096582"/>
    <n v="238913"/>
    <n v="3420"/>
    <n v="3568"/>
    <n v="245901"/>
    <n v="6.0025894758117863E-2"/>
    <x v="2"/>
    <n v="0"/>
  </r>
  <r>
    <s v="Post_4071"/>
    <x v="247"/>
    <x v="14"/>
    <x v="3"/>
    <x v="2"/>
    <x v="1"/>
    <x v="4"/>
    <n v="4565439"/>
    <n v="476755"/>
    <n v="54497"/>
    <n v="22930"/>
    <n v="554182"/>
    <n v="0.12138635517854909"/>
    <x v="2"/>
    <n v="0"/>
  </r>
  <r>
    <s v="Post_4072"/>
    <x v="714"/>
    <x v="14"/>
    <x v="2"/>
    <x v="9"/>
    <x v="1"/>
    <x v="5"/>
    <n v="1732712"/>
    <n v="285823"/>
    <n v="25043"/>
    <n v="11214"/>
    <n v="322080"/>
    <n v="0.18588201616887284"/>
    <x v="0"/>
    <n v="0"/>
  </r>
  <r>
    <s v="Post_4073"/>
    <x v="670"/>
    <x v="13"/>
    <x v="1"/>
    <x v="5"/>
    <x v="0"/>
    <x v="4"/>
    <n v="1701847"/>
    <n v="238397"/>
    <n v="68324"/>
    <n v="48745"/>
    <n v="355466"/>
    <n v="0.2088707151700476"/>
    <x v="2"/>
    <n v="0"/>
  </r>
  <r>
    <s v="Post_4074"/>
    <x v="648"/>
    <x v="3"/>
    <x v="3"/>
    <x v="8"/>
    <x v="0"/>
    <x v="7"/>
    <n v="2814866"/>
    <n v="139885"/>
    <n v="84439"/>
    <n v="16571"/>
    <n v="240895"/>
    <n v="8.5579562224276401E-2"/>
    <x v="0"/>
    <n v="0"/>
  </r>
  <r>
    <s v="Post_4075"/>
    <x v="13"/>
    <x v="4"/>
    <x v="0"/>
    <x v="3"/>
    <x v="3"/>
    <x v="0"/>
    <n v="2686688"/>
    <n v="125458"/>
    <n v="61845"/>
    <n v="23713"/>
    <n v="211016"/>
    <n v="7.8541311830774549E-2"/>
    <x v="1"/>
    <n v="0"/>
  </r>
  <r>
    <s v="Post_4076"/>
    <x v="370"/>
    <x v="17"/>
    <x v="2"/>
    <x v="4"/>
    <x v="0"/>
    <x v="0"/>
    <n v="2008812"/>
    <n v="332179"/>
    <n v="99793"/>
    <n v="24661"/>
    <n v="456633"/>
    <n v="0.22731495032885107"/>
    <x v="0"/>
    <n v="0"/>
  </r>
  <r>
    <s v="Post_4077"/>
    <x v="466"/>
    <x v="8"/>
    <x v="3"/>
    <x v="5"/>
    <x v="4"/>
    <x v="1"/>
    <n v="850783"/>
    <n v="352600"/>
    <n v="91742"/>
    <n v="39257"/>
    <n v="483599"/>
    <n v="0.56841638819769558"/>
    <x v="1"/>
    <n v="0"/>
  </r>
  <r>
    <s v="Post_4078"/>
    <x v="605"/>
    <x v="17"/>
    <x v="2"/>
    <x v="7"/>
    <x v="2"/>
    <x v="1"/>
    <n v="4859286"/>
    <n v="76757"/>
    <n v="34856"/>
    <n v="6594"/>
    <n v="118207"/>
    <n v="2.4326001803557148E-2"/>
    <x v="1"/>
    <n v="0"/>
  </r>
  <r>
    <s v="Post_4079"/>
    <x v="368"/>
    <x v="9"/>
    <x v="2"/>
    <x v="8"/>
    <x v="4"/>
    <x v="4"/>
    <n v="2208731"/>
    <n v="195436"/>
    <n v="5790"/>
    <n v="30276"/>
    <n v="231502"/>
    <n v="0.10481222022962507"/>
    <x v="2"/>
    <n v="0"/>
  </r>
  <r>
    <s v="Post_4080"/>
    <x v="35"/>
    <x v="13"/>
    <x v="3"/>
    <x v="9"/>
    <x v="4"/>
    <x v="6"/>
    <n v="3095698"/>
    <n v="281026"/>
    <n v="51194"/>
    <n v="24140"/>
    <n v="356360"/>
    <n v="0.11511458805090161"/>
    <x v="0"/>
    <n v="0"/>
  </r>
  <r>
    <s v="Post_4081"/>
    <x v="328"/>
    <x v="2"/>
    <x v="0"/>
    <x v="0"/>
    <x v="3"/>
    <x v="1"/>
    <n v="3286984"/>
    <n v="1798"/>
    <n v="28963"/>
    <n v="13208"/>
    <n v="43969"/>
    <n v="1.3376700342928351E-2"/>
    <x v="1"/>
    <n v="0"/>
  </r>
  <r>
    <s v="Post_4082"/>
    <x v="627"/>
    <x v="0"/>
    <x v="0"/>
    <x v="2"/>
    <x v="2"/>
    <x v="7"/>
    <n v="2733478"/>
    <n v="3680"/>
    <n v="33180"/>
    <n v="30497"/>
    <n v="67357"/>
    <n v="2.4641500681549293E-2"/>
    <x v="1"/>
    <n v="0"/>
  </r>
  <r>
    <s v="Post_4083"/>
    <x v="118"/>
    <x v="12"/>
    <x v="1"/>
    <x v="8"/>
    <x v="2"/>
    <x v="7"/>
    <n v="4362872"/>
    <n v="32587"/>
    <n v="30482"/>
    <n v="33951"/>
    <n v="97020"/>
    <n v="2.2237645294200702E-2"/>
    <x v="1"/>
    <n v="0"/>
  </r>
  <r>
    <s v="Post_4084"/>
    <x v="667"/>
    <x v="21"/>
    <x v="2"/>
    <x v="3"/>
    <x v="0"/>
    <x v="3"/>
    <n v="3240506"/>
    <n v="232341"/>
    <n v="34519"/>
    <n v="4817"/>
    <n v="271677"/>
    <n v="8.3837832733529891E-2"/>
    <x v="0"/>
    <n v="0"/>
  </r>
  <r>
    <s v="Post_4085"/>
    <x v="218"/>
    <x v="23"/>
    <x v="1"/>
    <x v="6"/>
    <x v="2"/>
    <x v="2"/>
    <n v="1836143"/>
    <n v="478208"/>
    <n v="99728"/>
    <n v="23179"/>
    <n v="601115"/>
    <n v="0.32737918560809259"/>
    <x v="0"/>
    <n v="0"/>
  </r>
  <r>
    <s v="Post_4086"/>
    <x v="403"/>
    <x v="3"/>
    <x v="0"/>
    <x v="4"/>
    <x v="2"/>
    <x v="6"/>
    <n v="4946196"/>
    <n v="461146"/>
    <n v="10852"/>
    <n v="17039"/>
    <n v="489037"/>
    <n v="9.887133465798767E-2"/>
    <x v="1"/>
    <n v="0"/>
  </r>
  <r>
    <s v="Post_4087"/>
    <x v="110"/>
    <x v="1"/>
    <x v="1"/>
    <x v="7"/>
    <x v="5"/>
    <x v="4"/>
    <n v="357877"/>
    <n v="73393"/>
    <n v="93580"/>
    <n v="6671"/>
    <n v="173644"/>
    <n v="0.48520581093504195"/>
    <x v="0"/>
    <n v="0"/>
  </r>
  <r>
    <s v="Post_4088"/>
    <x v="129"/>
    <x v="23"/>
    <x v="2"/>
    <x v="1"/>
    <x v="4"/>
    <x v="2"/>
    <n v="3182419"/>
    <n v="121908"/>
    <n v="83869"/>
    <n v="6234"/>
    <n v="212011"/>
    <n v="6.6619448916060392E-2"/>
    <x v="1"/>
    <n v="0"/>
  </r>
  <r>
    <s v="Post_4089"/>
    <x v="447"/>
    <x v="20"/>
    <x v="0"/>
    <x v="8"/>
    <x v="4"/>
    <x v="6"/>
    <n v="4102194"/>
    <n v="444079"/>
    <n v="97665"/>
    <n v="1596"/>
    <n v="543340"/>
    <n v="0.13245107374248999"/>
    <x v="2"/>
    <n v="0"/>
  </r>
  <r>
    <s v="Post_4090"/>
    <x v="372"/>
    <x v="6"/>
    <x v="1"/>
    <x v="5"/>
    <x v="1"/>
    <x v="0"/>
    <n v="363718"/>
    <n v="418876"/>
    <n v="29054"/>
    <n v="29280"/>
    <n v="477210"/>
    <n v="1.3120329486030387"/>
    <x v="2"/>
    <n v="0"/>
  </r>
  <r>
    <s v="Post_4091"/>
    <x v="174"/>
    <x v="20"/>
    <x v="0"/>
    <x v="8"/>
    <x v="5"/>
    <x v="7"/>
    <n v="1319472"/>
    <n v="32148"/>
    <n v="99138"/>
    <n v="25453"/>
    <n v="156739"/>
    <n v="0.11878918233960251"/>
    <x v="1"/>
    <n v="0"/>
  </r>
  <r>
    <s v="Post_4092"/>
    <x v="613"/>
    <x v="3"/>
    <x v="0"/>
    <x v="8"/>
    <x v="1"/>
    <x v="5"/>
    <n v="525914"/>
    <n v="279869"/>
    <n v="61693"/>
    <n v="25627"/>
    <n v="367189"/>
    <n v="0.69819209984902475"/>
    <x v="0"/>
    <n v="0"/>
  </r>
  <r>
    <s v="Post_4093"/>
    <x v="163"/>
    <x v="4"/>
    <x v="3"/>
    <x v="4"/>
    <x v="0"/>
    <x v="1"/>
    <n v="563236"/>
    <n v="178212"/>
    <n v="62933"/>
    <n v="8833"/>
    <n v="249978"/>
    <n v="0.44382461348351315"/>
    <x v="1"/>
    <n v="0"/>
  </r>
  <r>
    <s v="Post_4094"/>
    <x v="503"/>
    <x v="11"/>
    <x v="3"/>
    <x v="4"/>
    <x v="2"/>
    <x v="1"/>
    <n v="1245756"/>
    <n v="352809"/>
    <n v="22951"/>
    <n v="43886"/>
    <n v="419646"/>
    <n v="0.33686050879947599"/>
    <x v="2"/>
    <n v="0"/>
  </r>
  <r>
    <s v="Post_4095"/>
    <x v="145"/>
    <x v="23"/>
    <x v="2"/>
    <x v="3"/>
    <x v="4"/>
    <x v="4"/>
    <n v="3943854"/>
    <n v="347679"/>
    <n v="53248"/>
    <n v="44137"/>
    <n v="445064"/>
    <n v="0.11285001929584615"/>
    <x v="1"/>
    <n v="0"/>
  </r>
  <r>
    <s v="Post_4096"/>
    <x v="422"/>
    <x v="14"/>
    <x v="1"/>
    <x v="2"/>
    <x v="2"/>
    <x v="1"/>
    <n v="2146139"/>
    <n v="401975"/>
    <n v="20858"/>
    <n v="4445"/>
    <n v="427278"/>
    <n v="0.19909148475471533"/>
    <x v="0"/>
    <n v="0"/>
  </r>
  <r>
    <s v="Post_4097"/>
    <x v="723"/>
    <x v="2"/>
    <x v="1"/>
    <x v="7"/>
    <x v="5"/>
    <x v="2"/>
    <n v="2073379"/>
    <n v="109399"/>
    <n v="75728"/>
    <n v="12420"/>
    <n v="197547"/>
    <n v="9.5277804974392047E-2"/>
    <x v="0"/>
    <n v="0"/>
  </r>
  <r>
    <s v="Post_4098"/>
    <x v="532"/>
    <x v="21"/>
    <x v="2"/>
    <x v="6"/>
    <x v="4"/>
    <x v="3"/>
    <n v="144637"/>
    <n v="176986"/>
    <n v="25746"/>
    <n v="41035"/>
    <n v="243767"/>
    <n v="1.6853709631698666"/>
    <x v="2"/>
    <n v="0"/>
  </r>
  <r>
    <s v="Post_4099"/>
    <x v="186"/>
    <x v="12"/>
    <x v="0"/>
    <x v="1"/>
    <x v="4"/>
    <x v="5"/>
    <n v="3441323"/>
    <n v="55352"/>
    <n v="47464"/>
    <n v="41887"/>
    <n v="144703"/>
    <n v="4.2048653962444095E-2"/>
    <x v="2"/>
    <n v="0"/>
  </r>
  <r>
    <s v="Post_4100"/>
    <x v="42"/>
    <x v="11"/>
    <x v="0"/>
    <x v="8"/>
    <x v="3"/>
    <x v="0"/>
    <n v="4582065"/>
    <n v="146904"/>
    <n v="82138"/>
    <n v="15494"/>
    <n v="244536"/>
    <n v="5.3368077493444549E-2"/>
    <x v="2"/>
    <n v="0"/>
  </r>
  <r>
    <s v="Post_4101"/>
    <x v="196"/>
    <x v="18"/>
    <x v="3"/>
    <x v="0"/>
    <x v="5"/>
    <x v="1"/>
    <n v="2578640"/>
    <n v="495952"/>
    <n v="58968"/>
    <n v="33480"/>
    <n v="588400"/>
    <n v="0.22818229764527037"/>
    <x v="2"/>
    <n v="0"/>
  </r>
  <r>
    <s v="Post_4102"/>
    <x v="380"/>
    <x v="16"/>
    <x v="3"/>
    <x v="7"/>
    <x v="4"/>
    <x v="4"/>
    <n v="1526385"/>
    <n v="275820"/>
    <n v="95119"/>
    <n v="19416"/>
    <n v="390355"/>
    <n v="0.25573823118020683"/>
    <x v="1"/>
    <n v="0"/>
  </r>
  <r>
    <s v="Post_4103"/>
    <x v="431"/>
    <x v="23"/>
    <x v="3"/>
    <x v="5"/>
    <x v="3"/>
    <x v="2"/>
    <n v="4796425"/>
    <n v="175643"/>
    <n v="16858"/>
    <n v="15832"/>
    <n v="208333"/>
    <n v="4.343505840287297E-2"/>
    <x v="0"/>
    <n v="0"/>
  </r>
  <r>
    <s v="Post_4104"/>
    <x v="350"/>
    <x v="7"/>
    <x v="2"/>
    <x v="0"/>
    <x v="1"/>
    <x v="2"/>
    <n v="1942922"/>
    <n v="324782"/>
    <n v="96016"/>
    <n v="4903"/>
    <n v="425701"/>
    <n v="0.21910349463334092"/>
    <x v="2"/>
    <n v="0"/>
  </r>
  <r>
    <s v="Post_4105"/>
    <x v="493"/>
    <x v="23"/>
    <x v="2"/>
    <x v="1"/>
    <x v="4"/>
    <x v="7"/>
    <n v="2440898"/>
    <n v="97022"/>
    <n v="53393"/>
    <n v="23879"/>
    <n v="174294"/>
    <n v="7.1405687578915633E-2"/>
    <x v="0"/>
    <n v="0"/>
  </r>
  <r>
    <s v="Post_4106"/>
    <x v="71"/>
    <x v="15"/>
    <x v="3"/>
    <x v="2"/>
    <x v="1"/>
    <x v="6"/>
    <n v="2902169"/>
    <n v="40168"/>
    <n v="30404"/>
    <n v="37118"/>
    <n v="107690"/>
    <n v="3.7106729484051408E-2"/>
    <x v="2"/>
    <n v="0"/>
  </r>
  <r>
    <s v="Post_4107"/>
    <x v="239"/>
    <x v="13"/>
    <x v="1"/>
    <x v="7"/>
    <x v="1"/>
    <x v="3"/>
    <n v="456751"/>
    <n v="454496"/>
    <n v="1522"/>
    <n v="13256"/>
    <n v="469274"/>
    <n v="1.0274175644935644"/>
    <x v="2"/>
    <n v="0"/>
  </r>
  <r>
    <s v="Post_4108"/>
    <x v="444"/>
    <x v="22"/>
    <x v="1"/>
    <x v="8"/>
    <x v="4"/>
    <x v="1"/>
    <n v="3088456"/>
    <n v="53845"/>
    <n v="23471"/>
    <n v="49774"/>
    <n v="127090"/>
    <n v="4.1150011526795267E-2"/>
    <x v="0"/>
    <n v="0"/>
  </r>
  <r>
    <s v="Post_4109"/>
    <x v="515"/>
    <x v="13"/>
    <x v="3"/>
    <x v="9"/>
    <x v="5"/>
    <x v="1"/>
    <n v="543029"/>
    <n v="255089"/>
    <n v="39969"/>
    <n v="49268"/>
    <n v="344326"/>
    <n v="0.63408399919709624"/>
    <x v="0"/>
    <n v="0"/>
  </r>
  <r>
    <s v="Post_4110"/>
    <x v="401"/>
    <x v="17"/>
    <x v="0"/>
    <x v="8"/>
    <x v="5"/>
    <x v="7"/>
    <n v="4712590"/>
    <n v="44050"/>
    <n v="5528"/>
    <n v="2830"/>
    <n v="52408"/>
    <n v="1.1120848620397701E-2"/>
    <x v="0"/>
    <n v="0"/>
  </r>
  <r>
    <s v="Post_4111"/>
    <x v="197"/>
    <x v="17"/>
    <x v="3"/>
    <x v="1"/>
    <x v="2"/>
    <x v="3"/>
    <n v="1948457"/>
    <n v="307603"/>
    <n v="61207"/>
    <n v="21856"/>
    <n v="390666"/>
    <n v="0.20050019066368927"/>
    <x v="2"/>
    <n v="0"/>
  </r>
  <r>
    <s v="Post_4112"/>
    <x v="377"/>
    <x v="12"/>
    <x v="3"/>
    <x v="3"/>
    <x v="0"/>
    <x v="7"/>
    <n v="4175263"/>
    <n v="496838"/>
    <n v="46286"/>
    <n v="34236"/>
    <n v="577360"/>
    <n v="0.13828110947741495"/>
    <x v="0"/>
    <n v="0"/>
  </r>
  <r>
    <s v="Post_4113"/>
    <x v="638"/>
    <x v="20"/>
    <x v="3"/>
    <x v="2"/>
    <x v="1"/>
    <x v="4"/>
    <n v="505897"/>
    <n v="69692"/>
    <n v="70459"/>
    <n v="38026"/>
    <n v="178177"/>
    <n v="0.35220015141422067"/>
    <x v="0"/>
    <n v="0"/>
  </r>
  <r>
    <s v="Post_4114"/>
    <x v="221"/>
    <x v="14"/>
    <x v="1"/>
    <x v="5"/>
    <x v="4"/>
    <x v="2"/>
    <n v="3042134"/>
    <n v="227819"/>
    <n v="20776"/>
    <n v="10220"/>
    <n v="258815"/>
    <n v="8.5076791489132303E-2"/>
    <x v="2"/>
    <n v="0"/>
  </r>
  <r>
    <s v="Post_4115"/>
    <x v="656"/>
    <x v="12"/>
    <x v="3"/>
    <x v="3"/>
    <x v="4"/>
    <x v="4"/>
    <n v="214707"/>
    <n v="32747"/>
    <n v="4622"/>
    <n v="33723"/>
    <n v="71092"/>
    <n v="0.33111170106237803"/>
    <x v="0"/>
    <n v="0"/>
  </r>
  <r>
    <s v="Post_4116"/>
    <x v="657"/>
    <x v="12"/>
    <x v="2"/>
    <x v="7"/>
    <x v="2"/>
    <x v="1"/>
    <n v="4161514"/>
    <n v="359846"/>
    <n v="61977"/>
    <n v="23808"/>
    <n v="445631"/>
    <n v="0.10708386418981169"/>
    <x v="2"/>
    <n v="0"/>
  </r>
  <r>
    <s v="Post_4117"/>
    <x v="548"/>
    <x v="22"/>
    <x v="0"/>
    <x v="7"/>
    <x v="0"/>
    <x v="4"/>
    <n v="768809"/>
    <n v="305597"/>
    <n v="53014"/>
    <n v="10251"/>
    <n v="368862"/>
    <n v="0.47978366538372991"/>
    <x v="1"/>
    <n v="0"/>
  </r>
  <r>
    <s v="Post_4118"/>
    <x v="102"/>
    <x v="20"/>
    <x v="2"/>
    <x v="8"/>
    <x v="0"/>
    <x v="5"/>
    <n v="346243"/>
    <n v="213568"/>
    <n v="32066"/>
    <n v="21596"/>
    <n v="267230"/>
    <n v="0.77179899665841623"/>
    <x v="1"/>
    <n v="0"/>
  </r>
  <r>
    <s v="Post_4119"/>
    <x v="133"/>
    <x v="9"/>
    <x v="3"/>
    <x v="5"/>
    <x v="1"/>
    <x v="4"/>
    <n v="4836757"/>
    <n v="120548"/>
    <n v="53748"/>
    <n v="41875"/>
    <n v="216171"/>
    <n v="4.469337616092766E-2"/>
    <x v="2"/>
    <n v="0"/>
  </r>
  <r>
    <s v="Post_4120"/>
    <x v="691"/>
    <x v="5"/>
    <x v="3"/>
    <x v="9"/>
    <x v="1"/>
    <x v="0"/>
    <n v="2808352"/>
    <n v="305676"/>
    <n v="67194"/>
    <n v="12665"/>
    <n v="385535"/>
    <n v="0.13728158008682673"/>
    <x v="1"/>
    <n v="0"/>
  </r>
  <r>
    <s v="Post_4121"/>
    <x v="282"/>
    <x v="16"/>
    <x v="2"/>
    <x v="5"/>
    <x v="5"/>
    <x v="2"/>
    <n v="4234852"/>
    <n v="441763"/>
    <n v="94039"/>
    <n v="29781"/>
    <n v="565583"/>
    <n v="0.13355437214807034"/>
    <x v="2"/>
    <n v="0"/>
  </r>
  <r>
    <s v="Post_4122"/>
    <x v="635"/>
    <x v="19"/>
    <x v="3"/>
    <x v="7"/>
    <x v="1"/>
    <x v="7"/>
    <n v="4127405"/>
    <n v="239815"/>
    <n v="25258"/>
    <n v="35670"/>
    <n v="300743"/>
    <n v="7.2864911487968836E-2"/>
    <x v="1"/>
    <n v="0"/>
  </r>
  <r>
    <s v="Post_4123"/>
    <x v="175"/>
    <x v="17"/>
    <x v="2"/>
    <x v="4"/>
    <x v="0"/>
    <x v="6"/>
    <n v="1216902"/>
    <n v="215326"/>
    <n v="38685"/>
    <n v="19354"/>
    <n v="273365"/>
    <n v="0.2246401107073536"/>
    <x v="1"/>
    <n v="0"/>
  </r>
  <r>
    <s v="Post_4124"/>
    <x v="144"/>
    <x v="18"/>
    <x v="3"/>
    <x v="1"/>
    <x v="2"/>
    <x v="1"/>
    <n v="1770791"/>
    <n v="26696"/>
    <n v="32378"/>
    <n v="46190"/>
    <n v="105264"/>
    <n v="5.9444621076117962E-2"/>
    <x v="0"/>
    <n v="0"/>
  </r>
  <r>
    <s v="Post_4125"/>
    <x v="550"/>
    <x v="4"/>
    <x v="1"/>
    <x v="7"/>
    <x v="5"/>
    <x v="6"/>
    <n v="3353507"/>
    <n v="138181"/>
    <n v="13507"/>
    <n v="12087"/>
    <n v="163775"/>
    <n v="4.8836933991788296E-2"/>
    <x v="2"/>
    <n v="0"/>
  </r>
  <r>
    <s v="Post_4126"/>
    <x v="609"/>
    <x v="16"/>
    <x v="2"/>
    <x v="9"/>
    <x v="3"/>
    <x v="7"/>
    <n v="2026275"/>
    <n v="482032"/>
    <n v="30952"/>
    <n v="49065"/>
    <n v="562049"/>
    <n v="0.2773804148005577"/>
    <x v="0"/>
    <n v="0"/>
  </r>
  <r>
    <s v="Post_4127"/>
    <x v="475"/>
    <x v="21"/>
    <x v="3"/>
    <x v="5"/>
    <x v="5"/>
    <x v="4"/>
    <n v="3097544"/>
    <n v="379276"/>
    <n v="56939"/>
    <n v="29025"/>
    <n v="465240"/>
    <n v="0.150196413674834"/>
    <x v="2"/>
    <n v="0"/>
  </r>
  <r>
    <s v="Post_4128"/>
    <x v="148"/>
    <x v="12"/>
    <x v="3"/>
    <x v="0"/>
    <x v="0"/>
    <x v="5"/>
    <n v="2422829"/>
    <n v="415554"/>
    <n v="78181"/>
    <n v="4782"/>
    <n v="498517"/>
    <n v="0.20575822726242751"/>
    <x v="1"/>
    <n v="0"/>
  </r>
  <r>
    <s v="Post_4129"/>
    <x v="333"/>
    <x v="16"/>
    <x v="3"/>
    <x v="6"/>
    <x v="1"/>
    <x v="3"/>
    <n v="438427"/>
    <n v="126928"/>
    <n v="58094"/>
    <n v="43338"/>
    <n v="228360"/>
    <n v="0.52086208194294603"/>
    <x v="1"/>
    <n v="0"/>
  </r>
  <r>
    <s v="Post_4130"/>
    <x v="661"/>
    <x v="20"/>
    <x v="0"/>
    <x v="2"/>
    <x v="2"/>
    <x v="5"/>
    <n v="3605374"/>
    <n v="497611"/>
    <n v="39201"/>
    <n v="48381"/>
    <n v="585193"/>
    <n v="0.16231131638492982"/>
    <x v="0"/>
    <n v="0"/>
  </r>
  <r>
    <s v="Post_4131"/>
    <x v="87"/>
    <x v="13"/>
    <x v="0"/>
    <x v="7"/>
    <x v="5"/>
    <x v="2"/>
    <n v="914192"/>
    <n v="361829"/>
    <n v="86970"/>
    <n v="47559"/>
    <n v="496358"/>
    <n v="0.54294721458949546"/>
    <x v="2"/>
    <n v="0"/>
  </r>
  <r>
    <s v="Post_4132"/>
    <x v="340"/>
    <x v="15"/>
    <x v="1"/>
    <x v="2"/>
    <x v="2"/>
    <x v="1"/>
    <n v="361268"/>
    <n v="1264"/>
    <n v="42106"/>
    <n v="23444"/>
    <n v="66814"/>
    <n v="0.18494303398031378"/>
    <x v="0"/>
    <n v="0"/>
  </r>
  <r>
    <s v="Post_4133"/>
    <x v="151"/>
    <x v="17"/>
    <x v="3"/>
    <x v="2"/>
    <x v="3"/>
    <x v="7"/>
    <n v="2198773"/>
    <n v="238287"/>
    <n v="14975"/>
    <n v="3626"/>
    <n v="256888"/>
    <n v="0.11683243336169764"/>
    <x v="0"/>
    <n v="0"/>
  </r>
  <r>
    <s v="Post_4134"/>
    <x v="351"/>
    <x v="15"/>
    <x v="1"/>
    <x v="7"/>
    <x v="3"/>
    <x v="3"/>
    <n v="2491489"/>
    <n v="57916"/>
    <n v="10858"/>
    <n v="37910"/>
    <n v="106684"/>
    <n v="4.2819374277791311E-2"/>
    <x v="2"/>
    <n v="0"/>
  </r>
  <r>
    <s v="Post_4135"/>
    <x v="71"/>
    <x v="15"/>
    <x v="2"/>
    <x v="5"/>
    <x v="5"/>
    <x v="1"/>
    <n v="3285708"/>
    <n v="265284"/>
    <n v="24271"/>
    <n v="48485"/>
    <n v="338040"/>
    <n v="0.10288193594805138"/>
    <x v="2"/>
    <n v="0"/>
  </r>
  <r>
    <s v="Post_4136"/>
    <x v="136"/>
    <x v="10"/>
    <x v="2"/>
    <x v="2"/>
    <x v="0"/>
    <x v="5"/>
    <n v="2259868"/>
    <n v="391879"/>
    <n v="39814"/>
    <n v="13064"/>
    <n v="444757"/>
    <n v="0.19680662764373849"/>
    <x v="0"/>
    <n v="0"/>
  </r>
  <r>
    <s v="Post_4137"/>
    <x v="235"/>
    <x v="1"/>
    <x v="3"/>
    <x v="9"/>
    <x v="5"/>
    <x v="3"/>
    <n v="4450867"/>
    <n v="288044"/>
    <n v="68728"/>
    <n v="4668"/>
    <n v="361440"/>
    <n v="8.1206650299817995E-2"/>
    <x v="0"/>
    <n v="0"/>
  </r>
  <r>
    <s v="Post_4138"/>
    <x v="93"/>
    <x v="2"/>
    <x v="1"/>
    <x v="3"/>
    <x v="3"/>
    <x v="6"/>
    <n v="13578"/>
    <n v="485916"/>
    <n v="39122"/>
    <n v="29109"/>
    <n v="554147"/>
    <n v="40.812122551185745"/>
    <x v="0"/>
    <n v="0"/>
  </r>
  <r>
    <s v="Post_4139"/>
    <x v="561"/>
    <x v="16"/>
    <x v="1"/>
    <x v="1"/>
    <x v="3"/>
    <x v="5"/>
    <n v="1879192"/>
    <n v="424410"/>
    <n v="46366"/>
    <n v="12399"/>
    <n v="483175"/>
    <n v="0.25711848496587897"/>
    <x v="2"/>
    <n v="0"/>
  </r>
  <r>
    <s v="Post_4140"/>
    <x v="99"/>
    <x v="14"/>
    <x v="1"/>
    <x v="7"/>
    <x v="0"/>
    <x v="5"/>
    <n v="3263236"/>
    <n v="473992"/>
    <n v="14768"/>
    <n v="33422"/>
    <n v="522182"/>
    <n v="0.16001968598041943"/>
    <x v="1"/>
    <n v="0"/>
  </r>
  <r>
    <s v="Post_4141"/>
    <x v="656"/>
    <x v="12"/>
    <x v="3"/>
    <x v="8"/>
    <x v="2"/>
    <x v="3"/>
    <n v="3187431"/>
    <n v="213853"/>
    <n v="79215"/>
    <n v="5229"/>
    <n v="298297"/>
    <n v="9.3585398397643751E-2"/>
    <x v="0"/>
    <n v="0"/>
  </r>
  <r>
    <s v="Post_4142"/>
    <x v="199"/>
    <x v="0"/>
    <x v="0"/>
    <x v="4"/>
    <x v="1"/>
    <x v="7"/>
    <n v="602303"/>
    <n v="120883"/>
    <n v="23532"/>
    <n v="39303"/>
    <n v="183718"/>
    <n v="0.30502587568051298"/>
    <x v="1"/>
    <n v="0"/>
  </r>
  <r>
    <s v="Post_4143"/>
    <x v="524"/>
    <x v="10"/>
    <x v="3"/>
    <x v="8"/>
    <x v="1"/>
    <x v="7"/>
    <n v="4478244"/>
    <n v="281987"/>
    <n v="64590"/>
    <n v="9007"/>
    <n v="355584"/>
    <n v="7.9402551535825205E-2"/>
    <x v="2"/>
    <n v="0"/>
  </r>
  <r>
    <s v="Post_4144"/>
    <x v="537"/>
    <x v="15"/>
    <x v="2"/>
    <x v="1"/>
    <x v="4"/>
    <x v="4"/>
    <n v="4452133"/>
    <n v="482377"/>
    <n v="62652"/>
    <n v="30779"/>
    <n v="575808"/>
    <n v="0.12933306350012455"/>
    <x v="2"/>
    <n v="0"/>
  </r>
  <r>
    <s v="Post_4145"/>
    <x v="38"/>
    <x v="10"/>
    <x v="1"/>
    <x v="0"/>
    <x v="5"/>
    <x v="1"/>
    <n v="378801"/>
    <n v="462818"/>
    <n v="74567"/>
    <n v="16848"/>
    <n v="554233"/>
    <n v="1.4631244373694896"/>
    <x v="0"/>
    <n v="0"/>
  </r>
  <r>
    <s v="Post_4146"/>
    <x v="242"/>
    <x v="20"/>
    <x v="2"/>
    <x v="8"/>
    <x v="4"/>
    <x v="6"/>
    <n v="3066410"/>
    <n v="323731"/>
    <n v="1254"/>
    <n v="15271"/>
    <n v="340256"/>
    <n v="0.11096233054288239"/>
    <x v="2"/>
    <n v="0"/>
  </r>
  <r>
    <s v="Post_4147"/>
    <x v="245"/>
    <x v="3"/>
    <x v="2"/>
    <x v="1"/>
    <x v="4"/>
    <x v="1"/>
    <n v="4863626"/>
    <n v="161724"/>
    <n v="81649"/>
    <n v="48891"/>
    <n v="292264"/>
    <n v="6.0091791597462467E-2"/>
    <x v="2"/>
    <n v="0"/>
  </r>
  <r>
    <s v="Post_4148"/>
    <x v="351"/>
    <x v="15"/>
    <x v="0"/>
    <x v="3"/>
    <x v="0"/>
    <x v="4"/>
    <n v="979723"/>
    <n v="43080"/>
    <n v="98064"/>
    <n v="14316"/>
    <n v="155460"/>
    <n v="0.15867750374340503"/>
    <x v="1"/>
    <n v="0"/>
  </r>
  <r>
    <s v="Post_4149"/>
    <x v="657"/>
    <x v="12"/>
    <x v="0"/>
    <x v="2"/>
    <x v="3"/>
    <x v="0"/>
    <n v="3305011"/>
    <n v="32506"/>
    <n v="56465"/>
    <n v="32043"/>
    <n v="121014"/>
    <n v="3.661530929851671E-2"/>
    <x v="2"/>
    <n v="0"/>
  </r>
  <r>
    <s v="Post_4150"/>
    <x v="257"/>
    <x v="11"/>
    <x v="3"/>
    <x v="0"/>
    <x v="1"/>
    <x v="2"/>
    <n v="4856083"/>
    <n v="6461"/>
    <n v="96437"/>
    <n v="22112"/>
    <n v="125010"/>
    <n v="2.5742970208705248E-2"/>
    <x v="1"/>
    <n v="0"/>
  </r>
  <r>
    <s v="Post_4151"/>
    <x v="225"/>
    <x v="19"/>
    <x v="0"/>
    <x v="3"/>
    <x v="4"/>
    <x v="3"/>
    <n v="3512498"/>
    <n v="38120"/>
    <n v="22702"/>
    <n v="22430"/>
    <n v="83252"/>
    <n v="2.3701650506277868E-2"/>
    <x v="2"/>
    <n v="0"/>
  </r>
  <r>
    <s v="Post_4152"/>
    <x v="76"/>
    <x v="19"/>
    <x v="3"/>
    <x v="2"/>
    <x v="0"/>
    <x v="2"/>
    <n v="1807869"/>
    <n v="213478"/>
    <n v="90965"/>
    <n v="43355"/>
    <n v="347798"/>
    <n v="0.19238008948657231"/>
    <x v="0"/>
    <n v="0"/>
  </r>
  <r>
    <s v="Post_4153"/>
    <x v="383"/>
    <x v="10"/>
    <x v="0"/>
    <x v="0"/>
    <x v="1"/>
    <x v="1"/>
    <n v="427399"/>
    <n v="347981"/>
    <n v="86598"/>
    <n v="26949"/>
    <n v="461528"/>
    <n v="1.0798527839325782"/>
    <x v="1"/>
    <n v="0"/>
  </r>
  <r>
    <s v="Post_4154"/>
    <x v="49"/>
    <x v="4"/>
    <x v="3"/>
    <x v="8"/>
    <x v="5"/>
    <x v="2"/>
    <n v="4398694"/>
    <n v="322036"/>
    <n v="76714"/>
    <n v="7781"/>
    <n v="406531"/>
    <n v="9.2420841276979027E-2"/>
    <x v="0"/>
    <n v="0"/>
  </r>
  <r>
    <s v="Post_4155"/>
    <x v="101"/>
    <x v="5"/>
    <x v="1"/>
    <x v="9"/>
    <x v="0"/>
    <x v="1"/>
    <n v="935217"/>
    <n v="284958"/>
    <n v="36811"/>
    <n v="25488"/>
    <n v="347257"/>
    <n v="0.37131168488169058"/>
    <x v="1"/>
    <n v="0"/>
  </r>
  <r>
    <s v="Post_4156"/>
    <x v="386"/>
    <x v="12"/>
    <x v="3"/>
    <x v="8"/>
    <x v="4"/>
    <x v="6"/>
    <n v="116354"/>
    <n v="82270"/>
    <n v="22120"/>
    <n v="17583"/>
    <n v="121973"/>
    <n v="1.0482922804544752"/>
    <x v="2"/>
    <n v="0"/>
  </r>
  <r>
    <s v="Post_4157"/>
    <x v="512"/>
    <x v="1"/>
    <x v="3"/>
    <x v="5"/>
    <x v="3"/>
    <x v="4"/>
    <n v="551999"/>
    <n v="299852"/>
    <n v="90557"/>
    <n v="24071"/>
    <n v="414480"/>
    <n v="0.75087092549080703"/>
    <x v="2"/>
    <n v="0"/>
  </r>
  <r>
    <s v="Post_4158"/>
    <x v="130"/>
    <x v="17"/>
    <x v="0"/>
    <x v="2"/>
    <x v="3"/>
    <x v="2"/>
    <n v="197493"/>
    <n v="472658"/>
    <n v="7031"/>
    <n v="32332"/>
    <n v="512021"/>
    <n v="2.5926032821416456"/>
    <x v="2"/>
    <n v="0"/>
  </r>
  <r>
    <s v="Post_4159"/>
    <x v="313"/>
    <x v="4"/>
    <x v="3"/>
    <x v="2"/>
    <x v="0"/>
    <x v="6"/>
    <n v="2737428"/>
    <n v="46704"/>
    <n v="73226"/>
    <n v="34532"/>
    <n v="154462"/>
    <n v="5.6425958965861382E-2"/>
    <x v="2"/>
    <n v="0"/>
  </r>
  <r>
    <s v="Post_4160"/>
    <x v="586"/>
    <x v="21"/>
    <x v="1"/>
    <x v="2"/>
    <x v="5"/>
    <x v="0"/>
    <n v="4356395"/>
    <n v="367535"/>
    <n v="89909"/>
    <n v="10900"/>
    <n v="468344"/>
    <n v="0.10750723935731264"/>
    <x v="1"/>
    <n v="0"/>
  </r>
  <r>
    <s v="Post_4161"/>
    <x v="57"/>
    <x v="14"/>
    <x v="0"/>
    <x v="7"/>
    <x v="0"/>
    <x v="2"/>
    <n v="4717790"/>
    <n v="125541"/>
    <n v="75795"/>
    <n v="38504"/>
    <n v="239840"/>
    <n v="5.0837362409094089E-2"/>
    <x v="0"/>
    <n v="0"/>
  </r>
  <r>
    <s v="Post_4162"/>
    <x v="558"/>
    <x v="15"/>
    <x v="1"/>
    <x v="2"/>
    <x v="0"/>
    <x v="7"/>
    <n v="2561366"/>
    <n v="461768"/>
    <n v="60001"/>
    <n v="21753"/>
    <n v="543522"/>
    <n v="0.21220005262816793"/>
    <x v="0"/>
    <n v="0"/>
  </r>
  <r>
    <s v="Post_4163"/>
    <x v="456"/>
    <x v="14"/>
    <x v="3"/>
    <x v="3"/>
    <x v="4"/>
    <x v="6"/>
    <n v="1756972"/>
    <n v="248744"/>
    <n v="42345"/>
    <n v="6998"/>
    <n v="298087"/>
    <n v="0.16965950510309782"/>
    <x v="2"/>
    <n v="0"/>
  </r>
  <r>
    <s v="Post_4164"/>
    <x v="253"/>
    <x v="4"/>
    <x v="2"/>
    <x v="3"/>
    <x v="3"/>
    <x v="3"/>
    <n v="4840021"/>
    <n v="49033"/>
    <n v="50170"/>
    <n v="13175"/>
    <n v="112378"/>
    <n v="2.3218494299921427E-2"/>
    <x v="0"/>
    <n v="0"/>
  </r>
  <r>
    <s v="Post_4165"/>
    <x v="310"/>
    <x v="0"/>
    <x v="1"/>
    <x v="8"/>
    <x v="2"/>
    <x v="0"/>
    <n v="3346455"/>
    <n v="381718"/>
    <n v="62877"/>
    <n v="20046"/>
    <n v="464641"/>
    <n v="0.13884573376901826"/>
    <x v="1"/>
    <n v="0"/>
  </r>
  <r>
    <s v="Post_4166"/>
    <x v="228"/>
    <x v="2"/>
    <x v="1"/>
    <x v="4"/>
    <x v="5"/>
    <x v="1"/>
    <n v="1067477"/>
    <n v="59345"/>
    <n v="84587"/>
    <n v="49878"/>
    <n v="193810"/>
    <n v="0.18155894693749841"/>
    <x v="0"/>
    <n v="0"/>
  </r>
  <r>
    <s v="Post_4167"/>
    <x v="532"/>
    <x v="21"/>
    <x v="3"/>
    <x v="0"/>
    <x v="0"/>
    <x v="0"/>
    <n v="2877495"/>
    <n v="216913"/>
    <n v="25906"/>
    <n v="12302"/>
    <n v="255121"/>
    <n v="8.8660796977926976E-2"/>
    <x v="0"/>
    <n v="0"/>
  </r>
  <r>
    <s v="Post_4168"/>
    <x v="506"/>
    <x v="7"/>
    <x v="0"/>
    <x v="7"/>
    <x v="0"/>
    <x v="2"/>
    <n v="1792756"/>
    <n v="491389"/>
    <n v="73253"/>
    <n v="31069"/>
    <n v="595711"/>
    <n v="0.33228782946480168"/>
    <x v="1"/>
    <n v="0"/>
  </r>
  <r>
    <s v="Post_4169"/>
    <x v="127"/>
    <x v="16"/>
    <x v="1"/>
    <x v="3"/>
    <x v="4"/>
    <x v="2"/>
    <n v="925974"/>
    <n v="134908"/>
    <n v="19403"/>
    <n v="21283"/>
    <n v="175594"/>
    <n v="0.18963167432346911"/>
    <x v="0"/>
    <n v="0"/>
  </r>
  <r>
    <s v="Post_4170"/>
    <x v="319"/>
    <x v="13"/>
    <x v="0"/>
    <x v="5"/>
    <x v="5"/>
    <x v="6"/>
    <n v="2791639"/>
    <n v="353316"/>
    <n v="80680"/>
    <n v="19829"/>
    <n v="453825"/>
    <n v="0.16256579020424919"/>
    <x v="0"/>
    <n v="0"/>
  </r>
  <r>
    <s v="Post_4171"/>
    <x v="62"/>
    <x v="4"/>
    <x v="0"/>
    <x v="0"/>
    <x v="4"/>
    <x v="2"/>
    <n v="4196347"/>
    <n v="307582"/>
    <n v="92983"/>
    <n v="25130"/>
    <n v="425695"/>
    <n v="0.10144418466823645"/>
    <x v="2"/>
    <n v="0"/>
  </r>
  <r>
    <s v="Post_4172"/>
    <x v="24"/>
    <x v="6"/>
    <x v="3"/>
    <x v="0"/>
    <x v="5"/>
    <x v="6"/>
    <n v="2038756"/>
    <n v="93268"/>
    <n v="63855"/>
    <n v="4422"/>
    <n v="161545"/>
    <n v="7.9237044550696606E-2"/>
    <x v="2"/>
    <n v="0"/>
  </r>
  <r>
    <s v="Post_4173"/>
    <x v="202"/>
    <x v="22"/>
    <x v="3"/>
    <x v="2"/>
    <x v="2"/>
    <x v="5"/>
    <n v="4032655"/>
    <n v="267123"/>
    <n v="41713"/>
    <n v="12391"/>
    <n v="321227"/>
    <n v="7.9656454618607347E-2"/>
    <x v="2"/>
    <n v="0"/>
  </r>
  <r>
    <s v="Post_4174"/>
    <x v="593"/>
    <x v="7"/>
    <x v="2"/>
    <x v="7"/>
    <x v="1"/>
    <x v="0"/>
    <n v="4485980"/>
    <n v="113834"/>
    <n v="44375"/>
    <n v="49799"/>
    <n v="208008"/>
    <n v="4.6368463524135192E-2"/>
    <x v="0"/>
    <n v="0"/>
  </r>
  <r>
    <s v="Post_4175"/>
    <x v="365"/>
    <x v="21"/>
    <x v="2"/>
    <x v="3"/>
    <x v="3"/>
    <x v="7"/>
    <n v="4394517"/>
    <n v="300804"/>
    <n v="64405"/>
    <n v="11918"/>
    <n v="377127"/>
    <n v="8.5817622277943179E-2"/>
    <x v="0"/>
    <n v="0"/>
  </r>
  <r>
    <s v="Post_4176"/>
    <x v="306"/>
    <x v="17"/>
    <x v="1"/>
    <x v="6"/>
    <x v="5"/>
    <x v="1"/>
    <n v="4422263"/>
    <n v="135404"/>
    <n v="43976"/>
    <n v="34379"/>
    <n v="213759"/>
    <n v="4.8337016590826912E-2"/>
    <x v="2"/>
    <n v="0"/>
  </r>
  <r>
    <s v="Post_4177"/>
    <x v="24"/>
    <x v="6"/>
    <x v="0"/>
    <x v="3"/>
    <x v="3"/>
    <x v="2"/>
    <n v="4144620"/>
    <n v="102895"/>
    <n v="41927"/>
    <n v="16690"/>
    <n v="161512"/>
    <n v="3.896907315990368E-2"/>
    <x v="1"/>
    <n v="0"/>
  </r>
  <r>
    <s v="Post_4178"/>
    <x v="268"/>
    <x v="8"/>
    <x v="3"/>
    <x v="0"/>
    <x v="2"/>
    <x v="2"/>
    <n v="3193985"/>
    <n v="413403"/>
    <n v="86209"/>
    <n v="32528"/>
    <n v="532140"/>
    <n v="0.16660691894295057"/>
    <x v="2"/>
    <n v="0"/>
  </r>
  <r>
    <s v="Post_4179"/>
    <x v="331"/>
    <x v="11"/>
    <x v="1"/>
    <x v="6"/>
    <x v="3"/>
    <x v="7"/>
    <n v="1650594"/>
    <n v="298194"/>
    <n v="1467"/>
    <n v="32021"/>
    <n v="331682"/>
    <n v="0.20094705300031382"/>
    <x v="1"/>
    <n v="0"/>
  </r>
  <r>
    <s v="Post_4180"/>
    <x v="622"/>
    <x v="13"/>
    <x v="0"/>
    <x v="5"/>
    <x v="0"/>
    <x v="7"/>
    <n v="1095673"/>
    <n v="389017"/>
    <n v="39161"/>
    <n v="13192"/>
    <n v="441370"/>
    <n v="0.40283004144484713"/>
    <x v="0"/>
    <n v="0"/>
  </r>
  <r>
    <s v="Post_4181"/>
    <x v="482"/>
    <x v="2"/>
    <x v="3"/>
    <x v="4"/>
    <x v="2"/>
    <x v="6"/>
    <n v="1476003"/>
    <n v="453792"/>
    <n v="99466"/>
    <n v="29613"/>
    <n v="582871"/>
    <n v="0.39489824885179775"/>
    <x v="0"/>
    <n v="0"/>
  </r>
  <r>
    <s v="Post_4182"/>
    <x v="371"/>
    <x v="8"/>
    <x v="2"/>
    <x v="9"/>
    <x v="2"/>
    <x v="2"/>
    <n v="1237934"/>
    <n v="315336"/>
    <n v="29121"/>
    <n v="26947"/>
    <n v="371404"/>
    <n v="0.30001922558068522"/>
    <x v="2"/>
    <n v="0"/>
  </r>
  <r>
    <s v="Post_4183"/>
    <x v="619"/>
    <x v="19"/>
    <x v="0"/>
    <x v="2"/>
    <x v="4"/>
    <x v="1"/>
    <n v="2259900"/>
    <n v="145744"/>
    <n v="42773"/>
    <n v="5579"/>
    <n v="194096"/>
    <n v="8.5886986149829633E-2"/>
    <x v="1"/>
    <n v="0"/>
  </r>
  <r>
    <s v="Post_4184"/>
    <x v="381"/>
    <x v="18"/>
    <x v="1"/>
    <x v="6"/>
    <x v="2"/>
    <x v="1"/>
    <n v="3661779"/>
    <n v="399252"/>
    <n v="71009"/>
    <n v="10389"/>
    <n v="480650"/>
    <n v="0.13126133499591319"/>
    <x v="1"/>
    <n v="0"/>
  </r>
  <r>
    <s v="Post_4185"/>
    <x v="426"/>
    <x v="6"/>
    <x v="0"/>
    <x v="9"/>
    <x v="5"/>
    <x v="4"/>
    <n v="3090316"/>
    <n v="352162"/>
    <n v="93570"/>
    <n v="19097"/>
    <n v="464829"/>
    <n v="0.15041471487058281"/>
    <x v="0"/>
    <n v="0"/>
  </r>
  <r>
    <s v="Post_4186"/>
    <x v="333"/>
    <x v="16"/>
    <x v="0"/>
    <x v="8"/>
    <x v="2"/>
    <x v="1"/>
    <n v="1154006"/>
    <n v="343894"/>
    <n v="69313"/>
    <n v="27094"/>
    <n v="440301"/>
    <n v="0.3815413438058381"/>
    <x v="0"/>
    <n v="0"/>
  </r>
  <r>
    <s v="Post_4187"/>
    <x v="375"/>
    <x v="20"/>
    <x v="0"/>
    <x v="2"/>
    <x v="4"/>
    <x v="4"/>
    <n v="2583561"/>
    <n v="340140"/>
    <n v="14516"/>
    <n v="40878"/>
    <n v="395534"/>
    <n v="0.15309644324248586"/>
    <x v="1"/>
    <n v="0"/>
  </r>
  <r>
    <s v="Post_4188"/>
    <x v="51"/>
    <x v="7"/>
    <x v="2"/>
    <x v="8"/>
    <x v="4"/>
    <x v="7"/>
    <n v="2638135"/>
    <n v="259465"/>
    <n v="26123"/>
    <n v="9244"/>
    <n v="294832"/>
    <n v="0.11175773794745152"/>
    <x v="1"/>
    <n v="0"/>
  </r>
  <r>
    <s v="Post_4189"/>
    <x v="212"/>
    <x v="8"/>
    <x v="1"/>
    <x v="1"/>
    <x v="3"/>
    <x v="7"/>
    <n v="310249"/>
    <n v="436907"/>
    <n v="80187"/>
    <n v="41517"/>
    <n v="558611"/>
    <n v="1.8005247398057689"/>
    <x v="1"/>
    <n v="0"/>
  </r>
  <r>
    <s v="Post_4190"/>
    <x v="30"/>
    <x v="10"/>
    <x v="3"/>
    <x v="7"/>
    <x v="4"/>
    <x v="6"/>
    <n v="4483252"/>
    <n v="371769"/>
    <n v="59628"/>
    <n v="14299"/>
    <n v="445696"/>
    <n v="9.9413550699358408E-2"/>
    <x v="1"/>
    <n v="0"/>
  </r>
  <r>
    <s v="Post_4191"/>
    <x v="663"/>
    <x v="19"/>
    <x v="0"/>
    <x v="1"/>
    <x v="0"/>
    <x v="2"/>
    <n v="2008379"/>
    <n v="378635"/>
    <n v="47524"/>
    <n v="7321"/>
    <n v="433480"/>
    <n v="0.21583575609981981"/>
    <x v="2"/>
    <n v="0"/>
  </r>
  <r>
    <s v="Post_4192"/>
    <x v="714"/>
    <x v="14"/>
    <x v="1"/>
    <x v="6"/>
    <x v="0"/>
    <x v="4"/>
    <n v="3417577"/>
    <n v="118797"/>
    <n v="11271"/>
    <n v="1040"/>
    <n v="131108"/>
    <n v="3.8362851809922646E-2"/>
    <x v="1"/>
    <n v="0"/>
  </r>
  <r>
    <s v="Post_4193"/>
    <x v="120"/>
    <x v="9"/>
    <x v="0"/>
    <x v="4"/>
    <x v="1"/>
    <x v="7"/>
    <n v="3958536"/>
    <n v="127248"/>
    <n v="80732"/>
    <n v="29365"/>
    <n v="237345"/>
    <n v="5.9957772267323073E-2"/>
    <x v="2"/>
    <n v="0"/>
  </r>
  <r>
    <s v="Post_4194"/>
    <x v="579"/>
    <x v="8"/>
    <x v="3"/>
    <x v="9"/>
    <x v="1"/>
    <x v="7"/>
    <n v="544588"/>
    <n v="266292"/>
    <n v="32491"/>
    <n v="20402"/>
    <n v="319185"/>
    <n v="0.58610362328953258"/>
    <x v="0"/>
    <n v="0"/>
  </r>
  <r>
    <s v="Post_4195"/>
    <x v="151"/>
    <x v="17"/>
    <x v="1"/>
    <x v="0"/>
    <x v="5"/>
    <x v="2"/>
    <n v="3075050"/>
    <n v="282373"/>
    <n v="20662"/>
    <n v="43100"/>
    <n v="346135"/>
    <n v="0.11256239735939252"/>
    <x v="2"/>
    <n v="0"/>
  </r>
  <r>
    <s v="Post_4196"/>
    <x v="446"/>
    <x v="20"/>
    <x v="2"/>
    <x v="8"/>
    <x v="4"/>
    <x v="6"/>
    <n v="2193675"/>
    <n v="334418"/>
    <n v="12614"/>
    <n v="24974"/>
    <n v="372006"/>
    <n v="0.16958118226264146"/>
    <x v="1"/>
    <n v="0"/>
  </r>
  <r>
    <s v="Post_4197"/>
    <x v="55"/>
    <x v="11"/>
    <x v="2"/>
    <x v="7"/>
    <x v="4"/>
    <x v="3"/>
    <n v="1779047"/>
    <n v="64478"/>
    <n v="18103"/>
    <n v="7857"/>
    <n v="90438"/>
    <n v="5.0835081928695534E-2"/>
    <x v="2"/>
    <n v="0"/>
  </r>
  <r>
    <s v="Post_4198"/>
    <x v="491"/>
    <x v="15"/>
    <x v="0"/>
    <x v="6"/>
    <x v="4"/>
    <x v="0"/>
    <n v="4465594"/>
    <n v="207163"/>
    <n v="71548"/>
    <n v="1980"/>
    <n v="280691"/>
    <n v="6.285636356551895E-2"/>
    <x v="0"/>
    <n v="0"/>
  </r>
  <r>
    <s v="Post_4199"/>
    <x v="656"/>
    <x v="12"/>
    <x v="2"/>
    <x v="7"/>
    <x v="5"/>
    <x v="3"/>
    <n v="2938655"/>
    <n v="483237"/>
    <n v="98936"/>
    <n v="21895"/>
    <n v="604068"/>
    <n v="0.20555934602734924"/>
    <x v="2"/>
    <n v="0"/>
  </r>
  <r>
    <s v="Post_4200"/>
    <x v="564"/>
    <x v="21"/>
    <x v="2"/>
    <x v="7"/>
    <x v="5"/>
    <x v="3"/>
    <n v="2121336"/>
    <n v="330030"/>
    <n v="12817"/>
    <n v="21347"/>
    <n v="364194"/>
    <n v="0.17168143094728983"/>
    <x v="0"/>
    <n v="0"/>
  </r>
  <r>
    <s v="Post_4201"/>
    <x v="160"/>
    <x v="23"/>
    <x v="2"/>
    <x v="8"/>
    <x v="1"/>
    <x v="1"/>
    <n v="4426725"/>
    <n v="158336"/>
    <n v="67298"/>
    <n v="41529"/>
    <n v="267163"/>
    <n v="6.0352292044344294E-2"/>
    <x v="2"/>
    <n v="0"/>
  </r>
  <r>
    <s v="Post_4202"/>
    <x v="579"/>
    <x v="8"/>
    <x v="3"/>
    <x v="1"/>
    <x v="4"/>
    <x v="1"/>
    <n v="3001319"/>
    <n v="440022"/>
    <n v="76480"/>
    <n v="23204"/>
    <n v="539706"/>
    <n v="0.17982293784832601"/>
    <x v="0"/>
    <n v="0"/>
  </r>
  <r>
    <s v="Post_4203"/>
    <x v="151"/>
    <x v="17"/>
    <x v="2"/>
    <x v="5"/>
    <x v="2"/>
    <x v="5"/>
    <n v="1623564"/>
    <n v="183308"/>
    <n v="11709"/>
    <n v="6813"/>
    <n v="201830"/>
    <n v="0.12431293130421714"/>
    <x v="2"/>
    <n v="0"/>
  </r>
  <r>
    <s v="Post_4204"/>
    <x v="292"/>
    <x v="6"/>
    <x v="3"/>
    <x v="7"/>
    <x v="1"/>
    <x v="6"/>
    <n v="98794"/>
    <n v="141964"/>
    <n v="2748"/>
    <n v="1357"/>
    <n v="146069"/>
    <n v="1.4785209628115068"/>
    <x v="1"/>
    <n v="0"/>
  </r>
  <r>
    <s v="Post_4205"/>
    <x v="482"/>
    <x v="2"/>
    <x v="1"/>
    <x v="6"/>
    <x v="4"/>
    <x v="6"/>
    <n v="897780"/>
    <n v="31613"/>
    <n v="86715"/>
    <n v="31460"/>
    <n v="149788"/>
    <n v="0.1668426563300586"/>
    <x v="2"/>
    <n v="0"/>
  </r>
  <r>
    <s v="Post_4206"/>
    <x v="395"/>
    <x v="6"/>
    <x v="2"/>
    <x v="6"/>
    <x v="3"/>
    <x v="0"/>
    <n v="1470152"/>
    <n v="10721"/>
    <n v="9486"/>
    <n v="8235"/>
    <n v="28442"/>
    <n v="1.9346298886101572E-2"/>
    <x v="0"/>
    <n v="0"/>
  </r>
  <r>
    <s v="Post_4207"/>
    <x v="269"/>
    <x v="18"/>
    <x v="2"/>
    <x v="6"/>
    <x v="0"/>
    <x v="2"/>
    <n v="3958044"/>
    <n v="313560"/>
    <n v="9096"/>
    <n v="9926"/>
    <n v="332582"/>
    <n v="8.4026857710525704E-2"/>
    <x v="0"/>
    <n v="0"/>
  </r>
  <r>
    <s v="Post_4208"/>
    <x v="724"/>
    <x v="5"/>
    <x v="1"/>
    <x v="5"/>
    <x v="0"/>
    <x v="2"/>
    <n v="4327143"/>
    <n v="390643"/>
    <n v="65125"/>
    <n v="484"/>
    <n v="456252"/>
    <n v="0.10543954752593108"/>
    <x v="2"/>
    <n v="0"/>
  </r>
  <r>
    <s v="Post_4209"/>
    <x v="1"/>
    <x v="1"/>
    <x v="1"/>
    <x v="2"/>
    <x v="4"/>
    <x v="4"/>
    <n v="2488071"/>
    <n v="331114"/>
    <n v="29029"/>
    <n v="8542"/>
    <n v="368685"/>
    <n v="0.14818106074947218"/>
    <x v="0"/>
    <n v="0"/>
  </r>
  <r>
    <s v="Post_4210"/>
    <x v="173"/>
    <x v="5"/>
    <x v="2"/>
    <x v="2"/>
    <x v="5"/>
    <x v="0"/>
    <n v="147450"/>
    <n v="381039"/>
    <n v="15546"/>
    <n v="16920"/>
    <n v="413505"/>
    <n v="2.8043743641912511"/>
    <x v="0"/>
    <n v="0"/>
  </r>
  <r>
    <s v="Post_4211"/>
    <x v="370"/>
    <x v="17"/>
    <x v="0"/>
    <x v="0"/>
    <x v="1"/>
    <x v="2"/>
    <n v="653382"/>
    <n v="203055"/>
    <n v="29290"/>
    <n v="21516"/>
    <n v="253861"/>
    <n v="0.38853381329758091"/>
    <x v="2"/>
    <n v="0"/>
  </r>
  <r>
    <s v="Post_4212"/>
    <x v="407"/>
    <x v="15"/>
    <x v="2"/>
    <x v="7"/>
    <x v="1"/>
    <x v="5"/>
    <n v="2445074"/>
    <n v="339219"/>
    <n v="42119"/>
    <n v="49060"/>
    <n v="430398"/>
    <n v="0.1760265742468326"/>
    <x v="0"/>
    <n v="0"/>
  </r>
  <r>
    <s v="Post_4213"/>
    <x v="238"/>
    <x v="7"/>
    <x v="0"/>
    <x v="7"/>
    <x v="4"/>
    <x v="4"/>
    <n v="3761056"/>
    <n v="2630"/>
    <n v="62256"/>
    <n v="44327"/>
    <n v="109213"/>
    <n v="2.9037855325738302E-2"/>
    <x v="0"/>
    <n v="0"/>
  </r>
  <r>
    <s v="Post_4214"/>
    <x v="454"/>
    <x v="16"/>
    <x v="0"/>
    <x v="5"/>
    <x v="3"/>
    <x v="7"/>
    <n v="4023508"/>
    <n v="424443"/>
    <n v="60005"/>
    <n v="29638"/>
    <n v="514086"/>
    <n v="0.12777059222946743"/>
    <x v="1"/>
    <n v="0"/>
  </r>
  <r>
    <s v="Post_4215"/>
    <x v="561"/>
    <x v="16"/>
    <x v="2"/>
    <x v="7"/>
    <x v="1"/>
    <x v="3"/>
    <n v="1393642"/>
    <n v="7098"/>
    <n v="15097"/>
    <n v="1221"/>
    <n v="23416"/>
    <n v="1.6802019456933704E-2"/>
    <x v="2"/>
    <n v="0"/>
  </r>
  <r>
    <s v="Post_4216"/>
    <x v="447"/>
    <x v="20"/>
    <x v="0"/>
    <x v="6"/>
    <x v="1"/>
    <x v="1"/>
    <n v="935563"/>
    <n v="150323"/>
    <n v="29577"/>
    <n v="19651"/>
    <n v="199551"/>
    <n v="0.21329509610790509"/>
    <x v="0"/>
    <n v="0"/>
  </r>
  <r>
    <s v="Post_4217"/>
    <x v="340"/>
    <x v="15"/>
    <x v="1"/>
    <x v="3"/>
    <x v="4"/>
    <x v="4"/>
    <n v="4546474"/>
    <n v="429394"/>
    <n v="68164"/>
    <n v="14640"/>
    <n v="512198"/>
    <n v="0.1126582929980464"/>
    <x v="2"/>
    <n v="0"/>
  </r>
  <r>
    <s v="Post_4218"/>
    <x v="506"/>
    <x v="7"/>
    <x v="1"/>
    <x v="8"/>
    <x v="2"/>
    <x v="4"/>
    <n v="4498429"/>
    <n v="435775"/>
    <n v="48777"/>
    <n v="14555"/>
    <n v="499107"/>
    <n v="0.11095140103356083"/>
    <x v="2"/>
    <n v="0"/>
  </r>
  <r>
    <s v="Post_4219"/>
    <x v="503"/>
    <x v="11"/>
    <x v="2"/>
    <x v="9"/>
    <x v="4"/>
    <x v="2"/>
    <n v="380026"/>
    <n v="214887"/>
    <n v="36187"/>
    <n v="17636"/>
    <n v="268710"/>
    <n v="0.70708319957055565"/>
    <x v="0"/>
    <n v="0"/>
  </r>
  <r>
    <s v="Post_4220"/>
    <x v="329"/>
    <x v="2"/>
    <x v="0"/>
    <x v="8"/>
    <x v="0"/>
    <x v="2"/>
    <n v="3545322"/>
    <n v="276967"/>
    <n v="4261"/>
    <n v="27752"/>
    <n v="308980"/>
    <n v="8.7151463252139016E-2"/>
    <x v="2"/>
    <n v="0"/>
  </r>
  <r>
    <s v="Post_4221"/>
    <x v="693"/>
    <x v="21"/>
    <x v="0"/>
    <x v="3"/>
    <x v="5"/>
    <x v="2"/>
    <n v="4228221"/>
    <n v="421606"/>
    <n v="4145"/>
    <n v="12960"/>
    <n v="438711"/>
    <n v="0.1037578215519009"/>
    <x v="1"/>
    <n v="0"/>
  </r>
  <r>
    <s v="Post_4222"/>
    <x v="643"/>
    <x v="16"/>
    <x v="3"/>
    <x v="5"/>
    <x v="4"/>
    <x v="6"/>
    <n v="2421039"/>
    <n v="255993"/>
    <n v="48735"/>
    <n v="38037"/>
    <n v="342765"/>
    <n v="0.14157764496978364"/>
    <x v="1"/>
    <n v="0"/>
  </r>
  <r>
    <s v="Post_4223"/>
    <x v="293"/>
    <x v="19"/>
    <x v="1"/>
    <x v="0"/>
    <x v="3"/>
    <x v="1"/>
    <n v="3278174"/>
    <n v="102658"/>
    <n v="57093"/>
    <n v="39631"/>
    <n v="199382"/>
    <n v="6.0821054648105929E-2"/>
    <x v="2"/>
    <n v="0"/>
  </r>
  <r>
    <s v="Post_4224"/>
    <x v="551"/>
    <x v="13"/>
    <x v="1"/>
    <x v="2"/>
    <x v="4"/>
    <x v="0"/>
    <n v="783572"/>
    <n v="139704"/>
    <n v="19042"/>
    <n v="38146"/>
    <n v="196892"/>
    <n v="0.25127493070196483"/>
    <x v="1"/>
    <n v="0"/>
  </r>
  <r>
    <s v="Post_4225"/>
    <x v="488"/>
    <x v="1"/>
    <x v="0"/>
    <x v="4"/>
    <x v="1"/>
    <x v="4"/>
    <n v="305543"/>
    <n v="409163"/>
    <n v="48642"/>
    <n v="44973"/>
    <n v="502778"/>
    <n v="1.6455228887587017"/>
    <x v="0"/>
    <n v="0"/>
  </r>
  <r>
    <s v="Post_4226"/>
    <x v="60"/>
    <x v="11"/>
    <x v="2"/>
    <x v="7"/>
    <x v="1"/>
    <x v="1"/>
    <n v="328897"/>
    <n v="147381"/>
    <n v="42373"/>
    <n v="23817"/>
    <n v="213571"/>
    <n v="0.64935526927883203"/>
    <x v="1"/>
    <n v="0"/>
  </r>
  <r>
    <s v="Post_4227"/>
    <x v="588"/>
    <x v="9"/>
    <x v="2"/>
    <x v="0"/>
    <x v="1"/>
    <x v="6"/>
    <n v="4876711"/>
    <n v="213421"/>
    <n v="13563"/>
    <n v="48777"/>
    <n v="275761"/>
    <n v="5.6546512598347531E-2"/>
    <x v="2"/>
    <n v="0"/>
  </r>
  <r>
    <s v="Post_4228"/>
    <x v="436"/>
    <x v="3"/>
    <x v="2"/>
    <x v="6"/>
    <x v="3"/>
    <x v="7"/>
    <n v="1003601"/>
    <n v="488570"/>
    <n v="58252"/>
    <n v="33282"/>
    <n v="580104"/>
    <n v="0.57802254083046944"/>
    <x v="0"/>
    <n v="0"/>
  </r>
  <r>
    <s v="Post_4229"/>
    <x v="656"/>
    <x v="12"/>
    <x v="0"/>
    <x v="1"/>
    <x v="1"/>
    <x v="0"/>
    <n v="4854055"/>
    <n v="197367"/>
    <n v="55292"/>
    <n v="48663"/>
    <n v="301322"/>
    <n v="6.207634647732669E-2"/>
    <x v="2"/>
    <n v="0"/>
  </r>
  <r>
    <s v="Post_4230"/>
    <x v="336"/>
    <x v="13"/>
    <x v="3"/>
    <x v="9"/>
    <x v="5"/>
    <x v="7"/>
    <n v="4413548"/>
    <n v="101503"/>
    <n v="91427"/>
    <n v="35256"/>
    <n v="228186"/>
    <n v="5.1701261660686594E-2"/>
    <x v="0"/>
    <n v="0"/>
  </r>
  <r>
    <s v="Post_4231"/>
    <x v="574"/>
    <x v="12"/>
    <x v="0"/>
    <x v="5"/>
    <x v="0"/>
    <x v="5"/>
    <n v="3019969"/>
    <n v="170993"/>
    <n v="43023"/>
    <n v="31600"/>
    <n v="245616"/>
    <n v="8.1330636175404453E-2"/>
    <x v="2"/>
    <n v="0"/>
  </r>
  <r>
    <s v="Post_4232"/>
    <x v="510"/>
    <x v="9"/>
    <x v="1"/>
    <x v="5"/>
    <x v="1"/>
    <x v="0"/>
    <n v="1087231"/>
    <n v="106848"/>
    <n v="43977"/>
    <n v="28368"/>
    <n v="179193"/>
    <n v="0.16481594067865982"/>
    <x v="2"/>
    <n v="0"/>
  </r>
  <r>
    <s v="Post_4233"/>
    <x v="243"/>
    <x v="16"/>
    <x v="0"/>
    <x v="9"/>
    <x v="1"/>
    <x v="6"/>
    <n v="3901334"/>
    <n v="463445"/>
    <n v="48617"/>
    <n v="36800"/>
    <n v="548862"/>
    <n v="0.14068572442144148"/>
    <x v="2"/>
    <n v="0"/>
  </r>
  <r>
    <s v="Post_4234"/>
    <x v="683"/>
    <x v="18"/>
    <x v="0"/>
    <x v="1"/>
    <x v="4"/>
    <x v="4"/>
    <n v="851907"/>
    <n v="359024"/>
    <n v="69682"/>
    <n v="12915"/>
    <n v="441621"/>
    <n v="0.51839109198539279"/>
    <x v="1"/>
    <n v="0"/>
  </r>
  <r>
    <s v="Post_4235"/>
    <x v="362"/>
    <x v="18"/>
    <x v="2"/>
    <x v="3"/>
    <x v="1"/>
    <x v="6"/>
    <n v="83320"/>
    <n v="149819"/>
    <n v="3019"/>
    <n v="10228"/>
    <n v="163066"/>
    <n v="1.9571051368218915"/>
    <x v="2"/>
    <n v="0"/>
  </r>
  <r>
    <s v="Post_4236"/>
    <x v="639"/>
    <x v="13"/>
    <x v="3"/>
    <x v="9"/>
    <x v="0"/>
    <x v="0"/>
    <n v="854031"/>
    <n v="148948"/>
    <n v="73678"/>
    <n v="39332"/>
    <n v="261958"/>
    <n v="0.30673125448607835"/>
    <x v="2"/>
    <n v="0"/>
  </r>
  <r>
    <s v="Post_4237"/>
    <x v="311"/>
    <x v="9"/>
    <x v="1"/>
    <x v="2"/>
    <x v="0"/>
    <x v="2"/>
    <n v="1293217"/>
    <n v="213794"/>
    <n v="46740"/>
    <n v="33829"/>
    <n v="294363"/>
    <n v="0.22762073186479917"/>
    <x v="1"/>
    <n v="0"/>
  </r>
  <r>
    <s v="Post_4238"/>
    <x v="418"/>
    <x v="5"/>
    <x v="2"/>
    <x v="1"/>
    <x v="1"/>
    <x v="7"/>
    <n v="1071793"/>
    <n v="82545"/>
    <n v="28397"/>
    <n v="25073"/>
    <n v="136015"/>
    <n v="0.12690416899531906"/>
    <x v="2"/>
    <n v="0"/>
  </r>
  <r>
    <s v="Post_4239"/>
    <x v="530"/>
    <x v="17"/>
    <x v="1"/>
    <x v="6"/>
    <x v="1"/>
    <x v="1"/>
    <n v="1575723"/>
    <n v="253050"/>
    <n v="16141"/>
    <n v="35096"/>
    <n v="304287"/>
    <n v="0.19310944880540551"/>
    <x v="0"/>
    <n v="0"/>
  </r>
  <r>
    <s v="Post_4240"/>
    <x v="422"/>
    <x v="14"/>
    <x v="0"/>
    <x v="7"/>
    <x v="1"/>
    <x v="3"/>
    <n v="4487202"/>
    <n v="309686"/>
    <n v="91035"/>
    <n v="42034"/>
    <n v="442755"/>
    <n v="9.8670619241121749E-2"/>
    <x v="2"/>
    <n v="0"/>
  </r>
  <r>
    <s v="Post_4241"/>
    <x v="280"/>
    <x v="16"/>
    <x v="3"/>
    <x v="2"/>
    <x v="0"/>
    <x v="6"/>
    <n v="398843"/>
    <n v="185311"/>
    <n v="90723"/>
    <n v="1420"/>
    <n v="277454"/>
    <n v="0.69564715940858934"/>
    <x v="2"/>
    <n v="0"/>
  </r>
  <r>
    <s v="Post_4242"/>
    <x v="514"/>
    <x v="4"/>
    <x v="0"/>
    <x v="8"/>
    <x v="4"/>
    <x v="6"/>
    <n v="239750"/>
    <n v="232397"/>
    <n v="49163"/>
    <n v="20748"/>
    <n v="302308"/>
    <n v="1.2609301355578728"/>
    <x v="0"/>
    <n v="0"/>
  </r>
  <r>
    <s v="Post_4243"/>
    <x v="614"/>
    <x v="9"/>
    <x v="1"/>
    <x v="4"/>
    <x v="3"/>
    <x v="3"/>
    <n v="1027434"/>
    <n v="150441"/>
    <n v="58194"/>
    <n v="45827"/>
    <n v="254462"/>
    <n v="0.2476674900772215"/>
    <x v="2"/>
    <n v="0"/>
  </r>
  <r>
    <s v="Post_4244"/>
    <x v="351"/>
    <x v="15"/>
    <x v="2"/>
    <x v="2"/>
    <x v="2"/>
    <x v="7"/>
    <n v="4602131"/>
    <n v="356619"/>
    <n v="50928"/>
    <n v="18081"/>
    <n v="425628"/>
    <n v="9.2484981414044931E-2"/>
    <x v="2"/>
    <n v="0"/>
  </r>
  <r>
    <s v="Post_4245"/>
    <x v="142"/>
    <x v="2"/>
    <x v="0"/>
    <x v="3"/>
    <x v="2"/>
    <x v="6"/>
    <n v="620949"/>
    <n v="146546"/>
    <n v="84429"/>
    <n v="28169"/>
    <n v="259144"/>
    <n v="0.41733540113600309"/>
    <x v="2"/>
    <n v="0"/>
  </r>
  <r>
    <s v="Post_4246"/>
    <x v="262"/>
    <x v="23"/>
    <x v="1"/>
    <x v="7"/>
    <x v="3"/>
    <x v="2"/>
    <n v="852004"/>
    <n v="355651"/>
    <n v="82868"/>
    <n v="32850"/>
    <n v="471369"/>
    <n v="0.55324740259435401"/>
    <x v="2"/>
    <n v="0"/>
  </r>
  <r>
    <s v="Post_4247"/>
    <x v="28"/>
    <x v="17"/>
    <x v="3"/>
    <x v="6"/>
    <x v="4"/>
    <x v="1"/>
    <n v="4278442"/>
    <n v="428476"/>
    <n v="2568"/>
    <n v="28273"/>
    <n v="459317"/>
    <n v="0.10735613571482329"/>
    <x v="0"/>
    <n v="0"/>
  </r>
  <r>
    <s v="Post_4248"/>
    <x v="673"/>
    <x v="10"/>
    <x v="2"/>
    <x v="1"/>
    <x v="3"/>
    <x v="1"/>
    <n v="3848380"/>
    <n v="301810"/>
    <n v="6280"/>
    <n v="29762"/>
    <n v="337852"/>
    <n v="8.7790706738939503E-2"/>
    <x v="1"/>
    <n v="0"/>
  </r>
  <r>
    <s v="Post_4249"/>
    <x v="598"/>
    <x v="17"/>
    <x v="0"/>
    <x v="1"/>
    <x v="2"/>
    <x v="6"/>
    <n v="2574505"/>
    <n v="125322"/>
    <n v="94933"/>
    <n v="48545"/>
    <n v="268800"/>
    <n v="0.10440842025942851"/>
    <x v="2"/>
    <n v="0"/>
  </r>
  <r>
    <s v="Post_4250"/>
    <x v="540"/>
    <x v="18"/>
    <x v="3"/>
    <x v="4"/>
    <x v="1"/>
    <x v="4"/>
    <n v="3283134"/>
    <n v="41122"/>
    <n v="8713"/>
    <n v="37710"/>
    <n v="87545"/>
    <n v="2.6665070630683973E-2"/>
    <x v="1"/>
    <n v="0"/>
  </r>
  <r>
    <s v="Post_4251"/>
    <x v="217"/>
    <x v="9"/>
    <x v="3"/>
    <x v="0"/>
    <x v="2"/>
    <x v="4"/>
    <n v="746909"/>
    <n v="45821"/>
    <n v="7638"/>
    <n v="15981"/>
    <n v="69440"/>
    <n v="9.2969826310835724E-2"/>
    <x v="2"/>
    <n v="0"/>
  </r>
  <r>
    <s v="Post_4252"/>
    <x v="680"/>
    <x v="16"/>
    <x v="1"/>
    <x v="7"/>
    <x v="4"/>
    <x v="3"/>
    <n v="1925512"/>
    <n v="445030"/>
    <n v="93050"/>
    <n v="27310"/>
    <n v="565390"/>
    <n v="0.29363099269181392"/>
    <x v="2"/>
    <n v="0"/>
  </r>
  <r>
    <s v="Post_4253"/>
    <x v="83"/>
    <x v="2"/>
    <x v="3"/>
    <x v="2"/>
    <x v="5"/>
    <x v="5"/>
    <n v="1705635"/>
    <n v="340776"/>
    <n v="13504"/>
    <n v="41680"/>
    <n v="395960"/>
    <n v="0.23214814423953542"/>
    <x v="0"/>
    <n v="0"/>
  </r>
  <r>
    <s v="Post_4254"/>
    <x v="34"/>
    <x v="13"/>
    <x v="1"/>
    <x v="4"/>
    <x v="3"/>
    <x v="3"/>
    <n v="3931634"/>
    <n v="154021"/>
    <n v="17016"/>
    <n v="30829"/>
    <n v="201866"/>
    <n v="5.1344046775462823E-2"/>
    <x v="0"/>
    <n v="0"/>
  </r>
  <r>
    <s v="Post_4255"/>
    <x v="409"/>
    <x v="11"/>
    <x v="2"/>
    <x v="2"/>
    <x v="0"/>
    <x v="5"/>
    <n v="3447523"/>
    <n v="43962"/>
    <n v="51838"/>
    <n v="30252"/>
    <n v="126052"/>
    <n v="3.656306281350407E-2"/>
    <x v="2"/>
    <n v="0"/>
  </r>
  <r>
    <s v="Post_4256"/>
    <x v="195"/>
    <x v="10"/>
    <x v="0"/>
    <x v="9"/>
    <x v="0"/>
    <x v="6"/>
    <n v="2783501"/>
    <n v="63860"/>
    <n v="82509"/>
    <n v="16462"/>
    <n v="162831"/>
    <n v="5.8498631759068886E-2"/>
    <x v="0"/>
    <n v="0"/>
  </r>
  <r>
    <s v="Post_4257"/>
    <x v="363"/>
    <x v="4"/>
    <x v="0"/>
    <x v="4"/>
    <x v="3"/>
    <x v="5"/>
    <n v="4497476"/>
    <n v="329836"/>
    <n v="14346"/>
    <n v="34972"/>
    <n v="379154"/>
    <n v="8.4303729469595842E-2"/>
    <x v="2"/>
    <n v="0"/>
  </r>
  <r>
    <s v="Post_4258"/>
    <x v="33"/>
    <x v="19"/>
    <x v="2"/>
    <x v="2"/>
    <x v="1"/>
    <x v="5"/>
    <n v="3984173"/>
    <n v="161617"/>
    <n v="68404"/>
    <n v="26669"/>
    <n v="256690"/>
    <n v="6.4427423206773402E-2"/>
    <x v="2"/>
    <n v="0"/>
  </r>
  <r>
    <s v="Post_4259"/>
    <x v="586"/>
    <x v="21"/>
    <x v="2"/>
    <x v="1"/>
    <x v="0"/>
    <x v="4"/>
    <n v="3140471"/>
    <n v="443708"/>
    <n v="64826"/>
    <n v="22130"/>
    <n v="530664"/>
    <n v="0.16897592749622589"/>
    <x v="0"/>
    <n v="0"/>
  </r>
  <r>
    <s v="Post_4260"/>
    <x v="127"/>
    <x v="16"/>
    <x v="0"/>
    <x v="4"/>
    <x v="1"/>
    <x v="2"/>
    <n v="2933626"/>
    <n v="87518"/>
    <n v="50945"/>
    <n v="18643"/>
    <n v="157106"/>
    <n v="5.3553520455572726E-2"/>
    <x v="2"/>
    <n v="0"/>
  </r>
  <r>
    <s v="Post_4261"/>
    <x v="268"/>
    <x v="8"/>
    <x v="1"/>
    <x v="9"/>
    <x v="4"/>
    <x v="7"/>
    <n v="1361580"/>
    <n v="169568"/>
    <n v="875"/>
    <n v="22352"/>
    <n v="192795"/>
    <n v="0.14159652756356586"/>
    <x v="1"/>
    <n v="0"/>
  </r>
  <r>
    <s v="Post_4262"/>
    <x v="602"/>
    <x v="8"/>
    <x v="2"/>
    <x v="3"/>
    <x v="4"/>
    <x v="6"/>
    <n v="4190571"/>
    <n v="271397"/>
    <n v="44550"/>
    <n v="19615"/>
    <n v="335562"/>
    <n v="8.0075483746725684E-2"/>
    <x v="0"/>
    <n v="0"/>
  </r>
  <r>
    <s v="Post_4263"/>
    <x v="136"/>
    <x v="10"/>
    <x v="3"/>
    <x v="7"/>
    <x v="4"/>
    <x v="5"/>
    <n v="3856845"/>
    <n v="195911"/>
    <n v="46850"/>
    <n v="13291"/>
    <n v="256052"/>
    <n v="6.6388978556307029E-2"/>
    <x v="2"/>
    <n v="0"/>
  </r>
  <r>
    <s v="Post_4264"/>
    <x v="416"/>
    <x v="4"/>
    <x v="0"/>
    <x v="4"/>
    <x v="4"/>
    <x v="6"/>
    <n v="233459"/>
    <n v="290078"/>
    <n v="20796"/>
    <n v="13785"/>
    <n v="324659"/>
    <n v="1.3906467516780248"/>
    <x v="2"/>
    <n v="0"/>
  </r>
  <r>
    <s v="Post_4265"/>
    <x v="548"/>
    <x v="22"/>
    <x v="0"/>
    <x v="1"/>
    <x v="4"/>
    <x v="4"/>
    <n v="3961797"/>
    <n v="253439"/>
    <n v="67692"/>
    <n v="7836"/>
    <n v="328967"/>
    <n v="8.3034794564183875E-2"/>
    <x v="1"/>
    <n v="0"/>
  </r>
  <r>
    <s v="Post_4266"/>
    <x v="713"/>
    <x v="10"/>
    <x v="1"/>
    <x v="4"/>
    <x v="4"/>
    <x v="1"/>
    <n v="4926269"/>
    <n v="264064"/>
    <n v="91827"/>
    <n v="1032"/>
    <n v="356923"/>
    <n v="7.2453006524816246E-2"/>
    <x v="0"/>
    <n v="0"/>
  </r>
  <r>
    <s v="Post_4267"/>
    <x v="192"/>
    <x v="8"/>
    <x v="1"/>
    <x v="2"/>
    <x v="3"/>
    <x v="4"/>
    <n v="3691701"/>
    <n v="448223"/>
    <n v="32943"/>
    <n v="40561"/>
    <n v="521727"/>
    <n v="0.14132428384638951"/>
    <x v="2"/>
    <n v="0"/>
  </r>
  <r>
    <s v="Post_4268"/>
    <x v="226"/>
    <x v="7"/>
    <x v="2"/>
    <x v="5"/>
    <x v="0"/>
    <x v="7"/>
    <n v="2970930"/>
    <n v="131718"/>
    <n v="60239"/>
    <n v="32883"/>
    <n v="224840"/>
    <n v="7.5680005924070912E-2"/>
    <x v="2"/>
    <n v="0"/>
  </r>
  <r>
    <s v="Post_4269"/>
    <x v="703"/>
    <x v="22"/>
    <x v="1"/>
    <x v="7"/>
    <x v="0"/>
    <x v="6"/>
    <n v="3247449"/>
    <n v="388272"/>
    <n v="6238"/>
    <n v="25311"/>
    <n v="419821"/>
    <n v="0.12927716493777117"/>
    <x v="1"/>
    <n v="0"/>
  </r>
  <r>
    <s v="Post_4270"/>
    <x v="446"/>
    <x v="20"/>
    <x v="2"/>
    <x v="2"/>
    <x v="4"/>
    <x v="5"/>
    <n v="3541294"/>
    <n v="288982"/>
    <n v="90384"/>
    <n v="33462"/>
    <n v="412828"/>
    <n v="0.11657546648202606"/>
    <x v="0"/>
    <n v="0"/>
  </r>
  <r>
    <s v="Post_4271"/>
    <x v="140"/>
    <x v="15"/>
    <x v="2"/>
    <x v="7"/>
    <x v="2"/>
    <x v="1"/>
    <n v="304335"/>
    <n v="292726"/>
    <n v="57503"/>
    <n v="40349"/>
    <n v="390578"/>
    <n v="1.2833817996615571"/>
    <x v="2"/>
    <n v="0"/>
  </r>
  <r>
    <s v="Post_4272"/>
    <x v="93"/>
    <x v="2"/>
    <x v="3"/>
    <x v="6"/>
    <x v="5"/>
    <x v="0"/>
    <n v="4014231"/>
    <n v="131648"/>
    <n v="19628"/>
    <n v="38051"/>
    <n v="189327"/>
    <n v="4.7163952448177497E-2"/>
    <x v="0"/>
    <n v="0"/>
  </r>
  <r>
    <s v="Post_4273"/>
    <x v="568"/>
    <x v="7"/>
    <x v="3"/>
    <x v="7"/>
    <x v="4"/>
    <x v="0"/>
    <n v="4067513"/>
    <n v="313641"/>
    <n v="41751"/>
    <n v="34036"/>
    <n v="389428"/>
    <n v="9.5741058479714758E-2"/>
    <x v="0"/>
    <n v="0"/>
  </r>
  <r>
    <s v="Post_4274"/>
    <x v="264"/>
    <x v="13"/>
    <x v="2"/>
    <x v="0"/>
    <x v="1"/>
    <x v="6"/>
    <n v="2668074"/>
    <n v="43458"/>
    <n v="72133"/>
    <n v="24287"/>
    <n v="139878"/>
    <n v="5.2426581871417362E-2"/>
    <x v="0"/>
    <n v="0"/>
  </r>
  <r>
    <s v="Post_4275"/>
    <x v="477"/>
    <x v="4"/>
    <x v="2"/>
    <x v="0"/>
    <x v="3"/>
    <x v="5"/>
    <n v="4589006"/>
    <n v="172497"/>
    <n v="50326"/>
    <n v="37879"/>
    <n v="260702"/>
    <n v="5.6810124022500734E-2"/>
    <x v="0"/>
    <n v="0"/>
  </r>
  <r>
    <s v="Post_4276"/>
    <x v="462"/>
    <x v="20"/>
    <x v="1"/>
    <x v="1"/>
    <x v="4"/>
    <x v="5"/>
    <n v="635329"/>
    <n v="151415"/>
    <n v="59753"/>
    <n v="29150"/>
    <n v="240318"/>
    <n v="0.37825756419115136"/>
    <x v="1"/>
    <n v="0"/>
  </r>
  <r>
    <s v="Post_4277"/>
    <x v="473"/>
    <x v="11"/>
    <x v="0"/>
    <x v="7"/>
    <x v="0"/>
    <x v="3"/>
    <n v="36859"/>
    <n v="235389"/>
    <n v="7241"/>
    <n v="15711"/>
    <n v="258341"/>
    <n v="7.0088987764182429"/>
    <x v="1"/>
    <n v="0"/>
  </r>
  <r>
    <s v="Post_4278"/>
    <x v="17"/>
    <x v="6"/>
    <x v="3"/>
    <x v="7"/>
    <x v="5"/>
    <x v="4"/>
    <n v="1747564"/>
    <n v="183228"/>
    <n v="4734"/>
    <n v="33207"/>
    <n v="221169"/>
    <n v="0.12655845508376232"/>
    <x v="1"/>
    <n v="0"/>
  </r>
  <r>
    <s v="Post_4279"/>
    <x v="594"/>
    <x v="2"/>
    <x v="0"/>
    <x v="5"/>
    <x v="0"/>
    <x v="3"/>
    <n v="28280"/>
    <n v="67072"/>
    <n v="13299"/>
    <n v="23411"/>
    <n v="103782"/>
    <n v="3.6698019801980197"/>
    <x v="1"/>
    <n v="0"/>
  </r>
  <r>
    <s v="Post_4280"/>
    <x v="37"/>
    <x v="0"/>
    <x v="3"/>
    <x v="2"/>
    <x v="2"/>
    <x v="3"/>
    <n v="566681"/>
    <n v="324840"/>
    <n v="68424"/>
    <n v="1453"/>
    <n v="394717"/>
    <n v="0.69654179335463873"/>
    <x v="1"/>
    <n v="0"/>
  </r>
  <r>
    <s v="Post_4281"/>
    <x v="481"/>
    <x v="11"/>
    <x v="0"/>
    <x v="5"/>
    <x v="3"/>
    <x v="4"/>
    <n v="919348"/>
    <n v="34013"/>
    <n v="38438"/>
    <n v="18076"/>
    <n v="90527"/>
    <n v="9.8468697381187534E-2"/>
    <x v="2"/>
    <n v="0"/>
  </r>
  <r>
    <s v="Post_4282"/>
    <x v="171"/>
    <x v="8"/>
    <x v="0"/>
    <x v="1"/>
    <x v="1"/>
    <x v="4"/>
    <n v="4461875"/>
    <n v="81049"/>
    <n v="47612"/>
    <n v="7747"/>
    <n v="136408"/>
    <n v="3.0571900826446282E-2"/>
    <x v="0"/>
    <n v="0"/>
  </r>
  <r>
    <s v="Post_4283"/>
    <x v="349"/>
    <x v="7"/>
    <x v="0"/>
    <x v="9"/>
    <x v="2"/>
    <x v="1"/>
    <n v="249167"/>
    <n v="103790"/>
    <n v="7499"/>
    <n v="15286"/>
    <n v="126575"/>
    <n v="0.50799263144798468"/>
    <x v="0"/>
    <n v="0"/>
  </r>
  <r>
    <s v="Post_4284"/>
    <x v="653"/>
    <x v="20"/>
    <x v="1"/>
    <x v="7"/>
    <x v="5"/>
    <x v="5"/>
    <n v="782140"/>
    <n v="39109"/>
    <n v="45106"/>
    <n v="34619"/>
    <n v="118834"/>
    <n v="0.15193443629017822"/>
    <x v="1"/>
    <n v="0"/>
  </r>
  <r>
    <s v="Post_4285"/>
    <x v="615"/>
    <x v="17"/>
    <x v="3"/>
    <x v="4"/>
    <x v="4"/>
    <x v="5"/>
    <n v="7810"/>
    <n v="277197"/>
    <n v="12486"/>
    <n v="422"/>
    <n v="290105"/>
    <n v="37.145326504481432"/>
    <x v="2"/>
    <n v="0"/>
  </r>
  <r>
    <s v="Post_4286"/>
    <x v="166"/>
    <x v="21"/>
    <x v="0"/>
    <x v="6"/>
    <x v="0"/>
    <x v="6"/>
    <n v="3490701"/>
    <n v="123912"/>
    <n v="8189"/>
    <n v="45049"/>
    <n v="177150"/>
    <n v="5.0749118873257837E-2"/>
    <x v="2"/>
    <n v="0"/>
  </r>
  <r>
    <s v="Post_4287"/>
    <x v="605"/>
    <x v="17"/>
    <x v="1"/>
    <x v="7"/>
    <x v="3"/>
    <x v="6"/>
    <n v="1701218"/>
    <n v="219365"/>
    <n v="32346"/>
    <n v="9017"/>
    <n v="260728"/>
    <n v="0.15325960576481085"/>
    <x v="1"/>
    <n v="0"/>
  </r>
  <r>
    <s v="Post_4288"/>
    <x v="441"/>
    <x v="5"/>
    <x v="0"/>
    <x v="5"/>
    <x v="2"/>
    <x v="0"/>
    <n v="664216"/>
    <n v="474624"/>
    <n v="86948"/>
    <n v="42845"/>
    <n v="604417"/>
    <n v="0.9099705517482265"/>
    <x v="1"/>
    <n v="0"/>
  </r>
  <r>
    <s v="Post_4289"/>
    <x v="632"/>
    <x v="11"/>
    <x v="2"/>
    <x v="1"/>
    <x v="1"/>
    <x v="6"/>
    <n v="2699566"/>
    <n v="112069"/>
    <n v="76606"/>
    <n v="25802"/>
    <n v="214477"/>
    <n v="7.94486965682632E-2"/>
    <x v="2"/>
    <n v="0"/>
  </r>
  <r>
    <s v="Post_4290"/>
    <x v="631"/>
    <x v="23"/>
    <x v="3"/>
    <x v="7"/>
    <x v="2"/>
    <x v="0"/>
    <n v="468433"/>
    <n v="104947"/>
    <n v="95399"/>
    <n v="32253"/>
    <n v="232599"/>
    <n v="0.49654699818330478"/>
    <x v="0"/>
    <n v="0"/>
  </r>
  <r>
    <s v="Post_4291"/>
    <x v="641"/>
    <x v="1"/>
    <x v="3"/>
    <x v="0"/>
    <x v="1"/>
    <x v="4"/>
    <n v="2243196"/>
    <n v="90911"/>
    <n v="32317"/>
    <n v="38941"/>
    <n v="162169"/>
    <n v="7.2293727342595121E-2"/>
    <x v="2"/>
    <n v="0"/>
  </r>
  <r>
    <s v="Post_4292"/>
    <x v="561"/>
    <x v="16"/>
    <x v="0"/>
    <x v="5"/>
    <x v="5"/>
    <x v="2"/>
    <n v="50353"/>
    <n v="338919"/>
    <n v="5571"/>
    <n v="36018"/>
    <n v="380508"/>
    <n v="7.5568089289615319"/>
    <x v="1"/>
    <n v="0"/>
  </r>
  <r>
    <s v="Post_4293"/>
    <x v="506"/>
    <x v="7"/>
    <x v="0"/>
    <x v="4"/>
    <x v="2"/>
    <x v="3"/>
    <n v="2829163"/>
    <n v="17805"/>
    <n v="57264"/>
    <n v="24917"/>
    <n v="99986"/>
    <n v="3.5341194551179976E-2"/>
    <x v="2"/>
    <n v="0"/>
  </r>
  <r>
    <s v="Post_4294"/>
    <x v="271"/>
    <x v="9"/>
    <x v="3"/>
    <x v="0"/>
    <x v="5"/>
    <x v="4"/>
    <n v="1471005"/>
    <n v="425853"/>
    <n v="71495"/>
    <n v="7053"/>
    <n v="504401"/>
    <n v="0.34289550341433239"/>
    <x v="0"/>
    <n v="0"/>
  </r>
  <r>
    <s v="Post_4295"/>
    <x v="644"/>
    <x v="3"/>
    <x v="3"/>
    <x v="6"/>
    <x v="5"/>
    <x v="0"/>
    <n v="2443556"/>
    <n v="441822"/>
    <n v="99479"/>
    <n v="5885"/>
    <n v="547186"/>
    <n v="0.22393020663328361"/>
    <x v="1"/>
    <n v="0"/>
  </r>
  <r>
    <s v="Post_4296"/>
    <x v="407"/>
    <x v="15"/>
    <x v="3"/>
    <x v="5"/>
    <x v="0"/>
    <x v="2"/>
    <n v="1973792"/>
    <n v="467441"/>
    <n v="30230"/>
    <n v="13710"/>
    <n v="511381"/>
    <n v="0.25908555714077269"/>
    <x v="1"/>
    <n v="0"/>
  </r>
  <r>
    <s v="Post_4297"/>
    <x v="517"/>
    <x v="19"/>
    <x v="3"/>
    <x v="7"/>
    <x v="0"/>
    <x v="7"/>
    <n v="4478176"/>
    <n v="393579"/>
    <n v="14318"/>
    <n v="9635"/>
    <n v="417532"/>
    <n v="9.3237067949093561E-2"/>
    <x v="0"/>
    <n v="0"/>
  </r>
  <r>
    <s v="Post_4298"/>
    <x v="63"/>
    <x v="15"/>
    <x v="0"/>
    <x v="7"/>
    <x v="5"/>
    <x v="2"/>
    <n v="3856234"/>
    <n v="410366"/>
    <n v="55392"/>
    <n v="8229"/>
    <n v="473987"/>
    <n v="0.12291448081210839"/>
    <x v="2"/>
    <n v="0"/>
  </r>
  <r>
    <s v="Post_4299"/>
    <x v="98"/>
    <x v="15"/>
    <x v="2"/>
    <x v="3"/>
    <x v="5"/>
    <x v="1"/>
    <n v="4491907"/>
    <n v="492953"/>
    <n v="25891"/>
    <n v="28083"/>
    <n v="546927"/>
    <n v="0.12175830888751704"/>
    <x v="0"/>
    <n v="0"/>
  </r>
  <r>
    <s v="Post_4300"/>
    <x v="500"/>
    <x v="18"/>
    <x v="3"/>
    <x v="2"/>
    <x v="4"/>
    <x v="2"/>
    <n v="4082125"/>
    <n v="165615"/>
    <n v="21803"/>
    <n v="19119"/>
    <n v="206537"/>
    <n v="5.0595461922405612E-2"/>
    <x v="1"/>
    <n v="0"/>
  </r>
  <r>
    <s v="Post_4301"/>
    <x v="443"/>
    <x v="19"/>
    <x v="3"/>
    <x v="2"/>
    <x v="2"/>
    <x v="5"/>
    <n v="4895487"/>
    <n v="174541"/>
    <n v="44267"/>
    <n v="7342"/>
    <n v="226150"/>
    <n v="4.6195608322522355E-2"/>
    <x v="0"/>
    <n v="0"/>
  </r>
  <r>
    <s v="Post_4302"/>
    <x v="98"/>
    <x v="15"/>
    <x v="0"/>
    <x v="6"/>
    <x v="5"/>
    <x v="7"/>
    <n v="1773094"/>
    <n v="293495"/>
    <n v="85955"/>
    <n v="19535"/>
    <n v="398985"/>
    <n v="0.22502191085187814"/>
    <x v="2"/>
    <n v="0"/>
  </r>
  <r>
    <s v="Post_4303"/>
    <x v="587"/>
    <x v="22"/>
    <x v="3"/>
    <x v="9"/>
    <x v="5"/>
    <x v="7"/>
    <n v="4798416"/>
    <n v="63981"/>
    <n v="7160"/>
    <n v="25445"/>
    <n v="96586"/>
    <n v="2.0128725812851574E-2"/>
    <x v="1"/>
    <n v="0"/>
  </r>
  <r>
    <s v="Post_4304"/>
    <x v="291"/>
    <x v="14"/>
    <x v="1"/>
    <x v="3"/>
    <x v="0"/>
    <x v="5"/>
    <n v="4642714"/>
    <n v="29147"/>
    <n v="73143"/>
    <n v="24735"/>
    <n v="127025"/>
    <n v="2.7360074301367693E-2"/>
    <x v="2"/>
    <n v="0"/>
  </r>
  <r>
    <s v="Post_4305"/>
    <x v="303"/>
    <x v="23"/>
    <x v="3"/>
    <x v="9"/>
    <x v="1"/>
    <x v="5"/>
    <n v="4414650"/>
    <n v="498878"/>
    <n v="2231"/>
    <n v="356"/>
    <n v="501465"/>
    <n v="0.11359111141313581"/>
    <x v="0"/>
    <n v="0"/>
  </r>
  <r>
    <s v="Post_4306"/>
    <x v="542"/>
    <x v="9"/>
    <x v="2"/>
    <x v="6"/>
    <x v="4"/>
    <x v="5"/>
    <n v="2135331"/>
    <n v="187868"/>
    <n v="62579"/>
    <n v="45556"/>
    <n v="296003"/>
    <n v="0.13862160011726518"/>
    <x v="0"/>
    <n v="0"/>
  </r>
  <r>
    <s v="Post_4307"/>
    <x v="316"/>
    <x v="5"/>
    <x v="3"/>
    <x v="9"/>
    <x v="5"/>
    <x v="4"/>
    <n v="1447626"/>
    <n v="289168"/>
    <n v="47520"/>
    <n v="15645"/>
    <n v="352333"/>
    <n v="0.24338675873464555"/>
    <x v="2"/>
    <n v="0"/>
  </r>
  <r>
    <s v="Post_4308"/>
    <x v="289"/>
    <x v="5"/>
    <x v="0"/>
    <x v="7"/>
    <x v="4"/>
    <x v="4"/>
    <n v="4725553"/>
    <n v="83787"/>
    <n v="37879"/>
    <n v="49935"/>
    <n v="171601"/>
    <n v="3.6313421942363144E-2"/>
    <x v="0"/>
    <n v="0"/>
  </r>
  <r>
    <s v="Post_4309"/>
    <x v="451"/>
    <x v="16"/>
    <x v="1"/>
    <x v="1"/>
    <x v="0"/>
    <x v="0"/>
    <n v="419463"/>
    <n v="183965"/>
    <n v="12276"/>
    <n v="24832"/>
    <n v="221073"/>
    <n v="0.52703814162393348"/>
    <x v="0"/>
    <n v="0"/>
  </r>
  <r>
    <s v="Post_4310"/>
    <x v="113"/>
    <x v="18"/>
    <x v="3"/>
    <x v="1"/>
    <x v="1"/>
    <x v="5"/>
    <n v="1066075"/>
    <n v="13285"/>
    <n v="75433"/>
    <n v="25566"/>
    <n v="114284"/>
    <n v="0.10720071289543419"/>
    <x v="2"/>
    <n v="0"/>
  </r>
  <r>
    <s v="Post_4311"/>
    <x v="497"/>
    <x v="14"/>
    <x v="1"/>
    <x v="7"/>
    <x v="5"/>
    <x v="1"/>
    <n v="1825709"/>
    <n v="104030"/>
    <n v="69496"/>
    <n v="17900"/>
    <n v="191426"/>
    <n v="0.10485022530972898"/>
    <x v="0"/>
    <n v="0"/>
  </r>
  <r>
    <s v="Post_4312"/>
    <x v="94"/>
    <x v="2"/>
    <x v="0"/>
    <x v="4"/>
    <x v="5"/>
    <x v="4"/>
    <n v="4115760"/>
    <n v="324790"/>
    <n v="37978"/>
    <n v="36114"/>
    <n v="398882"/>
    <n v="9.691575796450716E-2"/>
    <x v="1"/>
    <n v="0"/>
  </r>
  <r>
    <s v="Post_4313"/>
    <x v="546"/>
    <x v="18"/>
    <x v="3"/>
    <x v="5"/>
    <x v="5"/>
    <x v="2"/>
    <n v="3685844"/>
    <n v="223830"/>
    <n v="55996"/>
    <n v="25133"/>
    <n v="304959"/>
    <n v="8.273790209243799E-2"/>
    <x v="2"/>
    <n v="0"/>
  </r>
  <r>
    <s v="Post_4314"/>
    <x v="259"/>
    <x v="13"/>
    <x v="0"/>
    <x v="1"/>
    <x v="4"/>
    <x v="5"/>
    <n v="4359955"/>
    <n v="213360"/>
    <n v="39553"/>
    <n v="32002"/>
    <n v="284915"/>
    <n v="6.5348151529086879E-2"/>
    <x v="2"/>
    <n v="0"/>
  </r>
  <r>
    <s v="Post_4315"/>
    <x v="460"/>
    <x v="12"/>
    <x v="1"/>
    <x v="0"/>
    <x v="2"/>
    <x v="6"/>
    <n v="712323"/>
    <n v="159720"/>
    <n v="86640"/>
    <n v="24901"/>
    <n v="271261"/>
    <n v="0.38081179464933745"/>
    <x v="0"/>
    <n v="0"/>
  </r>
  <r>
    <s v="Post_4316"/>
    <x v="163"/>
    <x v="4"/>
    <x v="3"/>
    <x v="8"/>
    <x v="5"/>
    <x v="1"/>
    <n v="2932639"/>
    <n v="87828"/>
    <n v="55827"/>
    <n v="27573"/>
    <n v="171228"/>
    <n v="5.8387002287018618E-2"/>
    <x v="1"/>
    <n v="0"/>
  </r>
  <r>
    <s v="Post_4317"/>
    <x v="473"/>
    <x v="11"/>
    <x v="1"/>
    <x v="8"/>
    <x v="0"/>
    <x v="6"/>
    <n v="2481313"/>
    <n v="163409"/>
    <n v="29625"/>
    <n v="20363"/>
    <n v="213397"/>
    <n v="8.600164509676933E-2"/>
    <x v="1"/>
    <n v="0"/>
  </r>
  <r>
    <s v="Post_4318"/>
    <x v="95"/>
    <x v="15"/>
    <x v="1"/>
    <x v="7"/>
    <x v="3"/>
    <x v="3"/>
    <n v="4447344"/>
    <n v="202595"/>
    <n v="89767"/>
    <n v="16312"/>
    <n v="308674"/>
    <n v="6.9406369284678679E-2"/>
    <x v="1"/>
    <n v="0"/>
  </r>
  <r>
    <s v="Post_4319"/>
    <x v="24"/>
    <x v="6"/>
    <x v="0"/>
    <x v="5"/>
    <x v="5"/>
    <x v="7"/>
    <n v="4317598"/>
    <n v="276382"/>
    <n v="58474"/>
    <n v="10871"/>
    <n v="345727"/>
    <n v="8.0073920730924925E-2"/>
    <x v="2"/>
    <n v="0"/>
  </r>
  <r>
    <s v="Post_4320"/>
    <x v="117"/>
    <x v="9"/>
    <x v="0"/>
    <x v="4"/>
    <x v="4"/>
    <x v="7"/>
    <n v="291464"/>
    <n v="3431"/>
    <n v="54119"/>
    <n v="12110"/>
    <n v="69660"/>
    <n v="0.23900035681936704"/>
    <x v="2"/>
    <n v="0"/>
  </r>
  <r>
    <s v="Post_4321"/>
    <x v="161"/>
    <x v="16"/>
    <x v="1"/>
    <x v="1"/>
    <x v="3"/>
    <x v="6"/>
    <n v="3031467"/>
    <n v="389739"/>
    <n v="73465"/>
    <n v="30244"/>
    <n v="493448"/>
    <n v="0.16277531637322787"/>
    <x v="1"/>
    <n v="0"/>
  </r>
  <r>
    <s v="Post_4322"/>
    <x v="714"/>
    <x v="14"/>
    <x v="3"/>
    <x v="7"/>
    <x v="5"/>
    <x v="1"/>
    <n v="3693552"/>
    <n v="249768"/>
    <n v="16084"/>
    <n v="5323"/>
    <n v="271175"/>
    <n v="7.3418487136501662E-2"/>
    <x v="1"/>
    <n v="0"/>
  </r>
  <r>
    <s v="Post_4323"/>
    <x v="695"/>
    <x v="20"/>
    <x v="2"/>
    <x v="5"/>
    <x v="2"/>
    <x v="6"/>
    <n v="2726954"/>
    <n v="166440"/>
    <n v="92571"/>
    <n v="7667"/>
    <n v="266678"/>
    <n v="9.7793362117586144E-2"/>
    <x v="1"/>
    <n v="0"/>
  </r>
  <r>
    <s v="Post_4324"/>
    <x v="704"/>
    <x v="23"/>
    <x v="3"/>
    <x v="3"/>
    <x v="2"/>
    <x v="1"/>
    <n v="2725186"/>
    <n v="453828"/>
    <n v="56158"/>
    <n v="21964"/>
    <n v="531950"/>
    <n v="0.19519768558916711"/>
    <x v="0"/>
    <n v="0"/>
  </r>
  <r>
    <s v="Post_4325"/>
    <x v="506"/>
    <x v="7"/>
    <x v="1"/>
    <x v="0"/>
    <x v="5"/>
    <x v="5"/>
    <n v="886426"/>
    <n v="77304"/>
    <n v="13067"/>
    <n v="5337"/>
    <n v="95708"/>
    <n v="0.10797065970537868"/>
    <x v="2"/>
    <n v="0"/>
  </r>
  <r>
    <s v="Post_4326"/>
    <x v="338"/>
    <x v="7"/>
    <x v="1"/>
    <x v="8"/>
    <x v="5"/>
    <x v="5"/>
    <n v="4821524"/>
    <n v="61393"/>
    <n v="87511"/>
    <n v="45741"/>
    <n v="194645"/>
    <n v="4.0370015787539376E-2"/>
    <x v="2"/>
    <n v="0"/>
  </r>
  <r>
    <s v="Post_4327"/>
    <x v="396"/>
    <x v="5"/>
    <x v="3"/>
    <x v="5"/>
    <x v="5"/>
    <x v="0"/>
    <n v="3738116"/>
    <n v="115957"/>
    <n v="28372"/>
    <n v="25689"/>
    <n v="170018"/>
    <n v="4.5482269678094524E-2"/>
    <x v="2"/>
    <n v="0"/>
  </r>
  <r>
    <s v="Post_4328"/>
    <x v="82"/>
    <x v="22"/>
    <x v="0"/>
    <x v="8"/>
    <x v="2"/>
    <x v="3"/>
    <n v="4594690"/>
    <n v="34250"/>
    <n v="79276"/>
    <n v="10244"/>
    <n v="123770"/>
    <n v="2.6937617118891592E-2"/>
    <x v="0"/>
    <n v="0"/>
  </r>
  <r>
    <s v="Post_4329"/>
    <x v="478"/>
    <x v="11"/>
    <x v="2"/>
    <x v="4"/>
    <x v="3"/>
    <x v="7"/>
    <n v="890622"/>
    <n v="28385"/>
    <n v="91934"/>
    <n v="40148"/>
    <n v="160467"/>
    <n v="0.18017408058637671"/>
    <x v="1"/>
    <n v="0"/>
  </r>
  <r>
    <s v="Post_4330"/>
    <x v="459"/>
    <x v="9"/>
    <x v="2"/>
    <x v="7"/>
    <x v="2"/>
    <x v="6"/>
    <n v="1129787"/>
    <n v="317233"/>
    <n v="81454"/>
    <n v="20816"/>
    <n v="419503"/>
    <n v="0.37131158351087418"/>
    <x v="2"/>
    <n v="0"/>
  </r>
  <r>
    <s v="Post_4331"/>
    <x v="334"/>
    <x v="6"/>
    <x v="3"/>
    <x v="4"/>
    <x v="1"/>
    <x v="5"/>
    <n v="4730234"/>
    <n v="137638"/>
    <n v="45719"/>
    <n v="35610"/>
    <n v="218967"/>
    <n v="4.6290944591747471E-2"/>
    <x v="0"/>
    <n v="0"/>
  </r>
  <r>
    <s v="Post_4332"/>
    <x v="490"/>
    <x v="3"/>
    <x v="3"/>
    <x v="4"/>
    <x v="3"/>
    <x v="1"/>
    <n v="2224355"/>
    <n v="277794"/>
    <n v="58198"/>
    <n v="36236"/>
    <n v="372228"/>
    <n v="0.16734199352171752"/>
    <x v="0"/>
    <n v="0"/>
  </r>
  <r>
    <s v="Post_4333"/>
    <x v="248"/>
    <x v="14"/>
    <x v="3"/>
    <x v="0"/>
    <x v="3"/>
    <x v="7"/>
    <n v="1055813"/>
    <n v="486108"/>
    <n v="68766"/>
    <n v="13023"/>
    <n v="567897"/>
    <n v="0.5378764989633581"/>
    <x v="1"/>
    <n v="0"/>
  </r>
  <r>
    <s v="Post_4334"/>
    <x v="585"/>
    <x v="16"/>
    <x v="1"/>
    <x v="9"/>
    <x v="3"/>
    <x v="1"/>
    <n v="3084526"/>
    <n v="328466"/>
    <n v="50665"/>
    <n v="1143"/>
    <n v="380274"/>
    <n v="0.12328442036150773"/>
    <x v="2"/>
    <n v="0"/>
  </r>
  <r>
    <s v="Post_4335"/>
    <x v="639"/>
    <x v="13"/>
    <x v="3"/>
    <x v="8"/>
    <x v="2"/>
    <x v="6"/>
    <n v="3049194"/>
    <n v="272894"/>
    <n v="5311"/>
    <n v="41670"/>
    <n v="319875"/>
    <n v="0.10490477155602432"/>
    <x v="0"/>
    <n v="0"/>
  </r>
  <r>
    <s v="Post_4336"/>
    <x v="184"/>
    <x v="21"/>
    <x v="1"/>
    <x v="7"/>
    <x v="0"/>
    <x v="4"/>
    <n v="1976436"/>
    <n v="196516"/>
    <n v="93950"/>
    <n v="14802"/>
    <n v="305268"/>
    <n v="0.1544537743696229"/>
    <x v="0"/>
    <n v="0"/>
  </r>
  <r>
    <s v="Post_4337"/>
    <x v="83"/>
    <x v="2"/>
    <x v="0"/>
    <x v="4"/>
    <x v="1"/>
    <x v="1"/>
    <n v="2897766"/>
    <n v="200954"/>
    <n v="87327"/>
    <n v="8808"/>
    <n v="297089"/>
    <n v="0.10252346117664435"/>
    <x v="1"/>
    <n v="0"/>
  </r>
  <r>
    <s v="Post_4338"/>
    <x v="343"/>
    <x v="8"/>
    <x v="2"/>
    <x v="0"/>
    <x v="0"/>
    <x v="1"/>
    <n v="154645"/>
    <n v="16361"/>
    <n v="52378"/>
    <n v="49516"/>
    <n v="118255"/>
    <n v="0.7646868634614763"/>
    <x v="0"/>
    <n v="0"/>
  </r>
  <r>
    <s v="Post_4339"/>
    <x v="490"/>
    <x v="3"/>
    <x v="3"/>
    <x v="4"/>
    <x v="3"/>
    <x v="2"/>
    <n v="4703630"/>
    <n v="321802"/>
    <n v="23792"/>
    <n v="367"/>
    <n v="345961"/>
    <n v="7.3551916285932356E-2"/>
    <x v="2"/>
    <n v="0"/>
  </r>
  <r>
    <s v="Post_4340"/>
    <x v="478"/>
    <x v="11"/>
    <x v="0"/>
    <x v="7"/>
    <x v="2"/>
    <x v="4"/>
    <n v="1823643"/>
    <n v="250776"/>
    <n v="13446"/>
    <n v="24572"/>
    <n v="288794"/>
    <n v="0.15836103886561131"/>
    <x v="1"/>
    <n v="0"/>
  </r>
  <r>
    <s v="Post_4341"/>
    <x v="515"/>
    <x v="13"/>
    <x v="1"/>
    <x v="7"/>
    <x v="5"/>
    <x v="6"/>
    <n v="3274826"/>
    <n v="163123"/>
    <n v="83423"/>
    <n v="21320"/>
    <n v="267866"/>
    <n v="8.1795490813863087E-2"/>
    <x v="0"/>
    <n v="0"/>
  </r>
  <r>
    <s v="Post_4342"/>
    <x v="22"/>
    <x v="8"/>
    <x v="1"/>
    <x v="6"/>
    <x v="5"/>
    <x v="4"/>
    <n v="2896284"/>
    <n v="298030"/>
    <n v="9484"/>
    <n v="38997"/>
    <n v="346511"/>
    <n v="0.11963985576000144"/>
    <x v="0"/>
    <n v="0"/>
  </r>
  <r>
    <s v="Post_4343"/>
    <x v="684"/>
    <x v="22"/>
    <x v="0"/>
    <x v="5"/>
    <x v="0"/>
    <x v="0"/>
    <n v="3317729"/>
    <n v="116194"/>
    <n v="2028"/>
    <n v="7496"/>
    <n v="125718"/>
    <n v="3.7892787506152555E-2"/>
    <x v="0"/>
    <n v="0"/>
  </r>
  <r>
    <s v="Post_4344"/>
    <x v="623"/>
    <x v="11"/>
    <x v="1"/>
    <x v="7"/>
    <x v="4"/>
    <x v="4"/>
    <n v="4487563"/>
    <n v="464720"/>
    <n v="58373"/>
    <n v="32131"/>
    <n v="555224"/>
    <n v="0.12372505968161339"/>
    <x v="2"/>
    <n v="0"/>
  </r>
  <r>
    <s v="Post_4345"/>
    <x v="260"/>
    <x v="6"/>
    <x v="2"/>
    <x v="3"/>
    <x v="2"/>
    <x v="2"/>
    <n v="2329784"/>
    <n v="261145"/>
    <n v="22025"/>
    <n v="8805"/>
    <n v="291975"/>
    <n v="0.1253227767037631"/>
    <x v="0"/>
    <n v="0"/>
  </r>
  <r>
    <s v="Post_4346"/>
    <x v="243"/>
    <x v="16"/>
    <x v="0"/>
    <x v="6"/>
    <x v="0"/>
    <x v="4"/>
    <n v="3059064"/>
    <n v="460974"/>
    <n v="21878"/>
    <n v="36819"/>
    <n v="519671"/>
    <n v="0.16987908719791414"/>
    <x v="1"/>
    <n v="0"/>
  </r>
  <r>
    <s v="Post_4347"/>
    <x v="718"/>
    <x v="23"/>
    <x v="3"/>
    <x v="5"/>
    <x v="0"/>
    <x v="6"/>
    <n v="3033270"/>
    <n v="51007"/>
    <n v="21168"/>
    <n v="7800"/>
    <n v="79975"/>
    <n v="2.6365935112930929E-2"/>
    <x v="1"/>
    <n v="0"/>
  </r>
  <r>
    <s v="Post_4348"/>
    <x v="420"/>
    <x v="6"/>
    <x v="3"/>
    <x v="9"/>
    <x v="5"/>
    <x v="1"/>
    <n v="82665"/>
    <n v="62403"/>
    <n v="34856"/>
    <n v="42188"/>
    <n v="139447"/>
    <n v="1.6868928809048569"/>
    <x v="2"/>
    <n v="0"/>
  </r>
  <r>
    <s v="Post_4349"/>
    <x v="609"/>
    <x v="16"/>
    <x v="2"/>
    <x v="2"/>
    <x v="2"/>
    <x v="7"/>
    <n v="867101"/>
    <n v="79921"/>
    <n v="53160"/>
    <n v="12692"/>
    <n v="145773"/>
    <n v="0.16811536372348782"/>
    <x v="1"/>
    <n v="0"/>
  </r>
  <r>
    <s v="Post_4350"/>
    <x v="711"/>
    <x v="12"/>
    <x v="1"/>
    <x v="5"/>
    <x v="2"/>
    <x v="5"/>
    <n v="196186"/>
    <n v="418310"/>
    <n v="29119"/>
    <n v="33093"/>
    <n v="480522"/>
    <n v="2.4493185038687777"/>
    <x v="0"/>
    <n v="0"/>
  </r>
  <r>
    <s v="Post_4351"/>
    <x v="443"/>
    <x v="19"/>
    <x v="0"/>
    <x v="3"/>
    <x v="0"/>
    <x v="7"/>
    <n v="3318543"/>
    <n v="8969"/>
    <n v="75591"/>
    <n v="42308"/>
    <n v="126868"/>
    <n v="3.8230030468190408E-2"/>
    <x v="2"/>
    <n v="0"/>
  </r>
  <r>
    <s v="Post_4352"/>
    <x v="532"/>
    <x v="21"/>
    <x v="3"/>
    <x v="3"/>
    <x v="2"/>
    <x v="7"/>
    <n v="2245167"/>
    <n v="373576"/>
    <n v="11950"/>
    <n v="17147"/>
    <n v="402673"/>
    <n v="0.17935102377685044"/>
    <x v="2"/>
    <n v="0"/>
  </r>
  <r>
    <s v="Post_4353"/>
    <x v="598"/>
    <x v="17"/>
    <x v="1"/>
    <x v="2"/>
    <x v="4"/>
    <x v="5"/>
    <n v="498614"/>
    <n v="77138"/>
    <n v="95772"/>
    <n v="32235"/>
    <n v="205145"/>
    <n v="0.41143048530526621"/>
    <x v="2"/>
    <n v="0"/>
  </r>
  <r>
    <s v="Post_4354"/>
    <x v="548"/>
    <x v="22"/>
    <x v="0"/>
    <x v="0"/>
    <x v="1"/>
    <x v="6"/>
    <n v="847940"/>
    <n v="380765"/>
    <n v="39970"/>
    <n v="29031"/>
    <n v="449766"/>
    <n v="0.53042196381819473"/>
    <x v="0"/>
    <n v="0"/>
  </r>
  <r>
    <s v="Post_4355"/>
    <x v="688"/>
    <x v="13"/>
    <x v="2"/>
    <x v="6"/>
    <x v="0"/>
    <x v="6"/>
    <n v="1614171"/>
    <n v="402810"/>
    <n v="51138"/>
    <n v="42356"/>
    <n v="496304"/>
    <n v="0.30746680494197953"/>
    <x v="1"/>
    <n v="0"/>
  </r>
  <r>
    <s v="Post_4356"/>
    <x v="690"/>
    <x v="1"/>
    <x v="1"/>
    <x v="9"/>
    <x v="0"/>
    <x v="5"/>
    <n v="4680679"/>
    <n v="293744"/>
    <n v="29872"/>
    <n v="10322"/>
    <n v="333938"/>
    <n v="7.1343922537734375E-2"/>
    <x v="2"/>
    <n v="0"/>
  </r>
  <r>
    <s v="Post_4357"/>
    <x v="577"/>
    <x v="8"/>
    <x v="0"/>
    <x v="5"/>
    <x v="5"/>
    <x v="0"/>
    <n v="3771142"/>
    <n v="228803"/>
    <n v="45574"/>
    <n v="47221"/>
    <n v="321598"/>
    <n v="8.5278676857036939E-2"/>
    <x v="1"/>
    <n v="0"/>
  </r>
  <r>
    <s v="Post_4358"/>
    <x v="568"/>
    <x v="7"/>
    <x v="3"/>
    <x v="8"/>
    <x v="0"/>
    <x v="2"/>
    <n v="3354640"/>
    <n v="123496"/>
    <n v="73616"/>
    <n v="39633"/>
    <n v="236745"/>
    <n v="7.0572401211456373E-2"/>
    <x v="2"/>
    <n v="0"/>
  </r>
  <r>
    <s v="Post_4359"/>
    <x v="479"/>
    <x v="19"/>
    <x v="3"/>
    <x v="7"/>
    <x v="4"/>
    <x v="3"/>
    <n v="818282"/>
    <n v="458526"/>
    <n v="74074"/>
    <n v="3589"/>
    <n v="536189"/>
    <n v="0.65526187793450175"/>
    <x v="2"/>
    <n v="0"/>
  </r>
  <r>
    <s v="Post_4360"/>
    <x v="398"/>
    <x v="13"/>
    <x v="1"/>
    <x v="5"/>
    <x v="0"/>
    <x v="1"/>
    <n v="4309403"/>
    <n v="216401"/>
    <n v="26305"/>
    <n v="39385"/>
    <n v="282091"/>
    <n v="6.5459415144046629E-2"/>
    <x v="2"/>
    <n v="0"/>
  </r>
  <r>
    <s v="Post_4361"/>
    <x v="364"/>
    <x v="17"/>
    <x v="1"/>
    <x v="7"/>
    <x v="5"/>
    <x v="0"/>
    <n v="3194403"/>
    <n v="260682"/>
    <n v="76842"/>
    <n v="15971"/>
    <n v="353495"/>
    <n v="0.11066074005064483"/>
    <x v="1"/>
    <n v="0"/>
  </r>
  <r>
    <s v="Post_4362"/>
    <x v="18"/>
    <x v="1"/>
    <x v="1"/>
    <x v="9"/>
    <x v="3"/>
    <x v="3"/>
    <n v="1520447"/>
    <n v="20790"/>
    <n v="87638"/>
    <n v="21215"/>
    <n v="129643"/>
    <n v="8.5266372323402256E-2"/>
    <x v="1"/>
    <n v="0"/>
  </r>
  <r>
    <s v="Post_4363"/>
    <x v="573"/>
    <x v="4"/>
    <x v="0"/>
    <x v="8"/>
    <x v="4"/>
    <x v="2"/>
    <n v="4012898"/>
    <n v="181340"/>
    <n v="98327"/>
    <n v="31111"/>
    <n v="310778"/>
    <n v="7.7444779309117751E-2"/>
    <x v="2"/>
    <n v="0"/>
  </r>
  <r>
    <s v="Post_4364"/>
    <x v="61"/>
    <x v="11"/>
    <x v="0"/>
    <x v="8"/>
    <x v="5"/>
    <x v="4"/>
    <n v="4738286"/>
    <n v="411605"/>
    <n v="87411"/>
    <n v="40613"/>
    <n v="539629"/>
    <n v="0.11388696250078614"/>
    <x v="1"/>
    <n v="0"/>
  </r>
  <r>
    <s v="Post_4365"/>
    <x v="630"/>
    <x v="1"/>
    <x v="2"/>
    <x v="8"/>
    <x v="5"/>
    <x v="0"/>
    <n v="3740619"/>
    <n v="239084"/>
    <n v="56082"/>
    <n v="20155"/>
    <n v="315321"/>
    <n v="8.4296476064523007E-2"/>
    <x v="0"/>
    <n v="0"/>
  </r>
  <r>
    <s v="Post_4366"/>
    <x v="171"/>
    <x v="8"/>
    <x v="2"/>
    <x v="3"/>
    <x v="4"/>
    <x v="7"/>
    <n v="947096"/>
    <n v="449377"/>
    <n v="99953"/>
    <n v="19082"/>
    <n v="568412"/>
    <n v="0.60016302465642346"/>
    <x v="2"/>
    <n v="0"/>
  </r>
  <r>
    <s v="Post_4367"/>
    <x v="107"/>
    <x v="18"/>
    <x v="1"/>
    <x v="4"/>
    <x v="4"/>
    <x v="5"/>
    <n v="1815108"/>
    <n v="311741"/>
    <n v="16886"/>
    <n v="34948"/>
    <n v="363575"/>
    <n v="0.20030488543932373"/>
    <x v="1"/>
    <n v="0"/>
  </r>
  <r>
    <s v="Post_4368"/>
    <x v="454"/>
    <x v="16"/>
    <x v="1"/>
    <x v="5"/>
    <x v="0"/>
    <x v="4"/>
    <n v="2808130"/>
    <n v="115962"/>
    <n v="9701"/>
    <n v="43849"/>
    <n v="169512"/>
    <n v="6.0364726704248022E-2"/>
    <x v="1"/>
    <n v="0"/>
  </r>
  <r>
    <s v="Post_4369"/>
    <x v="271"/>
    <x v="9"/>
    <x v="3"/>
    <x v="0"/>
    <x v="1"/>
    <x v="4"/>
    <n v="903431"/>
    <n v="290789"/>
    <n v="94929"/>
    <n v="34805"/>
    <n v="420523"/>
    <n v="0.46547329015718963"/>
    <x v="1"/>
    <n v="0"/>
  </r>
  <r>
    <s v="Post_4370"/>
    <x v="284"/>
    <x v="16"/>
    <x v="2"/>
    <x v="7"/>
    <x v="4"/>
    <x v="1"/>
    <n v="3338024"/>
    <n v="257886"/>
    <n v="33840"/>
    <n v="16547"/>
    <n v="308273"/>
    <n v="9.2351942346729679E-2"/>
    <x v="2"/>
    <n v="0"/>
  </r>
  <r>
    <s v="Post_4371"/>
    <x v="654"/>
    <x v="13"/>
    <x v="0"/>
    <x v="3"/>
    <x v="5"/>
    <x v="0"/>
    <n v="939687"/>
    <n v="196880"/>
    <n v="64509"/>
    <n v="3021"/>
    <n v="264410"/>
    <n v="0.28138092790471719"/>
    <x v="2"/>
    <n v="0"/>
  </r>
  <r>
    <s v="Post_4372"/>
    <x v="386"/>
    <x v="12"/>
    <x v="2"/>
    <x v="9"/>
    <x v="3"/>
    <x v="6"/>
    <n v="1737194"/>
    <n v="499309"/>
    <n v="81979"/>
    <n v="29974"/>
    <n v="611262"/>
    <n v="0.35186743679750215"/>
    <x v="2"/>
    <n v="0"/>
  </r>
  <r>
    <s v="Post_4373"/>
    <x v="513"/>
    <x v="4"/>
    <x v="3"/>
    <x v="8"/>
    <x v="4"/>
    <x v="3"/>
    <n v="387184"/>
    <n v="220530"/>
    <n v="48240"/>
    <n v="40769"/>
    <n v="309539"/>
    <n v="0.7994622711682301"/>
    <x v="1"/>
    <n v="0"/>
  </r>
  <r>
    <s v="Post_4374"/>
    <x v="108"/>
    <x v="14"/>
    <x v="1"/>
    <x v="2"/>
    <x v="3"/>
    <x v="0"/>
    <n v="3192456"/>
    <n v="38469"/>
    <n v="3444"/>
    <n v="1286"/>
    <n v="43199"/>
    <n v="1.3531588219226827E-2"/>
    <x v="1"/>
    <n v="0"/>
  </r>
  <r>
    <s v="Post_4375"/>
    <x v="682"/>
    <x v="22"/>
    <x v="3"/>
    <x v="3"/>
    <x v="4"/>
    <x v="2"/>
    <n v="2023845"/>
    <n v="166290"/>
    <n v="32114"/>
    <n v="12609"/>
    <n v="211013"/>
    <n v="0.10426341938241318"/>
    <x v="0"/>
    <n v="0"/>
  </r>
  <r>
    <s v="Post_4376"/>
    <x v="518"/>
    <x v="5"/>
    <x v="3"/>
    <x v="1"/>
    <x v="3"/>
    <x v="0"/>
    <n v="1174209"/>
    <n v="49685"/>
    <n v="36336"/>
    <n v="21636"/>
    <n v="107657"/>
    <n v="9.1684700083204951E-2"/>
    <x v="0"/>
    <n v="0"/>
  </r>
  <r>
    <s v="Post_4377"/>
    <x v="519"/>
    <x v="22"/>
    <x v="0"/>
    <x v="5"/>
    <x v="3"/>
    <x v="5"/>
    <n v="4603856"/>
    <n v="171523"/>
    <n v="44524"/>
    <n v="46309"/>
    <n v="262356"/>
    <n v="5.6986143789032495E-2"/>
    <x v="2"/>
    <n v="0"/>
  </r>
  <r>
    <s v="Post_4378"/>
    <x v="449"/>
    <x v="6"/>
    <x v="0"/>
    <x v="3"/>
    <x v="4"/>
    <x v="0"/>
    <n v="838530"/>
    <n v="238746"/>
    <n v="87605"/>
    <n v="1193"/>
    <n v="327544"/>
    <n v="0.39061691293096251"/>
    <x v="1"/>
    <n v="0"/>
  </r>
  <r>
    <s v="Post_4379"/>
    <x v="147"/>
    <x v="20"/>
    <x v="0"/>
    <x v="4"/>
    <x v="3"/>
    <x v="0"/>
    <n v="3616888"/>
    <n v="159221"/>
    <n v="64720"/>
    <n v="28693"/>
    <n v="252634"/>
    <n v="6.9848444297971074E-2"/>
    <x v="2"/>
    <n v="0"/>
  </r>
  <r>
    <s v="Post_4380"/>
    <x v="538"/>
    <x v="15"/>
    <x v="0"/>
    <x v="2"/>
    <x v="4"/>
    <x v="4"/>
    <n v="746217"/>
    <n v="153509"/>
    <n v="56520"/>
    <n v="48786"/>
    <n v="258815"/>
    <n v="0.34683610799539544"/>
    <x v="1"/>
    <n v="0"/>
  </r>
  <r>
    <s v="Post_4381"/>
    <x v="122"/>
    <x v="13"/>
    <x v="1"/>
    <x v="7"/>
    <x v="4"/>
    <x v="6"/>
    <n v="1176367"/>
    <n v="412820"/>
    <n v="10950"/>
    <n v="43729"/>
    <n v="467499"/>
    <n v="0.39740914187494208"/>
    <x v="2"/>
    <n v="0"/>
  </r>
  <r>
    <s v="Post_4382"/>
    <x v="531"/>
    <x v="4"/>
    <x v="3"/>
    <x v="1"/>
    <x v="5"/>
    <x v="0"/>
    <n v="2589570"/>
    <n v="76129"/>
    <n v="95385"/>
    <n v="23497"/>
    <n v="195011"/>
    <n v="7.5306324988318518E-2"/>
    <x v="0"/>
    <n v="0"/>
  </r>
  <r>
    <s v="Post_4383"/>
    <x v="231"/>
    <x v="0"/>
    <x v="2"/>
    <x v="8"/>
    <x v="3"/>
    <x v="2"/>
    <n v="1200061"/>
    <n v="282587"/>
    <n v="23371"/>
    <n v="29152"/>
    <n v="335110"/>
    <n v="0.27924413842296347"/>
    <x v="1"/>
    <n v="0"/>
  </r>
  <r>
    <s v="Post_4384"/>
    <x v="191"/>
    <x v="3"/>
    <x v="1"/>
    <x v="8"/>
    <x v="1"/>
    <x v="7"/>
    <n v="3570089"/>
    <n v="335278"/>
    <n v="91228"/>
    <n v="47015"/>
    <n v="473521"/>
    <n v="0.13263562897171471"/>
    <x v="2"/>
    <n v="0"/>
  </r>
  <r>
    <s v="Post_4385"/>
    <x v="277"/>
    <x v="23"/>
    <x v="0"/>
    <x v="9"/>
    <x v="3"/>
    <x v="2"/>
    <n v="2252723"/>
    <n v="348883"/>
    <n v="38959"/>
    <n v="6709"/>
    <n v="394551"/>
    <n v="0.17514403679458149"/>
    <x v="2"/>
    <n v="0"/>
  </r>
  <r>
    <s v="Post_4386"/>
    <x v="69"/>
    <x v="2"/>
    <x v="3"/>
    <x v="1"/>
    <x v="1"/>
    <x v="7"/>
    <n v="4651762"/>
    <n v="237587"/>
    <n v="10380"/>
    <n v="40921"/>
    <n v="288888"/>
    <n v="6.2102919280909039E-2"/>
    <x v="2"/>
    <n v="0"/>
  </r>
  <r>
    <s v="Post_4387"/>
    <x v="436"/>
    <x v="3"/>
    <x v="0"/>
    <x v="9"/>
    <x v="3"/>
    <x v="3"/>
    <n v="4906990"/>
    <n v="213275"/>
    <n v="81187"/>
    <n v="21239"/>
    <n v="315701"/>
    <n v="6.4336996814747943E-2"/>
    <x v="2"/>
    <n v="0"/>
  </r>
  <r>
    <s v="Post_4388"/>
    <x v="75"/>
    <x v="0"/>
    <x v="0"/>
    <x v="9"/>
    <x v="5"/>
    <x v="3"/>
    <n v="4592642"/>
    <n v="5201"/>
    <n v="65853"/>
    <n v="17955"/>
    <n v="89009"/>
    <n v="1.9380783435765297E-2"/>
    <x v="1"/>
    <n v="0"/>
  </r>
  <r>
    <s v="Post_4389"/>
    <x v="179"/>
    <x v="7"/>
    <x v="2"/>
    <x v="0"/>
    <x v="0"/>
    <x v="7"/>
    <n v="3975840"/>
    <n v="247776"/>
    <n v="42724"/>
    <n v="29220"/>
    <n v="319720"/>
    <n v="8.0415710893798537E-2"/>
    <x v="0"/>
    <n v="0"/>
  </r>
  <r>
    <s v="Post_4390"/>
    <x v="694"/>
    <x v="8"/>
    <x v="2"/>
    <x v="4"/>
    <x v="3"/>
    <x v="7"/>
    <n v="230848"/>
    <n v="14445"/>
    <n v="34663"/>
    <n v="9023"/>
    <n v="58131"/>
    <n v="0.25181504713057945"/>
    <x v="1"/>
    <n v="0"/>
  </r>
  <r>
    <s v="Post_4391"/>
    <x v="337"/>
    <x v="23"/>
    <x v="1"/>
    <x v="9"/>
    <x v="5"/>
    <x v="2"/>
    <n v="2750057"/>
    <n v="417313"/>
    <n v="58474"/>
    <n v="6414"/>
    <n v="482201"/>
    <n v="0.17534218381655362"/>
    <x v="1"/>
    <n v="0"/>
  </r>
  <r>
    <s v="Post_4392"/>
    <x v="725"/>
    <x v="6"/>
    <x v="1"/>
    <x v="7"/>
    <x v="1"/>
    <x v="3"/>
    <n v="4608617"/>
    <n v="83329"/>
    <n v="8332"/>
    <n v="25349"/>
    <n v="117010"/>
    <n v="2.538939556053367E-2"/>
    <x v="2"/>
    <n v="0"/>
  </r>
  <r>
    <s v="Post_4393"/>
    <x v="133"/>
    <x v="9"/>
    <x v="3"/>
    <x v="9"/>
    <x v="3"/>
    <x v="3"/>
    <n v="2796853"/>
    <n v="277310"/>
    <n v="49504"/>
    <n v="4306"/>
    <n v="331120"/>
    <n v="0.11839020499110965"/>
    <x v="0"/>
    <n v="0"/>
  </r>
  <r>
    <s v="Post_4394"/>
    <x v="203"/>
    <x v="3"/>
    <x v="3"/>
    <x v="0"/>
    <x v="1"/>
    <x v="2"/>
    <n v="2907246"/>
    <n v="316674"/>
    <n v="22139"/>
    <n v="30606"/>
    <n v="369419"/>
    <n v="0.12706836641962874"/>
    <x v="2"/>
    <n v="0"/>
  </r>
  <r>
    <s v="Post_4395"/>
    <x v="312"/>
    <x v="10"/>
    <x v="0"/>
    <x v="4"/>
    <x v="1"/>
    <x v="2"/>
    <n v="2710476"/>
    <n v="51266"/>
    <n v="2269"/>
    <n v="35709"/>
    <n v="89244"/>
    <n v="3.2925582074882789E-2"/>
    <x v="2"/>
    <n v="0"/>
  </r>
  <r>
    <s v="Post_4396"/>
    <x v="205"/>
    <x v="16"/>
    <x v="3"/>
    <x v="3"/>
    <x v="1"/>
    <x v="3"/>
    <n v="1373454"/>
    <n v="399246"/>
    <n v="42658"/>
    <n v="30494"/>
    <n v="472398"/>
    <n v="0.34394890546024842"/>
    <x v="0"/>
    <n v="0"/>
  </r>
  <r>
    <s v="Post_4397"/>
    <x v="189"/>
    <x v="19"/>
    <x v="0"/>
    <x v="9"/>
    <x v="3"/>
    <x v="1"/>
    <n v="582999"/>
    <n v="200303"/>
    <n v="2292"/>
    <n v="45395"/>
    <n v="247990"/>
    <n v="0.42536951178303906"/>
    <x v="0"/>
    <n v="0"/>
  </r>
  <r>
    <s v="Post_4398"/>
    <x v="545"/>
    <x v="5"/>
    <x v="2"/>
    <x v="9"/>
    <x v="0"/>
    <x v="4"/>
    <n v="4921777"/>
    <n v="99498"/>
    <n v="92717"/>
    <n v="22408"/>
    <n v="214623"/>
    <n v="4.3606811117204214E-2"/>
    <x v="0"/>
    <n v="0"/>
  </r>
  <r>
    <s v="Post_4399"/>
    <x v="215"/>
    <x v="12"/>
    <x v="2"/>
    <x v="2"/>
    <x v="0"/>
    <x v="5"/>
    <n v="537340"/>
    <n v="457261"/>
    <n v="50869"/>
    <n v="8177"/>
    <n v="516307"/>
    <n v="0.9608571853947222"/>
    <x v="2"/>
    <n v="0"/>
  </r>
  <r>
    <s v="Post_4400"/>
    <x v="42"/>
    <x v="11"/>
    <x v="3"/>
    <x v="8"/>
    <x v="4"/>
    <x v="0"/>
    <n v="2841356"/>
    <n v="453277"/>
    <n v="82886"/>
    <n v="41269"/>
    <n v="577432"/>
    <n v="0.20322409441125996"/>
    <x v="0"/>
    <n v="0"/>
  </r>
  <r>
    <s v="Post_4401"/>
    <x v="229"/>
    <x v="20"/>
    <x v="1"/>
    <x v="2"/>
    <x v="2"/>
    <x v="3"/>
    <n v="4622736"/>
    <n v="263342"/>
    <n v="43263"/>
    <n v="10974"/>
    <n v="317579"/>
    <n v="6.8699358994327164E-2"/>
    <x v="0"/>
    <n v="0"/>
  </r>
  <r>
    <s v="Post_4402"/>
    <x v="603"/>
    <x v="2"/>
    <x v="2"/>
    <x v="1"/>
    <x v="1"/>
    <x v="2"/>
    <n v="3037201"/>
    <n v="417123"/>
    <n v="64193"/>
    <n v="32678"/>
    <n v="513994"/>
    <n v="0.1692327903224054"/>
    <x v="2"/>
    <n v="0"/>
  </r>
  <r>
    <s v="Post_4403"/>
    <x v="166"/>
    <x v="21"/>
    <x v="2"/>
    <x v="4"/>
    <x v="4"/>
    <x v="1"/>
    <n v="4775115"/>
    <n v="173834"/>
    <n v="81079"/>
    <n v="11190"/>
    <n v="266103"/>
    <n v="5.5727034846281186E-2"/>
    <x v="2"/>
    <n v="0"/>
  </r>
  <r>
    <s v="Post_4404"/>
    <x v="404"/>
    <x v="9"/>
    <x v="0"/>
    <x v="4"/>
    <x v="0"/>
    <x v="4"/>
    <n v="3258029"/>
    <n v="425865"/>
    <n v="19999"/>
    <n v="22302"/>
    <n v="468166"/>
    <n v="0.14369608128104447"/>
    <x v="2"/>
    <n v="0"/>
  </r>
  <r>
    <s v="Post_4405"/>
    <x v="537"/>
    <x v="15"/>
    <x v="0"/>
    <x v="0"/>
    <x v="0"/>
    <x v="7"/>
    <n v="1856036"/>
    <n v="155912"/>
    <n v="86548"/>
    <n v="37551"/>
    <n v="280011"/>
    <n v="0.15086506942753267"/>
    <x v="0"/>
    <n v="0"/>
  </r>
  <r>
    <s v="Post_4406"/>
    <x v="81"/>
    <x v="17"/>
    <x v="0"/>
    <x v="4"/>
    <x v="2"/>
    <x v="5"/>
    <n v="737720"/>
    <n v="449979"/>
    <n v="95027"/>
    <n v="2597"/>
    <n v="547603"/>
    <n v="0.74229111315946428"/>
    <x v="1"/>
    <n v="0"/>
  </r>
  <r>
    <s v="Post_4407"/>
    <x v="330"/>
    <x v="0"/>
    <x v="0"/>
    <x v="0"/>
    <x v="1"/>
    <x v="4"/>
    <n v="3734868"/>
    <n v="430185"/>
    <n v="97021"/>
    <n v="20606"/>
    <n v="547812"/>
    <n v="0.1466750632150855"/>
    <x v="2"/>
    <n v="0"/>
  </r>
  <r>
    <s v="Post_4408"/>
    <x v="718"/>
    <x v="23"/>
    <x v="1"/>
    <x v="9"/>
    <x v="2"/>
    <x v="4"/>
    <n v="563991"/>
    <n v="425610"/>
    <n v="63863"/>
    <n v="38250"/>
    <n v="527723"/>
    <n v="0.93569400930156688"/>
    <x v="0"/>
    <n v="0"/>
  </r>
  <r>
    <s v="Post_4409"/>
    <x v="116"/>
    <x v="22"/>
    <x v="2"/>
    <x v="4"/>
    <x v="2"/>
    <x v="3"/>
    <n v="1282138"/>
    <n v="326018"/>
    <n v="62192"/>
    <n v="21252"/>
    <n v="409462"/>
    <n v="0.3193587585735701"/>
    <x v="2"/>
    <n v="0"/>
  </r>
  <r>
    <s v="Post_4410"/>
    <x v="337"/>
    <x v="23"/>
    <x v="3"/>
    <x v="3"/>
    <x v="5"/>
    <x v="7"/>
    <n v="1599830"/>
    <n v="114184"/>
    <n v="22013"/>
    <n v="4679"/>
    <n v="140876"/>
    <n v="8.8056856040954354E-2"/>
    <x v="0"/>
    <n v="0"/>
  </r>
  <r>
    <s v="Post_4411"/>
    <x v="228"/>
    <x v="2"/>
    <x v="1"/>
    <x v="4"/>
    <x v="5"/>
    <x v="5"/>
    <n v="467214"/>
    <n v="397417"/>
    <n v="72166"/>
    <n v="13251"/>
    <n v="482834"/>
    <n v="1.0334322173565005"/>
    <x v="2"/>
    <n v="0"/>
  </r>
  <r>
    <s v="Post_4412"/>
    <x v="126"/>
    <x v="2"/>
    <x v="3"/>
    <x v="8"/>
    <x v="3"/>
    <x v="7"/>
    <n v="2721832"/>
    <n v="396009"/>
    <n v="59393"/>
    <n v="23579"/>
    <n v="478981"/>
    <n v="0.17597742990750348"/>
    <x v="2"/>
    <n v="0"/>
  </r>
  <r>
    <s v="Post_4413"/>
    <x v="395"/>
    <x v="6"/>
    <x v="2"/>
    <x v="7"/>
    <x v="2"/>
    <x v="1"/>
    <n v="813436"/>
    <n v="150574"/>
    <n v="60145"/>
    <n v="45183"/>
    <n v="255902"/>
    <n v="0.31459389552466327"/>
    <x v="2"/>
    <n v="0"/>
  </r>
  <r>
    <s v="Post_4414"/>
    <x v="46"/>
    <x v="21"/>
    <x v="2"/>
    <x v="9"/>
    <x v="3"/>
    <x v="2"/>
    <n v="254930"/>
    <n v="321153"/>
    <n v="79004"/>
    <n v="5540"/>
    <n v="405697"/>
    <n v="1.591405483858314"/>
    <x v="0"/>
    <n v="0"/>
  </r>
  <r>
    <s v="Post_4415"/>
    <x v="360"/>
    <x v="22"/>
    <x v="0"/>
    <x v="2"/>
    <x v="5"/>
    <x v="0"/>
    <n v="2976863"/>
    <n v="92424"/>
    <n v="67422"/>
    <n v="45430"/>
    <n v="205276"/>
    <n v="6.8957153889849812E-2"/>
    <x v="2"/>
    <n v="0"/>
  </r>
  <r>
    <s v="Post_4416"/>
    <x v="168"/>
    <x v="18"/>
    <x v="0"/>
    <x v="6"/>
    <x v="0"/>
    <x v="7"/>
    <n v="3544239"/>
    <n v="157677"/>
    <n v="52712"/>
    <n v="18293"/>
    <n v="228682"/>
    <n v="6.4522172460717231E-2"/>
    <x v="1"/>
    <n v="0"/>
  </r>
  <r>
    <s v="Post_4417"/>
    <x v="142"/>
    <x v="2"/>
    <x v="3"/>
    <x v="8"/>
    <x v="4"/>
    <x v="0"/>
    <n v="3524926"/>
    <n v="301463"/>
    <n v="22012"/>
    <n v="41393"/>
    <n v="364868"/>
    <n v="0.10351082547548517"/>
    <x v="0"/>
    <n v="0"/>
  </r>
  <r>
    <s v="Post_4418"/>
    <x v="703"/>
    <x v="22"/>
    <x v="1"/>
    <x v="4"/>
    <x v="0"/>
    <x v="1"/>
    <n v="2257240"/>
    <n v="452058"/>
    <n v="18608"/>
    <n v="10444"/>
    <n v="481110"/>
    <n v="0.21314082685048999"/>
    <x v="2"/>
    <n v="0"/>
  </r>
  <r>
    <s v="Post_4419"/>
    <x v="662"/>
    <x v="5"/>
    <x v="2"/>
    <x v="3"/>
    <x v="5"/>
    <x v="6"/>
    <n v="4358378"/>
    <n v="329756"/>
    <n v="47703"/>
    <n v="6187"/>
    <n v="383646"/>
    <n v="8.8024948730926963E-2"/>
    <x v="0"/>
    <n v="0"/>
  </r>
  <r>
    <s v="Post_4420"/>
    <x v="466"/>
    <x v="8"/>
    <x v="2"/>
    <x v="9"/>
    <x v="0"/>
    <x v="0"/>
    <n v="4848504"/>
    <n v="370506"/>
    <n v="57130"/>
    <n v="27458"/>
    <n v="455094"/>
    <n v="9.3862766742071363E-2"/>
    <x v="1"/>
    <n v="0"/>
  </r>
  <r>
    <s v="Post_4421"/>
    <x v="545"/>
    <x v="5"/>
    <x v="0"/>
    <x v="4"/>
    <x v="5"/>
    <x v="3"/>
    <n v="1595215"/>
    <n v="423374"/>
    <n v="28961"/>
    <n v="38085"/>
    <n v="490420"/>
    <n v="0.30743191356650984"/>
    <x v="1"/>
    <n v="0"/>
  </r>
  <r>
    <s v="Post_4422"/>
    <x v="701"/>
    <x v="4"/>
    <x v="1"/>
    <x v="6"/>
    <x v="0"/>
    <x v="1"/>
    <n v="267239"/>
    <n v="358950"/>
    <n v="54558"/>
    <n v="25006"/>
    <n v="438514"/>
    <n v="1.6409057061282224"/>
    <x v="2"/>
    <n v="0"/>
  </r>
  <r>
    <s v="Post_4423"/>
    <x v="210"/>
    <x v="10"/>
    <x v="3"/>
    <x v="6"/>
    <x v="3"/>
    <x v="3"/>
    <n v="3012082"/>
    <n v="421961"/>
    <n v="52912"/>
    <n v="1842"/>
    <n v="476715"/>
    <n v="0.15826760360441713"/>
    <x v="1"/>
    <n v="0"/>
  </r>
  <r>
    <s v="Post_4424"/>
    <x v="275"/>
    <x v="3"/>
    <x v="1"/>
    <x v="4"/>
    <x v="3"/>
    <x v="5"/>
    <n v="554142"/>
    <n v="60701"/>
    <n v="68343"/>
    <n v="16296"/>
    <n v="145340"/>
    <n v="0.26227934356175853"/>
    <x v="0"/>
    <n v="0"/>
  </r>
  <r>
    <s v="Post_4425"/>
    <x v="707"/>
    <x v="15"/>
    <x v="2"/>
    <x v="7"/>
    <x v="3"/>
    <x v="3"/>
    <n v="751792"/>
    <n v="34057"/>
    <n v="22585"/>
    <n v="6591"/>
    <n v="63233"/>
    <n v="8.4109700555472788E-2"/>
    <x v="2"/>
    <n v="0"/>
  </r>
  <r>
    <s v="Post_4426"/>
    <x v="701"/>
    <x v="4"/>
    <x v="3"/>
    <x v="2"/>
    <x v="0"/>
    <x v="0"/>
    <n v="719722"/>
    <n v="458100"/>
    <n v="94550"/>
    <n v="26603"/>
    <n v="579253"/>
    <n v="0.80482880890121467"/>
    <x v="2"/>
    <n v="0"/>
  </r>
  <r>
    <s v="Post_4427"/>
    <x v="573"/>
    <x v="4"/>
    <x v="3"/>
    <x v="6"/>
    <x v="5"/>
    <x v="5"/>
    <n v="4983897"/>
    <n v="256077"/>
    <n v="71883"/>
    <n v="39186"/>
    <n v="367146"/>
    <n v="7.3666450169415615E-2"/>
    <x v="1"/>
    <n v="0"/>
  </r>
  <r>
    <s v="Post_4428"/>
    <x v="428"/>
    <x v="10"/>
    <x v="0"/>
    <x v="8"/>
    <x v="3"/>
    <x v="7"/>
    <n v="4305709"/>
    <n v="405655"/>
    <n v="44565"/>
    <n v="43719"/>
    <n v="493939"/>
    <n v="0.1147172277550573"/>
    <x v="2"/>
    <n v="0"/>
  </r>
  <r>
    <s v="Post_4429"/>
    <x v="517"/>
    <x v="19"/>
    <x v="1"/>
    <x v="0"/>
    <x v="2"/>
    <x v="4"/>
    <n v="3147607"/>
    <n v="123912"/>
    <n v="24092"/>
    <n v="41902"/>
    <n v="189906"/>
    <n v="6.0333453318663986E-2"/>
    <x v="0"/>
    <n v="0"/>
  </r>
  <r>
    <s v="Post_4430"/>
    <x v="507"/>
    <x v="21"/>
    <x v="2"/>
    <x v="8"/>
    <x v="4"/>
    <x v="1"/>
    <n v="3490352"/>
    <n v="413255"/>
    <n v="51747"/>
    <n v="17805"/>
    <n v="482807"/>
    <n v="0.13832616309186008"/>
    <x v="1"/>
    <n v="0"/>
  </r>
  <r>
    <s v="Post_4431"/>
    <x v="88"/>
    <x v="10"/>
    <x v="3"/>
    <x v="0"/>
    <x v="1"/>
    <x v="0"/>
    <n v="3478951"/>
    <n v="72455"/>
    <n v="68320"/>
    <n v="473"/>
    <n v="141248"/>
    <n v="4.0600744304820621E-2"/>
    <x v="2"/>
    <n v="0"/>
  </r>
  <r>
    <s v="Post_4432"/>
    <x v="713"/>
    <x v="10"/>
    <x v="0"/>
    <x v="8"/>
    <x v="0"/>
    <x v="2"/>
    <n v="1587926"/>
    <n v="454473"/>
    <n v="51082"/>
    <n v="30682"/>
    <n v="536237"/>
    <n v="0.33769646696382577"/>
    <x v="1"/>
    <n v="0"/>
  </r>
  <r>
    <s v="Post_4433"/>
    <x v="185"/>
    <x v="3"/>
    <x v="3"/>
    <x v="4"/>
    <x v="2"/>
    <x v="7"/>
    <n v="1195872"/>
    <n v="119293"/>
    <n v="22493"/>
    <n v="5224"/>
    <n v="147010"/>
    <n v="0.12293121671884616"/>
    <x v="1"/>
    <n v="0"/>
  </r>
  <r>
    <s v="Post_4434"/>
    <x v="337"/>
    <x v="23"/>
    <x v="2"/>
    <x v="8"/>
    <x v="4"/>
    <x v="6"/>
    <n v="516620"/>
    <n v="7855"/>
    <n v="54958"/>
    <n v="12841"/>
    <n v="75654"/>
    <n v="0.14644032364213541"/>
    <x v="0"/>
    <n v="0"/>
  </r>
  <r>
    <s v="Post_4435"/>
    <x v="437"/>
    <x v="2"/>
    <x v="2"/>
    <x v="2"/>
    <x v="3"/>
    <x v="7"/>
    <n v="2877882"/>
    <n v="3704"/>
    <n v="99815"/>
    <n v="2199"/>
    <n v="105718"/>
    <n v="3.6734654165806659E-2"/>
    <x v="2"/>
    <n v="0"/>
  </r>
  <r>
    <s v="Post_4436"/>
    <x v="190"/>
    <x v="2"/>
    <x v="0"/>
    <x v="4"/>
    <x v="2"/>
    <x v="7"/>
    <n v="1912258"/>
    <n v="227267"/>
    <n v="59710"/>
    <n v="19661"/>
    <n v="306638"/>
    <n v="0.16035388530208791"/>
    <x v="1"/>
    <n v="0"/>
  </r>
  <r>
    <s v="Post_4437"/>
    <x v="20"/>
    <x v="8"/>
    <x v="1"/>
    <x v="5"/>
    <x v="4"/>
    <x v="7"/>
    <n v="466743"/>
    <n v="253098"/>
    <n v="39009"/>
    <n v="47537"/>
    <n v="339644"/>
    <n v="0.72768954221059556"/>
    <x v="0"/>
    <n v="0"/>
  </r>
  <r>
    <s v="Post_4438"/>
    <x v="538"/>
    <x v="15"/>
    <x v="0"/>
    <x v="1"/>
    <x v="1"/>
    <x v="3"/>
    <n v="1111633"/>
    <n v="356767"/>
    <n v="16497"/>
    <n v="5222"/>
    <n v="378486"/>
    <n v="0.34047747772871084"/>
    <x v="1"/>
    <n v="0"/>
  </r>
  <r>
    <s v="Post_4439"/>
    <x v="208"/>
    <x v="18"/>
    <x v="2"/>
    <x v="2"/>
    <x v="0"/>
    <x v="0"/>
    <n v="1248834"/>
    <n v="191587"/>
    <n v="55987"/>
    <n v="7710"/>
    <n v="255284"/>
    <n v="0.20441788099939623"/>
    <x v="0"/>
    <n v="0"/>
  </r>
  <r>
    <s v="Post_4440"/>
    <x v="88"/>
    <x v="10"/>
    <x v="0"/>
    <x v="5"/>
    <x v="3"/>
    <x v="2"/>
    <n v="2289790"/>
    <n v="171584"/>
    <n v="8515"/>
    <n v="44817"/>
    <n v="224916"/>
    <n v="9.822560147437101E-2"/>
    <x v="1"/>
    <n v="0"/>
  </r>
  <r>
    <s v="Post_4441"/>
    <x v="100"/>
    <x v="18"/>
    <x v="0"/>
    <x v="7"/>
    <x v="1"/>
    <x v="1"/>
    <n v="3072740"/>
    <n v="261975"/>
    <n v="66794"/>
    <n v="31510"/>
    <n v="360279"/>
    <n v="0.11725007647897316"/>
    <x v="1"/>
    <n v="0"/>
  </r>
  <r>
    <s v="Post_4442"/>
    <x v="290"/>
    <x v="14"/>
    <x v="3"/>
    <x v="2"/>
    <x v="4"/>
    <x v="3"/>
    <n v="4316183"/>
    <n v="219615"/>
    <n v="14485"/>
    <n v="34691"/>
    <n v="268791"/>
    <n v="6.2275163031780628E-2"/>
    <x v="2"/>
    <n v="0"/>
  </r>
  <r>
    <s v="Post_4443"/>
    <x v="220"/>
    <x v="7"/>
    <x v="2"/>
    <x v="5"/>
    <x v="1"/>
    <x v="7"/>
    <n v="1514380"/>
    <n v="480539"/>
    <n v="78070"/>
    <n v="24089"/>
    <n v="582698"/>
    <n v="0.38477660824892035"/>
    <x v="0"/>
    <n v="0"/>
  </r>
  <r>
    <s v="Post_4444"/>
    <x v="303"/>
    <x v="23"/>
    <x v="0"/>
    <x v="3"/>
    <x v="1"/>
    <x v="0"/>
    <n v="3219097"/>
    <n v="290198"/>
    <n v="90587"/>
    <n v="8704"/>
    <n v="389489"/>
    <n v="0.12099324748524198"/>
    <x v="1"/>
    <n v="0"/>
  </r>
  <r>
    <s v="Post_4445"/>
    <x v="498"/>
    <x v="23"/>
    <x v="2"/>
    <x v="1"/>
    <x v="2"/>
    <x v="0"/>
    <n v="56016"/>
    <n v="357109"/>
    <n v="3830"/>
    <n v="27527"/>
    <n v="388466"/>
    <n v="6.9349114538703232"/>
    <x v="2"/>
    <n v="0"/>
  </r>
  <r>
    <s v="Post_4446"/>
    <x v="64"/>
    <x v="20"/>
    <x v="1"/>
    <x v="4"/>
    <x v="2"/>
    <x v="6"/>
    <n v="637729"/>
    <n v="241923"/>
    <n v="62036"/>
    <n v="44594"/>
    <n v="348553"/>
    <n v="0.54655347334055693"/>
    <x v="0"/>
    <n v="0"/>
  </r>
  <r>
    <s v="Post_4447"/>
    <x v="103"/>
    <x v="17"/>
    <x v="0"/>
    <x v="2"/>
    <x v="3"/>
    <x v="7"/>
    <n v="1596726"/>
    <n v="486131"/>
    <n v="14674"/>
    <n v="40353"/>
    <n v="541158"/>
    <n v="0.33891725944213347"/>
    <x v="2"/>
    <n v="0"/>
  </r>
  <r>
    <s v="Post_4448"/>
    <x v="183"/>
    <x v="9"/>
    <x v="3"/>
    <x v="2"/>
    <x v="1"/>
    <x v="0"/>
    <n v="1161484"/>
    <n v="221418"/>
    <n v="84473"/>
    <n v="42623"/>
    <n v="348514"/>
    <n v="0.30005923456543526"/>
    <x v="2"/>
    <n v="0"/>
  </r>
  <r>
    <s v="Post_4449"/>
    <x v="73"/>
    <x v="1"/>
    <x v="1"/>
    <x v="4"/>
    <x v="1"/>
    <x v="0"/>
    <n v="1081777"/>
    <n v="48326"/>
    <n v="42923"/>
    <n v="6408"/>
    <n v="97657"/>
    <n v="9.0274612974762816E-2"/>
    <x v="0"/>
    <n v="0"/>
  </r>
  <r>
    <s v="Post_4450"/>
    <x v="279"/>
    <x v="23"/>
    <x v="2"/>
    <x v="9"/>
    <x v="5"/>
    <x v="1"/>
    <n v="2803598"/>
    <n v="227995"/>
    <n v="2103"/>
    <n v="35208"/>
    <n v="265306"/>
    <n v="9.4630542609889151E-2"/>
    <x v="1"/>
    <n v="0"/>
  </r>
  <r>
    <s v="Post_4451"/>
    <x v="380"/>
    <x v="16"/>
    <x v="3"/>
    <x v="6"/>
    <x v="1"/>
    <x v="7"/>
    <n v="2304844"/>
    <n v="221874"/>
    <n v="61744"/>
    <n v="22713"/>
    <n v="306331"/>
    <n v="0.1329074766014533"/>
    <x v="1"/>
    <n v="0"/>
  </r>
  <r>
    <s v="Post_4452"/>
    <x v="571"/>
    <x v="1"/>
    <x v="1"/>
    <x v="7"/>
    <x v="5"/>
    <x v="5"/>
    <n v="1945496"/>
    <n v="290804"/>
    <n v="36541"/>
    <n v="15838"/>
    <n v="343183"/>
    <n v="0.17639871785909608"/>
    <x v="2"/>
    <n v="0"/>
  </r>
  <r>
    <s v="Post_4453"/>
    <x v="482"/>
    <x v="2"/>
    <x v="0"/>
    <x v="4"/>
    <x v="3"/>
    <x v="3"/>
    <n v="2506710"/>
    <n v="320606"/>
    <n v="1565"/>
    <n v="39465"/>
    <n v="361636"/>
    <n v="0.14426718687043974"/>
    <x v="2"/>
    <n v="0"/>
  </r>
  <r>
    <s v="Post_4454"/>
    <x v="373"/>
    <x v="12"/>
    <x v="0"/>
    <x v="4"/>
    <x v="4"/>
    <x v="2"/>
    <n v="2254522"/>
    <n v="294121"/>
    <n v="86843"/>
    <n v="12828"/>
    <n v="393792"/>
    <n v="0.17466762355834187"/>
    <x v="0"/>
    <n v="0"/>
  </r>
  <r>
    <s v="Post_4455"/>
    <x v="454"/>
    <x v="16"/>
    <x v="1"/>
    <x v="0"/>
    <x v="5"/>
    <x v="3"/>
    <n v="3924268"/>
    <n v="498261"/>
    <n v="8499"/>
    <n v="11392"/>
    <n v="518152"/>
    <n v="0.13203787305046444"/>
    <x v="0"/>
    <n v="0"/>
  </r>
  <r>
    <s v="Post_4456"/>
    <x v="492"/>
    <x v="11"/>
    <x v="1"/>
    <x v="3"/>
    <x v="4"/>
    <x v="7"/>
    <n v="568573"/>
    <n v="45982"/>
    <n v="59886"/>
    <n v="44122"/>
    <n v="149990"/>
    <n v="0.26380077844005961"/>
    <x v="0"/>
    <n v="0"/>
  </r>
  <r>
    <s v="Post_4457"/>
    <x v="49"/>
    <x v="4"/>
    <x v="1"/>
    <x v="4"/>
    <x v="2"/>
    <x v="4"/>
    <n v="3111832"/>
    <n v="171402"/>
    <n v="51391"/>
    <n v="12925"/>
    <n v="235718"/>
    <n v="7.5748947886646836E-2"/>
    <x v="1"/>
    <n v="0"/>
  </r>
  <r>
    <s v="Post_4458"/>
    <x v="622"/>
    <x v="13"/>
    <x v="1"/>
    <x v="7"/>
    <x v="5"/>
    <x v="3"/>
    <n v="2304449"/>
    <n v="355721"/>
    <n v="54164"/>
    <n v="43193"/>
    <n v="453078"/>
    <n v="0.19661012241971942"/>
    <x v="2"/>
    <n v="0"/>
  </r>
  <r>
    <s v="Post_4459"/>
    <x v="119"/>
    <x v="17"/>
    <x v="2"/>
    <x v="3"/>
    <x v="0"/>
    <x v="3"/>
    <n v="3404604"/>
    <n v="333847"/>
    <n v="7512"/>
    <n v="7909"/>
    <n v="349268"/>
    <n v="0.10258696752985076"/>
    <x v="1"/>
    <n v="0"/>
  </r>
  <r>
    <s v="Post_4460"/>
    <x v="177"/>
    <x v="6"/>
    <x v="2"/>
    <x v="6"/>
    <x v="1"/>
    <x v="7"/>
    <n v="1658784"/>
    <n v="386659"/>
    <n v="53867"/>
    <n v="26339"/>
    <n v="466865"/>
    <n v="0.28145014661342282"/>
    <x v="0"/>
    <n v="0"/>
  </r>
  <r>
    <s v="Post_4461"/>
    <x v="336"/>
    <x v="13"/>
    <x v="3"/>
    <x v="2"/>
    <x v="5"/>
    <x v="0"/>
    <n v="1246083"/>
    <n v="94202"/>
    <n v="77172"/>
    <n v="13491"/>
    <n v="184865"/>
    <n v="0.14835689115412054"/>
    <x v="0"/>
    <n v="0"/>
  </r>
  <r>
    <s v="Post_4462"/>
    <x v="629"/>
    <x v="16"/>
    <x v="3"/>
    <x v="6"/>
    <x v="2"/>
    <x v="5"/>
    <n v="4131095"/>
    <n v="134585"/>
    <n v="24149"/>
    <n v="46525"/>
    <n v="205259"/>
    <n v="4.9686342240979689E-2"/>
    <x v="2"/>
    <n v="0"/>
  </r>
  <r>
    <s v="Post_4463"/>
    <x v="20"/>
    <x v="8"/>
    <x v="3"/>
    <x v="9"/>
    <x v="0"/>
    <x v="3"/>
    <n v="3664947"/>
    <n v="498276"/>
    <n v="45486"/>
    <n v="29141"/>
    <n v="572903"/>
    <n v="0.1563195866133944"/>
    <x v="2"/>
    <n v="0"/>
  </r>
  <r>
    <s v="Post_4464"/>
    <x v="389"/>
    <x v="7"/>
    <x v="2"/>
    <x v="0"/>
    <x v="3"/>
    <x v="1"/>
    <n v="3247592"/>
    <n v="76079"/>
    <n v="75922"/>
    <n v="31681"/>
    <n v="183682"/>
    <n v="5.6559444659304493E-2"/>
    <x v="0"/>
    <n v="0"/>
  </r>
  <r>
    <s v="Post_4465"/>
    <x v="665"/>
    <x v="8"/>
    <x v="1"/>
    <x v="5"/>
    <x v="2"/>
    <x v="6"/>
    <n v="3144724"/>
    <n v="346002"/>
    <n v="68200"/>
    <n v="21104"/>
    <n v="435306"/>
    <n v="0.13842423055250636"/>
    <x v="0"/>
    <n v="0"/>
  </r>
  <r>
    <s v="Post_4466"/>
    <x v="19"/>
    <x v="14"/>
    <x v="1"/>
    <x v="4"/>
    <x v="2"/>
    <x v="3"/>
    <n v="3567170"/>
    <n v="178506"/>
    <n v="37026"/>
    <n v="14997"/>
    <n v="230529"/>
    <n v="6.4625179063515337E-2"/>
    <x v="2"/>
    <n v="0"/>
  </r>
  <r>
    <s v="Post_4467"/>
    <x v="694"/>
    <x v="8"/>
    <x v="2"/>
    <x v="5"/>
    <x v="4"/>
    <x v="4"/>
    <n v="4966638"/>
    <n v="456635"/>
    <n v="19925"/>
    <n v="15827"/>
    <n v="492387"/>
    <n v="9.9138894358719115E-2"/>
    <x v="0"/>
    <n v="0"/>
  </r>
  <r>
    <s v="Post_4468"/>
    <x v="271"/>
    <x v="9"/>
    <x v="2"/>
    <x v="7"/>
    <x v="4"/>
    <x v="7"/>
    <n v="2381324"/>
    <n v="166638"/>
    <n v="40364"/>
    <n v="47901"/>
    <n v="254903"/>
    <n v="0.10704255279835924"/>
    <x v="1"/>
    <n v="0"/>
  </r>
  <r>
    <s v="Post_4469"/>
    <x v="19"/>
    <x v="14"/>
    <x v="2"/>
    <x v="9"/>
    <x v="3"/>
    <x v="2"/>
    <n v="4678841"/>
    <n v="316721"/>
    <n v="59725"/>
    <n v="28125"/>
    <n v="404571"/>
    <n v="8.6468208686723919E-2"/>
    <x v="0"/>
    <n v="0"/>
  </r>
  <r>
    <s v="Post_4470"/>
    <x v="339"/>
    <x v="8"/>
    <x v="1"/>
    <x v="5"/>
    <x v="0"/>
    <x v="7"/>
    <n v="4781223"/>
    <n v="331083"/>
    <n v="5095"/>
    <n v="10256"/>
    <n v="346434"/>
    <n v="7.2457193483759286E-2"/>
    <x v="2"/>
    <n v="0"/>
  </r>
  <r>
    <s v="Post_4471"/>
    <x v="242"/>
    <x v="20"/>
    <x v="3"/>
    <x v="1"/>
    <x v="5"/>
    <x v="2"/>
    <n v="3995394"/>
    <n v="281704"/>
    <n v="78827"/>
    <n v="40414"/>
    <n v="400945"/>
    <n v="0.10035180510357677"/>
    <x v="2"/>
    <n v="0"/>
  </r>
  <r>
    <s v="Post_4472"/>
    <x v="480"/>
    <x v="5"/>
    <x v="2"/>
    <x v="1"/>
    <x v="0"/>
    <x v="4"/>
    <n v="97529"/>
    <n v="279809"/>
    <n v="38158"/>
    <n v="27001"/>
    <n v="344968"/>
    <n v="3.537081278388992"/>
    <x v="1"/>
    <n v="0"/>
  </r>
  <r>
    <s v="Post_4473"/>
    <x v="89"/>
    <x v="3"/>
    <x v="1"/>
    <x v="2"/>
    <x v="5"/>
    <x v="5"/>
    <n v="1035139"/>
    <n v="212435"/>
    <n v="51821"/>
    <n v="2303"/>
    <n v="266559"/>
    <n v="0.25751034402143091"/>
    <x v="0"/>
    <n v="0"/>
  </r>
  <r>
    <s v="Post_4474"/>
    <x v="55"/>
    <x v="11"/>
    <x v="1"/>
    <x v="3"/>
    <x v="1"/>
    <x v="7"/>
    <n v="46451"/>
    <n v="62611"/>
    <n v="79389"/>
    <n v="17478"/>
    <n v="159478"/>
    <n v="3.4332522443004456"/>
    <x v="1"/>
    <n v="0"/>
  </r>
  <r>
    <s v="Post_4475"/>
    <x v="39"/>
    <x v="10"/>
    <x v="0"/>
    <x v="2"/>
    <x v="2"/>
    <x v="2"/>
    <n v="765809"/>
    <n v="328597"/>
    <n v="19358"/>
    <n v="9245"/>
    <n v="357200"/>
    <n v="0.46643484210814967"/>
    <x v="1"/>
    <n v="0"/>
  </r>
  <r>
    <s v="Post_4476"/>
    <x v="91"/>
    <x v="14"/>
    <x v="3"/>
    <x v="7"/>
    <x v="0"/>
    <x v="6"/>
    <n v="4412202"/>
    <n v="420756"/>
    <n v="75784"/>
    <n v="30893"/>
    <n v="527433"/>
    <n v="0.11953963123175231"/>
    <x v="1"/>
    <n v="0"/>
  </r>
  <r>
    <s v="Post_4477"/>
    <x v="170"/>
    <x v="11"/>
    <x v="3"/>
    <x v="2"/>
    <x v="5"/>
    <x v="0"/>
    <n v="3605698"/>
    <n v="33232"/>
    <n v="26198"/>
    <n v="40691"/>
    <n v="100121"/>
    <n v="2.7767439203172314E-2"/>
    <x v="2"/>
    <n v="0"/>
  </r>
  <r>
    <s v="Post_4478"/>
    <x v="370"/>
    <x v="17"/>
    <x v="2"/>
    <x v="2"/>
    <x v="5"/>
    <x v="2"/>
    <n v="2858575"/>
    <n v="9364"/>
    <n v="19588"/>
    <n v="41663"/>
    <n v="70615"/>
    <n v="2.4702867687571604E-2"/>
    <x v="0"/>
    <n v="0"/>
  </r>
  <r>
    <s v="Post_4479"/>
    <x v="301"/>
    <x v="23"/>
    <x v="1"/>
    <x v="7"/>
    <x v="1"/>
    <x v="6"/>
    <n v="521996"/>
    <n v="477724"/>
    <n v="90232"/>
    <n v="45777"/>
    <n v="613733"/>
    <n v="1.1757427259979003"/>
    <x v="0"/>
    <n v="0"/>
  </r>
  <r>
    <s v="Post_4480"/>
    <x v="216"/>
    <x v="22"/>
    <x v="1"/>
    <x v="4"/>
    <x v="2"/>
    <x v="4"/>
    <n v="2825457"/>
    <n v="210288"/>
    <n v="13695"/>
    <n v="5774"/>
    <n v="229757"/>
    <n v="8.1316756899857262E-2"/>
    <x v="1"/>
    <n v="0"/>
  </r>
  <r>
    <s v="Post_4481"/>
    <x v="317"/>
    <x v="6"/>
    <x v="0"/>
    <x v="8"/>
    <x v="5"/>
    <x v="5"/>
    <n v="3284443"/>
    <n v="227209"/>
    <n v="72888"/>
    <n v="31889"/>
    <n v="331986"/>
    <n v="0.10107832591401343"/>
    <x v="1"/>
    <n v="0"/>
  </r>
  <r>
    <s v="Post_4482"/>
    <x v="433"/>
    <x v="1"/>
    <x v="3"/>
    <x v="6"/>
    <x v="4"/>
    <x v="7"/>
    <n v="4005023"/>
    <n v="131700"/>
    <n v="58431"/>
    <n v="32829"/>
    <n v="222960"/>
    <n v="5.5670092281617359E-2"/>
    <x v="0"/>
    <n v="0"/>
  </r>
  <r>
    <s v="Post_4483"/>
    <x v="196"/>
    <x v="18"/>
    <x v="1"/>
    <x v="1"/>
    <x v="2"/>
    <x v="6"/>
    <n v="2160970"/>
    <n v="332512"/>
    <n v="86309"/>
    <n v="47146"/>
    <n v="465967"/>
    <n v="0.21562862973572053"/>
    <x v="0"/>
    <n v="0"/>
  </r>
  <r>
    <s v="Post_4484"/>
    <x v="446"/>
    <x v="20"/>
    <x v="0"/>
    <x v="2"/>
    <x v="3"/>
    <x v="1"/>
    <n v="292774"/>
    <n v="182788"/>
    <n v="97632"/>
    <n v="18942"/>
    <n v="299362"/>
    <n v="1.022501998128249"/>
    <x v="0"/>
    <n v="0"/>
  </r>
  <r>
    <s v="Post_4485"/>
    <x v="489"/>
    <x v="18"/>
    <x v="2"/>
    <x v="4"/>
    <x v="0"/>
    <x v="3"/>
    <n v="2077958"/>
    <n v="258542"/>
    <n v="74670"/>
    <n v="39468"/>
    <n v="372680"/>
    <n v="0.17934914950157799"/>
    <x v="1"/>
    <n v="0"/>
  </r>
  <r>
    <s v="Post_4486"/>
    <x v="602"/>
    <x v="8"/>
    <x v="1"/>
    <x v="9"/>
    <x v="4"/>
    <x v="0"/>
    <n v="105441"/>
    <n v="393868"/>
    <n v="81465"/>
    <n v="35311"/>
    <n v="510644"/>
    <n v="4.8429358598647587"/>
    <x v="2"/>
    <n v="0"/>
  </r>
  <r>
    <s v="Post_4487"/>
    <x v="543"/>
    <x v="15"/>
    <x v="2"/>
    <x v="2"/>
    <x v="4"/>
    <x v="1"/>
    <n v="4482313"/>
    <n v="170103"/>
    <n v="66262"/>
    <n v="46723"/>
    <n v="283088"/>
    <n v="6.3156678259639609E-2"/>
    <x v="0"/>
    <n v="0"/>
  </r>
  <r>
    <s v="Post_4488"/>
    <x v="649"/>
    <x v="10"/>
    <x v="0"/>
    <x v="8"/>
    <x v="1"/>
    <x v="3"/>
    <n v="128356"/>
    <n v="340433"/>
    <n v="58461"/>
    <n v="38076"/>
    <n v="436970"/>
    <n v="3.4043597494468512"/>
    <x v="1"/>
    <n v="0"/>
  </r>
  <r>
    <s v="Post_4489"/>
    <x v="329"/>
    <x v="2"/>
    <x v="2"/>
    <x v="1"/>
    <x v="4"/>
    <x v="3"/>
    <n v="644845"/>
    <n v="72412"/>
    <n v="61458"/>
    <n v="27972"/>
    <n v="161842"/>
    <n v="0.25097814203413221"/>
    <x v="1"/>
    <n v="0"/>
  </r>
  <r>
    <s v="Post_4490"/>
    <x v="683"/>
    <x v="18"/>
    <x v="3"/>
    <x v="0"/>
    <x v="4"/>
    <x v="1"/>
    <n v="1235026"/>
    <n v="220260"/>
    <n v="76228"/>
    <n v="39918"/>
    <n v="336406"/>
    <n v="0.27238778778746359"/>
    <x v="0"/>
    <n v="0"/>
  </r>
  <r>
    <s v="Post_4491"/>
    <x v="486"/>
    <x v="19"/>
    <x v="3"/>
    <x v="9"/>
    <x v="2"/>
    <x v="7"/>
    <n v="2684761"/>
    <n v="368977"/>
    <n v="86498"/>
    <n v="33243"/>
    <n v="488718"/>
    <n v="0.18203408050102038"/>
    <x v="2"/>
    <n v="0"/>
  </r>
  <r>
    <s v="Post_4492"/>
    <x v="295"/>
    <x v="14"/>
    <x v="0"/>
    <x v="8"/>
    <x v="5"/>
    <x v="1"/>
    <n v="4601011"/>
    <n v="27813"/>
    <n v="42268"/>
    <n v="46788"/>
    <n v="116869"/>
    <n v="2.5400721710945703E-2"/>
    <x v="0"/>
    <n v="0"/>
  </r>
  <r>
    <s v="Post_4493"/>
    <x v="494"/>
    <x v="3"/>
    <x v="0"/>
    <x v="4"/>
    <x v="4"/>
    <x v="6"/>
    <n v="3897648"/>
    <n v="255004"/>
    <n v="95891"/>
    <n v="24613"/>
    <n v="375508"/>
    <n v="9.6342204324248878E-2"/>
    <x v="0"/>
    <n v="0"/>
  </r>
  <r>
    <s v="Post_4494"/>
    <x v="123"/>
    <x v="12"/>
    <x v="0"/>
    <x v="5"/>
    <x v="0"/>
    <x v="4"/>
    <n v="1421637"/>
    <n v="402011"/>
    <n v="97806"/>
    <n v="29398"/>
    <n v="529215"/>
    <n v="0.37225747500944334"/>
    <x v="0"/>
    <n v="0"/>
  </r>
  <r>
    <s v="Post_4495"/>
    <x v="726"/>
    <x v="2"/>
    <x v="1"/>
    <x v="0"/>
    <x v="4"/>
    <x v="5"/>
    <n v="255535"/>
    <n v="301119"/>
    <n v="9161"/>
    <n v="19777"/>
    <n v="330057"/>
    <n v="1.2916312833858377"/>
    <x v="2"/>
    <n v="0"/>
  </r>
  <r>
    <s v="Post_4496"/>
    <x v="73"/>
    <x v="1"/>
    <x v="3"/>
    <x v="0"/>
    <x v="0"/>
    <x v="3"/>
    <n v="434662"/>
    <n v="116995"/>
    <n v="44116"/>
    <n v="26605"/>
    <n v="187716"/>
    <n v="0.43186659979478309"/>
    <x v="2"/>
    <n v="0"/>
  </r>
  <r>
    <s v="Post_4497"/>
    <x v="87"/>
    <x v="13"/>
    <x v="2"/>
    <x v="1"/>
    <x v="3"/>
    <x v="0"/>
    <n v="328051"/>
    <n v="470719"/>
    <n v="7022"/>
    <n v="853"/>
    <n v="478594"/>
    <n v="1.45890120743421"/>
    <x v="2"/>
    <n v="0"/>
  </r>
  <r>
    <s v="Post_4498"/>
    <x v="163"/>
    <x v="4"/>
    <x v="0"/>
    <x v="0"/>
    <x v="4"/>
    <x v="0"/>
    <n v="3187163"/>
    <n v="113636"/>
    <n v="38956"/>
    <n v="23762"/>
    <n v="176354"/>
    <n v="5.5332595163786726E-2"/>
    <x v="0"/>
    <n v="0"/>
  </r>
  <r>
    <s v="Post_4499"/>
    <x v="53"/>
    <x v="5"/>
    <x v="0"/>
    <x v="8"/>
    <x v="0"/>
    <x v="3"/>
    <n v="4704584"/>
    <n v="289582"/>
    <n v="50984"/>
    <n v="18427"/>
    <n v="358993"/>
    <n v="7.6307065619404396E-2"/>
    <x v="2"/>
    <n v="0"/>
  </r>
  <r>
    <s v="Post_4500"/>
    <x v="202"/>
    <x v="22"/>
    <x v="2"/>
    <x v="8"/>
    <x v="5"/>
    <x v="3"/>
    <n v="1350154"/>
    <n v="494375"/>
    <n v="56331"/>
    <n v="39720"/>
    <n v="590426"/>
    <n v="0.43730270769112262"/>
    <x v="0"/>
    <n v="0"/>
  </r>
  <r>
    <s v="Post_4501"/>
    <x v="364"/>
    <x v="17"/>
    <x v="1"/>
    <x v="0"/>
    <x v="0"/>
    <x v="2"/>
    <n v="997524"/>
    <n v="304745"/>
    <n v="78986"/>
    <n v="38172"/>
    <n v="421903"/>
    <n v="0.42295022475649707"/>
    <x v="2"/>
    <n v="0"/>
  </r>
  <r>
    <s v="Post_4502"/>
    <x v="525"/>
    <x v="8"/>
    <x v="0"/>
    <x v="0"/>
    <x v="1"/>
    <x v="1"/>
    <n v="3123791"/>
    <n v="288683"/>
    <n v="39757"/>
    <n v="32872"/>
    <n v="361312"/>
    <n v="0.11566458831592767"/>
    <x v="1"/>
    <n v="0"/>
  </r>
  <r>
    <s v="Post_4503"/>
    <x v="482"/>
    <x v="2"/>
    <x v="1"/>
    <x v="2"/>
    <x v="5"/>
    <x v="6"/>
    <n v="399317"/>
    <n v="482528"/>
    <n v="46641"/>
    <n v="40719"/>
    <n v="569888"/>
    <n v="1.427156870356133"/>
    <x v="2"/>
    <n v="0"/>
  </r>
  <r>
    <s v="Post_4504"/>
    <x v="84"/>
    <x v="2"/>
    <x v="2"/>
    <x v="9"/>
    <x v="5"/>
    <x v="6"/>
    <n v="3681653"/>
    <n v="208934"/>
    <n v="36260"/>
    <n v="1360"/>
    <n v="246554"/>
    <n v="6.6968288429137671E-2"/>
    <x v="0"/>
    <n v="0"/>
  </r>
  <r>
    <s v="Post_4505"/>
    <x v="510"/>
    <x v="9"/>
    <x v="2"/>
    <x v="4"/>
    <x v="5"/>
    <x v="4"/>
    <n v="178505"/>
    <n v="74704"/>
    <n v="25139"/>
    <n v="27831"/>
    <n v="127674"/>
    <n v="0.71524046945463715"/>
    <x v="0"/>
    <n v="0"/>
  </r>
  <r>
    <s v="Post_4506"/>
    <x v="237"/>
    <x v="5"/>
    <x v="0"/>
    <x v="9"/>
    <x v="3"/>
    <x v="2"/>
    <n v="3950220"/>
    <n v="5327"/>
    <n v="35256"/>
    <n v="46251"/>
    <n v="86834"/>
    <n v="2.1982066821594745E-2"/>
    <x v="2"/>
    <n v="0"/>
  </r>
  <r>
    <s v="Post_4507"/>
    <x v="82"/>
    <x v="22"/>
    <x v="0"/>
    <x v="9"/>
    <x v="5"/>
    <x v="2"/>
    <n v="3625266"/>
    <n v="332545"/>
    <n v="67824"/>
    <n v="5870"/>
    <n v="406239"/>
    <n v="0.11205770831712762"/>
    <x v="2"/>
    <n v="0"/>
  </r>
  <r>
    <s v="Post_4508"/>
    <x v="507"/>
    <x v="21"/>
    <x v="0"/>
    <x v="9"/>
    <x v="1"/>
    <x v="4"/>
    <n v="42728"/>
    <n v="3266"/>
    <n v="25861"/>
    <n v="33547"/>
    <n v="62674"/>
    <n v="1.466813330836922"/>
    <x v="1"/>
    <n v="0"/>
  </r>
  <r>
    <s v="Post_4509"/>
    <x v="117"/>
    <x v="9"/>
    <x v="1"/>
    <x v="7"/>
    <x v="5"/>
    <x v="7"/>
    <n v="959411"/>
    <n v="133168"/>
    <n v="45872"/>
    <n v="14351"/>
    <n v="193391"/>
    <n v="0.20157263154164379"/>
    <x v="1"/>
    <n v="0"/>
  </r>
  <r>
    <s v="Post_4510"/>
    <x v="688"/>
    <x v="13"/>
    <x v="3"/>
    <x v="1"/>
    <x v="0"/>
    <x v="1"/>
    <n v="1335449"/>
    <n v="145891"/>
    <n v="14293"/>
    <n v="37944"/>
    <n v="198128"/>
    <n v="0.148360588835665"/>
    <x v="0"/>
    <n v="0"/>
  </r>
  <r>
    <s v="Post_4511"/>
    <x v="2"/>
    <x v="0"/>
    <x v="3"/>
    <x v="0"/>
    <x v="0"/>
    <x v="5"/>
    <n v="2236066"/>
    <n v="192860"/>
    <n v="82823"/>
    <n v="1338"/>
    <n v="277021"/>
    <n v="0.12388766700088459"/>
    <x v="2"/>
    <n v="0"/>
  </r>
  <r>
    <s v="Post_4512"/>
    <x v="92"/>
    <x v="22"/>
    <x v="1"/>
    <x v="1"/>
    <x v="0"/>
    <x v="2"/>
    <n v="1148460"/>
    <n v="443609"/>
    <n v="15746"/>
    <n v="17351"/>
    <n v="476706"/>
    <n v="0.4150828065409331"/>
    <x v="1"/>
    <n v="0"/>
  </r>
  <r>
    <s v="Post_4513"/>
    <x v="98"/>
    <x v="15"/>
    <x v="3"/>
    <x v="3"/>
    <x v="1"/>
    <x v="1"/>
    <n v="2049729"/>
    <n v="346628"/>
    <n v="61047"/>
    <n v="40956"/>
    <n v="448631"/>
    <n v="0.21887332422969086"/>
    <x v="1"/>
    <n v="0"/>
  </r>
  <r>
    <s v="Post_4514"/>
    <x v="329"/>
    <x v="2"/>
    <x v="2"/>
    <x v="4"/>
    <x v="5"/>
    <x v="6"/>
    <n v="1139637"/>
    <n v="354344"/>
    <n v="53748"/>
    <n v="37406"/>
    <n v="445498"/>
    <n v="0.39091219397053623"/>
    <x v="2"/>
    <n v="0"/>
  </r>
  <r>
    <s v="Post_4515"/>
    <x v="23"/>
    <x v="13"/>
    <x v="2"/>
    <x v="1"/>
    <x v="4"/>
    <x v="6"/>
    <n v="4925732"/>
    <n v="377998"/>
    <n v="36961"/>
    <n v="40392"/>
    <n v="455351"/>
    <n v="9.244331603911865E-2"/>
    <x v="2"/>
    <n v="0"/>
  </r>
  <r>
    <s v="Post_4516"/>
    <x v="452"/>
    <x v="7"/>
    <x v="2"/>
    <x v="2"/>
    <x v="3"/>
    <x v="0"/>
    <n v="2756350"/>
    <n v="157829"/>
    <n v="59099"/>
    <n v="33878"/>
    <n v="250806"/>
    <n v="9.0992072849964634E-2"/>
    <x v="2"/>
    <n v="0"/>
  </r>
  <r>
    <s v="Post_4517"/>
    <x v="609"/>
    <x v="16"/>
    <x v="1"/>
    <x v="1"/>
    <x v="2"/>
    <x v="5"/>
    <n v="1102834"/>
    <n v="10831"/>
    <n v="8436"/>
    <n v="16461"/>
    <n v="35728"/>
    <n v="3.239653474593638E-2"/>
    <x v="1"/>
    <n v="0"/>
  </r>
  <r>
    <s v="Post_4518"/>
    <x v="58"/>
    <x v="17"/>
    <x v="3"/>
    <x v="9"/>
    <x v="0"/>
    <x v="1"/>
    <n v="2760244"/>
    <n v="179236"/>
    <n v="69819"/>
    <n v="8842"/>
    <n v="257897"/>
    <n v="9.3432682038254583E-2"/>
    <x v="1"/>
    <n v="0"/>
  </r>
  <r>
    <s v="Post_4519"/>
    <x v="580"/>
    <x v="15"/>
    <x v="0"/>
    <x v="1"/>
    <x v="4"/>
    <x v="2"/>
    <n v="3583260"/>
    <n v="326669"/>
    <n v="20618"/>
    <n v="15318"/>
    <n v="362605"/>
    <n v="0.1011941639735883"/>
    <x v="1"/>
    <n v="0"/>
  </r>
  <r>
    <s v="Post_4520"/>
    <x v="616"/>
    <x v="8"/>
    <x v="2"/>
    <x v="2"/>
    <x v="5"/>
    <x v="5"/>
    <n v="1251963"/>
    <n v="462124"/>
    <n v="67230"/>
    <n v="1039"/>
    <n v="530393"/>
    <n v="0.4236491014510812"/>
    <x v="2"/>
    <n v="0"/>
  </r>
  <r>
    <s v="Post_4521"/>
    <x v="625"/>
    <x v="5"/>
    <x v="2"/>
    <x v="1"/>
    <x v="2"/>
    <x v="7"/>
    <n v="112559"/>
    <n v="484941"/>
    <n v="20456"/>
    <n v="26030"/>
    <n v="531427"/>
    <n v="4.7213194857807901"/>
    <x v="1"/>
    <n v="0"/>
  </r>
  <r>
    <s v="Post_4522"/>
    <x v="295"/>
    <x v="14"/>
    <x v="3"/>
    <x v="3"/>
    <x v="5"/>
    <x v="7"/>
    <n v="4810035"/>
    <n v="156420"/>
    <n v="24420"/>
    <n v="44367"/>
    <n v="225207"/>
    <n v="4.682024143275465E-2"/>
    <x v="2"/>
    <n v="0"/>
  </r>
  <r>
    <s v="Post_4523"/>
    <x v="708"/>
    <x v="18"/>
    <x v="2"/>
    <x v="7"/>
    <x v="0"/>
    <x v="4"/>
    <n v="3629617"/>
    <n v="180754"/>
    <n v="9532"/>
    <n v="6313"/>
    <n v="196599"/>
    <n v="5.416521908509906E-2"/>
    <x v="0"/>
    <n v="0"/>
  </r>
  <r>
    <s v="Post_4524"/>
    <x v="368"/>
    <x v="9"/>
    <x v="0"/>
    <x v="8"/>
    <x v="0"/>
    <x v="7"/>
    <n v="732664"/>
    <n v="298982"/>
    <n v="59897"/>
    <n v="20996"/>
    <n v="379875"/>
    <n v="0.5184845986700588"/>
    <x v="1"/>
    <n v="0"/>
  </r>
  <r>
    <s v="Post_4525"/>
    <x v="305"/>
    <x v="2"/>
    <x v="3"/>
    <x v="4"/>
    <x v="1"/>
    <x v="4"/>
    <n v="4618258"/>
    <n v="336390"/>
    <n v="38124"/>
    <n v="1639"/>
    <n v="376153"/>
    <n v="8.1449109166270059E-2"/>
    <x v="0"/>
    <n v="0"/>
  </r>
  <r>
    <s v="Post_4526"/>
    <x v="158"/>
    <x v="4"/>
    <x v="2"/>
    <x v="2"/>
    <x v="2"/>
    <x v="1"/>
    <n v="1418279"/>
    <n v="211899"/>
    <n v="96255"/>
    <n v="2567"/>
    <n v="310721"/>
    <n v="0.21908312821384227"/>
    <x v="2"/>
    <n v="0"/>
  </r>
  <r>
    <s v="Post_4527"/>
    <x v="661"/>
    <x v="20"/>
    <x v="3"/>
    <x v="1"/>
    <x v="5"/>
    <x v="5"/>
    <n v="1715615"/>
    <n v="398432"/>
    <n v="42356"/>
    <n v="12514"/>
    <n v="453302"/>
    <n v="0.26422128507852871"/>
    <x v="2"/>
    <n v="0"/>
  </r>
  <r>
    <s v="Post_4528"/>
    <x v="40"/>
    <x v="6"/>
    <x v="2"/>
    <x v="1"/>
    <x v="0"/>
    <x v="1"/>
    <n v="2000324"/>
    <n v="91564"/>
    <n v="66074"/>
    <n v="21963"/>
    <n v="179601"/>
    <n v="8.9785954675342589E-2"/>
    <x v="1"/>
    <n v="0"/>
  </r>
  <r>
    <s v="Post_4529"/>
    <x v="573"/>
    <x v="4"/>
    <x v="0"/>
    <x v="2"/>
    <x v="1"/>
    <x v="6"/>
    <n v="2787078"/>
    <n v="211378"/>
    <n v="66396"/>
    <n v="30882"/>
    <n v="308656"/>
    <n v="0.11074537562278487"/>
    <x v="0"/>
    <n v="0"/>
  </r>
  <r>
    <s v="Post_4530"/>
    <x v="315"/>
    <x v="3"/>
    <x v="3"/>
    <x v="5"/>
    <x v="2"/>
    <x v="1"/>
    <n v="2398278"/>
    <n v="346013"/>
    <n v="69432"/>
    <n v="23242"/>
    <n v="438687"/>
    <n v="0.18291749330144377"/>
    <x v="2"/>
    <n v="0"/>
  </r>
  <r>
    <s v="Post_4531"/>
    <x v="271"/>
    <x v="9"/>
    <x v="1"/>
    <x v="4"/>
    <x v="1"/>
    <x v="1"/>
    <n v="3073012"/>
    <n v="362550"/>
    <n v="15841"/>
    <n v="26557"/>
    <n v="404948"/>
    <n v="0.13177559996511565"/>
    <x v="2"/>
    <n v="0"/>
  </r>
  <r>
    <s v="Post_4532"/>
    <x v="680"/>
    <x v="16"/>
    <x v="2"/>
    <x v="1"/>
    <x v="1"/>
    <x v="0"/>
    <n v="1846215"/>
    <n v="18294"/>
    <n v="7725"/>
    <n v="2146"/>
    <n v="28165"/>
    <n v="1.5255536327025834E-2"/>
    <x v="1"/>
    <n v="0"/>
  </r>
  <r>
    <s v="Post_4533"/>
    <x v="674"/>
    <x v="2"/>
    <x v="0"/>
    <x v="3"/>
    <x v="3"/>
    <x v="1"/>
    <n v="1677328"/>
    <n v="147334"/>
    <n v="15048"/>
    <n v="20462"/>
    <n v="182844"/>
    <n v="0.10900909064893688"/>
    <x v="2"/>
    <n v="0"/>
  </r>
  <r>
    <s v="Post_4534"/>
    <x v="9"/>
    <x v="7"/>
    <x v="2"/>
    <x v="1"/>
    <x v="1"/>
    <x v="3"/>
    <n v="194265"/>
    <n v="416016"/>
    <n v="56527"/>
    <n v="34233"/>
    <n v="506776"/>
    <n v="2.6086840141044449"/>
    <x v="0"/>
    <n v="0"/>
  </r>
  <r>
    <s v="Post_4535"/>
    <x v="575"/>
    <x v="19"/>
    <x v="3"/>
    <x v="3"/>
    <x v="2"/>
    <x v="3"/>
    <n v="1007963"/>
    <n v="55761"/>
    <n v="11552"/>
    <n v="36476"/>
    <n v="103789"/>
    <n v="0.10296905739595601"/>
    <x v="0"/>
    <n v="0"/>
  </r>
  <r>
    <s v="Post_4536"/>
    <x v="600"/>
    <x v="4"/>
    <x v="2"/>
    <x v="5"/>
    <x v="3"/>
    <x v="1"/>
    <n v="1745217"/>
    <n v="395015"/>
    <n v="1527"/>
    <n v="1127"/>
    <n v="397669"/>
    <n v="0.22786220853911004"/>
    <x v="0"/>
    <n v="0"/>
  </r>
  <r>
    <s v="Post_4537"/>
    <x v="202"/>
    <x v="22"/>
    <x v="1"/>
    <x v="6"/>
    <x v="4"/>
    <x v="0"/>
    <n v="4569333"/>
    <n v="417157"/>
    <n v="69945"/>
    <n v="1610"/>
    <n v="488712"/>
    <n v="0.10695477873904134"/>
    <x v="2"/>
    <n v="0"/>
  </r>
  <r>
    <s v="Post_4538"/>
    <x v="139"/>
    <x v="14"/>
    <x v="3"/>
    <x v="8"/>
    <x v="5"/>
    <x v="1"/>
    <n v="1590502"/>
    <n v="132452"/>
    <n v="45282"/>
    <n v="37835"/>
    <n v="215569"/>
    <n v="0.13553519580610399"/>
    <x v="2"/>
    <n v="0"/>
  </r>
  <r>
    <s v="Post_4539"/>
    <x v="511"/>
    <x v="23"/>
    <x v="2"/>
    <x v="8"/>
    <x v="0"/>
    <x v="2"/>
    <n v="29712"/>
    <n v="153744"/>
    <n v="3574"/>
    <n v="22830"/>
    <n v="180148"/>
    <n v="6.063139472267097"/>
    <x v="2"/>
    <n v="0"/>
  </r>
  <r>
    <s v="Post_4540"/>
    <x v="433"/>
    <x v="1"/>
    <x v="0"/>
    <x v="3"/>
    <x v="3"/>
    <x v="1"/>
    <n v="3053697"/>
    <n v="307679"/>
    <n v="89535"/>
    <n v="42890"/>
    <n v="440104"/>
    <n v="0.14412169904217739"/>
    <x v="0"/>
    <n v="0"/>
  </r>
  <r>
    <s v="Post_4541"/>
    <x v="32"/>
    <x v="4"/>
    <x v="1"/>
    <x v="4"/>
    <x v="3"/>
    <x v="2"/>
    <n v="4635805"/>
    <n v="171261"/>
    <n v="93859"/>
    <n v="29778"/>
    <n v="294898"/>
    <n v="6.3613115737180495E-2"/>
    <x v="2"/>
    <n v="0"/>
  </r>
  <r>
    <s v="Post_4542"/>
    <x v="171"/>
    <x v="8"/>
    <x v="3"/>
    <x v="7"/>
    <x v="3"/>
    <x v="5"/>
    <n v="369125"/>
    <n v="492042"/>
    <n v="88337"/>
    <n v="10110"/>
    <n v="590489"/>
    <n v="1.5996992888587878"/>
    <x v="1"/>
    <n v="0"/>
  </r>
  <r>
    <s v="Post_4543"/>
    <x v="662"/>
    <x v="5"/>
    <x v="1"/>
    <x v="6"/>
    <x v="5"/>
    <x v="7"/>
    <n v="74324"/>
    <n v="31018"/>
    <n v="63255"/>
    <n v="35276"/>
    <n v="129549"/>
    <n v="1.7430305150422474"/>
    <x v="2"/>
    <n v="0"/>
  </r>
  <r>
    <s v="Post_4544"/>
    <x v="719"/>
    <x v="18"/>
    <x v="3"/>
    <x v="5"/>
    <x v="2"/>
    <x v="7"/>
    <n v="2756021"/>
    <n v="38709"/>
    <n v="18178"/>
    <n v="42840"/>
    <n v="99727"/>
    <n v="3.6185137921663155E-2"/>
    <x v="2"/>
    <n v="0"/>
  </r>
  <r>
    <s v="Post_4545"/>
    <x v="494"/>
    <x v="3"/>
    <x v="2"/>
    <x v="3"/>
    <x v="5"/>
    <x v="1"/>
    <n v="3660291"/>
    <n v="150358"/>
    <n v="60232"/>
    <n v="44168"/>
    <n v="254758"/>
    <n v="6.9600477120534951E-2"/>
    <x v="2"/>
    <n v="0"/>
  </r>
  <r>
    <s v="Post_4546"/>
    <x v="658"/>
    <x v="6"/>
    <x v="3"/>
    <x v="0"/>
    <x v="4"/>
    <x v="2"/>
    <n v="4035023"/>
    <n v="480450"/>
    <n v="83498"/>
    <n v="1828"/>
    <n v="565776"/>
    <n v="0.14021630112145581"/>
    <x v="0"/>
    <n v="0"/>
  </r>
  <r>
    <s v="Post_4547"/>
    <x v="66"/>
    <x v="23"/>
    <x v="3"/>
    <x v="9"/>
    <x v="3"/>
    <x v="3"/>
    <n v="1437126"/>
    <n v="183879"/>
    <n v="97221"/>
    <n v="43534"/>
    <n v="324634"/>
    <n v="0.22589111880238755"/>
    <x v="2"/>
    <n v="0"/>
  </r>
  <r>
    <s v="Post_4548"/>
    <x v="693"/>
    <x v="21"/>
    <x v="1"/>
    <x v="0"/>
    <x v="3"/>
    <x v="0"/>
    <n v="50612"/>
    <n v="269736"/>
    <n v="42711"/>
    <n v="6981"/>
    <n v="319428"/>
    <n v="6.311309570852762"/>
    <x v="2"/>
    <n v="0"/>
  </r>
  <r>
    <s v="Post_4549"/>
    <x v="515"/>
    <x v="13"/>
    <x v="3"/>
    <x v="9"/>
    <x v="1"/>
    <x v="5"/>
    <n v="2361090"/>
    <n v="41277"/>
    <n v="67669"/>
    <n v="9127"/>
    <n v="118073"/>
    <n v="5.0007835364175024E-2"/>
    <x v="0"/>
    <n v="0"/>
  </r>
  <r>
    <s v="Post_4550"/>
    <x v="396"/>
    <x v="5"/>
    <x v="3"/>
    <x v="7"/>
    <x v="3"/>
    <x v="2"/>
    <n v="3493327"/>
    <n v="206084"/>
    <n v="162"/>
    <n v="1310"/>
    <n v="207556"/>
    <n v="5.9414993214205257E-2"/>
    <x v="2"/>
    <n v="0"/>
  </r>
  <r>
    <s v="Post_4551"/>
    <x v="426"/>
    <x v="6"/>
    <x v="0"/>
    <x v="8"/>
    <x v="4"/>
    <x v="7"/>
    <n v="4838253"/>
    <n v="266199"/>
    <n v="59910"/>
    <n v="11768"/>
    <n v="337877"/>
    <n v="6.9834504313850479E-2"/>
    <x v="2"/>
    <n v="0"/>
  </r>
  <r>
    <s v="Post_4552"/>
    <x v="398"/>
    <x v="13"/>
    <x v="2"/>
    <x v="1"/>
    <x v="2"/>
    <x v="1"/>
    <n v="199923"/>
    <n v="120835"/>
    <n v="10819"/>
    <n v="11318"/>
    <n v="142972"/>
    <n v="0.71513532710093386"/>
    <x v="1"/>
    <n v="0"/>
  </r>
  <r>
    <s v="Post_4553"/>
    <x v="376"/>
    <x v="20"/>
    <x v="0"/>
    <x v="2"/>
    <x v="3"/>
    <x v="0"/>
    <n v="3650766"/>
    <n v="233944"/>
    <n v="90849"/>
    <n v="43814"/>
    <n v="368607"/>
    <n v="0.10096702993289627"/>
    <x v="1"/>
    <n v="0"/>
  </r>
  <r>
    <s v="Post_4554"/>
    <x v="562"/>
    <x v="10"/>
    <x v="0"/>
    <x v="0"/>
    <x v="5"/>
    <x v="0"/>
    <n v="4573261"/>
    <n v="366527"/>
    <n v="58722"/>
    <n v="44114"/>
    <n v="469363"/>
    <n v="0.10263201684749679"/>
    <x v="1"/>
    <n v="0"/>
  </r>
  <r>
    <s v="Post_4555"/>
    <x v="528"/>
    <x v="6"/>
    <x v="2"/>
    <x v="6"/>
    <x v="0"/>
    <x v="3"/>
    <n v="1312128"/>
    <n v="143980"/>
    <n v="37304"/>
    <n v="38740"/>
    <n v="220024"/>
    <n v="0.16768486001365721"/>
    <x v="0"/>
    <n v="0"/>
  </r>
  <r>
    <s v="Post_4556"/>
    <x v="681"/>
    <x v="0"/>
    <x v="3"/>
    <x v="1"/>
    <x v="1"/>
    <x v="4"/>
    <n v="338935"/>
    <n v="355832"/>
    <n v="51514"/>
    <n v="9529"/>
    <n v="416875"/>
    <n v="1.2299555962057622"/>
    <x v="0"/>
    <n v="0"/>
  </r>
  <r>
    <s v="Post_4557"/>
    <x v="376"/>
    <x v="20"/>
    <x v="1"/>
    <x v="2"/>
    <x v="0"/>
    <x v="1"/>
    <n v="808212"/>
    <n v="283585"/>
    <n v="28197"/>
    <n v="42085"/>
    <n v="353867"/>
    <n v="0.43783932928489061"/>
    <x v="1"/>
    <n v="0"/>
  </r>
  <r>
    <s v="Post_4558"/>
    <x v="361"/>
    <x v="0"/>
    <x v="3"/>
    <x v="6"/>
    <x v="4"/>
    <x v="1"/>
    <n v="2927977"/>
    <n v="443197"/>
    <n v="69420"/>
    <n v="23401"/>
    <n v="536018"/>
    <n v="0.18306769486235719"/>
    <x v="1"/>
    <n v="0"/>
  </r>
  <r>
    <s v="Post_4559"/>
    <x v="110"/>
    <x v="1"/>
    <x v="0"/>
    <x v="3"/>
    <x v="5"/>
    <x v="1"/>
    <n v="3991596"/>
    <n v="263367"/>
    <n v="65801"/>
    <n v="20748"/>
    <n v="349916"/>
    <n v="8.7663180341898322E-2"/>
    <x v="2"/>
    <n v="0"/>
  </r>
  <r>
    <s v="Post_4560"/>
    <x v="267"/>
    <x v="0"/>
    <x v="3"/>
    <x v="8"/>
    <x v="4"/>
    <x v="3"/>
    <n v="4929171"/>
    <n v="127973"/>
    <n v="68499"/>
    <n v="1241"/>
    <n v="197713"/>
    <n v="4.0110801593209081E-2"/>
    <x v="1"/>
    <n v="0"/>
  </r>
  <r>
    <s v="Post_4561"/>
    <x v="297"/>
    <x v="13"/>
    <x v="3"/>
    <x v="5"/>
    <x v="4"/>
    <x v="7"/>
    <n v="2621315"/>
    <n v="282274"/>
    <n v="42011"/>
    <n v="41299"/>
    <n v="365584"/>
    <n v="0.13946587876695477"/>
    <x v="0"/>
    <n v="0"/>
  </r>
  <r>
    <s v="Post_4562"/>
    <x v="383"/>
    <x v="10"/>
    <x v="0"/>
    <x v="7"/>
    <x v="1"/>
    <x v="6"/>
    <n v="2106161"/>
    <n v="458518"/>
    <n v="62036"/>
    <n v="19006"/>
    <n v="539560"/>
    <n v="0.2561817448903479"/>
    <x v="1"/>
    <n v="0"/>
  </r>
  <r>
    <s v="Post_4563"/>
    <x v="502"/>
    <x v="18"/>
    <x v="0"/>
    <x v="3"/>
    <x v="1"/>
    <x v="7"/>
    <n v="1577238"/>
    <n v="400151"/>
    <n v="87336"/>
    <n v="31218"/>
    <n v="518705"/>
    <n v="0.32886920046308799"/>
    <x v="1"/>
    <n v="0"/>
  </r>
  <r>
    <s v="Post_4564"/>
    <x v="666"/>
    <x v="22"/>
    <x v="0"/>
    <x v="4"/>
    <x v="4"/>
    <x v="0"/>
    <n v="2156983"/>
    <n v="283478"/>
    <n v="46690"/>
    <n v="49938"/>
    <n v="380106"/>
    <n v="0.1762211385068867"/>
    <x v="2"/>
    <n v="0"/>
  </r>
  <r>
    <s v="Post_4565"/>
    <x v="692"/>
    <x v="15"/>
    <x v="1"/>
    <x v="2"/>
    <x v="1"/>
    <x v="3"/>
    <n v="2047644"/>
    <n v="237289"/>
    <n v="24803"/>
    <n v="5008"/>
    <n v="267100"/>
    <n v="0.13044259646696399"/>
    <x v="0"/>
    <n v="0"/>
  </r>
  <r>
    <s v="Post_4566"/>
    <x v="171"/>
    <x v="8"/>
    <x v="2"/>
    <x v="3"/>
    <x v="4"/>
    <x v="2"/>
    <n v="752438"/>
    <n v="199061"/>
    <n v="32859"/>
    <n v="21330"/>
    <n v="253250"/>
    <n v="0.33657258139541063"/>
    <x v="0"/>
    <n v="0"/>
  </r>
  <r>
    <s v="Post_4567"/>
    <x v="556"/>
    <x v="7"/>
    <x v="1"/>
    <x v="7"/>
    <x v="5"/>
    <x v="7"/>
    <n v="1011802"/>
    <n v="337782"/>
    <n v="88350"/>
    <n v="32967"/>
    <n v="459099"/>
    <n v="0.45374391432315808"/>
    <x v="1"/>
    <n v="0"/>
  </r>
  <r>
    <s v="Post_4568"/>
    <x v="257"/>
    <x v="11"/>
    <x v="2"/>
    <x v="5"/>
    <x v="0"/>
    <x v="7"/>
    <n v="1122719"/>
    <n v="48060"/>
    <n v="58549"/>
    <n v="25881"/>
    <n v="132490"/>
    <n v="0.11800815698318101"/>
    <x v="0"/>
    <n v="0"/>
  </r>
  <r>
    <s v="Post_4569"/>
    <x v="184"/>
    <x v="21"/>
    <x v="0"/>
    <x v="1"/>
    <x v="5"/>
    <x v="0"/>
    <n v="2813260"/>
    <n v="260597"/>
    <n v="64519"/>
    <n v="46775"/>
    <n v="371891"/>
    <n v="0.13219218984381109"/>
    <x v="0"/>
    <n v="0"/>
  </r>
  <r>
    <s v="Post_4570"/>
    <x v="106"/>
    <x v="4"/>
    <x v="0"/>
    <x v="4"/>
    <x v="0"/>
    <x v="0"/>
    <n v="3978999"/>
    <n v="19200"/>
    <n v="44821"/>
    <n v="24372"/>
    <n v="88393"/>
    <n v="2.2214883693109748E-2"/>
    <x v="1"/>
    <n v="0"/>
  </r>
  <r>
    <s v="Post_4571"/>
    <x v="283"/>
    <x v="5"/>
    <x v="1"/>
    <x v="1"/>
    <x v="1"/>
    <x v="1"/>
    <n v="4755630"/>
    <n v="369132"/>
    <n v="72628"/>
    <n v="1581"/>
    <n v="443341"/>
    <n v="9.3224451860216204E-2"/>
    <x v="2"/>
    <n v="0"/>
  </r>
  <r>
    <s v="Post_4572"/>
    <x v="203"/>
    <x v="3"/>
    <x v="0"/>
    <x v="4"/>
    <x v="0"/>
    <x v="7"/>
    <n v="5679"/>
    <n v="95171"/>
    <n v="63079"/>
    <n v="40180"/>
    <n v="198430"/>
    <n v="34.941010741327702"/>
    <x v="1"/>
    <n v="0"/>
  </r>
  <r>
    <s v="Post_4573"/>
    <x v="296"/>
    <x v="10"/>
    <x v="3"/>
    <x v="1"/>
    <x v="1"/>
    <x v="3"/>
    <n v="354097"/>
    <n v="313064"/>
    <n v="85802"/>
    <n v="10849"/>
    <n v="409715"/>
    <n v="1.1570699554076991"/>
    <x v="2"/>
    <n v="0"/>
  </r>
  <r>
    <s v="Post_4574"/>
    <x v="66"/>
    <x v="23"/>
    <x v="3"/>
    <x v="2"/>
    <x v="4"/>
    <x v="1"/>
    <n v="4159829"/>
    <n v="263829"/>
    <n v="77015"/>
    <n v="8741"/>
    <n v="349585"/>
    <n v="8.4038310228617574E-2"/>
    <x v="0"/>
    <n v="0"/>
  </r>
  <r>
    <s v="Post_4575"/>
    <x v="14"/>
    <x v="11"/>
    <x v="1"/>
    <x v="6"/>
    <x v="1"/>
    <x v="5"/>
    <n v="2936409"/>
    <n v="161409"/>
    <n v="1809"/>
    <n v="5457"/>
    <n v="168675"/>
    <n v="5.744261102591635E-2"/>
    <x v="2"/>
    <n v="0"/>
  </r>
  <r>
    <s v="Post_4576"/>
    <x v="383"/>
    <x v="10"/>
    <x v="1"/>
    <x v="5"/>
    <x v="5"/>
    <x v="5"/>
    <n v="2748383"/>
    <n v="325417"/>
    <n v="19117"/>
    <n v="11624"/>
    <n v="356158"/>
    <n v="0.12958819786034187"/>
    <x v="0"/>
    <n v="0"/>
  </r>
  <r>
    <s v="Post_4577"/>
    <x v="394"/>
    <x v="16"/>
    <x v="1"/>
    <x v="0"/>
    <x v="1"/>
    <x v="3"/>
    <n v="2763379"/>
    <n v="424976"/>
    <n v="27036"/>
    <n v="13761"/>
    <n v="465773"/>
    <n v="0.16855197929780896"/>
    <x v="2"/>
    <n v="0"/>
  </r>
  <r>
    <s v="Post_4578"/>
    <x v="58"/>
    <x v="17"/>
    <x v="3"/>
    <x v="1"/>
    <x v="0"/>
    <x v="0"/>
    <n v="4749326"/>
    <n v="339397"/>
    <n v="81612"/>
    <n v="44880"/>
    <n v="465889"/>
    <n v="9.8095814016557301E-2"/>
    <x v="0"/>
    <n v="0"/>
  </r>
  <r>
    <s v="Post_4579"/>
    <x v="247"/>
    <x v="14"/>
    <x v="2"/>
    <x v="4"/>
    <x v="0"/>
    <x v="7"/>
    <n v="2992211"/>
    <n v="95547"/>
    <n v="23448"/>
    <n v="33090"/>
    <n v="152085"/>
    <n v="5.082696374019078E-2"/>
    <x v="1"/>
    <n v="0"/>
  </r>
  <r>
    <s v="Post_4580"/>
    <x v="534"/>
    <x v="6"/>
    <x v="0"/>
    <x v="2"/>
    <x v="4"/>
    <x v="2"/>
    <n v="4379134"/>
    <n v="77485"/>
    <n v="88805"/>
    <n v="39157"/>
    <n v="205447"/>
    <n v="4.6914983647451759E-2"/>
    <x v="1"/>
    <n v="0"/>
  </r>
  <r>
    <s v="Post_4581"/>
    <x v="96"/>
    <x v="17"/>
    <x v="3"/>
    <x v="3"/>
    <x v="1"/>
    <x v="3"/>
    <n v="4747855"/>
    <n v="269782"/>
    <n v="51923"/>
    <n v="2531"/>
    <n v="324236"/>
    <n v="6.8291049326485331E-2"/>
    <x v="1"/>
    <n v="0"/>
  </r>
  <r>
    <s v="Post_4582"/>
    <x v="309"/>
    <x v="12"/>
    <x v="3"/>
    <x v="6"/>
    <x v="3"/>
    <x v="6"/>
    <n v="3261233"/>
    <n v="113979"/>
    <n v="8547"/>
    <n v="35128"/>
    <n v="157654"/>
    <n v="4.8341838807592095E-2"/>
    <x v="1"/>
    <n v="0"/>
  </r>
  <r>
    <s v="Post_4583"/>
    <x v="297"/>
    <x v="13"/>
    <x v="0"/>
    <x v="0"/>
    <x v="2"/>
    <x v="4"/>
    <n v="3508531"/>
    <n v="412551"/>
    <n v="11271"/>
    <n v="34686"/>
    <n v="458508"/>
    <n v="0.13068375339992722"/>
    <x v="2"/>
    <n v="0"/>
  </r>
  <r>
    <s v="Post_4584"/>
    <x v="132"/>
    <x v="12"/>
    <x v="1"/>
    <x v="2"/>
    <x v="2"/>
    <x v="2"/>
    <n v="552118"/>
    <n v="440910"/>
    <n v="55306"/>
    <n v="15939"/>
    <n v="512155"/>
    <n v="0.92761873367649672"/>
    <x v="1"/>
    <n v="0"/>
  </r>
  <r>
    <s v="Post_4585"/>
    <x v="164"/>
    <x v="4"/>
    <x v="0"/>
    <x v="0"/>
    <x v="4"/>
    <x v="0"/>
    <n v="2683552"/>
    <n v="210072"/>
    <n v="24960"/>
    <n v="35150"/>
    <n v="270182"/>
    <n v="0.10068073955712428"/>
    <x v="1"/>
    <n v="0"/>
  </r>
  <r>
    <s v="Post_4586"/>
    <x v="454"/>
    <x v="16"/>
    <x v="0"/>
    <x v="7"/>
    <x v="5"/>
    <x v="1"/>
    <n v="4099779"/>
    <n v="9695"/>
    <n v="81909"/>
    <n v="2348"/>
    <n v="93952"/>
    <n v="2.2916357198766078E-2"/>
    <x v="2"/>
    <n v="0"/>
  </r>
  <r>
    <s v="Post_4587"/>
    <x v="388"/>
    <x v="20"/>
    <x v="1"/>
    <x v="8"/>
    <x v="5"/>
    <x v="3"/>
    <n v="4796690"/>
    <n v="426637"/>
    <n v="78236"/>
    <n v="41106"/>
    <n v="545979"/>
    <n v="0.1138241162134722"/>
    <x v="1"/>
    <n v="0"/>
  </r>
  <r>
    <s v="Post_4588"/>
    <x v="217"/>
    <x v="9"/>
    <x v="0"/>
    <x v="7"/>
    <x v="4"/>
    <x v="3"/>
    <n v="4292584"/>
    <n v="56812"/>
    <n v="1813"/>
    <n v="7614"/>
    <n v="66239"/>
    <n v="1.5431031751504455E-2"/>
    <x v="2"/>
    <n v="0"/>
  </r>
  <r>
    <s v="Post_4589"/>
    <x v="190"/>
    <x v="2"/>
    <x v="1"/>
    <x v="4"/>
    <x v="5"/>
    <x v="7"/>
    <n v="27994"/>
    <n v="441518"/>
    <n v="38281"/>
    <n v="10867"/>
    <n v="490666"/>
    <n v="17.527541616060585"/>
    <x v="0"/>
    <n v="0"/>
  </r>
  <r>
    <s v="Post_4590"/>
    <x v="371"/>
    <x v="8"/>
    <x v="3"/>
    <x v="1"/>
    <x v="5"/>
    <x v="6"/>
    <n v="4907437"/>
    <n v="164649"/>
    <n v="80863"/>
    <n v="15435"/>
    <n v="260947"/>
    <n v="5.3173785012420947E-2"/>
    <x v="2"/>
    <n v="0"/>
  </r>
  <r>
    <s v="Post_4591"/>
    <x v="618"/>
    <x v="3"/>
    <x v="3"/>
    <x v="0"/>
    <x v="3"/>
    <x v="0"/>
    <n v="3285959"/>
    <n v="374420"/>
    <n v="82214"/>
    <n v="2020"/>
    <n v="458654"/>
    <n v="0.13957995215399827"/>
    <x v="2"/>
    <n v="0"/>
  </r>
  <r>
    <s v="Post_4592"/>
    <x v="487"/>
    <x v="21"/>
    <x v="2"/>
    <x v="4"/>
    <x v="5"/>
    <x v="3"/>
    <n v="4839425"/>
    <n v="16246"/>
    <n v="88253"/>
    <n v="3964"/>
    <n v="108463"/>
    <n v="2.2412373370803349E-2"/>
    <x v="2"/>
    <n v="0"/>
  </r>
  <r>
    <s v="Post_4593"/>
    <x v="393"/>
    <x v="8"/>
    <x v="3"/>
    <x v="5"/>
    <x v="4"/>
    <x v="7"/>
    <n v="2438444"/>
    <n v="429712"/>
    <n v="74676"/>
    <n v="42454"/>
    <n v="546842"/>
    <n v="0.22425858457278494"/>
    <x v="2"/>
    <n v="0"/>
  </r>
  <r>
    <s v="Post_4594"/>
    <x v="444"/>
    <x v="22"/>
    <x v="3"/>
    <x v="5"/>
    <x v="2"/>
    <x v="6"/>
    <n v="1186804"/>
    <n v="210681"/>
    <n v="58049"/>
    <n v="2339"/>
    <n v="271069"/>
    <n v="0.22840249948601454"/>
    <x v="0"/>
    <n v="0"/>
  </r>
  <r>
    <s v="Post_4595"/>
    <x v="599"/>
    <x v="11"/>
    <x v="3"/>
    <x v="9"/>
    <x v="4"/>
    <x v="2"/>
    <n v="1333176"/>
    <n v="495538"/>
    <n v="73212"/>
    <n v="49846"/>
    <n v="618596"/>
    <n v="0.46400175220676038"/>
    <x v="2"/>
    <n v="0"/>
  </r>
  <r>
    <s v="Post_4596"/>
    <x v="261"/>
    <x v="9"/>
    <x v="2"/>
    <x v="0"/>
    <x v="1"/>
    <x v="3"/>
    <n v="4631125"/>
    <n v="42569"/>
    <n v="52242"/>
    <n v="7834"/>
    <n v="102645"/>
    <n v="2.2164160976004751E-2"/>
    <x v="2"/>
    <n v="0"/>
  </r>
  <r>
    <s v="Post_4597"/>
    <x v="417"/>
    <x v="2"/>
    <x v="1"/>
    <x v="9"/>
    <x v="2"/>
    <x v="0"/>
    <n v="3291531"/>
    <n v="119950"/>
    <n v="87148"/>
    <n v="35630"/>
    <n v="242728"/>
    <n v="7.374319123836294E-2"/>
    <x v="2"/>
    <n v="0"/>
  </r>
  <r>
    <s v="Post_4598"/>
    <x v="554"/>
    <x v="5"/>
    <x v="2"/>
    <x v="8"/>
    <x v="3"/>
    <x v="5"/>
    <n v="3628910"/>
    <n v="263811"/>
    <n v="70589"/>
    <n v="13708"/>
    <n v="348108"/>
    <n v="9.5926324984637254E-2"/>
    <x v="2"/>
    <n v="0"/>
  </r>
  <r>
    <s v="Post_4599"/>
    <x v="509"/>
    <x v="23"/>
    <x v="3"/>
    <x v="1"/>
    <x v="2"/>
    <x v="7"/>
    <n v="839571"/>
    <n v="217743"/>
    <n v="99857"/>
    <n v="21632"/>
    <n v="339232"/>
    <n v="0.40405397518494562"/>
    <x v="0"/>
    <n v="0"/>
  </r>
  <r>
    <s v="Post_4600"/>
    <x v="511"/>
    <x v="23"/>
    <x v="3"/>
    <x v="2"/>
    <x v="5"/>
    <x v="6"/>
    <n v="2921498"/>
    <n v="121852"/>
    <n v="83407"/>
    <n v="40201"/>
    <n v="245460"/>
    <n v="8.4018541173055739E-2"/>
    <x v="2"/>
    <n v="0"/>
  </r>
  <r>
    <s v="Post_4601"/>
    <x v="90"/>
    <x v="18"/>
    <x v="3"/>
    <x v="9"/>
    <x v="4"/>
    <x v="4"/>
    <n v="2295646"/>
    <n v="440661"/>
    <n v="91268"/>
    <n v="5980"/>
    <n v="537909"/>
    <n v="0.23431705062540131"/>
    <x v="0"/>
    <n v="0"/>
  </r>
  <r>
    <s v="Post_4602"/>
    <x v="116"/>
    <x v="22"/>
    <x v="1"/>
    <x v="9"/>
    <x v="5"/>
    <x v="5"/>
    <n v="4885418"/>
    <n v="32889"/>
    <n v="49069"/>
    <n v="12821"/>
    <n v="94779"/>
    <n v="1.9400387029318678E-2"/>
    <x v="2"/>
    <n v="0"/>
  </r>
  <r>
    <s v="Post_4603"/>
    <x v="464"/>
    <x v="22"/>
    <x v="2"/>
    <x v="4"/>
    <x v="3"/>
    <x v="1"/>
    <n v="3777754"/>
    <n v="202276"/>
    <n v="35884"/>
    <n v="41913"/>
    <n v="280073"/>
    <n v="7.4137437217987198E-2"/>
    <x v="0"/>
    <n v="0"/>
  </r>
  <r>
    <s v="Post_4604"/>
    <x v="540"/>
    <x v="18"/>
    <x v="3"/>
    <x v="5"/>
    <x v="2"/>
    <x v="0"/>
    <n v="2618635"/>
    <n v="234407"/>
    <n v="36601"/>
    <n v="27278"/>
    <n v="298286"/>
    <n v="0.11390896402133173"/>
    <x v="0"/>
    <n v="0"/>
  </r>
  <r>
    <s v="Post_4605"/>
    <x v="52"/>
    <x v="8"/>
    <x v="3"/>
    <x v="7"/>
    <x v="4"/>
    <x v="0"/>
    <n v="3635998"/>
    <n v="477287"/>
    <n v="87839"/>
    <n v="13330"/>
    <n v="578456"/>
    <n v="0.15909139663993216"/>
    <x v="2"/>
    <n v="0"/>
  </r>
  <r>
    <s v="Post_4606"/>
    <x v="247"/>
    <x v="14"/>
    <x v="1"/>
    <x v="1"/>
    <x v="2"/>
    <x v="2"/>
    <n v="4538803"/>
    <n v="37888"/>
    <n v="31285"/>
    <n v="41134"/>
    <n v="110307"/>
    <n v="2.4303103703773879E-2"/>
    <x v="2"/>
    <n v="0"/>
  </r>
  <r>
    <s v="Post_4607"/>
    <x v="28"/>
    <x v="17"/>
    <x v="1"/>
    <x v="4"/>
    <x v="1"/>
    <x v="3"/>
    <n v="1175078"/>
    <n v="42905"/>
    <n v="98581"/>
    <n v="20024"/>
    <n v="161510"/>
    <n v="0.13744619506109382"/>
    <x v="1"/>
    <n v="0"/>
  </r>
  <r>
    <s v="Post_4608"/>
    <x v="479"/>
    <x v="19"/>
    <x v="0"/>
    <x v="0"/>
    <x v="4"/>
    <x v="6"/>
    <n v="2317796"/>
    <n v="452942"/>
    <n v="67692"/>
    <n v="9904"/>
    <n v="530538"/>
    <n v="0.22889762515769291"/>
    <x v="0"/>
    <n v="0"/>
  </r>
  <r>
    <s v="Post_4609"/>
    <x v="509"/>
    <x v="23"/>
    <x v="0"/>
    <x v="2"/>
    <x v="2"/>
    <x v="0"/>
    <n v="2344865"/>
    <n v="398034"/>
    <n v="18988"/>
    <n v="6493"/>
    <n v="423515"/>
    <n v="0.18061380932377771"/>
    <x v="0"/>
    <n v="0"/>
  </r>
  <r>
    <s v="Post_4610"/>
    <x v="177"/>
    <x v="6"/>
    <x v="1"/>
    <x v="9"/>
    <x v="0"/>
    <x v="7"/>
    <n v="788460"/>
    <n v="65933"/>
    <n v="20908"/>
    <n v="11908"/>
    <n v="98749"/>
    <n v="0.12524287852268981"/>
    <x v="2"/>
    <n v="0"/>
  </r>
  <r>
    <s v="Post_4611"/>
    <x v="388"/>
    <x v="20"/>
    <x v="0"/>
    <x v="1"/>
    <x v="3"/>
    <x v="6"/>
    <n v="705892"/>
    <n v="101699"/>
    <n v="448"/>
    <n v="9268"/>
    <n v="111415"/>
    <n v="0.15783575957795243"/>
    <x v="0"/>
    <n v="0"/>
  </r>
  <r>
    <s v="Post_4612"/>
    <x v="354"/>
    <x v="1"/>
    <x v="3"/>
    <x v="6"/>
    <x v="4"/>
    <x v="6"/>
    <n v="2676709"/>
    <n v="419849"/>
    <n v="21229"/>
    <n v="35123"/>
    <n v="476201"/>
    <n v="0.17790540548113373"/>
    <x v="1"/>
    <n v="0"/>
  </r>
  <r>
    <s v="Post_4613"/>
    <x v="33"/>
    <x v="19"/>
    <x v="0"/>
    <x v="0"/>
    <x v="2"/>
    <x v="7"/>
    <n v="2045200"/>
    <n v="134618"/>
    <n v="68044"/>
    <n v="2299"/>
    <n v="204961"/>
    <n v="0.10021562683356151"/>
    <x v="2"/>
    <n v="0"/>
  </r>
  <r>
    <s v="Post_4614"/>
    <x v="421"/>
    <x v="19"/>
    <x v="3"/>
    <x v="0"/>
    <x v="4"/>
    <x v="7"/>
    <n v="4311581"/>
    <n v="74005"/>
    <n v="74174"/>
    <n v="9589"/>
    <n v="157768"/>
    <n v="3.6591681798393678E-2"/>
    <x v="0"/>
    <n v="0"/>
  </r>
  <r>
    <s v="Post_4615"/>
    <x v="534"/>
    <x v="6"/>
    <x v="3"/>
    <x v="9"/>
    <x v="3"/>
    <x v="7"/>
    <n v="811324"/>
    <n v="125535"/>
    <n v="79606"/>
    <n v="32458"/>
    <n v="237599"/>
    <n v="0.29285340998170889"/>
    <x v="2"/>
    <n v="0"/>
  </r>
  <r>
    <s v="Post_4616"/>
    <x v="83"/>
    <x v="2"/>
    <x v="0"/>
    <x v="5"/>
    <x v="4"/>
    <x v="2"/>
    <n v="2365962"/>
    <n v="466145"/>
    <n v="84706"/>
    <n v="38723"/>
    <n v="589574"/>
    <n v="0.24918997008405039"/>
    <x v="2"/>
    <n v="0"/>
  </r>
  <r>
    <s v="Post_4617"/>
    <x v="198"/>
    <x v="8"/>
    <x v="2"/>
    <x v="6"/>
    <x v="3"/>
    <x v="0"/>
    <n v="4585788"/>
    <n v="431040"/>
    <n v="84174"/>
    <n v="8471"/>
    <n v="523685"/>
    <n v="0.11419738548751054"/>
    <x v="0"/>
    <n v="0"/>
  </r>
  <r>
    <s v="Post_4618"/>
    <x v="99"/>
    <x v="14"/>
    <x v="3"/>
    <x v="6"/>
    <x v="0"/>
    <x v="7"/>
    <n v="4242961"/>
    <n v="439654"/>
    <n v="97036"/>
    <n v="27828"/>
    <n v="564518"/>
    <n v="0.13304812370417735"/>
    <x v="0"/>
    <n v="0"/>
  </r>
  <r>
    <s v="Post_4619"/>
    <x v="153"/>
    <x v="22"/>
    <x v="2"/>
    <x v="8"/>
    <x v="0"/>
    <x v="3"/>
    <n v="4032099"/>
    <n v="215854"/>
    <n v="31543"/>
    <n v="32321"/>
    <n v="279718"/>
    <n v="6.9372800618238792E-2"/>
    <x v="0"/>
    <n v="0"/>
  </r>
  <r>
    <s v="Post_4620"/>
    <x v="438"/>
    <x v="21"/>
    <x v="2"/>
    <x v="3"/>
    <x v="0"/>
    <x v="3"/>
    <n v="1111912"/>
    <n v="478722"/>
    <n v="68409"/>
    <n v="1972"/>
    <n v="549103"/>
    <n v="0.49383674247602327"/>
    <x v="1"/>
    <n v="0"/>
  </r>
  <r>
    <s v="Post_4621"/>
    <x v="55"/>
    <x v="11"/>
    <x v="1"/>
    <x v="5"/>
    <x v="5"/>
    <x v="1"/>
    <n v="4461089"/>
    <n v="251802"/>
    <n v="50220"/>
    <n v="49414"/>
    <n v="351436"/>
    <n v="7.8778074142883056E-2"/>
    <x v="1"/>
    <n v="0"/>
  </r>
  <r>
    <s v="Post_4622"/>
    <x v="628"/>
    <x v="12"/>
    <x v="3"/>
    <x v="9"/>
    <x v="2"/>
    <x v="1"/>
    <n v="4645972"/>
    <n v="426458"/>
    <n v="75602"/>
    <n v="34866"/>
    <n v="536926"/>
    <n v="0.11556806627332235"/>
    <x v="2"/>
    <n v="0"/>
  </r>
  <r>
    <s v="Post_4623"/>
    <x v="552"/>
    <x v="4"/>
    <x v="0"/>
    <x v="1"/>
    <x v="1"/>
    <x v="2"/>
    <n v="3752649"/>
    <n v="415112"/>
    <n v="30531"/>
    <n v="31028"/>
    <n v="476671"/>
    <n v="0.12702253794586171"/>
    <x v="2"/>
    <n v="0"/>
  </r>
  <r>
    <s v="Post_4624"/>
    <x v="496"/>
    <x v="15"/>
    <x v="1"/>
    <x v="2"/>
    <x v="0"/>
    <x v="4"/>
    <n v="1984418"/>
    <n v="214222"/>
    <n v="75144"/>
    <n v="10982"/>
    <n v="300348"/>
    <n v="0.15135319272451672"/>
    <x v="2"/>
    <n v="0"/>
  </r>
  <r>
    <s v="Post_4625"/>
    <x v="480"/>
    <x v="5"/>
    <x v="1"/>
    <x v="8"/>
    <x v="0"/>
    <x v="0"/>
    <n v="1766643"/>
    <n v="372453"/>
    <n v="31196"/>
    <n v="35447"/>
    <n v="439096"/>
    <n v="0.24854823526881209"/>
    <x v="2"/>
    <n v="0"/>
  </r>
  <r>
    <s v="Post_4626"/>
    <x v="278"/>
    <x v="8"/>
    <x v="0"/>
    <x v="7"/>
    <x v="3"/>
    <x v="0"/>
    <n v="2056923"/>
    <n v="397189"/>
    <n v="60950"/>
    <n v="27927"/>
    <n v="486066"/>
    <n v="0.23630733868015477"/>
    <x v="0"/>
    <n v="0"/>
  </r>
  <r>
    <s v="Post_4627"/>
    <x v="423"/>
    <x v="19"/>
    <x v="3"/>
    <x v="8"/>
    <x v="5"/>
    <x v="3"/>
    <n v="1263445"/>
    <n v="463074"/>
    <n v="99903"/>
    <n v="34170"/>
    <n v="597147"/>
    <n v="0.47263394924195357"/>
    <x v="2"/>
    <n v="0"/>
  </r>
  <r>
    <s v="Post_4628"/>
    <x v="498"/>
    <x v="23"/>
    <x v="2"/>
    <x v="1"/>
    <x v="2"/>
    <x v="4"/>
    <n v="167630"/>
    <n v="2305"/>
    <n v="23748"/>
    <n v="738"/>
    <n v="26791"/>
    <n v="0.15982222752490605"/>
    <x v="1"/>
    <n v="0"/>
  </r>
  <r>
    <s v="Post_4629"/>
    <x v="414"/>
    <x v="3"/>
    <x v="3"/>
    <x v="5"/>
    <x v="1"/>
    <x v="1"/>
    <n v="4789012"/>
    <n v="74240"/>
    <n v="22761"/>
    <n v="43777"/>
    <n v="140778"/>
    <n v="2.9396042440486679E-2"/>
    <x v="0"/>
    <n v="0"/>
  </r>
  <r>
    <s v="Post_4630"/>
    <x v="40"/>
    <x v="6"/>
    <x v="2"/>
    <x v="9"/>
    <x v="2"/>
    <x v="3"/>
    <n v="2751747"/>
    <n v="157563"/>
    <n v="96955"/>
    <n v="49493"/>
    <n v="304011"/>
    <n v="0.11047927007824485"/>
    <x v="0"/>
    <n v="0"/>
  </r>
  <r>
    <s v="Post_4631"/>
    <x v="395"/>
    <x v="6"/>
    <x v="0"/>
    <x v="1"/>
    <x v="3"/>
    <x v="7"/>
    <n v="3557778"/>
    <n v="190476"/>
    <n v="98406"/>
    <n v="43225"/>
    <n v="332107"/>
    <n v="9.3346746199453698E-2"/>
    <x v="0"/>
    <n v="0"/>
  </r>
  <r>
    <s v="Post_4632"/>
    <x v="532"/>
    <x v="21"/>
    <x v="3"/>
    <x v="1"/>
    <x v="4"/>
    <x v="1"/>
    <n v="222005"/>
    <n v="489558"/>
    <n v="26045"/>
    <n v="37407"/>
    <n v="553010"/>
    <n v="2.4909799328843945"/>
    <x v="0"/>
    <n v="0"/>
  </r>
  <r>
    <s v="Post_4633"/>
    <x v="325"/>
    <x v="14"/>
    <x v="2"/>
    <x v="7"/>
    <x v="0"/>
    <x v="5"/>
    <n v="2768780"/>
    <n v="88156"/>
    <n v="68849"/>
    <n v="36985"/>
    <n v="193990"/>
    <n v="7.0063349200731012E-2"/>
    <x v="1"/>
    <n v="0"/>
  </r>
  <r>
    <s v="Post_4634"/>
    <x v="533"/>
    <x v="0"/>
    <x v="1"/>
    <x v="8"/>
    <x v="2"/>
    <x v="7"/>
    <n v="4818440"/>
    <n v="212639"/>
    <n v="24551"/>
    <n v="26488"/>
    <n v="263678"/>
    <n v="5.4722690331310546E-2"/>
    <x v="1"/>
    <n v="0"/>
  </r>
  <r>
    <s v="Post_4635"/>
    <x v="209"/>
    <x v="15"/>
    <x v="2"/>
    <x v="3"/>
    <x v="5"/>
    <x v="0"/>
    <n v="3468794"/>
    <n v="497381"/>
    <n v="12068"/>
    <n v="13122"/>
    <n v="522571"/>
    <n v="0.15064918816164927"/>
    <x v="2"/>
    <n v="0"/>
  </r>
  <r>
    <s v="Post_4636"/>
    <x v="706"/>
    <x v="19"/>
    <x v="0"/>
    <x v="0"/>
    <x v="1"/>
    <x v="6"/>
    <n v="3508583"/>
    <n v="426856"/>
    <n v="29746"/>
    <n v="3883"/>
    <n v="460485"/>
    <n v="0.13124529190274251"/>
    <x v="2"/>
    <n v="0"/>
  </r>
  <r>
    <s v="Post_4637"/>
    <x v="446"/>
    <x v="20"/>
    <x v="3"/>
    <x v="2"/>
    <x v="5"/>
    <x v="1"/>
    <n v="686780"/>
    <n v="177626"/>
    <n v="13437"/>
    <n v="6268"/>
    <n v="197331"/>
    <n v="0.28732781968024695"/>
    <x v="2"/>
    <n v="0"/>
  </r>
  <r>
    <s v="Post_4638"/>
    <x v="239"/>
    <x v="13"/>
    <x v="3"/>
    <x v="9"/>
    <x v="1"/>
    <x v="1"/>
    <n v="670658"/>
    <n v="197098"/>
    <n v="52298"/>
    <n v="47586"/>
    <n v="296982"/>
    <n v="0.44282182572935835"/>
    <x v="1"/>
    <n v="0"/>
  </r>
  <r>
    <s v="Post_4639"/>
    <x v="649"/>
    <x v="10"/>
    <x v="3"/>
    <x v="0"/>
    <x v="1"/>
    <x v="0"/>
    <n v="4786577"/>
    <n v="393842"/>
    <n v="27939"/>
    <n v="12035"/>
    <n v="433816"/>
    <n v="9.0631781333508271E-2"/>
    <x v="2"/>
    <n v="0"/>
  </r>
  <r>
    <s v="Post_4640"/>
    <x v="679"/>
    <x v="12"/>
    <x v="2"/>
    <x v="5"/>
    <x v="2"/>
    <x v="7"/>
    <n v="4221706"/>
    <n v="126346"/>
    <n v="6521"/>
    <n v="35253"/>
    <n v="168120"/>
    <n v="3.9822763593675162E-2"/>
    <x v="2"/>
    <n v="0"/>
  </r>
  <r>
    <s v="Post_4641"/>
    <x v="691"/>
    <x v="5"/>
    <x v="2"/>
    <x v="0"/>
    <x v="0"/>
    <x v="3"/>
    <n v="3884895"/>
    <n v="376159"/>
    <n v="19114"/>
    <n v="37055"/>
    <n v="432328"/>
    <n v="0.11128434616637001"/>
    <x v="0"/>
    <n v="0"/>
  </r>
  <r>
    <s v="Post_4642"/>
    <x v="144"/>
    <x v="18"/>
    <x v="1"/>
    <x v="3"/>
    <x v="0"/>
    <x v="0"/>
    <n v="4690084"/>
    <n v="461297"/>
    <n v="95691"/>
    <n v="23649"/>
    <n v="580637"/>
    <n v="0.12380098096324074"/>
    <x v="0"/>
    <n v="0"/>
  </r>
  <r>
    <s v="Post_4643"/>
    <x v="461"/>
    <x v="16"/>
    <x v="0"/>
    <x v="7"/>
    <x v="4"/>
    <x v="5"/>
    <n v="3029888"/>
    <n v="257416"/>
    <n v="52387"/>
    <n v="39227"/>
    <n v="349030"/>
    <n v="0.1151956771999493"/>
    <x v="2"/>
    <n v="0"/>
  </r>
  <r>
    <s v="Post_4644"/>
    <x v="470"/>
    <x v="18"/>
    <x v="1"/>
    <x v="6"/>
    <x v="5"/>
    <x v="7"/>
    <n v="2364901"/>
    <n v="441370"/>
    <n v="86968"/>
    <n v="28414"/>
    <n v="556752"/>
    <n v="0.23542296273712937"/>
    <x v="1"/>
    <n v="0"/>
  </r>
  <r>
    <s v="Post_4645"/>
    <x v="319"/>
    <x v="13"/>
    <x v="2"/>
    <x v="1"/>
    <x v="2"/>
    <x v="4"/>
    <n v="868961"/>
    <n v="332677"/>
    <n v="526"/>
    <n v="46355"/>
    <n v="379558"/>
    <n v="0.43679520714968795"/>
    <x v="0"/>
    <n v="0"/>
  </r>
  <r>
    <s v="Post_4646"/>
    <x v="287"/>
    <x v="16"/>
    <x v="1"/>
    <x v="2"/>
    <x v="0"/>
    <x v="7"/>
    <n v="1740910"/>
    <n v="368932"/>
    <n v="89995"/>
    <n v="40782"/>
    <n v="499709"/>
    <n v="0.28703896238174287"/>
    <x v="0"/>
    <n v="0"/>
  </r>
  <r>
    <s v="Post_4647"/>
    <x v="517"/>
    <x v="19"/>
    <x v="3"/>
    <x v="3"/>
    <x v="0"/>
    <x v="6"/>
    <n v="4250935"/>
    <n v="11456"/>
    <n v="50483"/>
    <n v="36048"/>
    <n v="97987"/>
    <n v="2.3050693553300628E-2"/>
    <x v="2"/>
    <n v="0"/>
  </r>
  <r>
    <s v="Post_4648"/>
    <x v="525"/>
    <x v="8"/>
    <x v="2"/>
    <x v="6"/>
    <x v="1"/>
    <x v="3"/>
    <n v="4727865"/>
    <n v="169770"/>
    <n v="85465"/>
    <n v="6929"/>
    <n v="262164"/>
    <n v="5.5450821882604515E-2"/>
    <x v="1"/>
    <n v="0"/>
  </r>
  <r>
    <s v="Post_4649"/>
    <x v="22"/>
    <x v="8"/>
    <x v="2"/>
    <x v="6"/>
    <x v="4"/>
    <x v="3"/>
    <n v="285049"/>
    <n v="116295"/>
    <n v="82961"/>
    <n v="35842"/>
    <n v="235098"/>
    <n v="0.82476346172061643"/>
    <x v="0"/>
    <n v="0"/>
  </r>
  <r>
    <s v="Post_4650"/>
    <x v="665"/>
    <x v="8"/>
    <x v="0"/>
    <x v="5"/>
    <x v="5"/>
    <x v="0"/>
    <n v="1809827"/>
    <n v="497948"/>
    <n v="51602"/>
    <n v="37638"/>
    <n v="587188"/>
    <n v="0.32444427008769344"/>
    <x v="2"/>
    <n v="0"/>
  </r>
  <r>
    <s v="Post_4651"/>
    <x v="3"/>
    <x v="2"/>
    <x v="3"/>
    <x v="1"/>
    <x v="1"/>
    <x v="2"/>
    <n v="218929"/>
    <n v="180079"/>
    <n v="78182"/>
    <n v="49745"/>
    <n v="308006"/>
    <n v="1.4068762018736669"/>
    <x v="1"/>
    <n v="0"/>
  </r>
  <r>
    <s v="Post_4652"/>
    <x v="329"/>
    <x v="2"/>
    <x v="0"/>
    <x v="5"/>
    <x v="0"/>
    <x v="4"/>
    <n v="2658932"/>
    <n v="195235"/>
    <n v="20907"/>
    <n v="6665"/>
    <n v="222807"/>
    <n v="8.3795674353462218E-2"/>
    <x v="0"/>
    <n v="0"/>
  </r>
  <r>
    <s v="Post_4653"/>
    <x v="443"/>
    <x v="19"/>
    <x v="2"/>
    <x v="3"/>
    <x v="2"/>
    <x v="4"/>
    <n v="3040145"/>
    <n v="119414"/>
    <n v="932"/>
    <n v="3014"/>
    <n v="123360"/>
    <n v="4.0577011951732564E-2"/>
    <x v="0"/>
    <n v="0"/>
  </r>
  <r>
    <s v="Post_4654"/>
    <x v="647"/>
    <x v="2"/>
    <x v="2"/>
    <x v="5"/>
    <x v="5"/>
    <x v="5"/>
    <n v="3295406"/>
    <n v="452982"/>
    <n v="11731"/>
    <n v="12475"/>
    <n v="477188"/>
    <n v="0.14480400897491841"/>
    <x v="0"/>
    <n v="0"/>
  </r>
  <r>
    <s v="Post_4655"/>
    <x v="620"/>
    <x v="23"/>
    <x v="3"/>
    <x v="3"/>
    <x v="2"/>
    <x v="0"/>
    <n v="848990"/>
    <n v="487241"/>
    <n v="30833"/>
    <n v="12572"/>
    <n v="530646"/>
    <n v="0.6250320969622728"/>
    <x v="0"/>
    <n v="0"/>
  </r>
  <r>
    <s v="Post_4656"/>
    <x v="158"/>
    <x v="4"/>
    <x v="0"/>
    <x v="3"/>
    <x v="0"/>
    <x v="3"/>
    <n v="1146688"/>
    <n v="458464"/>
    <n v="62608"/>
    <n v="45618"/>
    <n v="566690"/>
    <n v="0.49419720098230729"/>
    <x v="2"/>
    <n v="0"/>
  </r>
  <r>
    <s v="Post_4657"/>
    <x v="476"/>
    <x v="12"/>
    <x v="0"/>
    <x v="0"/>
    <x v="3"/>
    <x v="7"/>
    <n v="368570"/>
    <n v="216371"/>
    <n v="473"/>
    <n v="30193"/>
    <n v="247037"/>
    <n v="0.67025802425590797"/>
    <x v="0"/>
    <n v="0"/>
  </r>
  <r>
    <s v="Post_4658"/>
    <x v="191"/>
    <x v="3"/>
    <x v="2"/>
    <x v="5"/>
    <x v="1"/>
    <x v="7"/>
    <n v="1158983"/>
    <n v="361379"/>
    <n v="82699"/>
    <n v="10760"/>
    <n v="454838"/>
    <n v="0.39244579083558601"/>
    <x v="0"/>
    <n v="0"/>
  </r>
  <r>
    <s v="Post_4659"/>
    <x v="590"/>
    <x v="13"/>
    <x v="3"/>
    <x v="8"/>
    <x v="2"/>
    <x v="3"/>
    <n v="3117939"/>
    <n v="402589"/>
    <n v="59229"/>
    <n v="903"/>
    <n v="462721"/>
    <n v="0.14840604643002958"/>
    <x v="1"/>
    <n v="0"/>
  </r>
  <r>
    <s v="Post_4660"/>
    <x v="588"/>
    <x v="9"/>
    <x v="1"/>
    <x v="3"/>
    <x v="2"/>
    <x v="3"/>
    <n v="3498488"/>
    <n v="89978"/>
    <n v="29892"/>
    <n v="34882"/>
    <n v="154752"/>
    <n v="4.423396621626257E-2"/>
    <x v="0"/>
    <n v="0"/>
  </r>
  <r>
    <s v="Post_4661"/>
    <x v="51"/>
    <x v="7"/>
    <x v="0"/>
    <x v="7"/>
    <x v="2"/>
    <x v="5"/>
    <n v="1405472"/>
    <n v="99945"/>
    <n v="45962"/>
    <n v="28980"/>
    <n v="174887"/>
    <n v="0.12443293071651373"/>
    <x v="0"/>
    <n v="0"/>
  </r>
  <r>
    <s v="Post_4662"/>
    <x v="618"/>
    <x v="3"/>
    <x v="3"/>
    <x v="0"/>
    <x v="1"/>
    <x v="3"/>
    <n v="1405285"/>
    <n v="488073"/>
    <n v="4853"/>
    <n v="39718"/>
    <n v="532644"/>
    <n v="0.37902916490249311"/>
    <x v="1"/>
    <n v="0"/>
  </r>
  <r>
    <s v="Post_4663"/>
    <x v="698"/>
    <x v="7"/>
    <x v="3"/>
    <x v="3"/>
    <x v="2"/>
    <x v="5"/>
    <n v="1547318"/>
    <n v="226191"/>
    <n v="9881"/>
    <n v="32443"/>
    <n v="268515"/>
    <n v="0.17353575670935129"/>
    <x v="2"/>
    <n v="0"/>
  </r>
  <r>
    <s v="Post_4664"/>
    <x v="616"/>
    <x v="8"/>
    <x v="2"/>
    <x v="5"/>
    <x v="0"/>
    <x v="4"/>
    <n v="4895023"/>
    <n v="417022"/>
    <n v="71997"/>
    <n v="44381"/>
    <n v="533400"/>
    <n v="0.10896782303167932"/>
    <x v="1"/>
    <n v="0"/>
  </r>
  <r>
    <s v="Post_4665"/>
    <x v="656"/>
    <x v="12"/>
    <x v="3"/>
    <x v="3"/>
    <x v="4"/>
    <x v="0"/>
    <n v="3089984"/>
    <n v="392093"/>
    <n v="33020"/>
    <n v="32711"/>
    <n v="457824"/>
    <n v="0.14816387398769704"/>
    <x v="2"/>
    <n v="0"/>
  </r>
  <r>
    <s v="Post_4666"/>
    <x v="488"/>
    <x v="1"/>
    <x v="2"/>
    <x v="7"/>
    <x v="3"/>
    <x v="5"/>
    <n v="4945393"/>
    <n v="876"/>
    <n v="25541"/>
    <n v="16000"/>
    <n v="42417"/>
    <n v="8.5770736521849737E-3"/>
    <x v="1"/>
    <n v="0"/>
  </r>
  <r>
    <s v="Post_4667"/>
    <x v="441"/>
    <x v="5"/>
    <x v="3"/>
    <x v="0"/>
    <x v="3"/>
    <x v="3"/>
    <n v="2185895"/>
    <n v="132996"/>
    <n v="98545"/>
    <n v="44058"/>
    <n v="275599"/>
    <n v="0.12608062143881568"/>
    <x v="1"/>
    <n v="0"/>
  </r>
  <r>
    <s v="Post_4668"/>
    <x v="272"/>
    <x v="1"/>
    <x v="1"/>
    <x v="5"/>
    <x v="5"/>
    <x v="4"/>
    <n v="207495"/>
    <n v="134074"/>
    <n v="74441"/>
    <n v="37754"/>
    <n v="246269"/>
    <n v="1.1868671534253838"/>
    <x v="1"/>
    <n v="0"/>
  </r>
  <r>
    <s v="Post_4669"/>
    <x v="597"/>
    <x v="21"/>
    <x v="0"/>
    <x v="5"/>
    <x v="2"/>
    <x v="1"/>
    <n v="4546518"/>
    <n v="220008"/>
    <n v="9171"/>
    <n v="8949"/>
    <n v="238128"/>
    <n v="5.2375906133001124E-2"/>
    <x v="2"/>
    <n v="0"/>
  </r>
  <r>
    <s v="Post_4670"/>
    <x v="266"/>
    <x v="19"/>
    <x v="3"/>
    <x v="9"/>
    <x v="3"/>
    <x v="4"/>
    <n v="635257"/>
    <n v="459877"/>
    <n v="99368"/>
    <n v="20983"/>
    <n v="580228"/>
    <n v="0.91337521664460208"/>
    <x v="1"/>
    <n v="0"/>
  </r>
  <r>
    <s v="Post_4671"/>
    <x v="453"/>
    <x v="10"/>
    <x v="1"/>
    <x v="5"/>
    <x v="2"/>
    <x v="5"/>
    <n v="1164811"/>
    <n v="273820"/>
    <n v="45278"/>
    <n v="33006"/>
    <n v="352104"/>
    <n v="0.30228423323612158"/>
    <x v="1"/>
    <n v="0"/>
  </r>
  <r>
    <s v="Post_4672"/>
    <x v="53"/>
    <x v="5"/>
    <x v="2"/>
    <x v="8"/>
    <x v="3"/>
    <x v="7"/>
    <n v="4409288"/>
    <n v="179602"/>
    <n v="85822"/>
    <n v="39078"/>
    <n v="304502"/>
    <n v="6.9059222259920422E-2"/>
    <x v="2"/>
    <n v="0"/>
  </r>
  <r>
    <s v="Post_4673"/>
    <x v="410"/>
    <x v="14"/>
    <x v="1"/>
    <x v="1"/>
    <x v="0"/>
    <x v="0"/>
    <n v="1690987"/>
    <n v="321050"/>
    <n v="55297"/>
    <n v="24685"/>
    <n v="401032"/>
    <n v="0.23715853522232874"/>
    <x v="1"/>
    <n v="0"/>
  </r>
  <r>
    <s v="Post_4674"/>
    <x v="675"/>
    <x v="1"/>
    <x v="0"/>
    <x v="1"/>
    <x v="0"/>
    <x v="2"/>
    <n v="1943478"/>
    <n v="348357"/>
    <n v="94530"/>
    <n v="2482"/>
    <n v="445369"/>
    <n v="0.22916081375760364"/>
    <x v="0"/>
    <n v="0"/>
  </r>
  <r>
    <s v="Post_4675"/>
    <x v="611"/>
    <x v="17"/>
    <x v="2"/>
    <x v="5"/>
    <x v="1"/>
    <x v="6"/>
    <n v="2481934"/>
    <n v="156815"/>
    <n v="67643"/>
    <n v="3623"/>
    <n v="228081"/>
    <n v="9.1896480728335242E-2"/>
    <x v="0"/>
    <n v="0"/>
  </r>
  <r>
    <s v="Post_4676"/>
    <x v="350"/>
    <x v="7"/>
    <x v="0"/>
    <x v="3"/>
    <x v="3"/>
    <x v="7"/>
    <n v="4601601"/>
    <n v="184910"/>
    <n v="67509"/>
    <n v="1637"/>
    <n v="254056"/>
    <n v="5.5210349615275205E-2"/>
    <x v="1"/>
    <n v="0"/>
  </r>
  <r>
    <s v="Post_4677"/>
    <x v="253"/>
    <x v="4"/>
    <x v="0"/>
    <x v="3"/>
    <x v="1"/>
    <x v="3"/>
    <n v="2366043"/>
    <n v="87673"/>
    <n v="4121"/>
    <n v="25516"/>
    <n v="117310"/>
    <n v="4.9580671188139858E-2"/>
    <x v="2"/>
    <n v="0"/>
  </r>
  <r>
    <s v="Post_4678"/>
    <x v="667"/>
    <x v="21"/>
    <x v="0"/>
    <x v="7"/>
    <x v="3"/>
    <x v="0"/>
    <n v="3048931"/>
    <n v="400764"/>
    <n v="81551"/>
    <n v="1571"/>
    <n v="483886"/>
    <n v="0.15870677296403232"/>
    <x v="2"/>
    <n v="0"/>
  </r>
  <r>
    <s v="Post_4679"/>
    <x v="45"/>
    <x v="14"/>
    <x v="2"/>
    <x v="0"/>
    <x v="0"/>
    <x v="1"/>
    <n v="711095"/>
    <n v="185937"/>
    <n v="90904"/>
    <n v="25280"/>
    <n v="302121"/>
    <n v="0.4248672821493612"/>
    <x v="2"/>
    <n v="0"/>
  </r>
  <r>
    <s v="Post_4680"/>
    <x v="456"/>
    <x v="14"/>
    <x v="0"/>
    <x v="1"/>
    <x v="0"/>
    <x v="6"/>
    <n v="3991932"/>
    <n v="471738"/>
    <n v="76124"/>
    <n v="24497"/>
    <n v="572359"/>
    <n v="0.14337894533273612"/>
    <x v="1"/>
    <n v="0"/>
  </r>
  <r>
    <s v="Post_4681"/>
    <x v="712"/>
    <x v="14"/>
    <x v="1"/>
    <x v="3"/>
    <x v="0"/>
    <x v="6"/>
    <n v="4309722"/>
    <n v="32734"/>
    <n v="77691"/>
    <n v="11883"/>
    <n v="122308"/>
    <n v="2.837955673242961E-2"/>
    <x v="0"/>
    <n v="0"/>
  </r>
  <r>
    <s v="Post_4682"/>
    <x v="582"/>
    <x v="8"/>
    <x v="2"/>
    <x v="1"/>
    <x v="2"/>
    <x v="5"/>
    <n v="4499829"/>
    <n v="104787"/>
    <n v="71972"/>
    <n v="44894"/>
    <n v="221653"/>
    <n v="4.9258094029795356E-2"/>
    <x v="1"/>
    <n v="0"/>
  </r>
  <r>
    <s v="Post_4683"/>
    <x v="204"/>
    <x v="19"/>
    <x v="3"/>
    <x v="6"/>
    <x v="1"/>
    <x v="1"/>
    <n v="2514127"/>
    <n v="402527"/>
    <n v="19990"/>
    <n v="30948"/>
    <n v="453465"/>
    <n v="0.18036678338047363"/>
    <x v="0"/>
    <n v="0"/>
  </r>
  <r>
    <s v="Post_4684"/>
    <x v="549"/>
    <x v="12"/>
    <x v="1"/>
    <x v="4"/>
    <x v="4"/>
    <x v="1"/>
    <n v="297130"/>
    <n v="156713"/>
    <n v="2924"/>
    <n v="15183"/>
    <n v="174820"/>
    <n v="0.58836199643253795"/>
    <x v="0"/>
    <n v="0"/>
  </r>
  <r>
    <s v="Post_4685"/>
    <x v="597"/>
    <x v="21"/>
    <x v="3"/>
    <x v="6"/>
    <x v="0"/>
    <x v="0"/>
    <n v="2640152"/>
    <n v="174269"/>
    <n v="17810"/>
    <n v="40883"/>
    <n v="232962"/>
    <n v="8.8238101442644212E-2"/>
    <x v="0"/>
    <n v="0"/>
  </r>
  <r>
    <s v="Post_4686"/>
    <x v="320"/>
    <x v="19"/>
    <x v="0"/>
    <x v="1"/>
    <x v="0"/>
    <x v="0"/>
    <n v="3691613"/>
    <n v="449035"/>
    <n v="59140"/>
    <n v="19664"/>
    <n v="527839"/>
    <n v="0.14298329754500269"/>
    <x v="1"/>
    <n v="0"/>
  </r>
  <r>
    <s v="Post_4687"/>
    <x v="149"/>
    <x v="18"/>
    <x v="3"/>
    <x v="7"/>
    <x v="1"/>
    <x v="5"/>
    <n v="4607563"/>
    <n v="104267"/>
    <n v="40838"/>
    <n v="31440"/>
    <n v="176545"/>
    <n v="3.8316350747672902E-2"/>
    <x v="2"/>
    <n v="0"/>
  </r>
  <r>
    <s v="Post_4688"/>
    <x v="260"/>
    <x v="6"/>
    <x v="3"/>
    <x v="7"/>
    <x v="1"/>
    <x v="3"/>
    <n v="3602630"/>
    <n v="497385"/>
    <n v="30893"/>
    <n v="43944"/>
    <n v="572222"/>
    <n v="0.15883451811593197"/>
    <x v="0"/>
    <n v="0"/>
  </r>
  <r>
    <s v="Post_4689"/>
    <x v="143"/>
    <x v="7"/>
    <x v="0"/>
    <x v="8"/>
    <x v="1"/>
    <x v="2"/>
    <n v="826021"/>
    <n v="58506"/>
    <n v="48743"/>
    <n v="43924"/>
    <n v="151173"/>
    <n v="0.18301350692052623"/>
    <x v="2"/>
    <n v="0"/>
  </r>
  <r>
    <s v="Post_4690"/>
    <x v="224"/>
    <x v="10"/>
    <x v="0"/>
    <x v="5"/>
    <x v="1"/>
    <x v="2"/>
    <n v="3309158"/>
    <n v="79745"/>
    <n v="27743"/>
    <n v="17516"/>
    <n v="125004"/>
    <n v="3.7775168184776914E-2"/>
    <x v="2"/>
    <n v="0"/>
  </r>
  <r>
    <s v="Post_4691"/>
    <x v="273"/>
    <x v="2"/>
    <x v="1"/>
    <x v="3"/>
    <x v="0"/>
    <x v="5"/>
    <n v="2299356"/>
    <n v="495941"/>
    <n v="11961"/>
    <n v="16485"/>
    <n v="524387"/>
    <n v="0.22805820412324146"/>
    <x v="1"/>
    <n v="0"/>
  </r>
  <r>
    <s v="Post_4692"/>
    <x v="77"/>
    <x v="18"/>
    <x v="2"/>
    <x v="1"/>
    <x v="1"/>
    <x v="1"/>
    <n v="8162"/>
    <n v="285470"/>
    <n v="60984"/>
    <n v="43541"/>
    <n v="389995"/>
    <n v="47.781793678020094"/>
    <x v="0"/>
    <n v="0"/>
  </r>
  <r>
    <s v="Post_4693"/>
    <x v="661"/>
    <x v="20"/>
    <x v="2"/>
    <x v="5"/>
    <x v="1"/>
    <x v="2"/>
    <n v="4082325"/>
    <n v="225861"/>
    <n v="68621"/>
    <n v="16938"/>
    <n v="311420"/>
    <n v="7.6284960163632246E-2"/>
    <x v="2"/>
    <n v="0"/>
  </r>
  <r>
    <s v="Post_4694"/>
    <x v="416"/>
    <x v="4"/>
    <x v="2"/>
    <x v="7"/>
    <x v="1"/>
    <x v="7"/>
    <n v="3240909"/>
    <n v="43890"/>
    <n v="52928"/>
    <n v="33640"/>
    <n v="130458"/>
    <n v="4.0253521465736929E-2"/>
    <x v="1"/>
    <n v="0"/>
  </r>
  <r>
    <s v="Post_4695"/>
    <x v="712"/>
    <x v="14"/>
    <x v="2"/>
    <x v="4"/>
    <x v="1"/>
    <x v="6"/>
    <n v="1076207"/>
    <n v="177343"/>
    <n v="29322"/>
    <n v="31034"/>
    <n v="237699"/>
    <n v="0.22086736101883744"/>
    <x v="0"/>
    <n v="0"/>
  </r>
  <r>
    <s v="Post_4696"/>
    <x v="642"/>
    <x v="11"/>
    <x v="0"/>
    <x v="5"/>
    <x v="0"/>
    <x v="1"/>
    <n v="3809385"/>
    <n v="406344"/>
    <n v="48563"/>
    <n v="29507"/>
    <n v="484414"/>
    <n v="0.12716330851305394"/>
    <x v="0"/>
    <n v="0"/>
  </r>
  <r>
    <s v="Post_4697"/>
    <x v="482"/>
    <x v="2"/>
    <x v="3"/>
    <x v="9"/>
    <x v="5"/>
    <x v="7"/>
    <n v="1171081"/>
    <n v="274462"/>
    <n v="40123"/>
    <n v="11828"/>
    <n v="326413"/>
    <n v="0.27872794452305177"/>
    <x v="0"/>
    <n v="0"/>
  </r>
  <r>
    <s v="Post_4698"/>
    <x v="211"/>
    <x v="5"/>
    <x v="2"/>
    <x v="9"/>
    <x v="5"/>
    <x v="4"/>
    <n v="4865703"/>
    <n v="253419"/>
    <n v="78639"/>
    <n v="45758"/>
    <n v="377816"/>
    <n v="7.7648800183652805E-2"/>
    <x v="0"/>
    <n v="0"/>
  </r>
  <r>
    <s v="Post_4699"/>
    <x v="431"/>
    <x v="23"/>
    <x v="0"/>
    <x v="0"/>
    <x v="4"/>
    <x v="1"/>
    <n v="4033514"/>
    <n v="337654"/>
    <n v="97426"/>
    <n v="20972"/>
    <n v="456052"/>
    <n v="0.11306567920676611"/>
    <x v="2"/>
    <n v="0"/>
  </r>
  <r>
    <s v="Post_4700"/>
    <x v="687"/>
    <x v="8"/>
    <x v="2"/>
    <x v="6"/>
    <x v="3"/>
    <x v="0"/>
    <n v="1186127"/>
    <n v="319670"/>
    <n v="41088"/>
    <n v="8135"/>
    <n v="368893"/>
    <n v="0.31100632562954894"/>
    <x v="0"/>
    <n v="0"/>
  </r>
  <r>
    <s v="Post_4701"/>
    <x v="385"/>
    <x v="9"/>
    <x v="3"/>
    <x v="3"/>
    <x v="4"/>
    <x v="7"/>
    <n v="120399"/>
    <n v="86677"/>
    <n v="48450"/>
    <n v="40249"/>
    <n v="175376"/>
    <n v="1.456623393882009"/>
    <x v="1"/>
    <n v="0"/>
  </r>
  <r>
    <s v="Post_4702"/>
    <x v="146"/>
    <x v="7"/>
    <x v="2"/>
    <x v="5"/>
    <x v="5"/>
    <x v="7"/>
    <n v="600372"/>
    <n v="260597"/>
    <n v="9374"/>
    <n v="46042"/>
    <n v="316013"/>
    <n v="0.52636198890021524"/>
    <x v="1"/>
    <n v="0"/>
  </r>
  <r>
    <s v="Post_4703"/>
    <x v="29"/>
    <x v="10"/>
    <x v="1"/>
    <x v="5"/>
    <x v="1"/>
    <x v="2"/>
    <n v="4903978"/>
    <n v="68921"/>
    <n v="75527"/>
    <n v="6533"/>
    <n v="150981"/>
    <n v="3.0787454592985531E-2"/>
    <x v="2"/>
    <n v="0"/>
  </r>
  <r>
    <s v="Post_4704"/>
    <x v="350"/>
    <x v="7"/>
    <x v="2"/>
    <x v="9"/>
    <x v="1"/>
    <x v="7"/>
    <n v="3529073"/>
    <n v="152267"/>
    <n v="95610"/>
    <n v="19210"/>
    <n v="267087"/>
    <n v="7.5681914202398198E-2"/>
    <x v="0"/>
    <n v="0"/>
  </r>
  <r>
    <s v="Post_4705"/>
    <x v="691"/>
    <x v="5"/>
    <x v="1"/>
    <x v="0"/>
    <x v="1"/>
    <x v="6"/>
    <n v="642028"/>
    <n v="8962"/>
    <n v="37402"/>
    <n v="31693"/>
    <n v="78057"/>
    <n v="0.12157880964693128"/>
    <x v="2"/>
    <n v="0"/>
  </r>
  <r>
    <s v="Post_4706"/>
    <x v="560"/>
    <x v="3"/>
    <x v="0"/>
    <x v="6"/>
    <x v="4"/>
    <x v="4"/>
    <n v="1289152"/>
    <n v="336168"/>
    <n v="68747"/>
    <n v="23496"/>
    <n v="428411"/>
    <n v="0.33232000570917936"/>
    <x v="1"/>
    <n v="0"/>
  </r>
  <r>
    <s v="Post_4707"/>
    <x v="317"/>
    <x v="6"/>
    <x v="0"/>
    <x v="0"/>
    <x v="1"/>
    <x v="4"/>
    <n v="1549672"/>
    <n v="2009"/>
    <n v="48438"/>
    <n v="13727"/>
    <n v="64174"/>
    <n v="4.1411343819853494E-2"/>
    <x v="0"/>
    <n v="0"/>
  </r>
  <r>
    <s v="Post_4708"/>
    <x v="153"/>
    <x v="22"/>
    <x v="2"/>
    <x v="5"/>
    <x v="3"/>
    <x v="2"/>
    <n v="3216935"/>
    <n v="211312"/>
    <n v="25058"/>
    <n v="14426"/>
    <n v="250796"/>
    <n v="7.7961164897643251E-2"/>
    <x v="2"/>
    <n v="0"/>
  </r>
  <r>
    <s v="Post_4709"/>
    <x v="526"/>
    <x v="6"/>
    <x v="1"/>
    <x v="9"/>
    <x v="3"/>
    <x v="4"/>
    <n v="3219104"/>
    <n v="42669"/>
    <n v="37168"/>
    <n v="32049"/>
    <n v="111886"/>
    <n v="3.4756876447607783E-2"/>
    <x v="0"/>
    <n v="0"/>
  </r>
  <r>
    <s v="Post_4710"/>
    <x v="652"/>
    <x v="13"/>
    <x v="2"/>
    <x v="6"/>
    <x v="0"/>
    <x v="6"/>
    <n v="3649931"/>
    <n v="9757"/>
    <n v="30263"/>
    <n v="32855"/>
    <n v="72875"/>
    <n v="1.9966130866583505E-2"/>
    <x v="0"/>
    <n v="0"/>
  </r>
  <r>
    <s v="Post_4711"/>
    <x v="570"/>
    <x v="10"/>
    <x v="3"/>
    <x v="2"/>
    <x v="5"/>
    <x v="3"/>
    <n v="1273182"/>
    <n v="343660"/>
    <n v="43126"/>
    <n v="10947"/>
    <n v="397733"/>
    <n v="0.31239288648441466"/>
    <x v="1"/>
    <n v="0"/>
  </r>
  <r>
    <s v="Post_4712"/>
    <x v="282"/>
    <x v="16"/>
    <x v="0"/>
    <x v="7"/>
    <x v="4"/>
    <x v="1"/>
    <n v="2864591"/>
    <n v="79967"/>
    <n v="39479"/>
    <n v="6156"/>
    <n v="125602"/>
    <n v="4.3846399014728456E-2"/>
    <x v="0"/>
    <n v="0"/>
  </r>
  <r>
    <s v="Post_4713"/>
    <x v="110"/>
    <x v="1"/>
    <x v="1"/>
    <x v="4"/>
    <x v="3"/>
    <x v="2"/>
    <n v="3007888"/>
    <n v="375087"/>
    <n v="4908"/>
    <n v="13091"/>
    <n v="393086"/>
    <n v="0.13068505210300382"/>
    <x v="1"/>
    <n v="0"/>
  </r>
  <r>
    <s v="Post_4714"/>
    <x v="514"/>
    <x v="4"/>
    <x v="0"/>
    <x v="5"/>
    <x v="3"/>
    <x v="7"/>
    <n v="40261"/>
    <n v="171945"/>
    <n v="70151"/>
    <n v="1807"/>
    <n v="243903"/>
    <n v="6.0580462482302977"/>
    <x v="1"/>
    <n v="0"/>
  </r>
  <r>
    <s v="Post_4715"/>
    <x v="210"/>
    <x v="10"/>
    <x v="2"/>
    <x v="6"/>
    <x v="5"/>
    <x v="2"/>
    <n v="1058662"/>
    <n v="43960"/>
    <n v="53826"/>
    <n v="44909"/>
    <n v="142695"/>
    <n v="0.13478806266778254"/>
    <x v="0"/>
    <n v="0"/>
  </r>
  <r>
    <s v="Post_4716"/>
    <x v="655"/>
    <x v="12"/>
    <x v="2"/>
    <x v="4"/>
    <x v="0"/>
    <x v="0"/>
    <n v="4341471"/>
    <n v="412137"/>
    <n v="79329"/>
    <n v="19485"/>
    <n v="510951"/>
    <n v="0.11769075504592798"/>
    <x v="0"/>
    <n v="0"/>
  </r>
  <r>
    <s v="Post_4717"/>
    <x v="497"/>
    <x v="14"/>
    <x v="0"/>
    <x v="1"/>
    <x v="3"/>
    <x v="4"/>
    <n v="2011861"/>
    <n v="280278"/>
    <n v="88874"/>
    <n v="1104"/>
    <n v="370256"/>
    <n v="0.18403657111500249"/>
    <x v="0"/>
    <n v="0"/>
  </r>
  <r>
    <s v="Post_4718"/>
    <x v="88"/>
    <x v="10"/>
    <x v="1"/>
    <x v="4"/>
    <x v="3"/>
    <x v="2"/>
    <n v="3649213"/>
    <n v="270175"/>
    <n v="90118"/>
    <n v="2531"/>
    <n v="362824"/>
    <n v="9.9425273339758466E-2"/>
    <x v="0"/>
    <n v="0"/>
  </r>
  <r>
    <s v="Post_4719"/>
    <x v="611"/>
    <x v="17"/>
    <x v="1"/>
    <x v="6"/>
    <x v="2"/>
    <x v="1"/>
    <n v="2216125"/>
    <n v="449987"/>
    <n v="37594"/>
    <n v="38581"/>
    <n v="526162"/>
    <n v="0.23742433301370636"/>
    <x v="0"/>
    <n v="0"/>
  </r>
  <r>
    <s v="Post_4720"/>
    <x v="671"/>
    <x v="14"/>
    <x v="3"/>
    <x v="1"/>
    <x v="4"/>
    <x v="4"/>
    <n v="4746083"/>
    <n v="347026"/>
    <n v="53053"/>
    <n v="6064"/>
    <n v="406143"/>
    <n v="8.5574356790641889E-2"/>
    <x v="1"/>
    <n v="0"/>
  </r>
  <r>
    <s v="Post_4721"/>
    <x v="679"/>
    <x v="12"/>
    <x v="2"/>
    <x v="0"/>
    <x v="4"/>
    <x v="7"/>
    <n v="1476558"/>
    <n v="181352"/>
    <n v="24958"/>
    <n v="40761"/>
    <n v="247071"/>
    <n v="0.16732901789161009"/>
    <x v="0"/>
    <n v="0"/>
  </r>
  <r>
    <s v="Post_4722"/>
    <x v="151"/>
    <x v="17"/>
    <x v="2"/>
    <x v="2"/>
    <x v="4"/>
    <x v="2"/>
    <n v="4798367"/>
    <n v="198861"/>
    <n v="99656"/>
    <n v="30484"/>
    <n v="329001"/>
    <n v="6.8565201452910965E-2"/>
    <x v="0"/>
    <n v="0"/>
  </r>
  <r>
    <s v="Post_4723"/>
    <x v="77"/>
    <x v="18"/>
    <x v="2"/>
    <x v="4"/>
    <x v="1"/>
    <x v="5"/>
    <n v="3399161"/>
    <n v="424575"/>
    <n v="33841"/>
    <n v="15840"/>
    <n v="474256"/>
    <n v="0.13952148780243126"/>
    <x v="2"/>
    <n v="0"/>
  </r>
  <r>
    <s v="Post_4724"/>
    <x v="111"/>
    <x v="16"/>
    <x v="1"/>
    <x v="6"/>
    <x v="0"/>
    <x v="3"/>
    <n v="1781924"/>
    <n v="79633"/>
    <n v="15583"/>
    <n v="15885"/>
    <n v="111101"/>
    <n v="6.2348899279655028E-2"/>
    <x v="2"/>
    <n v="0"/>
  </r>
  <r>
    <s v="Post_4725"/>
    <x v="571"/>
    <x v="1"/>
    <x v="3"/>
    <x v="4"/>
    <x v="4"/>
    <x v="0"/>
    <n v="2720858"/>
    <n v="354755"/>
    <n v="65499"/>
    <n v="24161"/>
    <n v="444415"/>
    <n v="0.1633363446383457"/>
    <x v="2"/>
    <n v="0"/>
  </r>
  <r>
    <s v="Post_4726"/>
    <x v="195"/>
    <x v="10"/>
    <x v="1"/>
    <x v="6"/>
    <x v="0"/>
    <x v="1"/>
    <n v="2934790"/>
    <n v="77308"/>
    <n v="84676"/>
    <n v="8936"/>
    <n v="170920"/>
    <n v="5.8239260730750753E-2"/>
    <x v="2"/>
    <n v="0"/>
  </r>
  <r>
    <s v="Post_4727"/>
    <x v="604"/>
    <x v="17"/>
    <x v="1"/>
    <x v="3"/>
    <x v="0"/>
    <x v="7"/>
    <n v="4370709"/>
    <n v="128441"/>
    <n v="38915"/>
    <n v="38928"/>
    <n v="206284"/>
    <n v="4.719691930988771E-2"/>
    <x v="0"/>
    <n v="0"/>
  </r>
  <r>
    <s v="Post_4728"/>
    <x v="472"/>
    <x v="19"/>
    <x v="1"/>
    <x v="7"/>
    <x v="3"/>
    <x v="3"/>
    <n v="453593"/>
    <n v="164787"/>
    <n v="60691"/>
    <n v="27711"/>
    <n v="253189"/>
    <n v="0.55818542173269869"/>
    <x v="2"/>
    <n v="0"/>
  </r>
  <r>
    <s v="Post_4729"/>
    <x v="224"/>
    <x v="10"/>
    <x v="3"/>
    <x v="3"/>
    <x v="1"/>
    <x v="5"/>
    <n v="1173127"/>
    <n v="487690"/>
    <n v="4447"/>
    <n v="38679"/>
    <n v="530816"/>
    <n v="0.45247956956066993"/>
    <x v="0"/>
    <n v="0"/>
  </r>
  <r>
    <s v="Post_4730"/>
    <x v="356"/>
    <x v="4"/>
    <x v="1"/>
    <x v="6"/>
    <x v="0"/>
    <x v="2"/>
    <n v="71482"/>
    <n v="226507"/>
    <n v="35353"/>
    <n v="35679"/>
    <n v="297539"/>
    <n v="4.1624325004896336"/>
    <x v="1"/>
    <n v="0"/>
  </r>
  <r>
    <s v="Post_4731"/>
    <x v="110"/>
    <x v="1"/>
    <x v="2"/>
    <x v="1"/>
    <x v="4"/>
    <x v="2"/>
    <n v="3177671"/>
    <n v="77073"/>
    <n v="55792"/>
    <n v="45498"/>
    <n v="178363"/>
    <n v="5.613010283317562E-2"/>
    <x v="1"/>
    <n v="0"/>
  </r>
  <r>
    <s v="Post_4732"/>
    <x v="335"/>
    <x v="22"/>
    <x v="3"/>
    <x v="1"/>
    <x v="1"/>
    <x v="5"/>
    <n v="1998533"/>
    <n v="277428"/>
    <n v="1086"/>
    <n v="25936"/>
    <n v="304450"/>
    <n v="0.15233673899805508"/>
    <x v="0"/>
    <n v="0"/>
  </r>
  <r>
    <s v="Post_4733"/>
    <x v="274"/>
    <x v="20"/>
    <x v="2"/>
    <x v="1"/>
    <x v="5"/>
    <x v="2"/>
    <n v="2153009"/>
    <n v="424075"/>
    <n v="10091"/>
    <n v="31751"/>
    <n v="465917"/>
    <n v="0.21640271824223681"/>
    <x v="2"/>
    <n v="0"/>
  </r>
  <r>
    <s v="Post_4734"/>
    <x v="176"/>
    <x v="18"/>
    <x v="1"/>
    <x v="9"/>
    <x v="0"/>
    <x v="1"/>
    <n v="811919"/>
    <n v="220241"/>
    <n v="66953"/>
    <n v="6617"/>
    <n v="293811"/>
    <n v="0.3618723049959417"/>
    <x v="2"/>
    <n v="0"/>
  </r>
  <r>
    <s v="Post_4735"/>
    <x v="79"/>
    <x v="21"/>
    <x v="1"/>
    <x v="0"/>
    <x v="1"/>
    <x v="7"/>
    <n v="4383045"/>
    <n v="364525"/>
    <n v="90039"/>
    <n v="11727"/>
    <n v="466291"/>
    <n v="0.10638517286498314"/>
    <x v="0"/>
    <n v="0"/>
  </r>
  <r>
    <s v="Post_4736"/>
    <x v="471"/>
    <x v="12"/>
    <x v="0"/>
    <x v="8"/>
    <x v="1"/>
    <x v="4"/>
    <n v="191000"/>
    <n v="174033"/>
    <n v="5711"/>
    <n v="21027"/>
    <n v="200771"/>
    <n v="1.0511570680628273"/>
    <x v="2"/>
    <n v="0"/>
  </r>
  <r>
    <s v="Post_4737"/>
    <x v="494"/>
    <x v="3"/>
    <x v="1"/>
    <x v="7"/>
    <x v="5"/>
    <x v="2"/>
    <n v="4436970"/>
    <n v="261021"/>
    <n v="47592"/>
    <n v="40550"/>
    <n v="349163"/>
    <n v="7.869401866589136E-2"/>
    <x v="1"/>
    <n v="0"/>
  </r>
  <r>
    <s v="Post_4738"/>
    <x v="614"/>
    <x v="9"/>
    <x v="1"/>
    <x v="4"/>
    <x v="4"/>
    <x v="4"/>
    <n v="1831132"/>
    <n v="238386"/>
    <n v="42195"/>
    <n v="33961"/>
    <n v="314542"/>
    <n v="0.17177461810508474"/>
    <x v="2"/>
    <n v="0"/>
  </r>
  <r>
    <s v="Post_4739"/>
    <x v="110"/>
    <x v="1"/>
    <x v="0"/>
    <x v="2"/>
    <x v="5"/>
    <x v="0"/>
    <n v="50550"/>
    <n v="195965"/>
    <n v="58390"/>
    <n v="43705"/>
    <n v="298060"/>
    <n v="5.8963402571711176"/>
    <x v="1"/>
    <n v="0"/>
  </r>
  <r>
    <s v="Post_4740"/>
    <x v="131"/>
    <x v="9"/>
    <x v="0"/>
    <x v="9"/>
    <x v="3"/>
    <x v="2"/>
    <n v="4907733"/>
    <n v="196379"/>
    <n v="31009"/>
    <n v="15463"/>
    <n v="242851"/>
    <n v="4.9483335788642127E-2"/>
    <x v="2"/>
    <n v="0"/>
  </r>
  <r>
    <s v="Post_4741"/>
    <x v="70"/>
    <x v="5"/>
    <x v="2"/>
    <x v="2"/>
    <x v="5"/>
    <x v="7"/>
    <n v="2104258"/>
    <n v="182294"/>
    <n v="4266"/>
    <n v="23225"/>
    <n v="209785"/>
    <n v="9.969547460434984E-2"/>
    <x v="2"/>
    <n v="0"/>
  </r>
  <r>
    <s v="Post_4742"/>
    <x v="33"/>
    <x v="19"/>
    <x v="1"/>
    <x v="5"/>
    <x v="0"/>
    <x v="5"/>
    <n v="1722070"/>
    <n v="493708"/>
    <n v="79119"/>
    <n v="41390"/>
    <n v="614217"/>
    <n v="0.35667365438106463"/>
    <x v="1"/>
    <n v="0"/>
  </r>
  <r>
    <s v="Post_4743"/>
    <x v="589"/>
    <x v="6"/>
    <x v="0"/>
    <x v="2"/>
    <x v="3"/>
    <x v="6"/>
    <n v="505720"/>
    <n v="140570"/>
    <n v="2510"/>
    <n v="17156"/>
    <n v="160236"/>
    <n v="0.31684726726251683"/>
    <x v="2"/>
    <n v="0"/>
  </r>
  <r>
    <s v="Post_4744"/>
    <x v="597"/>
    <x v="21"/>
    <x v="1"/>
    <x v="5"/>
    <x v="1"/>
    <x v="0"/>
    <n v="1137589"/>
    <n v="168541"/>
    <n v="64622"/>
    <n v="23184"/>
    <n v="256347"/>
    <n v="0.2253423688168574"/>
    <x v="1"/>
    <n v="0"/>
  </r>
  <r>
    <s v="Post_4745"/>
    <x v="382"/>
    <x v="21"/>
    <x v="3"/>
    <x v="1"/>
    <x v="5"/>
    <x v="3"/>
    <n v="3702911"/>
    <n v="85206"/>
    <n v="4933"/>
    <n v="20680"/>
    <n v="110819"/>
    <n v="2.9927535390399607E-2"/>
    <x v="1"/>
    <n v="0"/>
  </r>
  <r>
    <s v="Post_4746"/>
    <x v="58"/>
    <x v="17"/>
    <x v="1"/>
    <x v="7"/>
    <x v="3"/>
    <x v="3"/>
    <n v="4033578"/>
    <n v="51533"/>
    <n v="75559"/>
    <n v="11512"/>
    <n v="138604"/>
    <n v="3.4362543627518796E-2"/>
    <x v="2"/>
    <n v="0"/>
  </r>
  <r>
    <s v="Post_4747"/>
    <x v="233"/>
    <x v="23"/>
    <x v="2"/>
    <x v="7"/>
    <x v="4"/>
    <x v="1"/>
    <n v="3327912"/>
    <n v="51574"/>
    <n v="51539"/>
    <n v="29622"/>
    <n v="132735"/>
    <n v="3.9885369565060613E-2"/>
    <x v="1"/>
    <n v="0"/>
  </r>
  <r>
    <s v="Post_4748"/>
    <x v="163"/>
    <x v="4"/>
    <x v="2"/>
    <x v="0"/>
    <x v="4"/>
    <x v="1"/>
    <n v="641205"/>
    <n v="300091"/>
    <n v="92655"/>
    <n v="43197"/>
    <n v="435943"/>
    <n v="0.67988084933835513"/>
    <x v="1"/>
    <n v="0"/>
  </r>
  <r>
    <s v="Post_4749"/>
    <x v="359"/>
    <x v="14"/>
    <x v="0"/>
    <x v="2"/>
    <x v="0"/>
    <x v="0"/>
    <n v="1668055"/>
    <n v="24782"/>
    <n v="18001"/>
    <n v="35311"/>
    <n v="78094"/>
    <n v="4.6817401104879634E-2"/>
    <x v="1"/>
    <n v="0"/>
  </r>
  <r>
    <s v="Post_4750"/>
    <x v="617"/>
    <x v="21"/>
    <x v="2"/>
    <x v="0"/>
    <x v="3"/>
    <x v="2"/>
    <n v="2677552"/>
    <n v="450023"/>
    <n v="10672"/>
    <n v="13565"/>
    <n v="474260"/>
    <n v="0.17712447788128857"/>
    <x v="2"/>
    <n v="0"/>
  </r>
  <r>
    <s v="Post_4751"/>
    <x v="260"/>
    <x v="6"/>
    <x v="0"/>
    <x v="8"/>
    <x v="4"/>
    <x v="0"/>
    <n v="2617130"/>
    <n v="78201"/>
    <n v="18502"/>
    <n v="1615"/>
    <n v="98318"/>
    <n v="3.7567105951939718E-2"/>
    <x v="0"/>
    <n v="0"/>
  </r>
  <r>
    <s v="Post_4752"/>
    <x v="370"/>
    <x v="17"/>
    <x v="3"/>
    <x v="5"/>
    <x v="3"/>
    <x v="1"/>
    <n v="4962798"/>
    <n v="142287"/>
    <n v="79299"/>
    <n v="31575"/>
    <n v="253161"/>
    <n v="5.101174780839357E-2"/>
    <x v="0"/>
    <n v="0"/>
  </r>
  <r>
    <s v="Post_4753"/>
    <x v="211"/>
    <x v="5"/>
    <x v="0"/>
    <x v="6"/>
    <x v="1"/>
    <x v="6"/>
    <n v="3905473"/>
    <n v="416515"/>
    <n v="20273"/>
    <n v="39780"/>
    <n v="476568"/>
    <n v="0.12202568037213418"/>
    <x v="1"/>
    <n v="0"/>
  </r>
  <r>
    <s v="Post_4754"/>
    <x v="99"/>
    <x v="14"/>
    <x v="1"/>
    <x v="4"/>
    <x v="4"/>
    <x v="1"/>
    <n v="3097651"/>
    <n v="268306"/>
    <n v="65885"/>
    <n v="16747"/>
    <n v="350938"/>
    <n v="0.1132916522874914"/>
    <x v="0"/>
    <n v="0"/>
  </r>
  <r>
    <s v="Post_4755"/>
    <x v="93"/>
    <x v="2"/>
    <x v="3"/>
    <x v="0"/>
    <x v="0"/>
    <x v="1"/>
    <n v="3232709"/>
    <n v="17533"/>
    <n v="73322"/>
    <n v="45503"/>
    <n v="136358"/>
    <n v="4.2180722112630617E-2"/>
    <x v="2"/>
    <n v="0"/>
  </r>
  <r>
    <s v="Post_4756"/>
    <x v="92"/>
    <x v="22"/>
    <x v="2"/>
    <x v="1"/>
    <x v="3"/>
    <x v="2"/>
    <n v="3967702"/>
    <n v="357355"/>
    <n v="37276"/>
    <n v="37138"/>
    <n v="431769"/>
    <n v="0.10882092455532194"/>
    <x v="1"/>
    <n v="0"/>
  </r>
  <r>
    <s v="Post_4757"/>
    <x v="211"/>
    <x v="5"/>
    <x v="0"/>
    <x v="9"/>
    <x v="1"/>
    <x v="5"/>
    <n v="2370772"/>
    <n v="494750"/>
    <n v="40998"/>
    <n v="22174"/>
    <n v="557922"/>
    <n v="0.23533346943527256"/>
    <x v="2"/>
    <n v="0"/>
  </r>
  <r>
    <s v="Post_4758"/>
    <x v="439"/>
    <x v="0"/>
    <x v="2"/>
    <x v="3"/>
    <x v="3"/>
    <x v="1"/>
    <n v="1219338"/>
    <n v="54007"/>
    <n v="33919"/>
    <n v="26510"/>
    <n v="114436"/>
    <n v="9.3850925666222162E-2"/>
    <x v="1"/>
    <n v="0"/>
  </r>
  <r>
    <s v="Post_4759"/>
    <x v="324"/>
    <x v="2"/>
    <x v="1"/>
    <x v="9"/>
    <x v="0"/>
    <x v="6"/>
    <n v="1602283"/>
    <n v="403609"/>
    <n v="7724"/>
    <n v="20596"/>
    <n v="431929"/>
    <n v="0.26957098090661885"/>
    <x v="1"/>
    <n v="0"/>
  </r>
  <r>
    <s v="Post_4760"/>
    <x v="576"/>
    <x v="15"/>
    <x v="3"/>
    <x v="5"/>
    <x v="3"/>
    <x v="1"/>
    <n v="2050005"/>
    <n v="495359"/>
    <n v="98876"/>
    <n v="31147"/>
    <n v="625382"/>
    <n v="0.30506364618622883"/>
    <x v="0"/>
    <n v="0"/>
  </r>
  <r>
    <s v="Post_4761"/>
    <x v="104"/>
    <x v="4"/>
    <x v="1"/>
    <x v="8"/>
    <x v="4"/>
    <x v="2"/>
    <n v="1650036"/>
    <n v="304588"/>
    <n v="15654"/>
    <n v="19851"/>
    <n v="340093"/>
    <n v="0.20611247269756539"/>
    <x v="0"/>
    <n v="0"/>
  </r>
  <r>
    <s v="Post_4762"/>
    <x v="599"/>
    <x v="11"/>
    <x v="3"/>
    <x v="5"/>
    <x v="3"/>
    <x v="4"/>
    <n v="2101712"/>
    <n v="32761"/>
    <n v="87377"/>
    <n v="33207"/>
    <n v="153345"/>
    <n v="7.2961947212558137E-2"/>
    <x v="1"/>
    <n v="0"/>
  </r>
  <r>
    <s v="Post_4763"/>
    <x v="24"/>
    <x v="6"/>
    <x v="0"/>
    <x v="9"/>
    <x v="5"/>
    <x v="6"/>
    <n v="1519302"/>
    <n v="486312"/>
    <n v="88398"/>
    <n v="108"/>
    <n v="574818"/>
    <n v="0.37834347614891572"/>
    <x v="0"/>
    <n v="0"/>
  </r>
  <r>
    <s v="Post_4764"/>
    <x v="394"/>
    <x v="16"/>
    <x v="0"/>
    <x v="6"/>
    <x v="0"/>
    <x v="7"/>
    <n v="2025180"/>
    <n v="52573"/>
    <n v="77235"/>
    <n v="39474"/>
    <n v="169282"/>
    <n v="8.3588619283224211E-2"/>
    <x v="0"/>
    <n v="0"/>
  </r>
  <r>
    <s v="Post_4765"/>
    <x v="53"/>
    <x v="5"/>
    <x v="0"/>
    <x v="7"/>
    <x v="1"/>
    <x v="1"/>
    <n v="4001869"/>
    <n v="426578"/>
    <n v="74476"/>
    <n v="13790"/>
    <n v="514844"/>
    <n v="0.12865088787264151"/>
    <x v="1"/>
    <n v="0"/>
  </r>
  <r>
    <s v="Post_4766"/>
    <x v="261"/>
    <x v="9"/>
    <x v="3"/>
    <x v="6"/>
    <x v="2"/>
    <x v="1"/>
    <n v="2237936"/>
    <n v="126499"/>
    <n v="7462"/>
    <n v="31727"/>
    <n v="165688"/>
    <n v="7.4036076098690937E-2"/>
    <x v="1"/>
    <n v="0"/>
  </r>
  <r>
    <s v="Post_4767"/>
    <x v="103"/>
    <x v="17"/>
    <x v="1"/>
    <x v="7"/>
    <x v="0"/>
    <x v="2"/>
    <n v="4087039"/>
    <n v="483900"/>
    <n v="15030"/>
    <n v="24612"/>
    <n v="523542"/>
    <n v="0.12809811699863888"/>
    <x v="2"/>
    <n v="0"/>
  </r>
  <r>
    <s v="Post_4768"/>
    <x v="434"/>
    <x v="17"/>
    <x v="3"/>
    <x v="2"/>
    <x v="0"/>
    <x v="3"/>
    <n v="2618299"/>
    <n v="174129"/>
    <n v="18094"/>
    <n v="29585"/>
    <n v="221808"/>
    <n v="8.471454176929373E-2"/>
    <x v="0"/>
    <n v="0"/>
  </r>
  <r>
    <s v="Post_4769"/>
    <x v="622"/>
    <x v="13"/>
    <x v="1"/>
    <x v="5"/>
    <x v="2"/>
    <x v="1"/>
    <n v="1027847"/>
    <n v="362060"/>
    <n v="47435"/>
    <n v="37002"/>
    <n v="446497"/>
    <n v="0.43440025606923988"/>
    <x v="2"/>
    <n v="0"/>
  </r>
  <r>
    <s v="Post_4770"/>
    <x v="110"/>
    <x v="1"/>
    <x v="1"/>
    <x v="2"/>
    <x v="3"/>
    <x v="5"/>
    <n v="1334589"/>
    <n v="266552"/>
    <n v="48272"/>
    <n v="11189"/>
    <n v="326013"/>
    <n v="0.24427969959290838"/>
    <x v="1"/>
    <n v="0"/>
  </r>
  <r>
    <s v="Post_4771"/>
    <x v="268"/>
    <x v="8"/>
    <x v="3"/>
    <x v="0"/>
    <x v="4"/>
    <x v="6"/>
    <n v="3359899"/>
    <n v="492874"/>
    <n v="1269"/>
    <n v="8977"/>
    <n v="503120"/>
    <n v="0.1497425964292379"/>
    <x v="1"/>
    <n v="0"/>
  </r>
  <r>
    <s v="Post_4772"/>
    <x v="93"/>
    <x v="2"/>
    <x v="1"/>
    <x v="6"/>
    <x v="5"/>
    <x v="3"/>
    <n v="17410"/>
    <n v="440302"/>
    <n v="87598"/>
    <n v="7090"/>
    <n v="534990"/>
    <n v="30.728891441700171"/>
    <x v="2"/>
    <n v="0"/>
  </r>
  <r>
    <s v="Post_4773"/>
    <x v="86"/>
    <x v="10"/>
    <x v="0"/>
    <x v="6"/>
    <x v="1"/>
    <x v="4"/>
    <n v="2141862"/>
    <n v="328046"/>
    <n v="8689"/>
    <n v="37898"/>
    <n v="374633"/>
    <n v="0.17490996151946298"/>
    <x v="1"/>
    <n v="0"/>
  </r>
  <r>
    <s v="Post_4774"/>
    <x v="700"/>
    <x v="19"/>
    <x v="2"/>
    <x v="7"/>
    <x v="0"/>
    <x v="6"/>
    <n v="4019882"/>
    <n v="131670"/>
    <n v="67263"/>
    <n v="648"/>
    <n v="199581"/>
    <n v="4.9648472268588976E-2"/>
    <x v="2"/>
    <n v="0"/>
  </r>
  <r>
    <s v="Post_4775"/>
    <x v="278"/>
    <x v="8"/>
    <x v="2"/>
    <x v="4"/>
    <x v="2"/>
    <x v="4"/>
    <n v="2968787"/>
    <n v="334782"/>
    <n v="75537"/>
    <n v="29581"/>
    <n v="439900"/>
    <n v="0.14817499537689974"/>
    <x v="1"/>
    <n v="0"/>
  </r>
  <r>
    <s v="Post_4776"/>
    <x v="545"/>
    <x v="5"/>
    <x v="0"/>
    <x v="1"/>
    <x v="2"/>
    <x v="5"/>
    <n v="1461068"/>
    <n v="234320"/>
    <n v="76468"/>
    <n v="12204"/>
    <n v="322992"/>
    <n v="0.22106568619667258"/>
    <x v="0"/>
    <n v="0"/>
  </r>
  <r>
    <s v="Post_4777"/>
    <x v="727"/>
    <x v="2"/>
    <x v="3"/>
    <x v="4"/>
    <x v="0"/>
    <x v="6"/>
    <n v="619225"/>
    <n v="412705"/>
    <n v="58028"/>
    <n v="15962"/>
    <n v="486695"/>
    <n v="0.78597440348823122"/>
    <x v="1"/>
    <n v="0"/>
  </r>
  <r>
    <s v="Post_4778"/>
    <x v="27"/>
    <x v="16"/>
    <x v="0"/>
    <x v="4"/>
    <x v="3"/>
    <x v="6"/>
    <n v="1278728"/>
    <n v="429074"/>
    <n v="13570"/>
    <n v="2674"/>
    <n v="445318"/>
    <n v="0.34825076169443386"/>
    <x v="2"/>
    <n v="0"/>
  </r>
  <r>
    <s v="Post_4779"/>
    <x v="426"/>
    <x v="6"/>
    <x v="2"/>
    <x v="0"/>
    <x v="4"/>
    <x v="5"/>
    <n v="609969"/>
    <n v="103448"/>
    <n v="60694"/>
    <n v="21763"/>
    <n v="185905"/>
    <n v="0.30477778378901221"/>
    <x v="0"/>
    <n v="0"/>
  </r>
  <r>
    <s v="Post_4780"/>
    <x v="58"/>
    <x v="17"/>
    <x v="1"/>
    <x v="7"/>
    <x v="3"/>
    <x v="0"/>
    <n v="1085330"/>
    <n v="403285"/>
    <n v="93043"/>
    <n v="35529"/>
    <n v="531857"/>
    <n v="0.49004173845742771"/>
    <x v="2"/>
    <n v="0"/>
  </r>
  <r>
    <s v="Post_4781"/>
    <x v="64"/>
    <x v="20"/>
    <x v="3"/>
    <x v="8"/>
    <x v="5"/>
    <x v="6"/>
    <n v="229246"/>
    <n v="246638"/>
    <n v="94927"/>
    <n v="39172"/>
    <n v="380737"/>
    <n v="1.6608228715004842"/>
    <x v="0"/>
    <n v="0"/>
  </r>
  <r>
    <s v="Post_4782"/>
    <x v="691"/>
    <x v="5"/>
    <x v="1"/>
    <x v="4"/>
    <x v="4"/>
    <x v="2"/>
    <n v="2931391"/>
    <n v="338512"/>
    <n v="25132"/>
    <n v="35276"/>
    <n v="398920"/>
    <n v="0.13608556483935441"/>
    <x v="0"/>
    <n v="0"/>
  </r>
  <r>
    <s v="Post_4783"/>
    <x v="616"/>
    <x v="8"/>
    <x v="2"/>
    <x v="6"/>
    <x v="1"/>
    <x v="3"/>
    <n v="224021"/>
    <n v="140189"/>
    <n v="90689"/>
    <n v="37245"/>
    <n v="268123"/>
    <n v="1.196865472433388"/>
    <x v="1"/>
    <n v="0"/>
  </r>
  <r>
    <s v="Post_4784"/>
    <x v="119"/>
    <x v="17"/>
    <x v="3"/>
    <x v="4"/>
    <x v="2"/>
    <x v="7"/>
    <n v="2253299"/>
    <n v="494478"/>
    <n v="11190"/>
    <n v="12355"/>
    <n v="518023"/>
    <n v="0.22989536674893124"/>
    <x v="2"/>
    <n v="0"/>
  </r>
  <r>
    <s v="Post_4785"/>
    <x v="679"/>
    <x v="12"/>
    <x v="3"/>
    <x v="3"/>
    <x v="5"/>
    <x v="3"/>
    <n v="4629977"/>
    <n v="160940"/>
    <n v="2872"/>
    <n v="31118"/>
    <n v="194930"/>
    <n v="4.2101721023668152E-2"/>
    <x v="1"/>
    <n v="0"/>
  </r>
  <r>
    <s v="Post_4786"/>
    <x v="76"/>
    <x v="19"/>
    <x v="2"/>
    <x v="5"/>
    <x v="4"/>
    <x v="1"/>
    <n v="318117"/>
    <n v="384817"/>
    <n v="87062"/>
    <n v="42578"/>
    <n v="514457"/>
    <n v="1.6171943027250979"/>
    <x v="0"/>
    <n v="0"/>
  </r>
  <r>
    <s v="Post_4787"/>
    <x v="304"/>
    <x v="21"/>
    <x v="3"/>
    <x v="5"/>
    <x v="2"/>
    <x v="0"/>
    <n v="1180106"/>
    <n v="43719"/>
    <n v="16485"/>
    <n v="43917"/>
    <n v="104121"/>
    <n v="8.8230209828608616E-2"/>
    <x v="0"/>
    <n v="0"/>
  </r>
  <r>
    <s v="Post_4788"/>
    <x v="653"/>
    <x v="20"/>
    <x v="0"/>
    <x v="5"/>
    <x v="3"/>
    <x v="4"/>
    <n v="2476925"/>
    <n v="230450"/>
    <n v="55221"/>
    <n v="1354"/>
    <n v="287025"/>
    <n v="0.11587956841648415"/>
    <x v="1"/>
    <n v="0"/>
  </r>
  <r>
    <s v="Post_4789"/>
    <x v="569"/>
    <x v="18"/>
    <x v="0"/>
    <x v="8"/>
    <x v="4"/>
    <x v="7"/>
    <n v="2847991"/>
    <n v="406067"/>
    <n v="52565"/>
    <n v="33962"/>
    <n v="492594"/>
    <n v="0.17296192298360494"/>
    <x v="2"/>
    <n v="0"/>
  </r>
  <r>
    <s v="Post_4790"/>
    <x v="657"/>
    <x v="12"/>
    <x v="2"/>
    <x v="1"/>
    <x v="1"/>
    <x v="4"/>
    <n v="4171736"/>
    <n v="248892"/>
    <n v="96898"/>
    <n v="12674"/>
    <n v="358464"/>
    <n v="8.5926817996153163E-2"/>
    <x v="2"/>
    <n v="0"/>
  </r>
  <r>
    <s v="Post_4791"/>
    <x v="198"/>
    <x v="8"/>
    <x v="0"/>
    <x v="3"/>
    <x v="4"/>
    <x v="6"/>
    <n v="2247336"/>
    <n v="416253"/>
    <n v="29943"/>
    <n v="37996"/>
    <n v="484192"/>
    <n v="0.21545153906669942"/>
    <x v="2"/>
    <n v="0"/>
  </r>
  <r>
    <s v="Post_4792"/>
    <x v="428"/>
    <x v="10"/>
    <x v="3"/>
    <x v="1"/>
    <x v="0"/>
    <x v="5"/>
    <n v="2970301"/>
    <n v="493114"/>
    <n v="58206"/>
    <n v="25766"/>
    <n v="577086"/>
    <n v="0.19428536030523505"/>
    <x v="2"/>
    <n v="0"/>
  </r>
  <r>
    <s v="Post_4793"/>
    <x v="173"/>
    <x v="5"/>
    <x v="2"/>
    <x v="4"/>
    <x v="2"/>
    <x v="7"/>
    <n v="3953080"/>
    <n v="17672"/>
    <n v="29206"/>
    <n v="24535"/>
    <n v="71413"/>
    <n v="1.8065154259463506E-2"/>
    <x v="2"/>
    <n v="0"/>
  </r>
  <r>
    <s v="Post_4794"/>
    <x v="122"/>
    <x v="13"/>
    <x v="1"/>
    <x v="8"/>
    <x v="0"/>
    <x v="2"/>
    <n v="1986024"/>
    <n v="232499"/>
    <n v="19425"/>
    <n v="23352"/>
    <n v="275276"/>
    <n v="0.13860658280061067"/>
    <x v="2"/>
    <n v="0"/>
  </r>
  <r>
    <s v="Post_4795"/>
    <x v="715"/>
    <x v="0"/>
    <x v="3"/>
    <x v="1"/>
    <x v="2"/>
    <x v="5"/>
    <n v="670841"/>
    <n v="327683"/>
    <n v="58507"/>
    <n v="42984"/>
    <n v="429174"/>
    <n v="0.63975517298435847"/>
    <x v="0"/>
    <n v="0"/>
  </r>
  <r>
    <s v="Post_4796"/>
    <x v="674"/>
    <x v="2"/>
    <x v="1"/>
    <x v="5"/>
    <x v="4"/>
    <x v="3"/>
    <n v="1219770"/>
    <n v="291504"/>
    <n v="16339"/>
    <n v="31645"/>
    <n v="339488"/>
    <n v="0.27832132287234479"/>
    <x v="0"/>
    <n v="0"/>
  </r>
  <r>
    <s v="Post_4797"/>
    <x v="141"/>
    <x v="6"/>
    <x v="1"/>
    <x v="1"/>
    <x v="1"/>
    <x v="5"/>
    <n v="1085450"/>
    <n v="318761"/>
    <n v="68762"/>
    <n v="33987"/>
    <n v="421510"/>
    <n v="0.388327421806624"/>
    <x v="1"/>
    <n v="0"/>
  </r>
  <r>
    <s v="Post_4798"/>
    <x v="548"/>
    <x v="22"/>
    <x v="2"/>
    <x v="5"/>
    <x v="2"/>
    <x v="2"/>
    <n v="2841135"/>
    <n v="103616"/>
    <n v="40222"/>
    <n v="14604"/>
    <n v="158442"/>
    <n v="5.5767149396280011E-2"/>
    <x v="1"/>
    <n v="0"/>
  </r>
  <r>
    <s v="Post_4799"/>
    <x v="667"/>
    <x v="21"/>
    <x v="3"/>
    <x v="9"/>
    <x v="0"/>
    <x v="6"/>
    <n v="324794"/>
    <n v="368597"/>
    <n v="5932"/>
    <n v="49827"/>
    <n v="424356"/>
    <n v="1.3065389138961927"/>
    <x v="2"/>
    <n v="0"/>
  </r>
  <r>
    <s v="Post_4800"/>
    <x v="493"/>
    <x v="23"/>
    <x v="3"/>
    <x v="4"/>
    <x v="0"/>
    <x v="7"/>
    <n v="4603491"/>
    <n v="200988"/>
    <n v="84981"/>
    <n v="41852"/>
    <n v="327821"/>
    <n v="7.1211391528733306E-2"/>
    <x v="1"/>
    <n v="0"/>
  </r>
  <r>
    <s v="Post_4801"/>
    <x v="630"/>
    <x v="1"/>
    <x v="1"/>
    <x v="0"/>
    <x v="1"/>
    <x v="1"/>
    <n v="3521257"/>
    <n v="499054"/>
    <n v="62073"/>
    <n v="40943"/>
    <n v="602070"/>
    <n v="0.1709815557342165"/>
    <x v="1"/>
    <n v="0"/>
  </r>
  <r>
    <s v="Post_4802"/>
    <x v="384"/>
    <x v="0"/>
    <x v="3"/>
    <x v="2"/>
    <x v="0"/>
    <x v="0"/>
    <n v="4368296"/>
    <n v="256833"/>
    <n v="21818"/>
    <n v="33470"/>
    <n v="312121"/>
    <n v="7.145143094698711E-2"/>
    <x v="1"/>
    <n v="0"/>
  </r>
  <r>
    <s v="Post_4803"/>
    <x v="156"/>
    <x v="15"/>
    <x v="0"/>
    <x v="0"/>
    <x v="4"/>
    <x v="7"/>
    <n v="2925514"/>
    <n v="231534"/>
    <n v="48422"/>
    <n v="40859"/>
    <n v="320815"/>
    <n v="0.10966107152452527"/>
    <x v="0"/>
    <n v="0"/>
  </r>
  <r>
    <s v="Post_4804"/>
    <x v="16"/>
    <x v="13"/>
    <x v="0"/>
    <x v="8"/>
    <x v="0"/>
    <x v="3"/>
    <n v="3301392"/>
    <n v="72964"/>
    <n v="71082"/>
    <n v="3187"/>
    <n v="147233"/>
    <n v="4.4597248675710126E-2"/>
    <x v="2"/>
    <n v="0"/>
  </r>
  <r>
    <s v="Post_4805"/>
    <x v="33"/>
    <x v="19"/>
    <x v="3"/>
    <x v="1"/>
    <x v="1"/>
    <x v="4"/>
    <n v="698224"/>
    <n v="114238"/>
    <n v="46020"/>
    <n v="39802"/>
    <n v="200060"/>
    <n v="0.28652695982951032"/>
    <x v="0"/>
    <n v="0"/>
  </r>
  <r>
    <s v="Post_4806"/>
    <x v="549"/>
    <x v="12"/>
    <x v="2"/>
    <x v="3"/>
    <x v="3"/>
    <x v="4"/>
    <n v="2168867"/>
    <n v="98430"/>
    <n v="83970"/>
    <n v="511"/>
    <n v="182911"/>
    <n v="8.4334816288873404E-2"/>
    <x v="1"/>
    <n v="0"/>
  </r>
  <r>
    <s v="Post_4807"/>
    <x v="392"/>
    <x v="11"/>
    <x v="2"/>
    <x v="4"/>
    <x v="2"/>
    <x v="4"/>
    <n v="4245823"/>
    <n v="392520"/>
    <n v="5760"/>
    <n v="6404"/>
    <n v="404684"/>
    <n v="9.5313440998364751E-2"/>
    <x v="2"/>
    <n v="0"/>
  </r>
  <r>
    <s v="Post_4808"/>
    <x v="513"/>
    <x v="4"/>
    <x v="0"/>
    <x v="7"/>
    <x v="0"/>
    <x v="5"/>
    <n v="1784267"/>
    <n v="10082"/>
    <n v="55617"/>
    <n v="18055"/>
    <n v="83754"/>
    <n v="4.6940284161507216E-2"/>
    <x v="2"/>
    <n v="0"/>
  </r>
  <r>
    <s v="Post_4809"/>
    <x v="285"/>
    <x v="10"/>
    <x v="2"/>
    <x v="8"/>
    <x v="3"/>
    <x v="2"/>
    <n v="144060"/>
    <n v="334822"/>
    <n v="18895"/>
    <n v="15190"/>
    <n v="368907"/>
    <n v="2.5607871720116617"/>
    <x v="2"/>
    <n v="0"/>
  </r>
  <r>
    <s v="Post_4810"/>
    <x v="134"/>
    <x v="1"/>
    <x v="2"/>
    <x v="3"/>
    <x v="4"/>
    <x v="4"/>
    <n v="622120"/>
    <n v="133383"/>
    <n v="42152"/>
    <n v="32063"/>
    <n v="207598"/>
    <n v="0.33369446409052916"/>
    <x v="0"/>
    <n v="0"/>
  </r>
  <r>
    <s v="Post_4811"/>
    <x v="188"/>
    <x v="5"/>
    <x v="0"/>
    <x v="0"/>
    <x v="2"/>
    <x v="7"/>
    <n v="2331691"/>
    <n v="451832"/>
    <n v="40146"/>
    <n v="31465"/>
    <n v="523443"/>
    <n v="0.22449072368508521"/>
    <x v="2"/>
    <n v="0"/>
  </r>
  <r>
    <s v="Post_4812"/>
    <x v="538"/>
    <x v="15"/>
    <x v="2"/>
    <x v="7"/>
    <x v="3"/>
    <x v="4"/>
    <n v="4308976"/>
    <n v="171495"/>
    <n v="9299"/>
    <n v="12469"/>
    <n v="193263"/>
    <n v="4.4851259324721234E-2"/>
    <x v="1"/>
    <n v="0"/>
  </r>
  <r>
    <s v="Post_4813"/>
    <x v="585"/>
    <x v="16"/>
    <x v="1"/>
    <x v="5"/>
    <x v="5"/>
    <x v="3"/>
    <n v="3927144"/>
    <n v="233834"/>
    <n v="69647"/>
    <n v="25283"/>
    <n v="328764"/>
    <n v="8.3715799573430463E-2"/>
    <x v="2"/>
    <n v="0"/>
  </r>
  <r>
    <s v="Post_4814"/>
    <x v="541"/>
    <x v="19"/>
    <x v="0"/>
    <x v="7"/>
    <x v="3"/>
    <x v="6"/>
    <n v="4852422"/>
    <n v="454011"/>
    <n v="36924"/>
    <n v="24724"/>
    <n v="515659"/>
    <n v="0.10626837484456216"/>
    <x v="2"/>
    <n v="0"/>
  </r>
  <r>
    <s v="Post_4815"/>
    <x v="431"/>
    <x v="23"/>
    <x v="0"/>
    <x v="2"/>
    <x v="2"/>
    <x v="6"/>
    <n v="140078"/>
    <n v="197896"/>
    <n v="13399"/>
    <n v="27986"/>
    <n v="239281"/>
    <n v="1.7081982895244079"/>
    <x v="2"/>
    <n v="0"/>
  </r>
  <r>
    <s v="Post_4816"/>
    <x v="139"/>
    <x v="14"/>
    <x v="0"/>
    <x v="1"/>
    <x v="1"/>
    <x v="0"/>
    <n v="88641"/>
    <n v="332438"/>
    <n v="73519"/>
    <n v="30577"/>
    <n v="436534"/>
    <n v="4.9247413725025666"/>
    <x v="1"/>
    <n v="0"/>
  </r>
  <r>
    <s v="Post_4817"/>
    <x v="496"/>
    <x v="15"/>
    <x v="0"/>
    <x v="2"/>
    <x v="2"/>
    <x v="5"/>
    <n v="3667805"/>
    <n v="292175"/>
    <n v="58377"/>
    <n v="2200"/>
    <n v="352752"/>
    <n v="9.6175232870885988E-2"/>
    <x v="1"/>
    <n v="0"/>
  </r>
  <r>
    <s v="Post_4818"/>
    <x v="143"/>
    <x v="7"/>
    <x v="0"/>
    <x v="0"/>
    <x v="4"/>
    <x v="7"/>
    <n v="3767399"/>
    <n v="165527"/>
    <n v="2940"/>
    <n v="32075"/>
    <n v="200542"/>
    <n v="5.3230889534132173E-2"/>
    <x v="1"/>
    <n v="0"/>
  </r>
  <r>
    <s v="Post_4819"/>
    <x v="268"/>
    <x v="8"/>
    <x v="2"/>
    <x v="1"/>
    <x v="0"/>
    <x v="7"/>
    <n v="905373"/>
    <n v="288532"/>
    <n v="80147"/>
    <n v="13810"/>
    <n v="382489"/>
    <n v="0.42246565780070755"/>
    <x v="2"/>
    <n v="0"/>
  </r>
  <r>
    <s v="Post_4820"/>
    <x v="359"/>
    <x v="14"/>
    <x v="1"/>
    <x v="8"/>
    <x v="2"/>
    <x v="0"/>
    <n v="3032675"/>
    <n v="489182"/>
    <n v="33789"/>
    <n v="7722"/>
    <n v="530693"/>
    <n v="0.17499171523489987"/>
    <x v="0"/>
    <n v="0"/>
  </r>
  <r>
    <s v="Post_4821"/>
    <x v="526"/>
    <x v="6"/>
    <x v="0"/>
    <x v="1"/>
    <x v="5"/>
    <x v="6"/>
    <n v="4546658"/>
    <n v="30623"/>
    <n v="82064"/>
    <n v="42992"/>
    <n v="155679"/>
    <n v="3.4240314534323892E-2"/>
    <x v="1"/>
    <n v="0"/>
  </r>
  <r>
    <s v="Post_4822"/>
    <x v="363"/>
    <x v="4"/>
    <x v="2"/>
    <x v="5"/>
    <x v="4"/>
    <x v="7"/>
    <n v="3902066"/>
    <n v="108016"/>
    <n v="90527"/>
    <n v="29819"/>
    <n v="228362"/>
    <n v="5.8523356601349129E-2"/>
    <x v="1"/>
    <n v="0"/>
  </r>
  <r>
    <s v="Post_4823"/>
    <x v="505"/>
    <x v="4"/>
    <x v="0"/>
    <x v="9"/>
    <x v="0"/>
    <x v="7"/>
    <n v="2280197"/>
    <n v="52717"/>
    <n v="79861"/>
    <n v="6857"/>
    <n v="139435"/>
    <n v="6.1150418143695477E-2"/>
    <x v="2"/>
    <n v="0"/>
  </r>
  <r>
    <s v="Post_4824"/>
    <x v="388"/>
    <x v="20"/>
    <x v="3"/>
    <x v="6"/>
    <x v="4"/>
    <x v="4"/>
    <n v="1009177"/>
    <n v="246103"/>
    <n v="84151"/>
    <n v="31382"/>
    <n v="361636"/>
    <n v="0.35834744549271336"/>
    <x v="0"/>
    <n v="0"/>
  </r>
  <r>
    <s v="Post_4825"/>
    <x v="528"/>
    <x v="6"/>
    <x v="3"/>
    <x v="1"/>
    <x v="5"/>
    <x v="0"/>
    <n v="1574314"/>
    <n v="3015"/>
    <n v="28109"/>
    <n v="12708"/>
    <n v="43832"/>
    <n v="2.7841967993678517E-2"/>
    <x v="0"/>
    <n v="0"/>
  </r>
  <r>
    <s v="Post_4826"/>
    <x v="472"/>
    <x v="19"/>
    <x v="1"/>
    <x v="9"/>
    <x v="4"/>
    <x v="6"/>
    <n v="2780097"/>
    <n v="314928"/>
    <n v="38702"/>
    <n v="22810"/>
    <n v="376440"/>
    <n v="0.13540534736737603"/>
    <x v="2"/>
    <n v="0"/>
  </r>
  <r>
    <s v="Post_4827"/>
    <x v="284"/>
    <x v="16"/>
    <x v="0"/>
    <x v="6"/>
    <x v="1"/>
    <x v="7"/>
    <n v="1266"/>
    <n v="318849"/>
    <n v="1715"/>
    <n v="36121"/>
    <n v="356685"/>
    <n v="281.74170616113742"/>
    <x v="0"/>
    <n v="0"/>
  </r>
  <r>
    <s v="Post_4828"/>
    <x v="405"/>
    <x v="13"/>
    <x v="1"/>
    <x v="9"/>
    <x v="0"/>
    <x v="7"/>
    <n v="1934599"/>
    <n v="344378"/>
    <n v="37234"/>
    <n v="43612"/>
    <n v="425224"/>
    <n v="0.21979955536005136"/>
    <x v="1"/>
    <n v="0"/>
  </r>
  <r>
    <s v="Post_4829"/>
    <x v="129"/>
    <x v="23"/>
    <x v="1"/>
    <x v="4"/>
    <x v="5"/>
    <x v="1"/>
    <n v="3432236"/>
    <n v="220593"/>
    <n v="79638"/>
    <n v="11255"/>
    <n v="311486"/>
    <n v="9.0753083412679084E-2"/>
    <x v="2"/>
    <n v="0"/>
  </r>
  <r>
    <s v="Post_4830"/>
    <x v="723"/>
    <x v="2"/>
    <x v="3"/>
    <x v="3"/>
    <x v="5"/>
    <x v="7"/>
    <n v="4970374"/>
    <n v="5847"/>
    <n v="40798"/>
    <n v="15425"/>
    <n v="62070"/>
    <n v="1.2487993861226539E-2"/>
    <x v="2"/>
    <n v="0"/>
  </r>
  <r>
    <s v="Post_4831"/>
    <x v="217"/>
    <x v="9"/>
    <x v="2"/>
    <x v="9"/>
    <x v="5"/>
    <x v="7"/>
    <n v="3207505"/>
    <n v="22365"/>
    <n v="54961"/>
    <n v="16721"/>
    <n v="94047"/>
    <n v="2.9320920777987876E-2"/>
    <x v="2"/>
    <n v="0"/>
  </r>
  <r>
    <s v="Post_4832"/>
    <x v="569"/>
    <x v="18"/>
    <x v="0"/>
    <x v="4"/>
    <x v="0"/>
    <x v="4"/>
    <n v="3701648"/>
    <n v="432741"/>
    <n v="44948"/>
    <n v="33558"/>
    <n v="511247"/>
    <n v="0.1381133484329142"/>
    <x v="2"/>
    <n v="0"/>
  </r>
  <r>
    <s v="Post_4833"/>
    <x v="366"/>
    <x v="22"/>
    <x v="2"/>
    <x v="2"/>
    <x v="0"/>
    <x v="4"/>
    <n v="2795598"/>
    <n v="249418"/>
    <n v="81838"/>
    <n v="28886"/>
    <n v="360142"/>
    <n v="0.12882467364764175"/>
    <x v="2"/>
    <n v="0"/>
  </r>
  <r>
    <s v="Post_4834"/>
    <x v="480"/>
    <x v="5"/>
    <x v="0"/>
    <x v="2"/>
    <x v="1"/>
    <x v="1"/>
    <n v="3960394"/>
    <n v="222714"/>
    <n v="85120"/>
    <n v="6448"/>
    <n v="314282"/>
    <n v="7.9356245868466624E-2"/>
    <x v="2"/>
    <n v="0"/>
  </r>
  <r>
    <s v="Post_4835"/>
    <x v="165"/>
    <x v="2"/>
    <x v="0"/>
    <x v="8"/>
    <x v="3"/>
    <x v="6"/>
    <n v="1546650"/>
    <n v="182765"/>
    <n v="62879"/>
    <n v="44269"/>
    <n v="289913"/>
    <n v="0.18744576988976175"/>
    <x v="2"/>
    <n v="0"/>
  </r>
  <r>
    <s v="Post_4836"/>
    <x v="504"/>
    <x v="10"/>
    <x v="2"/>
    <x v="5"/>
    <x v="5"/>
    <x v="5"/>
    <n v="1935131"/>
    <n v="174376"/>
    <n v="30273"/>
    <n v="31178"/>
    <n v="235827"/>
    <n v="0.12186616823357178"/>
    <x v="0"/>
    <n v="0"/>
  </r>
  <r>
    <s v="Post_4837"/>
    <x v="430"/>
    <x v="5"/>
    <x v="0"/>
    <x v="3"/>
    <x v="5"/>
    <x v="2"/>
    <n v="1006682"/>
    <n v="469223"/>
    <n v="32079"/>
    <n v="24645"/>
    <n v="525947"/>
    <n v="0.52245594934646689"/>
    <x v="0"/>
    <n v="0"/>
  </r>
  <r>
    <s v="Post_4838"/>
    <x v="390"/>
    <x v="7"/>
    <x v="2"/>
    <x v="0"/>
    <x v="2"/>
    <x v="0"/>
    <n v="3804559"/>
    <n v="410862"/>
    <n v="46533"/>
    <n v="16456"/>
    <n v="473851"/>
    <n v="0.12454820650698281"/>
    <x v="1"/>
    <n v="0"/>
  </r>
  <r>
    <s v="Post_4839"/>
    <x v="170"/>
    <x v="11"/>
    <x v="0"/>
    <x v="5"/>
    <x v="2"/>
    <x v="7"/>
    <n v="3370487"/>
    <n v="304640"/>
    <n v="99763"/>
    <n v="21950"/>
    <n v="426353"/>
    <n v="0.12649596334298277"/>
    <x v="2"/>
    <n v="0"/>
  </r>
  <r>
    <s v="Post_4840"/>
    <x v="258"/>
    <x v="8"/>
    <x v="2"/>
    <x v="0"/>
    <x v="4"/>
    <x v="7"/>
    <n v="3264450"/>
    <n v="105871"/>
    <n v="92239"/>
    <n v="40889"/>
    <n v="238999"/>
    <n v="7.3212639188837317E-2"/>
    <x v="2"/>
    <n v="0"/>
  </r>
  <r>
    <s v="Post_4841"/>
    <x v="137"/>
    <x v="3"/>
    <x v="0"/>
    <x v="0"/>
    <x v="3"/>
    <x v="3"/>
    <n v="116463"/>
    <n v="420019"/>
    <n v="84514"/>
    <n v="30850"/>
    <n v="535383"/>
    <n v="4.5970222302362123"/>
    <x v="0"/>
    <n v="0"/>
  </r>
  <r>
    <s v="Post_4842"/>
    <x v="147"/>
    <x v="20"/>
    <x v="2"/>
    <x v="6"/>
    <x v="4"/>
    <x v="3"/>
    <n v="423438"/>
    <n v="290269"/>
    <n v="28373"/>
    <n v="49708"/>
    <n v="368350"/>
    <n v="0.86990303184881845"/>
    <x v="2"/>
    <n v="0"/>
  </r>
  <r>
    <s v="Post_4843"/>
    <x v="65"/>
    <x v="0"/>
    <x v="3"/>
    <x v="6"/>
    <x v="1"/>
    <x v="5"/>
    <n v="1121182"/>
    <n v="99772"/>
    <n v="42285"/>
    <n v="5621"/>
    <n v="147678"/>
    <n v="0.13171634935273666"/>
    <x v="0"/>
    <n v="0"/>
  </r>
  <r>
    <s v="Post_4844"/>
    <x v="382"/>
    <x v="21"/>
    <x v="0"/>
    <x v="1"/>
    <x v="5"/>
    <x v="3"/>
    <n v="1912681"/>
    <n v="262668"/>
    <n v="23314"/>
    <n v="21369"/>
    <n v="307351"/>
    <n v="0.16069119732982134"/>
    <x v="2"/>
    <n v="0"/>
  </r>
  <r>
    <s v="Post_4845"/>
    <x v="196"/>
    <x v="18"/>
    <x v="2"/>
    <x v="8"/>
    <x v="0"/>
    <x v="5"/>
    <n v="715400"/>
    <n v="135773"/>
    <n v="17076"/>
    <n v="35509"/>
    <n v="188358"/>
    <n v="0.26329046687168017"/>
    <x v="0"/>
    <n v="0"/>
  </r>
  <r>
    <s v="Post_4846"/>
    <x v="503"/>
    <x v="11"/>
    <x v="2"/>
    <x v="2"/>
    <x v="3"/>
    <x v="0"/>
    <n v="94208"/>
    <n v="423135"/>
    <n v="87349"/>
    <n v="22463"/>
    <n v="532947"/>
    <n v="5.6571310292119561"/>
    <x v="2"/>
    <n v="0"/>
  </r>
  <r>
    <s v="Post_4847"/>
    <x v="490"/>
    <x v="3"/>
    <x v="1"/>
    <x v="1"/>
    <x v="4"/>
    <x v="6"/>
    <n v="2896863"/>
    <n v="371193"/>
    <n v="92745"/>
    <n v="30595"/>
    <n v="494533"/>
    <n v="0.17071328537110661"/>
    <x v="2"/>
    <n v="0"/>
  </r>
  <r>
    <s v="Post_4848"/>
    <x v="615"/>
    <x v="17"/>
    <x v="1"/>
    <x v="0"/>
    <x v="4"/>
    <x v="6"/>
    <n v="1015588"/>
    <n v="461019"/>
    <n v="50137"/>
    <n v="8384"/>
    <n v="519540"/>
    <n v="0.51156571365553749"/>
    <x v="1"/>
    <n v="0"/>
  </r>
  <r>
    <s v="Post_4849"/>
    <x v="502"/>
    <x v="18"/>
    <x v="3"/>
    <x v="0"/>
    <x v="2"/>
    <x v="6"/>
    <n v="3405967"/>
    <n v="397972"/>
    <n v="27387"/>
    <n v="757"/>
    <n v="426116"/>
    <n v="0.12510866957900649"/>
    <x v="0"/>
    <n v="0"/>
  </r>
  <r>
    <s v="Post_4850"/>
    <x v="505"/>
    <x v="4"/>
    <x v="1"/>
    <x v="7"/>
    <x v="3"/>
    <x v="4"/>
    <n v="314695"/>
    <n v="60303"/>
    <n v="73622"/>
    <n v="3048"/>
    <n v="136973"/>
    <n v="0.43525635933205165"/>
    <x v="0"/>
    <n v="0"/>
  </r>
  <r>
    <s v="Post_4851"/>
    <x v="649"/>
    <x v="10"/>
    <x v="0"/>
    <x v="9"/>
    <x v="5"/>
    <x v="4"/>
    <n v="4319494"/>
    <n v="83744"/>
    <n v="83078"/>
    <n v="26847"/>
    <n v="193669"/>
    <n v="4.4836038665640003E-2"/>
    <x v="1"/>
    <n v="0"/>
  </r>
  <r>
    <s v="Post_4852"/>
    <x v="548"/>
    <x v="22"/>
    <x v="1"/>
    <x v="8"/>
    <x v="0"/>
    <x v="0"/>
    <n v="2744334"/>
    <n v="432158"/>
    <n v="74368"/>
    <n v="12933"/>
    <n v="519459"/>
    <n v="0.18928417605145728"/>
    <x v="2"/>
    <n v="0"/>
  </r>
  <r>
    <s v="Post_4853"/>
    <x v="597"/>
    <x v="21"/>
    <x v="3"/>
    <x v="3"/>
    <x v="4"/>
    <x v="1"/>
    <n v="1975939"/>
    <n v="451179"/>
    <n v="64867"/>
    <n v="14319"/>
    <n v="530365"/>
    <n v="0.26841162606740393"/>
    <x v="2"/>
    <n v="0"/>
  </r>
  <r>
    <s v="Post_4854"/>
    <x v="424"/>
    <x v="19"/>
    <x v="0"/>
    <x v="1"/>
    <x v="0"/>
    <x v="4"/>
    <n v="3269522"/>
    <n v="487566"/>
    <n v="24836"/>
    <n v="15466"/>
    <n v="527868"/>
    <n v="0.16145112343639223"/>
    <x v="1"/>
    <n v="0"/>
  </r>
  <r>
    <s v="Post_4855"/>
    <x v="566"/>
    <x v="0"/>
    <x v="1"/>
    <x v="4"/>
    <x v="3"/>
    <x v="6"/>
    <n v="4839145"/>
    <n v="482348"/>
    <n v="51534"/>
    <n v="14880"/>
    <n v="548762"/>
    <n v="0.11340061105835846"/>
    <x v="2"/>
    <n v="0"/>
  </r>
  <r>
    <s v="Post_4856"/>
    <x v="652"/>
    <x v="13"/>
    <x v="1"/>
    <x v="1"/>
    <x v="1"/>
    <x v="3"/>
    <n v="459654"/>
    <n v="356338"/>
    <n v="35844"/>
    <n v="36945"/>
    <n v="429127"/>
    <n v="0.93358700239745551"/>
    <x v="1"/>
    <n v="0"/>
  </r>
  <r>
    <s v="Post_4857"/>
    <x v="175"/>
    <x v="17"/>
    <x v="0"/>
    <x v="5"/>
    <x v="1"/>
    <x v="7"/>
    <n v="180332"/>
    <n v="34396"/>
    <n v="21909"/>
    <n v="47928"/>
    <n v="104233"/>
    <n v="0.57800612204156776"/>
    <x v="1"/>
    <n v="0"/>
  </r>
  <r>
    <s v="Post_4858"/>
    <x v="131"/>
    <x v="9"/>
    <x v="0"/>
    <x v="5"/>
    <x v="3"/>
    <x v="4"/>
    <n v="134405"/>
    <n v="56197"/>
    <n v="39414"/>
    <n v="10372"/>
    <n v="105983"/>
    <n v="0.78853465272869316"/>
    <x v="0"/>
    <n v="0"/>
  </r>
  <r>
    <s v="Post_4859"/>
    <x v="167"/>
    <x v="15"/>
    <x v="3"/>
    <x v="2"/>
    <x v="1"/>
    <x v="4"/>
    <n v="4290567"/>
    <n v="185763"/>
    <n v="72551"/>
    <n v="49196"/>
    <n v="307510"/>
    <n v="7.1671180056155748E-2"/>
    <x v="2"/>
    <n v="0"/>
  </r>
  <r>
    <s v="Post_4860"/>
    <x v="602"/>
    <x v="8"/>
    <x v="2"/>
    <x v="4"/>
    <x v="0"/>
    <x v="3"/>
    <n v="2440554"/>
    <n v="247328"/>
    <n v="16921"/>
    <n v="20278"/>
    <n v="284527"/>
    <n v="0.11658295616487076"/>
    <x v="2"/>
    <n v="0"/>
  </r>
  <r>
    <s v="Post_4861"/>
    <x v="7"/>
    <x v="0"/>
    <x v="3"/>
    <x v="9"/>
    <x v="2"/>
    <x v="3"/>
    <n v="64334"/>
    <n v="491928"/>
    <n v="68387"/>
    <n v="27432"/>
    <n v="587747"/>
    <n v="9.1358690583517266"/>
    <x v="2"/>
    <n v="0"/>
  </r>
  <r>
    <s v="Post_4862"/>
    <x v="368"/>
    <x v="9"/>
    <x v="3"/>
    <x v="5"/>
    <x v="2"/>
    <x v="0"/>
    <n v="1561101"/>
    <n v="265425"/>
    <n v="78956"/>
    <n v="35640"/>
    <n v="380021"/>
    <n v="0.24343139873717332"/>
    <x v="0"/>
    <n v="0"/>
  </r>
  <r>
    <s v="Post_4863"/>
    <x v="143"/>
    <x v="7"/>
    <x v="3"/>
    <x v="6"/>
    <x v="2"/>
    <x v="6"/>
    <n v="4175750"/>
    <n v="129321"/>
    <n v="55183"/>
    <n v="8361"/>
    <n v="192865"/>
    <n v="4.6186912530683112E-2"/>
    <x v="2"/>
    <n v="0"/>
  </r>
  <r>
    <s v="Post_4864"/>
    <x v="474"/>
    <x v="16"/>
    <x v="2"/>
    <x v="9"/>
    <x v="2"/>
    <x v="7"/>
    <n v="2794698"/>
    <n v="364767"/>
    <n v="81947"/>
    <n v="46251"/>
    <n v="492965"/>
    <n v="0.17639294120509622"/>
    <x v="0"/>
    <n v="0"/>
  </r>
  <r>
    <s v="Post_4865"/>
    <x v="711"/>
    <x v="12"/>
    <x v="2"/>
    <x v="9"/>
    <x v="5"/>
    <x v="0"/>
    <n v="555401"/>
    <n v="386534"/>
    <n v="22475"/>
    <n v="3736"/>
    <n v="412745"/>
    <n v="0.74314774370229797"/>
    <x v="2"/>
    <n v="0"/>
  </r>
  <r>
    <s v="Post_4866"/>
    <x v="186"/>
    <x v="12"/>
    <x v="1"/>
    <x v="8"/>
    <x v="0"/>
    <x v="6"/>
    <n v="3979333"/>
    <n v="296583"/>
    <n v="58040"/>
    <n v="7687"/>
    <n v="362310"/>
    <n v="9.1047921850219621E-2"/>
    <x v="1"/>
    <n v="0"/>
  </r>
  <r>
    <s v="Post_4867"/>
    <x v="524"/>
    <x v="10"/>
    <x v="3"/>
    <x v="4"/>
    <x v="4"/>
    <x v="6"/>
    <n v="107030"/>
    <n v="428316"/>
    <n v="72576"/>
    <n v="23752"/>
    <n v="524644"/>
    <n v="4.9018406054377275"/>
    <x v="1"/>
    <n v="0"/>
  </r>
  <r>
    <s v="Post_4868"/>
    <x v="358"/>
    <x v="2"/>
    <x v="1"/>
    <x v="3"/>
    <x v="0"/>
    <x v="4"/>
    <n v="3546380"/>
    <n v="403218"/>
    <n v="81324"/>
    <n v="33580"/>
    <n v="518122"/>
    <n v="0.14609883881591934"/>
    <x v="0"/>
    <n v="0"/>
  </r>
  <r>
    <s v="Post_4869"/>
    <x v="302"/>
    <x v="12"/>
    <x v="0"/>
    <x v="8"/>
    <x v="3"/>
    <x v="4"/>
    <n v="314272"/>
    <n v="256848"/>
    <n v="89947"/>
    <n v="10770"/>
    <n v="357565"/>
    <n v="1.1377564657366868"/>
    <x v="0"/>
    <n v="0"/>
  </r>
  <r>
    <s v="Post_4870"/>
    <x v="176"/>
    <x v="18"/>
    <x v="0"/>
    <x v="7"/>
    <x v="2"/>
    <x v="4"/>
    <n v="3945046"/>
    <n v="160086"/>
    <n v="9229"/>
    <n v="19659"/>
    <n v="188974"/>
    <n v="4.7901596077713667E-2"/>
    <x v="0"/>
    <n v="0"/>
  </r>
  <r>
    <s v="Post_4871"/>
    <x v="720"/>
    <x v="20"/>
    <x v="2"/>
    <x v="3"/>
    <x v="5"/>
    <x v="6"/>
    <n v="3504900"/>
    <n v="449141"/>
    <n v="9679"/>
    <n v="43516"/>
    <n v="502336"/>
    <n v="0.14332391794345059"/>
    <x v="2"/>
    <n v="0"/>
  </r>
  <r>
    <s v="Post_4872"/>
    <x v="294"/>
    <x v="5"/>
    <x v="3"/>
    <x v="2"/>
    <x v="5"/>
    <x v="0"/>
    <n v="4438745"/>
    <n v="108867"/>
    <n v="70396"/>
    <n v="45391"/>
    <n v="224654"/>
    <n v="5.0612053632276693E-2"/>
    <x v="0"/>
    <n v="0"/>
  </r>
  <r>
    <s v="Post_4873"/>
    <x v="483"/>
    <x v="12"/>
    <x v="1"/>
    <x v="6"/>
    <x v="2"/>
    <x v="4"/>
    <n v="264350"/>
    <n v="316213"/>
    <n v="37185"/>
    <n v="44016"/>
    <n v="397414"/>
    <n v="1.5033629657650842"/>
    <x v="1"/>
    <n v="0"/>
  </r>
  <r>
    <s v="Post_4874"/>
    <x v="394"/>
    <x v="16"/>
    <x v="1"/>
    <x v="7"/>
    <x v="0"/>
    <x v="4"/>
    <n v="2758867"/>
    <n v="340168"/>
    <n v="97166"/>
    <n v="37399"/>
    <n v="474733"/>
    <n v="0.17207534832233667"/>
    <x v="0"/>
    <n v="0"/>
  </r>
  <r>
    <s v="Post_4875"/>
    <x v="222"/>
    <x v="1"/>
    <x v="2"/>
    <x v="8"/>
    <x v="5"/>
    <x v="1"/>
    <n v="1725937"/>
    <n v="394633"/>
    <n v="84477"/>
    <n v="15862"/>
    <n v="494972"/>
    <n v="0.28678451183328246"/>
    <x v="0"/>
    <n v="0"/>
  </r>
  <r>
    <s v="Post_4876"/>
    <x v="470"/>
    <x v="18"/>
    <x v="2"/>
    <x v="7"/>
    <x v="4"/>
    <x v="4"/>
    <n v="2965197"/>
    <n v="279571"/>
    <n v="11782"/>
    <n v="32670"/>
    <n v="324023"/>
    <n v="0.10927537023678359"/>
    <x v="0"/>
    <n v="0"/>
  </r>
  <r>
    <s v="Post_4877"/>
    <x v="356"/>
    <x v="4"/>
    <x v="0"/>
    <x v="5"/>
    <x v="4"/>
    <x v="1"/>
    <n v="2253650"/>
    <n v="180313"/>
    <n v="80998"/>
    <n v="43440"/>
    <n v="304751"/>
    <n v="0.13522552304040111"/>
    <x v="0"/>
    <n v="0"/>
  </r>
  <r>
    <s v="Post_4878"/>
    <x v="728"/>
    <x v="14"/>
    <x v="1"/>
    <x v="5"/>
    <x v="3"/>
    <x v="6"/>
    <n v="2648018"/>
    <n v="461474"/>
    <n v="69202"/>
    <n v="13596"/>
    <n v="544272"/>
    <n v="0.20553938832742075"/>
    <x v="1"/>
    <n v="0"/>
  </r>
  <r>
    <s v="Post_4879"/>
    <x v="418"/>
    <x v="5"/>
    <x v="2"/>
    <x v="2"/>
    <x v="0"/>
    <x v="0"/>
    <n v="1972213"/>
    <n v="314092"/>
    <n v="79807"/>
    <n v="25783"/>
    <n v="419682"/>
    <n v="0.21279750209536191"/>
    <x v="1"/>
    <n v="0"/>
  </r>
  <r>
    <s v="Post_4880"/>
    <x v="609"/>
    <x v="16"/>
    <x v="0"/>
    <x v="8"/>
    <x v="2"/>
    <x v="6"/>
    <n v="997234"/>
    <n v="450870"/>
    <n v="54217"/>
    <n v="11793"/>
    <n v="516880"/>
    <n v="0.51831365557131026"/>
    <x v="1"/>
    <n v="0"/>
  </r>
  <r>
    <s v="Post_4881"/>
    <x v="555"/>
    <x v="9"/>
    <x v="2"/>
    <x v="4"/>
    <x v="3"/>
    <x v="6"/>
    <n v="3364852"/>
    <n v="13591"/>
    <n v="65762"/>
    <n v="21079"/>
    <n v="100432"/>
    <n v="2.9847375159442378E-2"/>
    <x v="1"/>
    <n v="0"/>
  </r>
  <r>
    <s v="Post_4882"/>
    <x v="113"/>
    <x v="18"/>
    <x v="3"/>
    <x v="6"/>
    <x v="2"/>
    <x v="4"/>
    <n v="3948787"/>
    <n v="336320"/>
    <n v="47744"/>
    <n v="25126"/>
    <n v="409190"/>
    <n v="0.10362422688283769"/>
    <x v="0"/>
    <n v="0"/>
  </r>
  <r>
    <s v="Post_4883"/>
    <x v="495"/>
    <x v="9"/>
    <x v="0"/>
    <x v="8"/>
    <x v="5"/>
    <x v="1"/>
    <n v="2783646"/>
    <n v="442401"/>
    <n v="9749"/>
    <n v="39725"/>
    <n v="491875"/>
    <n v="0.17670170704177182"/>
    <x v="2"/>
    <n v="0"/>
  </r>
  <r>
    <s v="Post_4884"/>
    <x v="313"/>
    <x v="4"/>
    <x v="1"/>
    <x v="2"/>
    <x v="5"/>
    <x v="0"/>
    <n v="369433"/>
    <n v="443562"/>
    <n v="51100"/>
    <n v="18671"/>
    <n v="513333"/>
    <n v="1.3895158256030187"/>
    <x v="2"/>
    <n v="0"/>
  </r>
  <r>
    <s v="Post_4885"/>
    <x v="586"/>
    <x v="21"/>
    <x v="0"/>
    <x v="5"/>
    <x v="0"/>
    <x v="4"/>
    <n v="1939317"/>
    <n v="86352"/>
    <n v="51733"/>
    <n v="24153"/>
    <n v="162238"/>
    <n v="8.3657287591456173E-2"/>
    <x v="1"/>
    <n v="0"/>
  </r>
  <r>
    <s v="Post_4886"/>
    <x v="288"/>
    <x v="4"/>
    <x v="3"/>
    <x v="8"/>
    <x v="1"/>
    <x v="2"/>
    <n v="2927287"/>
    <n v="75168"/>
    <n v="47737"/>
    <n v="45281"/>
    <n v="168186"/>
    <n v="5.7454564584886965E-2"/>
    <x v="1"/>
    <n v="0"/>
  </r>
  <r>
    <s v="Post_4887"/>
    <x v="90"/>
    <x v="18"/>
    <x v="1"/>
    <x v="7"/>
    <x v="1"/>
    <x v="4"/>
    <n v="1844185"/>
    <n v="111830"/>
    <n v="35146"/>
    <n v="38332"/>
    <n v="185308"/>
    <n v="0.10048232688152219"/>
    <x v="2"/>
    <n v="0"/>
  </r>
  <r>
    <s v="Post_4888"/>
    <x v="307"/>
    <x v="17"/>
    <x v="3"/>
    <x v="7"/>
    <x v="5"/>
    <x v="6"/>
    <n v="26676"/>
    <n v="395504"/>
    <n v="18871"/>
    <n v="20392"/>
    <n v="434767"/>
    <n v="16.298058179637128"/>
    <x v="0"/>
    <n v="0"/>
  </r>
  <r>
    <s v="Post_4889"/>
    <x v="647"/>
    <x v="2"/>
    <x v="3"/>
    <x v="6"/>
    <x v="5"/>
    <x v="1"/>
    <n v="149465"/>
    <n v="131247"/>
    <n v="2304"/>
    <n v="41069"/>
    <n v="174620"/>
    <n v="1.168300270966447"/>
    <x v="2"/>
    <n v="0"/>
  </r>
  <r>
    <s v="Post_4890"/>
    <x v="314"/>
    <x v="15"/>
    <x v="2"/>
    <x v="4"/>
    <x v="5"/>
    <x v="1"/>
    <n v="40996"/>
    <n v="495489"/>
    <n v="67515"/>
    <n v="42200"/>
    <n v="605204"/>
    <n v="14.762513415943019"/>
    <x v="2"/>
    <n v="0"/>
  </r>
  <r>
    <s v="Post_4891"/>
    <x v="156"/>
    <x v="15"/>
    <x v="2"/>
    <x v="1"/>
    <x v="0"/>
    <x v="7"/>
    <n v="3421671"/>
    <n v="94805"/>
    <n v="57365"/>
    <n v="34013"/>
    <n v="186183"/>
    <n v="5.4412887738184063E-2"/>
    <x v="0"/>
    <n v="0"/>
  </r>
  <r>
    <s v="Post_4892"/>
    <x v="322"/>
    <x v="22"/>
    <x v="0"/>
    <x v="7"/>
    <x v="1"/>
    <x v="2"/>
    <n v="3255420"/>
    <n v="225181"/>
    <n v="95950"/>
    <n v="6608"/>
    <n v="327739"/>
    <n v="0.1006748745169594"/>
    <x v="2"/>
    <n v="0"/>
  </r>
  <r>
    <s v="Post_4893"/>
    <x v="372"/>
    <x v="6"/>
    <x v="0"/>
    <x v="6"/>
    <x v="4"/>
    <x v="2"/>
    <n v="639352"/>
    <n v="82049"/>
    <n v="47045"/>
    <n v="24740"/>
    <n v="153834"/>
    <n v="0.24060924185738058"/>
    <x v="2"/>
    <n v="0"/>
  </r>
  <r>
    <s v="Post_4894"/>
    <x v="232"/>
    <x v="17"/>
    <x v="0"/>
    <x v="2"/>
    <x v="1"/>
    <x v="2"/>
    <n v="3661103"/>
    <n v="332578"/>
    <n v="22311"/>
    <n v="44613"/>
    <n v="399502"/>
    <n v="0.10912066664062715"/>
    <x v="2"/>
    <n v="0"/>
  </r>
  <r>
    <s v="Post_4895"/>
    <x v="248"/>
    <x v="14"/>
    <x v="2"/>
    <x v="7"/>
    <x v="1"/>
    <x v="0"/>
    <n v="3820295"/>
    <n v="66203"/>
    <n v="57953"/>
    <n v="24448"/>
    <n v="148604"/>
    <n v="3.8898566733720823E-2"/>
    <x v="1"/>
    <n v="0"/>
  </r>
  <r>
    <s v="Post_4896"/>
    <x v="212"/>
    <x v="8"/>
    <x v="3"/>
    <x v="4"/>
    <x v="4"/>
    <x v="1"/>
    <n v="451915"/>
    <n v="161293"/>
    <n v="22025"/>
    <n v="44625"/>
    <n v="227943"/>
    <n v="0.50439352533109105"/>
    <x v="0"/>
    <n v="0"/>
  </r>
  <r>
    <s v="Post_4897"/>
    <x v="550"/>
    <x v="4"/>
    <x v="1"/>
    <x v="9"/>
    <x v="4"/>
    <x v="1"/>
    <n v="3383652"/>
    <n v="59292"/>
    <n v="59643"/>
    <n v="13191"/>
    <n v="132126"/>
    <n v="3.9048341850757701E-2"/>
    <x v="0"/>
    <n v="0"/>
  </r>
  <r>
    <s v="Post_4898"/>
    <x v="545"/>
    <x v="5"/>
    <x v="0"/>
    <x v="5"/>
    <x v="5"/>
    <x v="3"/>
    <n v="2679420"/>
    <n v="173842"/>
    <n v="80871"/>
    <n v="894"/>
    <n v="255607"/>
    <n v="9.5396391756424892E-2"/>
    <x v="2"/>
    <n v="0"/>
  </r>
  <r>
    <s v="Post_4899"/>
    <x v="477"/>
    <x v="4"/>
    <x v="2"/>
    <x v="9"/>
    <x v="2"/>
    <x v="6"/>
    <n v="2862914"/>
    <n v="84866"/>
    <n v="5568"/>
    <n v="11039"/>
    <n v="101473"/>
    <n v="3.5443956751757127E-2"/>
    <x v="1"/>
    <n v="0"/>
  </r>
  <r>
    <s v="Post_4900"/>
    <x v="301"/>
    <x v="23"/>
    <x v="0"/>
    <x v="8"/>
    <x v="5"/>
    <x v="3"/>
    <n v="1405439"/>
    <n v="157281"/>
    <n v="33939"/>
    <n v="13278"/>
    <n v="204498"/>
    <n v="0.14550471418538977"/>
    <x v="2"/>
    <n v="0"/>
  </r>
  <r>
    <s v="Post_4901"/>
    <x v="345"/>
    <x v="6"/>
    <x v="0"/>
    <x v="4"/>
    <x v="5"/>
    <x v="1"/>
    <n v="2475611"/>
    <n v="243377"/>
    <n v="66500"/>
    <n v="16986"/>
    <n v="326863"/>
    <n v="0.13203326370742416"/>
    <x v="2"/>
    <n v="0"/>
  </r>
  <r>
    <s v="Post_4902"/>
    <x v="681"/>
    <x v="0"/>
    <x v="2"/>
    <x v="4"/>
    <x v="2"/>
    <x v="1"/>
    <n v="736350"/>
    <n v="54581"/>
    <n v="85663"/>
    <n v="16461"/>
    <n v="156705"/>
    <n v="0.21281320024444897"/>
    <x v="2"/>
    <n v="0"/>
  </r>
  <r>
    <s v="Post_4903"/>
    <x v="601"/>
    <x v="0"/>
    <x v="2"/>
    <x v="7"/>
    <x v="5"/>
    <x v="5"/>
    <n v="2940958"/>
    <n v="59927"/>
    <n v="59494"/>
    <n v="31869"/>
    <n v="151290"/>
    <n v="5.1442421143042504E-2"/>
    <x v="0"/>
    <n v="0"/>
  </r>
  <r>
    <s v="Post_4904"/>
    <x v="155"/>
    <x v="11"/>
    <x v="3"/>
    <x v="8"/>
    <x v="1"/>
    <x v="3"/>
    <n v="1613127"/>
    <n v="234826"/>
    <n v="31690"/>
    <n v="10783"/>
    <n v="277299"/>
    <n v="0.17190153038167486"/>
    <x v="0"/>
    <n v="0"/>
  </r>
  <r>
    <s v="Post_4905"/>
    <x v="149"/>
    <x v="18"/>
    <x v="0"/>
    <x v="6"/>
    <x v="5"/>
    <x v="1"/>
    <n v="4001546"/>
    <n v="116022"/>
    <n v="79124"/>
    <n v="31477"/>
    <n v="226623"/>
    <n v="5.6633861012718584E-2"/>
    <x v="1"/>
    <n v="0"/>
  </r>
  <r>
    <s v="Post_4906"/>
    <x v="83"/>
    <x v="2"/>
    <x v="3"/>
    <x v="1"/>
    <x v="2"/>
    <x v="1"/>
    <n v="1057190"/>
    <n v="149710"/>
    <n v="26362"/>
    <n v="169"/>
    <n v="176241"/>
    <n v="0.16670702522725339"/>
    <x v="1"/>
    <n v="0"/>
  </r>
  <r>
    <s v="Post_4907"/>
    <x v="173"/>
    <x v="5"/>
    <x v="1"/>
    <x v="4"/>
    <x v="5"/>
    <x v="7"/>
    <n v="2471218"/>
    <n v="434763"/>
    <n v="52776"/>
    <n v="45150"/>
    <n v="532689"/>
    <n v="0.21555726771171138"/>
    <x v="1"/>
    <n v="0"/>
  </r>
  <r>
    <s v="Post_4908"/>
    <x v="716"/>
    <x v="12"/>
    <x v="0"/>
    <x v="4"/>
    <x v="2"/>
    <x v="2"/>
    <n v="529428"/>
    <n v="328885"/>
    <n v="45228"/>
    <n v="43415"/>
    <n v="417528"/>
    <n v="0.78863981504567193"/>
    <x v="1"/>
    <n v="0"/>
  </r>
  <r>
    <s v="Post_4909"/>
    <x v="167"/>
    <x v="15"/>
    <x v="3"/>
    <x v="2"/>
    <x v="0"/>
    <x v="4"/>
    <n v="1759541"/>
    <n v="449609"/>
    <n v="14702"/>
    <n v="40777"/>
    <n v="505088"/>
    <n v="0.28705668125948758"/>
    <x v="2"/>
    <n v="0"/>
  </r>
  <r>
    <s v="Post_4910"/>
    <x v="547"/>
    <x v="13"/>
    <x v="3"/>
    <x v="7"/>
    <x v="1"/>
    <x v="3"/>
    <n v="4924732"/>
    <n v="19697"/>
    <n v="7821"/>
    <n v="21185"/>
    <n v="48703"/>
    <n v="9.8894721580788554E-3"/>
    <x v="1"/>
    <n v="0"/>
  </r>
  <r>
    <s v="Post_4911"/>
    <x v="595"/>
    <x v="3"/>
    <x v="3"/>
    <x v="8"/>
    <x v="2"/>
    <x v="5"/>
    <n v="1580454"/>
    <n v="491636"/>
    <n v="22277"/>
    <n v="27516"/>
    <n v="541429"/>
    <n v="0.34257814526711944"/>
    <x v="0"/>
    <n v="0"/>
  </r>
  <r>
    <s v="Post_4912"/>
    <x v="600"/>
    <x v="4"/>
    <x v="3"/>
    <x v="0"/>
    <x v="3"/>
    <x v="6"/>
    <n v="4839723"/>
    <n v="73555"/>
    <n v="40353"/>
    <n v="34352"/>
    <n v="148260"/>
    <n v="3.0633984630938589E-2"/>
    <x v="2"/>
    <n v="0"/>
  </r>
  <r>
    <s v="Post_4913"/>
    <x v="34"/>
    <x v="13"/>
    <x v="2"/>
    <x v="4"/>
    <x v="4"/>
    <x v="7"/>
    <n v="1906321"/>
    <n v="104223"/>
    <n v="18051"/>
    <n v="22871"/>
    <n v="145145"/>
    <n v="7.6138803485876719E-2"/>
    <x v="0"/>
    <n v="0"/>
  </r>
  <r>
    <s v="Post_4914"/>
    <x v="266"/>
    <x v="19"/>
    <x v="3"/>
    <x v="8"/>
    <x v="4"/>
    <x v="2"/>
    <n v="3524558"/>
    <n v="252839"/>
    <n v="70790"/>
    <n v="24139"/>
    <n v="347768"/>
    <n v="9.8669960885875624E-2"/>
    <x v="2"/>
    <n v="0"/>
  </r>
  <r>
    <s v="Post_4915"/>
    <x v="294"/>
    <x v="5"/>
    <x v="3"/>
    <x v="7"/>
    <x v="1"/>
    <x v="0"/>
    <n v="3676339"/>
    <n v="359259"/>
    <n v="62782"/>
    <n v="5095"/>
    <n v="427136"/>
    <n v="0.11618515049890665"/>
    <x v="2"/>
    <n v="0"/>
  </r>
  <r>
    <s v="Post_4916"/>
    <x v="459"/>
    <x v="9"/>
    <x v="2"/>
    <x v="7"/>
    <x v="5"/>
    <x v="7"/>
    <n v="4311300"/>
    <n v="487965"/>
    <n v="99408"/>
    <n v="9518"/>
    <n v="596891"/>
    <n v="0.1384480319161274"/>
    <x v="0"/>
    <n v="0"/>
  </r>
  <r>
    <s v="Post_4917"/>
    <x v="503"/>
    <x v="11"/>
    <x v="0"/>
    <x v="2"/>
    <x v="0"/>
    <x v="4"/>
    <n v="2850408"/>
    <n v="488029"/>
    <n v="51442"/>
    <n v="35239"/>
    <n v="574710"/>
    <n v="0.20162376754485672"/>
    <x v="1"/>
    <n v="0"/>
  </r>
  <r>
    <s v="Post_4918"/>
    <x v="107"/>
    <x v="18"/>
    <x v="1"/>
    <x v="7"/>
    <x v="5"/>
    <x v="4"/>
    <n v="1162556"/>
    <n v="409948"/>
    <n v="70388"/>
    <n v="9723"/>
    <n v="490059"/>
    <n v="0.42153582279047203"/>
    <x v="0"/>
    <n v="0"/>
  </r>
  <r>
    <s v="Post_4919"/>
    <x v="361"/>
    <x v="0"/>
    <x v="1"/>
    <x v="9"/>
    <x v="5"/>
    <x v="6"/>
    <n v="520087"/>
    <n v="176014"/>
    <n v="18821"/>
    <n v="29899"/>
    <n v="224734"/>
    <n v="0.43210847415913106"/>
    <x v="2"/>
    <n v="0"/>
  </r>
  <r>
    <s v="Post_4920"/>
    <x v="645"/>
    <x v="6"/>
    <x v="1"/>
    <x v="1"/>
    <x v="4"/>
    <x v="2"/>
    <n v="3164207"/>
    <n v="361279"/>
    <n v="85852"/>
    <n v="45486"/>
    <n v="492617"/>
    <n v="0.15568418880307136"/>
    <x v="1"/>
    <n v="0"/>
  </r>
  <r>
    <s v="Post_4921"/>
    <x v="126"/>
    <x v="2"/>
    <x v="0"/>
    <x v="4"/>
    <x v="5"/>
    <x v="2"/>
    <n v="213398"/>
    <n v="45114"/>
    <n v="52963"/>
    <n v="27051"/>
    <n v="125128"/>
    <n v="0.5863597596978416"/>
    <x v="0"/>
    <n v="0"/>
  </r>
  <r>
    <s v="Post_4922"/>
    <x v="404"/>
    <x v="9"/>
    <x v="3"/>
    <x v="8"/>
    <x v="2"/>
    <x v="2"/>
    <n v="3806034"/>
    <n v="9672"/>
    <n v="65313"/>
    <n v="8739"/>
    <n v="83724"/>
    <n v="2.1997701544442326E-2"/>
    <x v="1"/>
    <n v="0"/>
  </r>
  <r>
    <s v="Post_4923"/>
    <x v="427"/>
    <x v="16"/>
    <x v="2"/>
    <x v="2"/>
    <x v="3"/>
    <x v="0"/>
    <n v="4364823"/>
    <n v="367836"/>
    <n v="5655"/>
    <n v="6771"/>
    <n v="380262"/>
    <n v="8.7119683890961905E-2"/>
    <x v="0"/>
    <n v="0"/>
  </r>
  <r>
    <s v="Post_4924"/>
    <x v="641"/>
    <x v="1"/>
    <x v="1"/>
    <x v="2"/>
    <x v="1"/>
    <x v="4"/>
    <n v="3359348"/>
    <n v="170389"/>
    <n v="26371"/>
    <n v="43645"/>
    <n v="240405"/>
    <n v="7.1562993771410399E-2"/>
    <x v="1"/>
    <n v="0"/>
  </r>
  <r>
    <s v="Post_4925"/>
    <x v="512"/>
    <x v="1"/>
    <x v="0"/>
    <x v="7"/>
    <x v="4"/>
    <x v="7"/>
    <n v="3084289"/>
    <n v="108961"/>
    <n v="56261"/>
    <n v="7963"/>
    <n v="173185"/>
    <n v="5.6150704424909596E-2"/>
    <x v="2"/>
    <n v="0"/>
  </r>
  <r>
    <s v="Post_4926"/>
    <x v="507"/>
    <x v="21"/>
    <x v="3"/>
    <x v="5"/>
    <x v="4"/>
    <x v="3"/>
    <n v="1877694"/>
    <n v="366390"/>
    <n v="11868"/>
    <n v="21452"/>
    <n v="399710"/>
    <n v="0.21287281101180491"/>
    <x v="0"/>
    <n v="0"/>
  </r>
  <r>
    <s v="Post_4927"/>
    <x v="606"/>
    <x v="13"/>
    <x v="0"/>
    <x v="3"/>
    <x v="2"/>
    <x v="1"/>
    <n v="4295731"/>
    <n v="465556"/>
    <n v="90487"/>
    <n v="31455"/>
    <n v="587498"/>
    <n v="0.1367632191121837"/>
    <x v="2"/>
    <n v="0"/>
  </r>
  <r>
    <s v="Post_4928"/>
    <x v="683"/>
    <x v="18"/>
    <x v="0"/>
    <x v="9"/>
    <x v="4"/>
    <x v="4"/>
    <n v="2048838"/>
    <n v="474525"/>
    <n v="12882"/>
    <n v="21722"/>
    <n v="509129"/>
    <n v="0.24849646482542787"/>
    <x v="2"/>
    <n v="0"/>
  </r>
  <r>
    <s v="Post_4929"/>
    <x v="122"/>
    <x v="13"/>
    <x v="1"/>
    <x v="3"/>
    <x v="5"/>
    <x v="3"/>
    <n v="2730222"/>
    <n v="255263"/>
    <n v="42037"/>
    <n v="35227"/>
    <n v="332527"/>
    <n v="0.12179485770754173"/>
    <x v="2"/>
    <n v="0"/>
  </r>
  <r>
    <s v="Post_4930"/>
    <x v="667"/>
    <x v="21"/>
    <x v="3"/>
    <x v="1"/>
    <x v="3"/>
    <x v="4"/>
    <n v="3144507"/>
    <n v="121038"/>
    <n v="11058"/>
    <n v="18320"/>
    <n v="150416"/>
    <n v="4.7834525412091627E-2"/>
    <x v="1"/>
    <n v="0"/>
  </r>
  <r>
    <s v="Post_4931"/>
    <x v="541"/>
    <x v="19"/>
    <x v="0"/>
    <x v="7"/>
    <x v="0"/>
    <x v="4"/>
    <n v="4273210"/>
    <n v="219157"/>
    <n v="57767"/>
    <n v="31224"/>
    <n v="308148"/>
    <n v="7.2111597604611055E-2"/>
    <x v="0"/>
    <n v="0"/>
  </r>
  <r>
    <s v="Post_4932"/>
    <x v="584"/>
    <x v="5"/>
    <x v="2"/>
    <x v="1"/>
    <x v="4"/>
    <x v="7"/>
    <n v="1877929"/>
    <n v="475754"/>
    <n v="8335"/>
    <n v="22186"/>
    <n v="506275"/>
    <n v="0.26959219438008575"/>
    <x v="2"/>
    <n v="0"/>
  </r>
  <r>
    <s v="Post_4933"/>
    <x v="310"/>
    <x v="0"/>
    <x v="1"/>
    <x v="4"/>
    <x v="0"/>
    <x v="4"/>
    <n v="1144301"/>
    <n v="295897"/>
    <n v="16431"/>
    <n v="9133"/>
    <n v="321461"/>
    <n v="0.28092346331952867"/>
    <x v="0"/>
    <n v="0"/>
  </r>
  <r>
    <s v="Post_4934"/>
    <x v="33"/>
    <x v="19"/>
    <x v="2"/>
    <x v="7"/>
    <x v="0"/>
    <x v="4"/>
    <n v="920003"/>
    <n v="299451"/>
    <n v="34395"/>
    <n v="13688"/>
    <n v="347534"/>
    <n v="0.37775311602244777"/>
    <x v="0"/>
    <n v="0"/>
  </r>
  <r>
    <s v="Post_4935"/>
    <x v="559"/>
    <x v="15"/>
    <x v="0"/>
    <x v="0"/>
    <x v="5"/>
    <x v="2"/>
    <n v="1429204"/>
    <n v="84064"/>
    <n v="94398"/>
    <n v="28795"/>
    <n v="207257"/>
    <n v="0.1450156870537726"/>
    <x v="2"/>
    <n v="0"/>
  </r>
  <r>
    <s v="Post_4936"/>
    <x v="363"/>
    <x v="4"/>
    <x v="0"/>
    <x v="0"/>
    <x v="3"/>
    <x v="1"/>
    <n v="3023404"/>
    <n v="114034"/>
    <n v="14652"/>
    <n v="21531"/>
    <n v="150217"/>
    <n v="4.9684726222496235E-2"/>
    <x v="1"/>
    <n v="0"/>
  </r>
  <r>
    <s v="Post_4937"/>
    <x v="22"/>
    <x v="8"/>
    <x v="0"/>
    <x v="6"/>
    <x v="0"/>
    <x v="2"/>
    <n v="3896115"/>
    <n v="384851"/>
    <n v="69960"/>
    <n v="6540"/>
    <n v="461351"/>
    <n v="0.11841308585603864"/>
    <x v="0"/>
    <n v="0"/>
  </r>
  <r>
    <s v="Post_4938"/>
    <x v="19"/>
    <x v="14"/>
    <x v="0"/>
    <x v="0"/>
    <x v="3"/>
    <x v="1"/>
    <n v="1500986"/>
    <n v="248601"/>
    <n v="41601"/>
    <n v="21993"/>
    <n v="312195"/>
    <n v="0.20799327908454843"/>
    <x v="1"/>
    <n v="0"/>
  </r>
  <r>
    <s v="Post_4939"/>
    <x v="227"/>
    <x v="0"/>
    <x v="0"/>
    <x v="6"/>
    <x v="5"/>
    <x v="7"/>
    <n v="1925221"/>
    <n v="29032"/>
    <n v="23012"/>
    <n v="43458"/>
    <n v="95502"/>
    <n v="4.9605733575521976E-2"/>
    <x v="0"/>
    <n v="0"/>
  </r>
  <r>
    <s v="Post_4940"/>
    <x v="133"/>
    <x v="9"/>
    <x v="2"/>
    <x v="5"/>
    <x v="2"/>
    <x v="7"/>
    <n v="3376510"/>
    <n v="370259"/>
    <n v="23152"/>
    <n v="34473"/>
    <n v="427884"/>
    <n v="0.12672374730120747"/>
    <x v="2"/>
    <n v="0"/>
  </r>
  <r>
    <s v="Post_4941"/>
    <x v="181"/>
    <x v="11"/>
    <x v="1"/>
    <x v="7"/>
    <x v="0"/>
    <x v="3"/>
    <n v="1840183"/>
    <n v="79448"/>
    <n v="55602"/>
    <n v="2024"/>
    <n v="137074"/>
    <n v="7.4489330680698601E-2"/>
    <x v="1"/>
    <n v="0"/>
  </r>
  <r>
    <s v="Post_4942"/>
    <x v="159"/>
    <x v="22"/>
    <x v="0"/>
    <x v="5"/>
    <x v="4"/>
    <x v="7"/>
    <n v="1433765"/>
    <n v="334772"/>
    <n v="10104"/>
    <n v="26365"/>
    <n v="371241"/>
    <n v="0.25892736954800821"/>
    <x v="1"/>
    <n v="0"/>
  </r>
  <r>
    <s v="Post_4943"/>
    <x v="597"/>
    <x v="21"/>
    <x v="2"/>
    <x v="1"/>
    <x v="3"/>
    <x v="2"/>
    <n v="4716339"/>
    <n v="395039"/>
    <n v="85360"/>
    <n v="46832"/>
    <n v="527231"/>
    <n v="0.11178818994987426"/>
    <x v="0"/>
    <n v="0"/>
  </r>
  <r>
    <s v="Post_4944"/>
    <x v="65"/>
    <x v="0"/>
    <x v="0"/>
    <x v="9"/>
    <x v="0"/>
    <x v="1"/>
    <n v="3075439"/>
    <n v="492842"/>
    <n v="52193"/>
    <n v="38190"/>
    <n v="583225"/>
    <n v="0.18963959291665353"/>
    <x v="1"/>
    <n v="0"/>
  </r>
  <r>
    <s v="Post_4945"/>
    <x v="18"/>
    <x v="1"/>
    <x v="0"/>
    <x v="3"/>
    <x v="0"/>
    <x v="3"/>
    <n v="31732"/>
    <n v="140297"/>
    <n v="38920"/>
    <n v="3503"/>
    <n v="182720"/>
    <n v="5.7582251355098952"/>
    <x v="1"/>
    <n v="0"/>
  </r>
  <r>
    <s v="Post_4946"/>
    <x v="523"/>
    <x v="14"/>
    <x v="0"/>
    <x v="4"/>
    <x v="4"/>
    <x v="1"/>
    <n v="3581458"/>
    <n v="343959"/>
    <n v="80457"/>
    <n v="45964"/>
    <n v="470380"/>
    <n v="0.13133757257519144"/>
    <x v="0"/>
    <n v="0"/>
  </r>
  <r>
    <s v="Post_4947"/>
    <x v="156"/>
    <x v="15"/>
    <x v="1"/>
    <x v="8"/>
    <x v="2"/>
    <x v="5"/>
    <n v="3567033"/>
    <n v="185576"/>
    <n v="96028"/>
    <n v="37171"/>
    <n v="318775"/>
    <n v="8.9366989315770279E-2"/>
    <x v="2"/>
    <n v="0"/>
  </r>
  <r>
    <s v="Post_4948"/>
    <x v="667"/>
    <x v="21"/>
    <x v="1"/>
    <x v="1"/>
    <x v="4"/>
    <x v="2"/>
    <n v="2445127"/>
    <n v="73828"/>
    <n v="86087"/>
    <n v="4540"/>
    <n v="164455"/>
    <n v="6.7258265112609697E-2"/>
    <x v="1"/>
    <n v="0"/>
  </r>
  <r>
    <s v="Post_4949"/>
    <x v="280"/>
    <x v="16"/>
    <x v="1"/>
    <x v="3"/>
    <x v="4"/>
    <x v="2"/>
    <n v="1192841"/>
    <n v="499559"/>
    <n v="62015"/>
    <n v="43532"/>
    <n v="605106"/>
    <n v="0.50728135602314139"/>
    <x v="1"/>
    <n v="0"/>
  </r>
  <r>
    <s v="Post_4950"/>
    <x v="341"/>
    <x v="20"/>
    <x v="2"/>
    <x v="9"/>
    <x v="1"/>
    <x v="7"/>
    <n v="647841"/>
    <n v="404600"/>
    <n v="61280"/>
    <n v="45949"/>
    <n v="511829"/>
    <n v="0.79005342360239628"/>
    <x v="2"/>
    <n v="0"/>
  </r>
  <r>
    <s v="Post_4951"/>
    <x v="556"/>
    <x v="7"/>
    <x v="1"/>
    <x v="1"/>
    <x v="4"/>
    <x v="4"/>
    <n v="3321787"/>
    <n v="219299"/>
    <n v="46726"/>
    <n v="35890"/>
    <n v="301915"/>
    <n v="9.0889331555575353E-2"/>
    <x v="2"/>
    <n v="0"/>
  </r>
  <r>
    <s v="Post_4952"/>
    <x v="476"/>
    <x v="12"/>
    <x v="1"/>
    <x v="0"/>
    <x v="3"/>
    <x v="5"/>
    <n v="4826210"/>
    <n v="358524"/>
    <n v="48491"/>
    <n v="825"/>
    <n v="407840"/>
    <n v="8.4505232884603029E-2"/>
    <x v="1"/>
    <n v="0"/>
  </r>
  <r>
    <s v="Post_4953"/>
    <x v="215"/>
    <x v="12"/>
    <x v="0"/>
    <x v="2"/>
    <x v="3"/>
    <x v="4"/>
    <n v="3080528"/>
    <n v="249097"/>
    <n v="74277"/>
    <n v="23962"/>
    <n v="347336"/>
    <n v="0.11275209964006171"/>
    <x v="1"/>
    <n v="0"/>
  </r>
  <r>
    <s v="Post_4954"/>
    <x v="123"/>
    <x v="12"/>
    <x v="2"/>
    <x v="0"/>
    <x v="4"/>
    <x v="7"/>
    <n v="3197157"/>
    <n v="386709"/>
    <n v="33943"/>
    <n v="20010"/>
    <n v="440662"/>
    <n v="0.13782932774336701"/>
    <x v="1"/>
    <n v="0"/>
  </r>
  <r>
    <s v="Post_4955"/>
    <x v="166"/>
    <x v="21"/>
    <x v="0"/>
    <x v="3"/>
    <x v="1"/>
    <x v="7"/>
    <n v="564109"/>
    <n v="89703"/>
    <n v="86066"/>
    <n v="10073"/>
    <n v="185842"/>
    <n v="0.32944342316821751"/>
    <x v="2"/>
    <n v="0"/>
  </r>
  <r>
    <s v="Post_4956"/>
    <x v="353"/>
    <x v="9"/>
    <x v="1"/>
    <x v="5"/>
    <x v="3"/>
    <x v="1"/>
    <n v="3587965"/>
    <n v="292099"/>
    <n v="62484"/>
    <n v="3435"/>
    <n v="358018"/>
    <n v="9.9783024639315043E-2"/>
    <x v="0"/>
    <n v="0"/>
  </r>
  <r>
    <s v="Post_4957"/>
    <x v="240"/>
    <x v="21"/>
    <x v="3"/>
    <x v="8"/>
    <x v="4"/>
    <x v="0"/>
    <n v="468064"/>
    <n v="18443"/>
    <n v="17310"/>
    <n v="42359"/>
    <n v="78112"/>
    <n v="0.16688316127709032"/>
    <x v="0"/>
    <n v="0"/>
  </r>
  <r>
    <s v="Post_4958"/>
    <x v="156"/>
    <x v="15"/>
    <x v="1"/>
    <x v="7"/>
    <x v="4"/>
    <x v="3"/>
    <n v="38930"/>
    <n v="295330"/>
    <n v="60125"/>
    <n v="42066"/>
    <n v="397521"/>
    <n v="10.21117390187516"/>
    <x v="0"/>
    <n v="0"/>
  </r>
  <r>
    <s v="Post_4959"/>
    <x v="677"/>
    <x v="12"/>
    <x v="0"/>
    <x v="1"/>
    <x v="2"/>
    <x v="6"/>
    <n v="3957723"/>
    <n v="349050"/>
    <n v="99451"/>
    <n v="7861"/>
    <n v="456362"/>
    <n v="0.11530923210138759"/>
    <x v="2"/>
    <n v="0"/>
  </r>
  <r>
    <s v="Post_4960"/>
    <x v="432"/>
    <x v="0"/>
    <x v="0"/>
    <x v="7"/>
    <x v="2"/>
    <x v="3"/>
    <n v="1304988"/>
    <n v="87209"/>
    <n v="77931"/>
    <n v="24147"/>
    <n v="189287"/>
    <n v="0.14504884336101176"/>
    <x v="2"/>
    <n v="0"/>
  </r>
  <r>
    <s v="Post_4961"/>
    <x v="39"/>
    <x v="10"/>
    <x v="1"/>
    <x v="8"/>
    <x v="3"/>
    <x v="5"/>
    <n v="2964544"/>
    <n v="487730"/>
    <n v="97256"/>
    <n v="45944"/>
    <n v="630930"/>
    <n v="0.21282531141382957"/>
    <x v="1"/>
    <n v="0"/>
  </r>
  <r>
    <s v="Post_4962"/>
    <x v="469"/>
    <x v="17"/>
    <x v="1"/>
    <x v="3"/>
    <x v="4"/>
    <x v="6"/>
    <n v="967265"/>
    <n v="58292"/>
    <n v="57181"/>
    <n v="4253"/>
    <n v="119726"/>
    <n v="0.12377786852620533"/>
    <x v="2"/>
    <n v="0"/>
  </r>
  <r>
    <s v="Post_4963"/>
    <x v="436"/>
    <x v="3"/>
    <x v="1"/>
    <x v="2"/>
    <x v="2"/>
    <x v="0"/>
    <n v="3394623"/>
    <n v="412913"/>
    <n v="94817"/>
    <n v="13878"/>
    <n v="521608"/>
    <n v="0.15365712186596273"/>
    <x v="2"/>
    <n v="0"/>
  </r>
  <r>
    <s v="Post_4964"/>
    <x v="158"/>
    <x v="4"/>
    <x v="2"/>
    <x v="8"/>
    <x v="4"/>
    <x v="1"/>
    <n v="3503515"/>
    <n v="468859"/>
    <n v="41272"/>
    <n v="8727"/>
    <n v="518858"/>
    <n v="0.14809641174648888"/>
    <x v="1"/>
    <n v="0"/>
  </r>
  <r>
    <s v="Post_4965"/>
    <x v="407"/>
    <x v="15"/>
    <x v="0"/>
    <x v="7"/>
    <x v="2"/>
    <x v="7"/>
    <n v="4813259"/>
    <n v="282065"/>
    <n v="40201"/>
    <n v="10672"/>
    <n v="332938"/>
    <n v="6.9171012821042877E-2"/>
    <x v="2"/>
    <n v="0"/>
  </r>
  <r>
    <s v="Post_4966"/>
    <x v="339"/>
    <x v="8"/>
    <x v="3"/>
    <x v="9"/>
    <x v="0"/>
    <x v="4"/>
    <n v="910961"/>
    <n v="100496"/>
    <n v="94622"/>
    <n v="5846"/>
    <n v="200964"/>
    <n v="0.22060659018333387"/>
    <x v="1"/>
    <n v="0"/>
  </r>
  <r>
    <s v="Post_4967"/>
    <x v="671"/>
    <x v="14"/>
    <x v="0"/>
    <x v="5"/>
    <x v="4"/>
    <x v="6"/>
    <n v="1641650"/>
    <n v="262405"/>
    <n v="96374"/>
    <n v="42970"/>
    <n v="401749"/>
    <n v="0.24472268753997503"/>
    <x v="0"/>
    <n v="0"/>
  </r>
  <r>
    <s v="Post_4968"/>
    <x v="452"/>
    <x v="7"/>
    <x v="1"/>
    <x v="1"/>
    <x v="4"/>
    <x v="0"/>
    <n v="3118970"/>
    <n v="150127"/>
    <n v="9207"/>
    <n v="2892"/>
    <n v="162226"/>
    <n v="5.2012683674418157E-2"/>
    <x v="2"/>
    <n v="0"/>
  </r>
  <r>
    <s v="Post_4969"/>
    <x v="415"/>
    <x v="15"/>
    <x v="0"/>
    <x v="5"/>
    <x v="1"/>
    <x v="1"/>
    <n v="3910747"/>
    <n v="18623"/>
    <n v="78332"/>
    <n v="10429"/>
    <n v="107384"/>
    <n v="2.7458692674315163E-2"/>
    <x v="0"/>
    <n v="0"/>
  </r>
  <r>
    <s v="Post_4970"/>
    <x v="74"/>
    <x v="8"/>
    <x v="3"/>
    <x v="9"/>
    <x v="0"/>
    <x v="0"/>
    <n v="4656939"/>
    <n v="316394"/>
    <n v="49548"/>
    <n v="40754"/>
    <n v="406696"/>
    <n v="8.7331184711674337E-2"/>
    <x v="0"/>
    <n v="0"/>
  </r>
  <r>
    <s v="Post_4971"/>
    <x v="347"/>
    <x v="2"/>
    <x v="2"/>
    <x v="7"/>
    <x v="4"/>
    <x v="7"/>
    <n v="263389"/>
    <n v="330087"/>
    <n v="71596"/>
    <n v="11742"/>
    <n v="413425"/>
    <n v="1.5696365451860177"/>
    <x v="2"/>
    <n v="0"/>
  </r>
  <r>
    <s v="Post_4972"/>
    <x v="64"/>
    <x v="20"/>
    <x v="2"/>
    <x v="0"/>
    <x v="1"/>
    <x v="2"/>
    <n v="3039791"/>
    <n v="115048"/>
    <n v="35046"/>
    <n v="6967"/>
    <n v="157061"/>
    <n v="5.1668354830973574E-2"/>
    <x v="1"/>
    <n v="0"/>
  </r>
  <r>
    <s v="Post_4973"/>
    <x v="531"/>
    <x v="4"/>
    <x v="2"/>
    <x v="9"/>
    <x v="4"/>
    <x v="0"/>
    <n v="3039823"/>
    <n v="416310"/>
    <n v="28532"/>
    <n v="466"/>
    <n v="445308"/>
    <n v="0.14649142400725304"/>
    <x v="2"/>
    <n v="0"/>
  </r>
  <r>
    <s v="Post_4974"/>
    <x v="47"/>
    <x v="1"/>
    <x v="1"/>
    <x v="9"/>
    <x v="3"/>
    <x v="3"/>
    <n v="1409550"/>
    <n v="96300"/>
    <n v="41309"/>
    <n v="23481"/>
    <n v="161090"/>
    <n v="0.1142847007910326"/>
    <x v="2"/>
    <n v="0"/>
  </r>
  <r>
    <s v="Post_4975"/>
    <x v="151"/>
    <x v="17"/>
    <x v="2"/>
    <x v="6"/>
    <x v="3"/>
    <x v="6"/>
    <n v="4511374"/>
    <n v="464123"/>
    <n v="60086"/>
    <n v="15982"/>
    <n v="540191"/>
    <n v="0.11973979545921043"/>
    <x v="1"/>
    <n v="0"/>
  </r>
  <r>
    <s v="Post_4976"/>
    <x v="675"/>
    <x v="1"/>
    <x v="3"/>
    <x v="3"/>
    <x v="4"/>
    <x v="7"/>
    <n v="1135725"/>
    <n v="250797"/>
    <n v="3791"/>
    <n v="38732"/>
    <n v="293320"/>
    <n v="0.25826674591120208"/>
    <x v="1"/>
    <n v="0"/>
  </r>
  <r>
    <s v="Post_4977"/>
    <x v="688"/>
    <x v="13"/>
    <x v="3"/>
    <x v="5"/>
    <x v="3"/>
    <x v="7"/>
    <n v="1196421"/>
    <n v="20309"/>
    <n v="53918"/>
    <n v="5709"/>
    <n v="79936"/>
    <n v="6.6812601918555425E-2"/>
    <x v="1"/>
    <n v="0"/>
  </r>
  <r>
    <s v="Post_4978"/>
    <x v="157"/>
    <x v="19"/>
    <x v="1"/>
    <x v="3"/>
    <x v="5"/>
    <x v="3"/>
    <n v="2481166"/>
    <n v="77818"/>
    <n v="79907"/>
    <n v="49785"/>
    <n v="207510"/>
    <n v="8.3634065596578377E-2"/>
    <x v="1"/>
    <n v="0"/>
  </r>
  <r>
    <s v="Post_4979"/>
    <x v="290"/>
    <x v="14"/>
    <x v="0"/>
    <x v="1"/>
    <x v="1"/>
    <x v="0"/>
    <n v="1009497"/>
    <n v="257412"/>
    <n v="31992"/>
    <n v="26276"/>
    <n v="315680"/>
    <n v="0.31271019131309952"/>
    <x v="0"/>
    <n v="0"/>
  </r>
  <r>
    <s v="Post_4980"/>
    <x v="98"/>
    <x v="15"/>
    <x v="1"/>
    <x v="1"/>
    <x v="5"/>
    <x v="6"/>
    <n v="4568680"/>
    <n v="105032"/>
    <n v="26554"/>
    <n v="3674"/>
    <n v="135260"/>
    <n v="2.9605925562744599E-2"/>
    <x v="1"/>
    <n v="0"/>
  </r>
  <r>
    <s v="Post_4981"/>
    <x v="328"/>
    <x v="2"/>
    <x v="0"/>
    <x v="9"/>
    <x v="5"/>
    <x v="2"/>
    <n v="3512927"/>
    <n v="105027"/>
    <n v="72035"/>
    <n v="9542"/>
    <n v="186604"/>
    <n v="5.3119236465773413E-2"/>
    <x v="0"/>
    <n v="0"/>
  </r>
  <r>
    <s v="Post_4982"/>
    <x v="487"/>
    <x v="21"/>
    <x v="1"/>
    <x v="3"/>
    <x v="5"/>
    <x v="0"/>
    <n v="585134"/>
    <n v="202252"/>
    <n v="21758"/>
    <n v="37425"/>
    <n v="261435"/>
    <n v="0.44679509308978799"/>
    <x v="0"/>
    <n v="0"/>
  </r>
  <r>
    <s v="Post_4983"/>
    <x v="624"/>
    <x v="6"/>
    <x v="3"/>
    <x v="1"/>
    <x v="2"/>
    <x v="6"/>
    <n v="1661096"/>
    <n v="169872"/>
    <n v="45417"/>
    <n v="38557"/>
    <n v="253846"/>
    <n v="0.15281838015382615"/>
    <x v="2"/>
    <n v="0"/>
  </r>
  <r>
    <s v="Post_4984"/>
    <x v="82"/>
    <x v="22"/>
    <x v="1"/>
    <x v="1"/>
    <x v="0"/>
    <x v="5"/>
    <n v="3012183"/>
    <n v="86188"/>
    <n v="26059"/>
    <n v="39519"/>
    <n v="151766"/>
    <n v="5.0384057011144408E-2"/>
    <x v="1"/>
    <n v="0"/>
  </r>
  <r>
    <s v="Post_4985"/>
    <x v="3"/>
    <x v="2"/>
    <x v="0"/>
    <x v="4"/>
    <x v="5"/>
    <x v="7"/>
    <n v="3781363"/>
    <n v="74717"/>
    <n v="184"/>
    <n v="38904"/>
    <n v="113805"/>
    <n v="3.0096290676139795E-2"/>
    <x v="1"/>
    <n v="0"/>
  </r>
  <r>
    <s v="Post_4986"/>
    <x v="170"/>
    <x v="11"/>
    <x v="0"/>
    <x v="5"/>
    <x v="4"/>
    <x v="1"/>
    <n v="379978"/>
    <n v="409651"/>
    <n v="84380"/>
    <n v="34427"/>
    <n v="528458"/>
    <n v="1.3907594650216593"/>
    <x v="2"/>
    <n v="0"/>
  </r>
  <r>
    <s v="Post_4987"/>
    <x v="366"/>
    <x v="22"/>
    <x v="0"/>
    <x v="6"/>
    <x v="3"/>
    <x v="7"/>
    <n v="741969"/>
    <n v="301521"/>
    <n v="87955"/>
    <n v="15812"/>
    <n v="405288"/>
    <n v="0.54623306364551616"/>
    <x v="1"/>
    <n v="0"/>
  </r>
  <r>
    <s v="Post_4988"/>
    <x v="639"/>
    <x v="13"/>
    <x v="1"/>
    <x v="9"/>
    <x v="0"/>
    <x v="3"/>
    <n v="1143337"/>
    <n v="491688"/>
    <n v="11608"/>
    <n v="8331"/>
    <n v="511627"/>
    <n v="0.44748573692620813"/>
    <x v="0"/>
    <n v="0"/>
  </r>
  <r>
    <s v="Post_4989"/>
    <x v="554"/>
    <x v="5"/>
    <x v="0"/>
    <x v="1"/>
    <x v="4"/>
    <x v="6"/>
    <n v="2982589"/>
    <n v="275137"/>
    <n v="89488"/>
    <n v="42308"/>
    <n v="406933"/>
    <n v="0.13643616334667633"/>
    <x v="0"/>
    <n v="0"/>
  </r>
  <r>
    <s v="Post_4990"/>
    <x v="258"/>
    <x v="8"/>
    <x v="1"/>
    <x v="7"/>
    <x v="1"/>
    <x v="3"/>
    <n v="535624"/>
    <n v="202764"/>
    <n v="39983"/>
    <n v="22546"/>
    <n v="265293"/>
    <n v="0.49529707406688273"/>
    <x v="1"/>
    <n v="0"/>
  </r>
  <r>
    <s v="Post_4991"/>
    <x v="324"/>
    <x v="2"/>
    <x v="3"/>
    <x v="6"/>
    <x v="5"/>
    <x v="3"/>
    <n v="4989926"/>
    <n v="393298"/>
    <n v="99274"/>
    <n v="29395"/>
    <n v="521967"/>
    <n v="0.10460415645442438"/>
    <x v="2"/>
    <n v="0"/>
  </r>
  <r>
    <s v="Post_4992"/>
    <x v="2"/>
    <x v="0"/>
    <x v="1"/>
    <x v="9"/>
    <x v="1"/>
    <x v="2"/>
    <n v="10157"/>
    <n v="322897"/>
    <n v="93292"/>
    <n v="23766"/>
    <n v="439955"/>
    <n v="43.315447474648025"/>
    <x v="0"/>
    <n v="0"/>
  </r>
  <r>
    <s v="Post_4993"/>
    <x v="130"/>
    <x v="17"/>
    <x v="2"/>
    <x v="6"/>
    <x v="3"/>
    <x v="2"/>
    <n v="2026985"/>
    <n v="197746"/>
    <n v="92346"/>
    <n v="37291"/>
    <n v="327383"/>
    <n v="0.1615122953549237"/>
    <x v="2"/>
    <n v="0"/>
  </r>
  <r>
    <s v="Post_4994"/>
    <x v="419"/>
    <x v="0"/>
    <x v="3"/>
    <x v="1"/>
    <x v="3"/>
    <x v="7"/>
    <n v="3515254"/>
    <n v="213701"/>
    <n v="61770"/>
    <n v="25198"/>
    <n v="300669"/>
    <n v="8.5532652832483791E-2"/>
    <x v="1"/>
    <n v="0"/>
  </r>
  <r>
    <s v="Post_4995"/>
    <x v="145"/>
    <x v="23"/>
    <x v="1"/>
    <x v="3"/>
    <x v="1"/>
    <x v="2"/>
    <n v="940934"/>
    <n v="436187"/>
    <n v="12363"/>
    <n v="11054"/>
    <n v="459604"/>
    <n v="0.48845508824210837"/>
    <x v="2"/>
    <n v="0"/>
  </r>
  <r>
    <s v="Post_4996"/>
    <x v="646"/>
    <x v="15"/>
    <x v="3"/>
    <x v="1"/>
    <x v="0"/>
    <x v="4"/>
    <n v="4258236"/>
    <n v="381509"/>
    <n v="59209"/>
    <n v="4674"/>
    <n v="445392"/>
    <n v="0.10459542402065081"/>
    <x v="0"/>
    <n v="0"/>
  </r>
  <r>
    <s v="Post_4997"/>
    <x v="243"/>
    <x v="16"/>
    <x v="1"/>
    <x v="1"/>
    <x v="0"/>
    <x v="0"/>
    <n v="4841525"/>
    <n v="166266"/>
    <n v="54841"/>
    <n v="4832"/>
    <n v="225939"/>
    <n v="4.666690763757287E-2"/>
    <x v="1"/>
    <n v="0"/>
  </r>
  <r>
    <s v="Post_4998"/>
    <x v="70"/>
    <x v="5"/>
    <x v="3"/>
    <x v="9"/>
    <x v="1"/>
    <x v="7"/>
    <n v="2004080"/>
    <n v="32401"/>
    <n v="75229"/>
    <n v="33875"/>
    <n v="141505"/>
    <n v="7.0608458744161912E-2"/>
    <x v="2"/>
    <n v="0"/>
  </r>
  <r>
    <s v="Post_4999"/>
    <x v="415"/>
    <x v="15"/>
    <x v="1"/>
    <x v="4"/>
    <x v="1"/>
    <x v="6"/>
    <n v="2221665"/>
    <n v="46996"/>
    <n v="12954"/>
    <n v="42832"/>
    <n v="102782"/>
    <n v="4.6263500572768623E-2"/>
    <x v="2"/>
    <n v="0"/>
  </r>
  <r>
    <s v="Post_5000"/>
    <x v="417"/>
    <x v="2"/>
    <x v="1"/>
    <x v="9"/>
    <x v="5"/>
    <x v="4"/>
    <n v="2224007"/>
    <n v="72744"/>
    <n v="29945"/>
    <n v="46381"/>
    <n v="149070"/>
    <n v="6.7027666729466223E-2"/>
    <x v="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E8538-61F7-4080-ACD7-BE7290ADB841}" name="TablaDiná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ntent_type" fieldListSortAscending="1">
  <location ref="K2:K9" firstHeaderRow="1" firstDataRow="1" firstDataCol="1"/>
  <pivotFields count="2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axis="axisRow" showAll="0">
      <items count="7">
        <item x="4"/>
        <item x="2"/>
        <item x="5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formats count="1">
    <format dxfId="28">
      <pivotArea field="5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F168A4-9265-4BAD-A5E4-93524F0CA20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latform" fieldListSortAscending="1">
  <location ref="G2:G7" firstHeaderRow="1" firstDataRow="1" firstDataCol="1"/>
  <pivotFields count="2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formats count="1">
    <format dxfId="29">
      <pivotArea field="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1D72D-1B57-4756-89DB-633A125E8C44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ño de Post_date">
  <location ref="E2:E5" firstHeaderRow="1" firstDataRow="1" firstDataCol="1"/>
  <pivotFields count="2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7"/>
  </rowFields>
  <rowItems count="3">
    <i>
      <x v="1"/>
    </i>
    <i>
      <x v="2"/>
    </i>
    <i t="grand">
      <x/>
    </i>
  </rowItems>
  <colItems count="1">
    <i/>
  </colItems>
  <formats count="1">
    <format dxfId="30">
      <pivotArea field="17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7D6B9-EAF8-47AC-853B-605AD5B21B99}" name="TablaDinámica8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ngagement_Level" fieldListSortAscending="1">
  <location ref="O2:O6" firstHeaderRow="1" firstDataRow="1" firstDataCol="1"/>
  <pivotFields count="2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formats count="1">
    <format dxfId="31">
      <pivotArea field="1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4EF62-1A41-43F4-8FA2-D756DD38CBF7}" name="TD_cuenta_PostID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B3" firstHeaderRow="1" firstDataRow="1" firstDataCol="0"/>
  <pivotFields count="25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 numFmtId="3"/>
  </dataFields>
  <formats count="1">
    <format dxfId="32">
      <pivotArea dataOnly="0" labelOnly="1" outline="0" axis="axisValues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33B58D-AC3F-4F21-BCDC-12576E82029B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on" fieldListSortAscending="1">
  <location ref="M2:M11" firstHeaderRow="1" firstDataRow="1" firstDataCol="1"/>
  <pivotFields count="2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axis="axisRow"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formats count="1">
    <format dxfId="33">
      <pivotArea field="6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CD716-4AC5-4D83-8B5F-16F5439D1F98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ashtag" fieldListSortAscending="1">
  <location ref="I2:I13" firstHeaderRow="1" firstDataRow="1" firstDataCol="1"/>
  <pivotFields count="25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axis="axisRow"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formats count="1">
    <format dxfId="34">
      <pivotArea field="4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C3AB01-B387-42C2-8006-A45D3560FFCD}" name="PT_GEO_RegionPerformance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41:R50" firstHeaderRow="0" firstDataRow="1" firstDataCol="1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axis="axisRow" showAll="0" sortType="descending">
      <items count="9">
        <item x="3"/>
        <item x="2"/>
        <item x="6"/>
        <item x="5"/>
        <item x="1"/>
        <item x="4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</pivotFields>
  <rowFields count="1">
    <field x="6"/>
  </rowFields>
  <rowItems count="9">
    <i>
      <x v="7"/>
    </i>
    <i>
      <x v="1"/>
    </i>
    <i>
      <x v="6"/>
    </i>
    <i>
      <x v="2"/>
    </i>
    <i>
      <x v="4"/>
    </i>
    <i>
      <x/>
    </i>
    <i>
      <x v="3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Views" fld="7" baseField="0" baseItem="0"/>
    <dataField name="Suma de Views_EngagementRate" fld="24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E7841F-D550-4C90-8642-5E4512402261}" name="PT_TotalPost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:D3" firstHeaderRow="1" firstDataRow="1" firstDataCol="0"/>
  <pivotFields count="25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DE4185-B40E-4178-9274-1F694D0D6487}" name="PT_ANL_AvgInteractionsByContent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P26:S33" firstHeaderRow="0" firstDataRow="1" firstDataCol="1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axis="axisRow"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Likes" fld="8" subtotal="average" baseField="5" baseItem="0" numFmtId="4"/>
    <dataField name="Avg Shares" fld="9" subtotal="average" baseField="5" baseItem="0" numFmtId="4"/>
    <dataField name="Avg Comments" fld="10" subtotal="average" baseField="5" baseItem="0" numFmtId="4"/>
  </dataFields>
  <chartFormats count="3">
    <chartFormat chart="3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1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830BF6-3D89-498A-BF2C-A1DA2E082EEF}" name="PT_DIST_EngLevel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D26:E30" firstHeaderRow="1" firstDataRow="1" firstDataCol="1"/>
  <pivotFields count="25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Cuenta de Post_ID" fld="0" subtotal="count" showDataAs="percentOfTotal" baseField="13" baseItem="0" numFmtId="1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D79229-50C4-40E5-B23B-95B0D2AA5559}" name="PT_ANL_EngRateByContent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L26:M33" firstHeaderRow="1" firstDataRow="1" firstDataCol="1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axis="axisRow" showAll="0" sortType="descending">
      <items count="7">
        <item x="4"/>
        <item x="2"/>
        <item x="5"/>
        <item x="1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5"/>
  </rowFields>
  <rowItems count="7">
    <i>
      <x v="5"/>
    </i>
    <i>
      <x v="1"/>
    </i>
    <i>
      <x v="2"/>
    </i>
    <i>
      <x/>
    </i>
    <i>
      <x v="4"/>
    </i>
    <i>
      <x v="3"/>
    </i>
    <i t="grand">
      <x/>
    </i>
  </rowItems>
  <colItems count="1">
    <i/>
  </colItems>
  <dataFields count="1">
    <dataField name="Suma de Content_Engagement_Rate" fld="21" baseField="0" baseItem="0" numFmtId="1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DDEE8E-6F78-426B-B266-94C17BFA58CF}" name="PT_ANL_ViewsByPlatform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L11:M16" firstHeaderRow="1" firstDataRow="1" firstDataCol="1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Suma de Views" fld="7" baseField="0" baseItem="0"/>
  </dataFields>
  <chartFormats count="1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5887DB-7280-4053-A3B0-9BB9916148F3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rowGrandTotals="0" colGrandTotals="0" itemPrintTitles="1" createdVersion="8" indent="0" outline="1" outlineData="1" multipleFieldFilters="0" chartFormat="11">
  <location ref="P2:Q5" firstHeaderRow="1" firstDataRow="1" firstDataCol="1"/>
  <pivotFields count="25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3">
    <i>
      <x/>
    </i>
    <i>
      <x v="1"/>
    </i>
    <i>
      <x v="2"/>
    </i>
  </rowItems>
  <colItems count="1">
    <i/>
  </colItems>
  <dataFields count="1">
    <dataField name="Cuenta de Post_ID" fld="0" subtotal="count" showDataAs="percentOfTotal" baseField="0" baseItem="0" numFmtId="10"/>
  </dataFields>
  <chartFormats count="4"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DEA609-A418-400A-AB35-04EF909F7815}" name="PT_KPI_TotalComments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2:L3" firstHeaderRow="1" firstDataRow="1" firstDataCol="0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Comments" fld="10" baseField="0" baseItem="0" numFmtId="164"/>
  </dataFields>
  <formats count="1">
    <format dxfId="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862E6E-522C-4EFD-A1BF-5C67BF46C9A7}" name="PT_TR_ViewsByQuarter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D11:E22" firstHeaderRow="1" firstDataRow="1" firstDataCol="1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Views" fld="7" baseField="0" baseItem="0"/>
  </dataFields>
  <chartFormats count="2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B4C9E8-5AEA-42AC-8B38-700EC6CA9F49}" name="PT_TR_EngRateByQuarter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H11:I22" firstHeaderRow="1" firstDataRow="1" firstDataCol="1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sd="0" x="0"/>
        <item x="1"/>
        <item x="2"/>
        <item sd="0" x="3"/>
      </items>
    </pivotField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Quarter_Engagement_Rate" fld="19" baseField="0" baseItem="0" numFmtId="1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818027-60BD-441D-B931-E38A424B6DF1}" name="PT_KPI_TotalShares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2:J3" firstHeaderRow="1" firstDataRow="1" firstDataCol="0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Shares" fld="9" baseField="0" baseItem="0" numFmtId="164"/>
  </dataFields>
  <formats count="1">
    <format dxfId="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533D61-2B84-4CA6-85DF-794C2D8B030F}" name="PT_ANL_ViewsByHashtag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H26:I37" firstHeaderRow="1" firstDataRow="1" firstDataCol="1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axis="axisRow" showAll="0" sortType="ascending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11">
    <i>
      <x v="9"/>
    </i>
    <i>
      <x v="4"/>
    </i>
    <i>
      <x v="6"/>
    </i>
    <i>
      <x v="2"/>
    </i>
    <i>
      <x v="8"/>
    </i>
    <i>
      <x v="1"/>
    </i>
    <i>
      <x/>
    </i>
    <i>
      <x v="7"/>
    </i>
    <i>
      <x v="3"/>
    </i>
    <i>
      <x v="5"/>
    </i>
    <i t="grand">
      <x/>
    </i>
  </rowItems>
  <colItems count="1">
    <i/>
  </colItems>
  <dataFields count="1">
    <dataField name="Suma de Views" fld="7" baseField="4" baseItem="3" numFmtId="3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C028E7-F171-408B-8E6C-D2AD13475EE4}" name="PT_KPI_TotalViews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2:F3" firstHeaderRow="1" firstDataRow="1" firstDataCol="0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Views" fld="7" baseField="0" baseItem="0" numFmtId="164"/>
  </dataFields>
  <formats count="1">
    <format dxfId="2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0A43E2-9C82-4EAB-BAA6-AD1F529EC9D0}" name="PT_KPI_TotalLikes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2:H3" firstHeaderRow="1" firstDataRow="1" firstDataCol="0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Likes" fld="8" baseField="0" baseItem="0" numFmtId="164"/>
  </dataFields>
  <formats count="1">
    <format dxfId="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4ABA28-F8A2-4FF3-BFF4-9EC9DA82EAB8}" name="PT_KPI_AvgEngRate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:N3" firstHeaderRow="1" firstDataRow="1" firstDataCol="0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Suma de Engagement_Rate_Global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95B95D-A0A1-48B2-AA8B-DCFDBDB312FA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P11:Q16" firstHeaderRow="1" firstDataRow="1" firstDataCol="1"/>
  <pivotFields count="25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 sortType="descending">
      <items count="5">
        <item x="1"/>
        <item x="0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>
      <items count="7">
        <item x="4"/>
        <item x="2"/>
        <item x="5"/>
        <item x="1"/>
        <item x="3"/>
        <item x="0"/>
        <item t="default"/>
      </items>
    </pivotField>
    <pivotField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5">
    <i>
      <x/>
    </i>
    <i>
      <x v="3"/>
    </i>
    <i>
      <x v="2"/>
    </i>
    <i>
      <x v="1"/>
    </i>
    <i t="grand">
      <x/>
    </i>
  </rowItems>
  <colItems count="1">
    <i/>
  </colItems>
  <dataFields count="1">
    <dataField name="Suma de Platform_Engagement_Rate" fld="20" baseField="0" baseItem="0" numFmtId="1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ABB79F3-9E06-4126-A9B4-BC1896426F49}" autoFormatId="16" applyNumberFormats="0" applyBorderFormats="0" applyFontFormats="0" applyPatternFormats="0" applyAlignmentFormats="0" applyWidthHeightFormats="0">
  <queryTableRefresh nextId="18" unboundColumnsRight="1">
    <queryTableFields count="15">
      <queryTableField id="1" name="Post_ID" tableColumnId="1"/>
      <queryTableField id="2" name="Post_Date" tableColumnId="2"/>
      <queryTableField id="17" dataBound="0" tableColumnId="15"/>
      <queryTableField id="3" name="Platform" tableColumnId="3"/>
      <queryTableField id="4" name="Hashtag" tableColumnId="4"/>
      <queryTableField id="5" name="Content_Type" tableColumnId="5"/>
      <queryTableField id="6" name="Region" tableColumnId="6"/>
      <queryTableField id="7" name="Views" tableColumnId="7"/>
      <queryTableField id="8" name="Likes" tableColumnId="8"/>
      <queryTableField id="9" name="Shares" tableColumnId="9"/>
      <queryTableField id="10" name="Comments" tableColumnId="10"/>
      <queryTableField id="16" dataBound="0" tableColumnId="14"/>
      <queryTableField id="15" dataBound="0" tableColumnId="13"/>
      <queryTableField id="11" name="Engagement_Level" tableColumnId="11"/>
      <queryTableField id="12" dataBound="0" tableColumnId="1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latform" xr10:uid="{B7D98338-76EB-4347-B35C-A9691D596146}" sourceName="Platform">
  <pivotTables>
    <pivotTable tabId="5" name="PT_TotalPost"/>
    <pivotTable tabId="5" name="PT_ANL_AvgInteractionsByContent"/>
    <pivotTable tabId="5" name="PT_ANL_EngRateByContent"/>
    <pivotTable tabId="5" name="PT_ANL_ViewsByHashtag"/>
    <pivotTable tabId="5" name="PT_ANL_ViewsByPlatform"/>
    <pivotTable tabId="5" name="PT_DIST_EngLevel"/>
    <pivotTable tabId="5" name="PT_KPI_AvgEngRate"/>
    <pivotTable tabId="5" name="PT_KPI_TotalComments"/>
    <pivotTable tabId="5" name="PT_KPI_TotalLikes"/>
    <pivotTable tabId="5" name="PT_KPI_TotalShares"/>
    <pivotTable tabId="5" name="PT_KPI_TotalViews"/>
    <pivotTable tabId="5" name="PT_TR_EngRateByQuarter"/>
    <pivotTable tabId="5" name="PT_TR_ViewsByQuarter"/>
    <pivotTable tabId="5" name="TablaDinámica1"/>
    <pivotTable tabId="5" name="TablaDinámica3"/>
  </pivotTables>
  <data>
    <tabular pivotCacheId="694229454">
      <items count="4">
        <i x="1" s="1"/>
        <i x="0" s="1"/>
        <i x="2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Hashtag" xr10:uid="{B46D7E41-21D5-4D57-A4DA-625519FF48D7}" sourceName="Hashtag">
  <pivotTables>
    <pivotTable tabId="5" name="TablaDinámica1"/>
    <pivotTable tabId="5" name="PT_ANL_AvgInteractionsByContent"/>
    <pivotTable tabId="5" name="PT_ANL_EngRateByContent"/>
    <pivotTable tabId="5" name="PT_ANL_ViewsByHashtag"/>
    <pivotTable tabId="5" name="PT_ANL_ViewsByPlatform"/>
    <pivotTable tabId="5" name="PT_DIST_EngLevel"/>
    <pivotTable tabId="5" name="PT_KPI_AvgEngRate"/>
    <pivotTable tabId="5" name="PT_KPI_TotalComments"/>
    <pivotTable tabId="5" name="PT_KPI_TotalLikes"/>
    <pivotTable tabId="5" name="PT_KPI_TotalShares"/>
    <pivotTable tabId="5" name="PT_KPI_TotalViews"/>
    <pivotTable tabId="5" name="PT_TotalPost"/>
    <pivotTable tabId="5" name="PT_TR_EngRateByQuarter"/>
    <pivotTable tabId="5" name="PT_TR_ViewsByQuarter"/>
    <pivotTable tabId="5" name="TablaDinámica3"/>
  </pivotTables>
  <data>
    <tabular pivotCacheId="694229454">
      <items count="10">
        <i x="0" s="1"/>
        <i x="3" s="1"/>
        <i x="2" s="1"/>
        <i x="1" s="1"/>
        <i x="9" s="1"/>
        <i x="7" s="1"/>
        <i x="4" s="1"/>
        <i x="5" s="1"/>
        <i x="8" s="1"/>
        <i x="6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tent_Type" xr10:uid="{F042C18A-0532-44F8-82E2-154EB0805C5E}" sourceName="Content_Type">
  <pivotTables>
    <pivotTable tabId="5" name="PT_ANL_EngRateByContent"/>
    <pivotTable tabId="5" name="PT_ANL_AvgInteractionsByContent"/>
    <pivotTable tabId="5" name="PT_ANL_ViewsByHashtag"/>
    <pivotTable tabId="5" name="PT_ANL_ViewsByPlatform"/>
    <pivotTable tabId="5" name="PT_DIST_EngLevel"/>
    <pivotTable tabId="5" name="PT_KPI_AvgEngRate"/>
    <pivotTable tabId="5" name="PT_KPI_TotalComments"/>
    <pivotTable tabId="5" name="PT_KPI_TotalLikes"/>
    <pivotTable tabId="5" name="PT_KPI_TotalShares"/>
    <pivotTable tabId="5" name="PT_KPI_TotalViews"/>
    <pivotTable tabId="5" name="PT_TotalPost"/>
    <pivotTable tabId="5" name="PT_TR_EngRateByQuarter"/>
    <pivotTable tabId="5" name="PT_TR_ViewsByQuarter"/>
    <pivotTable tabId="5" name="TablaDinámica1"/>
    <pivotTable tabId="5" name="TablaDinámica3"/>
  </pivotTables>
  <data>
    <tabular pivotCacheId="694229454">
      <items count="6">
        <i x="4" s="1"/>
        <i x="2" s="1"/>
        <i x="5" s="1"/>
        <i x="1" s="1"/>
        <i x="3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" xr10:uid="{9D848E56-CD92-4902-A690-ACE999AC1949}" sourceName="Region">
  <pivotTables>
    <pivotTable tabId="5" name="PT_ANL_AvgInteractionsByContent"/>
    <pivotTable tabId="5" name="PT_ANL_EngRateByContent"/>
    <pivotTable tabId="5" name="PT_ANL_ViewsByHashtag"/>
    <pivotTable tabId="5" name="PT_ANL_ViewsByPlatform"/>
    <pivotTable tabId="5" name="PT_DIST_EngLevel"/>
    <pivotTable tabId="5" name="PT_KPI_AvgEngRate"/>
    <pivotTable tabId="5" name="PT_KPI_TotalComments"/>
    <pivotTable tabId="5" name="PT_KPI_TotalLikes"/>
    <pivotTable tabId="5" name="PT_KPI_TotalShares"/>
    <pivotTable tabId="5" name="PT_KPI_TotalViews"/>
    <pivotTable tabId="5" name="PT_TotalPost"/>
    <pivotTable tabId="5" name="PT_TR_EngRateByQuarter"/>
    <pivotTable tabId="5" name="PT_TR_ViewsByQuarter"/>
    <pivotTable tabId="5" name="TablaDinámica1"/>
    <pivotTable tabId="5" name="TablaDinámica3"/>
    <pivotTable tabId="5" name="PT_GEO_RegionPerformance"/>
  </pivotTables>
  <data>
    <tabular pivotCacheId="694229454">
      <items count="8">
        <i x="3" s="1"/>
        <i x="2" s="1"/>
        <i x="6" s="1"/>
        <i x="5" s="1"/>
        <i x="1" s="1"/>
        <i x="4" s="1"/>
        <i x="0" s="1"/>
        <i x="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LR_FLT_Platform" xr10:uid="{8B996531-A5AB-4F2E-B37A-59433819D3D0}" cache="SegmentaciónDeDatos_Platform" caption="Platform" style="SlicerStyleDark1" rowHeight="247650"/>
  <slicer name="SLR_FLT_Hashtag" xr10:uid="{8890A9CC-7991-4D61-8A6A-5911355F3FAA}" cache="SegmentaciónDeDatos_Hashtag" caption="Hashtag" style="SlicerStyleDark1" rowHeight="247650"/>
  <slicer name="Content_Type" xr10:uid="{5C9EC873-CCB0-423D-AC14-7F7968CEEB0C}" cache="SegmentaciónDeDatos_Content_Type" caption="Content_Type" style="SlicerStyleDark1" rowHeight="247650"/>
  <slicer name="SLR_FLT_Region" xr10:uid="{5A4A6645-A0E6-49CD-8F01-CE5DA56C104E}" cache="SegmentaciónDeDatos_Region" caption="Region" style="SlicerStyleDark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DE909E-6EB0-4FBF-9C15-509EB35958C1}" name="bbdd_Social_Media_Trends" displayName="bbdd_Social_Media_Trends" ref="A1:O5001" tableType="queryTable" totalsRowShown="0">
  <autoFilter ref="A1:O5001" xr:uid="{E5DE909E-6EB0-4FBF-9C15-509EB35958C1}"/>
  <tableColumns count="15">
    <tableColumn id="1" xr3:uid="{03AB1F4E-8394-4347-AE1E-EDD7F1ABFE0D}" uniqueName="1" name="Post_ID" queryTableFieldId="1" dataDxfId="45"/>
    <tableColumn id="2" xr3:uid="{90179F21-17DD-4032-BD4D-12FF634D79DB}" uniqueName="2" name="Post_Date" queryTableFieldId="2" dataDxfId="44"/>
    <tableColumn id="15" xr3:uid="{2C6580A3-2EC1-4B09-98BF-9799521A1ED4}" uniqueName="15" name="Year_Month" queryTableFieldId="17" dataDxfId="43">
      <calculatedColumnFormula>TEXT(bbdd_Social_Media_Trends[[#This Row],[Post_Date]],"aaaa-mm")</calculatedColumnFormula>
    </tableColumn>
    <tableColumn id="3" xr3:uid="{09905F18-20C2-4AFE-8BE8-9D67A0BF8F86}" uniqueName="3" name="Platform" queryTableFieldId="3" dataDxfId="42"/>
    <tableColumn id="4" xr3:uid="{26B4C6A0-4D11-464C-8B26-52517AB72DBE}" uniqueName="4" name="Hashtag" queryTableFieldId="4" dataDxfId="41"/>
    <tableColumn id="5" xr3:uid="{0E1EC019-5CFD-41FF-9FD6-F28C37DC6CBB}" uniqueName="5" name="Content_Type" queryTableFieldId="5" dataDxfId="40"/>
    <tableColumn id="6" xr3:uid="{B1990AB3-79FA-47DC-A7AC-58319F1789FA}" uniqueName="6" name="Region" queryTableFieldId="6" dataDxfId="39"/>
    <tableColumn id="7" xr3:uid="{DE30416F-D9AD-4C1B-8896-912C0CDFA341}" uniqueName="7" name="Views" queryTableFieldId="7"/>
    <tableColumn id="8" xr3:uid="{1FC5DC70-9F76-4D7D-8471-85949D295889}" uniqueName="8" name="Likes" queryTableFieldId="8"/>
    <tableColumn id="9" xr3:uid="{70E2799A-31B0-4836-925A-36188470468F}" uniqueName="9" name="Shares" queryTableFieldId="9"/>
    <tableColumn id="10" xr3:uid="{FC83F804-263B-4A95-9135-5782510B5D69}" uniqueName="10" name="Comments" queryTableFieldId="10"/>
    <tableColumn id="14" xr3:uid="{B9FBE85C-ABC2-4925-BFEE-FB964D50622E}" uniqueName="14" name="Interactions" queryTableFieldId="16" dataDxfId="38">
      <calculatedColumnFormula>bbdd_Social_Media_Trends[[#This Row],[Likes]]+bbdd_Social_Media_Trends[[#This Row],[Shares]]+bbdd_Social_Media_Trends[[#This Row],[Comments]]</calculatedColumnFormula>
    </tableColumn>
    <tableColumn id="13" xr3:uid="{CB950DBD-0309-4D96-A66B-0E5CA6063772}" uniqueName="13" name="Engagement_Rate" queryTableFieldId="15" dataDxfId="37">
      <calculatedColumnFormula>bbdd_Social_Media_Trends[[#This Row],[Interactions]]/bbdd_Social_Media_Trends[[#This Row],[Views]]</calculatedColumnFormula>
    </tableColumn>
    <tableColumn id="11" xr3:uid="{934C6051-B01A-4D3F-A7A8-434230523BBD}" uniqueName="11" name="Engagement_Level" queryTableFieldId="11" dataDxfId="36"/>
    <tableColumn id="12" xr3:uid="{62943D68-1C79-4144-9503-6CC6804DA75D}" uniqueName="12" name="Duplicados" queryTableFieldId="12" dataDxfId="35">
      <calculatedColumnFormula>IF(ISERROR(VLOOKUP(A2,A3:A5000,1,FALSE)),0, 1)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E2133F-CAD0-4557-BCFD-D13E0F975E7B}" name="Tabla2" displayName="Tabla2" ref="A1:C9" totalsRowShown="0">
  <autoFilter ref="A1:C9" xr:uid="{11E2133F-CAD0-4557-BCFD-D13E0F975E7B}"/>
  <tableColumns count="3">
    <tableColumn id="1" xr3:uid="{2F6FC3B7-BABD-4B4B-A402-1EE35680BD47}" name="PAIS" dataDxfId="23"/>
    <tableColumn id="3" xr3:uid="{F2CC28F6-45CE-4BC3-ACD0-BD64EF88CAA3}" name="views_millions" dataDxfId="0">
      <calculatedColumnFormula>(GETPIVOTDATA("Suma de Views",base_pivot!$P$41,"Region",$A2))/base_pivot!$B$4</calculatedColumnFormula>
    </tableColumn>
    <tableColumn id="2" xr3:uid="{646F0CFB-7E8F-4175-A058-1F7302B515C5}" name="VIEW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32D876-F0BB-492D-A738-819094C49CBB}" name="tblScatter_ViewsEngagement" displayName="tblScatter_ViewsEngagement" ref="A1:C9" totalsRowShown="0" headerRowDxfId="21" headerRowBorderDxfId="20">
  <autoFilter ref="A1:C9" xr:uid="{4032D876-F0BB-492D-A738-819094C49CBB}"/>
  <sortState xmlns:xlrd2="http://schemas.microsoft.com/office/spreadsheetml/2017/richdata2" ref="A2:C9">
    <sortCondition descending="1" ref="C1:C9"/>
  </sortState>
  <tableColumns count="3">
    <tableColumn id="1" xr3:uid="{0F9AAD1F-4544-48EF-8539-29D96359BFEB}" name="pais" dataDxfId="19"/>
    <tableColumn id="2" xr3:uid="{F66FF4F5-3995-4F2A-B68C-9028B324ECB9}" name="Views" dataDxfId="18">
      <calculatedColumnFormula>GETPIVOTDATA("Suma de Views",base_pivot!$P$41,"Region",$A2)</calculatedColumnFormula>
    </tableColumn>
    <tableColumn id="3" xr3:uid="{665D9575-0063-47A6-BAF4-07FF3016E541}" name="Engagement_Rate" dataDxfId="17">
      <calculatedColumnFormula>GETPIVOTDATA("Suma de Views_EngagementRate",base_pivot!$P$41,"Region",$A2)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13" Type="http://schemas.openxmlformats.org/officeDocument/2006/relationships/pivotTable" Target="../pivotTables/pivotTable20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12" Type="http://schemas.openxmlformats.org/officeDocument/2006/relationships/pivotTable" Target="../pivotTables/pivotTable19.xml"/><Relationship Id="rId2" Type="http://schemas.openxmlformats.org/officeDocument/2006/relationships/pivotTable" Target="../pivotTables/pivotTable9.xml"/><Relationship Id="rId16" Type="http://schemas.openxmlformats.org/officeDocument/2006/relationships/pivotTable" Target="../pivotTables/pivotTable23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11" Type="http://schemas.openxmlformats.org/officeDocument/2006/relationships/pivotTable" Target="../pivotTables/pivotTable18.xml"/><Relationship Id="rId5" Type="http://schemas.openxmlformats.org/officeDocument/2006/relationships/pivotTable" Target="../pivotTables/pivotTable12.xml"/><Relationship Id="rId15" Type="http://schemas.openxmlformats.org/officeDocument/2006/relationships/pivotTable" Target="../pivotTables/pivotTable22.xml"/><Relationship Id="rId10" Type="http://schemas.openxmlformats.org/officeDocument/2006/relationships/pivotTable" Target="../pivotTables/pivotTable17.xml"/><Relationship Id="rId4" Type="http://schemas.openxmlformats.org/officeDocument/2006/relationships/pivotTable" Target="../pivotTables/pivotTable11.xml"/><Relationship Id="rId9" Type="http://schemas.openxmlformats.org/officeDocument/2006/relationships/pivotTable" Target="../pivotTables/pivotTable16.xml"/><Relationship Id="rId14" Type="http://schemas.openxmlformats.org/officeDocument/2006/relationships/pivotTable" Target="../pivotTables/pivotTable2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4812-68A2-498F-8A16-51E3B072D5FB}">
  <dimension ref="A1:O5001"/>
  <sheetViews>
    <sheetView topLeftCell="A4967" workbookViewId="0">
      <selection activeCell="K8" sqref="K8"/>
    </sheetView>
  </sheetViews>
  <sheetFormatPr baseColWidth="10" defaultRowHeight="14.4"/>
  <cols>
    <col min="1" max="1" width="9.44140625" bestFit="1" customWidth="1"/>
    <col min="3" max="3" width="12.77734375" bestFit="1" customWidth="1"/>
    <col min="4" max="4" width="10.44140625" bestFit="1" customWidth="1"/>
    <col min="5" max="5" width="10" bestFit="1" customWidth="1"/>
    <col min="6" max="6" width="14.44140625" bestFit="1" customWidth="1"/>
    <col min="7" max="7" width="8.77734375" bestFit="1" customWidth="1"/>
    <col min="8" max="8" width="8.109375" bestFit="1" customWidth="1"/>
    <col min="9" max="9" width="7.5546875" bestFit="1" customWidth="1"/>
    <col min="10" max="10" width="8.88671875" bestFit="1" customWidth="1"/>
    <col min="11" max="11" width="12.33203125" bestFit="1" customWidth="1"/>
    <col min="12" max="12" width="12.33203125" customWidth="1"/>
    <col min="13" max="13" width="17.88671875" bestFit="1" customWidth="1"/>
    <col min="14" max="14" width="18.5546875" bestFit="1" customWidth="1"/>
    <col min="15" max="15" width="12.6640625" bestFit="1" customWidth="1"/>
  </cols>
  <sheetData>
    <row r="1" spans="1:15">
      <c r="A1" t="s">
        <v>0</v>
      </c>
      <c r="B1" t="s">
        <v>1</v>
      </c>
      <c r="C1" t="s">
        <v>5055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5054</v>
      </c>
      <c r="M1" t="s">
        <v>5053</v>
      </c>
      <c r="N1" t="s">
        <v>10</v>
      </c>
      <c r="O1" t="s">
        <v>5044</v>
      </c>
    </row>
    <row r="2" spans="1:15">
      <c r="A2" s="1" t="s">
        <v>11</v>
      </c>
      <c r="B2" s="2">
        <v>44574</v>
      </c>
      <c r="C2" s="14" t="str">
        <f>TEXT(bbdd_Social_Media_Trends[[#This Row],[Post_Date]],"aaaa-mm")</f>
        <v>2022-01</v>
      </c>
      <c r="D2" s="1" t="s">
        <v>12</v>
      </c>
      <c r="E2" s="1" t="s">
        <v>13</v>
      </c>
      <c r="F2" s="1" t="s">
        <v>14</v>
      </c>
      <c r="G2" s="1" t="s">
        <v>15</v>
      </c>
      <c r="H2">
        <v>4163464</v>
      </c>
      <c r="I2">
        <v>339431</v>
      </c>
      <c r="J2">
        <v>53135</v>
      </c>
      <c r="K2">
        <v>19346</v>
      </c>
      <c r="L2">
        <f>bbdd_Social_Media_Trends[[#This Row],[Likes]]+bbdd_Social_Media_Trends[[#This Row],[Shares]]+bbdd_Social_Media_Trends[[#This Row],[Comments]]</f>
        <v>411912</v>
      </c>
      <c r="M2">
        <f>bbdd_Social_Media_Trends[[#This Row],[Interactions]]/bbdd_Social_Media_Trends[[#This Row],[Views]]</f>
        <v>9.8934925341014113E-2</v>
      </c>
      <c r="N2" s="1" t="s">
        <v>16</v>
      </c>
      <c r="O2" s="4">
        <f t="shared" ref="O2:O65" si="0">IF(ISERROR(VLOOKUP(A2,A3:A5000,1,FALSE)),0, 1)</f>
        <v>0</v>
      </c>
    </row>
    <row r="3" spans="1:15">
      <c r="A3" s="1" t="s">
        <v>17</v>
      </c>
      <c r="B3" s="2">
        <v>44694</v>
      </c>
      <c r="C3" s="13" t="str">
        <f>TEXT(bbdd_Social_Media_Trends[[#This Row],[Post_Date]],"aaaa-mm")</f>
        <v>2022-05</v>
      </c>
      <c r="D3" s="1" t="s">
        <v>18</v>
      </c>
      <c r="E3" s="1" t="s">
        <v>19</v>
      </c>
      <c r="F3" s="1" t="s">
        <v>20</v>
      </c>
      <c r="G3" s="1" t="s">
        <v>21</v>
      </c>
      <c r="H3">
        <v>4155940</v>
      </c>
      <c r="I3">
        <v>215240</v>
      </c>
      <c r="J3">
        <v>65860</v>
      </c>
      <c r="K3">
        <v>27239</v>
      </c>
      <c r="L3">
        <f>bbdd_Social_Media_Trends[[#This Row],[Likes]]+bbdd_Social_Media_Trends[[#This Row],[Shares]]+bbdd_Social_Media_Trends[[#This Row],[Comments]]</f>
        <v>308339</v>
      </c>
      <c r="M3">
        <f>bbdd_Social_Media_Trends[[#This Row],[Interactions]]/bbdd_Social_Media_Trends[[#This Row],[Views]]</f>
        <v>7.4192360813678734E-2</v>
      </c>
      <c r="N3" s="1" t="s">
        <v>22</v>
      </c>
      <c r="O3" s="4">
        <f t="shared" si="0"/>
        <v>0</v>
      </c>
    </row>
    <row r="4" spans="1:15">
      <c r="A4" s="1" t="s">
        <v>23</v>
      </c>
      <c r="B4" s="2">
        <v>44568</v>
      </c>
      <c r="C4" s="13" t="str">
        <f>TEXT(bbdd_Social_Media_Trends[[#This Row],[Post_Date]],"aaaa-mm")</f>
        <v>2022-01</v>
      </c>
      <c r="D4" s="1" t="s">
        <v>24</v>
      </c>
      <c r="E4" s="1" t="s">
        <v>13</v>
      </c>
      <c r="F4" s="1" t="s">
        <v>14</v>
      </c>
      <c r="G4" s="1" t="s">
        <v>25</v>
      </c>
      <c r="H4">
        <v>3666211</v>
      </c>
      <c r="I4">
        <v>327143</v>
      </c>
      <c r="J4">
        <v>39423</v>
      </c>
      <c r="K4">
        <v>36223</v>
      </c>
      <c r="L4">
        <f>bbdd_Social_Media_Trends[[#This Row],[Likes]]+bbdd_Social_Media_Trends[[#This Row],[Shares]]+bbdd_Social_Media_Trends[[#This Row],[Comments]]</f>
        <v>402789</v>
      </c>
      <c r="M4">
        <f>bbdd_Social_Media_Trends[[#This Row],[Interactions]]/bbdd_Social_Media_Trends[[#This Row],[Views]]</f>
        <v>0.10986519870242056</v>
      </c>
      <c r="N4" s="1" t="s">
        <v>22</v>
      </c>
      <c r="O4" s="4">
        <f t="shared" si="0"/>
        <v>0</v>
      </c>
    </row>
    <row r="5" spans="1:15">
      <c r="A5" s="1" t="s">
        <v>26</v>
      </c>
      <c r="B5" s="2">
        <v>44900</v>
      </c>
      <c r="C5" s="13" t="str">
        <f>TEXT(bbdd_Social_Media_Trends[[#This Row],[Post_Date]],"aaaa-mm")</f>
        <v>2022-12</v>
      </c>
      <c r="D5" s="1" t="s">
        <v>27</v>
      </c>
      <c r="E5" s="1" t="s">
        <v>19</v>
      </c>
      <c r="F5" s="1" t="s">
        <v>20</v>
      </c>
      <c r="G5" s="1" t="s">
        <v>28</v>
      </c>
      <c r="H5">
        <v>917951</v>
      </c>
      <c r="I5">
        <v>127125</v>
      </c>
      <c r="J5">
        <v>11687</v>
      </c>
      <c r="K5">
        <v>36806</v>
      </c>
      <c r="L5">
        <f>bbdd_Social_Media_Trends[[#This Row],[Likes]]+bbdd_Social_Media_Trends[[#This Row],[Shares]]+bbdd_Social_Media_Trends[[#This Row],[Comments]]</f>
        <v>175618</v>
      </c>
      <c r="M5">
        <f>bbdd_Social_Media_Trends[[#This Row],[Interactions]]/bbdd_Social_Media_Trends[[#This Row],[Views]]</f>
        <v>0.19131522270796589</v>
      </c>
      <c r="N5" s="1" t="s">
        <v>29</v>
      </c>
      <c r="O5" s="4">
        <f t="shared" si="0"/>
        <v>0</v>
      </c>
    </row>
    <row r="6" spans="1:15">
      <c r="A6" s="1" t="s">
        <v>30</v>
      </c>
      <c r="B6" s="2">
        <v>45008</v>
      </c>
      <c r="C6" s="13" t="str">
        <f>TEXT(bbdd_Social_Media_Trends[[#This Row],[Post_Date]],"aaaa-mm")</f>
        <v>2023-03</v>
      </c>
      <c r="D6" s="1" t="s">
        <v>12</v>
      </c>
      <c r="E6" s="1" t="s">
        <v>31</v>
      </c>
      <c r="F6" s="1" t="s">
        <v>32</v>
      </c>
      <c r="G6" s="1" t="s">
        <v>25</v>
      </c>
      <c r="H6">
        <v>64866</v>
      </c>
      <c r="I6">
        <v>171361</v>
      </c>
      <c r="J6">
        <v>69581</v>
      </c>
      <c r="K6">
        <v>6376</v>
      </c>
      <c r="L6">
        <f>bbdd_Social_Media_Trends[[#This Row],[Likes]]+bbdd_Social_Media_Trends[[#This Row],[Shares]]+bbdd_Social_Media_Trends[[#This Row],[Comments]]</f>
        <v>247318</v>
      </c>
      <c r="M6">
        <f>bbdd_Social_Media_Trends[[#This Row],[Interactions]]/bbdd_Social_Media_Trends[[#This Row],[Views]]</f>
        <v>3.8127524434989053</v>
      </c>
      <c r="N6" s="1" t="s">
        <v>22</v>
      </c>
      <c r="O6" s="4">
        <f t="shared" si="0"/>
        <v>0</v>
      </c>
    </row>
    <row r="7" spans="1:15">
      <c r="A7" s="1" t="s">
        <v>33</v>
      </c>
      <c r="B7" s="2">
        <v>44888</v>
      </c>
      <c r="C7" s="13" t="str">
        <f>TEXT(bbdd_Social_Media_Trends[[#This Row],[Post_Date]],"aaaa-mm")</f>
        <v>2022-11</v>
      </c>
      <c r="D7" s="1" t="s">
        <v>18</v>
      </c>
      <c r="E7" s="1" t="s">
        <v>13</v>
      </c>
      <c r="F7" s="1" t="s">
        <v>20</v>
      </c>
      <c r="G7" s="1" t="s">
        <v>28</v>
      </c>
      <c r="H7">
        <v>1323566</v>
      </c>
      <c r="I7">
        <v>136282</v>
      </c>
      <c r="J7">
        <v>86979</v>
      </c>
      <c r="K7">
        <v>47129</v>
      </c>
      <c r="L7">
        <f>bbdd_Social_Media_Trends[[#This Row],[Likes]]+bbdd_Social_Media_Trends[[#This Row],[Shares]]+bbdd_Social_Media_Trends[[#This Row],[Comments]]</f>
        <v>270390</v>
      </c>
      <c r="M7">
        <f>bbdd_Social_Media_Trends[[#This Row],[Interactions]]/bbdd_Social_Media_Trends[[#This Row],[Views]]</f>
        <v>0.20428901921022449</v>
      </c>
      <c r="N7" s="1" t="s">
        <v>29</v>
      </c>
      <c r="O7" s="4">
        <f t="shared" si="0"/>
        <v>0</v>
      </c>
    </row>
    <row r="8" spans="1:15">
      <c r="A8" s="1" t="s">
        <v>34</v>
      </c>
      <c r="B8" s="2">
        <v>44721</v>
      </c>
      <c r="C8" s="13" t="str">
        <f>TEXT(bbdd_Social_Media_Trends[[#This Row],[Post_Date]],"aaaa-mm")</f>
        <v>2022-06</v>
      </c>
      <c r="D8" s="1" t="s">
        <v>27</v>
      </c>
      <c r="E8" s="1" t="s">
        <v>35</v>
      </c>
      <c r="F8" s="1" t="s">
        <v>36</v>
      </c>
      <c r="G8" s="1" t="s">
        <v>37</v>
      </c>
      <c r="H8">
        <v>627233</v>
      </c>
      <c r="I8">
        <v>84121</v>
      </c>
      <c r="J8">
        <v>97973</v>
      </c>
      <c r="K8">
        <v>32648</v>
      </c>
      <c r="L8">
        <f>bbdd_Social_Media_Trends[[#This Row],[Likes]]+bbdd_Social_Media_Trends[[#This Row],[Shares]]+bbdd_Social_Media_Trends[[#This Row],[Comments]]</f>
        <v>214742</v>
      </c>
      <c r="M8">
        <f>bbdd_Social_Media_Trends[[#This Row],[Interactions]]/bbdd_Social_Media_Trends[[#This Row],[Views]]</f>
        <v>0.34236400189403299</v>
      </c>
      <c r="N8" s="1" t="s">
        <v>22</v>
      </c>
      <c r="O8" s="4">
        <f t="shared" si="0"/>
        <v>0</v>
      </c>
    </row>
    <row r="9" spans="1:15">
      <c r="A9" s="1" t="s">
        <v>38</v>
      </c>
      <c r="B9" s="2">
        <v>44575</v>
      </c>
      <c r="C9" s="13" t="str">
        <f>TEXT(bbdd_Social_Media_Trends[[#This Row],[Post_Date]],"aaaa-mm")</f>
        <v>2022-01</v>
      </c>
      <c r="D9" s="1" t="s">
        <v>27</v>
      </c>
      <c r="E9" s="1" t="s">
        <v>39</v>
      </c>
      <c r="F9" s="1" t="s">
        <v>20</v>
      </c>
      <c r="G9" s="1" t="s">
        <v>15</v>
      </c>
      <c r="H9">
        <v>2066886</v>
      </c>
      <c r="I9">
        <v>317502</v>
      </c>
      <c r="J9">
        <v>45222</v>
      </c>
      <c r="K9">
        <v>33638</v>
      </c>
      <c r="L9">
        <f>bbdd_Social_Media_Trends[[#This Row],[Likes]]+bbdd_Social_Media_Trends[[#This Row],[Shares]]+bbdd_Social_Media_Trends[[#This Row],[Comments]]</f>
        <v>396362</v>
      </c>
      <c r="M9">
        <f>bbdd_Social_Media_Trends[[#This Row],[Interactions]]/bbdd_Social_Media_Trends[[#This Row],[Views]]</f>
        <v>0.19176771239439427</v>
      </c>
      <c r="N9" s="1" t="s">
        <v>16</v>
      </c>
      <c r="O9" s="4">
        <f t="shared" si="0"/>
        <v>0</v>
      </c>
    </row>
    <row r="10" spans="1:15">
      <c r="A10" s="1" t="s">
        <v>40</v>
      </c>
      <c r="B10" s="2">
        <v>44805</v>
      </c>
      <c r="C10" s="13" t="str">
        <f>TEXT(bbdd_Social_Media_Trends[[#This Row],[Post_Date]],"aaaa-mm")</f>
        <v>2022-09</v>
      </c>
      <c r="D10" s="1" t="s">
        <v>24</v>
      </c>
      <c r="E10" s="1" t="s">
        <v>19</v>
      </c>
      <c r="F10" s="1" t="s">
        <v>41</v>
      </c>
      <c r="G10" s="1" t="s">
        <v>21</v>
      </c>
      <c r="H10">
        <v>2169523</v>
      </c>
      <c r="I10">
        <v>496078</v>
      </c>
      <c r="J10">
        <v>96041</v>
      </c>
      <c r="K10">
        <v>30174</v>
      </c>
      <c r="L10">
        <f>bbdd_Social_Media_Trends[[#This Row],[Likes]]+bbdd_Social_Media_Trends[[#This Row],[Shares]]+bbdd_Social_Media_Trends[[#This Row],[Comments]]</f>
        <v>622293</v>
      </c>
      <c r="M10">
        <f>bbdd_Social_Media_Trends[[#This Row],[Interactions]]/bbdd_Social_Media_Trends[[#This Row],[Views]]</f>
        <v>0.2868340183533431</v>
      </c>
      <c r="N10" s="1" t="s">
        <v>22</v>
      </c>
      <c r="O10" s="4">
        <f t="shared" si="0"/>
        <v>0</v>
      </c>
    </row>
    <row r="11" spans="1:15">
      <c r="A11" s="1" t="s">
        <v>42</v>
      </c>
      <c r="B11" s="2">
        <v>44927</v>
      </c>
      <c r="C11" s="13" t="str">
        <f>TEXT(bbdd_Social_Media_Trends[[#This Row],[Post_Date]],"aaaa-mm")</f>
        <v>2023-01</v>
      </c>
      <c r="D11" s="1" t="s">
        <v>12</v>
      </c>
      <c r="E11" s="1" t="s">
        <v>39</v>
      </c>
      <c r="F11" s="1" t="s">
        <v>20</v>
      </c>
      <c r="G11" s="1" t="s">
        <v>21</v>
      </c>
      <c r="H11">
        <v>3898384</v>
      </c>
      <c r="I11">
        <v>8634</v>
      </c>
      <c r="J11">
        <v>69378</v>
      </c>
      <c r="K11">
        <v>42700</v>
      </c>
      <c r="L11">
        <f>bbdd_Social_Media_Trends[[#This Row],[Likes]]+bbdd_Social_Media_Trends[[#This Row],[Shares]]+bbdd_Social_Media_Trends[[#This Row],[Comments]]</f>
        <v>120712</v>
      </c>
      <c r="M11">
        <f>bbdd_Social_Media_Trends[[#This Row],[Interactions]]/bbdd_Social_Media_Trends[[#This Row],[Views]]</f>
        <v>3.0964625342193072E-2</v>
      </c>
      <c r="N11" s="1" t="s">
        <v>29</v>
      </c>
      <c r="O11" s="4">
        <f t="shared" si="0"/>
        <v>0</v>
      </c>
    </row>
    <row r="12" spans="1:15">
      <c r="A12" s="1" t="s">
        <v>43</v>
      </c>
      <c r="B12" s="2">
        <v>45147</v>
      </c>
      <c r="C12" s="13" t="str">
        <f>TEXT(bbdd_Social_Media_Trends[[#This Row],[Post_Date]],"aaaa-mm")</f>
        <v>2023-08</v>
      </c>
      <c r="D12" s="1" t="s">
        <v>18</v>
      </c>
      <c r="E12" s="1" t="s">
        <v>35</v>
      </c>
      <c r="F12" s="1" t="s">
        <v>41</v>
      </c>
      <c r="G12" s="1" t="s">
        <v>44</v>
      </c>
      <c r="H12">
        <v>4070332</v>
      </c>
      <c r="I12">
        <v>379894</v>
      </c>
      <c r="J12">
        <v>46012</v>
      </c>
      <c r="K12">
        <v>25242</v>
      </c>
      <c r="L12">
        <f>bbdd_Social_Media_Trends[[#This Row],[Likes]]+bbdd_Social_Media_Trends[[#This Row],[Shares]]+bbdd_Social_Media_Trends[[#This Row],[Comments]]</f>
        <v>451148</v>
      </c>
      <c r="M12">
        <f>bbdd_Social_Media_Trends[[#This Row],[Interactions]]/bbdd_Social_Media_Trends[[#This Row],[Views]]</f>
        <v>0.11083813310560416</v>
      </c>
      <c r="N12" s="1" t="s">
        <v>16</v>
      </c>
      <c r="O12" s="4">
        <f t="shared" si="0"/>
        <v>0</v>
      </c>
    </row>
    <row r="13" spans="1:15">
      <c r="A13" s="1" t="s">
        <v>45</v>
      </c>
      <c r="B13" s="2">
        <v>44983</v>
      </c>
      <c r="C13" s="13" t="str">
        <f>TEXT(bbdd_Social_Media_Trends[[#This Row],[Post_Date]],"aaaa-mm")</f>
        <v>2023-02</v>
      </c>
      <c r="D13" s="1" t="s">
        <v>24</v>
      </c>
      <c r="E13" s="1" t="s">
        <v>46</v>
      </c>
      <c r="F13" s="1" t="s">
        <v>47</v>
      </c>
      <c r="G13" s="1" t="s">
        <v>28</v>
      </c>
      <c r="H13">
        <v>4585669</v>
      </c>
      <c r="I13">
        <v>465871</v>
      </c>
      <c r="J13">
        <v>69083</v>
      </c>
      <c r="K13">
        <v>8999</v>
      </c>
      <c r="L13">
        <f>bbdd_Social_Media_Trends[[#This Row],[Likes]]+bbdd_Social_Media_Trends[[#This Row],[Shares]]+bbdd_Social_Media_Trends[[#This Row],[Comments]]</f>
        <v>543953</v>
      </c>
      <c r="M13">
        <f>bbdd_Social_Media_Trends[[#This Row],[Interactions]]/bbdd_Social_Media_Trends[[#This Row],[Views]]</f>
        <v>0.11862020568863561</v>
      </c>
      <c r="N13" s="1" t="s">
        <v>22</v>
      </c>
      <c r="O13" s="4">
        <f t="shared" si="0"/>
        <v>0</v>
      </c>
    </row>
    <row r="14" spans="1:15">
      <c r="A14" s="1" t="s">
        <v>48</v>
      </c>
      <c r="B14" s="2">
        <v>44636</v>
      </c>
      <c r="C14" s="13" t="str">
        <f>TEXT(bbdd_Social_Media_Trends[[#This Row],[Post_Date]],"aaaa-mm")</f>
        <v>2022-03</v>
      </c>
      <c r="D14" s="1" t="s">
        <v>27</v>
      </c>
      <c r="E14" s="1" t="s">
        <v>49</v>
      </c>
      <c r="F14" s="1" t="s">
        <v>20</v>
      </c>
      <c r="G14" s="1" t="s">
        <v>50</v>
      </c>
      <c r="H14">
        <v>4105651</v>
      </c>
      <c r="I14">
        <v>195560</v>
      </c>
      <c r="J14">
        <v>37627</v>
      </c>
      <c r="K14">
        <v>49089</v>
      </c>
      <c r="L14">
        <f>bbdd_Social_Media_Trends[[#This Row],[Likes]]+bbdd_Social_Media_Trends[[#This Row],[Shares]]+bbdd_Social_Media_Trends[[#This Row],[Comments]]</f>
        <v>282276</v>
      </c>
      <c r="M14">
        <f>bbdd_Social_Media_Trends[[#This Row],[Interactions]]/bbdd_Social_Media_Trends[[#This Row],[Views]]</f>
        <v>6.875304306186765E-2</v>
      </c>
      <c r="N14" s="1" t="s">
        <v>16</v>
      </c>
      <c r="O14" s="4">
        <f t="shared" si="0"/>
        <v>0</v>
      </c>
    </row>
    <row r="15" spans="1:15">
      <c r="A15" s="1" t="s">
        <v>51</v>
      </c>
      <c r="B15" s="2">
        <v>44873</v>
      </c>
      <c r="C15" s="13" t="str">
        <f>TEXT(bbdd_Social_Media_Trends[[#This Row],[Post_Date]],"aaaa-mm")</f>
        <v>2022-11</v>
      </c>
      <c r="D15" s="1" t="s">
        <v>27</v>
      </c>
      <c r="E15" s="1" t="s">
        <v>52</v>
      </c>
      <c r="F15" s="1" t="s">
        <v>47</v>
      </c>
      <c r="G15" s="1" t="s">
        <v>37</v>
      </c>
      <c r="H15">
        <v>1633015</v>
      </c>
      <c r="I15">
        <v>312907</v>
      </c>
      <c r="J15">
        <v>45774</v>
      </c>
      <c r="K15">
        <v>30725</v>
      </c>
      <c r="L15">
        <f>bbdd_Social_Media_Trends[[#This Row],[Likes]]+bbdd_Social_Media_Trends[[#This Row],[Shares]]+bbdd_Social_Media_Trends[[#This Row],[Comments]]</f>
        <v>389406</v>
      </c>
      <c r="M15">
        <f>bbdd_Social_Media_Trends[[#This Row],[Interactions]]/bbdd_Social_Media_Trends[[#This Row],[Views]]</f>
        <v>0.23845831177300883</v>
      </c>
      <c r="N15" s="1" t="s">
        <v>16</v>
      </c>
      <c r="O15" s="4">
        <f t="shared" si="0"/>
        <v>0</v>
      </c>
    </row>
    <row r="16" spans="1:15">
      <c r="A16" s="1" t="s">
        <v>53</v>
      </c>
      <c r="B16" s="2">
        <v>45279</v>
      </c>
      <c r="C16" s="13" t="str">
        <f>TEXT(bbdd_Social_Media_Trends[[#This Row],[Post_Date]],"aaaa-mm")</f>
        <v>2023-12</v>
      </c>
      <c r="D16" s="1" t="s">
        <v>24</v>
      </c>
      <c r="E16" s="1" t="s">
        <v>35</v>
      </c>
      <c r="F16" s="1" t="s">
        <v>32</v>
      </c>
      <c r="G16" s="1" t="s">
        <v>44</v>
      </c>
      <c r="H16">
        <v>2471790</v>
      </c>
      <c r="I16">
        <v>370802</v>
      </c>
      <c r="J16">
        <v>54110</v>
      </c>
      <c r="K16">
        <v>17081</v>
      </c>
      <c r="L16">
        <f>bbdd_Social_Media_Trends[[#This Row],[Likes]]+bbdd_Social_Media_Trends[[#This Row],[Shares]]+bbdd_Social_Media_Trends[[#This Row],[Comments]]</f>
        <v>441993</v>
      </c>
      <c r="M16">
        <f>bbdd_Social_Media_Trends[[#This Row],[Interactions]]/bbdd_Social_Media_Trends[[#This Row],[Views]]</f>
        <v>0.17881494787178523</v>
      </c>
      <c r="N16" s="1" t="s">
        <v>16</v>
      </c>
      <c r="O16" s="4">
        <f t="shared" si="0"/>
        <v>0</v>
      </c>
    </row>
    <row r="17" spans="1:15">
      <c r="A17" s="1" t="s">
        <v>54</v>
      </c>
      <c r="B17" s="2">
        <v>44656</v>
      </c>
      <c r="C17" s="13" t="str">
        <f>TEXT(bbdd_Social_Media_Trends[[#This Row],[Post_Date]],"aaaa-mm")</f>
        <v>2022-04</v>
      </c>
      <c r="D17" s="1" t="s">
        <v>27</v>
      </c>
      <c r="E17" s="1" t="s">
        <v>39</v>
      </c>
      <c r="F17" s="1" t="s">
        <v>41</v>
      </c>
      <c r="G17" s="1" t="s">
        <v>50</v>
      </c>
      <c r="H17">
        <v>3079923</v>
      </c>
      <c r="I17">
        <v>124237</v>
      </c>
      <c r="J17">
        <v>44062</v>
      </c>
      <c r="K17">
        <v>26702</v>
      </c>
      <c r="L17">
        <f>bbdd_Social_Media_Trends[[#This Row],[Likes]]+bbdd_Social_Media_Trends[[#This Row],[Shares]]+bbdd_Social_Media_Trends[[#This Row],[Comments]]</f>
        <v>195001</v>
      </c>
      <c r="M17">
        <f>bbdd_Social_Media_Trends[[#This Row],[Interactions]]/bbdd_Social_Media_Trends[[#This Row],[Views]]</f>
        <v>6.3313595826908653E-2</v>
      </c>
      <c r="N17" s="1" t="s">
        <v>22</v>
      </c>
      <c r="O17" s="4">
        <f t="shared" si="0"/>
        <v>0</v>
      </c>
    </row>
    <row r="18" spans="1:15">
      <c r="A18" s="1" t="s">
        <v>55</v>
      </c>
      <c r="B18" s="2">
        <v>45116</v>
      </c>
      <c r="C18" s="13" t="str">
        <f>TEXT(bbdd_Social_Media_Trends[[#This Row],[Post_Date]],"aaaa-mm")</f>
        <v>2023-07</v>
      </c>
      <c r="D18" s="1" t="s">
        <v>24</v>
      </c>
      <c r="E18" s="1" t="s">
        <v>31</v>
      </c>
      <c r="F18" s="1" t="s">
        <v>47</v>
      </c>
      <c r="G18" s="1" t="s">
        <v>15</v>
      </c>
      <c r="H18">
        <v>294870</v>
      </c>
      <c r="I18">
        <v>213142</v>
      </c>
      <c r="J18">
        <v>20351</v>
      </c>
      <c r="K18">
        <v>20767</v>
      </c>
      <c r="L18">
        <f>bbdd_Social_Media_Trends[[#This Row],[Likes]]+bbdd_Social_Media_Trends[[#This Row],[Shares]]+bbdd_Social_Media_Trends[[#This Row],[Comments]]</f>
        <v>254260</v>
      </c>
      <c r="M18">
        <f>bbdd_Social_Media_Trends[[#This Row],[Interactions]]/bbdd_Social_Media_Trends[[#This Row],[Views]]</f>
        <v>0.86227829212873475</v>
      </c>
      <c r="N18" s="1" t="s">
        <v>29</v>
      </c>
      <c r="O18" s="4">
        <f t="shared" si="0"/>
        <v>0</v>
      </c>
    </row>
    <row r="19" spans="1:15">
      <c r="A19" s="1" t="s">
        <v>56</v>
      </c>
      <c r="B19" s="2">
        <v>44821</v>
      </c>
      <c r="C19" s="13" t="str">
        <f>TEXT(bbdd_Social_Media_Trends[[#This Row],[Post_Date]],"aaaa-mm")</f>
        <v>2022-09</v>
      </c>
      <c r="D19" s="1" t="s">
        <v>12</v>
      </c>
      <c r="E19" s="1" t="s">
        <v>57</v>
      </c>
      <c r="F19" s="1" t="s">
        <v>20</v>
      </c>
      <c r="G19" s="1" t="s">
        <v>15</v>
      </c>
      <c r="H19">
        <v>2051091</v>
      </c>
      <c r="I19">
        <v>24472</v>
      </c>
      <c r="J19">
        <v>54704</v>
      </c>
      <c r="K19">
        <v>41737</v>
      </c>
      <c r="L19">
        <f>bbdd_Social_Media_Trends[[#This Row],[Likes]]+bbdd_Social_Media_Trends[[#This Row],[Shares]]+bbdd_Social_Media_Trends[[#This Row],[Comments]]</f>
        <v>120913</v>
      </c>
      <c r="M19">
        <f>bbdd_Social_Media_Trends[[#This Row],[Interactions]]/bbdd_Social_Media_Trends[[#This Row],[Views]]</f>
        <v>5.8950578009459353E-2</v>
      </c>
      <c r="N19" s="1" t="s">
        <v>22</v>
      </c>
      <c r="O19" s="4">
        <f t="shared" si="0"/>
        <v>0</v>
      </c>
    </row>
    <row r="20" spans="1:15">
      <c r="A20" s="1" t="s">
        <v>58</v>
      </c>
      <c r="B20" s="2">
        <v>44689</v>
      </c>
      <c r="C20" s="13" t="str">
        <f>TEXT(bbdd_Social_Media_Trends[[#This Row],[Post_Date]],"aaaa-mm")</f>
        <v>2022-05</v>
      </c>
      <c r="D20" s="1" t="s">
        <v>12</v>
      </c>
      <c r="E20" s="1" t="s">
        <v>59</v>
      </c>
      <c r="F20" s="1" t="s">
        <v>32</v>
      </c>
      <c r="G20" s="1" t="s">
        <v>60</v>
      </c>
      <c r="H20">
        <v>3461154</v>
      </c>
      <c r="I20">
        <v>165335</v>
      </c>
      <c r="J20">
        <v>50077</v>
      </c>
      <c r="K20">
        <v>19505</v>
      </c>
      <c r="L20">
        <f>bbdd_Social_Media_Trends[[#This Row],[Likes]]+bbdd_Social_Media_Trends[[#This Row],[Shares]]+bbdd_Social_Media_Trends[[#This Row],[Comments]]</f>
        <v>234917</v>
      </c>
      <c r="M20">
        <f>bbdd_Social_Media_Trends[[#This Row],[Interactions]]/bbdd_Social_Media_Trends[[#This Row],[Views]]</f>
        <v>6.7872449477833122E-2</v>
      </c>
      <c r="N20" s="1" t="s">
        <v>29</v>
      </c>
      <c r="O20" s="4">
        <f t="shared" si="0"/>
        <v>0</v>
      </c>
    </row>
    <row r="21" spans="1:15">
      <c r="A21" s="1" t="s">
        <v>61</v>
      </c>
      <c r="B21" s="2">
        <v>45040</v>
      </c>
      <c r="C21" s="13" t="str">
        <f>TEXT(bbdd_Social_Media_Trends[[#This Row],[Post_Date]],"aaaa-mm")</f>
        <v>2023-04</v>
      </c>
      <c r="D21" s="1" t="s">
        <v>27</v>
      </c>
      <c r="E21" s="1" t="s">
        <v>19</v>
      </c>
      <c r="F21" s="1" t="s">
        <v>36</v>
      </c>
      <c r="G21" s="1" t="s">
        <v>15</v>
      </c>
      <c r="H21">
        <v>3143932</v>
      </c>
      <c r="I21">
        <v>298685</v>
      </c>
      <c r="J21">
        <v>84720</v>
      </c>
      <c r="K21">
        <v>37162</v>
      </c>
      <c r="L21">
        <f>bbdd_Social_Media_Trends[[#This Row],[Likes]]+bbdd_Social_Media_Trends[[#This Row],[Shares]]+bbdd_Social_Media_Trends[[#This Row],[Comments]]</f>
        <v>420567</v>
      </c>
      <c r="M21">
        <f>bbdd_Social_Media_Trends[[#This Row],[Interactions]]/bbdd_Social_Media_Trends[[#This Row],[Views]]</f>
        <v>0.13377102303739394</v>
      </c>
      <c r="N21" s="1" t="s">
        <v>29</v>
      </c>
      <c r="O21" s="4">
        <f t="shared" si="0"/>
        <v>0</v>
      </c>
    </row>
    <row r="22" spans="1:15">
      <c r="A22" s="1" t="s">
        <v>62</v>
      </c>
      <c r="B22" s="2">
        <v>45153</v>
      </c>
      <c r="C22" s="13" t="str">
        <f>TEXT(bbdd_Social_Media_Trends[[#This Row],[Post_Date]],"aaaa-mm")</f>
        <v>2023-08</v>
      </c>
      <c r="D22" s="1" t="s">
        <v>24</v>
      </c>
      <c r="E22" s="1" t="s">
        <v>39</v>
      </c>
      <c r="F22" s="1" t="s">
        <v>14</v>
      </c>
      <c r="G22" s="1" t="s">
        <v>25</v>
      </c>
      <c r="H22">
        <v>14095</v>
      </c>
      <c r="I22">
        <v>268310</v>
      </c>
      <c r="J22">
        <v>90495</v>
      </c>
      <c r="K22">
        <v>16968</v>
      </c>
      <c r="L22">
        <f>bbdd_Social_Media_Trends[[#This Row],[Likes]]+bbdd_Social_Media_Trends[[#This Row],[Shares]]+bbdd_Social_Media_Trends[[#This Row],[Comments]]</f>
        <v>375773</v>
      </c>
      <c r="M22">
        <f>bbdd_Social_Media_Trends[[#This Row],[Interactions]]/bbdd_Social_Media_Trends[[#This Row],[Views]]</f>
        <v>26.660021284143312</v>
      </c>
      <c r="N22" s="1" t="s">
        <v>29</v>
      </c>
      <c r="O22" s="4">
        <f t="shared" si="0"/>
        <v>0</v>
      </c>
    </row>
    <row r="23" spans="1:15">
      <c r="A23" s="1" t="s">
        <v>63</v>
      </c>
      <c r="B23" s="2">
        <v>44587</v>
      </c>
      <c r="C23" s="13" t="str">
        <f>TEXT(bbdd_Social_Media_Trends[[#This Row],[Post_Date]],"aaaa-mm")</f>
        <v>2022-01</v>
      </c>
      <c r="D23" s="1" t="s">
        <v>12</v>
      </c>
      <c r="E23" s="1" t="s">
        <v>49</v>
      </c>
      <c r="F23" s="1" t="s">
        <v>41</v>
      </c>
      <c r="G23" s="1" t="s">
        <v>60</v>
      </c>
      <c r="H23">
        <v>3924406</v>
      </c>
      <c r="I23">
        <v>35376</v>
      </c>
      <c r="J23">
        <v>72832</v>
      </c>
      <c r="K23">
        <v>3949</v>
      </c>
      <c r="L23">
        <f>bbdd_Social_Media_Trends[[#This Row],[Likes]]+bbdd_Social_Media_Trends[[#This Row],[Shares]]+bbdd_Social_Media_Trends[[#This Row],[Comments]]</f>
        <v>112157</v>
      </c>
      <c r="M23">
        <f>bbdd_Social_Media_Trends[[#This Row],[Interactions]]/bbdd_Social_Media_Trends[[#This Row],[Views]]</f>
        <v>2.8579356977845818E-2</v>
      </c>
      <c r="N23" s="1" t="s">
        <v>22</v>
      </c>
      <c r="O23" s="4">
        <f t="shared" si="0"/>
        <v>0</v>
      </c>
    </row>
    <row r="24" spans="1:15">
      <c r="A24" s="1" t="s">
        <v>64</v>
      </c>
      <c r="B24" s="2">
        <v>45140</v>
      </c>
      <c r="C24" s="13" t="str">
        <f>TEXT(bbdd_Social_Media_Trends[[#This Row],[Post_Date]],"aaaa-mm")</f>
        <v>2023-08</v>
      </c>
      <c r="D24" s="1" t="s">
        <v>27</v>
      </c>
      <c r="E24" s="1" t="s">
        <v>31</v>
      </c>
      <c r="F24" s="1" t="s">
        <v>20</v>
      </c>
      <c r="G24" s="1" t="s">
        <v>25</v>
      </c>
      <c r="H24">
        <v>599766</v>
      </c>
      <c r="I24">
        <v>223690</v>
      </c>
      <c r="J24">
        <v>22531</v>
      </c>
      <c r="K24">
        <v>10538</v>
      </c>
      <c r="L24">
        <f>bbdd_Social_Media_Trends[[#This Row],[Likes]]+bbdd_Social_Media_Trends[[#This Row],[Shares]]+bbdd_Social_Media_Trends[[#This Row],[Comments]]</f>
        <v>256759</v>
      </c>
      <c r="M24">
        <f>bbdd_Social_Media_Trends[[#This Row],[Interactions]]/bbdd_Social_Media_Trends[[#This Row],[Views]]</f>
        <v>0.42809862513046754</v>
      </c>
      <c r="N24" s="1" t="s">
        <v>29</v>
      </c>
      <c r="O24" s="4">
        <f t="shared" si="0"/>
        <v>0</v>
      </c>
    </row>
    <row r="25" spans="1:15">
      <c r="A25" s="1" t="s">
        <v>65</v>
      </c>
      <c r="B25" s="2">
        <v>44568</v>
      </c>
      <c r="C25" s="13" t="str">
        <f>TEXT(bbdd_Social_Media_Trends[[#This Row],[Post_Date]],"aaaa-mm")</f>
        <v>2022-01</v>
      </c>
      <c r="D25" s="1" t="s">
        <v>24</v>
      </c>
      <c r="E25" s="1" t="s">
        <v>19</v>
      </c>
      <c r="F25" s="1" t="s">
        <v>20</v>
      </c>
      <c r="G25" s="1" t="s">
        <v>37</v>
      </c>
      <c r="H25">
        <v>4357851</v>
      </c>
      <c r="I25">
        <v>449803</v>
      </c>
      <c r="J25">
        <v>63438</v>
      </c>
      <c r="K25">
        <v>28280</v>
      </c>
      <c r="L25">
        <f>bbdd_Social_Media_Trends[[#This Row],[Likes]]+bbdd_Social_Media_Trends[[#This Row],[Shares]]+bbdd_Social_Media_Trends[[#This Row],[Comments]]</f>
        <v>541521</v>
      </c>
      <c r="M25">
        <f>bbdd_Social_Media_Trends[[#This Row],[Interactions]]/bbdd_Social_Media_Trends[[#This Row],[Views]]</f>
        <v>0.12426331235280876</v>
      </c>
      <c r="N25" s="1" t="s">
        <v>16</v>
      </c>
      <c r="O25" s="4">
        <f t="shared" si="0"/>
        <v>0</v>
      </c>
    </row>
    <row r="26" spans="1:15">
      <c r="A26" s="1" t="s">
        <v>66</v>
      </c>
      <c r="B26" s="2">
        <v>45126</v>
      </c>
      <c r="C26" s="13" t="str">
        <f>TEXT(bbdd_Social_Media_Trends[[#This Row],[Post_Date]],"aaaa-mm")</f>
        <v>2023-07</v>
      </c>
      <c r="D26" s="1" t="s">
        <v>27</v>
      </c>
      <c r="E26" s="1" t="s">
        <v>31</v>
      </c>
      <c r="F26" s="1" t="s">
        <v>36</v>
      </c>
      <c r="G26" s="1" t="s">
        <v>44</v>
      </c>
      <c r="H26">
        <v>731492</v>
      </c>
      <c r="I26">
        <v>474649</v>
      </c>
      <c r="J26">
        <v>98377</v>
      </c>
      <c r="K26">
        <v>3654</v>
      </c>
      <c r="L26">
        <f>bbdd_Social_Media_Trends[[#This Row],[Likes]]+bbdd_Social_Media_Trends[[#This Row],[Shares]]+bbdd_Social_Media_Trends[[#This Row],[Comments]]</f>
        <v>576680</v>
      </c>
      <c r="M26">
        <f>bbdd_Social_Media_Trends[[#This Row],[Interactions]]/bbdd_Social_Media_Trends[[#This Row],[Views]]</f>
        <v>0.78836132179162588</v>
      </c>
      <c r="N26" s="1" t="s">
        <v>16</v>
      </c>
      <c r="O26" s="4">
        <f t="shared" si="0"/>
        <v>0</v>
      </c>
    </row>
    <row r="27" spans="1:15">
      <c r="A27" s="1" t="s">
        <v>67</v>
      </c>
      <c r="B27" s="2">
        <v>44812</v>
      </c>
      <c r="C27" s="13" t="str">
        <f>TEXT(bbdd_Social_Media_Trends[[#This Row],[Post_Date]],"aaaa-mm")</f>
        <v>2022-09</v>
      </c>
      <c r="D27" s="1" t="s">
        <v>27</v>
      </c>
      <c r="E27" s="1" t="s">
        <v>31</v>
      </c>
      <c r="F27" s="1" t="s">
        <v>41</v>
      </c>
      <c r="G27" s="1" t="s">
        <v>25</v>
      </c>
      <c r="H27">
        <v>4910814</v>
      </c>
      <c r="I27">
        <v>197287</v>
      </c>
      <c r="J27">
        <v>53218</v>
      </c>
      <c r="K27">
        <v>14896</v>
      </c>
      <c r="L27">
        <f>bbdd_Social_Media_Trends[[#This Row],[Likes]]+bbdd_Social_Media_Trends[[#This Row],[Shares]]+bbdd_Social_Media_Trends[[#This Row],[Comments]]</f>
        <v>265401</v>
      </c>
      <c r="M27">
        <f>bbdd_Social_Media_Trends[[#This Row],[Interactions]]/bbdd_Social_Media_Trends[[#This Row],[Views]]</f>
        <v>5.4044197153465798E-2</v>
      </c>
      <c r="N27" s="1" t="s">
        <v>29</v>
      </c>
      <c r="O27" s="4">
        <f t="shared" si="0"/>
        <v>0</v>
      </c>
    </row>
    <row r="28" spans="1:15">
      <c r="A28" s="1" t="s">
        <v>68</v>
      </c>
      <c r="B28" s="2">
        <v>45060</v>
      </c>
      <c r="C28" s="13" t="str">
        <f>TEXT(bbdd_Social_Media_Trends[[#This Row],[Post_Date]],"aaaa-mm")</f>
        <v>2023-05</v>
      </c>
      <c r="D28" s="1" t="s">
        <v>18</v>
      </c>
      <c r="E28" s="1" t="s">
        <v>39</v>
      </c>
      <c r="F28" s="1" t="s">
        <v>14</v>
      </c>
      <c r="G28" s="1" t="s">
        <v>21</v>
      </c>
      <c r="H28">
        <v>4369260</v>
      </c>
      <c r="I28">
        <v>212278</v>
      </c>
      <c r="J28">
        <v>21264</v>
      </c>
      <c r="K28">
        <v>18172</v>
      </c>
      <c r="L28">
        <f>bbdd_Social_Media_Trends[[#This Row],[Likes]]+bbdd_Social_Media_Trends[[#This Row],[Shares]]+bbdd_Social_Media_Trends[[#This Row],[Comments]]</f>
        <v>251714</v>
      </c>
      <c r="M28">
        <f>bbdd_Social_Media_Trends[[#This Row],[Interactions]]/bbdd_Social_Media_Trends[[#This Row],[Views]]</f>
        <v>5.7610213171109065E-2</v>
      </c>
      <c r="N28" s="1" t="s">
        <v>29</v>
      </c>
      <c r="O28" s="4">
        <f t="shared" si="0"/>
        <v>0</v>
      </c>
    </row>
    <row r="29" spans="1:15">
      <c r="A29" s="1" t="s">
        <v>69</v>
      </c>
      <c r="B29" s="2">
        <v>44703</v>
      </c>
      <c r="C29" s="13" t="str">
        <f>TEXT(bbdd_Social_Media_Trends[[#This Row],[Post_Date]],"aaaa-mm")</f>
        <v>2022-05</v>
      </c>
      <c r="D29" s="1" t="s">
        <v>27</v>
      </c>
      <c r="E29" s="1" t="s">
        <v>57</v>
      </c>
      <c r="F29" s="1" t="s">
        <v>32</v>
      </c>
      <c r="G29" s="1" t="s">
        <v>50</v>
      </c>
      <c r="H29">
        <v>1874437</v>
      </c>
      <c r="I29">
        <v>322601</v>
      </c>
      <c r="J29">
        <v>35671</v>
      </c>
      <c r="K29">
        <v>48768</v>
      </c>
      <c r="L29">
        <f>bbdd_Social_Media_Trends[[#This Row],[Likes]]+bbdd_Social_Media_Trends[[#This Row],[Shares]]+bbdd_Social_Media_Trends[[#This Row],[Comments]]</f>
        <v>407040</v>
      </c>
      <c r="M29">
        <f>bbdd_Social_Media_Trends[[#This Row],[Interactions]]/bbdd_Social_Media_Trends[[#This Row],[Views]]</f>
        <v>0.21715320386868164</v>
      </c>
      <c r="N29" s="1" t="s">
        <v>22</v>
      </c>
      <c r="O29" s="4">
        <f t="shared" si="0"/>
        <v>0</v>
      </c>
    </row>
    <row r="30" spans="1:15">
      <c r="A30" s="1" t="s">
        <v>70</v>
      </c>
      <c r="B30" s="2">
        <v>45199</v>
      </c>
      <c r="C30" s="13" t="str">
        <f>TEXT(bbdd_Social_Media_Trends[[#This Row],[Post_Date]],"aaaa-mm")</f>
        <v>2023-09</v>
      </c>
      <c r="D30" s="1" t="s">
        <v>18</v>
      </c>
      <c r="E30" s="1" t="s">
        <v>39</v>
      </c>
      <c r="F30" s="1" t="s">
        <v>41</v>
      </c>
      <c r="G30" s="1" t="s">
        <v>50</v>
      </c>
      <c r="H30">
        <v>1653907</v>
      </c>
      <c r="I30">
        <v>91836</v>
      </c>
      <c r="J30">
        <v>77370</v>
      </c>
      <c r="K30">
        <v>2823</v>
      </c>
      <c r="L30">
        <f>bbdd_Social_Media_Trends[[#This Row],[Likes]]+bbdd_Social_Media_Trends[[#This Row],[Shares]]+bbdd_Social_Media_Trends[[#This Row],[Comments]]</f>
        <v>172029</v>
      </c>
      <c r="M30">
        <f>bbdd_Social_Media_Trends[[#This Row],[Interactions]]/bbdd_Social_Media_Trends[[#This Row],[Views]]</f>
        <v>0.1040137081468305</v>
      </c>
      <c r="N30" s="1" t="s">
        <v>29</v>
      </c>
      <c r="O30" s="4">
        <f t="shared" si="0"/>
        <v>0</v>
      </c>
    </row>
    <row r="31" spans="1:15">
      <c r="A31" s="1" t="s">
        <v>71</v>
      </c>
      <c r="B31" s="2">
        <v>45222</v>
      </c>
      <c r="C31" s="13" t="str">
        <f>TEXT(bbdd_Social_Media_Trends[[#This Row],[Post_Date]],"aaaa-mm")</f>
        <v>2023-10</v>
      </c>
      <c r="D31" s="1" t="s">
        <v>27</v>
      </c>
      <c r="E31" s="1" t="s">
        <v>19</v>
      </c>
      <c r="F31" s="1" t="s">
        <v>20</v>
      </c>
      <c r="G31" s="1" t="s">
        <v>37</v>
      </c>
      <c r="H31">
        <v>4683280</v>
      </c>
      <c r="I31">
        <v>311330</v>
      </c>
      <c r="J31">
        <v>3357</v>
      </c>
      <c r="K31">
        <v>5110</v>
      </c>
      <c r="L31">
        <f>bbdd_Social_Media_Trends[[#This Row],[Likes]]+bbdd_Social_Media_Trends[[#This Row],[Shares]]+bbdd_Social_Media_Trends[[#This Row],[Comments]]</f>
        <v>319797</v>
      </c>
      <c r="M31">
        <f>bbdd_Social_Media_Trends[[#This Row],[Interactions]]/bbdd_Social_Media_Trends[[#This Row],[Views]]</f>
        <v>6.8284834560393567E-2</v>
      </c>
      <c r="N31" s="1" t="s">
        <v>22</v>
      </c>
      <c r="O31" s="4">
        <f t="shared" si="0"/>
        <v>0</v>
      </c>
    </row>
    <row r="32" spans="1:15">
      <c r="A32" s="1" t="s">
        <v>72</v>
      </c>
      <c r="B32" s="2">
        <v>44642</v>
      </c>
      <c r="C32" s="13" t="str">
        <f>TEXT(bbdd_Social_Media_Trends[[#This Row],[Post_Date]],"aaaa-mm")</f>
        <v>2022-03</v>
      </c>
      <c r="D32" s="1" t="s">
        <v>18</v>
      </c>
      <c r="E32" s="1" t="s">
        <v>35</v>
      </c>
      <c r="F32" s="1" t="s">
        <v>47</v>
      </c>
      <c r="G32" s="1" t="s">
        <v>28</v>
      </c>
      <c r="H32">
        <v>1365655</v>
      </c>
      <c r="I32">
        <v>156164</v>
      </c>
      <c r="J32">
        <v>84930</v>
      </c>
      <c r="K32">
        <v>18303</v>
      </c>
      <c r="L32">
        <f>bbdd_Social_Media_Trends[[#This Row],[Likes]]+bbdd_Social_Media_Trends[[#This Row],[Shares]]+bbdd_Social_Media_Trends[[#This Row],[Comments]]</f>
        <v>259397</v>
      </c>
      <c r="M32">
        <f>bbdd_Social_Media_Trends[[#This Row],[Interactions]]/bbdd_Social_Media_Trends[[#This Row],[Views]]</f>
        <v>0.18994328728705273</v>
      </c>
      <c r="N32" s="1" t="s">
        <v>29</v>
      </c>
      <c r="O32" s="4">
        <f t="shared" si="0"/>
        <v>0</v>
      </c>
    </row>
    <row r="33" spans="1:15">
      <c r="A33" s="1" t="s">
        <v>73</v>
      </c>
      <c r="B33" s="2">
        <v>44630</v>
      </c>
      <c r="C33" s="13" t="str">
        <f>TEXT(bbdd_Social_Media_Trends[[#This Row],[Post_Date]],"aaaa-mm")</f>
        <v>2022-03</v>
      </c>
      <c r="D33" s="1" t="s">
        <v>24</v>
      </c>
      <c r="E33" s="1" t="s">
        <v>46</v>
      </c>
      <c r="F33" s="1" t="s">
        <v>14</v>
      </c>
      <c r="G33" s="1" t="s">
        <v>60</v>
      </c>
      <c r="H33">
        <v>2342195</v>
      </c>
      <c r="I33">
        <v>91944</v>
      </c>
      <c r="J33">
        <v>89578</v>
      </c>
      <c r="K33">
        <v>44440</v>
      </c>
      <c r="L33">
        <f>bbdd_Social_Media_Trends[[#This Row],[Likes]]+bbdd_Social_Media_Trends[[#This Row],[Shares]]+bbdd_Social_Media_Trends[[#This Row],[Comments]]</f>
        <v>225962</v>
      </c>
      <c r="M33">
        <f>bbdd_Social_Media_Trends[[#This Row],[Interactions]]/bbdd_Social_Media_Trends[[#This Row],[Views]]</f>
        <v>9.6474460922339939E-2</v>
      </c>
      <c r="N33" s="1" t="s">
        <v>22</v>
      </c>
      <c r="O33" s="4">
        <f t="shared" si="0"/>
        <v>0</v>
      </c>
    </row>
    <row r="34" spans="1:15">
      <c r="A34" s="1" t="s">
        <v>74</v>
      </c>
      <c r="B34" s="2">
        <v>44750</v>
      </c>
      <c r="C34" s="13" t="str">
        <f>TEXT(bbdd_Social_Media_Trends[[#This Row],[Post_Date]],"aaaa-mm")</f>
        <v>2022-07</v>
      </c>
      <c r="D34" s="1" t="s">
        <v>27</v>
      </c>
      <c r="E34" s="1" t="s">
        <v>39</v>
      </c>
      <c r="F34" s="1" t="s">
        <v>41</v>
      </c>
      <c r="G34" s="1" t="s">
        <v>60</v>
      </c>
      <c r="H34">
        <v>4977438</v>
      </c>
      <c r="I34">
        <v>8731</v>
      </c>
      <c r="J34">
        <v>4500</v>
      </c>
      <c r="K34">
        <v>46045</v>
      </c>
      <c r="L34">
        <f>bbdd_Social_Media_Trends[[#This Row],[Likes]]+bbdd_Social_Media_Trends[[#This Row],[Shares]]+bbdd_Social_Media_Trends[[#This Row],[Comments]]</f>
        <v>59276</v>
      </c>
      <c r="M34">
        <f>bbdd_Social_Media_Trends[[#This Row],[Interactions]]/bbdd_Social_Media_Trends[[#This Row],[Views]]</f>
        <v>1.1908937891340886E-2</v>
      </c>
      <c r="N34" s="1" t="s">
        <v>29</v>
      </c>
      <c r="O34" s="4">
        <f t="shared" si="0"/>
        <v>0</v>
      </c>
    </row>
    <row r="35" spans="1:15">
      <c r="A35" s="1" t="s">
        <v>75</v>
      </c>
      <c r="B35" s="2">
        <v>44876</v>
      </c>
      <c r="C35" s="13" t="str">
        <f>TEXT(bbdd_Social_Media_Trends[[#This Row],[Post_Date]],"aaaa-mm")</f>
        <v>2022-11</v>
      </c>
      <c r="D35" s="1" t="s">
        <v>27</v>
      </c>
      <c r="E35" s="1" t="s">
        <v>49</v>
      </c>
      <c r="F35" s="1" t="s">
        <v>47</v>
      </c>
      <c r="G35" s="1" t="s">
        <v>28</v>
      </c>
      <c r="H35">
        <v>3005703</v>
      </c>
      <c r="I35">
        <v>16688</v>
      </c>
      <c r="J35">
        <v>77970</v>
      </c>
      <c r="K35">
        <v>15891</v>
      </c>
      <c r="L35">
        <f>bbdd_Social_Media_Trends[[#This Row],[Likes]]+bbdd_Social_Media_Trends[[#This Row],[Shares]]+bbdd_Social_Media_Trends[[#This Row],[Comments]]</f>
        <v>110549</v>
      </c>
      <c r="M35">
        <f>bbdd_Social_Media_Trends[[#This Row],[Interactions]]/bbdd_Social_Media_Trends[[#This Row],[Views]]</f>
        <v>3.6779748365024754E-2</v>
      </c>
      <c r="N35" s="1" t="s">
        <v>29</v>
      </c>
      <c r="O35" s="4">
        <f t="shared" si="0"/>
        <v>0</v>
      </c>
    </row>
    <row r="36" spans="1:15">
      <c r="A36" s="1" t="s">
        <v>76</v>
      </c>
      <c r="B36" s="2">
        <v>45248</v>
      </c>
      <c r="C36" s="13" t="str">
        <f>TEXT(bbdd_Social_Media_Trends[[#This Row],[Post_Date]],"aaaa-mm")</f>
        <v>2023-11</v>
      </c>
      <c r="D36" s="1" t="s">
        <v>27</v>
      </c>
      <c r="E36" s="1" t="s">
        <v>19</v>
      </c>
      <c r="F36" s="1" t="s">
        <v>36</v>
      </c>
      <c r="G36" s="1" t="s">
        <v>15</v>
      </c>
      <c r="H36">
        <v>936390</v>
      </c>
      <c r="I36">
        <v>368646</v>
      </c>
      <c r="J36">
        <v>92202</v>
      </c>
      <c r="K36">
        <v>2016</v>
      </c>
      <c r="L36">
        <f>bbdd_Social_Media_Trends[[#This Row],[Likes]]+bbdd_Social_Media_Trends[[#This Row],[Shares]]+bbdd_Social_Media_Trends[[#This Row],[Comments]]</f>
        <v>462864</v>
      </c>
      <c r="M36">
        <f>bbdd_Social_Media_Trends[[#This Row],[Interactions]]/bbdd_Social_Media_Trends[[#This Row],[Views]]</f>
        <v>0.49430685932143659</v>
      </c>
      <c r="N36" s="1" t="s">
        <v>29</v>
      </c>
      <c r="O36" s="4">
        <f t="shared" si="0"/>
        <v>0</v>
      </c>
    </row>
    <row r="37" spans="1:15">
      <c r="A37" s="1" t="s">
        <v>77</v>
      </c>
      <c r="B37" s="2">
        <v>45108</v>
      </c>
      <c r="C37" s="13" t="str">
        <f>TEXT(bbdd_Social_Media_Trends[[#This Row],[Post_Date]],"aaaa-mm")</f>
        <v>2023-07</v>
      </c>
      <c r="D37" s="1" t="s">
        <v>12</v>
      </c>
      <c r="E37" s="1" t="s">
        <v>19</v>
      </c>
      <c r="F37" s="1" t="s">
        <v>41</v>
      </c>
      <c r="G37" s="1" t="s">
        <v>37</v>
      </c>
      <c r="H37">
        <v>1855796</v>
      </c>
      <c r="I37">
        <v>158156</v>
      </c>
      <c r="J37">
        <v>6423</v>
      </c>
      <c r="K37">
        <v>20518</v>
      </c>
      <c r="L37">
        <f>bbdd_Social_Media_Trends[[#This Row],[Likes]]+bbdd_Social_Media_Trends[[#This Row],[Shares]]+bbdd_Social_Media_Trends[[#This Row],[Comments]]</f>
        <v>185097</v>
      </c>
      <c r="M37">
        <f>bbdd_Social_Media_Trends[[#This Row],[Interactions]]/bbdd_Social_Media_Trends[[#This Row],[Views]]</f>
        <v>9.9739949865179145E-2</v>
      </c>
      <c r="N37" s="1" t="s">
        <v>16</v>
      </c>
      <c r="O37" s="4">
        <f t="shared" si="0"/>
        <v>0</v>
      </c>
    </row>
    <row r="38" spans="1:15">
      <c r="A38" s="1" t="s">
        <v>78</v>
      </c>
      <c r="B38" s="2">
        <v>44721</v>
      </c>
      <c r="C38" s="13" t="str">
        <f>TEXT(bbdd_Social_Media_Trends[[#This Row],[Post_Date]],"aaaa-mm")</f>
        <v>2022-06</v>
      </c>
      <c r="D38" s="1" t="s">
        <v>18</v>
      </c>
      <c r="E38" s="1" t="s">
        <v>46</v>
      </c>
      <c r="F38" s="1" t="s">
        <v>47</v>
      </c>
      <c r="G38" s="1" t="s">
        <v>44</v>
      </c>
      <c r="H38">
        <v>48908</v>
      </c>
      <c r="I38">
        <v>205884</v>
      </c>
      <c r="J38">
        <v>37256</v>
      </c>
      <c r="K38">
        <v>14618</v>
      </c>
      <c r="L38">
        <f>bbdd_Social_Media_Trends[[#This Row],[Likes]]+bbdd_Social_Media_Trends[[#This Row],[Shares]]+bbdd_Social_Media_Trends[[#This Row],[Comments]]</f>
        <v>257758</v>
      </c>
      <c r="M38">
        <f>bbdd_Social_Media_Trends[[#This Row],[Interactions]]/bbdd_Social_Media_Trends[[#This Row],[Views]]</f>
        <v>5.2702625337368119</v>
      </c>
      <c r="N38" s="1" t="s">
        <v>29</v>
      </c>
      <c r="O38" s="4">
        <f t="shared" si="0"/>
        <v>0</v>
      </c>
    </row>
    <row r="39" spans="1:15">
      <c r="A39" s="1" t="s">
        <v>79</v>
      </c>
      <c r="B39" s="2">
        <v>45122</v>
      </c>
      <c r="C39" s="13" t="str">
        <f>TEXT(bbdd_Social_Media_Trends[[#This Row],[Post_Date]],"aaaa-mm")</f>
        <v>2023-07</v>
      </c>
      <c r="D39" s="1" t="s">
        <v>18</v>
      </c>
      <c r="E39" s="1" t="s">
        <v>31</v>
      </c>
      <c r="F39" s="1" t="s">
        <v>14</v>
      </c>
      <c r="G39" s="1" t="s">
        <v>21</v>
      </c>
      <c r="H39">
        <v>1367820</v>
      </c>
      <c r="I39">
        <v>10794</v>
      </c>
      <c r="J39">
        <v>7617</v>
      </c>
      <c r="K39">
        <v>36639</v>
      </c>
      <c r="L39">
        <f>bbdd_Social_Media_Trends[[#This Row],[Likes]]+bbdd_Social_Media_Trends[[#This Row],[Shares]]+bbdd_Social_Media_Trends[[#This Row],[Comments]]</f>
        <v>55050</v>
      </c>
      <c r="M39">
        <f>bbdd_Social_Media_Trends[[#This Row],[Interactions]]/bbdd_Social_Media_Trends[[#This Row],[Views]]</f>
        <v>4.0246523665394572E-2</v>
      </c>
      <c r="N39" s="1" t="s">
        <v>22</v>
      </c>
      <c r="O39" s="4">
        <f t="shared" si="0"/>
        <v>0</v>
      </c>
    </row>
    <row r="40" spans="1:15">
      <c r="A40" s="1" t="s">
        <v>80</v>
      </c>
      <c r="B40" s="2">
        <v>44832</v>
      </c>
      <c r="C40" s="13" t="str">
        <f>TEXT(bbdd_Social_Media_Trends[[#This Row],[Post_Date]],"aaaa-mm")</f>
        <v>2022-09</v>
      </c>
      <c r="D40" s="1" t="s">
        <v>12</v>
      </c>
      <c r="E40" s="1" t="s">
        <v>39</v>
      </c>
      <c r="F40" s="1" t="s">
        <v>20</v>
      </c>
      <c r="G40" s="1" t="s">
        <v>60</v>
      </c>
      <c r="H40">
        <v>4499253</v>
      </c>
      <c r="I40">
        <v>469481</v>
      </c>
      <c r="J40">
        <v>89583</v>
      </c>
      <c r="K40">
        <v>41549</v>
      </c>
      <c r="L40">
        <f>bbdd_Social_Media_Trends[[#This Row],[Likes]]+bbdd_Social_Media_Trends[[#This Row],[Shares]]+bbdd_Social_Media_Trends[[#This Row],[Comments]]</f>
        <v>600613</v>
      </c>
      <c r="M40">
        <f>bbdd_Social_Media_Trends[[#This Row],[Interactions]]/bbdd_Social_Media_Trends[[#This Row],[Views]]</f>
        <v>0.13349171518027547</v>
      </c>
      <c r="N40" s="1" t="s">
        <v>16</v>
      </c>
      <c r="O40" s="4">
        <f t="shared" si="0"/>
        <v>0</v>
      </c>
    </row>
    <row r="41" spans="1:15">
      <c r="A41" s="1" t="s">
        <v>81</v>
      </c>
      <c r="B41" s="2">
        <v>44592</v>
      </c>
      <c r="C41" s="13" t="str">
        <f>TEXT(bbdd_Social_Media_Trends[[#This Row],[Post_Date]],"aaaa-mm")</f>
        <v>2022-01</v>
      </c>
      <c r="D41" s="1" t="s">
        <v>24</v>
      </c>
      <c r="E41" s="1" t="s">
        <v>35</v>
      </c>
      <c r="F41" s="1" t="s">
        <v>32</v>
      </c>
      <c r="G41" s="1" t="s">
        <v>60</v>
      </c>
      <c r="H41">
        <v>4510477</v>
      </c>
      <c r="I41">
        <v>274631</v>
      </c>
      <c r="J41">
        <v>82143</v>
      </c>
      <c r="K41">
        <v>13932</v>
      </c>
      <c r="L41">
        <f>bbdd_Social_Media_Trends[[#This Row],[Likes]]+bbdd_Social_Media_Trends[[#This Row],[Shares]]+bbdd_Social_Media_Trends[[#This Row],[Comments]]</f>
        <v>370706</v>
      </c>
      <c r="M41">
        <f>bbdd_Social_Media_Trends[[#This Row],[Interactions]]/bbdd_Social_Media_Trends[[#This Row],[Views]]</f>
        <v>8.2187759742484004E-2</v>
      </c>
      <c r="N41" s="1" t="s">
        <v>29</v>
      </c>
      <c r="O41" s="4">
        <f t="shared" si="0"/>
        <v>0</v>
      </c>
    </row>
    <row r="42" spans="1:15">
      <c r="A42" s="1" t="s">
        <v>82</v>
      </c>
      <c r="B42" s="2">
        <v>44623</v>
      </c>
      <c r="C42" s="13" t="str">
        <f>TEXT(bbdd_Social_Media_Trends[[#This Row],[Post_Date]],"aaaa-mm")</f>
        <v>2022-03</v>
      </c>
      <c r="D42" s="1" t="s">
        <v>24</v>
      </c>
      <c r="E42" s="1" t="s">
        <v>19</v>
      </c>
      <c r="F42" s="1" t="s">
        <v>47</v>
      </c>
      <c r="G42" s="1" t="s">
        <v>21</v>
      </c>
      <c r="H42">
        <v>4380015</v>
      </c>
      <c r="I42">
        <v>355402</v>
      </c>
      <c r="J42">
        <v>41860</v>
      </c>
      <c r="K42">
        <v>42729</v>
      </c>
      <c r="L42">
        <f>bbdd_Social_Media_Trends[[#This Row],[Likes]]+bbdd_Social_Media_Trends[[#This Row],[Shares]]+bbdd_Social_Media_Trends[[#This Row],[Comments]]</f>
        <v>439991</v>
      </c>
      <c r="M42">
        <f>bbdd_Social_Media_Trends[[#This Row],[Interactions]]/bbdd_Social_Media_Trends[[#This Row],[Views]]</f>
        <v>0.1004542221887368</v>
      </c>
      <c r="N42" s="1" t="s">
        <v>16</v>
      </c>
      <c r="O42" s="4">
        <f t="shared" si="0"/>
        <v>0</v>
      </c>
    </row>
    <row r="43" spans="1:15">
      <c r="A43" s="1" t="s">
        <v>83</v>
      </c>
      <c r="B43" s="2">
        <v>44637</v>
      </c>
      <c r="C43" s="13" t="str">
        <f>TEXT(bbdd_Social_Media_Trends[[#This Row],[Post_Date]],"aaaa-mm")</f>
        <v>2022-03</v>
      </c>
      <c r="D43" s="1" t="s">
        <v>27</v>
      </c>
      <c r="E43" s="1" t="s">
        <v>59</v>
      </c>
      <c r="F43" s="1" t="s">
        <v>41</v>
      </c>
      <c r="G43" s="1" t="s">
        <v>28</v>
      </c>
      <c r="H43">
        <v>943395</v>
      </c>
      <c r="I43">
        <v>402996</v>
      </c>
      <c r="J43">
        <v>18661</v>
      </c>
      <c r="K43">
        <v>11999</v>
      </c>
      <c r="L43">
        <f>bbdd_Social_Media_Trends[[#This Row],[Likes]]+bbdd_Social_Media_Trends[[#This Row],[Shares]]+bbdd_Social_Media_Trends[[#This Row],[Comments]]</f>
        <v>433656</v>
      </c>
      <c r="M43">
        <f>bbdd_Social_Media_Trends[[#This Row],[Interactions]]/bbdd_Social_Media_Trends[[#This Row],[Views]]</f>
        <v>0.45967595757874485</v>
      </c>
      <c r="N43" s="1" t="s">
        <v>16</v>
      </c>
      <c r="O43" s="4">
        <f t="shared" si="0"/>
        <v>0</v>
      </c>
    </row>
    <row r="44" spans="1:15">
      <c r="A44" s="1" t="s">
        <v>84</v>
      </c>
      <c r="B44" s="2">
        <v>44814</v>
      </c>
      <c r="C44" s="13" t="str">
        <f>TEXT(bbdd_Social_Media_Trends[[#This Row],[Post_Date]],"aaaa-mm")</f>
        <v>2022-09</v>
      </c>
      <c r="D44" s="1" t="s">
        <v>24</v>
      </c>
      <c r="E44" s="1" t="s">
        <v>35</v>
      </c>
      <c r="F44" s="1" t="s">
        <v>32</v>
      </c>
      <c r="G44" s="1" t="s">
        <v>25</v>
      </c>
      <c r="H44">
        <v>3961278</v>
      </c>
      <c r="I44">
        <v>49656</v>
      </c>
      <c r="J44">
        <v>93072</v>
      </c>
      <c r="K44">
        <v>23952</v>
      </c>
      <c r="L44">
        <f>bbdd_Social_Media_Trends[[#This Row],[Likes]]+bbdd_Social_Media_Trends[[#This Row],[Shares]]+bbdd_Social_Media_Trends[[#This Row],[Comments]]</f>
        <v>166680</v>
      </c>
      <c r="M44">
        <f>bbdd_Social_Media_Trends[[#This Row],[Interactions]]/bbdd_Social_Media_Trends[[#This Row],[Views]]</f>
        <v>4.2077329589087158E-2</v>
      </c>
      <c r="N44" s="1" t="s">
        <v>22</v>
      </c>
      <c r="O44" s="4">
        <f t="shared" si="0"/>
        <v>0</v>
      </c>
    </row>
    <row r="45" spans="1:15">
      <c r="A45" s="1" t="s">
        <v>85</v>
      </c>
      <c r="B45" s="2">
        <v>45222</v>
      </c>
      <c r="C45" s="13" t="str">
        <f>TEXT(bbdd_Social_Media_Trends[[#This Row],[Post_Date]],"aaaa-mm")</f>
        <v>2023-10</v>
      </c>
      <c r="D45" s="1" t="s">
        <v>27</v>
      </c>
      <c r="E45" s="1" t="s">
        <v>35</v>
      </c>
      <c r="F45" s="1" t="s">
        <v>20</v>
      </c>
      <c r="G45" s="1" t="s">
        <v>25</v>
      </c>
      <c r="H45">
        <v>4080112</v>
      </c>
      <c r="I45">
        <v>171609</v>
      </c>
      <c r="J45">
        <v>17994</v>
      </c>
      <c r="K45">
        <v>41339</v>
      </c>
      <c r="L45">
        <f>bbdd_Social_Media_Trends[[#This Row],[Likes]]+bbdd_Social_Media_Trends[[#This Row],[Shares]]+bbdd_Social_Media_Trends[[#This Row],[Comments]]</f>
        <v>230942</v>
      </c>
      <c r="M45">
        <f>bbdd_Social_Media_Trends[[#This Row],[Interactions]]/bbdd_Social_Media_Trends[[#This Row],[Views]]</f>
        <v>5.6601877595516985E-2</v>
      </c>
      <c r="N45" s="1" t="s">
        <v>22</v>
      </c>
      <c r="O45" s="4">
        <f t="shared" si="0"/>
        <v>0</v>
      </c>
    </row>
    <row r="46" spans="1:15">
      <c r="A46" s="1" t="s">
        <v>86</v>
      </c>
      <c r="B46" s="2">
        <v>44991</v>
      </c>
      <c r="C46" s="13" t="str">
        <f>TEXT(bbdd_Social_Media_Trends[[#This Row],[Post_Date]],"aaaa-mm")</f>
        <v>2023-03</v>
      </c>
      <c r="D46" s="1" t="s">
        <v>24</v>
      </c>
      <c r="E46" s="1" t="s">
        <v>35</v>
      </c>
      <c r="F46" s="1" t="s">
        <v>20</v>
      </c>
      <c r="G46" s="1" t="s">
        <v>44</v>
      </c>
      <c r="H46">
        <v>3934142</v>
      </c>
      <c r="I46">
        <v>380972</v>
      </c>
      <c r="J46">
        <v>42858</v>
      </c>
      <c r="K46">
        <v>26194</v>
      </c>
      <c r="L46">
        <f>bbdd_Social_Media_Trends[[#This Row],[Likes]]+bbdd_Social_Media_Trends[[#This Row],[Shares]]+bbdd_Social_Media_Trends[[#This Row],[Comments]]</f>
        <v>450024</v>
      </c>
      <c r="M46">
        <f>bbdd_Social_Media_Trends[[#This Row],[Interactions]]/bbdd_Social_Media_Trends[[#This Row],[Views]]</f>
        <v>0.11438936367828106</v>
      </c>
      <c r="N46" s="1" t="s">
        <v>29</v>
      </c>
      <c r="O46" s="4">
        <f t="shared" si="0"/>
        <v>0</v>
      </c>
    </row>
    <row r="47" spans="1:15">
      <c r="A47" s="1" t="s">
        <v>87</v>
      </c>
      <c r="B47" s="2">
        <v>45273</v>
      </c>
      <c r="C47" s="13" t="str">
        <f>TEXT(bbdd_Social_Media_Trends[[#This Row],[Post_Date]],"aaaa-mm")</f>
        <v>2023-12</v>
      </c>
      <c r="D47" s="1" t="s">
        <v>18</v>
      </c>
      <c r="E47" s="1" t="s">
        <v>39</v>
      </c>
      <c r="F47" s="1" t="s">
        <v>36</v>
      </c>
      <c r="G47" s="1" t="s">
        <v>25</v>
      </c>
      <c r="H47">
        <v>272327</v>
      </c>
      <c r="I47">
        <v>274271</v>
      </c>
      <c r="J47">
        <v>56073</v>
      </c>
      <c r="K47">
        <v>17526</v>
      </c>
      <c r="L47">
        <f>bbdd_Social_Media_Trends[[#This Row],[Likes]]+bbdd_Social_Media_Trends[[#This Row],[Shares]]+bbdd_Social_Media_Trends[[#This Row],[Comments]]</f>
        <v>347870</v>
      </c>
      <c r="M47">
        <f>bbdd_Social_Media_Trends[[#This Row],[Interactions]]/bbdd_Social_Media_Trends[[#This Row],[Views]]</f>
        <v>1.2773981279858406</v>
      </c>
      <c r="N47" s="1" t="s">
        <v>16</v>
      </c>
      <c r="O47" s="4">
        <f t="shared" si="0"/>
        <v>0</v>
      </c>
    </row>
    <row r="48" spans="1:15">
      <c r="A48" s="1" t="s">
        <v>88</v>
      </c>
      <c r="B48" s="2">
        <v>45079</v>
      </c>
      <c r="C48" s="13" t="str">
        <f>TEXT(bbdd_Social_Media_Trends[[#This Row],[Post_Date]],"aaaa-mm")</f>
        <v>2023-06</v>
      </c>
      <c r="D48" s="1" t="s">
        <v>18</v>
      </c>
      <c r="E48" s="1" t="s">
        <v>57</v>
      </c>
      <c r="F48" s="1" t="s">
        <v>47</v>
      </c>
      <c r="G48" s="1" t="s">
        <v>37</v>
      </c>
      <c r="H48">
        <v>1600237</v>
      </c>
      <c r="I48">
        <v>325368</v>
      </c>
      <c r="J48">
        <v>62818</v>
      </c>
      <c r="K48">
        <v>25686</v>
      </c>
      <c r="L48">
        <f>bbdd_Social_Media_Trends[[#This Row],[Likes]]+bbdd_Social_Media_Trends[[#This Row],[Shares]]+bbdd_Social_Media_Trends[[#This Row],[Comments]]</f>
        <v>413872</v>
      </c>
      <c r="M48">
        <f>bbdd_Social_Media_Trends[[#This Row],[Interactions]]/bbdd_Social_Media_Trends[[#This Row],[Views]]</f>
        <v>0.25863169018089194</v>
      </c>
      <c r="N48" s="1" t="s">
        <v>22</v>
      </c>
      <c r="O48" s="4">
        <f t="shared" si="0"/>
        <v>0</v>
      </c>
    </row>
    <row r="49" spans="1:15">
      <c r="A49" s="1" t="s">
        <v>89</v>
      </c>
      <c r="B49" s="2">
        <v>45237</v>
      </c>
      <c r="C49" s="13" t="str">
        <f>TEXT(bbdd_Social_Media_Trends[[#This Row],[Post_Date]],"aaaa-mm")</f>
        <v>2023-11</v>
      </c>
      <c r="D49" s="1" t="s">
        <v>18</v>
      </c>
      <c r="E49" s="1" t="s">
        <v>31</v>
      </c>
      <c r="F49" s="1" t="s">
        <v>41</v>
      </c>
      <c r="G49" s="1" t="s">
        <v>21</v>
      </c>
      <c r="H49">
        <v>2212857</v>
      </c>
      <c r="I49">
        <v>74624</v>
      </c>
      <c r="J49">
        <v>24137</v>
      </c>
      <c r="K49">
        <v>35546</v>
      </c>
      <c r="L49">
        <f>bbdd_Social_Media_Trends[[#This Row],[Likes]]+bbdd_Social_Media_Trends[[#This Row],[Shares]]+bbdd_Social_Media_Trends[[#This Row],[Comments]]</f>
        <v>134307</v>
      </c>
      <c r="M49">
        <f>bbdd_Social_Media_Trends[[#This Row],[Interactions]]/bbdd_Social_Media_Trends[[#This Row],[Views]]</f>
        <v>6.0693935487019721E-2</v>
      </c>
      <c r="N49" s="1" t="s">
        <v>22</v>
      </c>
      <c r="O49" s="4">
        <f t="shared" si="0"/>
        <v>0</v>
      </c>
    </row>
    <row r="50" spans="1:15">
      <c r="A50" s="1" t="s">
        <v>90</v>
      </c>
      <c r="B50" s="2">
        <v>45045</v>
      </c>
      <c r="C50" s="13" t="str">
        <f>TEXT(bbdd_Social_Media_Trends[[#This Row],[Post_Date]],"aaaa-mm")</f>
        <v>2023-04</v>
      </c>
      <c r="D50" s="1" t="s">
        <v>24</v>
      </c>
      <c r="E50" s="1" t="s">
        <v>39</v>
      </c>
      <c r="F50" s="1" t="s">
        <v>41</v>
      </c>
      <c r="G50" s="1" t="s">
        <v>60</v>
      </c>
      <c r="H50">
        <v>4711157</v>
      </c>
      <c r="I50">
        <v>313821</v>
      </c>
      <c r="J50">
        <v>86074</v>
      </c>
      <c r="K50">
        <v>36395</v>
      </c>
      <c r="L50">
        <f>bbdd_Social_Media_Trends[[#This Row],[Likes]]+bbdd_Social_Media_Trends[[#This Row],[Shares]]+bbdd_Social_Media_Trends[[#This Row],[Comments]]</f>
        <v>436290</v>
      </c>
      <c r="M50">
        <f>bbdd_Social_Media_Trends[[#This Row],[Interactions]]/bbdd_Social_Media_Trends[[#This Row],[Views]]</f>
        <v>9.2607824362465521E-2</v>
      </c>
      <c r="N50" s="1" t="s">
        <v>16</v>
      </c>
      <c r="O50" s="4">
        <f t="shared" si="0"/>
        <v>0</v>
      </c>
    </row>
    <row r="51" spans="1:15">
      <c r="A51" s="1" t="s">
        <v>91</v>
      </c>
      <c r="B51" s="2">
        <v>44788</v>
      </c>
      <c r="C51" s="13" t="str">
        <f>TEXT(bbdd_Social_Media_Trends[[#This Row],[Post_Date]],"aaaa-mm")</f>
        <v>2022-08</v>
      </c>
      <c r="D51" s="1" t="s">
        <v>18</v>
      </c>
      <c r="E51" s="1" t="s">
        <v>59</v>
      </c>
      <c r="F51" s="1" t="s">
        <v>47</v>
      </c>
      <c r="G51" s="1" t="s">
        <v>37</v>
      </c>
      <c r="H51">
        <v>2747788</v>
      </c>
      <c r="I51">
        <v>422463</v>
      </c>
      <c r="J51">
        <v>21545</v>
      </c>
      <c r="K51">
        <v>40997</v>
      </c>
      <c r="L51">
        <f>bbdd_Social_Media_Trends[[#This Row],[Likes]]+bbdd_Social_Media_Trends[[#This Row],[Shares]]+bbdd_Social_Media_Trends[[#This Row],[Comments]]</f>
        <v>485005</v>
      </c>
      <c r="M51">
        <f>bbdd_Social_Media_Trends[[#This Row],[Interactions]]/bbdd_Social_Media_Trends[[#This Row],[Views]]</f>
        <v>0.17650743070426103</v>
      </c>
      <c r="N51" s="1" t="s">
        <v>29</v>
      </c>
      <c r="O51" s="4">
        <f t="shared" si="0"/>
        <v>0</v>
      </c>
    </row>
    <row r="52" spans="1:15">
      <c r="A52" s="1" t="s">
        <v>92</v>
      </c>
      <c r="B52" s="2">
        <v>44704</v>
      </c>
      <c r="C52" s="13" t="str">
        <f>TEXT(bbdd_Social_Media_Trends[[#This Row],[Post_Date]],"aaaa-mm")</f>
        <v>2022-05</v>
      </c>
      <c r="D52" s="1" t="s">
        <v>27</v>
      </c>
      <c r="E52" s="1" t="s">
        <v>31</v>
      </c>
      <c r="F52" s="1" t="s">
        <v>32</v>
      </c>
      <c r="G52" s="1" t="s">
        <v>28</v>
      </c>
      <c r="H52">
        <v>2081426</v>
      </c>
      <c r="I52">
        <v>225061</v>
      </c>
      <c r="J52">
        <v>67840</v>
      </c>
      <c r="K52">
        <v>28774</v>
      </c>
      <c r="L52">
        <f>bbdd_Social_Media_Trends[[#This Row],[Likes]]+bbdd_Social_Media_Trends[[#This Row],[Shares]]+bbdd_Social_Media_Trends[[#This Row],[Comments]]</f>
        <v>321675</v>
      </c>
      <c r="M52">
        <f>bbdd_Social_Media_Trends[[#This Row],[Interactions]]/bbdd_Social_Media_Trends[[#This Row],[Views]]</f>
        <v>0.15454548948653471</v>
      </c>
      <c r="N52" s="1" t="s">
        <v>22</v>
      </c>
      <c r="O52" s="4">
        <f t="shared" si="0"/>
        <v>0</v>
      </c>
    </row>
    <row r="53" spans="1:15">
      <c r="A53" s="1" t="s">
        <v>93</v>
      </c>
      <c r="B53" s="2">
        <v>44940</v>
      </c>
      <c r="C53" s="13" t="str">
        <f>TEXT(bbdd_Social_Media_Trends[[#This Row],[Post_Date]],"aaaa-mm")</f>
        <v>2023-01</v>
      </c>
      <c r="D53" s="1" t="s">
        <v>27</v>
      </c>
      <c r="E53" s="1" t="s">
        <v>46</v>
      </c>
      <c r="F53" s="1" t="s">
        <v>41</v>
      </c>
      <c r="G53" s="1" t="s">
        <v>50</v>
      </c>
      <c r="H53">
        <v>2258494</v>
      </c>
      <c r="I53">
        <v>159509</v>
      </c>
      <c r="J53">
        <v>25505</v>
      </c>
      <c r="K53">
        <v>8605</v>
      </c>
      <c r="L53">
        <f>bbdd_Social_Media_Trends[[#This Row],[Likes]]+bbdd_Social_Media_Trends[[#This Row],[Shares]]+bbdd_Social_Media_Trends[[#This Row],[Comments]]</f>
        <v>193619</v>
      </c>
      <c r="M53">
        <f>bbdd_Social_Media_Trends[[#This Row],[Interactions]]/bbdd_Social_Media_Trends[[#This Row],[Views]]</f>
        <v>8.5729251439233406E-2</v>
      </c>
      <c r="N53" s="1" t="s">
        <v>22</v>
      </c>
      <c r="O53" s="4">
        <f t="shared" si="0"/>
        <v>0</v>
      </c>
    </row>
    <row r="54" spans="1:15">
      <c r="A54" s="1" t="s">
        <v>94</v>
      </c>
      <c r="B54" s="2">
        <v>44871</v>
      </c>
      <c r="C54" s="13" t="str">
        <f>TEXT(bbdd_Social_Media_Trends[[#This Row],[Post_Date]],"aaaa-mm")</f>
        <v>2022-11</v>
      </c>
      <c r="D54" s="1" t="s">
        <v>27</v>
      </c>
      <c r="E54" s="1" t="s">
        <v>35</v>
      </c>
      <c r="F54" s="1" t="s">
        <v>36</v>
      </c>
      <c r="G54" s="1" t="s">
        <v>37</v>
      </c>
      <c r="H54">
        <v>1357850</v>
      </c>
      <c r="I54">
        <v>472399</v>
      </c>
      <c r="J54">
        <v>90644</v>
      </c>
      <c r="K54">
        <v>33331</v>
      </c>
      <c r="L54">
        <f>bbdd_Social_Media_Trends[[#This Row],[Likes]]+bbdd_Social_Media_Trends[[#This Row],[Shares]]+bbdd_Social_Media_Trends[[#This Row],[Comments]]</f>
        <v>596374</v>
      </c>
      <c r="M54">
        <f>bbdd_Social_Media_Trends[[#This Row],[Interactions]]/bbdd_Social_Media_Trends[[#This Row],[Views]]</f>
        <v>0.43920462495857421</v>
      </c>
      <c r="N54" s="1" t="s">
        <v>29</v>
      </c>
      <c r="O54" s="4">
        <f t="shared" si="0"/>
        <v>0</v>
      </c>
    </row>
    <row r="55" spans="1:15">
      <c r="A55" s="1" t="s">
        <v>95</v>
      </c>
      <c r="B55" s="2">
        <v>45186</v>
      </c>
      <c r="C55" s="13" t="str">
        <f>TEXT(bbdd_Social_Media_Trends[[#This Row],[Post_Date]],"aaaa-mm")</f>
        <v>2023-09</v>
      </c>
      <c r="D55" s="1" t="s">
        <v>24</v>
      </c>
      <c r="E55" s="1" t="s">
        <v>52</v>
      </c>
      <c r="F55" s="1" t="s">
        <v>47</v>
      </c>
      <c r="G55" s="1" t="s">
        <v>50</v>
      </c>
      <c r="H55">
        <v>392337</v>
      </c>
      <c r="I55">
        <v>332566</v>
      </c>
      <c r="J55">
        <v>43169</v>
      </c>
      <c r="K55">
        <v>45161</v>
      </c>
      <c r="L55">
        <f>bbdd_Social_Media_Trends[[#This Row],[Likes]]+bbdd_Social_Media_Trends[[#This Row],[Shares]]+bbdd_Social_Media_Trends[[#This Row],[Comments]]</f>
        <v>420896</v>
      </c>
      <c r="M55">
        <f>bbdd_Social_Media_Trends[[#This Row],[Interactions]]/bbdd_Social_Media_Trends[[#This Row],[Views]]</f>
        <v>1.0727920129888335</v>
      </c>
      <c r="N55" s="1" t="s">
        <v>22</v>
      </c>
      <c r="O55" s="4">
        <f t="shared" si="0"/>
        <v>0</v>
      </c>
    </row>
    <row r="56" spans="1:15">
      <c r="A56" s="1" t="s">
        <v>96</v>
      </c>
      <c r="B56" s="2">
        <v>44939</v>
      </c>
      <c r="C56" s="13" t="str">
        <f>TEXT(bbdd_Social_Media_Trends[[#This Row],[Post_Date]],"aaaa-mm")</f>
        <v>2023-01</v>
      </c>
      <c r="D56" s="1" t="s">
        <v>24</v>
      </c>
      <c r="E56" s="1" t="s">
        <v>31</v>
      </c>
      <c r="F56" s="1" t="s">
        <v>47</v>
      </c>
      <c r="G56" s="1" t="s">
        <v>60</v>
      </c>
      <c r="H56">
        <v>4006009</v>
      </c>
      <c r="I56">
        <v>491965</v>
      </c>
      <c r="J56">
        <v>60534</v>
      </c>
      <c r="K56">
        <v>31438</v>
      </c>
      <c r="L56">
        <f>bbdd_Social_Media_Trends[[#This Row],[Likes]]+bbdd_Social_Media_Trends[[#This Row],[Shares]]+bbdd_Social_Media_Trends[[#This Row],[Comments]]</f>
        <v>583937</v>
      </c>
      <c r="M56">
        <f>bbdd_Social_Media_Trends[[#This Row],[Interactions]]/bbdd_Social_Media_Trends[[#This Row],[Views]]</f>
        <v>0.1457652741169578</v>
      </c>
      <c r="N56" s="1" t="s">
        <v>16</v>
      </c>
      <c r="O56" s="4">
        <f t="shared" si="0"/>
        <v>0</v>
      </c>
    </row>
    <row r="57" spans="1:15">
      <c r="A57" s="1" t="s">
        <v>97</v>
      </c>
      <c r="B57" s="2">
        <v>45163</v>
      </c>
      <c r="C57" s="13" t="str">
        <f>TEXT(bbdd_Social_Media_Trends[[#This Row],[Post_Date]],"aaaa-mm")</f>
        <v>2023-08</v>
      </c>
      <c r="D57" s="1" t="s">
        <v>27</v>
      </c>
      <c r="E57" s="1" t="s">
        <v>52</v>
      </c>
      <c r="F57" s="1" t="s">
        <v>36</v>
      </c>
      <c r="G57" s="1" t="s">
        <v>28</v>
      </c>
      <c r="H57">
        <v>3934991</v>
      </c>
      <c r="I57">
        <v>389693</v>
      </c>
      <c r="J57">
        <v>81891</v>
      </c>
      <c r="K57">
        <v>32967</v>
      </c>
      <c r="L57">
        <f>bbdd_Social_Media_Trends[[#This Row],[Likes]]+bbdd_Social_Media_Trends[[#This Row],[Shares]]+bbdd_Social_Media_Trends[[#This Row],[Comments]]</f>
        <v>504551</v>
      </c>
      <c r="M57">
        <f>bbdd_Social_Media_Trends[[#This Row],[Interactions]]/bbdd_Social_Media_Trends[[#This Row],[Views]]</f>
        <v>0.12822164015114648</v>
      </c>
      <c r="N57" s="1" t="s">
        <v>22</v>
      </c>
      <c r="O57" s="4">
        <f t="shared" si="0"/>
        <v>0</v>
      </c>
    </row>
    <row r="58" spans="1:15">
      <c r="A58" s="1" t="s">
        <v>98</v>
      </c>
      <c r="B58" s="2">
        <v>44742</v>
      </c>
      <c r="C58" s="13" t="str">
        <f>TEXT(bbdd_Social_Media_Trends[[#This Row],[Post_Date]],"aaaa-mm")</f>
        <v>2022-06</v>
      </c>
      <c r="D58" s="1" t="s">
        <v>18</v>
      </c>
      <c r="E58" s="1" t="s">
        <v>13</v>
      </c>
      <c r="F58" s="1" t="s">
        <v>41</v>
      </c>
      <c r="G58" s="1" t="s">
        <v>28</v>
      </c>
      <c r="H58">
        <v>2824818</v>
      </c>
      <c r="I58">
        <v>34126</v>
      </c>
      <c r="J58">
        <v>53516</v>
      </c>
      <c r="K58">
        <v>29452</v>
      </c>
      <c r="L58">
        <f>bbdd_Social_Media_Trends[[#This Row],[Likes]]+bbdd_Social_Media_Trends[[#This Row],[Shares]]+bbdd_Social_Media_Trends[[#This Row],[Comments]]</f>
        <v>117094</v>
      </c>
      <c r="M58">
        <f>bbdd_Social_Media_Trends[[#This Row],[Interactions]]/bbdd_Social_Media_Trends[[#This Row],[Views]]</f>
        <v>4.1451874067639047E-2</v>
      </c>
      <c r="N58" s="1" t="s">
        <v>29</v>
      </c>
      <c r="O58" s="4">
        <f t="shared" si="0"/>
        <v>0</v>
      </c>
    </row>
    <row r="59" spans="1:15">
      <c r="A59" s="1" t="s">
        <v>99</v>
      </c>
      <c r="B59" s="2">
        <v>44864</v>
      </c>
      <c r="C59" s="13" t="str">
        <f>TEXT(bbdd_Social_Media_Trends[[#This Row],[Post_Date]],"aaaa-mm")</f>
        <v>2022-10</v>
      </c>
      <c r="D59" s="1" t="s">
        <v>24</v>
      </c>
      <c r="E59" s="1" t="s">
        <v>31</v>
      </c>
      <c r="F59" s="1" t="s">
        <v>14</v>
      </c>
      <c r="G59" s="1" t="s">
        <v>28</v>
      </c>
      <c r="H59">
        <v>197986</v>
      </c>
      <c r="I59">
        <v>184395</v>
      </c>
      <c r="J59">
        <v>9408</v>
      </c>
      <c r="K59">
        <v>7599</v>
      </c>
      <c r="L59">
        <f>bbdd_Social_Media_Trends[[#This Row],[Likes]]+bbdd_Social_Media_Trends[[#This Row],[Shares]]+bbdd_Social_Media_Trends[[#This Row],[Comments]]</f>
        <v>201402</v>
      </c>
      <c r="M59">
        <f>bbdd_Social_Media_Trends[[#This Row],[Interactions]]/bbdd_Social_Media_Trends[[#This Row],[Views]]</f>
        <v>1.017253745214308</v>
      </c>
      <c r="N59" s="1" t="s">
        <v>22</v>
      </c>
      <c r="O59" s="4">
        <f t="shared" si="0"/>
        <v>0</v>
      </c>
    </row>
    <row r="60" spans="1:15">
      <c r="A60" s="1" t="s">
        <v>100</v>
      </c>
      <c r="B60" s="2">
        <v>45286</v>
      </c>
      <c r="C60" s="13" t="str">
        <f>TEXT(bbdd_Social_Media_Trends[[#This Row],[Post_Date]],"aaaa-mm")</f>
        <v>2023-12</v>
      </c>
      <c r="D60" s="1" t="s">
        <v>27</v>
      </c>
      <c r="E60" s="1" t="s">
        <v>13</v>
      </c>
      <c r="F60" s="1" t="s">
        <v>32</v>
      </c>
      <c r="G60" s="1" t="s">
        <v>44</v>
      </c>
      <c r="H60">
        <v>2291491</v>
      </c>
      <c r="I60">
        <v>474568</v>
      </c>
      <c r="J60">
        <v>83894</v>
      </c>
      <c r="K60">
        <v>6150</v>
      </c>
      <c r="L60">
        <f>bbdd_Social_Media_Trends[[#This Row],[Likes]]+bbdd_Social_Media_Trends[[#This Row],[Shares]]+bbdd_Social_Media_Trends[[#This Row],[Comments]]</f>
        <v>564612</v>
      </c>
      <c r="M60">
        <f>bbdd_Social_Media_Trends[[#This Row],[Interactions]]/bbdd_Social_Media_Trends[[#This Row],[Views]]</f>
        <v>0.24639503275378347</v>
      </c>
      <c r="N60" s="1" t="s">
        <v>16</v>
      </c>
      <c r="O60" s="4">
        <f t="shared" si="0"/>
        <v>0</v>
      </c>
    </row>
    <row r="61" spans="1:15">
      <c r="A61" s="1" t="s">
        <v>101</v>
      </c>
      <c r="B61" s="2">
        <v>45077</v>
      </c>
      <c r="C61" s="13" t="str">
        <f>TEXT(bbdd_Social_Media_Trends[[#This Row],[Post_Date]],"aaaa-mm")</f>
        <v>2023-05</v>
      </c>
      <c r="D61" s="1" t="s">
        <v>24</v>
      </c>
      <c r="E61" s="1" t="s">
        <v>46</v>
      </c>
      <c r="F61" s="1" t="s">
        <v>41</v>
      </c>
      <c r="G61" s="1" t="s">
        <v>15</v>
      </c>
      <c r="H61">
        <v>3525573</v>
      </c>
      <c r="I61">
        <v>40967</v>
      </c>
      <c r="J61">
        <v>4121</v>
      </c>
      <c r="K61">
        <v>26381</v>
      </c>
      <c r="L61">
        <f>bbdd_Social_Media_Trends[[#This Row],[Likes]]+bbdd_Social_Media_Trends[[#This Row],[Shares]]+bbdd_Social_Media_Trends[[#This Row],[Comments]]</f>
        <v>71469</v>
      </c>
      <c r="M61">
        <f>bbdd_Social_Media_Trends[[#This Row],[Interactions]]/bbdd_Social_Media_Trends[[#This Row],[Views]]</f>
        <v>2.0271598404004117E-2</v>
      </c>
      <c r="N61" s="1" t="s">
        <v>29</v>
      </c>
      <c r="O61" s="4">
        <f t="shared" si="0"/>
        <v>0</v>
      </c>
    </row>
    <row r="62" spans="1:15">
      <c r="A62" s="1" t="s">
        <v>102</v>
      </c>
      <c r="B62" s="2">
        <v>45037</v>
      </c>
      <c r="C62" s="13" t="str">
        <f>TEXT(bbdd_Social_Media_Trends[[#This Row],[Post_Date]],"aaaa-mm")</f>
        <v>2023-04</v>
      </c>
      <c r="D62" s="1" t="s">
        <v>12</v>
      </c>
      <c r="E62" s="1" t="s">
        <v>46</v>
      </c>
      <c r="F62" s="1" t="s">
        <v>47</v>
      </c>
      <c r="G62" s="1" t="s">
        <v>60</v>
      </c>
      <c r="H62">
        <v>866896</v>
      </c>
      <c r="I62">
        <v>122451</v>
      </c>
      <c r="J62">
        <v>79602</v>
      </c>
      <c r="K62">
        <v>25491</v>
      </c>
      <c r="L62">
        <f>bbdd_Social_Media_Trends[[#This Row],[Likes]]+bbdd_Social_Media_Trends[[#This Row],[Shares]]+bbdd_Social_Media_Trends[[#This Row],[Comments]]</f>
        <v>227544</v>
      </c>
      <c r="M62">
        <f>bbdd_Social_Media_Trends[[#This Row],[Interactions]]/bbdd_Social_Media_Trends[[#This Row],[Views]]</f>
        <v>0.26248131263727137</v>
      </c>
      <c r="N62" s="1" t="s">
        <v>29</v>
      </c>
      <c r="O62" s="4">
        <f t="shared" si="0"/>
        <v>0</v>
      </c>
    </row>
    <row r="63" spans="1:15">
      <c r="A63" s="1" t="s">
        <v>103</v>
      </c>
      <c r="B63" s="2">
        <v>45223</v>
      </c>
      <c r="C63" s="13" t="str">
        <f>TEXT(bbdd_Social_Media_Trends[[#This Row],[Post_Date]],"aaaa-mm")</f>
        <v>2023-10</v>
      </c>
      <c r="D63" s="1" t="s">
        <v>27</v>
      </c>
      <c r="E63" s="1" t="s">
        <v>57</v>
      </c>
      <c r="F63" s="1" t="s">
        <v>14</v>
      </c>
      <c r="G63" s="1" t="s">
        <v>28</v>
      </c>
      <c r="H63">
        <v>4104535</v>
      </c>
      <c r="I63">
        <v>331535</v>
      </c>
      <c r="J63">
        <v>60374</v>
      </c>
      <c r="K63">
        <v>13314</v>
      </c>
      <c r="L63">
        <f>bbdd_Social_Media_Trends[[#This Row],[Likes]]+bbdd_Social_Media_Trends[[#This Row],[Shares]]+bbdd_Social_Media_Trends[[#This Row],[Comments]]</f>
        <v>405223</v>
      </c>
      <c r="M63">
        <f>bbdd_Social_Media_Trends[[#This Row],[Interactions]]/bbdd_Social_Media_Trends[[#This Row],[Views]]</f>
        <v>9.8725677817341068E-2</v>
      </c>
      <c r="N63" s="1" t="s">
        <v>22</v>
      </c>
      <c r="O63" s="4">
        <f t="shared" si="0"/>
        <v>0</v>
      </c>
    </row>
    <row r="64" spans="1:15">
      <c r="A64" s="1" t="s">
        <v>104</v>
      </c>
      <c r="B64" s="2">
        <v>44980</v>
      </c>
      <c r="C64" s="13" t="str">
        <f>TEXT(bbdd_Social_Media_Trends[[#This Row],[Post_Date]],"aaaa-mm")</f>
        <v>2023-02</v>
      </c>
      <c r="D64" s="1" t="s">
        <v>12</v>
      </c>
      <c r="E64" s="1" t="s">
        <v>31</v>
      </c>
      <c r="F64" s="1" t="s">
        <v>36</v>
      </c>
      <c r="G64" s="1" t="s">
        <v>21</v>
      </c>
      <c r="H64">
        <v>2601441</v>
      </c>
      <c r="I64">
        <v>93254</v>
      </c>
      <c r="J64">
        <v>55921</v>
      </c>
      <c r="K64">
        <v>48758</v>
      </c>
      <c r="L64">
        <f>bbdd_Social_Media_Trends[[#This Row],[Likes]]+bbdd_Social_Media_Trends[[#This Row],[Shares]]+bbdd_Social_Media_Trends[[#This Row],[Comments]]</f>
        <v>197933</v>
      </c>
      <c r="M64">
        <f>bbdd_Social_Media_Trends[[#This Row],[Interactions]]/bbdd_Social_Media_Trends[[#This Row],[Views]]</f>
        <v>7.6085907771884884E-2</v>
      </c>
      <c r="N64" s="1" t="s">
        <v>29</v>
      </c>
      <c r="O64" s="4">
        <f t="shared" si="0"/>
        <v>0</v>
      </c>
    </row>
    <row r="65" spans="1:15">
      <c r="A65" s="1" t="s">
        <v>105</v>
      </c>
      <c r="B65" s="2">
        <v>45265</v>
      </c>
      <c r="C65" s="13" t="str">
        <f>TEXT(bbdd_Social_Media_Trends[[#This Row],[Post_Date]],"aaaa-mm")</f>
        <v>2023-12</v>
      </c>
      <c r="D65" s="1" t="s">
        <v>18</v>
      </c>
      <c r="E65" s="1" t="s">
        <v>39</v>
      </c>
      <c r="F65" s="1" t="s">
        <v>20</v>
      </c>
      <c r="G65" s="1" t="s">
        <v>50</v>
      </c>
      <c r="H65">
        <v>1142030</v>
      </c>
      <c r="I65">
        <v>212596</v>
      </c>
      <c r="J65">
        <v>72334</v>
      </c>
      <c r="K65">
        <v>18</v>
      </c>
      <c r="L65">
        <f>bbdd_Social_Media_Trends[[#This Row],[Likes]]+bbdd_Social_Media_Trends[[#This Row],[Shares]]+bbdd_Social_Media_Trends[[#This Row],[Comments]]</f>
        <v>284948</v>
      </c>
      <c r="M65">
        <f>bbdd_Social_Media_Trends[[#This Row],[Interactions]]/bbdd_Social_Media_Trends[[#This Row],[Views]]</f>
        <v>0.24951008292251517</v>
      </c>
      <c r="N65" s="1" t="s">
        <v>16</v>
      </c>
      <c r="O65" s="4">
        <f t="shared" si="0"/>
        <v>0</v>
      </c>
    </row>
    <row r="66" spans="1:15">
      <c r="A66" s="1" t="s">
        <v>106</v>
      </c>
      <c r="B66" s="2">
        <v>45271</v>
      </c>
      <c r="C66" s="13" t="str">
        <f>TEXT(bbdd_Social_Media_Trends[[#This Row],[Post_Date]],"aaaa-mm")</f>
        <v>2023-12</v>
      </c>
      <c r="D66" s="1" t="s">
        <v>27</v>
      </c>
      <c r="E66" s="1" t="s">
        <v>59</v>
      </c>
      <c r="F66" s="1" t="s">
        <v>20</v>
      </c>
      <c r="G66" s="1" t="s">
        <v>50</v>
      </c>
      <c r="H66">
        <v>2969591</v>
      </c>
      <c r="I66">
        <v>358102</v>
      </c>
      <c r="J66">
        <v>26688</v>
      </c>
      <c r="K66">
        <v>8128</v>
      </c>
      <c r="L66">
        <f>bbdd_Social_Media_Trends[[#This Row],[Likes]]+bbdd_Social_Media_Trends[[#This Row],[Shares]]+bbdd_Social_Media_Trends[[#This Row],[Comments]]</f>
        <v>392918</v>
      </c>
      <c r="M66">
        <f>bbdd_Social_Media_Trends[[#This Row],[Interactions]]/bbdd_Social_Media_Trends[[#This Row],[Views]]</f>
        <v>0.13231384389298054</v>
      </c>
      <c r="N66" s="1" t="s">
        <v>29</v>
      </c>
      <c r="O66" s="4">
        <f t="shared" ref="O66:O129" si="1">IF(ISERROR(VLOOKUP(A66,A67:A5064,1,FALSE)),0, 1)</f>
        <v>0</v>
      </c>
    </row>
    <row r="67" spans="1:15">
      <c r="A67" s="1" t="s">
        <v>107</v>
      </c>
      <c r="B67" s="2">
        <v>44868</v>
      </c>
      <c r="C67" s="13" t="str">
        <f>TEXT(bbdd_Social_Media_Trends[[#This Row],[Post_Date]],"aaaa-mm")</f>
        <v>2022-11</v>
      </c>
      <c r="D67" s="1" t="s">
        <v>12</v>
      </c>
      <c r="E67" s="1" t="s">
        <v>19</v>
      </c>
      <c r="F67" s="1" t="s">
        <v>32</v>
      </c>
      <c r="G67" s="1" t="s">
        <v>37</v>
      </c>
      <c r="H67">
        <v>855465</v>
      </c>
      <c r="I67">
        <v>14117</v>
      </c>
      <c r="J67">
        <v>73654</v>
      </c>
      <c r="K67">
        <v>46422</v>
      </c>
      <c r="L67">
        <f>bbdd_Social_Media_Trends[[#This Row],[Likes]]+bbdd_Social_Media_Trends[[#This Row],[Shares]]+bbdd_Social_Media_Trends[[#This Row],[Comments]]</f>
        <v>134193</v>
      </c>
      <c r="M67">
        <f>bbdd_Social_Media_Trends[[#This Row],[Interactions]]/bbdd_Social_Media_Trends[[#This Row],[Views]]</f>
        <v>0.15686556434219986</v>
      </c>
      <c r="N67" s="1" t="s">
        <v>16</v>
      </c>
      <c r="O67" s="4">
        <f t="shared" si="1"/>
        <v>0</v>
      </c>
    </row>
    <row r="68" spans="1:15">
      <c r="A68" s="1" t="s">
        <v>108</v>
      </c>
      <c r="B68" s="2">
        <v>45072</v>
      </c>
      <c r="C68" s="13" t="str">
        <f>TEXT(bbdd_Social_Media_Trends[[#This Row],[Post_Date]],"aaaa-mm")</f>
        <v>2023-05</v>
      </c>
      <c r="D68" s="1" t="s">
        <v>27</v>
      </c>
      <c r="E68" s="1" t="s">
        <v>49</v>
      </c>
      <c r="F68" s="1" t="s">
        <v>14</v>
      </c>
      <c r="G68" s="1" t="s">
        <v>25</v>
      </c>
      <c r="H68">
        <v>4453459</v>
      </c>
      <c r="I68">
        <v>376054</v>
      </c>
      <c r="J68">
        <v>36502</v>
      </c>
      <c r="K68">
        <v>19620</v>
      </c>
      <c r="L68">
        <f>bbdd_Social_Media_Trends[[#This Row],[Likes]]+bbdd_Social_Media_Trends[[#This Row],[Shares]]+bbdd_Social_Media_Trends[[#This Row],[Comments]]</f>
        <v>432176</v>
      </c>
      <c r="M68">
        <f>bbdd_Social_Media_Trends[[#This Row],[Interactions]]/bbdd_Social_Media_Trends[[#This Row],[Views]]</f>
        <v>9.7042770574512979E-2</v>
      </c>
      <c r="N68" s="1" t="s">
        <v>16</v>
      </c>
      <c r="O68" s="4">
        <f t="shared" si="1"/>
        <v>0</v>
      </c>
    </row>
    <row r="69" spans="1:15">
      <c r="A69" s="1" t="s">
        <v>109</v>
      </c>
      <c r="B69" s="2">
        <v>45087</v>
      </c>
      <c r="C69" s="13" t="str">
        <f>TEXT(bbdd_Social_Media_Trends[[#This Row],[Post_Date]],"aaaa-mm")</f>
        <v>2023-06</v>
      </c>
      <c r="D69" s="1" t="s">
        <v>24</v>
      </c>
      <c r="E69" s="1" t="s">
        <v>31</v>
      </c>
      <c r="F69" s="1" t="s">
        <v>47</v>
      </c>
      <c r="G69" s="1" t="s">
        <v>37</v>
      </c>
      <c r="H69">
        <v>1059696</v>
      </c>
      <c r="I69">
        <v>75851</v>
      </c>
      <c r="J69">
        <v>99754</v>
      </c>
      <c r="K69">
        <v>47614</v>
      </c>
      <c r="L69">
        <f>bbdd_Social_Media_Trends[[#This Row],[Likes]]+bbdd_Social_Media_Trends[[#This Row],[Shares]]+bbdd_Social_Media_Trends[[#This Row],[Comments]]</f>
        <v>223219</v>
      </c>
      <c r="M69">
        <f>bbdd_Social_Media_Trends[[#This Row],[Interactions]]/bbdd_Social_Media_Trends[[#This Row],[Views]]</f>
        <v>0.21064437348069634</v>
      </c>
      <c r="N69" s="1" t="s">
        <v>16</v>
      </c>
      <c r="O69" s="4">
        <f t="shared" si="1"/>
        <v>0</v>
      </c>
    </row>
    <row r="70" spans="1:15">
      <c r="A70" s="1" t="s">
        <v>110</v>
      </c>
      <c r="B70" s="2">
        <v>44581</v>
      </c>
      <c r="C70" s="13" t="str">
        <f>TEXT(bbdd_Social_Media_Trends[[#This Row],[Post_Date]],"aaaa-mm")</f>
        <v>2022-01</v>
      </c>
      <c r="D70" s="1" t="s">
        <v>24</v>
      </c>
      <c r="E70" s="1" t="s">
        <v>52</v>
      </c>
      <c r="F70" s="1" t="s">
        <v>36</v>
      </c>
      <c r="G70" s="1" t="s">
        <v>60</v>
      </c>
      <c r="H70">
        <v>581577</v>
      </c>
      <c r="I70">
        <v>341805</v>
      </c>
      <c r="J70">
        <v>67524</v>
      </c>
      <c r="K70">
        <v>485</v>
      </c>
      <c r="L70">
        <f>bbdd_Social_Media_Trends[[#This Row],[Likes]]+bbdd_Social_Media_Trends[[#This Row],[Shares]]+bbdd_Social_Media_Trends[[#This Row],[Comments]]</f>
        <v>409814</v>
      </c>
      <c r="M70">
        <f>bbdd_Social_Media_Trends[[#This Row],[Interactions]]/bbdd_Social_Media_Trends[[#This Row],[Views]]</f>
        <v>0.70465991605582756</v>
      </c>
      <c r="N70" s="1" t="s">
        <v>16</v>
      </c>
      <c r="O70" s="4">
        <f t="shared" si="1"/>
        <v>0</v>
      </c>
    </row>
    <row r="71" spans="1:15">
      <c r="A71" s="1" t="s">
        <v>111</v>
      </c>
      <c r="B71" s="2">
        <v>44597</v>
      </c>
      <c r="C71" s="13" t="str">
        <f>TEXT(bbdd_Social_Media_Trends[[#This Row],[Post_Date]],"aaaa-mm")</f>
        <v>2022-02</v>
      </c>
      <c r="D71" s="1" t="s">
        <v>27</v>
      </c>
      <c r="E71" s="1" t="s">
        <v>52</v>
      </c>
      <c r="F71" s="1" t="s">
        <v>36</v>
      </c>
      <c r="G71" s="1" t="s">
        <v>28</v>
      </c>
      <c r="H71">
        <v>4226427</v>
      </c>
      <c r="I71">
        <v>421149</v>
      </c>
      <c r="J71">
        <v>53769</v>
      </c>
      <c r="K71">
        <v>27804</v>
      </c>
      <c r="L71">
        <f>bbdd_Social_Media_Trends[[#This Row],[Likes]]+bbdd_Social_Media_Trends[[#This Row],[Shares]]+bbdd_Social_Media_Trends[[#This Row],[Comments]]</f>
        <v>502722</v>
      </c>
      <c r="M71">
        <f>bbdd_Social_Media_Trends[[#This Row],[Interactions]]/bbdd_Social_Media_Trends[[#This Row],[Views]]</f>
        <v>0.11894728100118611</v>
      </c>
      <c r="N71" s="1" t="s">
        <v>22</v>
      </c>
      <c r="O71" s="4">
        <f t="shared" si="1"/>
        <v>0</v>
      </c>
    </row>
    <row r="72" spans="1:15">
      <c r="A72" s="1" t="s">
        <v>112</v>
      </c>
      <c r="B72" s="2">
        <v>44697</v>
      </c>
      <c r="C72" s="13" t="str">
        <f>TEXT(bbdd_Social_Media_Trends[[#This Row],[Post_Date]],"aaaa-mm")</f>
        <v>2022-05</v>
      </c>
      <c r="D72" s="1" t="s">
        <v>24</v>
      </c>
      <c r="E72" s="1" t="s">
        <v>31</v>
      </c>
      <c r="F72" s="1" t="s">
        <v>47</v>
      </c>
      <c r="G72" s="1" t="s">
        <v>37</v>
      </c>
      <c r="H72">
        <v>485214</v>
      </c>
      <c r="I72">
        <v>50577</v>
      </c>
      <c r="J72">
        <v>92342</v>
      </c>
      <c r="K72">
        <v>43775</v>
      </c>
      <c r="L72">
        <f>bbdd_Social_Media_Trends[[#This Row],[Likes]]+bbdd_Social_Media_Trends[[#This Row],[Shares]]+bbdd_Social_Media_Trends[[#This Row],[Comments]]</f>
        <v>186694</v>
      </c>
      <c r="M72">
        <f>bbdd_Social_Media_Trends[[#This Row],[Interactions]]/bbdd_Social_Media_Trends[[#This Row],[Views]]</f>
        <v>0.38476630929857752</v>
      </c>
      <c r="N72" s="1" t="s">
        <v>22</v>
      </c>
      <c r="O72" s="4">
        <f t="shared" si="1"/>
        <v>0</v>
      </c>
    </row>
    <row r="73" spans="1:15">
      <c r="A73" s="1" t="s">
        <v>113</v>
      </c>
      <c r="B73" s="2">
        <v>44580</v>
      </c>
      <c r="C73" s="13" t="str">
        <f>TEXT(bbdd_Social_Media_Trends[[#This Row],[Post_Date]],"aaaa-mm")</f>
        <v>2022-01</v>
      </c>
      <c r="D73" s="1" t="s">
        <v>18</v>
      </c>
      <c r="E73" s="1" t="s">
        <v>19</v>
      </c>
      <c r="F73" s="1" t="s">
        <v>36</v>
      </c>
      <c r="G73" s="1" t="s">
        <v>28</v>
      </c>
      <c r="H73">
        <v>1419701</v>
      </c>
      <c r="I73">
        <v>68719</v>
      </c>
      <c r="J73">
        <v>98115</v>
      </c>
      <c r="K73">
        <v>36515</v>
      </c>
      <c r="L73">
        <f>bbdd_Social_Media_Trends[[#This Row],[Likes]]+bbdd_Social_Media_Trends[[#This Row],[Shares]]+bbdd_Social_Media_Trends[[#This Row],[Comments]]</f>
        <v>203349</v>
      </c>
      <c r="M73">
        <f>bbdd_Social_Media_Trends[[#This Row],[Interactions]]/bbdd_Social_Media_Trends[[#This Row],[Views]]</f>
        <v>0.14323368089477995</v>
      </c>
      <c r="N73" s="1" t="s">
        <v>29</v>
      </c>
      <c r="O73" s="4">
        <f t="shared" si="1"/>
        <v>0</v>
      </c>
    </row>
    <row r="74" spans="1:15">
      <c r="A74" s="1" t="s">
        <v>114</v>
      </c>
      <c r="B74" s="2">
        <v>44902</v>
      </c>
      <c r="C74" s="13" t="str">
        <f>TEXT(bbdd_Social_Media_Trends[[#This Row],[Post_Date]],"aaaa-mm")</f>
        <v>2022-12</v>
      </c>
      <c r="D74" s="1" t="s">
        <v>12</v>
      </c>
      <c r="E74" s="1" t="s">
        <v>59</v>
      </c>
      <c r="F74" s="1" t="s">
        <v>32</v>
      </c>
      <c r="G74" s="1" t="s">
        <v>44</v>
      </c>
      <c r="H74">
        <v>4378457</v>
      </c>
      <c r="I74">
        <v>136878</v>
      </c>
      <c r="J74">
        <v>89273</v>
      </c>
      <c r="K74">
        <v>41624</v>
      </c>
      <c r="L74">
        <f>bbdd_Social_Media_Trends[[#This Row],[Likes]]+bbdd_Social_Media_Trends[[#This Row],[Shares]]+bbdd_Social_Media_Trends[[#This Row],[Comments]]</f>
        <v>267775</v>
      </c>
      <c r="M74">
        <f>bbdd_Social_Media_Trends[[#This Row],[Interactions]]/bbdd_Social_Media_Trends[[#This Row],[Views]]</f>
        <v>6.1157389463913886E-2</v>
      </c>
      <c r="N74" s="1" t="s">
        <v>22</v>
      </c>
      <c r="O74" s="4">
        <f t="shared" si="1"/>
        <v>0</v>
      </c>
    </row>
    <row r="75" spans="1:15">
      <c r="A75" s="1" t="s">
        <v>115</v>
      </c>
      <c r="B75" s="2">
        <v>44724</v>
      </c>
      <c r="C75" s="13" t="str">
        <f>TEXT(bbdd_Social_Media_Trends[[#This Row],[Post_Date]],"aaaa-mm")</f>
        <v>2022-06</v>
      </c>
      <c r="D75" s="1" t="s">
        <v>12</v>
      </c>
      <c r="E75" s="1" t="s">
        <v>46</v>
      </c>
      <c r="F75" s="1" t="s">
        <v>32</v>
      </c>
      <c r="G75" s="1" t="s">
        <v>21</v>
      </c>
      <c r="H75">
        <v>3647159</v>
      </c>
      <c r="I75">
        <v>216783</v>
      </c>
      <c r="J75">
        <v>79133</v>
      </c>
      <c r="K75">
        <v>7687</v>
      </c>
      <c r="L75">
        <f>bbdd_Social_Media_Trends[[#This Row],[Likes]]+bbdd_Social_Media_Trends[[#This Row],[Shares]]+bbdd_Social_Media_Trends[[#This Row],[Comments]]</f>
        <v>303603</v>
      </c>
      <c r="M75">
        <f>bbdd_Social_Media_Trends[[#This Row],[Interactions]]/bbdd_Social_Media_Trends[[#This Row],[Views]]</f>
        <v>8.3243697354571045E-2</v>
      </c>
      <c r="N75" s="1" t="s">
        <v>16</v>
      </c>
      <c r="O75" s="4">
        <f t="shared" si="1"/>
        <v>0</v>
      </c>
    </row>
    <row r="76" spans="1:15">
      <c r="A76" s="1" t="s">
        <v>116</v>
      </c>
      <c r="B76" s="2">
        <v>45054</v>
      </c>
      <c r="C76" s="13" t="str">
        <f>TEXT(bbdd_Social_Media_Trends[[#This Row],[Post_Date]],"aaaa-mm")</f>
        <v>2023-05</v>
      </c>
      <c r="D76" s="1" t="s">
        <v>27</v>
      </c>
      <c r="E76" s="1" t="s">
        <v>39</v>
      </c>
      <c r="F76" s="1" t="s">
        <v>14</v>
      </c>
      <c r="G76" s="1" t="s">
        <v>60</v>
      </c>
      <c r="H76">
        <v>1750105</v>
      </c>
      <c r="I76">
        <v>125485</v>
      </c>
      <c r="J76">
        <v>942</v>
      </c>
      <c r="K76">
        <v>20317</v>
      </c>
      <c r="L76">
        <f>bbdd_Social_Media_Trends[[#This Row],[Likes]]+bbdd_Social_Media_Trends[[#This Row],[Shares]]+bbdd_Social_Media_Trends[[#This Row],[Comments]]</f>
        <v>146744</v>
      </c>
      <c r="M76">
        <f>bbdd_Social_Media_Trends[[#This Row],[Interactions]]/bbdd_Social_Media_Trends[[#This Row],[Views]]</f>
        <v>8.3848683364712406E-2</v>
      </c>
      <c r="N76" s="1" t="s">
        <v>29</v>
      </c>
      <c r="O76" s="4">
        <f t="shared" si="1"/>
        <v>0</v>
      </c>
    </row>
    <row r="77" spans="1:15">
      <c r="A77" s="1" t="s">
        <v>117</v>
      </c>
      <c r="B77" s="2">
        <v>45058</v>
      </c>
      <c r="C77" s="13" t="str">
        <f>TEXT(bbdd_Social_Media_Trends[[#This Row],[Post_Date]],"aaaa-mm")</f>
        <v>2023-05</v>
      </c>
      <c r="D77" s="1" t="s">
        <v>18</v>
      </c>
      <c r="E77" s="1" t="s">
        <v>31</v>
      </c>
      <c r="F77" s="1" t="s">
        <v>36</v>
      </c>
      <c r="G77" s="1" t="s">
        <v>21</v>
      </c>
      <c r="H77">
        <v>1796369</v>
      </c>
      <c r="I77">
        <v>145118</v>
      </c>
      <c r="J77">
        <v>68421</v>
      </c>
      <c r="K77">
        <v>16720</v>
      </c>
      <c r="L77">
        <f>bbdd_Social_Media_Trends[[#This Row],[Likes]]+bbdd_Social_Media_Trends[[#This Row],[Shares]]+bbdd_Social_Media_Trends[[#This Row],[Comments]]</f>
        <v>230259</v>
      </c>
      <c r="M77">
        <f>bbdd_Social_Media_Trends[[#This Row],[Interactions]]/bbdd_Social_Media_Trends[[#This Row],[Views]]</f>
        <v>0.12818023468452194</v>
      </c>
      <c r="N77" s="1" t="s">
        <v>16</v>
      </c>
      <c r="O77" s="4">
        <f t="shared" si="1"/>
        <v>0</v>
      </c>
    </row>
    <row r="78" spans="1:15">
      <c r="A78" s="1" t="s">
        <v>118</v>
      </c>
      <c r="B78" s="2">
        <v>44691</v>
      </c>
      <c r="C78" s="13" t="str">
        <f>TEXT(bbdd_Social_Media_Trends[[#This Row],[Post_Date]],"aaaa-mm")</f>
        <v>2022-05</v>
      </c>
      <c r="D78" s="1" t="s">
        <v>24</v>
      </c>
      <c r="E78" s="1" t="s">
        <v>52</v>
      </c>
      <c r="F78" s="1" t="s">
        <v>20</v>
      </c>
      <c r="G78" s="1" t="s">
        <v>21</v>
      </c>
      <c r="H78">
        <v>1535141</v>
      </c>
      <c r="I78">
        <v>15408</v>
      </c>
      <c r="J78">
        <v>23087</v>
      </c>
      <c r="K78">
        <v>23147</v>
      </c>
      <c r="L78">
        <f>bbdd_Social_Media_Trends[[#This Row],[Likes]]+bbdd_Social_Media_Trends[[#This Row],[Shares]]+bbdd_Social_Media_Trends[[#This Row],[Comments]]</f>
        <v>61642</v>
      </c>
      <c r="M78">
        <f>bbdd_Social_Media_Trends[[#This Row],[Interactions]]/bbdd_Social_Media_Trends[[#This Row],[Views]]</f>
        <v>4.0153966313192076E-2</v>
      </c>
      <c r="N78" s="1" t="s">
        <v>22</v>
      </c>
      <c r="O78" s="4">
        <f t="shared" si="1"/>
        <v>0</v>
      </c>
    </row>
    <row r="79" spans="1:15">
      <c r="A79" s="1" t="s">
        <v>119</v>
      </c>
      <c r="B79" s="2">
        <v>45167</v>
      </c>
      <c r="C79" s="13" t="str">
        <f>TEXT(bbdd_Social_Media_Trends[[#This Row],[Post_Date]],"aaaa-mm")</f>
        <v>2023-08</v>
      </c>
      <c r="D79" s="1" t="s">
        <v>24</v>
      </c>
      <c r="E79" s="1" t="s">
        <v>13</v>
      </c>
      <c r="F79" s="1" t="s">
        <v>14</v>
      </c>
      <c r="G79" s="1" t="s">
        <v>28</v>
      </c>
      <c r="H79">
        <v>612594</v>
      </c>
      <c r="I79">
        <v>132163</v>
      </c>
      <c r="J79">
        <v>29340</v>
      </c>
      <c r="K79">
        <v>40557</v>
      </c>
      <c r="L79">
        <f>bbdd_Social_Media_Trends[[#This Row],[Likes]]+bbdd_Social_Media_Trends[[#This Row],[Shares]]+bbdd_Social_Media_Trends[[#This Row],[Comments]]</f>
        <v>202060</v>
      </c>
      <c r="M79">
        <f>bbdd_Social_Media_Trends[[#This Row],[Interactions]]/bbdd_Social_Media_Trends[[#This Row],[Views]]</f>
        <v>0.32984325670835823</v>
      </c>
      <c r="N79" s="1" t="s">
        <v>22</v>
      </c>
      <c r="O79" s="4">
        <f t="shared" si="1"/>
        <v>0</v>
      </c>
    </row>
    <row r="80" spans="1:15">
      <c r="A80" s="1" t="s">
        <v>120</v>
      </c>
      <c r="B80" s="2">
        <v>44588</v>
      </c>
      <c r="C80" s="13" t="str">
        <f>TEXT(bbdd_Social_Media_Trends[[#This Row],[Post_Date]],"aaaa-mm")</f>
        <v>2022-01</v>
      </c>
      <c r="D80" s="1" t="s">
        <v>18</v>
      </c>
      <c r="E80" s="1" t="s">
        <v>13</v>
      </c>
      <c r="F80" s="1" t="s">
        <v>47</v>
      </c>
      <c r="G80" s="1" t="s">
        <v>60</v>
      </c>
      <c r="H80">
        <v>4219632</v>
      </c>
      <c r="I80">
        <v>171996</v>
      </c>
      <c r="J80">
        <v>5043</v>
      </c>
      <c r="K80">
        <v>3436</v>
      </c>
      <c r="L80">
        <f>bbdd_Social_Media_Trends[[#This Row],[Likes]]+bbdd_Social_Media_Trends[[#This Row],[Shares]]+bbdd_Social_Media_Trends[[#This Row],[Comments]]</f>
        <v>180475</v>
      </c>
      <c r="M80">
        <f>bbdd_Social_Media_Trends[[#This Row],[Interactions]]/bbdd_Social_Media_Trends[[#This Row],[Views]]</f>
        <v>4.2770317411565749E-2</v>
      </c>
      <c r="N80" s="1" t="s">
        <v>22</v>
      </c>
      <c r="O80" s="4">
        <f t="shared" si="1"/>
        <v>0</v>
      </c>
    </row>
    <row r="81" spans="1:15">
      <c r="A81" s="1" t="s">
        <v>121</v>
      </c>
      <c r="B81" s="2">
        <v>45236</v>
      </c>
      <c r="C81" s="13" t="str">
        <f>TEXT(bbdd_Social_Media_Trends[[#This Row],[Post_Date]],"aaaa-mm")</f>
        <v>2023-11</v>
      </c>
      <c r="D81" s="1" t="s">
        <v>24</v>
      </c>
      <c r="E81" s="1" t="s">
        <v>49</v>
      </c>
      <c r="F81" s="1" t="s">
        <v>20</v>
      </c>
      <c r="G81" s="1" t="s">
        <v>37</v>
      </c>
      <c r="H81">
        <v>3994554</v>
      </c>
      <c r="I81">
        <v>241425</v>
      </c>
      <c r="J81">
        <v>99422</v>
      </c>
      <c r="K81">
        <v>41307</v>
      </c>
      <c r="L81">
        <f>bbdd_Social_Media_Trends[[#This Row],[Likes]]+bbdd_Social_Media_Trends[[#This Row],[Shares]]+bbdd_Social_Media_Trends[[#This Row],[Comments]]</f>
        <v>382154</v>
      </c>
      <c r="M81">
        <f>bbdd_Social_Media_Trends[[#This Row],[Interactions]]/bbdd_Social_Media_Trends[[#This Row],[Views]]</f>
        <v>9.5668753007219332E-2</v>
      </c>
      <c r="N81" s="1" t="s">
        <v>16</v>
      </c>
      <c r="O81" s="4">
        <f t="shared" si="1"/>
        <v>0</v>
      </c>
    </row>
    <row r="82" spans="1:15">
      <c r="A82" s="1" t="s">
        <v>122</v>
      </c>
      <c r="B82" s="2">
        <v>44773</v>
      </c>
      <c r="C82" s="13" t="str">
        <f>TEXT(bbdd_Social_Media_Trends[[#This Row],[Post_Date]],"aaaa-mm")</f>
        <v>2022-07</v>
      </c>
      <c r="D82" s="1" t="s">
        <v>18</v>
      </c>
      <c r="E82" s="1" t="s">
        <v>13</v>
      </c>
      <c r="F82" s="1" t="s">
        <v>20</v>
      </c>
      <c r="G82" s="1" t="s">
        <v>21</v>
      </c>
      <c r="H82">
        <v>4290853</v>
      </c>
      <c r="I82">
        <v>211176</v>
      </c>
      <c r="J82">
        <v>66264</v>
      </c>
      <c r="K82">
        <v>14337</v>
      </c>
      <c r="L82">
        <f>bbdd_Social_Media_Trends[[#This Row],[Likes]]+bbdd_Social_Media_Trends[[#This Row],[Shares]]+bbdd_Social_Media_Trends[[#This Row],[Comments]]</f>
        <v>291777</v>
      </c>
      <c r="M82">
        <f>bbdd_Social_Media_Trends[[#This Row],[Interactions]]/bbdd_Social_Media_Trends[[#This Row],[Views]]</f>
        <v>6.7999766013890475E-2</v>
      </c>
      <c r="N82" s="1" t="s">
        <v>22</v>
      </c>
      <c r="O82" s="4">
        <f t="shared" si="1"/>
        <v>0</v>
      </c>
    </row>
    <row r="83" spans="1:15">
      <c r="A83" s="1" t="s">
        <v>123</v>
      </c>
      <c r="B83" s="2">
        <v>45144</v>
      </c>
      <c r="C83" s="13" t="str">
        <f>TEXT(bbdd_Social_Media_Trends[[#This Row],[Post_Date]],"aaaa-mm")</f>
        <v>2023-08</v>
      </c>
      <c r="D83" s="1" t="s">
        <v>18</v>
      </c>
      <c r="E83" s="1" t="s">
        <v>31</v>
      </c>
      <c r="F83" s="1" t="s">
        <v>41</v>
      </c>
      <c r="G83" s="1" t="s">
        <v>28</v>
      </c>
      <c r="H83">
        <v>284772</v>
      </c>
      <c r="I83">
        <v>338933</v>
      </c>
      <c r="J83">
        <v>22771</v>
      </c>
      <c r="K83">
        <v>18899</v>
      </c>
      <c r="L83">
        <f>bbdd_Social_Media_Trends[[#This Row],[Likes]]+bbdd_Social_Media_Trends[[#This Row],[Shares]]+bbdd_Social_Media_Trends[[#This Row],[Comments]]</f>
        <v>380603</v>
      </c>
      <c r="M83">
        <f>bbdd_Social_Media_Trends[[#This Row],[Interactions]]/bbdd_Social_Media_Trends[[#This Row],[Views]]</f>
        <v>1.3365183374769991</v>
      </c>
      <c r="N83" s="1" t="s">
        <v>29</v>
      </c>
      <c r="O83" s="4">
        <f t="shared" si="1"/>
        <v>0</v>
      </c>
    </row>
    <row r="84" spans="1:15">
      <c r="A84" s="1" t="s">
        <v>124</v>
      </c>
      <c r="B84" s="2">
        <v>44782</v>
      </c>
      <c r="C84" s="13" t="str">
        <f>TEXT(bbdd_Social_Media_Trends[[#This Row],[Post_Date]],"aaaa-mm")</f>
        <v>2022-08</v>
      </c>
      <c r="D84" s="1" t="s">
        <v>18</v>
      </c>
      <c r="E84" s="1" t="s">
        <v>39</v>
      </c>
      <c r="F84" s="1" t="s">
        <v>41</v>
      </c>
      <c r="G84" s="1" t="s">
        <v>37</v>
      </c>
      <c r="H84">
        <v>4637078</v>
      </c>
      <c r="I84">
        <v>219517</v>
      </c>
      <c r="J84">
        <v>5831</v>
      </c>
      <c r="K84">
        <v>32657</v>
      </c>
      <c r="L84">
        <f>bbdd_Social_Media_Trends[[#This Row],[Likes]]+bbdd_Social_Media_Trends[[#This Row],[Shares]]+bbdd_Social_Media_Trends[[#This Row],[Comments]]</f>
        <v>258005</v>
      </c>
      <c r="M84">
        <f>bbdd_Social_Media_Trends[[#This Row],[Interactions]]/bbdd_Social_Media_Trends[[#This Row],[Views]]</f>
        <v>5.5639564398097252E-2</v>
      </c>
      <c r="N84" s="1" t="s">
        <v>29</v>
      </c>
      <c r="O84" s="4">
        <f t="shared" si="1"/>
        <v>0</v>
      </c>
    </row>
    <row r="85" spans="1:15">
      <c r="A85" s="1" t="s">
        <v>125</v>
      </c>
      <c r="B85" s="2">
        <v>45014</v>
      </c>
      <c r="C85" s="13" t="str">
        <f>TEXT(bbdd_Social_Media_Trends[[#This Row],[Post_Date]],"aaaa-mm")</f>
        <v>2023-03</v>
      </c>
      <c r="D85" s="1" t="s">
        <v>18</v>
      </c>
      <c r="E85" s="1" t="s">
        <v>35</v>
      </c>
      <c r="F85" s="1" t="s">
        <v>20</v>
      </c>
      <c r="G85" s="1" t="s">
        <v>25</v>
      </c>
      <c r="H85">
        <v>3315125</v>
      </c>
      <c r="I85">
        <v>62336</v>
      </c>
      <c r="J85">
        <v>79392</v>
      </c>
      <c r="K85">
        <v>42892</v>
      </c>
      <c r="L85">
        <f>bbdd_Social_Media_Trends[[#This Row],[Likes]]+bbdd_Social_Media_Trends[[#This Row],[Shares]]+bbdd_Social_Media_Trends[[#This Row],[Comments]]</f>
        <v>184620</v>
      </c>
      <c r="M85">
        <f>bbdd_Social_Media_Trends[[#This Row],[Interactions]]/bbdd_Social_Media_Trends[[#This Row],[Views]]</f>
        <v>5.5690207759888394E-2</v>
      </c>
      <c r="N85" s="1" t="s">
        <v>16</v>
      </c>
      <c r="O85" s="4">
        <f t="shared" si="1"/>
        <v>0</v>
      </c>
    </row>
    <row r="86" spans="1:15">
      <c r="A86" s="1" t="s">
        <v>126</v>
      </c>
      <c r="B86" s="2">
        <v>45227</v>
      </c>
      <c r="C86" s="13" t="str">
        <f>TEXT(bbdd_Social_Media_Trends[[#This Row],[Post_Date]],"aaaa-mm")</f>
        <v>2023-10</v>
      </c>
      <c r="D86" s="1" t="s">
        <v>24</v>
      </c>
      <c r="E86" s="1" t="s">
        <v>52</v>
      </c>
      <c r="F86" s="1" t="s">
        <v>20</v>
      </c>
      <c r="G86" s="1" t="s">
        <v>25</v>
      </c>
      <c r="H86">
        <v>4357287</v>
      </c>
      <c r="I86">
        <v>106179</v>
      </c>
      <c r="J86">
        <v>4262</v>
      </c>
      <c r="K86">
        <v>12978</v>
      </c>
      <c r="L86">
        <f>bbdd_Social_Media_Trends[[#This Row],[Likes]]+bbdd_Social_Media_Trends[[#This Row],[Shares]]+bbdd_Social_Media_Trends[[#This Row],[Comments]]</f>
        <v>123419</v>
      </c>
      <c r="M86">
        <f>bbdd_Social_Media_Trends[[#This Row],[Interactions]]/bbdd_Social_Media_Trends[[#This Row],[Views]]</f>
        <v>2.8324735093189869E-2</v>
      </c>
      <c r="N86" s="1" t="s">
        <v>22</v>
      </c>
      <c r="O86" s="4">
        <f t="shared" si="1"/>
        <v>0</v>
      </c>
    </row>
    <row r="87" spans="1:15">
      <c r="A87" s="1" t="s">
        <v>127</v>
      </c>
      <c r="B87" s="2">
        <v>44839</v>
      </c>
      <c r="C87" s="13" t="str">
        <f>TEXT(bbdd_Social_Media_Trends[[#This Row],[Post_Date]],"aaaa-mm")</f>
        <v>2022-10</v>
      </c>
      <c r="D87" s="1" t="s">
        <v>12</v>
      </c>
      <c r="E87" s="1" t="s">
        <v>52</v>
      </c>
      <c r="F87" s="1" t="s">
        <v>20</v>
      </c>
      <c r="G87" s="1" t="s">
        <v>50</v>
      </c>
      <c r="H87">
        <v>907386</v>
      </c>
      <c r="I87">
        <v>52457</v>
      </c>
      <c r="J87">
        <v>77192</v>
      </c>
      <c r="K87">
        <v>32870</v>
      </c>
      <c r="L87">
        <f>bbdd_Social_Media_Trends[[#This Row],[Likes]]+bbdd_Social_Media_Trends[[#This Row],[Shares]]+bbdd_Social_Media_Trends[[#This Row],[Comments]]</f>
        <v>162519</v>
      </c>
      <c r="M87">
        <f>bbdd_Social_Media_Trends[[#This Row],[Interactions]]/bbdd_Social_Media_Trends[[#This Row],[Views]]</f>
        <v>0.17910679688688166</v>
      </c>
      <c r="N87" s="1" t="s">
        <v>16</v>
      </c>
      <c r="O87" s="4">
        <f t="shared" si="1"/>
        <v>0</v>
      </c>
    </row>
    <row r="88" spans="1:15">
      <c r="A88" s="1" t="s">
        <v>128</v>
      </c>
      <c r="B88" s="2">
        <v>44923</v>
      </c>
      <c r="C88" s="13" t="str">
        <f>TEXT(bbdd_Social_Media_Trends[[#This Row],[Post_Date]],"aaaa-mm")</f>
        <v>2022-12</v>
      </c>
      <c r="D88" s="1" t="s">
        <v>24</v>
      </c>
      <c r="E88" s="1" t="s">
        <v>39</v>
      </c>
      <c r="F88" s="1" t="s">
        <v>32</v>
      </c>
      <c r="G88" s="1" t="s">
        <v>21</v>
      </c>
      <c r="H88">
        <v>1908555</v>
      </c>
      <c r="I88">
        <v>194688</v>
      </c>
      <c r="J88">
        <v>34182</v>
      </c>
      <c r="K88">
        <v>3500</v>
      </c>
      <c r="L88">
        <f>bbdd_Social_Media_Trends[[#This Row],[Likes]]+bbdd_Social_Media_Trends[[#This Row],[Shares]]+bbdd_Social_Media_Trends[[#This Row],[Comments]]</f>
        <v>232370</v>
      </c>
      <c r="M88">
        <f>bbdd_Social_Media_Trends[[#This Row],[Interactions]]/bbdd_Social_Media_Trends[[#This Row],[Views]]</f>
        <v>0.12175179651621253</v>
      </c>
      <c r="N88" s="1" t="s">
        <v>16</v>
      </c>
      <c r="O88" s="4">
        <f t="shared" si="1"/>
        <v>0</v>
      </c>
    </row>
    <row r="89" spans="1:15">
      <c r="A89" s="1" t="s">
        <v>129</v>
      </c>
      <c r="B89" s="2">
        <v>44922</v>
      </c>
      <c r="C89" s="13" t="str">
        <f>TEXT(bbdd_Social_Media_Trends[[#This Row],[Post_Date]],"aaaa-mm")</f>
        <v>2022-12</v>
      </c>
      <c r="D89" s="1" t="s">
        <v>24</v>
      </c>
      <c r="E89" s="1" t="s">
        <v>13</v>
      </c>
      <c r="F89" s="1" t="s">
        <v>32</v>
      </c>
      <c r="G89" s="1" t="s">
        <v>37</v>
      </c>
      <c r="H89">
        <v>3074269</v>
      </c>
      <c r="I89">
        <v>18233</v>
      </c>
      <c r="J89">
        <v>37713</v>
      </c>
      <c r="K89">
        <v>28599</v>
      </c>
      <c r="L89">
        <f>bbdd_Social_Media_Trends[[#This Row],[Likes]]+bbdd_Social_Media_Trends[[#This Row],[Shares]]+bbdd_Social_Media_Trends[[#This Row],[Comments]]</f>
        <v>84545</v>
      </c>
      <c r="M89">
        <f>bbdd_Social_Media_Trends[[#This Row],[Interactions]]/bbdd_Social_Media_Trends[[#This Row],[Views]]</f>
        <v>2.7500846542706577E-2</v>
      </c>
      <c r="N89" s="1" t="s">
        <v>22</v>
      </c>
      <c r="O89" s="4">
        <f t="shared" si="1"/>
        <v>0</v>
      </c>
    </row>
    <row r="90" spans="1:15">
      <c r="A90" s="1" t="s">
        <v>130</v>
      </c>
      <c r="B90" s="2">
        <v>44842</v>
      </c>
      <c r="C90" s="13" t="str">
        <f>TEXT(bbdd_Social_Media_Trends[[#This Row],[Post_Date]],"aaaa-mm")</f>
        <v>2022-10</v>
      </c>
      <c r="D90" s="1" t="s">
        <v>27</v>
      </c>
      <c r="E90" s="1" t="s">
        <v>31</v>
      </c>
      <c r="F90" s="1" t="s">
        <v>32</v>
      </c>
      <c r="G90" s="1" t="s">
        <v>25</v>
      </c>
      <c r="H90">
        <v>4067125</v>
      </c>
      <c r="I90">
        <v>190686</v>
      </c>
      <c r="J90">
        <v>12963</v>
      </c>
      <c r="K90">
        <v>11560</v>
      </c>
      <c r="L90">
        <f>bbdd_Social_Media_Trends[[#This Row],[Likes]]+bbdd_Social_Media_Trends[[#This Row],[Shares]]+bbdd_Social_Media_Trends[[#This Row],[Comments]]</f>
        <v>215209</v>
      </c>
      <c r="M90">
        <f>bbdd_Social_Media_Trends[[#This Row],[Interactions]]/bbdd_Social_Media_Trends[[#This Row],[Views]]</f>
        <v>5.2914282201801027E-2</v>
      </c>
      <c r="N90" s="1" t="s">
        <v>16</v>
      </c>
      <c r="O90" s="4">
        <f t="shared" si="1"/>
        <v>0</v>
      </c>
    </row>
    <row r="91" spans="1:15">
      <c r="A91" s="1" t="s">
        <v>131</v>
      </c>
      <c r="B91" s="2">
        <v>44641</v>
      </c>
      <c r="C91" s="13" t="str">
        <f>TEXT(bbdd_Social_Media_Trends[[#This Row],[Post_Date]],"aaaa-mm")</f>
        <v>2022-03</v>
      </c>
      <c r="D91" s="1" t="s">
        <v>27</v>
      </c>
      <c r="E91" s="1" t="s">
        <v>52</v>
      </c>
      <c r="F91" s="1" t="s">
        <v>47</v>
      </c>
      <c r="G91" s="1" t="s">
        <v>37</v>
      </c>
      <c r="H91">
        <v>1173157</v>
      </c>
      <c r="I91">
        <v>137342</v>
      </c>
      <c r="J91">
        <v>95328</v>
      </c>
      <c r="K91">
        <v>47250</v>
      </c>
      <c r="L91">
        <f>bbdd_Social_Media_Trends[[#This Row],[Likes]]+bbdd_Social_Media_Trends[[#This Row],[Shares]]+bbdd_Social_Media_Trends[[#This Row],[Comments]]</f>
        <v>279920</v>
      </c>
      <c r="M91">
        <f>bbdd_Social_Media_Trends[[#This Row],[Interactions]]/bbdd_Social_Media_Trends[[#This Row],[Views]]</f>
        <v>0.23860404020945195</v>
      </c>
      <c r="N91" s="1" t="s">
        <v>29</v>
      </c>
      <c r="O91" s="4">
        <f t="shared" si="1"/>
        <v>0</v>
      </c>
    </row>
    <row r="92" spans="1:15">
      <c r="A92" s="1" t="s">
        <v>132</v>
      </c>
      <c r="B92" s="2">
        <v>45119</v>
      </c>
      <c r="C92" s="13" t="str">
        <f>TEXT(bbdd_Social_Media_Trends[[#This Row],[Post_Date]],"aaaa-mm")</f>
        <v>2023-07</v>
      </c>
      <c r="D92" s="1" t="s">
        <v>12</v>
      </c>
      <c r="E92" s="1" t="s">
        <v>52</v>
      </c>
      <c r="F92" s="1" t="s">
        <v>47</v>
      </c>
      <c r="G92" s="1" t="s">
        <v>44</v>
      </c>
      <c r="H92">
        <v>2141884</v>
      </c>
      <c r="I92">
        <v>23466</v>
      </c>
      <c r="J92">
        <v>66627</v>
      </c>
      <c r="K92">
        <v>40003</v>
      </c>
      <c r="L92">
        <f>bbdd_Social_Media_Trends[[#This Row],[Likes]]+bbdd_Social_Media_Trends[[#This Row],[Shares]]+bbdd_Social_Media_Trends[[#This Row],[Comments]]</f>
        <v>130096</v>
      </c>
      <c r="M92">
        <f>bbdd_Social_Media_Trends[[#This Row],[Interactions]]/bbdd_Social_Media_Trends[[#This Row],[Views]]</f>
        <v>6.0739050294040198E-2</v>
      </c>
      <c r="N92" s="1" t="s">
        <v>16</v>
      </c>
      <c r="O92" s="4">
        <f t="shared" si="1"/>
        <v>0</v>
      </c>
    </row>
    <row r="93" spans="1:15">
      <c r="A93" s="1" t="s">
        <v>133</v>
      </c>
      <c r="B93" s="2">
        <v>44750</v>
      </c>
      <c r="C93" s="13" t="str">
        <f>TEXT(bbdd_Social_Media_Trends[[#This Row],[Post_Date]],"aaaa-mm")</f>
        <v>2022-07</v>
      </c>
      <c r="D93" s="1" t="s">
        <v>24</v>
      </c>
      <c r="E93" s="1" t="s">
        <v>35</v>
      </c>
      <c r="F93" s="1" t="s">
        <v>32</v>
      </c>
      <c r="G93" s="1" t="s">
        <v>21</v>
      </c>
      <c r="H93">
        <v>4567233</v>
      </c>
      <c r="I93">
        <v>66980</v>
      </c>
      <c r="J93">
        <v>96596</v>
      </c>
      <c r="K93">
        <v>49121</v>
      </c>
      <c r="L93">
        <f>bbdd_Social_Media_Trends[[#This Row],[Likes]]+bbdd_Social_Media_Trends[[#This Row],[Shares]]+bbdd_Social_Media_Trends[[#This Row],[Comments]]</f>
        <v>212697</v>
      </c>
      <c r="M93">
        <f>bbdd_Social_Media_Trends[[#This Row],[Interactions]]/bbdd_Social_Media_Trends[[#This Row],[Views]]</f>
        <v>4.6570210015560845E-2</v>
      </c>
      <c r="N93" s="1" t="s">
        <v>29</v>
      </c>
      <c r="O93" s="4">
        <f t="shared" si="1"/>
        <v>0</v>
      </c>
    </row>
    <row r="94" spans="1:15">
      <c r="A94" s="1" t="s">
        <v>134</v>
      </c>
      <c r="B94" s="2">
        <v>44631</v>
      </c>
      <c r="C94" s="13" t="str">
        <f>TEXT(bbdd_Social_Media_Trends[[#This Row],[Post_Date]],"aaaa-mm")</f>
        <v>2022-03</v>
      </c>
      <c r="D94" s="1" t="s">
        <v>24</v>
      </c>
      <c r="E94" s="1" t="s">
        <v>39</v>
      </c>
      <c r="F94" s="1" t="s">
        <v>32</v>
      </c>
      <c r="G94" s="1" t="s">
        <v>15</v>
      </c>
      <c r="H94">
        <v>506074</v>
      </c>
      <c r="I94">
        <v>69145</v>
      </c>
      <c r="J94">
        <v>31191</v>
      </c>
      <c r="K94">
        <v>43362</v>
      </c>
      <c r="L94">
        <f>bbdd_Social_Media_Trends[[#This Row],[Likes]]+bbdd_Social_Media_Trends[[#This Row],[Shares]]+bbdd_Social_Media_Trends[[#This Row],[Comments]]</f>
        <v>143698</v>
      </c>
      <c r="M94">
        <f>bbdd_Social_Media_Trends[[#This Row],[Interactions]]/bbdd_Social_Media_Trends[[#This Row],[Views]]</f>
        <v>0.2839466165027249</v>
      </c>
      <c r="N94" s="1" t="s">
        <v>29</v>
      </c>
      <c r="O94" s="4">
        <f t="shared" si="1"/>
        <v>0</v>
      </c>
    </row>
    <row r="95" spans="1:15">
      <c r="A95" s="1" t="s">
        <v>135</v>
      </c>
      <c r="B95" s="2">
        <v>45005</v>
      </c>
      <c r="C95" s="13" t="str">
        <f>TEXT(bbdd_Social_Media_Trends[[#This Row],[Post_Date]],"aaaa-mm")</f>
        <v>2023-03</v>
      </c>
      <c r="D95" s="1" t="s">
        <v>27</v>
      </c>
      <c r="E95" s="1" t="s">
        <v>35</v>
      </c>
      <c r="F95" s="1" t="s">
        <v>36</v>
      </c>
      <c r="G95" s="1" t="s">
        <v>15</v>
      </c>
      <c r="H95">
        <v>3210080</v>
      </c>
      <c r="I95">
        <v>195970</v>
      </c>
      <c r="J95">
        <v>75414</v>
      </c>
      <c r="K95">
        <v>4473</v>
      </c>
      <c r="L95">
        <f>bbdd_Social_Media_Trends[[#This Row],[Likes]]+bbdd_Social_Media_Trends[[#This Row],[Shares]]+bbdd_Social_Media_Trends[[#This Row],[Comments]]</f>
        <v>275857</v>
      </c>
      <c r="M95">
        <f>bbdd_Social_Media_Trends[[#This Row],[Interactions]]/bbdd_Social_Media_Trends[[#This Row],[Views]]</f>
        <v>8.5934618451876582E-2</v>
      </c>
      <c r="N95" s="1" t="s">
        <v>16</v>
      </c>
      <c r="O95" s="4">
        <f t="shared" si="1"/>
        <v>0</v>
      </c>
    </row>
    <row r="96" spans="1:15">
      <c r="A96" s="1" t="s">
        <v>136</v>
      </c>
      <c r="B96" s="2">
        <v>44763</v>
      </c>
      <c r="C96" s="13" t="str">
        <f>TEXT(bbdd_Social_Media_Trends[[#This Row],[Post_Date]],"aaaa-mm")</f>
        <v>2022-07</v>
      </c>
      <c r="D96" s="1" t="s">
        <v>12</v>
      </c>
      <c r="E96" s="1" t="s">
        <v>57</v>
      </c>
      <c r="F96" s="1" t="s">
        <v>14</v>
      </c>
      <c r="G96" s="1" t="s">
        <v>44</v>
      </c>
      <c r="H96">
        <v>128472</v>
      </c>
      <c r="I96">
        <v>444670</v>
      </c>
      <c r="J96">
        <v>64311</v>
      </c>
      <c r="K96">
        <v>7956</v>
      </c>
      <c r="L96">
        <f>bbdd_Social_Media_Trends[[#This Row],[Likes]]+bbdd_Social_Media_Trends[[#This Row],[Shares]]+bbdd_Social_Media_Trends[[#This Row],[Comments]]</f>
        <v>516937</v>
      </c>
      <c r="M96">
        <f>bbdd_Social_Media_Trends[[#This Row],[Interactions]]/bbdd_Social_Media_Trends[[#This Row],[Views]]</f>
        <v>4.0237327978080826</v>
      </c>
      <c r="N96" s="1" t="s">
        <v>22</v>
      </c>
      <c r="O96" s="4">
        <f t="shared" si="1"/>
        <v>0</v>
      </c>
    </row>
    <row r="97" spans="1:15">
      <c r="A97" s="1" t="s">
        <v>137</v>
      </c>
      <c r="B97" s="2">
        <v>45030</v>
      </c>
      <c r="C97" s="13" t="str">
        <f>TEXT(bbdd_Social_Media_Trends[[#This Row],[Post_Date]],"aaaa-mm")</f>
        <v>2023-04</v>
      </c>
      <c r="D97" s="1" t="s">
        <v>12</v>
      </c>
      <c r="E97" s="1" t="s">
        <v>46</v>
      </c>
      <c r="F97" s="1" t="s">
        <v>47</v>
      </c>
      <c r="G97" s="1" t="s">
        <v>21</v>
      </c>
      <c r="H97">
        <v>1347102</v>
      </c>
      <c r="I97">
        <v>274212</v>
      </c>
      <c r="J97">
        <v>15298</v>
      </c>
      <c r="K97">
        <v>28342</v>
      </c>
      <c r="L97">
        <f>bbdd_Social_Media_Trends[[#This Row],[Likes]]+bbdd_Social_Media_Trends[[#This Row],[Shares]]+bbdd_Social_Media_Trends[[#This Row],[Comments]]</f>
        <v>317852</v>
      </c>
      <c r="M97">
        <f>bbdd_Social_Media_Trends[[#This Row],[Interactions]]/bbdd_Social_Media_Trends[[#This Row],[Views]]</f>
        <v>0.2359524371576911</v>
      </c>
      <c r="N97" s="1" t="s">
        <v>16</v>
      </c>
      <c r="O97" s="4">
        <f t="shared" si="1"/>
        <v>0</v>
      </c>
    </row>
    <row r="98" spans="1:15">
      <c r="A98" s="1" t="s">
        <v>138</v>
      </c>
      <c r="B98" s="2">
        <v>44856</v>
      </c>
      <c r="C98" s="13" t="str">
        <f>TEXT(bbdd_Social_Media_Trends[[#This Row],[Post_Date]],"aaaa-mm")</f>
        <v>2022-10</v>
      </c>
      <c r="D98" s="1" t="s">
        <v>12</v>
      </c>
      <c r="E98" s="1" t="s">
        <v>57</v>
      </c>
      <c r="F98" s="1" t="s">
        <v>41</v>
      </c>
      <c r="G98" s="1" t="s">
        <v>15</v>
      </c>
      <c r="H98">
        <v>92085</v>
      </c>
      <c r="I98">
        <v>176687</v>
      </c>
      <c r="J98">
        <v>5641</v>
      </c>
      <c r="K98">
        <v>22316</v>
      </c>
      <c r="L98">
        <f>bbdd_Social_Media_Trends[[#This Row],[Likes]]+bbdd_Social_Media_Trends[[#This Row],[Shares]]+bbdd_Social_Media_Trends[[#This Row],[Comments]]</f>
        <v>204644</v>
      </c>
      <c r="M98">
        <f>bbdd_Social_Media_Trends[[#This Row],[Interactions]]/bbdd_Social_Media_Trends[[#This Row],[Views]]</f>
        <v>2.2223380572297335</v>
      </c>
      <c r="N98" s="1" t="s">
        <v>22</v>
      </c>
      <c r="O98" s="4">
        <f t="shared" si="1"/>
        <v>0</v>
      </c>
    </row>
    <row r="99" spans="1:15">
      <c r="A99" s="1" t="s">
        <v>139</v>
      </c>
      <c r="B99" s="2">
        <v>44913</v>
      </c>
      <c r="C99" s="13" t="str">
        <f>TEXT(bbdd_Social_Media_Trends[[#This Row],[Post_Date]],"aaaa-mm")</f>
        <v>2022-12</v>
      </c>
      <c r="D99" s="1" t="s">
        <v>12</v>
      </c>
      <c r="E99" s="1" t="s">
        <v>57</v>
      </c>
      <c r="F99" s="1" t="s">
        <v>32</v>
      </c>
      <c r="G99" s="1" t="s">
        <v>28</v>
      </c>
      <c r="H99">
        <v>3843536</v>
      </c>
      <c r="I99">
        <v>90333</v>
      </c>
      <c r="J99">
        <v>10903</v>
      </c>
      <c r="K99">
        <v>30677</v>
      </c>
      <c r="L99">
        <f>bbdd_Social_Media_Trends[[#This Row],[Likes]]+bbdd_Social_Media_Trends[[#This Row],[Shares]]+bbdd_Social_Media_Trends[[#This Row],[Comments]]</f>
        <v>131913</v>
      </c>
      <c r="M99">
        <f>bbdd_Social_Media_Trends[[#This Row],[Interactions]]/bbdd_Social_Media_Trends[[#This Row],[Views]]</f>
        <v>3.432074006852024E-2</v>
      </c>
      <c r="N99" s="1" t="s">
        <v>22</v>
      </c>
      <c r="O99" s="4">
        <f t="shared" si="1"/>
        <v>0</v>
      </c>
    </row>
    <row r="100" spans="1:15">
      <c r="A100" s="1" t="s">
        <v>140</v>
      </c>
      <c r="B100" s="2">
        <v>44901</v>
      </c>
      <c r="C100" s="13" t="str">
        <f>TEXT(bbdd_Social_Media_Trends[[#This Row],[Post_Date]],"aaaa-mm")</f>
        <v>2022-12</v>
      </c>
      <c r="D100" s="1" t="s">
        <v>18</v>
      </c>
      <c r="E100" s="1" t="s">
        <v>49</v>
      </c>
      <c r="F100" s="1" t="s">
        <v>47</v>
      </c>
      <c r="G100" s="1" t="s">
        <v>44</v>
      </c>
      <c r="H100">
        <v>965073</v>
      </c>
      <c r="I100">
        <v>263310</v>
      </c>
      <c r="J100">
        <v>39207</v>
      </c>
      <c r="K100">
        <v>27324</v>
      </c>
      <c r="L100">
        <f>bbdd_Social_Media_Trends[[#This Row],[Likes]]+bbdd_Social_Media_Trends[[#This Row],[Shares]]+bbdd_Social_Media_Trends[[#This Row],[Comments]]</f>
        <v>329841</v>
      </c>
      <c r="M100">
        <f>bbdd_Social_Media_Trends[[#This Row],[Interactions]]/bbdd_Social_Media_Trends[[#This Row],[Views]]</f>
        <v>0.34177829034694784</v>
      </c>
      <c r="N100" s="1" t="s">
        <v>16</v>
      </c>
      <c r="O100" s="4">
        <f t="shared" si="1"/>
        <v>0</v>
      </c>
    </row>
    <row r="101" spans="1:15">
      <c r="A101" s="1" t="s">
        <v>141</v>
      </c>
      <c r="B101" s="2">
        <v>45066</v>
      </c>
      <c r="C101" s="13" t="str">
        <f>TEXT(bbdd_Social_Media_Trends[[#This Row],[Post_Date]],"aaaa-mm")</f>
        <v>2023-05</v>
      </c>
      <c r="D101" s="1" t="s">
        <v>27</v>
      </c>
      <c r="E101" s="1" t="s">
        <v>19</v>
      </c>
      <c r="F101" s="1" t="s">
        <v>32</v>
      </c>
      <c r="G101" s="1" t="s">
        <v>50</v>
      </c>
      <c r="H101">
        <v>3096420</v>
      </c>
      <c r="I101">
        <v>364521</v>
      </c>
      <c r="J101">
        <v>73308</v>
      </c>
      <c r="K101">
        <v>29082</v>
      </c>
      <c r="L101">
        <f>bbdd_Social_Media_Trends[[#This Row],[Likes]]+bbdd_Social_Media_Trends[[#This Row],[Shares]]+bbdd_Social_Media_Trends[[#This Row],[Comments]]</f>
        <v>466911</v>
      </c>
      <c r="M101">
        <f>bbdd_Social_Media_Trends[[#This Row],[Interactions]]/bbdd_Social_Media_Trends[[#This Row],[Views]]</f>
        <v>0.15079059042377971</v>
      </c>
      <c r="N101" s="1" t="s">
        <v>29</v>
      </c>
      <c r="O101" s="4">
        <f t="shared" si="1"/>
        <v>0</v>
      </c>
    </row>
    <row r="102" spans="1:15">
      <c r="A102" s="1" t="s">
        <v>142</v>
      </c>
      <c r="B102" s="2">
        <v>45214</v>
      </c>
      <c r="C102" s="13" t="str">
        <f>TEXT(bbdd_Social_Media_Trends[[#This Row],[Post_Date]],"aaaa-mm")</f>
        <v>2023-10</v>
      </c>
      <c r="D102" s="1" t="s">
        <v>27</v>
      </c>
      <c r="E102" s="1" t="s">
        <v>39</v>
      </c>
      <c r="F102" s="1" t="s">
        <v>36</v>
      </c>
      <c r="G102" s="1" t="s">
        <v>44</v>
      </c>
      <c r="H102">
        <v>2723916</v>
      </c>
      <c r="I102">
        <v>1349</v>
      </c>
      <c r="J102">
        <v>81918</v>
      </c>
      <c r="K102">
        <v>11870</v>
      </c>
      <c r="L102">
        <f>bbdd_Social_Media_Trends[[#This Row],[Likes]]+bbdd_Social_Media_Trends[[#This Row],[Shares]]+bbdd_Social_Media_Trends[[#This Row],[Comments]]</f>
        <v>95137</v>
      </c>
      <c r="M102">
        <f>bbdd_Social_Media_Trends[[#This Row],[Interactions]]/bbdd_Social_Media_Trends[[#This Row],[Views]]</f>
        <v>3.4926554269661764E-2</v>
      </c>
      <c r="N102" s="1" t="s">
        <v>16</v>
      </c>
      <c r="O102" s="4">
        <f t="shared" si="1"/>
        <v>0</v>
      </c>
    </row>
    <row r="103" spans="1:15">
      <c r="A103" s="1" t="s">
        <v>143</v>
      </c>
      <c r="B103" s="2">
        <v>44805</v>
      </c>
      <c r="C103" s="13" t="str">
        <f>TEXT(bbdd_Social_Media_Trends[[#This Row],[Post_Date]],"aaaa-mm")</f>
        <v>2022-09</v>
      </c>
      <c r="D103" s="1" t="s">
        <v>12</v>
      </c>
      <c r="E103" s="1" t="s">
        <v>46</v>
      </c>
      <c r="F103" s="1" t="s">
        <v>41</v>
      </c>
      <c r="G103" s="1" t="s">
        <v>15</v>
      </c>
      <c r="H103">
        <v>2249678</v>
      </c>
      <c r="I103">
        <v>46464</v>
      </c>
      <c r="J103">
        <v>83075</v>
      </c>
      <c r="K103">
        <v>5710</v>
      </c>
      <c r="L103">
        <f>bbdd_Social_Media_Trends[[#This Row],[Likes]]+bbdd_Social_Media_Trends[[#This Row],[Shares]]+bbdd_Social_Media_Trends[[#This Row],[Comments]]</f>
        <v>135249</v>
      </c>
      <c r="M103">
        <f>bbdd_Social_Media_Trends[[#This Row],[Interactions]]/bbdd_Social_Media_Trends[[#This Row],[Views]]</f>
        <v>6.0119270402253122E-2</v>
      </c>
      <c r="N103" s="1" t="s">
        <v>22</v>
      </c>
      <c r="O103" s="4">
        <f t="shared" si="1"/>
        <v>0</v>
      </c>
    </row>
    <row r="104" spans="1:15">
      <c r="A104" s="1" t="s">
        <v>144</v>
      </c>
      <c r="B104" s="2">
        <v>44764</v>
      </c>
      <c r="C104" s="13" t="str">
        <f>TEXT(bbdd_Social_Media_Trends[[#This Row],[Post_Date]],"aaaa-mm")</f>
        <v>2022-07</v>
      </c>
      <c r="D104" s="1" t="s">
        <v>24</v>
      </c>
      <c r="E104" s="1" t="s">
        <v>49</v>
      </c>
      <c r="F104" s="1" t="s">
        <v>20</v>
      </c>
      <c r="G104" s="1" t="s">
        <v>44</v>
      </c>
      <c r="H104">
        <v>3311289</v>
      </c>
      <c r="I104">
        <v>352538</v>
      </c>
      <c r="J104">
        <v>55203</v>
      </c>
      <c r="K104">
        <v>5369</v>
      </c>
      <c r="L104">
        <f>bbdd_Social_Media_Trends[[#This Row],[Likes]]+bbdd_Social_Media_Trends[[#This Row],[Shares]]+bbdd_Social_Media_Trends[[#This Row],[Comments]]</f>
        <v>413110</v>
      </c>
      <c r="M104">
        <f>bbdd_Social_Media_Trends[[#This Row],[Interactions]]/bbdd_Social_Media_Trends[[#This Row],[Views]]</f>
        <v>0.12475806249469618</v>
      </c>
      <c r="N104" s="1" t="s">
        <v>22</v>
      </c>
      <c r="O104" s="4">
        <f t="shared" si="1"/>
        <v>0</v>
      </c>
    </row>
    <row r="105" spans="1:15">
      <c r="A105" s="1" t="s">
        <v>145</v>
      </c>
      <c r="B105" s="2">
        <v>45070</v>
      </c>
      <c r="C105" s="13" t="str">
        <f>TEXT(bbdd_Social_Media_Trends[[#This Row],[Post_Date]],"aaaa-mm")</f>
        <v>2023-05</v>
      </c>
      <c r="D105" s="1" t="s">
        <v>18</v>
      </c>
      <c r="E105" s="1" t="s">
        <v>46</v>
      </c>
      <c r="F105" s="1" t="s">
        <v>36</v>
      </c>
      <c r="G105" s="1" t="s">
        <v>21</v>
      </c>
      <c r="H105">
        <v>3588997</v>
      </c>
      <c r="I105">
        <v>241125</v>
      </c>
      <c r="J105">
        <v>65026</v>
      </c>
      <c r="K105">
        <v>30917</v>
      </c>
      <c r="L105">
        <f>bbdd_Social_Media_Trends[[#This Row],[Likes]]+bbdd_Social_Media_Trends[[#This Row],[Shares]]+bbdd_Social_Media_Trends[[#This Row],[Comments]]</f>
        <v>337068</v>
      </c>
      <c r="M105">
        <f>bbdd_Social_Media_Trends[[#This Row],[Interactions]]/bbdd_Social_Media_Trends[[#This Row],[Views]]</f>
        <v>9.391704701898608E-2</v>
      </c>
      <c r="N105" s="1" t="s">
        <v>22</v>
      </c>
      <c r="O105" s="4">
        <f t="shared" si="1"/>
        <v>0</v>
      </c>
    </row>
    <row r="106" spans="1:15">
      <c r="A106" s="1" t="s">
        <v>146</v>
      </c>
      <c r="B106" s="2">
        <v>45033</v>
      </c>
      <c r="C106" s="13" t="str">
        <f>TEXT(bbdd_Social_Media_Trends[[#This Row],[Post_Date]],"aaaa-mm")</f>
        <v>2023-04</v>
      </c>
      <c r="D106" s="1" t="s">
        <v>18</v>
      </c>
      <c r="E106" s="1" t="s">
        <v>52</v>
      </c>
      <c r="F106" s="1" t="s">
        <v>32</v>
      </c>
      <c r="G106" s="1" t="s">
        <v>37</v>
      </c>
      <c r="H106">
        <v>13562</v>
      </c>
      <c r="I106">
        <v>11483</v>
      </c>
      <c r="J106">
        <v>33641</v>
      </c>
      <c r="K106">
        <v>30457</v>
      </c>
      <c r="L106">
        <f>bbdd_Social_Media_Trends[[#This Row],[Likes]]+bbdd_Social_Media_Trends[[#This Row],[Shares]]+bbdd_Social_Media_Trends[[#This Row],[Comments]]</f>
        <v>75581</v>
      </c>
      <c r="M106">
        <f>bbdd_Social_Media_Trends[[#This Row],[Interactions]]/bbdd_Social_Media_Trends[[#This Row],[Views]]</f>
        <v>5.5729980828786312</v>
      </c>
      <c r="N106" s="1" t="s">
        <v>22</v>
      </c>
      <c r="O106" s="4">
        <f t="shared" si="1"/>
        <v>0</v>
      </c>
    </row>
    <row r="107" spans="1:15">
      <c r="A107" s="1" t="s">
        <v>147</v>
      </c>
      <c r="B107" s="2">
        <v>44752</v>
      </c>
      <c r="C107" s="13" t="str">
        <f>TEXT(bbdd_Social_Media_Trends[[#This Row],[Post_Date]],"aaaa-mm")</f>
        <v>2022-07</v>
      </c>
      <c r="D107" s="1" t="s">
        <v>24</v>
      </c>
      <c r="E107" s="1" t="s">
        <v>52</v>
      </c>
      <c r="F107" s="1" t="s">
        <v>41</v>
      </c>
      <c r="G107" s="1" t="s">
        <v>60</v>
      </c>
      <c r="H107">
        <v>3926751</v>
      </c>
      <c r="I107">
        <v>302919</v>
      </c>
      <c r="J107">
        <v>49216</v>
      </c>
      <c r="K107">
        <v>30399</v>
      </c>
      <c r="L107">
        <f>bbdd_Social_Media_Trends[[#This Row],[Likes]]+bbdd_Social_Media_Trends[[#This Row],[Shares]]+bbdd_Social_Media_Trends[[#This Row],[Comments]]</f>
        <v>382534</v>
      </c>
      <c r="M107">
        <f>bbdd_Social_Media_Trends[[#This Row],[Interactions]]/bbdd_Social_Media_Trends[[#This Row],[Views]]</f>
        <v>9.7417432376027915E-2</v>
      </c>
      <c r="N107" s="1" t="s">
        <v>29</v>
      </c>
      <c r="O107" s="4">
        <f t="shared" si="1"/>
        <v>0</v>
      </c>
    </row>
    <row r="108" spans="1:15">
      <c r="A108" s="1" t="s">
        <v>148</v>
      </c>
      <c r="B108" s="2">
        <v>44725</v>
      </c>
      <c r="C108" s="13" t="str">
        <f>TEXT(bbdd_Social_Media_Trends[[#This Row],[Post_Date]],"aaaa-mm")</f>
        <v>2022-06</v>
      </c>
      <c r="D108" s="1" t="s">
        <v>27</v>
      </c>
      <c r="E108" s="1" t="s">
        <v>46</v>
      </c>
      <c r="F108" s="1" t="s">
        <v>36</v>
      </c>
      <c r="G108" s="1" t="s">
        <v>15</v>
      </c>
      <c r="H108">
        <v>2750317</v>
      </c>
      <c r="I108">
        <v>59766</v>
      </c>
      <c r="J108">
        <v>75524</v>
      </c>
      <c r="K108">
        <v>27938</v>
      </c>
      <c r="L108">
        <f>bbdd_Social_Media_Trends[[#This Row],[Likes]]+bbdd_Social_Media_Trends[[#This Row],[Shares]]+bbdd_Social_Media_Trends[[#This Row],[Comments]]</f>
        <v>163228</v>
      </c>
      <c r="M108">
        <f>bbdd_Social_Media_Trends[[#This Row],[Interactions]]/bbdd_Social_Media_Trends[[#This Row],[Views]]</f>
        <v>5.9348795066168733E-2</v>
      </c>
      <c r="N108" s="1" t="s">
        <v>16</v>
      </c>
      <c r="O108" s="4">
        <f t="shared" si="1"/>
        <v>0</v>
      </c>
    </row>
    <row r="109" spans="1:15">
      <c r="A109" s="1" t="s">
        <v>149</v>
      </c>
      <c r="B109" s="2">
        <v>45103</v>
      </c>
      <c r="C109" s="13" t="str">
        <f>TEXT(bbdd_Social_Media_Trends[[#This Row],[Post_Date]],"aaaa-mm")</f>
        <v>2023-06</v>
      </c>
      <c r="D109" s="1" t="s">
        <v>12</v>
      </c>
      <c r="E109" s="1" t="s">
        <v>13</v>
      </c>
      <c r="F109" s="1" t="s">
        <v>47</v>
      </c>
      <c r="G109" s="1" t="s">
        <v>44</v>
      </c>
      <c r="H109">
        <v>4655757</v>
      </c>
      <c r="I109">
        <v>383024</v>
      </c>
      <c r="J109">
        <v>45530</v>
      </c>
      <c r="K109">
        <v>48504</v>
      </c>
      <c r="L109">
        <f>bbdd_Social_Media_Trends[[#This Row],[Likes]]+bbdd_Social_Media_Trends[[#This Row],[Shares]]+bbdd_Social_Media_Trends[[#This Row],[Comments]]</f>
        <v>477058</v>
      </c>
      <c r="M109">
        <f>bbdd_Social_Media_Trends[[#This Row],[Interactions]]/bbdd_Social_Media_Trends[[#This Row],[Views]]</f>
        <v>0.10246625844089371</v>
      </c>
      <c r="N109" s="1" t="s">
        <v>22</v>
      </c>
      <c r="O109" s="4">
        <f t="shared" si="1"/>
        <v>0</v>
      </c>
    </row>
    <row r="110" spans="1:15">
      <c r="A110" s="1" t="s">
        <v>150</v>
      </c>
      <c r="B110" s="2">
        <v>45218</v>
      </c>
      <c r="C110" s="13" t="str">
        <f>TEXT(bbdd_Social_Media_Trends[[#This Row],[Post_Date]],"aaaa-mm")</f>
        <v>2023-10</v>
      </c>
      <c r="D110" s="1" t="s">
        <v>18</v>
      </c>
      <c r="E110" s="1" t="s">
        <v>52</v>
      </c>
      <c r="F110" s="1" t="s">
        <v>14</v>
      </c>
      <c r="G110" s="1" t="s">
        <v>60</v>
      </c>
      <c r="H110">
        <v>4844012</v>
      </c>
      <c r="I110">
        <v>452777</v>
      </c>
      <c r="J110">
        <v>44862</v>
      </c>
      <c r="K110">
        <v>23870</v>
      </c>
      <c r="L110">
        <f>bbdd_Social_Media_Trends[[#This Row],[Likes]]+bbdd_Social_Media_Trends[[#This Row],[Shares]]+bbdd_Social_Media_Trends[[#This Row],[Comments]]</f>
        <v>521509</v>
      </c>
      <c r="M110">
        <f>bbdd_Social_Media_Trends[[#This Row],[Interactions]]/bbdd_Social_Media_Trends[[#This Row],[Views]]</f>
        <v>0.10766055079962643</v>
      </c>
      <c r="N110" s="1" t="s">
        <v>16</v>
      </c>
      <c r="O110" s="4">
        <f t="shared" si="1"/>
        <v>0</v>
      </c>
    </row>
    <row r="111" spans="1:15">
      <c r="A111" s="1" t="s">
        <v>151</v>
      </c>
      <c r="B111" s="2">
        <v>45144</v>
      </c>
      <c r="C111" s="13" t="str">
        <f>TEXT(bbdd_Social_Media_Trends[[#This Row],[Post_Date]],"aaaa-mm")</f>
        <v>2023-08</v>
      </c>
      <c r="D111" s="1" t="s">
        <v>24</v>
      </c>
      <c r="E111" s="1" t="s">
        <v>31</v>
      </c>
      <c r="F111" s="1" t="s">
        <v>14</v>
      </c>
      <c r="G111" s="1" t="s">
        <v>60</v>
      </c>
      <c r="H111">
        <v>3868789</v>
      </c>
      <c r="I111">
        <v>188191</v>
      </c>
      <c r="J111">
        <v>4660</v>
      </c>
      <c r="K111">
        <v>26605</v>
      </c>
      <c r="L111">
        <f>bbdd_Social_Media_Trends[[#This Row],[Likes]]+bbdd_Social_Media_Trends[[#This Row],[Shares]]+bbdd_Social_Media_Trends[[#This Row],[Comments]]</f>
        <v>219456</v>
      </c>
      <c r="M111">
        <f>bbdd_Social_Media_Trends[[#This Row],[Interactions]]/bbdd_Social_Media_Trends[[#This Row],[Views]]</f>
        <v>5.6724727039908357E-2</v>
      </c>
      <c r="N111" s="1" t="s">
        <v>22</v>
      </c>
      <c r="O111" s="4">
        <f t="shared" si="1"/>
        <v>0</v>
      </c>
    </row>
    <row r="112" spans="1:15">
      <c r="A112" s="1" t="s">
        <v>152</v>
      </c>
      <c r="B112" s="2">
        <v>44880</v>
      </c>
      <c r="C112" s="13" t="str">
        <f>TEXT(bbdd_Social_Media_Trends[[#This Row],[Post_Date]],"aaaa-mm")</f>
        <v>2022-11</v>
      </c>
      <c r="D112" s="1" t="s">
        <v>24</v>
      </c>
      <c r="E112" s="1" t="s">
        <v>49</v>
      </c>
      <c r="F112" s="1" t="s">
        <v>36</v>
      </c>
      <c r="G112" s="1" t="s">
        <v>28</v>
      </c>
      <c r="H112">
        <v>2517364</v>
      </c>
      <c r="I112">
        <v>418305</v>
      </c>
      <c r="J112">
        <v>51641</v>
      </c>
      <c r="K112">
        <v>34605</v>
      </c>
      <c r="L112">
        <f>bbdd_Social_Media_Trends[[#This Row],[Likes]]+bbdd_Social_Media_Trends[[#This Row],[Shares]]+bbdd_Social_Media_Trends[[#This Row],[Comments]]</f>
        <v>504551</v>
      </c>
      <c r="M112">
        <f>bbdd_Social_Media_Trends[[#This Row],[Interactions]]/bbdd_Social_Media_Trends[[#This Row],[Views]]</f>
        <v>0.20042830516365531</v>
      </c>
      <c r="N112" s="1" t="s">
        <v>16</v>
      </c>
      <c r="O112" s="4">
        <f t="shared" si="1"/>
        <v>0</v>
      </c>
    </row>
    <row r="113" spans="1:15">
      <c r="A113" s="1" t="s">
        <v>153</v>
      </c>
      <c r="B113" s="2">
        <v>44913</v>
      </c>
      <c r="C113" s="13" t="str">
        <f>TEXT(bbdd_Social_Media_Trends[[#This Row],[Post_Date]],"aaaa-mm")</f>
        <v>2022-12</v>
      </c>
      <c r="D113" s="1" t="s">
        <v>18</v>
      </c>
      <c r="E113" s="1" t="s">
        <v>31</v>
      </c>
      <c r="F113" s="1" t="s">
        <v>14</v>
      </c>
      <c r="G113" s="1" t="s">
        <v>25</v>
      </c>
      <c r="H113">
        <v>1994041</v>
      </c>
      <c r="I113">
        <v>310266</v>
      </c>
      <c r="J113">
        <v>87995</v>
      </c>
      <c r="K113">
        <v>40217</v>
      </c>
      <c r="L113">
        <f>bbdd_Social_Media_Trends[[#This Row],[Likes]]+bbdd_Social_Media_Trends[[#This Row],[Shares]]+bbdd_Social_Media_Trends[[#This Row],[Comments]]</f>
        <v>438478</v>
      </c>
      <c r="M113">
        <f>bbdd_Social_Media_Trends[[#This Row],[Interactions]]/bbdd_Social_Media_Trends[[#This Row],[Views]]</f>
        <v>0.21989417469349928</v>
      </c>
      <c r="N113" s="1" t="s">
        <v>22</v>
      </c>
      <c r="O113" s="4">
        <f t="shared" si="1"/>
        <v>0</v>
      </c>
    </row>
    <row r="114" spans="1:15">
      <c r="A114" s="1" t="s">
        <v>154</v>
      </c>
      <c r="B114" s="2">
        <v>44699</v>
      </c>
      <c r="C114" s="13" t="str">
        <f>TEXT(bbdd_Social_Media_Trends[[#This Row],[Post_Date]],"aaaa-mm")</f>
        <v>2022-05</v>
      </c>
      <c r="D114" s="1" t="s">
        <v>12</v>
      </c>
      <c r="E114" s="1" t="s">
        <v>19</v>
      </c>
      <c r="F114" s="1" t="s">
        <v>20</v>
      </c>
      <c r="G114" s="1" t="s">
        <v>28</v>
      </c>
      <c r="H114">
        <v>1402998</v>
      </c>
      <c r="I114">
        <v>241244</v>
      </c>
      <c r="J114">
        <v>56779</v>
      </c>
      <c r="K114">
        <v>14849</v>
      </c>
      <c r="L114">
        <f>bbdd_Social_Media_Trends[[#This Row],[Likes]]+bbdd_Social_Media_Trends[[#This Row],[Shares]]+bbdd_Social_Media_Trends[[#This Row],[Comments]]</f>
        <v>312872</v>
      </c>
      <c r="M114">
        <f>bbdd_Social_Media_Trends[[#This Row],[Interactions]]/bbdd_Social_Media_Trends[[#This Row],[Views]]</f>
        <v>0.22300245616886125</v>
      </c>
      <c r="N114" s="1" t="s">
        <v>16</v>
      </c>
      <c r="O114" s="4">
        <f t="shared" si="1"/>
        <v>0</v>
      </c>
    </row>
    <row r="115" spans="1:15">
      <c r="A115" s="1" t="s">
        <v>155</v>
      </c>
      <c r="B115" s="2">
        <v>44870</v>
      </c>
      <c r="C115" s="13" t="str">
        <f>TEXT(bbdd_Social_Media_Trends[[#This Row],[Post_Date]],"aaaa-mm")</f>
        <v>2022-11</v>
      </c>
      <c r="D115" s="1" t="s">
        <v>27</v>
      </c>
      <c r="E115" s="1" t="s">
        <v>59</v>
      </c>
      <c r="F115" s="1" t="s">
        <v>41</v>
      </c>
      <c r="G115" s="1" t="s">
        <v>25</v>
      </c>
      <c r="H115">
        <v>702950</v>
      </c>
      <c r="I115">
        <v>17361</v>
      </c>
      <c r="J115">
        <v>62405</v>
      </c>
      <c r="K115">
        <v>10538</v>
      </c>
      <c r="L115">
        <f>bbdd_Social_Media_Trends[[#This Row],[Likes]]+bbdd_Social_Media_Trends[[#This Row],[Shares]]+bbdd_Social_Media_Trends[[#This Row],[Comments]]</f>
        <v>90304</v>
      </c>
      <c r="M115">
        <f>bbdd_Social_Media_Trends[[#This Row],[Interactions]]/bbdd_Social_Media_Trends[[#This Row],[Views]]</f>
        <v>0.12846432889963724</v>
      </c>
      <c r="N115" s="1" t="s">
        <v>29</v>
      </c>
      <c r="O115" s="4">
        <f t="shared" si="1"/>
        <v>0</v>
      </c>
    </row>
    <row r="116" spans="1:15">
      <c r="A116" s="1" t="s">
        <v>156</v>
      </c>
      <c r="B116" s="2">
        <v>44759</v>
      </c>
      <c r="C116" s="13" t="str">
        <f>TEXT(bbdd_Social_Media_Trends[[#This Row],[Post_Date]],"aaaa-mm")</f>
        <v>2022-07</v>
      </c>
      <c r="D116" s="1" t="s">
        <v>18</v>
      </c>
      <c r="E116" s="1" t="s">
        <v>19</v>
      </c>
      <c r="F116" s="1" t="s">
        <v>36</v>
      </c>
      <c r="G116" s="1" t="s">
        <v>50</v>
      </c>
      <c r="H116">
        <v>1599554</v>
      </c>
      <c r="I116">
        <v>364748</v>
      </c>
      <c r="J116">
        <v>16705</v>
      </c>
      <c r="K116">
        <v>8949</v>
      </c>
      <c r="L116">
        <f>bbdd_Social_Media_Trends[[#This Row],[Likes]]+bbdd_Social_Media_Trends[[#This Row],[Shares]]+bbdd_Social_Media_Trends[[#This Row],[Comments]]</f>
        <v>390402</v>
      </c>
      <c r="M116">
        <f>bbdd_Social_Media_Trends[[#This Row],[Interactions]]/bbdd_Social_Media_Trends[[#This Row],[Views]]</f>
        <v>0.24406928431300226</v>
      </c>
      <c r="N116" s="1" t="s">
        <v>16</v>
      </c>
      <c r="O116" s="4">
        <f t="shared" si="1"/>
        <v>0</v>
      </c>
    </row>
    <row r="117" spans="1:15">
      <c r="A117" s="1" t="s">
        <v>157</v>
      </c>
      <c r="B117" s="2">
        <v>44703</v>
      </c>
      <c r="C117" s="13" t="str">
        <f>TEXT(bbdd_Social_Media_Trends[[#This Row],[Post_Date]],"aaaa-mm")</f>
        <v>2022-05</v>
      </c>
      <c r="D117" s="1" t="s">
        <v>12</v>
      </c>
      <c r="E117" s="1" t="s">
        <v>57</v>
      </c>
      <c r="F117" s="1" t="s">
        <v>32</v>
      </c>
      <c r="G117" s="1" t="s">
        <v>28</v>
      </c>
      <c r="H117">
        <v>4600976</v>
      </c>
      <c r="I117">
        <v>443617</v>
      </c>
      <c r="J117">
        <v>98343</v>
      </c>
      <c r="K117">
        <v>18038</v>
      </c>
      <c r="L117">
        <f>bbdd_Social_Media_Trends[[#This Row],[Likes]]+bbdd_Social_Media_Trends[[#This Row],[Shares]]+bbdd_Social_Media_Trends[[#This Row],[Comments]]</f>
        <v>559998</v>
      </c>
      <c r="M117">
        <f>bbdd_Social_Media_Trends[[#This Row],[Interactions]]/bbdd_Social_Media_Trends[[#This Row],[Views]]</f>
        <v>0.12171287135599056</v>
      </c>
      <c r="N117" s="1" t="s">
        <v>16</v>
      </c>
      <c r="O117" s="4">
        <f t="shared" si="1"/>
        <v>0</v>
      </c>
    </row>
    <row r="118" spans="1:15">
      <c r="A118" s="1" t="s">
        <v>158</v>
      </c>
      <c r="B118" s="2">
        <v>45046</v>
      </c>
      <c r="C118" s="13" t="str">
        <f>TEXT(bbdd_Social_Media_Trends[[#This Row],[Post_Date]],"aaaa-mm")</f>
        <v>2023-04</v>
      </c>
      <c r="D118" s="1" t="s">
        <v>24</v>
      </c>
      <c r="E118" s="1" t="s">
        <v>49</v>
      </c>
      <c r="F118" s="1" t="s">
        <v>20</v>
      </c>
      <c r="G118" s="1" t="s">
        <v>60</v>
      </c>
      <c r="H118">
        <v>2495410</v>
      </c>
      <c r="I118">
        <v>213884</v>
      </c>
      <c r="J118">
        <v>16804</v>
      </c>
      <c r="K118">
        <v>17614</v>
      </c>
      <c r="L118">
        <f>bbdd_Social_Media_Trends[[#This Row],[Likes]]+bbdd_Social_Media_Trends[[#This Row],[Shares]]+bbdd_Social_Media_Trends[[#This Row],[Comments]]</f>
        <v>248302</v>
      </c>
      <c r="M118">
        <f>bbdd_Social_Media_Trends[[#This Row],[Interactions]]/bbdd_Social_Media_Trends[[#This Row],[Views]]</f>
        <v>9.9503488404711044E-2</v>
      </c>
      <c r="N118" s="1" t="s">
        <v>29</v>
      </c>
      <c r="O118" s="4">
        <f t="shared" si="1"/>
        <v>0</v>
      </c>
    </row>
    <row r="119" spans="1:15">
      <c r="A119" s="1" t="s">
        <v>159</v>
      </c>
      <c r="B119" s="2">
        <v>45021</v>
      </c>
      <c r="C119" s="13" t="str">
        <f>TEXT(bbdd_Social_Media_Trends[[#This Row],[Post_Date]],"aaaa-mm")</f>
        <v>2023-04</v>
      </c>
      <c r="D119" s="1" t="s">
        <v>12</v>
      </c>
      <c r="E119" s="1" t="s">
        <v>31</v>
      </c>
      <c r="F119" s="1" t="s">
        <v>14</v>
      </c>
      <c r="G119" s="1" t="s">
        <v>44</v>
      </c>
      <c r="H119">
        <v>1838563</v>
      </c>
      <c r="I119">
        <v>289125</v>
      </c>
      <c r="J119">
        <v>77191</v>
      </c>
      <c r="K119">
        <v>27066</v>
      </c>
      <c r="L119">
        <f>bbdd_Social_Media_Trends[[#This Row],[Likes]]+bbdd_Social_Media_Trends[[#This Row],[Shares]]+bbdd_Social_Media_Trends[[#This Row],[Comments]]</f>
        <v>393382</v>
      </c>
      <c r="M119">
        <f>bbdd_Social_Media_Trends[[#This Row],[Interactions]]/bbdd_Social_Media_Trends[[#This Row],[Views]]</f>
        <v>0.21396166462612376</v>
      </c>
      <c r="N119" s="1" t="s">
        <v>16</v>
      </c>
      <c r="O119" s="4">
        <f t="shared" si="1"/>
        <v>0</v>
      </c>
    </row>
    <row r="120" spans="1:15">
      <c r="A120" s="1" t="s">
        <v>160</v>
      </c>
      <c r="B120" s="2">
        <v>44706</v>
      </c>
      <c r="C120" s="13" t="str">
        <f>TEXT(bbdd_Social_Media_Trends[[#This Row],[Post_Date]],"aaaa-mm")</f>
        <v>2022-05</v>
      </c>
      <c r="D120" s="1" t="s">
        <v>27</v>
      </c>
      <c r="E120" s="1" t="s">
        <v>57</v>
      </c>
      <c r="F120" s="1" t="s">
        <v>20</v>
      </c>
      <c r="G120" s="1" t="s">
        <v>21</v>
      </c>
      <c r="H120">
        <v>2920650</v>
      </c>
      <c r="I120">
        <v>416403</v>
      </c>
      <c r="J120">
        <v>56902</v>
      </c>
      <c r="K120">
        <v>2675</v>
      </c>
      <c r="L120">
        <f>bbdd_Social_Media_Trends[[#This Row],[Likes]]+bbdd_Social_Media_Trends[[#This Row],[Shares]]+bbdd_Social_Media_Trends[[#This Row],[Comments]]</f>
        <v>475980</v>
      </c>
      <c r="M120">
        <f>bbdd_Social_Media_Trends[[#This Row],[Interactions]]/bbdd_Social_Media_Trends[[#This Row],[Views]]</f>
        <v>0.16297057161933132</v>
      </c>
      <c r="N120" s="1" t="s">
        <v>29</v>
      </c>
      <c r="O120" s="4">
        <f t="shared" si="1"/>
        <v>0</v>
      </c>
    </row>
    <row r="121" spans="1:15">
      <c r="A121" s="1" t="s">
        <v>161</v>
      </c>
      <c r="B121" s="2">
        <v>45183</v>
      </c>
      <c r="C121" s="13" t="str">
        <f>TEXT(bbdd_Social_Media_Trends[[#This Row],[Post_Date]],"aaaa-mm")</f>
        <v>2023-09</v>
      </c>
      <c r="D121" s="1" t="s">
        <v>12</v>
      </c>
      <c r="E121" s="1" t="s">
        <v>49</v>
      </c>
      <c r="F121" s="1" t="s">
        <v>14</v>
      </c>
      <c r="G121" s="1" t="s">
        <v>44</v>
      </c>
      <c r="H121">
        <v>1772623</v>
      </c>
      <c r="I121">
        <v>361245</v>
      </c>
      <c r="J121">
        <v>30503</v>
      </c>
      <c r="K121">
        <v>13260</v>
      </c>
      <c r="L121">
        <f>bbdd_Social_Media_Trends[[#This Row],[Likes]]+bbdd_Social_Media_Trends[[#This Row],[Shares]]+bbdd_Social_Media_Trends[[#This Row],[Comments]]</f>
        <v>405008</v>
      </c>
      <c r="M121">
        <f>bbdd_Social_Media_Trends[[#This Row],[Interactions]]/bbdd_Social_Media_Trends[[#This Row],[Views]]</f>
        <v>0.22847949056285516</v>
      </c>
      <c r="N121" s="1" t="s">
        <v>29</v>
      </c>
      <c r="O121" s="4">
        <f t="shared" si="1"/>
        <v>0</v>
      </c>
    </row>
    <row r="122" spans="1:15">
      <c r="A122" s="1" t="s">
        <v>162</v>
      </c>
      <c r="B122" s="2">
        <v>45200</v>
      </c>
      <c r="C122" s="13" t="str">
        <f>TEXT(bbdd_Social_Media_Trends[[#This Row],[Post_Date]],"aaaa-mm")</f>
        <v>2023-10</v>
      </c>
      <c r="D122" s="1" t="s">
        <v>18</v>
      </c>
      <c r="E122" s="1" t="s">
        <v>35</v>
      </c>
      <c r="F122" s="1" t="s">
        <v>20</v>
      </c>
      <c r="G122" s="1" t="s">
        <v>28</v>
      </c>
      <c r="H122">
        <v>2484315</v>
      </c>
      <c r="I122">
        <v>101605</v>
      </c>
      <c r="J122">
        <v>80028</v>
      </c>
      <c r="K122">
        <v>36281</v>
      </c>
      <c r="L122">
        <f>bbdd_Social_Media_Trends[[#This Row],[Likes]]+bbdd_Social_Media_Trends[[#This Row],[Shares]]+bbdd_Social_Media_Trends[[#This Row],[Comments]]</f>
        <v>217914</v>
      </c>
      <c r="M122">
        <f>bbdd_Social_Media_Trends[[#This Row],[Interactions]]/bbdd_Social_Media_Trends[[#This Row],[Views]]</f>
        <v>8.7715929743208895E-2</v>
      </c>
      <c r="N122" s="1" t="s">
        <v>16</v>
      </c>
      <c r="O122" s="4">
        <f t="shared" si="1"/>
        <v>0</v>
      </c>
    </row>
    <row r="123" spans="1:15">
      <c r="A123" s="1" t="s">
        <v>163</v>
      </c>
      <c r="B123" s="2">
        <v>44772</v>
      </c>
      <c r="C123" s="13" t="str">
        <f>TEXT(bbdd_Social_Media_Trends[[#This Row],[Post_Date]],"aaaa-mm")</f>
        <v>2022-07</v>
      </c>
      <c r="D123" s="1" t="s">
        <v>27</v>
      </c>
      <c r="E123" s="1" t="s">
        <v>35</v>
      </c>
      <c r="F123" s="1" t="s">
        <v>41</v>
      </c>
      <c r="G123" s="1" t="s">
        <v>21</v>
      </c>
      <c r="H123">
        <v>4927173</v>
      </c>
      <c r="I123">
        <v>22341</v>
      </c>
      <c r="J123">
        <v>38730</v>
      </c>
      <c r="K123">
        <v>42476</v>
      </c>
      <c r="L123">
        <f>bbdd_Social_Media_Trends[[#This Row],[Likes]]+bbdd_Social_Media_Trends[[#This Row],[Shares]]+bbdd_Social_Media_Trends[[#This Row],[Comments]]</f>
        <v>103547</v>
      </c>
      <c r="M123">
        <f>bbdd_Social_Media_Trends[[#This Row],[Interactions]]/bbdd_Social_Media_Trends[[#This Row],[Views]]</f>
        <v>2.101549915133891E-2</v>
      </c>
      <c r="N123" s="1" t="s">
        <v>22</v>
      </c>
      <c r="O123" s="4">
        <f t="shared" si="1"/>
        <v>0</v>
      </c>
    </row>
    <row r="124" spans="1:15">
      <c r="A124" s="1" t="s">
        <v>164</v>
      </c>
      <c r="B124" s="2">
        <v>44852</v>
      </c>
      <c r="C124" s="13" t="str">
        <f>TEXT(bbdd_Social_Media_Trends[[#This Row],[Post_Date]],"aaaa-mm")</f>
        <v>2022-10</v>
      </c>
      <c r="D124" s="1" t="s">
        <v>12</v>
      </c>
      <c r="E124" s="1" t="s">
        <v>13</v>
      </c>
      <c r="F124" s="1" t="s">
        <v>14</v>
      </c>
      <c r="G124" s="1" t="s">
        <v>15</v>
      </c>
      <c r="H124">
        <v>3924183</v>
      </c>
      <c r="I124">
        <v>283030</v>
      </c>
      <c r="J124">
        <v>30676</v>
      </c>
      <c r="K124">
        <v>43977</v>
      </c>
      <c r="L124">
        <f>bbdd_Social_Media_Trends[[#This Row],[Likes]]+bbdd_Social_Media_Trends[[#This Row],[Shares]]+bbdd_Social_Media_Trends[[#This Row],[Comments]]</f>
        <v>357683</v>
      </c>
      <c r="M124">
        <f>bbdd_Social_Media_Trends[[#This Row],[Interactions]]/bbdd_Social_Media_Trends[[#This Row],[Views]]</f>
        <v>9.1148399552212531E-2</v>
      </c>
      <c r="N124" s="1" t="s">
        <v>29</v>
      </c>
      <c r="O124" s="4">
        <f t="shared" si="1"/>
        <v>0</v>
      </c>
    </row>
    <row r="125" spans="1:15">
      <c r="A125" s="1" t="s">
        <v>165</v>
      </c>
      <c r="B125" s="2">
        <v>44814</v>
      </c>
      <c r="C125" s="13" t="str">
        <f>TEXT(bbdd_Social_Media_Trends[[#This Row],[Post_Date]],"aaaa-mm")</f>
        <v>2022-09</v>
      </c>
      <c r="D125" s="1" t="s">
        <v>18</v>
      </c>
      <c r="E125" s="1" t="s">
        <v>46</v>
      </c>
      <c r="F125" s="1" t="s">
        <v>32</v>
      </c>
      <c r="G125" s="1" t="s">
        <v>60</v>
      </c>
      <c r="H125">
        <v>4646060</v>
      </c>
      <c r="I125">
        <v>21362</v>
      </c>
      <c r="J125">
        <v>31562</v>
      </c>
      <c r="K125">
        <v>19778</v>
      </c>
      <c r="L125">
        <f>bbdd_Social_Media_Trends[[#This Row],[Likes]]+bbdd_Social_Media_Trends[[#This Row],[Shares]]+bbdd_Social_Media_Trends[[#This Row],[Comments]]</f>
        <v>72702</v>
      </c>
      <c r="M125">
        <f>bbdd_Social_Media_Trends[[#This Row],[Interactions]]/bbdd_Social_Media_Trends[[#This Row],[Views]]</f>
        <v>1.5648097527797746E-2</v>
      </c>
      <c r="N125" s="1" t="s">
        <v>22</v>
      </c>
      <c r="O125" s="4">
        <f t="shared" si="1"/>
        <v>0</v>
      </c>
    </row>
    <row r="126" spans="1:15">
      <c r="A126" s="1" t="s">
        <v>166</v>
      </c>
      <c r="B126" s="2">
        <v>44907</v>
      </c>
      <c r="C126" s="13" t="str">
        <f>TEXT(bbdd_Social_Media_Trends[[#This Row],[Post_Date]],"aaaa-mm")</f>
        <v>2022-12</v>
      </c>
      <c r="D126" s="1" t="s">
        <v>27</v>
      </c>
      <c r="E126" s="1" t="s">
        <v>52</v>
      </c>
      <c r="F126" s="1" t="s">
        <v>14</v>
      </c>
      <c r="G126" s="1" t="s">
        <v>60</v>
      </c>
      <c r="H126">
        <v>3901900</v>
      </c>
      <c r="I126">
        <v>20166</v>
      </c>
      <c r="J126">
        <v>30661</v>
      </c>
      <c r="K126">
        <v>25363</v>
      </c>
      <c r="L126">
        <f>bbdd_Social_Media_Trends[[#This Row],[Likes]]+bbdd_Social_Media_Trends[[#This Row],[Shares]]+bbdd_Social_Media_Trends[[#This Row],[Comments]]</f>
        <v>76190</v>
      </c>
      <c r="M126">
        <f>bbdd_Social_Media_Trends[[#This Row],[Interactions]]/bbdd_Social_Media_Trends[[#This Row],[Views]]</f>
        <v>1.9526384581870372E-2</v>
      </c>
      <c r="N126" s="1" t="s">
        <v>29</v>
      </c>
      <c r="O126" s="4">
        <f t="shared" si="1"/>
        <v>0</v>
      </c>
    </row>
    <row r="127" spans="1:15">
      <c r="A127" s="1" t="s">
        <v>167</v>
      </c>
      <c r="B127" s="2">
        <v>44854</v>
      </c>
      <c r="C127" s="13" t="str">
        <f>TEXT(bbdd_Social_Media_Trends[[#This Row],[Post_Date]],"aaaa-mm")</f>
        <v>2022-10</v>
      </c>
      <c r="D127" s="1" t="s">
        <v>18</v>
      </c>
      <c r="E127" s="1" t="s">
        <v>59</v>
      </c>
      <c r="F127" s="1" t="s">
        <v>14</v>
      </c>
      <c r="G127" s="1" t="s">
        <v>37</v>
      </c>
      <c r="H127">
        <v>962137</v>
      </c>
      <c r="I127">
        <v>319381</v>
      </c>
      <c r="J127">
        <v>69098</v>
      </c>
      <c r="K127">
        <v>38387</v>
      </c>
      <c r="L127">
        <f>bbdd_Social_Media_Trends[[#This Row],[Likes]]+bbdd_Social_Media_Trends[[#This Row],[Shares]]+bbdd_Social_Media_Trends[[#This Row],[Comments]]</f>
        <v>426866</v>
      </c>
      <c r="M127">
        <f>bbdd_Social_Media_Trends[[#This Row],[Interactions]]/bbdd_Social_Media_Trends[[#This Row],[Views]]</f>
        <v>0.44366446774211987</v>
      </c>
      <c r="N127" s="1" t="s">
        <v>29</v>
      </c>
      <c r="O127" s="4">
        <f t="shared" si="1"/>
        <v>0</v>
      </c>
    </row>
    <row r="128" spans="1:15">
      <c r="A128" s="1" t="s">
        <v>168</v>
      </c>
      <c r="B128" s="2">
        <v>45066</v>
      </c>
      <c r="C128" s="13" t="str">
        <f>TEXT(bbdd_Social_Media_Trends[[#This Row],[Post_Date]],"aaaa-mm")</f>
        <v>2023-05</v>
      </c>
      <c r="D128" s="1" t="s">
        <v>12</v>
      </c>
      <c r="E128" s="1" t="s">
        <v>19</v>
      </c>
      <c r="F128" s="1" t="s">
        <v>14</v>
      </c>
      <c r="G128" s="1" t="s">
        <v>44</v>
      </c>
      <c r="H128">
        <v>3859007</v>
      </c>
      <c r="I128">
        <v>277223</v>
      </c>
      <c r="J128">
        <v>81798</v>
      </c>
      <c r="K128">
        <v>46985</v>
      </c>
      <c r="L128">
        <f>bbdd_Social_Media_Trends[[#This Row],[Likes]]+bbdd_Social_Media_Trends[[#This Row],[Shares]]+bbdd_Social_Media_Trends[[#This Row],[Comments]]</f>
        <v>406006</v>
      </c>
      <c r="M128">
        <f>bbdd_Social_Media_Trends[[#This Row],[Interactions]]/bbdd_Social_Media_Trends[[#This Row],[Views]]</f>
        <v>0.1052099672273204</v>
      </c>
      <c r="N128" s="1" t="s">
        <v>22</v>
      </c>
      <c r="O128" s="4">
        <f t="shared" si="1"/>
        <v>0</v>
      </c>
    </row>
    <row r="129" spans="1:15">
      <c r="A129" s="1" t="s">
        <v>169</v>
      </c>
      <c r="B129" s="2">
        <v>44972</v>
      </c>
      <c r="C129" s="13" t="str">
        <f>TEXT(bbdd_Social_Media_Trends[[#This Row],[Post_Date]],"aaaa-mm")</f>
        <v>2023-02</v>
      </c>
      <c r="D129" s="1" t="s">
        <v>24</v>
      </c>
      <c r="E129" s="1" t="s">
        <v>13</v>
      </c>
      <c r="F129" s="1" t="s">
        <v>20</v>
      </c>
      <c r="G129" s="1" t="s">
        <v>15</v>
      </c>
      <c r="H129">
        <v>3837223</v>
      </c>
      <c r="I129">
        <v>140163</v>
      </c>
      <c r="J129">
        <v>85932</v>
      </c>
      <c r="K129">
        <v>40674</v>
      </c>
      <c r="L129">
        <f>bbdd_Social_Media_Trends[[#This Row],[Likes]]+bbdd_Social_Media_Trends[[#This Row],[Shares]]+bbdd_Social_Media_Trends[[#This Row],[Comments]]</f>
        <v>266769</v>
      </c>
      <c r="M129">
        <f>bbdd_Social_Media_Trends[[#This Row],[Interactions]]/bbdd_Social_Media_Trends[[#This Row],[Views]]</f>
        <v>6.9521370011594322E-2</v>
      </c>
      <c r="N129" s="1" t="s">
        <v>22</v>
      </c>
      <c r="O129" s="4">
        <f t="shared" si="1"/>
        <v>0</v>
      </c>
    </row>
    <row r="130" spans="1:15">
      <c r="A130" s="1" t="s">
        <v>170</v>
      </c>
      <c r="B130" s="2">
        <v>44876</v>
      </c>
      <c r="C130" s="13" t="str">
        <f>TEXT(bbdd_Social_Media_Trends[[#This Row],[Post_Date]],"aaaa-mm")</f>
        <v>2022-11</v>
      </c>
      <c r="D130" s="1" t="s">
        <v>18</v>
      </c>
      <c r="E130" s="1" t="s">
        <v>35</v>
      </c>
      <c r="F130" s="1" t="s">
        <v>32</v>
      </c>
      <c r="G130" s="1" t="s">
        <v>15</v>
      </c>
      <c r="H130">
        <v>1029488</v>
      </c>
      <c r="I130">
        <v>449148</v>
      </c>
      <c r="J130">
        <v>87211</v>
      </c>
      <c r="K130">
        <v>35005</v>
      </c>
      <c r="L130">
        <f>bbdd_Social_Media_Trends[[#This Row],[Likes]]+bbdd_Social_Media_Trends[[#This Row],[Shares]]+bbdd_Social_Media_Trends[[#This Row],[Comments]]</f>
        <v>571364</v>
      </c>
      <c r="M130">
        <f>bbdd_Social_Media_Trends[[#This Row],[Interactions]]/bbdd_Social_Media_Trends[[#This Row],[Views]]</f>
        <v>0.55499821270379057</v>
      </c>
      <c r="N130" s="1" t="s">
        <v>16</v>
      </c>
      <c r="O130" s="4">
        <f t="shared" ref="O130:O193" si="2">IF(ISERROR(VLOOKUP(A130,A131:A5128,1,FALSE)),0, 1)</f>
        <v>0</v>
      </c>
    </row>
    <row r="131" spans="1:15">
      <c r="A131" s="1" t="s">
        <v>171</v>
      </c>
      <c r="B131" s="2">
        <v>44669</v>
      </c>
      <c r="C131" s="13" t="str">
        <f>TEXT(bbdd_Social_Media_Trends[[#This Row],[Post_Date]],"aaaa-mm")</f>
        <v>2022-04</v>
      </c>
      <c r="D131" s="1" t="s">
        <v>24</v>
      </c>
      <c r="E131" s="1" t="s">
        <v>59</v>
      </c>
      <c r="F131" s="1" t="s">
        <v>32</v>
      </c>
      <c r="G131" s="1" t="s">
        <v>44</v>
      </c>
      <c r="H131">
        <v>879364</v>
      </c>
      <c r="I131">
        <v>232290</v>
      </c>
      <c r="J131">
        <v>7501</v>
      </c>
      <c r="K131">
        <v>23547</v>
      </c>
      <c r="L131">
        <f>bbdd_Social_Media_Trends[[#This Row],[Likes]]+bbdd_Social_Media_Trends[[#This Row],[Shares]]+bbdd_Social_Media_Trends[[#This Row],[Comments]]</f>
        <v>263338</v>
      </c>
      <c r="M131">
        <f>bbdd_Social_Media_Trends[[#This Row],[Interactions]]/bbdd_Social_Media_Trends[[#This Row],[Views]]</f>
        <v>0.29946415818705335</v>
      </c>
      <c r="N131" s="1" t="s">
        <v>29</v>
      </c>
      <c r="O131" s="4">
        <f t="shared" si="2"/>
        <v>0</v>
      </c>
    </row>
    <row r="132" spans="1:15">
      <c r="A132" s="1" t="s">
        <v>172</v>
      </c>
      <c r="B132" s="2">
        <v>45221</v>
      </c>
      <c r="C132" s="13" t="str">
        <f>TEXT(bbdd_Social_Media_Trends[[#This Row],[Post_Date]],"aaaa-mm")</f>
        <v>2023-10</v>
      </c>
      <c r="D132" s="1" t="s">
        <v>12</v>
      </c>
      <c r="E132" s="1" t="s">
        <v>35</v>
      </c>
      <c r="F132" s="1" t="s">
        <v>41</v>
      </c>
      <c r="G132" s="1" t="s">
        <v>60</v>
      </c>
      <c r="H132">
        <v>4828597</v>
      </c>
      <c r="I132">
        <v>131837</v>
      </c>
      <c r="J132">
        <v>43770</v>
      </c>
      <c r="K132">
        <v>9395</v>
      </c>
      <c r="L132">
        <f>bbdd_Social_Media_Trends[[#This Row],[Likes]]+bbdd_Social_Media_Trends[[#This Row],[Shares]]+bbdd_Social_Media_Trends[[#This Row],[Comments]]</f>
        <v>185002</v>
      </c>
      <c r="M132">
        <f>bbdd_Social_Media_Trends[[#This Row],[Interactions]]/bbdd_Social_Media_Trends[[#This Row],[Views]]</f>
        <v>3.83138207640853E-2</v>
      </c>
      <c r="N132" s="1" t="s">
        <v>29</v>
      </c>
      <c r="O132" s="4">
        <f t="shared" si="2"/>
        <v>0</v>
      </c>
    </row>
    <row r="133" spans="1:15">
      <c r="A133" s="1" t="s">
        <v>173</v>
      </c>
      <c r="B133" s="2">
        <v>44981</v>
      </c>
      <c r="C133" s="13" t="str">
        <f>TEXT(bbdd_Social_Media_Trends[[#This Row],[Post_Date]],"aaaa-mm")</f>
        <v>2023-02</v>
      </c>
      <c r="D133" s="1" t="s">
        <v>27</v>
      </c>
      <c r="E133" s="1" t="s">
        <v>19</v>
      </c>
      <c r="F133" s="1" t="s">
        <v>14</v>
      </c>
      <c r="G133" s="1" t="s">
        <v>21</v>
      </c>
      <c r="H133">
        <v>3487375</v>
      </c>
      <c r="I133">
        <v>107303</v>
      </c>
      <c r="J133">
        <v>83451</v>
      </c>
      <c r="K133">
        <v>45313</v>
      </c>
      <c r="L133">
        <f>bbdd_Social_Media_Trends[[#This Row],[Likes]]+bbdd_Social_Media_Trends[[#This Row],[Shares]]+bbdd_Social_Media_Trends[[#This Row],[Comments]]</f>
        <v>236067</v>
      </c>
      <c r="M133">
        <f>bbdd_Social_Media_Trends[[#This Row],[Interactions]]/bbdd_Social_Media_Trends[[#This Row],[Views]]</f>
        <v>6.769188859815764E-2</v>
      </c>
      <c r="N133" s="1" t="s">
        <v>16</v>
      </c>
      <c r="O133" s="4">
        <f t="shared" si="2"/>
        <v>0</v>
      </c>
    </row>
    <row r="134" spans="1:15">
      <c r="A134" s="1" t="s">
        <v>174</v>
      </c>
      <c r="B134" s="2">
        <v>44940</v>
      </c>
      <c r="C134" s="13" t="str">
        <f>TEXT(bbdd_Social_Media_Trends[[#This Row],[Post_Date]],"aaaa-mm")</f>
        <v>2023-01</v>
      </c>
      <c r="D134" s="1" t="s">
        <v>12</v>
      </c>
      <c r="E134" s="1" t="s">
        <v>31</v>
      </c>
      <c r="F134" s="1" t="s">
        <v>36</v>
      </c>
      <c r="G134" s="1" t="s">
        <v>21</v>
      </c>
      <c r="H134">
        <v>3418884</v>
      </c>
      <c r="I134">
        <v>311286</v>
      </c>
      <c r="J134">
        <v>82479</v>
      </c>
      <c r="K134">
        <v>7832</v>
      </c>
      <c r="L134">
        <f>bbdd_Social_Media_Trends[[#This Row],[Likes]]+bbdd_Social_Media_Trends[[#This Row],[Shares]]+bbdd_Social_Media_Trends[[#This Row],[Comments]]</f>
        <v>401597</v>
      </c>
      <c r="M134">
        <f>bbdd_Social_Media_Trends[[#This Row],[Interactions]]/bbdd_Social_Media_Trends[[#This Row],[Views]]</f>
        <v>0.11746435386517939</v>
      </c>
      <c r="N134" s="1" t="s">
        <v>16</v>
      </c>
      <c r="O134" s="4">
        <f t="shared" si="2"/>
        <v>0</v>
      </c>
    </row>
    <row r="135" spans="1:15">
      <c r="A135" s="1" t="s">
        <v>175</v>
      </c>
      <c r="B135" s="2">
        <v>45205</v>
      </c>
      <c r="C135" s="13" t="str">
        <f>TEXT(bbdd_Social_Media_Trends[[#This Row],[Post_Date]],"aaaa-mm")</f>
        <v>2023-10</v>
      </c>
      <c r="D135" s="1" t="s">
        <v>27</v>
      </c>
      <c r="E135" s="1" t="s">
        <v>13</v>
      </c>
      <c r="F135" s="1" t="s">
        <v>47</v>
      </c>
      <c r="G135" s="1" t="s">
        <v>25</v>
      </c>
      <c r="H135">
        <v>1337059</v>
      </c>
      <c r="I135">
        <v>318166</v>
      </c>
      <c r="J135">
        <v>72711</v>
      </c>
      <c r="K135">
        <v>32791</v>
      </c>
      <c r="L135">
        <f>bbdd_Social_Media_Trends[[#This Row],[Likes]]+bbdd_Social_Media_Trends[[#This Row],[Shares]]+bbdd_Social_Media_Trends[[#This Row],[Comments]]</f>
        <v>423668</v>
      </c>
      <c r="M135">
        <f>bbdd_Social_Media_Trends[[#This Row],[Interactions]]/bbdd_Social_Media_Trends[[#This Row],[Views]]</f>
        <v>0.31686559830194477</v>
      </c>
      <c r="N135" s="1" t="s">
        <v>16</v>
      </c>
      <c r="O135" s="4">
        <f t="shared" si="2"/>
        <v>0</v>
      </c>
    </row>
    <row r="136" spans="1:15">
      <c r="A136" s="1" t="s">
        <v>176</v>
      </c>
      <c r="B136" s="2">
        <v>45132</v>
      </c>
      <c r="C136" s="13" t="str">
        <f>TEXT(bbdd_Social_Media_Trends[[#This Row],[Post_Date]],"aaaa-mm")</f>
        <v>2023-07</v>
      </c>
      <c r="D136" s="1" t="s">
        <v>12</v>
      </c>
      <c r="E136" s="1" t="s">
        <v>19</v>
      </c>
      <c r="F136" s="1" t="s">
        <v>41</v>
      </c>
      <c r="G136" s="1" t="s">
        <v>50</v>
      </c>
      <c r="H136">
        <v>707841</v>
      </c>
      <c r="I136">
        <v>133933</v>
      </c>
      <c r="J136">
        <v>46058</v>
      </c>
      <c r="K136">
        <v>45912</v>
      </c>
      <c r="L136">
        <f>bbdd_Social_Media_Trends[[#This Row],[Likes]]+bbdd_Social_Media_Trends[[#This Row],[Shares]]+bbdd_Social_Media_Trends[[#This Row],[Comments]]</f>
        <v>225903</v>
      </c>
      <c r="M136">
        <f>bbdd_Social_Media_Trends[[#This Row],[Interactions]]/bbdd_Social_Media_Trends[[#This Row],[Views]]</f>
        <v>0.31914370600177161</v>
      </c>
      <c r="N136" s="1" t="s">
        <v>16</v>
      </c>
      <c r="O136" s="4">
        <f t="shared" si="2"/>
        <v>0</v>
      </c>
    </row>
    <row r="137" spans="1:15">
      <c r="A137" s="1" t="s">
        <v>177</v>
      </c>
      <c r="B137" s="2">
        <v>44681</v>
      </c>
      <c r="C137" s="13" t="str">
        <f>TEXT(bbdd_Social_Media_Trends[[#This Row],[Post_Date]],"aaaa-mm")</f>
        <v>2022-04</v>
      </c>
      <c r="D137" s="1" t="s">
        <v>12</v>
      </c>
      <c r="E137" s="1" t="s">
        <v>52</v>
      </c>
      <c r="F137" s="1" t="s">
        <v>20</v>
      </c>
      <c r="G137" s="1" t="s">
        <v>28</v>
      </c>
      <c r="H137">
        <v>1851460</v>
      </c>
      <c r="I137">
        <v>345987</v>
      </c>
      <c r="J137">
        <v>13274</v>
      </c>
      <c r="K137">
        <v>43872</v>
      </c>
      <c r="L137">
        <f>bbdd_Social_Media_Trends[[#This Row],[Likes]]+bbdd_Social_Media_Trends[[#This Row],[Shares]]+bbdd_Social_Media_Trends[[#This Row],[Comments]]</f>
        <v>403133</v>
      </c>
      <c r="M137">
        <f>bbdd_Social_Media_Trends[[#This Row],[Interactions]]/bbdd_Social_Media_Trends[[#This Row],[Views]]</f>
        <v>0.21773789333823038</v>
      </c>
      <c r="N137" s="1" t="s">
        <v>29</v>
      </c>
      <c r="O137" s="4">
        <f t="shared" si="2"/>
        <v>0</v>
      </c>
    </row>
    <row r="138" spans="1:15">
      <c r="A138" s="1" t="s">
        <v>178</v>
      </c>
      <c r="B138" s="2">
        <v>44842</v>
      </c>
      <c r="C138" s="13" t="str">
        <f>TEXT(bbdd_Social_Media_Trends[[#This Row],[Post_Date]],"aaaa-mm")</f>
        <v>2022-10</v>
      </c>
      <c r="D138" s="1" t="s">
        <v>18</v>
      </c>
      <c r="E138" s="1" t="s">
        <v>59</v>
      </c>
      <c r="F138" s="1" t="s">
        <v>36</v>
      </c>
      <c r="G138" s="1" t="s">
        <v>50</v>
      </c>
      <c r="H138">
        <v>1438248</v>
      </c>
      <c r="I138">
        <v>223413</v>
      </c>
      <c r="J138">
        <v>84930</v>
      </c>
      <c r="K138">
        <v>42774</v>
      </c>
      <c r="L138">
        <f>bbdd_Social_Media_Trends[[#This Row],[Likes]]+bbdd_Social_Media_Trends[[#This Row],[Shares]]+bbdd_Social_Media_Trends[[#This Row],[Comments]]</f>
        <v>351117</v>
      </c>
      <c r="M138">
        <f>bbdd_Social_Media_Trends[[#This Row],[Interactions]]/bbdd_Social_Media_Trends[[#This Row],[Views]]</f>
        <v>0.24412827273182372</v>
      </c>
      <c r="N138" s="1" t="s">
        <v>29</v>
      </c>
      <c r="O138" s="4">
        <f t="shared" si="2"/>
        <v>0</v>
      </c>
    </row>
    <row r="139" spans="1:15">
      <c r="A139" s="1" t="s">
        <v>179</v>
      </c>
      <c r="B139" s="2">
        <v>44959</v>
      </c>
      <c r="C139" s="13" t="str">
        <f>TEXT(bbdd_Social_Media_Trends[[#This Row],[Post_Date]],"aaaa-mm")</f>
        <v>2023-02</v>
      </c>
      <c r="D139" s="1" t="s">
        <v>18</v>
      </c>
      <c r="E139" s="1" t="s">
        <v>59</v>
      </c>
      <c r="F139" s="1" t="s">
        <v>41</v>
      </c>
      <c r="G139" s="1" t="s">
        <v>25</v>
      </c>
      <c r="H139">
        <v>4027409</v>
      </c>
      <c r="I139">
        <v>80497</v>
      </c>
      <c r="J139">
        <v>44156</v>
      </c>
      <c r="K139">
        <v>14597</v>
      </c>
      <c r="L139">
        <f>bbdd_Social_Media_Trends[[#This Row],[Likes]]+bbdd_Social_Media_Trends[[#This Row],[Shares]]+bbdd_Social_Media_Trends[[#This Row],[Comments]]</f>
        <v>139250</v>
      </c>
      <c r="M139">
        <f>bbdd_Social_Media_Trends[[#This Row],[Interactions]]/bbdd_Social_Media_Trends[[#This Row],[Views]]</f>
        <v>3.4575579485470687E-2</v>
      </c>
      <c r="N139" s="1" t="s">
        <v>22</v>
      </c>
      <c r="O139" s="4">
        <f t="shared" si="2"/>
        <v>0</v>
      </c>
    </row>
    <row r="140" spans="1:15">
      <c r="A140" s="1" t="s">
        <v>180</v>
      </c>
      <c r="B140" s="2">
        <v>45032</v>
      </c>
      <c r="C140" s="13" t="str">
        <f>TEXT(bbdd_Social_Media_Trends[[#This Row],[Post_Date]],"aaaa-mm")</f>
        <v>2023-04</v>
      </c>
      <c r="D140" s="1" t="s">
        <v>18</v>
      </c>
      <c r="E140" s="1" t="s">
        <v>46</v>
      </c>
      <c r="F140" s="1" t="s">
        <v>14</v>
      </c>
      <c r="G140" s="1" t="s">
        <v>21</v>
      </c>
      <c r="H140">
        <v>3488909</v>
      </c>
      <c r="I140">
        <v>443844</v>
      </c>
      <c r="J140">
        <v>19877</v>
      </c>
      <c r="K140">
        <v>22056</v>
      </c>
      <c r="L140">
        <f>bbdd_Social_Media_Trends[[#This Row],[Likes]]+bbdd_Social_Media_Trends[[#This Row],[Shares]]+bbdd_Social_Media_Trends[[#This Row],[Comments]]</f>
        <v>485777</v>
      </c>
      <c r="M140">
        <f>bbdd_Social_Media_Trends[[#This Row],[Interactions]]/bbdd_Social_Media_Trends[[#This Row],[Views]]</f>
        <v>0.13923464326527291</v>
      </c>
      <c r="N140" s="1" t="s">
        <v>29</v>
      </c>
      <c r="O140" s="4">
        <f t="shared" si="2"/>
        <v>0</v>
      </c>
    </row>
    <row r="141" spans="1:15">
      <c r="A141" s="1" t="s">
        <v>181</v>
      </c>
      <c r="B141" s="2">
        <v>44918</v>
      </c>
      <c r="C141" s="13" t="str">
        <f>TEXT(bbdd_Social_Media_Trends[[#This Row],[Post_Date]],"aaaa-mm")</f>
        <v>2022-12</v>
      </c>
      <c r="D141" s="1" t="s">
        <v>12</v>
      </c>
      <c r="E141" s="1" t="s">
        <v>52</v>
      </c>
      <c r="F141" s="1" t="s">
        <v>14</v>
      </c>
      <c r="G141" s="1" t="s">
        <v>60</v>
      </c>
      <c r="H141">
        <v>1089083</v>
      </c>
      <c r="I141">
        <v>150418</v>
      </c>
      <c r="J141">
        <v>45387</v>
      </c>
      <c r="K141">
        <v>25632</v>
      </c>
      <c r="L141">
        <f>bbdd_Social_Media_Trends[[#This Row],[Likes]]+bbdd_Social_Media_Trends[[#This Row],[Shares]]+bbdd_Social_Media_Trends[[#This Row],[Comments]]</f>
        <v>221437</v>
      </c>
      <c r="M141">
        <f>bbdd_Social_Media_Trends[[#This Row],[Interactions]]/bbdd_Social_Media_Trends[[#This Row],[Views]]</f>
        <v>0.20332426454182095</v>
      </c>
      <c r="N141" s="1" t="s">
        <v>22</v>
      </c>
      <c r="O141" s="4">
        <f t="shared" si="2"/>
        <v>0</v>
      </c>
    </row>
    <row r="142" spans="1:15">
      <c r="A142" s="1" t="s">
        <v>182</v>
      </c>
      <c r="B142" s="2">
        <v>45189</v>
      </c>
      <c r="C142" s="13" t="str">
        <f>TEXT(bbdd_Social_Media_Trends[[#This Row],[Post_Date]],"aaaa-mm")</f>
        <v>2023-09</v>
      </c>
      <c r="D142" s="1" t="s">
        <v>12</v>
      </c>
      <c r="E142" s="1" t="s">
        <v>59</v>
      </c>
      <c r="F142" s="1" t="s">
        <v>41</v>
      </c>
      <c r="G142" s="1" t="s">
        <v>44</v>
      </c>
      <c r="H142">
        <v>682046</v>
      </c>
      <c r="I142">
        <v>480038</v>
      </c>
      <c r="J142">
        <v>71997</v>
      </c>
      <c r="K142">
        <v>18117</v>
      </c>
      <c r="L142">
        <f>bbdd_Social_Media_Trends[[#This Row],[Likes]]+bbdd_Social_Media_Trends[[#This Row],[Shares]]+bbdd_Social_Media_Trends[[#This Row],[Comments]]</f>
        <v>570152</v>
      </c>
      <c r="M142">
        <f>bbdd_Social_Media_Trends[[#This Row],[Interactions]]/bbdd_Social_Media_Trends[[#This Row],[Views]]</f>
        <v>0.83594361670620454</v>
      </c>
      <c r="N142" s="1" t="s">
        <v>16</v>
      </c>
      <c r="O142" s="4">
        <f t="shared" si="2"/>
        <v>0</v>
      </c>
    </row>
    <row r="143" spans="1:15">
      <c r="A143" s="1" t="s">
        <v>183</v>
      </c>
      <c r="B143" s="2">
        <v>44893</v>
      </c>
      <c r="C143" s="13" t="str">
        <f>TEXT(bbdd_Social_Media_Trends[[#This Row],[Post_Date]],"aaaa-mm")</f>
        <v>2022-11</v>
      </c>
      <c r="D143" s="1" t="s">
        <v>27</v>
      </c>
      <c r="E143" s="1" t="s">
        <v>57</v>
      </c>
      <c r="F143" s="1" t="s">
        <v>41</v>
      </c>
      <c r="G143" s="1" t="s">
        <v>25</v>
      </c>
      <c r="H143">
        <v>4849297</v>
      </c>
      <c r="I143">
        <v>86843</v>
      </c>
      <c r="J143">
        <v>16843</v>
      </c>
      <c r="K143">
        <v>14705</v>
      </c>
      <c r="L143">
        <f>bbdd_Social_Media_Trends[[#This Row],[Likes]]+bbdd_Social_Media_Trends[[#This Row],[Shares]]+bbdd_Social_Media_Trends[[#This Row],[Comments]]</f>
        <v>118391</v>
      </c>
      <c r="M143">
        <f>bbdd_Social_Media_Trends[[#This Row],[Interactions]]/bbdd_Social_Media_Trends[[#This Row],[Views]]</f>
        <v>2.4414054243326405E-2</v>
      </c>
      <c r="N143" s="1" t="s">
        <v>29</v>
      </c>
      <c r="O143" s="4">
        <f t="shared" si="2"/>
        <v>0</v>
      </c>
    </row>
    <row r="144" spans="1:15">
      <c r="A144" s="1" t="s">
        <v>184</v>
      </c>
      <c r="B144" s="2">
        <v>44616</v>
      </c>
      <c r="C144" s="13" t="str">
        <f>TEXT(bbdd_Social_Media_Trends[[#This Row],[Post_Date]],"aaaa-mm")</f>
        <v>2022-02</v>
      </c>
      <c r="D144" s="1" t="s">
        <v>18</v>
      </c>
      <c r="E144" s="1" t="s">
        <v>13</v>
      </c>
      <c r="F144" s="1" t="s">
        <v>36</v>
      </c>
      <c r="G144" s="1" t="s">
        <v>60</v>
      </c>
      <c r="H144">
        <v>4283565</v>
      </c>
      <c r="I144">
        <v>107901</v>
      </c>
      <c r="J144">
        <v>84854</v>
      </c>
      <c r="K144">
        <v>4738</v>
      </c>
      <c r="L144">
        <f>bbdd_Social_Media_Trends[[#This Row],[Likes]]+bbdd_Social_Media_Trends[[#This Row],[Shares]]+bbdd_Social_Media_Trends[[#This Row],[Comments]]</f>
        <v>197493</v>
      </c>
      <c r="M144">
        <f>bbdd_Social_Media_Trends[[#This Row],[Interactions]]/bbdd_Social_Media_Trends[[#This Row],[Views]]</f>
        <v>4.610482156801636E-2</v>
      </c>
      <c r="N144" s="1" t="s">
        <v>29</v>
      </c>
      <c r="O144" s="4">
        <f t="shared" si="2"/>
        <v>0</v>
      </c>
    </row>
    <row r="145" spans="1:15">
      <c r="A145" s="1" t="s">
        <v>185</v>
      </c>
      <c r="B145" s="2">
        <v>45203</v>
      </c>
      <c r="C145" s="13" t="str">
        <f>TEXT(bbdd_Social_Media_Trends[[#This Row],[Post_Date]],"aaaa-mm")</f>
        <v>2023-10</v>
      </c>
      <c r="D145" s="1" t="s">
        <v>24</v>
      </c>
      <c r="E145" s="1" t="s">
        <v>35</v>
      </c>
      <c r="F145" s="1" t="s">
        <v>20</v>
      </c>
      <c r="G145" s="1" t="s">
        <v>21</v>
      </c>
      <c r="H145">
        <v>50082</v>
      </c>
      <c r="I145">
        <v>70708</v>
      </c>
      <c r="J145">
        <v>277</v>
      </c>
      <c r="K145">
        <v>25036</v>
      </c>
      <c r="L145">
        <f>bbdd_Social_Media_Trends[[#This Row],[Likes]]+bbdd_Social_Media_Trends[[#This Row],[Shares]]+bbdd_Social_Media_Trends[[#This Row],[Comments]]</f>
        <v>96021</v>
      </c>
      <c r="M145">
        <f>bbdd_Social_Media_Trends[[#This Row],[Interactions]]/bbdd_Social_Media_Trends[[#This Row],[Views]]</f>
        <v>1.9172756679046363</v>
      </c>
      <c r="N145" s="1" t="s">
        <v>29</v>
      </c>
      <c r="O145" s="4">
        <f t="shared" si="2"/>
        <v>0</v>
      </c>
    </row>
    <row r="146" spans="1:15">
      <c r="A146" s="1" t="s">
        <v>186</v>
      </c>
      <c r="B146" s="2">
        <v>44962</v>
      </c>
      <c r="C146" s="13" t="str">
        <f>TEXT(bbdd_Social_Media_Trends[[#This Row],[Post_Date]],"aaaa-mm")</f>
        <v>2023-02</v>
      </c>
      <c r="D146" s="1" t="s">
        <v>24</v>
      </c>
      <c r="E146" s="1" t="s">
        <v>49</v>
      </c>
      <c r="F146" s="1" t="s">
        <v>32</v>
      </c>
      <c r="G146" s="1" t="s">
        <v>60</v>
      </c>
      <c r="H146">
        <v>3940355</v>
      </c>
      <c r="I146">
        <v>82304</v>
      </c>
      <c r="J146">
        <v>68754</v>
      </c>
      <c r="K146">
        <v>15897</v>
      </c>
      <c r="L146">
        <f>bbdd_Social_Media_Trends[[#This Row],[Likes]]+bbdd_Social_Media_Trends[[#This Row],[Shares]]+bbdd_Social_Media_Trends[[#This Row],[Comments]]</f>
        <v>166955</v>
      </c>
      <c r="M146">
        <f>bbdd_Social_Media_Trends[[#This Row],[Interactions]]/bbdd_Social_Media_Trends[[#This Row],[Views]]</f>
        <v>4.2370547831350219E-2</v>
      </c>
      <c r="N146" s="1" t="s">
        <v>29</v>
      </c>
      <c r="O146" s="4">
        <f t="shared" si="2"/>
        <v>0</v>
      </c>
    </row>
    <row r="147" spans="1:15">
      <c r="A147" s="1" t="s">
        <v>187</v>
      </c>
      <c r="B147" s="2">
        <v>44659</v>
      </c>
      <c r="C147" s="13" t="str">
        <f>TEXT(bbdd_Social_Media_Trends[[#This Row],[Post_Date]],"aaaa-mm")</f>
        <v>2022-04</v>
      </c>
      <c r="D147" s="1" t="s">
        <v>18</v>
      </c>
      <c r="E147" s="1" t="s">
        <v>19</v>
      </c>
      <c r="F147" s="1" t="s">
        <v>47</v>
      </c>
      <c r="G147" s="1" t="s">
        <v>50</v>
      </c>
      <c r="H147">
        <v>964498</v>
      </c>
      <c r="I147">
        <v>194879</v>
      </c>
      <c r="J147">
        <v>76029</v>
      </c>
      <c r="K147">
        <v>34998</v>
      </c>
      <c r="L147">
        <f>bbdd_Social_Media_Trends[[#This Row],[Likes]]+bbdd_Social_Media_Trends[[#This Row],[Shares]]+bbdd_Social_Media_Trends[[#This Row],[Comments]]</f>
        <v>305906</v>
      </c>
      <c r="M147">
        <f>bbdd_Social_Media_Trends[[#This Row],[Interactions]]/bbdd_Social_Media_Trends[[#This Row],[Views]]</f>
        <v>0.31716602833805774</v>
      </c>
      <c r="N147" s="1" t="s">
        <v>16</v>
      </c>
      <c r="O147" s="4">
        <f t="shared" si="2"/>
        <v>0</v>
      </c>
    </row>
    <row r="148" spans="1:15">
      <c r="A148" s="1" t="s">
        <v>188</v>
      </c>
      <c r="B148" s="2">
        <v>44970</v>
      </c>
      <c r="C148" s="13" t="str">
        <f>TEXT(bbdd_Social_Media_Trends[[#This Row],[Post_Date]],"aaaa-mm")</f>
        <v>2023-02</v>
      </c>
      <c r="D148" s="1" t="s">
        <v>12</v>
      </c>
      <c r="E148" s="1" t="s">
        <v>57</v>
      </c>
      <c r="F148" s="1" t="s">
        <v>20</v>
      </c>
      <c r="G148" s="1" t="s">
        <v>15</v>
      </c>
      <c r="H148">
        <v>636824</v>
      </c>
      <c r="I148">
        <v>363548</v>
      </c>
      <c r="J148">
        <v>17456</v>
      </c>
      <c r="K148">
        <v>8176</v>
      </c>
      <c r="L148">
        <f>bbdd_Social_Media_Trends[[#This Row],[Likes]]+bbdd_Social_Media_Trends[[#This Row],[Shares]]+bbdd_Social_Media_Trends[[#This Row],[Comments]]</f>
        <v>389180</v>
      </c>
      <c r="M148">
        <f>bbdd_Social_Media_Trends[[#This Row],[Interactions]]/bbdd_Social_Media_Trends[[#This Row],[Views]]</f>
        <v>0.6111264650829743</v>
      </c>
      <c r="N148" s="1" t="s">
        <v>29</v>
      </c>
      <c r="O148" s="4">
        <f t="shared" si="2"/>
        <v>0</v>
      </c>
    </row>
    <row r="149" spans="1:15">
      <c r="A149" s="1" t="s">
        <v>189</v>
      </c>
      <c r="B149" s="2">
        <v>44712</v>
      </c>
      <c r="C149" s="13" t="str">
        <f>TEXT(bbdd_Social_Media_Trends[[#This Row],[Post_Date]],"aaaa-mm")</f>
        <v>2022-05</v>
      </c>
      <c r="D149" s="1" t="s">
        <v>12</v>
      </c>
      <c r="E149" s="1" t="s">
        <v>35</v>
      </c>
      <c r="F149" s="1" t="s">
        <v>47</v>
      </c>
      <c r="G149" s="1" t="s">
        <v>21</v>
      </c>
      <c r="H149">
        <v>4179125</v>
      </c>
      <c r="I149">
        <v>94325</v>
      </c>
      <c r="J149">
        <v>72341</v>
      </c>
      <c r="K149">
        <v>7328</v>
      </c>
      <c r="L149">
        <f>bbdd_Social_Media_Trends[[#This Row],[Likes]]+bbdd_Social_Media_Trends[[#This Row],[Shares]]+bbdd_Social_Media_Trends[[#This Row],[Comments]]</f>
        <v>173994</v>
      </c>
      <c r="M149">
        <f>bbdd_Social_Media_Trends[[#This Row],[Interactions]]/bbdd_Social_Media_Trends[[#This Row],[Views]]</f>
        <v>4.1634074118386023E-2</v>
      </c>
      <c r="N149" s="1" t="s">
        <v>29</v>
      </c>
      <c r="O149" s="4">
        <f t="shared" si="2"/>
        <v>0</v>
      </c>
    </row>
    <row r="150" spans="1:15">
      <c r="A150" s="1" t="s">
        <v>190</v>
      </c>
      <c r="B150" s="2">
        <v>44710</v>
      </c>
      <c r="C150" s="13" t="str">
        <f>TEXT(bbdd_Social_Media_Trends[[#This Row],[Post_Date]],"aaaa-mm")</f>
        <v>2022-05</v>
      </c>
      <c r="D150" s="1" t="s">
        <v>18</v>
      </c>
      <c r="E150" s="1" t="s">
        <v>39</v>
      </c>
      <c r="F150" s="1" t="s">
        <v>14</v>
      </c>
      <c r="G150" s="1" t="s">
        <v>25</v>
      </c>
      <c r="H150">
        <v>1292958</v>
      </c>
      <c r="I150">
        <v>95304</v>
      </c>
      <c r="J150">
        <v>3716</v>
      </c>
      <c r="K150">
        <v>44880</v>
      </c>
      <c r="L150">
        <f>bbdd_Social_Media_Trends[[#This Row],[Likes]]+bbdd_Social_Media_Trends[[#This Row],[Shares]]+bbdd_Social_Media_Trends[[#This Row],[Comments]]</f>
        <v>143900</v>
      </c>
      <c r="M150">
        <f>bbdd_Social_Media_Trends[[#This Row],[Interactions]]/bbdd_Social_Media_Trends[[#This Row],[Views]]</f>
        <v>0.11129518514909224</v>
      </c>
      <c r="N150" s="1" t="s">
        <v>29</v>
      </c>
      <c r="O150" s="4">
        <f t="shared" si="2"/>
        <v>0</v>
      </c>
    </row>
    <row r="151" spans="1:15">
      <c r="A151" s="1" t="s">
        <v>191</v>
      </c>
      <c r="B151" s="2">
        <v>45040</v>
      </c>
      <c r="C151" s="13" t="str">
        <f>TEXT(bbdd_Social_Media_Trends[[#This Row],[Post_Date]],"aaaa-mm")</f>
        <v>2023-04</v>
      </c>
      <c r="D151" s="1" t="s">
        <v>18</v>
      </c>
      <c r="E151" s="1" t="s">
        <v>49</v>
      </c>
      <c r="F151" s="1" t="s">
        <v>47</v>
      </c>
      <c r="G151" s="1" t="s">
        <v>15</v>
      </c>
      <c r="H151">
        <v>4103477</v>
      </c>
      <c r="I151">
        <v>75909</v>
      </c>
      <c r="J151">
        <v>5645</v>
      </c>
      <c r="K151">
        <v>4052</v>
      </c>
      <c r="L151">
        <f>bbdd_Social_Media_Trends[[#This Row],[Likes]]+bbdd_Social_Media_Trends[[#This Row],[Shares]]+bbdd_Social_Media_Trends[[#This Row],[Comments]]</f>
        <v>85606</v>
      </c>
      <c r="M151">
        <f>bbdd_Social_Media_Trends[[#This Row],[Interactions]]/bbdd_Social_Media_Trends[[#This Row],[Views]]</f>
        <v>2.0861820353812146E-2</v>
      </c>
      <c r="N151" s="1" t="s">
        <v>29</v>
      </c>
      <c r="O151" s="4">
        <f t="shared" si="2"/>
        <v>0</v>
      </c>
    </row>
    <row r="152" spans="1:15">
      <c r="A152" s="1" t="s">
        <v>192</v>
      </c>
      <c r="B152" s="2">
        <v>44621</v>
      </c>
      <c r="C152" s="13" t="str">
        <f>TEXT(bbdd_Social_Media_Trends[[#This Row],[Post_Date]],"aaaa-mm")</f>
        <v>2022-03</v>
      </c>
      <c r="D152" s="1" t="s">
        <v>24</v>
      </c>
      <c r="E152" s="1" t="s">
        <v>19</v>
      </c>
      <c r="F152" s="1" t="s">
        <v>47</v>
      </c>
      <c r="G152" s="1" t="s">
        <v>44</v>
      </c>
      <c r="H152">
        <v>3529777</v>
      </c>
      <c r="I152">
        <v>68367</v>
      </c>
      <c r="J152">
        <v>38326</v>
      </c>
      <c r="K152">
        <v>879</v>
      </c>
      <c r="L152">
        <f>bbdd_Social_Media_Trends[[#This Row],[Likes]]+bbdd_Social_Media_Trends[[#This Row],[Shares]]+bbdd_Social_Media_Trends[[#This Row],[Comments]]</f>
        <v>107572</v>
      </c>
      <c r="M152">
        <f>bbdd_Social_Media_Trends[[#This Row],[Interactions]]/bbdd_Social_Media_Trends[[#This Row],[Views]]</f>
        <v>3.0475579618769118E-2</v>
      </c>
      <c r="N152" s="1" t="s">
        <v>16</v>
      </c>
      <c r="O152" s="4">
        <f t="shared" si="2"/>
        <v>0</v>
      </c>
    </row>
    <row r="153" spans="1:15">
      <c r="A153" s="1" t="s">
        <v>193</v>
      </c>
      <c r="B153" s="2">
        <v>45013</v>
      </c>
      <c r="C153" s="13" t="str">
        <f>TEXT(bbdd_Social_Media_Trends[[#This Row],[Post_Date]],"aaaa-mm")</f>
        <v>2023-03</v>
      </c>
      <c r="D153" s="1" t="s">
        <v>18</v>
      </c>
      <c r="E153" s="1" t="s">
        <v>59</v>
      </c>
      <c r="F153" s="1" t="s">
        <v>47</v>
      </c>
      <c r="G153" s="1" t="s">
        <v>60</v>
      </c>
      <c r="H153">
        <v>4593170</v>
      </c>
      <c r="I153">
        <v>34210</v>
      </c>
      <c r="J153">
        <v>33344</v>
      </c>
      <c r="K153">
        <v>11022</v>
      </c>
      <c r="L153">
        <f>bbdd_Social_Media_Trends[[#This Row],[Likes]]+bbdd_Social_Media_Trends[[#This Row],[Shares]]+bbdd_Social_Media_Trends[[#This Row],[Comments]]</f>
        <v>78576</v>
      </c>
      <c r="M153">
        <f>bbdd_Social_Media_Trends[[#This Row],[Interactions]]/bbdd_Social_Media_Trends[[#This Row],[Views]]</f>
        <v>1.7107139513669208E-2</v>
      </c>
      <c r="N153" s="1" t="s">
        <v>29</v>
      </c>
      <c r="O153" s="4">
        <f t="shared" si="2"/>
        <v>0</v>
      </c>
    </row>
    <row r="154" spans="1:15">
      <c r="A154" s="1" t="s">
        <v>194</v>
      </c>
      <c r="B154" s="2">
        <v>44751</v>
      </c>
      <c r="C154" s="13" t="str">
        <f>TEXT(bbdd_Social_Media_Trends[[#This Row],[Post_Date]],"aaaa-mm")</f>
        <v>2022-07</v>
      </c>
      <c r="D154" s="1" t="s">
        <v>12</v>
      </c>
      <c r="E154" s="1" t="s">
        <v>13</v>
      </c>
      <c r="F154" s="1" t="s">
        <v>20</v>
      </c>
      <c r="G154" s="1" t="s">
        <v>25</v>
      </c>
      <c r="H154">
        <v>3251679</v>
      </c>
      <c r="I154">
        <v>498580</v>
      </c>
      <c r="J154">
        <v>96093</v>
      </c>
      <c r="K154">
        <v>9968</v>
      </c>
      <c r="L154">
        <f>bbdd_Social_Media_Trends[[#This Row],[Likes]]+bbdd_Social_Media_Trends[[#This Row],[Shares]]+bbdd_Social_Media_Trends[[#This Row],[Comments]]</f>
        <v>604641</v>
      </c>
      <c r="M154">
        <f>bbdd_Social_Media_Trends[[#This Row],[Interactions]]/bbdd_Social_Media_Trends[[#This Row],[Views]]</f>
        <v>0.18594732136843767</v>
      </c>
      <c r="N154" s="1" t="s">
        <v>22</v>
      </c>
      <c r="O154" s="4">
        <f t="shared" si="2"/>
        <v>0</v>
      </c>
    </row>
    <row r="155" spans="1:15">
      <c r="A155" s="1" t="s">
        <v>195</v>
      </c>
      <c r="B155" s="2">
        <v>45038</v>
      </c>
      <c r="C155" s="13" t="str">
        <f>TEXT(bbdd_Social_Media_Trends[[#This Row],[Post_Date]],"aaaa-mm")</f>
        <v>2023-04</v>
      </c>
      <c r="D155" s="1" t="s">
        <v>18</v>
      </c>
      <c r="E155" s="1" t="s">
        <v>57</v>
      </c>
      <c r="F155" s="1" t="s">
        <v>20</v>
      </c>
      <c r="G155" s="1" t="s">
        <v>50</v>
      </c>
      <c r="H155">
        <v>41081</v>
      </c>
      <c r="I155">
        <v>319140</v>
      </c>
      <c r="J155">
        <v>6541</v>
      </c>
      <c r="K155">
        <v>23057</v>
      </c>
      <c r="L155">
        <f>bbdd_Social_Media_Trends[[#This Row],[Likes]]+bbdd_Social_Media_Trends[[#This Row],[Shares]]+bbdd_Social_Media_Trends[[#This Row],[Comments]]</f>
        <v>348738</v>
      </c>
      <c r="M155">
        <f>bbdd_Social_Media_Trends[[#This Row],[Interactions]]/bbdd_Social_Media_Trends[[#This Row],[Views]]</f>
        <v>8.4890338599352493</v>
      </c>
      <c r="N155" s="1" t="s">
        <v>29</v>
      </c>
      <c r="O155" s="4">
        <f t="shared" si="2"/>
        <v>0</v>
      </c>
    </row>
    <row r="156" spans="1:15">
      <c r="A156" s="1" t="s">
        <v>196</v>
      </c>
      <c r="B156" s="2">
        <v>44991</v>
      </c>
      <c r="C156" s="13" t="str">
        <f>TEXT(bbdd_Social_Media_Trends[[#This Row],[Post_Date]],"aaaa-mm")</f>
        <v>2023-03</v>
      </c>
      <c r="D156" s="1" t="s">
        <v>24</v>
      </c>
      <c r="E156" s="1" t="s">
        <v>31</v>
      </c>
      <c r="F156" s="1" t="s">
        <v>20</v>
      </c>
      <c r="G156" s="1" t="s">
        <v>50</v>
      </c>
      <c r="H156">
        <v>2127698</v>
      </c>
      <c r="I156">
        <v>193956</v>
      </c>
      <c r="J156">
        <v>14856</v>
      </c>
      <c r="K156">
        <v>32442</v>
      </c>
      <c r="L156">
        <f>bbdd_Social_Media_Trends[[#This Row],[Likes]]+bbdd_Social_Media_Trends[[#This Row],[Shares]]+bbdd_Social_Media_Trends[[#This Row],[Comments]]</f>
        <v>241254</v>
      </c>
      <c r="M156">
        <f>bbdd_Social_Media_Trends[[#This Row],[Interactions]]/bbdd_Social_Media_Trends[[#This Row],[Views]]</f>
        <v>0.11338733222478002</v>
      </c>
      <c r="N156" s="1" t="s">
        <v>22</v>
      </c>
      <c r="O156" s="4">
        <f t="shared" si="2"/>
        <v>0</v>
      </c>
    </row>
    <row r="157" spans="1:15">
      <c r="A157" s="1" t="s">
        <v>197</v>
      </c>
      <c r="B157" s="2">
        <v>45048</v>
      </c>
      <c r="C157" s="13" t="str">
        <f>TEXT(bbdd_Social_Media_Trends[[#This Row],[Post_Date]],"aaaa-mm")</f>
        <v>2023-05</v>
      </c>
      <c r="D157" s="1" t="s">
        <v>27</v>
      </c>
      <c r="E157" s="1" t="s">
        <v>19</v>
      </c>
      <c r="F157" s="1" t="s">
        <v>20</v>
      </c>
      <c r="G157" s="1" t="s">
        <v>28</v>
      </c>
      <c r="H157">
        <v>4765117</v>
      </c>
      <c r="I157">
        <v>177035</v>
      </c>
      <c r="J157">
        <v>49884</v>
      </c>
      <c r="K157">
        <v>46238</v>
      </c>
      <c r="L157">
        <f>bbdd_Social_Media_Trends[[#This Row],[Likes]]+bbdd_Social_Media_Trends[[#This Row],[Shares]]+bbdd_Social_Media_Trends[[#This Row],[Comments]]</f>
        <v>273157</v>
      </c>
      <c r="M157">
        <f>bbdd_Social_Media_Trends[[#This Row],[Interactions]]/bbdd_Social_Media_Trends[[#This Row],[Views]]</f>
        <v>5.732430074644547E-2</v>
      </c>
      <c r="N157" s="1" t="s">
        <v>22</v>
      </c>
      <c r="O157" s="4">
        <f t="shared" si="2"/>
        <v>0</v>
      </c>
    </row>
    <row r="158" spans="1:15">
      <c r="A158" s="1" t="s">
        <v>198</v>
      </c>
      <c r="B158" s="2">
        <v>44817</v>
      </c>
      <c r="C158" s="13" t="str">
        <f>TEXT(bbdd_Social_Media_Trends[[#This Row],[Post_Date]],"aaaa-mm")</f>
        <v>2022-09</v>
      </c>
      <c r="D158" s="1" t="s">
        <v>24</v>
      </c>
      <c r="E158" s="1" t="s">
        <v>52</v>
      </c>
      <c r="F158" s="1" t="s">
        <v>47</v>
      </c>
      <c r="G158" s="1" t="s">
        <v>21</v>
      </c>
      <c r="H158">
        <v>2114283</v>
      </c>
      <c r="I158">
        <v>462542</v>
      </c>
      <c r="J158">
        <v>14404</v>
      </c>
      <c r="K158">
        <v>37153</v>
      </c>
      <c r="L158">
        <f>bbdd_Social_Media_Trends[[#This Row],[Likes]]+bbdd_Social_Media_Trends[[#This Row],[Shares]]+bbdd_Social_Media_Trends[[#This Row],[Comments]]</f>
        <v>514099</v>
      </c>
      <c r="M158">
        <f>bbdd_Social_Media_Trends[[#This Row],[Interactions]]/bbdd_Social_Media_Trends[[#This Row],[Views]]</f>
        <v>0.24315524459119239</v>
      </c>
      <c r="N158" s="1" t="s">
        <v>29</v>
      </c>
      <c r="O158" s="4">
        <f t="shared" si="2"/>
        <v>0</v>
      </c>
    </row>
    <row r="159" spans="1:15">
      <c r="A159" s="1" t="s">
        <v>199</v>
      </c>
      <c r="B159" s="2">
        <v>44854</v>
      </c>
      <c r="C159" s="13" t="str">
        <f>TEXT(bbdd_Social_Media_Trends[[#This Row],[Post_Date]],"aaaa-mm")</f>
        <v>2022-10</v>
      </c>
      <c r="D159" s="1" t="s">
        <v>27</v>
      </c>
      <c r="E159" s="1" t="s">
        <v>59</v>
      </c>
      <c r="F159" s="1" t="s">
        <v>47</v>
      </c>
      <c r="G159" s="1" t="s">
        <v>50</v>
      </c>
      <c r="H159">
        <v>4391275</v>
      </c>
      <c r="I159">
        <v>392281</v>
      </c>
      <c r="J159">
        <v>14429</v>
      </c>
      <c r="K159">
        <v>27404</v>
      </c>
      <c r="L159">
        <f>bbdd_Social_Media_Trends[[#This Row],[Likes]]+bbdd_Social_Media_Trends[[#This Row],[Shares]]+bbdd_Social_Media_Trends[[#This Row],[Comments]]</f>
        <v>434114</v>
      </c>
      <c r="M159">
        <f>bbdd_Social_Media_Trends[[#This Row],[Interactions]]/bbdd_Social_Media_Trends[[#This Row],[Views]]</f>
        <v>9.8858304251043264E-2</v>
      </c>
      <c r="N159" s="1" t="s">
        <v>16</v>
      </c>
      <c r="O159" s="4">
        <f t="shared" si="2"/>
        <v>0</v>
      </c>
    </row>
    <row r="160" spans="1:15">
      <c r="A160" s="1" t="s">
        <v>200</v>
      </c>
      <c r="B160" s="2">
        <v>44897</v>
      </c>
      <c r="C160" s="13" t="str">
        <f>TEXT(bbdd_Social_Media_Trends[[#This Row],[Post_Date]],"aaaa-mm")</f>
        <v>2022-12</v>
      </c>
      <c r="D160" s="1" t="s">
        <v>12</v>
      </c>
      <c r="E160" s="1" t="s">
        <v>39</v>
      </c>
      <c r="F160" s="1" t="s">
        <v>32</v>
      </c>
      <c r="G160" s="1" t="s">
        <v>21</v>
      </c>
      <c r="H160">
        <v>1246500</v>
      </c>
      <c r="I160">
        <v>471547</v>
      </c>
      <c r="J160">
        <v>15048</v>
      </c>
      <c r="K160">
        <v>40514</v>
      </c>
      <c r="L160">
        <f>bbdd_Social_Media_Trends[[#This Row],[Likes]]+bbdd_Social_Media_Trends[[#This Row],[Shares]]+bbdd_Social_Media_Trends[[#This Row],[Comments]]</f>
        <v>527109</v>
      </c>
      <c r="M160">
        <f>bbdd_Social_Media_Trends[[#This Row],[Interactions]]/bbdd_Social_Media_Trends[[#This Row],[Views]]</f>
        <v>0.42287123947051747</v>
      </c>
      <c r="N160" s="1" t="s">
        <v>16</v>
      </c>
      <c r="O160" s="4">
        <f t="shared" si="2"/>
        <v>0</v>
      </c>
    </row>
    <row r="161" spans="1:15">
      <c r="A161" s="1" t="s">
        <v>201</v>
      </c>
      <c r="B161" s="2">
        <v>44948</v>
      </c>
      <c r="C161" s="13" t="str">
        <f>TEXT(bbdd_Social_Media_Trends[[#This Row],[Post_Date]],"aaaa-mm")</f>
        <v>2023-01</v>
      </c>
      <c r="D161" s="1" t="s">
        <v>24</v>
      </c>
      <c r="E161" s="1" t="s">
        <v>46</v>
      </c>
      <c r="F161" s="1" t="s">
        <v>36</v>
      </c>
      <c r="G161" s="1" t="s">
        <v>44</v>
      </c>
      <c r="H161">
        <v>4555977</v>
      </c>
      <c r="I161">
        <v>1087</v>
      </c>
      <c r="J161">
        <v>23157</v>
      </c>
      <c r="K161">
        <v>12611</v>
      </c>
      <c r="L161">
        <f>bbdd_Social_Media_Trends[[#This Row],[Likes]]+bbdd_Social_Media_Trends[[#This Row],[Shares]]+bbdd_Social_Media_Trends[[#This Row],[Comments]]</f>
        <v>36855</v>
      </c>
      <c r="M161">
        <f>bbdd_Social_Media_Trends[[#This Row],[Interactions]]/bbdd_Social_Media_Trends[[#This Row],[Views]]</f>
        <v>8.0893735855119553E-3</v>
      </c>
      <c r="N161" s="1" t="s">
        <v>22</v>
      </c>
      <c r="O161" s="4">
        <f t="shared" si="2"/>
        <v>0</v>
      </c>
    </row>
    <row r="162" spans="1:15">
      <c r="A162" s="1" t="s">
        <v>202</v>
      </c>
      <c r="B162" s="2">
        <v>44768</v>
      </c>
      <c r="C162" s="13" t="str">
        <f>TEXT(bbdd_Social_Media_Trends[[#This Row],[Post_Date]],"aaaa-mm")</f>
        <v>2022-07</v>
      </c>
      <c r="D162" s="1" t="s">
        <v>24</v>
      </c>
      <c r="E162" s="1" t="s">
        <v>39</v>
      </c>
      <c r="F162" s="1" t="s">
        <v>36</v>
      </c>
      <c r="G162" s="1" t="s">
        <v>21</v>
      </c>
      <c r="H162">
        <v>400424</v>
      </c>
      <c r="I162">
        <v>56569</v>
      </c>
      <c r="J162">
        <v>59897</v>
      </c>
      <c r="K162">
        <v>49341</v>
      </c>
      <c r="L162">
        <f>bbdd_Social_Media_Trends[[#This Row],[Likes]]+bbdd_Social_Media_Trends[[#This Row],[Shares]]+bbdd_Social_Media_Trends[[#This Row],[Comments]]</f>
        <v>165807</v>
      </c>
      <c r="M162">
        <f>bbdd_Social_Media_Trends[[#This Row],[Interactions]]/bbdd_Social_Media_Trends[[#This Row],[Views]]</f>
        <v>0.41407857670868881</v>
      </c>
      <c r="N162" s="1" t="s">
        <v>22</v>
      </c>
      <c r="O162" s="4">
        <f t="shared" si="2"/>
        <v>0</v>
      </c>
    </row>
    <row r="163" spans="1:15">
      <c r="A163" s="1" t="s">
        <v>203</v>
      </c>
      <c r="B163" s="2">
        <v>44600</v>
      </c>
      <c r="C163" s="13" t="str">
        <f>TEXT(bbdd_Social_Media_Trends[[#This Row],[Post_Date]],"aaaa-mm")</f>
        <v>2022-02</v>
      </c>
      <c r="D163" s="1" t="s">
        <v>18</v>
      </c>
      <c r="E163" s="1" t="s">
        <v>13</v>
      </c>
      <c r="F163" s="1" t="s">
        <v>14</v>
      </c>
      <c r="G163" s="1" t="s">
        <v>25</v>
      </c>
      <c r="H163">
        <v>3201846</v>
      </c>
      <c r="I163">
        <v>335416</v>
      </c>
      <c r="J163">
        <v>50986</v>
      </c>
      <c r="K163">
        <v>16715</v>
      </c>
      <c r="L163">
        <f>bbdd_Social_Media_Trends[[#This Row],[Likes]]+bbdd_Social_Media_Trends[[#This Row],[Shares]]+bbdd_Social_Media_Trends[[#This Row],[Comments]]</f>
        <v>403117</v>
      </c>
      <c r="M163">
        <f>bbdd_Social_Media_Trends[[#This Row],[Interactions]]/bbdd_Social_Media_Trends[[#This Row],[Views]]</f>
        <v>0.12590143311077423</v>
      </c>
      <c r="N163" s="1" t="s">
        <v>16</v>
      </c>
      <c r="O163" s="4">
        <f t="shared" si="2"/>
        <v>0</v>
      </c>
    </row>
    <row r="164" spans="1:15">
      <c r="A164" s="1" t="s">
        <v>204</v>
      </c>
      <c r="B164" s="2">
        <v>44952</v>
      </c>
      <c r="C164" s="13" t="str">
        <f>TEXT(bbdd_Social_Media_Trends[[#This Row],[Post_Date]],"aaaa-mm")</f>
        <v>2023-01</v>
      </c>
      <c r="D164" s="1" t="s">
        <v>12</v>
      </c>
      <c r="E164" s="1" t="s">
        <v>39</v>
      </c>
      <c r="F164" s="1" t="s">
        <v>14</v>
      </c>
      <c r="G164" s="1" t="s">
        <v>44</v>
      </c>
      <c r="H164">
        <v>102418</v>
      </c>
      <c r="I164">
        <v>107650</v>
      </c>
      <c r="J164">
        <v>94514</v>
      </c>
      <c r="K164">
        <v>26548</v>
      </c>
      <c r="L164">
        <f>bbdd_Social_Media_Trends[[#This Row],[Likes]]+bbdd_Social_Media_Trends[[#This Row],[Shares]]+bbdd_Social_Media_Trends[[#This Row],[Comments]]</f>
        <v>228712</v>
      </c>
      <c r="M164">
        <f>bbdd_Social_Media_Trends[[#This Row],[Interactions]]/bbdd_Social_Media_Trends[[#This Row],[Views]]</f>
        <v>2.2331230838329201</v>
      </c>
      <c r="N164" s="1" t="s">
        <v>22</v>
      </c>
      <c r="O164" s="4">
        <f t="shared" si="2"/>
        <v>0</v>
      </c>
    </row>
    <row r="165" spans="1:15">
      <c r="A165" s="1" t="s">
        <v>205</v>
      </c>
      <c r="B165" s="2">
        <v>45101</v>
      </c>
      <c r="C165" s="13" t="str">
        <f>TEXT(bbdd_Social_Media_Trends[[#This Row],[Post_Date]],"aaaa-mm")</f>
        <v>2023-06</v>
      </c>
      <c r="D165" s="1" t="s">
        <v>24</v>
      </c>
      <c r="E165" s="1" t="s">
        <v>35</v>
      </c>
      <c r="F165" s="1" t="s">
        <v>36</v>
      </c>
      <c r="G165" s="1" t="s">
        <v>28</v>
      </c>
      <c r="H165">
        <v>4253909</v>
      </c>
      <c r="I165">
        <v>448284</v>
      </c>
      <c r="J165">
        <v>39383</v>
      </c>
      <c r="K165">
        <v>32995</v>
      </c>
      <c r="L165">
        <f>bbdd_Social_Media_Trends[[#This Row],[Likes]]+bbdd_Social_Media_Trends[[#This Row],[Shares]]+bbdd_Social_Media_Trends[[#This Row],[Comments]]</f>
        <v>520662</v>
      </c>
      <c r="M165">
        <f>bbdd_Social_Media_Trends[[#This Row],[Interactions]]/bbdd_Social_Media_Trends[[#This Row],[Views]]</f>
        <v>0.12239613024162012</v>
      </c>
      <c r="N165" s="1" t="s">
        <v>29</v>
      </c>
      <c r="O165" s="4">
        <f t="shared" si="2"/>
        <v>0</v>
      </c>
    </row>
    <row r="166" spans="1:15">
      <c r="A166" s="1" t="s">
        <v>206</v>
      </c>
      <c r="B166" s="2">
        <v>44724</v>
      </c>
      <c r="C166" s="13" t="str">
        <f>TEXT(bbdd_Social_Media_Trends[[#This Row],[Post_Date]],"aaaa-mm")</f>
        <v>2022-06</v>
      </c>
      <c r="D166" s="1" t="s">
        <v>12</v>
      </c>
      <c r="E166" s="1" t="s">
        <v>52</v>
      </c>
      <c r="F166" s="1" t="s">
        <v>41</v>
      </c>
      <c r="G166" s="1" t="s">
        <v>28</v>
      </c>
      <c r="H166">
        <v>1551922</v>
      </c>
      <c r="I166">
        <v>47511</v>
      </c>
      <c r="J166">
        <v>7404</v>
      </c>
      <c r="K166">
        <v>25497</v>
      </c>
      <c r="L166">
        <f>bbdd_Social_Media_Trends[[#This Row],[Likes]]+bbdd_Social_Media_Trends[[#This Row],[Shares]]+bbdd_Social_Media_Trends[[#This Row],[Comments]]</f>
        <v>80412</v>
      </c>
      <c r="M166">
        <f>bbdd_Social_Media_Trends[[#This Row],[Interactions]]/bbdd_Social_Media_Trends[[#This Row],[Views]]</f>
        <v>5.1814459747332661E-2</v>
      </c>
      <c r="N166" s="1" t="s">
        <v>29</v>
      </c>
      <c r="O166" s="4">
        <f t="shared" si="2"/>
        <v>0</v>
      </c>
    </row>
    <row r="167" spans="1:15">
      <c r="A167" s="1" t="s">
        <v>207</v>
      </c>
      <c r="B167" s="2">
        <v>44658</v>
      </c>
      <c r="C167" s="13" t="str">
        <f>TEXT(bbdd_Social_Media_Trends[[#This Row],[Post_Date]],"aaaa-mm")</f>
        <v>2022-04</v>
      </c>
      <c r="D167" s="1" t="s">
        <v>27</v>
      </c>
      <c r="E167" s="1" t="s">
        <v>13</v>
      </c>
      <c r="F167" s="1" t="s">
        <v>32</v>
      </c>
      <c r="G167" s="1" t="s">
        <v>44</v>
      </c>
      <c r="H167">
        <v>3587143</v>
      </c>
      <c r="I167">
        <v>430347</v>
      </c>
      <c r="J167">
        <v>96428</v>
      </c>
      <c r="K167">
        <v>42640</v>
      </c>
      <c r="L167">
        <f>bbdd_Social_Media_Trends[[#This Row],[Likes]]+bbdd_Social_Media_Trends[[#This Row],[Shares]]+bbdd_Social_Media_Trends[[#This Row],[Comments]]</f>
        <v>569415</v>
      </c>
      <c r="M167">
        <f>bbdd_Social_Media_Trends[[#This Row],[Interactions]]/bbdd_Social_Media_Trends[[#This Row],[Views]]</f>
        <v>0.15873774756122072</v>
      </c>
      <c r="N167" s="1" t="s">
        <v>22</v>
      </c>
      <c r="O167" s="4">
        <f t="shared" si="2"/>
        <v>0</v>
      </c>
    </row>
    <row r="168" spans="1:15">
      <c r="A168" s="1" t="s">
        <v>208</v>
      </c>
      <c r="B168" s="2">
        <v>44755</v>
      </c>
      <c r="C168" s="13" t="str">
        <f>TEXT(bbdd_Social_Media_Trends[[#This Row],[Post_Date]],"aaaa-mm")</f>
        <v>2022-07</v>
      </c>
      <c r="D168" s="1" t="s">
        <v>18</v>
      </c>
      <c r="E168" s="1" t="s">
        <v>59</v>
      </c>
      <c r="F168" s="1" t="s">
        <v>14</v>
      </c>
      <c r="G168" s="1" t="s">
        <v>60</v>
      </c>
      <c r="H168">
        <v>2252593</v>
      </c>
      <c r="I168">
        <v>61466</v>
      </c>
      <c r="J168">
        <v>13181</v>
      </c>
      <c r="K168">
        <v>29007</v>
      </c>
      <c r="L168">
        <f>bbdd_Social_Media_Trends[[#This Row],[Likes]]+bbdd_Social_Media_Trends[[#This Row],[Shares]]+bbdd_Social_Media_Trends[[#This Row],[Comments]]</f>
        <v>103654</v>
      </c>
      <c r="M168">
        <f>bbdd_Social_Media_Trends[[#This Row],[Interactions]]/bbdd_Social_Media_Trends[[#This Row],[Views]]</f>
        <v>4.6015414235949417E-2</v>
      </c>
      <c r="N168" s="1" t="s">
        <v>16</v>
      </c>
      <c r="O168" s="4">
        <f t="shared" si="2"/>
        <v>0</v>
      </c>
    </row>
    <row r="169" spans="1:15">
      <c r="A169" s="1" t="s">
        <v>209</v>
      </c>
      <c r="B169" s="2">
        <v>45022</v>
      </c>
      <c r="C169" s="13" t="str">
        <f>TEXT(bbdd_Social_Media_Trends[[#This Row],[Post_Date]],"aaaa-mm")</f>
        <v>2023-04</v>
      </c>
      <c r="D169" s="1" t="s">
        <v>27</v>
      </c>
      <c r="E169" s="1" t="s">
        <v>13</v>
      </c>
      <c r="F169" s="1" t="s">
        <v>14</v>
      </c>
      <c r="G169" s="1" t="s">
        <v>28</v>
      </c>
      <c r="H169">
        <v>2547290</v>
      </c>
      <c r="I169">
        <v>382792</v>
      </c>
      <c r="J169">
        <v>78654</v>
      </c>
      <c r="K169">
        <v>30532</v>
      </c>
      <c r="L169">
        <f>bbdd_Social_Media_Trends[[#This Row],[Likes]]+bbdd_Social_Media_Trends[[#This Row],[Shares]]+bbdd_Social_Media_Trends[[#This Row],[Comments]]</f>
        <v>491978</v>
      </c>
      <c r="M169">
        <f>bbdd_Social_Media_Trends[[#This Row],[Interactions]]/bbdd_Social_Media_Trends[[#This Row],[Views]]</f>
        <v>0.19313780527541033</v>
      </c>
      <c r="N169" s="1" t="s">
        <v>22</v>
      </c>
      <c r="O169" s="4">
        <f t="shared" si="2"/>
        <v>0</v>
      </c>
    </row>
    <row r="170" spans="1:15">
      <c r="A170" s="1" t="s">
        <v>210</v>
      </c>
      <c r="B170" s="2">
        <v>45229</v>
      </c>
      <c r="C170" s="13" t="str">
        <f>TEXT(bbdd_Social_Media_Trends[[#This Row],[Post_Date]],"aaaa-mm")</f>
        <v>2023-10</v>
      </c>
      <c r="D170" s="1" t="s">
        <v>27</v>
      </c>
      <c r="E170" s="1" t="s">
        <v>49</v>
      </c>
      <c r="F170" s="1" t="s">
        <v>47</v>
      </c>
      <c r="G170" s="1" t="s">
        <v>60</v>
      </c>
      <c r="H170">
        <v>2946297</v>
      </c>
      <c r="I170">
        <v>223304</v>
      </c>
      <c r="J170">
        <v>83502</v>
      </c>
      <c r="K170">
        <v>10855</v>
      </c>
      <c r="L170">
        <f>bbdd_Social_Media_Trends[[#This Row],[Likes]]+bbdd_Social_Media_Trends[[#This Row],[Shares]]+bbdd_Social_Media_Trends[[#This Row],[Comments]]</f>
        <v>317661</v>
      </c>
      <c r="M170">
        <f>bbdd_Social_Media_Trends[[#This Row],[Interactions]]/bbdd_Social_Media_Trends[[#This Row],[Views]]</f>
        <v>0.10781703270240577</v>
      </c>
      <c r="N170" s="1" t="s">
        <v>29</v>
      </c>
      <c r="O170" s="4">
        <f t="shared" si="2"/>
        <v>0</v>
      </c>
    </row>
    <row r="171" spans="1:15">
      <c r="A171" s="1" t="s">
        <v>211</v>
      </c>
      <c r="B171" s="2">
        <v>44950</v>
      </c>
      <c r="C171" s="13" t="str">
        <f>TEXT(bbdd_Social_Media_Trends[[#This Row],[Post_Date]],"aaaa-mm")</f>
        <v>2023-01</v>
      </c>
      <c r="D171" s="1" t="s">
        <v>24</v>
      </c>
      <c r="E171" s="1" t="s">
        <v>19</v>
      </c>
      <c r="F171" s="1" t="s">
        <v>14</v>
      </c>
      <c r="G171" s="1" t="s">
        <v>21</v>
      </c>
      <c r="H171">
        <v>4459268</v>
      </c>
      <c r="I171">
        <v>356292</v>
      </c>
      <c r="J171">
        <v>52389</v>
      </c>
      <c r="K171">
        <v>33857</v>
      </c>
      <c r="L171">
        <f>bbdd_Social_Media_Trends[[#This Row],[Likes]]+bbdd_Social_Media_Trends[[#This Row],[Shares]]+bbdd_Social_Media_Trends[[#This Row],[Comments]]</f>
        <v>442538</v>
      </c>
      <c r="M171">
        <f>bbdd_Social_Media_Trends[[#This Row],[Interactions]]/bbdd_Social_Media_Trends[[#This Row],[Views]]</f>
        <v>9.9240054645740067E-2</v>
      </c>
      <c r="N171" s="1" t="s">
        <v>29</v>
      </c>
      <c r="O171" s="4">
        <f t="shared" si="2"/>
        <v>0</v>
      </c>
    </row>
    <row r="172" spans="1:15">
      <c r="A172" s="1" t="s">
        <v>212</v>
      </c>
      <c r="B172" s="2">
        <v>44862</v>
      </c>
      <c r="C172" s="13" t="str">
        <f>TEXT(bbdd_Social_Media_Trends[[#This Row],[Post_Date]],"aaaa-mm")</f>
        <v>2022-10</v>
      </c>
      <c r="D172" s="1" t="s">
        <v>18</v>
      </c>
      <c r="E172" s="1" t="s">
        <v>46</v>
      </c>
      <c r="F172" s="1" t="s">
        <v>41</v>
      </c>
      <c r="G172" s="1" t="s">
        <v>28</v>
      </c>
      <c r="H172">
        <v>1630617</v>
      </c>
      <c r="I172">
        <v>435112</v>
      </c>
      <c r="J172">
        <v>71742</v>
      </c>
      <c r="K172">
        <v>49750</v>
      </c>
      <c r="L172">
        <f>bbdd_Social_Media_Trends[[#This Row],[Likes]]+bbdd_Social_Media_Trends[[#This Row],[Shares]]+bbdd_Social_Media_Trends[[#This Row],[Comments]]</f>
        <v>556604</v>
      </c>
      <c r="M172">
        <f>bbdd_Social_Media_Trends[[#This Row],[Interactions]]/bbdd_Social_Media_Trends[[#This Row],[Views]]</f>
        <v>0.3413456378781774</v>
      </c>
      <c r="N172" s="1" t="s">
        <v>16</v>
      </c>
      <c r="O172" s="4">
        <f t="shared" si="2"/>
        <v>0</v>
      </c>
    </row>
    <row r="173" spans="1:15">
      <c r="A173" s="1" t="s">
        <v>213</v>
      </c>
      <c r="B173" s="2">
        <v>44689</v>
      </c>
      <c r="C173" s="13" t="str">
        <f>TEXT(bbdd_Social_Media_Trends[[#This Row],[Post_Date]],"aaaa-mm")</f>
        <v>2022-05</v>
      </c>
      <c r="D173" s="1" t="s">
        <v>18</v>
      </c>
      <c r="E173" s="1" t="s">
        <v>19</v>
      </c>
      <c r="F173" s="1" t="s">
        <v>41</v>
      </c>
      <c r="G173" s="1" t="s">
        <v>60</v>
      </c>
      <c r="H173">
        <v>4709770</v>
      </c>
      <c r="I173">
        <v>389553</v>
      </c>
      <c r="J173">
        <v>55435</v>
      </c>
      <c r="K173">
        <v>16799</v>
      </c>
      <c r="L173">
        <f>bbdd_Social_Media_Trends[[#This Row],[Likes]]+bbdd_Social_Media_Trends[[#This Row],[Shares]]+bbdd_Social_Media_Trends[[#This Row],[Comments]]</f>
        <v>461787</v>
      </c>
      <c r="M173">
        <f>bbdd_Social_Media_Trends[[#This Row],[Interactions]]/bbdd_Social_Media_Trends[[#This Row],[Views]]</f>
        <v>9.8048736987156479E-2</v>
      </c>
      <c r="N173" s="1" t="s">
        <v>22</v>
      </c>
      <c r="O173" s="4">
        <f t="shared" si="2"/>
        <v>0</v>
      </c>
    </row>
    <row r="174" spans="1:15">
      <c r="A174" s="1" t="s">
        <v>214</v>
      </c>
      <c r="B174" s="2">
        <v>45041</v>
      </c>
      <c r="C174" s="13" t="str">
        <f>TEXT(bbdd_Social_Media_Trends[[#This Row],[Post_Date]],"aaaa-mm")</f>
        <v>2023-04</v>
      </c>
      <c r="D174" s="1" t="s">
        <v>18</v>
      </c>
      <c r="E174" s="1" t="s">
        <v>52</v>
      </c>
      <c r="F174" s="1" t="s">
        <v>36</v>
      </c>
      <c r="G174" s="1" t="s">
        <v>28</v>
      </c>
      <c r="H174">
        <v>2275387</v>
      </c>
      <c r="I174">
        <v>271817</v>
      </c>
      <c r="J174">
        <v>72208</v>
      </c>
      <c r="K174">
        <v>27046</v>
      </c>
      <c r="L174">
        <f>bbdd_Social_Media_Trends[[#This Row],[Likes]]+bbdd_Social_Media_Trends[[#This Row],[Shares]]+bbdd_Social_Media_Trends[[#This Row],[Comments]]</f>
        <v>371071</v>
      </c>
      <c r="M174">
        <f>bbdd_Social_Media_Trends[[#This Row],[Interactions]]/bbdd_Social_Media_Trends[[#This Row],[Views]]</f>
        <v>0.1630803902808621</v>
      </c>
      <c r="N174" s="1" t="s">
        <v>16</v>
      </c>
      <c r="O174" s="4">
        <f t="shared" si="2"/>
        <v>0</v>
      </c>
    </row>
    <row r="175" spans="1:15">
      <c r="A175" s="1" t="s">
        <v>215</v>
      </c>
      <c r="B175" s="2">
        <v>45285</v>
      </c>
      <c r="C175" s="13" t="str">
        <f>TEXT(bbdd_Social_Media_Trends[[#This Row],[Post_Date]],"aaaa-mm")</f>
        <v>2023-12</v>
      </c>
      <c r="D175" s="1" t="s">
        <v>12</v>
      </c>
      <c r="E175" s="1" t="s">
        <v>57</v>
      </c>
      <c r="F175" s="1" t="s">
        <v>36</v>
      </c>
      <c r="G175" s="1" t="s">
        <v>25</v>
      </c>
      <c r="H175">
        <v>2784320</v>
      </c>
      <c r="I175">
        <v>373955</v>
      </c>
      <c r="J175">
        <v>22997</v>
      </c>
      <c r="K175">
        <v>15361</v>
      </c>
      <c r="L175">
        <f>bbdd_Social_Media_Trends[[#This Row],[Likes]]+bbdd_Social_Media_Trends[[#This Row],[Shares]]+bbdd_Social_Media_Trends[[#This Row],[Comments]]</f>
        <v>412313</v>
      </c>
      <c r="M175">
        <f>bbdd_Social_Media_Trends[[#This Row],[Interactions]]/bbdd_Social_Media_Trends[[#This Row],[Views]]</f>
        <v>0.14808391276864727</v>
      </c>
      <c r="N175" s="1" t="s">
        <v>16</v>
      </c>
      <c r="O175" s="4">
        <f t="shared" si="2"/>
        <v>0</v>
      </c>
    </row>
    <row r="176" spans="1:15">
      <c r="A176" s="1" t="s">
        <v>216</v>
      </c>
      <c r="B176" s="2">
        <v>45065</v>
      </c>
      <c r="C176" s="13" t="str">
        <f>TEXT(bbdd_Social_Media_Trends[[#This Row],[Post_Date]],"aaaa-mm")</f>
        <v>2023-05</v>
      </c>
      <c r="D176" s="1" t="s">
        <v>24</v>
      </c>
      <c r="E176" s="1" t="s">
        <v>46</v>
      </c>
      <c r="F176" s="1" t="s">
        <v>36</v>
      </c>
      <c r="G176" s="1" t="s">
        <v>60</v>
      </c>
      <c r="H176">
        <v>3674194</v>
      </c>
      <c r="I176">
        <v>19972</v>
      </c>
      <c r="J176">
        <v>97555</v>
      </c>
      <c r="K176">
        <v>24310</v>
      </c>
      <c r="L176">
        <f>bbdd_Social_Media_Trends[[#This Row],[Likes]]+bbdd_Social_Media_Trends[[#This Row],[Shares]]+bbdd_Social_Media_Trends[[#This Row],[Comments]]</f>
        <v>141837</v>
      </c>
      <c r="M176">
        <f>bbdd_Social_Media_Trends[[#This Row],[Interactions]]/bbdd_Social_Media_Trends[[#This Row],[Views]]</f>
        <v>3.8603568564969624E-2</v>
      </c>
      <c r="N176" s="1" t="s">
        <v>22</v>
      </c>
      <c r="O176" s="4">
        <f t="shared" si="2"/>
        <v>0</v>
      </c>
    </row>
    <row r="177" spans="1:15">
      <c r="A177" s="1" t="s">
        <v>217</v>
      </c>
      <c r="B177" s="2">
        <v>45257</v>
      </c>
      <c r="C177" s="13" t="str">
        <f>TEXT(bbdd_Social_Media_Trends[[#This Row],[Post_Date]],"aaaa-mm")</f>
        <v>2023-11</v>
      </c>
      <c r="D177" s="1" t="s">
        <v>27</v>
      </c>
      <c r="E177" s="1" t="s">
        <v>46</v>
      </c>
      <c r="F177" s="1" t="s">
        <v>32</v>
      </c>
      <c r="G177" s="1" t="s">
        <v>15</v>
      </c>
      <c r="H177">
        <v>2126429</v>
      </c>
      <c r="I177">
        <v>36274</v>
      </c>
      <c r="J177">
        <v>51278</v>
      </c>
      <c r="K177">
        <v>44234</v>
      </c>
      <c r="L177">
        <f>bbdd_Social_Media_Trends[[#This Row],[Likes]]+bbdd_Social_Media_Trends[[#This Row],[Shares]]+bbdd_Social_Media_Trends[[#This Row],[Comments]]</f>
        <v>131786</v>
      </c>
      <c r="M177">
        <f>bbdd_Social_Media_Trends[[#This Row],[Interactions]]/bbdd_Social_Media_Trends[[#This Row],[Views]]</f>
        <v>6.1975264633806253E-2</v>
      </c>
      <c r="N177" s="1" t="s">
        <v>22</v>
      </c>
      <c r="O177" s="4">
        <f t="shared" si="2"/>
        <v>0</v>
      </c>
    </row>
    <row r="178" spans="1:15">
      <c r="A178" s="1" t="s">
        <v>218</v>
      </c>
      <c r="B178" s="2">
        <v>44880</v>
      </c>
      <c r="C178" s="13" t="str">
        <f>TEXT(bbdd_Social_Media_Trends[[#This Row],[Post_Date]],"aaaa-mm")</f>
        <v>2022-11</v>
      </c>
      <c r="D178" s="1" t="s">
        <v>27</v>
      </c>
      <c r="E178" s="1" t="s">
        <v>52</v>
      </c>
      <c r="F178" s="1" t="s">
        <v>20</v>
      </c>
      <c r="G178" s="1" t="s">
        <v>60</v>
      </c>
      <c r="H178">
        <v>1598712</v>
      </c>
      <c r="I178">
        <v>280260</v>
      </c>
      <c r="J178">
        <v>58128</v>
      </c>
      <c r="K178">
        <v>4485</v>
      </c>
      <c r="L178">
        <f>bbdd_Social_Media_Trends[[#This Row],[Likes]]+bbdd_Social_Media_Trends[[#This Row],[Shares]]+bbdd_Social_Media_Trends[[#This Row],[Comments]]</f>
        <v>342873</v>
      </c>
      <c r="M178">
        <f>bbdd_Social_Media_Trends[[#This Row],[Interactions]]/bbdd_Social_Media_Trends[[#This Row],[Views]]</f>
        <v>0.21446827195892693</v>
      </c>
      <c r="N178" s="1" t="s">
        <v>16</v>
      </c>
      <c r="O178" s="4">
        <f t="shared" si="2"/>
        <v>0</v>
      </c>
    </row>
    <row r="179" spans="1:15">
      <c r="A179" s="1" t="s">
        <v>219</v>
      </c>
      <c r="B179" s="2">
        <v>44886</v>
      </c>
      <c r="C179" s="13" t="str">
        <f>TEXT(bbdd_Social_Media_Trends[[#This Row],[Post_Date]],"aaaa-mm")</f>
        <v>2022-11</v>
      </c>
      <c r="D179" s="1" t="s">
        <v>24</v>
      </c>
      <c r="E179" s="1" t="s">
        <v>59</v>
      </c>
      <c r="F179" s="1" t="s">
        <v>14</v>
      </c>
      <c r="G179" s="1" t="s">
        <v>28</v>
      </c>
      <c r="H179">
        <v>3464211</v>
      </c>
      <c r="I179">
        <v>115302</v>
      </c>
      <c r="J179">
        <v>63150</v>
      </c>
      <c r="K179">
        <v>37858</v>
      </c>
      <c r="L179">
        <f>bbdd_Social_Media_Trends[[#This Row],[Likes]]+bbdd_Social_Media_Trends[[#This Row],[Shares]]+bbdd_Social_Media_Trends[[#This Row],[Comments]]</f>
        <v>216310</v>
      </c>
      <c r="M179">
        <f>bbdd_Social_Media_Trends[[#This Row],[Interactions]]/bbdd_Social_Media_Trends[[#This Row],[Views]]</f>
        <v>6.2441346673167426E-2</v>
      </c>
      <c r="N179" s="1" t="s">
        <v>22</v>
      </c>
      <c r="O179" s="4">
        <f t="shared" si="2"/>
        <v>0</v>
      </c>
    </row>
    <row r="180" spans="1:15">
      <c r="A180" s="1" t="s">
        <v>220</v>
      </c>
      <c r="B180" s="2">
        <v>44861</v>
      </c>
      <c r="C180" s="13" t="str">
        <f>TEXT(bbdd_Social_Media_Trends[[#This Row],[Post_Date]],"aaaa-mm")</f>
        <v>2022-10</v>
      </c>
      <c r="D180" s="1" t="s">
        <v>24</v>
      </c>
      <c r="E180" s="1" t="s">
        <v>52</v>
      </c>
      <c r="F180" s="1" t="s">
        <v>47</v>
      </c>
      <c r="G180" s="1" t="s">
        <v>15</v>
      </c>
      <c r="H180">
        <v>1519290</v>
      </c>
      <c r="I180">
        <v>495937</v>
      </c>
      <c r="J180">
        <v>13211</v>
      </c>
      <c r="K180">
        <v>49107</v>
      </c>
      <c r="L180">
        <f>bbdd_Social_Media_Trends[[#This Row],[Likes]]+bbdd_Social_Media_Trends[[#This Row],[Shares]]+bbdd_Social_Media_Trends[[#This Row],[Comments]]</f>
        <v>558255</v>
      </c>
      <c r="M180">
        <f>bbdd_Social_Media_Trends[[#This Row],[Interactions]]/bbdd_Social_Media_Trends[[#This Row],[Views]]</f>
        <v>0.36744466165116602</v>
      </c>
      <c r="N180" s="1" t="s">
        <v>29</v>
      </c>
      <c r="O180" s="4">
        <f t="shared" si="2"/>
        <v>0</v>
      </c>
    </row>
    <row r="181" spans="1:15">
      <c r="A181" s="1" t="s">
        <v>221</v>
      </c>
      <c r="B181" s="2">
        <v>44839</v>
      </c>
      <c r="C181" s="13" t="str">
        <f>TEXT(bbdd_Social_Media_Trends[[#This Row],[Post_Date]],"aaaa-mm")</f>
        <v>2022-10</v>
      </c>
      <c r="D181" s="1" t="s">
        <v>18</v>
      </c>
      <c r="E181" s="1" t="s">
        <v>52</v>
      </c>
      <c r="F181" s="1" t="s">
        <v>36</v>
      </c>
      <c r="G181" s="1" t="s">
        <v>50</v>
      </c>
      <c r="H181">
        <v>4888613</v>
      </c>
      <c r="I181">
        <v>414422</v>
      </c>
      <c r="J181">
        <v>11933</v>
      </c>
      <c r="K181">
        <v>23903</v>
      </c>
      <c r="L181">
        <f>bbdd_Social_Media_Trends[[#This Row],[Likes]]+bbdd_Social_Media_Trends[[#This Row],[Shares]]+bbdd_Social_Media_Trends[[#This Row],[Comments]]</f>
        <v>450258</v>
      </c>
      <c r="M181">
        <f>bbdd_Social_Media_Trends[[#This Row],[Interactions]]/bbdd_Social_Media_Trends[[#This Row],[Views]]</f>
        <v>9.2103424836451564E-2</v>
      </c>
      <c r="N181" s="1" t="s">
        <v>16</v>
      </c>
      <c r="O181" s="4">
        <f t="shared" si="2"/>
        <v>0</v>
      </c>
    </row>
    <row r="182" spans="1:15">
      <c r="A182" s="1" t="s">
        <v>222</v>
      </c>
      <c r="B182" s="2">
        <v>44610</v>
      </c>
      <c r="C182" s="13" t="str">
        <f>TEXT(bbdd_Social_Media_Trends[[#This Row],[Post_Date]],"aaaa-mm")</f>
        <v>2022-02</v>
      </c>
      <c r="D182" s="1" t="s">
        <v>24</v>
      </c>
      <c r="E182" s="1" t="s">
        <v>49</v>
      </c>
      <c r="F182" s="1" t="s">
        <v>20</v>
      </c>
      <c r="G182" s="1" t="s">
        <v>60</v>
      </c>
      <c r="H182">
        <v>3712060</v>
      </c>
      <c r="I182">
        <v>302466</v>
      </c>
      <c r="J182">
        <v>63802</v>
      </c>
      <c r="K182">
        <v>49953</v>
      </c>
      <c r="L182">
        <f>bbdd_Social_Media_Trends[[#This Row],[Likes]]+bbdd_Social_Media_Trends[[#This Row],[Shares]]+bbdd_Social_Media_Trends[[#This Row],[Comments]]</f>
        <v>416221</v>
      </c>
      <c r="M182">
        <f>bbdd_Social_Media_Trends[[#This Row],[Interactions]]/bbdd_Social_Media_Trends[[#This Row],[Views]]</f>
        <v>0.11212668976255771</v>
      </c>
      <c r="N182" s="1" t="s">
        <v>29</v>
      </c>
      <c r="O182" s="4">
        <f t="shared" si="2"/>
        <v>0</v>
      </c>
    </row>
    <row r="183" spans="1:15">
      <c r="A183" s="1" t="s">
        <v>223</v>
      </c>
      <c r="B183" s="2">
        <v>45188</v>
      </c>
      <c r="C183" s="13" t="str">
        <f>TEXT(bbdd_Social_Media_Trends[[#This Row],[Post_Date]],"aaaa-mm")</f>
        <v>2023-09</v>
      </c>
      <c r="D183" s="1" t="s">
        <v>18</v>
      </c>
      <c r="E183" s="1" t="s">
        <v>57</v>
      </c>
      <c r="F183" s="1" t="s">
        <v>47</v>
      </c>
      <c r="G183" s="1" t="s">
        <v>15</v>
      </c>
      <c r="H183">
        <v>4003071</v>
      </c>
      <c r="I183">
        <v>22251</v>
      </c>
      <c r="J183">
        <v>13517</v>
      </c>
      <c r="K183">
        <v>13392</v>
      </c>
      <c r="L183">
        <f>bbdd_Social_Media_Trends[[#This Row],[Likes]]+bbdd_Social_Media_Trends[[#This Row],[Shares]]+bbdd_Social_Media_Trends[[#This Row],[Comments]]</f>
        <v>49160</v>
      </c>
      <c r="M183">
        <f>bbdd_Social_Media_Trends[[#This Row],[Interactions]]/bbdd_Social_Media_Trends[[#This Row],[Views]]</f>
        <v>1.2280571591160886E-2</v>
      </c>
      <c r="N183" s="1" t="s">
        <v>29</v>
      </c>
      <c r="O183" s="4">
        <f t="shared" si="2"/>
        <v>0</v>
      </c>
    </row>
    <row r="184" spans="1:15">
      <c r="A184" s="1" t="s">
        <v>224</v>
      </c>
      <c r="B184" s="2">
        <v>44571</v>
      </c>
      <c r="C184" s="13" t="str">
        <f>TEXT(bbdd_Social_Media_Trends[[#This Row],[Post_Date]],"aaaa-mm")</f>
        <v>2022-01</v>
      </c>
      <c r="D184" s="1" t="s">
        <v>18</v>
      </c>
      <c r="E184" s="1" t="s">
        <v>31</v>
      </c>
      <c r="F184" s="1" t="s">
        <v>14</v>
      </c>
      <c r="G184" s="1" t="s">
        <v>44</v>
      </c>
      <c r="H184">
        <v>681752</v>
      </c>
      <c r="I184">
        <v>197632</v>
      </c>
      <c r="J184">
        <v>98860</v>
      </c>
      <c r="K184">
        <v>19379</v>
      </c>
      <c r="L184">
        <f>bbdd_Social_Media_Trends[[#This Row],[Likes]]+bbdd_Social_Media_Trends[[#This Row],[Shares]]+bbdd_Social_Media_Trends[[#This Row],[Comments]]</f>
        <v>315871</v>
      </c>
      <c r="M184">
        <f>bbdd_Social_Media_Trends[[#This Row],[Interactions]]/bbdd_Social_Media_Trends[[#This Row],[Views]]</f>
        <v>0.46332243983149296</v>
      </c>
      <c r="N184" s="1" t="s">
        <v>16</v>
      </c>
      <c r="O184" s="4">
        <f t="shared" si="2"/>
        <v>0</v>
      </c>
    </row>
    <row r="185" spans="1:15">
      <c r="A185" s="1" t="s">
        <v>225</v>
      </c>
      <c r="B185" s="2">
        <v>44892</v>
      </c>
      <c r="C185" s="13" t="str">
        <f>TEXT(bbdd_Social_Media_Trends[[#This Row],[Post_Date]],"aaaa-mm")</f>
        <v>2022-11</v>
      </c>
      <c r="D185" s="1" t="s">
        <v>18</v>
      </c>
      <c r="E185" s="1" t="s">
        <v>39</v>
      </c>
      <c r="F185" s="1" t="s">
        <v>20</v>
      </c>
      <c r="G185" s="1" t="s">
        <v>44</v>
      </c>
      <c r="H185">
        <v>4684548</v>
      </c>
      <c r="I185">
        <v>122401</v>
      </c>
      <c r="J185">
        <v>82864</v>
      </c>
      <c r="K185">
        <v>42106</v>
      </c>
      <c r="L185">
        <f>bbdd_Social_Media_Trends[[#This Row],[Likes]]+bbdd_Social_Media_Trends[[#This Row],[Shares]]+bbdd_Social_Media_Trends[[#This Row],[Comments]]</f>
        <v>247371</v>
      </c>
      <c r="M185">
        <f>bbdd_Social_Media_Trends[[#This Row],[Interactions]]/bbdd_Social_Media_Trends[[#This Row],[Views]]</f>
        <v>5.2805734939635585E-2</v>
      </c>
      <c r="N185" s="1" t="s">
        <v>29</v>
      </c>
      <c r="O185" s="4">
        <f t="shared" si="2"/>
        <v>0</v>
      </c>
    </row>
    <row r="186" spans="1:15">
      <c r="A186" s="1" t="s">
        <v>226</v>
      </c>
      <c r="B186" s="2">
        <v>44890</v>
      </c>
      <c r="C186" s="13" t="str">
        <f>TEXT(bbdd_Social_Media_Trends[[#This Row],[Post_Date]],"aaaa-mm")</f>
        <v>2022-11</v>
      </c>
      <c r="D186" s="1" t="s">
        <v>18</v>
      </c>
      <c r="E186" s="1" t="s">
        <v>57</v>
      </c>
      <c r="F186" s="1" t="s">
        <v>14</v>
      </c>
      <c r="G186" s="1" t="s">
        <v>15</v>
      </c>
      <c r="H186">
        <v>3916842</v>
      </c>
      <c r="I186">
        <v>292224</v>
      </c>
      <c r="J186">
        <v>72417</v>
      </c>
      <c r="K186">
        <v>38211</v>
      </c>
      <c r="L186">
        <f>bbdd_Social_Media_Trends[[#This Row],[Likes]]+bbdd_Social_Media_Trends[[#This Row],[Shares]]+bbdd_Social_Media_Trends[[#This Row],[Comments]]</f>
        <v>402852</v>
      </c>
      <c r="M186">
        <f>bbdd_Social_Media_Trends[[#This Row],[Interactions]]/bbdd_Social_Media_Trends[[#This Row],[Views]]</f>
        <v>0.10285122555364756</v>
      </c>
      <c r="N186" s="1" t="s">
        <v>16</v>
      </c>
      <c r="O186" s="4">
        <f t="shared" si="2"/>
        <v>0</v>
      </c>
    </row>
    <row r="187" spans="1:15">
      <c r="A187" s="1" t="s">
        <v>227</v>
      </c>
      <c r="B187" s="2">
        <v>44782</v>
      </c>
      <c r="C187" s="13" t="str">
        <f>TEXT(bbdd_Social_Media_Trends[[#This Row],[Post_Date]],"aaaa-mm")</f>
        <v>2022-08</v>
      </c>
      <c r="D187" s="1" t="s">
        <v>12</v>
      </c>
      <c r="E187" s="1" t="s">
        <v>31</v>
      </c>
      <c r="F187" s="1" t="s">
        <v>47</v>
      </c>
      <c r="G187" s="1" t="s">
        <v>15</v>
      </c>
      <c r="H187">
        <v>798887</v>
      </c>
      <c r="I187">
        <v>326922</v>
      </c>
      <c r="J187">
        <v>87308</v>
      </c>
      <c r="K187">
        <v>21689</v>
      </c>
      <c r="L187">
        <f>bbdd_Social_Media_Trends[[#This Row],[Likes]]+bbdd_Social_Media_Trends[[#This Row],[Shares]]+bbdd_Social_Media_Trends[[#This Row],[Comments]]</f>
        <v>435919</v>
      </c>
      <c r="M187">
        <f>bbdd_Social_Media_Trends[[#This Row],[Interactions]]/bbdd_Social_Media_Trends[[#This Row],[Views]]</f>
        <v>0.54565789654857322</v>
      </c>
      <c r="N187" s="1" t="s">
        <v>22</v>
      </c>
      <c r="O187" s="4">
        <f t="shared" si="2"/>
        <v>0</v>
      </c>
    </row>
    <row r="188" spans="1:15">
      <c r="A188" s="1" t="s">
        <v>228</v>
      </c>
      <c r="B188" s="2">
        <v>44914</v>
      </c>
      <c r="C188" s="13" t="str">
        <f>TEXT(bbdd_Social_Media_Trends[[#This Row],[Post_Date]],"aaaa-mm")</f>
        <v>2022-12</v>
      </c>
      <c r="D188" s="1" t="s">
        <v>24</v>
      </c>
      <c r="E188" s="1" t="s">
        <v>39</v>
      </c>
      <c r="F188" s="1" t="s">
        <v>14</v>
      </c>
      <c r="G188" s="1" t="s">
        <v>28</v>
      </c>
      <c r="H188">
        <v>688077</v>
      </c>
      <c r="I188">
        <v>243607</v>
      </c>
      <c r="J188">
        <v>79071</v>
      </c>
      <c r="K188">
        <v>12078</v>
      </c>
      <c r="L188">
        <f>bbdd_Social_Media_Trends[[#This Row],[Likes]]+bbdd_Social_Media_Trends[[#This Row],[Shares]]+bbdd_Social_Media_Trends[[#This Row],[Comments]]</f>
        <v>334756</v>
      </c>
      <c r="M188">
        <f>bbdd_Social_Media_Trends[[#This Row],[Interactions]]/bbdd_Social_Media_Trends[[#This Row],[Views]]</f>
        <v>0.48650950402353227</v>
      </c>
      <c r="N188" s="1" t="s">
        <v>16</v>
      </c>
      <c r="O188" s="4">
        <f t="shared" si="2"/>
        <v>0</v>
      </c>
    </row>
    <row r="189" spans="1:15">
      <c r="A189" s="1" t="s">
        <v>229</v>
      </c>
      <c r="B189" s="2">
        <v>44794</v>
      </c>
      <c r="C189" s="13" t="str">
        <f>TEXT(bbdd_Social_Media_Trends[[#This Row],[Post_Date]],"aaaa-mm")</f>
        <v>2022-08</v>
      </c>
      <c r="D189" s="1" t="s">
        <v>24</v>
      </c>
      <c r="E189" s="1" t="s">
        <v>13</v>
      </c>
      <c r="F189" s="1" t="s">
        <v>47</v>
      </c>
      <c r="G189" s="1" t="s">
        <v>37</v>
      </c>
      <c r="H189">
        <v>1520250</v>
      </c>
      <c r="I189">
        <v>214233</v>
      </c>
      <c r="J189">
        <v>80</v>
      </c>
      <c r="K189">
        <v>10917</v>
      </c>
      <c r="L189">
        <f>bbdd_Social_Media_Trends[[#This Row],[Likes]]+bbdd_Social_Media_Trends[[#This Row],[Shares]]+bbdd_Social_Media_Trends[[#This Row],[Comments]]</f>
        <v>225230</v>
      </c>
      <c r="M189">
        <f>bbdd_Social_Media_Trends[[#This Row],[Interactions]]/bbdd_Social_Media_Trends[[#This Row],[Views]]</f>
        <v>0.14815326426574577</v>
      </c>
      <c r="N189" s="1" t="s">
        <v>22</v>
      </c>
      <c r="O189" s="4">
        <f t="shared" si="2"/>
        <v>0</v>
      </c>
    </row>
    <row r="190" spans="1:15">
      <c r="A190" s="1" t="s">
        <v>230</v>
      </c>
      <c r="B190" s="2">
        <v>45057</v>
      </c>
      <c r="C190" s="13" t="str">
        <f>TEXT(bbdd_Social_Media_Trends[[#This Row],[Post_Date]],"aaaa-mm")</f>
        <v>2023-05</v>
      </c>
      <c r="D190" s="1" t="s">
        <v>12</v>
      </c>
      <c r="E190" s="1" t="s">
        <v>59</v>
      </c>
      <c r="F190" s="1" t="s">
        <v>32</v>
      </c>
      <c r="G190" s="1" t="s">
        <v>28</v>
      </c>
      <c r="H190">
        <v>496652</v>
      </c>
      <c r="I190">
        <v>106618</v>
      </c>
      <c r="J190">
        <v>64875</v>
      </c>
      <c r="K190">
        <v>44200</v>
      </c>
      <c r="L190">
        <f>bbdd_Social_Media_Trends[[#This Row],[Likes]]+bbdd_Social_Media_Trends[[#This Row],[Shares]]+bbdd_Social_Media_Trends[[#This Row],[Comments]]</f>
        <v>215693</v>
      </c>
      <c r="M190">
        <f>bbdd_Social_Media_Trends[[#This Row],[Interactions]]/bbdd_Social_Media_Trends[[#This Row],[Views]]</f>
        <v>0.43429403284392293</v>
      </c>
      <c r="N190" s="1" t="s">
        <v>16</v>
      </c>
      <c r="O190" s="4">
        <f t="shared" si="2"/>
        <v>0</v>
      </c>
    </row>
    <row r="191" spans="1:15">
      <c r="A191" s="1" t="s">
        <v>231</v>
      </c>
      <c r="B191" s="2">
        <v>44767</v>
      </c>
      <c r="C191" s="13" t="str">
        <f>TEXT(bbdd_Social_Media_Trends[[#This Row],[Post_Date]],"aaaa-mm")</f>
        <v>2022-07</v>
      </c>
      <c r="D191" s="1" t="s">
        <v>12</v>
      </c>
      <c r="E191" s="1" t="s">
        <v>19</v>
      </c>
      <c r="F191" s="1" t="s">
        <v>47</v>
      </c>
      <c r="G191" s="1" t="s">
        <v>21</v>
      </c>
      <c r="H191">
        <v>479620</v>
      </c>
      <c r="I191">
        <v>337321</v>
      </c>
      <c r="J191">
        <v>99486</v>
      </c>
      <c r="K191">
        <v>26524</v>
      </c>
      <c r="L191">
        <f>bbdd_Social_Media_Trends[[#This Row],[Likes]]+bbdd_Social_Media_Trends[[#This Row],[Shares]]+bbdd_Social_Media_Trends[[#This Row],[Comments]]</f>
        <v>463331</v>
      </c>
      <c r="M191">
        <f>bbdd_Social_Media_Trends[[#This Row],[Interactions]]/bbdd_Social_Media_Trends[[#This Row],[Views]]</f>
        <v>0.96603769650973692</v>
      </c>
      <c r="N191" s="1" t="s">
        <v>22</v>
      </c>
      <c r="O191" s="4">
        <f t="shared" si="2"/>
        <v>0</v>
      </c>
    </row>
    <row r="192" spans="1:15">
      <c r="A192" s="1" t="s">
        <v>232</v>
      </c>
      <c r="B192" s="2">
        <v>44588</v>
      </c>
      <c r="C192" s="13" t="str">
        <f>TEXT(bbdd_Social_Media_Trends[[#This Row],[Post_Date]],"aaaa-mm")</f>
        <v>2022-01</v>
      </c>
      <c r="D192" s="1" t="s">
        <v>27</v>
      </c>
      <c r="E192" s="1" t="s">
        <v>19</v>
      </c>
      <c r="F192" s="1" t="s">
        <v>47</v>
      </c>
      <c r="G192" s="1" t="s">
        <v>60</v>
      </c>
      <c r="H192">
        <v>4221739</v>
      </c>
      <c r="I192">
        <v>291223</v>
      </c>
      <c r="J192">
        <v>61415</v>
      </c>
      <c r="K192">
        <v>44293</v>
      </c>
      <c r="L192">
        <f>bbdd_Social_Media_Trends[[#This Row],[Likes]]+bbdd_Social_Media_Trends[[#This Row],[Shares]]+bbdd_Social_Media_Trends[[#This Row],[Comments]]</f>
        <v>396931</v>
      </c>
      <c r="M192">
        <f>bbdd_Social_Media_Trends[[#This Row],[Interactions]]/bbdd_Social_Media_Trends[[#This Row],[Views]]</f>
        <v>9.4020734109806409E-2</v>
      </c>
      <c r="N192" s="1" t="s">
        <v>29</v>
      </c>
      <c r="O192" s="4">
        <f t="shared" si="2"/>
        <v>0</v>
      </c>
    </row>
    <row r="193" spans="1:15">
      <c r="A193" s="1" t="s">
        <v>233</v>
      </c>
      <c r="B193" s="2">
        <v>45156</v>
      </c>
      <c r="C193" s="13" t="str">
        <f>TEXT(bbdd_Social_Media_Trends[[#This Row],[Post_Date]],"aaaa-mm")</f>
        <v>2023-08</v>
      </c>
      <c r="D193" s="1" t="s">
        <v>24</v>
      </c>
      <c r="E193" s="1" t="s">
        <v>19</v>
      </c>
      <c r="F193" s="1" t="s">
        <v>41</v>
      </c>
      <c r="G193" s="1" t="s">
        <v>25</v>
      </c>
      <c r="H193">
        <v>4425196</v>
      </c>
      <c r="I193">
        <v>324343</v>
      </c>
      <c r="J193">
        <v>33641</v>
      </c>
      <c r="K193">
        <v>22289</v>
      </c>
      <c r="L193">
        <f>bbdd_Social_Media_Trends[[#This Row],[Likes]]+bbdd_Social_Media_Trends[[#This Row],[Shares]]+bbdd_Social_Media_Trends[[#This Row],[Comments]]</f>
        <v>380273</v>
      </c>
      <c r="M193">
        <f>bbdd_Social_Media_Trends[[#This Row],[Interactions]]/bbdd_Social_Media_Trends[[#This Row],[Views]]</f>
        <v>8.5933594805744196E-2</v>
      </c>
      <c r="N193" s="1" t="s">
        <v>16</v>
      </c>
      <c r="O193" s="4">
        <f t="shared" si="2"/>
        <v>0</v>
      </c>
    </row>
    <row r="194" spans="1:15">
      <c r="A194" s="1" t="s">
        <v>234</v>
      </c>
      <c r="B194" s="2">
        <v>45274</v>
      </c>
      <c r="C194" s="13" t="str">
        <f>TEXT(bbdd_Social_Media_Trends[[#This Row],[Post_Date]],"aaaa-mm")</f>
        <v>2023-12</v>
      </c>
      <c r="D194" s="1" t="s">
        <v>18</v>
      </c>
      <c r="E194" s="1" t="s">
        <v>35</v>
      </c>
      <c r="F194" s="1" t="s">
        <v>20</v>
      </c>
      <c r="G194" s="1" t="s">
        <v>15</v>
      </c>
      <c r="H194">
        <v>4236960</v>
      </c>
      <c r="I194">
        <v>259668</v>
      </c>
      <c r="J194">
        <v>86293</v>
      </c>
      <c r="K194">
        <v>16169</v>
      </c>
      <c r="L194">
        <f>bbdd_Social_Media_Trends[[#This Row],[Likes]]+bbdd_Social_Media_Trends[[#This Row],[Shares]]+bbdd_Social_Media_Trends[[#This Row],[Comments]]</f>
        <v>362130</v>
      </c>
      <c r="M194">
        <f>bbdd_Social_Media_Trends[[#This Row],[Interactions]]/bbdd_Social_Media_Trends[[#This Row],[Views]]</f>
        <v>8.546929874249462E-2</v>
      </c>
      <c r="N194" s="1" t="s">
        <v>29</v>
      </c>
      <c r="O194" s="4">
        <f t="shared" ref="O194:O257" si="3">IF(ISERROR(VLOOKUP(A194,A195:A5192,1,FALSE)),0, 1)</f>
        <v>0</v>
      </c>
    </row>
    <row r="195" spans="1:15">
      <c r="A195" s="1" t="s">
        <v>235</v>
      </c>
      <c r="B195" s="2">
        <v>45169</v>
      </c>
      <c r="C195" s="13" t="str">
        <f>TEXT(bbdd_Social_Media_Trends[[#This Row],[Post_Date]],"aaaa-mm")</f>
        <v>2023-08</v>
      </c>
      <c r="D195" s="1" t="s">
        <v>12</v>
      </c>
      <c r="E195" s="1" t="s">
        <v>19</v>
      </c>
      <c r="F195" s="1" t="s">
        <v>47</v>
      </c>
      <c r="G195" s="1" t="s">
        <v>21</v>
      </c>
      <c r="H195">
        <v>2488223</v>
      </c>
      <c r="I195">
        <v>177673</v>
      </c>
      <c r="J195">
        <v>86535</v>
      </c>
      <c r="K195">
        <v>39991</v>
      </c>
      <c r="L195">
        <f>bbdd_Social_Media_Trends[[#This Row],[Likes]]+bbdd_Social_Media_Trends[[#This Row],[Shares]]+bbdd_Social_Media_Trends[[#This Row],[Comments]]</f>
        <v>304199</v>
      </c>
      <c r="M195">
        <f>bbdd_Social_Media_Trends[[#This Row],[Interactions]]/bbdd_Social_Media_Trends[[#This Row],[Views]]</f>
        <v>0.12225552130978615</v>
      </c>
      <c r="N195" s="1" t="s">
        <v>29</v>
      </c>
      <c r="O195" s="4">
        <f t="shared" si="3"/>
        <v>0</v>
      </c>
    </row>
    <row r="196" spans="1:15">
      <c r="A196" s="1" t="s">
        <v>236</v>
      </c>
      <c r="B196" s="2">
        <v>45252</v>
      </c>
      <c r="C196" s="13" t="str">
        <f>TEXT(bbdd_Social_Media_Trends[[#This Row],[Post_Date]],"aaaa-mm")</f>
        <v>2023-11</v>
      </c>
      <c r="D196" s="1" t="s">
        <v>27</v>
      </c>
      <c r="E196" s="1" t="s">
        <v>31</v>
      </c>
      <c r="F196" s="1" t="s">
        <v>41</v>
      </c>
      <c r="G196" s="1" t="s">
        <v>15</v>
      </c>
      <c r="H196">
        <v>2809035</v>
      </c>
      <c r="I196">
        <v>359231</v>
      </c>
      <c r="J196">
        <v>78623</v>
      </c>
      <c r="K196">
        <v>27822</v>
      </c>
      <c r="L196">
        <f>bbdd_Social_Media_Trends[[#This Row],[Likes]]+bbdd_Social_Media_Trends[[#This Row],[Shares]]+bbdd_Social_Media_Trends[[#This Row],[Comments]]</f>
        <v>465676</v>
      </c>
      <c r="M196">
        <f>bbdd_Social_Media_Trends[[#This Row],[Interactions]]/bbdd_Social_Media_Trends[[#This Row],[Views]]</f>
        <v>0.16577792729531671</v>
      </c>
      <c r="N196" s="1" t="s">
        <v>22</v>
      </c>
      <c r="O196" s="4">
        <f t="shared" si="3"/>
        <v>0</v>
      </c>
    </row>
    <row r="197" spans="1:15">
      <c r="A197" s="1" t="s">
        <v>237</v>
      </c>
      <c r="B197" s="2">
        <v>44868</v>
      </c>
      <c r="C197" s="13" t="str">
        <f>TEXT(bbdd_Social_Media_Trends[[#This Row],[Post_Date]],"aaaa-mm")</f>
        <v>2022-11</v>
      </c>
      <c r="D197" s="1" t="s">
        <v>27</v>
      </c>
      <c r="E197" s="1" t="s">
        <v>46</v>
      </c>
      <c r="F197" s="1" t="s">
        <v>20</v>
      </c>
      <c r="G197" s="1" t="s">
        <v>25</v>
      </c>
      <c r="H197">
        <v>444252</v>
      </c>
      <c r="I197">
        <v>398838</v>
      </c>
      <c r="J197">
        <v>7767</v>
      </c>
      <c r="K197">
        <v>19133</v>
      </c>
      <c r="L197">
        <f>bbdd_Social_Media_Trends[[#This Row],[Likes]]+bbdd_Social_Media_Trends[[#This Row],[Shares]]+bbdd_Social_Media_Trends[[#This Row],[Comments]]</f>
        <v>425738</v>
      </c>
      <c r="M197">
        <f>bbdd_Social_Media_Trends[[#This Row],[Interactions]]/bbdd_Social_Media_Trends[[#This Row],[Views]]</f>
        <v>0.95832545492198118</v>
      </c>
      <c r="N197" s="1" t="s">
        <v>16</v>
      </c>
      <c r="O197" s="4">
        <f t="shared" si="3"/>
        <v>0</v>
      </c>
    </row>
    <row r="198" spans="1:15">
      <c r="A198" s="1" t="s">
        <v>238</v>
      </c>
      <c r="B198" s="2">
        <v>44763</v>
      </c>
      <c r="C198" s="13" t="str">
        <f>TEXT(bbdd_Social_Media_Trends[[#This Row],[Post_Date]],"aaaa-mm")</f>
        <v>2022-07</v>
      </c>
      <c r="D198" s="1" t="s">
        <v>18</v>
      </c>
      <c r="E198" s="1" t="s">
        <v>59</v>
      </c>
      <c r="F198" s="1" t="s">
        <v>47</v>
      </c>
      <c r="G198" s="1" t="s">
        <v>21</v>
      </c>
      <c r="H198">
        <v>907575</v>
      </c>
      <c r="I198">
        <v>42770</v>
      </c>
      <c r="J198">
        <v>5219</v>
      </c>
      <c r="K198">
        <v>47956</v>
      </c>
      <c r="L198">
        <f>bbdd_Social_Media_Trends[[#This Row],[Likes]]+bbdd_Social_Media_Trends[[#This Row],[Shares]]+bbdd_Social_Media_Trends[[#This Row],[Comments]]</f>
        <v>95945</v>
      </c>
      <c r="M198">
        <f>bbdd_Social_Media_Trends[[#This Row],[Interactions]]/bbdd_Social_Media_Trends[[#This Row],[Views]]</f>
        <v>0.10571578106492577</v>
      </c>
      <c r="N198" s="1" t="s">
        <v>29</v>
      </c>
      <c r="O198" s="4">
        <f t="shared" si="3"/>
        <v>0</v>
      </c>
    </row>
    <row r="199" spans="1:15">
      <c r="A199" s="1" t="s">
        <v>239</v>
      </c>
      <c r="B199" s="2">
        <v>44714</v>
      </c>
      <c r="C199" s="13" t="str">
        <f>TEXT(bbdd_Social_Media_Trends[[#This Row],[Post_Date]],"aaaa-mm")</f>
        <v>2022-06</v>
      </c>
      <c r="D199" s="1" t="s">
        <v>12</v>
      </c>
      <c r="E199" s="1" t="s">
        <v>31</v>
      </c>
      <c r="F199" s="1" t="s">
        <v>32</v>
      </c>
      <c r="G199" s="1" t="s">
        <v>50</v>
      </c>
      <c r="H199">
        <v>2440215</v>
      </c>
      <c r="I199">
        <v>199343</v>
      </c>
      <c r="J199">
        <v>53628</v>
      </c>
      <c r="K199">
        <v>10359</v>
      </c>
      <c r="L199">
        <f>bbdd_Social_Media_Trends[[#This Row],[Likes]]+bbdd_Social_Media_Trends[[#This Row],[Shares]]+bbdd_Social_Media_Trends[[#This Row],[Comments]]</f>
        <v>263330</v>
      </c>
      <c r="M199">
        <f>bbdd_Social_Media_Trends[[#This Row],[Interactions]]/bbdd_Social_Media_Trends[[#This Row],[Views]]</f>
        <v>0.1079126224533494</v>
      </c>
      <c r="N199" s="1" t="s">
        <v>22</v>
      </c>
      <c r="O199" s="4">
        <f t="shared" si="3"/>
        <v>0</v>
      </c>
    </row>
    <row r="200" spans="1:15">
      <c r="A200" s="1" t="s">
        <v>240</v>
      </c>
      <c r="B200" s="2">
        <v>45189</v>
      </c>
      <c r="C200" s="13" t="str">
        <f>TEXT(bbdd_Social_Media_Trends[[#This Row],[Post_Date]],"aaaa-mm")</f>
        <v>2023-09</v>
      </c>
      <c r="D200" s="1" t="s">
        <v>12</v>
      </c>
      <c r="E200" s="1" t="s">
        <v>35</v>
      </c>
      <c r="F200" s="1" t="s">
        <v>20</v>
      </c>
      <c r="G200" s="1" t="s">
        <v>60</v>
      </c>
      <c r="H200">
        <v>3982001</v>
      </c>
      <c r="I200">
        <v>131915</v>
      </c>
      <c r="J200">
        <v>64092</v>
      </c>
      <c r="K200">
        <v>22170</v>
      </c>
      <c r="L200">
        <f>bbdd_Social_Media_Trends[[#This Row],[Likes]]+bbdd_Social_Media_Trends[[#This Row],[Shares]]+bbdd_Social_Media_Trends[[#This Row],[Comments]]</f>
        <v>218177</v>
      </c>
      <c r="M200">
        <f>bbdd_Social_Media_Trends[[#This Row],[Interactions]]/bbdd_Social_Media_Trends[[#This Row],[Views]]</f>
        <v>5.4790794879257941E-2</v>
      </c>
      <c r="N200" s="1" t="s">
        <v>22</v>
      </c>
      <c r="O200" s="4">
        <f t="shared" si="3"/>
        <v>0</v>
      </c>
    </row>
    <row r="201" spans="1:15">
      <c r="A201" s="1" t="s">
        <v>241</v>
      </c>
      <c r="B201" s="2">
        <v>45089</v>
      </c>
      <c r="C201" s="13" t="str">
        <f>TEXT(bbdd_Social_Media_Trends[[#This Row],[Post_Date]],"aaaa-mm")</f>
        <v>2023-06</v>
      </c>
      <c r="D201" s="1" t="s">
        <v>24</v>
      </c>
      <c r="E201" s="1" t="s">
        <v>59</v>
      </c>
      <c r="F201" s="1" t="s">
        <v>47</v>
      </c>
      <c r="G201" s="1" t="s">
        <v>25</v>
      </c>
      <c r="H201">
        <v>3802724</v>
      </c>
      <c r="I201">
        <v>457464</v>
      </c>
      <c r="J201">
        <v>83495</v>
      </c>
      <c r="K201">
        <v>19409</v>
      </c>
      <c r="L201">
        <f>bbdd_Social_Media_Trends[[#This Row],[Likes]]+bbdd_Social_Media_Trends[[#This Row],[Shares]]+bbdd_Social_Media_Trends[[#This Row],[Comments]]</f>
        <v>560368</v>
      </c>
      <c r="M201">
        <f>bbdd_Social_Media_Trends[[#This Row],[Interactions]]/bbdd_Social_Media_Trends[[#This Row],[Views]]</f>
        <v>0.1473596295708024</v>
      </c>
      <c r="N201" s="1" t="s">
        <v>16</v>
      </c>
      <c r="O201" s="4">
        <f t="shared" si="3"/>
        <v>0</v>
      </c>
    </row>
    <row r="202" spans="1:15">
      <c r="A202" s="1" t="s">
        <v>242</v>
      </c>
      <c r="B202" s="2">
        <v>45206</v>
      </c>
      <c r="C202" s="13" t="str">
        <f>TEXT(bbdd_Social_Media_Trends[[#This Row],[Post_Date]],"aaaa-mm")</f>
        <v>2023-10</v>
      </c>
      <c r="D202" s="1" t="s">
        <v>27</v>
      </c>
      <c r="E202" s="1" t="s">
        <v>31</v>
      </c>
      <c r="F202" s="1" t="s">
        <v>20</v>
      </c>
      <c r="G202" s="1" t="s">
        <v>28</v>
      </c>
      <c r="H202">
        <v>3049554</v>
      </c>
      <c r="I202">
        <v>441149</v>
      </c>
      <c r="J202">
        <v>46483</v>
      </c>
      <c r="K202">
        <v>36909</v>
      </c>
      <c r="L202">
        <f>bbdd_Social_Media_Trends[[#This Row],[Likes]]+bbdd_Social_Media_Trends[[#This Row],[Shares]]+bbdd_Social_Media_Trends[[#This Row],[Comments]]</f>
        <v>524541</v>
      </c>
      <c r="M202">
        <f>bbdd_Social_Media_Trends[[#This Row],[Interactions]]/bbdd_Social_Media_Trends[[#This Row],[Views]]</f>
        <v>0.17200580806242485</v>
      </c>
      <c r="N202" s="1" t="s">
        <v>29</v>
      </c>
      <c r="O202" s="4">
        <f t="shared" si="3"/>
        <v>0</v>
      </c>
    </row>
    <row r="203" spans="1:15">
      <c r="A203" s="1" t="s">
        <v>243</v>
      </c>
      <c r="B203" s="2">
        <v>44756</v>
      </c>
      <c r="C203" s="13" t="str">
        <f>TEXT(bbdd_Social_Media_Trends[[#This Row],[Post_Date]],"aaaa-mm")</f>
        <v>2022-07</v>
      </c>
      <c r="D203" s="1" t="s">
        <v>27</v>
      </c>
      <c r="E203" s="1" t="s">
        <v>59</v>
      </c>
      <c r="F203" s="1" t="s">
        <v>14</v>
      </c>
      <c r="G203" s="1" t="s">
        <v>44</v>
      </c>
      <c r="H203">
        <v>3186810</v>
      </c>
      <c r="I203">
        <v>312491</v>
      </c>
      <c r="J203">
        <v>66586</v>
      </c>
      <c r="K203">
        <v>7390</v>
      </c>
      <c r="L203">
        <f>bbdd_Social_Media_Trends[[#This Row],[Likes]]+bbdd_Social_Media_Trends[[#This Row],[Shares]]+bbdd_Social_Media_Trends[[#This Row],[Comments]]</f>
        <v>386467</v>
      </c>
      <c r="M203">
        <f>bbdd_Social_Media_Trends[[#This Row],[Interactions]]/bbdd_Social_Media_Trends[[#This Row],[Views]]</f>
        <v>0.12127080058114541</v>
      </c>
      <c r="N203" s="1" t="s">
        <v>22</v>
      </c>
      <c r="O203" s="4">
        <f t="shared" si="3"/>
        <v>0</v>
      </c>
    </row>
    <row r="204" spans="1:15">
      <c r="A204" s="1" t="s">
        <v>244</v>
      </c>
      <c r="B204" s="2">
        <v>44824</v>
      </c>
      <c r="C204" s="13" t="str">
        <f>TEXT(bbdd_Social_Media_Trends[[#This Row],[Post_Date]],"aaaa-mm")</f>
        <v>2022-09</v>
      </c>
      <c r="D204" s="1" t="s">
        <v>27</v>
      </c>
      <c r="E204" s="1" t="s">
        <v>39</v>
      </c>
      <c r="F204" s="1" t="s">
        <v>41</v>
      </c>
      <c r="G204" s="1" t="s">
        <v>28</v>
      </c>
      <c r="H204">
        <v>810296</v>
      </c>
      <c r="I204">
        <v>77866</v>
      </c>
      <c r="J204">
        <v>87591</v>
      </c>
      <c r="K204">
        <v>41350</v>
      </c>
      <c r="L204">
        <f>bbdd_Social_Media_Trends[[#This Row],[Likes]]+bbdd_Social_Media_Trends[[#This Row],[Shares]]+bbdd_Social_Media_Trends[[#This Row],[Comments]]</f>
        <v>206807</v>
      </c>
      <c r="M204">
        <f>bbdd_Social_Media_Trends[[#This Row],[Interactions]]/bbdd_Social_Media_Trends[[#This Row],[Views]]</f>
        <v>0.25522401690246527</v>
      </c>
      <c r="N204" s="1" t="s">
        <v>16</v>
      </c>
      <c r="O204" s="4">
        <f t="shared" si="3"/>
        <v>0</v>
      </c>
    </row>
    <row r="205" spans="1:15">
      <c r="A205" s="1" t="s">
        <v>245</v>
      </c>
      <c r="B205" s="2">
        <v>45129</v>
      </c>
      <c r="C205" s="13" t="str">
        <f>TEXT(bbdd_Social_Media_Trends[[#This Row],[Post_Date]],"aaaa-mm")</f>
        <v>2023-07</v>
      </c>
      <c r="D205" s="1" t="s">
        <v>24</v>
      </c>
      <c r="E205" s="1" t="s">
        <v>31</v>
      </c>
      <c r="F205" s="1" t="s">
        <v>32</v>
      </c>
      <c r="G205" s="1" t="s">
        <v>15</v>
      </c>
      <c r="H205">
        <v>4459224</v>
      </c>
      <c r="I205">
        <v>957</v>
      </c>
      <c r="J205">
        <v>54290</v>
      </c>
      <c r="K205">
        <v>47674</v>
      </c>
      <c r="L205">
        <f>bbdd_Social_Media_Trends[[#This Row],[Likes]]+bbdd_Social_Media_Trends[[#This Row],[Shares]]+bbdd_Social_Media_Trends[[#This Row],[Comments]]</f>
        <v>102921</v>
      </c>
      <c r="M205">
        <f>bbdd_Social_Media_Trends[[#This Row],[Interactions]]/bbdd_Social_Media_Trends[[#This Row],[Views]]</f>
        <v>2.3080473194439212E-2</v>
      </c>
      <c r="N205" s="1" t="s">
        <v>16</v>
      </c>
      <c r="O205" s="4">
        <f t="shared" si="3"/>
        <v>0</v>
      </c>
    </row>
    <row r="206" spans="1:15">
      <c r="A206" s="1" t="s">
        <v>246</v>
      </c>
      <c r="B206" s="2">
        <v>44929</v>
      </c>
      <c r="C206" s="13" t="str">
        <f>TEXT(bbdd_Social_Media_Trends[[#This Row],[Post_Date]],"aaaa-mm")</f>
        <v>2023-01</v>
      </c>
      <c r="D206" s="1" t="s">
        <v>18</v>
      </c>
      <c r="E206" s="1" t="s">
        <v>49</v>
      </c>
      <c r="F206" s="1" t="s">
        <v>32</v>
      </c>
      <c r="G206" s="1" t="s">
        <v>60</v>
      </c>
      <c r="H206">
        <v>741152</v>
      </c>
      <c r="I206">
        <v>226355</v>
      </c>
      <c r="J206">
        <v>58251</v>
      </c>
      <c r="K206">
        <v>46227</v>
      </c>
      <c r="L206">
        <f>bbdd_Social_Media_Trends[[#This Row],[Likes]]+bbdd_Social_Media_Trends[[#This Row],[Shares]]+bbdd_Social_Media_Trends[[#This Row],[Comments]]</f>
        <v>330833</v>
      </c>
      <c r="M206">
        <f>bbdd_Social_Media_Trends[[#This Row],[Interactions]]/bbdd_Social_Media_Trends[[#This Row],[Views]]</f>
        <v>0.44637672164414316</v>
      </c>
      <c r="N206" s="1" t="s">
        <v>16</v>
      </c>
      <c r="O206" s="4">
        <f t="shared" si="3"/>
        <v>0</v>
      </c>
    </row>
    <row r="207" spans="1:15">
      <c r="A207" s="1" t="s">
        <v>247</v>
      </c>
      <c r="B207" s="2">
        <v>44851</v>
      </c>
      <c r="C207" s="13" t="str">
        <f>TEXT(bbdd_Social_Media_Trends[[#This Row],[Post_Date]],"aaaa-mm")</f>
        <v>2022-10</v>
      </c>
      <c r="D207" s="1" t="s">
        <v>24</v>
      </c>
      <c r="E207" s="1" t="s">
        <v>59</v>
      </c>
      <c r="F207" s="1" t="s">
        <v>36</v>
      </c>
      <c r="G207" s="1" t="s">
        <v>60</v>
      </c>
      <c r="H207">
        <v>2945128</v>
      </c>
      <c r="I207">
        <v>368541</v>
      </c>
      <c r="J207">
        <v>66690</v>
      </c>
      <c r="K207">
        <v>3800</v>
      </c>
      <c r="L207">
        <f>bbdd_Social_Media_Trends[[#This Row],[Likes]]+bbdd_Social_Media_Trends[[#This Row],[Shares]]+bbdd_Social_Media_Trends[[#This Row],[Comments]]</f>
        <v>439031</v>
      </c>
      <c r="M207">
        <f>bbdd_Social_Media_Trends[[#This Row],[Interactions]]/bbdd_Social_Media_Trends[[#This Row],[Views]]</f>
        <v>0.14907026112277633</v>
      </c>
      <c r="N207" s="1" t="s">
        <v>22</v>
      </c>
      <c r="O207" s="4">
        <f t="shared" si="3"/>
        <v>0</v>
      </c>
    </row>
    <row r="208" spans="1:15">
      <c r="A208" s="1" t="s">
        <v>248</v>
      </c>
      <c r="B208" s="2">
        <v>44750</v>
      </c>
      <c r="C208" s="13" t="str">
        <f>TEXT(bbdd_Social_Media_Trends[[#This Row],[Post_Date]],"aaaa-mm")</f>
        <v>2022-07</v>
      </c>
      <c r="D208" s="1" t="s">
        <v>24</v>
      </c>
      <c r="E208" s="1" t="s">
        <v>46</v>
      </c>
      <c r="F208" s="1" t="s">
        <v>32</v>
      </c>
      <c r="G208" s="1" t="s">
        <v>50</v>
      </c>
      <c r="H208">
        <v>2302342</v>
      </c>
      <c r="I208">
        <v>153529</v>
      </c>
      <c r="J208">
        <v>52488</v>
      </c>
      <c r="K208">
        <v>41257</v>
      </c>
      <c r="L208">
        <f>bbdd_Social_Media_Trends[[#This Row],[Likes]]+bbdd_Social_Media_Trends[[#This Row],[Shares]]+bbdd_Social_Media_Trends[[#This Row],[Comments]]</f>
        <v>247274</v>
      </c>
      <c r="M208">
        <f>bbdd_Social_Media_Trends[[#This Row],[Interactions]]/bbdd_Social_Media_Trends[[#This Row],[Views]]</f>
        <v>0.10740107247315994</v>
      </c>
      <c r="N208" s="1" t="s">
        <v>16</v>
      </c>
      <c r="O208" s="4">
        <f t="shared" si="3"/>
        <v>0</v>
      </c>
    </row>
    <row r="209" spans="1:15">
      <c r="A209" s="1" t="s">
        <v>249</v>
      </c>
      <c r="B209" s="2">
        <v>45275</v>
      </c>
      <c r="C209" s="13" t="str">
        <f>TEXT(bbdd_Social_Media_Trends[[#This Row],[Post_Date]],"aaaa-mm")</f>
        <v>2023-12</v>
      </c>
      <c r="D209" s="1" t="s">
        <v>27</v>
      </c>
      <c r="E209" s="1" t="s">
        <v>59</v>
      </c>
      <c r="F209" s="1" t="s">
        <v>20</v>
      </c>
      <c r="G209" s="1" t="s">
        <v>28</v>
      </c>
      <c r="H209">
        <v>469793</v>
      </c>
      <c r="I209">
        <v>295293</v>
      </c>
      <c r="J209">
        <v>29190</v>
      </c>
      <c r="K209">
        <v>9480</v>
      </c>
      <c r="L209">
        <f>bbdd_Social_Media_Trends[[#This Row],[Likes]]+bbdd_Social_Media_Trends[[#This Row],[Shares]]+bbdd_Social_Media_Trends[[#This Row],[Comments]]</f>
        <v>333963</v>
      </c>
      <c r="M209">
        <f>bbdd_Social_Media_Trends[[#This Row],[Interactions]]/bbdd_Social_Media_Trends[[#This Row],[Views]]</f>
        <v>0.71087266093790247</v>
      </c>
      <c r="N209" s="1" t="s">
        <v>22</v>
      </c>
      <c r="O209" s="4">
        <f t="shared" si="3"/>
        <v>0</v>
      </c>
    </row>
    <row r="210" spans="1:15">
      <c r="A210" s="1" t="s">
        <v>250</v>
      </c>
      <c r="B210" s="2">
        <v>44737</v>
      </c>
      <c r="C210" s="13" t="str">
        <f>TEXT(bbdd_Social_Media_Trends[[#This Row],[Post_Date]],"aaaa-mm")</f>
        <v>2022-06</v>
      </c>
      <c r="D210" s="1" t="s">
        <v>24</v>
      </c>
      <c r="E210" s="1" t="s">
        <v>35</v>
      </c>
      <c r="F210" s="1" t="s">
        <v>41</v>
      </c>
      <c r="G210" s="1" t="s">
        <v>15</v>
      </c>
      <c r="H210">
        <v>2452099</v>
      </c>
      <c r="I210">
        <v>320043</v>
      </c>
      <c r="J210">
        <v>91765</v>
      </c>
      <c r="K210">
        <v>2987</v>
      </c>
      <c r="L210">
        <f>bbdd_Social_Media_Trends[[#This Row],[Likes]]+bbdd_Social_Media_Trends[[#This Row],[Shares]]+bbdd_Social_Media_Trends[[#This Row],[Comments]]</f>
        <v>414795</v>
      </c>
      <c r="M210">
        <f>bbdd_Social_Media_Trends[[#This Row],[Interactions]]/bbdd_Social_Media_Trends[[#This Row],[Views]]</f>
        <v>0.16915915711396645</v>
      </c>
      <c r="N210" s="1" t="s">
        <v>29</v>
      </c>
      <c r="O210" s="4">
        <f t="shared" si="3"/>
        <v>0</v>
      </c>
    </row>
    <row r="211" spans="1:15">
      <c r="A211" s="1" t="s">
        <v>251</v>
      </c>
      <c r="B211" s="2">
        <v>44755</v>
      </c>
      <c r="C211" s="13" t="str">
        <f>TEXT(bbdd_Social_Media_Trends[[#This Row],[Post_Date]],"aaaa-mm")</f>
        <v>2022-07</v>
      </c>
      <c r="D211" s="1" t="s">
        <v>12</v>
      </c>
      <c r="E211" s="1" t="s">
        <v>57</v>
      </c>
      <c r="F211" s="1" t="s">
        <v>41</v>
      </c>
      <c r="G211" s="1" t="s">
        <v>15</v>
      </c>
      <c r="H211">
        <v>2651939</v>
      </c>
      <c r="I211">
        <v>209375</v>
      </c>
      <c r="J211">
        <v>2127</v>
      </c>
      <c r="K211">
        <v>12291</v>
      </c>
      <c r="L211">
        <f>bbdd_Social_Media_Trends[[#This Row],[Likes]]+bbdd_Social_Media_Trends[[#This Row],[Shares]]+bbdd_Social_Media_Trends[[#This Row],[Comments]]</f>
        <v>223793</v>
      </c>
      <c r="M211">
        <f>bbdd_Social_Media_Trends[[#This Row],[Interactions]]/bbdd_Social_Media_Trends[[#This Row],[Views]]</f>
        <v>8.4388441815592283E-2</v>
      </c>
      <c r="N211" s="1" t="s">
        <v>29</v>
      </c>
      <c r="O211" s="4">
        <f t="shared" si="3"/>
        <v>0</v>
      </c>
    </row>
    <row r="212" spans="1:15">
      <c r="A212" s="1" t="s">
        <v>252</v>
      </c>
      <c r="B212" s="2">
        <v>45222</v>
      </c>
      <c r="C212" s="13" t="str">
        <f>TEXT(bbdd_Social_Media_Trends[[#This Row],[Post_Date]],"aaaa-mm")</f>
        <v>2023-10</v>
      </c>
      <c r="D212" s="1" t="s">
        <v>12</v>
      </c>
      <c r="E212" s="1" t="s">
        <v>52</v>
      </c>
      <c r="F212" s="1" t="s">
        <v>20</v>
      </c>
      <c r="G212" s="1" t="s">
        <v>21</v>
      </c>
      <c r="H212">
        <v>1580449</v>
      </c>
      <c r="I212">
        <v>299597</v>
      </c>
      <c r="J212">
        <v>35471</v>
      </c>
      <c r="K212">
        <v>1908</v>
      </c>
      <c r="L212">
        <f>bbdd_Social_Media_Trends[[#This Row],[Likes]]+bbdd_Social_Media_Trends[[#This Row],[Shares]]+bbdd_Social_Media_Trends[[#This Row],[Comments]]</f>
        <v>336976</v>
      </c>
      <c r="M212">
        <f>bbdd_Social_Media_Trends[[#This Row],[Interactions]]/bbdd_Social_Media_Trends[[#This Row],[Views]]</f>
        <v>0.21321535842029701</v>
      </c>
      <c r="N212" s="1" t="s">
        <v>16</v>
      </c>
      <c r="O212" s="4">
        <f t="shared" si="3"/>
        <v>0</v>
      </c>
    </row>
    <row r="213" spans="1:15">
      <c r="A213" s="1" t="s">
        <v>253</v>
      </c>
      <c r="B213" s="2">
        <v>44976</v>
      </c>
      <c r="C213" s="13" t="str">
        <f>TEXT(bbdd_Social_Media_Trends[[#This Row],[Post_Date]],"aaaa-mm")</f>
        <v>2023-02</v>
      </c>
      <c r="D213" s="1" t="s">
        <v>18</v>
      </c>
      <c r="E213" s="1" t="s">
        <v>31</v>
      </c>
      <c r="F213" s="1" t="s">
        <v>36</v>
      </c>
      <c r="G213" s="1" t="s">
        <v>21</v>
      </c>
      <c r="H213">
        <v>4764800</v>
      </c>
      <c r="I213">
        <v>52536</v>
      </c>
      <c r="J213">
        <v>65976</v>
      </c>
      <c r="K213">
        <v>47528</v>
      </c>
      <c r="L213">
        <f>bbdd_Social_Media_Trends[[#This Row],[Likes]]+bbdd_Social_Media_Trends[[#This Row],[Shares]]+bbdd_Social_Media_Trends[[#This Row],[Comments]]</f>
        <v>166040</v>
      </c>
      <c r="M213">
        <f>bbdd_Social_Media_Trends[[#This Row],[Interactions]]/bbdd_Social_Media_Trends[[#This Row],[Views]]</f>
        <v>3.4847212894560109E-2</v>
      </c>
      <c r="N213" s="1" t="s">
        <v>22</v>
      </c>
      <c r="O213" s="4">
        <f t="shared" si="3"/>
        <v>0</v>
      </c>
    </row>
    <row r="214" spans="1:15">
      <c r="A214" s="1" t="s">
        <v>254</v>
      </c>
      <c r="B214" s="2">
        <v>44681</v>
      </c>
      <c r="C214" s="13" t="str">
        <f>TEXT(bbdd_Social_Media_Trends[[#This Row],[Post_Date]],"aaaa-mm")</f>
        <v>2022-04</v>
      </c>
      <c r="D214" s="1" t="s">
        <v>24</v>
      </c>
      <c r="E214" s="1" t="s">
        <v>35</v>
      </c>
      <c r="F214" s="1" t="s">
        <v>36</v>
      </c>
      <c r="G214" s="1" t="s">
        <v>37</v>
      </c>
      <c r="H214">
        <v>4336145</v>
      </c>
      <c r="I214">
        <v>295452</v>
      </c>
      <c r="J214">
        <v>2342</v>
      </c>
      <c r="K214">
        <v>22411</v>
      </c>
      <c r="L214">
        <f>bbdd_Social_Media_Trends[[#This Row],[Likes]]+bbdd_Social_Media_Trends[[#This Row],[Shares]]+bbdd_Social_Media_Trends[[#This Row],[Comments]]</f>
        <v>320205</v>
      </c>
      <c r="M214">
        <f>bbdd_Social_Media_Trends[[#This Row],[Interactions]]/bbdd_Social_Media_Trends[[#This Row],[Views]]</f>
        <v>7.384554713922159E-2</v>
      </c>
      <c r="N214" s="1" t="s">
        <v>22</v>
      </c>
      <c r="O214" s="4">
        <f t="shared" si="3"/>
        <v>0</v>
      </c>
    </row>
    <row r="215" spans="1:15">
      <c r="A215" s="1" t="s">
        <v>255</v>
      </c>
      <c r="B215" s="2">
        <v>44755</v>
      </c>
      <c r="C215" s="13" t="str">
        <f>TEXT(bbdd_Social_Media_Trends[[#This Row],[Post_Date]],"aaaa-mm")</f>
        <v>2022-07</v>
      </c>
      <c r="D215" s="1" t="s">
        <v>18</v>
      </c>
      <c r="E215" s="1" t="s">
        <v>49</v>
      </c>
      <c r="F215" s="1" t="s">
        <v>20</v>
      </c>
      <c r="G215" s="1" t="s">
        <v>37</v>
      </c>
      <c r="H215">
        <v>4316287</v>
      </c>
      <c r="I215">
        <v>188239</v>
      </c>
      <c r="J215">
        <v>34891</v>
      </c>
      <c r="K215">
        <v>39029</v>
      </c>
      <c r="L215">
        <f>bbdd_Social_Media_Trends[[#This Row],[Likes]]+bbdd_Social_Media_Trends[[#This Row],[Shares]]+bbdd_Social_Media_Trends[[#This Row],[Comments]]</f>
        <v>262159</v>
      </c>
      <c r="M215">
        <f>bbdd_Social_Media_Trends[[#This Row],[Interactions]]/bbdd_Social_Media_Trends[[#This Row],[Views]]</f>
        <v>6.0737156727529933E-2</v>
      </c>
      <c r="N215" s="1" t="s">
        <v>22</v>
      </c>
      <c r="O215" s="4">
        <f t="shared" si="3"/>
        <v>0</v>
      </c>
    </row>
    <row r="216" spans="1:15">
      <c r="A216" s="1" t="s">
        <v>256</v>
      </c>
      <c r="B216" s="2">
        <v>44776</v>
      </c>
      <c r="C216" s="13" t="str">
        <f>TEXT(bbdd_Social_Media_Trends[[#This Row],[Post_Date]],"aaaa-mm")</f>
        <v>2022-08</v>
      </c>
      <c r="D216" s="1" t="s">
        <v>24</v>
      </c>
      <c r="E216" s="1" t="s">
        <v>39</v>
      </c>
      <c r="F216" s="1" t="s">
        <v>36</v>
      </c>
      <c r="G216" s="1" t="s">
        <v>37</v>
      </c>
      <c r="H216">
        <v>1516746</v>
      </c>
      <c r="I216">
        <v>272088</v>
      </c>
      <c r="J216">
        <v>48475</v>
      </c>
      <c r="K216">
        <v>36816</v>
      </c>
      <c r="L216">
        <f>bbdd_Social_Media_Trends[[#This Row],[Likes]]+bbdd_Social_Media_Trends[[#This Row],[Shares]]+bbdd_Social_Media_Trends[[#This Row],[Comments]]</f>
        <v>357379</v>
      </c>
      <c r="M216">
        <f>bbdd_Social_Media_Trends[[#This Row],[Interactions]]/bbdd_Social_Media_Trends[[#This Row],[Views]]</f>
        <v>0.23562218064197959</v>
      </c>
      <c r="N216" s="1" t="s">
        <v>22</v>
      </c>
      <c r="O216" s="4">
        <f t="shared" si="3"/>
        <v>0</v>
      </c>
    </row>
    <row r="217" spans="1:15">
      <c r="A217" s="1" t="s">
        <v>257</v>
      </c>
      <c r="B217" s="2">
        <v>44987</v>
      </c>
      <c r="C217" s="13" t="str">
        <f>TEXT(bbdd_Social_Media_Trends[[#This Row],[Post_Date]],"aaaa-mm")</f>
        <v>2023-03</v>
      </c>
      <c r="D217" s="1" t="s">
        <v>12</v>
      </c>
      <c r="E217" s="1" t="s">
        <v>52</v>
      </c>
      <c r="F217" s="1" t="s">
        <v>32</v>
      </c>
      <c r="G217" s="1" t="s">
        <v>60</v>
      </c>
      <c r="H217">
        <v>4497673</v>
      </c>
      <c r="I217">
        <v>460735</v>
      </c>
      <c r="J217">
        <v>96637</v>
      </c>
      <c r="K217">
        <v>47633</v>
      </c>
      <c r="L217">
        <f>bbdd_Social_Media_Trends[[#This Row],[Likes]]+bbdd_Social_Media_Trends[[#This Row],[Shares]]+bbdd_Social_Media_Trends[[#This Row],[Comments]]</f>
        <v>605005</v>
      </c>
      <c r="M217">
        <f>bbdd_Social_Media_Trends[[#This Row],[Interactions]]/bbdd_Social_Media_Trends[[#This Row],[Views]]</f>
        <v>0.13451511481603931</v>
      </c>
      <c r="N217" s="1" t="s">
        <v>22</v>
      </c>
      <c r="O217" s="4">
        <f t="shared" si="3"/>
        <v>0</v>
      </c>
    </row>
    <row r="218" spans="1:15">
      <c r="A218" s="1" t="s">
        <v>258</v>
      </c>
      <c r="B218" s="2">
        <v>44666</v>
      </c>
      <c r="C218" s="13" t="str">
        <f>TEXT(bbdd_Social_Media_Trends[[#This Row],[Post_Date]],"aaaa-mm")</f>
        <v>2022-04</v>
      </c>
      <c r="D218" s="1" t="s">
        <v>27</v>
      </c>
      <c r="E218" s="1" t="s">
        <v>31</v>
      </c>
      <c r="F218" s="1" t="s">
        <v>41</v>
      </c>
      <c r="G218" s="1" t="s">
        <v>15</v>
      </c>
      <c r="H218">
        <v>1200639</v>
      </c>
      <c r="I218">
        <v>381211</v>
      </c>
      <c r="J218">
        <v>2574</v>
      </c>
      <c r="K218">
        <v>40242</v>
      </c>
      <c r="L218">
        <f>bbdd_Social_Media_Trends[[#This Row],[Likes]]+bbdd_Social_Media_Trends[[#This Row],[Shares]]+bbdd_Social_Media_Trends[[#This Row],[Comments]]</f>
        <v>424027</v>
      </c>
      <c r="M218">
        <f>bbdd_Social_Media_Trends[[#This Row],[Interactions]]/bbdd_Social_Media_Trends[[#This Row],[Views]]</f>
        <v>0.35316777149501222</v>
      </c>
      <c r="N218" s="1" t="s">
        <v>22</v>
      </c>
      <c r="O218" s="4">
        <f t="shared" si="3"/>
        <v>0</v>
      </c>
    </row>
    <row r="219" spans="1:15">
      <c r="A219" s="1" t="s">
        <v>259</v>
      </c>
      <c r="B219" s="2">
        <v>44887</v>
      </c>
      <c r="C219" s="13" t="str">
        <f>TEXT(bbdd_Social_Media_Trends[[#This Row],[Post_Date]],"aaaa-mm")</f>
        <v>2022-11</v>
      </c>
      <c r="D219" s="1" t="s">
        <v>27</v>
      </c>
      <c r="E219" s="1" t="s">
        <v>49</v>
      </c>
      <c r="F219" s="1" t="s">
        <v>36</v>
      </c>
      <c r="G219" s="1" t="s">
        <v>60</v>
      </c>
      <c r="H219">
        <v>3115115</v>
      </c>
      <c r="I219">
        <v>81186</v>
      </c>
      <c r="J219">
        <v>14964</v>
      </c>
      <c r="K219">
        <v>1885</v>
      </c>
      <c r="L219">
        <f>bbdd_Social_Media_Trends[[#This Row],[Likes]]+bbdd_Social_Media_Trends[[#This Row],[Shares]]+bbdd_Social_Media_Trends[[#This Row],[Comments]]</f>
        <v>98035</v>
      </c>
      <c r="M219">
        <f>bbdd_Social_Media_Trends[[#This Row],[Interactions]]/bbdd_Social_Media_Trends[[#This Row],[Views]]</f>
        <v>3.1470748270930611E-2</v>
      </c>
      <c r="N219" s="1" t="s">
        <v>29</v>
      </c>
      <c r="O219" s="4">
        <f t="shared" si="3"/>
        <v>0</v>
      </c>
    </row>
    <row r="220" spans="1:15">
      <c r="A220" s="1" t="s">
        <v>260</v>
      </c>
      <c r="B220" s="2">
        <v>45033</v>
      </c>
      <c r="C220" s="13" t="str">
        <f>TEXT(bbdd_Social_Media_Trends[[#This Row],[Post_Date]],"aaaa-mm")</f>
        <v>2023-04</v>
      </c>
      <c r="D220" s="1" t="s">
        <v>24</v>
      </c>
      <c r="E220" s="1" t="s">
        <v>31</v>
      </c>
      <c r="F220" s="1" t="s">
        <v>36</v>
      </c>
      <c r="G220" s="1" t="s">
        <v>21</v>
      </c>
      <c r="H220">
        <v>89968</v>
      </c>
      <c r="I220">
        <v>450376</v>
      </c>
      <c r="J220">
        <v>40577</v>
      </c>
      <c r="K220">
        <v>19844</v>
      </c>
      <c r="L220">
        <f>bbdd_Social_Media_Trends[[#This Row],[Likes]]+bbdd_Social_Media_Trends[[#This Row],[Shares]]+bbdd_Social_Media_Trends[[#This Row],[Comments]]</f>
        <v>510797</v>
      </c>
      <c r="M220">
        <f>bbdd_Social_Media_Trends[[#This Row],[Interactions]]/bbdd_Social_Media_Trends[[#This Row],[Views]]</f>
        <v>5.6775409034323312</v>
      </c>
      <c r="N220" s="1" t="s">
        <v>22</v>
      </c>
      <c r="O220" s="4">
        <f t="shared" si="3"/>
        <v>0</v>
      </c>
    </row>
    <row r="221" spans="1:15">
      <c r="A221" s="1" t="s">
        <v>261</v>
      </c>
      <c r="B221" s="2">
        <v>44741</v>
      </c>
      <c r="C221" s="13" t="str">
        <f>TEXT(bbdd_Social_Media_Trends[[#This Row],[Post_Date]],"aaaa-mm")</f>
        <v>2022-06</v>
      </c>
      <c r="D221" s="1" t="s">
        <v>12</v>
      </c>
      <c r="E221" s="1" t="s">
        <v>31</v>
      </c>
      <c r="F221" s="1" t="s">
        <v>36</v>
      </c>
      <c r="G221" s="1" t="s">
        <v>37</v>
      </c>
      <c r="H221">
        <v>2177828</v>
      </c>
      <c r="I221">
        <v>478703</v>
      </c>
      <c r="J221">
        <v>86167</v>
      </c>
      <c r="K221">
        <v>17109</v>
      </c>
      <c r="L221">
        <f>bbdd_Social_Media_Trends[[#This Row],[Likes]]+bbdd_Social_Media_Trends[[#This Row],[Shares]]+bbdd_Social_Media_Trends[[#This Row],[Comments]]</f>
        <v>581979</v>
      </c>
      <c r="M221">
        <f>bbdd_Social_Media_Trends[[#This Row],[Interactions]]/bbdd_Social_Media_Trends[[#This Row],[Views]]</f>
        <v>0.26722909247194909</v>
      </c>
      <c r="N221" s="1" t="s">
        <v>22</v>
      </c>
      <c r="O221" s="4">
        <f t="shared" si="3"/>
        <v>0</v>
      </c>
    </row>
    <row r="222" spans="1:15">
      <c r="A222" s="1" t="s">
        <v>262</v>
      </c>
      <c r="B222" s="2">
        <v>44712</v>
      </c>
      <c r="C222" s="13" t="str">
        <f>TEXT(bbdd_Social_Media_Trends[[#This Row],[Post_Date]],"aaaa-mm")</f>
        <v>2022-05</v>
      </c>
      <c r="D222" s="1" t="s">
        <v>24</v>
      </c>
      <c r="E222" s="1" t="s">
        <v>49</v>
      </c>
      <c r="F222" s="1" t="s">
        <v>20</v>
      </c>
      <c r="G222" s="1" t="s">
        <v>21</v>
      </c>
      <c r="H222">
        <v>306511</v>
      </c>
      <c r="I222">
        <v>404600</v>
      </c>
      <c r="J222">
        <v>32664</v>
      </c>
      <c r="K222">
        <v>35337</v>
      </c>
      <c r="L222">
        <f>bbdd_Social_Media_Trends[[#This Row],[Likes]]+bbdd_Social_Media_Trends[[#This Row],[Shares]]+bbdd_Social_Media_Trends[[#This Row],[Comments]]</f>
        <v>472601</v>
      </c>
      <c r="M222">
        <f>bbdd_Social_Media_Trends[[#This Row],[Interactions]]/bbdd_Social_Media_Trends[[#This Row],[Views]]</f>
        <v>1.5418728854755621</v>
      </c>
      <c r="N222" s="1" t="s">
        <v>22</v>
      </c>
      <c r="O222" s="4">
        <f t="shared" si="3"/>
        <v>0</v>
      </c>
    </row>
    <row r="223" spans="1:15">
      <c r="A223" s="1" t="s">
        <v>263</v>
      </c>
      <c r="B223" s="2">
        <v>45256</v>
      </c>
      <c r="C223" s="13" t="str">
        <f>TEXT(bbdd_Social_Media_Trends[[#This Row],[Post_Date]],"aaaa-mm")</f>
        <v>2023-11</v>
      </c>
      <c r="D223" s="1" t="s">
        <v>18</v>
      </c>
      <c r="E223" s="1" t="s">
        <v>46</v>
      </c>
      <c r="F223" s="1" t="s">
        <v>47</v>
      </c>
      <c r="G223" s="1" t="s">
        <v>15</v>
      </c>
      <c r="H223">
        <v>4422912</v>
      </c>
      <c r="I223">
        <v>199110</v>
      </c>
      <c r="J223">
        <v>95413</v>
      </c>
      <c r="K223">
        <v>32057</v>
      </c>
      <c r="L223">
        <f>bbdd_Social_Media_Trends[[#This Row],[Likes]]+bbdd_Social_Media_Trends[[#This Row],[Shares]]+bbdd_Social_Media_Trends[[#This Row],[Comments]]</f>
        <v>326580</v>
      </c>
      <c r="M223">
        <f>bbdd_Social_Media_Trends[[#This Row],[Interactions]]/bbdd_Social_Media_Trends[[#This Row],[Views]]</f>
        <v>7.3838231463795798E-2</v>
      </c>
      <c r="N223" s="1" t="s">
        <v>29</v>
      </c>
      <c r="O223" s="4">
        <f t="shared" si="3"/>
        <v>0</v>
      </c>
    </row>
    <row r="224" spans="1:15">
      <c r="A224" s="1" t="s">
        <v>264</v>
      </c>
      <c r="B224" s="2">
        <v>44782</v>
      </c>
      <c r="C224" s="13" t="str">
        <f>TEXT(bbdd_Social_Media_Trends[[#This Row],[Post_Date]],"aaaa-mm")</f>
        <v>2022-08</v>
      </c>
      <c r="D224" s="1" t="s">
        <v>18</v>
      </c>
      <c r="E224" s="1" t="s">
        <v>57</v>
      </c>
      <c r="F224" s="1" t="s">
        <v>32</v>
      </c>
      <c r="G224" s="1" t="s">
        <v>15</v>
      </c>
      <c r="H224">
        <v>4326885</v>
      </c>
      <c r="I224">
        <v>300734</v>
      </c>
      <c r="J224">
        <v>1870</v>
      </c>
      <c r="K224">
        <v>1496</v>
      </c>
      <c r="L224">
        <f>bbdd_Social_Media_Trends[[#This Row],[Likes]]+bbdd_Social_Media_Trends[[#This Row],[Shares]]+bbdd_Social_Media_Trends[[#This Row],[Comments]]</f>
        <v>304100</v>
      </c>
      <c r="M224">
        <f>bbdd_Social_Media_Trends[[#This Row],[Interactions]]/bbdd_Social_Media_Trends[[#This Row],[Views]]</f>
        <v>7.0281507366153712E-2</v>
      </c>
      <c r="N224" s="1" t="s">
        <v>22</v>
      </c>
      <c r="O224" s="4">
        <f t="shared" si="3"/>
        <v>0</v>
      </c>
    </row>
    <row r="225" spans="1:15">
      <c r="A225" s="1" t="s">
        <v>265</v>
      </c>
      <c r="B225" s="2">
        <v>44920</v>
      </c>
      <c r="C225" s="13" t="str">
        <f>TEXT(bbdd_Social_Media_Trends[[#This Row],[Post_Date]],"aaaa-mm")</f>
        <v>2022-12</v>
      </c>
      <c r="D225" s="1" t="s">
        <v>27</v>
      </c>
      <c r="E225" s="1" t="s">
        <v>46</v>
      </c>
      <c r="F225" s="1" t="s">
        <v>41</v>
      </c>
      <c r="G225" s="1" t="s">
        <v>44</v>
      </c>
      <c r="H225">
        <v>4732360</v>
      </c>
      <c r="I225">
        <v>84552</v>
      </c>
      <c r="J225">
        <v>21664</v>
      </c>
      <c r="K225">
        <v>36363</v>
      </c>
      <c r="L225">
        <f>bbdd_Social_Media_Trends[[#This Row],[Likes]]+bbdd_Social_Media_Trends[[#This Row],[Shares]]+bbdd_Social_Media_Trends[[#This Row],[Comments]]</f>
        <v>142579</v>
      </c>
      <c r="M225">
        <f>bbdd_Social_Media_Trends[[#This Row],[Interactions]]/bbdd_Social_Media_Trends[[#This Row],[Views]]</f>
        <v>3.012851938567649E-2</v>
      </c>
      <c r="N225" s="1" t="s">
        <v>22</v>
      </c>
      <c r="O225" s="4">
        <f t="shared" si="3"/>
        <v>0</v>
      </c>
    </row>
    <row r="226" spans="1:15">
      <c r="A226" s="1" t="s">
        <v>266</v>
      </c>
      <c r="B226" s="2">
        <v>44990</v>
      </c>
      <c r="C226" s="13" t="str">
        <f>TEXT(bbdd_Social_Media_Trends[[#This Row],[Post_Date]],"aaaa-mm")</f>
        <v>2023-03</v>
      </c>
      <c r="D226" s="1" t="s">
        <v>27</v>
      </c>
      <c r="E226" s="1" t="s">
        <v>39</v>
      </c>
      <c r="F226" s="1" t="s">
        <v>14</v>
      </c>
      <c r="G226" s="1" t="s">
        <v>37</v>
      </c>
      <c r="H226">
        <v>2510808</v>
      </c>
      <c r="I226">
        <v>348707</v>
      </c>
      <c r="J226">
        <v>17968</v>
      </c>
      <c r="K226">
        <v>46925</v>
      </c>
      <c r="L226">
        <f>bbdd_Social_Media_Trends[[#This Row],[Likes]]+bbdd_Social_Media_Trends[[#This Row],[Shares]]+bbdd_Social_Media_Trends[[#This Row],[Comments]]</f>
        <v>413600</v>
      </c>
      <c r="M226">
        <f>bbdd_Social_Media_Trends[[#This Row],[Interactions]]/bbdd_Social_Media_Trends[[#This Row],[Views]]</f>
        <v>0.16472784856508343</v>
      </c>
      <c r="N226" s="1" t="s">
        <v>16</v>
      </c>
      <c r="O226" s="4">
        <f t="shared" si="3"/>
        <v>0</v>
      </c>
    </row>
    <row r="227" spans="1:15">
      <c r="A227" s="1" t="s">
        <v>267</v>
      </c>
      <c r="B227" s="2">
        <v>45166</v>
      </c>
      <c r="C227" s="13" t="str">
        <f>TEXT(bbdd_Social_Media_Trends[[#This Row],[Post_Date]],"aaaa-mm")</f>
        <v>2023-08</v>
      </c>
      <c r="D227" s="1" t="s">
        <v>18</v>
      </c>
      <c r="E227" s="1" t="s">
        <v>19</v>
      </c>
      <c r="F227" s="1" t="s">
        <v>14</v>
      </c>
      <c r="G227" s="1" t="s">
        <v>60</v>
      </c>
      <c r="H227">
        <v>2710672</v>
      </c>
      <c r="I227">
        <v>252420</v>
      </c>
      <c r="J227">
        <v>23167</v>
      </c>
      <c r="K227">
        <v>5670</v>
      </c>
      <c r="L227">
        <f>bbdd_Social_Media_Trends[[#This Row],[Likes]]+bbdd_Social_Media_Trends[[#This Row],[Shares]]+bbdd_Social_Media_Trends[[#This Row],[Comments]]</f>
        <v>281257</v>
      </c>
      <c r="M227">
        <f>bbdd_Social_Media_Trends[[#This Row],[Interactions]]/bbdd_Social_Media_Trends[[#This Row],[Views]]</f>
        <v>0.10375914164458112</v>
      </c>
      <c r="N227" s="1" t="s">
        <v>29</v>
      </c>
      <c r="O227" s="4">
        <f t="shared" si="3"/>
        <v>0</v>
      </c>
    </row>
    <row r="228" spans="1:15">
      <c r="A228" s="1" t="s">
        <v>268</v>
      </c>
      <c r="B228" s="2">
        <v>44756</v>
      </c>
      <c r="C228" s="13" t="str">
        <f>TEXT(bbdd_Social_Media_Trends[[#This Row],[Post_Date]],"aaaa-mm")</f>
        <v>2022-07</v>
      </c>
      <c r="D228" s="1" t="s">
        <v>12</v>
      </c>
      <c r="E228" s="1" t="s">
        <v>52</v>
      </c>
      <c r="F228" s="1" t="s">
        <v>20</v>
      </c>
      <c r="G228" s="1" t="s">
        <v>28</v>
      </c>
      <c r="H228">
        <v>4096796</v>
      </c>
      <c r="I228">
        <v>365062</v>
      </c>
      <c r="J228">
        <v>58371</v>
      </c>
      <c r="K228">
        <v>48138</v>
      </c>
      <c r="L228">
        <f>bbdd_Social_Media_Trends[[#This Row],[Likes]]+bbdd_Social_Media_Trends[[#This Row],[Shares]]+bbdd_Social_Media_Trends[[#This Row],[Comments]]</f>
        <v>471571</v>
      </c>
      <c r="M228">
        <f>bbdd_Social_Media_Trends[[#This Row],[Interactions]]/bbdd_Social_Media_Trends[[#This Row],[Views]]</f>
        <v>0.11510726919280335</v>
      </c>
      <c r="N228" s="1" t="s">
        <v>22</v>
      </c>
      <c r="O228" s="4">
        <f t="shared" si="3"/>
        <v>0</v>
      </c>
    </row>
    <row r="229" spans="1:15">
      <c r="A229" s="1" t="s">
        <v>269</v>
      </c>
      <c r="B229" s="2">
        <v>45014</v>
      </c>
      <c r="C229" s="13" t="str">
        <f>TEXT(bbdd_Social_Media_Trends[[#This Row],[Post_Date]],"aaaa-mm")</f>
        <v>2023-03</v>
      </c>
      <c r="D229" s="1" t="s">
        <v>27</v>
      </c>
      <c r="E229" s="1" t="s">
        <v>39</v>
      </c>
      <c r="F229" s="1" t="s">
        <v>41</v>
      </c>
      <c r="G229" s="1" t="s">
        <v>15</v>
      </c>
      <c r="H229">
        <v>940184</v>
      </c>
      <c r="I229">
        <v>131729</v>
      </c>
      <c r="J229">
        <v>1559</v>
      </c>
      <c r="K229">
        <v>12135</v>
      </c>
      <c r="L229">
        <f>bbdd_Social_Media_Trends[[#This Row],[Likes]]+bbdd_Social_Media_Trends[[#This Row],[Shares]]+bbdd_Social_Media_Trends[[#This Row],[Comments]]</f>
        <v>145423</v>
      </c>
      <c r="M229">
        <f>bbdd_Social_Media_Trends[[#This Row],[Interactions]]/bbdd_Social_Media_Trends[[#This Row],[Views]]</f>
        <v>0.15467504233213925</v>
      </c>
      <c r="N229" s="1" t="s">
        <v>29</v>
      </c>
      <c r="O229" s="4">
        <f t="shared" si="3"/>
        <v>0</v>
      </c>
    </row>
    <row r="230" spans="1:15">
      <c r="A230" s="1" t="s">
        <v>270</v>
      </c>
      <c r="B230" s="2">
        <v>45054</v>
      </c>
      <c r="C230" s="13" t="str">
        <f>TEXT(bbdd_Social_Media_Trends[[#This Row],[Post_Date]],"aaaa-mm")</f>
        <v>2023-05</v>
      </c>
      <c r="D230" s="1" t="s">
        <v>24</v>
      </c>
      <c r="E230" s="1" t="s">
        <v>49</v>
      </c>
      <c r="F230" s="1" t="s">
        <v>20</v>
      </c>
      <c r="G230" s="1" t="s">
        <v>60</v>
      </c>
      <c r="H230">
        <v>2184148</v>
      </c>
      <c r="I230">
        <v>326178</v>
      </c>
      <c r="J230">
        <v>46185</v>
      </c>
      <c r="K230">
        <v>1902</v>
      </c>
      <c r="L230">
        <f>bbdd_Social_Media_Trends[[#This Row],[Likes]]+bbdd_Social_Media_Trends[[#This Row],[Shares]]+bbdd_Social_Media_Trends[[#This Row],[Comments]]</f>
        <v>374265</v>
      </c>
      <c r="M230">
        <f>bbdd_Social_Media_Trends[[#This Row],[Interactions]]/bbdd_Social_Media_Trends[[#This Row],[Views]]</f>
        <v>0.17135514626298218</v>
      </c>
      <c r="N230" s="1" t="s">
        <v>16</v>
      </c>
      <c r="O230" s="4">
        <f t="shared" si="3"/>
        <v>0</v>
      </c>
    </row>
    <row r="231" spans="1:15">
      <c r="A231" s="1" t="s">
        <v>271</v>
      </c>
      <c r="B231" s="2">
        <v>44773</v>
      </c>
      <c r="C231" s="13" t="str">
        <f>TEXT(bbdd_Social_Media_Trends[[#This Row],[Post_Date]],"aaaa-mm")</f>
        <v>2022-07</v>
      </c>
      <c r="D231" s="1" t="s">
        <v>18</v>
      </c>
      <c r="E231" s="1" t="s">
        <v>13</v>
      </c>
      <c r="F231" s="1" t="s">
        <v>20</v>
      </c>
      <c r="G231" s="1" t="s">
        <v>28</v>
      </c>
      <c r="H231">
        <v>1498512</v>
      </c>
      <c r="I231">
        <v>205870</v>
      </c>
      <c r="J231">
        <v>16834</v>
      </c>
      <c r="K231">
        <v>34865</v>
      </c>
      <c r="L231">
        <f>bbdd_Social_Media_Trends[[#This Row],[Likes]]+bbdd_Social_Media_Trends[[#This Row],[Shares]]+bbdd_Social_Media_Trends[[#This Row],[Comments]]</f>
        <v>257569</v>
      </c>
      <c r="M231">
        <f>bbdd_Social_Media_Trends[[#This Row],[Interactions]]/bbdd_Social_Media_Trends[[#This Row],[Views]]</f>
        <v>0.17188317477604451</v>
      </c>
      <c r="N231" s="1" t="s">
        <v>22</v>
      </c>
      <c r="O231" s="4">
        <f t="shared" si="3"/>
        <v>0</v>
      </c>
    </row>
    <row r="232" spans="1:15">
      <c r="A232" s="1" t="s">
        <v>272</v>
      </c>
      <c r="B232" s="2">
        <v>44698</v>
      </c>
      <c r="C232" s="13" t="str">
        <f>TEXT(bbdd_Social_Media_Trends[[#This Row],[Post_Date]],"aaaa-mm")</f>
        <v>2022-05</v>
      </c>
      <c r="D232" s="1" t="s">
        <v>18</v>
      </c>
      <c r="E232" s="1" t="s">
        <v>31</v>
      </c>
      <c r="F232" s="1" t="s">
        <v>14</v>
      </c>
      <c r="G232" s="1" t="s">
        <v>44</v>
      </c>
      <c r="H232">
        <v>4300552</v>
      </c>
      <c r="I232">
        <v>428951</v>
      </c>
      <c r="J232">
        <v>18627</v>
      </c>
      <c r="K232">
        <v>12148</v>
      </c>
      <c r="L232">
        <f>bbdd_Social_Media_Trends[[#This Row],[Likes]]+bbdd_Social_Media_Trends[[#This Row],[Shares]]+bbdd_Social_Media_Trends[[#This Row],[Comments]]</f>
        <v>459726</v>
      </c>
      <c r="M232">
        <f>bbdd_Social_Media_Trends[[#This Row],[Interactions]]/bbdd_Social_Media_Trends[[#This Row],[Views]]</f>
        <v>0.10689930036888289</v>
      </c>
      <c r="N232" s="1" t="s">
        <v>29</v>
      </c>
      <c r="O232" s="4">
        <f t="shared" si="3"/>
        <v>0</v>
      </c>
    </row>
    <row r="233" spans="1:15">
      <c r="A233" s="1" t="s">
        <v>273</v>
      </c>
      <c r="B233" s="2">
        <v>45276</v>
      </c>
      <c r="C233" s="13" t="str">
        <f>TEXT(bbdd_Social_Media_Trends[[#This Row],[Post_Date]],"aaaa-mm")</f>
        <v>2023-12</v>
      </c>
      <c r="D233" s="1" t="s">
        <v>27</v>
      </c>
      <c r="E233" s="1" t="s">
        <v>13</v>
      </c>
      <c r="F233" s="1" t="s">
        <v>47</v>
      </c>
      <c r="G233" s="1" t="s">
        <v>37</v>
      </c>
      <c r="H233">
        <v>3267055</v>
      </c>
      <c r="I233">
        <v>133930</v>
      </c>
      <c r="J233">
        <v>81976</v>
      </c>
      <c r="K233">
        <v>22080</v>
      </c>
      <c r="L233">
        <f>bbdd_Social_Media_Trends[[#This Row],[Likes]]+bbdd_Social_Media_Trends[[#This Row],[Shares]]+bbdd_Social_Media_Trends[[#This Row],[Comments]]</f>
        <v>237986</v>
      </c>
      <c r="M233">
        <f>bbdd_Social_Media_Trends[[#This Row],[Interactions]]/bbdd_Social_Media_Trends[[#This Row],[Views]]</f>
        <v>7.2844197603040048E-2</v>
      </c>
      <c r="N233" s="1" t="s">
        <v>29</v>
      </c>
      <c r="O233" s="4">
        <f t="shared" si="3"/>
        <v>0</v>
      </c>
    </row>
    <row r="234" spans="1:15">
      <c r="A234" s="1" t="s">
        <v>274</v>
      </c>
      <c r="B234" s="2">
        <v>44628</v>
      </c>
      <c r="C234" s="13" t="str">
        <f>TEXT(bbdd_Social_Media_Trends[[#This Row],[Post_Date]],"aaaa-mm")</f>
        <v>2022-03</v>
      </c>
      <c r="D234" s="1" t="s">
        <v>12</v>
      </c>
      <c r="E234" s="1" t="s">
        <v>52</v>
      </c>
      <c r="F234" s="1" t="s">
        <v>32</v>
      </c>
      <c r="G234" s="1" t="s">
        <v>50</v>
      </c>
      <c r="H234">
        <v>2095875</v>
      </c>
      <c r="I234">
        <v>78244</v>
      </c>
      <c r="J234">
        <v>43598</v>
      </c>
      <c r="K234">
        <v>16006</v>
      </c>
      <c r="L234">
        <f>bbdd_Social_Media_Trends[[#This Row],[Likes]]+bbdd_Social_Media_Trends[[#This Row],[Shares]]+bbdd_Social_Media_Trends[[#This Row],[Comments]]</f>
        <v>137848</v>
      </c>
      <c r="M234">
        <f>bbdd_Social_Media_Trends[[#This Row],[Interactions]]/bbdd_Social_Media_Trends[[#This Row],[Views]]</f>
        <v>6.57710979900996E-2</v>
      </c>
      <c r="N234" s="1" t="s">
        <v>29</v>
      </c>
      <c r="O234" s="4">
        <f t="shared" si="3"/>
        <v>0</v>
      </c>
    </row>
    <row r="235" spans="1:15">
      <c r="A235" s="1" t="s">
        <v>275</v>
      </c>
      <c r="B235" s="2">
        <v>44753</v>
      </c>
      <c r="C235" s="13" t="str">
        <f>TEXT(bbdd_Social_Media_Trends[[#This Row],[Post_Date]],"aaaa-mm")</f>
        <v>2022-07</v>
      </c>
      <c r="D235" s="1" t="s">
        <v>27</v>
      </c>
      <c r="E235" s="1" t="s">
        <v>19</v>
      </c>
      <c r="F235" s="1" t="s">
        <v>20</v>
      </c>
      <c r="G235" s="1" t="s">
        <v>60</v>
      </c>
      <c r="H235">
        <v>1465227</v>
      </c>
      <c r="I235">
        <v>158579</v>
      </c>
      <c r="J235">
        <v>8809</v>
      </c>
      <c r="K235">
        <v>33511</v>
      </c>
      <c r="L235">
        <f>bbdd_Social_Media_Trends[[#This Row],[Likes]]+bbdd_Social_Media_Trends[[#This Row],[Shares]]+bbdd_Social_Media_Trends[[#This Row],[Comments]]</f>
        <v>200899</v>
      </c>
      <c r="M235">
        <f>bbdd_Social_Media_Trends[[#This Row],[Interactions]]/bbdd_Social_Media_Trends[[#This Row],[Views]]</f>
        <v>0.13711117799494549</v>
      </c>
      <c r="N235" s="1" t="s">
        <v>16</v>
      </c>
      <c r="O235" s="4">
        <f t="shared" si="3"/>
        <v>0</v>
      </c>
    </row>
    <row r="236" spans="1:15">
      <c r="A236" s="1" t="s">
        <v>276</v>
      </c>
      <c r="B236" s="2">
        <v>45224</v>
      </c>
      <c r="C236" s="13" t="str">
        <f>TEXT(bbdd_Social_Media_Trends[[#This Row],[Post_Date]],"aaaa-mm")</f>
        <v>2023-10</v>
      </c>
      <c r="D236" s="1" t="s">
        <v>27</v>
      </c>
      <c r="E236" s="1" t="s">
        <v>49</v>
      </c>
      <c r="F236" s="1" t="s">
        <v>47</v>
      </c>
      <c r="G236" s="1" t="s">
        <v>37</v>
      </c>
      <c r="H236">
        <v>1715566</v>
      </c>
      <c r="I236">
        <v>326676</v>
      </c>
      <c r="J236">
        <v>69635</v>
      </c>
      <c r="K236">
        <v>19235</v>
      </c>
      <c r="L236">
        <f>bbdd_Social_Media_Trends[[#This Row],[Likes]]+bbdd_Social_Media_Trends[[#This Row],[Shares]]+bbdd_Social_Media_Trends[[#This Row],[Comments]]</f>
        <v>415546</v>
      </c>
      <c r="M236">
        <f>bbdd_Social_Media_Trends[[#This Row],[Interactions]]/bbdd_Social_Media_Trends[[#This Row],[Views]]</f>
        <v>0.24222093466529412</v>
      </c>
      <c r="N236" s="1" t="s">
        <v>29</v>
      </c>
      <c r="O236" s="4">
        <f t="shared" si="3"/>
        <v>0</v>
      </c>
    </row>
    <row r="237" spans="1:15">
      <c r="A237" s="1" t="s">
        <v>277</v>
      </c>
      <c r="B237" s="2">
        <v>45154</v>
      </c>
      <c r="C237" s="13" t="str">
        <f>TEXT(bbdd_Social_Media_Trends[[#This Row],[Post_Date]],"aaaa-mm")</f>
        <v>2023-08</v>
      </c>
      <c r="D237" s="1" t="s">
        <v>18</v>
      </c>
      <c r="E237" s="1" t="s">
        <v>52</v>
      </c>
      <c r="F237" s="1" t="s">
        <v>47</v>
      </c>
      <c r="G237" s="1" t="s">
        <v>25</v>
      </c>
      <c r="H237">
        <v>4708687</v>
      </c>
      <c r="I237">
        <v>133736</v>
      </c>
      <c r="J237">
        <v>49028</v>
      </c>
      <c r="K237">
        <v>3765</v>
      </c>
      <c r="L237">
        <f>bbdd_Social_Media_Trends[[#This Row],[Likes]]+bbdd_Social_Media_Trends[[#This Row],[Shares]]+bbdd_Social_Media_Trends[[#This Row],[Comments]]</f>
        <v>186529</v>
      </c>
      <c r="M237">
        <f>bbdd_Social_Media_Trends[[#This Row],[Interactions]]/bbdd_Social_Media_Trends[[#This Row],[Views]]</f>
        <v>3.9613803168484125E-2</v>
      </c>
      <c r="N237" s="1" t="s">
        <v>22</v>
      </c>
      <c r="O237" s="4">
        <f t="shared" si="3"/>
        <v>0</v>
      </c>
    </row>
    <row r="238" spans="1:15">
      <c r="A238" s="1" t="s">
        <v>278</v>
      </c>
      <c r="B238" s="2">
        <v>44582</v>
      </c>
      <c r="C238" s="13" t="str">
        <f>TEXT(bbdd_Social_Media_Trends[[#This Row],[Post_Date]],"aaaa-mm")</f>
        <v>2022-01</v>
      </c>
      <c r="D238" s="1" t="s">
        <v>27</v>
      </c>
      <c r="E238" s="1" t="s">
        <v>13</v>
      </c>
      <c r="F238" s="1" t="s">
        <v>36</v>
      </c>
      <c r="G238" s="1" t="s">
        <v>15</v>
      </c>
      <c r="H238">
        <v>1091635</v>
      </c>
      <c r="I238">
        <v>198291</v>
      </c>
      <c r="J238">
        <v>5604</v>
      </c>
      <c r="K238">
        <v>31314</v>
      </c>
      <c r="L238">
        <f>bbdd_Social_Media_Trends[[#This Row],[Likes]]+bbdd_Social_Media_Trends[[#This Row],[Shares]]+bbdd_Social_Media_Trends[[#This Row],[Comments]]</f>
        <v>235209</v>
      </c>
      <c r="M238">
        <f>bbdd_Social_Media_Trends[[#This Row],[Interactions]]/bbdd_Social_Media_Trends[[#This Row],[Views]]</f>
        <v>0.21546487608037485</v>
      </c>
      <c r="N238" s="1" t="s">
        <v>22</v>
      </c>
      <c r="O238" s="4">
        <f t="shared" si="3"/>
        <v>0</v>
      </c>
    </row>
    <row r="239" spans="1:15">
      <c r="A239" s="1" t="s">
        <v>279</v>
      </c>
      <c r="B239" s="2">
        <v>44681</v>
      </c>
      <c r="C239" s="13" t="str">
        <f>TEXT(bbdd_Social_Media_Trends[[#This Row],[Post_Date]],"aaaa-mm")</f>
        <v>2022-04</v>
      </c>
      <c r="D239" s="1" t="s">
        <v>12</v>
      </c>
      <c r="E239" s="1" t="s">
        <v>31</v>
      </c>
      <c r="F239" s="1" t="s">
        <v>47</v>
      </c>
      <c r="G239" s="1" t="s">
        <v>15</v>
      </c>
      <c r="H239">
        <v>1111002</v>
      </c>
      <c r="I239">
        <v>266261</v>
      </c>
      <c r="J239">
        <v>22269</v>
      </c>
      <c r="K239">
        <v>39363</v>
      </c>
      <c r="L239">
        <f>bbdd_Social_Media_Trends[[#This Row],[Likes]]+bbdd_Social_Media_Trends[[#This Row],[Shares]]+bbdd_Social_Media_Trends[[#This Row],[Comments]]</f>
        <v>327893</v>
      </c>
      <c r="M239">
        <f>bbdd_Social_Media_Trends[[#This Row],[Interactions]]/bbdd_Social_Media_Trends[[#This Row],[Views]]</f>
        <v>0.29513268202937526</v>
      </c>
      <c r="N239" s="1" t="s">
        <v>29</v>
      </c>
      <c r="O239" s="4">
        <f t="shared" si="3"/>
        <v>0</v>
      </c>
    </row>
    <row r="240" spans="1:15">
      <c r="A240" s="1" t="s">
        <v>280</v>
      </c>
      <c r="B240" s="2">
        <v>44911</v>
      </c>
      <c r="C240" s="13" t="str">
        <f>TEXT(bbdd_Social_Media_Trends[[#This Row],[Post_Date]],"aaaa-mm")</f>
        <v>2022-12</v>
      </c>
      <c r="D240" s="1" t="s">
        <v>27</v>
      </c>
      <c r="E240" s="1" t="s">
        <v>35</v>
      </c>
      <c r="F240" s="1" t="s">
        <v>32</v>
      </c>
      <c r="G240" s="1" t="s">
        <v>37</v>
      </c>
      <c r="H240">
        <v>869375</v>
      </c>
      <c r="I240">
        <v>123390</v>
      </c>
      <c r="J240">
        <v>59716</v>
      </c>
      <c r="K240">
        <v>46989</v>
      </c>
      <c r="L240">
        <f>bbdd_Social_Media_Trends[[#This Row],[Likes]]+bbdd_Social_Media_Trends[[#This Row],[Shares]]+bbdd_Social_Media_Trends[[#This Row],[Comments]]</f>
        <v>230095</v>
      </c>
      <c r="M240">
        <f>bbdd_Social_Media_Trends[[#This Row],[Interactions]]/bbdd_Social_Media_Trends[[#This Row],[Views]]</f>
        <v>0.26466714593817398</v>
      </c>
      <c r="N240" s="1" t="s">
        <v>29</v>
      </c>
      <c r="O240" s="4">
        <f t="shared" si="3"/>
        <v>0</v>
      </c>
    </row>
    <row r="241" spans="1:15">
      <c r="A241" s="1" t="s">
        <v>281</v>
      </c>
      <c r="B241" s="2">
        <v>45290</v>
      </c>
      <c r="C241" s="13" t="str">
        <f>TEXT(bbdd_Social_Media_Trends[[#This Row],[Post_Date]],"aaaa-mm")</f>
        <v>2023-12</v>
      </c>
      <c r="D241" s="1" t="s">
        <v>24</v>
      </c>
      <c r="E241" s="1" t="s">
        <v>39</v>
      </c>
      <c r="F241" s="1" t="s">
        <v>14</v>
      </c>
      <c r="G241" s="1" t="s">
        <v>37</v>
      </c>
      <c r="H241">
        <v>2551247</v>
      </c>
      <c r="I241">
        <v>384714</v>
      </c>
      <c r="J241">
        <v>36284</v>
      </c>
      <c r="K241">
        <v>18974</v>
      </c>
      <c r="L241">
        <f>bbdd_Social_Media_Trends[[#This Row],[Likes]]+bbdd_Social_Media_Trends[[#This Row],[Shares]]+bbdd_Social_Media_Trends[[#This Row],[Comments]]</f>
        <v>439972</v>
      </c>
      <c r="M241">
        <f>bbdd_Social_Media_Trends[[#This Row],[Interactions]]/bbdd_Social_Media_Trends[[#This Row],[Views]]</f>
        <v>0.17245370597202075</v>
      </c>
      <c r="N241" s="1" t="s">
        <v>16</v>
      </c>
      <c r="O241" s="4">
        <f t="shared" si="3"/>
        <v>0</v>
      </c>
    </row>
    <row r="242" spans="1:15">
      <c r="A242" s="1" t="s">
        <v>282</v>
      </c>
      <c r="B242" s="2">
        <v>44863</v>
      </c>
      <c r="C242" s="13" t="str">
        <f>TEXT(bbdd_Social_Media_Trends[[#This Row],[Post_Date]],"aaaa-mm")</f>
        <v>2022-10</v>
      </c>
      <c r="D242" s="1" t="s">
        <v>27</v>
      </c>
      <c r="E242" s="1" t="s">
        <v>49</v>
      </c>
      <c r="F242" s="1" t="s">
        <v>20</v>
      </c>
      <c r="G242" s="1" t="s">
        <v>21</v>
      </c>
      <c r="H242">
        <v>920528</v>
      </c>
      <c r="I242">
        <v>400658</v>
      </c>
      <c r="J242">
        <v>58158</v>
      </c>
      <c r="K242">
        <v>26810</v>
      </c>
      <c r="L242">
        <f>bbdd_Social_Media_Trends[[#This Row],[Likes]]+bbdd_Social_Media_Trends[[#This Row],[Shares]]+bbdd_Social_Media_Trends[[#This Row],[Comments]]</f>
        <v>485626</v>
      </c>
      <c r="M242">
        <f>bbdd_Social_Media_Trends[[#This Row],[Interactions]]/bbdd_Social_Media_Trends[[#This Row],[Views]]</f>
        <v>0.52755157909373751</v>
      </c>
      <c r="N242" s="1" t="s">
        <v>16</v>
      </c>
      <c r="O242" s="4">
        <f t="shared" si="3"/>
        <v>0</v>
      </c>
    </row>
    <row r="243" spans="1:15">
      <c r="A243" s="1" t="s">
        <v>283</v>
      </c>
      <c r="B243" s="2">
        <v>44989</v>
      </c>
      <c r="C243" s="13" t="str">
        <f>TEXT(bbdd_Social_Media_Trends[[#This Row],[Post_Date]],"aaaa-mm")</f>
        <v>2023-03</v>
      </c>
      <c r="D243" s="1" t="s">
        <v>27</v>
      </c>
      <c r="E243" s="1" t="s">
        <v>49</v>
      </c>
      <c r="F243" s="1" t="s">
        <v>20</v>
      </c>
      <c r="G243" s="1" t="s">
        <v>37</v>
      </c>
      <c r="H243">
        <v>2846948</v>
      </c>
      <c r="I243">
        <v>55585</v>
      </c>
      <c r="J243">
        <v>27235</v>
      </c>
      <c r="K243">
        <v>29699</v>
      </c>
      <c r="L243">
        <f>bbdd_Social_Media_Trends[[#This Row],[Likes]]+bbdd_Social_Media_Trends[[#This Row],[Shares]]+bbdd_Social_Media_Trends[[#This Row],[Comments]]</f>
        <v>112519</v>
      </c>
      <c r="M243">
        <f>bbdd_Social_Media_Trends[[#This Row],[Interactions]]/bbdd_Social_Media_Trends[[#This Row],[Views]]</f>
        <v>3.95226748082508E-2</v>
      </c>
      <c r="N243" s="1" t="s">
        <v>22</v>
      </c>
      <c r="O243" s="4">
        <f t="shared" si="3"/>
        <v>0</v>
      </c>
    </row>
    <row r="244" spans="1:15">
      <c r="A244" s="1" t="s">
        <v>284</v>
      </c>
      <c r="B244" s="2">
        <v>45255</v>
      </c>
      <c r="C244" s="13" t="str">
        <f>TEXT(bbdd_Social_Media_Trends[[#This Row],[Post_Date]],"aaaa-mm")</f>
        <v>2023-11</v>
      </c>
      <c r="D244" s="1" t="s">
        <v>18</v>
      </c>
      <c r="E244" s="1" t="s">
        <v>59</v>
      </c>
      <c r="F244" s="1" t="s">
        <v>20</v>
      </c>
      <c r="G244" s="1" t="s">
        <v>15</v>
      </c>
      <c r="H244">
        <v>2801638</v>
      </c>
      <c r="I244">
        <v>111973</v>
      </c>
      <c r="J244">
        <v>60593</v>
      </c>
      <c r="K244">
        <v>35663</v>
      </c>
      <c r="L244">
        <f>bbdd_Social_Media_Trends[[#This Row],[Likes]]+bbdd_Social_Media_Trends[[#This Row],[Shares]]+bbdd_Social_Media_Trends[[#This Row],[Comments]]</f>
        <v>208229</v>
      </c>
      <c r="M244">
        <f>bbdd_Social_Media_Trends[[#This Row],[Interactions]]/bbdd_Social_Media_Trends[[#This Row],[Views]]</f>
        <v>7.4324020448037903E-2</v>
      </c>
      <c r="N244" s="1" t="s">
        <v>22</v>
      </c>
      <c r="O244" s="4">
        <f t="shared" si="3"/>
        <v>0</v>
      </c>
    </row>
    <row r="245" spans="1:15">
      <c r="A245" s="1" t="s">
        <v>285</v>
      </c>
      <c r="B245" s="2">
        <v>45154</v>
      </c>
      <c r="C245" s="13" t="str">
        <f>TEXT(bbdd_Social_Media_Trends[[#This Row],[Post_Date]],"aaaa-mm")</f>
        <v>2023-08</v>
      </c>
      <c r="D245" s="1" t="s">
        <v>12</v>
      </c>
      <c r="E245" s="1" t="s">
        <v>31</v>
      </c>
      <c r="F245" s="1" t="s">
        <v>14</v>
      </c>
      <c r="G245" s="1" t="s">
        <v>50</v>
      </c>
      <c r="H245">
        <v>1556267</v>
      </c>
      <c r="I245">
        <v>56055</v>
      </c>
      <c r="J245">
        <v>12612</v>
      </c>
      <c r="K245">
        <v>20474</v>
      </c>
      <c r="L245">
        <f>bbdd_Social_Media_Trends[[#This Row],[Likes]]+bbdd_Social_Media_Trends[[#This Row],[Shares]]+bbdd_Social_Media_Trends[[#This Row],[Comments]]</f>
        <v>89141</v>
      </c>
      <c r="M245">
        <f>bbdd_Social_Media_Trends[[#This Row],[Interactions]]/bbdd_Social_Media_Trends[[#This Row],[Views]]</f>
        <v>5.7278731734336077E-2</v>
      </c>
      <c r="N245" s="1" t="s">
        <v>29</v>
      </c>
      <c r="O245" s="4">
        <f t="shared" si="3"/>
        <v>0</v>
      </c>
    </row>
    <row r="246" spans="1:15">
      <c r="A246" s="1" t="s">
        <v>286</v>
      </c>
      <c r="B246" s="2">
        <v>45195</v>
      </c>
      <c r="C246" s="13" t="str">
        <f>TEXT(bbdd_Social_Media_Trends[[#This Row],[Post_Date]],"aaaa-mm")</f>
        <v>2023-09</v>
      </c>
      <c r="D246" s="1" t="s">
        <v>12</v>
      </c>
      <c r="E246" s="1" t="s">
        <v>49</v>
      </c>
      <c r="F246" s="1" t="s">
        <v>32</v>
      </c>
      <c r="G246" s="1" t="s">
        <v>25</v>
      </c>
      <c r="H246">
        <v>1828433</v>
      </c>
      <c r="I246">
        <v>126683</v>
      </c>
      <c r="J246">
        <v>82181</v>
      </c>
      <c r="K246">
        <v>48618</v>
      </c>
      <c r="L246">
        <f>bbdd_Social_Media_Trends[[#This Row],[Likes]]+bbdd_Social_Media_Trends[[#This Row],[Shares]]+bbdd_Social_Media_Trends[[#This Row],[Comments]]</f>
        <v>257482</v>
      </c>
      <c r="M246">
        <f>bbdd_Social_Media_Trends[[#This Row],[Interactions]]/bbdd_Social_Media_Trends[[#This Row],[Views]]</f>
        <v>0.14082112934955779</v>
      </c>
      <c r="N246" s="1" t="s">
        <v>29</v>
      </c>
      <c r="O246" s="4">
        <f t="shared" si="3"/>
        <v>0</v>
      </c>
    </row>
    <row r="247" spans="1:15">
      <c r="A247" s="1" t="s">
        <v>287</v>
      </c>
      <c r="B247" s="2">
        <v>44646</v>
      </c>
      <c r="C247" s="13" t="str">
        <f>TEXT(bbdd_Social_Media_Trends[[#This Row],[Post_Date]],"aaaa-mm")</f>
        <v>2022-03</v>
      </c>
      <c r="D247" s="1" t="s">
        <v>27</v>
      </c>
      <c r="E247" s="1" t="s">
        <v>31</v>
      </c>
      <c r="F247" s="1" t="s">
        <v>32</v>
      </c>
      <c r="G247" s="1" t="s">
        <v>15</v>
      </c>
      <c r="H247">
        <v>3988715</v>
      </c>
      <c r="I247">
        <v>211316</v>
      </c>
      <c r="J247">
        <v>4804</v>
      </c>
      <c r="K247">
        <v>33837</v>
      </c>
      <c r="L247">
        <f>bbdd_Social_Media_Trends[[#This Row],[Likes]]+bbdd_Social_Media_Trends[[#This Row],[Shares]]+bbdd_Social_Media_Trends[[#This Row],[Comments]]</f>
        <v>249957</v>
      </c>
      <c r="M247">
        <f>bbdd_Social_Media_Trends[[#This Row],[Interactions]]/bbdd_Social_Media_Trends[[#This Row],[Views]]</f>
        <v>6.2666046583924898E-2</v>
      </c>
      <c r="N247" s="1" t="s">
        <v>22</v>
      </c>
      <c r="O247" s="4">
        <f t="shared" si="3"/>
        <v>0</v>
      </c>
    </row>
    <row r="248" spans="1:15">
      <c r="A248" s="1" t="s">
        <v>288</v>
      </c>
      <c r="B248" s="2">
        <v>44835</v>
      </c>
      <c r="C248" s="13" t="str">
        <f>TEXT(bbdd_Social_Media_Trends[[#This Row],[Post_Date]],"aaaa-mm")</f>
        <v>2022-10</v>
      </c>
      <c r="D248" s="1" t="s">
        <v>12</v>
      </c>
      <c r="E248" s="1" t="s">
        <v>59</v>
      </c>
      <c r="F248" s="1" t="s">
        <v>14</v>
      </c>
      <c r="G248" s="1" t="s">
        <v>50</v>
      </c>
      <c r="H248">
        <v>3290858</v>
      </c>
      <c r="I248">
        <v>250085</v>
      </c>
      <c r="J248">
        <v>41283</v>
      </c>
      <c r="K248">
        <v>20251</v>
      </c>
      <c r="L248">
        <f>bbdd_Social_Media_Trends[[#This Row],[Likes]]+bbdd_Social_Media_Trends[[#This Row],[Shares]]+bbdd_Social_Media_Trends[[#This Row],[Comments]]</f>
        <v>311619</v>
      </c>
      <c r="M248">
        <f>bbdd_Social_Media_Trends[[#This Row],[Interactions]]/bbdd_Social_Media_Trends[[#This Row],[Views]]</f>
        <v>9.4692326438880078E-2</v>
      </c>
      <c r="N248" s="1" t="s">
        <v>16</v>
      </c>
      <c r="O248" s="4">
        <f t="shared" si="3"/>
        <v>0</v>
      </c>
    </row>
    <row r="249" spans="1:15">
      <c r="A249" s="1" t="s">
        <v>289</v>
      </c>
      <c r="B249" s="2">
        <v>44582</v>
      </c>
      <c r="C249" s="13" t="str">
        <f>TEXT(bbdd_Social_Media_Trends[[#This Row],[Post_Date]],"aaaa-mm")</f>
        <v>2022-01</v>
      </c>
      <c r="D249" s="1" t="s">
        <v>27</v>
      </c>
      <c r="E249" s="1" t="s">
        <v>49</v>
      </c>
      <c r="F249" s="1" t="s">
        <v>36</v>
      </c>
      <c r="G249" s="1" t="s">
        <v>60</v>
      </c>
      <c r="H249">
        <v>3703315</v>
      </c>
      <c r="I249">
        <v>449350</v>
      </c>
      <c r="J249">
        <v>54600</v>
      </c>
      <c r="K249">
        <v>26510</v>
      </c>
      <c r="L249">
        <f>bbdd_Social_Media_Trends[[#This Row],[Likes]]+bbdd_Social_Media_Trends[[#This Row],[Shares]]+bbdd_Social_Media_Trends[[#This Row],[Comments]]</f>
        <v>530460</v>
      </c>
      <c r="M249">
        <f>bbdd_Social_Media_Trends[[#This Row],[Interactions]]/bbdd_Social_Media_Trends[[#This Row],[Views]]</f>
        <v>0.14323923295749888</v>
      </c>
      <c r="N249" s="1" t="s">
        <v>22</v>
      </c>
      <c r="O249" s="4">
        <f t="shared" si="3"/>
        <v>0</v>
      </c>
    </row>
    <row r="250" spans="1:15">
      <c r="A250" s="1" t="s">
        <v>290</v>
      </c>
      <c r="B250" s="2">
        <v>44863</v>
      </c>
      <c r="C250" s="13" t="str">
        <f>TEXT(bbdd_Social_Media_Trends[[#This Row],[Post_Date]],"aaaa-mm")</f>
        <v>2022-10</v>
      </c>
      <c r="D250" s="1" t="s">
        <v>12</v>
      </c>
      <c r="E250" s="1" t="s">
        <v>19</v>
      </c>
      <c r="F250" s="1" t="s">
        <v>32</v>
      </c>
      <c r="G250" s="1" t="s">
        <v>50</v>
      </c>
      <c r="H250">
        <v>506215</v>
      </c>
      <c r="I250">
        <v>303740</v>
      </c>
      <c r="J250">
        <v>98918</v>
      </c>
      <c r="K250">
        <v>36904</v>
      </c>
      <c r="L250">
        <f>bbdd_Social_Media_Trends[[#This Row],[Likes]]+bbdd_Social_Media_Trends[[#This Row],[Shares]]+bbdd_Social_Media_Trends[[#This Row],[Comments]]</f>
        <v>439562</v>
      </c>
      <c r="M250">
        <f>bbdd_Social_Media_Trends[[#This Row],[Interactions]]/bbdd_Social_Media_Trends[[#This Row],[Views]]</f>
        <v>0.86833065002024834</v>
      </c>
      <c r="N250" s="1" t="s">
        <v>22</v>
      </c>
      <c r="O250" s="4">
        <f t="shared" si="3"/>
        <v>0</v>
      </c>
    </row>
    <row r="251" spans="1:15">
      <c r="A251" s="1" t="s">
        <v>291</v>
      </c>
      <c r="B251" s="2">
        <v>44743</v>
      </c>
      <c r="C251" s="13" t="str">
        <f>TEXT(bbdd_Social_Media_Trends[[#This Row],[Post_Date]],"aaaa-mm")</f>
        <v>2022-07</v>
      </c>
      <c r="D251" s="1" t="s">
        <v>27</v>
      </c>
      <c r="E251" s="1" t="s">
        <v>52</v>
      </c>
      <c r="F251" s="1" t="s">
        <v>32</v>
      </c>
      <c r="G251" s="1" t="s">
        <v>50</v>
      </c>
      <c r="H251">
        <v>762333</v>
      </c>
      <c r="I251">
        <v>406861</v>
      </c>
      <c r="J251">
        <v>79834</v>
      </c>
      <c r="K251">
        <v>13785</v>
      </c>
      <c r="L251">
        <f>bbdd_Social_Media_Trends[[#This Row],[Likes]]+bbdd_Social_Media_Trends[[#This Row],[Shares]]+bbdd_Social_Media_Trends[[#This Row],[Comments]]</f>
        <v>500480</v>
      </c>
      <c r="M251">
        <f>bbdd_Social_Media_Trends[[#This Row],[Interactions]]/bbdd_Social_Media_Trends[[#This Row],[Views]]</f>
        <v>0.65651099978618266</v>
      </c>
      <c r="N251" s="1" t="s">
        <v>22</v>
      </c>
      <c r="O251" s="4">
        <f t="shared" si="3"/>
        <v>0</v>
      </c>
    </row>
    <row r="252" spans="1:15">
      <c r="A252" s="1" t="s">
        <v>292</v>
      </c>
      <c r="B252" s="2">
        <v>45049</v>
      </c>
      <c r="C252" s="13" t="str">
        <f>TEXT(bbdd_Social_Media_Trends[[#This Row],[Post_Date]],"aaaa-mm")</f>
        <v>2023-05</v>
      </c>
      <c r="D252" s="1" t="s">
        <v>24</v>
      </c>
      <c r="E252" s="1" t="s">
        <v>31</v>
      </c>
      <c r="F252" s="1" t="s">
        <v>32</v>
      </c>
      <c r="G252" s="1" t="s">
        <v>25</v>
      </c>
      <c r="H252">
        <v>3252738</v>
      </c>
      <c r="I252">
        <v>420498</v>
      </c>
      <c r="J252">
        <v>5811</v>
      </c>
      <c r="K252">
        <v>2661</v>
      </c>
      <c r="L252">
        <f>bbdd_Social_Media_Trends[[#This Row],[Likes]]+bbdd_Social_Media_Trends[[#This Row],[Shares]]+bbdd_Social_Media_Trends[[#This Row],[Comments]]</f>
        <v>428970</v>
      </c>
      <c r="M252">
        <f>bbdd_Social_Media_Trends[[#This Row],[Interactions]]/bbdd_Social_Media_Trends[[#This Row],[Views]]</f>
        <v>0.13187966568472467</v>
      </c>
      <c r="N252" s="1" t="s">
        <v>16</v>
      </c>
      <c r="O252" s="4">
        <f t="shared" si="3"/>
        <v>0</v>
      </c>
    </row>
    <row r="253" spans="1:15">
      <c r="A253" s="1" t="s">
        <v>293</v>
      </c>
      <c r="B253" s="2">
        <v>45237</v>
      </c>
      <c r="C253" s="13" t="str">
        <f>TEXT(bbdd_Social_Media_Trends[[#This Row],[Post_Date]],"aaaa-mm")</f>
        <v>2023-11</v>
      </c>
      <c r="D253" s="1" t="s">
        <v>18</v>
      </c>
      <c r="E253" s="1" t="s">
        <v>59</v>
      </c>
      <c r="F253" s="1" t="s">
        <v>36</v>
      </c>
      <c r="G253" s="1" t="s">
        <v>44</v>
      </c>
      <c r="H253">
        <v>4080585</v>
      </c>
      <c r="I253">
        <v>203708</v>
      </c>
      <c r="J253">
        <v>22677</v>
      </c>
      <c r="K253">
        <v>23693</v>
      </c>
      <c r="L253">
        <f>bbdd_Social_Media_Trends[[#This Row],[Likes]]+bbdd_Social_Media_Trends[[#This Row],[Shares]]+bbdd_Social_Media_Trends[[#This Row],[Comments]]</f>
        <v>250078</v>
      </c>
      <c r="M253">
        <f>bbdd_Social_Media_Trends[[#This Row],[Interactions]]/bbdd_Social_Media_Trends[[#This Row],[Views]]</f>
        <v>6.128484028638051E-2</v>
      </c>
      <c r="N253" s="1" t="s">
        <v>22</v>
      </c>
      <c r="O253" s="4">
        <f t="shared" si="3"/>
        <v>0</v>
      </c>
    </row>
    <row r="254" spans="1:15">
      <c r="A254" s="1" t="s">
        <v>294</v>
      </c>
      <c r="B254" s="2">
        <v>45008</v>
      </c>
      <c r="C254" s="13" t="str">
        <f>TEXT(bbdd_Social_Media_Trends[[#This Row],[Post_Date]],"aaaa-mm")</f>
        <v>2023-03</v>
      </c>
      <c r="D254" s="1" t="s">
        <v>12</v>
      </c>
      <c r="E254" s="1" t="s">
        <v>35</v>
      </c>
      <c r="F254" s="1" t="s">
        <v>36</v>
      </c>
      <c r="G254" s="1" t="s">
        <v>44</v>
      </c>
      <c r="H254">
        <v>1450112</v>
      </c>
      <c r="I254">
        <v>409512</v>
      </c>
      <c r="J254">
        <v>91982</v>
      </c>
      <c r="K254">
        <v>9118</v>
      </c>
      <c r="L254">
        <f>bbdd_Social_Media_Trends[[#This Row],[Likes]]+bbdd_Social_Media_Trends[[#This Row],[Shares]]+bbdd_Social_Media_Trends[[#This Row],[Comments]]</f>
        <v>510612</v>
      </c>
      <c r="M254">
        <f>bbdd_Social_Media_Trends[[#This Row],[Interactions]]/bbdd_Social_Media_Trends[[#This Row],[Views]]</f>
        <v>0.35211900873863539</v>
      </c>
      <c r="N254" s="1" t="s">
        <v>22</v>
      </c>
      <c r="O254" s="4">
        <f t="shared" si="3"/>
        <v>0</v>
      </c>
    </row>
    <row r="255" spans="1:15">
      <c r="A255" s="1" t="s">
        <v>295</v>
      </c>
      <c r="B255" s="2">
        <v>44626</v>
      </c>
      <c r="C255" s="13" t="str">
        <f>TEXT(bbdd_Social_Media_Trends[[#This Row],[Post_Date]],"aaaa-mm")</f>
        <v>2022-03</v>
      </c>
      <c r="D255" s="1" t="s">
        <v>24</v>
      </c>
      <c r="E255" s="1" t="s">
        <v>39</v>
      </c>
      <c r="F255" s="1" t="s">
        <v>32</v>
      </c>
      <c r="G255" s="1" t="s">
        <v>15</v>
      </c>
      <c r="H255">
        <v>2512592</v>
      </c>
      <c r="I255">
        <v>418988</v>
      </c>
      <c r="J255">
        <v>4122</v>
      </c>
      <c r="K255">
        <v>18706</v>
      </c>
      <c r="L255">
        <f>bbdd_Social_Media_Trends[[#This Row],[Likes]]+bbdd_Social_Media_Trends[[#This Row],[Shares]]+bbdd_Social_Media_Trends[[#This Row],[Comments]]</f>
        <v>441816</v>
      </c>
      <c r="M255">
        <f>bbdd_Social_Media_Trends[[#This Row],[Interactions]]/bbdd_Social_Media_Trends[[#This Row],[Views]]</f>
        <v>0.17584072543413334</v>
      </c>
      <c r="N255" s="1" t="s">
        <v>29</v>
      </c>
      <c r="O255" s="4">
        <f t="shared" si="3"/>
        <v>0</v>
      </c>
    </row>
    <row r="256" spans="1:15">
      <c r="A256" s="1" t="s">
        <v>296</v>
      </c>
      <c r="B256" s="2">
        <v>45236</v>
      </c>
      <c r="C256" s="13" t="str">
        <f>TEXT(bbdd_Social_Media_Trends[[#This Row],[Post_Date]],"aaaa-mm")</f>
        <v>2023-11</v>
      </c>
      <c r="D256" s="1" t="s">
        <v>12</v>
      </c>
      <c r="E256" s="1" t="s">
        <v>52</v>
      </c>
      <c r="F256" s="1" t="s">
        <v>14</v>
      </c>
      <c r="G256" s="1" t="s">
        <v>37</v>
      </c>
      <c r="H256">
        <v>3714148</v>
      </c>
      <c r="I256">
        <v>291659</v>
      </c>
      <c r="J256">
        <v>27722</v>
      </c>
      <c r="K256">
        <v>28024</v>
      </c>
      <c r="L256">
        <f>bbdd_Social_Media_Trends[[#This Row],[Likes]]+bbdd_Social_Media_Trends[[#This Row],[Shares]]+bbdd_Social_Media_Trends[[#This Row],[Comments]]</f>
        <v>347405</v>
      </c>
      <c r="M256">
        <f>bbdd_Social_Media_Trends[[#This Row],[Interactions]]/bbdd_Social_Media_Trends[[#This Row],[Views]]</f>
        <v>9.3535583396245917E-2</v>
      </c>
      <c r="N256" s="1" t="s">
        <v>16</v>
      </c>
      <c r="O256" s="4">
        <f t="shared" si="3"/>
        <v>0</v>
      </c>
    </row>
    <row r="257" spans="1:15">
      <c r="A257" s="1" t="s">
        <v>297</v>
      </c>
      <c r="B257" s="2">
        <v>44719</v>
      </c>
      <c r="C257" s="13" t="str">
        <f>TEXT(bbdd_Social_Media_Trends[[#This Row],[Post_Date]],"aaaa-mm")</f>
        <v>2022-06</v>
      </c>
      <c r="D257" s="1" t="s">
        <v>24</v>
      </c>
      <c r="E257" s="1" t="s">
        <v>13</v>
      </c>
      <c r="F257" s="1" t="s">
        <v>36</v>
      </c>
      <c r="G257" s="1" t="s">
        <v>60</v>
      </c>
      <c r="H257">
        <v>2276898</v>
      </c>
      <c r="I257">
        <v>337038</v>
      </c>
      <c r="J257">
        <v>56049</v>
      </c>
      <c r="K257">
        <v>13735</v>
      </c>
      <c r="L257">
        <f>bbdd_Social_Media_Trends[[#This Row],[Likes]]+bbdd_Social_Media_Trends[[#This Row],[Shares]]+bbdd_Social_Media_Trends[[#This Row],[Comments]]</f>
        <v>406822</v>
      </c>
      <c r="M257">
        <f>bbdd_Social_Media_Trends[[#This Row],[Interactions]]/bbdd_Social_Media_Trends[[#This Row],[Views]]</f>
        <v>0.17867379215054868</v>
      </c>
      <c r="N257" s="1" t="s">
        <v>22</v>
      </c>
      <c r="O257" s="4">
        <f t="shared" si="3"/>
        <v>0</v>
      </c>
    </row>
    <row r="258" spans="1:15">
      <c r="A258" s="1" t="s">
        <v>298</v>
      </c>
      <c r="B258" s="2">
        <v>45149</v>
      </c>
      <c r="C258" s="13" t="str">
        <f>TEXT(bbdd_Social_Media_Trends[[#This Row],[Post_Date]],"aaaa-mm")</f>
        <v>2023-08</v>
      </c>
      <c r="D258" s="1" t="s">
        <v>27</v>
      </c>
      <c r="E258" s="1" t="s">
        <v>13</v>
      </c>
      <c r="F258" s="1" t="s">
        <v>20</v>
      </c>
      <c r="G258" s="1" t="s">
        <v>28</v>
      </c>
      <c r="H258">
        <v>342675</v>
      </c>
      <c r="I258">
        <v>493624</v>
      </c>
      <c r="J258">
        <v>4168</v>
      </c>
      <c r="K258">
        <v>35727</v>
      </c>
      <c r="L258">
        <f>bbdd_Social_Media_Trends[[#This Row],[Likes]]+bbdd_Social_Media_Trends[[#This Row],[Shares]]+bbdd_Social_Media_Trends[[#This Row],[Comments]]</f>
        <v>533519</v>
      </c>
      <c r="M258">
        <f>bbdd_Social_Media_Trends[[#This Row],[Interactions]]/bbdd_Social_Media_Trends[[#This Row],[Views]]</f>
        <v>1.5569241993142191</v>
      </c>
      <c r="N258" s="1" t="s">
        <v>29</v>
      </c>
      <c r="O258" s="4">
        <f t="shared" ref="O258:O321" si="4">IF(ISERROR(VLOOKUP(A258,A259:A5256,1,FALSE)),0, 1)</f>
        <v>0</v>
      </c>
    </row>
    <row r="259" spans="1:15">
      <c r="A259" s="1" t="s">
        <v>299</v>
      </c>
      <c r="B259" s="2">
        <v>45262</v>
      </c>
      <c r="C259" s="13" t="str">
        <f>TEXT(bbdd_Social_Media_Trends[[#This Row],[Post_Date]],"aaaa-mm")</f>
        <v>2023-12</v>
      </c>
      <c r="D259" s="1" t="s">
        <v>18</v>
      </c>
      <c r="E259" s="1" t="s">
        <v>52</v>
      </c>
      <c r="F259" s="1" t="s">
        <v>32</v>
      </c>
      <c r="G259" s="1" t="s">
        <v>28</v>
      </c>
      <c r="H259">
        <v>2787914</v>
      </c>
      <c r="I259">
        <v>198350</v>
      </c>
      <c r="J259">
        <v>96753</v>
      </c>
      <c r="K259">
        <v>45466</v>
      </c>
      <c r="L259">
        <f>bbdd_Social_Media_Trends[[#This Row],[Likes]]+bbdd_Social_Media_Trends[[#This Row],[Shares]]+bbdd_Social_Media_Trends[[#This Row],[Comments]]</f>
        <v>340569</v>
      </c>
      <c r="M259">
        <f>bbdd_Social_Media_Trends[[#This Row],[Interactions]]/bbdd_Social_Media_Trends[[#This Row],[Views]]</f>
        <v>0.12215907664296675</v>
      </c>
      <c r="N259" s="1" t="s">
        <v>22</v>
      </c>
      <c r="O259" s="4">
        <f t="shared" si="4"/>
        <v>0</v>
      </c>
    </row>
    <row r="260" spans="1:15">
      <c r="A260" s="1" t="s">
        <v>300</v>
      </c>
      <c r="B260" s="2">
        <v>44967</v>
      </c>
      <c r="C260" s="13" t="str">
        <f>TEXT(bbdd_Social_Media_Trends[[#This Row],[Post_Date]],"aaaa-mm")</f>
        <v>2023-02</v>
      </c>
      <c r="D260" s="1" t="s">
        <v>18</v>
      </c>
      <c r="E260" s="1" t="s">
        <v>35</v>
      </c>
      <c r="F260" s="1" t="s">
        <v>36</v>
      </c>
      <c r="G260" s="1" t="s">
        <v>60</v>
      </c>
      <c r="H260">
        <v>893271</v>
      </c>
      <c r="I260">
        <v>69359</v>
      </c>
      <c r="J260">
        <v>66059</v>
      </c>
      <c r="K260">
        <v>43386</v>
      </c>
      <c r="L260">
        <f>bbdd_Social_Media_Trends[[#This Row],[Likes]]+bbdd_Social_Media_Trends[[#This Row],[Shares]]+bbdd_Social_Media_Trends[[#This Row],[Comments]]</f>
        <v>178804</v>
      </c>
      <c r="M260">
        <f>bbdd_Social_Media_Trends[[#This Row],[Interactions]]/bbdd_Social_Media_Trends[[#This Row],[Views]]</f>
        <v>0.20016769826849859</v>
      </c>
      <c r="N260" s="1" t="s">
        <v>22</v>
      </c>
      <c r="O260" s="4">
        <f t="shared" si="4"/>
        <v>0</v>
      </c>
    </row>
    <row r="261" spans="1:15">
      <c r="A261" s="1" t="s">
        <v>301</v>
      </c>
      <c r="B261" s="2">
        <v>44923</v>
      </c>
      <c r="C261" s="13" t="str">
        <f>TEXT(bbdd_Social_Media_Trends[[#This Row],[Post_Date]],"aaaa-mm")</f>
        <v>2022-12</v>
      </c>
      <c r="D261" s="1" t="s">
        <v>27</v>
      </c>
      <c r="E261" s="1" t="s">
        <v>31</v>
      </c>
      <c r="F261" s="1" t="s">
        <v>32</v>
      </c>
      <c r="G261" s="1" t="s">
        <v>37</v>
      </c>
      <c r="H261">
        <v>2061951</v>
      </c>
      <c r="I261">
        <v>381908</v>
      </c>
      <c r="J261">
        <v>33698</v>
      </c>
      <c r="K261">
        <v>25476</v>
      </c>
      <c r="L261">
        <f>bbdd_Social_Media_Trends[[#This Row],[Likes]]+bbdd_Social_Media_Trends[[#This Row],[Shares]]+bbdd_Social_Media_Trends[[#This Row],[Comments]]</f>
        <v>441082</v>
      </c>
      <c r="M261">
        <f>bbdd_Social_Media_Trends[[#This Row],[Interactions]]/bbdd_Social_Media_Trends[[#This Row],[Views]]</f>
        <v>0.2139148796455396</v>
      </c>
      <c r="N261" s="1" t="s">
        <v>16</v>
      </c>
      <c r="O261" s="4">
        <f t="shared" si="4"/>
        <v>0</v>
      </c>
    </row>
    <row r="262" spans="1:15">
      <c r="A262" s="1" t="s">
        <v>302</v>
      </c>
      <c r="B262" s="2">
        <v>44652</v>
      </c>
      <c r="C262" s="13" t="str">
        <f>TEXT(bbdd_Social_Media_Trends[[#This Row],[Post_Date]],"aaaa-mm")</f>
        <v>2022-04</v>
      </c>
      <c r="D262" s="1" t="s">
        <v>24</v>
      </c>
      <c r="E262" s="1" t="s">
        <v>46</v>
      </c>
      <c r="F262" s="1" t="s">
        <v>47</v>
      </c>
      <c r="G262" s="1" t="s">
        <v>50</v>
      </c>
      <c r="H262">
        <v>3823345</v>
      </c>
      <c r="I262">
        <v>32222</v>
      </c>
      <c r="J262">
        <v>64447</v>
      </c>
      <c r="K262">
        <v>44453</v>
      </c>
      <c r="L262">
        <f>bbdd_Social_Media_Trends[[#This Row],[Likes]]+bbdd_Social_Media_Trends[[#This Row],[Shares]]+bbdd_Social_Media_Trends[[#This Row],[Comments]]</f>
        <v>141122</v>
      </c>
      <c r="M262">
        <f>bbdd_Social_Media_Trends[[#This Row],[Interactions]]/bbdd_Social_Media_Trends[[#This Row],[Views]]</f>
        <v>3.6910610996391903E-2</v>
      </c>
      <c r="N262" s="1" t="s">
        <v>16</v>
      </c>
      <c r="O262" s="4">
        <f t="shared" si="4"/>
        <v>0</v>
      </c>
    </row>
    <row r="263" spans="1:15">
      <c r="A263" s="1" t="s">
        <v>303</v>
      </c>
      <c r="B263" s="2">
        <v>44857</v>
      </c>
      <c r="C263" s="13" t="str">
        <f>TEXT(bbdd_Social_Media_Trends[[#This Row],[Post_Date]],"aaaa-mm")</f>
        <v>2022-10</v>
      </c>
      <c r="D263" s="1" t="s">
        <v>24</v>
      </c>
      <c r="E263" s="1" t="s">
        <v>52</v>
      </c>
      <c r="F263" s="1" t="s">
        <v>41</v>
      </c>
      <c r="G263" s="1" t="s">
        <v>60</v>
      </c>
      <c r="H263">
        <v>4330038</v>
      </c>
      <c r="I263">
        <v>118835</v>
      </c>
      <c r="J263">
        <v>19134</v>
      </c>
      <c r="K263">
        <v>27781</v>
      </c>
      <c r="L263">
        <f>bbdd_Social_Media_Trends[[#This Row],[Likes]]+bbdd_Social_Media_Trends[[#This Row],[Shares]]+bbdd_Social_Media_Trends[[#This Row],[Comments]]</f>
        <v>165750</v>
      </c>
      <c r="M263">
        <f>bbdd_Social_Media_Trends[[#This Row],[Interactions]]/bbdd_Social_Media_Trends[[#This Row],[Views]]</f>
        <v>3.8279109790722389E-2</v>
      </c>
      <c r="N263" s="1" t="s">
        <v>16</v>
      </c>
      <c r="O263" s="4">
        <f t="shared" si="4"/>
        <v>0</v>
      </c>
    </row>
    <row r="264" spans="1:15">
      <c r="A264" s="1" t="s">
        <v>304</v>
      </c>
      <c r="B264" s="2">
        <v>44963</v>
      </c>
      <c r="C264" s="13" t="str">
        <f>TEXT(bbdd_Social_Media_Trends[[#This Row],[Post_Date]],"aaaa-mm")</f>
        <v>2023-02</v>
      </c>
      <c r="D264" s="1" t="s">
        <v>27</v>
      </c>
      <c r="E264" s="1" t="s">
        <v>52</v>
      </c>
      <c r="F264" s="1" t="s">
        <v>14</v>
      </c>
      <c r="G264" s="1" t="s">
        <v>50</v>
      </c>
      <c r="H264">
        <v>2714016</v>
      </c>
      <c r="I264">
        <v>86422</v>
      </c>
      <c r="J264">
        <v>85827</v>
      </c>
      <c r="K264">
        <v>36320</v>
      </c>
      <c r="L264">
        <f>bbdd_Social_Media_Trends[[#This Row],[Likes]]+bbdd_Social_Media_Trends[[#This Row],[Shares]]+bbdd_Social_Media_Trends[[#This Row],[Comments]]</f>
        <v>208569</v>
      </c>
      <c r="M264">
        <f>bbdd_Social_Media_Trends[[#This Row],[Interactions]]/bbdd_Social_Media_Trends[[#This Row],[Views]]</f>
        <v>7.6848846874889465E-2</v>
      </c>
      <c r="N264" s="1" t="s">
        <v>16</v>
      </c>
      <c r="O264" s="4">
        <f t="shared" si="4"/>
        <v>0</v>
      </c>
    </row>
    <row r="265" spans="1:15">
      <c r="A265" s="1" t="s">
        <v>305</v>
      </c>
      <c r="B265" s="2">
        <v>44631</v>
      </c>
      <c r="C265" s="13" t="str">
        <f>TEXT(bbdd_Social_Media_Trends[[#This Row],[Post_Date]],"aaaa-mm")</f>
        <v>2022-03</v>
      </c>
      <c r="D265" s="1" t="s">
        <v>18</v>
      </c>
      <c r="E265" s="1" t="s">
        <v>46</v>
      </c>
      <c r="F265" s="1" t="s">
        <v>36</v>
      </c>
      <c r="G265" s="1" t="s">
        <v>50</v>
      </c>
      <c r="H265">
        <v>4588770</v>
      </c>
      <c r="I265">
        <v>448601</v>
      </c>
      <c r="J265">
        <v>52948</v>
      </c>
      <c r="K265">
        <v>32818</v>
      </c>
      <c r="L265">
        <f>bbdd_Social_Media_Trends[[#This Row],[Likes]]+bbdd_Social_Media_Trends[[#This Row],[Shares]]+bbdd_Social_Media_Trends[[#This Row],[Comments]]</f>
        <v>534367</v>
      </c>
      <c r="M265">
        <f>bbdd_Social_Media_Trends[[#This Row],[Interactions]]/bbdd_Social_Media_Trends[[#This Row],[Views]]</f>
        <v>0.11645103154004233</v>
      </c>
      <c r="N265" s="1" t="s">
        <v>22</v>
      </c>
      <c r="O265" s="4">
        <f t="shared" si="4"/>
        <v>0</v>
      </c>
    </row>
    <row r="266" spans="1:15">
      <c r="A266" s="1" t="s">
        <v>306</v>
      </c>
      <c r="B266" s="2">
        <v>44852</v>
      </c>
      <c r="C266" s="13" t="str">
        <f>TEXT(bbdd_Social_Media_Trends[[#This Row],[Post_Date]],"aaaa-mm")</f>
        <v>2022-10</v>
      </c>
      <c r="D266" s="1" t="s">
        <v>18</v>
      </c>
      <c r="E266" s="1" t="s">
        <v>57</v>
      </c>
      <c r="F266" s="1" t="s">
        <v>14</v>
      </c>
      <c r="G266" s="1" t="s">
        <v>50</v>
      </c>
      <c r="H266">
        <v>485489</v>
      </c>
      <c r="I266">
        <v>265199</v>
      </c>
      <c r="J266">
        <v>14446</v>
      </c>
      <c r="K266">
        <v>34447</v>
      </c>
      <c r="L266">
        <f>bbdd_Social_Media_Trends[[#This Row],[Likes]]+bbdd_Social_Media_Trends[[#This Row],[Shares]]+bbdd_Social_Media_Trends[[#This Row],[Comments]]</f>
        <v>314092</v>
      </c>
      <c r="M266">
        <f>bbdd_Social_Media_Trends[[#This Row],[Interactions]]/bbdd_Social_Media_Trends[[#This Row],[Views]]</f>
        <v>0.64696007530551669</v>
      </c>
      <c r="N266" s="1" t="s">
        <v>29</v>
      </c>
      <c r="O266" s="4">
        <f t="shared" si="4"/>
        <v>0</v>
      </c>
    </row>
    <row r="267" spans="1:15">
      <c r="A267" s="1" t="s">
        <v>307</v>
      </c>
      <c r="B267" s="2">
        <v>44596</v>
      </c>
      <c r="C267" s="13" t="str">
        <f>TEXT(bbdd_Social_Media_Trends[[#This Row],[Post_Date]],"aaaa-mm")</f>
        <v>2022-02</v>
      </c>
      <c r="D267" s="1" t="s">
        <v>27</v>
      </c>
      <c r="E267" s="1" t="s">
        <v>19</v>
      </c>
      <c r="F267" s="1" t="s">
        <v>32</v>
      </c>
      <c r="G267" s="1" t="s">
        <v>15</v>
      </c>
      <c r="H267">
        <v>2688752</v>
      </c>
      <c r="I267">
        <v>472554</v>
      </c>
      <c r="J267">
        <v>2742</v>
      </c>
      <c r="K267">
        <v>14495</v>
      </c>
      <c r="L267">
        <f>bbdd_Social_Media_Trends[[#This Row],[Likes]]+bbdd_Social_Media_Trends[[#This Row],[Shares]]+bbdd_Social_Media_Trends[[#This Row],[Comments]]</f>
        <v>489791</v>
      </c>
      <c r="M267">
        <f>bbdd_Social_Media_Trends[[#This Row],[Interactions]]/bbdd_Social_Media_Trends[[#This Row],[Views]]</f>
        <v>0.18216295143620534</v>
      </c>
      <c r="N267" s="1" t="s">
        <v>29</v>
      </c>
      <c r="O267" s="4">
        <f t="shared" si="4"/>
        <v>0</v>
      </c>
    </row>
    <row r="268" spans="1:15">
      <c r="A268" s="1" t="s">
        <v>308</v>
      </c>
      <c r="B268" s="2">
        <v>44932</v>
      </c>
      <c r="C268" s="13" t="str">
        <f>TEXT(bbdd_Social_Media_Trends[[#This Row],[Post_Date]],"aaaa-mm")</f>
        <v>2023-01</v>
      </c>
      <c r="D268" s="1" t="s">
        <v>27</v>
      </c>
      <c r="E268" s="1" t="s">
        <v>35</v>
      </c>
      <c r="F268" s="1" t="s">
        <v>32</v>
      </c>
      <c r="G268" s="1" t="s">
        <v>25</v>
      </c>
      <c r="H268">
        <v>2417512</v>
      </c>
      <c r="I268">
        <v>154294</v>
      </c>
      <c r="J268">
        <v>98184</v>
      </c>
      <c r="K268">
        <v>18043</v>
      </c>
      <c r="L268">
        <f>bbdd_Social_Media_Trends[[#This Row],[Likes]]+bbdd_Social_Media_Trends[[#This Row],[Shares]]+bbdd_Social_Media_Trends[[#This Row],[Comments]]</f>
        <v>270521</v>
      </c>
      <c r="M268">
        <f>bbdd_Social_Media_Trends[[#This Row],[Interactions]]/bbdd_Social_Media_Trends[[#This Row],[Views]]</f>
        <v>0.11190058208604549</v>
      </c>
      <c r="N268" s="1" t="s">
        <v>22</v>
      </c>
      <c r="O268" s="4">
        <f t="shared" si="4"/>
        <v>0</v>
      </c>
    </row>
    <row r="269" spans="1:15">
      <c r="A269" s="1" t="s">
        <v>309</v>
      </c>
      <c r="B269" s="2">
        <v>44942</v>
      </c>
      <c r="C269" s="13" t="str">
        <f>TEXT(bbdd_Social_Media_Trends[[#This Row],[Post_Date]],"aaaa-mm")</f>
        <v>2023-01</v>
      </c>
      <c r="D269" s="1" t="s">
        <v>12</v>
      </c>
      <c r="E269" s="1" t="s">
        <v>35</v>
      </c>
      <c r="F269" s="1" t="s">
        <v>36</v>
      </c>
      <c r="G269" s="1" t="s">
        <v>37</v>
      </c>
      <c r="H269">
        <v>1612356</v>
      </c>
      <c r="I269">
        <v>488560</v>
      </c>
      <c r="J269">
        <v>75088</v>
      </c>
      <c r="K269">
        <v>11999</v>
      </c>
      <c r="L269">
        <f>bbdd_Social_Media_Trends[[#This Row],[Likes]]+bbdd_Social_Media_Trends[[#This Row],[Shares]]+bbdd_Social_Media_Trends[[#This Row],[Comments]]</f>
        <v>575647</v>
      </c>
      <c r="M269">
        <f>bbdd_Social_Media_Trends[[#This Row],[Interactions]]/bbdd_Social_Media_Trends[[#This Row],[Views]]</f>
        <v>0.35702227051594065</v>
      </c>
      <c r="N269" s="1" t="s">
        <v>29</v>
      </c>
      <c r="O269" s="4">
        <f t="shared" si="4"/>
        <v>0</v>
      </c>
    </row>
    <row r="270" spans="1:15">
      <c r="A270" s="1" t="s">
        <v>310</v>
      </c>
      <c r="B270" s="2">
        <v>44940</v>
      </c>
      <c r="C270" s="13" t="str">
        <f>TEXT(bbdd_Social_Media_Trends[[#This Row],[Post_Date]],"aaaa-mm")</f>
        <v>2023-01</v>
      </c>
      <c r="D270" s="1" t="s">
        <v>18</v>
      </c>
      <c r="E270" s="1" t="s">
        <v>31</v>
      </c>
      <c r="F270" s="1" t="s">
        <v>20</v>
      </c>
      <c r="G270" s="1" t="s">
        <v>37</v>
      </c>
      <c r="H270">
        <v>242459</v>
      </c>
      <c r="I270">
        <v>366128</v>
      </c>
      <c r="J270">
        <v>20712</v>
      </c>
      <c r="K270">
        <v>22677</v>
      </c>
      <c r="L270">
        <f>bbdd_Social_Media_Trends[[#This Row],[Likes]]+bbdd_Social_Media_Trends[[#This Row],[Shares]]+bbdd_Social_Media_Trends[[#This Row],[Comments]]</f>
        <v>409517</v>
      </c>
      <c r="M270">
        <f>bbdd_Social_Media_Trends[[#This Row],[Interactions]]/bbdd_Social_Media_Trends[[#This Row],[Views]]</f>
        <v>1.6890154624080773</v>
      </c>
      <c r="N270" s="1" t="s">
        <v>22</v>
      </c>
      <c r="O270" s="4">
        <f t="shared" si="4"/>
        <v>0</v>
      </c>
    </row>
    <row r="271" spans="1:15">
      <c r="A271" s="1" t="s">
        <v>311</v>
      </c>
      <c r="B271" s="2">
        <v>45044</v>
      </c>
      <c r="C271" s="13" t="str">
        <f>TEXT(bbdd_Social_Media_Trends[[#This Row],[Post_Date]],"aaaa-mm")</f>
        <v>2023-04</v>
      </c>
      <c r="D271" s="1" t="s">
        <v>24</v>
      </c>
      <c r="E271" s="1" t="s">
        <v>31</v>
      </c>
      <c r="F271" s="1" t="s">
        <v>41</v>
      </c>
      <c r="G271" s="1" t="s">
        <v>15</v>
      </c>
      <c r="H271">
        <v>4041579</v>
      </c>
      <c r="I271">
        <v>326486</v>
      </c>
      <c r="J271">
        <v>69020</v>
      </c>
      <c r="K271">
        <v>47705</v>
      </c>
      <c r="L271">
        <f>bbdd_Social_Media_Trends[[#This Row],[Likes]]+bbdd_Social_Media_Trends[[#This Row],[Shares]]+bbdd_Social_Media_Trends[[#This Row],[Comments]]</f>
        <v>443211</v>
      </c>
      <c r="M271">
        <f>bbdd_Social_Media_Trends[[#This Row],[Interactions]]/bbdd_Social_Media_Trends[[#This Row],[Views]]</f>
        <v>0.10966283227421758</v>
      </c>
      <c r="N271" s="1" t="s">
        <v>16</v>
      </c>
      <c r="O271" s="4">
        <f t="shared" si="4"/>
        <v>0</v>
      </c>
    </row>
    <row r="272" spans="1:15">
      <c r="A272" s="1" t="s">
        <v>312</v>
      </c>
      <c r="B272" s="2">
        <v>44682</v>
      </c>
      <c r="C272" s="13" t="str">
        <f>TEXT(bbdd_Social_Media_Trends[[#This Row],[Post_Date]],"aaaa-mm")</f>
        <v>2022-05</v>
      </c>
      <c r="D272" s="1" t="s">
        <v>24</v>
      </c>
      <c r="E272" s="1" t="s">
        <v>31</v>
      </c>
      <c r="F272" s="1" t="s">
        <v>32</v>
      </c>
      <c r="G272" s="1" t="s">
        <v>50</v>
      </c>
      <c r="H272">
        <v>2214561</v>
      </c>
      <c r="I272">
        <v>156292</v>
      </c>
      <c r="J272">
        <v>18753</v>
      </c>
      <c r="K272">
        <v>3643</v>
      </c>
      <c r="L272">
        <f>bbdd_Social_Media_Trends[[#This Row],[Likes]]+bbdd_Social_Media_Trends[[#This Row],[Shares]]+bbdd_Social_Media_Trends[[#This Row],[Comments]]</f>
        <v>178688</v>
      </c>
      <c r="M272">
        <f>bbdd_Social_Media_Trends[[#This Row],[Interactions]]/bbdd_Social_Media_Trends[[#This Row],[Views]]</f>
        <v>8.0687775139181087E-2</v>
      </c>
      <c r="N272" s="1" t="s">
        <v>22</v>
      </c>
      <c r="O272" s="4">
        <f t="shared" si="4"/>
        <v>0</v>
      </c>
    </row>
    <row r="273" spans="1:15">
      <c r="A273" s="1" t="s">
        <v>313</v>
      </c>
      <c r="B273" s="2">
        <v>44944</v>
      </c>
      <c r="C273" s="13" t="str">
        <f>TEXT(bbdd_Social_Media_Trends[[#This Row],[Post_Date]],"aaaa-mm")</f>
        <v>2023-01</v>
      </c>
      <c r="D273" s="1" t="s">
        <v>27</v>
      </c>
      <c r="E273" s="1" t="s">
        <v>31</v>
      </c>
      <c r="F273" s="1" t="s">
        <v>32</v>
      </c>
      <c r="G273" s="1" t="s">
        <v>15</v>
      </c>
      <c r="H273">
        <v>2524440</v>
      </c>
      <c r="I273">
        <v>262085</v>
      </c>
      <c r="J273">
        <v>98352</v>
      </c>
      <c r="K273">
        <v>37571</v>
      </c>
      <c r="L273">
        <f>bbdd_Social_Media_Trends[[#This Row],[Likes]]+bbdd_Social_Media_Trends[[#This Row],[Shares]]+bbdd_Social_Media_Trends[[#This Row],[Comments]]</f>
        <v>398008</v>
      </c>
      <c r="M273">
        <f>bbdd_Social_Media_Trends[[#This Row],[Interactions]]/bbdd_Social_Media_Trends[[#This Row],[Views]]</f>
        <v>0.15766189729207269</v>
      </c>
      <c r="N273" s="1" t="s">
        <v>16</v>
      </c>
      <c r="O273" s="4">
        <f t="shared" si="4"/>
        <v>0</v>
      </c>
    </row>
    <row r="274" spans="1:15">
      <c r="A274" s="1" t="s">
        <v>314</v>
      </c>
      <c r="B274" s="2">
        <v>44627</v>
      </c>
      <c r="C274" s="13" t="str">
        <f>TEXT(bbdd_Social_Media_Trends[[#This Row],[Post_Date]],"aaaa-mm")</f>
        <v>2022-03</v>
      </c>
      <c r="D274" s="1" t="s">
        <v>18</v>
      </c>
      <c r="E274" s="1" t="s">
        <v>49</v>
      </c>
      <c r="F274" s="1" t="s">
        <v>47</v>
      </c>
      <c r="G274" s="1" t="s">
        <v>50</v>
      </c>
      <c r="H274">
        <v>4675636</v>
      </c>
      <c r="I274">
        <v>328475</v>
      </c>
      <c r="J274">
        <v>4510</v>
      </c>
      <c r="K274">
        <v>45120</v>
      </c>
      <c r="L274">
        <f>bbdd_Social_Media_Trends[[#This Row],[Likes]]+bbdd_Social_Media_Trends[[#This Row],[Shares]]+bbdd_Social_Media_Trends[[#This Row],[Comments]]</f>
        <v>378105</v>
      </c>
      <c r="M274">
        <f>bbdd_Social_Media_Trends[[#This Row],[Interactions]]/bbdd_Social_Media_Trends[[#This Row],[Views]]</f>
        <v>8.0867073484762284E-2</v>
      </c>
      <c r="N274" s="1" t="s">
        <v>29</v>
      </c>
      <c r="O274" s="4">
        <f t="shared" si="4"/>
        <v>0</v>
      </c>
    </row>
    <row r="275" spans="1:15">
      <c r="A275" s="1" t="s">
        <v>315</v>
      </c>
      <c r="B275" s="2">
        <v>45250</v>
      </c>
      <c r="C275" s="13" t="str">
        <f>TEXT(bbdd_Social_Media_Trends[[#This Row],[Post_Date]],"aaaa-mm")</f>
        <v>2023-11</v>
      </c>
      <c r="D275" s="1" t="s">
        <v>27</v>
      </c>
      <c r="E275" s="1" t="s">
        <v>57</v>
      </c>
      <c r="F275" s="1" t="s">
        <v>41</v>
      </c>
      <c r="G275" s="1" t="s">
        <v>15</v>
      </c>
      <c r="H275">
        <v>1093553</v>
      </c>
      <c r="I275">
        <v>43035</v>
      </c>
      <c r="J275">
        <v>52724</v>
      </c>
      <c r="K275">
        <v>29091</v>
      </c>
      <c r="L275">
        <f>bbdd_Social_Media_Trends[[#This Row],[Likes]]+bbdd_Social_Media_Trends[[#This Row],[Shares]]+bbdd_Social_Media_Trends[[#This Row],[Comments]]</f>
        <v>124850</v>
      </c>
      <c r="M275">
        <f>bbdd_Social_Media_Trends[[#This Row],[Interactions]]/bbdd_Social_Media_Trends[[#This Row],[Views]]</f>
        <v>0.11416913492075829</v>
      </c>
      <c r="N275" s="1" t="s">
        <v>29</v>
      </c>
      <c r="O275" s="4">
        <f t="shared" si="4"/>
        <v>0</v>
      </c>
    </row>
    <row r="276" spans="1:15">
      <c r="A276" s="1" t="s">
        <v>316</v>
      </c>
      <c r="B276" s="2">
        <v>44959</v>
      </c>
      <c r="C276" s="13" t="str">
        <f>TEXT(bbdd_Social_Media_Trends[[#This Row],[Post_Date]],"aaaa-mm")</f>
        <v>2023-02</v>
      </c>
      <c r="D276" s="1" t="s">
        <v>24</v>
      </c>
      <c r="E276" s="1" t="s">
        <v>46</v>
      </c>
      <c r="F276" s="1" t="s">
        <v>36</v>
      </c>
      <c r="G276" s="1" t="s">
        <v>28</v>
      </c>
      <c r="H276">
        <v>2860355</v>
      </c>
      <c r="I276">
        <v>157614</v>
      </c>
      <c r="J276">
        <v>70326</v>
      </c>
      <c r="K276">
        <v>47778</v>
      </c>
      <c r="L276">
        <f>bbdd_Social_Media_Trends[[#This Row],[Likes]]+bbdd_Social_Media_Trends[[#This Row],[Shares]]+bbdd_Social_Media_Trends[[#This Row],[Comments]]</f>
        <v>275718</v>
      </c>
      <c r="M276">
        <f>bbdd_Social_Media_Trends[[#This Row],[Interactions]]/bbdd_Social_Media_Trends[[#This Row],[Views]]</f>
        <v>9.6392930248168501E-2</v>
      </c>
      <c r="N276" s="1" t="s">
        <v>22</v>
      </c>
      <c r="O276" s="4">
        <f t="shared" si="4"/>
        <v>0</v>
      </c>
    </row>
    <row r="277" spans="1:15">
      <c r="A277" s="1" t="s">
        <v>317</v>
      </c>
      <c r="B277" s="2">
        <v>44967</v>
      </c>
      <c r="C277" s="13" t="str">
        <f>TEXT(bbdd_Social_Media_Trends[[#This Row],[Post_Date]],"aaaa-mm")</f>
        <v>2023-02</v>
      </c>
      <c r="D277" s="1" t="s">
        <v>24</v>
      </c>
      <c r="E277" s="1" t="s">
        <v>52</v>
      </c>
      <c r="F277" s="1" t="s">
        <v>14</v>
      </c>
      <c r="G277" s="1" t="s">
        <v>60</v>
      </c>
      <c r="H277">
        <v>4643597</v>
      </c>
      <c r="I277">
        <v>200851</v>
      </c>
      <c r="J277">
        <v>87149</v>
      </c>
      <c r="K277">
        <v>35230</v>
      </c>
      <c r="L277">
        <f>bbdd_Social_Media_Trends[[#This Row],[Likes]]+bbdd_Social_Media_Trends[[#This Row],[Shares]]+bbdd_Social_Media_Trends[[#This Row],[Comments]]</f>
        <v>323230</v>
      </c>
      <c r="M277">
        <f>bbdd_Social_Media_Trends[[#This Row],[Interactions]]/bbdd_Social_Media_Trends[[#This Row],[Views]]</f>
        <v>6.9607676979720673E-2</v>
      </c>
      <c r="N277" s="1" t="s">
        <v>29</v>
      </c>
      <c r="O277" s="4">
        <f t="shared" si="4"/>
        <v>0</v>
      </c>
    </row>
    <row r="278" spans="1:15">
      <c r="A278" s="1" t="s">
        <v>318</v>
      </c>
      <c r="B278" s="2">
        <v>44947</v>
      </c>
      <c r="C278" s="13" t="str">
        <f>TEXT(bbdd_Social_Media_Trends[[#This Row],[Post_Date]],"aaaa-mm")</f>
        <v>2023-01</v>
      </c>
      <c r="D278" s="1" t="s">
        <v>24</v>
      </c>
      <c r="E278" s="1" t="s">
        <v>13</v>
      </c>
      <c r="F278" s="1" t="s">
        <v>47</v>
      </c>
      <c r="G278" s="1" t="s">
        <v>25</v>
      </c>
      <c r="H278">
        <v>4889936</v>
      </c>
      <c r="I278">
        <v>142520</v>
      </c>
      <c r="J278">
        <v>56142</v>
      </c>
      <c r="K278">
        <v>26214</v>
      </c>
      <c r="L278">
        <f>bbdd_Social_Media_Trends[[#This Row],[Likes]]+bbdd_Social_Media_Trends[[#This Row],[Shares]]+bbdd_Social_Media_Trends[[#This Row],[Comments]]</f>
        <v>224876</v>
      </c>
      <c r="M278">
        <f>bbdd_Social_Media_Trends[[#This Row],[Interactions]]/bbdd_Social_Media_Trends[[#This Row],[Views]]</f>
        <v>4.5987513947012802E-2</v>
      </c>
      <c r="N278" s="1" t="s">
        <v>16</v>
      </c>
      <c r="O278" s="4">
        <f t="shared" si="4"/>
        <v>0</v>
      </c>
    </row>
    <row r="279" spans="1:15">
      <c r="A279" s="1" t="s">
        <v>319</v>
      </c>
      <c r="B279" s="2">
        <v>44585</v>
      </c>
      <c r="C279" s="13" t="str">
        <f>TEXT(bbdd_Social_Media_Trends[[#This Row],[Post_Date]],"aaaa-mm")</f>
        <v>2022-01</v>
      </c>
      <c r="D279" s="1" t="s">
        <v>12</v>
      </c>
      <c r="E279" s="1" t="s">
        <v>19</v>
      </c>
      <c r="F279" s="1" t="s">
        <v>47</v>
      </c>
      <c r="G279" s="1" t="s">
        <v>37</v>
      </c>
      <c r="H279">
        <v>1483481</v>
      </c>
      <c r="I279">
        <v>353517</v>
      </c>
      <c r="J279">
        <v>41615</v>
      </c>
      <c r="K279">
        <v>11414</v>
      </c>
      <c r="L279">
        <f>bbdd_Social_Media_Trends[[#This Row],[Likes]]+bbdd_Social_Media_Trends[[#This Row],[Shares]]+bbdd_Social_Media_Trends[[#This Row],[Comments]]</f>
        <v>406546</v>
      </c>
      <c r="M279">
        <f>bbdd_Social_Media_Trends[[#This Row],[Interactions]]/bbdd_Social_Media_Trends[[#This Row],[Views]]</f>
        <v>0.27404867335678718</v>
      </c>
      <c r="N279" s="1" t="s">
        <v>29</v>
      </c>
      <c r="O279" s="4">
        <f t="shared" si="4"/>
        <v>0</v>
      </c>
    </row>
    <row r="280" spans="1:15">
      <c r="A280" s="1" t="s">
        <v>320</v>
      </c>
      <c r="B280" s="2">
        <v>44903</v>
      </c>
      <c r="C280" s="13" t="str">
        <f>TEXT(bbdd_Social_Media_Trends[[#This Row],[Post_Date]],"aaaa-mm")</f>
        <v>2022-12</v>
      </c>
      <c r="D280" s="1" t="s">
        <v>18</v>
      </c>
      <c r="E280" s="1" t="s">
        <v>31</v>
      </c>
      <c r="F280" s="1" t="s">
        <v>36</v>
      </c>
      <c r="G280" s="1" t="s">
        <v>44</v>
      </c>
      <c r="H280">
        <v>734933</v>
      </c>
      <c r="I280">
        <v>421895</v>
      </c>
      <c r="J280">
        <v>50675</v>
      </c>
      <c r="K280">
        <v>12150</v>
      </c>
      <c r="L280">
        <f>bbdd_Social_Media_Trends[[#This Row],[Likes]]+bbdd_Social_Media_Trends[[#This Row],[Shares]]+bbdd_Social_Media_Trends[[#This Row],[Comments]]</f>
        <v>484720</v>
      </c>
      <c r="M280">
        <f>bbdd_Social_Media_Trends[[#This Row],[Interactions]]/bbdd_Social_Media_Trends[[#This Row],[Views]]</f>
        <v>0.65954311481454775</v>
      </c>
      <c r="N280" s="1" t="s">
        <v>22</v>
      </c>
      <c r="O280" s="4">
        <f t="shared" si="4"/>
        <v>0</v>
      </c>
    </row>
    <row r="281" spans="1:15">
      <c r="A281" s="1" t="s">
        <v>321</v>
      </c>
      <c r="B281" s="2">
        <v>45100</v>
      </c>
      <c r="C281" s="13" t="str">
        <f>TEXT(bbdd_Social_Media_Trends[[#This Row],[Post_Date]],"aaaa-mm")</f>
        <v>2023-06</v>
      </c>
      <c r="D281" s="1" t="s">
        <v>27</v>
      </c>
      <c r="E281" s="1" t="s">
        <v>59</v>
      </c>
      <c r="F281" s="1" t="s">
        <v>47</v>
      </c>
      <c r="G281" s="1" t="s">
        <v>37</v>
      </c>
      <c r="H281">
        <v>4485712</v>
      </c>
      <c r="I281">
        <v>464196</v>
      </c>
      <c r="J281">
        <v>67958</v>
      </c>
      <c r="K281">
        <v>45876</v>
      </c>
      <c r="L281">
        <f>bbdd_Social_Media_Trends[[#This Row],[Likes]]+bbdd_Social_Media_Trends[[#This Row],[Shares]]+bbdd_Social_Media_Trends[[#This Row],[Comments]]</f>
        <v>578030</v>
      </c>
      <c r="M281">
        <f>bbdd_Social_Media_Trends[[#This Row],[Interactions]]/bbdd_Social_Media_Trends[[#This Row],[Views]]</f>
        <v>0.12886025674407986</v>
      </c>
      <c r="N281" s="1" t="s">
        <v>16</v>
      </c>
      <c r="O281" s="4">
        <f t="shared" si="4"/>
        <v>0</v>
      </c>
    </row>
    <row r="282" spans="1:15">
      <c r="A282" s="1" t="s">
        <v>322</v>
      </c>
      <c r="B282" s="2">
        <v>44946</v>
      </c>
      <c r="C282" s="13" t="str">
        <f>TEXT(bbdd_Social_Media_Trends[[#This Row],[Post_Date]],"aaaa-mm")</f>
        <v>2023-01</v>
      </c>
      <c r="D282" s="1" t="s">
        <v>24</v>
      </c>
      <c r="E282" s="1" t="s">
        <v>35</v>
      </c>
      <c r="F282" s="1" t="s">
        <v>20</v>
      </c>
      <c r="G282" s="1" t="s">
        <v>15</v>
      </c>
      <c r="H282">
        <v>1165962</v>
      </c>
      <c r="I282">
        <v>105888</v>
      </c>
      <c r="J282">
        <v>48384</v>
      </c>
      <c r="K282">
        <v>47511</v>
      </c>
      <c r="L282">
        <f>bbdd_Social_Media_Trends[[#This Row],[Likes]]+bbdd_Social_Media_Trends[[#This Row],[Shares]]+bbdd_Social_Media_Trends[[#This Row],[Comments]]</f>
        <v>201783</v>
      </c>
      <c r="M282">
        <f>bbdd_Social_Media_Trends[[#This Row],[Interactions]]/bbdd_Social_Media_Trends[[#This Row],[Views]]</f>
        <v>0.17306138622013412</v>
      </c>
      <c r="N282" s="1" t="s">
        <v>16</v>
      </c>
      <c r="O282" s="4">
        <f t="shared" si="4"/>
        <v>0</v>
      </c>
    </row>
    <row r="283" spans="1:15">
      <c r="A283" s="1" t="s">
        <v>323</v>
      </c>
      <c r="B283" s="2">
        <v>44576</v>
      </c>
      <c r="C283" s="13" t="str">
        <f>TEXT(bbdd_Social_Media_Trends[[#This Row],[Post_Date]],"aaaa-mm")</f>
        <v>2022-01</v>
      </c>
      <c r="D283" s="1" t="s">
        <v>24</v>
      </c>
      <c r="E283" s="1" t="s">
        <v>39</v>
      </c>
      <c r="F283" s="1" t="s">
        <v>36</v>
      </c>
      <c r="G283" s="1" t="s">
        <v>21</v>
      </c>
      <c r="H283">
        <v>791211</v>
      </c>
      <c r="I283">
        <v>251591</v>
      </c>
      <c r="J283">
        <v>9900</v>
      </c>
      <c r="K283">
        <v>36509</v>
      </c>
      <c r="L283">
        <f>bbdd_Social_Media_Trends[[#This Row],[Likes]]+bbdd_Social_Media_Trends[[#This Row],[Shares]]+bbdd_Social_Media_Trends[[#This Row],[Comments]]</f>
        <v>298000</v>
      </c>
      <c r="M283">
        <f>bbdd_Social_Media_Trends[[#This Row],[Interactions]]/bbdd_Social_Media_Trends[[#This Row],[Views]]</f>
        <v>0.37663783744159268</v>
      </c>
      <c r="N283" s="1" t="s">
        <v>16</v>
      </c>
      <c r="O283" s="4">
        <f t="shared" si="4"/>
        <v>0</v>
      </c>
    </row>
    <row r="284" spans="1:15">
      <c r="A284" s="1" t="s">
        <v>324</v>
      </c>
      <c r="B284" s="2">
        <v>45217</v>
      </c>
      <c r="C284" s="13" t="str">
        <f>TEXT(bbdd_Social_Media_Trends[[#This Row],[Post_Date]],"aaaa-mm")</f>
        <v>2023-10</v>
      </c>
      <c r="D284" s="1" t="s">
        <v>27</v>
      </c>
      <c r="E284" s="1" t="s">
        <v>31</v>
      </c>
      <c r="F284" s="1" t="s">
        <v>32</v>
      </c>
      <c r="G284" s="1" t="s">
        <v>15</v>
      </c>
      <c r="H284">
        <v>755921</v>
      </c>
      <c r="I284">
        <v>275570</v>
      </c>
      <c r="J284">
        <v>36739</v>
      </c>
      <c r="K284">
        <v>37643</v>
      </c>
      <c r="L284">
        <f>bbdd_Social_Media_Trends[[#This Row],[Likes]]+bbdd_Social_Media_Trends[[#This Row],[Shares]]+bbdd_Social_Media_Trends[[#This Row],[Comments]]</f>
        <v>349952</v>
      </c>
      <c r="M284">
        <f>bbdd_Social_Media_Trends[[#This Row],[Interactions]]/bbdd_Social_Media_Trends[[#This Row],[Views]]</f>
        <v>0.46294784772482839</v>
      </c>
      <c r="N284" s="1" t="s">
        <v>16</v>
      </c>
      <c r="O284" s="4">
        <f t="shared" si="4"/>
        <v>0</v>
      </c>
    </row>
    <row r="285" spans="1:15">
      <c r="A285" s="1" t="s">
        <v>325</v>
      </c>
      <c r="B285" s="2">
        <v>44870</v>
      </c>
      <c r="C285" s="13" t="str">
        <f>TEXT(bbdd_Social_Media_Trends[[#This Row],[Post_Date]],"aaaa-mm")</f>
        <v>2022-11</v>
      </c>
      <c r="D285" s="1" t="s">
        <v>18</v>
      </c>
      <c r="E285" s="1" t="s">
        <v>52</v>
      </c>
      <c r="F285" s="1" t="s">
        <v>36</v>
      </c>
      <c r="G285" s="1" t="s">
        <v>21</v>
      </c>
      <c r="H285">
        <v>1966067</v>
      </c>
      <c r="I285">
        <v>136472</v>
      </c>
      <c r="J285">
        <v>63614</v>
      </c>
      <c r="K285">
        <v>18304</v>
      </c>
      <c r="L285">
        <f>bbdd_Social_Media_Trends[[#This Row],[Likes]]+bbdd_Social_Media_Trends[[#This Row],[Shares]]+bbdd_Social_Media_Trends[[#This Row],[Comments]]</f>
        <v>218390</v>
      </c>
      <c r="M285">
        <f>bbdd_Social_Media_Trends[[#This Row],[Interactions]]/bbdd_Social_Media_Trends[[#This Row],[Views]]</f>
        <v>0.11107963258627504</v>
      </c>
      <c r="N285" s="1" t="s">
        <v>22</v>
      </c>
      <c r="O285" s="4">
        <f t="shared" si="4"/>
        <v>0</v>
      </c>
    </row>
    <row r="286" spans="1:15">
      <c r="A286" s="1" t="s">
        <v>326</v>
      </c>
      <c r="B286" s="2">
        <v>45221</v>
      </c>
      <c r="C286" s="13" t="str">
        <f>TEXT(bbdd_Social_Media_Trends[[#This Row],[Post_Date]],"aaaa-mm")</f>
        <v>2023-10</v>
      </c>
      <c r="D286" s="1" t="s">
        <v>24</v>
      </c>
      <c r="E286" s="1" t="s">
        <v>59</v>
      </c>
      <c r="F286" s="1" t="s">
        <v>36</v>
      </c>
      <c r="G286" s="1" t="s">
        <v>44</v>
      </c>
      <c r="H286">
        <v>3275624</v>
      </c>
      <c r="I286">
        <v>455318</v>
      </c>
      <c r="J286">
        <v>72364</v>
      </c>
      <c r="K286">
        <v>39134</v>
      </c>
      <c r="L286">
        <f>bbdd_Social_Media_Trends[[#This Row],[Likes]]+bbdd_Social_Media_Trends[[#This Row],[Shares]]+bbdd_Social_Media_Trends[[#This Row],[Comments]]</f>
        <v>566816</v>
      </c>
      <c r="M286">
        <f>bbdd_Social_Media_Trends[[#This Row],[Interactions]]/bbdd_Social_Media_Trends[[#This Row],[Views]]</f>
        <v>0.17304061760446254</v>
      </c>
      <c r="N286" s="1" t="s">
        <v>22</v>
      </c>
      <c r="O286" s="4">
        <f t="shared" si="4"/>
        <v>0</v>
      </c>
    </row>
    <row r="287" spans="1:15">
      <c r="A287" s="1" t="s">
        <v>327</v>
      </c>
      <c r="B287" s="2">
        <v>44612</v>
      </c>
      <c r="C287" s="13" t="str">
        <f>TEXT(bbdd_Social_Media_Trends[[#This Row],[Post_Date]],"aaaa-mm")</f>
        <v>2022-02</v>
      </c>
      <c r="D287" s="1" t="s">
        <v>24</v>
      </c>
      <c r="E287" s="1" t="s">
        <v>35</v>
      </c>
      <c r="F287" s="1" t="s">
        <v>41</v>
      </c>
      <c r="G287" s="1" t="s">
        <v>21</v>
      </c>
      <c r="H287">
        <v>4914869</v>
      </c>
      <c r="I287">
        <v>200375</v>
      </c>
      <c r="J287">
        <v>2393</v>
      </c>
      <c r="K287">
        <v>37178</v>
      </c>
      <c r="L287">
        <f>bbdd_Social_Media_Trends[[#This Row],[Likes]]+bbdd_Social_Media_Trends[[#This Row],[Shares]]+bbdd_Social_Media_Trends[[#This Row],[Comments]]</f>
        <v>239946</v>
      </c>
      <c r="M287">
        <f>bbdd_Social_Media_Trends[[#This Row],[Interactions]]/bbdd_Social_Media_Trends[[#This Row],[Views]]</f>
        <v>4.8820426343001204E-2</v>
      </c>
      <c r="N287" s="1" t="s">
        <v>22</v>
      </c>
      <c r="O287" s="4">
        <f t="shared" si="4"/>
        <v>0</v>
      </c>
    </row>
    <row r="288" spans="1:15">
      <c r="A288" s="1" t="s">
        <v>328</v>
      </c>
      <c r="B288" s="2">
        <v>45089</v>
      </c>
      <c r="C288" s="13" t="str">
        <f>TEXT(bbdd_Social_Media_Trends[[#This Row],[Post_Date]],"aaaa-mm")</f>
        <v>2023-06</v>
      </c>
      <c r="D288" s="1" t="s">
        <v>24</v>
      </c>
      <c r="E288" s="1" t="s">
        <v>46</v>
      </c>
      <c r="F288" s="1" t="s">
        <v>36</v>
      </c>
      <c r="G288" s="1" t="s">
        <v>37</v>
      </c>
      <c r="H288">
        <v>694970</v>
      </c>
      <c r="I288">
        <v>180020</v>
      </c>
      <c r="J288">
        <v>88660</v>
      </c>
      <c r="K288">
        <v>5645</v>
      </c>
      <c r="L288">
        <f>bbdd_Social_Media_Trends[[#This Row],[Likes]]+bbdd_Social_Media_Trends[[#This Row],[Shares]]+bbdd_Social_Media_Trends[[#This Row],[Comments]]</f>
        <v>274325</v>
      </c>
      <c r="M288">
        <f>bbdd_Social_Media_Trends[[#This Row],[Interactions]]/bbdd_Social_Media_Trends[[#This Row],[Views]]</f>
        <v>0.3947292688893046</v>
      </c>
      <c r="N288" s="1" t="s">
        <v>16</v>
      </c>
      <c r="O288" s="4">
        <f t="shared" si="4"/>
        <v>0</v>
      </c>
    </row>
    <row r="289" spans="1:15">
      <c r="A289" s="1" t="s">
        <v>329</v>
      </c>
      <c r="B289" s="2">
        <v>45108</v>
      </c>
      <c r="C289" s="13" t="str">
        <f>TEXT(bbdd_Social_Media_Trends[[#This Row],[Post_Date]],"aaaa-mm")</f>
        <v>2023-07</v>
      </c>
      <c r="D289" s="1" t="s">
        <v>27</v>
      </c>
      <c r="E289" s="1" t="s">
        <v>35</v>
      </c>
      <c r="F289" s="1" t="s">
        <v>36</v>
      </c>
      <c r="G289" s="1" t="s">
        <v>28</v>
      </c>
      <c r="H289">
        <v>2507996</v>
      </c>
      <c r="I289">
        <v>317525</v>
      </c>
      <c r="J289">
        <v>50404</v>
      </c>
      <c r="K289">
        <v>25462</v>
      </c>
      <c r="L289">
        <f>bbdd_Social_Media_Trends[[#This Row],[Likes]]+bbdd_Social_Media_Trends[[#This Row],[Shares]]+bbdd_Social_Media_Trends[[#This Row],[Comments]]</f>
        <v>393391</v>
      </c>
      <c r="M289">
        <f>bbdd_Social_Media_Trends[[#This Row],[Interactions]]/bbdd_Social_Media_Trends[[#This Row],[Views]]</f>
        <v>0.15685471587673983</v>
      </c>
      <c r="N289" s="1" t="s">
        <v>16</v>
      </c>
      <c r="O289" s="4">
        <f t="shared" si="4"/>
        <v>0</v>
      </c>
    </row>
    <row r="290" spans="1:15">
      <c r="A290" s="1" t="s">
        <v>330</v>
      </c>
      <c r="B290" s="2">
        <v>44760</v>
      </c>
      <c r="C290" s="13" t="str">
        <f>TEXT(bbdd_Social_Media_Trends[[#This Row],[Post_Date]],"aaaa-mm")</f>
        <v>2022-07</v>
      </c>
      <c r="D290" s="1" t="s">
        <v>24</v>
      </c>
      <c r="E290" s="1" t="s">
        <v>31</v>
      </c>
      <c r="F290" s="1" t="s">
        <v>47</v>
      </c>
      <c r="G290" s="1" t="s">
        <v>60</v>
      </c>
      <c r="H290">
        <v>2122512</v>
      </c>
      <c r="I290">
        <v>277831</v>
      </c>
      <c r="J290">
        <v>95870</v>
      </c>
      <c r="K290">
        <v>1487</v>
      </c>
      <c r="L290">
        <f>bbdd_Social_Media_Trends[[#This Row],[Likes]]+bbdd_Social_Media_Trends[[#This Row],[Shares]]+bbdd_Social_Media_Trends[[#This Row],[Comments]]</f>
        <v>375188</v>
      </c>
      <c r="M290">
        <f>bbdd_Social_Media_Trends[[#This Row],[Interactions]]/bbdd_Social_Media_Trends[[#This Row],[Views]]</f>
        <v>0.17676602063969485</v>
      </c>
      <c r="N290" s="1" t="s">
        <v>16</v>
      </c>
      <c r="O290" s="4">
        <f t="shared" si="4"/>
        <v>0</v>
      </c>
    </row>
    <row r="291" spans="1:15">
      <c r="A291" s="1" t="s">
        <v>331</v>
      </c>
      <c r="B291" s="2">
        <v>44696</v>
      </c>
      <c r="C291" s="13" t="str">
        <f>TEXT(bbdd_Social_Media_Trends[[#This Row],[Post_Date]],"aaaa-mm")</f>
        <v>2022-05</v>
      </c>
      <c r="D291" s="1" t="s">
        <v>24</v>
      </c>
      <c r="E291" s="1" t="s">
        <v>31</v>
      </c>
      <c r="F291" s="1" t="s">
        <v>47</v>
      </c>
      <c r="G291" s="1" t="s">
        <v>60</v>
      </c>
      <c r="H291">
        <v>4445772</v>
      </c>
      <c r="I291">
        <v>159466</v>
      </c>
      <c r="J291">
        <v>75212</v>
      </c>
      <c r="K291">
        <v>24528</v>
      </c>
      <c r="L291">
        <f>bbdd_Social_Media_Trends[[#This Row],[Likes]]+bbdd_Social_Media_Trends[[#This Row],[Shares]]+bbdd_Social_Media_Trends[[#This Row],[Comments]]</f>
        <v>259206</v>
      </c>
      <c r="M291">
        <f>bbdd_Social_Media_Trends[[#This Row],[Interactions]]/bbdd_Social_Media_Trends[[#This Row],[Views]]</f>
        <v>5.8303934614730581E-2</v>
      </c>
      <c r="N291" s="1" t="s">
        <v>29</v>
      </c>
      <c r="O291" s="4">
        <f t="shared" si="4"/>
        <v>0</v>
      </c>
    </row>
    <row r="292" spans="1:15">
      <c r="A292" s="1" t="s">
        <v>332</v>
      </c>
      <c r="B292" s="2">
        <v>45235</v>
      </c>
      <c r="C292" s="13" t="str">
        <f>TEXT(bbdd_Social_Media_Trends[[#This Row],[Post_Date]],"aaaa-mm")</f>
        <v>2023-11</v>
      </c>
      <c r="D292" s="1" t="s">
        <v>18</v>
      </c>
      <c r="E292" s="1" t="s">
        <v>19</v>
      </c>
      <c r="F292" s="1" t="s">
        <v>14</v>
      </c>
      <c r="G292" s="1" t="s">
        <v>15</v>
      </c>
      <c r="H292">
        <v>495496</v>
      </c>
      <c r="I292">
        <v>300566</v>
      </c>
      <c r="J292">
        <v>97031</v>
      </c>
      <c r="K292">
        <v>48197</v>
      </c>
      <c r="L292">
        <f>bbdd_Social_Media_Trends[[#This Row],[Likes]]+bbdd_Social_Media_Trends[[#This Row],[Shares]]+bbdd_Social_Media_Trends[[#This Row],[Comments]]</f>
        <v>445794</v>
      </c>
      <c r="M292">
        <f>bbdd_Social_Media_Trends[[#This Row],[Interactions]]/bbdd_Social_Media_Trends[[#This Row],[Views]]</f>
        <v>0.8996924294040719</v>
      </c>
      <c r="N292" s="1" t="s">
        <v>29</v>
      </c>
      <c r="O292" s="4">
        <f t="shared" si="4"/>
        <v>0</v>
      </c>
    </row>
    <row r="293" spans="1:15">
      <c r="A293" s="1" t="s">
        <v>333</v>
      </c>
      <c r="B293" s="2">
        <v>45041</v>
      </c>
      <c r="C293" s="13" t="str">
        <f>TEXT(bbdd_Social_Media_Trends[[#This Row],[Post_Date]],"aaaa-mm")</f>
        <v>2023-04</v>
      </c>
      <c r="D293" s="1" t="s">
        <v>12</v>
      </c>
      <c r="E293" s="1" t="s">
        <v>13</v>
      </c>
      <c r="F293" s="1" t="s">
        <v>32</v>
      </c>
      <c r="G293" s="1" t="s">
        <v>44</v>
      </c>
      <c r="H293">
        <v>1035819</v>
      </c>
      <c r="I293">
        <v>94853</v>
      </c>
      <c r="J293">
        <v>68842</v>
      </c>
      <c r="K293">
        <v>31836</v>
      </c>
      <c r="L293">
        <f>bbdd_Social_Media_Trends[[#This Row],[Likes]]+bbdd_Social_Media_Trends[[#This Row],[Shares]]+bbdd_Social_Media_Trends[[#This Row],[Comments]]</f>
        <v>195531</v>
      </c>
      <c r="M293">
        <f>bbdd_Social_Media_Trends[[#This Row],[Interactions]]/bbdd_Social_Media_Trends[[#This Row],[Views]]</f>
        <v>0.18876946648014759</v>
      </c>
      <c r="N293" s="1" t="s">
        <v>29</v>
      </c>
      <c r="O293" s="4">
        <f t="shared" si="4"/>
        <v>0</v>
      </c>
    </row>
    <row r="294" spans="1:15">
      <c r="A294" s="1" t="s">
        <v>334</v>
      </c>
      <c r="B294" s="2">
        <v>44717</v>
      </c>
      <c r="C294" s="13" t="str">
        <f>TEXT(bbdd_Social_Media_Trends[[#This Row],[Post_Date]],"aaaa-mm")</f>
        <v>2022-06</v>
      </c>
      <c r="D294" s="1" t="s">
        <v>24</v>
      </c>
      <c r="E294" s="1" t="s">
        <v>35</v>
      </c>
      <c r="F294" s="1" t="s">
        <v>36</v>
      </c>
      <c r="G294" s="1" t="s">
        <v>60</v>
      </c>
      <c r="H294">
        <v>424447</v>
      </c>
      <c r="I294">
        <v>50456</v>
      </c>
      <c r="J294">
        <v>76836</v>
      </c>
      <c r="K294">
        <v>13951</v>
      </c>
      <c r="L294">
        <f>bbdd_Social_Media_Trends[[#This Row],[Likes]]+bbdd_Social_Media_Trends[[#This Row],[Shares]]+bbdd_Social_Media_Trends[[#This Row],[Comments]]</f>
        <v>141243</v>
      </c>
      <c r="M294">
        <f>bbdd_Social_Media_Trends[[#This Row],[Interactions]]/bbdd_Social_Media_Trends[[#This Row],[Views]]</f>
        <v>0.33276946238281813</v>
      </c>
      <c r="N294" s="1" t="s">
        <v>16</v>
      </c>
      <c r="O294" s="4">
        <f t="shared" si="4"/>
        <v>0</v>
      </c>
    </row>
    <row r="295" spans="1:15">
      <c r="A295" s="1" t="s">
        <v>335</v>
      </c>
      <c r="B295" s="2">
        <v>44835</v>
      </c>
      <c r="C295" s="13" t="str">
        <f>TEXT(bbdd_Social_Media_Trends[[#This Row],[Post_Date]],"aaaa-mm")</f>
        <v>2022-10</v>
      </c>
      <c r="D295" s="1" t="s">
        <v>12</v>
      </c>
      <c r="E295" s="1" t="s">
        <v>39</v>
      </c>
      <c r="F295" s="1" t="s">
        <v>20</v>
      </c>
      <c r="G295" s="1" t="s">
        <v>44</v>
      </c>
      <c r="H295">
        <v>3949831</v>
      </c>
      <c r="I295">
        <v>495150</v>
      </c>
      <c r="J295">
        <v>7915</v>
      </c>
      <c r="K295">
        <v>2858</v>
      </c>
      <c r="L295">
        <f>bbdd_Social_Media_Trends[[#This Row],[Likes]]+bbdd_Social_Media_Trends[[#This Row],[Shares]]+bbdd_Social_Media_Trends[[#This Row],[Comments]]</f>
        <v>505923</v>
      </c>
      <c r="M295">
        <f>bbdd_Social_Media_Trends[[#This Row],[Interactions]]/bbdd_Social_Media_Trends[[#This Row],[Views]]</f>
        <v>0.12808725234066975</v>
      </c>
      <c r="N295" s="1" t="s">
        <v>16</v>
      </c>
      <c r="O295" s="4">
        <f t="shared" si="4"/>
        <v>0</v>
      </c>
    </row>
    <row r="296" spans="1:15">
      <c r="A296" s="1" t="s">
        <v>336</v>
      </c>
      <c r="B296" s="2">
        <v>44930</v>
      </c>
      <c r="C296" s="13" t="str">
        <f>TEXT(bbdd_Social_Media_Trends[[#This Row],[Post_Date]],"aaaa-mm")</f>
        <v>2023-01</v>
      </c>
      <c r="D296" s="1" t="s">
        <v>18</v>
      </c>
      <c r="E296" s="1" t="s">
        <v>57</v>
      </c>
      <c r="F296" s="1" t="s">
        <v>47</v>
      </c>
      <c r="G296" s="1" t="s">
        <v>50</v>
      </c>
      <c r="H296">
        <v>70424</v>
      </c>
      <c r="I296">
        <v>392371</v>
      </c>
      <c r="J296">
        <v>44740</v>
      </c>
      <c r="K296">
        <v>10705</v>
      </c>
      <c r="L296">
        <f>bbdd_Social_Media_Trends[[#This Row],[Likes]]+bbdd_Social_Media_Trends[[#This Row],[Shares]]+bbdd_Social_Media_Trends[[#This Row],[Comments]]</f>
        <v>447816</v>
      </c>
      <c r="M296">
        <f>bbdd_Social_Media_Trends[[#This Row],[Interactions]]/bbdd_Social_Media_Trends[[#This Row],[Views]]</f>
        <v>6.3588549358173347</v>
      </c>
      <c r="N296" s="1" t="s">
        <v>29</v>
      </c>
      <c r="O296" s="4">
        <f t="shared" si="4"/>
        <v>0</v>
      </c>
    </row>
    <row r="297" spans="1:15">
      <c r="A297" s="1" t="s">
        <v>337</v>
      </c>
      <c r="B297" s="2">
        <v>44575</v>
      </c>
      <c r="C297" s="13" t="str">
        <f>TEXT(bbdd_Social_Media_Trends[[#This Row],[Post_Date]],"aaaa-mm")</f>
        <v>2022-01</v>
      </c>
      <c r="D297" s="1" t="s">
        <v>12</v>
      </c>
      <c r="E297" s="1" t="s">
        <v>52</v>
      </c>
      <c r="F297" s="1" t="s">
        <v>41</v>
      </c>
      <c r="G297" s="1" t="s">
        <v>21</v>
      </c>
      <c r="H297">
        <v>4820393</v>
      </c>
      <c r="I297">
        <v>44861</v>
      </c>
      <c r="J297">
        <v>86973</v>
      </c>
      <c r="K297">
        <v>46410</v>
      </c>
      <c r="L297">
        <f>bbdd_Social_Media_Trends[[#This Row],[Likes]]+bbdd_Social_Media_Trends[[#This Row],[Shares]]+bbdd_Social_Media_Trends[[#This Row],[Comments]]</f>
        <v>178244</v>
      </c>
      <c r="M297">
        <f>bbdd_Social_Media_Trends[[#This Row],[Interactions]]/bbdd_Social_Media_Trends[[#This Row],[Views]]</f>
        <v>3.6977068052335152E-2</v>
      </c>
      <c r="N297" s="1" t="s">
        <v>22</v>
      </c>
      <c r="O297" s="4">
        <f t="shared" si="4"/>
        <v>0</v>
      </c>
    </row>
    <row r="298" spans="1:15">
      <c r="A298" s="1" t="s">
        <v>338</v>
      </c>
      <c r="B298" s="2">
        <v>45279</v>
      </c>
      <c r="C298" s="13" t="str">
        <f>TEXT(bbdd_Social_Media_Trends[[#This Row],[Post_Date]],"aaaa-mm")</f>
        <v>2023-12</v>
      </c>
      <c r="D298" s="1" t="s">
        <v>12</v>
      </c>
      <c r="E298" s="1" t="s">
        <v>59</v>
      </c>
      <c r="F298" s="1" t="s">
        <v>47</v>
      </c>
      <c r="G298" s="1" t="s">
        <v>50</v>
      </c>
      <c r="H298">
        <v>864256</v>
      </c>
      <c r="I298">
        <v>437954</v>
      </c>
      <c r="J298">
        <v>60063</v>
      </c>
      <c r="K298">
        <v>46333</v>
      </c>
      <c r="L298">
        <f>bbdd_Social_Media_Trends[[#This Row],[Likes]]+bbdd_Social_Media_Trends[[#This Row],[Shares]]+bbdd_Social_Media_Trends[[#This Row],[Comments]]</f>
        <v>544350</v>
      </c>
      <c r="M298">
        <f>bbdd_Social_Media_Trends[[#This Row],[Interactions]]/bbdd_Social_Media_Trends[[#This Row],[Views]]</f>
        <v>0.62984810056279616</v>
      </c>
      <c r="N298" s="1" t="s">
        <v>16</v>
      </c>
      <c r="O298" s="4">
        <f t="shared" si="4"/>
        <v>0</v>
      </c>
    </row>
    <row r="299" spans="1:15">
      <c r="A299" s="1" t="s">
        <v>339</v>
      </c>
      <c r="B299" s="2">
        <v>45112</v>
      </c>
      <c r="C299" s="13" t="str">
        <f>TEXT(bbdd_Social_Media_Trends[[#This Row],[Post_Date]],"aaaa-mm")</f>
        <v>2023-07</v>
      </c>
      <c r="D299" s="1" t="s">
        <v>18</v>
      </c>
      <c r="E299" s="1" t="s">
        <v>35</v>
      </c>
      <c r="F299" s="1" t="s">
        <v>47</v>
      </c>
      <c r="G299" s="1" t="s">
        <v>44</v>
      </c>
      <c r="H299">
        <v>1853392</v>
      </c>
      <c r="I299">
        <v>232747</v>
      </c>
      <c r="J299">
        <v>87334</v>
      </c>
      <c r="K299">
        <v>27858</v>
      </c>
      <c r="L299">
        <f>bbdd_Social_Media_Trends[[#This Row],[Likes]]+bbdd_Social_Media_Trends[[#This Row],[Shares]]+bbdd_Social_Media_Trends[[#This Row],[Comments]]</f>
        <v>347939</v>
      </c>
      <c r="M299">
        <f>bbdd_Social_Media_Trends[[#This Row],[Interactions]]/bbdd_Social_Media_Trends[[#This Row],[Views]]</f>
        <v>0.18773092794184931</v>
      </c>
      <c r="N299" s="1" t="s">
        <v>22</v>
      </c>
      <c r="O299" s="4">
        <f t="shared" si="4"/>
        <v>0</v>
      </c>
    </row>
    <row r="300" spans="1:15">
      <c r="A300" s="1" t="s">
        <v>340</v>
      </c>
      <c r="B300" s="2">
        <v>44756</v>
      </c>
      <c r="C300" s="13" t="str">
        <f>TEXT(bbdd_Social_Media_Trends[[#This Row],[Post_Date]],"aaaa-mm")</f>
        <v>2022-07</v>
      </c>
      <c r="D300" s="1" t="s">
        <v>24</v>
      </c>
      <c r="E300" s="1" t="s">
        <v>13</v>
      </c>
      <c r="F300" s="1" t="s">
        <v>41</v>
      </c>
      <c r="G300" s="1" t="s">
        <v>44</v>
      </c>
      <c r="H300">
        <v>4700334</v>
      </c>
      <c r="I300">
        <v>65555</v>
      </c>
      <c r="J300">
        <v>32126</v>
      </c>
      <c r="K300">
        <v>13215</v>
      </c>
      <c r="L300">
        <f>bbdd_Social_Media_Trends[[#This Row],[Likes]]+bbdd_Social_Media_Trends[[#This Row],[Shares]]+bbdd_Social_Media_Trends[[#This Row],[Comments]]</f>
        <v>110896</v>
      </c>
      <c r="M300">
        <f>bbdd_Social_Media_Trends[[#This Row],[Interactions]]/bbdd_Social_Media_Trends[[#This Row],[Views]]</f>
        <v>2.3593216992664777E-2</v>
      </c>
      <c r="N300" s="1" t="s">
        <v>16</v>
      </c>
      <c r="O300" s="4">
        <f t="shared" si="4"/>
        <v>0</v>
      </c>
    </row>
    <row r="301" spans="1:15">
      <c r="A301" s="1" t="s">
        <v>341</v>
      </c>
      <c r="B301" s="2">
        <v>45199</v>
      </c>
      <c r="C301" s="13" t="str">
        <f>TEXT(bbdd_Social_Media_Trends[[#This Row],[Post_Date]],"aaaa-mm")</f>
        <v>2023-09</v>
      </c>
      <c r="D301" s="1" t="s">
        <v>12</v>
      </c>
      <c r="E301" s="1" t="s">
        <v>19</v>
      </c>
      <c r="F301" s="1" t="s">
        <v>14</v>
      </c>
      <c r="G301" s="1" t="s">
        <v>25</v>
      </c>
      <c r="H301">
        <v>4412697</v>
      </c>
      <c r="I301">
        <v>108323</v>
      </c>
      <c r="J301">
        <v>25130</v>
      </c>
      <c r="K301">
        <v>6295</v>
      </c>
      <c r="L301">
        <f>bbdd_Social_Media_Trends[[#This Row],[Likes]]+bbdd_Social_Media_Trends[[#This Row],[Shares]]+bbdd_Social_Media_Trends[[#This Row],[Comments]]</f>
        <v>139748</v>
      </c>
      <c r="M301">
        <f>bbdd_Social_Media_Trends[[#This Row],[Interactions]]/bbdd_Social_Media_Trends[[#This Row],[Views]]</f>
        <v>3.1669520930170371E-2</v>
      </c>
      <c r="N301" s="1" t="s">
        <v>16</v>
      </c>
      <c r="O301" s="4">
        <f t="shared" si="4"/>
        <v>0</v>
      </c>
    </row>
    <row r="302" spans="1:15">
      <c r="A302" s="1" t="s">
        <v>342</v>
      </c>
      <c r="B302" s="2">
        <v>44803</v>
      </c>
      <c r="C302" s="13" t="str">
        <f>TEXT(bbdd_Social_Media_Trends[[#This Row],[Post_Date]],"aaaa-mm")</f>
        <v>2022-08</v>
      </c>
      <c r="D302" s="1" t="s">
        <v>18</v>
      </c>
      <c r="E302" s="1" t="s">
        <v>19</v>
      </c>
      <c r="F302" s="1" t="s">
        <v>41</v>
      </c>
      <c r="G302" s="1" t="s">
        <v>25</v>
      </c>
      <c r="H302">
        <v>340950</v>
      </c>
      <c r="I302">
        <v>127995</v>
      </c>
      <c r="J302">
        <v>30856</v>
      </c>
      <c r="K302">
        <v>14353</v>
      </c>
      <c r="L302">
        <f>bbdd_Social_Media_Trends[[#This Row],[Likes]]+bbdd_Social_Media_Trends[[#This Row],[Shares]]+bbdd_Social_Media_Trends[[#This Row],[Comments]]</f>
        <v>173204</v>
      </c>
      <c r="M302">
        <f>bbdd_Social_Media_Trends[[#This Row],[Interactions]]/bbdd_Social_Media_Trends[[#This Row],[Views]]</f>
        <v>0.50800410617392577</v>
      </c>
      <c r="N302" s="1" t="s">
        <v>16</v>
      </c>
      <c r="O302" s="4">
        <f t="shared" si="4"/>
        <v>0</v>
      </c>
    </row>
    <row r="303" spans="1:15">
      <c r="A303" s="1" t="s">
        <v>343</v>
      </c>
      <c r="B303" s="2">
        <v>44995</v>
      </c>
      <c r="C303" s="13" t="str">
        <f>TEXT(bbdd_Social_Media_Trends[[#This Row],[Post_Date]],"aaaa-mm")</f>
        <v>2023-03</v>
      </c>
      <c r="D303" s="1" t="s">
        <v>12</v>
      </c>
      <c r="E303" s="1" t="s">
        <v>57</v>
      </c>
      <c r="F303" s="1" t="s">
        <v>36</v>
      </c>
      <c r="G303" s="1" t="s">
        <v>37</v>
      </c>
      <c r="H303">
        <v>3763770</v>
      </c>
      <c r="I303">
        <v>75074</v>
      </c>
      <c r="J303">
        <v>87283</v>
      </c>
      <c r="K303">
        <v>26590</v>
      </c>
      <c r="L303">
        <f>bbdd_Social_Media_Trends[[#This Row],[Likes]]+bbdd_Social_Media_Trends[[#This Row],[Shares]]+bbdd_Social_Media_Trends[[#This Row],[Comments]]</f>
        <v>188947</v>
      </c>
      <c r="M303">
        <f>bbdd_Social_Media_Trends[[#This Row],[Interactions]]/bbdd_Social_Media_Trends[[#This Row],[Views]]</f>
        <v>5.0201526660768325E-2</v>
      </c>
      <c r="N303" s="1" t="s">
        <v>22</v>
      </c>
      <c r="O303" s="4">
        <f t="shared" si="4"/>
        <v>0</v>
      </c>
    </row>
    <row r="304" spans="1:15">
      <c r="A304" s="1" t="s">
        <v>344</v>
      </c>
      <c r="B304" s="2">
        <v>45106</v>
      </c>
      <c r="C304" s="13" t="str">
        <f>TEXT(bbdd_Social_Media_Trends[[#This Row],[Post_Date]],"aaaa-mm")</f>
        <v>2023-06</v>
      </c>
      <c r="D304" s="1" t="s">
        <v>24</v>
      </c>
      <c r="E304" s="1" t="s">
        <v>31</v>
      </c>
      <c r="F304" s="1" t="s">
        <v>36</v>
      </c>
      <c r="G304" s="1" t="s">
        <v>37</v>
      </c>
      <c r="H304">
        <v>394485</v>
      </c>
      <c r="I304">
        <v>373829</v>
      </c>
      <c r="J304">
        <v>36151</v>
      </c>
      <c r="K304">
        <v>12167</v>
      </c>
      <c r="L304">
        <f>bbdd_Social_Media_Trends[[#This Row],[Likes]]+bbdd_Social_Media_Trends[[#This Row],[Shares]]+bbdd_Social_Media_Trends[[#This Row],[Comments]]</f>
        <v>422147</v>
      </c>
      <c r="M304">
        <f>bbdd_Social_Media_Trends[[#This Row],[Interactions]]/bbdd_Social_Media_Trends[[#This Row],[Views]]</f>
        <v>1.0701218043778598</v>
      </c>
      <c r="N304" s="1" t="s">
        <v>29</v>
      </c>
      <c r="O304" s="4">
        <f t="shared" si="4"/>
        <v>0</v>
      </c>
    </row>
    <row r="305" spans="1:15">
      <c r="A305" s="1" t="s">
        <v>345</v>
      </c>
      <c r="B305" s="2">
        <v>45176</v>
      </c>
      <c r="C305" s="13" t="str">
        <f>TEXT(bbdd_Social_Media_Trends[[#This Row],[Post_Date]],"aaaa-mm")</f>
        <v>2023-09</v>
      </c>
      <c r="D305" s="1" t="s">
        <v>24</v>
      </c>
      <c r="E305" s="1" t="s">
        <v>49</v>
      </c>
      <c r="F305" s="1" t="s">
        <v>41</v>
      </c>
      <c r="G305" s="1" t="s">
        <v>28</v>
      </c>
      <c r="H305">
        <v>4250412</v>
      </c>
      <c r="I305">
        <v>138828</v>
      </c>
      <c r="J305">
        <v>47483</v>
      </c>
      <c r="K305">
        <v>35614</v>
      </c>
      <c r="L305">
        <f>bbdd_Social_Media_Trends[[#This Row],[Likes]]+bbdd_Social_Media_Trends[[#This Row],[Shares]]+bbdd_Social_Media_Trends[[#This Row],[Comments]]</f>
        <v>221925</v>
      </c>
      <c r="M305">
        <f>bbdd_Social_Media_Trends[[#This Row],[Interactions]]/bbdd_Social_Media_Trends[[#This Row],[Views]]</f>
        <v>5.221258550935768E-2</v>
      </c>
      <c r="N305" s="1" t="s">
        <v>16</v>
      </c>
      <c r="O305" s="4">
        <f t="shared" si="4"/>
        <v>0</v>
      </c>
    </row>
    <row r="306" spans="1:15">
      <c r="A306" s="1" t="s">
        <v>346</v>
      </c>
      <c r="B306" s="2">
        <v>44628</v>
      </c>
      <c r="C306" s="13" t="str">
        <f>TEXT(bbdd_Social_Media_Trends[[#This Row],[Post_Date]],"aaaa-mm")</f>
        <v>2022-03</v>
      </c>
      <c r="D306" s="1" t="s">
        <v>24</v>
      </c>
      <c r="E306" s="1" t="s">
        <v>57</v>
      </c>
      <c r="F306" s="1" t="s">
        <v>47</v>
      </c>
      <c r="G306" s="1" t="s">
        <v>15</v>
      </c>
      <c r="H306">
        <v>1722013</v>
      </c>
      <c r="I306">
        <v>357734</v>
      </c>
      <c r="J306">
        <v>70729</v>
      </c>
      <c r="K306">
        <v>37238</v>
      </c>
      <c r="L306">
        <f>bbdd_Social_Media_Trends[[#This Row],[Likes]]+bbdd_Social_Media_Trends[[#This Row],[Shares]]+bbdd_Social_Media_Trends[[#This Row],[Comments]]</f>
        <v>465701</v>
      </c>
      <c r="M306">
        <f>bbdd_Social_Media_Trends[[#This Row],[Interactions]]/bbdd_Social_Media_Trends[[#This Row],[Views]]</f>
        <v>0.27043988634232147</v>
      </c>
      <c r="N306" s="1" t="s">
        <v>16</v>
      </c>
      <c r="O306" s="4">
        <f t="shared" si="4"/>
        <v>0</v>
      </c>
    </row>
    <row r="307" spans="1:15">
      <c r="A307" s="1" t="s">
        <v>347</v>
      </c>
      <c r="B307" s="2">
        <v>44952</v>
      </c>
      <c r="C307" s="13" t="str">
        <f>TEXT(bbdd_Social_Media_Trends[[#This Row],[Post_Date]],"aaaa-mm")</f>
        <v>2023-01</v>
      </c>
      <c r="D307" s="1" t="s">
        <v>24</v>
      </c>
      <c r="E307" s="1" t="s">
        <v>35</v>
      </c>
      <c r="F307" s="1" t="s">
        <v>14</v>
      </c>
      <c r="G307" s="1" t="s">
        <v>25</v>
      </c>
      <c r="H307">
        <v>1359747</v>
      </c>
      <c r="I307">
        <v>471796</v>
      </c>
      <c r="J307">
        <v>85070</v>
      </c>
      <c r="K307">
        <v>14073</v>
      </c>
      <c r="L307">
        <f>bbdd_Social_Media_Trends[[#This Row],[Likes]]+bbdd_Social_Media_Trends[[#This Row],[Shares]]+bbdd_Social_Media_Trends[[#This Row],[Comments]]</f>
        <v>570939</v>
      </c>
      <c r="M307">
        <f>bbdd_Social_Media_Trends[[#This Row],[Interactions]]/bbdd_Social_Media_Trends[[#This Row],[Views]]</f>
        <v>0.41988619941797994</v>
      </c>
      <c r="N307" s="1" t="s">
        <v>16</v>
      </c>
      <c r="O307" s="4">
        <f t="shared" si="4"/>
        <v>0</v>
      </c>
    </row>
    <row r="308" spans="1:15">
      <c r="A308" s="1" t="s">
        <v>348</v>
      </c>
      <c r="B308" s="2">
        <v>45224</v>
      </c>
      <c r="C308" s="13" t="str">
        <f>TEXT(bbdd_Social_Media_Trends[[#This Row],[Post_Date]],"aaaa-mm")</f>
        <v>2023-10</v>
      </c>
      <c r="D308" s="1" t="s">
        <v>27</v>
      </c>
      <c r="E308" s="1" t="s">
        <v>35</v>
      </c>
      <c r="F308" s="1" t="s">
        <v>36</v>
      </c>
      <c r="G308" s="1" t="s">
        <v>44</v>
      </c>
      <c r="H308">
        <v>3205182</v>
      </c>
      <c r="I308">
        <v>109645</v>
      </c>
      <c r="J308">
        <v>57308</v>
      </c>
      <c r="K308">
        <v>13223</v>
      </c>
      <c r="L308">
        <f>bbdd_Social_Media_Trends[[#This Row],[Likes]]+bbdd_Social_Media_Trends[[#This Row],[Shares]]+bbdd_Social_Media_Trends[[#This Row],[Comments]]</f>
        <v>180176</v>
      </c>
      <c r="M308">
        <f>bbdd_Social_Media_Trends[[#This Row],[Interactions]]/bbdd_Social_Media_Trends[[#This Row],[Views]]</f>
        <v>5.6213968504752618E-2</v>
      </c>
      <c r="N308" s="1" t="s">
        <v>22</v>
      </c>
      <c r="O308" s="4">
        <f t="shared" si="4"/>
        <v>0</v>
      </c>
    </row>
    <row r="309" spans="1:15">
      <c r="A309" s="1" t="s">
        <v>349</v>
      </c>
      <c r="B309" s="2">
        <v>44817</v>
      </c>
      <c r="C309" s="13" t="str">
        <f>TEXT(bbdd_Social_Media_Trends[[#This Row],[Post_Date]],"aaaa-mm")</f>
        <v>2022-09</v>
      </c>
      <c r="D309" s="1" t="s">
        <v>18</v>
      </c>
      <c r="E309" s="1" t="s">
        <v>19</v>
      </c>
      <c r="F309" s="1" t="s">
        <v>14</v>
      </c>
      <c r="G309" s="1" t="s">
        <v>21</v>
      </c>
      <c r="H309">
        <v>1333000</v>
      </c>
      <c r="I309">
        <v>426321</v>
      </c>
      <c r="J309">
        <v>26174</v>
      </c>
      <c r="K309">
        <v>27048</v>
      </c>
      <c r="L309">
        <f>bbdd_Social_Media_Trends[[#This Row],[Likes]]+bbdd_Social_Media_Trends[[#This Row],[Shares]]+bbdd_Social_Media_Trends[[#This Row],[Comments]]</f>
        <v>479543</v>
      </c>
      <c r="M309">
        <f>bbdd_Social_Media_Trends[[#This Row],[Interactions]]/bbdd_Social_Media_Trends[[#This Row],[Views]]</f>
        <v>0.35974718679669915</v>
      </c>
      <c r="N309" s="1" t="s">
        <v>22</v>
      </c>
      <c r="O309" s="4">
        <f t="shared" si="4"/>
        <v>0</v>
      </c>
    </row>
    <row r="310" spans="1:15">
      <c r="A310" s="1" t="s">
        <v>350</v>
      </c>
      <c r="B310" s="2">
        <v>45263</v>
      </c>
      <c r="C310" s="13" t="str">
        <f>TEXT(bbdd_Social_Media_Trends[[#This Row],[Post_Date]],"aaaa-mm")</f>
        <v>2023-12</v>
      </c>
      <c r="D310" s="1" t="s">
        <v>18</v>
      </c>
      <c r="E310" s="1" t="s">
        <v>13</v>
      </c>
      <c r="F310" s="1" t="s">
        <v>32</v>
      </c>
      <c r="G310" s="1" t="s">
        <v>15</v>
      </c>
      <c r="H310">
        <v>543708</v>
      </c>
      <c r="I310">
        <v>19494</v>
      </c>
      <c r="J310">
        <v>13359</v>
      </c>
      <c r="K310">
        <v>8753</v>
      </c>
      <c r="L310">
        <f>bbdd_Social_Media_Trends[[#This Row],[Likes]]+bbdd_Social_Media_Trends[[#This Row],[Shares]]+bbdd_Social_Media_Trends[[#This Row],[Comments]]</f>
        <v>41606</v>
      </c>
      <c r="M310">
        <f>bbdd_Social_Media_Trends[[#This Row],[Interactions]]/bbdd_Social_Media_Trends[[#This Row],[Views]]</f>
        <v>7.6522692327499323E-2</v>
      </c>
      <c r="N310" s="1" t="s">
        <v>29</v>
      </c>
      <c r="O310" s="4">
        <f t="shared" si="4"/>
        <v>0</v>
      </c>
    </row>
    <row r="311" spans="1:15">
      <c r="A311" s="1" t="s">
        <v>351</v>
      </c>
      <c r="B311" s="2">
        <v>44998</v>
      </c>
      <c r="C311" s="13" t="str">
        <f>TEXT(bbdd_Social_Media_Trends[[#This Row],[Post_Date]],"aaaa-mm")</f>
        <v>2023-03</v>
      </c>
      <c r="D311" s="1" t="s">
        <v>12</v>
      </c>
      <c r="E311" s="1" t="s">
        <v>52</v>
      </c>
      <c r="F311" s="1" t="s">
        <v>20</v>
      </c>
      <c r="G311" s="1" t="s">
        <v>28</v>
      </c>
      <c r="H311">
        <v>2337694</v>
      </c>
      <c r="I311">
        <v>429342</v>
      </c>
      <c r="J311">
        <v>49196</v>
      </c>
      <c r="K311">
        <v>28304</v>
      </c>
      <c r="L311">
        <f>bbdd_Social_Media_Trends[[#This Row],[Likes]]+bbdd_Social_Media_Trends[[#This Row],[Shares]]+bbdd_Social_Media_Trends[[#This Row],[Comments]]</f>
        <v>506842</v>
      </c>
      <c r="M311">
        <f>bbdd_Social_Media_Trends[[#This Row],[Interactions]]/bbdd_Social_Media_Trends[[#This Row],[Views]]</f>
        <v>0.21681280783541387</v>
      </c>
      <c r="N311" s="1" t="s">
        <v>22</v>
      </c>
      <c r="O311" s="4">
        <f t="shared" si="4"/>
        <v>0</v>
      </c>
    </row>
    <row r="312" spans="1:15">
      <c r="A312" s="1" t="s">
        <v>352</v>
      </c>
      <c r="B312" s="2">
        <v>44697</v>
      </c>
      <c r="C312" s="13" t="str">
        <f>TEXT(bbdd_Social_Media_Trends[[#This Row],[Post_Date]],"aaaa-mm")</f>
        <v>2022-05</v>
      </c>
      <c r="D312" s="1" t="s">
        <v>12</v>
      </c>
      <c r="E312" s="1" t="s">
        <v>35</v>
      </c>
      <c r="F312" s="1" t="s">
        <v>20</v>
      </c>
      <c r="G312" s="1" t="s">
        <v>25</v>
      </c>
      <c r="H312">
        <v>1423060</v>
      </c>
      <c r="I312">
        <v>44643</v>
      </c>
      <c r="J312">
        <v>79715</v>
      </c>
      <c r="K312">
        <v>20950</v>
      </c>
      <c r="L312">
        <f>bbdd_Social_Media_Trends[[#This Row],[Likes]]+bbdd_Social_Media_Trends[[#This Row],[Shares]]+bbdd_Social_Media_Trends[[#This Row],[Comments]]</f>
        <v>145308</v>
      </c>
      <c r="M312">
        <f>bbdd_Social_Media_Trends[[#This Row],[Interactions]]/bbdd_Social_Media_Trends[[#This Row],[Views]]</f>
        <v>0.10210953859991849</v>
      </c>
      <c r="N312" s="1" t="s">
        <v>16</v>
      </c>
      <c r="O312" s="4">
        <f t="shared" si="4"/>
        <v>0</v>
      </c>
    </row>
    <row r="313" spans="1:15">
      <c r="A313" s="1" t="s">
        <v>353</v>
      </c>
      <c r="B313" s="2">
        <v>44782</v>
      </c>
      <c r="C313" s="13" t="str">
        <f>TEXT(bbdd_Social_Media_Trends[[#This Row],[Post_Date]],"aaaa-mm")</f>
        <v>2022-08</v>
      </c>
      <c r="D313" s="1" t="s">
        <v>24</v>
      </c>
      <c r="E313" s="1" t="s">
        <v>35</v>
      </c>
      <c r="F313" s="1" t="s">
        <v>41</v>
      </c>
      <c r="G313" s="1" t="s">
        <v>25</v>
      </c>
      <c r="H313">
        <v>70463</v>
      </c>
      <c r="I313">
        <v>81866</v>
      </c>
      <c r="J313">
        <v>70328</v>
      </c>
      <c r="K313">
        <v>42489</v>
      </c>
      <c r="L313">
        <f>bbdd_Social_Media_Trends[[#This Row],[Likes]]+bbdd_Social_Media_Trends[[#This Row],[Shares]]+bbdd_Social_Media_Trends[[#This Row],[Comments]]</f>
        <v>194683</v>
      </c>
      <c r="M313">
        <f>bbdd_Social_Media_Trends[[#This Row],[Interactions]]/bbdd_Social_Media_Trends[[#This Row],[Views]]</f>
        <v>2.7629110313214027</v>
      </c>
      <c r="N313" s="1" t="s">
        <v>29</v>
      </c>
      <c r="O313" s="4">
        <f t="shared" si="4"/>
        <v>0</v>
      </c>
    </row>
    <row r="314" spans="1:15">
      <c r="A314" s="1" t="s">
        <v>354</v>
      </c>
      <c r="B314" s="2">
        <v>44637</v>
      </c>
      <c r="C314" s="13" t="str">
        <f>TEXT(bbdd_Social_Media_Trends[[#This Row],[Post_Date]],"aaaa-mm")</f>
        <v>2022-03</v>
      </c>
      <c r="D314" s="1" t="s">
        <v>12</v>
      </c>
      <c r="E314" s="1" t="s">
        <v>31</v>
      </c>
      <c r="F314" s="1" t="s">
        <v>32</v>
      </c>
      <c r="G314" s="1" t="s">
        <v>25</v>
      </c>
      <c r="H314">
        <v>245443</v>
      </c>
      <c r="I314">
        <v>457409</v>
      </c>
      <c r="J314">
        <v>42668</v>
      </c>
      <c r="K314">
        <v>8442</v>
      </c>
      <c r="L314">
        <f>bbdd_Social_Media_Trends[[#This Row],[Likes]]+bbdd_Social_Media_Trends[[#This Row],[Shares]]+bbdd_Social_Media_Trends[[#This Row],[Comments]]</f>
        <v>508519</v>
      </c>
      <c r="M314">
        <f>bbdd_Social_Media_Trends[[#This Row],[Interactions]]/bbdd_Social_Media_Trends[[#This Row],[Views]]</f>
        <v>2.0718415273607316</v>
      </c>
      <c r="N314" s="1" t="s">
        <v>29</v>
      </c>
      <c r="O314" s="4">
        <f t="shared" si="4"/>
        <v>0</v>
      </c>
    </row>
    <row r="315" spans="1:15">
      <c r="A315" s="1" t="s">
        <v>355</v>
      </c>
      <c r="B315" s="2">
        <v>45257</v>
      </c>
      <c r="C315" s="13" t="str">
        <f>TEXT(bbdd_Social_Media_Trends[[#This Row],[Post_Date]],"aaaa-mm")</f>
        <v>2023-11</v>
      </c>
      <c r="D315" s="1" t="s">
        <v>12</v>
      </c>
      <c r="E315" s="1" t="s">
        <v>19</v>
      </c>
      <c r="F315" s="1" t="s">
        <v>36</v>
      </c>
      <c r="G315" s="1" t="s">
        <v>37</v>
      </c>
      <c r="H315">
        <v>2243003</v>
      </c>
      <c r="I315">
        <v>67157</v>
      </c>
      <c r="J315">
        <v>46609</v>
      </c>
      <c r="K315">
        <v>10189</v>
      </c>
      <c r="L315">
        <f>bbdd_Social_Media_Trends[[#This Row],[Likes]]+bbdd_Social_Media_Trends[[#This Row],[Shares]]+bbdd_Social_Media_Trends[[#This Row],[Comments]]</f>
        <v>123955</v>
      </c>
      <c r="M315">
        <f>bbdd_Social_Media_Trends[[#This Row],[Interactions]]/bbdd_Social_Media_Trends[[#This Row],[Views]]</f>
        <v>5.5262966656754363E-2</v>
      </c>
      <c r="N315" s="1" t="s">
        <v>16</v>
      </c>
      <c r="O315" s="4">
        <f t="shared" si="4"/>
        <v>0</v>
      </c>
    </row>
    <row r="316" spans="1:15">
      <c r="A316" s="1" t="s">
        <v>356</v>
      </c>
      <c r="B316" s="2">
        <v>44584</v>
      </c>
      <c r="C316" s="13" t="str">
        <f>TEXT(bbdd_Social_Media_Trends[[#This Row],[Post_Date]],"aaaa-mm")</f>
        <v>2022-01</v>
      </c>
      <c r="D316" s="1" t="s">
        <v>27</v>
      </c>
      <c r="E316" s="1" t="s">
        <v>35</v>
      </c>
      <c r="F316" s="1" t="s">
        <v>32</v>
      </c>
      <c r="G316" s="1" t="s">
        <v>21</v>
      </c>
      <c r="H316">
        <v>567506</v>
      </c>
      <c r="I316">
        <v>90799</v>
      </c>
      <c r="J316">
        <v>30845</v>
      </c>
      <c r="K316">
        <v>11229</v>
      </c>
      <c r="L316">
        <f>bbdd_Social_Media_Trends[[#This Row],[Likes]]+bbdd_Social_Media_Trends[[#This Row],[Shares]]+bbdd_Social_Media_Trends[[#This Row],[Comments]]</f>
        <v>132873</v>
      </c>
      <c r="M316">
        <f>bbdd_Social_Media_Trends[[#This Row],[Interactions]]/bbdd_Social_Media_Trends[[#This Row],[Views]]</f>
        <v>0.23413496949811985</v>
      </c>
      <c r="N316" s="1" t="s">
        <v>22</v>
      </c>
      <c r="O316" s="4">
        <f t="shared" si="4"/>
        <v>0</v>
      </c>
    </row>
    <row r="317" spans="1:15">
      <c r="A317" s="1" t="s">
        <v>357</v>
      </c>
      <c r="B317" s="2">
        <v>45027</v>
      </c>
      <c r="C317" s="13" t="str">
        <f>TEXT(bbdd_Social_Media_Trends[[#This Row],[Post_Date]],"aaaa-mm")</f>
        <v>2023-04</v>
      </c>
      <c r="D317" s="1" t="s">
        <v>27</v>
      </c>
      <c r="E317" s="1" t="s">
        <v>46</v>
      </c>
      <c r="F317" s="1" t="s">
        <v>32</v>
      </c>
      <c r="G317" s="1" t="s">
        <v>37</v>
      </c>
      <c r="H317">
        <v>1345248</v>
      </c>
      <c r="I317">
        <v>10364</v>
      </c>
      <c r="J317">
        <v>16629</v>
      </c>
      <c r="K317">
        <v>34324</v>
      </c>
      <c r="L317">
        <f>bbdd_Social_Media_Trends[[#This Row],[Likes]]+bbdd_Social_Media_Trends[[#This Row],[Shares]]+bbdd_Social_Media_Trends[[#This Row],[Comments]]</f>
        <v>61317</v>
      </c>
      <c r="M317">
        <f>bbdd_Social_Media_Trends[[#This Row],[Interactions]]/bbdd_Social_Media_Trends[[#This Row],[Views]]</f>
        <v>4.5580443159922927E-2</v>
      </c>
      <c r="N317" s="1" t="s">
        <v>22</v>
      </c>
      <c r="O317" s="4">
        <f t="shared" si="4"/>
        <v>0</v>
      </c>
    </row>
    <row r="318" spans="1:15">
      <c r="A318" s="1" t="s">
        <v>358</v>
      </c>
      <c r="B318" s="2">
        <v>45019</v>
      </c>
      <c r="C318" s="13" t="str">
        <f>TEXT(bbdd_Social_Media_Trends[[#This Row],[Post_Date]],"aaaa-mm")</f>
        <v>2023-04</v>
      </c>
      <c r="D318" s="1" t="s">
        <v>18</v>
      </c>
      <c r="E318" s="1" t="s">
        <v>31</v>
      </c>
      <c r="F318" s="1" t="s">
        <v>14</v>
      </c>
      <c r="G318" s="1" t="s">
        <v>50</v>
      </c>
      <c r="H318">
        <v>567122</v>
      </c>
      <c r="I318">
        <v>489613</v>
      </c>
      <c r="J318">
        <v>6414</v>
      </c>
      <c r="K318">
        <v>13429</v>
      </c>
      <c r="L318">
        <f>bbdd_Social_Media_Trends[[#This Row],[Likes]]+bbdd_Social_Media_Trends[[#This Row],[Shares]]+bbdd_Social_Media_Trends[[#This Row],[Comments]]</f>
        <v>509456</v>
      </c>
      <c r="M318">
        <f>bbdd_Social_Media_Trends[[#This Row],[Interactions]]/bbdd_Social_Media_Trends[[#This Row],[Views]]</f>
        <v>0.89831817492532473</v>
      </c>
      <c r="N318" s="1" t="s">
        <v>29</v>
      </c>
      <c r="O318" s="4">
        <f t="shared" si="4"/>
        <v>0</v>
      </c>
    </row>
    <row r="319" spans="1:15">
      <c r="A319" s="1" t="s">
        <v>359</v>
      </c>
      <c r="B319" s="2">
        <v>45265</v>
      </c>
      <c r="C319" s="13" t="str">
        <f>TEXT(bbdd_Social_Media_Trends[[#This Row],[Post_Date]],"aaaa-mm")</f>
        <v>2023-12</v>
      </c>
      <c r="D319" s="1" t="s">
        <v>24</v>
      </c>
      <c r="E319" s="1" t="s">
        <v>52</v>
      </c>
      <c r="F319" s="1" t="s">
        <v>14</v>
      </c>
      <c r="G319" s="1" t="s">
        <v>15</v>
      </c>
      <c r="H319">
        <v>4719001</v>
      </c>
      <c r="I319">
        <v>143216</v>
      </c>
      <c r="J319">
        <v>93614</v>
      </c>
      <c r="K319">
        <v>38476</v>
      </c>
      <c r="L319">
        <f>bbdd_Social_Media_Trends[[#This Row],[Likes]]+bbdd_Social_Media_Trends[[#This Row],[Shares]]+bbdd_Social_Media_Trends[[#This Row],[Comments]]</f>
        <v>275306</v>
      </c>
      <c r="M319">
        <f>bbdd_Social_Media_Trends[[#This Row],[Interactions]]/bbdd_Social_Media_Trends[[#This Row],[Views]]</f>
        <v>5.833989015895525E-2</v>
      </c>
      <c r="N319" s="1" t="s">
        <v>29</v>
      </c>
      <c r="O319" s="4">
        <f t="shared" si="4"/>
        <v>0</v>
      </c>
    </row>
    <row r="320" spans="1:15">
      <c r="A320" s="1" t="s">
        <v>360</v>
      </c>
      <c r="B320" s="2">
        <v>45197</v>
      </c>
      <c r="C320" s="13" t="str">
        <f>TEXT(bbdd_Social_Media_Trends[[#This Row],[Post_Date]],"aaaa-mm")</f>
        <v>2023-09</v>
      </c>
      <c r="D320" s="1" t="s">
        <v>12</v>
      </c>
      <c r="E320" s="1" t="s">
        <v>39</v>
      </c>
      <c r="F320" s="1" t="s">
        <v>36</v>
      </c>
      <c r="G320" s="1" t="s">
        <v>15</v>
      </c>
      <c r="H320">
        <v>1357286</v>
      </c>
      <c r="I320">
        <v>485410</v>
      </c>
      <c r="J320">
        <v>96395</v>
      </c>
      <c r="K320">
        <v>177</v>
      </c>
      <c r="L320">
        <f>bbdd_Social_Media_Trends[[#This Row],[Likes]]+bbdd_Social_Media_Trends[[#This Row],[Shares]]+bbdd_Social_Media_Trends[[#This Row],[Comments]]</f>
        <v>581982</v>
      </c>
      <c r="M320">
        <f>bbdd_Social_Media_Trends[[#This Row],[Interactions]]/bbdd_Social_Media_Trends[[#This Row],[Views]]</f>
        <v>0.42878361671747883</v>
      </c>
      <c r="N320" s="1" t="s">
        <v>16</v>
      </c>
      <c r="O320" s="4">
        <f t="shared" si="4"/>
        <v>0</v>
      </c>
    </row>
    <row r="321" spans="1:15">
      <c r="A321" s="1" t="s">
        <v>361</v>
      </c>
      <c r="B321" s="2">
        <v>45101</v>
      </c>
      <c r="C321" s="13" t="str">
        <f>TEXT(bbdd_Social_Media_Trends[[#This Row],[Post_Date]],"aaaa-mm")</f>
        <v>2023-06</v>
      </c>
      <c r="D321" s="1" t="s">
        <v>24</v>
      </c>
      <c r="E321" s="1" t="s">
        <v>59</v>
      </c>
      <c r="F321" s="1" t="s">
        <v>36</v>
      </c>
      <c r="G321" s="1" t="s">
        <v>21</v>
      </c>
      <c r="H321">
        <v>2298278</v>
      </c>
      <c r="I321">
        <v>202870</v>
      </c>
      <c r="J321">
        <v>25710</v>
      </c>
      <c r="K321">
        <v>3153</v>
      </c>
      <c r="L321">
        <f>bbdd_Social_Media_Trends[[#This Row],[Likes]]+bbdd_Social_Media_Trends[[#This Row],[Shares]]+bbdd_Social_Media_Trends[[#This Row],[Comments]]</f>
        <v>231733</v>
      </c>
      <c r="M321">
        <f>bbdd_Social_Media_Trends[[#This Row],[Interactions]]/bbdd_Social_Media_Trends[[#This Row],[Views]]</f>
        <v>0.10082896847117712</v>
      </c>
      <c r="N321" s="1" t="s">
        <v>29</v>
      </c>
      <c r="O321" s="4">
        <f t="shared" si="4"/>
        <v>0</v>
      </c>
    </row>
    <row r="322" spans="1:15">
      <c r="A322" s="1" t="s">
        <v>362</v>
      </c>
      <c r="B322" s="2">
        <v>44978</v>
      </c>
      <c r="C322" s="13" t="str">
        <f>TEXT(bbdd_Social_Media_Trends[[#This Row],[Post_Date]],"aaaa-mm")</f>
        <v>2023-02</v>
      </c>
      <c r="D322" s="1" t="s">
        <v>12</v>
      </c>
      <c r="E322" s="1" t="s">
        <v>13</v>
      </c>
      <c r="F322" s="1" t="s">
        <v>32</v>
      </c>
      <c r="G322" s="1" t="s">
        <v>25</v>
      </c>
      <c r="H322">
        <v>436487</v>
      </c>
      <c r="I322">
        <v>440596</v>
      </c>
      <c r="J322">
        <v>28677</v>
      </c>
      <c r="K322">
        <v>23094</v>
      </c>
      <c r="L322">
        <f>bbdd_Social_Media_Trends[[#This Row],[Likes]]+bbdd_Social_Media_Trends[[#This Row],[Shares]]+bbdd_Social_Media_Trends[[#This Row],[Comments]]</f>
        <v>492367</v>
      </c>
      <c r="M322">
        <f>bbdd_Social_Media_Trends[[#This Row],[Interactions]]/bbdd_Social_Media_Trends[[#This Row],[Views]]</f>
        <v>1.1280221404073889</v>
      </c>
      <c r="N322" s="1" t="s">
        <v>22</v>
      </c>
      <c r="O322" s="4">
        <f t="shared" ref="O322:O385" si="5">IF(ISERROR(VLOOKUP(A322,A323:A5320,1,FALSE)),0, 1)</f>
        <v>0</v>
      </c>
    </row>
    <row r="323" spans="1:15">
      <c r="A323" s="1" t="s">
        <v>363</v>
      </c>
      <c r="B323" s="2">
        <v>44712</v>
      </c>
      <c r="C323" s="13" t="str">
        <f>TEXT(bbdd_Social_Media_Trends[[#This Row],[Post_Date]],"aaaa-mm")</f>
        <v>2022-05</v>
      </c>
      <c r="D323" s="1" t="s">
        <v>27</v>
      </c>
      <c r="E323" s="1" t="s">
        <v>59</v>
      </c>
      <c r="F323" s="1" t="s">
        <v>32</v>
      </c>
      <c r="G323" s="1" t="s">
        <v>25</v>
      </c>
      <c r="H323">
        <v>2824208</v>
      </c>
      <c r="I323">
        <v>151603</v>
      </c>
      <c r="J323">
        <v>30104</v>
      </c>
      <c r="K323">
        <v>8914</v>
      </c>
      <c r="L323">
        <f>bbdd_Social_Media_Trends[[#This Row],[Likes]]+bbdd_Social_Media_Trends[[#This Row],[Shares]]+bbdd_Social_Media_Trends[[#This Row],[Comments]]</f>
        <v>190621</v>
      </c>
      <c r="M323">
        <f>bbdd_Social_Media_Trends[[#This Row],[Interactions]]/bbdd_Social_Media_Trends[[#This Row],[Views]]</f>
        <v>6.7495382776339416E-2</v>
      </c>
      <c r="N323" s="1" t="s">
        <v>16</v>
      </c>
      <c r="O323" s="4">
        <f t="shared" si="5"/>
        <v>0</v>
      </c>
    </row>
    <row r="324" spans="1:15">
      <c r="A324" s="1" t="s">
        <v>364</v>
      </c>
      <c r="B324" s="2">
        <v>45215</v>
      </c>
      <c r="C324" s="13" t="str">
        <f>TEXT(bbdd_Social_Media_Trends[[#This Row],[Post_Date]],"aaaa-mm")</f>
        <v>2023-10</v>
      </c>
      <c r="D324" s="1" t="s">
        <v>24</v>
      </c>
      <c r="E324" s="1" t="s">
        <v>39</v>
      </c>
      <c r="F324" s="1" t="s">
        <v>36</v>
      </c>
      <c r="G324" s="1" t="s">
        <v>44</v>
      </c>
      <c r="H324">
        <v>2517906</v>
      </c>
      <c r="I324">
        <v>254149</v>
      </c>
      <c r="J324">
        <v>3970</v>
      </c>
      <c r="K324">
        <v>17586</v>
      </c>
      <c r="L324">
        <f>bbdd_Social_Media_Trends[[#This Row],[Likes]]+bbdd_Social_Media_Trends[[#This Row],[Shares]]+bbdd_Social_Media_Trends[[#This Row],[Comments]]</f>
        <v>275705</v>
      </c>
      <c r="M324">
        <f>bbdd_Social_Media_Trends[[#This Row],[Interactions]]/bbdd_Social_Media_Trends[[#This Row],[Views]]</f>
        <v>0.10949773343405195</v>
      </c>
      <c r="N324" s="1" t="s">
        <v>22</v>
      </c>
      <c r="O324" s="4">
        <f t="shared" si="5"/>
        <v>0</v>
      </c>
    </row>
    <row r="325" spans="1:15">
      <c r="A325" s="1" t="s">
        <v>365</v>
      </c>
      <c r="B325" s="2">
        <v>44643</v>
      </c>
      <c r="C325" s="13" t="str">
        <f>TEXT(bbdd_Social_Media_Trends[[#This Row],[Post_Date]],"aaaa-mm")</f>
        <v>2022-03</v>
      </c>
      <c r="D325" s="1" t="s">
        <v>12</v>
      </c>
      <c r="E325" s="1" t="s">
        <v>13</v>
      </c>
      <c r="F325" s="1" t="s">
        <v>36</v>
      </c>
      <c r="G325" s="1" t="s">
        <v>37</v>
      </c>
      <c r="H325">
        <v>1070510</v>
      </c>
      <c r="I325">
        <v>29674</v>
      </c>
      <c r="J325">
        <v>53802</v>
      </c>
      <c r="K325">
        <v>4514</v>
      </c>
      <c r="L325">
        <f>bbdd_Social_Media_Trends[[#This Row],[Likes]]+bbdd_Social_Media_Trends[[#This Row],[Shares]]+bbdd_Social_Media_Trends[[#This Row],[Comments]]</f>
        <v>87990</v>
      </c>
      <c r="M325">
        <f>bbdd_Social_Media_Trends[[#This Row],[Interactions]]/bbdd_Social_Media_Trends[[#This Row],[Views]]</f>
        <v>8.2194468057281103E-2</v>
      </c>
      <c r="N325" s="1" t="s">
        <v>16</v>
      </c>
      <c r="O325" s="4">
        <f t="shared" si="5"/>
        <v>0</v>
      </c>
    </row>
    <row r="326" spans="1:15">
      <c r="A326" s="1" t="s">
        <v>366</v>
      </c>
      <c r="B326" s="2">
        <v>44895</v>
      </c>
      <c r="C326" s="13" t="str">
        <f>TEXT(bbdd_Social_Media_Trends[[#This Row],[Post_Date]],"aaaa-mm")</f>
        <v>2022-11</v>
      </c>
      <c r="D326" s="1" t="s">
        <v>12</v>
      </c>
      <c r="E326" s="1" t="s">
        <v>35</v>
      </c>
      <c r="F326" s="1" t="s">
        <v>36</v>
      </c>
      <c r="G326" s="1" t="s">
        <v>15</v>
      </c>
      <c r="H326">
        <v>3369227</v>
      </c>
      <c r="I326">
        <v>130484</v>
      </c>
      <c r="J326">
        <v>70848</v>
      </c>
      <c r="K326">
        <v>12010</v>
      </c>
      <c r="L326">
        <f>bbdd_Social_Media_Trends[[#This Row],[Likes]]+bbdd_Social_Media_Trends[[#This Row],[Shares]]+bbdd_Social_Media_Trends[[#This Row],[Comments]]</f>
        <v>213342</v>
      </c>
      <c r="M326">
        <f>bbdd_Social_Media_Trends[[#This Row],[Interactions]]/bbdd_Social_Media_Trends[[#This Row],[Views]]</f>
        <v>6.3320755769795262E-2</v>
      </c>
      <c r="N326" s="1" t="s">
        <v>22</v>
      </c>
      <c r="O326" s="4">
        <f t="shared" si="5"/>
        <v>0</v>
      </c>
    </row>
    <row r="327" spans="1:15">
      <c r="A327" s="1" t="s">
        <v>367</v>
      </c>
      <c r="B327" s="2">
        <v>44944</v>
      </c>
      <c r="C327" s="13" t="str">
        <f>TEXT(bbdd_Social_Media_Trends[[#This Row],[Post_Date]],"aaaa-mm")</f>
        <v>2023-01</v>
      </c>
      <c r="D327" s="1" t="s">
        <v>12</v>
      </c>
      <c r="E327" s="1" t="s">
        <v>52</v>
      </c>
      <c r="F327" s="1" t="s">
        <v>14</v>
      </c>
      <c r="G327" s="1" t="s">
        <v>60</v>
      </c>
      <c r="H327">
        <v>2580238</v>
      </c>
      <c r="I327">
        <v>118495</v>
      </c>
      <c r="J327">
        <v>10621</v>
      </c>
      <c r="K327">
        <v>34440</v>
      </c>
      <c r="L327">
        <f>bbdd_Social_Media_Trends[[#This Row],[Likes]]+bbdd_Social_Media_Trends[[#This Row],[Shares]]+bbdd_Social_Media_Trends[[#This Row],[Comments]]</f>
        <v>163556</v>
      </c>
      <c r="M327">
        <f>bbdd_Social_Media_Trends[[#This Row],[Interactions]]/bbdd_Social_Media_Trends[[#This Row],[Views]]</f>
        <v>6.3387951033974391E-2</v>
      </c>
      <c r="N327" s="1" t="s">
        <v>22</v>
      </c>
      <c r="O327" s="4">
        <f t="shared" si="5"/>
        <v>0</v>
      </c>
    </row>
    <row r="328" spans="1:15">
      <c r="A328" s="1" t="s">
        <v>368</v>
      </c>
      <c r="B328" s="2">
        <v>45215</v>
      </c>
      <c r="C328" s="13" t="str">
        <f>TEXT(bbdd_Social_Media_Trends[[#This Row],[Post_Date]],"aaaa-mm")</f>
        <v>2023-10</v>
      </c>
      <c r="D328" s="1" t="s">
        <v>12</v>
      </c>
      <c r="E328" s="1" t="s">
        <v>35</v>
      </c>
      <c r="F328" s="1" t="s">
        <v>41</v>
      </c>
      <c r="G328" s="1" t="s">
        <v>37</v>
      </c>
      <c r="H328">
        <v>1094116</v>
      </c>
      <c r="I328">
        <v>301730</v>
      </c>
      <c r="J328">
        <v>23651</v>
      </c>
      <c r="K328">
        <v>29582</v>
      </c>
      <c r="L328">
        <f>bbdd_Social_Media_Trends[[#This Row],[Likes]]+bbdd_Social_Media_Trends[[#This Row],[Shares]]+bbdd_Social_Media_Trends[[#This Row],[Comments]]</f>
        <v>354963</v>
      </c>
      <c r="M328">
        <f>bbdd_Social_Media_Trends[[#This Row],[Interactions]]/bbdd_Social_Media_Trends[[#This Row],[Views]]</f>
        <v>0.3244290367748941</v>
      </c>
      <c r="N328" s="1" t="s">
        <v>16</v>
      </c>
      <c r="O328" s="4">
        <f t="shared" si="5"/>
        <v>0</v>
      </c>
    </row>
    <row r="329" spans="1:15">
      <c r="A329" s="1" t="s">
        <v>369</v>
      </c>
      <c r="B329" s="2">
        <v>45028</v>
      </c>
      <c r="C329" s="13" t="str">
        <f>TEXT(bbdd_Social_Media_Trends[[#This Row],[Post_Date]],"aaaa-mm")</f>
        <v>2023-04</v>
      </c>
      <c r="D329" s="1" t="s">
        <v>27</v>
      </c>
      <c r="E329" s="1" t="s">
        <v>46</v>
      </c>
      <c r="F329" s="1" t="s">
        <v>47</v>
      </c>
      <c r="G329" s="1" t="s">
        <v>15</v>
      </c>
      <c r="H329">
        <v>3107277</v>
      </c>
      <c r="I329">
        <v>201634</v>
      </c>
      <c r="J329">
        <v>7994</v>
      </c>
      <c r="K329">
        <v>4367</v>
      </c>
      <c r="L329">
        <f>bbdd_Social_Media_Trends[[#This Row],[Likes]]+bbdd_Social_Media_Trends[[#This Row],[Shares]]+bbdd_Social_Media_Trends[[#This Row],[Comments]]</f>
        <v>213995</v>
      </c>
      <c r="M329">
        <f>bbdd_Social_Media_Trends[[#This Row],[Interactions]]/bbdd_Social_Media_Trends[[#This Row],[Views]]</f>
        <v>6.886898078285264E-2</v>
      </c>
      <c r="N329" s="1" t="s">
        <v>16</v>
      </c>
      <c r="O329" s="4">
        <f t="shared" si="5"/>
        <v>0</v>
      </c>
    </row>
    <row r="330" spans="1:15">
      <c r="A330" s="1" t="s">
        <v>370</v>
      </c>
      <c r="B330" s="2">
        <v>44688</v>
      </c>
      <c r="C330" s="13" t="str">
        <f>TEXT(bbdd_Social_Media_Trends[[#This Row],[Post_Date]],"aaaa-mm")</f>
        <v>2022-05</v>
      </c>
      <c r="D330" s="1" t="s">
        <v>18</v>
      </c>
      <c r="E330" s="1" t="s">
        <v>57</v>
      </c>
      <c r="F330" s="1" t="s">
        <v>14</v>
      </c>
      <c r="G330" s="1" t="s">
        <v>50</v>
      </c>
      <c r="H330">
        <v>3502729</v>
      </c>
      <c r="I330">
        <v>423463</v>
      </c>
      <c r="J330">
        <v>33243</v>
      </c>
      <c r="K330">
        <v>17585</v>
      </c>
      <c r="L330">
        <f>bbdd_Social_Media_Trends[[#This Row],[Likes]]+bbdd_Social_Media_Trends[[#This Row],[Shares]]+bbdd_Social_Media_Trends[[#This Row],[Comments]]</f>
        <v>474291</v>
      </c>
      <c r="M330">
        <f>bbdd_Social_Media_Trends[[#This Row],[Interactions]]/bbdd_Social_Media_Trends[[#This Row],[Views]]</f>
        <v>0.13540613618695593</v>
      </c>
      <c r="N330" s="1" t="s">
        <v>22</v>
      </c>
      <c r="O330" s="4">
        <f t="shared" si="5"/>
        <v>0</v>
      </c>
    </row>
    <row r="331" spans="1:15">
      <c r="A331" s="1" t="s">
        <v>371</v>
      </c>
      <c r="B331" s="2">
        <v>44822</v>
      </c>
      <c r="C331" s="13" t="str">
        <f>TEXT(bbdd_Social_Media_Trends[[#This Row],[Post_Date]],"aaaa-mm")</f>
        <v>2022-09</v>
      </c>
      <c r="D331" s="1" t="s">
        <v>27</v>
      </c>
      <c r="E331" s="1" t="s">
        <v>57</v>
      </c>
      <c r="F331" s="1" t="s">
        <v>36</v>
      </c>
      <c r="G331" s="1" t="s">
        <v>25</v>
      </c>
      <c r="H331">
        <v>3073848</v>
      </c>
      <c r="I331">
        <v>306268</v>
      </c>
      <c r="J331">
        <v>94923</v>
      </c>
      <c r="K331">
        <v>45513</v>
      </c>
      <c r="L331">
        <f>bbdd_Social_Media_Trends[[#This Row],[Likes]]+bbdd_Social_Media_Trends[[#This Row],[Shares]]+bbdd_Social_Media_Trends[[#This Row],[Comments]]</f>
        <v>446704</v>
      </c>
      <c r="M331">
        <f>bbdd_Social_Media_Trends[[#This Row],[Interactions]]/bbdd_Social_Media_Trends[[#This Row],[Views]]</f>
        <v>0.14532403684242032</v>
      </c>
      <c r="N331" s="1" t="s">
        <v>22</v>
      </c>
      <c r="O331" s="4">
        <f t="shared" si="5"/>
        <v>0</v>
      </c>
    </row>
    <row r="332" spans="1:15">
      <c r="A332" s="1" t="s">
        <v>372</v>
      </c>
      <c r="B332" s="2">
        <v>45261</v>
      </c>
      <c r="C332" s="13" t="str">
        <f>TEXT(bbdd_Social_Media_Trends[[#This Row],[Post_Date]],"aaaa-mm")</f>
        <v>2023-12</v>
      </c>
      <c r="D332" s="1" t="s">
        <v>12</v>
      </c>
      <c r="E332" s="1" t="s">
        <v>35</v>
      </c>
      <c r="F332" s="1" t="s">
        <v>36</v>
      </c>
      <c r="G332" s="1" t="s">
        <v>37</v>
      </c>
      <c r="H332">
        <v>2092377</v>
      </c>
      <c r="I332">
        <v>158177</v>
      </c>
      <c r="J332">
        <v>72216</v>
      </c>
      <c r="K332">
        <v>47525</v>
      </c>
      <c r="L332">
        <f>bbdd_Social_Media_Trends[[#This Row],[Likes]]+bbdd_Social_Media_Trends[[#This Row],[Shares]]+bbdd_Social_Media_Trends[[#This Row],[Comments]]</f>
        <v>277918</v>
      </c>
      <c r="M332">
        <f>bbdd_Social_Media_Trends[[#This Row],[Interactions]]/bbdd_Social_Media_Trends[[#This Row],[Views]]</f>
        <v>0.13282405608549511</v>
      </c>
      <c r="N332" s="1" t="s">
        <v>16</v>
      </c>
      <c r="O332" s="4">
        <f t="shared" si="5"/>
        <v>0</v>
      </c>
    </row>
    <row r="333" spans="1:15">
      <c r="A333" s="1" t="s">
        <v>373</v>
      </c>
      <c r="B333" s="2">
        <v>45158</v>
      </c>
      <c r="C333" s="13" t="str">
        <f>TEXT(bbdd_Social_Media_Trends[[#This Row],[Post_Date]],"aaaa-mm")</f>
        <v>2023-08</v>
      </c>
      <c r="D333" s="1" t="s">
        <v>27</v>
      </c>
      <c r="E333" s="1" t="s">
        <v>19</v>
      </c>
      <c r="F333" s="1" t="s">
        <v>32</v>
      </c>
      <c r="G333" s="1" t="s">
        <v>60</v>
      </c>
      <c r="H333">
        <v>4530257</v>
      </c>
      <c r="I333">
        <v>474798</v>
      </c>
      <c r="J333">
        <v>91950</v>
      </c>
      <c r="K333">
        <v>40024</v>
      </c>
      <c r="L333">
        <f>bbdd_Social_Media_Trends[[#This Row],[Likes]]+bbdd_Social_Media_Trends[[#This Row],[Shares]]+bbdd_Social_Media_Trends[[#This Row],[Comments]]</f>
        <v>606772</v>
      </c>
      <c r="M333">
        <f>bbdd_Social_Media_Trends[[#This Row],[Interactions]]/bbdd_Social_Media_Trends[[#This Row],[Views]]</f>
        <v>0.13393765519263034</v>
      </c>
      <c r="N333" s="1" t="s">
        <v>16</v>
      </c>
      <c r="O333" s="4">
        <f t="shared" si="5"/>
        <v>0</v>
      </c>
    </row>
    <row r="334" spans="1:15">
      <c r="A334" s="1" t="s">
        <v>374</v>
      </c>
      <c r="B334" s="2">
        <v>44854</v>
      </c>
      <c r="C334" s="13" t="str">
        <f>TEXT(bbdd_Social_Media_Trends[[#This Row],[Post_Date]],"aaaa-mm")</f>
        <v>2022-10</v>
      </c>
      <c r="D334" s="1" t="s">
        <v>12</v>
      </c>
      <c r="E334" s="1" t="s">
        <v>57</v>
      </c>
      <c r="F334" s="1" t="s">
        <v>41</v>
      </c>
      <c r="G334" s="1" t="s">
        <v>37</v>
      </c>
      <c r="H334">
        <v>4297874</v>
      </c>
      <c r="I334">
        <v>462449</v>
      </c>
      <c r="J334">
        <v>15517</v>
      </c>
      <c r="K334">
        <v>44021</v>
      </c>
      <c r="L334">
        <f>bbdd_Social_Media_Trends[[#This Row],[Likes]]+bbdd_Social_Media_Trends[[#This Row],[Shares]]+bbdd_Social_Media_Trends[[#This Row],[Comments]]</f>
        <v>521987</v>
      </c>
      <c r="M334">
        <f>bbdd_Social_Media_Trends[[#This Row],[Interactions]]/bbdd_Social_Media_Trends[[#This Row],[Views]]</f>
        <v>0.1214523738946279</v>
      </c>
      <c r="N334" s="1" t="s">
        <v>22</v>
      </c>
      <c r="O334" s="4">
        <f t="shared" si="5"/>
        <v>0</v>
      </c>
    </row>
    <row r="335" spans="1:15">
      <c r="A335" s="1" t="s">
        <v>375</v>
      </c>
      <c r="B335" s="2">
        <v>45134</v>
      </c>
      <c r="C335" s="13" t="str">
        <f>TEXT(bbdd_Social_Media_Trends[[#This Row],[Post_Date]],"aaaa-mm")</f>
        <v>2023-07</v>
      </c>
      <c r="D335" s="1" t="s">
        <v>12</v>
      </c>
      <c r="E335" s="1" t="s">
        <v>35</v>
      </c>
      <c r="F335" s="1" t="s">
        <v>32</v>
      </c>
      <c r="G335" s="1" t="s">
        <v>28</v>
      </c>
      <c r="H335">
        <v>2847461</v>
      </c>
      <c r="I335">
        <v>439633</v>
      </c>
      <c r="J335">
        <v>17966</v>
      </c>
      <c r="K335">
        <v>47276</v>
      </c>
      <c r="L335">
        <f>bbdd_Social_Media_Trends[[#This Row],[Likes]]+bbdd_Social_Media_Trends[[#This Row],[Shares]]+bbdd_Social_Media_Trends[[#This Row],[Comments]]</f>
        <v>504875</v>
      </c>
      <c r="M335">
        <f>bbdd_Social_Media_Trends[[#This Row],[Interactions]]/bbdd_Social_Media_Trends[[#This Row],[Views]]</f>
        <v>0.17730708164220688</v>
      </c>
      <c r="N335" s="1" t="s">
        <v>22</v>
      </c>
      <c r="O335" s="4">
        <f t="shared" si="5"/>
        <v>0</v>
      </c>
    </row>
    <row r="336" spans="1:15">
      <c r="A336" s="1" t="s">
        <v>376</v>
      </c>
      <c r="B336" s="2">
        <v>44825</v>
      </c>
      <c r="C336" s="13" t="str">
        <f>TEXT(bbdd_Social_Media_Trends[[#This Row],[Post_Date]],"aaaa-mm")</f>
        <v>2022-09</v>
      </c>
      <c r="D336" s="1" t="s">
        <v>18</v>
      </c>
      <c r="E336" s="1" t="s">
        <v>49</v>
      </c>
      <c r="F336" s="1" t="s">
        <v>14</v>
      </c>
      <c r="G336" s="1" t="s">
        <v>50</v>
      </c>
      <c r="H336">
        <v>4096574</v>
      </c>
      <c r="I336">
        <v>225112</v>
      </c>
      <c r="J336">
        <v>53015</v>
      </c>
      <c r="K336">
        <v>15291</v>
      </c>
      <c r="L336">
        <f>bbdd_Social_Media_Trends[[#This Row],[Likes]]+bbdd_Social_Media_Trends[[#This Row],[Shares]]+bbdd_Social_Media_Trends[[#This Row],[Comments]]</f>
        <v>293418</v>
      </c>
      <c r="M336">
        <f>bbdd_Social_Media_Trends[[#This Row],[Interactions]]/bbdd_Social_Media_Trends[[#This Row],[Views]]</f>
        <v>7.1625216583418236E-2</v>
      </c>
      <c r="N336" s="1" t="s">
        <v>29</v>
      </c>
      <c r="O336" s="4">
        <f t="shared" si="5"/>
        <v>0</v>
      </c>
    </row>
    <row r="337" spans="1:15">
      <c r="A337" s="1" t="s">
        <v>377</v>
      </c>
      <c r="B337" s="2">
        <v>44984</v>
      </c>
      <c r="C337" s="13" t="str">
        <f>TEXT(bbdd_Social_Media_Trends[[#This Row],[Post_Date]],"aaaa-mm")</f>
        <v>2023-02</v>
      </c>
      <c r="D337" s="1" t="s">
        <v>24</v>
      </c>
      <c r="E337" s="1" t="s">
        <v>52</v>
      </c>
      <c r="F337" s="1" t="s">
        <v>47</v>
      </c>
      <c r="G337" s="1" t="s">
        <v>25</v>
      </c>
      <c r="H337">
        <v>3708615</v>
      </c>
      <c r="I337">
        <v>239914</v>
      </c>
      <c r="J337">
        <v>45200</v>
      </c>
      <c r="K337">
        <v>8352</v>
      </c>
      <c r="L337">
        <f>bbdd_Social_Media_Trends[[#This Row],[Likes]]+bbdd_Social_Media_Trends[[#This Row],[Shares]]+bbdd_Social_Media_Trends[[#This Row],[Comments]]</f>
        <v>293466</v>
      </c>
      <c r="M337">
        <f>bbdd_Social_Media_Trends[[#This Row],[Interactions]]/bbdd_Social_Media_Trends[[#This Row],[Views]]</f>
        <v>7.9130888485324041E-2</v>
      </c>
      <c r="N337" s="1" t="s">
        <v>29</v>
      </c>
      <c r="O337" s="4">
        <f t="shared" si="5"/>
        <v>0</v>
      </c>
    </row>
    <row r="338" spans="1:15">
      <c r="A338" s="1" t="s">
        <v>378</v>
      </c>
      <c r="B338" s="2">
        <v>44595</v>
      </c>
      <c r="C338" s="13" t="str">
        <f>TEXT(bbdd_Social_Media_Trends[[#This Row],[Post_Date]],"aaaa-mm")</f>
        <v>2022-02</v>
      </c>
      <c r="D338" s="1" t="s">
        <v>12</v>
      </c>
      <c r="E338" s="1" t="s">
        <v>46</v>
      </c>
      <c r="F338" s="1" t="s">
        <v>47</v>
      </c>
      <c r="G338" s="1" t="s">
        <v>21</v>
      </c>
      <c r="H338">
        <v>4047898</v>
      </c>
      <c r="I338">
        <v>375210</v>
      </c>
      <c r="J338">
        <v>72728</v>
      </c>
      <c r="K338">
        <v>40390</v>
      </c>
      <c r="L338">
        <f>bbdd_Social_Media_Trends[[#This Row],[Likes]]+bbdd_Social_Media_Trends[[#This Row],[Shares]]+bbdd_Social_Media_Trends[[#This Row],[Comments]]</f>
        <v>488328</v>
      </c>
      <c r="M338">
        <f>bbdd_Social_Media_Trends[[#This Row],[Interactions]]/bbdd_Social_Media_Trends[[#This Row],[Views]]</f>
        <v>0.12063742712884563</v>
      </c>
      <c r="N338" s="1" t="s">
        <v>22</v>
      </c>
      <c r="O338" s="4">
        <f t="shared" si="5"/>
        <v>0</v>
      </c>
    </row>
    <row r="339" spans="1:15">
      <c r="A339" s="1" t="s">
        <v>379</v>
      </c>
      <c r="B339" s="2">
        <v>44852</v>
      </c>
      <c r="C339" s="13" t="str">
        <f>TEXT(bbdd_Social_Media_Trends[[#This Row],[Post_Date]],"aaaa-mm")</f>
        <v>2022-10</v>
      </c>
      <c r="D339" s="1" t="s">
        <v>24</v>
      </c>
      <c r="E339" s="1" t="s">
        <v>35</v>
      </c>
      <c r="F339" s="1" t="s">
        <v>47</v>
      </c>
      <c r="G339" s="1" t="s">
        <v>25</v>
      </c>
      <c r="H339">
        <v>2676484</v>
      </c>
      <c r="I339">
        <v>97672</v>
      </c>
      <c r="J339">
        <v>26461</v>
      </c>
      <c r="K339">
        <v>49856</v>
      </c>
      <c r="L339">
        <f>bbdd_Social_Media_Trends[[#This Row],[Likes]]+bbdd_Social_Media_Trends[[#This Row],[Shares]]+bbdd_Social_Media_Trends[[#This Row],[Comments]]</f>
        <v>173989</v>
      </c>
      <c r="M339">
        <f>bbdd_Social_Media_Trends[[#This Row],[Interactions]]/bbdd_Social_Media_Trends[[#This Row],[Views]]</f>
        <v>6.5006553373754522E-2</v>
      </c>
      <c r="N339" s="1" t="s">
        <v>16</v>
      </c>
      <c r="O339" s="4">
        <f t="shared" si="5"/>
        <v>0</v>
      </c>
    </row>
    <row r="340" spans="1:15">
      <c r="A340" s="1" t="s">
        <v>380</v>
      </c>
      <c r="B340" s="2">
        <v>44792</v>
      </c>
      <c r="C340" s="13" t="str">
        <f>TEXT(bbdd_Social_Media_Trends[[#This Row],[Post_Date]],"aaaa-mm")</f>
        <v>2022-08</v>
      </c>
      <c r="D340" s="1" t="s">
        <v>18</v>
      </c>
      <c r="E340" s="1" t="s">
        <v>19</v>
      </c>
      <c r="F340" s="1" t="s">
        <v>14</v>
      </c>
      <c r="G340" s="1" t="s">
        <v>50</v>
      </c>
      <c r="H340">
        <v>961039</v>
      </c>
      <c r="I340">
        <v>320162</v>
      </c>
      <c r="J340">
        <v>73066</v>
      </c>
      <c r="K340">
        <v>32</v>
      </c>
      <c r="L340">
        <f>bbdd_Social_Media_Trends[[#This Row],[Likes]]+bbdd_Social_Media_Trends[[#This Row],[Shares]]+bbdd_Social_Media_Trends[[#This Row],[Comments]]</f>
        <v>393260</v>
      </c>
      <c r="M340">
        <f>bbdd_Social_Media_Trends[[#This Row],[Interactions]]/bbdd_Social_Media_Trends[[#This Row],[Views]]</f>
        <v>0.40920295638366394</v>
      </c>
      <c r="N340" s="1" t="s">
        <v>29</v>
      </c>
      <c r="O340" s="4">
        <f t="shared" si="5"/>
        <v>0</v>
      </c>
    </row>
    <row r="341" spans="1:15">
      <c r="A341" s="1" t="s">
        <v>381</v>
      </c>
      <c r="B341" s="2">
        <v>45128</v>
      </c>
      <c r="C341" s="13" t="str">
        <f>TEXT(bbdd_Social_Media_Trends[[#This Row],[Post_Date]],"aaaa-mm")</f>
        <v>2023-07</v>
      </c>
      <c r="D341" s="1" t="s">
        <v>24</v>
      </c>
      <c r="E341" s="1" t="s">
        <v>59</v>
      </c>
      <c r="F341" s="1" t="s">
        <v>36</v>
      </c>
      <c r="G341" s="1" t="s">
        <v>50</v>
      </c>
      <c r="H341">
        <v>3806052</v>
      </c>
      <c r="I341">
        <v>336179</v>
      </c>
      <c r="J341">
        <v>69578</v>
      </c>
      <c r="K341">
        <v>32549</v>
      </c>
      <c r="L341">
        <f>bbdd_Social_Media_Trends[[#This Row],[Likes]]+bbdd_Social_Media_Trends[[#This Row],[Shares]]+bbdd_Social_Media_Trends[[#This Row],[Comments]]</f>
        <v>438306</v>
      </c>
      <c r="M341">
        <f>bbdd_Social_Media_Trends[[#This Row],[Interactions]]/bbdd_Social_Media_Trends[[#This Row],[Views]]</f>
        <v>0.11516027631782225</v>
      </c>
      <c r="N341" s="1" t="s">
        <v>22</v>
      </c>
      <c r="O341" s="4">
        <f t="shared" si="5"/>
        <v>0</v>
      </c>
    </row>
    <row r="342" spans="1:15">
      <c r="A342" s="1" t="s">
        <v>382</v>
      </c>
      <c r="B342" s="2">
        <v>44958</v>
      </c>
      <c r="C342" s="13" t="str">
        <f>TEXT(bbdd_Social_Media_Trends[[#This Row],[Post_Date]],"aaaa-mm")</f>
        <v>2023-02</v>
      </c>
      <c r="D342" s="1" t="s">
        <v>12</v>
      </c>
      <c r="E342" s="1" t="s">
        <v>49</v>
      </c>
      <c r="F342" s="1" t="s">
        <v>36</v>
      </c>
      <c r="G342" s="1" t="s">
        <v>28</v>
      </c>
      <c r="H342">
        <v>2277888</v>
      </c>
      <c r="I342">
        <v>10022</v>
      </c>
      <c r="J342">
        <v>63720</v>
      </c>
      <c r="K342">
        <v>49788</v>
      </c>
      <c r="L342">
        <f>bbdd_Social_Media_Trends[[#This Row],[Likes]]+bbdd_Social_Media_Trends[[#This Row],[Shares]]+bbdd_Social_Media_Trends[[#This Row],[Comments]]</f>
        <v>123530</v>
      </c>
      <c r="M342">
        <f>bbdd_Social_Media_Trends[[#This Row],[Interactions]]/bbdd_Social_Media_Trends[[#This Row],[Views]]</f>
        <v>5.423005872106091E-2</v>
      </c>
      <c r="N342" s="1" t="s">
        <v>29</v>
      </c>
      <c r="O342" s="4">
        <f t="shared" si="5"/>
        <v>0</v>
      </c>
    </row>
    <row r="343" spans="1:15">
      <c r="A343" s="1" t="s">
        <v>383</v>
      </c>
      <c r="B343" s="2">
        <v>45260</v>
      </c>
      <c r="C343" s="13" t="str">
        <f>TEXT(bbdd_Social_Media_Trends[[#This Row],[Post_Date]],"aaaa-mm")</f>
        <v>2023-11</v>
      </c>
      <c r="D343" s="1" t="s">
        <v>18</v>
      </c>
      <c r="E343" s="1" t="s">
        <v>49</v>
      </c>
      <c r="F343" s="1" t="s">
        <v>36</v>
      </c>
      <c r="G343" s="1" t="s">
        <v>15</v>
      </c>
      <c r="H343">
        <v>3850711</v>
      </c>
      <c r="I343">
        <v>419814</v>
      </c>
      <c r="J343">
        <v>14656</v>
      </c>
      <c r="K343">
        <v>45277</v>
      </c>
      <c r="L343">
        <f>bbdd_Social_Media_Trends[[#This Row],[Likes]]+bbdd_Social_Media_Trends[[#This Row],[Shares]]+bbdd_Social_Media_Trends[[#This Row],[Comments]]</f>
        <v>479747</v>
      </c>
      <c r="M343">
        <f>bbdd_Social_Media_Trends[[#This Row],[Interactions]]/bbdd_Social_Media_Trends[[#This Row],[Views]]</f>
        <v>0.12458660231837705</v>
      </c>
      <c r="N343" s="1" t="s">
        <v>29</v>
      </c>
      <c r="O343" s="4">
        <f t="shared" si="5"/>
        <v>0</v>
      </c>
    </row>
    <row r="344" spans="1:15">
      <c r="A344" s="1" t="s">
        <v>384</v>
      </c>
      <c r="B344" s="2">
        <v>44566</v>
      </c>
      <c r="C344" s="13" t="str">
        <f>TEXT(bbdd_Social_Media_Trends[[#This Row],[Post_Date]],"aaaa-mm")</f>
        <v>2022-01</v>
      </c>
      <c r="D344" s="1" t="s">
        <v>24</v>
      </c>
      <c r="E344" s="1" t="s">
        <v>57</v>
      </c>
      <c r="F344" s="1" t="s">
        <v>20</v>
      </c>
      <c r="G344" s="1" t="s">
        <v>44</v>
      </c>
      <c r="H344">
        <v>1675122</v>
      </c>
      <c r="I344">
        <v>177756</v>
      </c>
      <c r="J344">
        <v>68407</v>
      </c>
      <c r="K344">
        <v>36886</v>
      </c>
      <c r="L344">
        <f>bbdd_Social_Media_Trends[[#This Row],[Likes]]+bbdd_Social_Media_Trends[[#This Row],[Shares]]+bbdd_Social_Media_Trends[[#This Row],[Comments]]</f>
        <v>283049</v>
      </c>
      <c r="M344">
        <f>bbdd_Social_Media_Trends[[#This Row],[Interactions]]/bbdd_Social_Media_Trends[[#This Row],[Views]]</f>
        <v>0.16897217038520179</v>
      </c>
      <c r="N344" s="1" t="s">
        <v>22</v>
      </c>
      <c r="O344" s="4">
        <f t="shared" si="5"/>
        <v>0</v>
      </c>
    </row>
    <row r="345" spans="1:15">
      <c r="A345" s="1" t="s">
        <v>385</v>
      </c>
      <c r="B345" s="2">
        <v>44582</v>
      </c>
      <c r="C345" s="13" t="str">
        <f>TEXT(bbdd_Social_Media_Trends[[#This Row],[Post_Date]],"aaaa-mm")</f>
        <v>2022-01</v>
      </c>
      <c r="D345" s="1" t="s">
        <v>18</v>
      </c>
      <c r="E345" s="1" t="s">
        <v>13</v>
      </c>
      <c r="F345" s="1" t="s">
        <v>14</v>
      </c>
      <c r="G345" s="1" t="s">
        <v>50</v>
      </c>
      <c r="H345">
        <v>121735</v>
      </c>
      <c r="I345">
        <v>293092</v>
      </c>
      <c r="J345">
        <v>98179</v>
      </c>
      <c r="K345">
        <v>41884</v>
      </c>
      <c r="L345">
        <f>bbdd_Social_Media_Trends[[#This Row],[Likes]]+bbdd_Social_Media_Trends[[#This Row],[Shares]]+bbdd_Social_Media_Trends[[#This Row],[Comments]]</f>
        <v>433155</v>
      </c>
      <c r="M345">
        <f>bbdd_Social_Media_Trends[[#This Row],[Interactions]]/bbdd_Social_Media_Trends[[#This Row],[Views]]</f>
        <v>3.5581796525239251</v>
      </c>
      <c r="N345" s="1" t="s">
        <v>29</v>
      </c>
      <c r="O345" s="4">
        <f t="shared" si="5"/>
        <v>0</v>
      </c>
    </row>
    <row r="346" spans="1:15">
      <c r="A346" s="1" t="s">
        <v>386</v>
      </c>
      <c r="B346" s="2">
        <v>45152</v>
      </c>
      <c r="C346" s="13" t="str">
        <f>TEXT(bbdd_Social_Media_Trends[[#This Row],[Post_Date]],"aaaa-mm")</f>
        <v>2023-08</v>
      </c>
      <c r="D346" s="1" t="s">
        <v>18</v>
      </c>
      <c r="E346" s="1" t="s">
        <v>46</v>
      </c>
      <c r="F346" s="1" t="s">
        <v>47</v>
      </c>
      <c r="G346" s="1" t="s">
        <v>28</v>
      </c>
      <c r="H346">
        <v>423362</v>
      </c>
      <c r="I346">
        <v>110690</v>
      </c>
      <c r="J346">
        <v>51877</v>
      </c>
      <c r="K346">
        <v>22816</v>
      </c>
      <c r="L346">
        <f>bbdd_Social_Media_Trends[[#This Row],[Likes]]+bbdd_Social_Media_Trends[[#This Row],[Shares]]+bbdd_Social_Media_Trends[[#This Row],[Comments]]</f>
        <v>185383</v>
      </c>
      <c r="M346">
        <f>bbdd_Social_Media_Trends[[#This Row],[Interactions]]/bbdd_Social_Media_Trends[[#This Row],[Views]]</f>
        <v>0.43788294650913401</v>
      </c>
      <c r="N346" s="1" t="s">
        <v>16</v>
      </c>
      <c r="O346" s="4">
        <f t="shared" si="5"/>
        <v>0</v>
      </c>
    </row>
    <row r="347" spans="1:15">
      <c r="A347" s="1" t="s">
        <v>387</v>
      </c>
      <c r="B347" s="2">
        <v>44758</v>
      </c>
      <c r="C347" s="13" t="str">
        <f>TEXT(bbdd_Social_Media_Trends[[#This Row],[Post_Date]],"aaaa-mm")</f>
        <v>2022-07</v>
      </c>
      <c r="D347" s="1" t="s">
        <v>24</v>
      </c>
      <c r="E347" s="1" t="s">
        <v>13</v>
      </c>
      <c r="F347" s="1" t="s">
        <v>20</v>
      </c>
      <c r="G347" s="1" t="s">
        <v>28</v>
      </c>
      <c r="H347">
        <v>2902262</v>
      </c>
      <c r="I347">
        <v>99211</v>
      </c>
      <c r="J347">
        <v>30845</v>
      </c>
      <c r="K347">
        <v>37170</v>
      </c>
      <c r="L347">
        <f>bbdd_Social_Media_Trends[[#This Row],[Likes]]+bbdd_Social_Media_Trends[[#This Row],[Shares]]+bbdd_Social_Media_Trends[[#This Row],[Comments]]</f>
        <v>167226</v>
      </c>
      <c r="M347">
        <f>bbdd_Social_Media_Trends[[#This Row],[Interactions]]/bbdd_Social_Media_Trends[[#This Row],[Views]]</f>
        <v>5.7619194958966488E-2</v>
      </c>
      <c r="N347" s="1" t="s">
        <v>22</v>
      </c>
      <c r="O347" s="4">
        <f t="shared" si="5"/>
        <v>0</v>
      </c>
    </row>
    <row r="348" spans="1:15">
      <c r="A348" s="1" t="s">
        <v>388</v>
      </c>
      <c r="B348" s="2">
        <v>45160</v>
      </c>
      <c r="C348" s="13" t="str">
        <f>TEXT(bbdd_Social_Media_Trends[[#This Row],[Post_Date]],"aaaa-mm")</f>
        <v>2023-08</v>
      </c>
      <c r="D348" s="1" t="s">
        <v>27</v>
      </c>
      <c r="E348" s="1" t="s">
        <v>13</v>
      </c>
      <c r="F348" s="1" t="s">
        <v>32</v>
      </c>
      <c r="G348" s="1" t="s">
        <v>25</v>
      </c>
      <c r="H348">
        <v>1670715</v>
      </c>
      <c r="I348">
        <v>304208</v>
      </c>
      <c r="J348">
        <v>67487</v>
      </c>
      <c r="K348">
        <v>36984</v>
      </c>
      <c r="L348">
        <f>bbdd_Social_Media_Trends[[#This Row],[Likes]]+bbdd_Social_Media_Trends[[#This Row],[Shares]]+bbdd_Social_Media_Trends[[#This Row],[Comments]]</f>
        <v>408679</v>
      </c>
      <c r="M348">
        <f>bbdd_Social_Media_Trends[[#This Row],[Interactions]]/bbdd_Social_Media_Trends[[#This Row],[Views]]</f>
        <v>0.24461323445351241</v>
      </c>
      <c r="N348" s="1" t="s">
        <v>16</v>
      </c>
      <c r="O348" s="4">
        <f t="shared" si="5"/>
        <v>0</v>
      </c>
    </row>
    <row r="349" spans="1:15">
      <c r="A349" s="1" t="s">
        <v>389</v>
      </c>
      <c r="B349" s="2">
        <v>44973</v>
      </c>
      <c r="C349" s="13" t="str">
        <f>TEXT(bbdd_Social_Media_Trends[[#This Row],[Post_Date]],"aaaa-mm")</f>
        <v>2023-02</v>
      </c>
      <c r="D349" s="1" t="s">
        <v>27</v>
      </c>
      <c r="E349" s="1" t="s">
        <v>52</v>
      </c>
      <c r="F349" s="1" t="s">
        <v>36</v>
      </c>
      <c r="G349" s="1" t="s">
        <v>25</v>
      </c>
      <c r="H349">
        <v>3577708</v>
      </c>
      <c r="I349">
        <v>6650</v>
      </c>
      <c r="J349">
        <v>74312</v>
      </c>
      <c r="K349">
        <v>12776</v>
      </c>
      <c r="L349">
        <f>bbdd_Social_Media_Trends[[#This Row],[Likes]]+bbdd_Social_Media_Trends[[#This Row],[Shares]]+bbdd_Social_Media_Trends[[#This Row],[Comments]]</f>
        <v>93738</v>
      </c>
      <c r="M349">
        <f>bbdd_Social_Media_Trends[[#This Row],[Interactions]]/bbdd_Social_Media_Trends[[#This Row],[Views]]</f>
        <v>2.6200573104345017E-2</v>
      </c>
      <c r="N349" s="1" t="s">
        <v>29</v>
      </c>
      <c r="O349" s="4">
        <f t="shared" si="5"/>
        <v>0</v>
      </c>
    </row>
    <row r="350" spans="1:15">
      <c r="A350" s="1" t="s">
        <v>390</v>
      </c>
      <c r="B350" s="2">
        <v>44708</v>
      </c>
      <c r="C350" s="13" t="str">
        <f>TEXT(bbdd_Social_Media_Trends[[#This Row],[Post_Date]],"aaaa-mm")</f>
        <v>2022-05</v>
      </c>
      <c r="D350" s="1" t="s">
        <v>24</v>
      </c>
      <c r="E350" s="1" t="s">
        <v>35</v>
      </c>
      <c r="F350" s="1" t="s">
        <v>32</v>
      </c>
      <c r="G350" s="1" t="s">
        <v>28</v>
      </c>
      <c r="H350">
        <v>4157406</v>
      </c>
      <c r="I350">
        <v>52815</v>
      </c>
      <c r="J350">
        <v>89361</v>
      </c>
      <c r="K350">
        <v>25431</v>
      </c>
      <c r="L350">
        <f>bbdd_Social_Media_Trends[[#This Row],[Likes]]+bbdd_Social_Media_Trends[[#This Row],[Shares]]+bbdd_Social_Media_Trends[[#This Row],[Comments]]</f>
        <v>167607</v>
      </c>
      <c r="M350">
        <f>bbdd_Social_Media_Trends[[#This Row],[Interactions]]/bbdd_Social_Media_Trends[[#This Row],[Views]]</f>
        <v>4.0315283135686053E-2</v>
      </c>
      <c r="N350" s="1" t="s">
        <v>22</v>
      </c>
      <c r="O350" s="4">
        <f t="shared" si="5"/>
        <v>0</v>
      </c>
    </row>
    <row r="351" spans="1:15">
      <c r="A351" s="1" t="s">
        <v>391</v>
      </c>
      <c r="B351" s="2">
        <v>44812</v>
      </c>
      <c r="C351" s="13" t="str">
        <f>TEXT(bbdd_Social_Media_Trends[[#This Row],[Post_Date]],"aaaa-mm")</f>
        <v>2022-09</v>
      </c>
      <c r="D351" s="1" t="s">
        <v>12</v>
      </c>
      <c r="E351" s="1" t="s">
        <v>35</v>
      </c>
      <c r="F351" s="1" t="s">
        <v>32</v>
      </c>
      <c r="G351" s="1" t="s">
        <v>25</v>
      </c>
      <c r="H351">
        <v>4955860</v>
      </c>
      <c r="I351">
        <v>204064</v>
      </c>
      <c r="J351">
        <v>19359</v>
      </c>
      <c r="K351">
        <v>46500</v>
      </c>
      <c r="L351">
        <f>bbdd_Social_Media_Trends[[#This Row],[Likes]]+bbdd_Social_Media_Trends[[#This Row],[Shares]]+bbdd_Social_Media_Trends[[#This Row],[Comments]]</f>
        <v>269923</v>
      </c>
      <c r="M351">
        <f>bbdd_Social_Media_Trends[[#This Row],[Interactions]]/bbdd_Social_Media_Trends[[#This Row],[Views]]</f>
        <v>5.446542073424189E-2</v>
      </c>
      <c r="N351" s="1" t="s">
        <v>22</v>
      </c>
      <c r="O351" s="4">
        <f t="shared" si="5"/>
        <v>0</v>
      </c>
    </row>
    <row r="352" spans="1:15">
      <c r="A352" s="1" t="s">
        <v>392</v>
      </c>
      <c r="B352" s="2">
        <v>45048</v>
      </c>
      <c r="C352" s="13" t="str">
        <f>TEXT(bbdd_Social_Media_Trends[[#This Row],[Post_Date]],"aaaa-mm")</f>
        <v>2023-05</v>
      </c>
      <c r="D352" s="1" t="s">
        <v>12</v>
      </c>
      <c r="E352" s="1" t="s">
        <v>57</v>
      </c>
      <c r="F352" s="1" t="s">
        <v>32</v>
      </c>
      <c r="G352" s="1" t="s">
        <v>60</v>
      </c>
      <c r="H352">
        <v>3562055</v>
      </c>
      <c r="I352">
        <v>211324</v>
      </c>
      <c r="J352">
        <v>22318</v>
      </c>
      <c r="K352">
        <v>48831</v>
      </c>
      <c r="L352">
        <f>bbdd_Social_Media_Trends[[#This Row],[Likes]]+bbdd_Social_Media_Trends[[#This Row],[Shares]]+bbdd_Social_Media_Trends[[#This Row],[Comments]]</f>
        <v>282473</v>
      </c>
      <c r="M352">
        <f>bbdd_Social_Media_Trends[[#This Row],[Interactions]]/bbdd_Social_Media_Trends[[#This Row],[Views]]</f>
        <v>7.9300572282011372E-2</v>
      </c>
      <c r="N352" s="1" t="s">
        <v>29</v>
      </c>
      <c r="O352" s="4">
        <f t="shared" si="5"/>
        <v>0</v>
      </c>
    </row>
    <row r="353" spans="1:15">
      <c r="A353" s="1" t="s">
        <v>393</v>
      </c>
      <c r="B353" s="2">
        <v>44924</v>
      </c>
      <c r="C353" s="13" t="str">
        <f>TEXT(bbdd_Social_Media_Trends[[#This Row],[Post_Date]],"aaaa-mm")</f>
        <v>2022-12</v>
      </c>
      <c r="D353" s="1" t="s">
        <v>27</v>
      </c>
      <c r="E353" s="1" t="s">
        <v>59</v>
      </c>
      <c r="F353" s="1" t="s">
        <v>32</v>
      </c>
      <c r="G353" s="1" t="s">
        <v>50</v>
      </c>
      <c r="H353">
        <v>4443444</v>
      </c>
      <c r="I353">
        <v>329468</v>
      </c>
      <c r="J353">
        <v>67869</v>
      </c>
      <c r="K353">
        <v>13843</v>
      </c>
      <c r="L353">
        <f>bbdd_Social_Media_Trends[[#This Row],[Likes]]+bbdd_Social_Media_Trends[[#This Row],[Shares]]+bbdd_Social_Media_Trends[[#This Row],[Comments]]</f>
        <v>411180</v>
      </c>
      <c r="M353">
        <f>bbdd_Social_Media_Trends[[#This Row],[Interactions]]/bbdd_Social_Media_Trends[[#This Row],[Views]]</f>
        <v>9.2536329927866756E-2</v>
      </c>
      <c r="N353" s="1" t="s">
        <v>22</v>
      </c>
      <c r="O353" s="4">
        <f t="shared" si="5"/>
        <v>0</v>
      </c>
    </row>
    <row r="354" spans="1:15">
      <c r="A354" s="1" t="s">
        <v>394</v>
      </c>
      <c r="B354" s="2">
        <v>45078</v>
      </c>
      <c r="C354" s="13" t="str">
        <f>TEXT(bbdd_Social_Media_Trends[[#This Row],[Post_Date]],"aaaa-mm")</f>
        <v>2023-06</v>
      </c>
      <c r="D354" s="1" t="s">
        <v>12</v>
      </c>
      <c r="E354" s="1" t="s">
        <v>35</v>
      </c>
      <c r="F354" s="1" t="s">
        <v>14</v>
      </c>
      <c r="G354" s="1" t="s">
        <v>15</v>
      </c>
      <c r="H354">
        <v>377149</v>
      </c>
      <c r="I354">
        <v>207589</v>
      </c>
      <c r="J354">
        <v>13408</v>
      </c>
      <c r="K354">
        <v>15058</v>
      </c>
      <c r="L354">
        <f>bbdd_Social_Media_Trends[[#This Row],[Likes]]+bbdd_Social_Media_Trends[[#This Row],[Shares]]+bbdd_Social_Media_Trends[[#This Row],[Comments]]</f>
        <v>236055</v>
      </c>
      <c r="M354">
        <f>bbdd_Social_Media_Trends[[#This Row],[Interactions]]/bbdd_Social_Media_Trends[[#This Row],[Views]]</f>
        <v>0.62589321461809522</v>
      </c>
      <c r="N354" s="1" t="s">
        <v>16</v>
      </c>
      <c r="O354" s="4">
        <f t="shared" si="5"/>
        <v>0</v>
      </c>
    </row>
    <row r="355" spans="1:15">
      <c r="A355" s="1" t="s">
        <v>395</v>
      </c>
      <c r="B355" s="2">
        <v>45007</v>
      </c>
      <c r="C355" s="13" t="str">
        <f>TEXT(bbdd_Social_Media_Trends[[#This Row],[Post_Date]],"aaaa-mm")</f>
        <v>2023-03</v>
      </c>
      <c r="D355" s="1" t="s">
        <v>27</v>
      </c>
      <c r="E355" s="1" t="s">
        <v>57</v>
      </c>
      <c r="F355" s="1" t="s">
        <v>41</v>
      </c>
      <c r="G355" s="1" t="s">
        <v>60</v>
      </c>
      <c r="H355">
        <v>2711504</v>
      </c>
      <c r="I355">
        <v>428947</v>
      </c>
      <c r="J355">
        <v>52195</v>
      </c>
      <c r="K355">
        <v>4775</v>
      </c>
      <c r="L355">
        <f>bbdd_Social_Media_Trends[[#This Row],[Likes]]+bbdd_Social_Media_Trends[[#This Row],[Shares]]+bbdd_Social_Media_Trends[[#This Row],[Comments]]</f>
        <v>485917</v>
      </c>
      <c r="M355">
        <f>bbdd_Social_Media_Trends[[#This Row],[Interactions]]/bbdd_Social_Media_Trends[[#This Row],[Views]]</f>
        <v>0.17920571018888409</v>
      </c>
      <c r="N355" s="1" t="s">
        <v>16</v>
      </c>
      <c r="O355" s="4">
        <f t="shared" si="5"/>
        <v>0</v>
      </c>
    </row>
    <row r="356" spans="1:15">
      <c r="A356" s="1" t="s">
        <v>396</v>
      </c>
      <c r="B356" s="2">
        <v>44876</v>
      </c>
      <c r="C356" s="13" t="str">
        <f>TEXT(bbdd_Social_Media_Trends[[#This Row],[Post_Date]],"aaaa-mm")</f>
        <v>2022-11</v>
      </c>
      <c r="D356" s="1" t="s">
        <v>27</v>
      </c>
      <c r="E356" s="1" t="s">
        <v>13</v>
      </c>
      <c r="F356" s="1" t="s">
        <v>41</v>
      </c>
      <c r="G356" s="1" t="s">
        <v>28</v>
      </c>
      <c r="H356">
        <v>429918</v>
      </c>
      <c r="I356">
        <v>121461</v>
      </c>
      <c r="J356">
        <v>7858</v>
      </c>
      <c r="K356">
        <v>29359</v>
      </c>
      <c r="L356">
        <f>bbdd_Social_Media_Trends[[#This Row],[Likes]]+bbdd_Social_Media_Trends[[#This Row],[Shares]]+bbdd_Social_Media_Trends[[#This Row],[Comments]]</f>
        <v>158678</v>
      </c>
      <c r="M356">
        <f>bbdd_Social_Media_Trends[[#This Row],[Interactions]]/bbdd_Social_Media_Trends[[#This Row],[Views]]</f>
        <v>0.36908898906303061</v>
      </c>
      <c r="N356" s="1" t="s">
        <v>29</v>
      </c>
      <c r="O356" s="4">
        <f t="shared" si="5"/>
        <v>0</v>
      </c>
    </row>
    <row r="357" spans="1:15">
      <c r="A357" s="1" t="s">
        <v>397</v>
      </c>
      <c r="B357" s="2">
        <v>45152</v>
      </c>
      <c r="C357" s="13" t="str">
        <f>TEXT(bbdd_Social_Media_Trends[[#This Row],[Post_Date]],"aaaa-mm")</f>
        <v>2023-08</v>
      </c>
      <c r="D357" s="1" t="s">
        <v>27</v>
      </c>
      <c r="E357" s="1" t="s">
        <v>39</v>
      </c>
      <c r="F357" s="1" t="s">
        <v>41</v>
      </c>
      <c r="G357" s="1" t="s">
        <v>44</v>
      </c>
      <c r="H357">
        <v>4023574</v>
      </c>
      <c r="I357">
        <v>127139</v>
      </c>
      <c r="J357">
        <v>4948</v>
      </c>
      <c r="K357">
        <v>42147</v>
      </c>
      <c r="L357">
        <f>bbdd_Social_Media_Trends[[#This Row],[Likes]]+bbdd_Social_Media_Trends[[#This Row],[Shares]]+bbdd_Social_Media_Trends[[#This Row],[Comments]]</f>
        <v>174234</v>
      </c>
      <c r="M357">
        <f>bbdd_Social_Media_Trends[[#This Row],[Interactions]]/bbdd_Social_Media_Trends[[#This Row],[Views]]</f>
        <v>4.3303292048313263E-2</v>
      </c>
      <c r="N357" s="1" t="s">
        <v>22</v>
      </c>
      <c r="O357" s="4">
        <f t="shared" si="5"/>
        <v>0</v>
      </c>
    </row>
    <row r="358" spans="1:15">
      <c r="A358" s="1" t="s">
        <v>398</v>
      </c>
      <c r="B358" s="2">
        <v>45049</v>
      </c>
      <c r="C358" s="13" t="str">
        <f>TEXT(bbdd_Social_Media_Trends[[#This Row],[Post_Date]],"aaaa-mm")</f>
        <v>2023-05</v>
      </c>
      <c r="D358" s="1" t="s">
        <v>12</v>
      </c>
      <c r="E358" s="1" t="s">
        <v>39</v>
      </c>
      <c r="F358" s="1" t="s">
        <v>36</v>
      </c>
      <c r="G358" s="1" t="s">
        <v>25</v>
      </c>
      <c r="H358">
        <v>3106083</v>
      </c>
      <c r="I358">
        <v>104414</v>
      </c>
      <c r="J358">
        <v>65393</v>
      </c>
      <c r="K358">
        <v>39972</v>
      </c>
      <c r="L358">
        <f>bbdd_Social_Media_Trends[[#This Row],[Likes]]+bbdd_Social_Media_Trends[[#This Row],[Shares]]+bbdd_Social_Media_Trends[[#This Row],[Comments]]</f>
        <v>209779</v>
      </c>
      <c r="M358">
        <f>bbdd_Social_Media_Trends[[#This Row],[Interactions]]/bbdd_Social_Media_Trends[[#This Row],[Views]]</f>
        <v>6.7538117944691112E-2</v>
      </c>
      <c r="N358" s="1" t="s">
        <v>16</v>
      </c>
      <c r="O358" s="4">
        <f t="shared" si="5"/>
        <v>0</v>
      </c>
    </row>
    <row r="359" spans="1:15">
      <c r="A359" s="1" t="s">
        <v>399</v>
      </c>
      <c r="B359" s="2">
        <v>45237</v>
      </c>
      <c r="C359" s="13" t="str">
        <f>TEXT(bbdd_Social_Media_Trends[[#This Row],[Post_Date]],"aaaa-mm")</f>
        <v>2023-11</v>
      </c>
      <c r="D359" s="1" t="s">
        <v>24</v>
      </c>
      <c r="E359" s="1" t="s">
        <v>49</v>
      </c>
      <c r="F359" s="1" t="s">
        <v>20</v>
      </c>
      <c r="G359" s="1" t="s">
        <v>15</v>
      </c>
      <c r="H359">
        <v>374765</v>
      </c>
      <c r="I359">
        <v>370936</v>
      </c>
      <c r="J359">
        <v>46890</v>
      </c>
      <c r="K359">
        <v>10055</v>
      </c>
      <c r="L359">
        <f>bbdd_Social_Media_Trends[[#This Row],[Likes]]+bbdd_Social_Media_Trends[[#This Row],[Shares]]+bbdd_Social_Media_Trends[[#This Row],[Comments]]</f>
        <v>427881</v>
      </c>
      <c r="M359">
        <f>bbdd_Social_Media_Trends[[#This Row],[Interactions]]/bbdd_Social_Media_Trends[[#This Row],[Views]]</f>
        <v>1.1417314850639735</v>
      </c>
      <c r="N359" s="1" t="s">
        <v>29</v>
      </c>
      <c r="O359" s="4">
        <f t="shared" si="5"/>
        <v>0</v>
      </c>
    </row>
    <row r="360" spans="1:15">
      <c r="A360" s="1" t="s">
        <v>400</v>
      </c>
      <c r="B360" s="2">
        <v>44698</v>
      </c>
      <c r="C360" s="13" t="str">
        <f>TEXT(bbdd_Social_Media_Trends[[#This Row],[Post_Date]],"aaaa-mm")</f>
        <v>2022-05</v>
      </c>
      <c r="D360" s="1" t="s">
        <v>18</v>
      </c>
      <c r="E360" s="1" t="s">
        <v>57</v>
      </c>
      <c r="F360" s="1" t="s">
        <v>32</v>
      </c>
      <c r="G360" s="1" t="s">
        <v>25</v>
      </c>
      <c r="H360">
        <v>3573199</v>
      </c>
      <c r="I360">
        <v>332761</v>
      </c>
      <c r="J360">
        <v>15013</v>
      </c>
      <c r="K360">
        <v>41115</v>
      </c>
      <c r="L360">
        <f>bbdd_Social_Media_Trends[[#This Row],[Likes]]+bbdd_Social_Media_Trends[[#This Row],[Shares]]+bbdd_Social_Media_Trends[[#This Row],[Comments]]</f>
        <v>388889</v>
      </c>
      <c r="M360">
        <f>bbdd_Social_Media_Trends[[#This Row],[Interactions]]/bbdd_Social_Media_Trends[[#This Row],[Views]]</f>
        <v>0.1088349683294997</v>
      </c>
      <c r="N360" s="1" t="s">
        <v>29</v>
      </c>
      <c r="O360" s="4">
        <f t="shared" si="5"/>
        <v>0</v>
      </c>
    </row>
    <row r="361" spans="1:15">
      <c r="A361" s="1" t="s">
        <v>401</v>
      </c>
      <c r="B361" s="2">
        <v>44889</v>
      </c>
      <c r="C361" s="13" t="str">
        <f>TEXT(bbdd_Social_Media_Trends[[#This Row],[Post_Date]],"aaaa-mm")</f>
        <v>2022-11</v>
      </c>
      <c r="D361" s="1" t="s">
        <v>27</v>
      </c>
      <c r="E361" s="1" t="s">
        <v>19</v>
      </c>
      <c r="F361" s="1" t="s">
        <v>32</v>
      </c>
      <c r="G361" s="1" t="s">
        <v>25</v>
      </c>
      <c r="H361">
        <v>1772657</v>
      </c>
      <c r="I361">
        <v>333017</v>
      </c>
      <c r="J361">
        <v>23933</v>
      </c>
      <c r="K361">
        <v>28501</v>
      </c>
      <c r="L361">
        <f>bbdd_Social_Media_Trends[[#This Row],[Likes]]+bbdd_Social_Media_Trends[[#This Row],[Shares]]+bbdd_Social_Media_Trends[[#This Row],[Comments]]</f>
        <v>385451</v>
      </c>
      <c r="M361">
        <f>bbdd_Social_Media_Trends[[#This Row],[Interactions]]/bbdd_Social_Media_Trends[[#This Row],[Views]]</f>
        <v>0.21744251708029247</v>
      </c>
      <c r="N361" s="1" t="s">
        <v>29</v>
      </c>
      <c r="O361" s="4">
        <f t="shared" si="5"/>
        <v>0</v>
      </c>
    </row>
    <row r="362" spans="1:15">
      <c r="A362" s="1" t="s">
        <v>402</v>
      </c>
      <c r="B362" s="2">
        <v>44618</v>
      </c>
      <c r="C362" s="13" t="str">
        <f>TEXT(bbdd_Social_Media_Trends[[#This Row],[Post_Date]],"aaaa-mm")</f>
        <v>2022-02</v>
      </c>
      <c r="D362" s="1" t="s">
        <v>27</v>
      </c>
      <c r="E362" s="1" t="s">
        <v>39</v>
      </c>
      <c r="F362" s="1" t="s">
        <v>32</v>
      </c>
      <c r="G362" s="1" t="s">
        <v>15</v>
      </c>
      <c r="H362">
        <v>3559212</v>
      </c>
      <c r="I362">
        <v>54955</v>
      </c>
      <c r="J362">
        <v>38056</v>
      </c>
      <c r="K362">
        <v>8025</v>
      </c>
      <c r="L362">
        <f>bbdd_Social_Media_Trends[[#This Row],[Likes]]+bbdd_Social_Media_Trends[[#This Row],[Shares]]+bbdd_Social_Media_Trends[[#This Row],[Comments]]</f>
        <v>101036</v>
      </c>
      <c r="M362">
        <f>bbdd_Social_Media_Trends[[#This Row],[Interactions]]/bbdd_Social_Media_Trends[[#This Row],[Views]]</f>
        <v>2.8387182331369977E-2</v>
      </c>
      <c r="N362" s="1" t="s">
        <v>16</v>
      </c>
      <c r="O362" s="4">
        <f t="shared" si="5"/>
        <v>0</v>
      </c>
    </row>
    <row r="363" spans="1:15">
      <c r="A363" s="1" t="s">
        <v>403</v>
      </c>
      <c r="B363" s="2">
        <v>45145</v>
      </c>
      <c r="C363" s="13" t="str">
        <f>TEXT(bbdd_Social_Media_Trends[[#This Row],[Post_Date]],"aaaa-mm")</f>
        <v>2023-08</v>
      </c>
      <c r="D363" s="1" t="s">
        <v>12</v>
      </c>
      <c r="E363" s="1" t="s">
        <v>19</v>
      </c>
      <c r="F363" s="1" t="s">
        <v>41</v>
      </c>
      <c r="G363" s="1" t="s">
        <v>44</v>
      </c>
      <c r="H363">
        <v>147632</v>
      </c>
      <c r="I363">
        <v>19332</v>
      </c>
      <c r="J363">
        <v>644</v>
      </c>
      <c r="K363">
        <v>49459</v>
      </c>
      <c r="L363">
        <f>bbdd_Social_Media_Trends[[#This Row],[Likes]]+bbdd_Social_Media_Trends[[#This Row],[Shares]]+bbdd_Social_Media_Trends[[#This Row],[Comments]]</f>
        <v>69435</v>
      </c>
      <c r="M363">
        <f>bbdd_Social_Media_Trends[[#This Row],[Interactions]]/bbdd_Social_Media_Trends[[#This Row],[Views]]</f>
        <v>0.47032486181857591</v>
      </c>
      <c r="N363" s="1" t="s">
        <v>29</v>
      </c>
      <c r="O363" s="4">
        <f t="shared" si="5"/>
        <v>0</v>
      </c>
    </row>
    <row r="364" spans="1:15">
      <c r="A364" s="1" t="s">
        <v>404</v>
      </c>
      <c r="B364" s="2">
        <v>44598</v>
      </c>
      <c r="C364" s="13" t="str">
        <f>TEXT(bbdd_Social_Media_Trends[[#This Row],[Post_Date]],"aaaa-mm")</f>
        <v>2022-02</v>
      </c>
      <c r="D364" s="1" t="s">
        <v>18</v>
      </c>
      <c r="E364" s="1" t="s">
        <v>13</v>
      </c>
      <c r="F364" s="1" t="s">
        <v>32</v>
      </c>
      <c r="G364" s="1" t="s">
        <v>37</v>
      </c>
      <c r="H364">
        <v>258238</v>
      </c>
      <c r="I364">
        <v>465551</v>
      </c>
      <c r="J364">
        <v>15136</v>
      </c>
      <c r="K364">
        <v>48715</v>
      </c>
      <c r="L364">
        <f>bbdd_Social_Media_Trends[[#This Row],[Likes]]+bbdd_Social_Media_Trends[[#This Row],[Shares]]+bbdd_Social_Media_Trends[[#This Row],[Comments]]</f>
        <v>529402</v>
      </c>
      <c r="M364">
        <f>bbdd_Social_Media_Trends[[#This Row],[Interactions]]/bbdd_Social_Media_Trends[[#This Row],[Views]]</f>
        <v>2.0500546007946157</v>
      </c>
      <c r="N364" s="1" t="s">
        <v>29</v>
      </c>
      <c r="O364" s="4">
        <f t="shared" si="5"/>
        <v>0</v>
      </c>
    </row>
    <row r="365" spans="1:15">
      <c r="A365" s="1" t="s">
        <v>405</v>
      </c>
      <c r="B365" s="2">
        <v>45174</v>
      </c>
      <c r="C365" s="13" t="str">
        <f>TEXT(bbdd_Social_Media_Trends[[#This Row],[Post_Date]],"aaaa-mm")</f>
        <v>2023-09</v>
      </c>
      <c r="D365" s="1" t="s">
        <v>12</v>
      </c>
      <c r="E365" s="1" t="s">
        <v>31</v>
      </c>
      <c r="F365" s="1" t="s">
        <v>14</v>
      </c>
      <c r="G365" s="1" t="s">
        <v>44</v>
      </c>
      <c r="H365">
        <v>4133077</v>
      </c>
      <c r="I365">
        <v>402734</v>
      </c>
      <c r="J365">
        <v>72073</v>
      </c>
      <c r="K365">
        <v>18629</v>
      </c>
      <c r="L365">
        <f>bbdd_Social_Media_Trends[[#This Row],[Likes]]+bbdd_Social_Media_Trends[[#This Row],[Shares]]+bbdd_Social_Media_Trends[[#This Row],[Comments]]</f>
        <v>493436</v>
      </c>
      <c r="M365">
        <f>bbdd_Social_Media_Trends[[#This Row],[Interactions]]/bbdd_Social_Media_Trends[[#This Row],[Views]]</f>
        <v>0.11938708134399625</v>
      </c>
      <c r="N365" s="1" t="s">
        <v>22</v>
      </c>
      <c r="O365" s="4">
        <f t="shared" si="5"/>
        <v>0</v>
      </c>
    </row>
    <row r="366" spans="1:15">
      <c r="A366" s="1" t="s">
        <v>406</v>
      </c>
      <c r="B366" s="2">
        <v>44857</v>
      </c>
      <c r="C366" s="13" t="str">
        <f>TEXT(bbdd_Social_Media_Trends[[#This Row],[Post_Date]],"aaaa-mm")</f>
        <v>2022-10</v>
      </c>
      <c r="D366" s="1" t="s">
        <v>24</v>
      </c>
      <c r="E366" s="1" t="s">
        <v>13</v>
      </c>
      <c r="F366" s="1" t="s">
        <v>20</v>
      </c>
      <c r="G366" s="1" t="s">
        <v>21</v>
      </c>
      <c r="H366">
        <v>3128393</v>
      </c>
      <c r="I366">
        <v>105546</v>
      </c>
      <c r="J366">
        <v>30995</v>
      </c>
      <c r="K366">
        <v>41182</v>
      </c>
      <c r="L366">
        <f>bbdd_Social_Media_Trends[[#This Row],[Likes]]+bbdd_Social_Media_Trends[[#This Row],[Shares]]+bbdd_Social_Media_Trends[[#This Row],[Comments]]</f>
        <v>177723</v>
      </c>
      <c r="M366">
        <f>bbdd_Social_Media_Trends[[#This Row],[Interactions]]/bbdd_Social_Media_Trends[[#This Row],[Views]]</f>
        <v>5.68096783236633E-2</v>
      </c>
      <c r="N366" s="1" t="s">
        <v>22</v>
      </c>
      <c r="O366" s="4">
        <f t="shared" si="5"/>
        <v>0</v>
      </c>
    </row>
    <row r="367" spans="1:15">
      <c r="A367" s="1" t="s">
        <v>407</v>
      </c>
      <c r="B367" s="2">
        <v>44981</v>
      </c>
      <c r="C367" s="13" t="str">
        <f>TEXT(bbdd_Social_Media_Trends[[#This Row],[Post_Date]],"aaaa-mm")</f>
        <v>2023-02</v>
      </c>
      <c r="D367" s="1" t="s">
        <v>18</v>
      </c>
      <c r="E367" s="1" t="s">
        <v>46</v>
      </c>
      <c r="F367" s="1" t="s">
        <v>36</v>
      </c>
      <c r="G367" s="1" t="s">
        <v>28</v>
      </c>
      <c r="H367">
        <v>1568970</v>
      </c>
      <c r="I367">
        <v>253002</v>
      </c>
      <c r="J367">
        <v>46733</v>
      </c>
      <c r="K367">
        <v>33534</v>
      </c>
      <c r="L367">
        <f>bbdd_Social_Media_Trends[[#This Row],[Likes]]+bbdd_Social_Media_Trends[[#This Row],[Shares]]+bbdd_Social_Media_Trends[[#This Row],[Comments]]</f>
        <v>333269</v>
      </c>
      <c r="M367">
        <f>bbdd_Social_Media_Trends[[#This Row],[Interactions]]/bbdd_Social_Media_Trends[[#This Row],[Views]]</f>
        <v>0.21241260189806052</v>
      </c>
      <c r="N367" s="1" t="s">
        <v>22</v>
      </c>
      <c r="O367" s="4">
        <f t="shared" si="5"/>
        <v>0</v>
      </c>
    </row>
    <row r="368" spans="1:15">
      <c r="A368" s="1" t="s">
        <v>408</v>
      </c>
      <c r="B368" s="2">
        <v>45039</v>
      </c>
      <c r="C368" s="13" t="str">
        <f>TEXT(bbdd_Social_Media_Trends[[#This Row],[Post_Date]],"aaaa-mm")</f>
        <v>2023-04</v>
      </c>
      <c r="D368" s="1" t="s">
        <v>18</v>
      </c>
      <c r="E368" s="1" t="s">
        <v>19</v>
      </c>
      <c r="F368" s="1" t="s">
        <v>41</v>
      </c>
      <c r="G368" s="1" t="s">
        <v>15</v>
      </c>
      <c r="H368">
        <v>464742</v>
      </c>
      <c r="I368">
        <v>267582</v>
      </c>
      <c r="J368">
        <v>36900</v>
      </c>
      <c r="K368">
        <v>25379</v>
      </c>
      <c r="L368">
        <f>bbdd_Social_Media_Trends[[#This Row],[Likes]]+bbdd_Social_Media_Trends[[#This Row],[Shares]]+bbdd_Social_Media_Trends[[#This Row],[Comments]]</f>
        <v>329861</v>
      </c>
      <c r="M368">
        <f>bbdd_Social_Media_Trends[[#This Row],[Interactions]]/bbdd_Social_Media_Trends[[#This Row],[Views]]</f>
        <v>0.70977230377284606</v>
      </c>
      <c r="N368" s="1" t="s">
        <v>16</v>
      </c>
      <c r="O368" s="4">
        <f t="shared" si="5"/>
        <v>0</v>
      </c>
    </row>
    <row r="369" spans="1:15">
      <c r="A369" s="1" t="s">
        <v>409</v>
      </c>
      <c r="B369" s="2">
        <v>45190</v>
      </c>
      <c r="C369" s="13" t="str">
        <f>TEXT(bbdd_Social_Media_Trends[[#This Row],[Post_Date]],"aaaa-mm")</f>
        <v>2023-09</v>
      </c>
      <c r="D369" s="1" t="s">
        <v>12</v>
      </c>
      <c r="E369" s="1" t="s">
        <v>52</v>
      </c>
      <c r="F369" s="1" t="s">
        <v>14</v>
      </c>
      <c r="G369" s="1" t="s">
        <v>44</v>
      </c>
      <c r="H369">
        <v>2014353</v>
      </c>
      <c r="I369">
        <v>461968</v>
      </c>
      <c r="J369">
        <v>86514</v>
      </c>
      <c r="K369">
        <v>36689</v>
      </c>
      <c r="L369">
        <f>bbdd_Social_Media_Trends[[#This Row],[Likes]]+bbdd_Social_Media_Trends[[#This Row],[Shares]]+bbdd_Social_Media_Trends[[#This Row],[Comments]]</f>
        <v>585171</v>
      </c>
      <c r="M369">
        <f>bbdd_Social_Media_Trends[[#This Row],[Interactions]]/bbdd_Social_Media_Trends[[#This Row],[Views]]</f>
        <v>0.29050072157164114</v>
      </c>
      <c r="N369" s="1" t="s">
        <v>16</v>
      </c>
      <c r="O369" s="4">
        <f t="shared" si="5"/>
        <v>0</v>
      </c>
    </row>
    <row r="370" spans="1:15">
      <c r="A370" s="1" t="s">
        <v>410</v>
      </c>
      <c r="B370" s="2">
        <v>44575</v>
      </c>
      <c r="C370" s="13" t="str">
        <f>TEXT(bbdd_Social_Media_Trends[[#This Row],[Post_Date]],"aaaa-mm")</f>
        <v>2022-01</v>
      </c>
      <c r="D370" s="1" t="s">
        <v>18</v>
      </c>
      <c r="E370" s="1" t="s">
        <v>31</v>
      </c>
      <c r="F370" s="1" t="s">
        <v>36</v>
      </c>
      <c r="G370" s="1" t="s">
        <v>15</v>
      </c>
      <c r="H370">
        <v>2177286</v>
      </c>
      <c r="I370">
        <v>201616</v>
      </c>
      <c r="J370">
        <v>27274</v>
      </c>
      <c r="K370">
        <v>22357</v>
      </c>
      <c r="L370">
        <f>bbdd_Social_Media_Trends[[#This Row],[Likes]]+bbdd_Social_Media_Trends[[#This Row],[Shares]]+bbdd_Social_Media_Trends[[#This Row],[Comments]]</f>
        <v>251247</v>
      </c>
      <c r="M370">
        <f>bbdd_Social_Media_Trends[[#This Row],[Interactions]]/bbdd_Social_Media_Trends[[#This Row],[Views]]</f>
        <v>0.11539457838795639</v>
      </c>
      <c r="N370" s="1" t="s">
        <v>16</v>
      </c>
      <c r="O370" s="4">
        <f t="shared" si="5"/>
        <v>0</v>
      </c>
    </row>
    <row r="371" spans="1:15">
      <c r="A371" s="1" t="s">
        <v>411</v>
      </c>
      <c r="B371" s="2">
        <v>44732</v>
      </c>
      <c r="C371" s="13" t="str">
        <f>TEXT(bbdd_Social_Media_Trends[[#This Row],[Post_Date]],"aaaa-mm")</f>
        <v>2022-06</v>
      </c>
      <c r="D371" s="1" t="s">
        <v>12</v>
      </c>
      <c r="E371" s="1" t="s">
        <v>49</v>
      </c>
      <c r="F371" s="1" t="s">
        <v>36</v>
      </c>
      <c r="G371" s="1" t="s">
        <v>44</v>
      </c>
      <c r="H371">
        <v>4338397</v>
      </c>
      <c r="I371">
        <v>139678</v>
      </c>
      <c r="J371">
        <v>73551</v>
      </c>
      <c r="K371">
        <v>14788</v>
      </c>
      <c r="L371">
        <f>bbdd_Social_Media_Trends[[#This Row],[Likes]]+bbdd_Social_Media_Trends[[#This Row],[Shares]]+bbdd_Social_Media_Trends[[#This Row],[Comments]]</f>
        <v>228017</v>
      </c>
      <c r="M371">
        <f>bbdd_Social_Media_Trends[[#This Row],[Interactions]]/bbdd_Social_Media_Trends[[#This Row],[Views]]</f>
        <v>5.2557891774312034E-2</v>
      </c>
      <c r="N371" s="1" t="s">
        <v>22</v>
      </c>
      <c r="O371" s="4">
        <f t="shared" si="5"/>
        <v>0</v>
      </c>
    </row>
    <row r="372" spans="1:15">
      <c r="A372" s="1" t="s">
        <v>412</v>
      </c>
      <c r="B372" s="2">
        <v>44758</v>
      </c>
      <c r="C372" s="13" t="str">
        <f>TEXT(bbdd_Social_Media_Trends[[#This Row],[Post_Date]],"aaaa-mm")</f>
        <v>2022-07</v>
      </c>
      <c r="D372" s="1" t="s">
        <v>18</v>
      </c>
      <c r="E372" s="1" t="s">
        <v>39</v>
      </c>
      <c r="F372" s="1" t="s">
        <v>14</v>
      </c>
      <c r="G372" s="1" t="s">
        <v>21</v>
      </c>
      <c r="H372">
        <v>4659521</v>
      </c>
      <c r="I372">
        <v>103924</v>
      </c>
      <c r="J372">
        <v>29063</v>
      </c>
      <c r="K372">
        <v>38288</v>
      </c>
      <c r="L372">
        <f>bbdd_Social_Media_Trends[[#This Row],[Likes]]+bbdd_Social_Media_Trends[[#This Row],[Shares]]+bbdd_Social_Media_Trends[[#This Row],[Comments]]</f>
        <v>171275</v>
      </c>
      <c r="M372">
        <f>bbdd_Social_Media_Trends[[#This Row],[Interactions]]/bbdd_Social_Media_Trends[[#This Row],[Views]]</f>
        <v>3.6758070196485859E-2</v>
      </c>
      <c r="N372" s="1" t="s">
        <v>22</v>
      </c>
      <c r="O372" s="4">
        <f t="shared" si="5"/>
        <v>0</v>
      </c>
    </row>
    <row r="373" spans="1:15">
      <c r="A373" s="1" t="s">
        <v>413</v>
      </c>
      <c r="B373" s="2">
        <v>44637</v>
      </c>
      <c r="C373" s="13" t="str">
        <f>TEXT(bbdd_Social_Media_Trends[[#This Row],[Post_Date]],"aaaa-mm")</f>
        <v>2022-03</v>
      </c>
      <c r="D373" s="1" t="s">
        <v>27</v>
      </c>
      <c r="E373" s="1" t="s">
        <v>13</v>
      </c>
      <c r="F373" s="1" t="s">
        <v>36</v>
      </c>
      <c r="G373" s="1" t="s">
        <v>28</v>
      </c>
      <c r="H373">
        <v>2893640</v>
      </c>
      <c r="I373">
        <v>20284</v>
      </c>
      <c r="J373">
        <v>70366</v>
      </c>
      <c r="K373">
        <v>14181</v>
      </c>
      <c r="L373">
        <f>bbdd_Social_Media_Trends[[#This Row],[Likes]]+bbdd_Social_Media_Trends[[#This Row],[Shares]]+bbdd_Social_Media_Trends[[#This Row],[Comments]]</f>
        <v>104831</v>
      </c>
      <c r="M373">
        <f>bbdd_Social_Media_Trends[[#This Row],[Interactions]]/bbdd_Social_Media_Trends[[#This Row],[Views]]</f>
        <v>3.6228072600599938E-2</v>
      </c>
      <c r="N373" s="1" t="s">
        <v>16</v>
      </c>
      <c r="O373" s="4">
        <f t="shared" si="5"/>
        <v>0</v>
      </c>
    </row>
    <row r="374" spans="1:15">
      <c r="A374" s="1" t="s">
        <v>414</v>
      </c>
      <c r="B374" s="2">
        <v>45172</v>
      </c>
      <c r="C374" s="13" t="str">
        <f>TEXT(bbdd_Social_Media_Trends[[#This Row],[Post_Date]],"aaaa-mm")</f>
        <v>2023-09</v>
      </c>
      <c r="D374" s="1" t="s">
        <v>12</v>
      </c>
      <c r="E374" s="1" t="s">
        <v>35</v>
      </c>
      <c r="F374" s="1" t="s">
        <v>32</v>
      </c>
      <c r="G374" s="1" t="s">
        <v>44</v>
      </c>
      <c r="H374">
        <v>2815469</v>
      </c>
      <c r="I374">
        <v>426113</v>
      </c>
      <c r="J374">
        <v>93461</v>
      </c>
      <c r="K374">
        <v>42629</v>
      </c>
      <c r="L374">
        <f>bbdd_Social_Media_Trends[[#This Row],[Likes]]+bbdd_Social_Media_Trends[[#This Row],[Shares]]+bbdd_Social_Media_Trends[[#This Row],[Comments]]</f>
        <v>562203</v>
      </c>
      <c r="M374">
        <f>bbdd_Social_Media_Trends[[#This Row],[Interactions]]/bbdd_Social_Media_Trends[[#This Row],[Views]]</f>
        <v>0.19968360511161728</v>
      </c>
      <c r="N374" s="1" t="s">
        <v>22</v>
      </c>
      <c r="O374" s="4">
        <f t="shared" si="5"/>
        <v>0</v>
      </c>
    </row>
    <row r="375" spans="1:15">
      <c r="A375" s="1" t="s">
        <v>415</v>
      </c>
      <c r="B375" s="2">
        <v>44743</v>
      </c>
      <c r="C375" s="13" t="str">
        <f>TEXT(bbdd_Social_Media_Trends[[#This Row],[Post_Date]],"aaaa-mm")</f>
        <v>2022-07</v>
      </c>
      <c r="D375" s="1" t="s">
        <v>18</v>
      </c>
      <c r="E375" s="1" t="s">
        <v>49</v>
      </c>
      <c r="F375" s="1" t="s">
        <v>36</v>
      </c>
      <c r="G375" s="1" t="s">
        <v>60</v>
      </c>
      <c r="H375">
        <v>3031527</v>
      </c>
      <c r="I375">
        <v>384860</v>
      </c>
      <c r="J375">
        <v>45831</v>
      </c>
      <c r="K375">
        <v>37574</v>
      </c>
      <c r="L375">
        <f>bbdd_Social_Media_Trends[[#This Row],[Likes]]+bbdd_Social_Media_Trends[[#This Row],[Shares]]+bbdd_Social_Media_Trends[[#This Row],[Comments]]</f>
        <v>468265</v>
      </c>
      <c r="M375">
        <f>bbdd_Social_Media_Trends[[#This Row],[Interactions]]/bbdd_Social_Media_Trends[[#This Row],[Views]]</f>
        <v>0.15446506001760829</v>
      </c>
      <c r="N375" s="1" t="s">
        <v>16</v>
      </c>
      <c r="O375" s="4">
        <f t="shared" si="5"/>
        <v>0</v>
      </c>
    </row>
    <row r="376" spans="1:15">
      <c r="A376" s="1" t="s">
        <v>416</v>
      </c>
      <c r="B376" s="2">
        <v>44644</v>
      </c>
      <c r="C376" s="13" t="str">
        <f>TEXT(bbdd_Social_Media_Trends[[#This Row],[Post_Date]],"aaaa-mm")</f>
        <v>2022-03</v>
      </c>
      <c r="D376" s="1" t="s">
        <v>18</v>
      </c>
      <c r="E376" s="1" t="s">
        <v>13</v>
      </c>
      <c r="F376" s="1" t="s">
        <v>36</v>
      </c>
      <c r="G376" s="1" t="s">
        <v>44</v>
      </c>
      <c r="H376">
        <v>4655360</v>
      </c>
      <c r="I376">
        <v>225104</v>
      </c>
      <c r="J376">
        <v>99715</v>
      </c>
      <c r="K376">
        <v>47565</v>
      </c>
      <c r="L376">
        <f>bbdd_Social_Media_Trends[[#This Row],[Likes]]+bbdd_Social_Media_Trends[[#This Row],[Shares]]+bbdd_Social_Media_Trends[[#This Row],[Comments]]</f>
        <v>372384</v>
      </c>
      <c r="M376">
        <f>bbdd_Social_Media_Trends[[#This Row],[Interactions]]/bbdd_Social_Media_Trends[[#This Row],[Views]]</f>
        <v>7.999037668408028E-2</v>
      </c>
      <c r="N376" s="1" t="s">
        <v>29</v>
      </c>
      <c r="O376" s="4">
        <f t="shared" si="5"/>
        <v>0</v>
      </c>
    </row>
    <row r="377" spans="1:15">
      <c r="A377" s="1" t="s">
        <v>417</v>
      </c>
      <c r="B377" s="2">
        <v>45285</v>
      </c>
      <c r="C377" s="13" t="str">
        <f>TEXT(bbdd_Social_Media_Trends[[#This Row],[Post_Date]],"aaaa-mm")</f>
        <v>2023-12</v>
      </c>
      <c r="D377" s="1" t="s">
        <v>27</v>
      </c>
      <c r="E377" s="1" t="s">
        <v>49</v>
      </c>
      <c r="F377" s="1" t="s">
        <v>32</v>
      </c>
      <c r="G377" s="1" t="s">
        <v>28</v>
      </c>
      <c r="H377">
        <v>1850613</v>
      </c>
      <c r="I377">
        <v>125819</v>
      </c>
      <c r="J377">
        <v>12927</v>
      </c>
      <c r="K377">
        <v>41305</v>
      </c>
      <c r="L377">
        <f>bbdd_Social_Media_Trends[[#This Row],[Likes]]+bbdd_Social_Media_Trends[[#This Row],[Shares]]+bbdd_Social_Media_Trends[[#This Row],[Comments]]</f>
        <v>180051</v>
      </c>
      <c r="M377">
        <f>bbdd_Social_Media_Trends[[#This Row],[Interactions]]/bbdd_Social_Media_Trends[[#This Row],[Views]]</f>
        <v>9.7292626821491035E-2</v>
      </c>
      <c r="N377" s="1" t="s">
        <v>22</v>
      </c>
      <c r="O377" s="4">
        <f t="shared" si="5"/>
        <v>0</v>
      </c>
    </row>
    <row r="378" spans="1:15">
      <c r="A378" s="1" t="s">
        <v>418</v>
      </c>
      <c r="B378" s="2">
        <v>44924</v>
      </c>
      <c r="C378" s="13" t="str">
        <f>TEXT(bbdd_Social_Media_Trends[[#This Row],[Post_Date]],"aaaa-mm")</f>
        <v>2022-12</v>
      </c>
      <c r="D378" s="1" t="s">
        <v>12</v>
      </c>
      <c r="E378" s="1" t="s">
        <v>39</v>
      </c>
      <c r="F378" s="1" t="s">
        <v>36</v>
      </c>
      <c r="G378" s="1" t="s">
        <v>44</v>
      </c>
      <c r="H378">
        <v>2210593</v>
      </c>
      <c r="I378">
        <v>351628</v>
      </c>
      <c r="J378">
        <v>3482</v>
      </c>
      <c r="K378">
        <v>3706</v>
      </c>
      <c r="L378">
        <f>bbdd_Social_Media_Trends[[#This Row],[Likes]]+bbdd_Social_Media_Trends[[#This Row],[Shares]]+bbdd_Social_Media_Trends[[#This Row],[Comments]]</f>
        <v>358816</v>
      </c>
      <c r="M378">
        <f>bbdd_Social_Media_Trends[[#This Row],[Interactions]]/bbdd_Social_Media_Trends[[#This Row],[Views]]</f>
        <v>0.16231662725793486</v>
      </c>
      <c r="N378" s="1" t="s">
        <v>16</v>
      </c>
      <c r="O378" s="4">
        <f t="shared" si="5"/>
        <v>0</v>
      </c>
    </row>
    <row r="379" spans="1:15">
      <c r="A379" s="1" t="s">
        <v>419</v>
      </c>
      <c r="B379" s="2">
        <v>44668</v>
      </c>
      <c r="C379" s="13" t="str">
        <f>TEXT(bbdd_Social_Media_Trends[[#This Row],[Post_Date]],"aaaa-mm")</f>
        <v>2022-04</v>
      </c>
      <c r="D379" s="1" t="s">
        <v>24</v>
      </c>
      <c r="E379" s="1" t="s">
        <v>19</v>
      </c>
      <c r="F379" s="1" t="s">
        <v>36</v>
      </c>
      <c r="G379" s="1" t="s">
        <v>50</v>
      </c>
      <c r="H379">
        <v>2511011</v>
      </c>
      <c r="I379">
        <v>219874</v>
      </c>
      <c r="J379">
        <v>52071</v>
      </c>
      <c r="K379">
        <v>723</v>
      </c>
      <c r="L379">
        <f>bbdd_Social_Media_Trends[[#This Row],[Likes]]+bbdd_Social_Media_Trends[[#This Row],[Shares]]+bbdd_Social_Media_Trends[[#This Row],[Comments]]</f>
        <v>272668</v>
      </c>
      <c r="M379">
        <f>bbdd_Social_Media_Trends[[#This Row],[Interactions]]/bbdd_Social_Media_Trends[[#This Row],[Views]]</f>
        <v>0.10858893091268816</v>
      </c>
      <c r="N379" s="1" t="s">
        <v>16</v>
      </c>
      <c r="O379" s="4">
        <f t="shared" si="5"/>
        <v>0</v>
      </c>
    </row>
    <row r="380" spans="1:15">
      <c r="A380" s="1" t="s">
        <v>420</v>
      </c>
      <c r="B380" s="2">
        <v>45193</v>
      </c>
      <c r="C380" s="13" t="str">
        <f>TEXT(bbdd_Social_Media_Trends[[#This Row],[Post_Date]],"aaaa-mm")</f>
        <v>2023-09</v>
      </c>
      <c r="D380" s="1" t="s">
        <v>24</v>
      </c>
      <c r="E380" s="1" t="s">
        <v>35</v>
      </c>
      <c r="F380" s="1" t="s">
        <v>47</v>
      </c>
      <c r="G380" s="1" t="s">
        <v>60</v>
      </c>
      <c r="H380">
        <v>4904231</v>
      </c>
      <c r="I380">
        <v>448526</v>
      </c>
      <c r="J380">
        <v>39996</v>
      </c>
      <c r="K380">
        <v>15900</v>
      </c>
      <c r="L380">
        <f>bbdd_Social_Media_Trends[[#This Row],[Likes]]+bbdd_Social_Media_Trends[[#This Row],[Shares]]+bbdd_Social_Media_Trends[[#This Row],[Comments]]</f>
        <v>504422</v>
      </c>
      <c r="M380">
        <f>bbdd_Social_Media_Trends[[#This Row],[Interactions]]/bbdd_Social_Media_Trends[[#This Row],[Views]]</f>
        <v>0.1028544536340152</v>
      </c>
      <c r="N380" s="1" t="s">
        <v>22</v>
      </c>
      <c r="O380" s="4">
        <f t="shared" si="5"/>
        <v>0</v>
      </c>
    </row>
    <row r="381" spans="1:15">
      <c r="A381" s="1" t="s">
        <v>421</v>
      </c>
      <c r="B381" s="2">
        <v>44867</v>
      </c>
      <c r="C381" s="13" t="str">
        <f>TEXT(bbdd_Social_Media_Trends[[#This Row],[Post_Date]],"aaaa-mm")</f>
        <v>2022-11</v>
      </c>
      <c r="D381" s="1" t="s">
        <v>27</v>
      </c>
      <c r="E381" s="1" t="s">
        <v>57</v>
      </c>
      <c r="F381" s="1" t="s">
        <v>36</v>
      </c>
      <c r="G381" s="1" t="s">
        <v>37</v>
      </c>
      <c r="H381">
        <v>630739</v>
      </c>
      <c r="I381">
        <v>396267</v>
      </c>
      <c r="J381">
        <v>48676</v>
      </c>
      <c r="K381">
        <v>22034</v>
      </c>
      <c r="L381">
        <f>bbdd_Social_Media_Trends[[#This Row],[Likes]]+bbdd_Social_Media_Trends[[#This Row],[Shares]]+bbdd_Social_Media_Trends[[#This Row],[Comments]]</f>
        <v>466977</v>
      </c>
      <c r="M381">
        <f>bbdd_Social_Media_Trends[[#This Row],[Interactions]]/bbdd_Social_Media_Trends[[#This Row],[Views]]</f>
        <v>0.74036487358479497</v>
      </c>
      <c r="N381" s="1" t="s">
        <v>29</v>
      </c>
      <c r="O381" s="4">
        <f t="shared" si="5"/>
        <v>0</v>
      </c>
    </row>
    <row r="382" spans="1:15">
      <c r="A382" s="1" t="s">
        <v>422</v>
      </c>
      <c r="B382" s="2">
        <v>44735</v>
      </c>
      <c r="C382" s="13" t="str">
        <f>TEXT(bbdd_Social_Media_Trends[[#This Row],[Post_Date]],"aaaa-mm")</f>
        <v>2022-06</v>
      </c>
      <c r="D382" s="1" t="s">
        <v>12</v>
      </c>
      <c r="E382" s="1" t="s">
        <v>39</v>
      </c>
      <c r="F382" s="1" t="s">
        <v>36</v>
      </c>
      <c r="G382" s="1" t="s">
        <v>21</v>
      </c>
      <c r="H382">
        <v>1572385</v>
      </c>
      <c r="I382">
        <v>2798</v>
      </c>
      <c r="J382">
        <v>3479</v>
      </c>
      <c r="K382">
        <v>39467</v>
      </c>
      <c r="L382">
        <f>bbdd_Social_Media_Trends[[#This Row],[Likes]]+bbdd_Social_Media_Trends[[#This Row],[Shares]]+bbdd_Social_Media_Trends[[#This Row],[Comments]]</f>
        <v>45744</v>
      </c>
      <c r="M382">
        <f>bbdd_Social_Media_Trends[[#This Row],[Interactions]]/bbdd_Social_Media_Trends[[#This Row],[Views]]</f>
        <v>2.9092111664764036E-2</v>
      </c>
      <c r="N382" s="1" t="s">
        <v>29</v>
      </c>
      <c r="O382" s="4">
        <f t="shared" si="5"/>
        <v>0</v>
      </c>
    </row>
    <row r="383" spans="1:15">
      <c r="A383" s="1" t="s">
        <v>423</v>
      </c>
      <c r="B383" s="2">
        <v>45039</v>
      </c>
      <c r="C383" s="13" t="str">
        <f>TEXT(bbdd_Social_Media_Trends[[#This Row],[Post_Date]],"aaaa-mm")</f>
        <v>2023-04</v>
      </c>
      <c r="D383" s="1" t="s">
        <v>18</v>
      </c>
      <c r="E383" s="1" t="s">
        <v>31</v>
      </c>
      <c r="F383" s="1" t="s">
        <v>20</v>
      </c>
      <c r="G383" s="1" t="s">
        <v>60</v>
      </c>
      <c r="H383">
        <v>871802</v>
      </c>
      <c r="I383">
        <v>491525</v>
      </c>
      <c r="J383">
        <v>45339</v>
      </c>
      <c r="K383">
        <v>23004</v>
      </c>
      <c r="L383">
        <f>bbdd_Social_Media_Trends[[#This Row],[Likes]]+bbdd_Social_Media_Trends[[#This Row],[Shares]]+bbdd_Social_Media_Trends[[#This Row],[Comments]]</f>
        <v>559868</v>
      </c>
      <c r="M383">
        <f>bbdd_Social_Media_Trends[[#This Row],[Interactions]]/bbdd_Social_Media_Trends[[#This Row],[Views]]</f>
        <v>0.6421962785127816</v>
      </c>
      <c r="N383" s="1" t="s">
        <v>22</v>
      </c>
      <c r="O383" s="4">
        <f t="shared" si="5"/>
        <v>0</v>
      </c>
    </row>
    <row r="384" spans="1:15">
      <c r="A384" s="1" t="s">
        <v>424</v>
      </c>
      <c r="B384" s="2">
        <v>44946</v>
      </c>
      <c r="C384" s="13" t="str">
        <f>TEXT(bbdd_Social_Media_Trends[[#This Row],[Post_Date]],"aaaa-mm")</f>
        <v>2023-01</v>
      </c>
      <c r="D384" s="1" t="s">
        <v>27</v>
      </c>
      <c r="E384" s="1" t="s">
        <v>57</v>
      </c>
      <c r="F384" s="1" t="s">
        <v>47</v>
      </c>
      <c r="G384" s="1" t="s">
        <v>60</v>
      </c>
      <c r="H384">
        <v>3044031</v>
      </c>
      <c r="I384">
        <v>327478</v>
      </c>
      <c r="J384">
        <v>80291</v>
      </c>
      <c r="K384">
        <v>4748</v>
      </c>
      <c r="L384">
        <f>bbdd_Social_Media_Trends[[#This Row],[Likes]]+bbdd_Social_Media_Trends[[#This Row],[Shares]]+bbdd_Social_Media_Trends[[#This Row],[Comments]]</f>
        <v>412517</v>
      </c>
      <c r="M384">
        <f>bbdd_Social_Media_Trends[[#This Row],[Interactions]]/bbdd_Social_Media_Trends[[#This Row],[Views]]</f>
        <v>0.13551668823346411</v>
      </c>
      <c r="N384" s="1" t="s">
        <v>29</v>
      </c>
      <c r="O384" s="4">
        <f t="shared" si="5"/>
        <v>0</v>
      </c>
    </row>
    <row r="385" spans="1:15">
      <c r="A385" s="1" t="s">
        <v>425</v>
      </c>
      <c r="B385" s="2">
        <v>44870</v>
      </c>
      <c r="C385" s="13" t="str">
        <f>TEXT(bbdd_Social_Media_Trends[[#This Row],[Post_Date]],"aaaa-mm")</f>
        <v>2022-11</v>
      </c>
      <c r="D385" s="1" t="s">
        <v>24</v>
      </c>
      <c r="E385" s="1" t="s">
        <v>35</v>
      </c>
      <c r="F385" s="1" t="s">
        <v>41</v>
      </c>
      <c r="G385" s="1" t="s">
        <v>15</v>
      </c>
      <c r="H385">
        <v>3432762</v>
      </c>
      <c r="I385">
        <v>386123</v>
      </c>
      <c r="J385">
        <v>50354</v>
      </c>
      <c r="K385">
        <v>18115</v>
      </c>
      <c r="L385">
        <f>bbdd_Social_Media_Trends[[#This Row],[Likes]]+bbdd_Social_Media_Trends[[#This Row],[Shares]]+bbdd_Social_Media_Trends[[#This Row],[Comments]]</f>
        <v>454592</v>
      </c>
      <c r="M385">
        <f>bbdd_Social_Media_Trends[[#This Row],[Interactions]]/bbdd_Social_Media_Trends[[#This Row],[Views]]</f>
        <v>0.13242747385341599</v>
      </c>
      <c r="N385" s="1" t="s">
        <v>16</v>
      </c>
      <c r="O385" s="4">
        <f t="shared" si="5"/>
        <v>0</v>
      </c>
    </row>
    <row r="386" spans="1:15">
      <c r="A386" s="1" t="s">
        <v>426</v>
      </c>
      <c r="B386" s="2">
        <v>45023</v>
      </c>
      <c r="C386" s="13" t="str">
        <f>TEXT(bbdd_Social_Media_Trends[[#This Row],[Post_Date]],"aaaa-mm")</f>
        <v>2023-04</v>
      </c>
      <c r="D386" s="1" t="s">
        <v>24</v>
      </c>
      <c r="E386" s="1" t="s">
        <v>57</v>
      </c>
      <c r="F386" s="1" t="s">
        <v>47</v>
      </c>
      <c r="G386" s="1" t="s">
        <v>44</v>
      </c>
      <c r="H386">
        <v>2145559</v>
      </c>
      <c r="I386">
        <v>469691</v>
      </c>
      <c r="J386">
        <v>78098</v>
      </c>
      <c r="K386">
        <v>14666</v>
      </c>
      <c r="L386">
        <f>bbdd_Social_Media_Trends[[#This Row],[Likes]]+bbdd_Social_Media_Trends[[#This Row],[Shares]]+bbdd_Social_Media_Trends[[#This Row],[Comments]]</f>
        <v>562455</v>
      </c>
      <c r="M386">
        <f>bbdd_Social_Media_Trends[[#This Row],[Interactions]]/bbdd_Social_Media_Trends[[#This Row],[Views]]</f>
        <v>0.26214846573783335</v>
      </c>
      <c r="N386" s="1" t="s">
        <v>22</v>
      </c>
      <c r="O386" s="4">
        <f t="shared" ref="O386:O449" si="6">IF(ISERROR(VLOOKUP(A386,A387:A5384,1,FALSE)),0, 1)</f>
        <v>0</v>
      </c>
    </row>
    <row r="387" spans="1:15">
      <c r="A387" s="1" t="s">
        <v>427</v>
      </c>
      <c r="B387" s="2">
        <v>44630</v>
      </c>
      <c r="C387" s="13" t="str">
        <f>TEXT(bbdd_Social_Media_Trends[[#This Row],[Post_Date]],"aaaa-mm")</f>
        <v>2022-03</v>
      </c>
      <c r="D387" s="1" t="s">
        <v>24</v>
      </c>
      <c r="E387" s="1" t="s">
        <v>31</v>
      </c>
      <c r="F387" s="1" t="s">
        <v>32</v>
      </c>
      <c r="G387" s="1" t="s">
        <v>28</v>
      </c>
      <c r="H387">
        <v>2064776</v>
      </c>
      <c r="I387">
        <v>387203</v>
      </c>
      <c r="J387">
        <v>7684</v>
      </c>
      <c r="K387">
        <v>5608</v>
      </c>
      <c r="L387">
        <f>bbdd_Social_Media_Trends[[#This Row],[Likes]]+bbdd_Social_Media_Trends[[#This Row],[Shares]]+bbdd_Social_Media_Trends[[#This Row],[Comments]]</f>
        <v>400495</v>
      </c>
      <c r="M387">
        <f>bbdd_Social_Media_Trends[[#This Row],[Interactions]]/bbdd_Social_Media_Trends[[#This Row],[Views]]</f>
        <v>0.19396535023653896</v>
      </c>
      <c r="N387" s="1" t="s">
        <v>29</v>
      </c>
      <c r="O387" s="4">
        <f t="shared" si="6"/>
        <v>0</v>
      </c>
    </row>
    <row r="388" spans="1:15">
      <c r="A388" s="1" t="s">
        <v>428</v>
      </c>
      <c r="B388" s="2">
        <v>44704</v>
      </c>
      <c r="C388" s="13" t="str">
        <f>TEXT(bbdd_Social_Media_Trends[[#This Row],[Post_Date]],"aaaa-mm")</f>
        <v>2022-05</v>
      </c>
      <c r="D388" s="1" t="s">
        <v>27</v>
      </c>
      <c r="E388" s="1" t="s">
        <v>49</v>
      </c>
      <c r="F388" s="1" t="s">
        <v>32</v>
      </c>
      <c r="G388" s="1" t="s">
        <v>28</v>
      </c>
      <c r="H388">
        <v>354702</v>
      </c>
      <c r="I388">
        <v>364531</v>
      </c>
      <c r="J388">
        <v>95192</v>
      </c>
      <c r="K388">
        <v>539</v>
      </c>
      <c r="L388">
        <f>bbdd_Social_Media_Trends[[#This Row],[Likes]]+bbdd_Social_Media_Trends[[#This Row],[Shares]]+bbdd_Social_Media_Trends[[#This Row],[Comments]]</f>
        <v>460262</v>
      </c>
      <c r="M388">
        <f>bbdd_Social_Media_Trends[[#This Row],[Interactions]]/bbdd_Social_Media_Trends[[#This Row],[Views]]</f>
        <v>1.2976019306347299</v>
      </c>
      <c r="N388" s="1" t="s">
        <v>16</v>
      </c>
      <c r="O388" s="4">
        <f t="shared" si="6"/>
        <v>0</v>
      </c>
    </row>
    <row r="389" spans="1:15">
      <c r="A389" s="1" t="s">
        <v>429</v>
      </c>
      <c r="B389" s="2">
        <v>45034</v>
      </c>
      <c r="C389" s="13" t="str">
        <f>TEXT(bbdd_Social_Media_Trends[[#This Row],[Post_Date]],"aaaa-mm")</f>
        <v>2023-04</v>
      </c>
      <c r="D389" s="1" t="s">
        <v>18</v>
      </c>
      <c r="E389" s="1" t="s">
        <v>57</v>
      </c>
      <c r="F389" s="1" t="s">
        <v>32</v>
      </c>
      <c r="G389" s="1" t="s">
        <v>37</v>
      </c>
      <c r="H389">
        <v>665740</v>
      </c>
      <c r="I389">
        <v>389852</v>
      </c>
      <c r="J389">
        <v>99285</v>
      </c>
      <c r="K389">
        <v>3432</v>
      </c>
      <c r="L389">
        <f>bbdd_Social_Media_Trends[[#This Row],[Likes]]+bbdd_Social_Media_Trends[[#This Row],[Shares]]+bbdd_Social_Media_Trends[[#This Row],[Comments]]</f>
        <v>492569</v>
      </c>
      <c r="M389">
        <f>bbdd_Social_Media_Trends[[#This Row],[Interactions]]/bbdd_Social_Media_Trends[[#This Row],[Views]]</f>
        <v>0.73988193589088835</v>
      </c>
      <c r="N389" s="1" t="s">
        <v>22</v>
      </c>
      <c r="O389" s="4">
        <f t="shared" si="6"/>
        <v>0</v>
      </c>
    </row>
    <row r="390" spans="1:15">
      <c r="A390" s="1" t="s">
        <v>430</v>
      </c>
      <c r="B390" s="2">
        <v>44805</v>
      </c>
      <c r="C390" s="13" t="str">
        <f>TEXT(bbdd_Social_Media_Trends[[#This Row],[Post_Date]],"aaaa-mm")</f>
        <v>2022-09</v>
      </c>
      <c r="D390" s="1" t="s">
        <v>18</v>
      </c>
      <c r="E390" s="1" t="s">
        <v>52</v>
      </c>
      <c r="F390" s="1" t="s">
        <v>20</v>
      </c>
      <c r="G390" s="1" t="s">
        <v>37</v>
      </c>
      <c r="H390">
        <v>4582997</v>
      </c>
      <c r="I390">
        <v>440332</v>
      </c>
      <c r="J390">
        <v>73379</v>
      </c>
      <c r="K390">
        <v>85</v>
      </c>
      <c r="L390">
        <f>bbdd_Social_Media_Trends[[#This Row],[Likes]]+bbdd_Social_Media_Trends[[#This Row],[Shares]]+bbdd_Social_Media_Trends[[#This Row],[Comments]]</f>
        <v>513796</v>
      </c>
      <c r="M390">
        <f>bbdd_Social_Media_Trends[[#This Row],[Interactions]]/bbdd_Social_Media_Trends[[#This Row],[Views]]</f>
        <v>0.1121091722294385</v>
      </c>
      <c r="N390" s="1" t="s">
        <v>29</v>
      </c>
      <c r="O390" s="4">
        <f t="shared" si="6"/>
        <v>0</v>
      </c>
    </row>
    <row r="391" spans="1:15">
      <c r="A391" s="1" t="s">
        <v>431</v>
      </c>
      <c r="B391" s="2">
        <v>44826</v>
      </c>
      <c r="C391" s="13" t="str">
        <f>TEXT(bbdd_Social_Media_Trends[[#This Row],[Post_Date]],"aaaa-mm")</f>
        <v>2022-09</v>
      </c>
      <c r="D391" s="1" t="s">
        <v>27</v>
      </c>
      <c r="E391" s="1" t="s">
        <v>19</v>
      </c>
      <c r="F391" s="1" t="s">
        <v>36</v>
      </c>
      <c r="G391" s="1" t="s">
        <v>44</v>
      </c>
      <c r="H391">
        <v>1392163</v>
      </c>
      <c r="I391">
        <v>267737</v>
      </c>
      <c r="J391">
        <v>59937</v>
      </c>
      <c r="K391">
        <v>27304</v>
      </c>
      <c r="L391">
        <f>bbdd_Social_Media_Trends[[#This Row],[Likes]]+bbdd_Social_Media_Trends[[#This Row],[Shares]]+bbdd_Social_Media_Trends[[#This Row],[Comments]]</f>
        <v>354978</v>
      </c>
      <c r="M391">
        <f>bbdd_Social_Media_Trends[[#This Row],[Interactions]]/bbdd_Social_Media_Trends[[#This Row],[Views]]</f>
        <v>0.25498307310279039</v>
      </c>
      <c r="N391" s="1" t="s">
        <v>22</v>
      </c>
      <c r="O391" s="4">
        <f t="shared" si="6"/>
        <v>0</v>
      </c>
    </row>
    <row r="392" spans="1:15">
      <c r="A392" s="1" t="s">
        <v>432</v>
      </c>
      <c r="B392" s="2">
        <v>45246</v>
      </c>
      <c r="C392" s="13" t="str">
        <f>TEXT(bbdd_Social_Media_Trends[[#This Row],[Post_Date]],"aaaa-mm")</f>
        <v>2023-11</v>
      </c>
      <c r="D392" s="1" t="s">
        <v>27</v>
      </c>
      <c r="E392" s="1" t="s">
        <v>31</v>
      </c>
      <c r="F392" s="1" t="s">
        <v>32</v>
      </c>
      <c r="G392" s="1" t="s">
        <v>28</v>
      </c>
      <c r="H392">
        <v>2183312</v>
      </c>
      <c r="I392">
        <v>333767</v>
      </c>
      <c r="J392">
        <v>32881</v>
      </c>
      <c r="K392">
        <v>29602</v>
      </c>
      <c r="L392">
        <f>bbdd_Social_Media_Trends[[#This Row],[Likes]]+bbdd_Social_Media_Trends[[#This Row],[Shares]]+bbdd_Social_Media_Trends[[#This Row],[Comments]]</f>
        <v>396250</v>
      </c>
      <c r="M392">
        <f>bbdd_Social_Media_Trends[[#This Row],[Interactions]]/bbdd_Social_Media_Trends[[#This Row],[Views]]</f>
        <v>0.18149032295888082</v>
      </c>
      <c r="N392" s="1" t="s">
        <v>16</v>
      </c>
      <c r="O392" s="4">
        <f t="shared" si="6"/>
        <v>0</v>
      </c>
    </row>
    <row r="393" spans="1:15">
      <c r="A393" s="1" t="s">
        <v>433</v>
      </c>
      <c r="B393" s="2">
        <v>44716</v>
      </c>
      <c r="C393" s="13" t="str">
        <f>TEXT(bbdd_Social_Media_Trends[[#This Row],[Post_Date]],"aaaa-mm")</f>
        <v>2022-06</v>
      </c>
      <c r="D393" s="1" t="s">
        <v>18</v>
      </c>
      <c r="E393" s="1" t="s">
        <v>46</v>
      </c>
      <c r="F393" s="1" t="s">
        <v>20</v>
      </c>
      <c r="G393" s="1" t="s">
        <v>50</v>
      </c>
      <c r="H393">
        <v>2267018</v>
      </c>
      <c r="I393">
        <v>137209</v>
      </c>
      <c r="J393">
        <v>75303</v>
      </c>
      <c r="K393">
        <v>31685</v>
      </c>
      <c r="L393">
        <f>bbdd_Social_Media_Trends[[#This Row],[Likes]]+bbdd_Social_Media_Trends[[#This Row],[Shares]]+bbdd_Social_Media_Trends[[#This Row],[Comments]]</f>
        <v>244197</v>
      </c>
      <c r="M393">
        <f>bbdd_Social_Media_Trends[[#This Row],[Interactions]]/bbdd_Social_Media_Trends[[#This Row],[Views]]</f>
        <v>0.10771727441070164</v>
      </c>
      <c r="N393" s="1" t="s">
        <v>29</v>
      </c>
      <c r="O393" s="4">
        <f t="shared" si="6"/>
        <v>0</v>
      </c>
    </row>
    <row r="394" spans="1:15">
      <c r="A394" s="1" t="s">
        <v>434</v>
      </c>
      <c r="B394" s="2">
        <v>45024</v>
      </c>
      <c r="C394" s="13" t="str">
        <f>TEXT(bbdd_Social_Media_Trends[[#This Row],[Post_Date]],"aaaa-mm")</f>
        <v>2023-04</v>
      </c>
      <c r="D394" s="1" t="s">
        <v>24</v>
      </c>
      <c r="E394" s="1" t="s">
        <v>49</v>
      </c>
      <c r="F394" s="1" t="s">
        <v>36</v>
      </c>
      <c r="G394" s="1" t="s">
        <v>25</v>
      </c>
      <c r="H394">
        <v>1513659</v>
      </c>
      <c r="I394">
        <v>130934</v>
      </c>
      <c r="J394">
        <v>94962</v>
      </c>
      <c r="K394">
        <v>3519</v>
      </c>
      <c r="L394">
        <f>bbdd_Social_Media_Trends[[#This Row],[Likes]]+bbdd_Social_Media_Trends[[#This Row],[Shares]]+bbdd_Social_Media_Trends[[#This Row],[Comments]]</f>
        <v>229415</v>
      </c>
      <c r="M394">
        <f>bbdd_Social_Media_Trends[[#This Row],[Interactions]]/bbdd_Social_Media_Trends[[#This Row],[Views]]</f>
        <v>0.15156319884465391</v>
      </c>
      <c r="N394" s="1" t="s">
        <v>29</v>
      </c>
      <c r="O394" s="4">
        <f t="shared" si="6"/>
        <v>0</v>
      </c>
    </row>
    <row r="395" spans="1:15">
      <c r="A395" s="1" t="s">
        <v>435</v>
      </c>
      <c r="B395" s="2">
        <v>44714</v>
      </c>
      <c r="C395" s="13" t="str">
        <f>TEXT(bbdd_Social_Media_Trends[[#This Row],[Post_Date]],"aaaa-mm")</f>
        <v>2022-06</v>
      </c>
      <c r="D395" s="1" t="s">
        <v>24</v>
      </c>
      <c r="E395" s="1" t="s">
        <v>59</v>
      </c>
      <c r="F395" s="1" t="s">
        <v>41</v>
      </c>
      <c r="G395" s="1" t="s">
        <v>28</v>
      </c>
      <c r="H395">
        <v>3267376</v>
      </c>
      <c r="I395">
        <v>243498</v>
      </c>
      <c r="J395">
        <v>80458</v>
      </c>
      <c r="K395">
        <v>44516</v>
      </c>
      <c r="L395">
        <f>bbdd_Social_Media_Trends[[#This Row],[Likes]]+bbdd_Social_Media_Trends[[#This Row],[Shares]]+bbdd_Social_Media_Trends[[#This Row],[Comments]]</f>
        <v>368472</v>
      </c>
      <c r="M395">
        <f>bbdd_Social_Media_Trends[[#This Row],[Interactions]]/bbdd_Social_Media_Trends[[#This Row],[Views]]</f>
        <v>0.11277306315526588</v>
      </c>
      <c r="N395" s="1" t="s">
        <v>29</v>
      </c>
      <c r="O395" s="4">
        <f t="shared" si="6"/>
        <v>0</v>
      </c>
    </row>
    <row r="396" spans="1:15">
      <c r="A396" s="1" t="s">
        <v>436</v>
      </c>
      <c r="B396" s="2">
        <v>45037</v>
      </c>
      <c r="C396" s="13" t="str">
        <f>TEXT(bbdd_Social_Media_Trends[[#This Row],[Post_Date]],"aaaa-mm")</f>
        <v>2023-04</v>
      </c>
      <c r="D396" s="1" t="s">
        <v>12</v>
      </c>
      <c r="E396" s="1" t="s">
        <v>13</v>
      </c>
      <c r="F396" s="1" t="s">
        <v>20</v>
      </c>
      <c r="G396" s="1" t="s">
        <v>60</v>
      </c>
      <c r="H396">
        <v>2127779</v>
      </c>
      <c r="I396">
        <v>176918</v>
      </c>
      <c r="J396">
        <v>38776</v>
      </c>
      <c r="K396">
        <v>18345</v>
      </c>
      <c r="L396">
        <f>bbdd_Social_Media_Trends[[#This Row],[Likes]]+bbdd_Social_Media_Trends[[#This Row],[Shares]]+bbdd_Social_Media_Trends[[#This Row],[Comments]]</f>
        <v>234039</v>
      </c>
      <c r="M396">
        <f>bbdd_Social_Media_Trends[[#This Row],[Interactions]]/bbdd_Social_Media_Trends[[#This Row],[Views]]</f>
        <v>0.10999215614027584</v>
      </c>
      <c r="N396" s="1" t="s">
        <v>29</v>
      </c>
      <c r="O396" s="4">
        <f t="shared" si="6"/>
        <v>0</v>
      </c>
    </row>
    <row r="397" spans="1:15">
      <c r="A397" s="1" t="s">
        <v>437</v>
      </c>
      <c r="B397" s="2">
        <v>44610</v>
      </c>
      <c r="C397" s="13" t="str">
        <f>TEXT(bbdd_Social_Media_Trends[[#This Row],[Post_Date]],"aaaa-mm")</f>
        <v>2022-02</v>
      </c>
      <c r="D397" s="1" t="s">
        <v>18</v>
      </c>
      <c r="E397" s="1" t="s">
        <v>59</v>
      </c>
      <c r="F397" s="1" t="s">
        <v>41</v>
      </c>
      <c r="G397" s="1" t="s">
        <v>50</v>
      </c>
      <c r="H397">
        <v>4151557</v>
      </c>
      <c r="I397">
        <v>244562</v>
      </c>
      <c r="J397">
        <v>87770</v>
      </c>
      <c r="K397">
        <v>44396</v>
      </c>
      <c r="L397">
        <f>bbdd_Social_Media_Trends[[#This Row],[Likes]]+bbdd_Social_Media_Trends[[#This Row],[Shares]]+bbdd_Social_Media_Trends[[#This Row],[Comments]]</f>
        <v>376728</v>
      </c>
      <c r="M397">
        <f>bbdd_Social_Media_Trends[[#This Row],[Interactions]]/bbdd_Social_Media_Trends[[#This Row],[Views]]</f>
        <v>9.0743786006069527E-2</v>
      </c>
      <c r="N397" s="1" t="s">
        <v>29</v>
      </c>
      <c r="O397" s="4">
        <f t="shared" si="6"/>
        <v>0</v>
      </c>
    </row>
    <row r="398" spans="1:15">
      <c r="A398" s="1" t="s">
        <v>438</v>
      </c>
      <c r="B398" s="2">
        <v>44645</v>
      </c>
      <c r="C398" s="13" t="str">
        <f>TEXT(bbdd_Social_Media_Trends[[#This Row],[Post_Date]],"aaaa-mm")</f>
        <v>2022-03</v>
      </c>
      <c r="D398" s="1" t="s">
        <v>24</v>
      </c>
      <c r="E398" s="1" t="s">
        <v>39</v>
      </c>
      <c r="F398" s="1" t="s">
        <v>47</v>
      </c>
      <c r="G398" s="1" t="s">
        <v>44</v>
      </c>
      <c r="H398">
        <v>360483</v>
      </c>
      <c r="I398">
        <v>165482</v>
      </c>
      <c r="J398">
        <v>18721</v>
      </c>
      <c r="K398">
        <v>24681</v>
      </c>
      <c r="L398">
        <f>bbdd_Social_Media_Trends[[#This Row],[Likes]]+bbdd_Social_Media_Trends[[#This Row],[Shares]]+bbdd_Social_Media_Trends[[#This Row],[Comments]]</f>
        <v>208884</v>
      </c>
      <c r="M398">
        <f>bbdd_Social_Media_Trends[[#This Row],[Interactions]]/bbdd_Social_Media_Trends[[#This Row],[Views]]</f>
        <v>0.57945589667196507</v>
      </c>
      <c r="N398" s="1" t="s">
        <v>16</v>
      </c>
      <c r="O398" s="4">
        <f t="shared" si="6"/>
        <v>0</v>
      </c>
    </row>
    <row r="399" spans="1:15">
      <c r="A399" s="1" t="s">
        <v>439</v>
      </c>
      <c r="B399" s="2">
        <v>45120</v>
      </c>
      <c r="C399" s="13" t="str">
        <f>TEXT(bbdd_Social_Media_Trends[[#This Row],[Post_Date]],"aaaa-mm")</f>
        <v>2023-07</v>
      </c>
      <c r="D399" s="1" t="s">
        <v>27</v>
      </c>
      <c r="E399" s="1" t="s">
        <v>13</v>
      </c>
      <c r="F399" s="1" t="s">
        <v>20</v>
      </c>
      <c r="G399" s="1" t="s">
        <v>60</v>
      </c>
      <c r="H399">
        <v>4987250</v>
      </c>
      <c r="I399">
        <v>423644</v>
      </c>
      <c r="J399">
        <v>6076</v>
      </c>
      <c r="K399">
        <v>26739</v>
      </c>
      <c r="L399">
        <f>bbdd_Social_Media_Trends[[#This Row],[Likes]]+bbdd_Social_Media_Trends[[#This Row],[Shares]]+bbdd_Social_Media_Trends[[#This Row],[Comments]]</f>
        <v>456459</v>
      </c>
      <c r="M399">
        <f>bbdd_Social_Media_Trends[[#This Row],[Interactions]]/bbdd_Social_Media_Trends[[#This Row],[Views]]</f>
        <v>9.1525189232542978E-2</v>
      </c>
      <c r="N399" s="1" t="s">
        <v>22</v>
      </c>
      <c r="O399" s="4">
        <f t="shared" si="6"/>
        <v>0</v>
      </c>
    </row>
    <row r="400" spans="1:15">
      <c r="A400" s="1" t="s">
        <v>440</v>
      </c>
      <c r="B400" s="2">
        <v>45019</v>
      </c>
      <c r="C400" s="13" t="str">
        <f>TEXT(bbdd_Social_Media_Trends[[#This Row],[Post_Date]],"aaaa-mm")</f>
        <v>2023-04</v>
      </c>
      <c r="D400" s="1" t="s">
        <v>27</v>
      </c>
      <c r="E400" s="1" t="s">
        <v>13</v>
      </c>
      <c r="F400" s="1" t="s">
        <v>47</v>
      </c>
      <c r="G400" s="1" t="s">
        <v>28</v>
      </c>
      <c r="H400">
        <v>2612254</v>
      </c>
      <c r="I400">
        <v>196077</v>
      </c>
      <c r="J400">
        <v>21722</v>
      </c>
      <c r="K400">
        <v>26238</v>
      </c>
      <c r="L400">
        <f>bbdd_Social_Media_Trends[[#This Row],[Likes]]+bbdd_Social_Media_Trends[[#This Row],[Shares]]+bbdd_Social_Media_Trends[[#This Row],[Comments]]</f>
        <v>244037</v>
      </c>
      <c r="M400">
        <f>bbdd_Social_Media_Trends[[#This Row],[Interactions]]/bbdd_Social_Media_Trends[[#This Row],[Views]]</f>
        <v>9.3420088551878958E-2</v>
      </c>
      <c r="N400" s="1" t="s">
        <v>16</v>
      </c>
      <c r="O400" s="4">
        <f t="shared" si="6"/>
        <v>0</v>
      </c>
    </row>
    <row r="401" spans="1:15">
      <c r="A401" s="1" t="s">
        <v>441</v>
      </c>
      <c r="B401" s="2">
        <v>44922</v>
      </c>
      <c r="C401" s="13" t="str">
        <f>TEXT(bbdd_Social_Media_Trends[[#This Row],[Post_Date]],"aaaa-mm")</f>
        <v>2022-12</v>
      </c>
      <c r="D401" s="1" t="s">
        <v>18</v>
      </c>
      <c r="E401" s="1" t="s">
        <v>19</v>
      </c>
      <c r="F401" s="1" t="s">
        <v>20</v>
      </c>
      <c r="G401" s="1" t="s">
        <v>25</v>
      </c>
      <c r="H401">
        <v>378823</v>
      </c>
      <c r="I401">
        <v>448944</v>
      </c>
      <c r="J401">
        <v>80149</v>
      </c>
      <c r="K401">
        <v>42580</v>
      </c>
      <c r="L401">
        <f>bbdd_Social_Media_Trends[[#This Row],[Likes]]+bbdd_Social_Media_Trends[[#This Row],[Shares]]+bbdd_Social_Media_Trends[[#This Row],[Comments]]</f>
        <v>571673</v>
      </c>
      <c r="M401">
        <f>bbdd_Social_Media_Trends[[#This Row],[Interactions]]/bbdd_Social_Media_Trends[[#This Row],[Views]]</f>
        <v>1.5090767983992524</v>
      </c>
      <c r="N401" s="1" t="s">
        <v>29</v>
      </c>
      <c r="O401" s="4">
        <f t="shared" si="6"/>
        <v>0</v>
      </c>
    </row>
    <row r="402" spans="1:15">
      <c r="A402" s="1" t="s">
        <v>442</v>
      </c>
      <c r="B402" s="2">
        <v>44965</v>
      </c>
      <c r="C402" s="13" t="str">
        <f>TEXT(bbdd_Social_Media_Trends[[#This Row],[Post_Date]],"aaaa-mm")</f>
        <v>2023-02</v>
      </c>
      <c r="D402" s="1" t="s">
        <v>12</v>
      </c>
      <c r="E402" s="1" t="s">
        <v>52</v>
      </c>
      <c r="F402" s="1" t="s">
        <v>20</v>
      </c>
      <c r="G402" s="1" t="s">
        <v>44</v>
      </c>
      <c r="H402">
        <v>4968911</v>
      </c>
      <c r="I402">
        <v>151416</v>
      </c>
      <c r="J402">
        <v>16628</v>
      </c>
      <c r="K402">
        <v>7048</v>
      </c>
      <c r="L402">
        <f>bbdd_Social_Media_Trends[[#This Row],[Likes]]+bbdd_Social_Media_Trends[[#This Row],[Shares]]+bbdd_Social_Media_Trends[[#This Row],[Comments]]</f>
        <v>175092</v>
      </c>
      <c r="M402">
        <f>bbdd_Social_Media_Trends[[#This Row],[Interactions]]/bbdd_Social_Media_Trends[[#This Row],[Views]]</f>
        <v>3.5237499725795048E-2</v>
      </c>
      <c r="N402" s="1" t="s">
        <v>22</v>
      </c>
      <c r="O402" s="4">
        <f t="shared" si="6"/>
        <v>0</v>
      </c>
    </row>
    <row r="403" spans="1:15">
      <c r="A403" s="1" t="s">
        <v>443</v>
      </c>
      <c r="B403" s="2">
        <v>44607</v>
      </c>
      <c r="C403" s="13" t="str">
        <f>TEXT(bbdd_Social_Media_Trends[[#This Row],[Post_Date]],"aaaa-mm")</f>
        <v>2022-02</v>
      </c>
      <c r="D403" s="1" t="s">
        <v>24</v>
      </c>
      <c r="E403" s="1" t="s">
        <v>19</v>
      </c>
      <c r="F403" s="1" t="s">
        <v>47</v>
      </c>
      <c r="G403" s="1" t="s">
        <v>21</v>
      </c>
      <c r="H403">
        <v>2319248</v>
      </c>
      <c r="I403">
        <v>419303</v>
      </c>
      <c r="J403">
        <v>18861</v>
      </c>
      <c r="K403">
        <v>44765</v>
      </c>
      <c r="L403">
        <f>bbdd_Social_Media_Trends[[#This Row],[Likes]]+bbdd_Social_Media_Trends[[#This Row],[Shares]]+bbdd_Social_Media_Trends[[#This Row],[Comments]]</f>
        <v>482929</v>
      </c>
      <c r="M403">
        <f>bbdd_Social_Media_Trends[[#This Row],[Interactions]]/bbdd_Social_Media_Trends[[#This Row],[Views]]</f>
        <v>0.20822654584589487</v>
      </c>
      <c r="N403" s="1" t="s">
        <v>29</v>
      </c>
      <c r="O403" s="4">
        <f t="shared" si="6"/>
        <v>0</v>
      </c>
    </row>
    <row r="404" spans="1:15">
      <c r="A404" s="1" t="s">
        <v>444</v>
      </c>
      <c r="B404" s="2">
        <v>45186</v>
      </c>
      <c r="C404" s="13" t="str">
        <f>TEXT(bbdd_Social_Media_Trends[[#This Row],[Post_Date]],"aaaa-mm")</f>
        <v>2023-09</v>
      </c>
      <c r="D404" s="1" t="s">
        <v>18</v>
      </c>
      <c r="E404" s="1" t="s">
        <v>13</v>
      </c>
      <c r="F404" s="1" t="s">
        <v>41</v>
      </c>
      <c r="G404" s="1" t="s">
        <v>28</v>
      </c>
      <c r="H404">
        <v>901819</v>
      </c>
      <c r="I404">
        <v>73906</v>
      </c>
      <c r="J404">
        <v>1462</v>
      </c>
      <c r="K404">
        <v>12876</v>
      </c>
      <c r="L404">
        <f>bbdd_Social_Media_Trends[[#This Row],[Likes]]+bbdd_Social_Media_Trends[[#This Row],[Shares]]+bbdd_Social_Media_Trends[[#This Row],[Comments]]</f>
        <v>88244</v>
      </c>
      <c r="M404">
        <f>bbdd_Social_Media_Trends[[#This Row],[Interactions]]/bbdd_Social_Media_Trends[[#This Row],[Views]]</f>
        <v>9.7851120901200794E-2</v>
      </c>
      <c r="N404" s="1" t="s">
        <v>29</v>
      </c>
      <c r="O404" s="4">
        <f t="shared" si="6"/>
        <v>0</v>
      </c>
    </row>
    <row r="405" spans="1:15">
      <c r="A405" s="1" t="s">
        <v>445</v>
      </c>
      <c r="B405" s="2">
        <v>44940</v>
      </c>
      <c r="C405" s="13" t="str">
        <f>TEXT(bbdd_Social_Media_Trends[[#This Row],[Post_Date]],"aaaa-mm")</f>
        <v>2023-01</v>
      </c>
      <c r="D405" s="1" t="s">
        <v>18</v>
      </c>
      <c r="E405" s="1" t="s">
        <v>19</v>
      </c>
      <c r="F405" s="1" t="s">
        <v>41</v>
      </c>
      <c r="G405" s="1" t="s">
        <v>15</v>
      </c>
      <c r="H405">
        <v>1924813</v>
      </c>
      <c r="I405">
        <v>188326</v>
      </c>
      <c r="J405">
        <v>41895</v>
      </c>
      <c r="K405">
        <v>37760</v>
      </c>
      <c r="L405">
        <f>bbdd_Social_Media_Trends[[#This Row],[Likes]]+bbdd_Social_Media_Trends[[#This Row],[Shares]]+bbdd_Social_Media_Trends[[#This Row],[Comments]]</f>
        <v>267981</v>
      </c>
      <c r="M405">
        <f>bbdd_Social_Media_Trends[[#This Row],[Interactions]]/bbdd_Social_Media_Trends[[#This Row],[Views]]</f>
        <v>0.13922443375018767</v>
      </c>
      <c r="N405" s="1" t="s">
        <v>22</v>
      </c>
      <c r="O405" s="4">
        <f t="shared" si="6"/>
        <v>0</v>
      </c>
    </row>
    <row r="406" spans="1:15">
      <c r="A406" s="1" t="s">
        <v>446</v>
      </c>
      <c r="B406" s="2">
        <v>45122</v>
      </c>
      <c r="C406" s="13" t="str">
        <f>TEXT(bbdd_Social_Media_Trends[[#This Row],[Post_Date]],"aaaa-mm")</f>
        <v>2023-07</v>
      </c>
      <c r="D406" s="1" t="s">
        <v>24</v>
      </c>
      <c r="E406" s="1" t="s">
        <v>52</v>
      </c>
      <c r="F406" s="1" t="s">
        <v>36</v>
      </c>
      <c r="G406" s="1" t="s">
        <v>44</v>
      </c>
      <c r="H406">
        <v>1779685</v>
      </c>
      <c r="I406">
        <v>337898</v>
      </c>
      <c r="J406">
        <v>22528</v>
      </c>
      <c r="K406">
        <v>24827</v>
      </c>
      <c r="L406">
        <f>bbdd_Social_Media_Trends[[#This Row],[Likes]]+bbdd_Social_Media_Trends[[#This Row],[Shares]]+bbdd_Social_Media_Trends[[#This Row],[Comments]]</f>
        <v>385253</v>
      </c>
      <c r="M406">
        <f>bbdd_Social_Media_Trends[[#This Row],[Interactions]]/bbdd_Social_Media_Trends[[#This Row],[Views]]</f>
        <v>0.21647257801240108</v>
      </c>
      <c r="N406" s="1" t="s">
        <v>22</v>
      </c>
      <c r="O406" s="4">
        <f t="shared" si="6"/>
        <v>0</v>
      </c>
    </row>
    <row r="407" spans="1:15">
      <c r="A407" s="1" t="s">
        <v>447</v>
      </c>
      <c r="B407" s="2">
        <v>45215</v>
      </c>
      <c r="C407" s="13" t="str">
        <f>TEXT(bbdd_Social_Media_Trends[[#This Row],[Post_Date]],"aaaa-mm")</f>
        <v>2023-10</v>
      </c>
      <c r="D407" s="1" t="s">
        <v>18</v>
      </c>
      <c r="E407" s="1" t="s">
        <v>19</v>
      </c>
      <c r="F407" s="1" t="s">
        <v>41</v>
      </c>
      <c r="G407" s="1" t="s">
        <v>50</v>
      </c>
      <c r="H407">
        <v>166638</v>
      </c>
      <c r="I407">
        <v>52495</v>
      </c>
      <c r="J407">
        <v>86474</v>
      </c>
      <c r="K407">
        <v>5523</v>
      </c>
      <c r="L407">
        <f>bbdd_Social_Media_Trends[[#This Row],[Likes]]+bbdd_Social_Media_Trends[[#This Row],[Shares]]+bbdd_Social_Media_Trends[[#This Row],[Comments]]</f>
        <v>144492</v>
      </c>
      <c r="M407">
        <f>bbdd_Social_Media_Trends[[#This Row],[Interactions]]/bbdd_Social_Media_Trends[[#This Row],[Views]]</f>
        <v>0.86710114139632022</v>
      </c>
      <c r="N407" s="1" t="s">
        <v>29</v>
      </c>
      <c r="O407" s="4">
        <f t="shared" si="6"/>
        <v>0</v>
      </c>
    </row>
    <row r="408" spans="1:15">
      <c r="A408" s="1" t="s">
        <v>448</v>
      </c>
      <c r="B408" s="2">
        <v>44917</v>
      </c>
      <c r="C408" s="13" t="str">
        <f>TEXT(bbdd_Social_Media_Trends[[#This Row],[Post_Date]],"aaaa-mm")</f>
        <v>2022-12</v>
      </c>
      <c r="D408" s="1" t="s">
        <v>24</v>
      </c>
      <c r="E408" s="1" t="s">
        <v>19</v>
      </c>
      <c r="F408" s="1" t="s">
        <v>14</v>
      </c>
      <c r="G408" s="1" t="s">
        <v>60</v>
      </c>
      <c r="H408">
        <v>4952299</v>
      </c>
      <c r="I408">
        <v>149289</v>
      </c>
      <c r="J408">
        <v>67652</v>
      </c>
      <c r="K408">
        <v>13777</v>
      </c>
      <c r="L408">
        <f>bbdd_Social_Media_Trends[[#This Row],[Likes]]+bbdd_Social_Media_Trends[[#This Row],[Shares]]+bbdd_Social_Media_Trends[[#This Row],[Comments]]</f>
        <v>230718</v>
      </c>
      <c r="M408">
        <f>bbdd_Social_Media_Trends[[#This Row],[Interactions]]/bbdd_Social_Media_Trends[[#This Row],[Views]]</f>
        <v>4.6588059404329182E-2</v>
      </c>
      <c r="N408" s="1" t="s">
        <v>22</v>
      </c>
      <c r="O408" s="4">
        <f t="shared" si="6"/>
        <v>0</v>
      </c>
    </row>
    <row r="409" spans="1:15">
      <c r="A409" s="1" t="s">
        <v>449</v>
      </c>
      <c r="B409" s="2">
        <v>44603</v>
      </c>
      <c r="C409" s="13" t="str">
        <f>TEXT(bbdd_Social_Media_Trends[[#This Row],[Post_Date]],"aaaa-mm")</f>
        <v>2022-02</v>
      </c>
      <c r="D409" s="1" t="s">
        <v>18</v>
      </c>
      <c r="E409" s="1" t="s">
        <v>49</v>
      </c>
      <c r="F409" s="1" t="s">
        <v>20</v>
      </c>
      <c r="G409" s="1" t="s">
        <v>25</v>
      </c>
      <c r="H409">
        <v>908633</v>
      </c>
      <c r="I409">
        <v>408446</v>
      </c>
      <c r="J409">
        <v>85164</v>
      </c>
      <c r="K409">
        <v>12149</v>
      </c>
      <c r="L409">
        <f>bbdd_Social_Media_Trends[[#This Row],[Likes]]+bbdd_Social_Media_Trends[[#This Row],[Shares]]+bbdd_Social_Media_Trends[[#This Row],[Comments]]</f>
        <v>505759</v>
      </c>
      <c r="M409">
        <f>bbdd_Social_Media_Trends[[#This Row],[Interactions]]/bbdd_Social_Media_Trends[[#This Row],[Views]]</f>
        <v>0.55661526711004328</v>
      </c>
      <c r="N409" s="1" t="s">
        <v>16</v>
      </c>
      <c r="O409" s="4">
        <f t="shared" si="6"/>
        <v>0</v>
      </c>
    </row>
    <row r="410" spans="1:15">
      <c r="A410" s="1" t="s">
        <v>450</v>
      </c>
      <c r="B410" s="2">
        <v>44664</v>
      </c>
      <c r="C410" s="13" t="str">
        <f>TEXT(bbdd_Social_Media_Trends[[#This Row],[Post_Date]],"aaaa-mm")</f>
        <v>2022-04</v>
      </c>
      <c r="D410" s="1" t="s">
        <v>27</v>
      </c>
      <c r="E410" s="1" t="s">
        <v>19</v>
      </c>
      <c r="F410" s="1" t="s">
        <v>14</v>
      </c>
      <c r="G410" s="1" t="s">
        <v>25</v>
      </c>
      <c r="H410">
        <v>4687224</v>
      </c>
      <c r="I410">
        <v>1635</v>
      </c>
      <c r="J410">
        <v>16037</v>
      </c>
      <c r="K410">
        <v>48614</v>
      </c>
      <c r="L410">
        <f>bbdd_Social_Media_Trends[[#This Row],[Likes]]+bbdd_Social_Media_Trends[[#This Row],[Shares]]+bbdd_Social_Media_Trends[[#This Row],[Comments]]</f>
        <v>66286</v>
      </c>
      <c r="M410">
        <f>bbdd_Social_Media_Trends[[#This Row],[Interactions]]/bbdd_Social_Media_Trends[[#This Row],[Views]]</f>
        <v>1.4141846005226121E-2</v>
      </c>
      <c r="N410" s="1" t="s">
        <v>22</v>
      </c>
      <c r="O410" s="4">
        <f t="shared" si="6"/>
        <v>0</v>
      </c>
    </row>
    <row r="411" spans="1:15">
      <c r="A411" s="1" t="s">
        <v>451</v>
      </c>
      <c r="B411" s="2">
        <v>44617</v>
      </c>
      <c r="C411" s="13" t="str">
        <f>TEXT(bbdd_Social_Media_Trends[[#This Row],[Post_Date]],"aaaa-mm")</f>
        <v>2022-02</v>
      </c>
      <c r="D411" s="1" t="s">
        <v>27</v>
      </c>
      <c r="E411" s="1" t="s">
        <v>35</v>
      </c>
      <c r="F411" s="1" t="s">
        <v>20</v>
      </c>
      <c r="G411" s="1" t="s">
        <v>28</v>
      </c>
      <c r="H411">
        <v>2758571</v>
      </c>
      <c r="I411">
        <v>17789</v>
      </c>
      <c r="J411">
        <v>36088</v>
      </c>
      <c r="K411">
        <v>39138</v>
      </c>
      <c r="L411">
        <f>bbdd_Social_Media_Trends[[#This Row],[Likes]]+bbdd_Social_Media_Trends[[#This Row],[Shares]]+bbdd_Social_Media_Trends[[#This Row],[Comments]]</f>
        <v>93015</v>
      </c>
      <c r="M411">
        <f>bbdd_Social_Media_Trends[[#This Row],[Interactions]]/bbdd_Social_Media_Trends[[#This Row],[Views]]</f>
        <v>3.3718544855289204E-2</v>
      </c>
      <c r="N411" s="1" t="s">
        <v>29</v>
      </c>
      <c r="O411" s="4">
        <f t="shared" si="6"/>
        <v>0</v>
      </c>
    </row>
    <row r="412" spans="1:15">
      <c r="A412" s="1" t="s">
        <v>452</v>
      </c>
      <c r="B412" s="2">
        <v>44800</v>
      </c>
      <c r="C412" s="13" t="str">
        <f>TEXT(bbdd_Social_Media_Trends[[#This Row],[Post_Date]],"aaaa-mm")</f>
        <v>2022-08</v>
      </c>
      <c r="D412" s="1" t="s">
        <v>24</v>
      </c>
      <c r="E412" s="1" t="s">
        <v>46</v>
      </c>
      <c r="F412" s="1" t="s">
        <v>36</v>
      </c>
      <c r="G412" s="1" t="s">
        <v>50</v>
      </c>
      <c r="H412">
        <v>253934</v>
      </c>
      <c r="I412">
        <v>269239</v>
      </c>
      <c r="J412">
        <v>27213</v>
      </c>
      <c r="K412">
        <v>864</v>
      </c>
      <c r="L412">
        <f>bbdd_Social_Media_Trends[[#This Row],[Likes]]+bbdd_Social_Media_Trends[[#This Row],[Shares]]+bbdd_Social_Media_Trends[[#This Row],[Comments]]</f>
        <v>297316</v>
      </c>
      <c r="M412">
        <f>bbdd_Social_Media_Trends[[#This Row],[Interactions]]/bbdd_Social_Media_Trends[[#This Row],[Views]]</f>
        <v>1.1708396670000867</v>
      </c>
      <c r="N412" s="1" t="s">
        <v>22</v>
      </c>
      <c r="O412" s="4">
        <f t="shared" si="6"/>
        <v>0</v>
      </c>
    </row>
    <row r="413" spans="1:15">
      <c r="A413" s="1" t="s">
        <v>453</v>
      </c>
      <c r="B413" s="2">
        <v>44755</v>
      </c>
      <c r="C413" s="13" t="str">
        <f>TEXT(bbdd_Social_Media_Trends[[#This Row],[Post_Date]],"aaaa-mm")</f>
        <v>2022-07</v>
      </c>
      <c r="D413" s="1" t="s">
        <v>27</v>
      </c>
      <c r="E413" s="1" t="s">
        <v>31</v>
      </c>
      <c r="F413" s="1" t="s">
        <v>36</v>
      </c>
      <c r="G413" s="1" t="s">
        <v>50</v>
      </c>
      <c r="H413">
        <v>3230389</v>
      </c>
      <c r="I413">
        <v>297140</v>
      </c>
      <c r="J413">
        <v>22102</v>
      </c>
      <c r="K413">
        <v>29483</v>
      </c>
      <c r="L413">
        <f>bbdd_Social_Media_Trends[[#This Row],[Likes]]+bbdd_Social_Media_Trends[[#This Row],[Shares]]+bbdd_Social_Media_Trends[[#This Row],[Comments]]</f>
        <v>348725</v>
      </c>
      <c r="M413">
        <f>bbdd_Social_Media_Trends[[#This Row],[Interactions]]/bbdd_Social_Media_Trends[[#This Row],[Views]]</f>
        <v>0.10795139532731197</v>
      </c>
      <c r="N413" s="1" t="s">
        <v>29</v>
      </c>
      <c r="O413" s="4">
        <f t="shared" si="6"/>
        <v>0</v>
      </c>
    </row>
    <row r="414" spans="1:15">
      <c r="A414" s="1" t="s">
        <v>454</v>
      </c>
      <c r="B414" s="2">
        <v>44581</v>
      </c>
      <c r="C414" s="13" t="str">
        <f>TEXT(bbdd_Social_Media_Trends[[#This Row],[Post_Date]],"aaaa-mm")</f>
        <v>2022-01</v>
      </c>
      <c r="D414" s="1" t="s">
        <v>27</v>
      </c>
      <c r="E414" s="1" t="s">
        <v>57</v>
      </c>
      <c r="F414" s="1" t="s">
        <v>36</v>
      </c>
      <c r="G414" s="1" t="s">
        <v>15</v>
      </c>
      <c r="H414">
        <v>3448262</v>
      </c>
      <c r="I414">
        <v>15538</v>
      </c>
      <c r="J414">
        <v>92514</v>
      </c>
      <c r="K414">
        <v>38006</v>
      </c>
      <c r="L414">
        <f>bbdd_Social_Media_Trends[[#This Row],[Likes]]+bbdd_Social_Media_Trends[[#This Row],[Shares]]+bbdd_Social_Media_Trends[[#This Row],[Comments]]</f>
        <v>146058</v>
      </c>
      <c r="M414">
        <f>bbdd_Social_Media_Trends[[#This Row],[Interactions]]/bbdd_Social_Media_Trends[[#This Row],[Views]]</f>
        <v>4.2356990275100904E-2</v>
      </c>
      <c r="N414" s="1" t="s">
        <v>29</v>
      </c>
      <c r="O414" s="4">
        <f t="shared" si="6"/>
        <v>0</v>
      </c>
    </row>
    <row r="415" spans="1:15">
      <c r="A415" s="1" t="s">
        <v>455</v>
      </c>
      <c r="B415" s="2">
        <v>44921</v>
      </c>
      <c r="C415" s="13" t="str">
        <f>TEXT(bbdd_Social_Media_Trends[[#This Row],[Post_Date]],"aaaa-mm")</f>
        <v>2022-12</v>
      </c>
      <c r="D415" s="1" t="s">
        <v>12</v>
      </c>
      <c r="E415" s="1" t="s">
        <v>46</v>
      </c>
      <c r="F415" s="1" t="s">
        <v>41</v>
      </c>
      <c r="G415" s="1" t="s">
        <v>15</v>
      </c>
      <c r="H415">
        <v>3739590</v>
      </c>
      <c r="I415">
        <v>227858</v>
      </c>
      <c r="J415">
        <v>13222</v>
      </c>
      <c r="K415">
        <v>41021</v>
      </c>
      <c r="L415">
        <f>bbdd_Social_Media_Trends[[#This Row],[Likes]]+bbdd_Social_Media_Trends[[#This Row],[Shares]]+bbdd_Social_Media_Trends[[#This Row],[Comments]]</f>
        <v>282101</v>
      </c>
      <c r="M415">
        <f>bbdd_Social_Media_Trends[[#This Row],[Interactions]]/bbdd_Social_Media_Trends[[#This Row],[Views]]</f>
        <v>7.5436344626015145E-2</v>
      </c>
      <c r="N415" s="1" t="s">
        <v>22</v>
      </c>
      <c r="O415" s="4">
        <f t="shared" si="6"/>
        <v>0</v>
      </c>
    </row>
    <row r="416" spans="1:15">
      <c r="A416" s="1" t="s">
        <v>456</v>
      </c>
      <c r="B416" s="2">
        <v>44616</v>
      </c>
      <c r="C416" s="13" t="str">
        <f>TEXT(bbdd_Social_Media_Trends[[#This Row],[Post_Date]],"aaaa-mm")</f>
        <v>2022-02</v>
      </c>
      <c r="D416" s="1" t="s">
        <v>27</v>
      </c>
      <c r="E416" s="1" t="s">
        <v>46</v>
      </c>
      <c r="F416" s="1" t="s">
        <v>14</v>
      </c>
      <c r="G416" s="1" t="s">
        <v>15</v>
      </c>
      <c r="H416">
        <v>2520922</v>
      </c>
      <c r="I416">
        <v>74513</v>
      </c>
      <c r="J416">
        <v>3987</v>
      </c>
      <c r="K416">
        <v>22252</v>
      </c>
      <c r="L416">
        <f>bbdd_Social_Media_Trends[[#This Row],[Likes]]+bbdd_Social_Media_Trends[[#This Row],[Shares]]+bbdd_Social_Media_Trends[[#This Row],[Comments]]</f>
        <v>100752</v>
      </c>
      <c r="M416">
        <f>bbdd_Social_Media_Trends[[#This Row],[Interactions]]/bbdd_Social_Media_Trends[[#This Row],[Views]]</f>
        <v>3.9966329779342634E-2</v>
      </c>
      <c r="N416" s="1" t="s">
        <v>16</v>
      </c>
      <c r="O416" s="4">
        <f t="shared" si="6"/>
        <v>0</v>
      </c>
    </row>
    <row r="417" spans="1:15">
      <c r="A417" s="1" t="s">
        <v>457</v>
      </c>
      <c r="B417" s="2">
        <v>44643</v>
      </c>
      <c r="C417" s="13" t="str">
        <f>TEXT(bbdd_Social_Media_Trends[[#This Row],[Post_Date]],"aaaa-mm")</f>
        <v>2022-03</v>
      </c>
      <c r="D417" s="1" t="s">
        <v>24</v>
      </c>
      <c r="E417" s="1" t="s">
        <v>46</v>
      </c>
      <c r="F417" s="1" t="s">
        <v>36</v>
      </c>
      <c r="G417" s="1" t="s">
        <v>21</v>
      </c>
      <c r="H417">
        <v>17826</v>
      </c>
      <c r="I417">
        <v>347482</v>
      </c>
      <c r="J417">
        <v>13497</v>
      </c>
      <c r="K417">
        <v>25800</v>
      </c>
      <c r="L417">
        <f>bbdd_Social_Media_Trends[[#This Row],[Likes]]+bbdd_Social_Media_Trends[[#This Row],[Shares]]+bbdd_Social_Media_Trends[[#This Row],[Comments]]</f>
        <v>386779</v>
      </c>
      <c r="M417">
        <f>bbdd_Social_Media_Trends[[#This Row],[Interactions]]/bbdd_Social_Media_Trends[[#This Row],[Views]]</f>
        <v>21.697464377875015</v>
      </c>
      <c r="N417" s="1" t="s">
        <v>22</v>
      </c>
      <c r="O417" s="4">
        <f t="shared" si="6"/>
        <v>0</v>
      </c>
    </row>
    <row r="418" spans="1:15">
      <c r="A418" s="1" t="s">
        <v>458</v>
      </c>
      <c r="B418" s="2">
        <v>45034</v>
      </c>
      <c r="C418" s="13" t="str">
        <f>TEXT(bbdd_Social_Media_Trends[[#This Row],[Post_Date]],"aaaa-mm")</f>
        <v>2023-04</v>
      </c>
      <c r="D418" s="1" t="s">
        <v>24</v>
      </c>
      <c r="E418" s="1" t="s">
        <v>19</v>
      </c>
      <c r="F418" s="1" t="s">
        <v>36</v>
      </c>
      <c r="G418" s="1" t="s">
        <v>15</v>
      </c>
      <c r="H418">
        <v>2717191</v>
      </c>
      <c r="I418">
        <v>301070</v>
      </c>
      <c r="J418">
        <v>32071</v>
      </c>
      <c r="K418">
        <v>43935</v>
      </c>
      <c r="L418">
        <f>bbdd_Social_Media_Trends[[#This Row],[Likes]]+bbdd_Social_Media_Trends[[#This Row],[Shares]]+bbdd_Social_Media_Trends[[#This Row],[Comments]]</f>
        <v>377076</v>
      </c>
      <c r="M418">
        <f>bbdd_Social_Media_Trends[[#This Row],[Interactions]]/bbdd_Social_Media_Trends[[#This Row],[Views]]</f>
        <v>0.13877419732363311</v>
      </c>
      <c r="N418" s="1" t="s">
        <v>16</v>
      </c>
      <c r="O418" s="4">
        <f t="shared" si="6"/>
        <v>0</v>
      </c>
    </row>
    <row r="419" spans="1:15">
      <c r="A419" s="1" t="s">
        <v>459</v>
      </c>
      <c r="B419" s="2">
        <v>44989</v>
      </c>
      <c r="C419" s="13" t="str">
        <f>TEXT(bbdd_Social_Media_Trends[[#This Row],[Post_Date]],"aaaa-mm")</f>
        <v>2023-03</v>
      </c>
      <c r="D419" s="1" t="s">
        <v>12</v>
      </c>
      <c r="E419" s="1" t="s">
        <v>39</v>
      </c>
      <c r="F419" s="1" t="s">
        <v>20</v>
      </c>
      <c r="G419" s="1" t="s">
        <v>37</v>
      </c>
      <c r="H419">
        <v>775716</v>
      </c>
      <c r="I419">
        <v>249033</v>
      </c>
      <c r="J419">
        <v>82258</v>
      </c>
      <c r="K419">
        <v>37351</v>
      </c>
      <c r="L419">
        <f>bbdd_Social_Media_Trends[[#This Row],[Likes]]+bbdd_Social_Media_Trends[[#This Row],[Shares]]+bbdd_Social_Media_Trends[[#This Row],[Comments]]</f>
        <v>368642</v>
      </c>
      <c r="M419">
        <f>bbdd_Social_Media_Trends[[#This Row],[Interactions]]/bbdd_Social_Media_Trends[[#This Row],[Views]]</f>
        <v>0.47522804737816415</v>
      </c>
      <c r="N419" s="1" t="s">
        <v>29</v>
      </c>
      <c r="O419" s="4">
        <f t="shared" si="6"/>
        <v>0</v>
      </c>
    </row>
    <row r="420" spans="1:15">
      <c r="A420" s="1" t="s">
        <v>460</v>
      </c>
      <c r="B420" s="2">
        <v>44627</v>
      </c>
      <c r="C420" s="13" t="str">
        <f>TEXT(bbdd_Social_Media_Trends[[#This Row],[Post_Date]],"aaaa-mm")</f>
        <v>2022-03</v>
      </c>
      <c r="D420" s="1" t="s">
        <v>18</v>
      </c>
      <c r="E420" s="1" t="s">
        <v>19</v>
      </c>
      <c r="F420" s="1" t="s">
        <v>32</v>
      </c>
      <c r="G420" s="1" t="s">
        <v>25</v>
      </c>
      <c r="H420">
        <v>446706</v>
      </c>
      <c r="I420">
        <v>4264</v>
      </c>
      <c r="J420">
        <v>75452</v>
      </c>
      <c r="K420">
        <v>14816</v>
      </c>
      <c r="L420">
        <f>bbdd_Social_Media_Trends[[#This Row],[Likes]]+bbdd_Social_Media_Trends[[#This Row],[Shares]]+bbdd_Social_Media_Trends[[#This Row],[Comments]]</f>
        <v>94532</v>
      </c>
      <c r="M420">
        <f>bbdd_Social_Media_Trends[[#This Row],[Interactions]]/bbdd_Social_Media_Trends[[#This Row],[Views]]</f>
        <v>0.21162017076108222</v>
      </c>
      <c r="N420" s="1" t="s">
        <v>16</v>
      </c>
      <c r="O420" s="4">
        <f t="shared" si="6"/>
        <v>0</v>
      </c>
    </row>
    <row r="421" spans="1:15">
      <c r="A421" s="1" t="s">
        <v>461</v>
      </c>
      <c r="B421" s="2">
        <v>44805</v>
      </c>
      <c r="C421" s="13" t="str">
        <f>TEXT(bbdd_Social_Media_Trends[[#This Row],[Post_Date]],"aaaa-mm")</f>
        <v>2022-09</v>
      </c>
      <c r="D421" s="1" t="s">
        <v>18</v>
      </c>
      <c r="E421" s="1" t="s">
        <v>52</v>
      </c>
      <c r="F421" s="1" t="s">
        <v>41</v>
      </c>
      <c r="G421" s="1" t="s">
        <v>15</v>
      </c>
      <c r="H421">
        <v>951304</v>
      </c>
      <c r="I421">
        <v>342048</v>
      </c>
      <c r="J421">
        <v>65047</v>
      </c>
      <c r="K421">
        <v>35490</v>
      </c>
      <c r="L421">
        <f>bbdd_Social_Media_Trends[[#This Row],[Likes]]+bbdd_Social_Media_Trends[[#This Row],[Shares]]+bbdd_Social_Media_Trends[[#This Row],[Comments]]</f>
        <v>442585</v>
      </c>
      <c r="M421">
        <f>bbdd_Social_Media_Trends[[#This Row],[Interactions]]/bbdd_Social_Media_Trends[[#This Row],[Views]]</f>
        <v>0.46524034378074725</v>
      </c>
      <c r="N421" s="1" t="s">
        <v>22</v>
      </c>
      <c r="O421" s="4">
        <f t="shared" si="6"/>
        <v>0</v>
      </c>
    </row>
    <row r="422" spans="1:15">
      <c r="A422" s="1" t="s">
        <v>462</v>
      </c>
      <c r="B422" s="2">
        <v>45204</v>
      </c>
      <c r="C422" s="13" t="str">
        <f>TEXT(bbdd_Social_Media_Trends[[#This Row],[Post_Date]],"aaaa-mm")</f>
        <v>2023-10</v>
      </c>
      <c r="D422" s="1" t="s">
        <v>24</v>
      </c>
      <c r="E422" s="1" t="s">
        <v>39</v>
      </c>
      <c r="F422" s="1" t="s">
        <v>36</v>
      </c>
      <c r="G422" s="1" t="s">
        <v>15</v>
      </c>
      <c r="H422">
        <v>1181477</v>
      </c>
      <c r="I422">
        <v>224611</v>
      </c>
      <c r="J422">
        <v>22199</v>
      </c>
      <c r="K422">
        <v>39231</v>
      </c>
      <c r="L422">
        <f>bbdd_Social_Media_Trends[[#This Row],[Likes]]+bbdd_Social_Media_Trends[[#This Row],[Shares]]+bbdd_Social_Media_Trends[[#This Row],[Comments]]</f>
        <v>286041</v>
      </c>
      <c r="M422">
        <f>bbdd_Social_Media_Trends[[#This Row],[Interactions]]/bbdd_Social_Media_Trends[[#This Row],[Views]]</f>
        <v>0.2421045860393389</v>
      </c>
      <c r="N422" s="1" t="s">
        <v>22</v>
      </c>
      <c r="O422" s="4">
        <f t="shared" si="6"/>
        <v>0</v>
      </c>
    </row>
    <row r="423" spans="1:15">
      <c r="A423" s="1" t="s">
        <v>463</v>
      </c>
      <c r="B423" s="2">
        <v>44973</v>
      </c>
      <c r="C423" s="13" t="str">
        <f>TEXT(bbdd_Social_Media_Trends[[#This Row],[Post_Date]],"aaaa-mm")</f>
        <v>2023-02</v>
      </c>
      <c r="D423" s="1" t="s">
        <v>27</v>
      </c>
      <c r="E423" s="1" t="s">
        <v>13</v>
      </c>
      <c r="F423" s="1" t="s">
        <v>32</v>
      </c>
      <c r="G423" s="1" t="s">
        <v>37</v>
      </c>
      <c r="H423">
        <v>117636</v>
      </c>
      <c r="I423">
        <v>74051</v>
      </c>
      <c r="J423">
        <v>17802</v>
      </c>
      <c r="K423">
        <v>38144</v>
      </c>
      <c r="L423">
        <f>bbdd_Social_Media_Trends[[#This Row],[Likes]]+bbdd_Social_Media_Trends[[#This Row],[Shares]]+bbdd_Social_Media_Trends[[#This Row],[Comments]]</f>
        <v>129997</v>
      </c>
      <c r="M423">
        <f>bbdd_Social_Media_Trends[[#This Row],[Interactions]]/bbdd_Social_Media_Trends[[#This Row],[Views]]</f>
        <v>1.1050783773674726</v>
      </c>
      <c r="N423" s="1" t="s">
        <v>22</v>
      </c>
      <c r="O423" s="4">
        <f t="shared" si="6"/>
        <v>0</v>
      </c>
    </row>
    <row r="424" spans="1:15">
      <c r="A424" s="1" t="s">
        <v>464</v>
      </c>
      <c r="B424" s="2">
        <v>45219</v>
      </c>
      <c r="C424" s="13" t="str">
        <f>TEXT(bbdd_Social_Media_Trends[[#This Row],[Post_Date]],"aaaa-mm")</f>
        <v>2023-10</v>
      </c>
      <c r="D424" s="1" t="s">
        <v>18</v>
      </c>
      <c r="E424" s="1" t="s">
        <v>35</v>
      </c>
      <c r="F424" s="1" t="s">
        <v>36</v>
      </c>
      <c r="G424" s="1" t="s">
        <v>15</v>
      </c>
      <c r="H424">
        <v>3592472</v>
      </c>
      <c r="I424">
        <v>80185</v>
      </c>
      <c r="J424">
        <v>16999</v>
      </c>
      <c r="K424">
        <v>48101</v>
      </c>
      <c r="L424">
        <f>bbdd_Social_Media_Trends[[#This Row],[Likes]]+bbdd_Social_Media_Trends[[#This Row],[Shares]]+bbdd_Social_Media_Trends[[#This Row],[Comments]]</f>
        <v>145285</v>
      </c>
      <c r="M424">
        <f>bbdd_Social_Media_Trends[[#This Row],[Interactions]]/bbdd_Social_Media_Trends[[#This Row],[Views]]</f>
        <v>4.0441512139830181E-2</v>
      </c>
      <c r="N424" s="1" t="s">
        <v>22</v>
      </c>
      <c r="O424" s="4">
        <f t="shared" si="6"/>
        <v>0</v>
      </c>
    </row>
    <row r="425" spans="1:15">
      <c r="A425" s="1" t="s">
        <v>465</v>
      </c>
      <c r="B425" s="2">
        <v>44781</v>
      </c>
      <c r="C425" s="13" t="str">
        <f>TEXT(bbdd_Social_Media_Trends[[#This Row],[Post_Date]],"aaaa-mm")</f>
        <v>2022-08</v>
      </c>
      <c r="D425" s="1" t="s">
        <v>18</v>
      </c>
      <c r="E425" s="1" t="s">
        <v>13</v>
      </c>
      <c r="F425" s="1" t="s">
        <v>41</v>
      </c>
      <c r="G425" s="1" t="s">
        <v>50</v>
      </c>
      <c r="H425">
        <v>3592674</v>
      </c>
      <c r="I425">
        <v>160629</v>
      </c>
      <c r="J425">
        <v>8445</v>
      </c>
      <c r="K425">
        <v>9171</v>
      </c>
      <c r="L425">
        <f>bbdd_Social_Media_Trends[[#This Row],[Likes]]+bbdd_Social_Media_Trends[[#This Row],[Shares]]+bbdd_Social_Media_Trends[[#This Row],[Comments]]</f>
        <v>178245</v>
      </c>
      <c r="M425">
        <f>bbdd_Social_Media_Trends[[#This Row],[Interactions]]/bbdd_Social_Media_Trends[[#This Row],[Views]]</f>
        <v>4.9613463398014958E-2</v>
      </c>
      <c r="N425" s="1" t="s">
        <v>22</v>
      </c>
      <c r="O425" s="4">
        <f t="shared" si="6"/>
        <v>0</v>
      </c>
    </row>
    <row r="426" spans="1:15">
      <c r="A426" s="1" t="s">
        <v>466</v>
      </c>
      <c r="B426" s="2">
        <v>44670</v>
      </c>
      <c r="C426" s="13" t="str">
        <f>TEXT(bbdd_Social_Media_Trends[[#This Row],[Post_Date]],"aaaa-mm")</f>
        <v>2022-04</v>
      </c>
      <c r="D426" s="1" t="s">
        <v>24</v>
      </c>
      <c r="E426" s="1" t="s">
        <v>13</v>
      </c>
      <c r="F426" s="1" t="s">
        <v>41</v>
      </c>
      <c r="G426" s="1" t="s">
        <v>44</v>
      </c>
      <c r="H426">
        <v>4528887</v>
      </c>
      <c r="I426">
        <v>325301</v>
      </c>
      <c r="J426">
        <v>55955</v>
      </c>
      <c r="K426">
        <v>3060</v>
      </c>
      <c r="L426">
        <f>bbdd_Social_Media_Trends[[#This Row],[Likes]]+bbdd_Social_Media_Trends[[#This Row],[Shares]]+bbdd_Social_Media_Trends[[#This Row],[Comments]]</f>
        <v>384316</v>
      </c>
      <c r="M426">
        <f>bbdd_Social_Media_Trends[[#This Row],[Interactions]]/bbdd_Social_Media_Trends[[#This Row],[Views]]</f>
        <v>8.4858818513246184E-2</v>
      </c>
      <c r="N426" s="1" t="s">
        <v>16</v>
      </c>
      <c r="O426" s="4">
        <f t="shared" si="6"/>
        <v>0</v>
      </c>
    </row>
    <row r="427" spans="1:15">
      <c r="A427" s="1" t="s">
        <v>467</v>
      </c>
      <c r="B427" s="2">
        <v>44573</v>
      </c>
      <c r="C427" s="13" t="str">
        <f>TEXT(bbdd_Social_Media_Trends[[#This Row],[Post_Date]],"aaaa-mm")</f>
        <v>2022-01</v>
      </c>
      <c r="D427" s="1" t="s">
        <v>27</v>
      </c>
      <c r="E427" s="1" t="s">
        <v>39</v>
      </c>
      <c r="F427" s="1" t="s">
        <v>32</v>
      </c>
      <c r="G427" s="1" t="s">
        <v>21</v>
      </c>
      <c r="H427">
        <v>1376828</v>
      </c>
      <c r="I427">
        <v>271019</v>
      </c>
      <c r="J427">
        <v>78128</v>
      </c>
      <c r="K427">
        <v>31233</v>
      </c>
      <c r="L427">
        <f>bbdd_Social_Media_Trends[[#This Row],[Likes]]+bbdd_Social_Media_Trends[[#This Row],[Shares]]+bbdd_Social_Media_Trends[[#This Row],[Comments]]</f>
        <v>380380</v>
      </c>
      <c r="M427">
        <f>bbdd_Social_Media_Trends[[#This Row],[Interactions]]/bbdd_Social_Media_Trends[[#This Row],[Views]]</f>
        <v>0.27627270799257425</v>
      </c>
      <c r="N427" s="1" t="s">
        <v>22</v>
      </c>
      <c r="O427" s="4">
        <f t="shared" si="6"/>
        <v>0</v>
      </c>
    </row>
    <row r="428" spans="1:15">
      <c r="A428" s="1" t="s">
        <v>468</v>
      </c>
      <c r="B428" s="2">
        <v>44968</v>
      </c>
      <c r="C428" s="13" t="str">
        <f>TEXT(bbdd_Social_Media_Trends[[#This Row],[Post_Date]],"aaaa-mm")</f>
        <v>2023-02</v>
      </c>
      <c r="D428" s="1" t="s">
        <v>18</v>
      </c>
      <c r="E428" s="1" t="s">
        <v>19</v>
      </c>
      <c r="F428" s="1" t="s">
        <v>20</v>
      </c>
      <c r="G428" s="1" t="s">
        <v>28</v>
      </c>
      <c r="H428">
        <v>4686957</v>
      </c>
      <c r="I428">
        <v>109616</v>
      </c>
      <c r="J428">
        <v>68468</v>
      </c>
      <c r="K428">
        <v>40709</v>
      </c>
      <c r="L428">
        <f>bbdd_Social_Media_Trends[[#This Row],[Likes]]+bbdd_Social_Media_Trends[[#This Row],[Shares]]+bbdd_Social_Media_Trends[[#This Row],[Comments]]</f>
        <v>218793</v>
      </c>
      <c r="M428">
        <f>bbdd_Social_Media_Trends[[#This Row],[Interactions]]/bbdd_Social_Media_Trends[[#This Row],[Views]]</f>
        <v>4.6681247555716857E-2</v>
      </c>
      <c r="N428" s="1" t="s">
        <v>22</v>
      </c>
      <c r="O428" s="4">
        <f t="shared" si="6"/>
        <v>0</v>
      </c>
    </row>
    <row r="429" spans="1:15">
      <c r="A429" s="1" t="s">
        <v>469</v>
      </c>
      <c r="B429" s="2">
        <v>44633</v>
      </c>
      <c r="C429" s="13" t="str">
        <f>TEXT(bbdd_Social_Media_Trends[[#This Row],[Post_Date]],"aaaa-mm")</f>
        <v>2022-03</v>
      </c>
      <c r="D429" s="1" t="s">
        <v>24</v>
      </c>
      <c r="E429" s="1" t="s">
        <v>49</v>
      </c>
      <c r="F429" s="1" t="s">
        <v>14</v>
      </c>
      <c r="G429" s="1" t="s">
        <v>44</v>
      </c>
      <c r="H429">
        <v>1375455</v>
      </c>
      <c r="I429">
        <v>425083</v>
      </c>
      <c r="J429">
        <v>93721</v>
      </c>
      <c r="K429">
        <v>18977</v>
      </c>
      <c r="L429">
        <f>bbdd_Social_Media_Trends[[#This Row],[Likes]]+bbdd_Social_Media_Trends[[#This Row],[Shares]]+bbdd_Social_Media_Trends[[#This Row],[Comments]]</f>
        <v>537781</v>
      </c>
      <c r="M429">
        <f>bbdd_Social_Media_Trends[[#This Row],[Interactions]]/bbdd_Social_Media_Trends[[#This Row],[Views]]</f>
        <v>0.39098407436084787</v>
      </c>
      <c r="N429" s="1" t="s">
        <v>16</v>
      </c>
      <c r="O429" s="4">
        <f t="shared" si="6"/>
        <v>0</v>
      </c>
    </row>
    <row r="430" spans="1:15">
      <c r="A430" s="1" t="s">
        <v>470</v>
      </c>
      <c r="B430" s="2">
        <v>44637</v>
      </c>
      <c r="C430" s="13" t="str">
        <f>TEXT(bbdd_Social_Media_Trends[[#This Row],[Post_Date]],"aaaa-mm")</f>
        <v>2022-03</v>
      </c>
      <c r="D430" s="1" t="s">
        <v>27</v>
      </c>
      <c r="E430" s="1" t="s">
        <v>59</v>
      </c>
      <c r="F430" s="1" t="s">
        <v>32</v>
      </c>
      <c r="G430" s="1" t="s">
        <v>60</v>
      </c>
      <c r="H430">
        <v>830776</v>
      </c>
      <c r="I430">
        <v>387748</v>
      </c>
      <c r="J430">
        <v>35728</v>
      </c>
      <c r="K430">
        <v>33010</v>
      </c>
      <c r="L430">
        <f>bbdd_Social_Media_Trends[[#This Row],[Likes]]+bbdd_Social_Media_Trends[[#This Row],[Shares]]+bbdd_Social_Media_Trends[[#This Row],[Comments]]</f>
        <v>456486</v>
      </c>
      <c r="M430">
        <f>bbdd_Social_Media_Trends[[#This Row],[Interactions]]/bbdd_Social_Media_Trends[[#This Row],[Views]]</f>
        <v>0.54946941173071928</v>
      </c>
      <c r="N430" s="1" t="s">
        <v>22</v>
      </c>
      <c r="O430" s="4">
        <f t="shared" si="6"/>
        <v>0</v>
      </c>
    </row>
    <row r="431" spans="1:15">
      <c r="A431" s="1" t="s">
        <v>471</v>
      </c>
      <c r="B431" s="2">
        <v>44610</v>
      </c>
      <c r="C431" s="13" t="str">
        <f>TEXT(bbdd_Social_Media_Trends[[#This Row],[Post_Date]],"aaaa-mm")</f>
        <v>2022-02</v>
      </c>
      <c r="D431" s="1" t="s">
        <v>27</v>
      </c>
      <c r="E431" s="1" t="s">
        <v>52</v>
      </c>
      <c r="F431" s="1" t="s">
        <v>36</v>
      </c>
      <c r="G431" s="1" t="s">
        <v>50</v>
      </c>
      <c r="H431">
        <v>2151293</v>
      </c>
      <c r="I431">
        <v>496319</v>
      </c>
      <c r="J431">
        <v>47342</v>
      </c>
      <c r="K431">
        <v>12951</v>
      </c>
      <c r="L431">
        <f>bbdd_Social_Media_Trends[[#This Row],[Likes]]+bbdd_Social_Media_Trends[[#This Row],[Shares]]+bbdd_Social_Media_Trends[[#This Row],[Comments]]</f>
        <v>556612</v>
      </c>
      <c r="M431">
        <f>bbdd_Social_Media_Trends[[#This Row],[Interactions]]/bbdd_Social_Media_Trends[[#This Row],[Views]]</f>
        <v>0.25873370108116373</v>
      </c>
      <c r="N431" s="1" t="s">
        <v>29</v>
      </c>
      <c r="O431" s="4">
        <f t="shared" si="6"/>
        <v>0</v>
      </c>
    </row>
    <row r="432" spans="1:15">
      <c r="A432" s="1" t="s">
        <v>472</v>
      </c>
      <c r="B432" s="2">
        <v>45193</v>
      </c>
      <c r="C432" s="13" t="str">
        <f>TEXT(bbdd_Social_Media_Trends[[#This Row],[Post_Date]],"aaaa-mm")</f>
        <v>2023-09</v>
      </c>
      <c r="D432" s="1" t="s">
        <v>24</v>
      </c>
      <c r="E432" s="1" t="s">
        <v>39</v>
      </c>
      <c r="F432" s="1" t="s">
        <v>14</v>
      </c>
      <c r="G432" s="1" t="s">
        <v>21</v>
      </c>
      <c r="H432">
        <v>40081</v>
      </c>
      <c r="I432">
        <v>388209</v>
      </c>
      <c r="J432">
        <v>72017</v>
      </c>
      <c r="K432">
        <v>26138</v>
      </c>
      <c r="L432">
        <f>bbdd_Social_Media_Trends[[#This Row],[Likes]]+bbdd_Social_Media_Trends[[#This Row],[Shares]]+bbdd_Social_Media_Trends[[#This Row],[Comments]]</f>
        <v>486364</v>
      </c>
      <c r="M432">
        <f>bbdd_Social_Media_Trends[[#This Row],[Interactions]]/bbdd_Social_Media_Trends[[#This Row],[Views]]</f>
        <v>12.134527581647164</v>
      </c>
      <c r="N432" s="1" t="s">
        <v>22</v>
      </c>
      <c r="O432" s="4">
        <f t="shared" si="6"/>
        <v>0</v>
      </c>
    </row>
    <row r="433" spans="1:15">
      <c r="A433" s="1" t="s">
        <v>473</v>
      </c>
      <c r="B433" s="2">
        <v>44882</v>
      </c>
      <c r="C433" s="13" t="str">
        <f>TEXT(bbdd_Social_Media_Trends[[#This Row],[Post_Date]],"aaaa-mm")</f>
        <v>2022-11</v>
      </c>
      <c r="D433" s="1" t="s">
        <v>18</v>
      </c>
      <c r="E433" s="1" t="s">
        <v>49</v>
      </c>
      <c r="F433" s="1" t="s">
        <v>14</v>
      </c>
      <c r="G433" s="1" t="s">
        <v>37</v>
      </c>
      <c r="H433">
        <v>2573525</v>
      </c>
      <c r="I433">
        <v>244672</v>
      </c>
      <c r="J433">
        <v>62989</v>
      </c>
      <c r="K433">
        <v>24852</v>
      </c>
      <c r="L433">
        <f>bbdd_Social_Media_Trends[[#This Row],[Likes]]+bbdd_Social_Media_Trends[[#This Row],[Shares]]+bbdd_Social_Media_Trends[[#This Row],[Comments]]</f>
        <v>332513</v>
      </c>
      <c r="M433">
        <f>bbdd_Social_Media_Trends[[#This Row],[Interactions]]/bbdd_Social_Media_Trends[[#This Row],[Views]]</f>
        <v>0.12920527292332501</v>
      </c>
      <c r="N433" s="1" t="s">
        <v>29</v>
      </c>
      <c r="O433" s="4">
        <f t="shared" si="6"/>
        <v>0</v>
      </c>
    </row>
    <row r="434" spans="1:15">
      <c r="A434" s="1" t="s">
        <v>474</v>
      </c>
      <c r="B434" s="2">
        <v>45052</v>
      </c>
      <c r="C434" s="13" t="str">
        <f>TEXT(bbdd_Social_Media_Trends[[#This Row],[Post_Date]],"aaaa-mm")</f>
        <v>2023-05</v>
      </c>
      <c r="D434" s="1" t="s">
        <v>18</v>
      </c>
      <c r="E434" s="1" t="s">
        <v>46</v>
      </c>
      <c r="F434" s="1" t="s">
        <v>14</v>
      </c>
      <c r="G434" s="1" t="s">
        <v>44</v>
      </c>
      <c r="H434">
        <v>693490</v>
      </c>
      <c r="I434">
        <v>271218</v>
      </c>
      <c r="J434">
        <v>30947</v>
      </c>
      <c r="K434">
        <v>20950</v>
      </c>
      <c r="L434">
        <f>bbdd_Social_Media_Trends[[#This Row],[Likes]]+bbdd_Social_Media_Trends[[#This Row],[Shares]]+bbdd_Social_Media_Trends[[#This Row],[Comments]]</f>
        <v>323115</v>
      </c>
      <c r="M434">
        <f>bbdd_Social_Media_Trends[[#This Row],[Interactions]]/bbdd_Social_Media_Trends[[#This Row],[Views]]</f>
        <v>0.46592596865131436</v>
      </c>
      <c r="N434" s="1" t="s">
        <v>22</v>
      </c>
      <c r="O434" s="4">
        <f t="shared" si="6"/>
        <v>0</v>
      </c>
    </row>
    <row r="435" spans="1:15">
      <c r="A435" s="1" t="s">
        <v>475</v>
      </c>
      <c r="B435" s="2">
        <v>45004</v>
      </c>
      <c r="C435" s="13" t="str">
        <f>TEXT(bbdd_Social_Media_Trends[[#This Row],[Post_Date]],"aaaa-mm")</f>
        <v>2023-03</v>
      </c>
      <c r="D435" s="1" t="s">
        <v>18</v>
      </c>
      <c r="E435" s="1" t="s">
        <v>39</v>
      </c>
      <c r="F435" s="1" t="s">
        <v>20</v>
      </c>
      <c r="G435" s="1" t="s">
        <v>44</v>
      </c>
      <c r="H435">
        <v>1190294</v>
      </c>
      <c r="I435">
        <v>180949</v>
      </c>
      <c r="J435">
        <v>16220</v>
      </c>
      <c r="K435">
        <v>16017</v>
      </c>
      <c r="L435">
        <f>bbdd_Social_Media_Trends[[#This Row],[Likes]]+bbdd_Social_Media_Trends[[#This Row],[Shares]]+bbdd_Social_Media_Trends[[#This Row],[Comments]]</f>
        <v>213186</v>
      </c>
      <c r="M435">
        <f>bbdd_Social_Media_Trends[[#This Row],[Interactions]]/bbdd_Social_Media_Trends[[#This Row],[Views]]</f>
        <v>0.17910365002259945</v>
      </c>
      <c r="N435" s="1" t="s">
        <v>22</v>
      </c>
      <c r="O435" s="4">
        <f t="shared" si="6"/>
        <v>0</v>
      </c>
    </row>
    <row r="436" spans="1:15">
      <c r="A436" s="1" t="s">
        <v>476</v>
      </c>
      <c r="B436" s="2">
        <v>44736</v>
      </c>
      <c r="C436" s="13" t="str">
        <f>TEXT(bbdd_Social_Media_Trends[[#This Row],[Post_Date]],"aaaa-mm")</f>
        <v>2022-06</v>
      </c>
      <c r="D436" s="1" t="s">
        <v>18</v>
      </c>
      <c r="E436" s="1" t="s">
        <v>39</v>
      </c>
      <c r="F436" s="1" t="s">
        <v>14</v>
      </c>
      <c r="G436" s="1" t="s">
        <v>44</v>
      </c>
      <c r="H436">
        <v>1646518</v>
      </c>
      <c r="I436">
        <v>98332</v>
      </c>
      <c r="J436">
        <v>62494</v>
      </c>
      <c r="K436">
        <v>12314</v>
      </c>
      <c r="L436">
        <f>bbdd_Social_Media_Trends[[#This Row],[Likes]]+bbdd_Social_Media_Trends[[#This Row],[Shares]]+bbdd_Social_Media_Trends[[#This Row],[Comments]]</f>
        <v>173140</v>
      </c>
      <c r="M436">
        <f>bbdd_Social_Media_Trends[[#This Row],[Interactions]]/bbdd_Social_Media_Trends[[#This Row],[Views]]</f>
        <v>0.10515524276078367</v>
      </c>
      <c r="N436" s="1" t="s">
        <v>16</v>
      </c>
      <c r="O436" s="4">
        <f t="shared" si="6"/>
        <v>0</v>
      </c>
    </row>
    <row r="437" spans="1:15">
      <c r="A437" s="1" t="s">
        <v>477</v>
      </c>
      <c r="B437" s="2">
        <v>45013</v>
      </c>
      <c r="C437" s="13" t="str">
        <f>TEXT(bbdd_Social_Media_Trends[[#This Row],[Post_Date]],"aaaa-mm")</f>
        <v>2023-03</v>
      </c>
      <c r="D437" s="1" t="s">
        <v>27</v>
      </c>
      <c r="E437" s="1" t="s">
        <v>35</v>
      </c>
      <c r="F437" s="1" t="s">
        <v>41</v>
      </c>
      <c r="G437" s="1" t="s">
        <v>28</v>
      </c>
      <c r="H437">
        <v>3112756</v>
      </c>
      <c r="I437">
        <v>321532</v>
      </c>
      <c r="J437">
        <v>88462</v>
      </c>
      <c r="K437">
        <v>11421</v>
      </c>
      <c r="L437">
        <f>bbdd_Social_Media_Trends[[#This Row],[Likes]]+bbdd_Social_Media_Trends[[#This Row],[Shares]]+bbdd_Social_Media_Trends[[#This Row],[Comments]]</f>
        <v>421415</v>
      </c>
      <c r="M437">
        <f>bbdd_Social_Media_Trends[[#This Row],[Interactions]]/bbdd_Social_Media_Trends[[#This Row],[Views]]</f>
        <v>0.13538324237428181</v>
      </c>
      <c r="N437" s="1" t="s">
        <v>16</v>
      </c>
      <c r="O437" s="4">
        <f t="shared" si="6"/>
        <v>0</v>
      </c>
    </row>
    <row r="438" spans="1:15">
      <c r="A438" s="1" t="s">
        <v>478</v>
      </c>
      <c r="B438" s="2">
        <v>44981</v>
      </c>
      <c r="C438" s="13" t="str">
        <f>TEXT(bbdd_Social_Media_Trends[[#This Row],[Post_Date]],"aaaa-mm")</f>
        <v>2023-02</v>
      </c>
      <c r="D438" s="1" t="s">
        <v>24</v>
      </c>
      <c r="E438" s="1" t="s">
        <v>49</v>
      </c>
      <c r="F438" s="1" t="s">
        <v>47</v>
      </c>
      <c r="G438" s="1" t="s">
        <v>37</v>
      </c>
      <c r="H438">
        <v>3255672</v>
      </c>
      <c r="I438">
        <v>65898</v>
      </c>
      <c r="J438">
        <v>18956</v>
      </c>
      <c r="K438">
        <v>9970</v>
      </c>
      <c r="L438">
        <f>bbdd_Social_Media_Trends[[#This Row],[Likes]]+bbdd_Social_Media_Trends[[#This Row],[Shares]]+bbdd_Social_Media_Trends[[#This Row],[Comments]]</f>
        <v>94824</v>
      </c>
      <c r="M438">
        <f>bbdd_Social_Media_Trends[[#This Row],[Interactions]]/bbdd_Social_Media_Trends[[#This Row],[Views]]</f>
        <v>2.9125784169904093E-2</v>
      </c>
      <c r="N438" s="1" t="s">
        <v>16</v>
      </c>
      <c r="O438" s="4">
        <f t="shared" si="6"/>
        <v>0</v>
      </c>
    </row>
    <row r="439" spans="1:15">
      <c r="A439" s="1" t="s">
        <v>479</v>
      </c>
      <c r="B439" s="2">
        <v>44864</v>
      </c>
      <c r="C439" s="13" t="str">
        <f>TEXT(bbdd_Social_Media_Trends[[#This Row],[Post_Date]],"aaaa-mm")</f>
        <v>2022-10</v>
      </c>
      <c r="D439" s="1" t="s">
        <v>27</v>
      </c>
      <c r="E439" s="1" t="s">
        <v>35</v>
      </c>
      <c r="F439" s="1" t="s">
        <v>47</v>
      </c>
      <c r="G439" s="1" t="s">
        <v>50</v>
      </c>
      <c r="H439">
        <v>2440651</v>
      </c>
      <c r="I439">
        <v>379826</v>
      </c>
      <c r="J439">
        <v>54619</v>
      </c>
      <c r="K439">
        <v>36689</v>
      </c>
      <c r="L439">
        <f>bbdd_Social_Media_Trends[[#This Row],[Likes]]+bbdd_Social_Media_Trends[[#This Row],[Shares]]+bbdd_Social_Media_Trends[[#This Row],[Comments]]</f>
        <v>471134</v>
      </c>
      <c r="M439">
        <f>bbdd_Social_Media_Trends[[#This Row],[Interactions]]/bbdd_Social_Media_Trends[[#This Row],[Views]]</f>
        <v>0.19303620222637322</v>
      </c>
      <c r="N439" s="1" t="s">
        <v>16</v>
      </c>
      <c r="O439" s="4">
        <f t="shared" si="6"/>
        <v>0</v>
      </c>
    </row>
    <row r="440" spans="1:15">
      <c r="A440" s="1" t="s">
        <v>480</v>
      </c>
      <c r="B440" s="2">
        <v>44810</v>
      </c>
      <c r="C440" s="13" t="str">
        <f>TEXT(bbdd_Social_Media_Trends[[#This Row],[Post_Date]],"aaaa-mm")</f>
        <v>2022-09</v>
      </c>
      <c r="D440" s="1" t="s">
        <v>24</v>
      </c>
      <c r="E440" s="1" t="s">
        <v>35</v>
      </c>
      <c r="F440" s="1" t="s">
        <v>36</v>
      </c>
      <c r="G440" s="1" t="s">
        <v>50</v>
      </c>
      <c r="H440">
        <v>1263815</v>
      </c>
      <c r="I440">
        <v>1401</v>
      </c>
      <c r="J440">
        <v>29795</v>
      </c>
      <c r="K440">
        <v>76</v>
      </c>
      <c r="L440">
        <f>bbdd_Social_Media_Trends[[#This Row],[Likes]]+bbdd_Social_Media_Trends[[#This Row],[Shares]]+bbdd_Social_Media_Trends[[#This Row],[Comments]]</f>
        <v>31272</v>
      </c>
      <c r="M440">
        <f>bbdd_Social_Media_Trends[[#This Row],[Interactions]]/bbdd_Social_Media_Trends[[#This Row],[Views]]</f>
        <v>2.4744127898466153E-2</v>
      </c>
      <c r="N440" s="1" t="s">
        <v>16</v>
      </c>
      <c r="O440" s="4">
        <f t="shared" si="6"/>
        <v>0</v>
      </c>
    </row>
    <row r="441" spans="1:15">
      <c r="A441" s="1" t="s">
        <v>481</v>
      </c>
      <c r="B441" s="2">
        <v>44587</v>
      </c>
      <c r="C441" s="13" t="str">
        <f>TEXT(bbdd_Social_Media_Trends[[#This Row],[Post_Date]],"aaaa-mm")</f>
        <v>2022-01</v>
      </c>
      <c r="D441" s="1" t="s">
        <v>12</v>
      </c>
      <c r="E441" s="1" t="s">
        <v>59</v>
      </c>
      <c r="F441" s="1" t="s">
        <v>14</v>
      </c>
      <c r="G441" s="1" t="s">
        <v>50</v>
      </c>
      <c r="H441">
        <v>2815018</v>
      </c>
      <c r="I441">
        <v>235401</v>
      </c>
      <c r="J441">
        <v>12601</v>
      </c>
      <c r="K441">
        <v>10518</v>
      </c>
      <c r="L441">
        <f>bbdd_Social_Media_Trends[[#This Row],[Likes]]+bbdd_Social_Media_Trends[[#This Row],[Shares]]+bbdd_Social_Media_Trends[[#This Row],[Comments]]</f>
        <v>258520</v>
      </c>
      <c r="M441">
        <f>bbdd_Social_Media_Trends[[#This Row],[Interactions]]/bbdd_Social_Media_Trends[[#This Row],[Views]]</f>
        <v>9.1836002469611211E-2</v>
      </c>
      <c r="N441" s="1" t="s">
        <v>22</v>
      </c>
      <c r="O441" s="4">
        <f t="shared" si="6"/>
        <v>0</v>
      </c>
    </row>
    <row r="442" spans="1:15">
      <c r="A442" s="1" t="s">
        <v>482</v>
      </c>
      <c r="B442" s="2">
        <v>44961</v>
      </c>
      <c r="C442" s="13" t="str">
        <f>TEXT(bbdd_Social_Media_Trends[[#This Row],[Post_Date]],"aaaa-mm")</f>
        <v>2023-02</v>
      </c>
      <c r="D442" s="1" t="s">
        <v>12</v>
      </c>
      <c r="E442" s="1" t="s">
        <v>57</v>
      </c>
      <c r="F442" s="1" t="s">
        <v>20</v>
      </c>
      <c r="G442" s="1" t="s">
        <v>50</v>
      </c>
      <c r="H442">
        <v>3868012</v>
      </c>
      <c r="I442">
        <v>260982</v>
      </c>
      <c r="J442">
        <v>45275</v>
      </c>
      <c r="K442">
        <v>9713</v>
      </c>
      <c r="L442">
        <f>bbdd_Social_Media_Trends[[#This Row],[Likes]]+bbdd_Social_Media_Trends[[#This Row],[Shares]]+bbdd_Social_Media_Trends[[#This Row],[Comments]]</f>
        <v>315970</v>
      </c>
      <c r="M442">
        <f>bbdd_Social_Media_Trends[[#This Row],[Interactions]]/bbdd_Social_Media_Trends[[#This Row],[Views]]</f>
        <v>8.1687957534774966E-2</v>
      </c>
      <c r="N442" s="1" t="s">
        <v>29</v>
      </c>
      <c r="O442" s="4">
        <f t="shared" si="6"/>
        <v>0</v>
      </c>
    </row>
    <row r="443" spans="1:15">
      <c r="A443" s="1" t="s">
        <v>483</v>
      </c>
      <c r="B443" s="2">
        <v>45135</v>
      </c>
      <c r="C443" s="13" t="str">
        <f>TEXT(bbdd_Social_Media_Trends[[#This Row],[Post_Date]],"aaaa-mm")</f>
        <v>2023-07</v>
      </c>
      <c r="D443" s="1" t="s">
        <v>27</v>
      </c>
      <c r="E443" s="1" t="s">
        <v>19</v>
      </c>
      <c r="F443" s="1" t="s">
        <v>36</v>
      </c>
      <c r="G443" s="1" t="s">
        <v>21</v>
      </c>
      <c r="H443">
        <v>4649706</v>
      </c>
      <c r="I443">
        <v>330323</v>
      </c>
      <c r="J443">
        <v>14225</v>
      </c>
      <c r="K443">
        <v>34904</v>
      </c>
      <c r="L443">
        <f>bbdd_Social_Media_Trends[[#This Row],[Likes]]+bbdd_Social_Media_Trends[[#This Row],[Shares]]+bbdd_Social_Media_Trends[[#This Row],[Comments]]</f>
        <v>379452</v>
      </c>
      <c r="M443">
        <f>bbdd_Social_Media_Trends[[#This Row],[Interactions]]/bbdd_Social_Media_Trends[[#This Row],[Views]]</f>
        <v>8.1607740360358269E-2</v>
      </c>
      <c r="N443" s="1" t="s">
        <v>16</v>
      </c>
      <c r="O443" s="4">
        <f t="shared" si="6"/>
        <v>0</v>
      </c>
    </row>
    <row r="444" spans="1:15">
      <c r="A444" s="1" t="s">
        <v>484</v>
      </c>
      <c r="B444" s="2">
        <v>44876</v>
      </c>
      <c r="C444" s="13" t="str">
        <f>TEXT(bbdd_Social_Media_Trends[[#This Row],[Post_Date]],"aaaa-mm")</f>
        <v>2022-11</v>
      </c>
      <c r="D444" s="1" t="s">
        <v>24</v>
      </c>
      <c r="E444" s="1" t="s">
        <v>49</v>
      </c>
      <c r="F444" s="1" t="s">
        <v>32</v>
      </c>
      <c r="G444" s="1" t="s">
        <v>44</v>
      </c>
      <c r="H444">
        <v>1972112</v>
      </c>
      <c r="I444">
        <v>80588</v>
      </c>
      <c r="J444">
        <v>58508</v>
      </c>
      <c r="K444">
        <v>27308</v>
      </c>
      <c r="L444">
        <f>bbdd_Social_Media_Trends[[#This Row],[Likes]]+bbdd_Social_Media_Trends[[#This Row],[Shares]]+bbdd_Social_Media_Trends[[#This Row],[Comments]]</f>
        <v>166404</v>
      </c>
      <c r="M444">
        <f>bbdd_Social_Media_Trends[[#This Row],[Interactions]]/bbdd_Social_Media_Trends[[#This Row],[Views]]</f>
        <v>8.4378574847675997E-2</v>
      </c>
      <c r="N444" s="1" t="s">
        <v>22</v>
      </c>
      <c r="O444" s="4">
        <f t="shared" si="6"/>
        <v>0</v>
      </c>
    </row>
    <row r="445" spans="1:15">
      <c r="A445" s="1" t="s">
        <v>485</v>
      </c>
      <c r="B445" s="2">
        <v>44961</v>
      </c>
      <c r="C445" s="13" t="str">
        <f>TEXT(bbdd_Social_Media_Trends[[#This Row],[Post_Date]],"aaaa-mm")</f>
        <v>2023-02</v>
      </c>
      <c r="D445" s="1" t="s">
        <v>24</v>
      </c>
      <c r="E445" s="1" t="s">
        <v>39</v>
      </c>
      <c r="F445" s="1" t="s">
        <v>41</v>
      </c>
      <c r="G445" s="1" t="s">
        <v>28</v>
      </c>
      <c r="H445">
        <v>3944256</v>
      </c>
      <c r="I445">
        <v>25952</v>
      </c>
      <c r="J445">
        <v>33400</v>
      </c>
      <c r="K445">
        <v>41935</v>
      </c>
      <c r="L445">
        <f>bbdd_Social_Media_Trends[[#This Row],[Likes]]+bbdd_Social_Media_Trends[[#This Row],[Shares]]+bbdd_Social_Media_Trends[[#This Row],[Comments]]</f>
        <v>101287</v>
      </c>
      <c r="M445">
        <f>bbdd_Social_Media_Trends[[#This Row],[Interactions]]/bbdd_Social_Media_Trends[[#This Row],[Views]]</f>
        <v>2.5679621201057944E-2</v>
      </c>
      <c r="N445" s="1" t="s">
        <v>16</v>
      </c>
      <c r="O445" s="4">
        <f t="shared" si="6"/>
        <v>0</v>
      </c>
    </row>
    <row r="446" spans="1:15">
      <c r="A446" s="1" t="s">
        <v>486</v>
      </c>
      <c r="B446" s="2">
        <v>45259</v>
      </c>
      <c r="C446" s="13" t="str">
        <f>TEXT(bbdd_Social_Media_Trends[[#This Row],[Post_Date]],"aaaa-mm")</f>
        <v>2023-11</v>
      </c>
      <c r="D446" s="1" t="s">
        <v>12</v>
      </c>
      <c r="E446" s="1" t="s">
        <v>52</v>
      </c>
      <c r="F446" s="1" t="s">
        <v>47</v>
      </c>
      <c r="G446" s="1" t="s">
        <v>21</v>
      </c>
      <c r="H446">
        <v>1742308</v>
      </c>
      <c r="I446">
        <v>243400</v>
      </c>
      <c r="J446">
        <v>13662</v>
      </c>
      <c r="K446">
        <v>22362</v>
      </c>
      <c r="L446">
        <f>bbdd_Social_Media_Trends[[#This Row],[Likes]]+bbdd_Social_Media_Trends[[#This Row],[Shares]]+bbdd_Social_Media_Trends[[#This Row],[Comments]]</f>
        <v>279424</v>
      </c>
      <c r="M446">
        <f>bbdd_Social_Media_Trends[[#This Row],[Interactions]]/bbdd_Social_Media_Trends[[#This Row],[Views]]</f>
        <v>0.16037577741708126</v>
      </c>
      <c r="N446" s="1" t="s">
        <v>16</v>
      </c>
      <c r="O446" s="4">
        <f t="shared" si="6"/>
        <v>0</v>
      </c>
    </row>
    <row r="447" spans="1:15">
      <c r="A447" s="1" t="s">
        <v>487</v>
      </c>
      <c r="B447" s="2">
        <v>44654</v>
      </c>
      <c r="C447" s="13" t="str">
        <f>TEXT(bbdd_Social_Media_Trends[[#This Row],[Post_Date]],"aaaa-mm")</f>
        <v>2022-04</v>
      </c>
      <c r="D447" s="1" t="s">
        <v>24</v>
      </c>
      <c r="E447" s="1" t="s">
        <v>19</v>
      </c>
      <c r="F447" s="1" t="s">
        <v>32</v>
      </c>
      <c r="G447" s="1" t="s">
        <v>21</v>
      </c>
      <c r="H447">
        <v>3474219</v>
      </c>
      <c r="I447">
        <v>495721</v>
      </c>
      <c r="J447">
        <v>38652</v>
      </c>
      <c r="K447">
        <v>41799</v>
      </c>
      <c r="L447">
        <f>bbdd_Social_Media_Trends[[#This Row],[Likes]]+bbdd_Social_Media_Trends[[#This Row],[Shares]]+bbdd_Social_Media_Trends[[#This Row],[Comments]]</f>
        <v>576172</v>
      </c>
      <c r="M447">
        <f>bbdd_Social_Media_Trends[[#This Row],[Interactions]]/bbdd_Social_Media_Trends[[#This Row],[Views]]</f>
        <v>0.16584216481459574</v>
      </c>
      <c r="N447" s="1" t="s">
        <v>29</v>
      </c>
      <c r="O447" s="4">
        <f t="shared" si="6"/>
        <v>0</v>
      </c>
    </row>
    <row r="448" spans="1:15">
      <c r="A448" s="1" t="s">
        <v>488</v>
      </c>
      <c r="B448" s="2">
        <v>44865</v>
      </c>
      <c r="C448" s="13" t="str">
        <f>TEXT(bbdd_Social_Media_Trends[[#This Row],[Post_Date]],"aaaa-mm")</f>
        <v>2022-10</v>
      </c>
      <c r="D448" s="1" t="s">
        <v>18</v>
      </c>
      <c r="E448" s="1" t="s">
        <v>39</v>
      </c>
      <c r="F448" s="1" t="s">
        <v>41</v>
      </c>
      <c r="G448" s="1" t="s">
        <v>21</v>
      </c>
      <c r="H448">
        <v>3335657</v>
      </c>
      <c r="I448">
        <v>417475</v>
      </c>
      <c r="J448">
        <v>40236</v>
      </c>
      <c r="K448">
        <v>4254</v>
      </c>
      <c r="L448">
        <f>bbdd_Social_Media_Trends[[#This Row],[Likes]]+bbdd_Social_Media_Trends[[#This Row],[Shares]]+bbdd_Social_Media_Trends[[#This Row],[Comments]]</f>
        <v>461965</v>
      </c>
      <c r="M448">
        <f>bbdd_Social_Media_Trends[[#This Row],[Interactions]]/bbdd_Social_Media_Trends[[#This Row],[Views]]</f>
        <v>0.13849295655998203</v>
      </c>
      <c r="N448" s="1" t="s">
        <v>29</v>
      </c>
      <c r="O448" s="4">
        <f t="shared" si="6"/>
        <v>0</v>
      </c>
    </row>
    <row r="449" spans="1:15">
      <c r="A449" s="1" t="s">
        <v>489</v>
      </c>
      <c r="B449" s="2">
        <v>44934</v>
      </c>
      <c r="C449" s="13" t="str">
        <f>TEXT(bbdd_Social_Media_Trends[[#This Row],[Post_Date]],"aaaa-mm")</f>
        <v>2023-01</v>
      </c>
      <c r="D449" s="1" t="s">
        <v>27</v>
      </c>
      <c r="E449" s="1" t="s">
        <v>59</v>
      </c>
      <c r="F449" s="1" t="s">
        <v>36</v>
      </c>
      <c r="G449" s="1" t="s">
        <v>28</v>
      </c>
      <c r="H449">
        <v>3571417</v>
      </c>
      <c r="I449">
        <v>280029</v>
      </c>
      <c r="J449">
        <v>10369</v>
      </c>
      <c r="K449">
        <v>41918</v>
      </c>
      <c r="L449">
        <f>bbdd_Social_Media_Trends[[#This Row],[Likes]]+bbdd_Social_Media_Trends[[#This Row],[Shares]]+bbdd_Social_Media_Trends[[#This Row],[Comments]]</f>
        <v>332316</v>
      </c>
      <c r="M449">
        <f>bbdd_Social_Media_Trends[[#This Row],[Interactions]]/bbdd_Social_Media_Trends[[#This Row],[Views]]</f>
        <v>9.3048781478051984E-2</v>
      </c>
      <c r="N449" s="1" t="s">
        <v>22</v>
      </c>
      <c r="O449" s="4">
        <f t="shared" si="6"/>
        <v>0</v>
      </c>
    </row>
    <row r="450" spans="1:15">
      <c r="A450" s="1" t="s">
        <v>490</v>
      </c>
      <c r="B450" s="2">
        <v>44925</v>
      </c>
      <c r="C450" s="13" t="str">
        <f>TEXT(bbdd_Social_Media_Trends[[#This Row],[Post_Date]],"aaaa-mm")</f>
        <v>2022-12</v>
      </c>
      <c r="D450" s="1" t="s">
        <v>12</v>
      </c>
      <c r="E450" s="1" t="s">
        <v>13</v>
      </c>
      <c r="F450" s="1" t="s">
        <v>36</v>
      </c>
      <c r="G450" s="1" t="s">
        <v>50</v>
      </c>
      <c r="H450">
        <v>112544</v>
      </c>
      <c r="I450">
        <v>12459</v>
      </c>
      <c r="J450">
        <v>57771</v>
      </c>
      <c r="K450">
        <v>44943</v>
      </c>
      <c r="L450">
        <f>bbdd_Social_Media_Trends[[#This Row],[Likes]]+bbdd_Social_Media_Trends[[#This Row],[Shares]]+bbdd_Social_Media_Trends[[#This Row],[Comments]]</f>
        <v>115173</v>
      </c>
      <c r="M450">
        <f>bbdd_Social_Media_Trends[[#This Row],[Interactions]]/bbdd_Social_Media_Trends[[#This Row],[Views]]</f>
        <v>1.0233597526300824</v>
      </c>
      <c r="N450" s="1" t="s">
        <v>29</v>
      </c>
      <c r="O450" s="4">
        <f t="shared" ref="O450:O513" si="7">IF(ISERROR(VLOOKUP(A450,A451:A5448,1,FALSE)),0, 1)</f>
        <v>0</v>
      </c>
    </row>
    <row r="451" spans="1:15">
      <c r="A451" s="1" t="s">
        <v>491</v>
      </c>
      <c r="B451" s="2">
        <v>45260</v>
      </c>
      <c r="C451" s="13" t="str">
        <f>TEXT(bbdd_Social_Media_Trends[[#This Row],[Post_Date]],"aaaa-mm")</f>
        <v>2023-11</v>
      </c>
      <c r="D451" s="1" t="s">
        <v>27</v>
      </c>
      <c r="E451" s="1" t="s">
        <v>13</v>
      </c>
      <c r="F451" s="1" t="s">
        <v>20</v>
      </c>
      <c r="G451" s="1" t="s">
        <v>25</v>
      </c>
      <c r="H451">
        <v>1120236</v>
      </c>
      <c r="I451">
        <v>403893</v>
      </c>
      <c r="J451">
        <v>40558</v>
      </c>
      <c r="K451">
        <v>40713</v>
      </c>
      <c r="L451">
        <f>bbdd_Social_Media_Trends[[#This Row],[Likes]]+bbdd_Social_Media_Trends[[#This Row],[Shares]]+bbdd_Social_Media_Trends[[#This Row],[Comments]]</f>
        <v>485164</v>
      </c>
      <c r="M451">
        <f>bbdd_Social_Media_Trends[[#This Row],[Interactions]]/bbdd_Social_Media_Trends[[#This Row],[Views]]</f>
        <v>0.43309088442078275</v>
      </c>
      <c r="N451" s="1" t="s">
        <v>16</v>
      </c>
      <c r="O451" s="4">
        <f t="shared" si="7"/>
        <v>0</v>
      </c>
    </row>
    <row r="452" spans="1:15">
      <c r="A452" s="1" t="s">
        <v>492</v>
      </c>
      <c r="B452" s="2">
        <v>44854</v>
      </c>
      <c r="C452" s="13" t="str">
        <f>TEXT(bbdd_Social_Media_Trends[[#This Row],[Post_Date]],"aaaa-mm")</f>
        <v>2022-10</v>
      </c>
      <c r="D452" s="1" t="s">
        <v>12</v>
      </c>
      <c r="E452" s="1" t="s">
        <v>59</v>
      </c>
      <c r="F452" s="1" t="s">
        <v>36</v>
      </c>
      <c r="G452" s="1" t="s">
        <v>28</v>
      </c>
      <c r="H452">
        <v>338635</v>
      </c>
      <c r="I452">
        <v>376834</v>
      </c>
      <c r="J452">
        <v>42333</v>
      </c>
      <c r="K452">
        <v>9324</v>
      </c>
      <c r="L452">
        <f>bbdd_Social_Media_Trends[[#This Row],[Likes]]+bbdd_Social_Media_Trends[[#This Row],[Shares]]+bbdd_Social_Media_Trends[[#This Row],[Comments]]</f>
        <v>428491</v>
      </c>
      <c r="M452">
        <f>bbdd_Social_Media_Trends[[#This Row],[Interactions]]/bbdd_Social_Media_Trends[[#This Row],[Views]]</f>
        <v>1.2653476456952175</v>
      </c>
      <c r="N452" s="1" t="s">
        <v>29</v>
      </c>
      <c r="O452" s="4">
        <f t="shared" si="7"/>
        <v>0</v>
      </c>
    </row>
    <row r="453" spans="1:15">
      <c r="A453" s="1" t="s">
        <v>493</v>
      </c>
      <c r="B453" s="2">
        <v>45032</v>
      </c>
      <c r="C453" s="13" t="str">
        <f>TEXT(bbdd_Social_Media_Trends[[#This Row],[Post_Date]],"aaaa-mm")</f>
        <v>2023-04</v>
      </c>
      <c r="D453" s="1" t="s">
        <v>12</v>
      </c>
      <c r="E453" s="1" t="s">
        <v>46</v>
      </c>
      <c r="F453" s="1" t="s">
        <v>36</v>
      </c>
      <c r="G453" s="1" t="s">
        <v>28</v>
      </c>
      <c r="H453">
        <v>1689148</v>
      </c>
      <c r="I453">
        <v>349908</v>
      </c>
      <c r="J453">
        <v>55192</v>
      </c>
      <c r="K453">
        <v>27281</v>
      </c>
      <c r="L453">
        <f>bbdd_Social_Media_Trends[[#This Row],[Likes]]+bbdd_Social_Media_Trends[[#This Row],[Shares]]+bbdd_Social_Media_Trends[[#This Row],[Comments]]</f>
        <v>432381</v>
      </c>
      <c r="M453">
        <f>bbdd_Social_Media_Trends[[#This Row],[Interactions]]/bbdd_Social_Media_Trends[[#This Row],[Views]]</f>
        <v>0.2559757937137539</v>
      </c>
      <c r="N453" s="1" t="s">
        <v>22</v>
      </c>
      <c r="O453" s="4">
        <f t="shared" si="7"/>
        <v>0</v>
      </c>
    </row>
    <row r="454" spans="1:15">
      <c r="A454" s="1" t="s">
        <v>494</v>
      </c>
      <c r="B454" s="2">
        <v>45043</v>
      </c>
      <c r="C454" s="13" t="str">
        <f>TEXT(bbdd_Social_Media_Trends[[#This Row],[Post_Date]],"aaaa-mm")</f>
        <v>2023-04</v>
      </c>
      <c r="D454" s="1" t="s">
        <v>24</v>
      </c>
      <c r="E454" s="1" t="s">
        <v>57</v>
      </c>
      <c r="F454" s="1" t="s">
        <v>41</v>
      </c>
      <c r="G454" s="1" t="s">
        <v>60</v>
      </c>
      <c r="H454">
        <v>2685855</v>
      </c>
      <c r="I454">
        <v>480303</v>
      </c>
      <c r="J454">
        <v>16618</v>
      </c>
      <c r="K454">
        <v>3297</v>
      </c>
      <c r="L454">
        <f>bbdd_Social_Media_Trends[[#This Row],[Likes]]+bbdd_Social_Media_Trends[[#This Row],[Shares]]+bbdd_Social_Media_Trends[[#This Row],[Comments]]</f>
        <v>500218</v>
      </c>
      <c r="M454">
        <f>bbdd_Social_Media_Trends[[#This Row],[Interactions]]/bbdd_Social_Media_Trends[[#This Row],[Views]]</f>
        <v>0.18624162510634415</v>
      </c>
      <c r="N454" s="1" t="s">
        <v>22</v>
      </c>
      <c r="O454" s="4">
        <f t="shared" si="7"/>
        <v>0</v>
      </c>
    </row>
    <row r="455" spans="1:15">
      <c r="A455" s="1" t="s">
        <v>495</v>
      </c>
      <c r="B455" s="2">
        <v>44758</v>
      </c>
      <c r="C455" s="13" t="str">
        <f>TEXT(bbdd_Social_Media_Trends[[#This Row],[Post_Date]],"aaaa-mm")</f>
        <v>2022-07</v>
      </c>
      <c r="D455" s="1" t="s">
        <v>18</v>
      </c>
      <c r="E455" s="1" t="s">
        <v>19</v>
      </c>
      <c r="F455" s="1" t="s">
        <v>20</v>
      </c>
      <c r="G455" s="1" t="s">
        <v>50</v>
      </c>
      <c r="H455">
        <v>2388920</v>
      </c>
      <c r="I455">
        <v>44750</v>
      </c>
      <c r="J455">
        <v>78711</v>
      </c>
      <c r="K455">
        <v>21652</v>
      </c>
      <c r="L455">
        <f>bbdd_Social_Media_Trends[[#This Row],[Likes]]+bbdd_Social_Media_Trends[[#This Row],[Shares]]+bbdd_Social_Media_Trends[[#This Row],[Comments]]</f>
        <v>145113</v>
      </c>
      <c r="M455">
        <f>bbdd_Social_Media_Trends[[#This Row],[Interactions]]/bbdd_Social_Media_Trends[[#This Row],[Views]]</f>
        <v>6.0744185657117027E-2</v>
      </c>
      <c r="N455" s="1" t="s">
        <v>29</v>
      </c>
      <c r="O455" s="4">
        <f t="shared" si="7"/>
        <v>0</v>
      </c>
    </row>
    <row r="456" spans="1:15">
      <c r="A456" s="1" t="s">
        <v>496</v>
      </c>
      <c r="B456" s="2">
        <v>45116</v>
      </c>
      <c r="C456" s="13" t="str">
        <f>TEXT(bbdd_Social_Media_Trends[[#This Row],[Post_Date]],"aaaa-mm")</f>
        <v>2023-07</v>
      </c>
      <c r="D456" s="1" t="s">
        <v>24</v>
      </c>
      <c r="E456" s="1" t="s">
        <v>13</v>
      </c>
      <c r="F456" s="1" t="s">
        <v>47</v>
      </c>
      <c r="G456" s="1" t="s">
        <v>60</v>
      </c>
      <c r="H456">
        <v>1729498</v>
      </c>
      <c r="I456">
        <v>434724</v>
      </c>
      <c r="J456">
        <v>83274</v>
      </c>
      <c r="K456">
        <v>21460</v>
      </c>
      <c r="L456">
        <f>bbdd_Social_Media_Trends[[#This Row],[Likes]]+bbdd_Social_Media_Trends[[#This Row],[Shares]]+bbdd_Social_Media_Trends[[#This Row],[Comments]]</f>
        <v>539458</v>
      </c>
      <c r="M456">
        <f>bbdd_Social_Media_Trends[[#This Row],[Interactions]]/bbdd_Social_Media_Trends[[#This Row],[Views]]</f>
        <v>0.31191594323902078</v>
      </c>
      <c r="N456" s="1" t="s">
        <v>16</v>
      </c>
      <c r="O456" s="4">
        <f t="shared" si="7"/>
        <v>0</v>
      </c>
    </row>
    <row r="457" spans="1:15">
      <c r="A457" s="1" t="s">
        <v>497</v>
      </c>
      <c r="B457" s="2">
        <v>44692</v>
      </c>
      <c r="C457" s="13" t="str">
        <f>TEXT(bbdd_Social_Media_Trends[[#This Row],[Post_Date]],"aaaa-mm")</f>
        <v>2022-05</v>
      </c>
      <c r="D457" s="1" t="s">
        <v>27</v>
      </c>
      <c r="E457" s="1" t="s">
        <v>46</v>
      </c>
      <c r="F457" s="1" t="s">
        <v>14</v>
      </c>
      <c r="G457" s="1" t="s">
        <v>44</v>
      </c>
      <c r="H457">
        <v>251467</v>
      </c>
      <c r="I457">
        <v>155816</v>
      </c>
      <c r="J457">
        <v>10165</v>
      </c>
      <c r="K457">
        <v>11156</v>
      </c>
      <c r="L457">
        <f>bbdd_Social_Media_Trends[[#This Row],[Likes]]+bbdd_Social_Media_Trends[[#This Row],[Shares]]+bbdd_Social_Media_Trends[[#This Row],[Comments]]</f>
        <v>177137</v>
      </c>
      <c r="M457">
        <f>bbdd_Social_Media_Trends[[#This Row],[Interactions]]/bbdd_Social_Media_Trends[[#This Row],[Views]]</f>
        <v>0.7044144957390035</v>
      </c>
      <c r="N457" s="1" t="s">
        <v>29</v>
      </c>
      <c r="O457" s="4">
        <f t="shared" si="7"/>
        <v>0</v>
      </c>
    </row>
    <row r="458" spans="1:15">
      <c r="A458" s="1" t="s">
        <v>498</v>
      </c>
      <c r="B458" s="2">
        <v>45062</v>
      </c>
      <c r="C458" s="13" t="str">
        <f>TEXT(bbdd_Social_Media_Trends[[#This Row],[Post_Date]],"aaaa-mm")</f>
        <v>2023-05</v>
      </c>
      <c r="D458" s="1" t="s">
        <v>27</v>
      </c>
      <c r="E458" s="1" t="s">
        <v>39</v>
      </c>
      <c r="F458" s="1" t="s">
        <v>36</v>
      </c>
      <c r="G458" s="1" t="s">
        <v>37</v>
      </c>
      <c r="H458">
        <v>1300227</v>
      </c>
      <c r="I458">
        <v>345159</v>
      </c>
      <c r="J458">
        <v>23454</v>
      </c>
      <c r="K458">
        <v>34160</v>
      </c>
      <c r="L458">
        <f>bbdd_Social_Media_Trends[[#This Row],[Likes]]+bbdd_Social_Media_Trends[[#This Row],[Shares]]+bbdd_Social_Media_Trends[[#This Row],[Comments]]</f>
        <v>402773</v>
      </c>
      <c r="M458">
        <f>bbdd_Social_Media_Trends[[#This Row],[Interactions]]/bbdd_Social_Media_Trends[[#This Row],[Views]]</f>
        <v>0.30977129378177809</v>
      </c>
      <c r="N458" s="1" t="s">
        <v>16</v>
      </c>
      <c r="O458" s="4">
        <f t="shared" si="7"/>
        <v>0</v>
      </c>
    </row>
    <row r="459" spans="1:15">
      <c r="A459" s="1" t="s">
        <v>499</v>
      </c>
      <c r="B459" s="2">
        <v>45199</v>
      </c>
      <c r="C459" s="13" t="str">
        <f>TEXT(bbdd_Social_Media_Trends[[#This Row],[Post_Date]],"aaaa-mm")</f>
        <v>2023-09</v>
      </c>
      <c r="D459" s="1" t="s">
        <v>27</v>
      </c>
      <c r="E459" s="1" t="s">
        <v>46</v>
      </c>
      <c r="F459" s="1" t="s">
        <v>20</v>
      </c>
      <c r="G459" s="1" t="s">
        <v>60</v>
      </c>
      <c r="H459">
        <v>1073279</v>
      </c>
      <c r="I459">
        <v>344065</v>
      </c>
      <c r="J459">
        <v>98144</v>
      </c>
      <c r="K459">
        <v>1905</v>
      </c>
      <c r="L459">
        <f>bbdd_Social_Media_Trends[[#This Row],[Likes]]+bbdd_Social_Media_Trends[[#This Row],[Shares]]+bbdd_Social_Media_Trends[[#This Row],[Comments]]</f>
        <v>444114</v>
      </c>
      <c r="M459">
        <f>bbdd_Social_Media_Trends[[#This Row],[Interactions]]/bbdd_Social_Media_Trends[[#This Row],[Views]]</f>
        <v>0.4137917540546307</v>
      </c>
      <c r="N459" s="1" t="s">
        <v>22</v>
      </c>
      <c r="O459" s="4">
        <f t="shared" si="7"/>
        <v>0</v>
      </c>
    </row>
    <row r="460" spans="1:15">
      <c r="A460" s="1" t="s">
        <v>500</v>
      </c>
      <c r="B460" s="2">
        <v>45246</v>
      </c>
      <c r="C460" s="13" t="str">
        <f>TEXT(bbdd_Social_Media_Trends[[#This Row],[Post_Date]],"aaaa-mm")</f>
        <v>2023-11</v>
      </c>
      <c r="D460" s="1" t="s">
        <v>18</v>
      </c>
      <c r="E460" s="1" t="s">
        <v>49</v>
      </c>
      <c r="F460" s="1" t="s">
        <v>20</v>
      </c>
      <c r="G460" s="1" t="s">
        <v>25</v>
      </c>
      <c r="H460">
        <v>3848863</v>
      </c>
      <c r="I460">
        <v>404283</v>
      </c>
      <c r="J460">
        <v>78130</v>
      </c>
      <c r="K460">
        <v>41057</v>
      </c>
      <c r="L460">
        <f>bbdd_Social_Media_Trends[[#This Row],[Likes]]+bbdd_Social_Media_Trends[[#This Row],[Shares]]+bbdd_Social_Media_Trends[[#This Row],[Comments]]</f>
        <v>523470</v>
      </c>
      <c r="M460">
        <f>bbdd_Social_Media_Trends[[#This Row],[Interactions]]/bbdd_Social_Media_Trends[[#This Row],[Views]]</f>
        <v>0.13600639981210036</v>
      </c>
      <c r="N460" s="1" t="s">
        <v>29</v>
      </c>
      <c r="O460" s="4">
        <f t="shared" si="7"/>
        <v>0</v>
      </c>
    </row>
    <row r="461" spans="1:15">
      <c r="A461" s="1" t="s">
        <v>501</v>
      </c>
      <c r="B461" s="2">
        <v>44857</v>
      </c>
      <c r="C461" s="13" t="str">
        <f>TEXT(bbdd_Social_Media_Trends[[#This Row],[Post_Date]],"aaaa-mm")</f>
        <v>2022-10</v>
      </c>
      <c r="D461" s="1" t="s">
        <v>24</v>
      </c>
      <c r="E461" s="1" t="s">
        <v>46</v>
      </c>
      <c r="F461" s="1" t="s">
        <v>20</v>
      </c>
      <c r="G461" s="1" t="s">
        <v>15</v>
      </c>
      <c r="H461">
        <v>266645</v>
      </c>
      <c r="I461">
        <v>82375</v>
      </c>
      <c r="J461">
        <v>992</v>
      </c>
      <c r="K461">
        <v>5404</v>
      </c>
      <c r="L461">
        <f>bbdd_Social_Media_Trends[[#This Row],[Likes]]+bbdd_Social_Media_Trends[[#This Row],[Shares]]+bbdd_Social_Media_Trends[[#This Row],[Comments]]</f>
        <v>88771</v>
      </c>
      <c r="M461">
        <f>bbdd_Social_Media_Trends[[#This Row],[Interactions]]/bbdd_Social_Media_Trends[[#This Row],[Views]]</f>
        <v>0.33291829961184344</v>
      </c>
      <c r="N461" s="1" t="s">
        <v>22</v>
      </c>
      <c r="O461" s="4">
        <f t="shared" si="7"/>
        <v>0</v>
      </c>
    </row>
    <row r="462" spans="1:15">
      <c r="A462" s="1" t="s">
        <v>502</v>
      </c>
      <c r="B462" s="2">
        <v>44607</v>
      </c>
      <c r="C462" s="13" t="str">
        <f>TEXT(bbdd_Social_Media_Trends[[#This Row],[Post_Date]],"aaaa-mm")</f>
        <v>2022-02</v>
      </c>
      <c r="D462" s="1" t="s">
        <v>12</v>
      </c>
      <c r="E462" s="1" t="s">
        <v>49</v>
      </c>
      <c r="F462" s="1" t="s">
        <v>14</v>
      </c>
      <c r="G462" s="1" t="s">
        <v>15</v>
      </c>
      <c r="H462">
        <v>4574441</v>
      </c>
      <c r="I462">
        <v>361896</v>
      </c>
      <c r="J462">
        <v>98169</v>
      </c>
      <c r="K462">
        <v>26574</v>
      </c>
      <c r="L462">
        <f>bbdd_Social_Media_Trends[[#This Row],[Likes]]+bbdd_Social_Media_Trends[[#This Row],[Shares]]+bbdd_Social_Media_Trends[[#This Row],[Comments]]</f>
        <v>486639</v>
      </c>
      <c r="M462">
        <f>bbdd_Social_Media_Trends[[#This Row],[Interactions]]/bbdd_Social_Media_Trends[[#This Row],[Views]]</f>
        <v>0.10638217871866748</v>
      </c>
      <c r="N462" s="1" t="s">
        <v>16</v>
      </c>
      <c r="O462" s="4">
        <f t="shared" si="7"/>
        <v>0</v>
      </c>
    </row>
    <row r="463" spans="1:15">
      <c r="A463" s="1" t="s">
        <v>503</v>
      </c>
      <c r="B463" s="2">
        <v>44965</v>
      </c>
      <c r="C463" s="13" t="str">
        <f>TEXT(bbdd_Social_Media_Trends[[#This Row],[Post_Date]],"aaaa-mm")</f>
        <v>2023-02</v>
      </c>
      <c r="D463" s="1" t="s">
        <v>24</v>
      </c>
      <c r="E463" s="1" t="s">
        <v>19</v>
      </c>
      <c r="F463" s="1" t="s">
        <v>14</v>
      </c>
      <c r="G463" s="1" t="s">
        <v>28</v>
      </c>
      <c r="H463">
        <v>4352106</v>
      </c>
      <c r="I463">
        <v>308840</v>
      </c>
      <c r="J463">
        <v>2844</v>
      </c>
      <c r="K463">
        <v>35294</v>
      </c>
      <c r="L463">
        <f>bbdd_Social_Media_Trends[[#This Row],[Likes]]+bbdd_Social_Media_Trends[[#This Row],[Shares]]+bbdd_Social_Media_Trends[[#This Row],[Comments]]</f>
        <v>346978</v>
      </c>
      <c r="M463">
        <f>bbdd_Social_Media_Trends[[#This Row],[Interactions]]/bbdd_Social_Media_Trends[[#This Row],[Views]]</f>
        <v>7.9726458868419101E-2</v>
      </c>
      <c r="N463" s="1" t="s">
        <v>22</v>
      </c>
      <c r="O463" s="4">
        <f t="shared" si="7"/>
        <v>0</v>
      </c>
    </row>
    <row r="464" spans="1:15">
      <c r="A464" s="1" t="s">
        <v>504</v>
      </c>
      <c r="B464" s="2">
        <v>44721</v>
      </c>
      <c r="C464" s="13" t="str">
        <f>TEXT(bbdd_Social_Media_Trends[[#This Row],[Post_Date]],"aaaa-mm")</f>
        <v>2022-06</v>
      </c>
      <c r="D464" s="1" t="s">
        <v>18</v>
      </c>
      <c r="E464" s="1" t="s">
        <v>31</v>
      </c>
      <c r="F464" s="1" t="s">
        <v>20</v>
      </c>
      <c r="G464" s="1" t="s">
        <v>21</v>
      </c>
      <c r="H464">
        <v>1926503</v>
      </c>
      <c r="I464">
        <v>103365</v>
      </c>
      <c r="J464">
        <v>58675</v>
      </c>
      <c r="K464">
        <v>33276</v>
      </c>
      <c r="L464">
        <f>bbdd_Social_Media_Trends[[#This Row],[Likes]]+bbdd_Social_Media_Trends[[#This Row],[Shares]]+bbdd_Social_Media_Trends[[#This Row],[Comments]]</f>
        <v>195316</v>
      </c>
      <c r="M464">
        <f>bbdd_Social_Media_Trends[[#This Row],[Interactions]]/bbdd_Social_Media_Trends[[#This Row],[Views]]</f>
        <v>0.1013836988574635</v>
      </c>
      <c r="N464" s="1" t="s">
        <v>16</v>
      </c>
      <c r="O464" s="4">
        <f t="shared" si="7"/>
        <v>0</v>
      </c>
    </row>
    <row r="465" spans="1:15">
      <c r="A465" s="1" t="s">
        <v>505</v>
      </c>
      <c r="B465" s="2">
        <v>45257</v>
      </c>
      <c r="C465" s="13" t="str">
        <f>TEXT(bbdd_Social_Media_Trends[[#This Row],[Post_Date]],"aaaa-mm")</f>
        <v>2023-11</v>
      </c>
      <c r="D465" s="1" t="s">
        <v>18</v>
      </c>
      <c r="E465" s="1" t="s">
        <v>13</v>
      </c>
      <c r="F465" s="1" t="s">
        <v>41</v>
      </c>
      <c r="G465" s="1" t="s">
        <v>15</v>
      </c>
      <c r="H465">
        <v>2167670</v>
      </c>
      <c r="I465">
        <v>198784</v>
      </c>
      <c r="J465">
        <v>96952</v>
      </c>
      <c r="K465">
        <v>26902</v>
      </c>
      <c r="L465">
        <f>bbdd_Social_Media_Trends[[#This Row],[Likes]]+bbdd_Social_Media_Trends[[#This Row],[Shares]]+bbdd_Social_Media_Trends[[#This Row],[Comments]]</f>
        <v>322638</v>
      </c>
      <c r="M465">
        <f>bbdd_Social_Media_Trends[[#This Row],[Interactions]]/bbdd_Social_Media_Trends[[#This Row],[Views]]</f>
        <v>0.14884092135795579</v>
      </c>
      <c r="N465" s="1" t="s">
        <v>22</v>
      </c>
      <c r="O465" s="4">
        <f t="shared" si="7"/>
        <v>0</v>
      </c>
    </row>
    <row r="466" spans="1:15">
      <c r="A466" s="1" t="s">
        <v>506</v>
      </c>
      <c r="B466" s="2">
        <v>44692</v>
      </c>
      <c r="C466" s="13" t="str">
        <f>TEXT(bbdd_Social_Media_Trends[[#This Row],[Post_Date]],"aaaa-mm")</f>
        <v>2022-05</v>
      </c>
      <c r="D466" s="1" t="s">
        <v>18</v>
      </c>
      <c r="E466" s="1" t="s">
        <v>59</v>
      </c>
      <c r="F466" s="1" t="s">
        <v>14</v>
      </c>
      <c r="G466" s="1" t="s">
        <v>44</v>
      </c>
      <c r="H466">
        <v>1083140</v>
      </c>
      <c r="I466">
        <v>309982</v>
      </c>
      <c r="J466">
        <v>34255</v>
      </c>
      <c r="K466">
        <v>33816</v>
      </c>
      <c r="L466">
        <f>bbdd_Social_Media_Trends[[#This Row],[Likes]]+bbdd_Social_Media_Trends[[#This Row],[Shares]]+bbdd_Social_Media_Trends[[#This Row],[Comments]]</f>
        <v>378053</v>
      </c>
      <c r="M466">
        <f>bbdd_Social_Media_Trends[[#This Row],[Interactions]]/bbdd_Social_Media_Trends[[#This Row],[Views]]</f>
        <v>0.34903428919622581</v>
      </c>
      <c r="N466" s="1" t="s">
        <v>16</v>
      </c>
      <c r="O466" s="4">
        <f t="shared" si="7"/>
        <v>0</v>
      </c>
    </row>
    <row r="467" spans="1:15">
      <c r="A467" s="1" t="s">
        <v>507</v>
      </c>
      <c r="B467" s="2">
        <v>45058</v>
      </c>
      <c r="C467" s="13" t="str">
        <f>TEXT(bbdd_Social_Media_Trends[[#This Row],[Post_Date]],"aaaa-mm")</f>
        <v>2023-05</v>
      </c>
      <c r="D467" s="1" t="s">
        <v>18</v>
      </c>
      <c r="E467" s="1" t="s">
        <v>59</v>
      </c>
      <c r="F467" s="1" t="s">
        <v>32</v>
      </c>
      <c r="G467" s="1" t="s">
        <v>15</v>
      </c>
      <c r="H467">
        <v>4398342</v>
      </c>
      <c r="I467">
        <v>308054</v>
      </c>
      <c r="J467">
        <v>29831</v>
      </c>
      <c r="K467">
        <v>3366</v>
      </c>
      <c r="L467">
        <f>bbdd_Social_Media_Trends[[#This Row],[Likes]]+bbdd_Social_Media_Trends[[#This Row],[Shares]]+bbdd_Social_Media_Trends[[#This Row],[Comments]]</f>
        <v>341251</v>
      </c>
      <c r="M467">
        <f>bbdd_Social_Media_Trends[[#This Row],[Interactions]]/bbdd_Social_Media_Trends[[#This Row],[Views]]</f>
        <v>7.7586281376027605E-2</v>
      </c>
      <c r="N467" s="1" t="s">
        <v>22</v>
      </c>
      <c r="O467" s="4">
        <f t="shared" si="7"/>
        <v>0</v>
      </c>
    </row>
    <row r="468" spans="1:15">
      <c r="A468" s="1" t="s">
        <v>508</v>
      </c>
      <c r="B468" s="2">
        <v>44898</v>
      </c>
      <c r="C468" s="13" t="str">
        <f>TEXT(bbdd_Social_Media_Trends[[#This Row],[Post_Date]],"aaaa-mm")</f>
        <v>2022-12</v>
      </c>
      <c r="D468" s="1" t="s">
        <v>24</v>
      </c>
      <c r="E468" s="1" t="s">
        <v>52</v>
      </c>
      <c r="F468" s="1" t="s">
        <v>36</v>
      </c>
      <c r="G468" s="1" t="s">
        <v>28</v>
      </c>
      <c r="H468">
        <v>3684089</v>
      </c>
      <c r="I468">
        <v>213042</v>
      </c>
      <c r="J468">
        <v>71881</v>
      </c>
      <c r="K468">
        <v>21008</v>
      </c>
      <c r="L468">
        <f>bbdd_Social_Media_Trends[[#This Row],[Likes]]+bbdd_Social_Media_Trends[[#This Row],[Shares]]+bbdd_Social_Media_Trends[[#This Row],[Comments]]</f>
        <v>305931</v>
      </c>
      <c r="M468">
        <f>bbdd_Social_Media_Trends[[#This Row],[Interactions]]/bbdd_Social_Media_Trends[[#This Row],[Views]]</f>
        <v>8.3041153457476188E-2</v>
      </c>
      <c r="N468" s="1" t="s">
        <v>29</v>
      </c>
      <c r="O468" s="4">
        <f t="shared" si="7"/>
        <v>0</v>
      </c>
    </row>
    <row r="469" spans="1:15">
      <c r="A469" s="1" t="s">
        <v>509</v>
      </c>
      <c r="B469" s="2">
        <v>44910</v>
      </c>
      <c r="C469" s="13" t="str">
        <f>TEXT(bbdd_Social_Media_Trends[[#This Row],[Post_Date]],"aaaa-mm")</f>
        <v>2022-12</v>
      </c>
      <c r="D469" s="1" t="s">
        <v>24</v>
      </c>
      <c r="E469" s="1" t="s">
        <v>52</v>
      </c>
      <c r="F469" s="1" t="s">
        <v>32</v>
      </c>
      <c r="G469" s="1" t="s">
        <v>60</v>
      </c>
      <c r="H469">
        <v>2524980</v>
      </c>
      <c r="I469">
        <v>18862</v>
      </c>
      <c r="J469">
        <v>77762</v>
      </c>
      <c r="K469">
        <v>16925</v>
      </c>
      <c r="L469">
        <f>bbdd_Social_Media_Trends[[#This Row],[Likes]]+bbdd_Social_Media_Trends[[#This Row],[Shares]]+bbdd_Social_Media_Trends[[#This Row],[Comments]]</f>
        <v>113549</v>
      </c>
      <c r="M469">
        <f>bbdd_Social_Media_Trends[[#This Row],[Interactions]]/bbdd_Social_Media_Trends[[#This Row],[Views]]</f>
        <v>4.497025719015596E-2</v>
      </c>
      <c r="N469" s="1" t="s">
        <v>29</v>
      </c>
      <c r="O469" s="4">
        <f t="shared" si="7"/>
        <v>0</v>
      </c>
    </row>
    <row r="470" spans="1:15">
      <c r="A470" s="1" t="s">
        <v>510</v>
      </c>
      <c r="B470" s="2">
        <v>45140</v>
      </c>
      <c r="C470" s="13" t="str">
        <f>TEXT(bbdd_Social_Media_Trends[[#This Row],[Post_Date]],"aaaa-mm")</f>
        <v>2023-08</v>
      </c>
      <c r="D470" s="1" t="s">
        <v>24</v>
      </c>
      <c r="E470" s="1" t="s">
        <v>13</v>
      </c>
      <c r="F470" s="1" t="s">
        <v>20</v>
      </c>
      <c r="G470" s="1" t="s">
        <v>15</v>
      </c>
      <c r="H470">
        <v>3061168</v>
      </c>
      <c r="I470">
        <v>14811</v>
      </c>
      <c r="J470">
        <v>49603</v>
      </c>
      <c r="K470">
        <v>11285</v>
      </c>
      <c r="L470">
        <f>bbdd_Social_Media_Trends[[#This Row],[Likes]]+bbdd_Social_Media_Trends[[#This Row],[Shares]]+bbdd_Social_Media_Trends[[#This Row],[Comments]]</f>
        <v>75699</v>
      </c>
      <c r="M470">
        <f>bbdd_Social_Media_Trends[[#This Row],[Interactions]]/bbdd_Social_Media_Trends[[#This Row],[Views]]</f>
        <v>2.4728796328721585E-2</v>
      </c>
      <c r="N470" s="1" t="s">
        <v>29</v>
      </c>
      <c r="O470" s="4">
        <f t="shared" si="7"/>
        <v>0</v>
      </c>
    </row>
    <row r="471" spans="1:15">
      <c r="A471" s="1" t="s">
        <v>511</v>
      </c>
      <c r="B471" s="2">
        <v>44564</v>
      </c>
      <c r="C471" s="13" t="str">
        <f>TEXT(bbdd_Social_Media_Trends[[#This Row],[Post_Date]],"aaaa-mm")</f>
        <v>2022-01</v>
      </c>
      <c r="D471" s="1" t="s">
        <v>18</v>
      </c>
      <c r="E471" s="1" t="s">
        <v>49</v>
      </c>
      <c r="F471" s="1" t="s">
        <v>41</v>
      </c>
      <c r="G471" s="1" t="s">
        <v>15</v>
      </c>
      <c r="H471">
        <v>275149</v>
      </c>
      <c r="I471">
        <v>149844</v>
      </c>
      <c r="J471">
        <v>9065</v>
      </c>
      <c r="K471">
        <v>35899</v>
      </c>
      <c r="L471">
        <f>bbdd_Social_Media_Trends[[#This Row],[Likes]]+bbdd_Social_Media_Trends[[#This Row],[Shares]]+bbdd_Social_Media_Trends[[#This Row],[Comments]]</f>
        <v>194808</v>
      </c>
      <c r="M471">
        <f>bbdd_Social_Media_Trends[[#This Row],[Interactions]]/bbdd_Social_Media_Trends[[#This Row],[Views]]</f>
        <v>0.70800911506129405</v>
      </c>
      <c r="N471" s="1" t="s">
        <v>22</v>
      </c>
      <c r="O471" s="4">
        <f t="shared" si="7"/>
        <v>0</v>
      </c>
    </row>
    <row r="472" spans="1:15">
      <c r="A472" s="1" t="s">
        <v>512</v>
      </c>
      <c r="B472" s="2">
        <v>44890</v>
      </c>
      <c r="C472" s="13" t="str">
        <f>TEXT(bbdd_Social_Media_Trends[[#This Row],[Post_Date]],"aaaa-mm")</f>
        <v>2022-11</v>
      </c>
      <c r="D472" s="1" t="s">
        <v>27</v>
      </c>
      <c r="E472" s="1" t="s">
        <v>57</v>
      </c>
      <c r="F472" s="1" t="s">
        <v>36</v>
      </c>
      <c r="G472" s="1" t="s">
        <v>21</v>
      </c>
      <c r="H472">
        <v>4867109</v>
      </c>
      <c r="I472">
        <v>249339</v>
      </c>
      <c r="J472">
        <v>46801</v>
      </c>
      <c r="K472">
        <v>20110</v>
      </c>
      <c r="L472">
        <f>bbdd_Social_Media_Trends[[#This Row],[Likes]]+bbdd_Social_Media_Trends[[#This Row],[Shares]]+bbdd_Social_Media_Trends[[#This Row],[Comments]]</f>
        <v>316250</v>
      </c>
      <c r="M472">
        <f>bbdd_Social_Media_Trends[[#This Row],[Interactions]]/bbdd_Social_Media_Trends[[#This Row],[Views]]</f>
        <v>6.4976970928738192E-2</v>
      </c>
      <c r="N472" s="1" t="s">
        <v>22</v>
      </c>
      <c r="O472" s="4">
        <f t="shared" si="7"/>
        <v>0</v>
      </c>
    </row>
    <row r="473" spans="1:15">
      <c r="A473" s="1" t="s">
        <v>513</v>
      </c>
      <c r="B473" s="2">
        <v>44573</v>
      </c>
      <c r="C473" s="13" t="str">
        <f>TEXT(bbdd_Social_Media_Trends[[#This Row],[Post_Date]],"aaaa-mm")</f>
        <v>2022-01</v>
      </c>
      <c r="D473" s="1" t="s">
        <v>12</v>
      </c>
      <c r="E473" s="1" t="s">
        <v>59</v>
      </c>
      <c r="F473" s="1" t="s">
        <v>36</v>
      </c>
      <c r="G473" s="1" t="s">
        <v>28</v>
      </c>
      <c r="H473">
        <v>1123564</v>
      </c>
      <c r="I473">
        <v>306470</v>
      </c>
      <c r="J473">
        <v>76377</v>
      </c>
      <c r="K473">
        <v>46344</v>
      </c>
      <c r="L473">
        <f>bbdd_Social_Media_Trends[[#This Row],[Likes]]+bbdd_Social_Media_Trends[[#This Row],[Shares]]+bbdd_Social_Media_Trends[[#This Row],[Comments]]</f>
        <v>429191</v>
      </c>
      <c r="M473">
        <f>bbdd_Social_Media_Trends[[#This Row],[Interactions]]/bbdd_Social_Media_Trends[[#This Row],[Views]]</f>
        <v>0.38199070101925658</v>
      </c>
      <c r="N473" s="1" t="s">
        <v>29</v>
      </c>
      <c r="O473" s="4">
        <f t="shared" si="7"/>
        <v>0</v>
      </c>
    </row>
    <row r="474" spans="1:15">
      <c r="A474" s="1" t="s">
        <v>514</v>
      </c>
      <c r="B474" s="2">
        <v>44917</v>
      </c>
      <c r="C474" s="13" t="str">
        <f>TEXT(bbdd_Social_Media_Trends[[#This Row],[Post_Date]],"aaaa-mm")</f>
        <v>2022-12</v>
      </c>
      <c r="D474" s="1" t="s">
        <v>12</v>
      </c>
      <c r="E474" s="1" t="s">
        <v>49</v>
      </c>
      <c r="F474" s="1" t="s">
        <v>41</v>
      </c>
      <c r="G474" s="1" t="s">
        <v>37</v>
      </c>
      <c r="H474">
        <v>3501632</v>
      </c>
      <c r="I474">
        <v>326063</v>
      </c>
      <c r="J474">
        <v>24819</v>
      </c>
      <c r="K474">
        <v>11649</v>
      </c>
      <c r="L474">
        <f>bbdd_Social_Media_Trends[[#This Row],[Likes]]+bbdd_Social_Media_Trends[[#This Row],[Shares]]+bbdd_Social_Media_Trends[[#This Row],[Comments]]</f>
        <v>362531</v>
      </c>
      <c r="M474">
        <f>bbdd_Social_Media_Trends[[#This Row],[Interactions]]/bbdd_Social_Media_Trends[[#This Row],[Views]]</f>
        <v>0.10353201021695027</v>
      </c>
      <c r="N474" s="1" t="s">
        <v>29</v>
      </c>
      <c r="O474" s="4">
        <f t="shared" si="7"/>
        <v>0</v>
      </c>
    </row>
    <row r="475" spans="1:15">
      <c r="A475" s="1" t="s">
        <v>515</v>
      </c>
      <c r="B475" s="2">
        <v>45277</v>
      </c>
      <c r="C475" s="13" t="str">
        <f>TEXT(bbdd_Social_Media_Trends[[#This Row],[Post_Date]],"aaaa-mm")</f>
        <v>2023-12</v>
      </c>
      <c r="D475" s="1" t="s">
        <v>27</v>
      </c>
      <c r="E475" s="1" t="s">
        <v>35</v>
      </c>
      <c r="F475" s="1" t="s">
        <v>32</v>
      </c>
      <c r="G475" s="1" t="s">
        <v>15</v>
      </c>
      <c r="H475">
        <v>4874267</v>
      </c>
      <c r="I475">
        <v>432865</v>
      </c>
      <c r="J475">
        <v>34178</v>
      </c>
      <c r="K475">
        <v>19828</v>
      </c>
      <c r="L475">
        <f>bbdd_Social_Media_Trends[[#This Row],[Likes]]+bbdd_Social_Media_Trends[[#This Row],[Shares]]+bbdd_Social_Media_Trends[[#This Row],[Comments]]</f>
        <v>486871</v>
      </c>
      <c r="M475">
        <f>bbdd_Social_Media_Trends[[#This Row],[Interactions]]/bbdd_Social_Media_Trends[[#This Row],[Views]]</f>
        <v>9.9885993114451871E-2</v>
      </c>
      <c r="N475" s="1" t="s">
        <v>16</v>
      </c>
      <c r="O475" s="4">
        <f t="shared" si="7"/>
        <v>0</v>
      </c>
    </row>
    <row r="476" spans="1:15">
      <c r="A476" s="1" t="s">
        <v>516</v>
      </c>
      <c r="B476" s="2">
        <v>44695</v>
      </c>
      <c r="C476" s="13" t="str">
        <f>TEXT(bbdd_Social_Media_Trends[[#This Row],[Post_Date]],"aaaa-mm")</f>
        <v>2022-05</v>
      </c>
      <c r="D476" s="1" t="s">
        <v>18</v>
      </c>
      <c r="E476" s="1" t="s">
        <v>13</v>
      </c>
      <c r="F476" s="1" t="s">
        <v>41</v>
      </c>
      <c r="G476" s="1" t="s">
        <v>60</v>
      </c>
      <c r="H476">
        <v>1137375</v>
      </c>
      <c r="I476">
        <v>118437</v>
      </c>
      <c r="J476">
        <v>23946</v>
      </c>
      <c r="K476">
        <v>24358</v>
      </c>
      <c r="L476">
        <f>bbdd_Social_Media_Trends[[#This Row],[Likes]]+bbdd_Social_Media_Trends[[#This Row],[Shares]]+bbdd_Social_Media_Trends[[#This Row],[Comments]]</f>
        <v>166741</v>
      </c>
      <c r="M476">
        <f>bbdd_Social_Media_Trends[[#This Row],[Interactions]]/bbdd_Social_Media_Trends[[#This Row],[Views]]</f>
        <v>0.14660160457193097</v>
      </c>
      <c r="N476" s="1" t="s">
        <v>16</v>
      </c>
      <c r="O476" s="4">
        <f t="shared" si="7"/>
        <v>0</v>
      </c>
    </row>
    <row r="477" spans="1:15">
      <c r="A477" s="1" t="s">
        <v>517</v>
      </c>
      <c r="B477" s="2">
        <v>44741</v>
      </c>
      <c r="C477" s="13" t="str">
        <f>TEXT(bbdd_Social_Media_Trends[[#This Row],[Post_Date]],"aaaa-mm")</f>
        <v>2022-06</v>
      </c>
      <c r="D477" s="1" t="s">
        <v>27</v>
      </c>
      <c r="E477" s="1" t="s">
        <v>19</v>
      </c>
      <c r="F477" s="1" t="s">
        <v>41</v>
      </c>
      <c r="G477" s="1" t="s">
        <v>44</v>
      </c>
      <c r="H477">
        <v>2623136</v>
      </c>
      <c r="I477">
        <v>134723</v>
      </c>
      <c r="J477">
        <v>43056</v>
      </c>
      <c r="K477">
        <v>37987</v>
      </c>
      <c r="L477">
        <f>bbdd_Social_Media_Trends[[#This Row],[Likes]]+bbdd_Social_Media_Trends[[#This Row],[Shares]]+bbdd_Social_Media_Trends[[#This Row],[Comments]]</f>
        <v>215766</v>
      </c>
      <c r="M477">
        <f>bbdd_Social_Media_Trends[[#This Row],[Interactions]]/bbdd_Social_Media_Trends[[#This Row],[Views]]</f>
        <v>8.2254980298390928E-2</v>
      </c>
      <c r="N477" s="1" t="s">
        <v>29</v>
      </c>
      <c r="O477" s="4">
        <f t="shared" si="7"/>
        <v>0</v>
      </c>
    </row>
    <row r="478" spans="1:15">
      <c r="A478" s="1" t="s">
        <v>518</v>
      </c>
      <c r="B478" s="2">
        <v>45196</v>
      </c>
      <c r="C478" s="13" t="str">
        <f>TEXT(bbdd_Social_Media_Trends[[#This Row],[Post_Date]],"aaaa-mm")</f>
        <v>2023-09</v>
      </c>
      <c r="D478" s="1" t="s">
        <v>27</v>
      </c>
      <c r="E478" s="1" t="s">
        <v>52</v>
      </c>
      <c r="F478" s="1" t="s">
        <v>41</v>
      </c>
      <c r="G478" s="1" t="s">
        <v>21</v>
      </c>
      <c r="H478">
        <v>4473535</v>
      </c>
      <c r="I478">
        <v>329945</v>
      </c>
      <c r="J478">
        <v>58746</v>
      </c>
      <c r="K478">
        <v>11543</v>
      </c>
      <c r="L478">
        <f>bbdd_Social_Media_Trends[[#This Row],[Likes]]+bbdd_Social_Media_Trends[[#This Row],[Shares]]+bbdd_Social_Media_Trends[[#This Row],[Comments]]</f>
        <v>400234</v>
      </c>
      <c r="M478">
        <f>bbdd_Social_Media_Trends[[#This Row],[Interactions]]/bbdd_Social_Media_Trends[[#This Row],[Views]]</f>
        <v>8.9467054577643854E-2</v>
      </c>
      <c r="N478" s="1" t="s">
        <v>29</v>
      </c>
      <c r="O478" s="4">
        <f t="shared" si="7"/>
        <v>0</v>
      </c>
    </row>
    <row r="479" spans="1:15">
      <c r="A479" s="1" t="s">
        <v>519</v>
      </c>
      <c r="B479" s="2">
        <v>45265</v>
      </c>
      <c r="C479" s="13" t="str">
        <f>TEXT(bbdd_Social_Media_Trends[[#This Row],[Post_Date]],"aaaa-mm")</f>
        <v>2023-12</v>
      </c>
      <c r="D479" s="1" t="s">
        <v>18</v>
      </c>
      <c r="E479" s="1" t="s">
        <v>59</v>
      </c>
      <c r="F479" s="1" t="s">
        <v>14</v>
      </c>
      <c r="G479" s="1" t="s">
        <v>15</v>
      </c>
      <c r="H479">
        <v>2984034</v>
      </c>
      <c r="I479">
        <v>227827</v>
      </c>
      <c r="J479">
        <v>65757</v>
      </c>
      <c r="K479">
        <v>27104</v>
      </c>
      <c r="L479">
        <f>bbdd_Social_Media_Trends[[#This Row],[Likes]]+bbdd_Social_Media_Trends[[#This Row],[Shares]]+bbdd_Social_Media_Trends[[#This Row],[Comments]]</f>
        <v>320688</v>
      </c>
      <c r="M479">
        <f>bbdd_Social_Media_Trends[[#This Row],[Interactions]]/bbdd_Social_Media_Trends[[#This Row],[Views]]</f>
        <v>0.10746794440009731</v>
      </c>
      <c r="N479" s="1" t="s">
        <v>16</v>
      </c>
      <c r="O479" s="4">
        <f t="shared" si="7"/>
        <v>0</v>
      </c>
    </row>
    <row r="480" spans="1:15">
      <c r="A480" s="1" t="s">
        <v>520</v>
      </c>
      <c r="B480" s="2">
        <v>45078</v>
      </c>
      <c r="C480" s="13" t="str">
        <f>TEXT(bbdd_Social_Media_Trends[[#This Row],[Post_Date]],"aaaa-mm")</f>
        <v>2023-06</v>
      </c>
      <c r="D480" s="1" t="s">
        <v>24</v>
      </c>
      <c r="E480" s="1" t="s">
        <v>52</v>
      </c>
      <c r="F480" s="1" t="s">
        <v>47</v>
      </c>
      <c r="G480" s="1" t="s">
        <v>21</v>
      </c>
      <c r="H480">
        <v>3033602</v>
      </c>
      <c r="I480">
        <v>338637</v>
      </c>
      <c r="J480">
        <v>28669</v>
      </c>
      <c r="K480">
        <v>36429</v>
      </c>
      <c r="L480">
        <f>bbdd_Social_Media_Trends[[#This Row],[Likes]]+bbdd_Social_Media_Trends[[#This Row],[Shares]]+bbdd_Social_Media_Trends[[#This Row],[Comments]]</f>
        <v>403735</v>
      </c>
      <c r="M480">
        <f>bbdd_Social_Media_Trends[[#This Row],[Interactions]]/bbdd_Social_Media_Trends[[#This Row],[Views]]</f>
        <v>0.13308766278503245</v>
      </c>
      <c r="N480" s="1" t="s">
        <v>29</v>
      </c>
      <c r="O480" s="4">
        <f t="shared" si="7"/>
        <v>0</v>
      </c>
    </row>
    <row r="481" spans="1:15">
      <c r="A481" s="1" t="s">
        <v>521</v>
      </c>
      <c r="B481" s="2">
        <v>44621</v>
      </c>
      <c r="C481" s="13" t="str">
        <f>TEXT(bbdd_Social_Media_Trends[[#This Row],[Post_Date]],"aaaa-mm")</f>
        <v>2022-03</v>
      </c>
      <c r="D481" s="1" t="s">
        <v>18</v>
      </c>
      <c r="E481" s="1" t="s">
        <v>46</v>
      </c>
      <c r="F481" s="1" t="s">
        <v>20</v>
      </c>
      <c r="G481" s="1" t="s">
        <v>25</v>
      </c>
      <c r="H481">
        <v>3683276</v>
      </c>
      <c r="I481">
        <v>428789</v>
      </c>
      <c r="J481">
        <v>65984</v>
      </c>
      <c r="K481">
        <v>5073</v>
      </c>
      <c r="L481">
        <f>bbdd_Social_Media_Trends[[#This Row],[Likes]]+bbdd_Social_Media_Trends[[#This Row],[Shares]]+bbdd_Social_Media_Trends[[#This Row],[Comments]]</f>
        <v>499846</v>
      </c>
      <c r="M481">
        <f>bbdd_Social_Media_Trends[[#This Row],[Interactions]]/bbdd_Social_Media_Trends[[#This Row],[Views]]</f>
        <v>0.13570690874102292</v>
      </c>
      <c r="N481" s="1" t="s">
        <v>16</v>
      </c>
      <c r="O481" s="4">
        <f t="shared" si="7"/>
        <v>0</v>
      </c>
    </row>
    <row r="482" spans="1:15">
      <c r="A482" s="1" t="s">
        <v>522</v>
      </c>
      <c r="B482" s="2">
        <v>44820</v>
      </c>
      <c r="C482" s="13" t="str">
        <f>TEXT(bbdd_Social_Media_Trends[[#This Row],[Post_Date]],"aaaa-mm")</f>
        <v>2022-09</v>
      </c>
      <c r="D482" s="1" t="s">
        <v>18</v>
      </c>
      <c r="E482" s="1" t="s">
        <v>31</v>
      </c>
      <c r="F482" s="1" t="s">
        <v>20</v>
      </c>
      <c r="G482" s="1" t="s">
        <v>15</v>
      </c>
      <c r="H482">
        <v>2836012</v>
      </c>
      <c r="I482">
        <v>183713</v>
      </c>
      <c r="J482">
        <v>10028</v>
      </c>
      <c r="K482">
        <v>21436</v>
      </c>
      <c r="L482">
        <f>bbdd_Social_Media_Trends[[#This Row],[Likes]]+bbdd_Social_Media_Trends[[#This Row],[Shares]]+bbdd_Social_Media_Trends[[#This Row],[Comments]]</f>
        <v>215177</v>
      </c>
      <c r="M482">
        <f>bbdd_Social_Media_Trends[[#This Row],[Interactions]]/bbdd_Social_Media_Trends[[#This Row],[Views]]</f>
        <v>7.5873092215406709E-2</v>
      </c>
      <c r="N482" s="1" t="s">
        <v>22</v>
      </c>
      <c r="O482" s="4">
        <f t="shared" si="7"/>
        <v>0</v>
      </c>
    </row>
    <row r="483" spans="1:15">
      <c r="A483" s="1" t="s">
        <v>523</v>
      </c>
      <c r="B483" s="2">
        <v>44843</v>
      </c>
      <c r="C483" s="13" t="str">
        <f>TEXT(bbdd_Social_Media_Trends[[#This Row],[Post_Date]],"aaaa-mm")</f>
        <v>2022-10</v>
      </c>
      <c r="D483" s="1" t="s">
        <v>12</v>
      </c>
      <c r="E483" s="1" t="s">
        <v>31</v>
      </c>
      <c r="F483" s="1" t="s">
        <v>14</v>
      </c>
      <c r="G483" s="1" t="s">
        <v>15</v>
      </c>
      <c r="H483">
        <v>3099164</v>
      </c>
      <c r="I483">
        <v>427255</v>
      </c>
      <c r="J483">
        <v>17081</v>
      </c>
      <c r="K483">
        <v>23481</v>
      </c>
      <c r="L483">
        <f>bbdd_Social_Media_Trends[[#This Row],[Likes]]+bbdd_Social_Media_Trends[[#This Row],[Shares]]+bbdd_Social_Media_Trends[[#This Row],[Comments]]</f>
        <v>467817</v>
      </c>
      <c r="M483">
        <f>bbdd_Social_Media_Trends[[#This Row],[Interactions]]/bbdd_Social_Media_Trends[[#This Row],[Views]]</f>
        <v>0.15094941732673714</v>
      </c>
      <c r="N483" s="1" t="s">
        <v>22</v>
      </c>
      <c r="O483" s="4">
        <f t="shared" si="7"/>
        <v>0</v>
      </c>
    </row>
    <row r="484" spans="1:15">
      <c r="A484" s="1" t="s">
        <v>524</v>
      </c>
      <c r="B484" s="2">
        <v>45115</v>
      </c>
      <c r="C484" s="13" t="str">
        <f>TEXT(bbdd_Social_Media_Trends[[#This Row],[Post_Date]],"aaaa-mm")</f>
        <v>2023-07</v>
      </c>
      <c r="D484" s="1" t="s">
        <v>18</v>
      </c>
      <c r="E484" s="1" t="s">
        <v>57</v>
      </c>
      <c r="F484" s="1" t="s">
        <v>41</v>
      </c>
      <c r="G484" s="1" t="s">
        <v>15</v>
      </c>
      <c r="H484">
        <v>2682414</v>
      </c>
      <c r="I484">
        <v>401508</v>
      </c>
      <c r="J484">
        <v>59012</v>
      </c>
      <c r="K484">
        <v>3275</v>
      </c>
      <c r="L484">
        <f>bbdd_Social_Media_Trends[[#This Row],[Likes]]+bbdd_Social_Media_Trends[[#This Row],[Shares]]+bbdd_Social_Media_Trends[[#This Row],[Comments]]</f>
        <v>463795</v>
      </c>
      <c r="M484">
        <f>bbdd_Social_Media_Trends[[#This Row],[Interactions]]/bbdd_Social_Media_Trends[[#This Row],[Views]]</f>
        <v>0.17290209490406774</v>
      </c>
      <c r="N484" s="1" t="s">
        <v>16</v>
      </c>
      <c r="O484" s="4">
        <f t="shared" si="7"/>
        <v>0</v>
      </c>
    </row>
    <row r="485" spans="1:15">
      <c r="A485" s="1" t="s">
        <v>525</v>
      </c>
      <c r="B485" s="2">
        <v>44604</v>
      </c>
      <c r="C485" s="13" t="str">
        <f>TEXT(bbdd_Social_Media_Trends[[#This Row],[Post_Date]],"aaaa-mm")</f>
        <v>2022-02</v>
      </c>
      <c r="D485" s="1" t="s">
        <v>12</v>
      </c>
      <c r="E485" s="1" t="s">
        <v>13</v>
      </c>
      <c r="F485" s="1" t="s">
        <v>32</v>
      </c>
      <c r="G485" s="1" t="s">
        <v>44</v>
      </c>
      <c r="H485">
        <v>2872586</v>
      </c>
      <c r="I485">
        <v>304584</v>
      </c>
      <c r="J485">
        <v>57452</v>
      </c>
      <c r="K485">
        <v>40015</v>
      </c>
      <c r="L485">
        <f>bbdd_Social_Media_Trends[[#This Row],[Likes]]+bbdd_Social_Media_Trends[[#This Row],[Shares]]+bbdd_Social_Media_Trends[[#This Row],[Comments]]</f>
        <v>402051</v>
      </c>
      <c r="M485">
        <f>bbdd_Social_Media_Trends[[#This Row],[Interactions]]/bbdd_Social_Media_Trends[[#This Row],[Views]]</f>
        <v>0.13996134493449455</v>
      </c>
      <c r="N485" s="1" t="s">
        <v>16</v>
      </c>
      <c r="O485" s="4">
        <f t="shared" si="7"/>
        <v>0</v>
      </c>
    </row>
    <row r="486" spans="1:15">
      <c r="A486" s="1" t="s">
        <v>526</v>
      </c>
      <c r="B486" s="2">
        <v>44935</v>
      </c>
      <c r="C486" s="13" t="str">
        <f>TEXT(bbdd_Social_Media_Trends[[#This Row],[Post_Date]],"aaaa-mm")</f>
        <v>2023-01</v>
      </c>
      <c r="D486" s="1" t="s">
        <v>12</v>
      </c>
      <c r="E486" s="1" t="s">
        <v>46</v>
      </c>
      <c r="F486" s="1" t="s">
        <v>14</v>
      </c>
      <c r="G486" s="1" t="s">
        <v>37</v>
      </c>
      <c r="H486">
        <v>4174438</v>
      </c>
      <c r="I486">
        <v>141088</v>
      </c>
      <c r="J486">
        <v>4035</v>
      </c>
      <c r="K486">
        <v>3107</v>
      </c>
      <c r="L486">
        <f>bbdd_Social_Media_Trends[[#This Row],[Likes]]+bbdd_Social_Media_Trends[[#This Row],[Shares]]+bbdd_Social_Media_Trends[[#This Row],[Comments]]</f>
        <v>148230</v>
      </c>
      <c r="M486">
        <f>bbdd_Social_Media_Trends[[#This Row],[Interactions]]/bbdd_Social_Media_Trends[[#This Row],[Views]]</f>
        <v>3.5508971507062746E-2</v>
      </c>
      <c r="N486" s="1" t="s">
        <v>22</v>
      </c>
      <c r="O486" s="4">
        <f t="shared" si="7"/>
        <v>0</v>
      </c>
    </row>
    <row r="487" spans="1:15">
      <c r="A487" s="1" t="s">
        <v>527</v>
      </c>
      <c r="B487" s="2">
        <v>45161</v>
      </c>
      <c r="C487" s="13" t="str">
        <f>TEXT(bbdd_Social_Media_Trends[[#This Row],[Post_Date]],"aaaa-mm")</f>
        <v>2023-08</v>
      </c>
      <c r="D487" s="1" t="s">
        <v>27</v>
      </c>
      <c r="E487" s="1" t="s">
        <v>57</v>
      </c>
      <c r="F487" s="1" t="s">
        <v>41</v>
      </c>
      <c r="G487" s="1" t="s">
        <v>60</v>
      </c>
      <c r="H487">
        <v>4086758</v>
      </c>
      <c r="I487">
        <v>100333</v>
      </c>
      <c r="J487">
        <v>31439</v>
      </c>
      <c r="K487">
        <v>21971</v>
      </c>
      <c r="L487">
        <f>bbdd_Social_Media_Trends[[#This Row],[Likes]]+bbdd_Social_Media_Trends[[#This Row],[Shares]]+bbdd_Social_Media_Trends[[#This Row],[Comments]]</f>
        <v>153743</v>
      </c>
      <c r="M487">
        <f>bbdd_Social_Media_Trends[[#This Row],[Interactions]]/bbdd_Social_Media_Trends[[#This Row],[Views]]</f>
        <v>3.7619795446659672E-2</v>
      </c>
      <c r="N487" s="1" t="s">
        <v>16</v>
      </c>
      <c r="O487" s="4">
        <f t="shared" si="7"/>
        <v>0</v>
      </c>
    </row>
    <row r="488" spans="1:15">
      <c r="A488" s="1" t="s">
        <v>528</v>
      </c>
      <c r="B488" s="2">
        <v>45074</v>
      </c>
      <c r="C488" s="13" t="str">
        <f>TEXT(bbdd_Social_Media_Trends[[#This Row],[Post_Date]],"aaaa-mm")</f>
        <v>2023-05</v>
      </c>
      <c r="D488" s="1" t="s">
        <v>27</v>
      </c>
      <c r="E488" s="1" t="s">
        <v>52</v>
      </c>
      <c r="F488" s="1" t="s">
        <v>32</v>
      </c>
      <c r="G488" s="1" t="s">
        <v>28</v>
      </c>
      <c r="H488">
        <v>3574391</v>
      </c>
      <c r="I488">
        <v>163649</v>
      </c>
      <c r="J488">
        <v>27522</v>
      </c>
      <c r="K488">
        <v>2558</v>
      </c>
      <c r="L488">
        <f>bbdd_Social_Media_Trends[[#This Row],[Likes]]+bbdd_Social_Media_Trends[[#This Row],[Shares]]+bbdd_Social_Media_Trends[[#This Row],[Comments]]</f>
        <v>193729</v>
      </c>
      <c r="M488">
        <f>bbdd_Social_Media_Trends[[#This Row],[Interactions]]/bbdd_Social_Media_Trends[[#This Row],[Views]]</f>
        <v>5.4199162878375645E-2</v>
      </c>
      <c r="N488" s="1" t="s">
        <v>22</v>
      </c>
      <c r="O488" s="4">
        <f t="shared" si="7"/>
        <v>0</v>
      </c>
    </row>
    <row r="489" spans="1:15">
      <c r="A489" s="1" t="s">
        <v>529</v>
      </c>
      <c r="B489" s="2">
        <v>44832</v>
      </c>
      <c r="C489" s="13" t="str">
        <f>TEXT(bbdd_Social_Media_Trends[[#This Row],[Post_Date]],"aaaa-mm")</f>
        <v>2022-09</v>
      </c>
      <c r="D489" s="1" t="s">
        <v>18</v>
      </c>
      <c r="E489" s="1" t="s">
        <v>31</v>
      </c>
      <c r="F489" s="1" t="s">
        <v>32</v>
      </c>
      <c r="G489" s="1" t="s">
        <v>60</v>
      </c>
      <c r="H489">
        <v>4533957</v>
      </c>
      <c r="I489">
        <v>278567</v>
      </c>
      <c r="J489">
        <v>60593</v>
      </c>
      <c r="K489">
        <v>12923</v>
      </c>
      <c r="L489">
        <f>bbdd_Social_Media_Trends[[#This Row],[Likes]]+bbdd_Social_Media_Trends[[#This Row],[Shares]]+bbdd_Social_Media_Trends[[#This Row],[Comments]]</f>
        <v>352083</v>
      </c>
      <c r="M489">
        <f>bbdd_Social_Media_Trends[[#This Row],[Interactions]]/bbdd_Social_Media_Trends[[#This Row],[Views]]</f>
        <v>7.765468441804807E-2</v>
      </c>
      <c r="N489" s="1" t="s">
        <v>22</v>
      </c>
      <c r="O489" s="4">
        <f t="shared" si="7"/>
        <v>0</v>
      </c>
    </row>
    <row r="490" spans="1:15">
      <c r="A490" s="1" t="s">
        <v>530</v>
      </c>
      <c r="B490" s="2">
        <v>44995</v>
      </c>
      <c r="C490" s="13" t="str">
        <f>TEXT(bbdd_Social_Media_Trends[[#This Row],[Post_Date]],"aaaa-mm")</f>
        <v>2023-03</v>
      </c>
      <c r="D490" s="1" t="s">
        <v>27</v>
      </c>
      <c r="E490" s="1" t="s">
        <v>35</v>
      </c>
      <c r="F490" s="1" t="s">
        <v>32</v>
      </c>
      <c r="G490" s="1" t="s">
        <v>44</v>
      </c>
      <c r="H490">
        <v>3747425</v>
      </c>
      <c r="I490">
        <v>488131</v>
      </c>
      <c r="J490">
        <v>30145</v>
      </c>
      <c r="K490">
        <v>34060</v>
      </c>
      <c r="L490">
        <f>bbdd_Social_Media_Trends[[#This Row],[Likes]]+bbdd_Social_Media_Trends[[#This Row],[Shares]]+bbdd_Social_Media_Trends[[#This Row],[Comments]]</f>
        <v>552336</v>
      </c>
      <c r="M490">
        <f>bbdd_Social_Media_Trends[[#This Row],[Interactions]]/bbdd_Social_Media_Trends[[#This Row],[Views]]</f>
        <v>0.14739080835507049</v>
      </c>
      <c r="N490" s="1" t="s">
        <v>29</v>
      </c>
      <c r="O490" s="4">
        <f t="shared" si="7"/>
        <v>0</v>
      </c>
    </row>
    <row r="491" spans="1:15">
      <c r="A491" s="1" t="s">
        <v>531</v>
      </c>
      <c r="B491" s="2">
        <v>45083</v>
      </c>
      <c r="C491" s="13" t="str">
        <f>TEXT(bbdd_Social_Media_Trends[[#This Row],[Post_Date]],"aaaa-mm")</f>
        <v>2023-06</v>
      </c>
      <c r="D491" s="1" t="s">
        <v>18</v>
      </c>
      <c r="E491" s="1" t="s">
        <v>39</v>
      </c>
      <c r="F491" s="1" t="s">
        <v>36</v>
      </c>
      <c r="G491" s="1" t="s">
        <v>60</v>
      </c>
      <c r="H491">
        <v>1296124</v>
      </c>
      <c r="I491">
        <v>435551</v>
      </c>
      <c r="J491">
        <v>48934</v>
      </c>
      <c r="K491">
        <v>49483</v>
      </c>
      <c r="L491">
        <f>bbdd_Social_Media_Trends[[#This Row],[Likes]]+bbdd_Social_Media_Trends[[#This Row],[Shares]]+bbdd_Social_Media_Trends[[#This Row],[Comments]]</f>
        <v>533968</v>
      </c>
      <c r="M491">
        <f>bbdd_Social_Media_Trends[[#This Row],[Interactions]]/bbdd_Social_Media_Trends[[#This Row],[Views]]</f>
        <v>0.41197292851609879</v>
      </c>
      <c r="N491" s="1" t="s">
        <v>16</v>
      </c>
      <c r="O491" s="4">
        <f t="shared" si="7"/>
        <v>0</v>
      </c>
    </row>
    <row r="492" spans="1:15">
      <c r="A492" s="1" t="s">
        <v>532</v>
      </c>
      <c r="B492" s="2">
        <v>45041</v>
      </c>
      <c r="C492" s="13" t="str">
        <f>TEXT(bbdd_Social_Media_Trends[[#This Row],[Post_Date]],"aaaa-mm")</f>
        <v>2023-04</v>
      </c>
      <c r="D492" s="1" t="s">
        <v>12</v>
      </c>
      <c r="E492" s="1" t="s">
        <v>57</v>
      </c>
      <c r="F492" s="1" t="s">
        <v>14</v>
      </c>
      <c r="G492" s="1" t="s">
        <v>15</v>
      </c>
      <c r="H492">
        <v>3754208</v>
      </c>
      <c r="I492">
        <v>320167</v>
      </c>
      <c r="J492">
        <v>58134</v>
      </c>
      <c r="K492">
        <v>21693</v>
      </c>
      <c r="L492">
        <f>bbdd_Social_Media_Trends[[#This Row],[Likes]]+bbdd_Social_Media_Trends[[#This Row],[Shares]]+bbdd_Social_Media_Trends[[#This Row],[Comments]]</f>
        <v>399994</v>
      </c>
      <c r="M492">
        <f>bbdd_Social_Media_Trends[[#This Row],[Interactions]]/bbdd_Social_Media_Trends[[#This Row],[Views]]</f>
        <v>0.10654550840017389</v>
      </c>
      <c r="N492" s="1" t="s">
        <v>22</v>
      </c>
      <c r="O492" s="4">
        <f t="shared" si="7"/>
        <v>0</v>
      </c>
    </row>
    <row r="493" spans="1:15">
      <c r="A493" s="1" t="s">
        <v>533</v>
      </c>
      <c r="B493" s="2">
        <v>45178</v>
      </c>
      <c r="C493" s="13" t="str">
        <f>TEXT(bbdd_Social_Media_Trends[[#This Row],[Post_Date]],"aaaa-mm")</f>
        <v>2023-09</v>
      </c>
      <c r="D493" s="1" t="s">
        <v>12</v>
      </c>
      <c r="E493" s="1" t="s">
        <v>35</v>
      </c>
      <c r="F493" s="1" t="s">
        <v>36</v>
      </c>
      <c r="G493" s="1" t="s">
        <v>37</v>
      </c>
      <c r="H493">
        <v>4583841</v>
      </c>
      <c r="I493">
        <v>449919</v>
      </c>
      <c r="J493">
        <v>34524</v>
      </c>
      <c r="K493">
        <v>19323</v>
      </c>
      <c r="L493">
        <f>bbdd_Social_Media_Trends[[#This Row],[Likes]]+bbdd_Social_Media_Trends[[#This Row],[Shares]]+bbdd_Social_Media_Trends[[#This Row],[Comments]]</f>
        <v>503766</v>
      </c>
      <c r="M493">
        <f>bbdd_Social_Media_Trends[[#This Row],[Interactions]]/bbdd_Social_Media_Trends[[#This Row],[Views]]</f>
        <v>0.10990040884925982</v>
      </c>
      <c r="N493" s="1" t="s">
        <v>22</v>
      </c>
      <c r="O493" s="4">
        <f t="shared" si="7"/>
        <v>0</v>
      </c>
    </row>
    <row r="494" spans="1:15">
      <c r="A494" s="1" t="s">
        <v>534</v>
      </c>
      <c r="B494" s="2">
        <v>45139</v>
      </c>
      <c r="C494" s="13" t="str">
        <f>TEXT(bbdd_Social_Media_Trends[[#This Row],[Post_Date]],"aaaa-mm")</f>
        <v>2023-08</v>
      </c>
      <c r="D494" s="1" t="s">
        <v>12</v>
      </c>
      <c r="E494" s="1" t="s">
        <v>49</v>
      </c>
      <c r="F494" s="1" t="s">
        <v>14</v>
      </c>
      <c r="G494" s="1" t="s">
        <v>44</v>
      </c>
      <c r="H494">
        <v>2627566</v>
      </c>
      <c r="I494">
        <v>173288</v>
      </c>
      <c r="J494">
        <v>8666</v>
      </c>
      <c r="K494">
        <v>35026</v>
      </c>
      <c r="L494">
        <f>bbdd_Social_Media_Trends[[#This Row],[Likes]]+bbdd_Social_Media_Trends[[#This Row],[Shares]]+bbdd_Social_Media_Trends[[#This Row],[Comments]]</f>
        <v>216980</v>
      </c>
      <c r="M494">
        <f>bbdd_Social_Media_Trends[[#This Row],[Interactions]]/bbdd_Social_Media_Trends[[#This Row],[Views]]</f>
        <v>8.2578325339877287E-2</v>
      </c>
      <c r="N494" s="1" t="s">
        <v>29</v>
      </c>
      <c r="O494" s="4">
        <f t="shared" si="7"/>
        <v>0</v>
      </c>
    </row>
    <row r="495" spans="1:15">
      <c r="A495" s="1" t="s">
        <v>535</v>
      </c>
      <c r="B495" s="2">
        <v>45176</v>
      </c>
      <c r="C495" s="13" t="str">
        <f>TEXT(bbdd_Social_Media_Trends[[#This Row],[Post_Date]],"aaaa-mm")</f>
        <v>2023-09</v>
      </c>
      <c r="D495" s="1" t="s">
        <v>12</v>
      </c>
      <c r="E495" s="1" t="s">
        <v>31</v>
      </c>
      <c r="F495" s="1" t="s">
        <v>32</v>
      </c>
      <c r="G495" s="1" t="s">
        <v>28</v>
      </c>
      <c r="H495">
        <v>797705</v>
      </c>
      <c r="I495">
        <v>102013</v>
      </c>
      <c r="J495">
        <v>63301</v>
      </c>
      <c r="K495">
        <v>3932</v>
      </c>
      <c r="L495">
        <f>bbdd_Social_Media_Trends[[#This Row],[Likes]]+bbdd_Social_Media_Trends[[#This Row],[Shares]]+bbdd_Social_Media_Trends[[#This Row],[Comments]]</f>
        <v>169246</v>
      </c>
      <c r="M495">
        <f>bbdd_Social_Media_Trends[[#This Row],[Interactions]]/bbdd_Social_Media_Trends[[#This Row],[Views]]</f>
        <v>0.21216615164753888</v>
      </c>
      <c r="N495" s="1" t="s">
        <v>29</v>
      </c>
      <c r="O495" s="4">
        <f t="shared" si="7"/>
        <v>0</v>
      </c>
    </row>
    <row r="496" spans="1:15">
      <c r="A496" s="1" t="s">
        <v>536</v>
      </c>
      <c r="B496" s="2">
        <v>44937</v>
      </c>
      <c r="C496" s="13" t="str">
        <f>TEXT(bbdd_Social_Media_Trends[[#This Row],[Post_Date]],"aaaa-mm")</f>
        <v>2023-01</v>
      </c>
      <c r="D496" s="1" t="s">
        <v>12</v>
      </c>
      <c r="E496" s="1" t="s">
        <v>46</v>
      </c>
      <c r="F496" s="1" t="s">
        <v>36</v>
      </c>
      <c r="G496" s="1" t="s">
        <v>50</v>
      </c>
      <c r="H496">
        <v>3971254</v>
      </c>
      <c r="I496">
        <v>118065</v>
      </c>
      <c r="J496">
        <v>64239</v>
      </c>
      <c r="K496">
        <v>29490</v>
      </c>
      <c r="L496">
        <f>bbdd_Social_Media_Trends[[#This Row],[Likes]]+bbdd_Social_Media_Trends[[#This Row],[Shares]]+bbdd_Social_Media_Trends[[#This Row],[Comments]]</f>
        <v>211794</v>
      </c>
      <c r="M496">
        <f>bbdd_Social_Media_Trends[[#This Row],[Interactions]]/bbdd_Social_Media_Trends[[#This Row],[Views]]</f>
        <v>5.3331768756166187E-2</v>
      </c>
      <c r="N496" s="1" t="s">
        <v>16</v>
      </c>
      <c r="O496" s="4">
        <f t="shared" si="7"/>
        <v>0</v>
      </c>
    </row>
    <row r="497" spans="1:15">
      <c r="A497" s="1" t="s">
        <v>537</v>
      </c>
      <c r="B497" s="2">
        <v>44829</v>
      </c>
      <c r="C497" s="13" t="str">
        <f>TEXT(bbdd_Social_Media_Trends[[#This Row],[Post_Date]],"aaaa-mm")</f>
        <v>2022-09</v>
      </c>
      <c r="D497" s="1" t="s">
        <v>27</v>
      </c>
      <c r="E497" s="1" t="s">
        <v>35</v>
      </c>
      <c r="F497" s="1" t="s">
        <v>32</v>
      </c>
      <c r="G497" s="1" t="s">
        <v>50</v>
      </c>
      <c r="H497">
        <v>4893326</v>
      </c>
      <c r="I497">
        <v>383878</v>
      </c>
      <c r="J497">
        <v>10656</v>
      </c>
      <c r="K497">
        <v>9457</v>
      </c>
      <c r="L497">
        <f>bbdd_Social_Media_Trends[[#This Row],[Likes]]+bbdd_Social_Media_Trends[[#This Row],[Shares]]+bbdd_Social_Media_Trends[[#This Row],[Comments]]</f>
        <v>403991</v>
      </c>
      <c r="M497">
        <f>bbdd_Social_Media_Trends[[#This Row],[Interactions]]/bbdd_Social_Media_Trends[[#This Row],[Views]]</f>
        <v>8.2559592391759709E-2</v>
      </c>
      <c r="N497" s="1" t="s">
        <v>29</v>
      </c>
      <c r="O497" s="4">
        <f t="shared" si="7"/>
        <v>0</v>
      </c>
    </row>
    <row r="498" spans="1:15">
      <c r="A498" s="1" t="s">
        <v>538</v>
      </c>
      <c r="B498" s="2">
        <v>44577</v>
      </c>
      <c r="C498" s="13" t="str">
        <f>TEXT(bbdd_Social_Media_Trends[[#This Row],[Post_Date]],"aaaa-mm")</f>
        <v>2022-01</v>
      </c>
      <c r="D498" s="1" t="s">
        <v>27</v>
      </c>
      <c r="E498" s="1" t="s">
        <v>13</v>
      </c>
      <c r="F498" s="1" t="s">
        <v>20</v>
      </c>
      <c r="G498" s="1" t="s">
        <v>25</v>
      </c>
      <c r="H498">
        <v>4511253</v>
      </c>
      <c r="I498">
        <v>111081</v>
      </c>
      <c r="J498">
        <v>94452</v>
      </c>
      <c r="K498">
        <v>24513</v>
      </c>
      <c r="L498">
        <f>bbdd_Social_Media_Trends[[#This Row],[Likes]]+bbdd_Social_Media_Trends[[#This Row],[Shares]]+bbdd_Social_Media_Trends[[#This Row],[Comments]]</f>
        <v>230046</v>
      </c>
      <c r="M498">
        <f>bbdd_Social_Media_Trends[[#This Row],[Interactions]]/bbdd_Social_Media_Trends[[#This Row],[Views]]</f>
        <v>5.0993814800455659E-2</v>
      </c>
      <c r="N498" s="1" t="s">
        <v>22</v>
      </c>
      <c r="O498" s="4">
        <f t="shared" si="7"/>
        <v>0</v>
      </c>
    </row>
    <row r="499" spans="1:15">
      <c r="A499" s="1" t="s">
        <v>539</v>
      </c>
      <c r="B499" s="2">
        <v>44908</v>
      </c>
      <c r="C499" s="13" t="str">
        <f>TEXT(bbdd_Social_Media_Trends[[#This Row],[Post_Date]],"aaaa-mm")</f>
        <v>2022-12</v>
      </c>
      <c r="D499" s="1" t="s">
        <v>18</v>
      </c>
      <c r="E499" s="1" t="s">
        <v>19</v>
      </c>
      <c r="F499" s="1" t="s">
        <v>36</v>
      </c>
      <c r="G499" s="1" t="s">
        <v>28</v>
      </c>
      <c r="H499">
        <v>3979197</v>
      </c>
      <c r="I499">
        <v>313528</v>
      </c>
      <c r="J499">
        <v>22858</v>
      </c>
      <c r="K499">
        <v>39951</v>
      </c>
      <c r="L499">
        <f>bbdd_Social_Media_Trends[[#This Row],[Likes]]+bbdd_Social_Media_Trends[[#This Row],[Shares]]+bbdd_Social_Media_Trends[[#This Row],[Comments]]</f>
        <v>376337</v>
      </c>
      <c r="M499">
        <f>bbdd_Social_Media_Trends[[#This Row],[Interactions]]/bbdd_Social_Media_Trends[[#This Row],[Views]]</f>
        <v>9.4576116739131036E-2</v>
      </c>
      <c r="N499" s="1" t="s">
        <v>16</v>
      </c>
      <c r="O499" s="4">
        <f t="shared" si="7"/>
        <v>0</v>
      </c>
    </row>
    <row r="500" spans="1:15">
      <c r="A500" s="1" t="s">
        <v>540</v>
      </c>
      <c r="B500" s="2">
        <v>44681</v>
      </c>
      <c r="C500" s="13" t="str">
        <f>TEXT(bbdd_Social_Media_Trends[[#This Row],[Post_Date]],"aaaa-mm")</f>
        <v>2022-04</v>
      </c>
      <c r="D500" s="1" t="s">
        <v>24</v>
      </c>
      <c r="E500" s="1" t="s">
        <v>57</v>
      </c>
      <c r="F500" s="1" t="s">
        <v>32</v>
      </c>
      <c r="G500" s="1" t="s">
        <v>15</v>
      </c>
      <c r="H500">
        <v>362721</v>
      </c>
      <c r="I500">
        <v>485447</v>
      </c>
      <c r="J500">
        <v>53099</v>
      </c>
      <c r="K500">
        <v>2604</v>
      </c>
      <c r="L500">
        <f>bbdd_Social_Media_Trends[[#This Row],[Likes]]+bbdd_Social_Media_Trends[[#This Row],[Shares]]+bbdd_Social_Media_Trends[[#This Row],[Comments]]</f>
        <v>541150</v>
      </c>
      <c r="M500">
        <f>bbdd_Social_Media_Trends[[#This Row],[Interactions]]/bbdd_Social_Media_Trends[[#This Row],[Views]]</f>
        <v>1.4919180306626856</v>
      </c>
      <c r="N500" s="1" t="s">
        <v>22</v>
      </c>
      <c r="O500" s="4">
        <f t="shared" si="7"/>
        <v>0</v>
      </c>
    </row>
    <row r="501" spans="1:15">
      <c r="A501" s="1" t="s">
        <v>541</v>
      </c>
      <c r="B501" s="2">
        <v>44577</v>
      </c>
      <c r="C501" s="13" t="str">
        <f>TEXT(bbdd_Social_Media_Trends[[#This Row],[Post_Date]],"aaaa-mm")</f>
        <v>2022-01</v>
      </c>
      <c r="D501" s="1" t="s">
        <v>12</v>
      </c>
      <c r="E501" s="1" t="s">
        <v>35</v>
      </c>
      <c r="F501" s="1" t="s">
        <v>47</v>
      </c>
      <c r="G501" s="1" t="s">
        <v>15</v>
      </c>
      <c r="H501">
        <v>1172906</v>
      </c>
      <c r="I501">
        <v>179308</v>
      </c>
      <c r="J501">
        <v>12608</v>
      </c>
      <c r="K501">
        <v>36429</v>
      </c>
      <c r="L501">
        <f>bbdd_Social_Media_Trends[[#This Row],[Likes]]+bbdd_Social_Media_Trends[[#This Row],[Shares]]+bbdd_Social_Media_Trends[[#This Row],[Comments]]</f>
        <v>228345</v>
      </c>
      <c r="M501">
        <f>bbdd_Social_Media_Trends[[#This Row],[Interactions]]/bbdd_Social_Media_Trends[[#This Row],[Views]]</f>
        <v>0.19468312038645894</v>
      </c>
      <c r="N501" s="1" t="s">
        <v>16</v>
      </c>
      <c r="O501" s="4">
        <f t="shared" si="7"/>
        <v>0</v>
      </c>
    </row>
    <row r="502" spans="1:15">
      <c r="A502" s="1" t="s">
        <v>542</v>
      </c>
      <c r="B502" s="2">
        <v>44782</v>
      </c>
      <c r="C502" s="13" t="str">
        <f>TEXT(bbdd_Social_Media_Trends[[#This Row],[Post_Date]],"aaaa-mm")</f>
        <v>2022-08</v>
      </c>
      <c r="D502" s="1" t="s">
        <v>18</v>
      </c>
      <c r="E502" s="1" t="s">
        <v>31</v>
      </c>
      <c r="F502" s="1" t="s">
        <v>47</v>
      </c>
      <c r="G502" s="1" t="s">
        <v>15</v>
      </c>
      <c r="H502">
        <v>1576695</v>
      </c>
      <c r="I502">
        <v>223136</v>
      </c>
      <c r="J502">
        <v>3427</v>
      </c>
      <c r="K502">
        <v>44738</v>
      </c>
      <c r="L502">
        <f>bbdd_Social_Media_Trends[[#This Row],[Likes]]+bbdd_Social_Media_Trends[[#This Row],[Shares]]+bbdd_Social_Media_Trends[[#This Row],[Comments]]</f>
        <v>271301</v>
      </c>
      <c r="M502">
        <f>bbdd_Social_Media_Trends[[#This Row],[Interactions]]/bbdd_Social_Media_Trends[[#This Row],[Views]]</f>
        <v>0.17206942369957412</v>
      </c>
      <c r="N502" s="1" t="s">
        <v>16</v>
      </c>
      <c r="O502" s="4">
        <f t="shared" si="7"/>
        <v>0</v>
      </c>
    </row>
    <row r="503" spans="1:15">
      <c r="A503" s="1" t="s">
        <v>543</v>
      </c>
      <c r="B503" s="2">
        <v>44738</v>
      </c>
      <c r="C503" s="13" t="str">
        <f>TEXT(bbdd_Social_Media_Trends[[#This Row],[Post_Date]],"aaaa-mm")</f>
        <v>2022-06</v>
      </c>
      <c r="D503" s="1" t="s">
        <v>24</v>
      </c>
      <c r="E503" s="1" t="s">
        <v>39</v>
      </c>
      <c r="F503" s="1" t="s">
        <v>41</v>
      </c>
      <c r="G503" s="1" t="s">
        <v>50</v>
      </c>
      <c r="H503">
        <v>4906236</v>
      </c>
      <c r="I503">
        <v>318280</v>
      </c>
      <c r="J503">
        <v>73843</v>
      </c>
      <c r="K503">
        <v>42534</v>
      </c>
      <c r="L503">
        <f>bbdd_Social_Media_Trends[[#This Row],[Likes]]+bbdd_Social_Media_Trends[[#This Row],[Shares]]+bbdd_Social_Media_Trends[[#This Row],[Comments]]</f>
        <v>434657</v>
      </c>
      <c r="M503">
        <f>bbdd_Social_Media_Trends[[#This Row],[Interactions]]/bbdd_Social_Media_Trends[[#This Row],[Views]]</f>
        <v>8.8592762353869647E-2</v>
      </c>
      <c r="N503" s="1" t="s">
        <v>29</v>
      </c>
      <c r="O503" s="4">
        <f t="shared" si="7"/>
        <v>0</v>
      </c>
    </row>
    <row r="504" spans="1:15">
      <c r="A504" s="1" t="s">
        <v>544</v>
      </c>
      <c r="B504" s="2">
        <v>44931</v>
      </c>
      <c r="C504" s="13" t="str">
        <f>TEXT(bbdd_Social_Media_Trends[[#This Row],[Post_Date]],"aaaa-mm")</f>
        <v>2023-01</v>
      </c>
      <c r="D504" s="1" t="s">
        <v>18</v>
      </c>
      <c r="E504" s="1" t="s">
        <v>59</v>
      </c>
      <c r="F504" s="1" t="s">
        <v>41</v>
      </c>
      <c r="G504" s="1" t="s">
        <v>50</v>
      </c>
      <c r="H504">
        <v>3419646</v>
      </c>
      <c r="I504">
        <v>34941</v>
      </c>
      <c r="J504">
        <v>95591</v>
      </c>
      <c r="K504">
        <v>9327</v>
      </c>
      <c r="L504">
        <f>bbdd_Social_Media_Trends[[#This Row],[Likes]]+bbdd_Social_Media_Trends[[#This Row],[Shares]]+bbdd_Social_Media_Trends[[#This Row],[Comments]]</f>
        <v>139859</v>
      </c>
      <c r="M504">
        <f>bbdd_Social_Media_Trends[[#This Row],[Interactions]]/bbdd_Social_Media_Trends[[#This Row],[Views]]</f>
        <v>4.0898677816358767E-2</v>
      </c>
      <c r="N504" s="1" t="s">
        <v>22</v>
      </c>
      <c r="O504" s="4">
        <f t="shared" si="7"/>
        <v>0</v>
      </c>
    </row>
    <row r="505" spans="1:15">
      <c r="A505" s="1" t="s">
        <v>545</v>
      </c>
      <c r="B505" s="2">
        <v>44951</v>
      </c>
      <c r="C505" s="13" t="str">
        <f>TEXT(bbdd_Social_Media_Trends[[#This Row],[Post_Date]],"aaaa-mm")</f>
        <v>2023-01</v>
      </c>
      <c r="D505" s="1" t="s">
        <v>24</v>
      </c>
      <c r="E505" s="1" t="s">
        <v>19</v>
      </c>
      <c r="F505" s="1" t="s">
        <v>47</v>
      </c>
      <c r="G505" s="1" t="s">
        <v>15</v>
      </c>
      <c r="H505">
        <v>4962420</v>
      </c>
      <c r="I505">
        <v>494185</v>
      </c>
      <c r="J505">
        <v>59718</v>
      </c>
      <c r="K505">
        <v>46178</v>
      </c>
      <c r="L505">
        <f>bbdd_Social_Media_Trends[[#This Row],[Likes]]+bbdd_Social_Media_Trends[[#This Row],[Shares]]+bbdd_Social_Media_Trends[[#This Row],[Comments]]</f>
        <v>600081</v>
      </c>
      <c r="M505">
        <f>bbdd_Social_Media_Trends[[#This Row],[Interactions]]/bbdd_Social_Media_Trends[[#This Row],[Views]]</f>
        <v>0.12092507284752198</v>
      </c>
      <c r="N505" s="1" t="s">
        <v>29</v>
      </c>
      <c r="O505" s="4">
        <f t="shared" si="7"/>
        <v>0</v>
      </c>
    </row>
    <row r="506" spans="1:15">
      <c r="A506" s="1" t="s">
        <v>546</v>
      </c>
      <c r="B506" s="2">
        <v>44699</v>
      </c>
      <c r="C506" s="13" t="str">
        <f>TEXT(bbdd_Social_Media_Trends[[#This Row],[Post_Date]],"aaaa-mm")</f>
        <v>2022-05</v>
      </c>
      <c r="D506" s="1" t="s">
        <v>27</v>
      </c>
      <c r="E506" s="1" t="s">
        <v>59</v>
      </c>
      <c r="F506" s="1" t="s">
        <v>14</v>
      </c>
      <c r="G506" s="1" t="s">
        <v>50</v>
      </c>
      <c r="H506">
        <v>2449590</v>
      </c>
      <c r="I506">
        <v>214679</v>
      </c>
      <c r="J506">
        <v>15511</v>
      </c>
      <c r="K506">
        <v>10183</v>
      </c>
      <c r="L506">
        <f>bbdd_Social_Media_Trends[[#This Row],[Likes]]+bbdd_Social_Media_Trends[[#This Row],[Shares]]+bbdd_Social_Media_Trends[[#This Row],[Comments]]</f>
        <v>240373</v>
      </c>
      <c r="M506">
        <f>bbdd_Social_Media_Trends[[#This Row],[Interactions]]/bbdd_Social_Media_Trends[[#This Row],[Views]]</f>
        <v>9.812784996672913E-2</v>
      </c>
      <c r="N506" s="1" t="s">
        <v>22</v>
      </c>
      <c r="O506" s="4">
        <f t="shared" si="7"/>
        <v>0</v>
      </c>
    </row>
    <row r="507" spans="1:15">
      <c r="A507" s="1" t="s">
        <v>547</v>
      </c>
      <c r="B507" s="2">
        <v>44598</v>
      </c>
      <c r="C507" s="13" t="str">
        <f>TEXT(bbdd_Social_Media_Trends[[#This Row],[Post_Date]],"aaaa-mm")</f>
        <v>2022-02</v>
      </c>
      <c r="D507" s="1" t="s">
        <v>27</v>
      </c>
      <c r="E507" s="1" t="s">
        <v>35</v>
      </c>
      <c r="F507" s="1" t="s">
        <v>36</v>
      </c>
      <c r="G507" s="1" t="s">
        <v>28</v>
      </c>
      <c r="H507">
        <v>3800628</v>
      </c>
      <c r="I507">
        <v>87112</v>
      </c>
      <c r="J507">
        <v>16845</v>
      </c>
      <c r="K507">
        <v>17649</v>
      </c>
      <c r="L507">
        <f>bbdd_Social_Media_Trends[[#This Row],[Likes]]+bbdd_Social_Media_Trends[[#This Row],[Shares]]+bbdd_Social_Media_Trends[[#This Row],[Comments]]</f>
        <v>121606</v>
      </c>
      <c r="M507">
        <f>bbdd_Social_Media_Trends[[#This Row],[Interactions]]/bbdd_Social_Media_Trends[[#This Row],[Views]]</f>
        <v>3.1996291139253827E-2</v>
      </c>
      <c r="N507" s="1" t="s">
        <v>29</v>
      </c>
      <c r="O507" s="4">
        <f t="shared" si="7"/>
        <v>0</v>
      </c>
    </row>
    <row r="508" spans="1:15">
      <c r="A508" s="1" t="s">
        <v>548</v>
      </c>
      <c r="B508" s="2">
        <v>45076</v>
      </c>
      <c r="C508" s="13" t="str">
        <f>TEXT(bbdd_Social_Media_Trends[[#This Row],[Post_Date]],"aaaa-mm")</f>
        <v>2023-05</v>
      </c>
      <c r="D508" s="1" t="s">
        <v>24</v>
      </c>
      <c r="E508" s="1" t="s">
        <v>13</v>
      </c>
      <c r="F508" s="1" t="s">
        <v>20</v>
      </c>
      <c r="G508" s="1" t="s">
        <v>37</v>
      </c>
      <c r="H508">
        <v>3829079</v>
      </c>
      <c r="I508">
        <v>460489</v>
      </c>
      <c r="J508">
        <v>8748</v>
      </c>
      <c r="K508">
        <v>41683</v>
      </c>
      <c r="L508">
        <f>bbdd_Social_Media_Trends[[#This Row],[Likes]]+bbdd_Social_Media_Trends[[#This Row],[Shares]]+bbdd_Social_Media_Trends[[#This Row],[Comments]]</f>
        <v>510920</v>
      </c>
      <c r="M508">
        <f>bbdd_Social_Media_Trends[[#This Row],[Interactions]]/bbdd_Social_Media_Trends[[#This Row],[Views]]</f>
        <v>0.13343156409152174</v>
      </c>
      <c r="N508" s="1" t="s">
        <v>22</v>
      </c>
      <c r="O508" s="4">
        <f t="shared" si="7"/>
        <v>0</v>
      </c>
    </row>
    <row r="509" spans="1:15">
      <c r="A509" s="1" t="s">
        <v>549</v>
      </c>
      <c r="B509" s="2">
        <v>44942</v>
      </c>
      <c r="C509" s="13" t="str">
        <f>TEXT(bbdd_Social_Media_Trends[[#This Row],[Post_Date]],"aaaa-mm")</f>
        <v>2023-01</v>
      </c>
      <c r="D509" s="1" t="s">
        <v>27</v>
      </c>
      <c r="E509" s="1" t="s">
        <v>49</v>
      </c>
      <c r="F509" s="1" t="s">
        <v>20</v>
      </c>
      <c r="G509" s="1" t="s">
        <v>44</v>
      </c>
      <c r="H509">
        <v>1201990</v>
      </c>
      <c r="I509">
        <v>188063</v>
      </c>
      <c r="J509">
        <v>58662</v>
      </c>
      <c r="K509">
        <v>894</v>
      </c>
      <c r="L509">
        <f>bbdd_Social_Media_Trends[[#This Row],[Likes]]+bbdd_Social_Media_Trends[[#This Row],[Shares]]+bbdd_Social_Media_Trends[[#This Row],[Comments]]</f>
        <v>247619</v>
      </c>
      <c r="M509">
        <f>bbdd_Social_Media_Trends[[#This Row],[Interactions]]/bbdd_Social_Media_Trends[[#This Row],[Views]]</f>
        <v>0.20600753750031198</v>
      </c>
      <c r="N509" s="1" t="s">
        <v>29</v>
      </c>
      <c r="O509" s="4">
        <f t="shared" si="7"/>
        <v>0</v>
      </c>
    </row>
    <row r="510" spans="1:15">
      <c r="A510" s="1" t="s">
        <v>550</v>
      </c>
      <c r="B510" s="2">
        <v>44864</v>
      </c>
      <c r="C510" s="13" t="str">
        <f>TEXT(bbdd_Social_Media_Trends[[#This Row],[Post_Date]],"aaaa-mm")</f>
        <v>2022-10</v>
      </c>
      <c r="D510" s="1" t="s">
        <v>27</v>
      </c>
      <c r="E510" s="1" t="s">
        <v>39</v>
      </c>
      <c r="F510" s="1" t="s">
        <v>20</v>
      </c>
      <c r="G510" s="1" t="s">
        <v>25</v>
      </c>
      <c r="H510">
        <v>1020876</v>
      </c>
      <c r="I510">
        <v>129614</v>
      </c>
      <c r="J510">
        <v>63924</v>
      </c>
      <c r="K510">
        <v>20813</v>
      </c>
      <c r="L510">
        <f>bbdd_Social_Media_Trends[[#This Row],[Likes]]+bbdd_Social_Media_Trends[[#This Row],[Shares]]+bbdd_Social_Media_Trends[[#This Row],[Comments]]</f>
        <v>214351</v>
      </c>
      <c r="M510">
        <f>bbdd_Social_Media_Trends[[#This Row],[Interactions]]/bbdd_Social_Media_Trends[[#This Row],[Views]]</f>
        <v>0.20996771400248415</v>
      </c>
      <c r="N510" s="1" t="s">
        <v>16</v>
      </c>
      <c r="O510" s="4">
        <f t="shared" si="7"/>
        <v>0</v>
      </c>
    </row>
    <row r="511" spans="1:15">
      <c r="A511" s="1" t="s">
        <v>551</v>
      </c>
      <c r="B511" s="2">
        <v>44609</v>
      </c>
      <c r="C511" s="13" t="str">
        <f>TEXT(bbdd_Social_Media_Trends[[#This Row],[Post_Date]],"aaaa-mm")</f>
        <v>2022-02</v>
      </c>
      <c r="D511" s="1" t="s">
        <v>27</v>
      </c>
      <c r="E511" s="1" t="s">
        <v>57</v>
      </c>
      <c r="F511" s="1" t="s">
        <v>41</v>
      </c>
      <c r="G511" s="1" t="s">
        <v>60</v>
      </c>
      <c r="H511">
        <v>2335723</v>
      </c>
      <c r="I511">
        <v>364476</v>
      </c>
      <c r="J511">
        <v>67740</v>
      </c>
      <c r="K511">
        <v>24847</v>
      </c>
      <c r="L511">
        <f>bbdd_Social_Media_Trends[[#This Row],[Likes]]+bbdd_Social_Media_Trends[[#This Row],[Shares]]+bbdd_Social_Media_Trends[[#This Row],[Comments]]</f>
        <v>457063</v>
      </c>
      <c r="M511">
        <f>bbdd_Social_Media_Trends[[#This Row],[Interactions]]/bbdd_Social_Media_Trends[[#This Row],[Views]]</f>
        <v>0.19568373475793149</v>
      </c>
      <c r="N511" s="1" t="s">
        <v>29</v>
      </c>
      <c r="O511" s="4">
        <f t="shared" si="7"/>
        <v>0</v>
      </c>
    </row>
    <row r="512" spans="1:15">
      <c r="A512" s="1" t="s">
        <v>552</v>
      </c>
      <c r="B512" s="2">
        <v>44974</v>
      </c>
      <c r="C512" s="13" t="str">
        <f>TEXT(bbdd_Social_Media_Trends[[#This Row],[Post_Date]],"aaaa-mm")</f>
        <v>2023-02</v>
      </c>
      <c r="D512" s="1" t="s">
        <v>24</v>
      </c>
      <c r="E512" s="1" t="s">
        <v>35</v>
      </c>
      <c r="F512" s="1" t="s">
        <v>14</v>
      </c>
      <c r="G512" s="1" t="s">
        <v>37</v>
      </c>
      <c r="H512">
        <v>56202</v>
      </c>
      <c r="I512">
        <v>360896</v>
      </c>
      <c r="J512">
        <v>25987</v>
      </c>
      <c r="K512">
        <v>14628</v>
      </c>
      <c r="L512">
        <f>bbdd_Social_Media_Trends[[#This Row],[Likes]]+bbdd_Social_Media_Trends[[#This Row],[Shares]]+bbdd_Social_Media_Trends[[#This Row],[Comments]]</f>
        <v>401511</v>
      </c>
      <c r="M512">
        <f>bbdd_Social_Media_Trends[[#This Row],[Interactions]]/bbdd_Social_Media_Trends[[#This Row],[Views]]</f>
        <v>7.1440696060638409</v>
      </c>
      <c r="N512" s="1" t="s">
        <v>29</v>
      </c>
      <c r="O512" s="4">
        <f t="shared" si="7"/>
        <v>0</v>
      </c>
    </row>
    <row r="513" spans="1:15">
      <c r="A513" s="1" t="s">
        <v>553</v>
      </c>
      <c r="B513" s="2">
        <v>44588</v>
      </c>
      <c r="C513" s="13" t="str">
        <f>TEXT(bbdd_Social_Media_Trends[[#This Row],[Post_Date]],"aaaa-mm")</f>
        <v>2022-01</v>
      </c>
      <c r="D513" s="1" t="s">
        <v>12</v>
      </c>
      <c r="E513" s="1" t="s">
        <v>46</v>
      </c>
      <c r="F513" s="1" t="s">
        <v>32</v>
      </c>
      <c r="G513" s="1" t="s">
        <v>15</v>
      </c>
      <c r="H513">
        <v>4038519</v>
      </c>
      <c r="I513">
        <v>320781</v>
      </c>
      <c r="J513">
        <v>72443</v>
      </c>
      <c r="K513">
        <v>16822</v>
      </c>
      <c r="L513">
        <f>bbdd_Social_Media_Trends[[#This Row],[Likes]]+bbdd_Social_Media_Trends[[#This Row],[Shares]]+bbdd_Social_Media_Trends[[#This Row],[Comments]]</f>
        <v>410046</v>
      </c>
      <c r="M513">
        <f>bbdd_Social_Media_Trends[[#This Row],[Interactions]]/bbdd_Social_Media_Trends[[#This Row],[Views]]</f>
        <v>0.10153375531971003</v>
      </c>
      <c r="N513" s="1" t="s">
        <v>16</v>
      </c>
      <c r="O513" s="4">
        <f t="shared" si="7"/>
        <v>0</v>
      </c>
    </row>
    <row r="514" spans="1:15">
      <c r="A514" s="1" t="s">
        <v>554</v>
      </c>
      <c r="B514" s="2">
        <v>44687</v>
      </c>
      <c r="C514" s="13" t="str">
        <f>TEXT(bbdd_Social_Media_Trends[[#This Row],[Post_Date]],"aaaa-mm")</f>
        <v>2022-05</v>
      </c>
      <c r="D514" s="1" t="s">
        <v>18</v>
      </c>
      <c r="E514" s="1" t="s">
        <v>49</v>
      </c>
      <c r="F514" s="1" t="s">
        <v>41</v>
      </c>
      <c r="G514" s="1" t="s">
        <v>60</v>
      </c>
      <c r="H514">
        <v>3237254</v>
      </c>
      <c r="I514">
        <v>173375</v>
      </c>
      <c r="J514">
        <v>36718</v>
      </c>
      <c r="K514">
        <v>42896</v>
      </c>
      <c r="L514">
        <f>bbdd_Social_Media_Trends[[#This Row],[Likes]]+bbdd_Social_Media_Trends[[#This Row],[Shares]]+bbdd_Social_Media_Trends[[#This Row],[Comments]]</f>
        <v>252989</v>
      </c>
      <c r="M514">
        <f>bbdd_Social_Media_Trends[[#This Row],[Interactions]]/bbdd_Social_Media_Trends[[#This Row],[Views]]</f>
        <v>7.8149258600035715E-2</v>
      </c>
      <c r="N514" s="1" t="s">
        <v>16</v>
      </c>
      <c r="O514" s="4">
        <f t="shared" ref="O514:O577" si="8">IF(ISERROR(VLOOKUP(A514,A515:A5512,1,FALSE)),0, 1)</f>
        <v>0</v>
      </c>
    </row>
    <row r="515" spans="1:15">
      <c r="A515" s="1" t="s">
        <v>555</v>
      </c>
      <c r="B515" s="2">
        <v>45043</v>
      </c>
      <c r="C515" s="13" t="str">
        <f>TEXT(bbdd_Social_Media_Trends[[#This Row],[Post_Date]],"aaaa-mm")</f>
        <v>2023-04</v>
      </c>
      <c r="D515" s="1" t="s">
        <v>18</v>
      </c>
      <c r="E515" s="1" t="s">
        <v>31</v>
      </c>
      <c r="F515" s="1" t="s">
        <v>32</v>
      </c>
      <c r="G515" s="1" t="s">
        <v>60</v>
      </c>
      <c r="H515">
        <v>4197833</v>
      </c>
      <c r="I515">
        <v>175063</v>
      </c>
      <c r="J515">
        <v>73833</v>
      </c>
      <c r="K515">
        <v>25225</v>
      </c>
      <c r="L515">
        <f>bbdd_Social_Media_Trends[[#This Row],[Likes]]+bbdd_Social_Media_Trends[[#This Row],[Shares]]+bbdd_Social_Media_Trends[[#This Row],[Comments]]</f>
        <v>274121</v>
      </c>
      <c r="M515">
        <f>bbdd_Social_Media_Trends[[#This Row],[Interactions]]/bbdd_Social_Media_Trends[[#This Row],[Views]]</f>
        <v>6.5300596760280841E-2</v>
      </c>
      <c r="N515" s="1" t="s">
        <v>29</v>
      </c>
      <c r="O515" s="4">
        <f t="shared" si="8"/>
        <v>0</v>
      </c>
    </row>
    <row r="516" spans="1:15">
      <c r="A516" s="1" t="s">
        <v>556</v>
      </c>
      <c r="B516" s="2">
        <v>45082</v>
      </c>
      <c r="C516" s="13" t="str">
        <f>TEXT(bbdd_Social_Media_Trends[[#This Row],[Post_Date]],"aaaa-mm")</f>
        <v>2023-06</v>
      </c>
      <c r="D516" s="1" t="s">
        <v>18</v>
      </c>
      <c r="E516" s="1" t="s">
        <v>19</v>
      </c>
      <c r="F516" s="1" t="s">
        <v>32</v>
      </c>
      <c r="G516" s="1" t="s">
        <v>44</v>
      </c>
      <c r="H516">
        <v>514956</v>
      </c>
      <c r="I516">
        <v>250127</v>
      </c>
      <c r="J516">
        <v>90852</v>
      </c>
      <c r="K516">
        <v>5413</v>
      </c>
      <c r="L516">
        <f>bbdd_Social_Media_Trends[[#This Row],[Likes]]+bbdd_Social_Media_Trends[[#This Row],[Shares]]+bbdd_Social_Media_Trends[[#This Row],[Comments]]</f>
        <v>346392</v>
      </c>
      <c r="M516">
        <f>bbdd_Social_Media_Trends[[#This Row],[Interactions]]/bbdd_Social_Media_Trends[[#This Row],[Views]]</f>
        <v>0.6726632955048587</v>
      </c>
      <c r="N516" s="1" t="s">
        <v>29</v>
      </c>
      <c r="O516" s="4">
        <f t="shared" si="8"/>
        <v>0</v>
      </c>
    </row>
    <row r="517" spans="1:15">
      <c r="A517" s="1" t="s">
        <v>557</v>
      </c>
      <c r="B517" s="2">
        <v>44869</v>
      </c>
      <c r="C517" s="13" t="str">
        <f>TEXT(bbdd_Social_Media_Trends[[#This Row],[Post_Date]],"aaaa-mm")</f>
        <v>2022-11</v>
      </c>
      <c r="D517" s="1" t="s">
        <v>24</v>
      </c>
      <c r="E517" s="1" t="s">
        <v>35</v>
      </c>
      <c r="F517" s="1" t="s">
        <v>47</v>
      </c>
      <c r="G517" s="1" t="s">
        <v>28</v>
      </c>
      <c r="H517">
        <v>2549644</v>
      </c>
      <c r="I517">
        <v>355626</v>
      </c>
      <c r="J517">
        <v>71483</v>
      </c>
      <c r="K517">
        <v>4053</v>
      </c>
      <c r="L517">
        <f>bbdd_Social_Media_Trends[[#This Row],[Likes]]+bbdd_Social_Media_Trends[[#This Row],[Shares]]+bbdd_Social_Media_Trends[[#This Row],[Comments]]</f>
        <v>431162</v>
      </c>
      <c r="M517">
        <f>bbdd_Social_Media_Trends[[#This Row],[Interactions]]/bbdd_Social_Media_Trends[[#This Row],[Views]]</f>
        <v>0.16910674588295463</v>
      </c>
      <c r="N517" s="1" t="s">
        <v>22</v>
      </c>
      <c r="O517" s="4">
        <f t="shared" si="8"/>
        <v>0</v>
      </c>
    </row>
    <row r="518" spans="1:15">
      <c r="A518" s="1" t="s">
        <v>558</v>
      </c>
      <c r="B518" s="2">
        <v>44931</v>
      </c>
      <c r="C518" s="13" t="str">
        <f>TEXT(bbdd_Social_Media_Trends[[#This Row],[Post_Date]],"aaaa-mm")</f>
        <v>2023-01</v>
      </c>
      <c r="D518" s="1" t="s">
        <v>27</v>
      </c>
      <c r="E518" s="1" t="s">
        <v>39</v>
      </c>
      <c r="F518" s="1" t="s">
        <v>36</v>
      </c>
      <c r="G518" s="1" t="s">
        <v>21</v>
      </c>
      <c r="H518">
        <v>1437913</v>
      </c>
      <c r="I518">
        <v>199931</v>
      </c>
      <c r="J518">
        <v>59221</v>
      </c>
      <c r="K518">
        <v>837</v>
      </c>
      <c r="L518">
        <f>bbdd_Social_Media_Trends[[#This Row],[Likes]]+bbdd_Social_Media_Trends[[#This Row],[Shares]]+bbdd_Social_Media_Trends[[#This Row],[Comments]]</f>
        <v>259989</v>
      </c>
      <c r="M518">
        <f>bbdd_Social_Media_Trends[[#This Row],[Interactions]]/bbdd_Social_Media_Trends[[#This Row],[Views]]</f>
        <v>0.18080996555424425</v>
      </c>
      <c r="N518" s="1" t="s">
        <v>29</v>
      </c>
      <c r="O518" s="4">
        <f t="shared" si="8"/>
        <v>0</v>
      </c>
    </row>
    <row r="519" spans="1:15">
      <c r="A519" s="1" t="s">
        <v>559</v>
      </c>
      <c r="B519" s="2">
        <v>44629</v>
      </c>
      <c r="C519" s="13" t="str">
        <f>TEXT(bbdd_Social_Media_Trends[[#This Row],[Post_Date]],"aaaa-mm")</f>
        <v>2022-03</v>
      </c>
      <c r="D519" s="1" t="s">
        <v>27</v>
      </c>
      <c r="E519" s="1" t="s">
        <v>13</v>
      </c>
      <c r="F519" s="1" t="s">
        <v>32</v>
      </c>
      <c r="G519" s="1" t="s">
        <v>21</v>
      </c>
      <c r="H519">
        <v>514808</v>
      </c>
      <c r="I519">
        <v>83217</v>
      </c>
      <c r="J519">
        <v>39130</v>
      </c>
      <c r="K519">
        <v>31901</v>
      </c>
      <c r="L519">
        <f>bbdd_Social_Media_Trends[[#This Row],[Likes]]+bbdd_Social_Media_Trends[[#This Row],[Shares]]+bbdd_Social_Media_Trends[[#This Row],[Comments]]</f>
        <v>154248</v>
      </c>
      <c r="M519">
        <f>bbdd_Social_Media_Trends[[#This Row],[Interactions]]/bbdd_Social_Media_Trends[[#This Row],[Views]]</f>
        <v>0.29962238349054404</v>
      </c>
      <c r="N519" s="1" t="s">
        <v>29</v>
      </c>
      <c r="O519" s="4">
        <f t="shared" si="8"/>
        <v>0</v>
      </c>
    </row>
    <row r="520" spans="1:15">
      <c r="A520" s="1" t="s">
        <v>560</v>
      </c>
      <c r="B520" s="2">
        <v>44820</v>
      </c>
      <c r="C520" s="13" t="str">
        <f>TEXT(bbdd_Social_Media_Trends[[#This Row],[Post_Date]],"aaaa-mm")</f>
        <v>2022-09</v>
      </c>
      <c r="D520" s="1" t="s">
        <v>24</v>
      </c>
      <c r="E520" s="1" t="s">
        <v>13</v>
      </c>
      <c r="F520" s="1" t="s">
        <v>41</v>
      </c>
      <c r="G520" s="1" t="s">
        <v>21</v>
      </c>
      <c r="H520">
        <v>3402798</v>
      </c>
      <c r="I520">
        <v>5693</v>
      </c>
      <c r="J520">
        <v>23769</v>
      </c>
      <c r="K520">
        <v>1821</v>
      </c>
      <c r="L520">
        <f>bbdd_Social_Media_Trends[[#This Row],[Likes]]+bbdd_Social_Media_Trends[[#This Row],[Shares]]+bbdd_Social_Media_Trends[[#This Row],[Comments]]</f>
        <v>31283</v>
      </c>
      <c r="M520">
        <f>bbdd_Social_Media_Trends[[#This Row],[Interactions]]/bbdd_Social_Media_Trends[[#This Row],[Views]]</f>
        <v>9.1933167940030525E-3</v>
      </c>
      <c r="N520" s="1" t="s">
        <v>16</v>
      </c>
      <c r="O520" s="4">
        <f t="shared" si="8"/>
        <v>0</v>
      </c>
    </row>
    <row r="521" spans="1:15">
      <c r="A521" s="1" t="s">
        <v>561</v>
      </c>
      <c r="B521" s="2">
        <v>44714</v>
      </c>
      <c r="C521" s="13" t="str">
        <f>TEXT(bbdd_Social_Media_Trends[[#This Row],[Post_Date]],"aaaa-mm")</f>
        <v>2022-06</v>
      </c>
      <c r="D521" s="1" t="s">
        <v>27</v>
      </c>
      <c r="E521" s="1" t="s">
        <v>59</v>
      </c>
      <c r="F521" s="1" t="s">
        <v>41</v>
      </c>
      <c r="G521" s="1" t="s">
        <v>50</v>
      </c>
      <c r="H521">
        <v>413996</v>
      </c>
      <c r="I521">
        <v>302157</v>
      </c>
      <c r="J521">
        <v>49992</v>
      </c>
      <c r="K521">
        <v>24906</v>
      </c>
      <c r="L521">
        <f>bbdd_Social_Media_Trends[[#This Row],[Likes]]+bbdd_Social_Media_Trends[[#This Row],[Shares]]+bbdd_Social_Media_Trends[[#This Row],[Comments]]</f>
        <v>377055</v>
      </c>
      <c r="M521">
        <f>bbdd_Social_Media_Trends[[#This Row],[Interactions]]/bbdd_Social_Media_Trends[[#This Row],[Views]]</f>
        <v>0.91076966927216685</v>
      </c>
      <c r="N521" s="1" t="s">
        <v>16</v>
      </c>
      <c r="O521" s="4">
        <f t="shared" si="8"/>
        <v>0</v>
      </c>
    </row>
    <row r="522" spans="1:15">
      <c r="A522" s="1" t="s">
        <v>562</v>
      </c>
      <c r="B522" s="2">
        <v>44906</v>
      </c>
      <c r="C522" s="13" t="str">
        <f>TEXT(bbdd_Social_Media_Trends[[#This Row],[Post_Date]],"aaaa-mm")</f>
        <v>2022-12</v>
      </c>
      <c r="D522" s="1" t="s">
        <v>24</v>
      </c>
      <c r="E522" s="1" t="s">
        <v>13</v>
      </c>
      <c r="F522" s="1" t="s">
        <v>47</v>
      </c>
      <c r="G522" s="1" t="s">
        <v>25</v>
      </c>
      <c r="H522">
        <v>2374524</v>
      </c>
      <c r="I522">
        <v>3501</v>
      </c>
      <c r="J522">
        <v>18005</v>
      </c>
      <c r="K522">
        <v>20135</v>
      </c>
      <c r="L522">
        <f>bbdd_Social_Media_Trends[[#This Row],[Likes]]+bbdd_Social_Media_Trends[[#This Row],[Shares]]+bbdd_Social_Media_Trends[[#This Row],[Comments]]</f>
        <v>41641</v>
      </c>
      <c r="M522">
        <f>bbdd_Social_Media_Trends[[#This Row],[Interactions]]/bbdd_Social_Media_Trends[[#This Row],[Views]]</f>
        <v>1.7536567328862544E-2</v>
      </c>
      <c r="N522" s="1" t="s">
        <v>22</v>
      </c>
      <c r="O522" s="4">
        <f t="shared" si="8"/>
        <v>0</v>
      </c>
    </row>
    <row r="523" spans="1:15">
      <c r="A523" s="1" t="s">
        <v>563</v>
      </c>
      <c r="B523" s="2">
        <v>45031</v>
      </c>
      <c r="C523" s="13" t="str">
        <f>TEXT(bbdd_Social_Media_Trends[[#This Row],[Post_Date]],"aaaa-mm")</f>
        <v>2023-04</v>
      </c>
      <c r="D523" s="1" t="s">
        <v>12</v>
      </c>
      <c r="E523" s="1" t="s">
        <v>57</v>
      </c>
      <c r="F523" s="1" t="s">
        <v>20</v>
      </c>
      <c r="G523" s="1" t="s">
        <v>60</v>
      </c>
      <c r="H523">
        <v>1372415</v>
      </c>
      <c r="I523">
        <v>88595</v>
      </c>
      <c r="J523">
        <v>23610</v>
      </c>
      <c r="K523">
        <v>45790</v>
      </c>
      <c r="L523">
        <f>bbdd_Social_Media_Trends[[#This Row],[Likes]]+bbdd_Social_Media_Trends[[#This Row],[Shares]]+bbdd_Social_Media_Trends[[#This Row],[Comments]]</f>
        <v>157995</v>
      </c>
      <c r="M523">
        <f>bbdd_Social_Media_Trends[[#This Row],[Interactions]]/bbdd_Social_Media_Trends[[#This Row],[Views]]</f>
        <v>0.11512188368678571</v>
      </c>
      <c r="N523" s="1" t="s">
        <v>29</v>
      </c>
      <c r="O523" s="4">
        <f t="shared" si="8"/>
        <v>0</v>
      </c>
    </row>
    <row r="524" spans="1:15">
      <c r="A524" s="1" t="s">
        <v>564</v>
      </c>
      <c r="B524" s="2">
        <v>44841</v>
      </c>
      <c r="C524" s="13" t="str">
        <f>TEXT(bbdd_Social_Media_Trends[[#This Row],[Post_Date]],"aaaa-mm")</f>
        <v>2022-10</v>
      </c>
      <c r="D524" s="1" t="s">
        <v>27</v>
      </c>
      <c r="E524" s="1" t="s">
        <v>19</v>
      </c>
      <c r="F524" s="1" t="s">
        <v>41</v>
      </c>
      <c r="G524" s="1" t="s">
        <v>25</v>
      </c>
      <c r="H524">
        <v>3306131</v>
      </c>
      <c r="I524">
        <v>38806</v>
      </c>
      <c r="J524">
        <v>68565</v>
      </c>
      <c r="K524">
        <v>36981</v>
      </c>
      <c r="L524">
        <f>bbdd_Social_Media_Trends[[#This Row],[Likes]]+bbdd_Social_Media_Trends[[#This Row],[Shares]]+bbdd_Social_Media_Trends[[#This Row],[Comments]]</f>
        <v>144352</v>
      </c>
      <c r="M524">
        <f>bbdd_Social_Media_Trends[[#This Row],[Interactions]]/bbdd_Social_Media_Trends[[#This Row],[Views]]</f>
        <v>4.3661911763326983E-2</v>
      </c>
      <c r="N524" s="1" t="s">
        <v>16</v>
      </c>
      <c r="O524" s="4">
        <f t="shared" si="8"/>
        <v>0</v>
      </c>
    </row>
    <row r="525" spans="1:15">
      <c r="A525" s="1" t="s">
        <v>565</v>
      </c>
      <c r="B525" s="2">
        <v>44567</v>
      </c>
      <c r="C525" s="13" t="str">
        <f>TEXT(bbdd_Social_Media_Trends[[#This Row],[Post_Date]],"aaaa-mm")</f>
        <v>2022-01</v>
      </c>
      <c r="D525" s="1" t="s">
        <v>12</v>
      </c>
      <c r="E525" s="1" t="s">
        <v>39</v>
      </c>
      <c r="F525" s="1" t="s">
        <v>47</v>
      </c>
      <c r="G525" s="1" t="s">
        <v>60</v>
      </c>
      <c r="H525">
        <v>3553589</v>
      </c>
      <c r="I525">
        <v>405577</v>
      </c>
      <c r="J525">
        <v>77631</v>
      </c>
      <c r="K525">
        <v>43447</v>
      </c>
      <c r="L525">
        <f>bbdd_Social_Media_Trends[[#This Row],[Likes]]+bbdd_Social_Media_Trends[[#This Row],[Shares]]+bbdd_Social_Media_Trends[[#This Row],[Comments]]</f>
        <v>526655</v>
      </c>
      <c r="M525">
        <f>bbdd_Social_Media_Trends[[#This Row],[Interactions]]/bbdd_Social_Media_Trends[[#This Row],[Views]]</f>
        <v>0.14820368928427008</v>
      </c>
      <c r="N525" s="1" t="s">
        <v>29</v>
      </c>
      <c r="O525" s="4">
        <f t="shared" si="8"/>
        <v>0</v>
      </c>
    </row>
    <row r="526" spans="1:15">
      <c r="A526" s="1" t="s">
        <v>566</v>
      </c>
      <c r="B526" s="2">
        <v>44824</v>
      </c>
      <c r="C526" s="13" t="str">
        <f>TEXT(bbdd_Social_Media_Trends[[#This Row],[Post_Date]],"aaaa-mm")</f>
        <v>2022-09</v>
      </c>
      <c r="D526" s="1" t="s">
        <v>27</v>
      </c>
      <c r="E526" s="1" t="s">
        <v>13</v>
      </c>
      <c r="F526" s="1" t="s">
        <v>47</v>
      </c>
      <c r="G526" s="1" t="s">
        <v>44</v>
      </c>
      <c r="H526">
        <v>848550</v>
      </c>
      <c r="I526">
        <v>133105</v>
      </c>
      <c r="J526">
        <v>51730</v>
      </c>
      <c r="K526">
        <v>28482</v>
      </c>
      <c r="L526">
        <f>bbdd_Social_Media_Trends[[#This Row],[Likes]]+bbdd_Social_Media_Trends[[#This Row],[Shares]]+bbdd_Social_Media_Trends[[#This Row],[Comments]]</f>
        <v>213317</v>
      </c>
      <c r="M526">
        <f>bbdd_Social_Media_Trends[[#This Row],[Interactions]]/bbdd_Social_Media_Trends[[#This Row],[Views]]</f>
        <v>0.25139001826645452</v>
      </c>
      <c r="N526" s="1" t="s">
        <v>22</v>
      </c>
      <c r="O526" s="4">
        <f t="shared" si="8"/>
        <v>0</v>
      </c>
    </row>
    <row r="527" spans="1:15">
      <c r="A527" s="1" t="s">
        <v>567</v>
      </c>
      <c r="B527" s="2">
        <v>44737</v>
      </c>
      <c r="C527" s="13" t="str">
        <f>TEXT(bbdd_Social_Media_Trends[[#This Row],[Post_Date]],"aaaa-mm")</f>
        <v>2022-06</v>
      </c>
      <c r="D527" s="1" t="s">
        <v>27</v>
      </c>
      <c r="E527" s="1" t="s">
        <v>13</v>
      </c>
      <c r="F527" s="1" t="s">
        <v>14</v>
      </c>
      <c r="G527" s="1" t="s">
        <v>44</v>
      </c>
      <c r="H527">
        <v>1769189</v>
      </c>
      <c r="I527">
        <v>189560</v>
      </c>
      <c r="J527">
        <v>31847</v>
      </c>
      <c r="K527">
        <v>26317</v>
      </c>
      <c r="L527">
        <f>bbdd_Social_Media_Trends[[#This Row],[Likes]]+bbdd_Social_Media_Trends[[#This Row],[Shares]]+bbdd_Social_Media_Trends[[#This Row],[Comments]]</f>
        <v>247724</v>
      </c>
      <c r="M527">
        <f>bbdd_Social_Media_Trends[[#This Row],[Interactions]]/bbdd_Social_Media_Trends[[#This Row],[Views]]</f>
        <v>0.14002121876181686</v>
      </c>
      <c r="N527" s="1" t="s">
        <v>29</v>
      </c>
      <c r="O527" s="4">
        <f t="shared" si="8"/>
        <v>0</v>
      </c>
    </row>
    <row r="528" spans="1:15">
      <c r="A528" s="1" t="s">
        <v>568</v>
      </c>
      <c r="B528" s="2">
        <v>44745</v>
      </c>
      <c r="C528" s="13" t="str">
        <f>TEXT(bbdd_Social_Media_Trends[[#This Row],[Post_Date]],"aaaa-mm")</f>
        <v>2022-07</v>
      </c>
      <c r="D528" s="1" t="s">
        <v>12</v>
      </c>
      <c r="E528" s="1" t="s">
        <v>57</v>
      </c>
      <c r="F528" s="1" t="s">
        <v>14</v>
      </c>
      <c r="G528" s="1" t="s">
        <v>60</v>
      </c>
      <c r="H528">
        <v>309064</v>
      </c>
      <c r="I528">
        <v>499745</v>
      </c>
      <c r="J528">
        <v>31698</v>
      </c>
      <c r="K528">
        <v>23489</v>
      </c>
      <c r="L528">
        <f>bbdd_Social_Media_Trends[[#This Row],[Likes]]+bbdd_Social_Media_Trends[[#This Row],[Shares]]+bbdd_Social_Media_Trends[[#This Row],[Comments]]</f>
        <v>554932</v>
      </c>
      <c r="M528">
        <f>bbdd_Social_Media_Trends[[#This Row],[Interactions]]/bbdd_Social_Media_Trends[[#This Row],[Views]]</f>
        <v>1.7955245515491938</v>
      </c>
      <c r="N528" s="1" t="s">
        <v>22</v>
      </c>
      <c r="O528" s="4">
        <f t="shared" si="8"/>
        <v>0</v>
      </c>
    </row>
    <row r="529" spans="1:15">
      <c r="A529" s="1" t="s">
        <v>569</v>
      </c>
      <c r="B529" s="2">
        <v>44875</v>
      </c>
      <c r="C529" s="13" t="str">
        <f>TEXT(bbdd_Social_Media_Trends[[#This Row],[Post_Date]],"aaaa-mm")</f>
        <v>2022-11</v>
      </c>
      <c r="D529" s="1" t="s">
        <v>27</v>
      </c>
      <c r="E529" s="1" t="s">
        <v>19</v>
      </c>
      <c r="F529" s="1" t="s">
        <v>47</v>
      </c>
      <c r="G529" s="1" t="s">
        <v>15</v>
      </c>
      <c r="H529">
        <v>1086831</v>
      </c>
      <c r="I529">
        <v>3960</v>
      </c>
      <c r="J529">
        <v>92374</v>
      </c>
      <c r="K529">
        <v>44074</v>
      </c>
      <c r="L529">
        <f>bbdd_Social_Media_Trends[[#This Row],[Likes]]+bbdd_Social_Media_Trends[[#This Row],[Shares]]+bbdd_Social_Media_Trends[[#This Row],[Comments]]</f>
        <v>140408</v>
      </c>
      <c r="M529">
        <f>bbdd_Social_Media_Trends[[#This Row],[Interactions]]/bbdd_Social_Media_Trends[[#This Row],[Views]]</f>
        <v>0.12919027889340662</v>
      </c>
      <c r="N529" s="1" t="s">
        <v>22</v>
      </c>
      <c r="O529" s="4">
        <f t="shared" si="8"/>
        <v>0</v>
      </c>
    </row>
    <row r="530" spans="1:15">
      <c r="A530" s="1" t="s">
        <v>570</v>
      </c>
      <c r="B530" s="2">
        <v>44758</v>
      </c>
      <c r="C530" s="13" t="str">
        <f>TEXT(bbdd_Social_Media_Trends[[#This Row],[Post_Date]],"aaaa-mm")</f>
        <v>2022-07</v>
      </c>
      <c r="D530" s="1" t="s">
        <v>24</v>
      </c>
      <c r="E530" s="1" t="s">
        <v>46</v>
      </c>
      <c r="F530" s="1" t="s">
        <v>20</v>
      </c>
      <c r="G530" s="1" t="s">
        <v>15</v>
      </c>
      <c r="H530">
        <v>473800</v>
      </c>
      <c r="I530">
        <v>166023</v>
      </c>
      <c r="J530">
        <v>16059</v>
      </c>
      <c r="K530">
        <v>31572</v>
      </c>
      <c r="L530">
        <f>bbdd_Social_Media_Trends[[#This Row],[Likes]]+bbdd_Social_Media_Trends[[#This Row],[Shares]]+bbdd_Social_Media_Trends[[#This Row],[Comments]]</f>
        <v>213654</v>
      </c>
      <c r="M530">
        <f>bbdd_Social_Media_Trends[[#This Row],[Interactions]]/bbdd_Social_Media_Trends[[#This Row],[Views]]</f>
        <v>0.45093710426340228</v>
      </c>
      <c r="N530" s="1" t="s">
        <v>29</v>
      </c>
      <c r="O530" s="4">
        <f t="shared" si="8"/>
        <v>0</v>
      </c>
    </row>
    <row r="531" spans="1:15">
      <c r="A531" s="1" t="s">
        <v>571</v>
      </c>
      <c r="B531" s="2">
        <v>45226</v>
      </c>
      <c r="C531" s="13" t="str">
        <f>TEXT(bbdd_Social_Media_Trends[[#This Row],[Post_Date]],"aaaa-mm")</f>
        <v>2023-10</v>
      </c>
      <c r="D531" s="1" t="s">
        <v>24</v>
      </c>
      <c r="E531" s="1" t="s">
        <v>57</v>
      </c>
      <c r="F531" s="1" t="s">
        <v>47</v>
      </c>
      <c r="G531" s="1" t="s">
        <v>60</v>
      </c>
      <c r="H531">
        <v>18921</v>
      </c>
      <c r="I531">
        <v>150828</v>
      </c>
      <c r="J531">
        <v>7751</v>
      </c>
      <c r="K531">
        <v>27357</v>
      </c>
      <c r="L531">
        <f>bbdd_Social_Media_Trends[[#This Row],[Likes]]+bbdd_Social_Media_Trends[[#This Row],[Shares]]+bbdd_Social_Media_Trends[[#This Row],[Comments]]</f>
        <v>185936</v>
      </c>
      <c r="M531">
        <f>bbdd_Social_Media_Trends[[#This Row],[Interactions]]/bbdd_Social_Media_Trends[[#This Row],[Views]]</f>
        <v>9.8269647481634159</v>
      </c>
      <c r="N531" s="1" t="s">
        <v>22</v>
      </c>
      <c r="O531" s="4">
        <f t="shared" si="8"/>
        <v>0</v>
      </c>
    </row>
    <row r="532" spans="1:15">
      <c r="A532" s="1" t="s">
        <v>572</v>
      </c>
      <c r="B532" s="2">
        <v>44573</v>
      </c>
      <c r="C532" s="13" t="str">
        <f>TEXT(bbdd_Social_Media_Trends[[#This Row],[Post_Date]],"aaaa-mm")</f>
        <v>2022-01</v>
      </c>
      <c r="D532" s="1" t="s">
        <v>12</v>
      </c>
      <c r="E532" s="1" t="s">
        <v>19</v>
      </c>
      <c r="F532" s="1" t="s">
        <v>47</v>
      </c>
      <c r="G532" s="1" t="s">
        <v>50</v>
      </c>
      <c r="H532">
        <v>4387929</v>
      </c>
      <c r="I532">
        <v>389906</v>
      </c>
      <c r="J532">
        <v>66441</v>
      </c>
      <c r="K532">
        <v>34423</v>
      </c>
      <c r="L532">
        <f>bbdd_Social_Media_Trends[[#This Row],[Likes]]+bbdd_Social_Media_Trends[[#This Row],[Shares]]+bbdd_Social_Media_Trends[[#This Row],[Comments]]</f>
        <v>490770</v>
      </c>
      <c r="M532">
        <f>bbdd_Social_Media_Trends[[#This Row],[Interactions]]/bbdd_Social_Media_Trends[[#This Row],[Views]]</f>
        <v>0.11184547425448316</v>
      </c>
      <c r="N532" s="1" t="s">
        <v>29</v>
      </c>
      <c r="O532" s="4">
        <f t="shared" si="8"/>
        <v>0</v>
      </c>
    </row>
    <row r="533" spans="1:15">
      <c r="A533" s="1" t="s">
        <v>573</v>
      </c>
      <c r="B533" s="2">
        <v>44787</v>
      </c>
      <c r="C533" s="13" t="str">
        <f>TEXT(bbdd_Social_Media_Trends[[#This Row],[Post_Date]],"aaaa-mm")</f>
        <v>2022-08</v>
      </c>
      <c r="D533" s="1" t="s">
        <v>27</v>
      </c>
      <c r="E533" s="1" t="s">
        <v>35</v>
      </c>
      <c r="F533" s="1" t="s">
        <v>41</v>
      </c>
      <c r="G533" s="1" t="s">
        <v>60</v>
      </c>
      <c r="H533">
        <v>2449452</v>
      </c>
      <c r="I533">
        <v>486556</v>
      </c>
      <c r="J533">
        <v>43076</v>
      </c>
      <c r="K533">
        <v>27405</v>
      </c>
      <c r="L533">
        <f>bbdd_Social_Media_Trends[[#This Row],[Likes]]+bbdd_Social_Media_Trends[[#This Row],[Shares]]+bbdd_Social_Media_Trends[[#This Row],[Comments]]</f>
        <v>557037</v>
      </c>
      <c r="M533">
        <f>bbdd_Social_Media_Trends[[#This Row],[Interactions]]/bbdd_Social_Media_Trends[[#This Row],[Views]]</f>
        <v>0.22741290705023001</v>
      </c>
      <c r="N533" s="1" t="s">
        <v>22</v>
      </c>
      <c r="O533" s="4">
        <f t="shared" si="8"/>
        <v>0</v>
      </c>
    </row>
    <row r="534" spans="1:15">
      <c r="A534" s="1" t="s">
        <v>574</v>
      </c>
      <c r="B534" s="2">
        <v>44736</v>
      </c>
      <c r="C534" s="13" t="str">
        <f>TEXT(bbdd_Social_Media_Trends[[#This Row],[Post_Date]],"aaaa-mm")</f>
        <v>2022-06</v>
      </c>
      <c r="D534" s="1" t="s">
        <v>18</v>
      </c>
      <c r="E534" s="1" t="s">
        <v>35</v>
      </c>
      <c r="F534" s="1" t="s">
        <v>20</v>
      </c>
      <c r="G534" s="1" t="s">
        <v>21</v>
      </c>
      <c r="H534">
        <v>4854685</v>
      </c>
      <c r="I534">
        <v>134680</v>
      </c>
      <c r="J534">
        <v>43340</v>
      </c>
      <c r="K534">
        <v>2898</v>
      </c>
      <c r="L534">
        <f>bbdd_Social_Media_Trends[[#This Row],[Likes]]+bbdd_Social_Media_Trends[[#This Row],[Shares]]+bbdd_Social_Media_Trends[[#This Row],[Comments]]</f>
        <v>180918</v>
      </c>
      <c r="M534">
        <f>bbdd_Social_Media_Trends[[#This Row],[Interactions]]/bbdd_Social_Media_Trends[[#This Row],[Views]]</f>
        <v>3.7266681566363216E-2</v>
      </c>
      <c r="N534" s="1" t="s">
        <v>16</v>
      </c>
      <c r="O534" s="4">
        <f t="shared" si="8"/>
        <v>0</v>
      </c>
    </row>
    <row r="535" spans="1:15">
      <c r="A535" s="1" t="s">
        <v>575</v>
      </c>
      <c r="B535" s="2">
        <v>44850</v>
      </c>
      <c r="C535" s="13" t="str">
        <f>TEXT(bbdd_Social_Media_Trends[[#This Row],[Post_Date]],"aaaa-mm")</f>
        <v>2022-10</v>
      </c>
      <c r="D535" s="1" t="s">
        <v>12</v>
      </c>
      <c r="E535" s="1" t="s">
        <v>35</v>
      </c>
      <c r="F535" s="1" t="s">
        <v>41</v>
      </c>
      <c r="G535" s="1" t="s">
        <v>15</v>
      </c>
      <c r="H535">
        <v>2052067</v>
      </c>
      <c r="I535">
        <v>191445</v>
      </c>
      <c r="J535">
        <v>84877</v>
      </c>
      <c r="K535">
        <v>28974</v>
      </c>
      <c r="L535">
        <f>bbdd_Social_Media_Trends[[#This Row],[Likes]]+bbdd_Social_Media_Trends[[#This Row],[Shares]]+bbdd_Social_Media_Trends[[#This Row],[Comments]]</f>
        <v>305296</v>
      </c>
      <c r="M535">
        <f>bbdd_Social_Media_Trends[[#This Row],[Interactions]]/bbdd_Social_Media_Trends[[#This Row],[Views]]</f>
        <v>0.14877486943652424</v>
      </c>
      <c r="N535" s="1" t="s">
        <v>16</v>
      </c>
      <c r="O535" s="4">
        <f t="shared" si="8"/>
        <v>0</v>
      </c>
    </row>
    <row r="536" spans="1:15">
      <c r="A536" s="1" t="s">
        <v>576</v>
      </c>
      <c r="B536" s="2">
        <v>44672</v>
      </c>
      <c r="C536" s="13" t="str">
        <f>TEXT(bbdd_Social_Media_Trends[[#This Row],[Post_Date]],"aaaa-mm")</f>
        <v>2022-04</v>
      </c>
      <c r="D536" s="1" t="s">
        <v>27</v>
      </c>
      <c r="E536" s="1" t="s">
        <v>31</v>
      </c>
      <c r="F536" s="1" t="s">
        <v>36</v>
      </c>
      <c r="G536" s="1" t="s">
        <v>21</v>
      </c>
      <c r="H536">
        <v>4767251</v>
      </c>
      <c r="I536">
        <v>423291</v>
      </c>
      <c r="J536">
        <v>97889</v>
      </c>
      <c r="K536">
        <v>42439</v>
      </c>
      <c r="L536">
        <f>bbdd_Social_Media_Trends[[#This Row],[Likes]]+bbdd_Social_Media_Trends[[#This Row],[Shares]]+bbdd_Social_Media_Trends[[#This Row],[Comments]]</f>
        <v>563619</v>
      </c>
      <c r="M536">
        <f>bbdd_Social_Media_Trends[[#This Row],[Interactions]]/bbdd_Social_Media_Trends[[#This Row],[Views]]</f>
        <v>0.11822725507845087</v>
      </c>
      <c r="N536" s="1" t="s">
        <v>22</v>
      </c>
      <c r="O536" s="4">
        <f t="shared" si="8"/>
        <v>0</v>
      </c>
    </row>
    <row r="537" spans="1:15">
      <c r="A537" s="1" t="s">
        <v>577</v>
      </c>
      <c r="B537" s="2">
        <v>44971</v>
      </c>
      <c r="C537" s="13" t="str">
        <f>TEXT(bbdd_Social_Media_Trends[[#This Row],[Post_Date]],"aaaa-mm")</f>
        <v>2023-02</v>
      </c>
      <c r="D537" s="1" t="s">
        <v>27</v>
      </c>
      <c r="E537" s="1" t="s">
        <v>13</v>
      </c>
      <c r="F537" s="1" t="s">
        <v>14</v>
      </c>
      <c r="G537" s="1" t="s">
        <v>25</v>
      </c>
      <c r="H537">
        <v>2368362</v>
      </c>
      <c r="I537">
        <v>300651</v>
      </c>
      <c r="J537">
        <v>67181</v>
      </c>
      <c r="K537">
        <v>25054</v>
      </c>
      <c r="L537">
        <f>bbdd_Social_Media_Trends[[#This Row],[Likes]]+bbdd_Social_Media_Trends[[#This Row],[Shares]]+bbdd_Social_Media_Trends[[#This Row],[Comments]]</f>
        <v>392886</v>
      </c>
      <c r="M537">
        <f>bbdd_Social_Media_Trends[[#This Row],[Interactions]]/bbdd_Social_Media_Trends[[#This Row],[Views]]</f>
        <v>0.16588933617411528</v>
      </c>
      <c r="N537" s="1" t="s">
        <v>29</v>
      </c>
      <c r="O537" s="4">
        <f t="shared" si="8"/>
        <v>0</v>
      </c>
    </row>
    <row r="538" spans="1:15">
      <c r="A538" s="1" t="s">
        <v>578</v>
      </c>
      <c r="B538" s="2">
        <v>44978</v>
      </c>
      <c r="C538" s="13" t="str">
        <f>TEXT(bbdd_Social_Media_Trends[[#This Row],[Post_Date]],"aaaa-mm")</f>
        <v>2023-02</v>
      </c>
      <c r="D538" s="1" t="s">
        <v>24</v>
      </c>
      <c r="E538" s="1" t="s">
        <v>46</v>
      </c>
      <c r="F538" s="1" t="s">
        <v>20</v>
      </c>
      <c r="G538" s="1" t="s">
        <v>28</v>
      </c>
      <c r="H538">
        <v>2175561</v>
      </c>
      <c r="I538">
        <v>87753</v>
      </c>
      <c r="J538">
        <v>74372</v>
      </c>
      <c r="K538">
        <v>20428</v>
      </c>
      <c r="L538">
        <f>bbdd_Social_Media_Trends[[#This Row],[Likes]]+bbdd_Social_Media_Trends[[#This Row],[Shares]]+bbdd_Social_Media_Trends[[#This Row],[Comments]]</f>
        <v>182553</v>
      </c>
      <c r="M538">
        <f>bbdd_Social_Media_Trends[[#This Row],[Interactions]]/bbdd_Social_Media_Trends[[#This Row],[Views]]</f>
        <v>8.3910770601238027E-2</v>
      </c>
      <c r="N538" s="1" t="s">
        <v>29</v>
      </c>
      <c r="O538" s="4">
        <f t="shared" si="8"/>
        <v>0</v>
      </c>
    </row>
    <row r="539" spans="1:15">
      <c r="A539" s="1" t="s">
        <v>579</v>
      </c>
      <c r="B539" s="2">
        <v>44797</v>
      </c>
      <c r="C539" s="13" t="str">
        <f>TEXT(bbdd_Social_Media_Trends[[#This Row],[Post_Date]],"aaaa-mm")</f>
        <v>2022-08</v>
      </c>
      <c r="D539" s="1" t="s">
        <v>12</v>
      </c>
      <c r="E539" s="1" t="s">
        <v>19</v>
      </c>
      <c r="F539" s="1" t="s">
        <v>36</v>
      </c>
      <c r="G539" s="1" t="s">
        <v>44</v>
      </c>
      <c r="H539">
        <v>4539531</v>
      </c>
      <c r="I539">
        <v>206594</v>
      </c>
      <c r="J539">
        <v>29902</v>
      </c>
      <c r="K539">
        <v>9751</v>
      </c>
      <c r="L539">
        <f>bbdd_Social_Media_Trends[[#This Row],[Likes]]+bbdd_Social_Media_Trends[[#This Row],[Shares]]+bbdd_Social_Media_Trends[[#This Row],[Comments]]</f>
        <v>246247</v>
      </c>
      <c r="M539">
        <f>bbdd_Social_Media_Trends[[#This Row],[Interactions]]/bbdd_Social_Media_Trends[[#This Row],[Views]]</f>
        <v>5.4245031039550119E-2</v>
      </c>
      <c r="N539" s="1" t="s">
        <v>16</v>
      </c>
      <c r="O539" s="4">
        <f t="shared" si="8"/>
        <v>0</v>
      </c>
    </row>
    <row r="540" spans="1:15">
      <c r="A540" s="1" t="s">
        <v>580</v>
      </c>
      <c r="B540" s="2">
        <v>45230</v>
      </c>
      <c r="C540" s="13" t="str">
        <f>TEXT(bbdd_Social_Media_Trends[[#This Row],[Post_Date]],"aaaa-mm")</f>
        <v>2023-10</v>
      </c>
      <c r="D540" s="1" t="s">
        <v>18</v>
      </c>
      <c r="E540" s="1" t="s">
        <v>19</v>
      </c>
      <c r="F540" s="1" t="s">
        <v>14</v>
      </c>
      <c r="G540" s="1" t="s">
        <v>15</v>
      </c>
      <c r="H540">
        <v>3713005</v>
      </c>
      <c r="I540">
        <v>184413</v>
      </c>
      <c r="J540">
        <v>88201</v>
      </c>
      <c r="K540">
        <v>49856</v>
      </c>
      <c r="L540">
        <f>bbdd_Social_Media_Trends[[#This Row],[Likes]]+bbdd_Social_Media_Trends[[#This Row],[Shares]]+bbdd_Social_Media_Trends[[#This Row],[Comments]]</f>
        <v>322470</v>
      </c>
      <c r="M540">
        <f>bbdd_Social_Media_Trends[[#This Row],[Interactions]]/bbdd_Social_Media_Trends[[#This Row],[Views]]</f>
        <v>8.6848792285493831E-2</v>
      </c>
      <c r="N540" s="1" t="s">
        <v>22</v>
      </c>
      <c r="O540" s="4">
        <f t="shared" si="8"/>
        <v>0</v>
      </c>
    </row>
    <row r="541" spans="1:15">
      <c r="A541" s="1" t="s">
        <v>581</v>
      </c>
      <c r="B541" s="2">
        <v>45013</v>
      </c>
      <c r="C541" s="13" t="str">
        <f>TEXT(bbdd_Social_Media_Trends[[#This Row],[Post_Date]],"aaaa-mm")</f>
        <v>2023-03</v>
      </c>
      <c r="D541" s="1" t="s">
        <v>27</v>
      </c>
      <c r="E541" s="1" t="s">
        <v>35</v>
      </c>
      <c r="F541" s="1" t="s">
        <v>47</v>
      </c>
      <c r="G541" s="1" t="s">
        <v>25</v>
      </c>
      <c r="H541">
        <v>1236179</v>
      </c>
      <c r="I541">
        <v>391333</v>
      </c>
      <c r="J541">
        <v>26828</v>
      </c>
      <c r="K541">
        <v>40019</v>
      </c>
      <c r="L541">
        <f>bbdd_Social_Media_Trends[[#This Row],[Likes]]+bbdd_Social_Media_Trends[[#This Row],[Shares]]+bbdd_Social_Media_Trends[[#This Row],[Comments]]</f>
        <v>458180</v>
      </c>
      <c r="M541">
        <f>bbdd_Social_Media_Trends[[#This Row],[Interactions]]/bbdd_Social_Media_Trends[[#This Row],[Views]]</f>
        <v>0.37064211574537342</v>
      </c>
      <c r="N541" s="1" t="s">
        <v>29</v>
      </c>
      <c r="O541" s="4">
        <f t="shared" si="8"/>
        <v>0</v>
      </c>
    </row>
    <row r="542" spans="1:15">
      <c r="A542" s="1" t="s">
        <v>582</v>
      </c>
      <c r="B542" s="2">
        <v>45141</v>
      </c>
      <c r="C542" s="13" t="str">
        <f>TEXT(bbdd_Social_Media_Trends[[#This Row],[Post_Date]],"aaaa-mm")</f>
        <v>2023-08</v>
      </c>
      <c r="D542" s="1" t="s">
        <v>24</v>
      </c>
      <c r="E542" s="1" t="s">
        <v>35</v>
      </c>
      <c r="F542" s="1" t="s">
        <v>14</v>
      </c>
      <c r="G542" s="1" t="s">
        <v>28</v>
      </c>
      <c r="H542">
        <v>1933738</v>
      </c>
      <c r="I542">
        <v>115168</v>
      </c>
      <c r="J542">
        <v>96016</v>
      </c>
      <c r="K542">
        <v>41321</v>
      </c>
      <c r="L542">
        <f>bbdd_Social_Media_Trends[[#This Row],[Likes]]+bbdd_Social_Media_Trends[[#This Row],[Shares]]+bbdd_Social_Media_Trends[[#This Row],[Comments]]</f>
        <v>252505</v>
      </c>
      <c r="M542">
        <f>bbdd_Social_Media_Trends[[#This Row],[Interactions]]/bbdd_Social_Media_Trends[[#This Row],[Views]]</f>
        <v>0.13057870300940458</v>
      </c>
      <c r="N542" s="1" t="s">
        <v>22</v>
      </c>
      <c r="O542" s="4">
        <f t="shared" si="8"/>
        <v>0</v>
      </c>
    </row>
    <row r="543" spans="1:15">
      <c r="A543" s="1" t="s">
        <v>583</v>
      </c>
      <c r="B543" s="2">
        <v>45108</v>
      </c>
      <c r="C543" s="13" t="str">
        <f>TEXT(bbdd_Social_Media_Trends[[#This Row],[Post_Date]],"aaaa-mm")</f>
        <v>2023-07</v>
      </c>
      <c r="D543" s="1" t="s">
        <v>12</v>
      </c>
      <c r="E543" s="1" t="s">
        <v>31</v>
      </c>
      <c r="F543" s="1" t="s">
        <v>14</v>
      </c>
      <c r="G543" s="1" t="s">
        <v>15</v>
      </c>
      <c r="H543">
        <v>4909664</v>
      </c>
      <c r="I543">
        <v>32328</v>
      </c>
      <c r="J543">
        <v>44030</v>
      </c>
      <c r="K543">
        <v>40462</v>
      </c>
      <c r="L543">
        <f>bbdd_Social_Media_Trends[[#This Row],[Likes]]+bbdd_Social_Media_Trends[[#This Row],[Shares]]+bbdd_Social_Media_Trends[[#This Row],[Comments]]</f>
        <v>116820</v>
      </c>
      <c r="M543">
        <f>bbdd_Social_Media_Trends[[#This Row],[Interactions]]/bbdd_Social_Media_Trends[[#This Row],[Views]]</f>
        <v>2.3793888950445489E-2</v>
      </c>
      <c r="N543" s="1" t="s">
        <v>16</v>
      </c>
      <c r="O543" s="4">
        <f t="shared" si="8"/>
        <v>0</v>
      </c>
    </row>
    <row r="544" spans="1:15">
      <c r="A544" s="1" t="s">
        <v>584</v>
      </c>
      <c r="B544" s="2">
        <v>44811</v>
      </c>
      <c r="C544" s="13" t="str">
        <f>TEXT(bbdd_Social_Media_Trends[[#This Row],[Post_Date]],"aaaa-mm")</f>
        <v>2022-09</v>
      </c>
      <c r="D544" s="1" t="s">
        <v>24</v>
      </c>
      <c r="E544" s="1" t="s">
        <v>19</v>
      </c>
      <c r="F544" s="1" t="s">
        <v>14</v>
      </c>
      <c r="G544" s="1" t="s">
        <v>25</v>
      </c>
      <c r="H544">
        <v>4022545</v>
      </c>
      <c r="I544">
        <v>173474</v>
      </c>
      <c r="J544">
        <v>36619</v>
      </c>
      <c r="K544">
        <v>23322</v>
      </c>
      <c r="L544">
        <f>bbdd_Social_Media_Trends[[#This Row],[Likes]]+bbdd_Social_Media_Trends[[#This Row],[Shares]]+bbdd_Social_Media_Trends[[#This Row],[Comments]]</f>
        <v>233415</v>
      </c>
      <c r="M544">
        <f>bbdd_Social_Media_Trends[[#This Row],[Interactions]]/bbdd_Social_Media_Trends[[#This Row],[Views]]</f>
        <v>5.8026697028871026E-2</v>
      </c>
      <c r="N544" s="1" t="s">
        <v>16</v>
      </c>
      <c r="O544" s="4">
        <f t="shared" si="8"/>
        <v>0</v>
      </c>
    </row>
    <row r="545" spans="1:15">
      <c r="A545" s="1" t="s">
        <v>585</v>
      </c>
      <c r="B545" s="2">
        <v>44880</v>
      </c>
      <c r="C545" s="13" t="str">
        <f>TEXT(bbdd_Social_Media_Trends[[#This Row],[Post_Date]],"aaaa-mm")</f>
        <v>2022-11</v>
      </c>
      <c r="D545" s="1" t="s">
        <v>18</v>
      </c>
      <c r="E545" s="1" t="s">
        <v>35</v>
      </c>
      <c r="F545" s="1" t="s">
        <v>32</v>
      </c>
      <c r="G545" s="1" t="s">
        <v>25</v>
      </c>
      <c r="H545">
        <v>4117289</v>
      </c>
      <c r="I545">
        <v>476795</v>
      </c>
      <c r="J545">
        <v>23810</v>
      </c>
      <c r="K545">
        <v>7602</v>
      </c>
      <c r="L545">
        <f>bbdd_Social_Media_Trends[[#This Row],[Likes]]+bbdd_Social_Media_Trends[[#This Row],[Shares]]+bbdd_Social_Media_Trends[[#This Row],[Comments]]</f>
        <v>508207</v>
      </c>
      <c r="M545">
        <f>bbdd_Social_Media_Trends[[#This Row],[Interactions]]/bbdd_Social_Media_Trends[[#This Row],[Views]]</f>
        <v>0.12343243333173844</v>
      </c>
      <c r="N545" s="1" t="s">
        <v>29</v>
      </c>
      <c r="O545" s="4">
        <f t="shared" si="8"/>
        <v>0</v>
      </c>
    </row>
    <row r="546" spans="1:15">
      <c r="A546" s="1" t="s">
        <v>586</v>
      </c>
      <c r="B546" s="2">
        <v>44631</v>
      </c>
      <c r="C546" s="13" t="str">
        <f>TEXT(bbdd_Social_Media_Trends[[#This Row],[Post_Date]],"aaaa-mm")</f>
        <v>2022-03</v>
      </c>
      <c r="D546" s="1" t="s">
        <v>24</v>
      </c>
      <c r="E546" s="1" t="s">
        <v>46</v>
      </c>
      <c r="F546" s="1" t="s">
        <v>41</v>
      </c>
      <c r="G546" s="1" t="s">
        <v>28</v>
      </c>
      <c r="H546">
        <v>4850591</v>
      </c>
      <c r="I546">
        <v>157100</v>
      </c>
      <c r="J546">
        <v>82852</v>
      </c>
      <c r="K546">
        <v>36003</v>
      </c>
      <c r="L546">
        <f>bbdd_Social_Media_Trends[[#This Row],[Likes]]+bbdd_Social_Media_Trends[[#This Row],[Shares]]+bbdd_Social_Media_Trends[[#This Row],[Comments]]</f>
        <v>275955</v>
      </c>
      <c r="M546">
        <f>bbdd_Social_Media_Trends[[#This Row],[Interactions]]/bbdd_Social_Media_Trends[[#This Row],[Views]]</f>
        <v>5.6891005652713246E-2</v>
      </c>
      <c r="N546" s="1" t="s">
        <v>16</v>
      </c>
      <c r="O546" s="4">
        <f t="shared" si="8"/>
        <v>0</v>
      </c>
    </row>
    <row r="547" spans="1:15">
      <c r="A547" s="1" t="s">
        <v>587</v>
      </c>
      <c r="B547" s="2">
        <v>44826</v>
      </c>
      <c r="C547" s="13" t="str">
        <f>TEXT(bbdd_Social_Media_Trends[[#This Row],[Post_Date]],"aaaa-mm")</f>
        <v>2022-09</v>
      </c>
      <c r="D547" s="1" t="s">
        <v>18</v>
      </c>
      <c r="E547" s="1" t="s">
        <v>52</v>
      </c>
      <c r="F547" s="1" t="s">
        <v>41</v>
      </c>
      <c r="G547" s="1" t="s">
        <v>60</v>
      </c>
      <c r="H547">
        <v>2359516</v>
      </c>
      <c r="I547">
        <v>394171</v>
      </c>
      <c r="J547">
        <v>34790</v>
      </c>
      <c r="K547">
        <v>26112</v>
      </c>
      <c r="L547">
        <f>bbdd_Social_Media_Trends[[#This Row],[Likes]]+bbdd_Social_Media_Trends[[#This Row],[Shares]]+bbdd_Social_Media_Trends[[#This Row],[Comments]]</f>
        <v>455073</v>
      </c>
      <c r="M547">
        <f>bbdd_Social_Media_Trends[[#This Row],[Interactions]]/bbdd_Social_Media_Trends[[#This Row],[Views]]</f>
        <v>0.19286709647232739</v>
      </c>
      <c r="N547" s="1" t="s">
        <v>16</v>
      </c>
      <c r="O547" s="4">
        <f t="shared" si="8"/>
        <v>0</v>
      </c>
    </row>
    <row r="548" spans="1:15">
      <c r="A548" s="1" t="s">
        <v>588</v>
      </c>
      <c r="B548" s="2">
        <v>44842</v>
      </c>
      <c r="C548" s="13" t="str">
        <f>TEXT(bbdd_Social_Media_Trends[[#This Row],[Post_Date]],"aaaa-mm")</f>
        <v>2022-10</v>
      </c>
      <c r="D548" s="1" t="s">
        <v>18</v>
      </c>
      <c r="E548" s="1" t="s">
        <v>49</v>
      </c>
      <c r="F548" s="1" t="s">
        <v>32</v>
      </c>
      <c r="G548" s="1" t="s">
        <v>37</v>
      </c>
      <c r="H548">
        <v>3647993</v>
      </c>
      <c r="I548">
        <v>361442</v>
      </c>
      <c r="J548">
        <v>26848</v>
      </c>
      <c r="K548">
        <v>22650</v>
      </c>
      <c r="L548">
        <f>bbdd_Social_Media_Trends[[#This Row],[Likes]]+bbdd_Social_Media_Trends[[#This Row],[Shares]]+bbdd_Social_Media_Trends[[#This Row],[Comments]]</f>
        <v>410940</v>
      </c>
      <c r="M548">
        <f>bbdd_Social_Media_Trends[[#This Row],[Interactions]]/bbdd_Social_Media_Trends[[#This Row],[Views]]</f>
        <v>0.1126482424719565</v>
      </c>
      <c r="N548" s="1" t="s">
        <v>16</v>
      </c>
      <c r="O548" s="4">
        <f t="shared" si="8"/>
        <v>0</v>
      </c>
    </row>
    <row r="549" spans="1:15">
      <c r="A549" s="1" t="s">
        <v>589</v>
      </c>
      <c r="B549" s="2">
        <v>45178</v>
      </c>
      <c r="C549" s="13" t="str">
        <f>TEXT(bbdd_Social_Media_Trends[[#This Row],[Post_Date]],"aaaa-mm")</f>
        <v>2023-09</v>
      </c>
      <c r="D549" s="1" t="s">
        <v>27</v>
      </c>
      <c r="E549" s="1" t="s">
        <v>57</v>
      </c>
      <c r="F549" s="1" t="s">
        <v>41</v>
      </c>
      <c r="G549" s="1" t="s">
        <v>21</v>
      </c>
      <c r="H549">
        <v>3520520</v>
      </c>
      <c r="I549">
        <v>205027</v>
      </c>
      <c r="J549">
        <v>91912</v>
      </c>
      <c r="K549">
        <v>23644</v>
      </c>
      <c r="L549">
        <f>bbdd_Social_Media_Trends[[#This Row],[Likes]]+bbdd_Social_Media_Trends[[#This Row],[Shares]]+bbdd_Social_Media_Trends[[#This Row],[Comments]]</f>
        <v>320583</v>
      </c>
      <c r="M549">
        <f>bbdd_Social_Media_Trends[[#This Row],[Interactions]]/bbdd_Social_Media_Trends[[#This Row],[Views]]</f>
        <v>9.1061263676956813E-2</v>
      </c>
      <c r="N549" s="1" t="s">
        <v>22</v>
      </c>
      <c r="O549" s="4">
        <f t="shared" si="8"/>
        <v>0</v>
      </c>
    </row>
    <row r="550" spans="1:15">
      <c r="A550" s="1" t="s">
        <v>590</v>
      </c>
      <c r="B550" s="2">
        <v>44678</v>
      </c>
      <c r="C550" s="13" t="str">
        <f>TEXT(bbdd_Social_Media_Trends[[#This Row],[Post_Date]],"aaaa-mm")</f>
        <v>2022-04</v>
      </c>
      <c r="D550" s="1" t="s">
        <v>27</v>
      </c>
      <c r="E550" s="1" t="s">
        <v>49</v>
      </c>
      <c r="F550" s="1" t="s">
        <v>14</v>
      </c>
      <c r="G550" s="1" t="s">
        <v>37</v>
      </c>
      <c r="H550">
        <v>333545</v>
      </c>
      <c r="I550">
        <v>498977</v>
      </c>
      <c r="J550">
        <v>52685</v>
      </c>
      <c r="K550">
        <v>24137</v>
      </c>
      <c r="L550">
        <f>bbdd_Social_Media_Trends[[#This Row],[Likes]]+bbdd_Social_Media_Trends[[#This Row],[Shares]]+bbdd_Social_Media_Trends[[#This Row],[Comments]]</f>
        <v>575799</v>
      </c>
      <c r="M550">
        <f>bbdd_Social_Media_Trends[[#This Row],[Interactions]]/bbdd_Social_Media_Trends[[#This Row],[Views]]</f>
        <v>1.7263007989926398</v>
      </c>
      <c r="N550" s="1" t="s">
        <v>29</v>
      </c>
      <c r="O550" s="4">
        <f t="shared" si="8"/>
        <v>0</v>
      </c>
    </row>
    <row r="551" spans="1:15">
      <c r="A551" s="1" t="s">
        <v>591</v>
      </c>
      <c r="B551" s="2">
        <v>44622</v>
      </c>
      <c r="C551" s="13" t="str">
        <f>TEXT(bbdd_Social_Media_Trends[[#This Row],[Post_Date]],"aaaa-mm")</f>
        <v>2022-03</v>
      </c>
      <c r="D551" s="1" t="s">
        <v>27</v>
      </c>
      <c r="E551" s="1" t="s">
        <v>39</v>
      </c>
      <c r="F551" s="1" t="s">
        <v>14</v>
      </c>
      <c r="G551" s="1" t="s">
        <v>60</v>
      </c>
      <c r="H551">
        <v>3230981</v>
      </c>
      <c r="I551">
        <v>43250</v>
      </c>
      <c r="J551">
        <v>25450</v>
      </c>
      <c r="K551">
        <v>38132</v>
      </c>
      <c r="L551">
        <f>bbdd_Social_Media_Trends[[#This Row],[Likes]]+bbdd_Social_Media_Trends[[#This Row],[Shares]]+bbdd_Social_Media_Trends[[#This Row],[Comments]]</f>
        <v>106832</v>
      </c>
      <c r="M551">
        <f>bbdd_Social_Media_Trends[[#This Row],[Interactions]]/bbdd_Social_Media_Trends[[#This Row],[Views]]</f>
        <v>3.3064880294870196E-2</v>
      </c>
      <c r="N551" s="1" t="s">
        <v>29</v>
      </c>
      <c r="O551" s="4">
        <f t="shared" si="8"/>
        <v>0</v>
      </c>
    </row>
    <row r="552" spans="1:15">
      <c r="A552" s="1" t="s">
        <v>592</v>
      </c>
      <c r="B552" s="2">
        <v>45226</v>
      </c>
      <c r="C552" s="13" t="str">
        <f>TEXT(bbdd_Social_Media_Trends[[#This Row],[Post_Date]],"aaaa-mm")</f>
        <v>2023-10</v>
      </c>
      <c r="D552" s="1" t="s">
        <v>18</v>
      </c>
      <c r="E552" s="1" t="s">
        <v>13</v>
      </c>
      <c r="F552" s="1" t="s">
        <v>41</v>
      </c>
      <c r="G552" s="1" t="s">
        <v>15</v>
      </c>
      <c r="H552">
        <v>4902801</v>
      </c>
      <c r="I552">
        <v>457202</v>
      </c>
      <c r="J552">
        <v>95950</v>
      </c>
      <c r="K552">
        <v>35485</v>
      </c>
      <c r="L552">
        <f>bbdd_Social_Media_Trends[[#This Row],[Likes]]+bbdd_Social_Media_Trends[[#This Row],[Shares]]+bbdd_Social_Media_Trends[[#This Row],[Comments]]</f>
        <v>588637</v>
      </c>
      <c r="M552">
        <f>bbdd_Social_Media_Trends[[#This Row],[Interactions]]/bbdd_Social_Media_Trends[[#This Row],[Views]]</f>
        <v>0.12006136900110774</v>
      </c>
      <c r="N552" s="1" t="s">
        <v>22</v>
      </c>
      <c r="O552" s="4">
        <f t="shared" si="8"/>
        <v>0</v>
      </c>
    </row>
    <row r="553" spans="1:15">
      <c r="A553" s="1" t="s">
        <v>593</v>
      </c>
      <c r="B553" s="2">
        <v>44864</v>
      </c>
      <c r="C553" s="13" t="str">
        <f>TEXT(bbdd_Social_Media_Trends[[#This Row],[Post_Date]],"aaaa-mm")</f>
        <v>2022-10</v>
      </c>
      <c r="D553" s="1" t="s">
        <v>27</v>
      </c>
      <c r="E553" s="1" t="s">
        <v>19</v>
      </c>
      <c r="F553" s="1" t="s">
        <v>47</v>
      </c>
      <c r="G553" s="1" t="s">
        <v>60</v>
      </c>
      <c r="H553">
        <v>4378018</v>
      </c>
      <c r="I553">
        <v>396292</v>
      </c>
      <c r="J553">
        <v>22112</v>
      </c>
      <c r="K553">
        <v>2274</v>
      </c>
      <c r="L553">
        <f>bbdd_Social_Media_Trends[[#This Row],[Likes]]+bbdd_Social_Media_Trends[[#This Row],[Shares]]+bbdd_Social_Media_Trends[[#This Row],[Comments]]</f>
        <v>420678</v>
      </c>
      <c r="M553">
        <f>bbdd_Social_Media_Trends[[#This Row],[Interactions]]/bbdd_Social_Media_Trends[[#This Row],[Views]]</f>
        <v>9.6088686707089824E-2</v>
      </c>
      <c r="N553" s="1" t="s">
        <v>22</v>
      </c>
      <c r="O553" s="4">
        <f t="shared" si="8"/>
        <v>0</v>
      </c>
    </row>
    <row r="554" spans="1:15">
      <c r="A554" s="1" t="s">
        <v>594</v>
      </c>
      <c r="B554" s="2">
        <v>44737</v>
      </c>
      <c r="C554" s="13" t="str">
        <f>TEXT(bbdd_Social_Media_Trends[[#This Row],[Post_Date]],"aaaa-mm")</f>
        <v>2022-06</v>
      </c>
      <c r="D554" s="1" t="s">
        <v>12</v>
      </c>
      <c r="E554" s="1" t="s">
        <v>52</v>
      </c>
      <c r="F554" s="1" t="s">
        <v>14</v>
      </c>
      <c r="G554" s="1" t="s">
        <v>15</v>
      </c>
      <c r="H554">
        <v>4489295</v>
      </c>
      <c r="I554">
        <v>37622</v>
      </c>
      <c r="J554">
        <v>68224</v>
      </c>
      <c r="K554">
        <v>46460</v>
      </c>
      <c r="L554">
        <f>bbdd_Social_Media_Trends[[#This Row],[Likes]]+bbdd_Social_Media_Trends[[#This Row],[Shares]]+bbdd_Social_Media_Trends[[#This Row],[Comments]]</f>
        <v>152306</v>
      </c>
      <c r="M554">
        <f>bbdd_Social_Media_Trends[[#This Row],[Interactions]]/bbdd_Social_Media_Trends[[#This Row],[Views]]</f>
        <v>3.3926485116259904E-2</v>
      </c>
      <c r="N554" s="1" t="s">
        <v>29</v>
      </c>
      <c r="O554" s="4">
        <f t="shared" si="8"/>
        <v>0</v>
      </c>
    </row>
    <row r="555" spans="1:15">
      <c r="A555" s="1" t="s">
        <v>595</v>
      </c>
      <c r="B555" s="2">
        <v>45092</v>
      </c>
      <c r="C555" s="13" t="str">
        <f>TEXT(bbdd_Social_Media_Trends[[#This Row],[Post_Date]],"aaaa-mm")</f>
        <v>2023-06</v>
      </c>
      <c r="D555" s="1" t="s">
        <v>12</v>
      </c>
      <c r="E555" s="1" t="s">
        <v>57</v>
      </c>
      <c r="F555" s="1" t="s">
        <v>47</v>
      </c>
      <c r="G555" s="1" t="s">
        <v>60</v>
      </c>
      <c r="H555">
        <v>4536700</v>
      </c>
      <c r="I555">
        <v>149329</v>
      </c>
      <c r="J555">
        <v>37190</v>
      </c>
      <c r="K555">
        <v>17569</v>
      </c>
      <c r="L555">
        <f>bbdd_Social_Media_Trends[[#This Row],[Likes]]+bbdd_Social_Media_Trends[[#This Row],[Shares]]+bbdd_Social_Media_Trends[[#This Row],[Comments]]</f>
        <v>204088</v>
      </c>
      <c r="M555">
        <f>bbdd_Social_Media_Trends[[#This Row],[Interactions]]/bbdd_Social_Media_Trends[[#This Row],[Views]]</f>
        <v>4.4986003041858617E-2</v>
      </c>
      <c r="N555" s="1" t="s">
        <v>22</v>
      </c>
      <c r="O555" s="4">
        <f t="shared" si="8"/>
        <v>0</v>
      </c>
    </row>
    <row r="556" spans="1:15">
      <c r="A556" s="1" t="s">
        <v>596</v>
      </c>
      <c r="B556" s="2">
        <v>45085</v>
      </c>
      <c r="C556" s="13" t="str">
        <f>TEXT(bbdd_Social_Media_Trends[[#This Row],[Post_Date]],"aaaa-mm")</f>
        <v>2023-06</v>
      </c>
      <c r="D556" s="1" t="s">
        <v>24</v>
      </c>
      <c r="E556" s="1" t="s">
        <v>52</v>
      </c>
      <c r="F556" s="1" t="s">
        <v>32</v>
      </c>
      <c r="G556" s="1" t="s">
        <v>25</v>
      </c>
      <c r="H556">
        <v>4303043</v>
      </c>
      <c r="I556">
        <v>415815</v>
      </c>
      <c r="J556">
        <v>78416</v>
      </c>
      <c r="K556">
        <v>44101</v>
      </c>
      <c r="L556">
        <f>bbdd_Social_Media_Trends[[#This Row],[Likes]]+bbdd_Social_Media_Trends[[#This Row],[Shares]]+bbdd_Social_Media_Trends[[#This Row],[Comments]]</f>
        <v>538332</v>
      </c>
      <c r="M556">
        <f>bbdd_Social_Media_Trends[[#This Row],[Interactions]]/bbdd_Social_Media_Trends[[#This Row],[Views]]</f>
        <v>0.12510495479594325</v>
      </c>
      <c r="N556" s="1" t="s">
        <v>29</v>
      </c>
      <c r="O556" s="4">
        <f t="shared" si="8"/>
        <v>0</v>
      </c>
    </row>
    <row r="557" spans="1:15">
      <c r="A557" s="1" t="s">
        <v>597</v>
      </c>
      <c r="B557" s="2">
        <v>44673</v>
      </c>
      <c r="C557" s="13" t="str">
        <f>TEXT(bbdd_Social_Media_Trends[[#This Row],[Post_Date]],"aaaa-mm")</f>
        <v>2022-04</v>
      </c>
      <c r="D557" s="1" t="s">
        <v>27</v>
      </c>
      <c r="E557" s="1" t="s">
        <v>52</v>
      </c>
      <c r="F557" s="1" t="s">
        <v>14</v>
      </c>
      <c r="G557" s="1" t="s">
        <v>28</v>
      </c>
      <c r="H557">
        <v>348322</v>
      </c>
      <c r="I557">
        <v>346558</v>
      </c>
      <c r="J557">
        <v>13640</v>
      </c>
      <c r="K557">
        <v>22532</v>
      </c>
      <c r="L557">
        <f>bbdd_Social_Media_Trends[[#This Row],[Likes]]+bbdd_Social_Media_Trends[[#This Row],[Shares]]+bbdd_Social_Media_Trends[[#This Row],[Comments]]</f>
        <v>382730</v>
      </c>
      <c r="M557">
        <f>bbdd_Social_Media_Trends[[#This Row],[Interactions]]/bbdd_Social_Media_Trends[[#This Row],[Views]]</f>
        <v>1.0987821613334787</v>
      </c>
      <c r="N557" s="1" t="s">
        <v>16</v>
      </c>
      <c r="O557" s="4">
        <f t="shared" si="8"/>
        <v>0</v>
      </c>
    </row>
    <row r="558" spans="1:15">
      <c r="A558" s="1" t="s">
        <v>598</v>
      </c>
      <c r="B558" s="2">
        <v>45010</v>
      </c>
      <c r="C558" s="13" t="str">
        <f>TEXT(bbdd_Social_Media_Trends[[#This Row],[Post_Date]],"aaaa-mm")</f>
        <v>2023-03</v>
      </c>
      <c r="D558" s="1" t="s">
        <v>18</v>
      </c>
      <c r="E558" s="1" t="s">
        <v>52</v>
      </c>
      <c r="F558" s="1" t="s">
        <v>32</v>
      </c>
      <c r="G558" s="1" t="s">
        <v>44</v>
      </c>
      <c r="H558">
        <v>129205</v>
      </c>
      <c r="I558">
        <v>493844</v>
      </c>
      <c r="J558">
        <v>93705</v>
      </c>
      <c r="K558">
        <v>39629</v>
      </c>
      <c r="L558">
        <f>bbdd_Social_Media_Trends[[#This Row],[Likes]]+bbdd_Social_Media_Trends[[#This Row],[Shares]]+bbdd_Social_Media_Trends[[#This Row],[Comments]]</f>
        <v>627178</v>
      </c>
      <c r="M558">
        <f>bbdd_Social_Media_Trends[[#This Row],[Interactions]]/bbdd_Social_Media_Trends[[#This Row],[Views]]</f>
        <v>4.8541310320808018</v>
      </c>
      <c r="N558" s="1" t="s">
        <v>16</v>
      </c>
      <c r="O558" s="4">
        <f t="shared" si="8"/>
        <v>0</v>
      </c>
    </row>
    <row r="559" spans="1:15">
      <c r="A559" s="1" t="s">
        <v>599</v>
      </c>
      <c r="B559" s="2">
        <v>44824</v>
      </c>
      <c r="C559" s="13" t="str">
        <f>TEXT(bbdd_Social_Media_Trends[[#This Row],[Post_Date]],"aaaa-mm")</f>
        <v>2022-09</v>
      </c>
      <c r="D559" s="1" t="s">
        <v>27</v>
      </c>
      <c r="E559" s="1" t="s">
        <v>57</v>
      </c>
      <c r="F559" s="1" t="s">
        <v>14</v>
      </c>
      <c r="G559" s="1" t="s">
        <v>60</v>
      </c>
      <c r="H559">
        <v>4402616</v>
      </c>
      <c r="I559">
        <v>162946</v>
      </c>
      <c r="J559">
        <v>44597</v>
      </c>
      <c r="K559">
        <v>39590</v>
      </c>
      <c r="L559">
        <f>bbdd_Social_Media_Trends[[#This Row],[Likes]]+bbdd_Social_Media_Trends[[#This Row],[Shares]]+bbdd_Social_Media_Trends[[#This Row],[Comments]]</f>
        <v>247133</v>
      </c>
      <c r="M559">
        <f>bbdd_Social_Media_Trends[[#This Row],[Interactions]]/bbdd_Social_Media_Trends[[#This Row],[Views]]</f>
        <v>5.6133217159979432E-2</v>
      </c>
      <c r="N559" s="1" t="s">
        <v>16</v>
      </c>
      <c r="O559" s="4">
        <f t="shared" si="8"/>
        <v>0</v>
      </c>
    </row>
    <row r="560" spans="1:15">
      <c r="A560" s="1" t="s">
        <v>600</v>
      </c>
      <c r="B560" s="2">
        <v>44686</v>
      </c>
      <c r="C560" s="13" t="str">
        <f>TEXT(bbdd_Social_Media_Trends[[#This Row],[Post_Date]],"aaaa-mm")</f>
        <v>2022-05</v>
      </c>
      <c r="D560" s="1" t="s">
        <v>24</v>
      </c>
      <c r="E560" s="1" t="s">
        <v>13</v>
      </c>
      <c r="F560" s="1" t="s">
        <v>32</v>
      </c>
      <c r="G560" s="1" t="s">
        <v>15</v>
      </c>
      <c r="H560">
        <v>100506</v>
      </c>
      <c r="I560">
        <v>161319</v>
      </c>
      <c r="J560">
        <v>17132</v>
      </c>
      <c r="K560">
        <v>32048</v>
      </c>
      <c r="L560">
        <f>bbdd_Social_Media_Trends[[#This Row],[Likes]]+bbdd_Social_Media_Trends[[#This Row],[Shares]]+bbdd_Social_Media_Trends[[#This Row],[Comments]]</f>
        <v>210499</v>
      </c>
      <c r="M560">
        <f>bbdd_Social_Media_Trends[[#This Row],[Interactions]]/bbdd_Social_Media_Trends[[#This Row],[Views]]</f>
        <v>2.094392374584602</v>
      </c>
      <c r="N560" s="1" t="s">
        <v>29</v>
      </c>
      <c r="O560" s="4">
        <f t="shared" si="8"/>
        <v>0</v>
      </c>
    </row>
    <row r="561" spans="1:15">
      <c r="A561" s="1" t="s">
        <v>601</v>
      </c>
      <c r="B561" s="2">
        <v>45215</v>
      </c>
      <c r="C561" s="13" t="str">
        <f>TEXT(bbdd_Social_Media_Trends[[#This Row],[Post_Date]],"aaaa-mm")</f>
        <v>2023-10</v>
      </c>
      <c r="D561" s="1" t="s">
        <v>27</v>
      </c>
      <c r="E561" s="1" t="s">
        <v>46</v>
      </c>
      <c r="F561" s="1" t="s">
        <v>36</v>
      </c>
      <c r="G561" s="1" t="s">
        <v>37</v>
      </c>
      <c r="H561">
        <v>4377468</v>
      </c>
      <c r="I561">
        <v>364956</v>
      </c>
      <c r="J561">
        <v>49873</v>
      </c>
      <c r="K561">
        <v>18498</v>
      </c>
      <c r="L561">
        <f>bbdd_Social_Media_Trends[[#This Row],[Likes]]+bbdd_Social_Media_Trends[[#This Row],[Shares]]+bbdd_Social_Media_Trends[[#This Row],[Comments]]</f>
        <v>433327</v>
      </c>
      <c r="M561">
        <f>bbdd_Social_Media_Trends[[#This Row],[Interactions]]/bbdd_Social_Media_Trends[[#This Row],[Views]]</f>
        <v>9.8990329569513702E-2</v>
      </c>
      <c r="N561" s="1" t="s">
        <v>16</v>
      </c>
      <c r="O561" s="4">
        <f t="shared" si="8"/>
        <v>0</v>
      </c>
    </row>
    <row r="562" spans="1:15">
      <c r="A562" s="1" t="s">
        <v>602</v>
      </c>
      <c r="B562" s="2">
        <v>45184</v>
      </c>
      <c r="C562" s="13" t="str">
        <f>TEXT(bbdd_Social_Media_Trends[[#This Row],[Post_Date]],"aaaa-mm")</f>
        <v>2023-09</v>
      </c>
      <c r="D562" s="1" t="s">
        <v>12</v>
      </c>
      <c r="E562" s="1" t="s">
        <v>52</v>
      </c>
      <c r="F562" s="1" t="s">
        <v>14</v>
      </c>
      <c r="G562" s="1" t="s">
        <v>50</v>
      </c>
      <c r="H562">
        <v>1568096</v>
      </c>
      <c r="I562">
        <v>365320</v>
      </c>
      <c r="J562">
        <v>56390</v>
      </c>
      <c r="K562">
        <v>19992</v>
      </c>
      <c r="L562">
        <f>bbdd_Social_Media_Trends[[#This Row],[Likes]]+bbdd_Social_Media_Trends[[#This Row],[Shares]]+bbdd_Social_Media_Trends[[#This Row],[Comments]]</f>
        <v>441702</v>
      </c>
      <c r="M562">
        <f>bbdd_Social_Media_Trends[[#This Row],[Interactions]]/bbdd_Social_Media_Trends[[#This Row],[Views]]</f>
        <v>0.28168045833928534</v>
      </c>
      <c r="N562" s="1" t="s">
        <v>29</v>
      </c>
      <c r="O562" s="4">
        <f t="shared" si="8"/>
        <v>0</v>
      </c>
    </row>
    <row r="563" spans="1:15">
      <c r="A563" s="1" t="s">
        <v>603</v>
      </c>
      <c r="B563" s="2">
        <v>44987</v>
      </c>
      <c r="C563" s="13" t="str">
        <f>TEXT(bbdd_Social_Media_Trends[[#This Row],[Post_Date]],"aaaa-mm")</f>
        <v>2023-03</v>
      </c>
      <c r="D563" s="1" t="s">
        <v>27</v>
      </c>
      <c r="E563" s="1" t="s">
        <v>39</v>
      </c>
      <c r="F563" s="1" t="s">
        <v>14</v>
      </c>
      <c r="G563" s="1" t="s">
        <v>50</v>
      </c>
      <c r="H563">
        <v>147145</v>
      </c>
      <c r="I563">
        <v>283273</v>
      </c>
      <c r="J563">
        <v>38125</v>
      </c>
      <c r="K563">
        <v>30094</v>
      </c>
      <c r="L563">
        <f>bbdd_Social_Media_Trends[[#This Row],[Likes]]+bbdd_Social_Media_Trends[[#This Row],[Shares]]+bbdd_Social_Media_Trends[[#This Row],[Comments]]</f>
        <v>351492</v>
      </c>
      <c r="M563">
        <f>bbdd_Social_Media_Trends[[#This Row],[Interactions]]/bbdd_Social_Media_Trends[[#This Row],[Views]]</f>
        <v>2.3887457949641511</v>
      </c>
      <c r="N563" s="1" t="s">
        <v>29</v>
      </c>
      <c r="O563" s="4">
        <f t="shared" si="8"/>
        <v>0</v>
      </c>
    </row>
    <row r="564" spans="1:15">
      <c r="A564" s="1" t="s">
        <v>604</v>
      </c>
      <c r="B564" s="2">
        <v>44770</v>
      </c>
      <c r="C564" s="13" t="str">
        <f>TEXT(bbdd_Social_Media_Trends[[#This Row],[Post_Date]],"aaaa-mm")</f>
        <v>2022-07</v>
      </c>
      <c r="D564" s="1" t="s">
        <v>12</v>
      </c>
      <c r="E564" s="1" t="s">
        <v>49</v>
      </c>
      <c r="F564" s="1" t="s">
        <v>14</v>
      </c>
      <c r="G564" s="1" t="s">
        <v>28</v>
      </c>
      <c r="H564">
        <v>2732458</v>
      </c>
      <c r="I564">
        <v>330425</v>
      </c>
      <c r="J564">
        <v>27066</v>
      </c>
      <c r="K564">
        <v>37518</v>
      </c>
      <c r="L564">
        <f>bbdd_Social_Media_Trends[[#This Row],[Likes]]+bbdd_Social_Media_Trends[[#This Row],[Shares]]+bbdd_Social_Media_Trends[[#This Row],[Comments]]</f>
        <v>395009</v>
      </c>
      <c r="M564">
        <f>bbdd_Social_Media_Trends[[#This Row],[Interactions]]/bbdd_Social_Media_Trends[[#This Row],[Views]]</f>
        <v>0.14456178283435647</v>
      </c>
      <c r="N564" s="1" t="s">
        <v>22</v>
      </c>
      <c r="O564" s="4">
        <f t="shared" si="8"/>
        <v>0</v>
      </c>
    </row>
    <row r="565" spans="1:15">
      <c r="A565" s="1" t="s">
        <v>605</v>
      </c>
      <c r="B565" s="2">
        <v>44724</v>
      </c>
      <c r="C565" s="13" t="str">
        <f>TEXT(bbdd_Social_Media_Trends[[#This Row],[Post_Date]],"aaaa-mm")</f>
        <v>2022-06</v>
      </c>
      <c r="D565" s="1" t="s">
        <v>27</v>
      </c>
      <c r="E565" s="1" t="s">
        <v>46</v>
      </c>
      <c r="F565" s="1" t="s">
        <v>47</v>
      </c>
      <c r="G565" s="1" t="s">
        <v>37</v>
      </c>
      <c r="H565">
        <v>4278894</v>
      </c>
      <c r="I565">
        <v>445708</v>
      </c>
      <c r="J565">
        <v>53584</v>
      </c>
      <c r="K565">
        <v>44109</v>
      </c>
      <c r="L565">
        <f>bbdd_Social_Media_Trends[[#This Row],[Likes]]+bbdd_Social_Media_Trends[[#This Row],[Shares]]+bbdd_Social_Media_Trends[[#This Row],[Comments]]</f>
        <v>543401</v>
      </c>
      <c r="M565">
        <f>bbdd_Social_Media_Trends[[#This Row],[Interactions]]/bbdd_Social_Media_Trends[[#This Row],[Views]]</f>
        <v>0.12699566757204081</v>
      </c>
      <c r="N565" s="1" t="s">
        <v>29</v>
      </c>
      <c r="O565" s="4">
        <f t="shared" si="8"/>
        <v>0</v>
      </c>
    </row>
    <row r="566" spans="1:15">
      <c r="A566" s="1" t="s">
        <v>606</v>
      </c>
      <c r="B566" s="2">
        <v>44628</v>
      </c>
      <c r="C566" s="13" t="str">
        <f>TEXT(bbdd_Social_Media_Trends[[#This Row],[Post_Date]],"aaaa-mm")</f>
        <v>2022-03</v>
      </c>
      <c r="D566" s="1" t="s">
        <v>12</v>
      </c>
      <c r="E566" s="1" t="s">
        <v>46</v>
      </c>
      <c r="F566" s="1" t="s">
        <v>47</v>
      </c>
      <c r="G566" s="1" t="s">
        <v>37</v>
      </c>
      <c r="H566">
        <v>2325819</v>
      </c>
      <c r="I566">
        <v>315226</v>
      </c>
      <c r="J566">
        <v>26911</v>
      </c>
      <c r="K566">
        <v>8993</v>
      </c>
      <c r="L566">
        <f>bbdd_Social_Media_Trends[[#This Row],[Likes]]+bbdd_Social_Media_Trends[[#This Row],[Shares]]+bbdd_Social_Media_Trends[[#This Row],[Comments]]</f>
        <v>351130</v>
      </c>
      <c r="M566">
        <f>bbdd_Social_Media_Trends[[#This Row],[Interactions]]/bbdd_Social_Media_Trends[[#This Row],[Views]]</f>
        <v>0.15097047534653385</v>
      </c>
      <c r="N566" s="1" t="s">
        <v>16</v>
      </c>
      <c r="O566" s="4">
        <f t="shared" si="8"/>
        <v>0</v>
      </c>
    </row>
    <row r="567" spans="1:15">
      <c r="A567" s="1" t="s">
        <v>607</v>
      </c>
      <c r="B567" s="2">
        <v>44793</v>
      </c>
      <c r="C567" s="13" t="str">
        <f>TEXT(bbdd_Social_Media_Trends[[#This Row],[Post_Date]],"aaaa-mm")</f>
        <v>2022-08</v>
      </c>
      <c r="D567" s="1" t="s">
        <v>18</v>
      </c>
      <c r="E567" s="1" t="s">
        <v>49</v>
      </c>
      <c r="F567" s="1" t="s">
        <v>14</v>
      </c>
      <c r="G567" s="1" t="s">
        <v>44</v>
      </c>
      <c r="H567">
        <v>90504</v>
      </c>
      <c r="I567">
        <v>10397</v>
      </c>
      <c r="J567">
        <v>53914</v>
      </c>
      <c r="K567">
        <v>41748</v>
      </c>
      <c r="L567">
        <f>bbdd_Social_Media_Trends[[#This Row],[Likes]]+bbdd_Social_Media_Trends[[#This Row],[Shares]]+bbdd_Social_Media_Trends[[#This Row],[Comments]]</f>
        <v>106059</v>
      </c>
      <c r="M567">
        <f>bbdd_Social_Media_Trends[[#This Row],[Interactions]]/bbdd_Social_Media_Trends[[#This Row],[Views]]</f>
        <v>1.1718708565367277</v>
      </c>
      <c r="N567" s="1" t="s">
        <v>16</v>
      </c>
      <c r="O567" s="4">
        <f t="shared" si="8"/>
        <v>0</v>
      </c>
    </row>
    <row r="568" spans="1:15">
      <c r="A568" s="1" t="s">
        <v>608</v>
      </c>
      <c r="B568" s="2">
        <v>45169</v>
      </c>
      <c r="C568" s="13" t="str">
        <f>TEXT(bbdd_Social_Media_Trends[[#This Row],[Post_Date]],"aaaa-mm")</f>
        <v>2023-08</v>
      </c>
      <c r="D568" s="1" t="s">
        <v>27</v>
      </c>
      <c r="E568" s="1" t="s">
        <v>52</v>
      </c>
      <c r="F568" s="1" t="s">
        <v>20</v>
      </c>
      <c r="G568" s="1" t="s">
        <v>37</v>
      </c>
      <c r="H568">
        <v>449430</v>
      </c>
      <c r="I568">
        <v>369184</v>
      </c>
      <c r="J568">
        <v>10787</v>
      </c>
      <c r="K568">
        <v>30236</v>
      </c>
      <c r="L568">
        <f>bbdd_Social_Media_Trends[[#This Row],[Likes]]+bbdd_Social_Media_Trends[[#This Row],[Shares]]+bbdd_Social_Media_Trends[[#This Row],[Comments]]</f>
        <v>410207</v>
      </c>
      <c r="M568">
        <f>bbdd_Social_Media_Trends[[#This Row],[Interactions]]/bbdd_Social_Media_Trends[[#This Row],[Views]]</f>
        <v>0.91272723227198893</v>
      </c>
      <c r="N568" s="1" t="s">
        <v>22</v>
      </c>
      <c r="O568" s="4">
        <f t="shared" si="8"/>
        <v>0</v>
      </c>
    </row>
    <row r="569" spans="1:15">
      <c r="A569" s="1" t="s">
        <v>609</v>
      </c>
      <c r="B569" s="2">
        <v>44640</v>
      </c>
      <c r="C569" s="13" t="str">
        <f>TEXT(bbdd_Social_Media_Trends[[#This Row],[Post_Date]],"aaaa-mm")</f>
        <v>2022-03</v>
      </c>
      <c r="D569" s="1" t="s">
        <v>18</v>
      </c>
      <c r="E569" s="1" t="s">
        <v>57</v>
      </c>
      <c r="F569" s="1" t="s">
        <v>14</v>
      </c>
      <c r="G569" s="1" t="s">
        <v>15</v>
      </c>
      <c r="H569">
        <v>1357187</v>
      </c>
      <c r="I569">
        <v>35801</v>
      </c>
      <c r="J569">
        <v>70630</v>
      </c>
      <c r="K569">
        <v>1191</v>
      </c>
      <c r="L569">
        <f>bbdd_Social_Media_Trends[[#This Row],[Likes]]+bbdd_Social_Media_Trends[[#This Row],[Shares]]+bbdd_Social_Media_Trends[[#This Row],[Comments]]</f>
        <v>107622</v>
      </c>
      <c r="M569">
        <f>bbdd_Social_Media_Trends[[#This Row],[Interactions]]/bbdd_Social_Media_Trends[[#This Row],[Views]]</f>
        <v>7.9297841785988227E-2</v>
      </c>
      <c r="N569" s="1" t="s">
        <v>16</v>
      </c>
      <c r="O569" s="4">
        <f t="shared" si="8"/>
        <v>0</v>
      </c>
    </row>
    <row r="570" spans="1:15">
      <c r="A570" s="1" t="s">
        <v>610</v>
      </c>
      <c r="B570" s="2">
        <v>45260</v>
      </c>
      <c r="C570" s="13" t="str">
        <f>TEXT(bbdd_Social_Media_Trends[[#This Row],[Post_Date]],"aaaa-mm")</f>
        <v>2023-11</v>
      </c>
      <c r="D570" s="1" t="s">
        <v>24</v>
      </c>
      <c r="E570" s="1" t="s">
        <v>57</v>
      </c>
      <c r="F570" s="1" t="s">
        <v>20</v>
      </c>
      <c r="G570" s="1" t="s">
        <v>37</v>
      </c>
      <c r="H570">
        <v>3342463</v>
      </c>
      <c r="I570">
        <v>476827</v>
      </c>
      <c r="J570">
        <v>68811</v>
      </c>
      <c r="K570">
        <v>49349</v>
      </c>
      <c r="L570">
        <f>bbdd_Social_Media_Trends[[#This Row],[Likes]]+bbdd_Social_Media_Trends[[#This Row],[Shares]]+bbdd_Social_Media_Trends[[#This Row],[Comments]]</f>
        <v>594987</v>
      </c>
      <c r="M570">
        <f>bbdd_Social_Media_Trends[[#This Row],[Interactions]]/bbdd_Social_Media_Trends[[#This Row],[Views]]</f>
        <v>0.17800855237589766</v>
      </c>
      <c r="N570" s="1" t="s">
        <v>22</v>
      </c>
      <c r="O570" s="4">
        <f t="shared" si="8"/>
        <v>0</v>
      </c>
    </row>
    <row r="571" spans="1:15">
      <c r="A571" s="1" t="s">
        <v>611</v>
      </c>
      <c r="B571" s="2">
        <v>44589</v>
      </c>
      <c r="C571" s="13" t="str">
        <f>TEXT(bbdd_Social_Media_Trends[[#This Row],[Post_Date]],"aaaa-mm")</f>
        <v>2022-01</v>
      </c>
      <c r="D571" s="1" t="s">
        <v>12</v>
      </c>
      <c r="E571" s="1" t="s">
        <v>13</v>
      </c>
      <c r="F571" s="1" t="s">
        <v>47</v>
      </c>
      <c r="G571" s="1" t="s">
        <v>21</v>
      </c>
      <c r="H571">
        <v>137563</v>
      </c>
      <c r="I571">
        <v>40490</v>
      </c>
      <c r="J571">
        <v>5847</v>
      </c>
      <c r="K571">
        <v>43200</v>
      </c>
      <c r="L571">
        <f>bbdd_Social_Media_Trends[[#This Row],[Likes]]+bbdd_Social_Media_Trends[[#This Row],[Shares]]+bbdd_Social_Media_Trends[[#This Row],[Comments]]</f>
        <v>89537</v>
      </c>
      <c r="M571">
        <f>bbdd_Social_Media_Trends[[#This Row],[Interactions]]/bbdd_Social_Media_Trends[[#This Row],[Views]]</f>
        <v>0.65087996045448271</v>
      </c>
      <c r="N571" s="1" t="s">
        <v>22</v>
      </c>
      <c r="O571" s="4">
        <f t="shared" si="8"/>
        <v>0</v>
      </c>
    </row>
    <row r="572" spans="1:15">
      <c r="A572" s="1" t="s">
        <v>612</v>
      </c>
      <c r="B572" s="2">
        <v>44975</v>
      </c>
      <c r="C572" s="13" t="str">
        <f>TEXT(bbdd_Social_Media_Trends[[#This Row],[Post_Date]],"aaaa-mm")</f>
        <v>2023-02</v>
      </c>
      <c r="D572" s="1" t="s">
        <v>18</v>
      </c>
      <c r="E572" s="1" t="s">
        <v>59</v>
      </c>
      <c r="F572" s="1" t="s">
        <v>41</v>
      </c>
      <c r="G572" s="1" t="s">
        <v>44</v>
      </c>
      <c r="H572">
        <v>1211898</v>
      </c>
      <c r="I572">
        <v>301141</v>
      </c>
      <c r="J572">
        <v>73729</v>
      </c>
      <c r="K572">
        <v>34908</v>
      </c>
      <c r="L572">
        <f>bbdd_Social_Media_Trends[[#This Row],[Likes]]+bbdd_Social_Media_Trends[[#This Row],[Shares]]+bbdd_Social_Media_Trends[[#This Row],[Comments]]</f>
        <v>409778</v>
      </c>
      <c r="M572">
        <f>bbdd_Social_Media_Trends[[#This Row],[Interactions]]/bbdd_Social_Media_Trends[[#This Row],[Views]]</f>
        <v>0.33812911647679922</v>
      </c>
      <c r="N572" s="1" t="s">
        <v>16</v>
      </c>
      <c r="O572" s="4">
        <f t="shared" si="8"/>
        <v>0</v>
      </c>
    </row>
    <row r="573" spans="1:15">
      <c r="A573" s="1" t="s">
        <v>613</v>
      </c>
      <c r="B573" s="2">
        <v>45176</v>
      </c>
      <c r="C573" s="13" t="str">
        <f>TEXT(bbdd_Social_Media_Trends[[#This Row],[Post_Date]],"aaaa-mm")</f>
        <v>2023-09</v>
      </c>
      <c r="D573" s="1" t="s">
        <v>24</v>
      </c>
      <c r="E573" s="1" t="s">
        <v>49</v>
      </c>
      <c r="F573" s="1" t="s">
        <v>41</v>
      </c>
      <c r="G573" s="1" t="s">
        <v>28</v>
      </c>
      <c r="H573">
        <v>3574989</v>
      </c>
      <c r="I573">
        <v>180600</v>
      </c>
      <c r="J573">
        <v>24471</v>
      </c>
      <c r="K573">
        <v>22982</v>
      </c>
      <c r="L573">
        <f>bbdd_Social_Media_Trends[[#This Row],[Likes]]+bbdd_Social_Media_Trends[[#This Row],[Shares]]+bbdd_Social_Media_Trends[[#This Row],[Comments]]</f>
        <v>228053</v>
      </c>
      <c r="M573">
        <f>bbdd_Social_Media_Trends[[#This Row],[Interactions]]/bbdd_Social_Media_Trends[[#This Row],[Views]]</f>
        <v>6.3791245231803517E-2</v>
      </c>
      <c r="N573" s="1" t="s">
        <v>16</v>
      </c>
      <c r="O573" s="4">
        <f t="shared" si="8"/>
        <v>0</v>
      </c>
    </row>
    <row r="574" spans="1:15">
      <c r="A574" s="1" t="s">
        <v>614</v>
      </c>
      <c r="B574" s="2">
        <v>44663</v>
      </c>
      <c r="C574" s="13" t="str">
        <f>TEXT(bbdd_Social_Media_Trends[[#This Row],[Post_Date]],"aaaa-mm")</f>
        <v>2022-04</v>
      </c>
      <c r="D574" s="1" t="s">
        <v>12</v>
      </c>
      <c r="E574" s="1" t="s">
        <v>31</v>
      </c>
      <c r="F574" s="1" t="s">
        <v>14</v>
      </c>
      <c r="G574" s="1" t="s">
        <v>50</v>
      </c>
      <c r="H574">
        <v>885342</v>
      </c>
      <c r="I574">
        <v>214451</v>
      </c>
      <c r="J574">
        <v>28768</v>
      </c>
      <c r="K574">
        <v>31466</v>
      </c>
      <c r="L574">
        <f>bbdd_Social_Media_Trends[[#This Row],[Likes]]+bbdd_Social_Media_Trends[[#This Row],[Shares]]+bbdd_Social_Media_Trends[[#This Row],[Comments]]</f>
        <v>274685</v>
      </c>
      <c r="M574">
        <f>bbdd_Social_Media_Trends[[#This Row],[Interactions]]/bbdd_Social_Media_Trends[[#This Row],[Views]]</f>
        <v>0.31025863451637897</v>
      </c>
      <c r="N574" s="1" t="s">
        <v>16</v>
      </c>
      <c r="O574" s="4">
        <f t="shared" si="8"/>
        <v>0</v>
      </c>
    </row>
    <row r="575" spans="1:15">
      <c r="A575" s="1" t="s">
        <v>615</v>
      </c>
      <c r="B575" s="2">
        <v>44844</v>
      </c>
      <c r="C575" s="13" t="str">
        <f>TEXT(bbdd_Social_Media_Trends[[#This Row],[Post_Date]],"aaaa-mm")</f>
        <v>2022-10</v>
      </c>
      <c r="D575" s="1" t="s">
        <v>27</v>
      </c>
      <c r="E575" s="1" t="s">
        <v>39</v>
      </c>
      <c r="F575" s="1" t="s">
        <v>14</v>
      </c>
      <c r="G575" s="1" t="s">
        <v>50</v>
      </c>
      <c r="H575">
        <v>3620989</v>
      </c>
      <c r="I575">
        <v>185166</v>
      </c>
      <c r="J575">
        <v>73884</v>
      </c>
      <c r="K575">
        <v>46247</v>
      </c>
      <c r="L575">
        <f>bbdd_Social_Media_Trends[[#This Row],[Likes]]+bbdd_Social_Media_Trends[[#This Row],[Shares]]+bbdd_Social_Media_Trends[[#This Row],[Comments]]</f>
        <v>305297</v>
      </c>
      <c r="M575">
        <f>bbdd_Social_Media_Trends[[#This Row],[Interactions]]/bbdd_Social_Media_Trends[[#This Row],[Views]]</f>
        <v>8.4313153119216874E-2</v>
      </c>
      <c r="N575" s="1" t="s">
        <v>29</v>
      </c>
      <c r="O575" s="4">
        <f t="shared" si="8"/>
        <v>0</v>
      </c>
    </row>
    <row r="576" spans="1:15">
      <c r="A576" s="1" t="s">
        <v>616</v>
      </c>
      <c r="B576" s="2">
        <v>45099</v>
      </c>
      <c r="C576" s="13" t="str">
        <f>TEXT(bbdd_Social_Media_Trends[[#This Row],[Post_Date]],"aaaa-mm")</f>
        <v>2023-06</v>
      </c>
      <c r="D576" s="1" t="s">
        <v>18</v>
      </c>
      <c r="E576" s="1" t="s">
        <v>31</v>
      </c>
      <c r="F576" s="1" t="s">
        <v>47</v>
      </c>
      <c r="G576" s="1" t="s">
        <v>50</v>
      </c>
      <c r="H576">
        <v>4694304</v>
      </c>
      <c r="I576">
        <v>15155</v>
      </c>
      <c r="J576">
        <v>48834</v>
      </c>
      <c r="K576">
        <v>46703</v>
      </c>
      <c r="L576">
        <f>bbdd_Social_Media_Trends[[#This Row],[Likes]]+bbdd_Social_Media_Trends[[#This Row],[Shares]]+bbdd_Social_Media_Trends[[#This Row],[Comments]]</f>
        <v>110692</v>
      </c>
      <c r="M576">
        <f>bbdd_Social_Media_Trends[[#This Row],[Interactions]]/bbdd_Social_Media_Trends[[#This Row],[Views]]</f>
        <v>2.3580066395359141E-2</v>
      </c>
      <c r="N576" s="1" t="s">
        <v>29</v>
      </c>
      <c r="O576" s="4">
        <f t="shared" si="8"/>
        <v>0</v>
      </c>
    </row>
    <row r="577" spans="1:15">
      <c r="A577" s="1" t="s">
        <v>617</v>
      </c>
      <c r="B577" s="2">
        <v>44776</v>
      </c>
      <c r="C577" s="13" t="str">
        <f>TEXT(bbdd_Social_Media_Trends[[#This Row],[Post_Date]],"aaaa-mm")</f>
        <v>2022-08</v>
      </c>
      <c r="D577" s="1" t="s">
        <v>12</v>
      </c>
      <c r="E577" s="1" t="s">
        <v>59</v>
      </c>
      <c r="F577" s="1" t="s">
        <v>41</v>
      </c>
      <c r="G577" s="1" t="s">
        <v>28</v>
      </c>
      <c r="H577">
        <v>4298867</v>
      </c>
      <c r="I577">
        <v>233439</v>
      </c>
      <c r="J577">
        <v>92096</v>
      </c>
      <c r="K577">
        <v>20234</v>
      </c>
      <c r="L577">
        <f>bbdd_Social_Media_Trends[[#This Row],[Likes]]+bbdd_Social_Media_Trends[[#This Row],[Shares]]+bbdd_Social_Media_Trends[[#This Row],[Comments]]</f>
        <v>345769</v>
      </c>
      <c r="M577">
        <f>bbdd_Social_Media_Trends[[#This Row],[Interactions]]/bbdd_Social_Media_Trends[[#This Row],[Views]]</f>
        <v>8.0432588400618121E-2</v>
      </c>
      <c r="N577" s="1" t="s">
        <v>16</v>
      </c>
      <c r="O577" s="4">
        <f t="shared" si="8"/>
        <v>0</v>
      </c>
    </row>
    <row r="578" spans="1:15">
      <c r="A578" s="1" t="s">
        <v>618</v>
      </c>
      <c r="B578" s="2">
        <v>45108</v>
      </c>
      <c r="C578" s="13" t="str">
        <f>TEXT(bbdd_Social_Media_Trends[[#This Row],[Post_Date]],"aaaa-mm")</f>
        <v>2023-07</v>
      </c>
      <c r="D578" s="1" t="s">
        <v>12</v>
      </c>
      <c r="E578" s="1" t="s">
        <v>19</v>
      </c>
      <c r="F578" s="1" t="s">
        <v>36</v>
      </c>
      <c r="G578" s="1" t="s">
        <v>28</v>
      </c>
      <c r="H578">
        <v>1308627</v>
      </c>
      <c r="I578">
        <v>212701</v>
      </c>
      <c r="J578">
        <v>97549</v>
      </c>
      <c r="K578">
        <v>10352</v>
      </c>
      <c r="L578">
        <f>bbdd_Social_Media_Trends[[#This Row],[Likes]]+bbdd_Social_Media_Trends[[#This Row],[Shares]]+bbdd_Social_Media_Trends[[#This Row],[Comments]]</f>
        <v>320602</v>
      </c>
      <c r="M578">
        <f>bbdd_Social_Media_Trends[[#This Row],[Interactions]]/bbdd_Social_Media_Trends[[#This Row],[Views]]</f>
        <v>0.24499112428522413</v>
      </c>
      <c r="N578" s="1" t="s">
        <v>29</v>
      </c>
      <c r="O578" s="4">
        <f t="shared" ref="O578:O641" si="9">IF(ISERROR(VLOOKUP(A578,A579:A5576,1,FALSE)),0, 1)</f>
        <v>0</v>
      </c>
    </row>
    <row r="579" spans="1:15">
      <c r="A579" s="1" t="s">
        <v>619</v>
      </c>
      <c r="B579" s="2">
        <v>44941</v>
      </c>
      <c r="C579" s="13" t="str">
        <f>TEXT(bbdd_Social_Media_Trends[[#This Row],[Post_Date]],"aaaa-mm")</f>
        <v>2023-01</v>
      </c>
      <c r="D579" s="1" t="s">
        <v>18</v>
      </c>
      <c r="E579" s="1" t="s">
        <v>59</v>
      </c>
      <c r="F579" s="1" t="s">
        <v>32</v>
      </c>
      <c r="G579" s="1" t="s">
        <v>50</v>
      </c>
      <c r="H579">
        <v>2126836</v>
      </c>
      <c r="I579">
        <v>135067</v>
      </c>
      <c r="J579">
        <v>2582</v>
      </c>
      <c r="K579">
        <v>34647</v>
      </c>
      <c r="L579">
        <f>bbdd_Social_Media_Trends[[#This Row],[Likes]]+bbdd_Social_Media_Trends[[#This Row],[Shares]]+bbdd_Social_Media_Trends[[#This Row],[Comments]]</f>
        <v>172296</v>
      </c>
      <c r="M579">
        <f>bbdd_Social_Media_Trends[[#This Row],[Interactions]]/bbdd_Social_Media_Trends[[#This Row],[Views]]</f>
        <v>8.1010477535644498E-2</v>
      </c>
      <c r="N579" s="1" t="s">
        <v>22</v>
      </c>
      <c r="O579" s="4">
        <f t="shared" si="9"/>
        <v>0</v>
      </c>
    </row>
    <row r="580" spans="1:15">
      <c r="A580" s="1" t="s">
        <v>620</v>
      </c>
      <c r="B580" s="2">
        <v>44953</v>
      </c>
      <c r="C580" s="13" t="str">
        <f>TEXT(bbdd_Social_Media_Trends[[#This Row],[Post_Date]],"aaaa-mm")</f>
        <v>2023-01</v>
      </c>
      <c r="D580" s="1" t="s">
        <v>27</v>
      </c>
      <c r="E580" s="1" t="s">
        <v>13</v>
      </c>
      <c r="F580" s="1" t="s">
        <v>41</v>
      </c>
      <c r="G580" s="1" t="s">
        <v>50</v>
      </c>
      <c r="H580">
        <v>4411840</v>
      </c>
      <c r="I580">
        <v>488416</v>
      </c>
      <c r="J580">
        <v>16876</v>
      </c>
      <c r="K580">
        <v>36638</v>
      </c>
      <c r="L580">
        <f>bbdd_Social_Media_Trends[[#This Row],[Likes]]+bbdd_Social_Media_Trends[[#This Row],[Shares]]+bbdd_Social_Media_Trends[[#This Row],[Comments]]</f>
        <v>541930</v>
      </c>
      <c r="M580">
        <f>bbdd_Social_Media_Trends[[#This Row],[Interactions]]/bbdd_Social_Media_Trends[[#This Row],[Views]]</f>
        <v>0.12283537027634728</v>
      </c>
      <c r="N580" s="1" t="s">
        <v>29</v>
      </c>
      <c r="O580" s="4">
        <f t="shared" si="9"/>
        <v>0</v>
      </c>
    </row>
    <row r="581" spans="1:15">
      <c r="A581" s="1" t="s">
        <v>621</v>
      </c>
      <c r="B581" s="2">
        <v>45102</v>
      </c>
      <c r="C581" s="13" t="str">
        <f>TEXT(bbdd_Social_Media_Trends[[#This Row],[Post_Date]],"aaaa-mm")</f>
        <v>2023-06</v>
      </c>
      <c r="D581" s="1" t="s">
        <v>24</v>
      </c>
      <c r="E581" s="1" t="s">
        <v>39</v>
      </c>
      <c r="F581" s="1" t="s">
        <v>36</v>
      </c>
      <c r="G581" s="1" t="s">
        <v>50</v>
      </c>
      <c r="H581">
        <v>3605502</v>
      </c>
      <c r="I581">
        <v>330152</v>
      </c>
      <c r="J581">
        <v>54247</v>
      </c>
      <c r="K581">
        <v>11566</v>
      </c>
      <c r="L581">
        <f>bbdd_Social_Media_Trends[[#This Row],[Likes]]+bbdd_Social_Media_Trends[[#This Row],[Shares]]+bbdd_Social_Media_Trends[[#This Row],[Comments]]</f>
        <v>395965</v>
      </c>
      <c r="M581">
        <f>bbdd_Social_Media_Trends[[#This Row],[Interactions]]/bbdd_Social_Media_Trends[[#This Row],[Views]]</f>
        <v>0.10982243249345029</v>
      </c>
      <c r="N581" s="1" t="s">
        <v>22</v>
      </c>
      <c r="O581" s="4">
        <f t="shared" si="9"/>
        <v>0</v>
      </c>
    </row>
    <row r="582" spans="1:15">
      <c r="A582" s="1" t="s">
        <v>622</v>
      </c>
      <c r="B582" s="2">
        <v>44951</v>
      </c>
      <c r="C582" s="13" t="str">
        <f>TEXT(bbdd_Social_Media_Trends[[#This Row],[Post_Date]],"aaaa-mm")</f>
        <v>2023-01</v>
      </c>
      <c r="D582" s="1" t="s">
        <v>27</v>
      </c>
      <c r="E582" s="1" t="s">
        <v>31</v>
      </c>
      <c r="F582" s="1" t="s">
        <v>36</v>
      </c>
      <c r="G582" s="1" t="s">
        <v>21</v>
      </c>
      <c r="H582">
        <v>4563829</v>
      </c>
      <c r="I582">
        <v>352053</v>
      </c>
      <c r="J582">
        <v>35563</v>
      </c>
      <c r="K582">
        <v>33451</v>
      </c>
      <c r="L582">
        <f>bbdd_Social_Media_Trends[[#This Row],[Likes]]+bbdd_Social_Media_Trends[[#This Row],[Shares]]+bbdd_Social_Media_Trends[[#This Row],[Comments]]</f>
        <v>421067</v>
      </c>
      <c r="M582">
        <f>bbdd_Social_Media_Trends[[#This Row],[Interactions]]/bbdd_Social_Media_Trends[[#This Row],[Views]]</f>
        <v>9.2261782814386781E-2</v>
      </c>
      <c r="N582" s="1" t="s">
        <v>16</v>
      </c>
      <c r="O582" s="4">
        <f t="shared" si="9"/>
        <v>0</v>
      </c>
    </row>
    <row r="583" spans="1:15">
      <c r="A583" s="1" t="s">
        <v>623</v>
      </c>
      <c r="B583" s="2">
        <v>45266</v>
      </c>
      <c r="C583" s="13" t="str">
        <f>TEXT(bbdd_Social_Media_Trends[[#This Row],[Post_Date]],"aaaa-mm")</f>
        <v>2023-12</v>
      </c>
      <c r="D583" s="1" t="s">
        <v>12</v>
      </c>
      <c r="E583" s="1" t="s">
        <v>49</v>
      </c>
      <c r="F583" s="1" t="s">
        <v>41</v>
      </c>
      <c r="G583" s="1" t="s">
        <v>50</v>
      </c>
      <c r="H583">
        <v>400059</v>
      </c>
      <c r="I583">
        <v>255199</v>
      </c>
      <c r="J583">
        <v>28172</v>
      </c>
      <c r="K583">
        <v>10919</v>
      </c>
      <c r="L583">
        <f>bbdd_Social_Media_Trends[[#This Row],[Likes]]+bbdd_Social_Media_Trends[[#This Row],[Shares]]+bbdd_Social_Media_Trends[[#This Row],[Comments]]</f>
        <v>294290</v>
      </c>
      <c r="M583">
        <f>bbdd_Social_Media_Trends[[#This Row],[Interactions]]/bbdd_Social_Media_Trends[[#This Row],[Views]]</f>
        <v>0.73561649656675643</v>
      </c>
      <c r="N583" s="1" t="s">
        <v>22</v>
      </c>
      <c r="O583" s="4">
        <f t="shared" si="9"/>
        <v>0</v>
      </c>
    </row>
    <row r="584" spans="1:15">
      <c r="A584" s="1" t="s">
        <v>624</v>
      </c>
      <c r="B584" s="2">
        <v>44703</v>
      </c>
      <c r="C584" s="13" t="str">
        <f>TEXT(bbdd_Social_Media_Trends[[#This Row],[Post_Date]],"aaaa-mm")</f>
        <v>2022-05</v>
      </c>
      <c r="D584" s="1" t="s">
        <v>24</v>
      </c>
      <c r="E584" s="1" t="s">
        <v>35</v>
      </c>
      <c r="F584" s="1" t="s">
        <v>47</v>
      </c>
      <c r="G584" s="1" t="s">
        <v>21</v>
      </c>
      <c r="H584">
        <v>977370</v>
      </c>
      <c r="I584">
        <v>157911</v>
      </c>
      <c r="J584">
        <v>30071</v>
      </c>
      <c r="K584">
        <v>2947</v>
      </c>
      <c r="L584">
        <f>bbdd_Social_Media_Trends[[#This Row],[Likes]]+bbdd_Social_Media_Trends[[#This Row],[Shares]]+bbdd_Social_Media_Trends[[#This Row],[Comments]]</f>
        <v>190929</v>
      </c>
      <c r="M584">
        <f>bbdd_Social_Media_Trends[[#This Row],[Interactions]]/bbdd_Social_Media_Trends[[#This Row],[Views]]</f>
        <v>0.19534976518616287</v>
      </c>
      <c r="N584" s="1" t="s">
        <v>29</v>
      </c>
      <c r="O584" s="4">
        <f t="shared" si="9"/>
        <v>0</v>
      </c>
    </row>
    <row r="585" spans="1:15">
      <c r="A585" s="1" t="s">
        <v>625</v>
      </c>
      <c r="B585" s="2">
        <v>45150</v>
      </c>
      <c r="C585" s="13" t="str">
        <f>TEXT(bbdd_Social_Media_Trends[[#This Row],[Post_Date]],"aaaa-mm")</f>
        <v>2023-08</v>
      </c>
      <c r="D585" s="1" t="s">
        <v>27</v>
      </c>
      <c r="E585" s="1" t="s">
        <v>57</v>
      </c>
      <c r="F585" s="1" t="s">
        <v>20</v>
      </c>
      <c r="G585" s="1" t="s">
        <v>60</v>
      </c>
      <c r="H585">
        <v>4464692</v>
      </c>
      <c r="I585">
        <v>44245</v>
      </c>
      <c r="J585">
        <v>12962</v>
      </c>
      <c r="K585">
        <v>42732</v>
      </c>
      <c r="L585">
        <f>bbdd_Social_Media_Trends[[#This Row],[Likes]]+bbdd_Social_Media_Trends[[#This Row],[Shares]]+bbdd_Social_Media_Trends[[#This Row],[Comments]]</f>
        <v>99939</v>
      </c>
      <c r="M585">
        <f>bbdd_Social_Media_Trends[[#This Row],[Interactions]]/bbdd_Social_Media_Trends[[#This Row],[Views]]</f>
        <v>2.2384298849730283E-2</v>
      </c>
      <c r="N585" s="1" t="s">
        <v>16</v>
      </c>
      <c r="O585" s="4">
        <f t="shared" si="9"/>
        <v>0</v>
      </c>
    </row>
    <row r="586" spans="1:15">
      <c r="A586" s="1" t="s">
        <v>626</v>
      </c>
      <c r="B586" s="2">
        <v>44871</v>
      </c>
      <c r="C586" s="13" t="str">
        <f>TEXT(bbdd_Social_Media_Trends[[#This Row],[Post_Date]],"aaaa-mm")</f>
        <v>2022-11</v>
      </c>
      <c r="D586" s="1" t="s">
        <v>27</v>
      </c>
      <c r="E586" s="1" t="s">
        <v>57</v>
      </c>
      <c r="F586" s="1" t="s">
        <v>14</v>
      </c>
      <c r="G586" s="1" t="s">
        <v>50</v>
      </c>
      <c r="H586">
        <v>1880584</v>
      </c>
      <c r="I586">
        <v>376512</v>
      </c>
      <c r="J586">
        <v>76764</v>
      </c>
      <c r="K586">
        <v>34314</v>
      </c>
      <c r="L586">
        <f>bbdd_Social_Media_Trends[[#This Row],[Likes]]+bbdd_Social_Media_Trends[[#This Row],[Shares]]+bbdd_Social_Media_Trends[[#This Row],[Comments]]</f>
        <v>487590</v>
      </c>
      <c r="M586">
        <f>bbdd_Social_Media_Trends[[#This Row],[Interactions]]/bbdd_Social_Media_Trends[[#This Row],[Views]]</f>
        <v>0.25927584197249365</v>
      </c>
      <c r="N586" s="1" t="s">
        <v>22</v>
      </c>
      <c r="O586" s="4">
        <f t="shared" si="9"/>
        <v>0</v>
      </c>
    </row>
    <row r="587" spans="1:15">
      <c r="A587" s="1" t="s">
        <v>627</v>
      </c>
      <c r="B587" s="2">
        <v>44743</v>
      </c>
      <c r="C587" s="13" t="str">
        <f>TEXT(bbdd_Social_Media_Trends[[#This Row],[Post_Date]],"aaaa-mm")</f>
        <v>2022-07</v>
      </c>
      <c r="D587" s="1" t="s">
        <v>12</v>
      </c>
      <c r="E587" s="1" t="s">
        <v>31</v>
      </c>
      <c r="F587" s="1" t="s">
        <v>20</v>
      </c>
      <c r="G587" s="1" t="s">
        <v>25</v>
      </c>
      <c r="H587">
        <v>3073948</v>
      </c>
      <c r="I587">
        <v>220279</v>
      </c>
      <c r="J587">
        <v>58403</v>
      </c>
      <c r="K587">
        <v>13445</v>
      </c>
      <c r="L587">
        <f>bbdd_Social_Media_Trends[[#This Row],[Likes]]+bbdd_Social_Media_Trends[[#This Row],[Shares]]+bbdd_Social_Media_Trends[[#This Row],[Comments]]</f>
        <v>292127</v>
      </c>
      <c r="M587">
        <f>bbdd_Social_Media_Trends[[#This Row],[Interactions]]/bbdd_Social_Media_Trends[[#This Row],[Views]]</f>
        <v>9.5033162564883991E-2</v>
      </c>
      <c r="N587" s="1" t="s">
        <v>16</v>
      </c>
      <c r="O587" s="4">
        <f t="shared" si="9"/>
        <v>0</v>
      </c>
    </row>
    <row r="588" spans="1:15">
      <c r="A588" s="1" t="s">
        <v>628</v>
      </c>
      <c r="B588" s="2">
        <v>44646</v>
      </c>
      <c r="C588" s="13" t="str">
        <f>TEXT(bbdd_Social_Media_Trends[[#This Row],[Post_Date]],"aaaa-mm")</f>
        <v>2022-03</v>
      </c>
      <c r="D588" s="1" t="s">
        <v>18</v>
      </c>
      <c r="E588" s="1" t="s">
        <v>19</v>
      </c>
      <c r="F588" s="1" t="s">
        <v>32</v>
      </c>
      <c r="G588" s="1" t="s">
        <v>44</v>
      </c>
      <c r="H588">
        <v>3839951</v>
      </c>
      <c r="I588">
        <v>182675</v>
      </c>
      <c r="J588">
        <v>74863</v>
      </c>
      <c r="K588">
        <v>44718</v>
      </c>
      <c r="L588">
        <f>bbdd_Social_Media_Trends[[#This Row],[Likes]]+bbdd_Social_Media_Trends[[#This Row],[Shares]]+bbdd_Social_Media_Trends[[#This Row],[Comments]]</f>
        <v>302256</v>
      </c>
      <c r="M588">
        <f>bbdd_Social_Media_Trends[[#This Row],[Interactions]]/bbdd_Social_Media_Trends[[#This Row],[Views]]</f>
        <v>7.8713504417113653E-2</v>
      </c>
      <c r="N588" s="1" t="s">
        <v>16</v>
      </c>
      <c r="O588" s="4">
        <f t="shared" si="9"/>
        <v>0</v>
      </c>
    </row>
    <row r="589" spans="1:15">
      <c r="A589" s="1" t="s">
        <v>629</v>
      </c>
      <c r="B589" s="2">
        <v>44736</v>
      </c>
      <c r="C589" s="13" t="str">
        <f>TEXT(bbdd_Social_Media_Trends[[#This Row],[Post_Date]],"aaaa-mm")</f>
        <v>2022-06</v>
      </c>
      <c r="D589" s="1" t="s">
        <v>12</v>
      </c>
      <c r="E589" s="1" t="s">
        <v>19</v>
      </c>
      <c r="F589" s="1" t="s">
        <v>47</v>
      </c>
      <c r="G589" s="1" t="s">
        <v>50</v>
      </c>
      <c r="H589">
        <v>2716465</v>
      </c>
      <c r="I589">
        <v>376170</v>
      </c>
      <c r="J589">
        <v>83061</v>
      </c>
      <c r="K589">
        <v>34545</v>
      </c>
      <c r="L589">
        <f>bbdd_Social_Media_Trends[[#This Row],[Likes]]+bbdd_Social_Media_Trends[[#This Row],[Shares]]+bbdd_Social_Media_Trends[[#This Row],[Comments]]</f>
        <v>493776</v>
      </c>
      <c r="M589">
        <f>bbdd_Social_Media_Trends[[#This Row],[Interactions]]/bbdd_Social_Media_Trends[[#This Row],[Views]]</f>
        <v>0.18177153027924159</v>
      </c>
      <c r="N589" s="1" t="s">
        <v>16</v>
      </c>
      <c r="O589" s="4">
        <f t="shared" si="9"/>
        <v>0</v>
      </c>
    </row>
    <row r="590" spans="1:15">
      <c r="A590" s="1" t="s">
        <v>630</v>
      </c>
      <c r="B590" s="2">
        <v>44666</v>
      </c>
      <c r="C590" s="13" t="str">
        <f>TEXT(bbdd_Social_Media_Trends[[#This Row],[Post_Date]],"aaaa-mm")</f>
        <v>2022-04</v>
      </c>
      <c r="D590" s="1" t="s">
        <v>27</v>
      </c>
      <c r="E590" s="1" t="s">
        <v>59</v>
      </c>
      <c r="F590" s="1" t="s">
        <v>36</v>
      </c>
      <c r="G590" s="1" t="s">
        <v>15</v>
      </c>
      <c r="H590">
        <v>1335761</v>
      </c>
      <c r="I590">
        <v>344123</v>
      </c>
      <c r="J590">
        <v>4329</v>
      </c>
      <c r="K590">
        <v>48849</v>
      </c>
      <c r="L590">
        <f>bbdd_Social_Media_Trends[[#This Row],[Likes]]+bbdd_Social_Media_Trends[[#This Row],[Shares]]+bbdd_Social_Media_Trends[[#This Row],[Comments]]</f>
        <v>397301</v>
      </c>
      <c r="M590">
        <f>bbdd_Social_Media_Trends[[#This Row],[Interactions]]/bbdd_Social_Media_Trends[[#This Row],[Views]]</f>
        <v>0.29743419668638327</v>
      </c>
      <c r="N590" s="1" t="s">
        <v>16</v>
      </c>
      <c r="O590" s="4">
        <f t="shared" si="9"/>
        <v>0</v>
      </c>
    </row>
    <row r="591" spans="1:15">
      <c r="A591" s="1" t="s">
        <v>631</v>
      </c>
      <c r="B591" s="2">
        <v>45140</v>
      </c>
      <c r="C591" s="13" t="str">
        <f>TEXT(bbdd_Social_Media_Trends[[#This Row],[Post_Date]],"aaaa-mm")</f>
        <v>2023-08</v>
      </c>
      <c r="D591" s="1" t="s">
        <v>27</v>
      </c>
      <c r="E591" s="1" t="s">
        <v>39</v>
      </c>
      <c r="F591" s="1" t="s">
        <v>14</v>
      </c>
      <c r="G591" s="1" t="s">
        <v>37</v>
      </c>
      <c r="H591">
        <v>1180149</v>
      </c>
      <c r="I591">
        <v>286650</v>
      </c>
      <c r="J591">
        <v>1000</v>
      </c>
      <c r="K591">
        <v>27032</v>
      </c>
      <c r="L591">
        <f>bbdd_Social_Media_Trends[[#This Row],[Likes]]+bbdd_Social_Media_Trends[[#This Row],[Shares]]+bbdd_Social_Media_Trends[[#This Row],[Comments]]</f>
        <v>314682</v>
      </c>
      <c r="M591">
        <f>bbdd_Social_Media_Trends[[#This Row],[Interactions]]/bbdd_Social_Media_Trends[[#This Row],[Views]]</f>
        <v>0.26664599131126665</v>
      </c>
      <c r="N591" s="1" t="s">
        <v>16</v>
      </c>
      <c r="O591" s="4">
        <f t="shared" si="9"/>
        <v>0</v>
      </c>
    </row>
    <row r="592" spans="1:15">
      <c r="A592" s="1" t="s">
        <v>632</v>
      </c>
      <c r="B592" s="2">
        <v>44567</v>
      </c>
      <c r="C592" s="13" t="str">
        <f>TEXT(bbdd_Social_Media_Trends[[#This Row],[Post_Date]],"aaaa-mm")</f>
        <v>2022-01</v>
      </c>
      <c r="D592" s="1" t="s">
        <v>18</v>
      </c>
      <c r="E592" s="1" t="s">
        <v>35</v>
      </c>
      <c r="F592" s="1" t="s">
        <v>47</v>
      </c>
      <c r="G592" s="1" t="s">
        <v>25</v>
      </c>
      <c r="H592">
        <v>2002817</v>
      </c>
      <c r="I592">
        <v>410588</v>
      </c>
      <c r="J592">
        <v>47199</v>
      </c>
      <c r="K592">
        <v>47032</v>
      </c>
      <c r="L592">
        <f>bbdd_Social_Media_Trends[[#This Row],[Likes]]+bbdd_Social_Media_Trends[[#This Row],[Shares]]+bbdd_Social_Media_Trends[[#This Row],[Comments]]</f>
        <v>504819</v>
      </c>
      <c r="M592">
        <f>bbdd_Social_Media_Trends[[#This Row],[Interactions]]/bbdd_Social_Media_Trends[[#This Row],[Views]]</f>
        <v>0.25205448126314084</v>
      </c>
      <c r="N592" s="1" t="s">
        <v>22</v>
      </c>
      <c r="O592" s="4">
        <f t="shared" si="9"/>
        <v>0</v>
      </c>
    </row>
    <row r="593" spans="1:15">
      <c r="A593" s="1" t="s">
        <v>633</v>
      </c>
      <c r="B593" s="2">
        <v>44585</v>
      </c>
      <c r="C593" s="13" t="str">
        <f>TEXT(bbdd_Social_Media_Trends[[#This Row],[Post_Date]],"aaaa-mm")</f>
        <v>2022-01</v>
      </c>
      <c r="D593" s="1" t="s">
        <v>12</v>
      </c>
      <c r="E593" s="1" t="s">
        <v>49</v>
      </c>
      <c r="F593" s="1" t="s">
        <v>41</v>
      </c>
      <c r="G593" s="1" t="s">
        <v>28</v>
      </c>
      <c r="H593">
        <v>845246</v>
      </c>
      <c r="I593">
        <v>313875</v>
      </c>
      <c r="J593">
        <v>38766</v>
      </c>
      <c r="K593">
        <v>37466</v>
      </c>
      <c r="L593">
        <f>bbdd_Social_Media_Trends[[#This Row],[Likes]]+bbdd_Social_Media_Trends[[#This Row],[Shares]]+bbdd_Social_Media_Trends[[#This Row],[Comments]]</f>
        <v>390107</v>
      </c>
      <c r="M593">
        <f>bbdd_Social_Media_Trends[[#This Row],[Interactions]]/bbdd_Social_Media_Trends[[#This Row],[Views]]</f>
        <v>0.46153072596616845</v>
      </c>
      <c r="N593" s="1" t="s">
        <v>29</v>
      </c>
      <c r="O593" s="4">
        <f t="shared" si="9"/>
        <v>0</v>
      </c>
    </row>
    <row r="594" spans="1:15">
      <c r="A594" s="1" t="s">
        <v>634</v>
      </c>
      <c r="B594" s="2">
        <v>45192</v>
      </c>
      <c r="C594" s="13" t="str">
        <f>TEXT(bbdd_Social_Media_Trends[[#This Row],[Post_Date]],"aaaa-mm")</f>
        <v>2023-09</v>
      </c>
      <c r="D594" s="1" t="s">
        <v>27</v>
      </c>
      <c r="E594" s="1" t="s">
        <v>49</v>
      </c>
      <c r="F594" s="1" t="s">
        <v>14</v>
      </c>
      <c r="G594" s="1" t="s">
        <v>44</v>
      </c>
      <c r="H594">
        <v>4066726</v>
      </c>
      <c r="I594">
        <v>104299</v>
      </c>
      <c r="J594">
        <v>51143</v>
      </c>
      <c r="K594">
        <v>20911</v>
      </c>
      <c r="L594">
        <f>bbdd_Social_Media_Trends[[#This Row],[Likes]]+bbdd_Social_Media_Trends[[#This Row],[Shares]]+bbdd_Social_Media_Trends[[#This Row],[Comments]]</f>
        <v>176353</v>
      </c>
      <c r="M594">
        <f>bbdd_Social_Media_Trends[[#This Row],[Interactions]]/bbdd_Social_Media_Trends[[#This Row],[Views]]</f>
        <v>4.3364859102875387E-2</v>
      </c>
      <c r="N594" s="1" t="s">
        <v>16</v>
      </c>
      <c r="O594" s="4">
        <f t="shared" si="9"/>
        <v>0</v>
      </c>
    </row>
    <row r="595" spans="1:15">
      <c r="A595" s="1" t="s">
        <v>635</v>
      </c>
      <c r="B595" s="2">
        <v>44813</v>
      </c>
      <c r="C595" s="13" t="str">
        <f>TEXT(bbdd_Social_Media_Trends[[#This Row],[Post_Date]],"aaaa-mm")</f>
        <v>2022-09</v>
      </c>
      <c r="D595" s="1" t="s">
        <v>27</v>
      </c>
      <c r="E595" s="1" t="s">
        <v>39</v>
      </c>
      <c r="F595" s="1" t="s">
        <v>36</v>
      </c>
      <c r="G595" s="1" t="s">
        <v>37</v>
      </c>
      <c r="H595">
        <v>3764424</v>
      </c>
      <c r="I595">
        <v>163362</v>
      </c>
      <c r="J595">
        <v>93921</v>
      </c>
      <c r="K595">
        <v>36293</v>
      </c>
      <c r="L595">
        <f>bbdd_Social_Media_Trends[[#This Row],[Likes]]+bbdd_Social_Media_Trends[[#This Row],[Shares]]+bbdd_Social_Media_Trends[[#This Row],[Comments]]</f>
        <v>293576</v>
      </c>
      <c r="M595">
        <f>bbdd_Social_Media_Trends[[#This Row],[Interactions]]/bbdd_Social_Media_Trends[[#This Row],[Views]]</f>
        <v>7.7986964273950007E-2</v>
      </c>
      <c r="N595" s="1" t="s">
        <v>22</v>
      </c>
      <c r="O595" s="4">
        <f t="shared" si="9"/>
        <v>0</v>
      </c>
    </row>
    <row r="596" spans="1:15">
      <c r="A596" s="1" t="s">
        <v>636</v>
      </c>
      <c r="B596" s="2">
        <v>44971</v>
      </c>
      <c r="C596" s="13" t="str">
        <f>TEXT(bbdd_Social_Media_Trends[[#This Row],[Post_Date]],"aaaa-mm")</f>
        <v>2023-02</v>
      </c>
      <c r="D596" s="1" t="s">
        <v>12</v>
      </c>
      <c r="E596" s="1" t="s">
        <v>49</v>
      </c>
      <c r="F596" s="1" t="s">
        <v>47</v>
      </c>
      <c r="G596" s="1" t="s">
        <v>37</v>
      </c>
      <c r="H596">
        <v>3988342</v>
      </c>
      <c r="I596">
        <v>364965</v>
      </c>
      <c r="J596">
        <v>35233</v>
      </c>
      <c r="K596">
        <v>5962</v>
      </c>
      <c r="L596">
        <f>bbdd_Social_Media_Trends[[#This Row],[Likes]]+bbdd_Social_Media_Trends[[#This Row],[Shares]]+bbdd_Social_Media_Trends[[#This Row],[Comments]]</f>
        <v>406160</v>
      </c>
      <c r="M596">
        <f>bbdd_Social_Media_Trends[[#This Row],[Interactions]]/bbdd_Social_Media_Trends[[#This Row],[Views]]</f>
        <v>0.10183680336340263</v>
      </c>
      <c r="N596" s="1" t="s">
        <v>29</v>
      </c>
      <c r="O596" s="4">
        <f t="shared" si="9"/>
        <v>0</v>
      </c>
    </row>
    <row r="597" spans="1:15">
      <c r="A597" s="1" t="s">
        <v>637</v>
      </c>
      <c r="B597" s="2">
        <v>44723</v>
      </c>
      <c r="C597" s="13" t="str">
        <f>TEXT(bbdd_Social_Media_Trends[[#This Row],[Post_Date]],"aaaa-mm")</f>
        <v>2022-06</v>
      </c>
      <c r="D597" s="1" t="s">
        <v>12</v>
      </c>
      <c r="E597" s="1" t="s">
        <v>46</v>
      </c>
      <c r="F597" s="1" t="s">
        <v>36</v>
      </c>
      <c r="G597" s="1" t="s">
        <v>37</v>
      </c>
      <c r="H597">
        <v>1934330</v>
      </c>
      <c r="I597">
        <v>341337</v>
      </c>
      <c r="J597">
        <v>10605</v>
      </c>
      <c r="K597">
        <v>35090</v>
      </c>
      <c r="L597">
        <f>bbdd_Social_Media_Trends[[#This Row],[Likes]]+bbdd_Social_Media_Trends[[#This Row],[Shares]]+bbdd_Social_Media_Trends[[#This Row],[Comments]]</f>
        <v>387032</v>
      </c>
      <c r="M597">
        <f>bbdd_Social_Media_Trends[[#This Row],[Interactions]]/bbdd_Social_Media_Trends[[#This Row],[Views]]</f>
        <v>0.20008581782839535</v>
      </c>
      <c r="N597" s="1" t="s">
        <v>16</v>
      </c>
      <c r="O597" s="4">
        <f t="shared" si="9"/>
        <v>0</v>
      </c>
    </row>
    <row r="598" spans="1:15">
      <c r="A598" s="1" t="s">
        <v>638</v>
      </c>
      <c r="B598" s="2">
        <v>44782</v>
      </c>
      <c r="C598" s="13" t="str">
        <f>TEXT(bbdd_Social_Media_Trends[[#This Row],[Post_Date]],"aaaa-mm")</f>
        <v>2022-08</v>
      </c>
      <c r="D598" s="1" t="s">
        <v>24</v>
      </c>
      <c r="E598" s="1" t="s">
        <v>13</v>
      </c>
      <c r="F598" s="1" t="s">
        <v>41</v>
      </c>
      <c r="G598" s="1" t="s">
        <v>50</v>
      </c>
      <c r="H598">
        <v>383395</v>
      </c>
      <c r="I598">
        <v>244568</v>
      </c>
      <c r="J598">
        <v>41301</v>
      </c>
      <c r="K598">
        <v>37072</v>
      </c>
      <c r="L598">
        <f>bbdd_Social_Media_Trends[[#This Row],[Likes]]+bbdd_Social_Media_Trends[[#This Row],[Shares]]+bbdd_Social_Media_Trends[[#This Row],[Comments]]</f>
        <v>322941</v>
      </c>
      <c r="M598">
        <f>bbdd_Social_Media_Trends[[#This Row],[Interactions]]/bbdd_Social_Media_Trends[[#This Row],[Views]]</f>
        <v>0.84231927907249704</v>
      </c>
      <c r="N598" s="1" t="s">
        <v>29</v>
      </c>
      <c r="O598" s="4">
        <f t="shared" si="9"/>
        <v>0</v>
      </c>
    </row>
    <row r="599" spans="1:15">
      <c r="A599" s="1" t="s">
        <v>639</v>
      </c>
      <c r="B599" s="2">
        <v>45288</v>
      </c>
      <c r="C599" s="13" t="str">
        <f>TEXT(bbdd_Social_Media_Trends[[#This Row],[Post_Date]],"aaaa-mm")</f>
        <v>2023-12</v>
      </c>
      <c r="D599" s="1" t="s">
        <v>18</v>
      </c>
      <c r="E599" s="1" t="s">
        <v>31</v>
      </c>
      <c r="F599" s="1" t="s">
        <v>14</v>
      </c>
      <c r="G599" s="1" t="s">
        <v>21</v>
      </c>
      <c r="H599">
        <v>3469085</v>
      </c>
      <c r="I599">
        <v>404702</v>
      </c>
      <c r="J599">
        <v>36285</v>
      </c>
      <c r="K599">
        <v>25629</v>
      </c>
      <c r="L599">
        <f>bbdd_Social_Media_Trends[[#This Row],[Likes]]+bbdd_Social_Media_Trends[[#This Row],[Shares]]+bbdd_Social_Media_Trends[[#This Row],[Comments]]</f>
        <v>466616</v>
      </c>
      <c r="M599">
        <f>bbdd_Social_Media_Trends[[#This Row],[Interactions]]/bbdd_Social_Media_Trends[[#This Row],[Views]]</f>
        <v>0.13450693770835825</v>
      </c>
      <c r="N599" s="1" t="s">
        <v>22</v>
      </c>
      <c r="O599" s="4">
        <f t="shared" si="9"/>
        <v>0</v>
      </c>
    </row>
    <row r="600" spans="1:15">
      <c r="A600" s="1" t="s">
        <v>640</v>
      </c>
      <c r="B600" s="2">
        <v>45110</v>
      </c>
      <c r="C600" s="13" t="str">
        <f>TEXT(bbdd_Social_Media_Trends[[#This Row],[Post_Date]],"aaaa-mm")</f>
        <v>2023-07</v>
      </c>
      <c r="D600" s="1" t="s">
        <v>18</v>
      </c>
      <c r="E600" s="1" t="s">
        <v>46</v>
      </c>
      <c r="F600" s="1" t="s">
        <v>14</v>
      </c>
      <c r="G600" s="1" t="s">
        <v>28</v>
      </c>
      <c r="H600">
        <v>2594914</v>
      </c>
      <c r="I600">
        <v>369883</v>
      </c>
      <c r="J600">
        <v>17225</v>
      </c>
      <c r="K600">
        <v>14583</v>
      </c>
      <c r="L600">
        <f>bbdd_Social_Media_Trends[[#This Row],[Likes]]+bbdd_Social_Media_Trends[[#This Row],[Shares]]+bbdd_Social_Media_Trends[[#This Row],[Comments]]</f>
        <v>401691</v>
      </c>
      <c r="M600">
        <f>bbdd_Social_Media_Trends[[#This Row],[Interactions]]/bbdd_Social_Media_Trends[[#This Row],[Views]]</f>
        <v>0.1547993498050417</v>
      </c>
      <c r="N600" s="1" t="s">
        <v>16</v>
      </c>
      <c r="O600" s="4">
        <f t="shared" si="9"/>
        <v>0</v>
      </c>
    </row>
    <row r="601" spans="1:15">
      <c r="A601" s="1" t="s">
        <v>641</v>
      </c>
      <c r="B601" s="2">
        <v>44760</v>
      </c>
      <c r="C601" s="13" t="str">
        <f>TEXT(bbdd_Social_Media_Trends[[#This Row],[Post_Date]],"aaaa-mm")</f>
        <v>2022-07</v>
      </c>
      <c r="D601" s="1" t="s">
        <v>24</v>
      </c>
      <c r="E601" s="1" t="s">
        <v>57</v>
      </c>
      <c r="F601" s="1" t="s">
        <v>47</v>
      </c>
      <c r="G601" s="1" t="s">
        <v>21</v>
      </c>
      <c r="H601">
        <v>1785067</v>
      </c>
      <c r="I601">
        <v>468653</v>
      </c>
      <c r="J601">
        <v>40159</v>
      </c>
      <c r="K601">
        <v>15054</v>
      </c>
      <c r="L601">
        <f>bbdd_Social_Media_Trends[[#This Row],[Likes]]+bbdd_Social_Media_Trends[[#This Row],[Shares]]+bbdd_Social_Media_Trends[[#This Row],[Comments]]</f>
        <v>523866</v>
      </c>
      <c r="M601">
        <f>bbdd_Social_Media_Trends[[#This Row],[Interactions]]/bbdd_Social_Media_Trends[[#This Row],[Views]]</f>
        <v>0.29347133749041354</v>
      </c>
      <c r="N601" s="1" t="s">
        <v>29</v>
      </c>
      <c r="O601" s="4">
        <f t="shared" si="9"/>
        <v>0</v>
      </c>
    </row>
    <row r="602" spans="1:15">
      <c r="A602" s="1" t="s">
        <v>642</v>
      </c>
      <c r="B602" s="2">
        <v>45114</v>
      </c>
      <c r="C602" s="13" t="str">
        <f>TEXT(bbdd_Social_Media_Trends[[#This Row],[Post_Date]],"aaaa-mm")</f>
        <v>2023-07</v>
      </c>
      <c r="D602" s="1" t="s">
        <v>18</v>
      </c>
      <c r="E602" s="1" t="s">
        <v>19</v>
      </c>
      <c r="F602" s="1" t="s">
        <v>36</v>
      </c>
      <c r="G602" s="1" t="s">
        <v>25</v>
      </c>
      <c r="H602">
        <v>3329289</v>
      </c>
      <c r="I602">
        <v>462737</v>
      </c>
      <c r="J602">
        <v>18302</v>
      </c>
      <c r="K602">
        <v>45849</v>
      </c>
      <c r="L602">
        <f>bbdd_Social_Media_Trends[[#This Row],[Likes]]+bbdd_Social_Media_Trends[[#This Row],[Shares]]+bbdd_Social_Media_Trends[[#This Row],[Comments]]</f>
        <v>526888</v>
      </c>
      <c r="M602">
        <f>bbdd_Social_Media_Trends[[#This Row],[Interactions]]/bbdd_Social_Media_Trends[[#This Row],[Views]]</f>
        <v>0.15825841493484044</v>
      </c>
      <c r="N602" s="1" t="s">
        <v>16</v>
      </c>
      <c r="O602" s="4">
        <f t="shared" si="9"/>
        <v>0</v>
      </c>
    </row>
    <row r="603" spans="1:15">
      <c r="A603" s="1" t="s">
        <v>643</v>
      </c>
      <c r="B603" s="2">
        <v>45254</v>
      </c>
      <c r="C603" s="13" t="str">
        <f>TEXT(bbdd_Social_Media_Trends[[#This Row],[Post_Date]],"aaaa-mm")</f>
        <v>2023-11</v>
      </c>
      <c r="D603" s="1" t="s">
        <v>27</v>
      </c>
      <c r="E603" s="1" t="s">
        <v>31</v>
      </c>
      <c r="F603" s="1" t="s">
        <v>41</v>
      </c>
      <c r="G603" s="1" t="s">
        <v>44</v>
      </c>
      <c r="H603">
        <v>2888178</v>
      </c>
      <c r="I603">
        <v>323173</v>
      </c>
      <c r="J603">
        <v>11546</v>
      </c>
      <c r="K603">
        <v>33894</v>
      </c>
      <c r="L603">
        <f>bbdd_Social_Media_Trends[[#This Row],[Likes]]+bbdd_Social_Media_Trends[[#This Row],[Shares]]+bbdd_Social_Media_Trends[[#This Row],[Comments]]</f>
        <v>368613</v>
      </c>
      <c r="M603">
        <f>bbdd_Social_Media_Trends[[#This Row],[Interactions]]/bbdd_Social_Media_Trends[[#This Row],[Views]]</f>
        <v>0.12762821405051905</v>
      </c>
      <c r="N603" s="1" t="s">
        <v>29</v>
      </c>
      <c r="O603" s="4">
        <f t="shared" si="9"/>
        <v>0</v>
      </c>
    </row>
    <row r="604" spans="1:15">
      <c r="A604" s="1" t="s">
        <v>644</v>
      </c>
      <c r="B604" s="2">
        <v>44788</v>
      </c>
      <c r="C604" s="13" t="str">
        <f>TEXT(bbdd_Social_Media_Trends[[#This Row],[Post_Date]],"aaaa-mm")</f>
        <v>2022-08</v>
      </c>
      <c r="D604" s="1" t="s">
        <v>18</v>
      </c>
      <c r="E604" s="1" t="s">
        <v>19</v>
      </c>
      <c r="F604" s="1" t="s">
        <v>36</v>
      </c>
      <c r="G604" s="1" t="s">
        <v>44</v>
      </c>
      <c r="H604">
        <v>3177760</v>
      </c>
      <c r="I604">
        <v>71183</v>
      </c>
      <c r="J604">
        <v>55349</v>
      </c>
      <c r="K604">
        <v>7595</v>
      </c>
      <c r="L604">
        <f>bbdd_Social_Media_Trends[[#This Row],[Likes]]+bbdd_Social_Media_Trends[[#This Row],[Shares]]+bbdd_Social_Media_Trends[[#This Row],[Comments]]</f>
        <v>134127</v>
      </c>
      <c r="M604">
        <f>bbdd_Social_Media_Trends[[#This Row],[Interactions]]/bbdd_Social_Media_Trends[[#This Row],[Views]]</f>
        <v>4.2208033331655001E-2</v>
      </c>
      <c r="N604" s="1" t="s">
        <v>29</v>
      </c>
      <c r="O604" s="4">
        <f t="shared" si="9"/>
        <v>0</v>
      </c>
    </row>
    <row r="605" spans="1:15">
      <c r="A605" s="1" t="s">
        <v>645</v>
      </c>
      <c r="B605" s="2">
        <v>44622</v>
      </c>
      <c r="C605" s="13" t="str">
        <f>TEXT(bbdd_Social_Media_Trends[[#This Row],[Post_Date]],"aaaa-mm")</f>
        <v>2022-03</v>
      </c>
      <c r="D605" s="1" t="s">
        <v>24</v>
      </c>
      <c r="E605" s="1" t="s">
        <v>19</v>
      </c>
      <c r="F605" s="1" t="s">
        <v>14</v>
      </c>
      <c r="G605" s="1" t="s">
        <v>44</v>
      </c>
      <c r="H605">
        <v>3812332</v>
      </c>
      <c r="I605">
        <v>82371</v>
      </c>
      <c r="J605">
        <v>33738</v>
      </c>
      <c r="K605">
        <v>38074</v>
      </c>
      <c r="L605">
        <f>bbdd_Social_Media_Trends[[#This Row],[Likes]]+bbdd_Social_Media_Trends[[#This Row],[Shares]]+bbdd_Social_Media_Trends[[#This Row],[Comments]]</f>
        <v>154183</v>
      </c>
      <c r="M605">
        <f>bbdd_Social_Media_Trends[[#This Row],[Interactions]]/bbdd_Social_Media_Trends[[#This Row],[Views]]</f>
        <v>4.0443224776855739E-2</v>
      </c>
      <c r="N605" s="1" t="s">
        <v>29</v>
      </c>
      <c r="O605" s="4">
        <f t="shared" si="9"/>
        <v>0</v>
      </c>
    </row>
    <row r="606" spans="1:15">
      <c r="A606" s="1" t="s">
        <v>646</v>
      </c>
      <c r="B606" s="2">
        <v>45220</v>
      </c>
      <c r="C606" s="13" t="str">
        <f>TEXT(bbdd_Social_Media_Trends[[#This Row],[Post_Date]],"aaaa-mm")</f>
        <v>2023-10</v>
      </c>
      <c r="D606" s="1" t="s">
        <v>18</v>
      </c>
      <c r="E606" s="1" t="s">
        <v>59</v>
      </c>
      <c r="F606" s="1" t="s">
        <v>36</v>
      </c>
      <c r="G606" s="1" t="s">
        <v>21</v>
      </c>
      <c r="H606">
        <v>3660613</v>
      </c>
      <c r="I606">
        <v>40261</v>
      </c>
      <c r="J606">
        <v>23562</v>
      </c>
      <c r="K606">
        <v>5633</v>
      </c>
      <c r="L606">
        <f>bbdd_Social_Media_Trends[[#This Row],[Likes]]+bbdd_Social_Media_Trends[[#This Row],[Shares]]+bbdd_Social_Media_Trends[[#This Row],[Comments]]</f>
        <v>69456</v>
      </c>
      <c r="M606">
        <f>bbdd_Social_Media_Trends[[#This Row],[Interactions]]/bbdd_Social_Media_Trends[[#This Row],[Views]]</f>
        <v>1.8973871316088315E-2</v>
      </c>
      <c r="N606" s="1" t="s">
        <v>16</v>
      </c>
      <c r="O606" s="4">
        <f t="shared" si="9"/>
        <v>0</v>
      </c>
    </row>
    <row r="607" spans="1:15">
      <c r="A607" s="1" t="s">
        <v>647</v>
      </c>
      <c r="B607" s="2">
        <v>44672</v>
      </c>
      <c r="C607" s="13" t="str">
        <f>TEXT(bbdd_Social_Media_Trends[[#This Row],[Post_Date]],"aaaa-mm")</f>
        <v>2022-04</v>
      </c>
      <c r="D607" s="1" t="s">
        <v>27</v>
      </c>
      <c r="E607" s="1" t="s">
        <v>49</v>
      </c>
      <c r="F607" s="1" t="s">
        <v>14</v>
      </c>
      <c r="G607" s="1" t="s">
        <v>44</v>
      </c>
      <c r="H607">
        <v>3837180</v>
      </c>
      <c r="I607">
        <v>476063</v>
      </c>
      <c r="J607">
        <v>92607</v>
      </c>
      <c r="K607">
        <v>6057</v>
      </c>
      <c r="L607">
        <f>bbdd_Social_Media_Trends[[#This Row],[Likes]]+bbdd_Social_Media_Trends[[#This Row],[Shares]]+bbdd_Social_Media_Trends[[#This Row],[Comments]]</f>
        <v>574727</v>
      </c>
      <c r="M607">
        <f>bbdd_Social_Media_Trends[[#This Row],[Interactions]]/bbdd_Social_Media_Trends[[#This Row],[Views]]</f>
        <v>0.14977848315690168</v>
      </c>
      <c r="N607" s="1" t="s">
        <v>29</v>
      </c>
      <c r="O607" s="4">
        <f t="shared" si="9"/>
        <v>0</v>
      </c>
    </row>
    <row r="608" spans="1:15">
      <c r="A608" s="1" t="s">
        <v>648</v>
      </c>
      <c r="B608" s="2">
        <v>44798</v>
      </c>
      <c r="C608" s="13" t="str">
        <f>TEXT(bbdd_Social_Media_Trends[[#This Row],[Post_Date]],"aaaa-mm")</f>
        <v>2022-08</v>
      </c>
      <c r="D608" s="1" t="s">
        <v>27</v>
      </c>
      <c r="E608" s="1" t="s">
        <v>19</v>
      </c>
      <c r="F608" s="1" t="s">
        <v>32</v>
      </c>
      <c r="G608" s="1" t="s">
        <v>15</v>
      </c>
      <c r="H608">
        <v>4709663</v>
      </c>
      <c r="I608">
        <v>278234</v>
      </c>
      <c r="J608">
        <v>36961</v>
      </c>
      <c r="K608">
        <v>4670</v>
      </c>
      <c r="L608">
        <f>bbdd_Social_Media_Trends[[#This Row],[Likes]]+bbdd_Social_Media_Trends[[#This Row],[Shares]]+bbdd_Social_Media_Trends[[#This Row],[Comments]]</f>
        <v>319865</v>
      </c>
      <c r="M608">
        <f>bbdd_Social_Media_Trends[[#This Row],[Interactions]]/bbdd_Social_Media_Trends[[#This Row],[Views]]</f>
        <v>6.7916749032786425E-2</v>
      </c>
      <c r="N608" s="1" t="s">
        <v>22</v>
      </c>
      <c r="O608" s="4">
        <f t="shared" si="9"/>
        <v>0</v>
      </c>
    </row>
    <row r="609" spans="1:15">
      <c r="A609" s="1" t="s">
        <v>649</v>
      </c>
      <c r="B609" s="2">
        <v>45012</v>
      </c>
      <c r="C609" s="13" t="str">
        <f>TEXT(bbdd_Social_Media_Trends[[#This Row],[Post_Date]],"aaaa-mm")</f>
        <v>2023-03</v>
      </c>
      <c r="D609" s="1" t="s">
        <v>27</v>
      </c>
      <c r="E609" s="1" t="s">
        <v>49</v>
      </c>
      <c r="F609" s="1" t="s">
        <v>36</v>
      </c>
      <c r="G609" s="1" t="s">
        <v>25</v>
      </c>
      <c r="H609">
        <v>4812283</v>
      </c>
      <c r="I609">
        <v>315371</v>
      </c>
      <c r="J609">
        <v>43915</v>
      </c>
      <c r="K609">
        <v>14695</v>
      </c>
      <c r="L609">
        <f>bbdd_Social_Media_Trends[[#This Row],[Likes]]+bbdd_Social_Media_Trends[[#This Row],[Shares]]+bbdd_Social_Media_Trends[[#This Row],[Comments]]</f>
        <v>373981</v>
      </c>
      <c r="M609">
        <f>bbdd_Social_Media_Trends[[#This Row],[Interactions]]/bbdd_Social_Media_Trends[[#This Row],[Views]]</f>
        <v>7.7713841850115636E-2</v>
      </c>
      <c r="N609" s="1" t="s">
        <v>29</v>
      </c>
      <c r="O609" s="4">
        <f t="shared" si="9"/>
        <v>0</v>
      </c>
    </row>
    <row r="610" spans="1:15">
      <c r="A610" s="1" t="s">
        <v>650</v>
      </c>
      <c r="B610" s="2">
        <v>44964</v>
      </c>
      <c r="C610" s="13" t="str">
        <f>TEXT(bbdd_Social_Media_Trends[[#This Row],[Post_Date]],"aaaa-mm")</f>
        <v>2023-02</v>
      </c>
      <c r="D610" s="1" t="s">
        <v>12</v>
      </c>
      <c r="E610" s="1" t="s">
        <v>52</v>
      </c>
      <c r="F610" s="1" t="s">
        <v>36</v>
      </c>
      <c r="G610" s="1" t="s">
        <v>21</v>
      </c>
      <c r="H610">
        <v>3722792</v>
      </c>
      <c r="I610">
        <v>275554</v>
      </c>
      <c r="J610">
        <v>76015</v>
      </c>
      <c r="K610">
        <v>15183</v>
      </c>
      <c r="L610">
        <f>bbdd_Social_Media_Trends[[#This Row],[Likes]]+bbdd_Social_Media_Trends[[#This Row],[Shares]]+bbdd_Social_Media_Trends[[#This Row],[Comments]]</f>
        <v>366752</v>
      </c>
      <c r="M610">
        <f>bbdd_Social_Media_Trends[[#This Row],[Interactions]]/bbdd_Social_Media_Trends[[#This Row],[Views]]</f>
        <v>9.8515307865709389E-2</v>
      </c>
      <c r="N610" s="1" t="s">
        <v>16</v>
      </c>
      <c r="O610" s="4">
        <f t="shared" si="9"/>
        <v>0</v>
      </c>
    </row>
    <row r="611" spans="1:15">
      <c r="A611" s="1" t="s">
        <v>651</v>
      </c>
      <c r="B611" s="2">
        <v>44983</v>
      </c>
      <c r="C611" s="13" t="str">
        <f>TEXT(bbdd_Social_Media_Trends[[#This Row],[Post_Date]],"aaaa-mm")</f>
        <v>2023-02</v>
      </c>
      <c r="D611" s="1" t="s">
        <v>12</v>
      </c>
      <c r="E611" s="1" t="s">
        <v>19</v>
      </c>
      <c r="F611" s="1" t="s">
        <v>32</v>
      </c>
      <c r="G611" s="1" t="s">
        <v>25</v>
      </c>
      <c r="H611">
        <v>4094329</v>
      </c>
      <c r="I611">
        <v>434249</v>
      </c>
      <c r="J611">
        <v>5820</v>
      </c>
      <c r="K611">
        <v>18517</v>
      </c>
      <c r="L611">
        <f>bbdd_Social_Media_Trends[[#This Row],[Likes]]+bbdd_Social_Media_Trends[[#This Row],[Shares]]+bbdd_Social_Media_Trends[[#This Row],[Comments]]</f>
        <v>458586</v>
      </c>
      <c r="M611">
        <f>bbdd_Social_Media_Trends[[#This Row],[Interactions]]/bbdd_Social_Media_Trends[[#This Row],[Views]]</f>
        <v>0.1120051661700855</v>
      </c>
      <c r="N611" s="1" t="s">
        <v>29</v>
      </c>
      <c r="O611" s="4">
        <f t="shared" si="9"/>
        <v>0</v>
      </c>
    </row>
    <row r="612" spans="1:15">
      <c r="A612" s="1" t="s">
        <v>652</v>
      </c>
      <c r="B612" s="2">
        <v>45130</v>
      </c>
      <c r="C612" s="13" t="str">
        <f>TEXT(bbdd_Social_Media_Trends[[#This Row],[Post_Date]],"aaaa-mm")</f>
        <v>2023-07</v>
      </c>
      <c r="D612" s="1" t="s">
        <v>27</v>
      </c>
      <c r="E612" s="1" t="s">
        <v>35</v>
      </c>
      <c r="F612" s="1" t="s">
        <v>20</v>
      </c>
      <c r="G612" s="1" t="s">
        <v>15</v>
      </c>
      <c r="H612">
        <v>4693348</v>
      </c>
      <c r="I612">
        <v>399315</v>
      </c>
      <c r="J612">
        <v>5635</v>
      </c>
      <c r="K612">
        <v>30684</v>
      </c>
      <c r="L612">
        <f>bbdd_Social_Media_Trends[[#This Row],[Likes]]+bbdd_Social_Media_Trends[[#This Row],[Shares]]+bbdd_Social_Media_Trends[[#This Row],[Comments]]</f>
        <v>435634</v>
      </c>
      <c r="M612">
        <f>bbdd_Social_Media_Trends[[#This Row],[Interactions]]/bbdd_Social_Media_Trends[[#This Row],[Views]]</f>
        <v>9.281945425738726E-2</v>
      </c>
      <c r="N612" s="1" t="s">
        <v>16</v>
      </c>
      <c r="O612" s="4">
        <f t="shared" si="9"/>
        <v>0</v>
      </c>
    </row>
    <row r="613" spans="1:15">
      <c r="A613" s="1" t="s">
        <v>653</v>
      </c>
      <c r="B613" s="2">
        <v>44656</v>
      </c>
      <c r="C613" s="13" t="str">
        <f>TEXT(bbdd_Social_Media_Trends[[#This Row],[Post_Date]],"aaaa-mm")</f>
        <v>2022-04</v>
      </c>
      <c r="D613" s="1" t="s">
        <v>12</v>
      </c>
      <c r="E613" s="1" t="s">
        <v>39</v>
      </c>
      <c r="F613" s="1" t="s">
        <v>47</v>
      </c>
      <c r="G613" s="1" t="s">
        <v>15</v>
      </c>
      <c r="H613">
        <v>3610950</v>
      </c>
      <c r="I613">
        <v>367485</v>
      </c>
      <c r="J613">
        <v>34992</v>
      </c>
      <c r="K613">
        <v>9460</v>
      </c>
      <c r="L613">
        <f>bbdd_Social_Media_Trends[[#This Row],[Likes]]+bbdd_Social_Media_Trends[[#This Row],[Shares]]+bbdd_Social_Media_Trends[[#This Row],[Comments]]</f>
        <v>411937</v>
      </c>
      <c r="M613">
        <f>bbdd_Social_Media_Trends[[#This Row],[Interactions]]/bbdd_Social_Media_Trends[[#This Row],[Views]]</f>
        <v>0.11407995125936388</v>
      </c>
      <c r="N613" s="1" t="s">
        <v>22</v>
      </c>
      <c r="O613" s="4">
        <f t="shared" si="9"/>
        <v>0</v>
      </c>
    </row>
    <row r="614" spans="1:15">
      <c r="A614" s="1" t="s">
        <v>654</v>
      </c>
      <c r="B614" s="2">
        <v>45120</v>
      </c>
      <c r="C614" s="13" t="str">
        <f>TEXT(bbdd_Social_Media_Trends[[#This Row],[Post_Date]],"aaaa-mm")</f>
        <v>2023-07</v>
      </c>
      <c r="D614" s="1" t="s">
        <v>18</v>
      </c>
      <c r="E614" s="1" t="s">
        <v>39</v>
      </c>
      <c r="F614" s="1" t="s">
        <v>41</v>
      </c>
      <c r="G614" s="1" t="s">
        <v>28</v>
      </c>
      <c r="H614">
        <v>2912021</v>
      </c>
      <c r="I614">
        <v>43497</v>
      </c>
      <c r="J614">
        <v>37791</v>
      </c>
      <c r="K614">
        <v>33220</v>
      </c>
      <c r="L614">
        <f>bbdd_Social_Media_Trends[[#This Row],[Likes]]+bbdd_Social_Media_Trends[[#This Row],[Shares]]+bbdd_Social_Media_Trends[[#This Row],[Comments]]</f>
        <v>114508</v>
      </c>
      <c r="M614">
        <f>bbdd_Social_Media_Trends[[#This Row],[Interactions]]/bbdd_Social_Media_Trends[[#This Row],[Views]]</f>
        <v>3.9322518621946752E-2</v>
      </c>
      <c r="N614" s="1" t="s">
        <v>29</v>
      </c>
      <c r="O614" s="4">
        <f t="shared" si="9"/>
        <v>0</v>
      </c>
    </row>
    <row r="615" spans="1:15">
      <c r="A615" s="1" t="s">
        <v>655</v>
      </c>
      <c r="B615" s="2">
        <v>44986</v>
      </c>
      <c r="C615" s="13" t="str">
        <f>TEXT(bbdd_Social_Media_Trends[[#This Row],[Post_Date]],"aaaa-mm")</f>
        <v>2023-03</v>
      </c>
      <c r="D615" s="1" t="s">
        <v>24</v>
      </c>
      <c r="E615" s="1" t="s">
        <v>46</v>
      </c>
      <c r="F615" s="1" t="s">
        <v>36</v>
      </c>
      <c r="G615" s="1" t="s">
        <v>60</v>
      </c>
      <c r="H615">
        <v>1339049</v>
      </c>
      <c r="I615">
        <v>471809</v>
      </c>
      <c r="J615">
        <v>20645</v>
      </c>
      <c r="K615">
        <v>768</v>
      </c>
      <c r="L615">
        <f>bbdd_Social_Media_Trends[[#This Row],[Likes]]+bbdd_Social_Media_Trends[[#This Row],[Shares]]+bbdd_Social_Media_Trends[[#This Row],[Comments]]</f>
        <v>493222</v>
      </c>
      <c r="M615">
        <f>bbdd_Social_Media_Trends[[#This Row],[Interactions]]/bbdd_Social_Media_Trends[[#This Row],[Views]]</f>
        <v>0.36833752909714285</v>
      </c>
      <c r="N615" s="1" t="s">
        <v>29</v>
      </c>
      <c r="O615" s="4">
        <f t="shared" si="9"/>
        <v>0</v>
      </c>
    </row>
    <row r="616" spans="1:15">
      <c r="A616" s="1" t="s">
        <v>656</v>
      </c>
      <c r="B616" s="2">
        <v>45248</v>
      </c>
      <c r="C616" s="13" t="str">
        <f>TEXT(bbdd_Social_Media_Trends[[#This Row],[Post_Date]],"aaaa-mm")</f>
        <v>2023-11</v>
      </c>
      <c r="D616" s="1" t="s">
        <v>27</v>
      </c>
      <c r="E616" s="1" t="s">
        <v>49</v>
      </c>
      <c r="F616" s="1" t="s">
        <v>47</v>
      </c>
      <c r="G616" s="1" t="s">
        <v>15</v>
      </c>
      <c r="H616">
        <v>1804365</v>
      </c>
      <c r="I616">
        <v>98704</v>
      </c>
      <c r="J616">
        <v>83620</v>
      </c>
      <c r="K616">
        <v>1880</v>
      </c>
      <c r="L616">
        <f>bbdd_Social_Media_Trends[[#This Row],[Likes]]+bbdd_Social_Media_Trends[[#This Row],[Shares]]+bbdd_Social_Media_Trends[[#This Row],[Comments]]</f>
        <v>184204</v>
      </c>
      <c r="M616">
        <f>bbdd_Social_Media_Trends[[#This Row],[Interactions]]/bbdd_Social_Media_Trends[[#This Row],[Views]]</f>
        <v>0.10208799217453232</v>
      </c>
      <c r="N616" s="1" t="s">
        <v>22</v>
      </c>
      <c r="O616" s="4">
        <f t="shared" si="9"/>
        <v>0</v>
      </c>
    </row>
    <row r="617" spans="1:15">
      <c r="A617" s="1" t="s">
        <v>657</v>
      </c>
      <c r="B617" s="2">
        <v>45064</v>
      </c>
      <c r="C617" s="13" t="str">
        <f>TEXT(bbdd_Social_Media_Trends[[#This Row],[Post_Date]],"aaaa-mm")</f>
        <v>2023-05</v>
      </c>
      <c r="D617" s="1" t="s">
        <v>12</v>
      </c>
      <c r="E617" s="1" t="s">
        <v>49</v>
      </c>
      <c r="F617" s="1" t="s">
        <v>32</v>
      </c>
      <c r="G617" s="1" t="s">
        <v>44</v>
      </c>
      <c r="H617">
        <v>1641189</v>
      </c>
      <c r="I617">
        <v>480443</v>
      </c>
      <c r="J617">
        <v>97118</v>
      </c>
      <c r="K617">
        <v>33879</v>
      </c>
      <c r="L617">
        <f>bbdd_Social_Media_Trends[[#This Row],[Likes]]+bbdd_Social_Media_Trends[[#This Row],[Shares]]+bbdd_Social_Media_Trends[[#This Row],[Comments]]</f>
        <v>611440</v>
      </c>
      <c r="M617">
        <f>bbdd_Social_Media_Trends[[#This Row],[Interactions]]/bbdd_Social_Media_Trends[[#This Row],[Views]]</f>
        <v>0.37255916289958074</v>
      </c>
      <c r="N617" s="1" t="s">
        <v>16</v>
      </c>
      <c r="O617" s="4">
        <f t="shared" si="9"/>
        <v>0</v>
      </c>
    </row>
    <row r="618" spans="1:15">
      <c r="A618" s="1" t="s">
        <v>658</v>
      </c>
      <c r="B618" s="2">
        <v>45107</v>
      </c>
      <c r="C618" s="13" t="str">
        <f>TEXT(bbdd_Social_Media_Trends[[#This Row],[Post_Date]],"aaaa-mm")</f>
        <v>2023-06</v>
      </c>
      <c r="D618" s="1" t="s">
        <v>18</v>
      </c>
      <c r="E618" s="1" t="s">
        <v>35</v>
      </c>
      <c r="F618" s="1" t="s">
        <v>20</v>
      </c>
      <c r="G618" s="1" t="s">
        <v>25</v>
      </c>
      <c r="H618">
        <v>201259</v>
      </c>
      <c r="I618">
        <v>367757</v>
      </c>
      <c r="J618">
        <v>67851</v>
      </c>
      <c r="K618">
        <v>45250</v>
      </c>
      <c r="L618">
        <f>bbdd_Social_Media_Trends[[#This Row],[Likes]]+bbdd_Social_Media_Trends[[#This Row],[Shares]]+bbdd_Social_Media_Trends[[#This Row],[Comments]]</f>
        <v>480858</v>
      </c>
      <c r="M618">
        <f>bbdd_Social_Media_Trends[[#This Row],[Interactions]]/bbdd_Social_Media_Trends[[#This Row],[Views]]</f>
        <v>2.3892496733065354</v>
      </c>
      <c r="N618" s="1" t="s">
        <v>22</v>
      </c>
      <c r="O618" s="4">
        <f t="shared" si="9"/>
        <v>0</v>
      </c>
    </row>
    <row r="619" spans="1:15">
      <c r="A619" s="1" t="s">
        <v>659</v>
      </c>
      <c r="B619" s="2">
        <v>45272</v>
      </c>
      <c r="C619" s="13" t="str">
        <f>TEXT(bbdd_Social_Media_Trends[[#This Row],[Post_Date]],"aaaa-mm")</f>
        <v>2023-12</v>
      </c>
      <c r="D619" s="1" t="s">
        <v>18</v>
      </c>
      <c r="E619" s="1" t="s">
        <v>39</v>
      </c>
      <c r="F619" s="1" t="s">
        <v>32</v>
      </c>
      <c r="G619" s="1" t="s">
        <v>50</v>
      </c>
      <c r="H619">
        <v>3053227</v>
      </c>
      <c r="I619">
        <v>132150</v>
      </c>
      <c r="J619">
        <v>49242</v>
      </c>
      <c r="K619">
        <v>48892</v>
      </c>
      <c r="L619">
        <f>bbdd_Social_Media_Trends[[#This Row],[Likes]]+bbdd_Social_Media_Trends[[#This Row],[Shares]]+bbdd_Social_Media_Trends[[#This Row],[Comments]]</f>
        <v>230284</v>
      </c>
      <c r="M619">
        <f>bbdd_Social_Media_Trends[[#This Row],[Interactions]]/bbdd_Social_Media_Trends[[#This Row],[Views]]</f>
        <v>7.5423150653390655E-2</v>
      </c>
      <c r="N619" s="1" t="s">
        <v>16</v>
      </c>
      <c r="O619" s="4">
        <f t="shared" si="9"/>
        <v>0</v>
      </c>
    </row>
    <row r="620" spans="1:15">
      <c r="A620" s="1" t="s">
        <v>660</v>
      </c>
      <c r="B620" s="2">
        <v>45274</v>
      </c>
      <c r="C620" s="13" t="str">
        <f>TEXT(bbdd_Social_Media_Trends[[#This Row],[Post_Date]],"aaaa-mm")</f>
        <v>2023-12</v>
      </c>
      <c r="D620" s="1" t="s">
        <v>18</v>
      </c>
      <c r="E620" s="1" t="s">
        <v>35</v>
      </c>
      <c r="F620" s="1" t="s">
        <v>47</v>
      </c>
      <c r="G620" s="1" t="s">
        <v>50</v>
      </c>
      <c r="H620">
        <v>3118393</v>
      </c>
      <c r="I620">
        <v>322469</v>
      </c>
      <c r="J620">
        <v>26532</v>
      </c>
      <c r="K620">
        <v>6589</v>
      </c>
      <c r="L620">
        <f>bbdd_Social_Media_Trends[[#This Row],[Likes]]+bbdd_Social_Media_Trends[[#This Row],[Shares]]+bbdd_Social_Media_Trends[[#This Row],[Comments]]</f>
        <v>355590</v>
      </c>
      <c r="M620">
        <f>bbdd_Social_Media_Trends[[#This Row],[Interactions]]/bbdd_Social_Media_Trends[[#This Row],[Views]]</f>
        <v>0.11402988654733384</v>
      </c>
      <c r="N620" s="1" t="s">
        <v>29</v>
      </c>
      <c r="O620" s="4">
        <f t="shared" si="9"/>
        <v>0</v>
      </c>
    </row>
    <row r="621" spans="1:15">
      <c r="A621" s="1" t="s">
        <v>661</v>
      </c>
      <c r="B621" s="2">
        <v>45025</v>
      </c>
      <c r="C621" s="13" t="str">
        <f>TEXT(bbdd_Social_Media_Trends[[#This Row],[Post_Date]],"aaaa-mm")</f>
        <v>2023-04</v>
      </c>
      <c r="D621" s="1" t="s">
        <v>24</v>
      </c>
      <c r="E621" s="1" t="s">
        <v>39</v>
      </c>
      <c r="F621" s="1" t="s">
        <v>36</v>
      </c>
      <c r="G621" s="1" t="s">
        <v>50</v>
      </c>
      <c r="H621">
        <v>2224167</v>
      </c>
      <c r="I621">
        <v>488262</v>
      </c>
      <c r="J621">
        <v>97601</v>
      </c>
      <c r="K621">
        <v>31651</v>
      </c>
      <c r="L621">
        <f>bbdd_Social_Media_Trends[[#This Row],[Likes]]+bbdd_Social_Media_Trends[[#This Row],[Shares]]+bbdd_Social_Media_Trends[[#This Row],[Comments]]</f>
        <v>617514</v>
      </c>
      <c r="M621">
        <f>bbdd_Social_Media_Trends[[#This Row],[Interactions]]/bbdd_Social_Media_Trends[[#This Row],[Views]]</f>
        <v>0.27763832482003376</v>
      </c>
      <c r="N621" s="1" t="s">
        <v>29</v>
      </c>
      <c r="O621" s="4">
        <f t="shared" si="9"/>
        <v>0</v>
      </c>
    </row>
    <row r="622" spans="1:15">
      <c r="A622" s="1" t="s">
        <v>662</v>
      </c>
      <c r="B622" s="2">
        <v>45148</v>
      </c>
      <c r="C622" s="13" t="str">
        <f>TEXT(bbdd_Social_Media_Trends[[#This Row],[Post_Date]],"aaaa-mm")</f>
        <v>2023-08</v>
      </c>
      <c r="D622" s="1" t="s">
        <v>18</v>
      </c>
      <c r="E622" s="1" t="s">
        <v>31</v>
      </c>
      <c r="F622" s="1" t="s">
        <v>47</v>
      </c>
      <c r="G622" s="1" t="s">
        <v>21</v>
      </c>
      <c r="H622">
        <v>165577</v>
      </c>
      <c r="I622">
        <v>133518</v>
      </c>
      <c r="J622">
        <v>14606</v>
      </c>
      <c r="K622">
        <v>30419</v>
      </c>
      <c r="L622">
        <f>bbdd_Social_Media_Trends[[#This Row],[Likes]]+bbdd_Social_Media_Trends[[#This Row],[Shares]]+bbdd_Social_Media_Trends[[#This Row],[Comments]]</f>
        <v>178543</v>
      </c>
      <c r="M622">
        <f>bbdd_Social_Media_Trends[[#This Row],[Interactions]]/bbdd_Social_Media_Trends[[#This Row],[Views]]</f>
        <v>1.0783079775572695</v>
      </c>
      <c r="N622" s="1" t="s">
        <v>22</v>
      </c>
      <c r="O622" s="4">
        <f t="shared" si="9"/>
        <v>0</v>
      </c>
    </row>
    <row r="623" spans="1:15">
      <c r="A623" s="1" t="s">
        <v>663</v>
      </c>
      <c r="B623" s="2">
        <v>44732</v>
      </c>
      <c r="C623" s="13" t="str">
        <f>TEXT(bbdd_Social_Media_Trends[[#This Row],[Post_Date]],"aaaa-mm")</f>
        <v>2022-06</v>
      </c>
      <c r="D623" s="1" t="s">
        <v>27</v>
      </c>
      <c r="E623" s="1" t="s">
        <v>52</v>
      </c>
      <c r="F623" s="1" t="s">
        <v>41</v>
      </c>
      <c r="G623" s="1" t="s">
        <v>60</v>
      </c>
      <c r="H623">
        <v>93786</v>
      </c>
      <c r="I623">
        <v>193921</v>
      </c>
      <c r="J623">
        <v>95093</v>
      </c>
      <c r="K623">
        <v>14218</v>
      </c>
      <c r="L623">
        <f>bbdd_Social_Media_Trends[[#This Row],[Likes]]+bbdd_Social_Media_Trends[[#This Row],[Shares]]+bbdd_Social_Media_Trends[[#This Row],[Comments]]</f>
        <v>303232</v>
      </c>
      <c r="M623">
        <f>bbdd_Social_Media_Trends[[#This Row],[Interactions]]/bbdd_Social_Media_Trends[[#This Row],[Views]]</f>
        <v>3.2332331051542873</v>
      </c>
      <c r="N623" s="1" t="s">
        <v>22</v>
      </c>
      <c r="O623" s="4">
        <f t="shared" si="9"/>
        <v>0</v>
      </c>
    </row>
    <row r="624" spans="1:15">
      <c r="A624" s="1" t="s">
        <v>664</v>
      </c>
      <c r="B624" s="2">
        <v>45230</v>
      </c>
      <c r="C624" s="13" t="str">
        <f>TEXT(bbdd_Social_Media_Trends[[#This Row],[Post_Date]],"aaaa-mm")</f>
        <v>2023-10</v>
      </c>
      <c r="D624" s="1" t="s">
        <v>24</v>
      </c>
      <c r="E624" s="1" t="s">
        <v>46</v>
      </c>
      <c r="F624" s="1" t="s">
        <v>47</v>
      </c>
      <c r="G624" s="1" t="s">
        <v>25</v>
      </c>
      <c r="H624">
        <v>1666321</v>
      </c>
      <c r="I624">
        <v>105468</v>
      </c>
      <c r="J624">
        <v>82461</v>
      </c>
      <c r="K624">
        <v>28605</v>
      </c>
      <c r="L624">
        <f>bbdd_Social_Media_Trends[[#This Row],[Likes]]+bbdd_Social_Media_Trends[[#This Row],[Shares]]+bbdd_Social_Media_Trends[[#This Row],[Comments]]</f>
        <v>216534</v>
      </c>
      <c r="M624">
        <f>bbdd_Social_Media_Trends[[#This Row],[Interactions]]/bbdd_Social_Media_Trends[[#This Row],[Views]]</f>
        <v>0.12994735108061412</v>
      </c>
      <c r="N624" s="1" t="s">
        <v>22</v>
      </c>
      <c r="O624" s="4">
        <f t="shared" si="9"/>
        <v>0</v>
      </c>
    </row>
    <row r="625" spans="1:15">
      <c r="A625" s="1" t="s">
        <v>665</v>
      </c>
      <c r="B625" s="2">
        <v>44738</v>
      </c>
      <c r="C625" s="13" t="str">
        <f>TEXT(bbdd_Social_Media_Trends[[#This Row],[Post_Date]],"aaaa-mm")</f>
        <v>2022-06</v>
      </c>
      <c r="D625" s="1" t="s">
        <v>27</v>
      </c>
      <c r="E625" s="1" t="s">
        <v>35</v>
      </c>
      <c r="F625" s="1" t="s">
        <v>41</v>
      </c>
      <c r="G625" s="1" t="s">
        <v>37</v>
      </c>
      <c r="H625">
        <v>2589337</v>
      </c>
      <c r="I625">
        <v>387181</v>
      </c>
      <c r="J625">
        <v>90606</v>
      </c>
      <c r="K625">
        <v>13429</v>
      </c>
      <c r="L625">
        <f>bbdd_Social_Media_Trends[[#This Row],[Likes]]+bbdd_Social_Media_Trends[[#This Row],[Shares]]+bbdd_Social_Media_Trends[[#This Row],[Comments]]</f>
        <v>491216</v>
      </c>
      <c r="M625">
        <f>bbdd_Social_Media_Trends[[#This Row],[Interactions]]/bbdd_Social_Media_Trends[[#This Row],[Views]]</f>
        <v>0.18970724938468805</v>
      </c>
      <c r="N625" s="1" t="s">
        <v>22</v>
      </c>
      <c r="O625" s="4">
        <f t="shared" si="9"/>
        <v>0</v>
      </c>
    </row>
    <row r="626" spans="1:15">
      <c r="A626" s="1" t="s">
        <v>666</v>
      </c>
      <c r="B626" s="2">
        <v>44668</v>
      </c>
      <c r="C626" s="13" t="str">
        <f>TEXT(bbdd_Social_Media_Trends[[#This Row],[Post_Date]],"aaaa-mm")</f>
        <v>2022-04</v>
      </c>
      <c r="D626" s="1" t="s">
        <v>24</v>
      </c>
      <c r="E626" s="1" t="s">
        <v>49</v>
      </c>
      <c r="F626" s="1" t="s">
        <v>14</v>
      </c>
      <c r="G626" s="1" t="s">
        <v>21</v>
      </c>
      <c r="H626">
        <v>4318612</v>
      </c>
      <c r="I626">
        <v>93657</v>
      </c>
      <c r="J626">
        <v>95512</v>
      </c>
      <c r="K626">
        <v>16193</v>
      </c>
      <c r="L626">
        <f>bbdd_Social_Media_Trends[[#This Row],[Likes]]+bbdd_Social_Media_Trends[[#This Row],[Shares]]+bbdd_Social_Media_Trends[[#This Row],[Comments]]</f>
        <v>205362</v>
      </c>
      <c r="M626">
        <f>bbdd_Social_Media_Trends[[#This Row],[Interactions]]/bbdd_Social_Media_Trends[[#This Row],[Views]]</f>
        <v>4.7552778531620807E-2</v>
      </c>
      <c r="N626" s="1" t="s">
        <v>16</v>
      </c>
      <c r="O626" s="4">
        <f t="shared" si="9"/>
        <v>0</v>
      </c>
    </row>
    <row r="627" spans="1:15">
      <c r="A627" s="1" t="s">
        <v>667</v>
      </c>
      <c r="B627" s="2">
        <v>44616</v>
      </c>
      <c r="C627" s="13" t="str">
        <f>TEXT(bbdd_Social_Media_Trends[[#This Row],[Post_Date]],"aaaa-mm")</f>
        <v>2022-02</v>
      </c>
      <c r="D627" s="1" t="s">
        <v>24</v>
      </c>
      <c r="E627" s="1" t="s">
        <v>13</v>
      </c>
      <c r="F627" s="1" t="s">
        <v>41</v>
      </c>
      <c r="G627" s="1" t="s">
        <v>37</v>
      </c>
      <c r="H627">
        <v>749258</v>
      </c>
      <c r="I627">
        <v>380259</v>
      </c>
      <c r="J627">
        <v>21872</v>
      </c>
      <c r="K627">
        <v>21913</v>
      </c>
      <c r="L627">
        <f>bbdd_Social_Media_Trends[[#This Row],[Likes]]+bbdd_Social_Media_Trends[[#This Row],[Shares]]+bbdd_Social_Media_Trends[[#This Row],[Comments]]</f>
        <v>424044</v>
      </c>
      <c r="M627">
        <f>bbdd_Social_Media_Trends[[#This Row],[Interactions]]/bbdd_Social_Media_Trends[[#This Row],[Views]]</f>
        <v>0.56595191509466702</v>
      </c>
      <c r="N627" s="1" t="s">
        <v>22</v>
      </c>
      <c r="O627" s="4">
        <f t="shared" si="9"/>
        <v>0</v>
      </c>
    </row>
    <row r="628" spans="1:15">
      <c r="A628" s="1" t="s">
        <v>668</v>
      </c>
      <c r="B628" s="2">
        <v>44958</v>
      </c>
      <c r="C628" s="13" t="str">
        <f>TEXT(bbdd_Social_Media_Trends[[#This Row],[Post_Date]],"aaaa-mm")</f>
        <v>2023-02</v>
      </c>
      <c r="D628" s="1" t="s">
        <v>24</v>
      </c>
      <c r="E628" s="1" t="s">
        <v>59</v>
      </c>
      <c r="F628" s="1" t="s">
        <v>20</v>
      </c>
      <c r="G628" s="1" t="s">
        <v>37</v>
      </c>
      <c r="H628">
        <v>1228204</v>
      </c>
      <c r="I628">
        <v>352329</v>
      </c>
      <c r="J628">
        <v>42660</v>
      </c>
      <c r="K628">
        <v>48519</v>
      </c>
      <c r="L628">
        <f>bbdd_Social_Media_Trends[[#This Row],[Likes]]+bbdd_Social_Media_Trends[[#This Row],[Shares]]+bbdd_Social_Media_Trends[[#This Row],[Comments]]</f>
        <v>443508</v>
      </c>
      <c r="M628">
        <f>bbdd_Social_Media_Trends[[#This Row],[Interactions]]/bbdd_Social_Media_Trends[[#This Row],[Views]]</f>
        <v>0.36110287867487811</v>
      </c>
      <c r="N628" s="1" t="s">
        <v>16</v>
      </c>
      <c r="O628" s="4">
        <f t="shared" si="9"/>
        <v>0</v>
      </c>
    </row>
    <row r="629" spans="1:15">
      <c r="A629" s="1" t="s">
        <v>669</v>
      </c>
      <c r="B629" s="2">
        <v>44623</v>
      </c>
      <c r="C629" s="13" t="str">
        <f>TEXT(bbdd_Social_Media_Trends[[#This Row],[Post_Date]],"aaaa-mm")</f>
        <v>2022-03</v>
      </c>
      <c r="D629" s="1" t="s">
        <v>24</v>
      </c>
      <c r="E629" s="1" t="s">
        <v>19</v>
      </c>
      <c r="F629" s="1" t="s">
        <v>20</v>
      </c>
      <c r="G629" s="1" t="s">
        <v>25</v>
      </c>
      <c r="H629">
        <v>3553691</v>
      </c>
      <c r="I629">
        <v>492474</v>
      </c>
      <c r="J629">
        <v>58976</v>
      </c>
      <c r="K629">
        <v>850</v>
      </c>
      <c r="L629">
        <f>bbdd_Social_Media_Trends[[#This Row],[Likes]]+bbdd_Social_Media_Trends[[#This Row],[Shares]]+bbdd_Social_Media_Trends[[#This Row],[Comments]]</f>
        <v>552300</v>
      </c>
      <c r="M629">
        <f>bbdd_Social_Media_Trends[[#This Row],[Interactions]]/bbdd_Social_Media_Trends[[#This Row],[Views]]</f>
        <v>0.15541587605675339</v>
      </c>
      <c r="N629" s="1" t="s">
        <v>16</v>
      </c>
      <c r="O629" s="4">
        <f t="shared" si="9"/>
        <v>0</v>
      </c>
    </row>
    <row r="630" spans="1:15">
      <c r="A630" s="1" t="s">
        <v>670</v>
      </c>
      <c r="B630" s="2">
        <v>44734</v>
      </c>
      <c r="C630" s="13" t="str">
        <f>TEXT(bbdd_Social_Media_Trends[[#This Row],[Post_Date]],"aaaa-mm")</f>
        <v>2022-06</v>
      </c>
      <c r="D630" s="1" t="s">
        <v>12</v>
      </c>
      <c r="E630" s="1" t="s">
        <v>49</v>
      </c>
      <c r="F630" s="1" t="s">
        <v>36</v>
      </c>
      <c r="G630" s="1" t="s">
        <v>37</v>
      </c>
      <c r="H630">
        <v>4834827</v>
      </c>
      <c r="I630">
        <v>329023</v>
      </c>
      <c r="J630">
        <v>39984</v>
      </c>
      <c r="K630">
        <v>1388</v>
      </c>
      <c r="L630">
        <f>bbdd_Social_Media_Trends[[#This Row],[Likes]]+bbdd_Social_Media_Trends[[#This Row],[Shares]]+bbdd_Social_Media_Trends[[#This Row],[Comments]]</f>
        <v>370395</v>
      </c>
      <c r="M630">
        <f>bbdd_Social_Media_Trends[[#This Row],[Interactions]]/bbdd_Social_Media_Trends[[#This Row],[Views]]</f>
        <v>7.6609773214222562E-2</v>
      </c>
      <c r="N630" s="1" t="s">
        <v>16</v>
      </c>
      <c r="O630" s="4">
        <f t="shared" si="9"/>
        <v>0</v>
      </c>
    </row>
    <row r="631" spans="1:15">
      <c r="A631" s="1" t="s">
        <v>671</v>
      </c>
      <c r="B631" s="2">
        <v>45118</v>
      </c>
      <c r="C631" s="13" t="str">
        <f>TEXT(bbdd_Social_Media_Trends[[#This Row],[Post_Date]],"aaaa-mm")</f>
        <v>2023-07</v>
      </c>
      <c r="D631" s="1" t="s">
        <v>18</v>
      </c>
      <c r="E631" s="1" t="s">
        <v>13</v>
      </c>
      <c r="F631" s="1" t="s">
        <v>14</v>
      </c>
      <c r="G631" s="1" t="s">
        <v>60</v>
      </c>
      <c r="H631">
        <v>3423533</v>
      </c>
      <c r="I631">
        <v>418109</v>
      </c>
      <c r="J631">
        <v>14637</v>
      </c>
      <c r="K631">
        <v>33581</v>
      </c>
      <c r="L631">
        <f>bbdd_Social_Media_Trends[[#This Row],[Likes]]+bbdd_Social_Media_Trends[[#This Row],[Shares]]+bbdd_Social_Media_Trends[[#This Row],[Comments]]</f>
        <v>466327</v>
      </c>
      <c r="M631">
        <f>bbdd_Social_Media_Trends[[#This Row],[Interactions]]/bbdd_Social_Media_Trends[[#This Row],[Views]]</f>
        <v>0.13621221118651405</v>
      </c>
      <c r="N631" s="1" t="s">
        <v>16</v>
      </c>
      <c r="O631" s="4">
        <f t="shared" si="9"/>
        <v>0</v>
      </c>
    </row>
    <row r="632" spans="1:15">
      <c r="A632" s="1" t="s">
        <v>672</v>
      </c>
      <c r="B632" s="2">
        <v>45011</v>
      </c>
      <c r="C632" s="13" t="str">
        <f>TEXT(bbdd_Social_Media_Trends[[#This Row],[Post_Date]],"aaaa-mm")</f>
        <v>2023-03</v>
      </c>
      <c r="D632" s="1" t="s">
        <v>24</v>
      </c>
      <c r="E632" s="1" t="s">
        <v>52</v>
      </c>
      <c r="F632" s="1" t="s">
        <v>20</v>
      </c>
      <c r="G632" s="1" t="s">
        <v>25</v>
      </c>
      <c r="H632">
        <v>2867658</v>
      </c>
      <c r="I632">
        <v>292790</v>
      </c>
      <c r="J632">
        <v>75817</v>
      </c>
      <c r="K632">
        <v>2085</v>
      </c>
      <c r="L632">
        <f>bbdd_Social_Media_Trends[[#This Row],[Likes]]+bbdd_Social_Media_Trends[[#This Row],[Shares]]+bbdd_Social_Media_Trends[[#This Row],[Comments]]</f>
        <v>370692</v>
      </c>
      <c r="M632">
        <f>bbdd_Social_Media_Trends[[#This Row],[Interactions]]/bbdd_Social_Media_Trends[[#This Row],[Views]]</f>
        <v>0.12926646064488861</v>
      </c>
      <c r="N632" s="1" t="s">
        <v>16</v>
      </c>
      <c r="O632" s="4">
        <f t="shared" si="9"/>
        <v>0</v>
      </c>
    </row>
    <row r="633" spans="1:15">
      <c r="A633" s="1" t="s">
        <v>673</v>
      </c>
      <c r="B633" s="2">
        <v>45069</v>
      </c>
      <c r="C633" s="13" t="str">
        <f>TEXT(bbdd_Social_Media_Trends[[#This Row],[Post_Date]],"aaaa-mm")</f>
        <v>2023-05</v>
      </c>
      <c r="D633" s="1" t="s">
        <v>12</v>
      </c>
      <c r="E633" s="1" t="s">
        <v>31</v>
      </c>
      <c r="F633" s="1" t="s">
        <v>20</v>
      </c>
      <c r="G633" s="1" t="s">
        <v>28</v>
      </c>
      <c r="H633">
        <v>1455898</v>
      </c>
      <c r="I633">
        <v>52265</v>
      </c>
      <c r="J633">
        <v>90966</v>
      </c>
      <c r="K633">
        <v>7346</v>
      </c>
      <c r="L633">
        <f>bbdd_Social_Media_Trends[[#This Row],[Likes]]+bbdd_Social_Media_Trends[[#This Row],[Shares]]+bbdd_Social_Media_Trends[[#This Row],[Comments]]</f>
        <v>150577</v>
      </c>
      <c r="M633">
        <f>bbdd_Social_Media_Trends[[#This Row],[Interactions]]/bbdd_Social_Media_Trends[[#This Row],[Views]]</f>
        <v>0.10342551469951879</v>
      </c>
      <c r="N633" s="1" t="s">
        <v>29</v>
      </c>
      <c r="O633" s="4">
        <f t="shared" si="9"/>
        <v>0</v>
      </c>
    </row>
    <row r="634" spans="1:15">
      <c r="A634" s="1" t="s">
        <v>674</v>
      </c>
      <c r="B634" s="2">
        <v>45089</v>
      </c>
      <c r="C634" s="13" t="str">
        <f>TEXT(bbdd_Social_Media_Trends[[#This Row],[Post_Date]],"aaaa-mm")</f>
        <v>2023-06</v>
      </c>
      <c r="D634" s="1" t="s">
        <v>12</v>
      </c>
      <c r="E634" s="1" t="s">
        <v>49</v>
      </c>
      <c r="F634" s="1" t="s">
        <v>20</v>
      </c>
      <c r="G634" s="1" t="s">
        <v>60</v>
      </c>
      <c r="H634">
        <v>2465078</v>
      </c>
      <c r="I634">
        <v>73406</v>
      </c>
      <c r="J634">
        <v>17386</v>
      </c>
      <c r="K634">
        <v>47116</v>
      </c>
      <c r="L634">
        <f>bbdd_Social_Media_Trends[[#This Row],[Likes]]+bbdd_Social_Media_Trends[[#This Row],[Shares]]+bbdd_Social_Media_Trends[[#This Row],[Comments]]</f>
        <v>137908</v>
      </c>
      <c r="M634">
        <f>bbdd_Social_Media_Trends[[#This Row],[Interactions]]/bbdd_Social_Media_Trends[[#This Row],[Views]]</f>
        <v>5.5944680046635442E-2</v>
      </c>
      <c r="N634" s="1" t="s">
        <v>16</v>
      </c>
      <c r="O634" s="4">
        <f t="shared" si="9"/>
        <v>0</v>
      </c>
    </row>
    <row r="635" spans="1:15">
      <c r="A635" s="1" t="s">
        <v>675</v>
      </c>
      <c r="B635" s="2">
        <v>45032</v>
      </c>
      <c r="C635" s="13" t="str">
        <f>TEXT(bbdd_Social_Media_Trends[[#This Row],[Post_Date]],"aaaa-mm")</f>
        <v>2023-04</v>
      </c>
      <c r="D635" s="1" t="s">
        <v>12</v>
      </c>
      <c r="E635" s="1" t="s">
        <v>31</v>
      </c>
      <c r="F635" s="1" t="s">
        <v>36</v>
      </c>
      <c r="G635" s="1" t="s">
        <v>37</v>
      </c>
      <c r="H635">
        <v>2737606</v>
      </c>
      <c r="I635">
        <v>318662</v>
      </c>
      <c r="J635">
        <v>51628</v>
      </c>
      <c r="K635">
        <v>25543</v>
      </c>
      <c r="L635">
        <f>bbdd_Social_Media_Trends[[#This Row],[Likes]]+bbdd_Social_Media_Trends[[#This Row],[Shares]]+bbdd_Social_Media_Trends[[#This Row],[Comments]]</f>
        <v>395833</v>
      </c>
      <c r="M635">
        <f>bbdd_Social_Media_Trends[[#This Row],[Interactions]]/bbdd_Social_Media_Trends[[#This Row],[Views]]</f>
        <v>0.14459093090824612</v>
      </c>
      <c r="N635" s="1" t="s">
        <v>16</v>
      </c>
      <c r="O635" s="4">
        <f t="shared" si="9"/>
        <v>0</v>
      </c>
    </row>
    <row r="636" spans="1:15">
      <c r="A636" s="1" t="s">
        <v>676</v>
      </c>
      <c r="B636" s="2">
        <v>44878</v>
      </c>
      <c r="C636" s="13" t="str">
        <f>TEXT(bbdd_Social_Media_Trends[[#This Row],[Post_Date]],"aaaa-mm")</f>
        <v>2022-11</v>
      </c>
      <c r="D636" s="1" t="s">
        <v>24</v>
      </c>
      <c r="E636" s="1" t="s">
        <v>19</v>
      </c>
      <c r="F636" s="1" t="s">
        <v>47</v>
      </c>
      <c r="G636" s="1" t="s">
        <v>21</v>
      </c>
      <c r="H636">
        <v>1542718</v>
      </c>
      <c r="I636">
        <v>247218</v>
      </c>
      <c r="J636">
        <v>93341</v>
      </c>
      <c r="K636">
        <v>45447</v>
      </c>
      <c r="L636">
        <f>bbdd_Social_Media_Trends[[#This Row],[Likes]]+bbdd_Social_Media_Trends[[#This Row],[Shares]]+bbdd_Social_Media_Trends[[#This Row],[Comments]]</f>
        <v>386006</v>
      </c>
      <c r="M636">
        <f>bbdd_Social_Media_Trends[[#This Row],[Interactions]]/bbdd_Social_Media_Trends[[#This Row],[Views]]</f>
        <v>0.250211639457114</v>
      </c>
      <c r="N636" s="1" t="s">
        <v>29</v>
      </c>
      <c r="O636" s="4">
        <f t="shared" si="9"/>
        <v>0</v>
      </c>
    </row>
    <row r="637" spans="1:15">
      <c r="A637" s="1" t="s">
        <v>677</v>
      </c>
      <c r="B637" s="2">
        <v>44916</v>
      </c>
      <c r="C637" s="13" t="str">
        <f>TEXT(bbdd_Social_Media_Trends[[#This Row],[Post_Date]],"aaaa-mm")</f>
        <v>2022-12</v>
      </c>
      <c r="D637" s="1" t="s">
        <v>18</v>
      </c>
      <c r="E637" s="1" t="s">
        <v>46</v>
      </c>
      <c r="F637" s="1" t="s">
        <v>20</v>
      </c>
      <c r="G637" s="1" t="s">
        <v>21</v>
      </c>
      <c r="H637">
        <v>2696673</v>
      </c>
      <c r="I637">
        <v>362090</v>
      </c>
      <c r="J637">
        <v>41445</v>
      </c>
      <c r="K637">
        <v>36790</v>
      </c>
      <c r="L637">
        <f>bbdd_Social_Media_Trends[[#This Row],[Likes]]+bbdd_Social_Media_Trends[[#This Row],[Shares]]+bbdd_Social_Media_Trends[[#This Row],[Comments]]</f>
        <v>440325</v>
      </c>
      <c r="M637">
        <f>bbdd_Social_Media_Trends[[#This Row],[Interactions]]/bbdd_Social_Media_Trends[[#This Row],[Views]]</f>
        <v>0.16328453616734398</v>
      </c>
      <c r="N637" s="1" t="s">
        <v>29</v>
      </c>
      <c r="O637" s="4">
        <f t="shared" si="9"/>
        <v>0</v>
      </c>
    </row>
    <row r="638" spans="1:15">
      <c r="A638" s="1" t="s">
        <v>678</v>
      </c>
      <c r="B638" s="2">
        <v>44728</v>
      </c>
      <c r="C638" s="13" t="str">
        <f>TEXT(bbdd_Social_Media_Trends[[#This Row],[Post_Date]],"aaaa-mm")</f>
        <v>2022-06</v>
      </c>
      <c r="D638" s="1" t="s">
        <v>12</v>
      </c>
      <c r="E638" s="1" t="s">
        <v>57</v>
      </c>
      <c r="F638" s="1" t="s">
        <v>32</v>
      </c>
      <c r="G638" s="1" t="s">
        <v>50</v>
      </c>
      <c r="H638">
        <v>324152</v>
      </c>
      <c r="I638">
        <v>481882</v>
      </c>
      <c r="J638">
        <v>93067</v>
      </c>
      <c r="K638">
        <v>23282</v>
      </c>
      <c r="L638">
        <f>bbdd_Social_Media_Trends[[#This Row],[Likes]]+bbdd_Social_Media_Trends[[#This Row],[Shares]]+bbdd_Social_Media_Trends[[#This Row],[Comments]]</f>
        <v>598231</v>
      </c>
      <c r="M638">
        <f>bbdd_Social_Media_Trends[[#This Row],[Interactions]]/bbdd_Social_Media_Trends[[#This Row],[Views]]</f>
        <v>1.8455261729065378</v>
      </c>
      <c r="N638" s="1" t="s">
        <v>16</v>
      </c>
      <c r="O638" s="4">
        <f t="shared" si="9"/>
        <v>0</v>
      </c>
    </row>
    <row r="639" spans="1:15">
      <c r="A639" s="1" t="s">
        <v>679</v>
      </c>
      <c r="B639" s="2">
        <v>44590</v>
      </c>
      <c r="C639" s="13" t="str">
        <f>TEXT(bbdd_Social_Media_Trends[[#This Row],[Post_Date]],"aaaa-mm")</f>
        <v>2022-01</v>
      </c>
      <c r="D639" s="1" t="s">
        <v>18</v>
      </c>
      <c r="E639" s="1" t="s">
        <v>57</v>
      </c>
      <c r="F639" s="1" t="s">
        <v>20</v>
      </c>
      <c r="G639" s="1" t="s">
        <v>15</v>
      </c>
      <c r="H639">
        <v>1054049</v>
      </c>
      <c r="I639">
        <v>117855</v>
      </c>
      <c r="J639">
        <v>67726</v>
      </c>
      <c r="K639">
        <v>591</v>
      </c>
      <c r="L639">
        <f>bbdd_Social_Media_Trends[[#This Row],[Likes]]+bbdd_Social_Media_Trends[[#This Row],[Shares]]+bbdd_Social_Media_Trends[[#This Row],[Comments]]</f>
        <v>186172</v>
      </c>
      <c r="M639">
        <f>bbdd_Social_Media_Trends[[#This Row],[Interactions]]/bbdd_Social_Media_Trends[[#This Row],[Views]]</f>
        <v>0.17662556484565708</v>
      </c>
      <c r="N639" s="1" t="s">
        <v>22</v>
      </c>
      <c r="O639" s="4">
        <f t="shared" si="9"/>
        <v>0</v>
      </c>
    </row>
    <row r="640" spans="1:15">
      <c r="A640" s="1" t="s">
        <v>680</v>
      </c>
      <c r="B640" s="2">
        <v>45021</v>
      </c>
      <c r="C640" s="13" t="str">
        <f>TEXT(bbdd_Social_Media_Trends[[#This Row],[Post_Date]],"aaaa-mm")</f>
        <v>2023-04</v>
      </c>
      <c r="D640" s="1" t="s">
        <v>27</v>
      </c>
      <c r="E640" s="1" t="s">
        <v>31</v>
      </c>
      <c r="F640" s="1" t="s">
        <v>41</v>
      </c>
      <c r="G640" s="1" t="s">
        <v>44</v>
      </c>
      <c r="H640">
        <v>1763209</v>
      </c>
      <c r="I640">
        <v>466418</v>
      </c>
      <c r="J640">
        <v>98204</v>
      </c>
      <c r="K640">
        <v>42669</v>
      </c>
      <c r="L640">
        <f>bbdd_Social_Media_Trends[[#This Row],[Likes]]+bbdd_Social_Media_Trends[[#This Row],[Shares]]+bbdd_Social_Media_Trends[[#This Row],[Comments]]</f>
        <v>607291</v>
      </c>
      <c r="M640">
        <f>bbdd_Social_Media_Trends[[#This Row],[Interactions]]/bbdd_Social_Media_Trends[[#This Row],[Views]]</f>
        <v>0.34442371834535779</v>
      </c>
      <c r="N640" s="1" t="s">
        <v>29</v>
      </c>
      <c r="O640" s="4">
        <f t="shared" si="9"/>
        <v>0</v>
      </c>
    </row>
    <row r="641" spans="1:15">
      <c r="A641" s="1" t="s">
        <v>681</v>
      </c>
      <c r="B641" s="2">
        <v>44694</v>
      </c>
      <c r="C641" s="13" t="str">
        <f>TEXT(bbdd_Social_Media_Trends[[#This Row],[Post_Date]],"aaaa-mm")</f>
        <v>2022-05</v>
      </c>
      <c r="D641" s="1" t="s">
        <v>24</v>
      </c>
      <c r="E641" s="1" t="s">
        <v>35</v>
      </c>
      <c r="F641" s="1" t="s">
        <v>32</v>
      </c>
      <c r="G641" s="1" t="s">
        <v>60</v>
      </c>
      <c r="H641">
        <v>2839455</v>
      </c>
      <c r="I641">
        <v>322753</v>
      </c>
      <c r="J641">
        <v>34617</v>
      </c>
      <c r="K641">
        <v>15617</v>
      </c>
      <c r="L641">
        <f>bbdd_Social_Media_Trends[[#This Row],[Likes]]+bbdd_Social_Media_Trends[[#This Row],[Shares]]+bbdd_Social_Media_Trends[[#This Row],[Comments]]</f>
        <v>372987</v>
      </c>
      <c r="M641">
        <f>bbdd_Social_Media_Trends[[#This Row],[Interactions]]/bbdd_Social_Media_Trends[[#This Row],[Views]]</f>
        <v>0.13135865861582594</v>
      </c>
      <c r="N641" s="1" t="s">
        <v>16</v>
      </c>
      <c r="O641" s="4">
        <f t="shared" si="9"/>
        <v>0</v>
      </c>
    </row>
    <row r="642" spans="1:15">
      <c r="A642" s="1" t="s">
        <v>682</v>
      </c>
      <c r="B642" s="2">
        <v>44816</v>
      </c>
      <c r="C642" s="13" t="str">
        <f>TEXT(bbdd_Social_Media_Trends[[#This Row],[Post_Date]],"aaaa-mm")</f>
        <v>2022-09</v>
      </c>
      <c r="D642" s="1" t="s">
        <v>18</v>
      </c>
      <c r="E642" s="1" t="s">
        <v>46</v>
      </c>
      <c r="F642" s="1" t="s">
        <v>32</v>
      </c>
      <c r="G642" s="1" t="s">
        <v>44</v>
      </c>
      <c r="H642">
        <v>4892331</v>
      </c>
      <c r="I642">
        <v>362512</v>
      </c>
      <c r="J642">
        <v>17927</v>
      </c>
      <c r="K642">
        <v>27598</v>
      </c>
      <c r="L642">
        <f>bbdd_Social_Media_Trends[[#This Row],[Likes]]+bbdd_Social_Media_Trends[[#This Row],[Shares]]+bbdd_Social_Media_Trends[[#This Row],[Comments]]</f>
        <v>408037</v>
      </c>
      <c r="M642">
        <f>bbdd_Social_Media_Trends[[#This Row],[Interactions]]/bbdd_Social_Media_Trends[[#This Row],[Views]]</f>
        <v>8.3403391961827597E-2</v>
      </c>
      <c r="N642" s="1" t="s">
        <v>16</v>
      </c>
      <c r="O642" s="4">
        <f t="shared" ref="O642:O705" si="10">IF(ISERROR(VLOOKUP(A642,A643:A5640,1,FALSE)),0, 1)</f>
        <v>0</v>
      </c>
    </row>
    <row r="643" spans="1:15">
      <c r="A643" s="1" t="s">
        <v>683</v>
      </c>
      <c r="B643" s="2">
        <v>45240</v>
      </c>
      <c r="C643" s="13" t="str">
        <f>TEXT(bbdd_Social_Media_Trends[[#This Row],[Post_Date]],"aaaa-mm")</f>
        <v>2023-11</v>
      </c>
      <c r="D643" s="1" t="s">
        <v>18</v>
      </c>
      <c r="E643" s="1" t="s">
        <v>59</v>
      </c>
      <c r="F643" s="1" t="s">
        <v>41</v>
      </c>
      <c r="G643" s="1" t="s">
        <v>37</v>
      </c>
      <c r="H643">
        <v>1525908</v>
      </c>
      <c r="I643">
        <v>329931</v>
      </c>
      <c r="J643">
        <v>54223</v>
      </c>
      <c r="K643">
        <v>25867</v>
      </c>
      <c r="L643">
        <f>bbdd_Social_Media_Trends[[#This Row],[Likes]]+bbdd_Social_Media_Trends[[#This Row],[Shares]]+bbdd_Social_Media_Trends[[#This Row],[Comments]]</f>
        <v>410021</v>
      </c>
      <c r="M643">
        <f>bbdd_Social_Media_Trends[[#This Row],[Interactions]]/bbdd_Social_Media_Trends[[#This Row],[Views]]</f>
        <v>0.2687062391703825</v>
      </c>
      <c r="N643" s="1" t="s">
        <v>29</v>
      </c>
      <c r="O643" s="4">
        <f t="shared" si="10"/>
        <v>0</v>
      </c>
    </row>
    <row r="644" spans="1:15">
      <c r="A644" s="1" t="s">
        <v>684</v>
      </c>
      <c r="B644" s="2">
        <v>45273</v>
      </c>
      <c r="C644" s="13" t="str">
        <f>TEXT(bbdd_Social_Media_Trends[[#This Row],[Post_Date]],"aaaa-mm")</f>
        <v>2023-12</v>
      </c>
      <c r="D644" s="1" t="s">
        <v>18</v>
      </c>
      <c r="E644" s="1" t="s">
        <v>46</v>
      </c>
      <c r="F644" s="1" t="s">
        <v>14</v>
      </c>
      <c r="G644" s="1" t="s">
        <v>37</v>
      </c>
      <c r="H644">
        <v>856528</v>
      </c>
      <c r="I644">
        <v>312624</v>
      </c>
      <c r="J644">
        <v>35540</v>
      </c>
      <c r="K644">
        <v>22068</v>
      </c>
      <c r="L644">
        <f>bbdd_Social_Media_Trends[[#This Row],[Likes]]+bbdd_Social_Media_Trends[[#This Row],[Shares]]+bbdd_Social_Media_Trends[[#This Row],[Comments]]</f>
        <v>370232</v>
      </c>
      <c r="M644">
        <f>bbdd_Social_Media_Trends[[#This Row],[Interactions]]/bbdd_Social_Media_Trends[[#This Row],[Views]]</f>
        <v>0.43224739880073976</v>
      </c>
      <c r="N644" s="1" t="s">
        <v>22</v>
      </c>
      <c r="O644" s="4">
        <f t="shared" si="10"/>
        <v>0</v>
      </c>
    </row>
    <row r="645" spans="1:15">
      <c r="A645" s="1" t="s">
        <v>685</v>
      </c>
      <c r="B645" s="2">
        <v>45203</v>
      </c>
      <c r="C645" s="13" t="str">
        <f>TEXT(bbdd_Social_Media_Trends[[#This Row],[Post_Date]],"aaaa-mm")</f>
        <v>2023-10</v>
      </c>
      <c r="D645" s="1" t="s">
        <v>18</v>
      </c>
      <c r="E645" s="1" t="s">
        <v>59</v>
      </c>
      <c r="F645" s="1" t="s">
        <v>32</v>
      </c>
      <c r="G645" s="1" t="s">
        <v>15</v>
      </c>
      <c r="H645">
        <v>3223480</v>
      </c>
      <c r="I645">
        <v>57651</v>
      </c>
      <c r="J645">
        <v>25366</v>
      </c>
      <c r="K645">
        <v>32746</v>
      </c>
      <c r="L645">
        <f>bbdd_Social_Media_Trends[[#This Row],[Likes]]+bbdd_Social_Media_Trends[[#This Row],[Shares]]+bbdd_Social_Media_Trends[[#This Row],[Comments]]</f>
        <v>115763</v>
      </c>
      <c r="M645">
        <f>bbdd_Social_Media_Trends[[#This Row],[Interactions]]/bbdd_Social_Media_Trends[[#This Row],[Views]]</f>
        <v>3.5912430044548131E-2</v>
      </c>
      <c r="N645" s="1" t="s">
        <v>16</v>
      </c>
      <c r="O645" s="4">
        <f t="shared" si="10"/>
        <v>0</v>
      </c>
    </row>
    <row r="646" spans="1:15">
      <c r="A646" s="1" t="s">
        <v>686</v>
      </c>
      <c r="B646" s="2">
        <v>44906</v>
      </c>
      <c r="C646" s="13" t="str">
        <f>TEXT(bbdd_Social_Media_Trends[[#This Row],[Post_Date]],"aaaa-mm")</f>
        <v>2022-12</v>
      </c>
      <c r="D646" s="1" t="s">
        <v>12</v>
      </c>
      <c r="E646" s="1" t="s">
        <v>59</v>
      </c>
      <c r="F646" s="1" t="s">
        <v>36</v>
      </c>
      <c r="G646" s="1" t="s">
        <v>15</v>
      </c>
      <c r="H646">
        <v>921283</v>
      </c>
      <c r="I646">
        <v>106604</v>
      </c>
      <c r="J646">
        <v>46809</v>
      </c>
      <c r="K646">
        <v>33106</v>
      </c>
      <c r="L646">
        <f>bbdd_Social_Media_Trends[[#This Row],[Likes]]+bbdd_Social_Media_Trends[[#This Row],[Shares]]+bbdd_Social_Media_Trends[[#This Row],[Comments]]</f>
        <v>186519</v>
      </c>
      <c r="M646">
        <f>bbdd_Social_Media_Trends[[#This Row],[Interactions]]/bbdd_Social_Media_Trends[[#This Row],[Views]]</f>
        <v>0.20245570579289968</v>
      </c>
      <c r="N646" s="1" t="s">
        <v>29</v>
      </c>
      <c r="O646" s="4">
        <f t="shared" si="10"/>
        <v>0</v>
      </c>
    </row>
    <row r="647" spans="1:15">
      <c r="A647" s="1" t="s">
        <v>687</v>
      </c>
      <c r="B647" s="2">
        <v>45029</v>
      </c>
      <c r="C647" s="13" t="str">
        <f>TEXT(bbdd_Social_Media_Trends[[#This Row],[Post_Date]],"aaaa-mm")</f>
        <v>2023-04</v>
      </c>
      <c r="D647" s="1" t="s">
        <v>24</v>
      </c>
      <c r="E647" s="1" t="s">
        <v>13</v>
      </c>
      <c r="F647" s="1" t="s">
        <v>32</v>
      </c>
      <c r="G647" s="1" t="s">
        <v>21</v>
      </c>
      <c r="H647">
        <v>2295070</v>
      </c>
      <c r="I647">
        <v>248874</v>
      </c>
      <c r="J647">
        <v>47414</v>
      </c>
      <c r="K647">
        <v>16088</v>
      </c>
      <c r="L647">
        <f>bbdd_Social_Media_Trends[[#This Row],[Likes]]+bbdd_Social_Media_Trends[[#This Row],[Shares]]+bbdd_Social_Media_Trends[[#This Row],[Comments]]</f>
        <v>312376</v>
      </c>
      <c r="M647">
        <f>bbdd_Social_Media_Trends[[#This Row],[Interactions]]/bbdd_Social_Media_Trends[[#This Row],[Views]]</f>
        <v>0.13610739541713324</v>
      </c>
      <c r="N647" s="1" t="s">
        <v>29</v>
      </c>
      <c r="O647" s="4">
        <f t="shared" si="10"/>
        <v>0</v>
      </c>
    </row>
    <row r="648" spans="1:15">
      <c r="A648" s="1" t="s">
        <v>688</v>
      </c>
      <c r="B648" s="2">
        <v>45248</v>
      </c>
      <c r="C648" s="13" t="str">
        <f>TEXT(bbdd_Social_Media_Trends[[#This Row],[Post_Date]],"aaaa-mm")</f>
        <v>2023-11</v>
      </c>
      <c r="D648" s="1" t="s">
        <v>12</v>
      </c>
      <c r="E648" s="1" t="s">
        <v>46</v>
      </c>
      <c r="F648" s="1" t="s">
        <v>32</v>
      </c>
      <c r="G648" s="1" t="s">
        <v>28</v>
      </c>
      <c r="H648">
        <v>3121381</v>
      </c>
      <c r="I648">
        <v>383141</v>
      </c>
      <c r="J648">
        <v>20211</v>
      </c>
      <c r="K648">
        <v>3506</v>
      </c>
      <c r="L648">
        <f>bbdd_Social_Media_Trends[[#This Row],[Likes]]+bbdd_Social_Media_Trends[[#This Row],[Shares]]+bbdd_Social_Media_Trends[[#This Row],[Comments]]</f>
        <v>406858</v>
      </c>
      <c r="M648">
        <f>bbdd_Social_Media_Trends[[#This Row],[Interactions]]/bbdd_Social_Media_Trends[[#This Row],[Views]]</f>
        <v>0.13034551052883322</v>
      </c>
      <c r="N648" s="1" t="s">
        <v>29</v>
      </c>
      <c r="O648" s="4">
        <f t="shared" si="10"/>
        <v>0</v>
      </c>
    </row>
    <row r="649" spans="1:15">
      <c r="A649" s="1" t="s">
        <v>689</v>
      </c>
      <c r="B649" s="2">
        <v>45245</v>
      </c>
      <c r="C649" s="13" t="str">
        <f>TEXT(bbdd_Social_Media_Trends[[#This Row],[Post_Date]],"aaaa-mm")</f>
        <v>2023-11</v>
      </c>
      <c r="D649" s="1" t="s">
        <v>27</v>
      </c>
      <c r="E649" s="1" t="s">
        <v>46</v>
      </c>
      <c r="F649" s="1" t="s">
        <v>36</v>
      </c>
      <c r="G649" s="1" t="s">
        <v>50</v>
      </c>
      <c r="H649">
        <v>3563404</v>
      </c>
      <c r="I649">
        <v>445195</v>
      </c>
      <c r="J649">
        <v>18320</v>
      </c>
      <c r="K649">
        <v>14781</v>
      </c>
      <c r="L649">
        <f>bbdd_Social_Media_Trends[[#This Row],[Likes]]+bbdd_Social_Media_Trends[[#This Row],[Shares]]+bbdd_Social_Media_Trends[[#This Row],[Comments]]</f>
        <v>478296</v>
      </c>
      <c r="M649">
        <f>bbdd_Social_Media_Trends[[#This Row],[Interactions]]/bbdd_Social_Media_Trends[[#This Row],[Views]]</f>
        <v>0.13422446626876997</v>
      </c>
      <c r="N649" s="1" t="s">
        <v>16</v>
      </c>
      <c r="O649" s="4">
        <f t="shared" si="10"/>
        <v>0</v>
      </c>
    </row>
    <row r="650" spans="1:15">
      <c r="A650" s="1" t="s">
        <v>690</v>
      </c>
      <c r="B650" s="2">
        <v>44890</v>
      </c>
      <c r="C650" s="13" t="str">
        <f>TEXT(bbdd_Social_Media_Trends[[#This Row],[Post_Date]],"aaaa-mm")</f>
        <v>2022-11</v>
      </c>
      <c r="D650" s="1" t="s">
        <v>27</v>
      </c>
      <c r="E650" s="1" t="s">
        <v>52</v>
      </c>
      <c r="F650" s="1" t="s">
        <v>41</v>
      </c>
      <c r="G650" s="1" t="s">
        <v>60</v>
      </c>
      <c r="H650">
        <v>3024496</v>
      </c>
      <c r="I650">
        <v>297653</v>
      </c>
      <c r="J650">
        <v>31120</v>
      </c>
      <c r="K650">
        <v>39751</v>
      </c>
      <c r="L650">
        <f>bbdd_Social_Media_Trends[[#This Row],[Likes]]+bbdd_Social_Media_Trends[[#This Row],[Shares]]+bbdd_Social_Media_Trends[[#This Row],[Comments]]</f>
        <v>368524</v>
      </c>
      <c r="M650">
        <f>bbdd_Social_Media_Trends[[#This Row],[Interactions]]/bbdd_Social_Media_Trends[[#This Row],[Views]]</f>
        <v>0.12184641672529903</v>
      </c>
      <c r="N650" s="1" t="s">
        <v>16</v>
      </c>
      <c r="O650" s="4">
        <f t="shared" si="10"/>
        <v>0</v>
      </c>
    </row>
    <row r="651" spans="1:15">
      <c r="A651" s="1" t="s">
        <v>691</v>
      </c>
      <c r="B651" s="2">
        <v>44844</v>
      </c>
      <c r="C651" s="13" t="str">
        <f>TEXT(bbdd_Social_Media_Trends[[#This Row],[Post_Date]],"aaaa-mm")</f>
        <v>2022-10</v>
      </c>
      <c r="D651" s="1" t="s">
        <v>18</v>
      </c>
      <c r="E651" s="1" t="s">
        <v>39</v>
      </c>
      <c r="F651" s="1" t="s">
        <v>20</v>
      </c>
      <c r="G651" s="1" t="s">
        <v>25</v>
      </c>
      <c r="H651">
        <v>2941067</v>
      </c>
      <c r="I651">
        <v>289340</v>
      </c>
      <c r="J651">
        <v>10029</v>
      </c>
      <c r="K651">
        <v>28904</v>
      </c>
      <c r="L651">
        <f>bbdd_Social_Media_Trends[[#This Row],[Likes]]+bbdd_Social_Media_Trends[[#This Row],[Shares]]+bbdd_Social_Media_Trends[[#This Row],[Comments]]</f>
        <v>328273</v>
      </c>
      <c r="M651">
        <f>bbdd_Social_Media_Trends[[#This Row],[Interactions]]/bbdd_Social_Media_Trends[[#This Row],[Views]]</f>
        <v>0.11161697438378657</v>
      </c>
      <c r="N651" s="1" t="s">
        <v>22</v>
      </c>
      <c r="O651" s="4">
        <f t="shared" si="10"/>
        <v>0</v>
      </c>
    </row>
    <row r="652" spans="1:15">
      <c r="A652" s="1" t="s">
        <v>692</v>
      </c>
      <c r="B652" s="2">
        <v>45242</v>
      </c>
      <c r="C652" s="13" t="str">
        <f>TEXT(bbdd_Social_Media_Trends[[#This Row],[Post_Date]],"aaaa-mm")</f>
        <v>2023-11</v>
      </c>
      <c r="D652" s="1" t="s">
        <v>24</v>
      </c>
      <c r="E652" s="1" t="s">
        <v>13</v>
      </c>
      <c r="F652" s="1" t="s">
        <v>32</v>
      </c>
      <c r="G652" s="1" t="s">
        <v>25</v>
      </c>
      <c r="H652">
        <v>4997429</v>
      </c>
      <c r="I652">
        <v>77831</v>
      </c>
      <c r="J652">
        <v>85735</v>
      </c>
      <c r="K652">
        <v>28182</v>
      </c>
      <c r="L652">
        <f>bbdd_Social_Media_Trends[[#This Row],[Likes]]+bbdd_Social_Media_Trends[[#This Row],[Shares]]+bbdd_Social_Media_Trends[[#This Row],[Comments]]</f>
        <v>191748</v>
      </c>
      <c r="M652">
        <f>bbdd_Social_Media_Trends[[#This Row],[Interactions]]/bbdd_Social_Media_Trends[[#This Row],[Views]]</f>
        <v>3.8369329509233649E-2</v>
      </c>
      <c r="N652" s="1" t="s">
        <v>29</v>
      </c>
      <c r="O652" s="4">
        <f t="shared" si="10"/>
        <v>0</v>
      </c>
    </row>
    <row r="653" spans="1:15">
      <c r="A653" s="1" t="s">
        <v>693</v>
      </c>
      <c r="B653" s="2">
        <v>44823</v>
      </c>
      <c r="C653" s="13" t="str">
        <f>TEXT(bbdd_Social_Media_Trends[[#This Row],[Post_Date]],"aaaa-mm")</f>
        <v>2022-09</v>
      </c>
      <c r="D653" s="1" t="s">
        <v>18</v>
      </c>
      <c r="E653" s="1" t="s">
        <v>35</v>
      </c>
      <c r="F653" s="1" t="s">
        <v>36</v>
      </c>
      <c r="G653" s="1" t="s">
        <v>21</v>
      </c>
      <c r="H653">
        <v>1161779</v>
      </c>
      <c r="I653">
        <v>21780</v>
      </c>
      <c r="J653">
        <v>4078</v>
      </c>
      <c r="K653">
        <v>38033</v>
      </c>
      <c r="L653">
        <f>bbdd_Social_Media_Trends[[#This Row],[Likes]]+bbdd_Social_Media_Trends[[#This Row],[Shares]]+bbdd_Social_Media_Trends[[#This Row],[Comments]]</f>
        <v>63891</v>
      </c>
      <c r="M653">
        <f>bbdd_Social_Media_Trends[[#This Row],[Interactions]]/bbdd_Social_Media_Trends[[#This Row],[Views]]</f>
        <v>5.4994108173757661E-2</v>
      </c>
      <c r="N653" s="1" t="s">
        <v>22</v>
      </c>
      <c r="O653" s="4">
        <f t="shared" si="10"/>
        <v>0</v>
      </c>
    </row>
    <row r="654" spans="1:15">
      <c r="A654" s="1" t="s">
        <v>694</v>
      </c>
      <c r="B654" s="2">
        <v>45082</v>
      </c>
      <c r="C654" s="13" t="str">
        <f>TEXT(bbdd_Social_Media_Trends[[#This Row],[Post_Date]],"aaaa-mm")</f>
        <v>2023-06</v>
      </c>
      <c r="D654" s="1" t="s">
        <v>12</v>
      </c>
      <c r="E654" s="1" t="s">
        <v>35</v>
      </c>
      <c r="F654" s="1" t="s">
        <v>36</v>
      </c>
      <c r="G654" s="1" t="s">
        <v>37</v>
      </c>
      <c r="H654">
        <v>277665</v>
      </c>
      <c r="I654">
        <v>375796</v>
      </c>
      <c r="J654">
        <v>86711</v>
      </c>
      <c r="K654">
        <v>16520</v>
      </c>
      <c r="L654">
        <f>bbdd_Social_Media_Trends[[#This Row],[Likes]]+bbdd_Social_Media_Trends[[#This Row],[Shares]]+bbdd_Social_Media_Trends[[#This Row],[Comments]]</f>
        <v>479027</v>
      </c>
      <c r="M654">
        <f>bbdd_Social_Media_Trends[[#This Row],[Interactions]]/bbdd_Social_Media_Trends[[#This Row],[Views]]</f>
        <v>1.7251976302378766</v>
      </c>
      <c r="N654" s="1" t="s">
        <v>16</v>
      </c>
      <c r="O654" s="4">
        <f t="shared" si="10"/>
        <v>0</v>
      </c>
    </row>
    <row r="655" spans="1:15">
      <c r="A655" s="1" t="s">
        <v>695</v>
      </c>
      <c r="B655" s="2">
        <v>44828</v>
      </c>
      <c r="C655" s="13" t="str">
        <f>TEXT(bbdd_Social_Media_Trends[[#This Row],[Post_Date]],"aaaa-mm")</f>
        <v>2022-09</v>
      </c>
      <c r="D655" s="1" t="s">
        <v>27</v>
      </c>
      <c r="E655" s="1" t="s">
        <v>19</v>
      </c>
      <c r="F655" s="1" t="s">
        <v>14</v>
      </c>
      <c r="G655" s="1" t="s">
        <v>15</v>
      </c>
      <c r="H655">
        <v>3191266</v>
      </c>
      <c r="I655">
        <v>418734</v>
      </c>
      <c r="J655">
        <v>68240</v>
      </c>
      <c r="K655">
        <v>47069</v>
      </c>
      <c r="L655">
        <f>bbdd_Social_Media_Trends[[#This Row],[Likes]]+bbdd_Social_Media_Trends[[#This Row],[Shares]]+bbdd_Social_Media_Trends[[#This Row],[Comments]]</f>
        <v>534043</v>
      </c>
      <c r="M655">
        <f>bbdd_Social_Media_Trends[[#This Row],[Interactions]]/bbdd_Social_Media_Trends[[#This Row],[Views]]</f>
        <v>0.16734518526503275</v>
      </c>
      <c r="N655" s="1" t="s">
        <v>22</v>
      </c>
      <c r="O655" s="4">
        <f t="shared" si="10"/>
        <v>0</v>
      </c>
    </row>
    <row r="656" spans="1:15">
      <c r="A656" s="1" t="s">
        <v>696</v>
      </c>
      <c r="B656" s="2">
        <v>45170</v>
      </c>
      <c r="C656" s="13" t="str">
        <f>TEXT(bbdd_Social_Media_Trends[[#This Row],[Post_Date]],"aaaa-mm")</f>
        <v>2023-09</v>
      </c>
      <c r="D656" s="1" t="s">
        <v>24</v>
      </c>
      <c r="E656" s="1" t="s">
        <v>49</v>
      </c>
      <c r="F656" s="1" t="s">
        <v>32</v>
      </c>
      <c r="G656" s="1" t="s">
        <v>28</v>
      </c>
      <c r="H656">
        <v>2387714</v>
      </c>
      <c r="I656">
        <v>126566</v>
      </c>
      <c r="J656">
        <v>25552</v>
      </c>
      <c r="K656">
        <v>40066</v>
      </c>
      <c r="L656">
        <f>bbdd_Social_Media_Trends[[#This Row],[Likes]]+bbdd_Social_Media_Trends[[#This Row],[Shares]]+bbdd_Social_Media_Trends[[#This Row],[Comments]]</f>
        <v>192184</v>
      </c>
      <c r="M656">
        <f>bbdd_Social_Media_Trends[[#This Row],[Interactions]]/bbdd_Social_Media_Trends[[#This Row],[Views]]</f>
        <v>8.0488701745686467E-2</v>
      </c>
      <c r="N656" s="1" t="s">
        <v>22</v>
      </c>
      <c r="O656" s="4">
        <f t="shared" si="10"/>
        <v>0</v>
      </c>
    </row>
    <row r="657" spans="1:15">
      <c r="A657" s="1" t="s">
        <v>697</v>
      </c>
      <c r="B657" s="2">
        <v>45252</v>
      </c>
      <c r="C657" s="13" t="str">
        <f>TEXT(bbdd_Social_Media_Trends[[#This Row],[Post_Date]],"aaaa-mm")</f>
        <v>2023-11</v>
      </c>
      <c r="D657" s="1" t="s">
        <v>24</v>
      </c>
      <c r="E657" s="1" t="s">
        <v>49</v>
      </c>
      <c r="F657" s="1" t="s">
        <v>14</v>
      </c>
      <c r="G657" s="1" t="s">
        <v>50</v>
      </c>
      <c r="H657">
        <v>31602</v>
      </c>
      <c r="I657">
        <v>174512</v>
      </c>
      <c r="J657">
        <v>12580</v>
      </c>
      <c r="K657">
        <v>4018</v>
      </c>
      <c r="L657">
        <f>bbdd_Social_Media_Trends[[#This Row],[Likes]]+bbdd_Social_Media_Trends[[#This Row],[Shares]]+bbdd_Social_Media_Trends[[#This Row],[Comments]]</f>
        <v>191110</v>
      </c>
      <c r="M657">
        <f>bbdd_Social_Media_Trends[[#This Row],[Interactions]]/bbdd_Social_Media_Trends[[#This Row],[Views]]</f>
        <v>6.0474020631605594</v>
      </c>
      <c r="N657" s="1" t="s">
        <v>22</v>
      </c>
      <c r="O657" s="4">
        <f t="shared" si="10"/>
        <v>0</v>
      </c>
    </row>
    <row r="658" spans="1:15">
      <c r="A658" s="1" t="s">
        <v>698</v>
      </c>
      <c r="B658" s="2">
        <v>45262</v>
      </c>
      <c r="C658" s="13" t="str">
        <f>TEXT(bbdd_Social_Media_Trends[[#This Row],[Post_Date]],"aaaa-mm")</f>
        <v>2023-12</v>
      </c>
      <c r="D658" s="1" t="s">
        <v>27</v>
      </c>
      <c r="E658" s="1" t="s">
        <v>52</v>
      </c>
      <c r="F658" s="1" t="s">
        <v>36</v>
      </c>
      <c r="G658" s="1" t="s">
        <v>15</v>
      </c>
      <c r="H658">
        <v>2599776</v>
      </c>
      <c r="I658">
        <v>486383</v>
      </c>
      <c r="J658">
        <v>53906</v>
      </c>
      <c r="K658">
        <v>18139</v>
      </c>
      <c r="L658">
        <f>bbdd_Social_Media_Trends[[#This Row],[Likes]]+bbdd_Social_Media_Trends[[#This Row],[Shares]]+bbdd_Social_Media_Trends[[#This Row],[Comments]]</f>
        <v>558428</v>
      </c>
      <c r="M658">
        <f>bbdd_Social_Media_Trends[[#This Row],[Interactions]]/bbdd_Social_Media_Trends[[#This Row],[Views]]</f>
        <v>0.21479850571741566</v>
      </c>
      <c r="N658" s="1" t="s">
        <v>22</v>
      </c>
      <c r="O658" s="4">
        <f t="shared" si="10"/>
        <v>0</v>
      </c>
    </row>
    <row r="659" spans="1:15">
      <c r="A659" s="1" t="s">
        <v>699</v>
      </c>
      <c r="B659" s="2">
        <v>44625</v>
      </c>
      <c r="C659" s="13" t="str">
        <f>TEXT(bbdd_Social_Media_Trends[[#This Row],[Post_Date]],"aaaa-mm")</f>
        <v>2022-03</v>
      </c>
      <c r="D659" s="1" t="s">
        <v>12</v>
      </c>
      <c r="E659" s="1" t="s">
        <v>59</v>
      </c>
      <c r="F659" s="1" t="s">
        <v>47</v>
      </c>
      <c r="G659" s="1" t="s">
        <v>44</v>
      </c>
      <c r="H659">
        <v>2450821</v>
      </c>
      <c r="I659">
        <v>119773</v>
      </c>
      <c r="J659">
        <v>55561</v>
      </c>
      <c r="K659">
        <v>33015</v>
      </c>
      <c r="L659">
        <f>bbdd_Social_Media_Trends[[#This Row],[Likes]]+bbdd_Social_Media_Trends[[#This Row],[Shares]]+bbdd_Social_Media_Trends[[#This Row],[Comments]]</f>
        <v>208349</v>
      </c>
      <c r="M659">
        <f>bbdd_Social_Media_Trends[[#This Row],[Interactions]]/bbdd_Social_Media_Trends[[#This Row],[Views]]</f>
        <v>8.5011920495213639E-2</v>
      </c>
      <c r="N659" s="1" t="s">
        <v>29</v>
      </c>
      <c r="O659" s="4">
        <f t="shared" si="10"/>
        <v>0</v>
      </c>
    </row>
    <row r="660" spans="1:15">
      <c r="A660" s="1" t="s">
        <v>700</v>
      </c>
      <c r="B660" s="2">
        <v>44734</v>
      </c>
      <c r="C660" s="13" t="str">
        <f>TEXT(bbdd_Social_Media_Trends[[#This Row],[Post_Date]],"aaaa-mm")</f>
        <v>2022-06</v>
      </c>
      <c r="D660" s="1" t="s">
        <v>18</v>
      </c>
      <c r="E660" s="1" t="s">
        <v>59</v>
      </c>
      <c r="F660" s="1" t="s">
        <v>32</v>
      </c>
      <c r="G660" s="1" t="s">
        <v>44</v>
      </c>
      <c r="H660">
        <v>2231843</v>
      </c>
      <c r="I660">
        <v>28171</v>
      </c>
      <c r="J660">
        <v>73427</v>
      </c>
      <c r="K660">
        <v>16948</v>
      </c>
      <c r="L660">
        <f>bbdd_Social_Media_Trends[[#This Row],[Likes]]+bbdd_Social_Media_Trends[[#This Row],[Shares]]+bbdd_Social_Media_Trends[[#This Row],[Comments]]</f>
        <v>118546</v>
      </c>
      <c r="M660">
        <f>bbdd_Social_Media_Trends[[#This Row],[Interactions]]/bbdd_Social_Media_Trends[[#This Row],[Views]]</f>
        <v>5.3115743356499538E-2</v>
      </c>
      <c r="N660" s="1" t="s">
        <v>22</v>
      </c>
      <c r="O660" s="4">
        <f t="shared" si="10"/>
        <v>0</v>
      </c>
    </row>
    <row r="661" spans="1:15">
      <c r="A661" s="1" t="s">
        <v>701</v>
      </c>
      <c r="B661" s="2">
        <v>44860</v>
      </c>
      <c r="C661" s="13" t="str">
        <f>TEXT(bbdd_Social_Media_Trends[[#This Row],[Post_Date]],"aaaa-mm")</f>
        <v>2022-10</v>
      </c>
      <c r="D661" s="1" t="s">
        <v>12</v>
      </c>
      <c r="E661" s="1" t="s">
        <v>57</v>
      </c>
      <c r="F661" s="1" t="s">
        <v>32</v>
      </c>
      <c r="G661" s="1" t="s">
        <v>50</v>
      </c>
      <c r="H661">
        <v>4735705</v>
      </c>
      <c r="I661">
        <v>163883</v>
      </c>
      <c r="J661">
        <v>66755</v>
      </c>
      <c r="K661">
        <v>2312</v>
      </c>
      <c r="L661">
        <f>bbdd_Social_Media_Trends[[#This Row],[Likes]]+bbdd_Social_Media_Trends[[#This Row],[Shares]]+bbdd_Social_Media_Trends[[#This Row],[Comments]]</f>
        <v>232950</v>
      </c>
      <c r="M661">
        <f>bbdd_Social_Media_Trends[[#This Row],[Interactions]]/bbdd_Social_Media_Trends[[#This Row],[Views]]</f>
        <v>4.9190141700127012E-2</v>
      </c>
      <c r="N661" s="1" t="s">
        <v>22</v>
      </c>
      <c r="O661" s="4">
        <f t="shared" si="10"/>
        <v>0</v>
      </c>
    </row>
    <row r="662" spans="1:15">
      <c r="A662" s="1" t="s">
        <v>702</v>
      </c>
      <c r="B662" s="2">
        <v>45154</v>
      </c>
      <c r="C662" s="13" t="str">
        <f>TEXT(bbdd_Social_Media_Trends[[#This Row],[Post_Date]],"aaaa-mm")</f>
        <v>2023-08</v>
      </c>
      <c r="D662" s="1" t="s">
        <v>12</v>
      </c>
      <c r="E662" s="1" t="s">
        <v>59</v>
      </c>
      <c r="F662" s="1" t="s">
        <v>41</v>
      </c>
      <c r="G662" s="1" t="s">
        <v>37</v>
      </c>
      <c r="H662">
        <v>2592123</v>
      </c>
      <c r="I662">
        <v>339087</v>
      </c>
      <c r="J662">
        <v>52787</v>
      </c>
      <c r="K662">
        <v>19591</v>
      </c>
      <c r="L662">
        <f>bbdd_Social_Media_Trends[[#This Row],[Likes]]+bbdd_Social_Media_Trends[[#This Row],[Shares]]+bbdd_Social_Media_Trends[[#This Row],[Comments]]</f>
        <v>411465</v>
      </c>
      <c r="M662">
        <f>bbdd_Social_Media_Trends[[#This Row],[Interactions]]/bbdd_Social_Media_Trends[[#This Row],[Views]]</f>
        <v>0.15873668031956817</v>
      </c>
      <c r="N662" s="1" t="s">
        <v>29</v>
      </c>
      <c r="O662" s="4">
        <f t="shared" si="10"/>
        <v>0</v>
      </c>
    </row>
    <row r="663" spans="1:15">
      <c r="A663" s="1" t="s">
        <v>703</v>
      </c>
      <c r="B663" s="2">
        <v>45217</v>
      </c>
      <c r="C663" s="13" t="str">
        <f>TEXT(bbdd_Social_Media_Trends[[#This Row],[Post_Date]],"aaaa-mm")</f>
        <v>2023-10</v>
      </c>
      <c r="D663" s="1" t="s">
        <v>18</v>
      </c>
      <c r="E663" s="1" t="s">
        <v>31</v>
      </c>
      <c r="F663" s="1" t="s">
        <v>32</v>
      </c>
      <c r="G663" s="1" t="s">
        <v>44</v>
      </c>
      <c r="H663">
        <v>1156532</v>
      </c>
      <c r="I663">
        <v>111161</v>
      </c>
      <c r="J663">
        <v>31021</v>
      </c>
      <c r="K663">
        <v>33505</v>
      </c>
      <c r="L663">
        <f>bbdd_Social_Media_Trends[[#This Row],[Likes]]+bbdd_Social_Media_Trends[[#This Row],[Shares]]+bbdd_Social_Media_Trends[[#This Row],[Comments]]</f>
        <v>175687</v>
      </c>
      <c r="M663">
        <f>bbdd_Social_Media_Trends[[#This Row],[Interactions]]/bbdd_Social_Media_Trends[[#This Row],[Views]]</f>
        <v>0.15190846427076812</v>
      </c>
      <c r="N663" s="1" t="s">
        <v>29</v>
      </c>
      <c r="O663" s="4">
        <f t="shared" si="10"/>
        <v>0</v>
      </c>
    </row>
    <row r="664" spans="1:15">
      <c r="A664" s="1" t="s">
        <v>704</v>
      </c>
      <c r="B664" s="2">
        <v>44875</v>
      </c>
      <c r="C664" s="13" t="str">
        <f>TEXT(bbdd_Social_Media_Trends[[#This Row],[Post_Date]],"aaaa-mm")</f>
        <v>2022-11</v>
      </c>
      <c r="D664" s="1" t="s">
        <v>12</v>
      </c>
      <c r="E664" s="1" t="s">
        <v>46</v>
      </c>
      <c r="F664" s="1" t="s">
        <v>36</v>
      </c>
      <c r="G664" s="1" t="s">
        <v>25</v>
      </c>
      <c r="H664">
        <v>3903036</v>
      </c>
      <c r="I664">
        <v>199890</v>
      </c>
      <c r="J664">
        <v>71216</v>
      </c>
      <c r="K664">
        <v>37111</v>
      </c>
      <c r="L664">
        <f>bbdd_Social_Media_Trends[[#This Row],[Likes]]+bbdd_Social_Media_Trends[[#This Row],[Shares]]+bbdd_Social_Media_Trends[[#This Row],[Comments]]</f>
        <v>308217</v>
      </c>
      <c r="M664">
        <f>bbdd_Social_Media_Trends[[#This Row],[Interactions]]/bbdd_Social_Media_Trends[[#This Row],[Views]]</f>
        <v>7.8968526039729078E-2</v>
      </c>
      <c r="N664" s="1" t="s">
        <v>16</v>
      </c>
      <c r="O664" s="4">
        <f t="shared" si="10"/>
        <v>0</v>
      </c>
    </row>
    <row r="665" spans="1:15">
      <c r="A665" s="1" t="s">
        <v>705</v>
      </c>
      <c r="B665" s="2">
        <v>44733</v>
      </c>
      <c r="C665" s="13" t="str">
        <f>TEXT(bbdd_Social_Media_Trends[[#This Row],[Post_Date]],"aaaa-mm")</f>
        <v>2022-06</v>
      </c>
      <c r="D665" s="1" t="s">
        <v>24</v>
      </c>
      <c r="E665" s="1" t="s">
        <v>52</v>
      </c>
      <c r="F665" s="1" t="s">
        <v>47</v>
      </c>
      <c r="G665" s="1" t="s">
        <v>60</v>
      </c>
      <c r="H665">
        <v>2840705</v>
      </c>
      <c r="I665">
        <v>96581</v>
      </c>
      <c r="J665">
        <v>28967</v>
      </c>
      <c r="K665">
        <v>27454</v>
      </c>
      <c r="L665">
        <f>bbdd_Social_Media_Trends[[#This Row],[Likes]]+bbdd_Social_Media_Trends[[#This Row],[Shares]]+bbdd_Social_Media_Trends[[#This Row],[Comments]]</f>
        <v>153002</v>
      </c>
      <c r="M665">
        <f>bbdd_Social_Media_Trends[[#This Row],[Interactions]]/bbdd_Social_Media_Trends[[#This Row],[Views]]</f>
        <v>5.3860573343589006E-2</v>
      </c>
      <c r="N665" s="1" t="s">
        <v>22</v>
      </c>
      <c r="O665" s="4">
        <f t="shared" si="10"/>
        <v>0</v>
      </c>
    </row>
    <row r="666" spans="1:15">
      <c r="A666" s="1" t="s">
        <v>706</v>
      </c>
      <c r="B666" s="2">
        <v>45222</v>
      </c>
      <c r="C666" s="13" t="str">
        <f>TEXT(bbdd_Social_Media_Trends[[#This Row],[Post_Date]],"aaaa-mm")</f>
        <v>2023-10</v>
      </c>
      <c r="D666" s="1" t="s">
        <v>18</v>
      </c>
      <c r="E666" s="1" t="s">
        <v>39</v>
      </c>
      <c r="F666" s="1" t="s">
        <v>20</v>
      </c>
      <c r="G666" s="1" t="s">
        <v>60</v>
      </c>
      <c r="H666">
        <v>403838</v>
      </c>
      <c r="I666">
        <v>145096</v>
      </c>
      <c r="J666">
        <v>88439</v>
      </c>
      <c r="K666">
        <v>14064</v>
      </c>
      <c r="L666">
        <f>bbdd_Social_Media_Trends[[#This Row],[Likes]]+bbdd_Social_Media_Trends[[#This Row],[Shares]]+bbdd_Social_Media_Trends[[#This Row],[Comments]]</f>
        <v>247599</v>
      </c>
      <c r="M666">
        <f>bbdd_Social_Media_Trends[[#This Row],[Interactions]]/bbdd_Social_Media_Trends[[#This Row],[Views]]</f>
        <v>0.61311466479132726</v>
      </c>
      <c r="N666" s="1" t="s">
        <v>22</v>
      </c>
      <c r="O666" s="4">
        <f t="shared" si="10"/>
        <v>0</v>
      </c>
    </row>
    <row r="667" spans="1:15">
      <c r="A667" s="1" t="s">
        <v>707</v>
      </c>
      <c r="B667" s="2">
        <v>45219</v>
      </c>
      <c r="C667" s="13" t="str">
        <f>TEXT(bbdd_Social_Media_Trends[[#This Row],[Post_Date]],"aaaa-mm")</f>
        <v>2023-10</v>
      </c>
      <c r="D667" s="1" t="s">
        <v>24</v>
      </c>
      <c r="E667" s="1" t="s">
        <v>46</v>
      </c>
      <c r="F667" s="1" t="s">
        <v>41</v>
      </c>
      <c r="G667" s="1" t="s">
        <v>15</v>
      </c>
      <c r="H667">
        <v>3526600</v>
      </c>
      <c r="I667">
        <v>204767</v>
      </c>
      <c r="J667">
        <v>19167</v>
      </c>
      <c r="K667">
        <v>17731</v>
      </c>
      <c r="L667">
        <f>bbdd_Social_Media_Trends[[#This Row],[Likes]]+bbdd_Social_Media_Trends[[#This Row],[Shares]]+bbdd_Social_Media_Trends[[#This Row],[Comments]]</f>
        <v>241665</v>
      </c>
      <c r="M667">
        <f>bbdd_Social_Media_Trends[[#This Row],[Interactions]]/bbdd_Social_Media_Trends[[#This Row],[Views]]</f>
        <v>6.8526342652980202E-2</v>
      </c>
      <c r="N667" s="1" t="s">
        <v>16</v>
      </c>
      <c r="O667" s="4">
        <f t="shared" si="10"/>
        <v>0</v>
      </c>
    </row>
    <row r="668" spans="1:15">
      <c r="A668" s="1" t="s">
        <v>708</v>
      </c>
      <c r="B668" s="2">
        <v>44788</v>
      </c>
      <c r="C668" s="13" t="str">
        <f>TEXT(bbdd_Social_Media_Trends[[#This Row],[Post_Date]],"aaaa-mm")</f>
        <v>2022-08</v>
      </c>
      <c r="D668" s="1" t="s">
        <v>24</v>
      </c>
      <c r="E668" s="1" t="s">
        <v>59</v>
      </c>
      <c r="F668" s="1" t="s">
        <v>47</v>
      </c>
      <c r="G668" s="1" t="s">
        <v>15</v>
      </c>
      <c r="H668">
        <v>3041152</v>
      </c>
      <c r="I668">
        <v>29267</v>
      </c>
      <c r="J668">
        <v>18250</v>
      </c>
      <c r="K668">
        <v>23593</v>
      </c>
      <c r="L668">
        <f>bbdd_Social_Media_Trends[[#This Row],[Likes]]+bbdd_Social_Media_Trends[[#This Row],[Shares]]+bbdd_Social_Media_Trends[[#This Row],[Comments]]</f>
        <v>71110</v>
      </c>
      <c r="M668">
        <f>bbdd_Social_Media_Trends[[#This Row],[Interactions]]/bbdd_Social_Media_Trends[[#This Row],[Views]]</f>
        <v>2.3382586598762575E-2</v>
      </c>
      <c r="N668" s="1" t="s">
        <v>16</v>
      </c>
      <c r="O668" s="4">
        <f t="shared" si="10"/>
        <v>0</v>
      </c>
    </row>
    <row r="669" spans="1:15">
      <c r="A669" s="1" t="s">
        <v>709</v>
      </c>
      <c r="B669" s="2">
        <v>44887</v>
      </c>
      <c r="C669" s="13" t="str">
        <f>TEXT(bbdd_Social_Media_Trends[[#This Row],[Post_Date]],"aaaa-mm")</f>
        <v>2022-11</v>
      </c>
      <c r="D669" s="1" t="s">
        <v>12</v>
      </c>
      <c r="E669" s="1" t="s">
        <v>59</v>
      </c>
      <c r="F669" s="1" t="s">
        <v>20</v>
      </c>
      <c r="G669" s="1" t="s">
        <v>37</v>
      </c>
      <c r="H669">
        <v>2404490</v>
      </c>
      <c r="I669">
        <v>374405</v>
      </c>
      <c r="J669">
        <v>67653</v>
      </c>
      <c r="K669">
        <v>2883</v>
      </c>
      <c r="L669">
        <f>bbdd_Social_Media_Trends[[#This Row],[Likes]]+bbdd_Social_Media_Trends[[#This Row],[Shares]]+bbdd_Social_Media_Trends[[#This Row],[Comments]]</f>
        <v>444941</v>
      </c>
      <c r="M669">
        <f>bbdd_Social_Media_Trends[[#This Row],[Interactions]]/bbdd_Social_Media_Trends[[#This Row],[Views]]</f>
        <v>0.18504589330793642</v>
      </c>
      <c r="N669" s="1" t="s">
        <v>29</v>
      </c>
      <c r="O669" s="4">
        <f t="shared" si="10"/>
        <v>0</v>
      </c>
    </row>
    <row r="670" spans="1:15">
      <c r="A670" s="1" t="s">
        <v>710</v>
      </c>
      <c r="B670" s="2">
        <v>44602</v>
      </c>
      <c r="C670" s="13" t="str">
        <f>TEXT(bbdd_Social_Media_Trends[[#This Row],[Post_Date]],"aaaa-mm")</f>
        <v>2022-02</v>
      </c>
      <c r="D670" s="1" t="s">
        <v>27</v>
      </c>
      <c r="E670" s="1" t="s">
        <v>39</v>
      </c>
      <c r="F670" s="1" t="s">
        <v>14</v>
      </c>
      <c r="G670" s="1" t="s">
        <v>15</v>
      </c>
      <c r="H670">
        <v>709873</v>
      </c>
      <c r="I670">
        <v>328596</v>
      </c>
      <c r="J670">
        <v>75373</v>
      </c>
      <c r="K670">
        <v>34177</v>
      </c>
      <c r="L670">
        <f>bbdd_Social_Media_Trends[[#This Row],[Likes]]+bbdd_Social_Media_Trends[[#This Row],[Shares]]+bbdd_Social_Media_Trends[[#This Row],[Comments]]</f>
        <v>438146</v>
      </c>
      <c r="M670">
        <f>bbdd_Social_Media_Trends[[#This Row],[Interactions]]/bbdd_Social_Media_Trends[[#This Row],[Views]]</f>
        <v>0.61721744593751282</v>
      </c>
      <c r="N670" s="1" t="s">
        <v>16</v>
      </c>
      <c r="O670" s="4">
        <f t="shared" si="10"/>
        <v>0</v>
      </c>
    </row>
    <row r="671" spans="1:15">
      <c r="A671" s="1" t="s">
        <v>711</v>
      </c>
      <c r="B671" s="2">
        <v>44586</v>
      </c>
      <c r="C671" s="13" t="str">
        <f>TEXT(bbdd_Social_Media_Trends[[#This Row],[Post_Date]],"aaaa-mm")</f>
        <v>2022-01</v>
      </c>
      <c r="D671" s="1" t="s">
        <v>18</v>
      </c>
      <c r="E671" s="1" t="s">
        <v>57</v>
      </c>
      <c r="F671" s="1" t="s">
        <v>36</v>
      </c>
      <c r="G671" s="1" t="s">
        <v>28</v>
      </c>
      <c r="H671">
        <v>3428187</v>
      </c>
      <c r="I671">
        <v>328693</v>
      </c>
      <c r="J671">
        <v>57651</v>
      </c>
      <c r="K671">
        <v>18330</v>
      </c>
      <c r="L671">
        <f>bbdd_Social_Media_Trends[[#This Row],[Likes]]+bbdd_Social_Media_Trends[[#This Row],[Shares]]+bbdd_Social_Media_Trends[[#This Row],[Comments]]</f>
        <v>404674</v>
      </c>
      <c r="M671">
        <f>bbdd_Social_Media_Trends[[#This Row],[Interactions]]/bbdd_Social_Media_Trends[[#This Row],[Views]]</f>
        <v>0.11804315225511328</v>
      </c>
      <c r="N671" s="1" t="s">
        <v>16</v>
      </c>
      <c r="O671" s="4">
        <f t="shared" si="10"/>
        <v>0</v>
      </c>
    </row>
    <row r="672" spans="1:15">
      <c r="A672" s="1" t="s">
        <v>712</v>
      </c>
      <c r="B672" s="2">
        <v>45152</v>
      </c>
      <c r="C672" s="13" t="str">
        <f>TEXT(bbdd_Social_Media_Trends[[#This Row],[Post_Date]],"aaaa-mm")</f>
        <v>2023-08</v>
      </c>
      <c r="D672" s="1" t="s">
        <v>27</v>
      </c>
      <c r="E672" s="1" t="s">
        <v>59</v>
      </c>
      <c r="F672" s="1" t="s">
        <v>20</v>
      </c>
      <c r="G672" s="1" t="s">
        <v>44</v>
      </c>
      <c r="H672">
        <v>495662</v>
      </c>
      <c r="I672">
        <v>367965</v>
      </c>
      <c r="J672">
        <v>47920</v>
      </c>
      <c r="K672">
        <v>35519</v>
      </c>
      <c r="L672">
        <f>bbdd_Social_Media_Trends[[#This Row],[Likes]]+bbdd_Social_Media_Trends[[#This Row],[Shares]]+bbdd_Social_Media_Trends[[#This Row],[Comments]]</f>
        <v>451404</v>
      </c>
      <c r="M672">
        <f>bbdd_Social_Media_Trends[[#This Row],[Interactions]]/bbdd_Social_Media_Trends[[#This Row],[Views]]</f>
        <v>0.91070931400833632</v>
      </c>
      <c r="N672" s="1" t="s">
        <v>22</v>
      </c>
      <c r="O672" s="4">
        <f t="shared" si="10"/>
        <v>0</v>
      </c>
    </row>
    <row r="673" spans="1:15">
      <c r="A673" s="1" t="s">
        <v>713</v>
      </c>
      <c r="B673" s="2">
        <v>44701</v>
      </c>
      <c r="C673" s="13" t="str">
        <f>TEXT(bbdd_Social_Media_Trends[[#This Row],[Post_Date]],"aaaa-mm")</f>
        <v>2022-05</v>
      </c>
      <c r="D673" s="1" t="s">
        <v>27</v>
      </c>
      <c r="E673" s="1" t="s">
        <v>57</v>
      </c>
      <c r="F673" s="1" t="s">
        <v>20</v>
      </c>
      <c r="G673" s="1" t="s">
        <v>50</v>
      </c>
      <c r="H673">
        <v>1351460</v>
      </c>
      <c r="I673">
        <v>181530</v>
      </c>
      <c r="J673">
        <v>73270</v>
      </c>
      <c r="K673">
        <v>43516</v>
      </c>
      <c r="L673">
        <f>bbdd_Social_Media_Trends[[#This Row],[Likes]]+bbdd_Social_Media_Trends[[#This Row],[Shares]]+bbdd_Social_Media_Trends[[#This Row],[Comments]]</f>
        <v>298316</v>
      </c>
      <c r="M673">
        <f>bbdd_Social_Media_Trends[[#This Row],[Interactions]]/bbdd_Social_Media_Trends[[#This Row],[Views]]</f>
        <v>0.22073609281813741</v>
      </c>
      <c r="N673" s="1" t="s">
        <v>16</v>
      </c>
      <c r="O673" s="4">
        <f t="shared" si="10"/>
        <v>0</v>
      </c>
    </row>
    <row r="674" spans="1:15">
      <c r="A674" s="1" t="s">
        <v>714</v>
      </c>
      <c r="B674" s="2">
        <v>45199</v>
      </c>
      <c r="C674" s="13" t="str">
        <f>TEXT(bbdd_Social_Media_Trends[[#This Row],[Post_Date]],"aaaa-mm")</f>
        <v>2023-09</v>
      </c>
      <c r="D674" s="1" t="s">
        <v>24</v>
      </c>
      <c r="E674" s="1" t="s">
        <v>13</v>
      </c>
      <c r="F674" s="1" t="s">
        <v>41</v>
      </c>
      <c r="G674" s="1" t="s">
        <v>21</v>
      </c>
      <c r="H674">
        <v>336222</v>
      </c>
      <c r="I674">
        <v>418056</v>
      </c>
      <c r="J674">
        <v>57939</v>
      </c>
      <c r="K674">
        <v>15028</v>
      </c>
      <c r="L674">
        <f>bbdd_Social_Media_Trends[[#This Row],[Likes]]+bbdd_Social_Media_Trends[[#This Row],[Shares]]+bbdd_Social_Media_Trends[[#This Row],[Comments]]</f>
        <v>491023</v>
      </c>
      <c r="M674">
        <f>bbdd_Social_Media_Trends[[#This Row],[Interactions]]/bbdd_Social_Media_Trends[[#This Row],[Views]]</f>
        <v>1.460413060418414</v>
      </c>
      <c r="N674" s="1" t="s">
        <v>16</v>
      </c>
      <c r="O674" s="4">
        <f t="shared" si="10"/>
        <v>0</v>
      </c>
    </row>
    <row r="675" spans="1:15">
      <c r="A675" s="1" t="s">
        <v>715</v>
      </c>
      <c r="B675" s="2">
        <v>44642</v>
      </c>
      <c r="C675" s="13" t="str">
        <f>TEXT(bbdd_Social_Media_Trends[[#This Row],[Post_Date]],"aaaa-mm")</f>
        <v>2022-03</v>
      </c>
      <c r="D675" s="1" t="s">
        <v>24</v>
      </c>
      <c r="E675" s="1" t="s">
        <v>46</v>
      </c>
      <c r="F675" s="1" t="s">
        <v>20</v>
      </c>
      <c r="G675" s="1" t="s">
        <v>50</v>
      </c>
      <c r="H675">
        <v>2693390</v>
      </c>
      <c r="I675">
        <v>177782</v>
      </c>
      <c r="J675">
        <v>31135</v>
      </c>
      <c r="K675">
        <v>27504</v>
      </c>
      <c r="L675">
        <f>bbdd_Social_Media_Trends[[#This Row],[Likes]]+bbdd_Social_Media_Trends[[#This Row],[Shares]]+bbdd_Social_Media_Trends[[#This Row],[Comments]]</f>
        <v>236421</v>
      </c>
      <c r="M675">
        <f>bbdd_Social_Media_Trends[[#This Row],[Interactions]]/bbdd_Social_Media_Trends[[#This Row],[Views]]</f>
        <v>8.777822743828409E-2</v>
      </c>
      <c r="N675" s="1" t="s">
        <v>22</v>
      </c>
      <c r="O675" s="4">
        <f t="shared" si="10"/>
        <v>0</v>
      </c>
    </row>
    <row r="676" spans="1:15">
      <c r="A676" s="1" t="s">
        <v>716</v>
      </c>
      <c r="B676" s="2">
        <v>44961</v>
      </c>
      <c r="C676" s="13" t="str">
        <f>TEXT(bbdd_Social_Media_Trends[[#This Row],[Post_Date]],"aaaa-mm")</f>
        <v>2023-02</v>
      </c>
      <c r="D676" s="1" t="s">
        <v>24</v>
      </c>
      <c r="E676" s="1" t="s">
        <v>39</v>
      </c>
      <c r="F676" s="1" t="s">
        <v>47</v>
      </c>
      <c r="G676" s="1" t="s">
        <v>25</v>
      </c>
      <c r="H676">
        <v>3430962</v>
      </c>
      <c r="I676">
        <v>46681</v>
      </c>
      <c r="J676">
        <v>59761</v>
      </c>
      <c r="K676">
        <v>36221</v>
      </c>
      <c r="L676">
        <f>bbdd_Social_Media_Trends[[#This Row],[Likes]]+bbdd_Social_Media_Trends[[#This Row],[Shares]]+bbdd_Social_Media_Trends[[#This Row],[Comments]]</f>
        <v>142663</v>
      </c>
      <c r="M676">
        <f>bbdd_Social_Media_Trends[[#This Row],[Interactions]]/bbdd_Social_Media_Trends[[#This Row],[Views]]</f>
        <v>4.1581049280056147E-2</v>
      </c>
      <c r="N676" s="1" t="s">
        <v>16</v>
      </c>
      <c r="O676" s="4">
        <f t="shared" si="10"/>
        <v>0</v>
      </c>
    </row>
    <row r="677" spans="1:15">
      <c r="A677" s="1" t="s">
        <v>717</v>
      </c>
      <c r="B677" s="2">
        <v>45201</v>
      </c>
      <c r="C677" s="13" t="str">
        <f>TEXT(bbdd_Social_Media_Trends[[#This Row],[Post_Date]],"aaaa-mm")</f>
        <v>2023-10</v>
      </c>
      <c r="D677" s="1" t="s">
        <v>27</v>
      </c>
      <c r="E677" s="1" t="s">
        <v>31</v>
      </c>
      <c r="F677" s="1" t="s">
        <v>41</v>
      </c>
      <c r="G677" s="1" t="s">
        <v>50</v>
      </c>
      <c r="H677">
        <v>4999430</v>
      </c>
      <c r="I677">
        <v>419635</v>
      </c>
      <c r="J677">
        <v>51709</v>
      </c>
      <c r="K677">
        <v>19836</v>
      </c>
      <c r="L677">
        <f>bbdd_Social_Media_Trends[[#This Row],[Likes]]+bbdd_Social_Media_Trends[[#This Row],[Shares]]+bbdd_Social_Media_Trends[[#This Row],[Comments]]</f>
        <v>491180</v>
      </c>
      <c r="M677">
        <f>bbdd_Social_Media_Trends[[#This Row],[Interactions]]/bbdd_Social_Media_Trends[[#This Row],[Views]]</f>
        <v>9.8247200180820615E-2</v>
      </c>
      <c r="N677" s="1" t="s">
        <v>29</v>
      </c>
      <c r="O677" s="4">
        <f t="shared" si="10"/>
        <v>0</v>
      </c>
    </row>
    <row r="678" spans="1:15">
      <c r="A678" s="1" t="s">
        <v>718</v>
      </c>
      <c r="B678" s="2">
        <v>45162</v>
      </c>
      <c r="C678" s="13" t="str">
        <f>TEXT(bbdd_Social_Media_Trends[[#This Row],[Post_Date]],"aaaa-mm")</f>
        <v>2023-08</v>
      </c>
      <c r="D678" s="1" t="s">
        <v>12</v>
      </c>
      <c r="E678" s="1" t="s">
        <v>52</v>
      </c>
      <c r="F678" s="1" t="s">
        <v>14</v>
      </c>
      <c r="G678" s="1" t="s">
        <v>28</v>
      </c>
      <c r="H678">
        <v>4678230</v>
      </c>
      <c r="I678">
        <v>245665</v>
      </c>
      <c r="J678">
        <v>56894</v>
      </c>
      <c r="K678">
        <v>12110</v>
      </c>
      <c r="L678">
        <f>bbdd_Social_Media_Trends[[#This Row],[Likes]]+bbdd_Social_Media_Trends[[#This Row],[Shares]]+bbdd_Social_Media_Trends[[#This Row],[Comments]]</f>
        <v>314669</v>
      </c>
      <c r="M678">
        <f>bbdd_Social_Media_Trends[[#This Row],[Interactions]]/bbdd_Social_Media_Trends[[#This Row],[Views]]</f>
        <v>6.7262404798395972E-2</v>
      </c>
      <c r="N678" s="1" t="s">
        <v>22</v>
      </c>
      <c r="O678" s="4">
        <f t="shared" si="10"/>
        <v>0</v>
      </c>
    </row>
    <row r="679" spans="1:15">
      <c r="A679" s="1" t="s">
        <v>719</v>
      </c>
      <c r="B679" s="2">
        <v>45002</v>
      </c>
      <c r="C679" s="13" t="str">
        <f>TEXT(bbdd_Social_Media_Trends[[#This Row],[Post_Date]],"aaaa-mm")</f>
        <v>2023-03</v>
      </c>
      <c r="D679" s="1" t="s">
        <v>18</v>
      </c>
      <c r="E679" s="1" t="s">
        <v>59</v>
      </c>
      <c r="F679" s="1" t="s">
        <v>32</v>
      </c>
      <c r="G679" s="1" t="s">
        <v>37</v>
      </c>
      <c r="H679">
        <v>4446628</v>
      </c>
      <c r="I679">
        <v>475059</v>
      </c>
      <c r="J679">
        <v>19789</v>
      </c>
      <c r="K679">
        <v>42455</v>
      </c>
      <c r="L679">
        <f>bbdd_Social_Media_Trends[[#This Row],[Likes]]+bbdd_Social_Media_Trends[[#This Row],[Shares]]+bbdd_Social_Media_Trends[[#This Row],[Comments]]</f>
        <v>537303</v>
      </c>
      <c r="M679">
        <f>bbdd_Social_Media_Trends[[#This Row],[Interactions]]/bbdd_Social_Media_Trends[[#This Row],[Views]]</f>
        <v>0.12083380934946661</v>
      </c>
      <c r="N679" s="1" t="s">
        <v>16</v>
      </c>
      <c r="O679" s="4">
        <f t="shared" si="10"/>
        <v>0</v>
      </c>
    </row>
    <row r="680" spans="1:15">
      <c r="A680" s="1" t="s">
        <v>720</v>
      </c>
      <c r="B680" s="2">
        <v>44926</v>
      </c>
      <c r="C680" s="13" t="str">
        <f>TEXT(bbdd_Social_Media_Trends[[#This Row],[Post_Date]],"aaaa-mm")</f>
        <v>2022-12</v>
      </c>
      <c r="D680" s="1" t="s">
        <v>18</v>
      </c>
      <c r="E680" s="1" t="s">
        <v>46</v>
      </c>
      <c r="F680" s="1" t="s">
        <v>32</v>
      </c>
      <c r="G680" s="1" t="s">
        <v>25</v>
      </c>
      <c r="H680">
        <v>3951368</v>
      </c>
      <c r="I680">
        <v>249468</v>
      </c>
      <c r="J680">
        <v>17548</v>
      </c>
      <c r="K680">
        <v>43162</v>
      </c>
      <c r="L680">
        <f>bbdd_Social_Media_Trends[[#This Row],[Likes]]+bbdd_Social_Media_Trends[[#This Row],[Shares]]+bbdd_Social_Media_Trends[[#This Row],[Comments]]</f>
        <v>310178</v>
      </c>
      <c r="M680">
        <f>bbdd_Social_Media_Trends[[#This Row],[Interactions]]/bbdd_Social_Media_Trends[[#This Row],[Views]]</f>
        <v>7.8498889498523045E-2</v>
      </c>
      <c r="N680" s="1" t="s">
        <v>16</v>
      </c>
      <c r="O680" s="4">
        <f t="shared" si="10"/>
        <v>0</v>
      </c>
    </row>
    <row r="681" spans="1:15">
      <c r="A681" s="1" t="s">
        <v>721</v>
      </c>
      <c r="B681" s="2">
        <v>44734</v>
      </c>
      <c r="C681" s="13" t="str">
        <f>TEXT(bbdd_Social_Media_Trends[[#This Row],[Post_Date]],"aaaa-mm")</f>
        <v>2022-06</v>
      </c>
      <c r="D681" s="1" t="s">
        <v>18</v>
      </c>
      <c r="E681" s="1" t="s">
        <v>57</v>
      </c>
      <c r="F681" s="1" t="s">
        <v>14</v>
      </c>
      <c r="G681" s="1" t="s">
        <v>25</v>
      </c>
      <c r="H681">
        <v>1904069</v>
      </c>
      <c r="I681">
        <v>426897</v>
      </c>
      <c r="J681">
        <v>58669</v>
      </c>
      <c r="K681">
        <v>35210</v>
      </c>
      <c r="L681">
        <f>bbdd_Social_Media_Trends[[#This Row],[Likes]]+bbdd_Social_Media_Trends[[#This Row],[Shares]]+bbdd_Social_Media_Trends[[#This Row],[Comments]]</f>
        <v>520776</v>
      </c>
      <c r="M681">
        <f>bbdd_Social_Media_Trends[[#This Row],[Interactions]]/bbdd_Social_Media_Trends[[#This Row],[Views]]</f>
        <v>0.27350689497071795</v>
      </c>
      <c r="N681" s="1" t="s">
        <v>16</v>
      </c>
      <c r="O681" s="4">
        <f t="shared" si="10"/>
        <v>0</v>
      </c>
    </row>
    <row r="682" spans="1:15">
      <c r="A682" s="1" t="s">
        <v>722</v>
      </c>
      <c r="B682" s="2">
        <v>44817</v>
      </c>
      <c r="C682" s="13" t="str">
        <f>TEXT(bbdd_Social_Media_Trends[[#This Row],[Post_Date]],"aaaa-mm")</f>
        <v>2022-09</v>
      </c>
      <c r="D682" s="1" t="s">
        <v>12</v>
      </c>
      <c r="E682" s="1" t="s">
        <v>35</v>
      </c>
      <c r="F682" s="1" t="s">
        <v>36</v>
      </c>
      <c r="G682" s="1" t="s">
        <v>50</v>
      </c>
      <c r="H682">
        <v>937337</v>
      </c>
      <c r="I682">
        <v>361483</v>
      </c>
      <c r="J682">
        <v>94541</v>
      </c>
      <c r="K682">
        <v>17820</v>
      </c>
      <c r="L682">
        <f>bbdd_Social_Media_Trends[[#This Row],[Likes]]+bbdd_Social_Media_Trends[[#This Row],[Shares]]+bbdd_Social_Media_Trends[[#This Row],[Comments]]</f>
        <v>473844</v>
      </c>
      <c r="M682">
        <f>bbdd_Social_Media_Trends[[#This Row],[Interactions]]/bbdd_Social_Media_Trends[[#This Row],[Views]]</f>
        <v>0.50552149333697483</v>
      </c>
      <c r="N682" s="1" t="s">
        <v>16</v>
      </c>
      <c r="O682" s="4">
        <f t="shared" si="10"/>
        <v>0</v>
      </c>
    </row>
    <row r="683" spans="1:15">
      <c r="A683" s="1" t="s">
        <v>723</v>
      </c>
      <c r="B683" s="2">
        <v>44678</v>
      </c>
      <c r="C683" s="13" t="str">
        <f>TEXT(bbdd_Social_Media_Trends[[#This Row],[Post_Date]],"aaaa-mm")</f>
        <v>2022-04</v>
      </c>
      <c r="D683" s="1" t="s">
        <v>24</v>
      </c>
      <c r="E683" s="1" t="s">
        <v>46</v>
      </c>
      <c r="F683" s="1" t="s">
        <v>14</v>
      </c>
      <c r="G683" s="1" t="s">
        <v>37</v>
      </c>
      <c r="H683">
        <v>2471029</v>
      </c>
      <c r="I683">
        <v>482104</v>
      </c>
      <c r="J683">
        <v>23418</v>
      </c>
      <c r="K683">
        <v>37982</v>
      </c>
      <c r="L683">
        <f>bbdd_Social_Media_Trends[[#This Row],[Likes]]+bbdd_Social_Media_Trends[[#This Row],[Shares]]+bbdd_Social_Media_Trends[[#This Row],[Comments]]</f>
        <v>543504</v>
      </c>
      <c r="M683">
        <f>bbdd_Social_Media_Trends[[#This Row],[Interactions]]/bbdd_Social_Media_Trends[[#This Row],[Views]]</f>
        <v>0.21995047407375631</v>
      </c>
      <c r="N683" s="1" t="s">
        <v>16</v>
      </c>
      <c r="O683" s="4">
        <f t="shared" si="10"/>
        <v>0</v>
      </c>
    </row>
    <row r="684" spans="1:15">
      <c r="A684" s="1" t="s">
        <v>724</v>
      </c>
      <c r="B684" s="2">
        <v>44629</v>
      </c>
      <c r="C684" s="13" t="str">
        <f>TEXT(bbdd_Social_Media_Trends[[#This Row],[Post_Date]],"aaaa-mm")</f>
        <v>2022-03</v>
      </c>
      <c r="D684" s="1" t="s">
        <v>18</v>
      </c>
      <c r="E684" s="1" t="s">
        <v>46</v>
      </c>
      <c r="F684" s="1" t="s">
        <v>47</v>
      </c>
      <c r="G684" s="1" t="s">
        <v>15</v>
      </c>
      <c r="H684">
        <v>2754301</v>
      </c>
      <c r="I684">
        <v>439047</v>
      </c>
      <c r="J684">
        <v>21451</v>
      </c>
      <c r="K684">
        <v>5036</v>
      </c>
      <c r="L684">
        <f>bbdd_Social_Media_Trends[[#This Row],[Likes]]+bbdd_Social_Media_Trends[[#This Row],[Shares]]+bbdd_Social_Media_Trends[[#This Row],[Comments]]</f>
        <v>465534</v>
      </c>
      <c r="M684">
        <f>bbdd_Social_Media_Trends[[#This Row],[Interactions]]/bbdd_Social_Media_Trends[[#This Row],[Views]]</f>
        <v>0.16902074246787116</v>
      </c>
      <c r="N684" s="1" t="s">
        <v>16</v>
      </c>
      <c r="O684" s="4">
        <f t="shared" si="10"/>
        <v>0</v>
      </c>
    </row>
    <row r="685" spans="1:15">
      <c r="A685" s="1" t="s">
        <v>725</v>
      </c>
      <c r="B685" s="2">
        <v>45060</v>
      </c>
      <c r="C685" s="13" t="str">
        <f>TEXT(bbdd_Social_Media_Trends[[#This Row],[Post_Date]],"aaaa-mm")</f>
        <v>2023-05</v>
      </c>
      <c r="D685" s="1" t="s">
        <v>12</v>
      </c>
      <c r="E685" s="1" t="s">
        <v>49</v>
      </c>
      <c r="F685" s="1" t="s">
        <v>32</v>
      </c>
      <c r="G685" s="1" t="s">
        <v>28</v>
      </c>
      <c r="H685">
        <v>2551235</v>
      </c>
      <c r="I685">
        <v>254503</v>
      </c>
      <c r="J685">
        <v>51815</v>
      </c>
      <c r="K685">
        <v>22756</v>
      </c>
      <c r="L685">
        <f>bbdd_Social_Media_Trends[[#This Row],[Likes]]+bbdd_Social_Media_Trends[[#This Row],[Shares]]+bbdd_Social_Media_Trends[[#This Row],[Comments]]</f>
        <v>329074</v>
      </c>
      <c r="M685">
        <f>bbdd_Social_Media_Trends[[#This Row],[Interactions]]/bbdd_Social_Media_Trends[[#This Row],[Views]]</f>
        <v>0.1289861576844156</v>
      </c>
      <c r="N685" s="1" t="s">
        <v>22</v>
      </c>
      <c r="O685" s="4">
        <f t="shared" si="10"/>
        <v>0</v>
      </c>
    </row>
    <row r="686" spans="1:15">
      <c r="A686" s="1" t="s">
        <v>726</v>
      </c>
      <c r="B686" s="2">
        <v>44786</v>
      </c>
      <c r="C686" s="13" t="str">
        <f>TEXT(bbdd_Social_Media_Trends[[#This Row],[Post_Date]],"aaaa-mm")</f>
        <v>2022-08</v>
      </c>
      <c r="D686" s="1" t="s">
        <v>18</v>
      </c>
      <c r="E686" s="1" t="s">
        <v>52</v>
      </c>
      <c r="F686" s="1" t="s">
        <v>47</v>
      </c>
      <c r="G686" s="1" t="s">
        <v>28</v>
      </c>
      <c r="H686">
        <v>3471793</v>
      </c>
      <c r="I686">
        <v>286422</v>
      </c>
      <c r="J686">
        <v>67665</v>
      </c>
      <c r="K686">
        <v>17667</v>
      </c>
      <c r="L686">
        <f>bbdd_Social_Media_Trends[[#This Row],[Likes]]+bbdd_Social_Media_Trends[[#This Row],[Shares]]+bbdd_Social_Media_Trends[[#This Row],[Comments]]</f>
        <v>371754</v>
      </c>
      <c r="M686">
        <f>bbdd_Social_Media_Trends[[#This Row],[Interactions]]/bbdd_Social_Media_Trends[[#This Row],[Views]]</f>
        <v>0.10707838860208543</v>
      </c>
      <c r="N686" s="1" t="s">
        <v>22</v>
      </c>
      <c r="O686" s="4">
        <f t="shared" si="10"/>
        <v>0</v>
      </c>
    </row>
    <row r="687" spans="1:15">
      <c r="A687" s="1" t="s">
        <v>727</v>
      </c>
      <c r="B687" s="2">
        <v>44590</v>
      </c>
      <c r="C687" s="13" t="str">
        <f>TEXT(bbdd_Social_Media_Trends[[#This Row],[Post_Date]],"aaaa-mm")</f>
        <v>2022-01</v>
      </c>
      <c r="D687" s="1" t="s">
        <v>27</v>
      </c>
      <c r="E687" s="1" t="s">
        <v>19</v>
      </c>
      <c r="F687" s="1" t="s">
        <v>14</v>
      </c>
      <c r="G687" s="1" t="s">
        <v>60</v>
      </c>
      <c r="H687">
        <v>1374677</v>
      </c>
      <c r="I687">
        <v>479271</v>
      </c>
      <c r="J687">
        <v>435</v>
      </c>
      <c r="K687">
        <v>37576</v>
      </c>
      <c r="L687">
        <f>bbdd_Social_Media_Trends[[#This Row],[Likes]]+bbdd_Social_Media_Trends[[#This Row],[Shares]]+bbdd_Social_Media_Trends[[#This Row],[Comments]]</f>
        <v>517282</v>
      </c>
      <c r="M687">
        <f>bbdd_Social_Media_Trends[[#This Row],[Interactions]]/bbdd_Social_Media_Trends[[#This Row],[Views]]</f>
        <v>0.37629348566972459</v>
      </c>
      <c r="N687" s="1" t="s">
        <v>22</v>
      </c>
      <c r="O687" s="4">
        <f t="shared" si="10"/>
        <v>0</v>
      </c>
    </row>
    <row r="688" spans="1:15">
      <c r="A688" s="1" t="s">
        <v>728</v>
      </c>
      <c r="B688" s="2">
        <v>44578</v>
      </c>
      <c r="C688" s="13" t="str">
        <f>TEXT(bbdd_Social_Media_Trends[[#This Row],[Post_Date]],"aaaa-mm")</f>
        <v>2022-01</v>
      </c>
      <c r="D688" s="1" t="s">
        <v>24</v>
      </c>
      <c r="E688" s="1" t="s">
        <v>19</v>
      </c>
      <c r="F688" s="1" t="s">
        <v>14</v>
      </c>
      <c r="G688" s="1" t="s">
        <v>28</v>
      </c>
      <c r="H688">
        <v>2143799</v>
      </c>
      <c r="I688">
        <v>329574</v>
      </c>
      <c r="J688">
        <v>47984</v>
      </c>
      <c r="K688">
        <v>42889</v>
      </c>
      <c r="L688">
        <f>bbdd_Social_Media_Trends[[#This Row],[Likes]]+bbdd_Social_Media_Trends[[#This Row],[Shares]]+bbdd_Social_Media_Trends[[#This Row],[Comments]]</f>
        <v>420447</v>
      </c>
      <c r="M688">
        <f>bbdd_Social_Media_Trends[[#This Row],[Interactions]]/bbdd_Social_Media_Trends[[#This Row],[Views]]</f>
        <v>0.19612239766881129</v>
      </c>
      <c r="N688" s="1" t="s">
        <v>29</v>
      </c>
      <c r="O688" s="4">
        <f t="shared" si="10"/>
        <v>0</v>
      </c>
    </row>
    <row r="689" spans="1:15">
      <c r="A689" s="1" t="s">
        <v>729</v>
      </c>
      <c r="B689" s="2">
        <v>44758</v>
      </c>
      <c r="C689" s="13" t="str">
        <f>TEXT(bbdd_Social_Media_Trends[[#This Row],[Post_Date]],"aaaa-mm")</f>
        <v>2022-07</v>
      </c>
      <c r="D689" s="1" t="s">
        <v>18</v>
      </c>
      <c r="E689" s="1" t="s">
        <v>35</v>
      </c>
      <c r="F689" s="1" t="s">
        <v>41</v>
      </c>
      <c r="G689" s="1" t="s">
        <v>21</v>
      </c>
      <c r="H689">
        <v>4827016</v>
      </c>
      <c r="I689">
        <v>404958</v>
      </c>
      <c r="J689">
        <v>45968</v>
      </c>
      <c r="K689">
        <v>18554</v>
      </c>
      <c r="L689">
        <f>bbdd_Social_Media_Trends[[#This Row],[Likes]]+bbdd_Social_Media_Trends[[#This Row],[Shares]]+bbdd_Social_Media_Trends[[#This Row],[Comments]]</f>
        <v>469480</v>
      </c>
      <c r="M689">
        <f>bbdd_Social_Media_Trends[[#This Row],[Interactions]]/bbdd_Social_Media_Trends[[#This Row],[Views]]</f>
        <v>9.7260916475105944E-2</v>
      </c>
      <c r="N689" s="1" t="s">
        <v>22</v>
      </c>
      <c r="O689" s="4">
        <f t="shared" si="10"/>
        <v>0</v>
      </c>
    </row>
    <row r="690" spans="1:15">
      <c r="A690" s="1" t="s">
        <v>730</v>
      </c>
      <c r="B690" s="2">
        <v>45184</v>
      </c>
      <c r="C690" s="13" t="str">
        <f>TEXT(bbdd_Social_Media_Trends[[#This Row],[Post_Date]],"aaaa-mm")</f>
        <v>2023-09</v>
      </c>
      <c r="D690" s="1" t="s">
        <v>27</v>
      </c>
      <c r="E690" s="1" t="s">
        <v>19</v>
      </c>
      <c r="F690" s="1" t="s">
        <v>36</v>
      </c>
      <c r="G690" s="1" t="s">
        <v>28</v>
      </c>
      <c r="H690">
        <v>1489686</v>
      </c>
      <c r="I690">
        <v>473433</v>
      </c>
      <c r="J690">
        <v>24810</v>
      </c>
      <c r="K690">
        <v>3808</v>
      </c>
      <c r="L690">
        <f>bbdd_Social_Media_Trends[[#This Row],[Likes]]+bbdd_Social_Media_Trends[[#This Row],[Shares]]+bbdd_Social_Media_Trends[[#This Row],[Comments]]</f>
        <v>502051</v>
      </c>
      <c r="M690">
        <f>bbdd_Social_Media_Trends[[#This Row],[Interactions]]/bbdd_Social_Media_Trends[[#This Row],[Views]]</f>
        <v>0.33701800245152336</v>
      </c>
      <c r="N690" s="1" t="s">
        <v>22</v>
      </c>
      <c r="O690" s="4">
        <f t="shared" si="10"/>
        <v>0</v>
      </c>
    </row>
    <row r="691" spans="1:15">
      <c r="A691" s="1" t="s">
        <v>731</v>
      </c>
      <c r="B691" s="2">
        <v>44998</v>
      </c>
      <c r="C691" s="13" t="str">
        <f>TEXT(bbdd_Social_Media_Trends[[#This Row],[Post_Date]],"aaaa-mm")</f>
        <v>2023-03</v>
      </c>
      <c r="D691" s="1" t="s">
        <v>18</v>
      </c>
      <c r="E691" s="1" t="s">
        <v>57</v>
      </c>
      <c r="F691" s="1" t="s">
        <v>41</v>
      </c>
      <c r="G691" s="1" t="s">
        <v>28</v>
      </c>
      <c r="H691">
        <v>490952</v>
      </c>
      <c r="I691">
        <v>347826</v>
      </c>
      <c r="J691">
        <v>72833</v>
      </c>
      <c r="K691">
        <v>14756</v>
      </c>
      <c r="L691">
        <f>bbdd_Social_Media_Trends[[#This Row],[Likes]]+bbdd_Social_Media_Trends[[#This Row],[Shares]]+bbdd_Social_Media_Trends[[#This Row],[Comments]]</f>
        <v>435415</v>
      </c>
      <c r="M691">
        <f>bbdd_Social_Media_Trends[[#This Row],[Interactions]]/bbdd_Social_Media_Trends[[#This Row],[Views]]</f>
        <v>0.88687896169075597</v>
      </c>
      <c r="N691" s="1" t="s">
        <v>29</v>
      </c>
      <c r="O691" s="4">
        <f t="shared" si="10"/>
        <v>0</v>
      </c>
    </row>
    <row r="692" spans="1:15">
      <c r="A692" s="1" t="s">
        <v>732</v>
      </c>
      <c r="B692" s="2">
        <v>45187</v>
      </c>
      <c r="C692" s="13" t="str">
        <f>TEXT(bbdd_Social_Media_Trends[[#This Row],[Post_Date]],"aaaa-mm")</f>
        <v>2023-09</v>
      </c>
      <c r="D692" s="1" t="s">
        <v>18</v>
      </c>
      <c r="E692" s="1" t="s">
        <v>46</v>
      </c>
      <c r="F692" s="1" t="s">
        <v>32</v>
      </c>
      <c r="G692" s="1" t="s">
        <v>50</v>
      </c>
      <c r="H692">
        <v>2180014</v>
      </c>
      <c r="I692">
        <v>59373</v>
      </c>
      <c r="J692">
        <v>52726</v>
      </c>
      <c r="K692">
        <v>17442</v>
      </c>
      <c r="L692">
        <f>bbdd_Social_Media_Trends[[#This Row],[Likes]]+bbdd_Social_Media_Trends[[#This Row],[Shares]]+bbdd_Social_Media_Trends[[#This Row],[Comments]]</f>
        <v>129541</v>
      </c>
      <c r="M692">
        <f>bbdd_Social_Media_Trends[[#This Row],[Interactions]]/bbdd_Social_Media_Trends[[#This Row],[Views]]</f>
        <v>5.9422095454432861E-2</v>
      </c>
      <c r="N692" s="1" t="s">
        <v>29</v>
      </c>
      <c r="O692" s="4">
        <f t="shared" si="10"/>
        <v>0</v>
      </c>
    </row>
    <row r="693" spans="1:15">
      <c r="A693" s="1" t="s">
        <v>733</v>
      </c>
      <c r="B693" s="2">
        <v>44726</v>
      </c>
      <c r="C693" s="13" t="str">
        <f>TEXT(bbdd_Social_Media_Trends[[#This Row],[Post_Date]],"aaaa-mm")</f>
        <v>2022-06</v>
      </c>
      <c r="D693" s="1" t="s">
        <v>24</v>
      </c>
      <c r="E693" s="1" t="s">
        <v>35</v>
      </c>
      <c r="F693" s="1" t="s">
        <v>47</v>
      </c>
      <c r="G693" s="1" t="s">
        <v>25</v>
      </c>
      <c r="H693">
        <v>529799</v>
      </c>
      <c r="I693">
        <v>179509</v>
      </c>
      <c r="J693">
        <v>25670</v>
      </c>
      <c r="K693">
        <v>6451</v>
      </c>
      <c r="L693">
        <f>bbdd_Social_Media_Trends[[#This Row],[Likes]]+bbdd_Social_Media_Trends[[#This Row],[Shares]]+bbdd_Social_Media_Trends[[#This Row],[Comments]]</f>
        <v>211630</v>
      </c>
      <c r="M693">
        <f>bbdd_Social_Media_Trends[[#This Row],[Interactions]]/bbdd_Social_Media_Trends[[#This Row],[Views]]</f>
        <v>0.39945337760169425</v>
      </c>
      <c r="N693" s="1" t="s">
        <v>29</v>
      </c>
      <c r="O693" s="4">
        <f t="shared" si="10"/>
        <v>0</v>
      </c>
    </row>
    <row r="694" spans="1:15">
      <c r="A694" s="1" t="s">
        <v>734</v>
      </c>
      <c r="B694" s="2">
        <v>44625</v>
      </c>
      <c r="C694" s="13" t="str">
        <f>TEXT(bbdd_Social_Media_Trends[[#This Row],[Post_Date]],"aaaa-mm")</f>
        <v>2022-03</v>
      </c>
      <c r="D694" s="1" t="s">
        <v>18</v>
      </c>
      <c r="E694" s="1" t="s">
        <v>31</v>
      </c>
      <c r="F694" s="1" t="s">
        <v>20</v>
      </c>
      <c r="G694" s="1" t="s">
        <v>60</v>
      </c>
      <c r="H694">
        <v>3761264</v>
      </c>
      <c r="I694">
        <v>443176</v>
      </c>
      <c r="J694">
        <v>12191</v>
      </c>
      <c r="K694">
        <v>48340</v>
      </c>
      <c r="L694">
        <f>bbdd_Social_Media_Trends[[#This Row],[Likes]]+bbdd_Social_Media_Trends[[#This Row],[Shares]]+bbdd_Social_Media_Trends[[#This Row],[Comments]]</f>
        <v>503707</v>
      </c>
      <c r="M694">
        <f>bbdd_Social_Media_Trends[[#This Row],[Interactions]]/bbdd_Social_Media_Trends[[#This Row],[Views]]</f>
        <v>0.13391960787650109</v>
      </c>
      <c r="N694" s="1" t="s">
        <v>22</v>
      </c>
      <c r="O694" s="4">
        <f t="shared" si="10"/>
        <v>0</v>
      </c>
    </row>
    <row r="695" spans="1:15">
      <c r="A695" s="1" t="s">
        <v>735</v>
      </c>
      <c r="B695" s="2">
        <v>44670</v>
      </c>
      <c r="C695" s="13" t="str">
        <f>TEXT(bbdd_Social_Media_Trends[[#This Row],[Post_Date]],"aaaa-mm")</f>
        <v>2022-04</v>
      </c>
      <c r="D695" s="1" t="s">
        <v>18</v>
      </c>
      <c r="E695" s="1" t="s">
        <v>35</v>
      </c>
      <c r="F695" s="1" t="s">
        <v>14</v>
      </c>
      <c r="G695" s="1" t="s">
        <v>50</v>
      </c>
      <c r="H695">
        <v>1038860</v>
      </c>
      <c r="I695">
        <v>442713</v>
      </c>
      <c r="J695">
        <v>28298</v>
      </c>
      <c r="K695">
        <v>40618</v>
      </c>
      <c r="L695">
        <f>bbdd_Social_Media_Trends[[#This Row],[Likes]]+bbdd_Social_Media_Trends[[#This Row],[Shares]]+bbdd_Social_Media_Trends[[#This Row],[Comments]]</f>
        <v>511629</v>
      </c>
      <c r="M695">
        <f>bbdd_Social_Media_Trends[[#This Row],[Interactions]]/bbdd_Social_Media_Trends[[#This Row],[Views]]</f>
        <v>0.49249080723100319</v>
      </c>
      <c r="N695" s="1" t="s">
        <v>22</v>
      </c>
      <c r="O695" s="4">
        <f t="shared" si="10"/>
        <v>0</v>
      </c>
    </row>
    <row r="696" spans="1:15">
      <c r="A696" s="1" t="s">
        <v>736</v>
      </c>
      <c r="B696" s="2">
        <v>45219</v>
      </c>
      <c r="C696" s="13" t="str">
        <f>TEXT(bbdd_Social_Media_Trends[[#This Row],[Post_Date]],"aaaa-mm")</f>
        <v>2023-10</v>
      </c>
      <c r="D696" s="1" t="s">
        <v>18</v>
      </c>
      <c r="E696" s="1" t="s">
        <v>31</v>
      </c>
      <c r="F696" s="1" t="s">
        <v>41</v>
      </c>
      <c r="G696" s="1" t="s">
        <v>44</v>
      </c>
      <c r="H696">
        <v>3444824</v>
      </c>
      <c r="I696">
        <v>395141</v>
      </c>
      <c r="J696">
        <v>90673</v>
      </c>
      <c r="K696">
        <v>32852</v>
      </c>
      <c r="L696">
        <f>bbdd_Social_Media_Trends[[#This Row],[Likes]]+bbdd_Social_Media_Trends[[#This Row],[Shares]]+bbdd_Social_Media_Trends[[#This Row],[Comments]]</f>
        <v>518666</v>
      </c>
      <c r="M696">
        <f>bbdd_Social_Media_Trends[[#This Row],[Interactions]]/bbdd_Social_Media_Trends[[#This Row],[Views]]</f>
        <v>0.15056386044686174</v>
      </c>
      <c r="N696" s="1" t="s">
        <v>22</v>
      </c>
      <c r="O696" s="4">
        <f t="shared" si="10"/>
        <v>0</v>
      </c>
    </row>
    <row r="697" spans="1:15">
      <c r="A697" s="1" t="s">
        <v>737</v>
      </c>
      <c r="B697" s="2">
        <v>45187</v>
      </c>
      <c r="C697" s="13" t="str">
        <f>TEXT(bbdd_Social_Media_Trends[[#This Row],[Post_Date]],"aaaa-mm")</f>
        <v>2023-09</v>
      </c>
      <c r="D697" s="1" t="s">
        <v>12</v>
      </c>
      <c r="E697" s="1" t="s">
        <v>59</v>
      </c>
      <c r="F697" s="1" t="s">
        <v>41</v>
      </c>
      <c r="G697" s="1" t="s">
        <v>28</v>
      </c>
      <c r="H697">
        <v>4967000</v>
      </c>
      <c r="I697">
        <v>458270</v>
      </c>
      <c r="J697">
        <v>91709</v>
      </c>
      <c r="K697">
        <v>5080</v>
      </c>
      <c r="L697">
        <f>bbdd_Social_Media_Trends[[#This Row],[Likes]]+bbdd_Social_Media_Trends[[#This Row],[Shares]]+bbdd_Social_Media_Trends[[#This Row],[Comments]]</f>
        <v>555059</v>
      </c>
      <c r="M697">
        <f>bbdd_Social_Media_Trends[[#This Row],[Interactions]]/bbdd_Social_Media_Trends[[#This Row],[Views]]</f>
        <v>0.11174934568149789</v>
      </c>
      <c r="N697" s="1" t="s">
        <v>16</v>
      </c>
      <c r="O697" s="4">
        <f t="shared" si="10"/>
        <v>0</v>
      </c>
    </row>
    <row r="698" spans="1:15">
      <c r="A698" s="1" t="s">
        <v>738</v>
      </c>
      <c r="B698" s="2">
        <v>44997</v>
      </c>
      <c r="C698" s="13" t="str">
        <f>TEXT(bbdd_Social_Media_Trends[[#This Row],[Post_Date]],"aaaa-mm")</f>
        <v>2023-03</v>
      </c>
      <c r="D698" s="1" t="s">
        <v>12</v>
      </c>
      <c r="E698" s="1" t="s">
        <v>35</v>
      </c>
      <c r="F698" s="1" t="s">
        <v>36</v>
      </c>
      <c r="G698" s="1" t="s">
        <v>44</v>
      </c>
      <c r="H698">
        <v>3847801</v>
      </c>
      <c r="I698">
        <v>375597</v>
      </c>
      <c r="J698">
        <v>55183</v>
      </c>
      <c r="K698">
        <v>38675</v>
      </c>
      <c r="L698">
        <f>bbdd_Social_Media_Trends[[#This Row],[Likes]]+bbdd_Social_Media_Trends[[#This Row],[Shares]]+bbdd_Social_Media_Trends[[#This Row],[Comments]]</f>
        <v>469455</v>
      </c>
      <c r="M698">
        <f>bbdd_Social_Media_Trends[[#This Row],[Interactions]]/bbdd_Social_Media_Trends[[#This Row],[Views]]</f>
        <v>0.12200604968916012</v>
      </c>
      <c r="N698" s="1" t="s">
        <v>16</v>
      </c>
      <c r="O698" s="4">
        <f t="shared" si="10"/>
        <v>0</v>
      </c>
    </row>
    <row r="699" spans="1:15">
      <c r="A699" s="1" t="s">
        <v>739</v>
      </c>
      <c r="B699" s="2">
        <v>45248</v>
      </c>
      <c r="C699" s="13" t="str">
        <f>TEXT(bbdd_Social_Media_Trends[[#This Row],[Post_Date]],"aaaa-mm")</f>
        <v>2023-11</v>
      </c>
      <c r="D699" s="1" t="s">
        <v>18</v>
      </c>
      <c r="E699" s="1" t="s">
        <v>39</v>
      </c>
      <c r="F699" s="1" t="s">
        <v>14</v>
      </c>
      <c r="G699" s="1" t="s">
        <v>15</v>
      </c>
      <c r="H699">
        <v>4913774</v>
      </c>
      <c r="I699">
        <v>12582</v>
      </c>
      <c r="J699">
        <v>38213</v>
      </c>
      <c r="K699">
        <v>46700</v>
      </c>
      <c r="L699">
        <f>bbdd_Social_Media_Trends[[#This Row],[Likes]]+bbdd_Social_Media_Trends[[#This Row],[Shares]]+bbdd_Social_Media_Trends[[#This Row],[Comments]]</f>
        <v>97495</v>
      </c>
      <c r="M699">
        <f>bbdd_Social_Media_Trends[[#This Row],[Interactions]]/bbdd_Social_Media_Trends[[#This Row],[Views]]</f>
        <v>1.9841164856177755E-2</v>
      </c>
      <c r="N699" s="1" t="s">
        <v>22</v>
      </c>
      <c r="O699" s="4">
        <f t="shared" si="10"/>
        <v>0</v>
      </c>
    </row>
    <row r="700" spans="1:15">
      <c r="A700" s="1" t="s">
        <v>740</v>
      </c>
      <c r="B700" s="2">
        <v>45290</v>
      </c>
      <c r="C700" s="13" t="str">
        <f>TEXT(bbdd_Social_Media_Trends[[#This Row],[Post_Date]],"aaaa-mm")</f>
        <v>2023-12</v>
      </c>
      <c r="D700" s="1" t="s">
        <v>24</v>
      </c>
      <c r="E700" s="1" t="s">
        <v>49</v>
      </c>
      <c r="F700" s="1" t="s">
        <v>14</v>
      </c>
      <c r="G700" s="1" t="s">
        <v>60</v>
      </c>
      <c r="H700">
        <v>3746244</v>
      </c>
      <c r="I700">
        <v>256361</v>
      </c>
      <c r="J700">
        <v>87201</v>
      </c>
      <c r="K700">
        <v>24493</v>
      </c>
      <c r="L700">
        <f>bbdd_Social_Media_Trends[[#This Row],[Likes]]+bbdd_Social_Media_Trends[[#This Row],[Shares]]+bbdd_Social_Media_Trends[[#This Row],[Comments]]</f>
        <v>368055</v>
      </c>
      <c r="M700">
        <f>bbdd_Social_Media_Trends[[#This Row],[Interactions]]/bbdd_Social_Media_Trends[[#This Row],[Views]]</f>
        <v>9.8246403597843604E-2</v>
      </c>
      <c r="N700" s="1" t="s">
        <v>16</v>
      </c>
      <c r="O700" s="4">
        <f t="shared" si="10"/>
        <v>0</v>
      </c>
    </row>
    <row r="701" spans="1:15">
      <c r="A701" s="1" t="s">
        <v>741</v>
      </c>
      <c r="B701" s="2">
        <v>44947</v>
      </c>
      <c r="C701" s="13" t="str">
        <f>TEXT(bbdd_Social_Media_Trends[[#This Row],[Post_Date]],"aaaa-mm")</f>
        <v>2023-01</v>
      </c>
      <c r="D701" s="1" t="s">
        <v>27</v>
      </c>
      <c r="E701" s="1" t="s">
        <v>31</v>
      </c>
      <c r="F701" s="1" t="s">
        <v>20</v>
      </c>
      <c r="G701" s="1" t="s">
        <v>37</v>
      </c>
      <c r="H701">
        <v>3014207</v>
      </c>
      <c r="I701">
        <v>267162</v>
      </c>
      <c r="J701">
        <v>61079</v>
      </c>
      <c r="K701">
        <v>18363</v>
      </c>
      <c r="L701">
        <f>bbdd_Social_Media_Trends[[#This Row],[Likes]]+bbdd_Social_Media_Trends[[#This Row],[Shares]]+bbdd_Social_Media_Trends[[#This Row],[Comments]]</f>
        <v>346604</v>
      </c>
      <c r="M701">
        <f>bbdd_Social_Media_Trends[[#This Row],[Interactions]]/bbdd_Social_Media_Trends[[#This Row],[Views]]</f>
        <v>0.11499011182709085</v>
      </c>
      <c r="N701" s="1" t="s">
        <v>29</v>
      </c>
      <c r="O701" s="4">
        <f t="shared" si="10"/>
        <v>0</v>
      </c>
    </row>
    <row r="702" spans="1:15">
      <c r="A702" s="1" t="s">
        <v>742</v>
      </c>
      <c r="B702" s="2">
        <v>45244</v>
      </c>
      <c r="C702" s="13" t="str">
        <f>TEXT(bbdd_Social_Media_Trends[[#This Row],[Post_Date]],"aaaa-mm")</f>
        <v>2023-11</v>
      </c>
      <c r="D702" s="1" t="s">
        <v>24</v>
      </c>
      <c r="E702" s="1" t="s">
        <v>19</v>
      </c>
      <c r="F702" s="1" t="s">
        <v>36</v>
      </c>
      <c r="G702" s="1" t="s">
        <v>44</v>
      </c>
      <c r="H702">
        <v>67164</v>
      </c>
      <c r="I702">
        <v>82891</v>
      </c>
      <c r="J702">
        <v>40568</v>
      </c>
      <c r="K702">
        <v>10151</v>
      </c>
      <c r="L702">
        <f>bbdd_Social_Media_Trends[[#This Row],[Likes]]+bbdd_Social_Media_Trends[[#This Row],[Shares]]+bbdd_Social_Media_Trends[[#This Row],[Comments]]</f>
        <v>133610</v>
      </c>
      <c r="M702">
        <f>bbdd_Social_Media_Trends[[#This Row],[Interactions]]/bbdd_Social_Media_Trends[[#This Row],[Views]]</f>
        <v>1.9893097492704426</v>
      </c>
      <c r="N702" s="1" t="s">
        <v>29</v>
      </c>
      <c r="O702" s="4">
        <f t="shared" si="10"/>
        <v>0</v>
      </c>
    </row>
    <row r="703" spans="1:15">
      <c r="A703" s="1" t="s">
        <v>743</v>
      </c>
      <c r="B703" s="2">
        <v>44853</v>
      </c>
      <c r="C703" s="13" t="str">
        <f>TEXT(bbdd_Social_Media_Trends[[#This Row],[Post_Date]],"aaaa-mm")</f>
        <v>2022-10</v>
      </c>
      <c r="D703" s="1" t="s">
        <v>24</v>
      </c>
      <c r="E703" s="1" t="s">
        <v>52</v>
      </c>
      <c r="F703" s="1" t="s">
        <v>32</v>
      </c>
      <c r="G703" s="1" t="s">
        <v>37</v>
      </c>
      <c r="H703">
        <v>3833320</v>
      </c>
      <c r="I703">
        <v>377497</v>
      </c>
      <c r="J703">
        <v>20389</v>
      </c>
      <c r="K703">
        <v>24912</v>
      </c>
      <c r="L703">
        <f>bbdd_Social_Media_Trends[[#This Row],[Likes]]+bbdd_Social_Media_Trends[[#This Row],[Shares]]+bbdd_Social_Media_Trends[[#This Row],[Comments]]</f>
        <v>422798</v>
      </c>
      <c r="M703">
        <f>bbdd_Social_Media_Trends[[#This Row],[Interactions]]/bbdd_Social_Media_Trends[[#This Row],[Views]]</f>
        <v>0.1102955140713533</v>
      </c>
      <c r="N703" s="1" t="s">
        <v>22</v>
      </c>
      <c r="O703" s="4">
        <f t="shared" si="10"/>
        <v>0</v>
      </c>
    </row>
    <row r="704" spans="1:15">
      <c r="A704" s="1" t="s">
        <v>744</v>
      </c>
      <c r="B704" s="2">
        <v>44797</v>
      </c>
      <c r="C704" s="13" t="str">
        <f>TEXT(bbdd_Social_Media_Trends[[#This Row],[Post_Date]],"aaaa-mm")</f>
        <v>2022-08</v>
      </c>
      <c r="D704" s="1" t="s">
        <v>24</v>
      </c>
      <c r="E704" s="1" t="s">
        <v>13</v>
      </c>
      <c r="F704" s="1" t="s">
        <v>32</v>
      </c>
      <c r="G704" s="1" t="s">
        <v>25</v>
      </c>
      <c r="H704">
        <v>257565</v>
      </c>
      <c r="I704">
        <v>311076</v>
      </c>
      <c r="J704">
        <v>77488</v>
      </c>
      <c r="K704">
        <v>43551</v>
      </c>
      <c r="L704">
        <f>bbdd_Social_Media_Trends[[#This Row],[Likes]]+bbdd_Social_Media_Trends[[#This Row],[Shares]]+bbdd_Social_Media_Trends[[#This Row],[Comments]]</f>
        <v>432115</v>
      </c>
      <c r="M704">
        <f>bbdd_Social_Media_Trends[[#This Row],[Interactions]]/bbdd_Social_Media_Trends[[#This Row],[Views]]</f>
        <v>1.6776930095315745</v>
      </c>
      <c r="N704" s="1" t="s">
        <v>29</v>
      </c>
      <c r="O704" s="4">
        <f t="shared" si="10"/>
        <v>0</v>
      </c>
    </row>
    <row r="705" spans="1:15">
      <c r="A705" s="1" t="s">
        <v>745</v>
      </c>
      <c r="B705" s="2">
        <v>44949</v>
      </c>
      <c r="C705" s="13" t="str">
        <f>TEXT(bbdd_Social_Media_Trends[[#This Row],[Post_Date]],"aaaa-mm")</f>
        <v>2023-01</v>
      </c>
      <c r="D705" s="1" t="s">
        <v>24</v>
      </c>
      <c r="E705" s="1" t="s">
        <v>52</v>
      </c>
      <c r="F705" s="1" t="s">
        <v>14</v>
      </c>
      <c r="G705" s="1" t="s">
        <v>60</v>
      </c>
      <c r="H705">
        <v>963602</v>
      </c>
      <c r="I705">
        <v>335585</v>
      </c>
      <c r="J705">
        <v>45110</v>
      </c>
      <c r="K705">
        <v>33791</v>
      </c>
      <c r="L705">
        <f>bbdd_Social_Media_Trends[[#This Row],[Likes]]+bbdd_Social_Media_Trends[[#This Row],[Shares]]+bbdd_Social_Media_Trends[[#This Row],[Comments]]</f>
        <v>414486</v>
      </c>
      <c r="M705">
        <f>bbdd_Social_Media_Trends[[#This Row],[Interactions]]/bbdd_Social_Media_Trends[[#This Row],[Views]]</f>
        <v>0.43014232016953058</v>
      </c>
      <c r="N705" s="1" t="s">
        <v>16</v>
      </c>
      <c r="O705" s="4">
        <f t="shared" si="10"/>
        <v>0</v>
      </c>
    </row>
    <row r="706" spans="1:15">
      <c r="A706" s="1" t="s">
        <v>746</v>
      </c>
      <c r="B706" s="2">
        <v>45062</v>
      </c>
      <c r="C706" s="13" t="str">
        <f>TEXT(bbdd_Social_Media_Trends[[#This Row],[Post_Date]],"aaaa-mm")</f>
        <v>2023-05</v>
      </c>
      <c r="D706" s="1" t="s">
        <v>18</v>
      </c>
      <c r="E706" s="1" t="s">
        <v>57</v>
      </c>
      <c r="F706" s="1" t="s">
        <v>20</v>
      </c>
      <c r="G706" s="1" t="s">
        <v>28</v>
      </c>
      <c r="H706">
        <v>1180913</v>
      </c>
      <c r="I706">
        <v>389245</v>
      </c>
      <c r="J706">
        <v>42150</v>
      </c>
      <c r="K706">
        <v>40241</v>
      </c>
      <c r="L706">
        <f>bbdd_Social_Media_Trends[[#This Row],[Likes]]+bbdd_Social_Media_Trends[[#This Row],[Shares]]+bbdd_Social_Media_Trends[[#This Row],[Comments]]</f>
        <v>471636</v>
      </c>
      <c r="M706">
        <f>bbdd_Social_Media_Trends[[#This Row],[Interactions]]/bbdd_Social_Media_Trends[[#This Row],[Views]]</f>
        <v>0.39938251166682048</v>
      </c>
      <c r="N706" s="1" t="s">
        <v>22</v>
      </c>
      <c r="O706" s="4">
        <f t="shared" ref="O706:O769" si="11">IF(ISERROR(VLOOKUP(A706,A707:A5704,1,FALSE)),0, 1)</f>
        <v>0</v>
      </c>
    </row>
    <row r="707" spans="1:15">
      <c r="A707" s="1" t="s">
        <v>747</v>
      </c>
      <c r="B707" s="2">
        <v>45093</v>
      </c>
      <c r="C707" s="13" t="str">
        <f>TEXT(bbdd_Social_Media_Trends[[#This Row],[Post_Date]],"aaaa-mm")</f>
        <v>2023-06</v>
      </c>
      <c r="D707" s="1" t="s">
        <v>12</v>
      </c>
      <c r="E707" s="1" t="s">
        <v>59</v>
      </c>
      <c r="F707" s="1" t="s">
        <v>41</v>
      </c>
      <c r="G707" s="1" t="s">
        <v>44</v>
      </c>
      <c r="H707">
        <v>1213710</v>
      </c>
      <c r="I707">
        <v>468518</v>
      </c>
      <c r="J707">
        <v>1746</v>
      </c>
      <c r="K707">
        <v>24547</v>
      </c>
      <c r="L707">
        <f>bbdd_Social_Media_Trends[[#This Row],[Likes]]+bbdd_Social_Media_Trends[[#This Row],[Shares]]+bbdd_Social_Media_Trends[[#This Row],[Comments]]</f>
        <v>494811</v>
      </c>
      <c r="M707">
        <f>bbdd_Social_Media_Trends[[#This Row],[Interactions]]/bbdd_Social_Media_Trends[[#This Row],[Views]]</f>
        <v>0.40768470227649106</v>
      </c>
      <c r="N707" s="1" t="s">
        <v>16</v>
      </c>
      <c r="O707" s="4">
        <f t="shared" si="11"/>
        <v>0</v>
      </c>
    </row>
    <row r="708" spans="1:15">
      <c r="A708" s="1" t="s">
        <v>748</v>
      </c>
      <c r="B708" s="2">
        <v>45090</v>
      </c>
      <c r="C708" s="13" t="str">
        <f>TEXT(bbdd_Social_Media_Trends[[#This Row],[Post_Date]],"aaaa-mm")</f>
        <v>2023-06</v>
      </c>
      <c r="D708" s="1" t="s">
        <v>12</v>
      </c>
      <c r="E708" s="1" t="s">
        <v>57</v>
      </c>
      <c r="F708" s="1" t="s">
        <v>47</v>
      </c>
      <c r="G708" s="1" t="s">
        <v>60</v>
      </c>
      <c r="H708">
        <v>2526243</v>
      </c>
      <c r="I708">
        <v>36043</v>
      </c>
      <c r="J708">
        <v>37053</v>
      </c>
      <c r="K708">
        <v>3164</v>
      </c>
      <c r="L708">
        <f>bbdd_Social_Media_Trends[[#This Row],[Likes]]+bbdd_Social_Media_Trends[[#This Row],[Shares]]+bbdd_Social_Media_Trends[[#This Row],[Comments]]</f>
        <v>76260</v>
      </c>
      <c r="M708">
        <f>bbdd_Social_Media_Trends[[#This Row],[Interactions]]/bbdd_Social_Media_Trends[[#This Row],[Views]]</f>
        <v>3.0187119766388271E-2</v>
      </c>
      <c r="N708" s="1" t="s">
        <v>16</v>
      </c>
      <c r="O708" s="4">
        <f t="shared" si="11"/>
        <v>0</v>
      </c>
    </row>
    <row r="709" spans="1:15">
      <c r="A709" s="1" t="s">
        <v>749</v>
      </c>
      <c r="B709" s="2">
        <v>44643</v>
      </c>
      <c r="C709" s="13" t="str">
        <f>TEXT(bbdd_Social_Media_Trends[[#This Row],[Post_Date]],"aaaa-mm")</f>
        <v>2022-03</v>
      </c>
      <c r="D709" s="1" t="s">
        <v>27</v>
      </c>
      <c r="E709" s="1" t="s">
        <v>19</v>
      </c>
      <c r="F709" s="1" t="s">
        <v>32</v>
      </c>
      <c r="G709" s="1" t="s">
        <v>50</v>
      </c>
      <c r="H709">
        <v>2877169</v>
      </c>
      <c r="I709">
        <v>263362</v>
      </c>
      <c r="J709">
        <v>11451</v>
      </c>
      <c r="K709">
        <v>18145</v>
      </c>
      <c r="L709">
        <f>bbdd_Social_Media_Trends[[#This Row],[Likes]]+bbdd_Social_Media_Trends[[#This Row],[Shares]]+bbdd_Social_Media_Trends[[#This Row],[Comments]]</f>
        <v>292958</v>
      </c>
      <c r="M709">
        <f>bbdd_Social_Media_Trends[[#This Row],[Interactions]]/bbdd_Social_Media_Trends[[#This Row],[Views]]</f>
        <v>0.10182161701311254</v>
      </c>
      <c r="N709" s="1" t="s">
        <v>22</v>
      </c>
      <c r="O709" s="4">
        <f t="shared" si="11"/>
        <v>0</v>
      </c>
    </row>
    <row r="710" spans="1:15">
      <c r="A710" s="1" t="s">
        <v>750</v>
      </c>
      <c r="B710" s="2">
        <v>45226</v>
      </c>
      <c r="C710" s="13" t="str">
        <f>TEXT(bbdd_Social_Media_Trends[[#This Row],[Post_Date]],"aaaa-mm")</f>
        <v>2023-10</v>
      </c>
      <c r="D710" s="1" t="s">
        <v>27</v>
      </c>
      <c r="E710" s="1" t="s">
        <v>39</v>
      </c>
      <c r="F710" s="1" t="s">
        <v>14</v>
      </c>
      <c r="G710" s="1" t="s">
        <v>28</v>
      </c>
      <c r="H710">
        <v>4117819</v>
      </c>
      <c r="I710">
        <v>430486</v>
      </c>
      <c r="J710">
        <v>52313</v>
      </c>
      <c r="K710">
        <v>22054</v>
      </c>
      <c r="L710">
        <f>bbdd_Social_Media_Trends[[#This Row],[Likes]]+bbdd_Social_Media_Trends[[#This Row],[Shares]]+bbdd_Social_Media_Trends[[#This Row],[Comments]]</f>
        <v>504853</v>
      </c>
      <c r="M710">
        <f>bbdd_Social_Media_Trends[[#This Row],[Interactions]]/bbdd_Social_Media_Trends[[#This Row],[Views]]</f>
        <v>0.12260203763205717</v>
      </c>
      <c r="N710" s="1" t="s">
        <v>29</v>
      </c>
      <c r="O710" s="4">
        <f t="shared" si="11"/>
        <v>0</v>
      </c>
    </row>
    <row r="711" spans="1:15">
      <c r="A711" s="1" t="s">
        <v>751</v>
      </c>
      <c r="B711" s="2">
        <v>44824</v>
      </c>
      <c r="C711" s="13" t="str">
        <f>TEXT(bbdd_Social_Media_Trends[[#This Row],[Post_Date]],"aaaa-mm")</f>
        <v>2022-09</v>
      </c>
      <c r="D711" s="1" t="s">
        <v>18</v>
      </c>
      <c r="E711" s="1" t="s">
        <v>39</v>
      </c>
      <c r="F711" s="1" t="s">
        <v>20</v>
      </c>
      <c r="G711" s="1" t="s">
        <v>15</v>
      </c>
      <c r="H711">
        <v>3300636</v>
      </c>
      <c r="I711">
        <v>334680</v>
      </c>
      <c r="J711">
        <v>8400</v>
      </c>
      <c r="K711">
        <v>33207</v>
      </c>
      <c r="L711">
        <f>bbdd_Social_Media_Trends[[#This Row],[Likes]]+bbdd_Social_Media_Trends[[#This Row],[Shares]]+bbdd_Social_Media_Trends[[#This Row],[Comments]]</f>
        <v>376287</v>
      </c>
      <c r="M711">
        <f>bbdd_Social_Media_Trends[[#This Row],[Interactions]]/bbdd_Social_Media_Trends[[#This Row],[Views]]</f>
        <v>0.11400439188083751</v>
      </c>
      <c r="N711" s="1" t="s">
        <v>16</v>
      </c>
      <c r="O711" s="4">
        <f t="shared" si="11"/>
        <v>0</v>
      </c>
    </row>
    <row r="712" spans="1:15">
      <c r="A712" s="1" t="s">
        <v>752</v>
      </c>
      <c r="B712" s="2">
        <v>44799</v>
      </c>
      <c r="C712" s="13" t="str">
        <f>TEXT(bbdd_Social_Media_Trends[[#This Row],[Post_Date]],"aaaa-mm")</f>
        <v>2022-08</v>
      </c>
      <c r="D712" s="1" t="s">
        <v>27</v>
      </c>
      <c r="E712" s="1" t="s">
        <v>13</v>
      </c>
      <c r="F712" s="1" t="s">
        <v>20</v>
      </c>
      <c r="G712" s="1" t="s">
        <v>37</v>
      </c>
      <c r="H712">
        <v>3572811</v>
      </c>
      <c r="I712">
        <v>361047</v>
      </c>
      <c r="J712">
        <v>36640</v>
      </c>
      <c r="K712">
        <v>14135</v>
      </c>
      <c r="L712">
        <f>bbdd_Social_Media_Trends[[#This Row],[Likes]]+bbdd_Social_Media_Trends[[#This Row],[Shares]]+bbdd_Social_Media_Trends[[#This Row],[Comments]]</f>
        <v>411822</v>
      </c>
      <c r="M712">
        <f>bbdd_Social_Media_Trends[[#This Row],[Interactions]]/bbdd_Social_Media_Trends[[#This Row],[Views]]</f>
        <v>0.11526554301361029</v>
      </c>
      <c r="N712" s="1" t="s">
        <v>29</v>
      </c>
      <c r="O712" s="4">
        <f t="shared" si="11"/>
        <v>0</v>
      </c>
    </row>
    <row r="713" spans="1:15">
      <c r="A713" s="1" t="s">
        <v>753</v>
      </c>
      <c r="B713" s="2">
        <v>45170</v>
      </c>
      <c r="C713" s="13" t="str">
        <f>TEXT(bbdd_Social_Media_Trends[[#This Row],[Post_Date]],"aaaa-mm")</f>
        <v>2023-09</v>
      </c>
      <c r="D713" s="1" t="s">
        <v>18</v>
      </c>
      <c r="E713" s="1" t="s">
        <v>59</v>
      </c>
      <c r="F713" s="1" t="s">
        <v>41</v>
      </c>
      <c r="G713" s="1" t="s">
        <v>37</v>
      </c>
      <c r="H713">
        <v>474320</v>
      </c>
      <c r="I713">
        <v>437976</v>
      </c>
      <c r="J713">
        <v>64949</v>
      </c>
      <c r="K713">
        <v>13571</v>
      </c>
      <c r="L713">
        <f>bbdd_Social_Media_Trends[[#This Row],[Likes]]+bbdd_Social_Media_Trends[[#This Row],[Shares]]+bbdd_Social_Media_Trends[[#This Row],[Comments]]</f>
        <v>516496</v>
      </c>
      <c r="M713">
        <f>bbdd_Social_Media_Trends[[#This Row],[Interactions]]/bbdd_Social_Media_Trends[[#This Row],[Views]]</f>
        <v>1.0889188733344577</v>
      </c>
      <c r="N713" s="1" t="s">
        <v>16</v>
      </c>
      <c r="O713" s="4">
        <f t="shared" si="11"/>
        <v>0</v>
      </c>
    </row>
    <row r="714" spans="1:15">
      <c r="A714" s="1" t="s">
        <v>754</v>
      </c>
      <c r="B714" s="2">
        <v>44819</v>
      </c>
      <c r="C714" s="13" t="str">
        <f>TEXT(bbdd_Social_Media_Trends[[#This Row],[Post_Date]],"aaaa-mm")</f>
        <v>2022-09</v>
      </c>
      <c r="D714" s="1" t="s">
        <v>12</v>
      </c>
      <c r="E714" s="1" t="s">
        <v>13</v>
      </c>
      <c r="F714" s="1" t="s">
        <v>32</v>
      </c>
      <c r="G714" s="1" t="s">
        <v>15</v>
      </c>
      <c r="H714">
        <v>2903079</v>
      </c>
      <c r="I714">
        <v>28666</v>
      </c>
      <c r="J714">
        <v>10000</v>
      </c>
      <c r="K714">
        <v>20123</v>
      </c>
      <c r="L714">
        <f>bbdd_Social_Media_Trends[[#This Row],[Likes]]+bbdd_Social_Media_Trends[[#This Row],[Shares]]+bbdd_Social_Media_Trends[[#This Row],[Comments]]</f>
        <v>58789</v>
      </c>
      <c r="M714">
        <f>bbdd_Social_Media_Trends[[#This Row],[Interactions]]/bbdd_Social_Media_Trends[[#This Row],[Views]]</f>
        <v>2.0250568448188976E-2</v>
      </c>
      <c r="N714" s="1" t="s">
        <v>22</v>
      </c>
      <c r="O714" s="4">
        <f t="shared" si="11"/>
        <v>0</v>
      </c>
    </row>
    <row r="715" spans="1:15">
      <c r="A715" s="1" t="s">
        <v>755</v>
      </c>
      <c r="B715" s="2">
        <v>45229</v>
      </c>
      <c r="C715" s="13" t="str">
        <f>TEXT(bbdd_Social_Media_Trends[[#This Row],[Post_Date]],"aaaa-mm")</f>
        <v>2023-10</v>
      </c>
      <c r="D715" s="1" t="s">
        <v>27</v>
      </c>
      <c r="E715" s="1" t="s">
        <v>13</v>
      </c>
      <c r="F715" s="1" t="s">
        <v>14</v>
      </c>
      <c r="G715" s="1" t="s">
        <v>60</v>
      </c>
      <c r="H715">
        <v>2871175</v>
      </c>
      <c r="I715">
        <v>182884</v>
      </c>
      <c r="J715">
        <v>54350</v>
      </c>
      <c r="K715">
        <v>26546</v>
      </c>
      <c r="L715">
        <f>bbdd_Social_Media_Trends[[#This Row],[Likes]]+bbdd_Social_Media_Trends[[#This Row],[Shares]]+bbdd_Social_Media_Trends[[#This Row],[Comments]]</f>
        <v>263780</v>
      </c>
      <c r="M715">
        <f>bbdd_Social_Media_Trends[[#This Row],[Interactions]]/bbdd_Social_Media_Trends[[#This Row],[Views]]</f>
        <v>9.1871794648532401E-2</v>
      </c>
      <c r="N715" s="1" t="s">
        <v>16</v>
      </c>
      <c r="O715" s="4">
        <f t="shared" si="11"/>
        <v>0</v>
      </c>
    </row>
    <row r="716" spans="1:15">
      <c r="A716" s="1" t="s">
        <v>756</v>
      </c>
      <c r="B716" s="2">
        <v>44983</v>
      </c>
      <c r="C716" s="13" t="str">
        <f>TEXT(bbdd_Social_Media_Trends[[#This Row],[Post_Date]],"aaaa-mm")</f>
        <v>2023-02</v>
      </c>
      <c r="D716" s="1" t="s">
        <v>24</v>
      </c>
      <c r="E716" s="1" t="s">
        <v>46</v>
      </c>
      <c r="F716" s="1" t="s">
        <v>20</v>
      </c>
      <c r="G716" s="1" t="s">
        <v>28</v>
      </c>
      <c r="H716">
        <v>3590997</v>
      </c>
      <c r="I716">
        <v>212084</v>
      </c>
      <c r="J716">
        <v>3612</v>
      </c>
      <c r="K716">
        <v>14460</v>
      </c>
      <c r="L716">
        <f>bbdd_Social_Media_Trends[[#This Row],[Likes]]+bbdd_Social_Media_Trends[[#This Row],[Shares]]+bbdd_Social_Media_Trends[[#This Row],[Comments]]</f>
        <v>230156</v>
      </c>
      <c r="M716">
        <f>bbdd_Social_Media_Trends[[#This Row],[Interactions]]/bbdd_Social_Media_Trends[[#This Row],[Views]]</f>
        <v>6.4092506899894375E-2</v>
      </c>
      <c r="N716" s="1" t="s">
        <v>16</v>
      </c>
      <c r="O716" s="4">
        <f t="shared" si="11"/>
        <v>0</v>
      </c>
    </row>
    <row r="717" spans="1:15">
      <c r="A717" s="1" t="s">
        <v>757</v>
      </c>
      <c r="B717" s="2">
        <v>45067</v>
      </c>
      <c r="C717" s="13" t="str">
        <f>TEXT(bbdd_Social_Media_Trends[[#This Row],[Post_Date]],"aaaa-mm")</f>
        <v>2023-05</v>
      </c>
      <c r="D717" s="1" t="s">
        <v>18</v>
      </c>
      <c r="E717" s="1" t="s">
        <v>13</v>
      </c>
      <c r="F717" s="1" t="s">
        <v>32</v>
      </c>
      <c r="G717" s="1" t="s">
        <v>60</v>
      </c>
      <c r="H717">
        <v>1301582</v>
      </c>
      <c r="I717">
        <v>36572</v>
      </c>
      <c r="J717">
        <v>45582</v>
      </c>
      <c r="K717">
        <v>45435</v>
      </c>
      <c r="L717">
        <f>bbdd_Social_Media_Trends[[#This Row],[Likes]]+bbdd_Social_Media_Trends[[#This Row],[Shares]]+bbdd_Social_Media_Trends[[#This Row],[Comments]]</f>
        <v>127589</v>
      </c>
      <c r="M717">
        <f>bbdd_Social_Media_Trends[[#This Row],[Interactions]]/bbdd_Social_Media_Trends[[#This Row],[Views]]</f>
        <v>9.8026094398969865E-2</v>
      </c>
      <c r="N717" s="1" t="s">
        <v>29</v>
      </c>
      <c r="O717" s="4">
        <f t="shared" si="11"/>
        <v>0</v>
      </c>
    </row>
    <row r="718" spans="1:15">
      <c r="A718" s="1" t="s">
        <v>758</v>
      </c>
      <c r="B718" s="2">
        <v>45279</v>
      </c>
      <c r="C718" s="13" t="str">
        <f>TEXT(bbdd_Social_Media_Trends[[#This Row],[Post_Date]],"aaaa-mm")</f>
        <v>2023-12</v>
      </c>
      <c r="D718" s="1" t="s">
        <v>24</v>
      </c>
      <c r="E718" s="1" t="s">
        <v>19</v>
      </c>
      <c r="F718" s="1" t="s">
        <v>36</v>
      </c>
      <c r="G718" s="1" t="s">
        <v>50</v>
      </c>
      <c r="H718">
        <v>780079</v>
      </c>
      <c r="I718">
        <v>483875</v>
      </c>
      <c r="J718">
        <v>969</v>
      </c>
      <c r="K718">
        <v>40858</v>
      </c>
      <c r="L718">
        <f>bbdd_Social_Media_Trends[[#This Row],[Likes]]+bbdd_Social_Media_Trends[[#This Row],[Shares]]+bbdd_Social_Media_Trends[[#This Row],[Comments]]</f>
        <v>525702</v>
      </c>
      <c r="M718">
        <f>bbdd_Social_Media_Trends[[#This Row],[Interactions]]/bbdd_Social_Media_Trends[[#This Row],[Views]]</f>
        <v>0.67390866822462858</v>
      </c>
      <c r="N718" s="1" t="s">
        <v>22</v>
      </c>
      <c r="O718" s="4">
        <f t="shared" si="11"/>
        <v>0</v>
      </c>
    </row>
    <row r="719" spans="1:15">
      <c r="A719" s="1" t="s">
        <v>759</v>
      </c>
      <c r="B719" s="2">
        <v>45182</v>
      </c>
      <c r="C719" s="13" t="str">
        <f>TEXT(bbdd_Social_Media_Trends[[#This Row],[Post_Date]],"aaaa-mm")</f>
        <v>2023-09</v>
      </c>
      <c r="D719" s="1" t="s">
        <v>12</v>
      </c>
      <c r="E719" s="1" t="s">
        <v>59</v>
      </c>
      <c r="F719" s="1" t="s">
        <v>41</v>
      </c>
      <c r="G719" s="1" t="s">
        <v>21</v>
      </c>
      <c r="H719">
        <v>3698927</v>
      </c>
      <c r="I719">
        <v>457765</v>
      </c>
      <c r="J719">
        <v>94363</v>
      </c>
      <c r="K719">
        <v>41251</v>
      </c>
      <c r="L719">
        <f>bbdd_Social_Media_Trends[[#This Row],[Likes]]+bbdd_Social_Media_Trends[[#This Row],[Shares]]+bbdd_Social_Media_Trends[[#This Row],[Comments]]</f>
        <v>593379</v>
      </c>
      <c r="M719">
        <f>bbdd_Social_Media_Trends[[#This Row],[Interactions]]/bbdd_Social_Media_Trends[[#This Row],[Views]]</f>
        <v>0.16041922427774324</v>
      </c>
      <c r="N719" s="1" t="s">
        <v>29</v>
      </c>
      <c r="O719" s="4">
        <f t="shared" si="11"/>
        <v>0</v>
      </c>
    </row>
    <row r="720" spans="1:15">
      <c r="A720" s="1" t="s">
        <v>760</v>
      </c>
      <c r="B720" s="2">
        <v>44933</v>
      </c>
      <c r="C720" s="13" t="str">
        <f>TEXT(bbdd_Social_Media_Trends[[#This Row],[Post_Date]],"aaaa-mm")</f>
        <v>2023-01</v>
      </c>
      <c r="D720" s="1" t="s">
        <v>12</v>
      </c>
      <c r="E720" s="1" t="s">
        <v>57</v>
      </c>
      <c r="F720" s="1" t="s">
        <v>14</v>
      </c>
      <c r="G720" s="1" t="s">
        <v>25</v>
      </c>
      <c r="H720">
        <v>3741285</v>
      </c>
      <c r="I720">
        <v>240172</v>
      </c>
      <c r="J720">
        <v>97499</v>
      </c>
      <c r="K720">
        <v>49443</v>
      </c>
      <c r="L720">
        <f>bbdd_Social_Media_Trends[[#This Row],[Likes]]+bbdd_Social_Media_Trends[[#This Row],[Shares]]+bbdd_Social_Media_Trends[[#This Row],[Comments]]</f>
        <v>387114</v>
      </c>
      <c r="M720">
        <f>bbdd_Social_Media_Trends[[#This Row],[Interactions]]/bbdd_Social_Media_Trends[[#This Row],[Views]]</f>
        <v>0.10347086629326555</v>
      </c>
      <c r="N720" s="1" t="s">
        <v>22</v>
      </c>
      <c r="O720" s="4">
        <f t="shared" si="11"/>
        <v>0</v>
      </c>
    </row>
    <row r="721" spans="1:15">
      <c r="A721" s="1" t="s">
        <v>761</v>
      </c>
      <c r="B721" s="2">
        <v>44650</v>
      </c>
      <c r="C721" s="13" t="str">
        <f>TEXT(bbdd_Social_Media_Trends[[#This Row],[Post_Date]],"aaaa-mm")</f>
        <v>2022-03</v>
      </c>
      <c r="D721" s="1" t="s">
        <v>12</v>
      </c>
      <c r="E721" s="1" t="s">
        <v>46</v>
      </c>
      <c r="F721" s="1" t="s">
        <v>47</v>
      </c>
      <c r="G721" s="1" t="s">
        <v>15</v>
      </c>
      <c r="H721">
        <v>4467464</v>
      </c>
      <c r="I721">
        <v>454446</v>
      </c>
      <c r="J721">
        <v>93389</v>
      </c>
      <c r="K721">
        <v>15009</v>
      </c>
      <c r="L721">
        <f>bbdd_Social_Media_Trends[[#This Row],[Likes]]+bbdd_Social_Media_Trends[[#This Row],[Shares]]+bbdd_Social_Media_Trends[[#This Row],[Comments]]</f>
        <v>562844</v>
      </c>
      <c r="M721">
        <f>bbdd_Social_Media_Trends[[#This Row],[Interactions]]/bbdd_Social_Media_Trends[[#This Row],[Views]]</f>
        <v>0.12598736106211489</v>
      </c>
      <c r="N721" s="1" t="s">
        <v>29</v>
      </c>
      <c r="O721" s="4">
        <f t="shared" si="11"/>
        <v>0</v>
      </c>
    </row>
    <row r="722" spans="1:15">
      <c r="A722" s="1" t="s">
        <v>762</v>
      </c>
      <c r="B722" s="2">
        <v>45198</v>
      </c>
      <c r="C722" s="13" t="str">
        <f>TEXT(bbdd_Social_Media_Trends[[#This Row],[Post_Date]],"aaaa-mm")</f>
        <v>2023-09</v>
      </c>
      <c r="D722" s="1" t="s">
        <v>12</v>
      </c>
      <c r="E722" s="1" t="s">
        <v>52</v>
      </c>
      <c r="F722" s="1" t="s">
        <v>47</v>
      </c>
      <c r="G722" s="1" t="s">
        <v>44</v>
      </c>
      <c r="H722">
        <v>105800</v>
      </c>
      <c r="I722">
        <v>329434</v>
      </c>
      <c r="J722">
        <v>98771</v>
      </c>
      <c r="K722">
        <v>12046</v>
      </c>
      <c r="L722">
        <f>bbdd_Social_Media_Trends[[#This Row],[Likes]]+bbdd_Social_Media_Trends[[#This Row],[Shares]]+bbdd_Social_Media_Trends[[#This Row],[Comments]]</f>
        <v>440251</v>
      </c>
      <c r="M722">
        <f>bbdd_Social_Media_Trends[[#This Row],[Interactions]]/bbdd_Social_Media_Trends[[#This Row],[Views]]</f>
        <v>4.161162570888469</v>
      </c>
      <c r="N722" s="1" t="s">
        <v>29</v>
      </c>
      <c r="O722" s="4">
        <f t="shared" si="11"/>
        <v>0</v>
      </c>
    </row>
    <row r="723" spans="1:15">
      <c r="A723" s="1" t="s">
        <v>763</v>
      </c>
      <c r="B723" s="2">
        <v>45023</v>
      </c>
      <c r="C723" s="13" t="str">
        <f>TEXT(bbdd_Social_Media_Trends[[#This Row],[Post_Date]],"aaaa-mm")</f>
        <v>2023-04</v>
      </c>
      <c r="D723" s="1" t="s">
        <v>12</v>
      </c>
      <c r="E723" s="1" t="s">
        <v>35</v>
      </c>
      <c r="F723" s="1" t="s">
        <v>20</v>
      </c>
      <c r="G723" s="1" t="s">
        <v>15</v>
      </c>
      <c r="H723">
        <v>2742349</v>
      </c>
      <c r="I723">
        <v>132032</v>
      </c>
      <c r="J723">
        <v>37206</v>
      </c>
      <c r="K723">
        <v>6649</v>
      </c>
      <c r="L723">
        <f>bbdd_Social_Media_Trends[[#This Row],[Likes]]+bbdd_Social_Media_Trends[[#This Row],[Shares]]+bbdd_Social_Media_Trends[[#This Row],[Comments]]</f>
        <v>175887</v>
      </c>
      <c r="M723">
        <f>bbdd_Social_Media_Trends[[#This Row],[Interactions]]/bbdd_Social_Media_Trends[[#This Row],[Views]]</f>
        <v>6.413735086234465E-2</v>
      </c>
      <c r="N723" s="1" t="s">
        <v>16</v>
      </c>
      <c r="O723" s="4">
        <f t="shared" si="11"/>
        <v>0</v>
      </c>
    </row>
    <row r="724" spans="1:15">
      <c r="A724" s="1" t="s">
        <v>764</v>
      </c>
      <c r="B724" s="2">
        <v>45188</v>
      </c>
      <c r="C724" s="13" t="str">
        <f>TEXT(bbdd_Social_Media_Trends[[#This Row],[Post_Date]],"aaaa-mm")</f>
        <v>2023-09</v>
      </c>
      <c r="D724" s="1" t="s">
        <v>18</v>
      </c>
      <c r="E724" s="1" t="s">
        <v>46</v>
      </c>
      <c r="F724" s="1" t="s">
        <v>41</v>
      </c>
      <c r="G724" s="1" t="s">
        <v>60</v>
      </c>
      <c r="H724">
        <v>1780899</v>
      </c>
      <c r="I724">
        <v>301959</v>
      </c>
      <c r="J724">
        <v>74275</v>
      </c>
      <c r="K724">
        <v>6214</v>
      </c>
      <c r="L724">
        <f>bbdd_Social_Media_Trends[[#This Row],[Likes]]+bbdd_Social_Media_Trends[[#This Row],[Shares]]+bbdd_Social_Media_Trends[[#This Row],[Comments]]</f>
        <v>382448</v>
      </c>
      <c r="M724">
        <f>bbdd_Social_Media_Trends[[#This Row],[Interactions]]/bbdd_Social_Media_Trends[[#This Row],[Views]]</f>
        <v>0.21474996616877207</v>
      </c>
      <c r="N724" s="1" t="s">
        <v>16</v>
      </c>
      <c r="O724" s="4">
        <f t="shared" si="11"/>
        <v>0</v>
      </c>
    </row>
    <row r="725" spans="1:15">
      <c r="A725" s="1" t="s">
        <v>765</v>
      </c>
      <c r="B725" s="2">
        <v>44798</v>
      </c>
      <c r="C725" s="13" t="str">
        <f>TEXT(bbdd_Social_Media_Trends[[#This Row],[Post_Date]],"aaaa-mm")</f>
        <v>2022-08</v>
      </c>
      <c r="D725" s="1" t="s">
        <v>12</v>
      </c>
      <c r="E725" s="1" t="s">
        <v>39</v>
      </c>
      <c r="F725" s="1" t="s">
        <v>20</v>
      </c>
      <c r="G725" s="1" t="s">
        <v>15</v>
      </c>
      <c r="H725">
        <v>3637344</v>
      </c>
      <c r="I725">
        <v>343962</v>
      </c>
      <c r="J725">
        <v>71061</v>
      </c>
      <c r="K725">
        <v>2143</v>
      </c>
      <c r="L725">
        <f>bbdd_Social_Media_Trends[[#This Row],[Likes]]+bbdd_Social_Media_Trends[[#This Row],[Shares]]+bbdd_Social_Media_Trends[[#This Row],[Comments]]</f>
        <v>417166</v>
      </c>
      <c r="M725">
        <f>bbdd_Social_Media_Trends[[#This Row],[Interactions]]/bbdd_Social_Media_Trends[[#This Row],[Views]]</f>
        <v>0.11468972964888666</v>
      </c>
      <c r="N725" s="1" t="s">
        <v>16</v>
      </c>
      <c r="O725" s="4">
        <f t="shared" si="11"/>
        <v>0</v>
      </c>
    </row>
    <row r="726" spans="1:15">
      <c r="A726" s="1" t="s">
        <v>766</v>
      </c>
      <c r="B726" s="2">
        <v>44780</v>
      </c>
      <c r="C726" s="13" t="str">
        <f>TEXT(bbdd_Social_Media_Trends[[#This Row],[Post_Date]],"aaaa-mm")</f>
        <v>2022-08</v>
      </c>
      <c r="D726" s="1" t="s">
        <v>27</v>
      </c>
      <c r="E726" s="1" t="s">
        <v>57</v>
      </c>
      <c r="F726" s="1" t="s">
        <v>36</v>
      </c>
      <c r="G726" s="1" t="s">
        <v>50</v>
      </c>
      <c r="H726">
        <v>1944194</v>
      </c>
      <c r="I726">
        <v>147872</v>
      </c>
      <c r="J726">
        <v>64793</v>
      </c>
      <c r="K726">
        <v>36140</v>
      </c>
      <c r="L726">
        <f>bbdd_Social_Media_Trends[[#This Row],[Likes]]+bbdd_Social_Media_Trends[[#This Row],[Shares]]+bbdd_Social_Media_Trends[[#This Row],[Comments]]</f>
        <v>248805</v>
      </c>
      <c r="M726">
        <f>bbdd_Social_Media_Trends[[#This Row],[Interactions]]/bbdd_Social_Media_Trends[[#This Row],[Views]]</f>
        <v>0.12797334010906319</v>
      </c>
      <c r="N726" s="1" t="s">
        <v>22</v>
      </c>
      <c r="O726" s="4">
        <f t="shared" si="11"/>
        <v>0</v>
      </c>
    </row>
    <row r="727" spans="1:15">
      <c r="A727" s="1" t="s">
        <v>767</v>
      </c>
      <c r="B727" s="2">
        <v>44828</v>
      </c>
      <c r="C727" s="13" t="str">
        <f>TEXT(bbdd_Social_Media_Trends[[#This Row],[Post_Date]],"aaaa-mm")</f>
        <v>2022-09</v>
      </c>
      <c r="D727" s="1" t="s">
        <v>24</v>
      </c>
      <c r="E727" s="1" t="s">
        <v>52</v>
      </c>
      <c r="F727" s="1" t="s">
        <v>47</v>
      </c>
      <c r="G727" s="1" t="s">
        <v>25</v>
      </c>
      <c r="H727">
        <v>55872</v>
      </c>
      <c r="I727">
        <v>276531</v>
      </c>
      <c r="J727">
        <v>16650</v>
      </c>
      <c r="K727">
        <v>44259</v>
      </c>
      <c r="L727">
        <f>bbdd_Social_Media_Trends[[#This Row],[Likes]]+bbdd_Social_Media_Trends[[#This Row],[Shares]]+bbdd_Social_Media_Trends[[#This Row],[Comments]]</f>
        <v>337440</v>
      </c>
      <c r="M727">
        <f>bbdd_Social_Media_Trends[[#This Row],[Interactions]]/bbdd_Social_Media_Trends[[#This Row],[Views]]</f>
        <v>6.0395189003436425</v>
      </c>
      <c r="N727" s="1" t="s">
        <v>29</v>
      </c>
      <c r="O727" s="4">
        <f t="shared" si="11"/>
        <v>0</v>
      </c>
    </row>
    <row r="728" spans="1:15">
      <c r="A728" s="1" t="s">
        <v>768</v>
      </c>
      <c r="B728" s="2">
        <v>44970</v>
      </c>
      <c r="C728" s="13" t="str">
        <f>TEXT(bbdd_Social_Media_Trends[[#This Row],[Post_Date]],"aaaa-mm")</f>
        <v>2023-02</v>
      </c>
      <c r="D728" s="1" t="s">
        <v>24</v>
      </c>
      <c r="E728" s="1" t="s">
        <v>46</v>
      </c>
      <c r="F728" s="1" t="s">
        <v>20</v>
      </c>
      <c r="G728" s="1" t="s">
        <v>60</v>
      </c>
      <c r="H728">
        <v>674140</v>
      </c>
      <c r="I728">
        <v>396364</v>
      </c>
      <c r="J728">
        <v>85172</v>
      </c>
      <c r="K728">
        <v>25747</v>
      </c>
      <c r="L728">
        <f>bbdd_Social_Media_Trends[[#This Row],[Likes]]+bbdd_Social_Media_Trends[[#This Row],[Shares]]+bbdd_Social_Media_Trends[[#This Row],[Comments]]</f>
        <v>507283</v>
      </c>
      <c r="M728">
        <f>bbdd_Social_Media_Trends[[#This Row],[Interactions]]/bbdd_Social_Media_Trends[[#This Row],[Views]]</f>
        <v>0.752489097220162</v>
      </c>
      <c r="N728" s="1" t="s">
        <v>16</v>
      </c>
      <c r="O728" s="4">
        <f t="shared" si="11"/>
        <v>0</v>
      </c>
    </row>
    <row r="729" spans="1:15">
      <c r="A729" s="1" t="s">
        <v>769</v>
      </c>
      <c r="B729" s="2">
        <v>45017</v>
      </c>
      <c r="C729" s="13" t="str">
        <f>TEXT(bbdd_Social_Media_Trends[[#This Row],[Post_Date]],"aaaa-mm")</f>
        <v>2023-04</v>
      </c>
      <c r="D729" s="1" t="s">
        <v>18</v>
      </c>
      <c r="E729" s="1" t="s">
        <v>46</v>
      </c>
      <c r="F729" s="1" t="s">
        <v>20</v>
      </c>
      <c r="G729" s="1" t="s">
        <v>37</v>
      </c>
      <c r="H729">
        <v>898563</v>
      </c>
      <c r="I729">
        <v>298465</v>
      </c>
      <c r="J729">
        <v>57845</v>
      </c>
      <c r="K729">
        <v>44877</v>
      </c>
      <c r="L729">
        <f>bbdd_Social_Media_Trends[[#This Row],[Likes]]+bbdd_Social_Media_Trends[[#This Row],[Shares]]+bbdd_Social_Media_Trends[[#This Row],[Comments]]</f>
        <v>401187</v>
      </c>
      <c r="M729">
        <f>bbdd_Social_Media_Trends[[#This Row],[Interactions]]/bbdd_Social_Media_Trends[[#This Row],[Views]]</f>
        <v>0.44647620701052682</v>
      </c>
      <c r="N729" s="1" t="s">
        <v>22</v>
      </c>
      <c r="O729" s="4">
        <f t="shared" si="11"/>
        <v>0</v>
      </c>
    </row>
    <row r="730" spans="1:15">
      <c r="A730" s="1" t="s">
        <v>770</v>
      </c>
      <c r="B730" s="2">
        <v>45105</v>
      </c>
      <c r="C730" s="13" t="str">
        <f>TEXT(bbdd_Social_Media_Trends[[#This Row],[Post_Date]],"aaaa-mm")</f>
        <v>2023-06</v>
      </c>
      <c r="D730" s="1" t="s">
        <v>12</v>
      </c>
      <c r="E730" s="1" t="s">
        <v>35</v>
      </c>
      <c r="F730" s="1" t="s">
        <v>20</v>
      </c>
      <c r="G730" s="1" t="s">
        <v>15</v>
      </c>
      <c r="H730">
        <v>2559080</v>
      </c>
      <c r="I730">
        <v>225095</v>
      </c>
      <c r="J730">
        <v>73949</v>
      </c>
      <c r="K730">
        <v>6703</v>
      </c>
      <c r="L730">
        <f>bbdd_Social_Media_Trends[[#This Row],[Likes]]+bbdd_Social_Media_Trends[[#This Row],[Shares]]+bbdd_Social_Media_Trends[[#This Row],[Comments]]</f>
        <v>305747</v>
      </c>
      <c r="M730">
        <f>bbdd_Social_Media_Trends[[#This Row],[Interactions]]/bbdd_Social_Media_Trends[[#This Row],[Views]]</f>
        <v>0.11947535833190052</v>
      </c>
      <c r="N730" s="1" t="s">
        <v>29</v>
      </c>
      <c r="O730" s="4">
        <f t="shared" si="11"/>
        <v>0</v>
      </c>
    </row>
    <row r="731" spans="1:15">
      <c r="A731" s="1" t="s">
        <v>771</v>
      </c>
      <c r="B731" s="2">
        <v>44952</v>
      </c>
      <c r="C731" s="13" t="str">
        <f>TEXT(bbdd_Social_Media_Trends[[#This Row],[Post_Date]],"aaaa-mm")</f>
        <v>2023-01</v>
      </c>
      <c r="D731" s="1" t="s">
        <v>18</v>
      </c>
      <c r="E731" s="1" t="s">
        <v>35</v>
      </c>
      <c r="F731" s="1" t="s">
        <v>20</v>
      </c>
      <c r="G731" s="1" t="s">
        <v>28</v>
      </c>
      <c r="H731">
        <v>2411448</v>
      </c>
      <c r="I731">
        <v>166605</v>
      </c>
      <c r="J731">
        <v>3962</v>
      </c>
      <c r="K731">
        <v>42255</v>
      </c>
      <c r="L731">
        <f>bbdd_Social_Media_Trends[[#This Row],[Likes]]+bbdd_Social_Media_Trends[[#This Row],[Shares]]+bbdd_Social_Media_Trends[[#This Row],[Comments]]</f>
        <v>212822</v>
      </c>
      <c r="M731">
        <f>bbdd_Social_Media_Trends[[#This Row],[Interactions]]/bbdd_Social_Media_Trends[[#This Row],[Views]]</f>
        <v>8.8254857662284233E-2</v>
      </c>
      <c r="N731" s="1" t="s">
        <v>16</v>
      </c>
      <c r="O731" s="4">
        <f t="shared" si="11"/>
        <v>0</v>
      </c>
    </row>
    <row r="732" spans="1:15">
      <c r="A732" s="1" t="s">
        <v>772</v>
      </c>
      <c r="B732" s="2">
        <v>45116</v>
      </c>
      <c r="C732" s="13" t="str">
        <f>TEXT(bbdd_Social_Media_Trends[[#This Row],[Post_Date]],"aaaa-mm")</f>
        <v>2023-07</v>
      </c>
      <c r="D732" s="1" t="s">
        <v>24</v>
      </c>
      <c r="E732" s="1" t="s">
        <v>35</v>
      </c>
      <c r="F732" s="1" t="s">
        <v>47</v>
      </c>
      <c r="G732" s="1" t="s">
        <v>15</v>
      </c>
      <c r="H732">
        <v>2539393</v>
      </c>
      <c r="I732">
        <v>414355</v>
      </c>
      <c r="J732">
        <v>81623</v>
      </c>
      <c r="K732">
        <v>43357</v>
      </c>
      <c r="L732">
        <f>bbdd_Social_Media_Trends[[#This Row],[Likes]]+bbdd_Social_Media_Trends[[#This Row],[Shares]]+bbdd_Social_Media_Trends[[#This Row],[Comments]]</f>
        <v>539335</v>
      </c>
      <c r="M732">
        <f>bbdd_Social_Media_Trends[[#This Row],[Interactions]]/bbdd_Social_Media_Trends[[#This Row],[Views]]</f>
        <v>0.21238736973757114</v>
      </c>
      <c r="N732" s="1" t="s">
        <v>29</v>
      </c>
      <c r="O732" s="4">
        <f t="shared" si="11"/>
        <v>0</v>
      </c>
    </row>
    <row r="733" spans="1:15">
      <c r="A733" s="1" t="s">
        <v>773</v>
      </c>
      <c r="B733" s="2">
        <v>44789</v>
      </c>
      <c r="C733" s="13" t="str">
        <f>TEXT(bbdd_Social_Media_Trends[[#This Row],[Post_Date]],"aaaa-mm")</f>
        <v>2022-08</v>
      </c>
      <c r="D733" s="1" t="s">
        <v>27</v>
      </c>
      <c r="E733" s="1" t="s">
        <v>39</v>
      </c>
      <c r="F733" s="1" t="s">
        <v>36</v>
      </c>
      <c r="G733" s="1" t="s">
        <v>15</v>
      </c>
      <c r="H733">
        <v>3872317</v>
      </c>
      <c r="I733">
        <v>6905</v>
      </c>
      <c r="J733">
        <v>94412</v>
      </c>
      <c r="K733">
        <v>37159</v>
      </c>
      <c r="L733">
        <f>bbdd_Social_Media_Trends[[#This Row],[Likes]]+bbdd_Social_Media_Trends[[#This Row],[Shares]]+bbdd_Social_Media_Trends[[#This Row],[Comments]]</f>
        <v>138476</v>
      </c>
      <c r="M733">
        <f>bbdd_Social_Media_Trends[[#This Row],[Interactions]]/bbdd_Social_Media_Trends[[#This Row],[Views]]</f>
        <v>3.5760502045674464E-2</v>
      </c>
      <c r="N733" s="1" t="s">
        <v>16</v>
      </c>
      <c r="O733" s="4">
        <f t="shared" si="11"/>
        <v>0</v>
      </c>
    </row>
    <row r="734" spans="1:15">
      <c r="A734" s="1" t="s">
        <v>774</v>
      </c>
      <c r="B734" s="2">
        <v>44878</v>
      </c>
      <c r="C734" s="13" t="str">
        <f>TEXT(bbdd_Social_Media_Trends[[#This Row],[Post_Date]],"aaaa-mm")</f>
        <v>2022-11</v>
      </c>
      <c r="D734" s="1" t="s">
        <v>24</v>
      </c>
      <c r="E734" s="1" t="s">
        <v>52</v>
      </c>
      <c r="F734" s="1" t="s">
        <v>32</v>
      </c>
      <c r="G734" s="1" t="s">
        <v>44</v>
      </c>
      <c r="H734">
        <v>2285860</v>
      </c>
      <c r="I734">
        <v>369389</v>
      </c>
      <c r="J734">
        <v>2395</v>
      </c>
      <c r="K734">
        <v>38701</v>
      </c>
      <c r="L734">
        <f>bbdd_Social_Media_Trends[[#This Row],[Likes]]+bbdd_Social_Media_Trends[[#This Row],[Shares]]+bbdd_Social_Media_Trends[[#This Row],[Comments]]</f>
        <v>410485</v>
      </c>
      <c r="M734">
        <f>bbdd_Social_Media_Trends[[#This Row],[Interactions]]/bbdd_Social_Media_Trends[[#This Row],[Views]]</f>
        <v>0.17957573954660391</v>
      </c>
      <c r="N734" s="1" t="s">
        <v>29</v>
      </c>
      <c r="O734" s="4">
        <f t="shared" si="11"/>
        <v>0</v>
      </c>
    </row>
    <row r="735" spans="1:15">
      <c r="A735" s="1" t="s">
        <v>775</v>
      </c>
      <c r="B735" s="2">
        <v>44982</v>
      </c>
      <c r="C735" s="13" t="str">
        <f>TEXT(bbdd_Social_Media_Trends[[#This Row],[Post_Date]],"aaaa-mm")</f>
        <v>2023-02</v>
      </c>
      <c r="D735" s="1" t="s">
        <v>24</v>
      </c>
      <c r="E735" s="1" t="s">
        <v>46</v>
      </c>
      <c r="F735" s="1" t="s">
        <v>14</v>
      </c>
      <c r="G735" s="1" t="s">
        <v>21</v>
      </c>
      <c r="H735">
        <v>3975932</v>
      </c>
      <c r="I735">
        <v>487279</v>
      </c>
      <c r="J735">
        <v>1526</v>
      </c>
      <c r="K735">
        <v>5159</v>
      </c>
      <c r="L735">
        <f>bbdd_Social_Media_Trends[[#This Row],[Likes]]+bbdd_Social_Media_Trends[[#This Row],[Shares]]+bbdd_Social_Media_Trends[[#This Row],[Comments]]</f>
        <v>493964</v>
      </c>
      <c r="M735">
        <f>bbdd_Social_Media_Trends[[#This Row],[Interactions]]/bbdd_Social_Media_Trends[[#This Row],[Views]]</f>
        <v>0.12423854331512713</v>
      </c>
      <c r="N735" s="1" t="s">
        <v>22</v>
      </c>
      <c r="O735" s="4">
        <f t="shared" si="11"/>
        <v>0</v>
      </c>
    </row>
    <row r="736" spans="1:15">
      <c r="A736" s="1" t="s">
        <v>776</v>
      </c>
      <c r="B736" s="2">
        <v>45022</v>
      </c>
      <c r="C736" s="13" t="str">
        <f>TEXT(bbdd_Social_Media_Trends[[#This Row],[Post_Date]],"aaaa-mm")</f>
        <v>2023-04</v>
      </c>
      <c r="D736" s="1" t="s">
        <v>27</v>
      </c>
      <c r="E736" s="1" t="s">
        <v>13</v>
      </c>
      <c r="F736" s="1" t="s">
        <v>47</v>
      </c>
      <c r="G736" s="1" t="s">
        <v>21</v>
      </c>
      <c r="H736">
        <v>4214946</v>
      </c>
      <c r="I736">
        <v>464542</v>
      </c>
      <c r="J736">
        <v>72129</v>
      </c>
      <c r="K736">
        <v>43148</v>
      </c>
      <c r="L736">
        <f>bbdd_Social_Media_Trends[[#This Row],[Likes]]+bbdd_Social_Media_Trends[[#This Row],[Shares]]+bbdd_Social_Media_Trends[[#This Row],[Comments]]</f>
        <v>579819</v>
      </c>
      <c r="M736">
        <f>bbdd_Social_Media_Trends[[#This Row],[Interactions]]/bbdd_Social_Media_Trends[[#This Row],[Views]]</f>
        <v>0.13756261646056675</v>
      </c>
      <c r="N736" s="1" t="s">
        <v>22</v>
      </c>
      <c r="O736" s="4">
        <f t="shared" si="11"/>
        <v>0</v>
      </c>
    </row>
    <row r="737" spans="1:15">
      <c r="A737" s="1" t="s">
        <v>777</v>
      </c>
      <c r="B737" s="2">
        <v>45192</v>
      </c>
      <c r="C737" s="13" t="str">
        <f>TEXT(bbdd_Social_Media_Trends[[#This Row],[Post_Date]],"aaaa-mm")</f>
        <v>2023-09</v>
      </c>
      <c r="D737" s="1" t="s">
        <v>27</v>
      </c>
      <c r="E737" s="1" t="s">
        <v>13</v>
      </c>
      <c r="F737" s="1" t="s">
        <v>32</v>
      </c>
      <c r="G737" s="1" t="s">
        <v>50</v>
      </c>
      <c r="H737">
        <v>1663359</v>
      </c>
      <c r="I737">
        <v>117919</v>
      </c>
      <c r="J737">
        <v>84855</v>
      </c>
      <c r="K737">
        <v>35699</v>
      </c>
      <c r="L737">
        <f>bbdd_Social_Media_Trends[[#This Row],[Likes]]+bbdd_Social_Media_Trends[[#This Row],[Shares]]+bbdd_Social_Media_Trends[[#This Row],[Comments]]</f>
        <v>238473</v>
      </c>
      <c r="M737">
        <f>bbdd_Social_Media_Trends[[#This Row],[Interactions]]/bbdd_Social_Media_Trends[[#This Row],[Views]]</f>
        <v>0.14336832878530731</v>
      </c>
      <c r="N737" s="1" t="s">
        <v>16</v>
      </c>
      <c r="O737" s="4">
        <f t="shared" si="11"/>
        <v>0</v>
      </c>
    </row>
    <row r="738" spans="1:15">
      <c r="A738" s="1" t="s">
        <v>778</v>
      </c>
      <c r="B738" s="2">
        <v>44671</v>
      </c>
      <c r="C738" s="13" t="str">
        <f>TEXT(bbdd_Social_Media_Trends[[#This Row],[Post_Date]],"aaaa-mm")</f>
        <v>2022-04</v>
      </c>
      <c r="D738" s="1" t="s">
        <v>18</v>
      </c>
      <c r="E738" s="1" t="s">
        <v>59</v>
      </c>
      <c r="F738" s="1" t="s">
        <v>14</v>
      </c>
      <c r="G738" s="1" t="s">
        <v>15</v>
      </c>
      <c r="H738">
        <v>2729253</v>
      </c>
      <c r="I738">
        <v>430030</v>
      </c>
      <c r="J738">
        <v>34573</v>
      </c>
      <c r="K738">
        <v>45325</v>
      </c>
      <c r="L738">
        <f>bbdd_Social_Media_Trends[[#This Row],[Likes]]+bbdd_Social_Media_Trends[[#This Row],[Shares]]+bbdd_Social_Media_Trends[[#This Row],[Comments]]</f>
        <v>509928</v>
      </c>
      <c r="M738">
        <f>bbdd_Social_Media_Trends[[#This Row],[Interactions]]/bbdd_Social_Media_Trends[[#This Row],[Views]]</f>
        <v>0.1868379369739632</v>
      </c>
      <c r="N738" s="1" t="s">
        <v>16</v>
      </c>
      <c r="O738" s="4">
        <f t="shared" si="11"/>
        <v>0</v>
      </c>
    </row>
    <row r="739" spans="1:15">
      <c r="A739" s="1" t="s">
        <v>779</v>
      </c>
      <c r="B739" s="2">
        <v>45181</v>
      </c>
      <c r="C739" s="13" t="str">
        <f>TEXT(bbdd_Social_Media_Trends[[#This Row],[Post_Date]],"aaaa-mm")</f>
        <v>2023-09</v>
      </c>
      <c r="D739" s="1" t="s">
        <v>18</v>
      </c>
      <c r="E739" s="1" t="s">
        <v>46</v>
      </c>
      <c r="F739" s="1" t="s">
        <v>20</v>
      </c>
      <c r="G739" s="1" t="s">
        <v>21</v>
      </c>
      <c r="H739">
        <v>3287384</v>
      </c>
      <c r="I739">
        <v>381894</v>
      </c>
      <c r="J739">
        <v>81089</v>
      </c>
      <c r="K739">
        <v>14284</v>
      </c>
      <c r="L739">
        <f>bbdd_Social_Media_Trends[[#This Row],[Likes]]+bbdd_Social_Media_Trends[[#This Row],[Shares]]+bbdd_Social_Media_Trends[[#This Row],[Comments]]</f>
        <v>477267</v>
      </c>
      <c r="M739">
        <f>bbdd_Social_Media_Trends[[#This Row],[Interactions]]/bbdd_Social_Media_Trends[[#This Row],[Views]]</f>
        <v>0.14518139651467549</v>
      </c>
      <c r="N739" s="1" t="s">
        <v>22</v>
      </c>
      <c r="O739" s="4">
        <f t="shared" si="11"/>
        <v>0</v>
      </c>
    </row>
    <row r="740" spans="1:15">
      <c r="A740" s="1" t="s">
        <v>780</v>
      </c>
      <c r="B740" s="2">
        <v>44597</v>
      </c>
      <c r="C740" s="13" t="str">
        <f>TEXT(bbdd_Social_Media_Trends[[#This Row],[Post_Date]],"aaaa-mm")</f>
        <v>2022-02</v>
      </c>
      <c r="D740" s="1" t="s">
        <v>12</v>
      </c>
      <c r="E740" s="1" t="s">
        <v>35</v>
      </c>
      <c r="F740" s="1" t="s">
        <v>20</v>
      </c>
      <c r="G740" s="1" t="s">
        <v>15</v>
      </c>
      <c r="H740">
        <v>2541850</v>
      </c>
      <c r="I740">
        <v>297473</v>
      </c>
      <c r="J740">
        <v>72482</v>
      </c>
      <c r="K740">
        <v>13708</v>
      </c>
      <c r="L740">
        <f>bbdd_Social_Media_Trends[[#This Row],[Likes]]+bbdd_Social_Media_Trends[[#This Row],[Shares]]+bbdd_Social_Media_Trends[[#This Row],[Comments]]</f>
        <v>383663</v>
      </c>
      <c r="M740">
        <f>bbdd_Social_Media_Trends[[#This Row],[Interactions]]/bbdd_Social_Media_Trends[[#This Row],[Views]]</f>
        <v>0.15093848968271142</v>
      </c>
      <c r="N740" s="1" t="s">
        <v>22</v>
      </c>
      <c r="O740" s="4">
        <f t="shared" si="11"/>
        <v>0</v>
      </c>
    </row>
    <row r="741" spans="1:15">
      <c r="A741" s="1" t="s">
        <v>781</v>
      </c>
      <c r="B741" s="2">
        <v>44618</v>
      </c>
      <c r="C741" s="13" t="str">
        <f>TEXT(bbdd_Social_Media_Trends[[#This Row],[Post_Date]],"aaaa-mm")</f>
        <v>2022-02</v>
      </c>
      <c r="D741" s="1" t="s">
        <v>24</v>
      </c>
      <c r="E741" s="1" t="s">
        <v>59</v>
      </c>
      <c r="F741" s="1" t="s">
        <v>20</v>
      </c>
      <c r="G741" s="1" t="s">
        <v>15</v>
      </c>
      <c r="H741">
        <v>3673846</v>
      </c>
      <c r="I741">
        <v>380160</v>
      </c>
      <c r="J741">
        <v>79459</v>
      </c>
      <c r="K741">
        <v>21769</v>
      </c>
      <c r="L741">
        <f>bbdd_Social_Media_Trends[[#This Row],[Likes]]+bbdd_Social_Media_Trends[[#This Row],[Shares]]+bbdd_Social_Media_Trends[[#This Row],[Comments]]</f>
        <v>481388</v>
      </c>
      <c r="M741">
        <f>bbdd_Social_Media_Trends[[#This Row],[Interactions]]/bbdd_Social_Media_Trends[[#This Row],[Views]]</f>
        <v>0.13103107751386422</v>
      </c>
      <c r="N741" s="1" t="s">
        <v>16</v>
      </c>
      <c r="O741" s="4">
        <f t="shared" si="11"/>
        <v>0</v>
      </c>
    </row>
    <row r="742" spans="1:15">
      <c r="A742" s="1" t="s">
        <v>782</v>
      </c>
      <c r="B742" s="2">
        <v>45094</v>
      </c>
      <c r="C742" s="13" t="str">
        <f>TEXT(bbdd_Social_Media_Trends[[#This Row],[Post_Date]],"aaaa-mm")</f>
        <v>2023-06</v>
      </c>
      <c r="D742" s="1" t="s">
        <v>18</v>
      </c>
      <c r="E742" s="1" t="s">
        <v>31</v>
      </c>
      <c r="F742" s="1" t="s">
        <v>20</v>
      </c>
      <c r="G742" s="1" t="s">
        <v>21</v>
      </c>
      <c r="H742">
        <v>1418058</v>
      </c>
      <c r="I742">
        <v>404349</v>
      </c>
      <c r="J742">
        <v>98335</v>
      </c>
      <c r="K742">
        <v>45229</v>
      </c>
      <c r="L742">
        <f>bbdd_Social_Media_Trends[[#This Row],[Likes]]+bbdd_Social_Media_Trends[[#This Row],[Shares]]+bbdd_Social_Media_Trends[[#This Row],[Comments]]</f>
        <v>547913</v>
      </c>
      <c r="M742">
        <f>bbdd_Social_Media_Trends[[#This Row],[Interactions]]/bbdd_Social_Media_Trends[[#This Row],[Views]]</f>
        <v>0.3863826444334435</v>
      </c>
      <c r="N742" s="1" t="s">
        <v>29</v>
      </c>
      <c r="O742" s="4">
        <f t="shared" si="11"/>
        <v>0</v>
      </c>
    </row>
    <row r="743" spans="1:15">
      <c r="A743" s="1" t="s">
        <v>783</v>
      </c>
      <c r="B743" s="2">
        <v>44982</v>
      </c>
      <c r="C743" s="13" t="str">
        <f>TEXT(bbdd_Social_Media_Trends[[#This Row],[Post_Date]],"aaaa-mm")</f>
        <v>2023-02</v>
      </c>
      <c r="D743" s="1" t="s">
        <v>27</v>
      </c>
      <c r="E743" s="1" t="s">
        <v>59</v>
      </c>
      <c r="F743" s="1" t="s">
        <v>14</v>
      </c>
      <c r="G743" s="1" t="s">
        <v>15</v>
      </c>
      <c r="H743">
        <v>4349698</v>
      </c>
      <c r="I743">
        <v>136364</v>
      </c>
      <c r="J743">
        <v>60484</v>
      </c>
      <c r="K743">
        <v>26278</v>
      </c>
      <c r="L743">
        <f>bbdd_Social_Media_Trends[[#This Row],[Likes]]+bbdd_Social_Media_Trends[[#This Row],[Shares]]+bbdd_Social_Media_Trends[[#This Row],[Comments]]</f>
        <v>223126</v>
      </c>
      <c r="M743">
        <f>bbdd_Social_Media_Trends[[#This Row],[Interactions]]/bbdd_Social_Media_Trends[[#This Row],[Views]]</f>
        <v>5.1296894634983853E-2</v>
      </c>
      <c r="N743" s="1" t="s">
        <v>16</v>
      </c>
      <c r="O743" s="4">
        <f t="shared" si="11"/>
        <v>0</v>
      </c>
    </row>
    <row r="744" spans="1:15">
      <c r="A744" s="1" t="s">
        <v>784</v>
      </c>
      <c r="B744" s="2">
        <v>44729</v>
      </c>
      <c r="C744" s="13" t="str">
        <f>TEXT(bbdd_Social_Media_Trends[[#This Row],[Post_Date]],"aaaa-mm")</f>
        <v>2022-06</v>
      </c>
      <c r="D744" s="1" t="s">
        <v>27</v>
      </c>
      <c r="E744" s="1" t="s">
        <v>49</v>
      </c>
      <c r="F744" s="1" t="s">
        <v>32</v>
      </c>
      <c r="G744" s="1" t="s">
        <v>50</v>
      </c>
      <c r="H744">
        <v>326305</v>
      </c>
      <c r="I744">
        <v>291820</v>
      </c>
      <c r="J744">
        <v>8695</v>
      </c>
      <c r="K744">
        <v>48023</v>
      </c>
      <c r="L744">
        <f>bbdd_Social_Media_Trends[[#This Row],[Likes]]+bbdd_Social_Media_Trends[[#This Row],[Shares]]+bbdd_Social_Media_Trends[[#This Row],[Comments]]</f>
        <v>348538</v>
      </c>
      <c r="M744">
        <f>bbdd_Social_Media_Trends[[#This Row],[Interactions]]/bbdd_Social_Media_Trends[[#This Row],[Views]]</f>
        <v>1.0681356399687409</v>
      </c>
      <c r="N744" s="1" t="s">
        <v>29</v>
      </c>
      <c r="O744" s="4">
        <f t="shared" si="11"/>
        <v>0</v>
      </c>
    </row>
    <row r="745" spans="1:15">
      <c r="A745" s="1" t="s">
        <v>785</v>
      </c>
      <c r="B745" s="2">
        <v>44816</v>
      </c>
      <c r="C745" s="13" t="str">
        <f>TEXT(bbdd_Social_Media_Trends[[#This Row],[Post_Date]],"aaaa-mm")</f>
        <v>2022-09</v>
      </c>
      <c r="D745" s="1" t="s">
        <v>24</v>
      </c>
      <c r="E745" s="1" t="s">
        <v>13</v>
      </c>
      <c r="F745" s="1" t="s">
        <v>41</v>
      </c>
      <c r="G745" s="1" t="s">
        <v>60</v>
      </c>
      <c r="H745">
        <v>2656794</v>
      </c>
      <c r="I745">
        <v>311147</v>
      </c>
      <c r="J745">
        <v>27434</v>
      </c>
      <c r="K745">
        <v>13837</v>
      </c>
      <c r="L745">
        <f>bbdd_Social_Media_Trends[[#This Row],[Likes]]+bbdd_Social_Media_Trends[[#This Row],[Shares]]+bbdd_Social_Media_Trends[[#This Row],[Comments]]</f>
        <v>352418</v>
      </c>
      <c r="M745">
        <f>bbdd_Social_Media_Trends[[#This Row],[Interactions]]/bbdd_Social_Media_Trends[[#This Row],[Views]]</f>
        <v>0.13264784548595035</v>
      </c>
      <c r="N745" s="1" t="s">
        <v>16</v>
      </c>
      <c r="O745" s="4">
        <f t="shared" si="11"/>
        <v>0</v>
      </c>
    </row>
    <row r="746" spans="1:15">
      <c r="A746" s="1" t="s">
        <v>786</v>
      </c>
      <c r="B746" s="2">
        <v>44845</v>
      </c>
      <c r="C746" s="13" t="str">
        <f>TEXT(bbdd_Social_Media_Trends[[#This Row],[Post_Date]],"aaaa-mm")</f>
        <v>2022-10</v>
      </c>
      <c r="D746" s="1" t="s">
        <v>12</v>
      </c>
      <c r="E746" s="1" t="s">
        <v>59</v>
      </c>
      <c r="F746" s="1" t="s">
        <v>47</v>
      </c>
      <c r="G746" s="1" t="s">
        <v>37</v>
      </c>
      <c r="H746">
        <v>605914</v>
      </c>
      <c r="I746">
        <v>74898</v>
      </c>
      <c r="J746">
        <v>3683</v>
      </c>
      <c r="K746">
        <v>26862</v>
      </c>
      <c r="L746">
        <f>bbdd_Social_Media_Trends[[#This Row],[Likes]]+bbdd_Social_Media_Trends[[#This Row],[Shares]]+bbdd_Social_Media_Trends[[#This Row],[Comments]]</f>
        <v>105443</v>
      </c>
      <c r="M746">
        <f>bbdd_Social_Media_Trends[[#This Row],[Interactions]]/bbdd_Social_Media_Trends[[#This Row],[Views]]</f>
        <v>0.17402304617486969</v>
      </c>
      <c r="N746" s="1" t="s">
        <v>16</v>
      </c>
      <c r="O746" s="4">
        <f t="shared" si="11"/>
        <v>0</v>
      </c>
    </row>
    <row r="747" spans="1:15">
      <c r="A747" s="1" t="s">
        <v>787</v>
      </c>
      <c r="B747" s="2">
        <v>44860</v>
      </c>
      <c r="C747" s="13" t="str">
        <f>TEXT(bbdd_Social_Media_Trends[[#This Row],[Post_Date]],"aaaa-mm")</f>
        <v>2022-10</v>
      </c>
      <c r="D747" s="1" t="s">
        <v>24</v>
      </c>
      <c r="E747" s="1" t="s">
        <v>59</v>
      </c>
      <c r="F747" s="1" t="s">
        <v>41</v>
      </c>
      <c r="G747" s="1" t="s">
        <v>15</v>
      </c>
      <c r="H747">
        <v>3015306</v>
      </c>
      <c r="I747">
        <v>110140</v>
      </c>
      <c r="J747">
        <v>14231</v>
      </c>
      <c r="K747">
        <v>21543</v>
      </c>
      <c r="L747">
        <f>bbdd_Social_Media_Trends[[#This Row],[Likes]]+bbdd_Social_Media_Trends[[#This Row],[Shares]]+bbdd_Social_Media_Trends[[#This Row],[Comments]]</f>
        <v>145914</v>
      </c>
      <c r="M747">
        <f>bbdd_Social_Media_Trends[[#This Row],[Interactions]]/bbdd_Social_Media_Trends[[#This Row],[Views]]</f>
        <v>4.8391108564105931E-2</v>
      </c>
      <c r="N747" s="1" t="s">
        <v>22</v>
      </c>
      <c r="O747" s="4">
        <f t="shared" si="11"/>
        <v>0</v>
      </c>
    </row>
    <row r="748" spans="1:15">
      <c r="A748" s="1" t="s">
        <v>788</v>
      </c>
      <c r="B748" s="2">
        <v>45171</v>
      </c>
      <c r="C748" s="13" t="str">
        <f>TEXT(bbdd_Social_Media_Trends[[#This Row],[Post_Date]],"aaaa-mm")</f>
        <v>2023-09</v>
      </c>
      <c r="D748" s="1" t="s">
        <v>18</v>
      </c>
      <c r="E748" s="1" t="s">
        <v>35</v>
      </c>
      <c r="F748" s="1" t="s">
        <v>36</v>
      </c>
      <c r="G748" s="1" t="s">
        <v>60</v>
      </c>
      <c r="H748">
        <v>1219230</v>
      </c>
      <c r="I748">
        <v>350006</v>
      </c>
      <c r="J748">
        <v>94280</v>
      </c>
      <c r="K748">
        <v>32133</v>
      </c>
      <c r="L748">
        <f>bbdd_Social_Media_Trends[[#This Row],[Likes]]+bbdd_Social_Media_Trends[[#This Row],[Shares]]+bbdd_Social_Media_Trends[[#This Row],[Comments]]</f>
        <v>476419</v>
      </c>
      <c r="M748">
        <f>bbdd_Social_Media_Trends[[#This Row],[Interactions]]/bbdd_Social_Media_Trends[[#This Row],[Views]]</f>
        <v>0.39075400047571007</v>
      </c>
      <c r="N748" s="1" t="s">
        <v>22</v>
      </c>
      <c r="O748" s="4">
        <f t="shared" si="11"/>
        <v>0</v>
      </c>
    </row>
    <row r="749" spans="1:15">
      <c r="A749" s="1" t="s">
        <v>789</v>
      </c>
      <c r="B749" s="2">
        <v>44861</v>
      </c>
      <c r="C749" s="13" t="str">
        <f>TEXT(bbdd_Social_Media_Trends[[#This Row],[Post_Date]],"aaaa-mm")</f>
        <v>2022-10</v>
      </c>
      <c r="D749" s="1" t="s">
        <v>27</v>
      </c>
      <c r="E749" s="1" t="s">
        <v>13</v>
      </c>
      <c r="F749" s="1" t="s">
        <v>41</v>
      </c>
      <c r="G749" s="1" t="s">
        <v>25</v>
      </c>
      <c r="H749">
        <v>2551155</v>
      </c>
      <c r="I749">
        <v>88083</v>
      </c>
      <c r="J749">
        <v>9939</v>
      </c>
      <c r="K749">
        <v>37380</v>
      </c>
      <c r="L749">
        <f>bbdd_Social_Media_Trends[[#This Row],[Likes]]+bbdd_Social_Media_Trends[[#This Row],[Shares]]+bbdd_Social_Media_Trends[[#This Row],[Comments]]</f>
        <v>135402</v>
      </c>
      <c r="M749">
        <f>bbdd_Social_Media_Trends[[#This Row],[Interactions]]/bbdd_Social_Media_Trends[[#This Row],[Views]]</f>
        <v>5.3074783774408059E-2</v>
      </c>
      <c r="N749" s="1" t="s">
        <v>29</v>
      </c>
      <c r="O749" s="4">
        <f t="shared" si="11"/>
        <v>0</v>
      </c>
    </row>
    <row r="750" spans="1:15">
      <c r="A750" s="1" t="s">
        <v>790</v>
      </c>
      <c r="B750" s="2">
        <v>44737</v>
      </c>
      <c r="C750" s="13" t="str">
        <f>TEXT(bbdd_Social_Media_Trends[[#This Row],[Post_Date]],"aaaa-mm")</f>
        <v>2022-06</v>
      </c>
      <c r="D750" s="1" t="s">
        <v>24</v>
      </c>
      <c r="E750" s="1" t="s">
        <v>59</v>
      </c>
      <c r="F750" s="1" t="s">
        <v>32</v>
      </c>
      <c r="G750" s="1" t="s">
        <v>37</v>
      </c>
      <c r="H750">
        <v>2647569</v>
      </c>
      <c r="I750">
        <v>195333</v>
      </c>
      <c r="J750">
        <v>41306</v>
      </c>
      <c r="K750">
        <v>22434</v>
      </c>
      <c r="L750">
        <f>bbdd_Social_Media_Trends[[#This Row],[Likes]]+bbdd_Social_Media_Trends[[#This Row],[Shares]]+bbdd_Social_Media_Trends[[#This Row],[Comments]]</f>
        <v>259073</v>
      </c>
      <c r="M750">
        <f>bbdd_Social_Media_Trends[[#This Row],[Interactions]]/bbdd_Social_Media_Trends[[#This Row],[Views]]</f>
        <v>9.7853162656006326E-2</v>
      </c>
      <c r="N750" s="1" t="s">
        <v>22</v>
      </c>
      <c r="O750" s="4">
        <f t="shared" si="11"/>
        <v>0</v>
      </c>
    </row>
    <row r="751" spans="1:15">
      <c r="A751" s="1" t="s">
        <v>791</v>
      </c>
      <c r="B751" s="2">
        <v>44975</v>
      </c>
      <c r="C751" s="13" t="str">
        <f>TEXT(bbdd_Social_Media_Trends[[#This Row],[Post_Date]],"aaaa-mm")</f>
        <v>2023-02</v>
      </c>
      <c r="D751" s="1" t="s">
        <v>24</v>
      </c>
      <c r="E751" s="1" t="s">
        <v>39</v>
      </c>
      <c r="F751" s="1" t="s">
        <v>32</v>
      </c>
      <c r="G751" s="1" t="s">
        <v>21</v>
      </c>
      <c r="H751">
        <v>3575067</v>
      </c>
      <c r="I751">
        <v>404847</v>
      </c>
      <c r="J751">
        <v>77440</v>
      </c>
      <c r="K751">
        <v>9922</v>
      </c>
      <c r="L751">
        <f>bbdd_Social_Media_Trends[[#This Row],[Likes]]+bbdd_Social_Media_Trends[[#This Row],[Shares]]+bbdd_Social_Media_Trends[[#This Row],[Comments]]</f>
        <v>492209</v>
      </c>
      <c r="M751">
        <f>bbdd_Social_Media_Trends[[#This Row],[Interactions]]/bbdd_Social_Media_Trends[[#This Row],[Views]]</f>
        <v>0.13767825889696614</v>
      </c>
      <c r="N751" s="1" t="s">
        <v>29</v>
      </c>
      <c r="O751" s="4">
        <f t="shared" si="11"/>
        <v>0</v>
      </c>
    </row>
    <row r="752" spans="1:15">
      <c r="A752" s="1" t="s">
        <v>792</v>
      </c>
      <c r="B752" s="2">
        <v>45168</v>
      </c>
      <c r="C752" s="13" t="str">
        <f>TEXT(bbdd_Social_Media_Trends[[#This Row],[Post_Date]],"aaaa-mm")</f>
        <v>2023-08</v>
      </c>
      <c r="D752" s="1" t="s">
        <v>24</v>
      </c>
      <c r="E752" s="1" t="s">
        <v>13</v>
      </c>
      <c r="F752" s="1" t="s">
        <v>14</v>
      </c>
      <c r="G752" s="1" t="s">
        <v>60</v>
      </c>
      <c r="H752">
        <v>2335946</v>
      </c>
      <c r="I752">
        <v>104895</v>
      </c>
      <c r="J752">
        <v>75750</v>
      </c>
      <c r="K752">
        <v>8793</v>
      </c>
      <c r="L752">
        <f>bbdd_Social_Media_Trends[[#This Row],[Likes]]+bbdd_Social_Media_Trends[[#This Row],[Shares]]+bbdd_Social_Media_Trends[[#This Row],[Comments]]</f>
        <v>189438</v>
      </c>
      <c r="M752">
        <f>bbdd_Social_Media_Trends[[#This Row],[Interactions]]/bbdd_Social_Media_Trends[[#This Row],[Views]]</f>
        <v>8.1096908918271232E-2</v>
      </c>
      <c r="N752" s="1" t="s">
        <v>29</v>
      </c>
      <c r="O752" s="4">
        <f t="shared" si="11"/>
        <v>0</v>
      </c>
    </row>
    <row r="753" spans="1:15">
      <c r="A753" s="1" t="s">
        <v>793</v>
      </c>
      <c r="B753" s="2">
        <v>44833</v>
      </c>
      <c r="C753" s="13" t="str">
        <f>TEXT(bbdd_Social_Media_Trends[[#This Row],[Post_Date]],"aaaa-mm")</f>
        <v>2022-09</v>
      </c>
      <c r="D753" s="1" t="s">
        <v>24</v>
      </c>
      <c r="E753" s="1" t="s">
        <v>19</v>
      </c>
      <c r="F753" s="1" t="s">
        <v>47</v>
      </c>
      <c r="G753" s="1" t="s">
        <v>44</v>
      </c>
      <c r="H753">
        <v>1977550</v>
      </c>
      <c r="I753">
        <v>457727</v>
      </c>
      <c r="J753">
        <v>47967</v>
      </c>
      <c r="K753">
        <v>40004</v>
      </c>
      <c r="L753">
        <f>bbdd_Social_Media_Trends[[#This Row],[Likes]]+bbdd_Social_Media_Trends[[#This Row],[Shares]]+bbdd_Social_Media_Trends[[#This Row],[Comments]]</f>
        <v>545698</v>
      </c>
      <c r="M753">
        <f>bbdd_Social_Media_Trends[[#This Row],[Interactions]]/bbdd_Social_Media_Trends[[#This Row],[Views]]</f>
        <v>0.27594649945639804</v>
      </c>
      <c r="N753" s="1" t="s">
        <v>22</v>
      </c>
      <c r="O753" s="4">
        <f t="shared" si="11"/>
        <v>0</v>
      </c>
    </row>
    <row r="754" spans="1:15">
      <c r="A754" s="1" t="s">
        <v>794</v>
      </c>
      <c r="B754" s="2">
        <v>44582</v>
      </c>
      <c r="C754" s="13" t="str">
        <f>TEXT(bbdd_Social_Media_Trends[[#This Row],[Post_Date]],"aaaa-mm")</f>
        <v>2022-01</v>
      </c>
      <c r="D754" s="1" t="s">
        <v>24</v>
      </c>
      <c r="E754" s="1" t="s">
        <v>59</v>
      </c>
      <c r="F754" s="1" t="s">
        <v>20</v>
      </c>
      <c r="G754" s="1" t="s">
        <v>15</v>
      </c>
      <c r="H754">
        <v>764769</v>
      </c>
      <c r="I754">
        <v>162101</v>
      </c>
      <c r="J754">
        <v>30721</v>
      </c>
      <c r="K754">
        <v>41293</v>
      </c>
      <c r="L754">
        <f>bbdd_Social_Media_Trends[[#This Row],[Likes]]+bbdd_Social_Media_Trends[[#This Row],[Shares]]+bbdd_Social_Media_Trends[[#This Row],[Comments]]</f>
        <v>234115</v>
      </c>
      <c r="M754">
        <f>bbdd_Social_Media_Trends[[#This Row],[Interactions]]/bbdd_Social_Media_Trends[[#This Row],[Views]]</f>
        <v>0.30612511751914628</v>
      </c>
      <c r="N754" s="1" t="s">
        <v>16</v>
      </c>
      <c r="O754" s="4">
        <f t="shared" si="11"/>
        <v>0</v>
      </c>
    </row>
    <row r="755" spans="1:15">
      <c r="A755" s="1" t="s">
        <v>795</v>
      </c>
      <c r="B755" s="2">
        <v>45085</v>
      </c>
      <c r="C755" s="13" t="str">
        <f>TEXT(bbdd_Social_Media_Trends[[#This Row],[Post_Date]],"aaaa-mm")</f>
        <v>2023-06</v>
      </c>
      <c r="D755" s="1" t="s">
        <v>27</v>
      </c>
      <c r="E755" s="1" t="s">
        <v>57</v>
      </c>
      <c r="F755" s="1" t="s">
        <v>14</v>
      </c>
      <c r="G755" s="1" t="s">
        <v>50</v>
      </c>
      <c r="H755">
        <v>3620429</v>
      </c>
      <c r="I755">
        <v>22477</v>
      </c>
      <c r="J755">
        <v>23839</v>
      </c>
      <c r="K755">
        <v>25541</v>
      </c>
      <c r="L755">
        <f>bbdd_Social_Media_Trends[[#This Row],[Likes]]+bbdd_Social_Media_Trends[[#This Row],[Shares]]+bbdd_Social_Media_Trends[[#This Row],[Comments]]</f>
        <v>71857</v>
      </c>
      <c r="M755">
        <f>bbdd_Social_Media_Trends[[#This Row],[Interactions]]/bbdd_Social_Media_Trends[[#This Row],[Views]]</f>
        <v>1.9847647889241857E-2</v>
      </c>
      <c r="N755" s="1" t="s">
        <v>29</v>
      </c>
      <c r="O755" s="4">
        <f t="shared" si="11"/>
        <v>0</v>
      </c>
    </row>
    <row r="756" spans="1:15">
      <c r="A756" s="1" t="s">
        <v>796</v>
      </c>
      <c r="B756" s="2">
        <v>44591</v>
      </c>
      <c r="C756" s="13" t="str">
        <f>TEXT(bbdd_Social_Media_Trends[[#This Row],[Post_Date]],"aaaa-mm")</f>
        <v>2022-01</v>
      </c>
      <c r="D756" s="1" t="s">
        <v>24</v>
      </c>
      <c r="E756" s="1" t="s">
        <v>57</v>
      </c>
      <c r="F756" s="1" t="s">
        <v>47</v>
      </c>
      <c r="G756" s="1" t="s">
        <v>15</v>
      </c>
      <c r="H756">
        <v>3485025</v>
      </c>
      <c r="I756">
        <v>246513</v>
      </c>
      <c r="J756">
        <v>4761</v>
      </c>
      <c r="K756">
        <v>27120</v>
      </c>
      <c r="L756">
        <f>bbdd_Social_Media_Trends[[#This Row],[Likes]]+bbdd_Social_Media_Trends[[#This Row],[Shares]]+bbdd_Social_Media_Trends[[#This Row],[Comments]]</f>
        <v>278394</v>
      </c>
      <c r="M756">
        <f>bbdd_Social_Media_Trends[[#This Row],[Interactions]]/bbdd_Social_Media_Trends[[#This Row],[Views]]</f>
        <v>7.9882927669098505E-2</v>
      </c>
      <c r="N756" s="1" t="s">
        <v>22</v>
      </c>
      <c r="O756" s="4">
        <f t="shared" si="11"/>
        <v>0</v>
      </c>
    </row>
    <row r="757" spans="1:15">
      <c r="A757" s="1" t="s">
        <v>797</v>
      </c>
      <c r="B757" s="2">
        <v>45120</v>
      </c>
      <c r="C757" s="13" t="str">
        <f>TEXT(bbdd_Social_Media_Trends[[#This Row],[Post_Date]],"aaaa-mm")</f>
        <v>2023-07</v>
      </c>
      <c r="D757" s="1" t="s">
        <v>12</v>
      </c>
      <c r="E757" s="1" t="s">
        <v>19</v>
      </c>
      <c r="F757" s="1" t="s">
        <v>47</v>
      </c>
      <c r="G757" s="1" t="s">
        <v>60</v>
      </c>
      <c r="H757">
        <v>4468711</v>
      </c>
      <c r="I757">
        <v>355075</v>
      </c>
      <c r="J757">
        <v>72834</v>
      </c>
      <c r="K757">
        <v>22022</v>
      </c>
      <c r="L757">
        <f>bbdd_Social_Media_Trends[[#This Row],[Likes]]+bbdd_Social_Media_Trends[[#This Row],[Shares]]+bbdd_Social_Media_Trends[[#This Row],[Comments]]</f>
        <v>449931</v>
      </c>
      <c r="M757">
        <f>bbdd_Social_Media_Trends[[#This Row],[Interactions]]/bbdd_Social_Media_Trends[[#This Row],[Views]]</f>
        <v>0.1006847388430355</v>
      </c>
      <c r="N757" s="1" t="s">
        <v>16</v>
      </c>
      <c r="O757" s="4">
        <f t="shared" si="11"/>
        <v>0</v>
      </c>
    </row>
    <row r="758" spans="1:15">
      <c r="A758" s="1" t="s">
        <v>798</v>
      </c>
      <c r="B758" s="2">
        <v>45225</v>
      </c>
      <c r="C758" s="13" t="str">
        <f>TEXT(bbdd_Social_Media_Trends[[#This Row],[Post_Date]],"aaaa-mm")</f>
        <v>2023-10</v>
      </c>
      <c r="D758" s="1" t="s">
        <v>18</v>
      </c>
      <c r="E758" s="1" t="s">
        <v>52</v>
      </c>
      <c r="F758" s="1" t="s">
        <v>32</v>
      </c>
      <c r="G758" s="1" t="s">
        <v>37</v>
      </c>
      <c r="H758">
        <v>1492331</v>
      </c>
      <c r="I758">
        <v>319292</v>
      </c>
      <c r="J758">
        <v>58566</v>
      </c>
      <c r="K758">
        <v>8303</v>
      </c>
      <c r="L758">
        <f>bbdd_Social_Media_Trends[[#This Row],[Likes]]+bbdd_Social_Media_Trends[[#This Row],[Shares]]+bbdd_Social_Media_Trends[[#This Row],[Comments]]</f>
        <v>386161</v>
      </c>
      <c r="M758">
        <f>bbdd_Social_Media_Trends[[#This Row],[Interactions]]/bbdd_Social_Media_Trends[[#This Row],[Views]]</f>
        <v>0.25876363889780485</v>
      </c>
      <c r="N758" s="1" t="s">
        <v>22</v>
      </c>
      <c r="O758" s="4">
        <f t="shared" si="11"/>
        <v>0</v>
      </c>
    </row>
    <row r="759" spans="1:15">
      <c r="A759" s="1" t="s">
        <v>799</v>
      </c>
      <c r="B759" s="2">
        <v>44716</v>
      </c>
      <c r="C759" s="13" t="str">
        <f>TEXT(bbdd_Social_Media_Trends[[#This Row],[Post_Date]],"aaaa-mm")</f>
        <v>2022-06</v>
      </c>
      <c r="D759" s="1" t="s">
        <v>18</v>
      </c>
      <c r="E759" s="1" t="s">
        <v>35</v>
      </c>
      <c r="F759" s="1" t="s">
        <v>20</v>
      </c>
      <c r="G759" s="1" t="s">
        <v>15</v>
      </c>
      <c r="H759">
        <v>4522021</v>
      </c>
      <c r="I759">
        <v>494856</v>
      </c>
      <c r="J759">
        <v>7995</v>
      </c>
      <c r="K759">
        <v>29137</v>
      </c>
      <c r="L759">
        <f>bbdd_Social_Media_Trends[[#This Row],[Likes]]+bbdd_Social_Media_Trends[[#This Row],[Shares]]+bbdd_Social_Media_Trends[[#This Row],[Comments]]</f>
        <v>531988</v>
      </c>
      <c r="M759">
        <f>bbdd_Social_Media_Trends[[#This Row],[Interactions]]/bbdd_Social_Media_Trends[[#This Row],[Views]]</f>
        <v>0.11764385879676366</v>
      </c>
      <c r="N759" s="1" t="s">
        <v>16</v>
      </c>
      <c r="O759" s="4">
        <f t="shared" si="11"/>
        <v>0</v>
      </c>
    </row>
    <row r="760" spans="1:15">
      <c r="A760" s="1" t="s">
        <v>800</v>
      </c>
      <c r="B760" s="2">
        <v>45128</v>
      </c>
      <c r="C760" s="13" t="str">
        <f>TEXT(bbdd_Social_Media_Trends[[#This Row],[Post_Date]],"aaaa-mm")</f>
        <v>2023-07</v>
      </c>
      <c r="D760" s="1" t="s">
        <v>18</v>
      </c>
      <c r="E760" s="1" t="s">
        <v>13</v>
      </c>
      <c r="F760" s="1" t="s">
        <v>36</v>
      </c>
      <c r="G760" s="1" t="s">
        <v>60</v>
      </c>
      <c r="H760">
        <v>845352</v>
      </c>
      <c r="I760">
        <v>425767</v>
      </c>
      <c r="J760">
        <v>96744</v>
      </c>
      <c r="K760">
        <v>44548</v>
      </c>
      <c r="L760">
        <f>bbdd_Social_Media_Trends[[#This Row],[Likes]]+bbdd_Social_Media_Trends[[#This Row],[Shares]]+bbdd_Social_Media_Trends[[#This Row],[Comments]]</f>
        <v>567059</v>
      </c>
      <c r="M760">
        <f>bbdd_Social_Media_Trends[[#This Row],[Interactions]]/bbdd_Social_Media_Trends[[#This Row],[Views]]</f>
        <v>0.67079630733706197</v>
      </c>
      <c r="N760" s="1" t="s">
        <v>16</v>
      </c>
      <c r="O760" s="4">
        <f t="shared" si="11"/>
        <v>0</v>
      </c>
    </row>
    <row r="761" spans="1:15">
      <c r="A761" s="1" t="s">
        <v>801</v>
      </c>
      <c r="B761" s="2">
        <v>44984</v>
      </c>
      <c r="C761" s="13" t="str">
        <f>TEXT(bbdd_Social_Media_Trends[[#This Row],[Post_Date]],"aaaa-mm")</f>
        <v>2023-02</v>
      </c>
      <c r="D761" s="1" t="s">
        <v>12</v>
      </c>
      <c r="E761" s="1" t="s">
        <v>31</v>
      </c>
      <c r="F761" s="1" t="s">
        <v>32</v>
      </c>
      <c r="G761" s="1" t="s">
        <v>28</v>
      </c>
      <c r="H761">
        <v>3983567</v>
      </c>
      <c r="I761">
        <v>126215</v>
      </c>
      <c r="J761">
        <v>30951</v>
      </c>
      <c r="K761">
        <v>9592</v>
      </c>
      <c r="L761">
        <f>bbdd_Social_Media_Trends[[#This Row],[Likes]]+bbdd_Social_Media_Trends[[#This Row],[Shares]]+bbdd_Social_Media_Trends[[#This Row],[Comments]]</f>
        <v>166758</v>
      </c>
      <c r="M761">
        <f>bbdd_Social_Media_Trends[[#This Row],[Interactions]]/bbdd_Social_Media_Trends[[#This Row],[Views]]</f>
        <v>4.1861477414588483E-2</v>
      </c>
      <c r="N761" s="1" t="s">
        <v>22</v>
      </c>
      <c r="O761" s="4">
        <f t="shared" si="11"/>
        <v>0</v>
      </c>
    </row>
    <row r="762" spans="1:15">
      <c r="A762" s="1" t="s">
        <v>802</v>
      </c>
      <c r="B762" s="2">
        <v>44630</v>
      </c>
      <c r="C762" s="13" t="str">
        <f>TEXT(bbdd_Social_Media_Trends[[#This Row],[Post_Date]],"aaaa-mm")</f>
        <v>2022-03</v>
      </c>
      <c r="D762" s="1" t="s">
        <v>18</v>
      </c>
      <c r="E762" s="1" t="s">
        <v>57</v>
      </c>
      <c r="F762" s="1" t="s">
        <v>47</v>
      </c>
      <c r="G762" s="1" t="s">
        <v>28</v>
      </c>
      <c r="H762">
        <v>4975026</v>
      </c>
      <c r="I762">
        <v>113245</v>
      </c>
      <c r="J762">
        <v>73842</v>
      </c>
      <c r="K762">
        <v>39396</v>
      </c>
      <c r="L762">
        <f>bbdd_Social_Media_Trends[[#This Row],[Likes]]+bbdd_Social_Media_Trends[[#This Row],[Shares]]+bbdd_Social_Media_Trends[[#This Row],[Comments]]</f>
        <v>226483</v>
      </c>
      <c r="M762">
        <f>bbdd_Social_Media_Trends[[#This Row],[Interactions]]/bbdd_Social_Media_Trends[[#This Row],[Views]]</f>
        <v>4.5523983191243622E-2</v>
      </c>
      <c r="N762" s="1" t="s">
        <v>22</v>
      </c>
      <c r="O762" s="4">
        <f t="shared" si="11"/>
        <v>0</v>
      </c>
    </row>
    <row r="763" spans="1:15">
      <c r="A763" s="1" t="s">
        <v>803</v>
      </c>
      <c r="B763" s="2">
        <v>44747</v>
      </c>
      <c r="C763" s="13" t="str">
        <f>TEXT(bbdd_Social_Media_Trends[[#This Row],[Post_Date]],"aaaa-mm")</f>
        <v>2022-07</v>
      </c>
      <c r="D763" s="1" t="s">
        <v>18</v>
      </c>
      <c r="E763" s="1" t="s">
        <v>19</v>
      </c>
      <c r="F763" s="1" t="s">
        <v>36</v>
      </c>
      <c r="G763" s="1" t="s">
        <v>25</v>
      </c>
      <c r="H763">
        <v>407083</v>
      </c>
      <c r="I763">
        <v>378368</v>
      </c>
      <c r="J763">
        <v>12296</v>
      </c>
      <c r="K763">
        <v>17307</v>
      </c>
      <c r="L763">
        <f>bbdd_Social_Media_Trends[[#This Row],[Likes]]+bbdd_Social_Media_Trends[[#This Row],[Shares]]+bbdd_Social_Media_Trends[[#This Row],[Comments]]</f>
        <v>407971</v>
      </c>
      <c r="M763">
        <f>bbdd_Social_Media_Trends[[#This Row],[Interactions]]/bbdd_Social_Media_Trends[[#This Row],[Views]]</f>
        <v>1.0021813733317284</v>
      </c>
      <c r="N763" s="1" t="s">
        <v>29</v>
      </c>
      <c r="O763" s="4">
        <f t="shared" si="11"/>
        <v>0</v>
      </c>
    </row>
    <row r="764" spans="1:15">
      <c r="A764" s="1" t="s">
        <v>804</v>
      </c>
      <c r="B764" s="2">
        <v>45002</v>
      </c>
      <c r="C764" s="13" t="str">
        <f>TEXT(bbdd_Social_Media_Trends[[#This Row],[Post_Date]],"aaaa-mm")</f>
        <v>2023-03</v>
      </c>
      <c r="D764" s="1" t="s">
        <v>24</v>
      </c>
      <c r="E764" s="1" t="s">
        <v>39</v>
      </c>
      <c r="F764" s="1" t="s">
        <v>32</v>
      </c>
      <c r="G764" s="1" t="s">
        <v>44</v>
      </c>
      <c r="H764">
        <v>2913334</v>
      </c>
      <c r="I764">
        <v>94490</v>
      </c>
      <c r="J764">
        <v>66459</v>
      </c>
      <c r="K764">
        <v>18634</v>
      </c>
      <c r="L764">
        <f>bbdd_Social_Media_Trends[[#This Row],[Likes]]+bbdd_Social_Media_Trends[[#This Row],[Shares]]+bbdd_Social_Media_Trends[[#This Row],[Comments]]</f>
        <v>179583</v>
      </c>
      <c r="M764">
        <f>bbdd_Social_Media_Trends[[#This Row],[Interactions]]/bbdd_Social_Media_Trends[[#This Row],[Views]]</f>
        <v>6.1641747908066841E-2</v>
      </c>
      <c r="N764" s="1" t="s">
        <v>29</v>
      </c>
      <c r="O764" s="4">
        <f t="shared" si="11"/>
        <v>0</v>
      </c>
    </row>
    <row r="765" spans="1:15">
      <c r="A765" s="1" t="s">
        <v>805</v>
      </c>
      <c r="B765" s="2">
        <v>44729</v>
      </c>
      <c r="C765" s="13" t="str">
        <f>TEXT(bbdd_Social_Media_Trends[[#This Row],[Post_Date]],"aaaa-mm")</f>
        <v>2022-06</v>
      </c>
      <c r="D765" s="1" t="s">
        <v>27</v>
      </c>
      <c r="E765" s="1" t="s">
        <v>31</v>
      </c>
      <c r="F765" s="1" t="s">
        <v>41</v>
      </c>
      <c r="G765" s="1" t="s">
        <v>28</v>
      </c>
      <c r="H765">
        <v>648171</v>
      </c>
      <c r="I765">
        <v>478099</v>
      </c>
      <c r="J765">
        <v>45995</v>
      </c>
      <c r="K765">
        <v>49019</v>
      </c>
      <c r="L765">
        <f>bbdd_Social_Media_Trends[[#This Row],[Likes]]+bbdd_Social_Media_Trends[[#This Row],[Shares]]+bbdd_Social_Media_Trends[[#This Row],[Comments]]</f>
        <v>573113</v>
      </c>
      <c r="M765">
        <f>bbdd_Social_Media_Trends[[#This Row],[Interactions]]/bbdd_Social_Media_Trends[[#This Row],[Views]]</f>
        <v>0.88420031133759458</v>
      </c>
      <c r="N765" s="1" t="s">
        <v>29</v>
      </c>
      <c r="O765" s="4">
        <f t="shared" si="11"/>
        <v>0</v>
      </c>
    </row>
    <row r="766" spans="1:15">
      <c r="A766" s="1" t="s">
        <v>806</v>
      </c>
      <c r="B766" s="2">
        <v>45222</v>
      </c>
      <c r="C766" s="13" t="str">
        <f>TEXT(bbdd_Social_Media_Trends[[#This Row],[Post_Date]],"aaaa-mm")</f>
        <v>2023-10</v>
      </c>
      <c r="D766" s="1" t="s">
        <v>24</v>
      </c>
      <c r="E766" s="1" t="s">
        <v>57</v>
      </c>
      <c r="F766" s="1" t="s">
        <v>32</v>
      </c>
      <c r="G766" s="1" t="s">
        <v>50</v>
      </c>
      <c r="H766">
        <v>4934327</v>
      </c>
      <c r="I766">
        <v>73355</v>
      </c>
      <c r="J766">
        <v>29521</v>
      </c>
      <c r="K766">
        <v>11128</v>
      </c>
      <c r="L766">
        <f>bbdd_Social_Media_Trends[[#This Row],[Likes]]+bbdd_Social_Media_Trends[[#This Row],[Shares]]+bbdd_Social_Media_Trends[[#This Row],[Comments]]</f>
        <v>114004</v>
      </c>
      <c r="M766">
        <f>bbdd_Social_Media_Trends[[#This Row],[Interactions]]/bbdd_Social_Media_Trends[[#This Row],[Views]]</f>
        <v>2.3104265282783244E-2</v>
      </c>
      <c r="N766" s="1" t="s">
        <v>29</v>
      </c>
      <c r="O766" s="4">
        <f t="shared" si="11"/>
        <v>0</v>
      </c>
    </row>
    <row r="767" spans="1:15">
      <c r="A767" s="1" t="s">
        <v>807</v>
      </c>
      <c r="B767" s="2">
        <v>44665</v>
      </c>
      <c r="C767" s="13" t="str">
        <f>TEXT(bbdd_Social_Media_Trends[[#This Row],[Post_Date]],"aaaa-mm")</f>
        <v>2022-04</v>
      </c>
      <c r="D767" s="1" t="s">
        <v>27</v>
      </c>
      <c r="E767" s="1" t="s">
        <v>39</v>
      </c>
      <c r="F767" s="1" t="s">
        <v>20</v>
      </c>
      <c r="G767" s="1" t="s">
        <v>44</v>
      </c>
      <c r="H767">
        <v>2996758</v>
      </c>
      <c r="I767">
        <v>80465</v>
      </c>
      <c r="J767">
        <v>74505</v>
      </c>
      <c r="K767">
        <v>39752</v>
      </c>
      <c r="L767">
        <f>bbdd_Social_Media_Trends[[#This Row],[Likes]]+bbdd_Social_Media_Trends[[#This Row],[Shares]]+bbdd_Social_Media_Trends[[#This Row],[Comments]]</f>
        <v>194722</v>
      </c>
      <c r="M767">
        <f>bbdd_Social_Media_Trends[[#This Row],[Interactions]]/bbdd_Social_Media_Trends[[#This Row],[Views]]</f>
        <v>6.4977552408302566E-2</v>
      </c>
      <c r="N767" s="1" t="s">
        <v>16</v>
      </c>
      <c r="O767" s="4">
        <f t="shared" si="11"/>
        <v>0</v>
      </c>
    </row>
    <row r="768" spans="1:15">
      <c r="A768" s="1" t="s">
        <v>808</v>
      </c>
      <c r="B768" s="2">
        <v>45248</v>
      </c>
      <c r="C768" s="13" t="str">
        <f>TEXT(bbdd_Social_Media_Trends[[#This Row],[Post_Date]],"aaaa-mm")</f>
        <v>2023-11</v>
      </c>
      <c r="D768" s="1" t="s">
        <v>27</v>
      </c>
      <c r="E768" s="1" t="s">
        <v>35</v>
      </c>
      <c r="F768" s="1" t="s">
        <v>41</v>
      </c>
      <c r="G768" s="1" t="s">
        <v>37</v>
      </c>
      <c r="H768">
        <v>4859049</v>
      </c>
      <c r="I768">
        <v>71751</v>
      </c>
      <c r="J768">
        <v>85452</v>
      </c>
      <c r="K768">
        <v>33912</v>
      </c>
      <c r="L768">
        <f>bbdd_Social_Media_Trends[[#This Row],[Likes]]+bbdd_Social_Media_Trends[[#This Row],[Shares]]+bbdd_Social_Media_Trends[[#This Row],[Comments]]</f>
        <v>191115</v>
      </c>
      <c r="M768">
        <f>bbdd_Social_Media_Trends[[#This Row],[Interactions]]/bbdd_Social_Media_Trends[[#This Row],[Views]]</f>
        <v>3.933177047607464E-2</v>
      </c>
      <c r="N768" s="1" t="s">
        <v>29</v>
      </c>
      <c r="O768" s="4">
        <f t="shared" si="11"/>
        <v>0</v>
      </c>
    </row>
    <row r="769" spans="1:15">
      <c r="A769" s="1" t="s">
        <v>809</v>
      </c>
      <c r="B769" s="2">
        <v>44708</v>
      </c>
      <c r="C769" s="13" t="str">
        <f>TEXT(bbdd_Social_Media_Trends[[#This Row],[Post_Date]],"aaaa-mm")</f>
        <v>2022-05</v>
      </c>
      <c r="D769" s="1" t="s">
        <v>18</v>
      </c>
      <c r="E769" s="1" t="s">
        <v>35</v>
      </c>
      <c r="F769" s="1" t="s">
        <v>47</v>
      </c>
      <c r="G769" s="1" t="s">
        <v>25</v>
      </c>
      <c r="H769">
        <v>1900224</v>
      </c>
      <c r="I769">
        <v>443095</v>
      </c>
      <c r="J769">
        <v>32294</v>
      </c>
      <c r="K769">
        <v>12162</v>
      </c>
      <c r="L769">
        <f>bbdd_Social_Media_Trends[[#This Row],[Likes]]+bbdd_Social_Media_Trends[[#This Row],[Shares]]+bbdd_Social_Media_Trends[[#This Row],[Comments]]</f>
        <v>487551</v>
      </c>
      <c r="M769">
        <f>bbdd_Social_Media_Trends[[#This Row],[Interactions]]/bbdd_Social_Media_Trends[[#This Row],[Views]]</f>
        <v>0.25657554056784887</v>
      </c>
      <c r="N769" s="1" t="s">
        <v>22</v>
      </c>
      <c r="O769" s="4">
        <f t="shared" si="11"/>
        <v>0</v>
      </c>
    </row>
    <row r="770" spans="1:15">
      <c r="A770" s="1" t="s">
        <v>810</v>
      </c>
      <c r="B770" s="2">
        <v>45232</v>
      </c>
      <c r="C770" s="13" t="str">
        <f>TEXT(bbdd_Social_Media_Trends[[#This Row],[Post_Date]],"aaaa-mm")</f>
        <v>2023-11</v>
      </c>
      <c r="D770" s="1" t="s">
        <v>27</v>
      </c>
      <c r="E770" s="1" t="s">
        <v>39</v>
      </c>
      <c r="F770" s="1" t="s">
        <v>32</v>
      </c>
      <c r="G770" s="1" t="s">
        <v>21</v>
      </c>
      <c r="H770">
        <v>576289</v>
      </c>
      <c r="I770">
        <v>450371</v>
      </c>
      <c r="J770">
        <v>11973</v>
      </c>
      <c r="K770">
        <v>13527</v>
      </c>
      <c r="L770">
        <f>bbdd_Social_Media_Trends[[#This Row],[Likes]]+bbdd_Social_Media_Trends[[#This Row],[Shares]]+bbdd_Social_Media_Trends[[#This Row],[Comments]]</f>
        <v>475871</v>
      </c>
      <c r="M770">
        <f>bbdd_Social_Media_Trends[[#This Row],[Interactions]]/bbdd_Social_Media_Trends[[#This Row],[Views]]</f>
        <v>0.82575062164990132</v>
      </c>
      <c r="N770" s="1" t="s">
        <v>29</v>
      </c>
      <c r="O770" s="4">
        <f t="shared" ref="O770:O833" si="12">IF(ISERROR(VLOOKUP(A770,A771:A5768,1,FALSE)),0, 1)</f>
        <v>0</v>
      </c>
    </row>
    <row r="771" spans="1:15">
      <c r="A771" s="1" t="s">
        <v>811</v>
      </c>
      <c r="B771" s="2">
        <v>44703</v>
      </c>
      <c r="C771" s="13" t="str">
        <f>TEXT(bbdd_Social_Media_Trends[[#This Row],[Post_Date]],"aaaa-mm")</f>
        <v>2022-05</v>
      </c>
      <c r="D771" s="1" t="s">
        <v>12</v>
      </c>
      <c r="E771" s="1" t="s">
        <v>39</v>
      </c>
      <c r="F771" s="1" t="s">
        <v>36</v>
      </c>
      <c r="G771" s="1" t="s">
        <v>28</v>
      </c>
      <c r="H771">
        <v>1297808</v>
      </c>
      <c r="I771">
        <v>266995</v>
      </c>
      <c r="J771">
        <v>73819</v>
      </c>
      <c r="K771">
        <v>12405</v>
      </c>
      <c r="L771">
        <f>bbdd_Social_Media_Trends[[#This Row],[Likes]]+bbdd_Social_Media_Trends[[#This Row],[Shares]]+bbdd_Social_Media_Trends[[#This Row],[Comments]]</f>
        <v>353219</v>
      </c>
      <c r="M771">
        <f>bbdd_Social_Media_Trends[[#This Row],[Interactions]]/bbdd_Social_Media_Trends[[#This Row],[Views]]</f>
        <v>0.27216583654901189</v>
      </c>
      <c r="N771" s="1" t="s">
        <v>29</v>
      </c>
      <c r="O771" s="4">
        <f t="shared" si="12"/>
        <v>0</v>
      </c>
    </row>
    <row r="772" spans="1:15">
      <c r="A772" s="1" t="s">
        <v>812</v>
      </c>
      <c r="B772" s="2">
        <v>44924</v>
      </c>
      <c r="C772" s="13" t="str">
        <f>TEXT(bbdd_Social_Media_Trends[[#This Row],[Post_Date]],"aaaa-mm")</f>
        <v>2022-12</v>
      </c>
      <c r="D772" s="1" t="s">
        <v>24</v>
      </c>
      <c r="E772" s="1" t="s">
        <v>35</v>
      </c>
      <c r="F772" s="1" t="s">
        <v>14</v>
      </c>
      <c r="G772" s="1" t="s">
        <v>50</v>
      </c>
      <c r="H772">
        <v>3085596</v>
      </c>
      <c r="I772">
        <v>53745</v>
      </c>
      <c r="J772">
        <v>17472</v>
      </c>
      <c r="K772">
        <v>45692</v>
      </c>
      <c r="L772">
        <f>bbdd_Social_Media_Trends[[#This Row],[Likes]]+bbdd_Social_Media_Trends[[#This Row],[Shares]]+bbdd_Social_Media_Trends[[#This Row],[Comments]]</f>
        <v>116909</v>
      </c>
      <c r="M772">
        <f>bbdd_Social_Media_Trends[[#This Row],[Interactions]]/bbdd_Social_Media_Trends[[#This Row],[Views]]</f>
        <v>3.788862832334499E-2</v>
      </c>
      <c r="N772" s="1" t="s">
        <v>22</v>
      </c>
      <c r="O772" s="4">
        <f t="shared" si="12"/>
        <v>0</v>
      </c>
    </row>
    <row r="773" spans="1:15">
      <c r="A773" s="1" t="s">
        <v>813</v>
      </c>
      <c r="B773" s="2">
        <v>45288</v>
      </c>
      <c r="C773" s="13" t="str">
        <f>TEXT(bbdd_Social_Media_Trends[[#This Row],[Post_Date]],"aaaa-mm")</f>
        <v>2023-12</v>
      </c>
      <c r="D773" s="1" t="s">
        <v>24</v>
      </c>
      <c r="E773" s="1" t="s">
        <v>39</v>
      </c>
      <c r="F773" s="1" t="s">
        <v>20</v>
      </c>
      <c r="G773" s="1" t="s">
        <v>37</v>
      </c>
      <c r="H773">
        <v>4901634</v>
      </c>
      <c r="I773">
        <v>164642</v>
      </c>
      <c r="J773">
        <v>2903</v>
      </c>
      <c r="K773">
        <v>23013</v>
      </c>
      <c r="L773">
        <f>bbdd_Social_Media_Trends[[#This Row],[Likes]]+bbdd_Social_Media_Trends[[#This Row],[Shares]]+bbdd_Social_Media_Trends[[#This Row],[Comments]]</f>
        <v>190558</v>
      </c>
      <c r="M773">
        <f>bbdd_Social_Media_Trends[[#This Row],[Interactions]]/bbdd_Social_Media_Trends[[#This Row],[Views]]</f>
        <v>3.8876423657906729E-2</v>
      </c>
      <c r="N773" s="1" t="s">
        <v>22</v>
      </c>
      <c r="O773" s="4">
        <f t="shared" si="12"/>
        <v>0</v>
      </c>
    </row>
    <row r="774" spans="1:15">
      <c r="A774" s="1" t="s">
        <v>814</v>
      </c>
      <c r="B774" s="2">
        <v>45269</v>
      </c>
      <c r="C774" s="13" t="str">
        <f>TEXT(bbdd_Social_Media_Trends[[#This Row],[Post_Date]],"aaaa-mm")</f>
        <v>2023-12</v>
      </c>
      <c r="D774" s="1" t="s">
        <v>18</v>
      </c>
      <c r="E774" s="1" t="s">
        <v>13</v>
      </c>
      <c r="F774" s="1" t="s">
        <v>20</v>
      </c>
      <c r="G774" s="1" t="s">
        <v>37</v>
      </c>
      <c r="H774">
        <v>282212</v>
      </c>
      <c r="I774">
        <v>325960</v>
      </c>
      <c r="J774">
        <v>23903</v>
      </c>
      <c r="K774">
        <v>6061</v>
      </c>
      <c r="L774">
        <f>bbdd_Social_Media_Trends[[#This Row],[Likes]]+bbdd_Social_Media_Trends[[#This Row],[Shares]]+bbdd_Social_Media_Trends[[#This Row],[Comments]]</f>
        <v>355924</v>
      </c>
      <c r="M774">
        <f>bbdd_Social_Media_Trends[[#This Row],[Interactions]]/bbdd_Social_Media_Trends[[#This Row],[Views]]</f>
        <v>1.2611937125281703</v>
      </c>
      <c r="N774" s="1" t="s">
        <v>29</v>
      </c>
      <c r="O774" s="4">
        <f t="shared" si="12"/>
        <v>0</v>
      </c>
    </row>
    <row r="775" spans="1:15">
      <c r="A775" s="1" t="s">
        <v>815</v>
      </c>
      <c r="B775" s="2">
        <v>44916</v>
      </c>
      <c r="C775" s="13" t="str">
        <f>TEXT(bbdd_Social_Media_Trends[[#This Row],[Post_Date]],"aaaa-mm")</f>
        <v>2022-12</v>
      </c>
      <c r="D775" s="1" t="s">
        <v>18</v>
      </c>
      <c r="E775" s="1" t="s">
        <v>49</v>
      </c>
      <c r="F775" s="1" t="s">
        <v>36</v>
      </c>
      <c r="G775" s="1" t="s">
        <v>28</v>
      </c>
      <c r="H775">
        <v>3827339</v>
      </c>
      <c r="I775">
        <v>405141</v>
      </c>
      <c r="J775">
        <v>10660</v>
      </c>
      <c r="K775">
        <v>18414</v>
      </c>
      <c r="L775">
        <f>bbdd_Social_Media_Trends[[#This Row],[Likes]]+bbdd_Social_Media_Trends[[#This Row],[Shares]]+bbdd_Social_Media_Trends[[#This Row],[Comments]]</f>
        <v>434215</v>
      </c>
      <c r="M775">
        <f>bbdd_Social_Media_Trends[[#This Row],[Interactions]]/bbdd_Social_Media_Trends[[#This Row],[Views]]</f>
        <v>0.11345088585045641</v>
      </c>
      <c r="N775" s="1" t="s">
        <v>16</v>
      </c>
      <c r="O775" s="4">
        <f t="shared" si="12"/>
        <v>0</v>
      </c>
    </row>
    <row r="776" spans="1:15">
      <c r="A776" s="1" t="s">
        <v>816</v>
      </c>
      <c r="B776" s="2">
        <v>45180</v>
      </c>
      <c r="C776" s="13" t="str">
        <f>TEXT(bbdd_Social_Media_Trends[[#This Row],[Post_Date]],"aaaa-mm")</f>
        <v>2023-09</v>
      </c>
      <c r="D776" s="1" t="s">
        <v>18</v>
      </c>
      <c r="E776" s="1" t="s">
        <v>19</v>
      </c>
      <c r="F776" s="1" t="s">
        <v>20</v>
      </c>
      <c r="G776" s="1" t="s">
        <v>28</v>
      </c>
      <c r="H776">
        <v>3200135</v>
      </c>
      <c r="I776">
        <v>357852</v>
      </c>
      <c r="J776">
        <v>8303</v>
      </c>
      <c r="K776">
        <v>1186</v>
      </c>
      <c r="L776">
        <f>bbdd_Social_Media_Trends[[#This Row],[Likes]]+bbdd_Social_Media_Trends[[#This Row],[Shares]]+bbdd_Social_Media_Trends[[#This Row],[Comments]]</f>
        <v>367341</v>
      </c>
      <c r="M776">
        <f>bbdd_Social_Media_Trends[[#This Row],[Interactions]]/bbdd_Social_Media_Trends[[#This Row],[Views]]</f>
        <v>0.11478921982978843</v>
      </c>
      <c r="N776" s="1" t="s">
        <v>29</v>
      </c>
      <c r="O776" s="4">
        <f t="shared" si="12"/>
        <v>0</v>
      </c>
    </row>
    <row r="777" spans="1:15">
      <c r="A777" s="1" t="s">
        <v>817</v>
      </c>
      <c r="B777" s="2">
        <v>44801</v>
      </c>
      <c r="C777" s="13" t="str">
        <f>TEXT(bbdd_Social_Media_Trends[[#This Row],[Post_Date]],"aaaa-mm")</f>
        <v>2022-08</v>
      </c>
      <c r="D777" s="1" t="s">
        <v>12</v>
      </c>
      <c r="E777" s="1" t="s">
        <v>31</v>
      </c>
      <c r="F777" s="1" t="s">
        <v>32</v>
      </c>
      <c r="G777" s="1" t="s">
        <v>28</v>
      </c>
      <c r="H777">
        <v>727739</v>
      </c>
      <c r="I777">
        <v>489613</v>
      </c>
      <c r="J777">
        <v>21973</v>
      </c>
      <c r="K777">
        <v>19468</v>
      </c>
      <c r="L777">
        <f>bbdd_Social_Media_Trends[[#This Row],[Likes]]+bbdd_Social_Media_Trends[[#This Row],[Shares]]+bbdd_Social_Media_Trends[[#This Row],[Comments]]</f>
        <v>531054</v>
      </c>
      <c r="M777">
        <f>bbdd_Social_Media_Trends[[#This Row],[Interactions]]/bbdd_Social_Media_Trends[[#This Row],[Views]]</f>
        <v>0.72973140095556233</v>
      </c>
      <c r="N777" s="1" t="s">
        <v>16</v>
      </c>
      <c r="O777" s="4">
        <f t="shared" si="12"/>
        <v>0</v>
      </c>
    </row>
    <row r="778" spans="1:15">
      <c r="A778" s="1" t="s">
        <v>818</v>
      </c>
      <c r="B778" s="2">
        <v>45101</v>
      </c>
      <c r="C778" s="13" t="str">
        <f>TEXT(bbdd_Social_Media_Trends[[#This Row],[Post_Date]],"aaaa-mm")</f>
        <v>2023-06</v>
      </c>
      <c r="D778" s="1" t="s">
        <v>27</v>
      </c>
      <c r="E778" s="1" t="s">
        <v>35</v>
      </c>
      <c r="F778" s="1" t="s">
        <v>36</v>
      </c>
      <c r="G778" s="1" t="s">
        <v>25</v>
      </c>
      <c r="H778">
        <v>4209903</v>
      </c>
      <c r="I778">
        <v>247202</v>
      </c>
      <c r="J778">
        <v>57870</v>
      </c>
      <c r="K778">
        <v>40525</v>
      </c>
      <c r="L778">
        <f>bbdd_Social_Media_Trends[[#This Row],[Likes]]+bbdd_Social_Media_Trends[[#This Row],[Shares]]+bbdd_Social_Media_Trends[[#This Row],[Comments]]</f>
        <v>345597</v>
      </c>
      <c r="M778">
        <f>bbdd_Social_Media_Trends[[#This Row],[Interactions]]/bbdd_Social_Media_Trends[[#This Row],[Views]]</f>
        <v>8.2091440111565522E-2</v>
      </c>
      <c r="N778" s="1" t="s">
        <v>16</v>
      </c>
      <c r="O778" s="4">
        <f t="shared" si="12"/>
        <v>0</v>
      </c>
    </row>
    <row r="779" spans="1:15">
      <c r="A779" s="1" t="s">
        <v>819</v>
      </c>
      <c r="B779" s="2">
        <v>44974</v>
      </c>
      <c r="C779" s="13" t="str">
        <f>TEXT(bbdd_Social_Media_Trends[[#This Row],[Post_Date]],"aaaa-mm")</f>
        <v>2023-02</v>
      </c>
      <c r="D779" s="1" t="s">
        <v>27</v>
      </c>
      <c r="E779" s="1" t="s">
        <v>13</v>
      </c>
      <c r="F779" s="1" t="s">
        <v>36</v>
      </c>
      <c r="G779" s="1" t="s">
        <v>44</v>
      </c>
      <c r="H779">
        <v>4530315</v>
      </c>
      <c r="I779">
        <v>267582</v>
      </c>
      <c r="J779">
        <v>78454</v>
      </c>
      <c r="K779">
        <v>38486</v>
      </c>
      <c r="L779">
        <f>bbdd_Social_Media_Trends[[#This Row],[Likes]]+bbdd_Social_Media_Trends[[#This Row],[Shares]]+bbdd_Social_Media_Trends[[#This Row],[Comments]]</f>
        <v>384522</v>
      </c>
      <c r="M779">
        <f>bbdd_Social_Media_Trends[[#This Row],[Interactions]]/bbdd_Social_Media_Trends[[#This Row],[Views]]</f>
        <v>8.4877541627900052E-2</v>
      </c>
      <c r="N779" s="1" t="s">
        <v>29</v>
      </c>
      <c r="O779" s="4">
        <f t="shared" si="12"/>
        <v>0</v>
      </c>
    </row>
    <row r="780" spans="1:15">
      <c r="A780" s="1" t="s">
        <v>820</v>
      </c>
      <c r="B780" s="2">
        <v>44660</v>
      </c>
      <c r="C780" s="13" t="str">
        <f>TEXT(bbdd_Social_Media_Trends[[#This Row],[Post_Date]],"aaaa-mm")</f>
        <v>2022-04</v>
      </c>
      <c r="D780" s="1" t="s">
        <v>27</v>
      </c>
      <c r="E780" s="1" t="s">
        <v>49</v>
      </c>
      <c r="F780" s="1" t="s">
        <v>47</v>
      </c>
      <c r="G780" s="1" t="s">
        <v>15</v>
      </c>
      <c r="H780">
        <v>1985675</v>
      </c>
      <c r="I780">
        <v>121205</v>
      </c>
      <c r="J780">
        <v>5696</v>
      </c>
      <c r="K780">
        <v>45518</v>
      </c>
      <c r="L780">
        <f>bbdd_Social_Media_Trends[[#This Row],[Likes]]+bbdd_Social_Media_Trends[[#This Row],[Shares]]+bbdd_Social_Media_Trends[[#This Row],[Comments]]</f>
        <v>172419</v>
      </c>
      <c r="M780">
        <f>bbdd_Social_Media_Trends[[#This Row],[Interactions]]/bbdd_Social_Media_Trends[[#This Row],[Views]]</f>
        <v>8.6831430118221767E-2</v>
      </c>
      <c r="N780" s="1" t="s">
        <v>29</v>
      </c>
      <c r="O780" s="4">
        <f t="shared" si="12"/>
        <v>0</v>
      </c>
    </row>
    <row r="781" spans="1:15">
      <c r="A781" s="1" t="s">
        <v>821</v>
      </c>
      <c r="B781" s="2">
        <v>44738</v>
      </c>
      <c r="C781" s="13" t="str">
        <f>TEXT(bbdd_Social_Media_Trends[[#This Row],[Post_Date]],"aaaa-mm")</f>
        <v>2022-06</v>
      </c>
      <c r="D781" s="1" t="s">
        <v>27</v>
      </c>
      <c r="E781" s="1" t="s">
        <v>52</v>
      </c>
      <c r="F781" s="1" t="s">
        <v>41</v>
      </c>
      <c r="G781" s="1" t="s">
        <v>25</v>
      </c>
      <c r="H781">
        <v>4913424</v>
      </c>
      <c r="I781">
        <v>4745</v>
      </c>
      <c r="J781">
        <v>61101</v>
      </c>
      <c r="K781">
        <v>19149</v>
      </c>
      <c r="L781">
        <f>bbdd_Social_Media_Trends[[#This Row],[Likes]]+bbdd_Social_Media_Trends[[#This Row],[Shares]]+bbdd_Social_Media_Trends[[#This Row],[Comments]]</f>
        <v>84995</v>
      </c>
      <c r="M781">
        <f>bbdd_Social_Media_Trends[[#This Row],[Interactions]]/bbdd_Social_Media_Trends[[#This Row],[Views]]</f>
        <v>1.7298527462722535E-2</v>
      </c>
      <c r="N781" s="1" t="s">
        <v>16</v>
      </c>
      <c r="O781" s="4">
        <f t="shared" si="12"/>
        <v>0</v>
      </c>
    </row>
    <row r="782" spans="1:15">
      <c r="A782" s="1" t="s">
        <v>822</v>
      </c>
      <c r="B782" s="2">
        <v>44687</v>
      </c>
      <c r="C782" s="13" t="str">
        <f>TEXT(bbdd_Social_Media_Trends[[#This Row],[Post_Date]],"aaaa-mm")</f>
        <v>2022-05</v>
      </c>
      <c r="D782" s="1" t="s">
        <v>18</v>
      </c>
      <c r="E782" s="1" t="s">
        <v>31</v>
      </c>
      <c r="F782" s="1" t="s">
        <v>32</v>
      </c>
      <c r="G782" s="1" t="s">
        <v>37</v>
      </c>
      <c r="H782">
        <v>2392740</v>
      </c>
      <c r="I782">
        <v>416629</v>
      </c>
      <c r="J782">
        <v>25611</v>
      </c>
      <c r="K782">
        <v>32521</v>
      </c>
      <c r="L782">
        <f>bbdd_Social_Media_Trends[[#This Row],[Likes]]+bbdd_Social_Media_Trends[[#This Row],[Shares]]+bbdd_Social_Media_Trends[[#This Row],[Comments]]</f>
        <v>474761</v>
      </c>
      <c r="M782">
        <f>bbdd_Social_Media_Trends[[#This Row],[Interactions]]/bbdd_Social_Media_Trends[[#This Row],[Views]]</f>
        <v>0.19841729565268271</v>
      </c>
      <c r="N782" s="1" t="s">
        <v>29</v>
      </c>
      <c r="O782" s="4">
        <f t="shared" si="12"/>
        <v>0</v>
      </c>
    </row>
    <row r="783" spans="1:15">
      <c r="A783" s="1" t="s">
        <v>823</v>
      </c>
      <c r="B783" s="2">
        <v>44927</v>
      </c>
      <c r="C783" s="13" t="str">
        <f>TEXT(bbdd_Social_Media_Trends[[#This Row],[Post_Date]],"aaaa-mm")</f>
        <v>2023-01</v>
      </c>
      <c r="D783" s="1" t="s">
        <v>12</v>
      </c>
      <c r="E783" s="1" t="s">
        <v>19</v>
      </c>
      <c r="F783" s="1" t="s">
        <v>32</v>
      </c>
      <c r="G783" s="1" t="s">
        <v>44</v>
      </c>
      <c r="H783">
        <v>792388</v>
      </c>
      <c r="I783">
        <v>244159</v>
      </c>
      <c r="J783">
        <v>98598</v>
      </c>
      <c r="K783">
        <v>1399</v>
      </c>
      <c r="L783">
        <f>bbdd_Social_Media_Trends[[#This Row],[Likes]]+bbdd_Social_Media_Trends[[#This Row],[Shares]]+bbdd_Social_Media_Trends[[#This Row],[Comments]]</f>
        <v>344156</v>
      </c>
      <c r="M783">
        <f>bbdd_Social_Media_Trends[[#This Row],[Interactions]]/bbdd_Social_Media_Trends[[#This Row],[Views]]</f>
        <v>0.43432762737446806</v>
      </c>
      <c r="N783" s="1" t="s">
        <v>16</v>
      </c>
      <c r="O783" s="4">
        <f t="shared" si="12"/>
        <v>0</v>
      </c>
    </row>
    <row r="784" spans="1:15">
      <c r="A784" s="1" t="s">
        <v>824</v>
      </c>
      <c r="B784" s="2">
        <v>44883</v>
      </c>
      <c r="C784" s="13" t="str">
        <f>TEXT(bbdd_Social_Media_Trends[[#This Row],[Post_Date]],"aaaa-mm")</f>
        <v>2022-11</v>
      </c>
      <c r="D784" s="1" t="s">
        <v>27</v>
      </c>
      <c r="E784" s="1" t="s">
        <v>19</v>
      </c>
      <c r="F784" s="1" t="s">
        <v>14</v>
      </c>
      <c r="G784" s="1" t="s">
        <v>50</v>
      </c>
      <c r="H784">
        <v>4244112</v>
      </c>
      <c r="I784">
        <v>398086</v>
      </c>
      <c r="J784">
        <v>94347</v>
      </c>
      <c r="K784">
        <v>40064</v>
      </c>
      <c r="L784">
        <f>bbdd_Social_Media_Trends[[#This Row],[Likes]]+bbdd_Social_Media_Trends[[#This Row],[Shares]]+bbdd_Social_Media_Trends[[#This Row],[Comments]]</f>
        <v>532497</v>
      </c>
      <c r="M784">
        <f>bbdd_Social_Media_Trends[[#This Row],[Interactions]]/bbdd_Social_Media_Trends[[#This Row],[Views]]</f>
        <v>0.12546723554892047</v>
      </c>
      <c r="N784" s="1" t="s">
        <v>29</v>
      </c>
      <c r="O784" s="4">
        <f t="shared" si="12"/>
        <v>0</v>
      </c>
    </row>
    <row r="785" spans="1:15">
      <c r="A785" s="1" t="s">
        <v>825</v>
      </c>
      <c r="B785" s="2">
        <v>45112</v>
      </c>
      <c r="C785" s="13" t="str">
        <f>TEXT(bbdd_Social_Media_Trends[[#This Row],[Post_Date]],"aaaa-mm")</f>
        <v>2023-07</v>
      </c>
      <c r="D785" s="1" t="s">
        <v>18</v>
      </c>
      <c r="E785" s="1" t="s">
        <v>19</v>
      </c>
      <c r="F785" s="1" t="s">
        <v>41</v>
      </c>
      <c r="G785" s="1" t="s">
        <v>28</v>
      </c>
      <c r="H785">
        <v>1050122</v>
      </c>
      <c r="I785">
        <v>497180</v>
      </c>
      <c r="J785">
        <v>25187</v>
      </c>
      <c r="K785">
        <v>19816</v>
      </c>
      <c r="L785">
        <f>bbdd_Social_Media_Trends[[#This Row],[Likes]]+bbdd_Social_Media_Trends[[#This Row],[Shares]]+bbdd_Social_Media_Trends[[#This Row],[Comments]]</f>
        <v>542183</v>
      </c>
      <c r="M785">
        <f>bbdd_Social_Media_Trends[[#This Row],[Interactions]]/bbdd_Social_Media_Trends[[#This Row],[Views]]</f>
        <v>0.51630477220741966</v>
      </c>
      <c r="N785" s="1" t="s">
        <v>29</v>
      </c>
      <c r="O785" s="4">
        <f t="shared" si="12"/>
        <v>0</v>
      </c>
    </row>
    <row r="786" spans="1:15">
      <c r="A786" s="1" t="s">
        <v>826</v>
      </c>
      <c r="B786" s="2">
        <v>45281</v>
      </c>
      <c r="C786" s="13" t="str">
        <f>TEXT(bbdd_Social_Media_Trends[[#This Row],[Post_Date]],"aaaa-mm")</f>
        <v>2023-12</v>
      </c>
      <c r="D786" s="1" t="s">
        <v>24</v>
      </c>
      <c r="E786" s="1" t="s">
        <v>35</v>
      </c>
      <c r="F786" s="1" t="s">
        <v>14</v>
      </c>
      <c r="G786" s="1" t="s">
        <v>60</v>
      </c>
      <c r="H786">
        <v>1812695</v>
      </c>
      <c r="I786">
        <v>12283</v>
      </c>
      <c r="J786">
        <v>160</v>
      </c>
      <c r="K786">
        <v>40265</v>
      </c>
      <c r="L786">
        <f>bbdd_Social_Media_Trends[[#This Row],[Likes]]+bbdd_Social_Media_Trends[[#This Row],[Shares]]+bbdd_Social_Media_Trends[[#This Row],[Comments]]</f>
        <v>52708</v>
      </c>
      <c r="M786">
        <f>bbdd_Social_Media_Trends[[#This Row],[Interactions]]/bbdd_Social_Media_Trends[[#This Row],[Views]]</f>
        <v>2.9077147562055393E-2</v>
      </c>
      <c r="N786" s="1" t="s">
        <v>22</v>
      </c>
      <c r="O786" s="4">
        <f t="shared" si="12"/>
        <v>0</v>
      </c>
    </row>
    <row r="787" spans="1:15">
      <c r="A787" s="1" t="s">
        <v>827</v>
      </c>
      <c r="B787" s="2">
        <v>45231</v>
      </c>
      <c r="C787" s="13" t="str">
        <f>TEXT(bbdd_Social_Media_Trends[[#This Row],[Post_Date]],"aaaa-mm")</f>
        <v>2023-11</v>
      </c>
      <c r="D787" s="1" t="s">
        <v>12</v>
      </c>
      <c r="E787" s="1" t="s">
        <v>13</v>
      </c>
      <c r="F787" s="1" t="s">
        <v>20</v>
      </c>
      <c r="G787" s="1" t="s">
        <v>50</v>
      </c>
      <c r="H787">
        <v>2934644</v>
      </c>
      <c r="I787">
        <v>317216</v>
      </c>
      <c r="J787">
        <v>61336</v>
      </c>
      <c r="K787">
        <v>35193</v>
      </c>
      <c r="L787">
        <f>bbdd_Social_Media_Trends[[#This Row],[Likes]]+bbdd_Social_Media_Trends[[#This Row],[Shares]]+bbdd_Social_Media_Trends[[#This Row],[Comments]]</f>
        <v>413745</v>
      </c>
      <c r="M787">
        <f>bbdd_Social_Media_Trends[[#This Row],[Interactions]]/bbdd_Social_Media_Trends[[#This Row],[Views]]</f>
        <v>0.14098643651495718</v>
      </c>
      <c r="N787" s="1" t="s">
        <v>16</v>
      </c>
      <c r="O787" s="4">
        <f t="shared" si="12"/>
        <v>0</v>
      </c>
    </row>
    <row r="788" spans="1:15">
      <c r="A788" s="1" t="s">
        <v>828</v>
      </c>
      <c r="B788" s="2">
        <v>44718</v>
      </c>
      <c r="C788" s="13" t="str">
        <f>TEXT(bbdd_Social_Media_Trends[[#This Row],[Post_Date]],"aaaa-mm")</f>
        <v>2022-06</v>
      </c>
      <c r="D788" s="1" t="s">
        <v>27</v>
      </c>
      <c r="E788" s="1" t="s">
        <v>31</v>
      </c>
      <c r="F788" s="1" t="s">
        <v>32</v>
      </c>
      <c r="G788" s="1" t="s">
        <v>21</v>
      </c>
      <c r="H788">
        <v>742028</v>
      </c>
      <c r="I788">
        <v>460869</v>
      </c>
      <c r="J788">
        <v>67942</v>
      </c>
      <c r="K788">
        <v>7677</v>
      </c>
      <c r="L788">
        <f>bbdd_Social_Media_Trends[[#This Row],[Likes]]+bbdd_Social_Media_Trends[[#This Row],[Shares]]+bbdd_Social_Media_Trends[[#This Row],[Comments]]</f>
        <v>536488</v>
      </c>
      <c r="M788">
        <f>bbdd_Social_Media_Trends[[#This Row],[Interactions]]/bbdd_Social_Media_Trends[[#This Row],[Views]]</f>
        <v>0.72300236648751803</v>
      </c>
      <c r="N788" s="1" t="s">
        <v>16</v>
      </c>
      <c r="O788" s="4">
        <f t="shared" si="12"/>
        <v>0</v>
      </c>
    </row>
    <row r="789" spans="1:15">
      <c r="A789" s="1" t="s">
        <v>829</v>
      </c>
      <c r="B789" s="2">
        <v>44873</v>
      </c>
      <c r="C789" s="13" t="str">
        <f>TEXT(bbdd_Social_Media_Trends[[#This Row],[Post_Date]],"aaaa-mm")</f>
        <v>2022-11</v>
      </c>
      <c r="D789" s="1" t="s">
        <v>12</v>
      </c>
      <c r="E789" s="1" t="s">
        <v>46</v>
      </c>
      <c r="F789" s="1" t="s">
        <v>20</v>
      </c>
      <c r="G789" s="1" t="s">
        <v>60</v>
      </c>
      <c r="H789">
        <v>2648881</v>
      </c>
      <c r="I789">
        <v>466996</v>
      </c>
      <c r="J789">
        <v>13573</v>
      </c>
      <c r="K789">
        <v>37701</v>
      </c>
      <c r="L789">
        <f>bbdd_Social_Media_Trends[[#This Row],[Likes]]+bbdd_Social_Media_Trends[[#This Row],[Shares]]+bbdd_Social_Media_Trends[[#This Row],[Comments]]</f>
        <v>518270</v>
      </c>
      <c r="M789">
        <f>bbdd_Social_Media_Trends[[#This Row],[Interactions]]/bbdd_Social_Media_Trends[[#This Row],[Views]]</f>
        <v>0.19565620350631077</v>
      </c>
      <c r="N789" s="1" t="s">
        <v>29</v>
      </c>
      <c r="O789" s="4">
        <f t="shared" si="12"/>
        <v>0</v>
      </c>
    </row>
    <row r="790" spans="1:15">
      <c r="A790" s="1" t="s">
        <v>830</v>
      </c>
      <c r="B790" s="2">
        <v>44782</v>
      </c>
      <c r="C790" s="13" t="str">
        <f>TEXT(bbdd_Social_Media_Trends[[#This Row],[Post_Date]],"aaaa-mm")</f>
        <v>2022-08</v>
      </c>
      <c r="D790" s="1" t="s">
        <v>27</v>
      </c>
      <c r="E790" s="1" t="s">
        <v>39</v>
      </c>
      <c r="F790" s="1" t="s">
        <v>41</v>
      </c>
      <c r="G790" s="1" t="s">
        <v>60</v>
      </c>
      <c r="H790">
        <v>4784336</v>
      </c>
      <c r="I790">
        <v>150954</v>
      </c>
      <c r="J790">
        <v>95314</v>
      </c>
      <c r="K790">
        <v>41213</v>
      </c>
      <c r="L790">
        <f>bbdd_Social_Media_Trends[[#This Row],[Likes]]+bbdd_Social_Media_Trends[[#This Row],[Shares]]+bbdd_Social_Media_Trends[[#This Row],[Comments]]</f>
        <v>287481</v>
      </c>
      <c r="M790">
        <f>bbdd_Social_Media_Trends[[#This Row],[Interactions]]/bbdd_Social_Media_Trends[[#This Row],[Views]]</f>
        <v>6.0087962049488165E-2</v>
      </c>
      <c r="N790" s="1" t="s">
        <v>22</v>
      </c>
      <c r="O790" s="4">
        <f t="shared" si="12"/>
        <v>0</v>
      </c>
    </row>
    <row r="791" spans="1:15">
      <c r="A791" s="1" t="s">
        <v>831</v>
      </c>
      <c r="B791" s="2">
        <v>44741</v>
      </c>
      <c r="C791" s="13" t="str">
        <f>TEXT(bbdd_Social_Media_Trends[[#This Row],[Post_Date]],"aaaa-mm")</f>
        <v>2022-06</v>
      </c>
      <c r="D791" s="1" t="s">
        <v>27</v>
      </c>
      <c r="E791" s="1" t="s">
        <v>57</v>
      </c>
      <c r="F791" s="1" t="s">
        <v>36</v>
      </c>
      <c r="G791" s="1" t="s">
        <v>37</v>
      </c>
      <c r="H791">
        <v>2302608</v>
      </c>
      <c r="I791">
        <v>174419</v>
      </c>
      <c r="J791">
        <v>24390</v>
      </c>
      <c r="K791">
        <v>18624</v>
      </c>
      <c r="L791">
        <f>bbdd_Social_Media_Trends[[#This Row],[Likes]]+bbdd_Social_Media_Trends[[#This Row],[Shares]]+bbdd_Social_Media_Trends[[#This Row],[Comments]]</f>
        <v>217433</v>
      </c>
      <c r="M791">
        <f>bbdd_Social_Media_Trends[[#This Row],[Interactions]]/bbdd_Social_Media_Trends[[#This Row],[Views]]</f>
        <v>9.4429012667375425E-2</v>
      </c>
      <c r="N791" s="1" t="s">
        <v>16</v>
      </c>
      <c r="O791" s="4">
        <f t="shared" si="12"/>
        <v>0</v>
      </c>
    </row>
    <row r="792" spans="1:15">
      <c r="A792" s="1" t="s">
        <v>832</v>
      </c>
      <c r="B792" s="2">
        <v>45278</v>
      </c>
      <c r="C792" s="13" t="str">
        <f>TEXT(bbdd_Social_Media_Trends[[#This Row],[Post_Date]],"aaaa-mm")</f>
        <v>2023-12</v>
      </c>
      <c r="D792" s="1" t="s">
        <v>27</v>
      </c>
      <c r="E792" s="1" t="s">
        <v>35</v>
      </c>
      <c r="F792" s="1" t="s">
        <v>47</v>
      </c>
      <c r="G792" s="1" t="s">
        <v>15</v>
      </c>
      <c r="H792">
        <v>1421076</v>
      </c>
      <c r="I792">
        <v>42987</v>
      </c>
      <c r="J792">
        <v>468</v>
      </c>
      <c r="K792">
        <v>18401</v>
      </c>
      <c r="L792">
        <f>bbdd_Social_Media_Trends[[#This Row],[Likes]]+bbdd_Social_Media_Trends[[#This Row],[Shares]]+bbdd_Social_Media_Trends[[#This Row],[Comments]]</f>
        <v>61856</v>
      </c>
      <c r="M792">
        <f>bbdd_Social_Media_Trends[[#This Row],[Interactions]]/bbdd_Social_Media_Trends[[#This Row],[Views]]</f>
        <v>4.3527580509416811E-2</v>
      </c>
      <c r="N792" s="1" t="s">
        <v>22</v>
      </c>
      <c r="O792" s="4">
        <f t="shared" si="12"/>
        <v>0</v>
      </c>
    </row>
    <row r="793" spans="1:15">
      <c r="A793" s="1" t="s">
        <v>833</v>
      </c>
      <c r="B793" s="2">
        <v>45046</v>
      </c>
      <c r="C793" s="13" t="str">
        <f>TEXT(bbdd_Social_Media_Trends[[#This Row],[Post_Date]],"aaaa-mm")</f>
        <v>2023-04</v>
      </c>
      <c r="D793" s="1" t="s">
        <v>12</v>
      </c>
      <c r="E793" s="1" t="s">
        <v>46</v>
      </c>
      <c r="F793" s="1" t="s">
        <v>36</v>
      </c>
      <c r="G793" s="1" t="s">
        <v>50</v>
      </c>
      <c r="H793">
        <v>149515</v>
      </c>
      <c r="I793">
        <v>62294</v>
      </c>
      <c r="J793">
        <v>99978</v>
      </c>
      <c r="K793">
        <v>25533</v>
      </c>
      <c r="L793">
        <f>bbdd_Social_Media_Trends[[#This Row],[Likes]]+bbdd_Social_Media_Trends[[#This Row],[Shares]]+bbdd_Social_Media_Trends[[#This Row],[Comments]]</f>
        <v>187805</v>
      </c>
      <c r="M793">
        <f>bbdd_Social_Media_Trends[[#This Row],[Interactions]]/bbdd_Social_Media_Trends[[#This Row],[Views]]</f>
        <v>1.2560947062167676</v>
      </c>
      <c r="N793" s="1" t="s">
        <v>29</v>
      </c>
      <c r="O793" s="4">
        <f t="shared" si="12"/>
        <v>0</v>
      </c>
    </row>
    <row r="794" spans="1:15">
      <c r="A794" s="1" t="s">
        <v>834</v>
      </c>
      <c r="B794" s="2">
        <v>44736</v>
      </c>
      <c r="C794" s="13" t="str">
        <f>TEXT(bbdd_Social_Media_Trends[[#This Row],[Post_Date]],"aaaa-mm")</f>
        <v>2022-06</v>
      </c>
      <c r="D794" s="1" t="s">
        <v>12</v>
      </c>
      <c r="E794" s="1" t="s">
        <v>59</v>
      </c>
      <c r="F794" s="1" t="s">
        <v>36</v>
      </c>
      <c r="G794" s="1" t="s">
        <v>15</v>
      </c>
      <c r="H794">
        <v>816983</v>
      </c>
      <c r="I794">
        <v>22944</v>
      </c>
      <c r="J794">
        <v>94141</v>
      </c>
      <c r="K794">
        <v>17673</v>
      </c>
      <c r="L794">
        <f>bbdd_Social_Media_Trends[[#This Row],[Likes]]+bbdd_Social_Media_Trends[[#This Row],[Shares]]+bbdd_Social_Media_Trends[[#This Row],[Comments]]</f>
        <v>134758</v>
      </c>
      <c r="M794">
        <f>bbdd_Social_Media_Trends[[#This Row],[Interactions]]/bbdd_Social_Media_Trends[[#This Row],[Views]]</f>
        <v>0.16494590462714648</v>
      </c>
      <c r="N794" s="1" t="s">
        <v>16</v>
      </c>
      <c r="O794" s="4">
        <f t="shared" si="12"/>
        <v>0</v>
      </c>
    </row>
    <row r="795" spans="1:15">
      <c r="A795" s="1" t="s">
        <v>835</v>
      </c>
      <c r="B795" s="2">
        <v>44604</v>
      </c>
      <c r="C795" s="13" t="str">
        <f>TEXT(bbdd_Social_Media_Trends[[#This Row],[Post_Date]],"aaaa-mm")</f>
        <v>2022-02</v>
      </c>
      <c r="D795" s="1" t="s">
        <v>24</v>
      </c>
      <c r="E795" s="1" t="s">
        <v>49</v>
      </c>
      <c r="F795" s="1" t="s">
        <v>41</v>
      </c>
      <c r="G795" s="1" t="s">
        <v>28</v>
      </c>
      <c r="H795">
        <v>2853605</v>
      </c>
      <c r="I795">
        <v>22118</v>
      </c>
      <c r="J795">
        <v>24141</v>
      </c>
      <c r="K795">
        <v>31221</v>
      </c>
      <c r="L795">
        <f>bbdd_Social_Media_Trends[[#This Row],[Likes]]+bbdd_Social_Media_Trends[[#This Row],[Shares]]+bbdd_Social_Media_Trends[[#This Row],[Comments]]</f>
        <v>77480</v>
      </c>
      <c r="M795">
        <f>bbdd_Social_Media_Trends[[#This Row],[Interactions]]/bbdd_Social_Media_Trends[[#This Row],[Views]]</f>
        <v>2.7151620494076791E-2</v>
      </c>
      <c r="N795" s="1" t="s">
        <v>29</v>
      </c>
      <c r="O795" s="4">
        <f t="shared" si="12"/>
        <v>0</v>
      </c>
    </row>
    <row r="796" spans="1:15">
      <c r="A796" s="1" t="s">
        <v>836</v>
      </c>
      <c r="B796" s="2">
        <v>44850</v>
      </c>
      <c r="C796" s="13" t="str">
        <f>TEXT(bbdd_Social_Media_Trends[[#This Row],[Post_Date]],"aaaa-mm")</f>
        <v>2022-10</v>
      </c>
      <c r="D796" s="1" t="s">
        <v>24</v>
      </c>
      <c r="E796" s="1" t="s">
        <v>19</v>
      </c>
      <c r="F796" s="1" t="s">
        <v>41</v>
      </c>
      <c r="G796" s="1" t="s">
        <v>37</v>
      </c>
      <c r="H796">
        <v>3781816</v>
      </c>
      <c r="I796">
        <v>453329</v>
      </c>
      <c r="J796">
        <v>94706</v>
      </c>
      <c r="K796">
        <v>8983</v>
      </c>
      <c r="L796">
        <f>bbdd_Social_Media_Trends[[#This Row],[Likes]]+bbdd_Social_Media_Trends[[#This Row],[Shares]]+bbdd_Social_Media_Trends[[#This Row],[Comments]]</f>
        <v>557018</v>
      </c>
      <c r="M796">
        <f>bbdd_Social_Media_Trends[[#This Row],[Interactions]]/bbdd_Social_Media_Trends[[#This Row],[Views]]</f>
        <v>0.14728849843567218</v>
      </c>
      <c r="N796" s="1" t="s">
        <v>22</v>
      </c>
      <c r="O796" s="4">
        <f t="shared" si="12"/>
        <v>0</v>
      </c>
    </row>
    <row r="797" spans="1:15">
      <c r="A797" s="1" t="s">
        <v>837</v>
      </c>
      <c r="B797" s="2">
        <v>45276</v>
      </c>
      <c r="C797" s="13" t="str">
        <f>TEXT(bbdd_Social_Media_Trends[[#This Row],[Post_Date]],"aaaa-mm")</f>
        <v>2023-12</v>
      </c>
      <c r="D797" s="1" t="s">
        <v>18</v>
      </c>
      <c r="E797" s="1" t="s">
        <v>52</v>
      </c>
      <c r="F797" s="1" t="s">
        <v>20</v>
      </c>
      <c r="G797" s="1" t="s">
        <v>15</v>
      </c>
      <c r="H797">
        <v>4490630</v>
      </c>
      <c r="I797">
        <v>166824</v>
      </c>
      <c r="J797">
        <v>45589</v>
      </c>
      <c r="K797">
        <v>4926</v>
      </c>
      <c r="L797">
        <f>bbdd_Social_Media_Trends[[#This Row],[Likes]]+bbdd_Social_Media_Trends[[#This Row],[Shares]]+bbdd_Social_Media_Trends[[#This Row],[Comments]]</f>
        <v>217339</v>
      </c>
      <c r="M797">
        <f>bbdd_Social_Media_Trends[[#This Row],[Interactions]]/bbdd_Social_Media_Trends[[#This Row],[Views]]</f>
        <v>4.8398331637209031E-2</v>
      </c>
      <c r="N797" s="1" t="s">
        <v>29</v>
      </c>
      <c r="O797" s="4">
        <f t="shared" si="12"/>
        <v>0</v>
      </c>
    </row>
    <row r="798" spans="1:15">
      <c r="A798" s="1" t="s">
        <v>838</v>
      </c>
      <c r="B798" s="2">
        <v>44912</v>
      </c>
      <c r="C798" s="13" t="str">
        <f>TEXT(bbdd_Social_Media_Trends[[#This Row],[Post_Date]],"aaaa-mm")</f>
        <v>2022-12</v>
      </c>
      <c r="D798" s="1" t="s">
        <v>18</v>
      </c>
      <c r="E798" s="1" t="s">
        <v>13</v>
      </c>
      <c r="F798" s="1" t="s">
        <v>32</v>
      </c>
      <c r="G798" s="1" t="s">
        <v>28</v>
      </c>
      <c r="H798">
        <v>2809655</v>
      </c>
      <c r="I798">
        <v>296700</v>
      </c>
      <c r="J798">
        <v>36554</v>
      </c>
      <c r="K798">
        <v>5867</v>
      </c>
      <c r="L798">
        <f>bbdd_Social_Media_Trends[[#This Row],[Likes]]+bbdd_Social_Media_Trends[[#This Row],[Shares]]+bbdd_Social_Media_Trends[[#This Row],[Comments]]</f>
        <v>339121</v>
      </c>
      <c r="M798">
        <f>bbdd_Social_Media_Trends[[#This Row],[Interactions]]/bbdd_Social_Media_Trends[[#This Row],[Views]]</f>
        <v>0.12069844874192739</v>
      </c>
      <c r="N798" s="1" t="s">
        <v>29</v>
      </c>
      <c r="O798" s="4">
        <f t="shared" si="12"/>
        <v>0</v>
      </c>
    </row>
    <row r="799" spans="1:15">
      <c r="A799" s="1" t="s">
        <v>839</v>
      </c>
      <c r="B799" s="2">
        <v>44853</v>
      </c>
      <c r="C799" s="13" t="str">
        <f>TEXT(bbdd_Social_Media_Trends[[#This Row],[Post_Date]],"aaaa-mm")</f>
        <v>2022-10</v>
      </c>
      <c r="D799" s="1" t="s">
        <v>18</v>
      </c>
      <c r="E799" s="1" t="s">
        <v>35</v>
      </c>
      <c r="F799" s="1" t="s">
        <v>32</v>
      </c>
      <c r="G799" s="1" t="s">
        <v>21</v>
      </c>
      <c r="H799">
        <v>3538605</v>
      </c>
      <c r="I799">
        <v>454950</v>
      </c>
      <c r="J799">
        <v>72220</v>
      </c>
      <c r="K799">
        <v>19322</v>
      </c>
      <c r="L799">
        <f>bbdd_Social_Media_Trends[[#This Row],[Likes]]+bbdd_Social_Media_Trends[[#This Row],[Shares]]+bbdd_Social_Media_Trends[[#This Row],[Comments]]</f>
        <v>546492</v>
      </c>
      <c r="M799">
        <f>bbdd_Social_Media_Trends[[#This Row],[Interactions]]/bbdd_Social_Media_Trends[[#This Row],[Views]]</f>
        <v>0.15443712988592961</v>
      </c>
      <c r="N799" s="1" t="s">
        <v>29</v>
      </c>
      <c r="O799" s="4">
        <f t="shared" si="12"/>
        <v>0</v>
      </c>
    </row>
    <row r="800" spans="1:15">
      <c r="A800" s="1" t="s">
        <v>840</v>
      </c>
      <c r="B800" s="2">
        <v>44927</v>
      </c>
      <c r="C800" s="13" t="str">
        <f>TEXT(bbdd_Social_Media_Trends[[#This Row],[Post_Date]],"aaaa-mm")</f>
        <v>2023-01</v>
      </c>
      <c r="D800" s="1" t="s">
        <v>24</v>
      </c>
      <c r="E800" s="1" t="s">
        <v>49</v>
      </c>
      <c r="F800" s="1" t="s">
        <v>20</v>
      </c>
      <c r="G800" s="1" t="s">
        <v>25</v>
      </c>
      <c r="H800">
        <v>4859826</v>
      </c>
      <c r="I800">
        <v>224356</v>
      </c>
      <c r="J800">
        <v>61653</v>
      </c>
      <c r="K800">
        <v>19973</v>
      </c>
      <c r="L800">
        <f>bbdd_Social_Media_Trends[[#This Row],[Likes]]+bbdd_Social_Media_Trends[[#This Row],[Shares]]+bbdd_Social_Media_Trends[[#This Row],[Comments]]</f>
        <v>305982</v>
      </c>
      <c r="M800">
        <f>bbdd_Social_Media_Trends[[#This Row],[Interactions]]/bbdd_Social_Media_Trends[[#This Row],[Views]]</f>
        <v>6.2961513436900832E-2</v>
      </c>
      <c r="N800" s="1" t="s">
        <v>22</v>
      </c>
      <c r="O800" s="4">
        <f t="shared" si="12"/>
        <v>0</v>
      </c>
    </row>
    <row r="801" spans="1:15">
      <c r="A801" s="1" t="s">
        <v>841</v>
      </c>
      <c r="B801" s="2">
        <v>44674</v>
      </c>
      <c r="C801" s="13" t="str">
        <f>TEXT(bbdd_Social_Media_Trends[[#This Row],[Post_Date]],"aaaa-mm")</f>
        <v>2022-04</v>
      </c>
      <c r="D801" s="1" t="s">
        <v>27</v>
      </c>
      <c r="E801" s="1" t="s">
        <v>13</v>
      </c>
      <c r="F801" s="1" t="s">
        <v>41</v>
      </c>
      <c r="G801" s="1" t="s">
        <v>50</v>
      </c>
      <c r="H801">
        <v>3704693</v>
      </c>
      <c r="I801">
        <v>361357</v>
      </c>
      <c r="J801">
        <v>70236</v>
      </c>
      <c r="K801">
        <v>46913</v>
      </c>
      <c r="L801">
        <f>bbdd_Social_Media_Trends[[#This Row],[Likes]]+bbdd_Social_Media_Trends[[#This Row],[Shares]]+bbdd_Social_Media_Trends[[#This Row],[Comments]]</f>
        <v>478506</v>
      </c>
      <c r="M801">
        <f>bbdd_Social_Media_Trends[[#This Row],[Interactions]]/bbdd_Social_Media_Trends[[#This Row],[Views]]</f>
        <v>0.12916211950625869</v>
      </c>
      <c r="N801" s="1" t="s">
        <v>16</v>
      </c>
      <c r="O801" s="4">
        <f t="shared" si="12"/>
        <v>0</v>
      </c>
    </row>
    <row r="802" spans="1:15">
      <c r="A802" s="1" t="s">
        <v>842</v>
      </c>
      <c r="B802" s="2">
        <v>44629</v>
      </c>
      <c r="C802" s="13" t="str">
        <f>TEXT(bbdd_Social_Media_Trends[[#This Row],[Post_Date]],"aaaa-mm")</f>
        <v>2022-03</v>
      </c>
      <c r="D802" s="1" t="s">
        <v>18</v>
      </c>
      <c r="E802" s="1" t="s">
        <v>31</v>
      </c>
      <c r="F802" s="1" t="s">
        <v>47</v>
      </c>
      <c r="G802" s="1" t="s">
        <v>50</v>
      </c>
      <c r="H802">
        <v>34258</v>
      </c>
      <c r="I802">
        <v>99120</v>
      </c>
      <c r="J802">
        <v>37011</v>
      </c>
      <c r="K802">
        <v>3149</v>
      </c>
      <c r="L802">
        <f>bbdd_Social_Media_Trends[[#This Row],[Likes]]+bbdd_Social_Media_Trends[[#This Row],[Shares]]+bbdd_Social_Media_Trends[[#This Row],[Comments]]</f>
        <v>139280</v>
      </c>
      <c r="M802">
        <f>bbdd_Social_Media_Trends[[#This Row],[Interactions]]/bbdd_Social_Media_Trends[[#This Row],[Views]]</f>
        <v>4.0656197092649888</v>
      </c>
      <c r="N802" s="1" t="s">
        <v>16</v>
      </c>
      <c r="O802" s="4">
        <f t="shared" si="12"/>
        <v>0</v>
      </c>
    </row>
    <row r="803" spans="1:15">
      <c r="A803" s="1" t="s">
        <v>843</v>
      </c>
      <c r="B803" s="2">
        <v>44991</v>
      </c>
      <c r="C803" s="13" t="str">
        <f>TEXT(bbdd_Social_Media_Trends[[#This Row],[Post_Date]],"aaaa-mm")</f>
        <v>2023-03</v>
      </c>
      <c r="D803" s="1" t="s">
        <v>18</v>
      </c>
      <c r="E803" s="1" t="s">
        <v>39</v>
      </c>
      <c r="F803" s="1" t="s">
        <v>14</v>
      </c>
      <c r="G803" s="1" t="s">
        <v>15</v>
      </c>
      <c r="H803">
        <v>1037736</v>
      </c>
      <c r="I803">
        <v>375246</v>
      </c>
      <c r="J803">
        <v>34403</v>
      </c>
      <c r="K803">
        <v>29942</v>
      </c>
      <c r="L803">
        <f>bbdd_Social_Media_Trends[[#This Row],[Likes]]+bbdd_Social_Media_Trends[[#This Row],[Shares]]+bbdd_Social_Media_Trends[[#This Row],[Comments]]</f>
        <v>439591</v>
      </c>
      <c r="M803">
        <f>bbdd_Social_Media_Trends[[#This Row],[Interactions]]/bbdd_Social_Media_Trends[[#This Row],[Views]]</f>
        <v>0.423605811111882</v>
      </c>
      <c r="N803" s="1" t="s">
        <v>29</v>
      </c>
      <c r="O803" s="4">
        <f t="shared" si="12"/>
        <v>0</v>
      </c>
    </row>
    <row r="804" spans="1:15">
      <c r="A804" s="1" t="s">
        <v>844</v>
      </c>
      <c r="B804" s="2">
        <v>45252</v>
      </c>
      <c r="C804" s="13" t="str">
        <f>TEXT(bbdd_Social_Media_Trends[[#This Row],[Post_Date]],"aaaa-mm")</f>
        <v>2023-11</v>
      </c>
      <c r="D804" s="1" t="s">
        <v>12</v>
      </c>
      <c r="E804" s="1" t="s">
        <v>19</v>
      </c>
      <c r="F804" s="1" t="s">
        <v>36</v>
      </c>
      <c r="G804" s="1" t="s">
        <v>44</v>
      </c>
      <c r="H804">
        <v>2471057</v>
      </c>
      <c r="I804">
        <v>4846</v>
      </c>
      <c r="J804">
        <v>85128</v>
      </c>
      <c r="K804">
        <v>38195</v>
      </c>
      <c r="L804">
        <f>bbdd_Social_Media_Trends[[#This Row],[Likes]]+bbdd_Social_Media_Trends[[#This Row],[Shares]]+bbdd_Social_Media_Trends[[#This Row],[Comments]]</f>
        <v>128169</v>
      </c>
      <c r="M804">
        <f>bbdd_Social_Media_Trends[[#This Row],[Interactions]]/bbdd_Social_Media_Trends[[#This Row],[Views]]</f>
        <v>5.1868087219355929E-2</v>
      </c>
      <c r="N804" s="1" t="s">
        <v>16</v>
      </c>
      <c r="O804" s="4">
        <f t="shared" si="12"/>
        <v>0</v>
      </c>
    </row>
    <row r="805" spans="1:15">
      <c r="A805" s="1" t="s">
        <v>845</v>
      </c>
      <c r="B805" s="2">
        <v>45088</v>
      </c>
      <c r="C805" s="13" t="str">
        <f>TEXT(bbdd_Social_Media_Trends[[#This Row],[Post_Date]],"aaaa-mm")</f>
        <v>2023-06</v>
      </c>
      <c r="D805" s="1" t="s">
        <v>24</v>
      </c>
      <c r="E805" s="1" t="s">
        <v>39</v>
      </c>
      <c r="F805" s="1" t="s">
        <v>41</v>
      </c>
      <c r="G805" s="1" t="s">
        <v>44</v>
      </c>
      <c r="H805">
        <v>3394446</v>
      </c>
      <c r="I805">
        <v>368001</v>
      </c>
      <c r="J805">
        <v>19656</v>
      </c>
      <c r="K805">
        <v>13214</v>
      </c>
      <c r="L805">
        <f>bbdd_Social_Media_Trends[[#This Row],[Likes]]+bbdd_Social_Media_Trends[[#This Row],[Shares]]+bbdd_Social_Media_Trends[[#This Row],[Comments]]</f>
        <v>400871</v>
      </c>
      <c r="M805">
        <f>bbdd_Social_Media_Trends[[#This Row],[Interactions]]/bbdd_Social_Media_Trends[[#This Row],[Views]]</f>
        <v>0.11809614882664211</v>
      </c>
      <c r="N805" s="1" t="s">
        <v>16</v>
      </c>
      <c r="O805" s="4">
        <f t="shared" si="12"/>
        <v>0</v>
      </c>
    </row>
    <row r="806" spans="1:15">
      <c r="A806" s="1" t="s">
        <v>846</v>
      </c>
      <c r="B806" s="2">
        <v>44696</v>
      </c>
      <c r="C806" s="13" t="str">
        <f>TEXT(bbdd_Social_Media_Trends[[#This Row],[Post_Date]],"aaaa-mm")</f>
        <v>2022-05</v>
      </c>
      <c r="D806" s="1" t="s">
        <v>24</v>
      </c>
      <c r="E806" s="1" t="s">
        <v>52</v>
      </c>
      <c r="F806" s="1" t="s">
        <v>20</v>
      </c>
      <c r="G806" s="1" t="s">
        <v>37</v>
      </c>
      <c r="H806">
        <v>1338606</v>
      </c>
      <c r="I806">
        <v>418866</v>
      </c>
      <c r="J806">
        <v>60546</v>
      </c>
      <c r="K806">
        <v>709</v>
      </c>
      <c r="L806">
        <f>bbdd_Social_Media_Trends[[#This Row],[Likes]]+bbdd_Social_Media_Trends[[#This Row],[Shares]]+bbdd_Social_Media_Trends[[#This Row],[Comments]]</f>
        <v>480121</v>
      </c>
      <c r="M806">
        <f>bbdd_Social_Media_Trends[[#This Row],[Interactions]]/bbdd_Social_Media_Trends[[#This Row],[Views]]</f>
        <v>0.35867238007300134</v>
      </c>
      <c r="N806" s="1" t="s">
        <v>16</v>
      </c>
      <c r="O806" s="4">
        <f t="shared" si="12"/>
        <v>0</v>
      </c>
    </row>
    <row r="807" spans="1:15">
      <c r="A807" s="1" t="s">
        <v>847</v>
      </c>
      <c r="B807" s="2">
        <v>45230</v>
      </c>
      <c r="C807" s="13" t="str">
        <f>TEXT(bbdd_Social_Media_Trends[[#This Row],[Post_Date]],"aaaa-mm")</f>
        <v>2023-10</v>
      </c>
      <c r="D807" s="1" t="s">
        <v>24</v>
      </c>
      <c r="E807" s="1" t="s">
        <v>35</v>
      </c>
      <c r="F807" s="1" t="s">
        <v>36</v>
      </c>
      <c r="G807" s="1" t="s">
        <v>44</v>
      </c>
      <c r="H807">
        <v>609587</v>
      </c>
      <c r="I807">
        <v>122051</v>
      </c>
      <c r="J807">
        <v>77324</v>
      </c>
      <c r="K807">
        <v>6873</v>
      </c>
      <c r="L807">
        <f>bbdd_Social_Media_Trends[[#This Row],[Likes]]+bbdd_Social_Media_Trends[[#This Row],[Shares]]+bbdd_Social_Media_Trends[[#This Row],[Comments]]</f>
        <v>206248</v>
      </c>
      <c r="M807">
        <f>bbdd_Social_Media_Trends[[#This Row],[Interactions]]/bbdd_Social_Media_Trends[[#This Row],[Views]]</f>
        <v>0.33834054860093798</v>
      </c>
      <c r="N807" s="1" t="s">
        <v>22</v>
      </c>
      <c r="O807" s="4">
        <f t="shared" si="12"/>
        <v>0</v>
      </c>
    </row>
    <row r="808" spans="1:15">
      <c r="A808" s="1" t="s">
        <v>848</v>
      </c>
      <c r="B808" s="2">
        <v>45258</v>
      </c>
      <c r="C808" s="13" t="str">
        <f>TEXT(bbdd_Social_Media_Trends[[#This Row],[Post_Date]],"aaaa-mm")</f>
        <v>2023-11</v>
      </c>
      <c r="D808" s="1" t="s">
        <v>18</v>
      </c>
      <c r="E808" s="1" t="s">
        <v>39</v>
      </c>
      <c r="F808" s="1" t="s">
        <v>47</v>
      </c>
      <c r="G808" s="1" t="s">
        <v>37</v>
      </c>
      <c r="H808">
        <v>1230975</v>
      </c>
      <c r="I808">
        <v>481442</v>
      </c>
      <c r="J808">
        <v>80512</v>
      </c>
      <c r="K808">
        <v>3147</v>
      </c>
      <c r="L808">
        <f>bbdd_Social_Media_Trends[[#This Row],[Likes]]+bbdd_Social_Media_Trends[[#This Row],[Shares]]+bbdd_Social_Media_Trends[[#This Row],[Comments]]</f>
        <v>565101</v>
      </c>
      <c r="M808">
        <f>bbdd_Social_Media_Trends[[#This Row],[Interactions]]/bbdd_Social_Media_Trends[[#This Row],[Views]]</f>
        <v>0.45906781210016451</v>
      </c>
      <c r="N808" s="1" t="s">
        <v>29</v>
      </c>
      <c r="O808" s="4">
        <f t="shared" si="12"/>
        <v>0</v>
      </c>
    </row>
    <row r="809" spans="1:15">
      <c r="A809" s="1" t="s">
        <v>849</v>
      </c>
      <c r="B809" s="2">
        <v>44910</v>
      </c>
      <c r="C809" s="13" t="str">
        <f>TEXT(bbdd_Social_Media_Trends[[#This Row],[Post_Date]],"aaaa-mm")</f>
        <v>2022-12</v>
      </c>
      <c r="D809" s="1" t="s">
        <v>24</v>
      </c>
      <c r="E809" s="1" t="s">
        <v>52</v>
      </c>
      <c r="F809" s="1" t="s">
        <v>41</v>
      </c>
      <c r="G809" s="1" t="s">
        <v>50</v>
      </c>
      <c r="H809">
        <v>3827204</v>
      </c>
      <c r="I809">
        <v>274844</v>
      </c>
      <c r="J809">
        <v>60816</v>
      </c>
      <c r="K809">
        <v>10144</v>
      </c>
      <c r="L809">
        <f>bbdd_Social_Media_Trends[[#This Row],[Likes]]+bbdd_Social_Media_Trends[[#This Row],[Shares]]+bbdd_Social_Media_Trends[[#This Row],[Comments]]</f>
        <v>345804</v>
      </c>
      <c r="M809">
        <f>bbdd_Social_Media_Trends[[#This Row],[Interactions]]/bbdd_Social_Media_Trends[[#This Row],[Views]]</f>
        <v>9.0354211586317318E-2</v>
      </c>
      <c r="N809" s="1" t="s">
        <v>29</v>
      </c>
      <c r="O809" s="4">
        <f t="shared" si="12"/>
        <v>0</v>
      </c>
    </row>
    <row r="810" spans="1:15">
      <c r="A810" s="1" t="s">
        <v>850</v>
      </c>
      <c r="B810" s="2">
        <v>44595</v>
      </c>
      <c r="C810" s="13" t="str">
        <f>TEXT(bbdd_Social_Media_Trends[[#This Row],[Post_Date]],"aaaa-mm")</f>
        <v>2022-02</v>
      </c>
      <c r="D810" s="1" t="s">
        <v>27</v>
      </c>
      <c r="E810" s="1" t="s">
        <v>46</v>
      </c>
      <c r="F810" s="1" t="s">
        <v>14</v>
      </c>
      <c r="G810" s="1" t="s">
        <v>28</v>
      </c>
      <c r="H810">
        <v>4597793</v>
      </c>
      <c r="I810">
        <v>395657</v>
      </c>
      <c r="J810">
        <v>62238</v>
      </c>
      <c r="K810">
        <v>7115</v>
      </c>
      <c r="L810">
        <f>bbdd_Social_Media_Trends[[#This Row],[Likes]]+bbdd_Social_Media_Trends[[#This Row],[Shares]]+bbdd_Social_Media_Trends[[#This Row],[Comments]]</f>
        <v>465010</v>
      </c>
      <c r="M810">
        <f>bbdd_Social_Media_Trends[[#This Row],[Interactions]]/bbdd_Social_Media_Trends[[#This Row],[Views]]</f>
        <v>0.10113765452250678</v>
      </c>
      <c r="N810" s="1" t="s">
        <v>22</v>
      </c>
      <c r="O810" s="4">
        <f t="shared" si="12"/>
        <v>0</v>
      </c>
    </row>
    <row r="811" spans="1:15">
      <c r="A811" s="1" t="s">
        <v>851</v>
      </c>
      <c r="B811" s="2">
        <v>45180</v>
      </c>
      <c r="C811" s="13" t="str">
        <f>TEXT(bbdd_Social_Media_Trends[[#This Row],[Post_Date]],"aaaa-mm")</f>
        <v>2023-09</v>
      </c>
      <c r="D811" s="1" t="s">
        <v>24</v>
      </c>
      <c r="E811" s="1" t="s">
        <v>31</v>
      </c>
      <c r="F811" s="1" t="s">
        <v>32</v>
      </c>
      <c r="G811" s="1" t="s">
        <v>25</v>
      </c>
      <c r="H811">
        <v>260997</v>
      </c>
      <c r="I811">
        <v>104453</v>
      </c>
      <c r="J811">
        <v>93208</v>
      </c>
      <c r="K811">
        <v>9124</v>
      </c>
      <c r="L811">
        <f>bbdd_Social_Media_Trends[[#This Row],[Likes]]+bbdd_Social_Media_Trends[[#This Row],[Shares]]+bbdd_Social_Media_Trends[[#This Row],[Comments]]</f>
        <v>206785</v>
      </c>
      <c r="M811">
        <f>bbdd_Social_Media_Trends[[#This Row],[Interactions]]/bbdd_Social_Media_Trends[[#This Row],[Views]]</f>
        <v>0.79228880025440906</v>
      </c>
      <c r="N811" s="1" t="s">
        <v>29</v>
      </c>
      <c r="O811" s="4">
        <f t="shared" si="12"/>
        <v>0</v>
      </c>
    </row>
    <row r="812" spans="1:15">
      <c r="A812" s="1" t="s">
        <v>852</v>
      </c>
      <c r="B812" s="2">
        <v>45166</v>
      </c>
      <c r="C812" s="13" t="str">
        <f>TEXT(bbdd_Social_Media_Trends[[#This Row],[Post_Date]],"aaaa-mm")</f>
        <v>2023-08</v>
      </c>
      <c r="D812" s="1" t="s">
        <v>24</v>
      </c>
      <c r="E812" s="1" t="s">
        <v>31</v>
      </c>
      <c r="F812" s="1" t="s">
        <v>41</v>
      </c>
      <c r="G812" s="1" t="s">
        <v>21</v>
      </c>
      <c r="H812">
        <v>468808</v>
      </c>
      <c r="I812">
        <v>140236</v>
      </c>
      <c r="J812">
        <v>73449</v>
      </c>
      <c r="K812">
        <v>7034</v>
      </c>
      <c r="L812">
        <f>bbdd_Social_Media_Trends[[#This Row],[Likes]]+bbdd_Social_Media_Trends[[#This Row],[Shares]]+bbdd_Social_Media_Trends[[#This Row],[Comments]]</f>
        <v>220719</v>
      </c>
      <c r="M812">
        <f>bbdd_Social_Media_Trends[[#This Row],[Interactions]]/bbdd_Social_Media_Trends[[#This Row],[Views]]</f>
        <v>0.47080894523984235</v>
      </c>
      <c r="N812" s="1" t="s">
        <v>16</v>
      </c>
      <c r="O812" s="4">
        <f t="shared" si="12"/>
        <v>0</v>
      </c>
    </row>
    <row r="813" spans="1:15">
      <c r="A813" s="1" t="s">
        <v>853</v>
      </c>
      <c r="B813" s="2">
        <v>45134</v>
      </c>
      <c r="C813" s="13" t="str">
        <f>TEXT(bbdd_Social_Media_Trends[[#This Row],[Post_Date]],"aaaa-mm")</f>
        <v>2023-07</v>
      </c>
      <c r="D813" s="1" t="s">
        <v>27</v>
      </c>
      <c r="E813" s="1" t="s">
        <v>46</v>
      </c>
      <c r="F813" s="1" t="s">
        <v>14</v>
      </c>
      <c r="G813" s="1" t="s">
        <v>28</v>
      </c>
      <c r="H813">
        <v>2734965</v>
      </c>
      <c r="I813">
        <v>261892</v>
      </c>
      <c r="J813">
        <v>93169</v>
      </c>
      <c r="K813">
        <v>46687</v>
      </c>
      <c r="L813">
        <f>bbdd_Social_Media_Trends[[#This Row],[Likes]]+bbdd_Social_Media_Trends[[#This Row],[Shares]]+bbdd_Social_Media_Trends[[#This Row],[Comments]]</f>
        <v>401748</v>
      </c>
      <c r="M813">
        <f>bbdd_Social_Media_Trends[[#This Row],[Interactions]]/bbdd_Social_Media_Trends[[#This Row],[Views]]</f>
        <v>0.14689328748265518</v>
      </c>
      <c r="N813" s="1" t="s">
        <v>16</v>
      </c>
      <c r="O813" s="4">
        <f t="shared" si="12"/>
        <v>0</v>
      </c>
    </row>
    <row r="814" spans="1:15">
      <c r="A814" s="1" t="s">
        <v>854</v>
      </c>
      <c r="B814" s="2">
        <v>44951</v>
      </c>
      <c r="C814" s="13" t="str">
        <f>TEXT(bbdd_Social_Media_Trends[[#This Row],[Post_Date]],"aaaa-mm")</f>
        <v>2023-01</v>
      </c>
      <c r="D814" s="1" t="s">
        <v>18</v>
      </c>
      <c r="E814" s="1" t="s">
        <v>52</v>
      </c>
      <c r="F814" s="1" t="s">
        <v>32</v>
      </c>
      <c r="G814" s="1" t="s">
        <v>28</v>
      </c>
      <c r="H814">
        <v>998555</v>
      </c>
      <c r="I814">
        <v>225198</v>
      </c>
      <c r="J814">
        <v>8583</v>
      </c>
      <c r="K814">
        <v>34716</v>
      </c>
      <c r="L814">
        <f>bbdd_Social_Media_Trends[[#This Row],[Likes]]+bbdd_Social_Media_Trends[[#This Row],[Shares]]+bbdd_Social_Media_Trends[[#This Row],[Comments]]</f>
        <v>268497</v>
      </c>
      <c r="M814">
        <f>bbdd_Social_Media_Trends[[#This Row],[Interactions]]/bbdd_Social_Media_Trends[[#This Row],[Views]]</f>
        <v>0.26888553960472883</v>
      </c>
      <c r="N814" s="1" t="s">
        <v>29</v>
      </c>
      <c r="O814" s="4">
        <f t="shared" si="12"/>
        <v>0</v>
      </c>
    </row>
    <row r="815" spans="1:15">
      <c r="A815" s="1" t="s">
        <v>855</v>
      </c>
      <c r="B815" s="2">
        <v>45025</v>
      </c>
      <c r="C815" s="13" t="str">
        <f>TEXT(bbdd_Social_Media_Trends[[#This Row],[Post_Date]],"aaaa-mm")</f>
        <v>2023-04</v>
      </c>
      <c r="D815" s="1" t="s">
        <v>18</v>
      </c>
      <c r="E815" s="1" t="s">
        <v>31</v>
      </c>
      <c r="F815" s="1" t="s">
        <v>14</v>
      </c>
      <c r="G815" s="1" t="s">
        <v>21</v>
      </c>
      <c r="H815">
        <v>4214277</v>
      </c>
      <c r="I815">
        <v>491365</v>
      </c>
      <c r="J815">
        <v>16797</v>
      </c>
      <c r="K815">
        <v>37101</v>
      </c>
      <c r="L815">
        <f>bbdd_Social_Media_Trends[[#This Row],[Likes]]+bbdd_Social_Media_Trends[[#This Row],[Shares]]+bbdd_Social_Media_Trends[[#This Row],[Comments]]</f>
        <v>545263</v>
      </c>
      <c r="M815">
        <f>bbdd_Social_Media_Trends[[#This Row],[Interactions]]/bbdd_Social_Media_Trends[[#This Row],[Views]]</f>
        <v>0.12938470821922715</v>
      </c>
      <c r="N815" s="1" t="s">
        <v>22</v>
      </c>
      <c r="O815" s="4">
        <f t="shared" si="12"/>
        <v>0</v>
      </c>
    </row>
    <row r="816" spans="1:15">
      <c r="A816" s="1" t="s">
        <v>856</v>
      </c>
      <c r="B816" s="2">
        <v>45251</v>
      </c>
      <c r="C816" s="13" t="str">
        <f>TEXT(bbdd_Social_Media_Trends[[#This Row],[Post_Date]],"aaaa-mm")</f>
        <v>2023-11</v>
      </c>
      <c r="D816" s="1" t="s">
        <v>24</v>
      </c>
      <c r="E816" s="1" t="s">
        <v>59</v>
      </c>
      <c r="F816" s="1" t="s">
        <v>14</v>
      </c>
      <c r="G816" s="1" t="s">
        <v>50</v>
      </c>
      <c r="H816">
        <v>208326</v>
      </c>
      <c r="I816">
        <v>267436</v>
      </c>
      <c r="J816">
        <v>52230</v>
      </c>
      <c r="K816">
        <v>45110</v>
      </c>
      <c r="L816">
        <f>bbdd_Social_Media_Trends[[#This Row],[Likes]]+bbdd_Social_Media_Trends[[#This Row],[Shares]]+bbdd_Social_Media_Trends[[#This Row],[Comments]]</f>
        <v>364776</v>
      </c>
      <c r="M816">
        <f>bbdd_Social_Media_Trends[[#This Row],[Interactions]]/bbdd_Social_Media_Trends[[#This Row],[Views]]</f>
        <v>1.7509864347225021</v>
      </c>
      <c r="N816" s="1" t="s">
        <v>22</v>
      </c>
      <c r="O816" s="4">
        <f t="shared" si="12"/>
        <v>0</v>
      </c>
    </row>
    <row r="817" spans="1:15">
      <c r="A817" s="1" t="s">
        <v>857</v>
      </c>
      <c r="B817" s="2">
        <v>45196</v>
      </c>
      <c r="C817" s="13" t="str">
        <f>TEXT(bbdd_Social_Media_Trends[[#This Row],[Post_Date]],"aaaa-mm")</f>
        <v>2023-09</v>
      </c>
      <c r="D817" s="1" t="s">
        <v>12</v>
      </c>
      <c r="E817" s="1" t="s">
        <v>19</v>
      </c>
      <c r="F817" s="1" t="s">
        <v>41</v>
      </c>
      <c r="G817" s="1" t="s">
        <v>15</v>
      </c>
      <c r="H817">
        <v>2405842</v>
      </c>
      <c r="I817">
        <v>40352</v>
      </c>
      <c r="J817">
        <v>68819</v>
      </c>
      <c r="K817">
        <v>8569</v>
      </c>
      <c r="L817">
        <f>bbdd_Social_Media_Trends[[#This Row],[Likes]]+bbdd_Social_Media_Trends[[#This Row],[Shares]]+bbdd_Social_Media_Trends[[#This Row],[Comments]]</f>
        <v>117740</v>
      </c>
      <c r="M817">
        <f>bbdd_Social_Media_Trends[[#This Row],[Interactions]]/bbdd_Social_Media_Trends[[#This Row],[Views]]</f>
        <v>4.8939207146603977E-2</v>
      </c>
      <c r="N817" s="1" t="s">
        <v>29</v>
      </c>
      <c r="O817" s="4">
        <f t="shared" si="12"/>
        <v>0</v>
      </c>
    </row>
    <row r="818" spans="1:15">
      <c r="A818" s="1" t="s">
        <v>858</v>
      </c>
      <c r="B818" s="2">
        <v>44782</v>
      </c>
      <c r="C818" s="13" t="str">
        <f>TEXT(bbdd_Social_Media_Trends[[#This Row],[Post_Date]],"aaaa-mm")</f>
        <v>2022-08</v>
      </c>
      <c r="D818" s="1" t="s">
        <v>18</v>
      </c>
      <c r="E818" s="1" t="s">
        <v>39</v>
      </c>
      <c r="F818" s="1" t="s">
        <v>47</v>
      </c>
      <c r="G818" s="1" t="s">
        <v>21</v>
      </c>
      <c r="H818">
        <v>591094</v>
      </c>
      <c r="I818">
        <v>112899</v>
      </c>
      <c r="J818">
        <v>37633</v>
      </c>
      <c r="K818">
        <v>24431</v>
      </c>
      <c r="L818">
        <f>bbdd_Social_Media_Trends[[#This Row],[Likes]]+bbdd_Social_Media_Trends[[#This Row],[Shares]]+bbdd_Social_Media_Trends[[#This Row],[Comments]]</f>
        <v>174963</v>
      </c>
      <c r="M818">
        <f>bbdd_Social_Media_Trends[[#This Row],[Interactions]]/bbdd_Social_Media_Trends[[#This Row],[Views]]</f>
        <v>0.29599860597468425</v>
      </c>
      <c r="N818" s="1" t="s">
        <v>16</v>
      </c>
      <c r="O818" s="4">
        <f t="shared" si="12"/>
        <v>0</v>
      </c>
    </row>
    <row r="819" spans="1:15">
      <c r="A819" s="1" t="s">
        <v>859</v>
      </c>
      <c r="B819" s="2">
        <v>44785</v>
      </c>
      <c r="C819" s="13" t="str">
        <f>TEXT(bbdd_Social_Media_Trends[[#This Row],[Post_Date]],"aaaa-mm")</f>
        <v>2022-08</v>
      </c>
      <c r="D819" s="1" t="s">
        <v>27</v>
      </c>
      <c r="E819" s="1" t="s">
        <v>49</v>
      </c>
      <c r="F819" s="1" t="s">
        <v>47</v>
      </c>
      <c r="G819" s="1" t="s">
        <v>28</v>
      </c>
      <c r="H819">
        <v>1125942</v>
      </c>
      <c r="I819">
        <v>95092</v>
      </c>
      <c r="J819">
        <v>77009</v>
      </c>
      <c r="K819">
        <v>32628</v>
      </c>
      <c r="L819">
        <f>bbdd_Social_Media_Trends[[#This Row],[Likes]]+bbdd_Social_Media_Trends[[#This Row],[Shares]]+bbdd_Social_Media_Trends[[#This Row],[Comments]]</f>
        <v>204729</v>
      </c>
      <c r="M819">
        <f>bbdd_Social_Media_Trends[[#This Row],[Interactions]]/bbdd_Social_Media_Trends[[#This Row],[Views]]</f>
        <v>0.18182908178218771</v>
      </c>
      <c r="N819" s="1" t="s">
        <v>16</v>
      </c>
      <c r="O819" s="4">
        <f t="shared" si="12"/>
        <v>0</v>
      </c>
    </row>
    <row r="820" spans="1:15">
      <c r="A820" s="1" t="s">
        <v>860</v>
      </c>
      <c r="B820" s="2">
        <v>44835</v>
      </c>
      <c r="C820" s="13" t="str">
        <f>TEXT(bbdd_Social_Media_Trends[[#This Row],[Post_Date]],"aaaa-mm")</f>
        <v>2022-10</v>
      </c>
      <c r="D820" s="1" t="s">
        <v>18</v>
      </c>
      <c r="E820" s="1" t="s">
        <v>52</v>
      </c>
      <c r="F820" s="1" t="s">
        <v>41</v>
      </c>
      <c r="G820" s="1" t="s">
        <v>37</v>
      </c>
      <c r="H820">
        <v>1365802</v>
      </c>
      <c r="I820">
        <v>451503</v>
      </c>
      <c r="J820">
        <v>91330</v>
      </c>
      <c r="K820">
        <v>25121</v>
      </c>
      <c r="L820">
        <f>bbdd_Social_Media_Trends[[#This Row],[Likes]]+bbdd_Social_Media_Trends[[#This Row],[Shares]]+bbdd_Social_Media_Trends[[#This Row],[Comments]]</f>
        <v>567954</v>
      </c>
      <c r="M820">
        <f>bbdd_Social_Media_Trends[[#This Row],[Interactions]]/bbdd_Social_Media_Trends[[#This Row],[Views]]</f>
        <v>0.41583919191800861</v>
      </c>
      <c r="N820" s="1" t="s">
        <v>29</v>
      </c>
      <c r="O820" s="4">
        <f t="shared" si="12"/>
        <v>0</v>
      </c>
    </row>
    <row r="821" spans="1:15">
      <c r="A821" s="1" t="s">
        <v>861</v>
      </c>
      <c r="B821" s="2">
        <v>44684</v>
      </c>
      <c r="C821" s="13" t="str">
        <f>TEXT(bbdd_Social_Media_Trends[[#This Row],[Post_Date]],"aaaa-mm")</f>
        <v>2022-05</v>
      </c>
      <c r="D821" s="1" t="s">
        <v>27</v>
      </c>
      <c r="E821" s="1" t="s">
        <v>39</v>
      </c>
      <c r="F821" s="1" t="s">
        <v>36</v>
      </c>
      <c r="G821" s="1" t="s">
        <v>15</v>
      </c>
      <c r="H821">
        <v>1417424</v>
      </c>
      <c r="I821">
        <v>390084</v>
      </c>
      <c r="J821">
        <v>26977</v>
      </c>
      <c r="K821">
        <v>44345</v>
      </c>
      <c r="L821">
        <f>bbdd_Social_Media_Trends[[#This Row],[Likes]]+bbdd_Social_Media_Trends[[#This Row],[Shares]]+bbdd_Social_Media_Trends[[#This Row],[Comments]]</f>
        <v>461406</v>
      </c>
      <c r="M821">
        <f>bbdd_Social_Media_Trends[[#This Row],[Interactions]]/bbdd_Social_Media_Trends[[#This Row],[Views]]</f>
        <v>0.3255243314632742</v>
      </c>
      <c r="N821" s="1" t="s">
        <v>16</v>
      </c>
      <c r="O821" s="4">
        <f t="shared" si="12"/>
        <v>0</v>
      </c>
    </row>
    <row r="822" spans="1:15">
      <c r="A822" s="1" t="s">
        <v>862</v>
      </c>
      <c r="B822" s="2">
        <v>45038</v>
      </c>
      <c r="C822" s="13" t="str">
        <f>TEXT(bbdd_Social_Media_Trends[[#This Row],[Post_Date]],"aaaa-mm")</f>
        <v>2023-04</v>
      </c>
      <c r="D822" s="1" t="s">
        <v>18</v>
      </c>
      <c r="E822" s="1" t="s">
        <v>19</v>
      </c>
      <c r="F822" s="1" t="s">
        <v>14</v>
      </c>
      <c r="G822" s="1" t="s">
        <v>50</v>
      </c>
      <c r="H822">
        <v>224135</v>
      </c>
      <c r="I822">
        <v>47344</v>
      </c>
      <c r="J822">
        <v>43245</v>
      </c>
      <c r="K822">
        <v>29392</v>
      </c>
      <c r="L822">
        <f>bbdd_Social_Media_Trends[[#This Row],[Likes]]+bbdd_Social_Media_Trends[[#This Row],[Shares]]+bbdd_Social_Media_Trends[[#This Row],[Comments]]</f>
        <v>119981</v>
      </c>
      <c r="M822">
        <f>bbdd_Social_Media_Trends[[#This Row],[Interactions]]/bbdd_Social_Media_Trends[[#This Row],[Views]]</f>
        <v>0.53530684632029801</v>
      </c>
      <c r="N822" s="1" t="s">
        <v>16</v>
      </c>
      <c r="O822" s="4">
        <f t="shared" si="12"/>
        <v>0</v>
      </c>
    </row>
    <row r="823" spans="1:15">
      <c r="A823" s="1" t="s">
        <v>863</v>
      </c>
      <c r="B823" s="2">
        <v>45226</v>
      </c>
      <c r="C823" s="13" t="str">
        <f>TEXT(bbdd_Social_Media_Trends[[#This Row],[Post_Date]],"aaaa-mm")</f>
        <v>2023-10</v>
      </c>
      <c r="D823" s="1" t="s">
        <v>24</v>
      </c>
      <c r="E823" s="1" t="s">
        <v>59</v>
      </c>
      <c r="F823" s="1" t="s">
        <v>47</v>
      </c>
      <c r="G823" s="1" t="s">
        <v>37</v>
      </c>
      <c r="H823">
        <v>3850575</v>
      </c>
      <c r="I823">
        <v>106942</v>
      </c>
      <c r="J823">
        <v>86204</v>
      </c>
      <c r="K823">
        <v>19709</v>
      </c>
      <c r="L823">
        <f>bbdd_Social_Media_Trends[[#This Row],[Likes]]+bbdd_Social_Media_Trends[[#This Row],[Shares]]+bbdd_Social_Media_Trends[[#This Row],[Comments]]</f>
        <v>212855</v>
      </c>
      <c r="M823">
        <f>bbdd_Social_Media_Trends[[#This Row],[Interactions]]/bbdd_Social_Media_Trends[[#This Row],[Views]]</f>
        <v>5.5278757068749469E-2</v>
      </c>
      <c r="N823" s="1" t="s">
        <v>16</v>
      </c>
      <c r="O823" s="4">
        <f t="shared" si="12"/>
        <v>0</v>
      </c>
    </row>
    <row r="824" spans="1:15">
      <c r="A824" s="1" t="s">
        <v>864</v>
      </c>
      <c r="B824" s="2">
        <v>44665</v>
      </c>
      <c r="C824" s="13" t="str">
        <f>TEXT(bbdd_Social_Media_Trends[[#This Row],[Post_Date]],"aaaa-mm")</f>
        <v>2022-04</v>
      </c>
      <c r="D824" s="1" t="s">
        <v>27</v>
      </c>
      <c r="E824" s="1" t="s">
        <v>13</v>
      </c>
      <c r="F824" s="1" t="s">
        <v>32</v>
      </c>
      <c r="G824" s="1" t="s">
        <v>37</v>
      </c>
      <c r="H824">
        <v>508550</v>
      </c>
      <c r="I824">
        <v>499157</v>
      </c>
      <c r="J824">
        <v>39933</v>
      </c>
      <c r="K824">
        <v>26111</v>
      </c>
      <c r="L824">
        <f>bbdd_Social_Media_Trends[[#This Row],[Likes]]+bbdd_Social_Media_Trends[[#This Row],[Shares]]+bbdd_Social_Media_Trends[[#This Row],[Comments]]</f>
        <v>565201</v>
      </c>
      <c r="M824">
        <f>bbdd_Social_Media_Trends[[#This Row],[Interactions]]/bbdd_Social_Media_Trends[[#This Row],[Views]]</f>
        <v>1.111397109428768</v>
      </c>
      <c r="N824" s="1" t="s">
        <v>29</v>
      </c>
      <c r="O824" s="4">
        <f t="shared" si="12"/>
        <v>0</v>
      </c>
    </row>
    <row r="825" spans="1:15">
      <c r="A825" s="1" t="s">
        <v>865</v>
      </c>
      <c r="B825" s="2">
        <v>44892</v>
      </c>
      <c r="C825" s="13" t="str">
        <f>TEXT(bbdd_Social_Media_Trends[[#This Row],[Post_Date]],"aaaa-mm")</f>
        <v>2022-11</v>
      </c>
      <c r="D825" s="1" t="s">
        <v>18</v>
      </c>
      <c r="E825" s="1" t="s">
        <v>49</v>
      </c>
      <c r="F825" s="1" t="s">
        <v>47</v>
      </c>
      <c r="G825" s="1" t="s">
        <v>21</v>
      </c>
      <c r="H825">
        <v>947923</v>
      </c>
      <c r="I825">
        <v>487612</v>
      </c>
      <c r="J825">
        <v>46542</v>
      </c>
      <c r="K825">
        <v>10658</v>
      </c>
      <c r="L825">
        <f>bbdd_Social_Media_Trends[[#This Row],[Likes]]+bbdd_Social_Media_Trends[[#This Row],[Shares]]+bbdd_Social_Media_Trends[[#This Row],[Comments]]</f>
        <v>544812</v>
      </c>
      <c r="M825">
        <f>bbdd_Social_Media_Trends[[#This Row],[Interactions]]/bbdd_Social_Media_Trends[[#This Row],[Views]]</f>
        <v>0.57474288523434924</v>
      </c>
      <c r="N825" s="1" t="s">
        <v>29</v>
      </c>
      <c r="O825" s="4">
        <f t="shared" si="12"/>
        <v>0</v>
      </c>
    </row>
    <row r="826" spans="1:15">
      <c r="A826" s="1" t="s">
        <v>866</v>
      </c>
      <c r="B826" s="2">
        <v>44746</v>
      </c>
      <c r="C826" s="13" t="str">
        <f>TEXT(bbdd_Social_Media_Trends[[#This Row],[Post_Date]],"aaaa-mm")</f>
        <v>2022-07</v>
      </c>
      <c r="D826" s="1" t="s">
        <v>18</v>
      </c>
      <c r="E826" s="1" t="s">
        <v>39</v>
      </c>
      <c r="F826" s="1" t="s">
        <v>47</v>
      </c>
      <c r="G826" s="1" t="s">
        <v>37</v>
      </c>
      <c r="H826">
        <v>102983</v>
      </c>
      <c r="I826">
        <v>341704</v>
      </c>
      <c r="J826">
        <v>82374</v>
      </c>
      <c r="K826">
        <v>8883</v>
      </c>
      <c r="L826">
        <f>bbdd_Social_Media_Trends[[#This Row],[Likes]]+bbdd_Social_Media_Trends[[#This Row],[Shares]]+bbdd_Social_Media_Trends[[#This Row],[Comments]]</f>
        <v>432961</v>
      </c>
      <c r="M826">
        <f>bbdd_Social_Media_Trends[[#This Row],[Interactions]]/bbdd_Social_Media_Trends[[#This Row],[Views]]</f>
        <v>4.2041987512502059</v>
      </c>
      <c r="N826" s="1" t="s">
        <v>29</v>
      </c>
      <c r="O826" s="4">
        <f t="shared" si="12"/>
        <v>0</v>
      </c>
    </row>
    <row r="827" spans="1:15">
      <c r="A827" s="1" t="s">
        <v>867</v>
      </c>
      <c r="B827" s="2">
        <v>44752</v>
      </c>
      <c r="C827" s="13" t="str">
        <f>TEXT(bbdd_Social_Media_Trends[[#This Row],[Post_Date]],"aaaa-mm")</f>
        <v>2022-07</v>
      </c>
      <c r="D827" s="1" t="s">
        <v>24</v>
      </c>
      <c r="E827" s="1" t="s">
        <v>49</v>
      </c>
      <c r="F827" s="1" t="s">
        <v>47</v>
      </c>
      <c r="G827" s="1" t="s">
        <v>44</v>
      </c>
      <c r="H827">
        <v>1224749</v>
      </c>
      <c r="I827">
        <v>336590</v>
      </c>
      <c r="J827">
        <v>37876</v>
      </c>
      <c r="K827">
        <v>39810</v>
      </c>
      <c r="L827">
        <f>bbdd_Social_Media_Trends[[#This Row],[Likes]]+bbdd_Social_Media_Trends[[#This Row],[Shares]]+bbdd_Social_Media_Trends[[#This Row],[Comments]]</f>
        <v>414276</v>
      </c>
      <c r="M827">
        <f>bbdd_Social_Media_Trends[[#This Row],[Interactions]]/bbdd_Social_Media_Trends[[#This Row],[Views]]</f>
        <v>0.33825379730867305</v>
      </c>
      <c r="N827" s="1" t="s">
        <v>16</v>
      </c>
      <c r="O827" s="4">
        <f t="shared" si="12"/>
        <v>0</v>
      </c>
    </row>
    <row r="828" spans="1:15">
      <c r="A828" s="1" t="s">
        <v>868</v>
      </c>
      <c r="B828" s="2">
        <v>45006</v>
      </c>
      <c r="C828" s="13" t="str">
        <f>TEXT(bbdd_Social_Media_Trends[[#This Row],[Post_Date]],"aaaa-mm")</f>
        <v>2023-03</v>
      </c>
      <c r="D828" s="1" t="s">
        <v>12</v>
      </c>
      <c r="E828" s="1" t="s">
        <v>46</v>
      </c>
      <c r="F828" s="1" t="s">
        <v>20</v>
      </c>
      <c r="G828" s="1" t="s">
        <v>44</v>
      </c>
      <c r="H828">
        <v>4821602</v>
      </c>
      <c r="I828">
        <v>98539</v>
      </c>
      <c r="J828">
        <v>52608</v>
      </c>
      <c r="K828">
        <v>46508</v>
      </c>
      <c r="L828">
        <f>bbdd_Social_Media_Trends[[#This Row],[Likes]]+bbdd_Social_Media_Trends[[#This Row],[Shares]]+bbdd_Social_Media_Trends[[#This Row],[Comments]]</f>
        <v>197655</v>
      </c>
      <c r="M828">
        <f>bbdd_Social_Media_Trends[[#This Row],[Interactions]]/bbdd_Social_Media_Trends[[#This Row],[Views]]</f>
        <v>4.0993636554821404E-2</v>
      </c>
      <c r="N828" s="1" t="s">
        <v>16</v>
      </c>
      <c r="O828" s="4">
        <f t="shared" si="12"/>
        <v>0</v>
      </c>
    </row>
    <row r="829" spans="1:15">
      <c r="A829" s="1" t="s">
        <v>869</v>
      </c>
      <c r="B829" s="2">
        <v>44628</v>
      </c>
      <c r="C829" s="13" t="str">
        <f>TEXT(bbdd_Social_Media_Trends[[#This Row],[Post_Date]],"aaaa-mm")</f>
        <v>2022-03</v>
      </c>
      <c r="D829" s="1" t="s">
        <v>12</v>
      </c>
      <c r="E829" s="1" t="s">
        <v>49</v>
      </c>
      <c r="F829" s="1" t="s">
        <v>14</v>
      </c>
      <c r="G829" s="1" t="s">
        <v>37</v>
      </c>
      <c r="H829">
        <v>4157229</v>
      </c>
      <c r="I829">
        <v>429729</v>
      </c>
      <c r="J829">
        <v>97695</v>
      </c>
      <c r="K829">
        <v>38020</v>
      </c>
      <c r="L829">
        <f>bbdd_Social_Media_Trends[[#This Row],[Likes]]+bbdd_Social_Media_Trends[[#This Row],[Shares]]+bbdd_Social_Media_Trends[[#This Row],[Comments]]</f>
        <v>565444</v>
      </c>
      <c r="M829">
        <f>bbdd_Social_Media_Trends[[#This Row],[Interactions]]/bbdd_Social_Media_Trends[[#This Row],[Views]]</f>
        <v>0.13601463859700777</v>
      </c>
      <c r="N829" s="1" t="s">
        <v>22</v>
      </c>
      <c r="O829" s="4">
        <f t="shared" si="12"/>
        <v>0</v>
      </c>
    </row>
    <row r="830" spans="1:15">
      <c r="A830" s="1" t="s">
        <v>870</v>
      </c>
      <c r="B830" s="2">
        <v>45167</v>
      </c>
      <c r="C830" s="13" t="str">
        <f>TEXT(bbdd_Social_Media_Trends[[#This Row],[Post_Date]],"aaaa-mm")</f>
        <v>2023-08</v>
      </c>
      <c r="D830" s="1" t="s">
        <v>27</v>
      </c>
      <c r="E830" s="1" t="s">
        <v>59</v>
      </c>
      <c r="F830" s="1" t="s">
        <v>32</v>
      </c>
      <c r="G830" s="1" t="s">
        <v>37</v>
      </c>
      <c r="H830">
        <v>4586518</v>
      </c>
      <c r="I830">
        <v>265120</v>
      </c>
      <c r="J830">
        <v>57069</v>
      </c>
      <c r="K830">
        <v>18054</v>
      </c>
      <c r="L830">
        <f>bbdd_Social_Media_Trends[[#This Row],[Likes]]+bbdd_Social_Media_Trends[[#This Row],[Shares]]+bbdd_Social_Media_Trends[[#This Row],[Comments]]</f>
        <v>340243</v>
      </c>
      <c r="M830">
        <f>bbdd_Social_Media_Trends[[#This Row],[Interactions]]/bbdd_Social_Media_Trends[[#This Row],[Views]]</f>
        <v>7.4183291115395164E-2</v>
      </c>
      <c r="N830" s="1" t="s">
        <v>22</v>
      </c>
      <c r="O830" s="4">
        <f t="shared" si="12"/>
        <v>0</v>
      </c>
    </row>
    <row r="831" spans="1:15">
      <c r="A831" s="1" t="s">
        <v>871</v>
      </c>
      <c r="B831" s="2">
        <v>44573</v>
      </c>
      <c r="C831" s="13" t="str">
        <f>TEXT(bbdd_Social_Media_Trends[[#This Row],[Post_Date]],"aaaa-mm")</f>
        <v>2022-01</v>
      </c>
      <c r="D831" s="1" t="s">
        <v>24</v>
      </c>
      <c r="E831" s="1" t="s">
        <v>52</v>
      </c>
      <c r="F831" s="1" t="s">
        <v>41</v>
      </c>
      <c r="G831" s="1" t="s">
        <v>21</v>
      </c>
      <c r="H831">
        <v>2552020</v>
      </c>
      <c r="I831">
        <v>45301</v>
      </c>
      <c r="J831">
        <v>86964</v>
      </c>
      <c r="K831">
        <v>1054</v>
      </c>
      <c r="L831">
        <f>bbdd_Social_Media_Trends[[#This Row],[Likes]]+bbdd_Social_Media_Trends[[#This Row],[Shares]]+bbdd_Social_Media_Trends[[#This Row],[Comments]]</f>
        <v>133319</v>
      </c>
      <c r="M831">
        <f>bbdd_Social_Media_Trends[[#This Row],[Interactions]]/bbdd_Social_Media_Trends[[#This Row],[Views]]</f>
        <v>5.2240578051896143E-2</v>
      </c>
      <c r="N831" s="1" t="s">
        <v>22</v>
      </c>
      <c r="O831" s="4">
        <f t="shared" si="12"/>
        <v>0</v>
      </c>
    </row>
    <row r="832" spans="1:15">
      <c r="A832" s="1" t="s">
        <v>872</v>
      </c>
      <c r="B832" s="2">
        <v>45075</v>
      </c>
      <c r="C832" s="13" t="str">
        <f>TEXT(bbdd_Social_Media_Trends[[#This Row],[Post_Date]],"aaaa-mm")</f>
        <v>2023-05</v>
      </c>
      <c r="D832" s="1" t="s">
        <v>24</v>
      </c>
      <c r="E832" s="1" t="s">
        <v>59</v>
      </c>
      <c r="F832" s="1" t="s">
        <v>36</v>
      </c>
      <c r="G832" s="1" t="s">
        <v>25</v>
      </c>
      <c r="H832">
        <v>160483</v>
      </c>
      <c r="I832">
        <v>383250</v>
      </c>
      <c r="J832">
        <v>33960</v>
      </c>
      <c r="K832">
        <v>35029</v>
      </c>
      <c r="L832">
        <f>bbdd_Social_Media_Trends[[#This Row],[Likes]]+bbdd_Social_Media_Trends[[#This Row],[Shares]]+bbdd_Social_Media_Trends[[#This Row],[Comments]]</f>
        <v>452239</v>
      </c>
      <c r="M832">
        <f>bbdd_Social_Media_Trends[[#This Row],[Interactions]]/bbdd_Social_Media_Trends[[#This Row],[Views]]</f>
        <v>2.8179869518889853</v>
      </c>
      <c r="N832" s="1" t="s">
        <v>16</v>
      </c>
      <c r="O832" s="4">
        <f t="shared" si="12"/>
        <v>0</v>
      </c>
    </row>
    <row r="833" spans="1:15">
      <c r="A833" s="1" t="s">
        <v>873</v>
      </c>
      <c r="B833" s="2">
        <v>44981</v>
      </c>
      <c r="C833" s="13" t="str">
        <f>TEXT(bbdd_Social_Media_Trends[[#This Row],[Post_Date]],"aaaa-mm")</f>
        <v>2023-02</v>
      </c>
      <c r="D833" s="1" t="s">
        <v>27</v>
      </c>
      <c r="E833" s="1" t="s">
        <v>35</v>
      </c>
      <c r="F833" s="1" t="s">
        <v>47</v>
      </c>
      <c r="G833" s="1" t="s">
        <v>15</v>
      </c>
      <c r="H833">
        <v>1065072</v>
      </c>
      <c r="I833">
        <v>33441</v>
      </c>
      <c r="J833">
        <v>17591</v>
      </c>
      <c r="K833">
        <v>36956</v>
      </c>
      <c r="L833">
        <f>bbdd_Social_Media_Trends[[#This Row],[Likes]]+bbdd_Social_Media_Trends[[#This Row],[Shares]]+bbdd_Social_Media_Trends[[#This Row],[Comments]]</f>
        <v>87988</v>
      </c>
      <c r="M833">
        <f>bbdd_Social_Media_Trends[[#This Row],[Interactions]]/bbdd_Social_Media_Trends[[#This Row],[Views]]</f>
        <v>8.2612255321705949E-2</v>
      </c>
      <c r="N833" s="1" t="s">
        <v>29</v>
      </c>
      <c r="O833" s="4">
        <f t="shared" si="12"/>
        <v>0</v>
      </c>
    </row>
    <row r="834" spans="1:15">
      <c r="A834" s="1" t="s">
        <v>874</v>
      </c>
      <c r="B834" s="2">
        <v>44852</v>
      </c>
      <c r="C834" s="13" t="str">
        <f>TEXT(bbdd_Social_Media_Trends[[#This Row],[Post_Date]],"aaaa-mm")</f>
        <v>2022-10</v>
      </c>
      <c r="D834" s="1" t="s">
        <v>27</v>
      </c>
      <c r="E834" s="1" t="s">
        <v>52</v>
      </c>
      <c r="F834" s="1" t="s">
        <v>41</v>
      </c>
      <c r="G834" s="1" t="s">
        <v>50</v>
      </c>
      <c r="H834">
        <v>111712</v>
      </c>
      <c r="I834">
        <v>374446</v>
      </c>
      <c r="J834">
        <v>85509</v>
      </c>
      <c r="K834">
        <v>48663</v>
      </c>
      <c r="L834">
        <f>bbdd_Social_Media_Trends[[#This Row],[Likes]]+bbdd_Social_Media_Trends[[#This Row],[Shares]]+bbdd_Social_Media_Trends[[#This Row],[Comments]]</f>
        <v>508618</v>
      </c>
      <c r="M834">
        <f>bbdd_Social_Media_Trends[[#This Row],[Interactions]]/bbdd_Social_Media_Trends[[#This Row],[Views]]</f>
        <v>4.5529397020910913</v>
      </c>
      <c r="N834" s="1" t="s">
        <v>29</v>
      </c>
      <c r="O834" s="4">
        <f t="shared" ref="O834:O897" si="13">IF(ISERROR(VLOOKUP(A834,A835:A5832,1,FALSE)),0, 1)</f>
        <v>0</v>
      </c>
    </row>
    <row r="835" spans="1:15">
      <c r="A835" s="1" t="s">
        <v>875</v>
      </c>
      <c r="B835" s="2">
        <v>45264</v>
      </c>
      <c r="C835" s="13" t="str">
        <f>TEXT(bbdd_Social_Media_Trends[[#This Row],[Post_Date]],"aaaa-mm")</f>
        <v>2023-12</v>
      </c>
      <c r="D835" s="1" t="s">
        <v>18</v>
      </c>
      <c r="E835" s="1" t="s">
        <v>13</v>
      </c>
      <c r="F835" s="1" t="s">
        <v>20</v>
      </c>
      <c r="G835" s="1" t="s">
        <v>21</v>
      </c>
      <c r="H835">
        <v>4613593</v>
      </c>
      <c r="I835">
        <v>197157</v>
      </c>
      <c r="J835">
        <v>10941</v>
      </c>
      <c r="K835">
        <v>47136</v>
      </c>
      <c r="L835">
        <f>bbdd_Social_Media_Trends[[#This Row],[Likes]]+bbdd_Social_Media_Trends[[#This Row],[Shares]]+bbdd_Social_Media_Trends[[#This Row],[Comments]]</f>
        <v>255234</v>
      </c>
      <c r="M835">
        <f>bbdd_Social_Media_Trends[[#This Row],[Interactions]]/bbdd_Social_Media_Trends[[#This Row],[Views]]</f>
        <v>5.5322175146355561E-2</v>
      </c>
      <c r="N835" s="1" t="s">
        <v>16</v>
      </c>
      <c r="O835" s="4">
        <f t="shared" si="13"/>
        <v>0</v>
      </c>
    </row>
    <row r="836" spans="1:15">
      <c r="A836" s="1" t="s">
        <v>876</v>
      </c>
      <c r="B836" s="2">
        <v>44605</v>
      </c>
      <c r="C836" s="13" t="str">
        <f>TEXT(bbdd_Social_Media_Trends[[#This Row],[Post_Date]],"aaaa-mm")</f>
        <v>2022-02</v>
      </c>
      <c r="D836" s="1" t="s">
        <v>18</v>
      </c>
      <c r="E836" s="1" t="s">
        <v>57</v>
      </c>
      <c r="F836" s="1" t="s">
        <v>20</v>
      </c>
      <c r="G836" s="1" t="s">
        <v>15</v>
      </c>
      <c r="H836">
        <v>3678203</v>
      </c>
      <c r="I836">
        <v>106484</v>
      </c>
      <c r="J836">
        <v>25338</v>
      </c>
      <c r="K836">
        <v>25691</v>
      </c>
      <c r="L836">
        <f>bbdd_Social_Media_Trends[[#This Row],[Likes]]+bbdd_Social_Media_Trends[[#This Row],[Shares]]+bbdd_Social_Media_Trends[[#This Row],[Comments]]</f>
        <v>157513</v>
      </c>
      <c r="M836">
        <f>bbdd_Social_Media_Trends[[#This Row],[Interactions]]/bbdd_Social_Media_Trends[[#This Row],[Views]]</f>
        <v>4.2823356949031902E-2</v>
      </c>
      <c r="N836" s="1" t="s">
        <v>16</v>
      </c>
      <c r="O836" s="4">
        <f t="shared" si="13"/>
        <v>0</v>
      </c>
    </row>
    <row r="837" spans="1:15">
      <c r="A837" s="1" t="s">
        <v>877</v>
      </c>
      <c r="B837" s="2">
        <v>44889</v>
      </c>
      <c r="C837" s="13" t="str">
        <f>TEXT(bbdd_Social_Media_Trends[[#This Row],[Post_Date]],"aaaa-mm")</f>
        <v>2022-11</v>
      </c>
      <c r="D837" s="1" t="s">
        <v>18</v>
      </c>
      <c r="E837" s="1" t="s">
        <v>52</v>
      </c>
      <c r="F837" s="1" t="s">
        <v>36</v>
      </c>
      <c r="G837" s="1" t="s">
        <v>60</v>
      </c>
      <c r="H837">
        <v>2609916</v>
      </c>
      <c r="I837">
        <v>421798</v>
      </c>
      <c r="J837">
        <v>69244</v>
      </c>
      <c r="K837">
        <v>20168</v>
      </c>
      <c r="L837">
        <f>bbdd_Social_Media_Trends[[#This Row],[Likes]]+bbdd_Social_Media_Trends[[#This Row],[Shares]]+bbdd_Social_Media_Trends[[#This Row],[Comments]]</f>
        <v>511210</v>
      </c>
      <c r="M837">
        <f>bbdd_Social_Media_Trends[[#This Row],[Interactions]]/bbdd_Social_Media_Trends[[#This Row],[Views]]</f>
        <v>0.19587220431615424</v>
      </c>
      <c r="N837" s="1" t="s">
        <v>16</v>
      </c>
      <c r="O837" s="4">
        <f t="shared" si="13"/>
        <v>0</v>
      </c>
    </row>
    <row r="838" spans="1:15">
      <c r="A838" s="1" t="s">
        <v>878</v>
      </c>
      <c r="B838" s="2">
        <v>44716</v>
      </c>
      <c r="C838" s="13" t="str">
        <f>TEXT(bbdd_Social_Media_Trends[[#This Row],[Post_Date]],"aaaa-mm")</f>
        <v>2022-06</v>
      </c>
      <c r="D838" s="1" t="s">
        <v>18</v>
      </c>
      <c r="E838" s="1" t="s">
        <v>46</v>
      </c>
      <c r="F838" s="1" t="s">
        <v>14</v>
      </c>
      <c r="G838" s="1" t="s">
        <v>50</v>
      </c>
      <c r="H838">
        <v>636678</v>
      </c>
      <c r="I838">
        <v>43943</v>
      </c>
      <c r="J838">
        <v>48909</v>
      </c>
      <c r="K838">
        <v>41810</v>
      </c>
      <c r="L838">
        <f>bbdd_Social_Media_Trends[[#This Row],[Likes]]+bbdd_Social_Media_Trends[[#This Row],[Shares]]+bbdd_Social_Media_Trends[[#This Row],[Comments]]</f>
        <v>134662</v>
      </c>
      <c r="M838">
        <f>bbdd_Social_Media_Trends[[#This Row],[Interactions]]/bbdd_Social_Media_Trends[[#This Row],[Views]]</f>
        <v>0.21150722971423544</v>
      </c>
      <c r="N838" s="1" t="s">
        <v>22</v>
      </c>
      <c r="O838" s="4">
        <f t="shared" si="13"/>
        <v>0</v>
      </c>
    </row>
    <row r="839" spans="1:15">
      <c r="A839" s="1" t="s">
        <v>879</v>
      </c>
      <c r="B839" s="2">
        <v>44598</v>
      </c>
      <c r="C839" s="13" t="str">
        <f>TEXT(bbdd_Social_Media_Trends[[#This Row],[Post_Date]],"aaaa-mm")</f>
        <v>2022-02</v>
      </c>
      <c r="D839" s="1" t="s">
        <v>12</v>
      </c>
      <c r="E839" s="1" t="s">
        <v>46</v>
      </c>
      <c r="F839" s="1" t="s">
        <v>14</v>
      </c>
      <c r="G839" s="1" t="s">
        <v>60</v>
      </c>
      <c r="H839">
        <v>2825065</v>
      </c>
      <c r="I839">
        <v>400017</v>
      </c>
      <c r="J839">
        <v>84642</v>
      </c>
      <c r="K839">
        <v>9441</v>
      </c>
      <c r="L839">
        <f>bbdd_Social_Media_Trends[[#This Row],[Likes]]+bbdd_Social_Media_Trends[[#This Row],[Shares]]+bbdd_Social_Media_Trends[[#This Row],[Comments]]</f>
        <v>494100</v>
      </c>
      <c r="M839">
        <f>bbdd_Social_Media_Trends[[#This Row],[Interactions]]/bbdd_Social_Media_Trends[[#This Row],[Views]]</f>
        <v>0.17489863065097616</v>
      </c>
      <c r="N839" s="1" t="s">
        <v>22</v>
      </c>
      <c r="O839" s="4">
        <f t="shared" si="13"/>
        <v>0</v>
      </c>
    </row>
    <row r="840" spans="1:15">
      <c r="A840" s="1" t="s">
        <v>880</v>
      </c>
      <c r="B840" s="2">
        <v>45009</v>
      </c>
      <c r="C840" s="13" t="str">
        <f>TEXT(bbdd_Social_Media_Trends[[#This Row],[Post_Date]],"aaaa-mm")</f>
        <v>2023-03</v>
      </c>
      <c r="D840" s="1" t="s">
        <v>12</v>
      </c>
      <c r="E840" s="1" t="s">
        <v>49</v>
      </c>
      <c r="F840" s="1" t="s">
        <v>36</v>
      </c>
      <c r="G840" s="1" t="s">
        <v>15</v>
      </c>
      <c r="H840">
        <v>4562262</v>
      </c>
      <c r="I840">
        <v>96215</v>
      </c>
      <c r="J840">
        <v>869</v>
      </c>
      <c r="K840">
        <v>7479</v>
      </c>
      <c r="L840">
        <f>bbdd_Social_Media_Trends[[#This Row],[Likes]]+bbdd_Social_Media_Trends[[#This Row],[Shares]]+bbdd_Social_Media_Trends[[#This Row],[Comments]]</f>
        <v>104563</v>
      </c>
      <c r="M840">
        <f>bbdd_Social_Media_Trends[[#This Row],[Interactions]]/bbdd_Social_Media_Trends[[#This Row],[Views]]</f>
        <v>2.2919113369639886E-2</v>
      </c>
      <c r="N840" s="1" t="s">
        <v>16</v>
      </c>
      <c r="O840" s="4">
        <f t="shared" si="13"/>
        <v>0</v>
      </c>
    </row>
    <row r="841" spans="1:15">
      <c r="A841" s="1" t="s">
        <v>881</v>
      </c>
      <c r="B841" s="2">
        <v>44969</v>
      </c>
      <c r="C841" s="13" t="str">
        <f>TEXT(bbdd_Social_Media_Trends[[#This Row],[Post_Date]],"aaaa-mm")</f>
        <v>2023-02</v>
      </c>
      <c r="D841" s="1" t="s">
        <v>27</v>
      </c>
      <c r="E841" s="1" t="s">
        <v>59</v>
      </c>
      <c r="F841" s="1" t="s">
        <v>32</v>
      </c>
      <c r="G841" s="1" t="s">
        <v>21</v>
      </c>
      <c r="H841">
        <v>4356591</v>
      </c>
      <c r="I841">
        <v>67603</v>
      </c>
      <c r="J841">
        <v>24821</v>
      </c>
      <c r="K841">
        <v>21031</v>
      </c>
      <c r="L841">
        <f>bbdd_Social_Media_Trends[[#This Row],[Likes]]+bbdd_Social_Media_Trends[[#This Row],[Shares]]+bbdd_Social_Media_Trends[[#This Row],[Comments]]</f>
        <v>113455</v>
      </c>
      <c r="M841">
        <f>bbdd_Social_Media_Trends[[#This Row],[Interactions]]/bbdd_Social_Media_Trends[[#This Row],[Views]]</f>
        <v>2.6042150846843325E-2</v>
      </c>
      <c r="N841" s="1" t="s">
        <v>29</v>
      </c>
      <c r="O841" s="4">
        <f t="shared" si="13"/>
        <v>0</v>
      </c>
    </row>
    <row r="842" spans="1:15">
      <c r="A842" s="1" t="s">
        <v>882</v>
      </c>
      <c r="B842" s="2">
        <v>44862</v>
      </c>
      <c r="C842" s="13" t="str">
        <f>TEXT(bbdd_Social_Media_Trends[[#This Row],[Post_Date]],"aaaa-mm")</f>
        <v>2022-10</v>
      </c>
      <c r="D842" s="1" t="s">
        <v>18</v>
      </c>
      <c r="E842" s="1" t="s">
        <v>35</v>
      </c>
      <c r="F842" s="1" t="s">
        <v>32</v>
      </c>
      <c r="G842" s="1" t="s">
        <v>25</v>
      </c>
      <c r="H842">
        <v>4754509</v>
      </c>
      <c r="I842">
        <v>424316</v>
      </c>
      <c r="J842">
        <v>30621</v>
      </c>
      <c r="K842">
        <v>18374</v>
      </c>
      <c r="L842">
        <f>bbdd_Social_Media_Trends[[#This Row],[Likes]]+bbdd_Social_Media_Trends[[#This Row],[Shares]]+bbdd_Social_Media_Trends[[#This Row],[Comments]]</f>
        <v>473311</v>
      </c>
      <c r="M842">
        <f>bbdd_Social_Media_Trends[[#This Row],[Interactions]]/bbdd_Social_Media_Trends[[#This Row],[Views]]</f>
        <v>9.9549921979325315E-2</v>
      </c>
      <c r="N842" s="1" t="s">
        <v>22</v>
      </c>
      <c r="O842" s="4">
        <f t="shared" si="13"/>
        <v>0</v>
      </c>
    </row>
    <row r="843" spans="1:15">
      <c r="A843" s="1" t="s">
        <v>883</v>
      </c>
      <c r="B843" s="2">
        <v>45050</v>
      </c>
      <c r="C843" s="13" t="str">
        <f>TEXT(bbdd_Social_Media_Trends[[#This Row],[Post_Date]],"aaaa-mm")</f>
        <v>2023-05</v>
      </c>
      <c r="D843" s="1" t="s">
        <v>27</v>
      </c>
      <c r="E843" s="1" t="s">
        <v>13</v>
      </c>
      <c r="F843" s="1" t="s">
        <v>41</v>
      </c>
      <c r="G843" s="1" t="s">
        <v>21</v>
      </c>
      <c r="H843">
        <v>4841421</v>
      </c>
      <c r="I843">
        <v>339554</v>
      </c>
      <c r="J843">
        <v>33055</v>
      </c>
      <c r="K843">
        <v>48880</v>
      </c>
      <c r="L843">
        <f>bbdd_Social_Media_Trends[[#This Row],[Likes]]+bbdd_Social_Media_Trends[[#This Row],[Shares]]+bbdd_Social_Media_Trends[[#This Row],[Comments]]</f>
        <v>421489</v>
      </c>
      <c r="M843">
        <f>bbdd_Social_Media_Trends[[#This Row],[Interactions]]/bbdd_Social_Media_Trends[[#This Row],[Views]]</f>
        <v>8.7058944057953239E-2</v>
      </c>
      <c r="N843" s="1" t="s">
        <v>16</v>
      </c>
      <c r="O843" s="4">
        <f t="shared" si="13"/>
        <v>0</v>
      </c>
    </row>
    <row r="844" spans="1:15">
      <c r="A844" s="1" t="s">
        <v>884</v>
      </c>
      <c r="B844" s="2">
        <v>44773</v>
      </c>
      <c r="C844" s="13" t="str">
        <f>TEXT(bbdd_Social_Media_Trends[[#This Row],[Post_Date]],"aaaa-mm")</f>
        <v>2022-07</v>
      </c>
      <c r="D844" s="1" t="s">
        <v>18</v>
      </c>
      <c r="E844" s="1" t="s">
        <v>35</v>
      </c>
      <c r="F844" s="1" t="s">
        <v>47</v>
      </c>
      <c r="G844" s="1" t="s">
        <v>60</v>
      </c>
      <c r="H844">
        <v>3545758</v>
      </c>
      <c r="I844">
        <v>365667</v>
      </c>
      <c r="J844">
        <v>98281</v>
      </c>
      <c r="K844">
        <v>27784</v>
      </c>
      <c r="L844">
        <f>bbdd_Social_Media_Trends[[#This Row],[Likes]]+bbdd_Social_Media_Trends[[#This Row],[Shares]]+bbdd_Social_Media_Trends[[#This Row],[Comments]]</f>
        <v>491732</v>
      </c>
      <c r="M844">
        <f>bbdd_Social_Media_Trends[[#This Row],[Interactions]]/bbdd_Social_Media_Trends[[#This Row],[Views]]</f>
        <v>0.13868177128839587</v>
      </c>
      <c r="N844" s="1" t="s">
        <v>16</v>
      </c>
      <c r="O844" s="4">
        <f t="shared" si="13"/>
        <v>0</v>
      </c>
    </row>
    <row r="845" spans="1:15">
      <c r="A845" s="1" t="s">
        <v>885</v>
      </c>
      <c r="B845" s="2">
        <v>45288</v>
      </c>
      <c r="C845" s="13" t="str">
        <f>TEXT(bbdd_Social_Media_Trends[[#This Row],[Post_Date]],"aaaa-mm")</f>
        <v>2023-12</v>
      </c>
      <c r="D845" s="1" t="s">
        <v>12</v>
      </c>
      <c r="E845" s="1" t="s">
        <v>57</v>
      </c>
      <c r="F845" s="1" t="s">
        <v>14</v>
      </c>
      <c r="G845" s="1" t="s">
        <v>60</v>
      </c>
      <c r="H845">
        <v>4221248</v>
      </c>
      <c r="I845">
        <v>87215</v>
      </c>
      <c r="J845">
        <v>17939</v>
      </c>
      <c r="K845">
        <v>14743</v>
      </c>
      <c r="L845">
        <f>bbdd_Social_Media_Trends[[#This Row],[Likes]]+bbdd_Social_Media_Trends[[#This Row],[Shares]]+bbdd_Social_Media_Trends[[#This Row],[Comments]]</f>
        <v>119897</v>
      </c>
      <c r="M845">
        <f>bbdd_Social_Media_Trends[[#This Row],[Interactions]]/bbdd_Social_Media_Trends[[#This Row],[Views]]</f>
        <v>2.8403211562078323E-2</v>
      </c>
      <c r="N845" s="1" t="s">
        <v>29</v>
      </c>
      <c r="O845" s="4">
        <f t="shared" si="13"/>
        <v>0</v>
      </c>
    </row>
    <row r="846" spans="1:15">
      <c r="A846" s="1" t="s">
        <v>886</v>
      </c>
      <c r="B846" s="2">
        <v>44801</v>
      </c>
      <c r="C846" s="13" t="str">
        <f>TEXT(bbdd_Social_Media_Trends[[#This Row],[Post_Date]],"aaaa-mm")</f>
        <v>2022-08</v>
      </c>
      <c r="D846" s="1" t="s">
        <v>18</v>
      </c>
      <c r="E846" s="1" t="s">
        <v>39</v>
      </c>
      <c r="F846" s="1" t="s">
        <v>36</v>
      </c>
      <c r="G846" s="1" t="s">
        <v>37</v>
      </c>
      <c r="H846">
        <v>3481771</v>
      </c>
      <c r="I846">
        <v>299306</v>
      </c>
      <c r="J846">
        <v>45796</v>
      </c>
      <c r="K846">
        <v>27535</v>
      </c>
      <c r="L846">
        <f>bbdd_Social_Media_Trends[[#This Row],[Likes]]+bbdd_Social_Media_Trends[[#This Row],[Shares]]+bbdd_Social_Media_Trends[[#This Row],[Comments]]</f>
        <v>372637</v>
      </c>
      <c r="M846">
        <f>bbdd_Social_Media_Trends[[#This Row],[Interactions]]/bbdd_Social_Media_Trends[[#This Row],[Views]]</f>
        <v>0.10702513175047985</v>
      </c>
      <c r="N846" s="1" t="s">
        <v>29</v>
      </c>
      <c r="O846" s="4">
        <f t="shared" si="13"/>
        <v>0</v>
      </c>
    </row>
    <row r="847" spans="1:15">
      <c r="A847" s="1" t="s">
        <v>887</v>
      </c>
      <c r="B847" s="2">
        <v>45147</v>
      </c>
      <c r="C847" s="13" t="str">
        <f>TEXT(bbdd_Social_Media_Trends[[#This Row],[Post_Date]],"aaaa-mm")</f>
        <v>2023-08</v>
      </c>
      <c r="D847" s="1" t="s">
        <v>24</v>
      </c>
      <c r="E847" s="1" t="s">
        <v>57</v>
      </c>
      <c r="F847" s="1" t="s">
        <v>36</v>
      </c>
      <c r="G847" s="1" t="s">
        <v>25</v>
      </c>
      <c r="H847">
        <v>1262231</v>
      </c>
      <c r="I847">
        <v>240848</v>
      </c>
      <c r="J847">
        <v>63648</v>
      </c>
      <c r="K847">
        <v>46400</v>
      </c>
      <c r="L847">
        <f>bbdd_Social_Media_Trends[[#This Row],[Likes]]+bbdd_Social_Media_Trends[[#This Row],[Shares]]+bbdd_Social_Media_Trends[[#This Row],[Comments]]</f>
        <v>350896</v>
      </c>
      <c r="M847">
        <f>bbdd_Social_Media_Trends[[#This Row],[Interactions]]/bbdd_Social_Media_Trends[[#This Row],[Views]]</f>
        <v>0.27799665829788683</v>
      </c>
      <c r="N847" s="1" t="s">
        <v>29</v>
      </c>
      <c r="O847" s="4">
        <f t="shared" si="13"/>
        <v>0</v>
      </c>
    </row>
    <row r="848" spans="1:15">
      <c r="A848" s="1" t="s">
        <v>888</v>
      </c>
      <c r="B848" s="2">
        <v>45018</v>
      </c>
      <c r="C848" s="13" t="str">
        <f>TEXT(bbdd_Social_Media_Trends[[#This Row],[Post_Date]],"aaaa-mm")</f>
        <v>2023-04</v>
      </c>
      <c r="D848" s="1" t="s">
        <v>18</v>
      </c>
      <c r="E848" s="1" t="s">
        <v>19</v>
      </c>
      <c r="F848" s="1" t="s">
        <v>14</v>
      </c>
      <c r="G848" s="1" t="s">
        <v>21</v>
      </c>
      <c r="H848">
        <v>735190</v>
      </c>
      <c r="I848">
        <v>421586</v>
      </c>
      <c r="J848">
        <v>62738</v>
      </c>
      <c r="K848">
        <v>38778</v>
      </c>
      <c r="L848">
        <f>bbdd_Social_Media_Trends[[#This Row],[Likes]]+bbdd_Social_Media_Trends[[#This Row],[Shares]]+bbdd_Social_Media_Trends[[#This Row],[Comments]]</f>
        <v>523102</v>
      </c>
      <c r="M848">
        <f>bbdd_Social_Media_Trends[[#This Row],[Interactions]]/bbdd_Social_Media_Trends[[#This Row],[Views]]</f>
        <v>0.71151947115711589</v>
      </c>
      <c r="N848" s="1" t="s">
        <v>29</v>
      </c>
      <c r="O848" s="4">
        <f t="shared" si="13"/>
        <v>0</v>
      </c>
    </row>
    <row r="849" spans="1:15">
      <c r="A849" s="1" t="s">
        <v>889</v>
      </c>
      <c r="B849" s="2">
        <v>44611</v>
      </c>
      <c r="C849" s="13" t="str">
        <f>TEXT(bbdd_Social_Media_Trends[[#This Row],[Post_Date]],"aaaa-mm")</f>
        <v>2022-02</v>
      </c>
      <c r="D849" s="1" t="s">
        <v>18</v>
      </c>
      <c r="E849" s="1" t="s">
        <v>13</v>
      </c>
      <c r="F849" s="1" t="s">
        <v>36</v>
      </c>
      <c r="G849" s="1" t="s">
        <v>25</v>
      </c>
      <c r="H849">
        <v>2635991</v>
      </c>
      <c r="I849">
        <v>187823</v>
      </c>
      <c r="J849">
        <v>29537</v>
      </c>
      <c r="K849">
        <v>46857</v>
      </c>
      <c r="L849">
        <f>bbdd_Social_Media_Trends[[#This Row],[Likes]]+bbdd_Social_Media_Trends[[#This Row],[Shares]]+bbdd_Social_Media_Trends[[#This Row],[Comments]]</f>
        <v>264217</v>
      </c>
      <c r="M849">
        <f>bbdd_Social_Media_Trends[[#This Row],[Interactions]]/bbdd_Social_Media_Trends[[#This Row],[Views]]</f>
        <v>0.10023440899456788</v>
      </c>
      <c r="N849" s="1" t="s">
        <v>29</v>
      </c>
      <c r="O849" s="4">
        <f t="shared" si="13"/>
        <v>0</v>
      </c>
    </row>
    <row r="850" spans="1:15">
      <c r="A850" s="1" t="s">
        <v>890</v>
      </c>
      <c r="B850" s="2">
        <v>44873</v>
      </c>
      <c r="C850" s="13" t="str">
        <f>TEXT(bbdd_Social_Media_Trends[[#This Row],[Post_Date]],"aaaa-mm")</f>
        <v>2022-11</v>
      </c>
      <c r="D850" s="1" t="s">
        <v>18</v>
      </c>
      <c r="E850" s="1" t="s">
        <v>31</v>
      </c>
      <c r="F850" s="1" t="s">
        <v>47</v>
      </c>
      <c r="G850" s="1" t="s">
        <v>15</v>
      </c>
      <c r="H850">
        <v>350307</v>
      </c>
      <c r="I850">
        <v>4331</v>
      </c>
      <c r="J850">
        <v>1623</v>
      </c>
      <c r="K850">
        <v>26850</v>
      </c>
      <c r="L850">
        <f>bbdd_Social_Media_Trends[[#This Row],[Likes]]+bbdd_Social_Media_Trends[[#This Row],[Shares]]+bbdd_Social_Media_Trends[[#This Row],[Comments]]</f>
        <v>32804</v>
      </c>
      <c r="M850">
        <f>bbdd_Social_Media_Trends[[#This Row],[Interactions]]/bbdd_Social_Media_Trends[[#This Row],[Views]]</f>
        <v>9.3643575492353845E-2</v>
      </c>
      <c r="N850" s="1" t="s">
        <v>16</v>
      </c>
      <c r="O850" s="4">
        <f t="shared" si="13"/>
        <v>0</v>
      </c>
    </row>
    <row r="851" spans="1:15">
      <c r="A851" s="1" t="s">
        <v>891</v>
      </c>
      <c r="B851" s="2">
        <v>45268</v>
      </c>
      <c r="C851" s="13" t="str">
        <f>TEXT(bbdd_Social_Media_Trends[[#This Row],[Post_Date]],"aaaa-mm")</f>
        <v>2023-12</v>
      </c>
      <c r="D851" s="1" t="s">
        <v>12</v>
      </c>
      <c r="E851" s="1" t="s">
        <v>59</v>
      </c>
      <c r="F851" s="1" t="s">
        <v>20</v>
      </c>
      <c r="G851" s="1" t="s">
        <v>60</v>
      </c>
      <c r="H851">
        <v>1818938</v>
      </c>
      <c r="I851">
        <v>228251</v>
      </c>
      <c r="J851">
        <v>5943</v>
      </c>
      <c r="K851">
        <v>10429</v>
      </c>
      <c r="L851">
        <f>bbdd_Social_Media_Trends[[#This Row],[Likes]]+bbdd_Social_Media_Trends[[#This Row],[Shares]]+bbdd_Social_Media_Trends[[#This Row],[Comments]]</f>
        <v>244623</v>
      </c>
      <c r="M851">
        <f>bbdd_Social_Media_Trends[[#This Row],[Interactions]]/bbdd_Social_Media_Trends[[#This Row],[Views]]</f>
        <v>0.13448671697441034</v>
      </c>
      <c r="N851" s="1" t="s">
        <v>16</v>
      </c>
      <c r="O851" s="4">
        <f t="shared" si="13"/>
        <v>0</v>
      </c>
    </row>
    <row r="852" spans="1:15">
      <c r="A852" s="1" t="s">
        <v>892</v>
      </c>
      <c r="B852" s="2">
        <v>44735</v>
      </c>
      <c r="C852" s="13" t="str">
        <f>TEXT(bbdd_Social_Media_Trends[[#This Row],[Post_Date]],"aaaa-mm")</f>
        <v>2022-06</v>
      </c>
      <c r="D852" s="1" t="s">
        <v>24</v>
      </c>
      <c r="E852" s="1" t="s">
        <v>35</v>
      </c>
      <c r="F852" s="1" t="s">
        <v>14</v>
      </c>
      <c r="G852" s="1" t="s">
        <v>37</v>
      </c>
      <c r="H852">
        <v>1429838</v>
      </c>
      <c r="I852">
        <v>18668</v>
      </c>
      <c r="J852">
        <v>2497</v>
      </c>
      <c r="K852">
        <v>24005</v>
      </c>
      <c r="L852">
        <f>bbdd_Social_Media_Trends[[#This Row],[Likes]]+bbdd_Social_Media_Trends[[#This Row],[Shares]]+bbdd_Social_Media_Trends[[#This Row],[Comments]]</f>
        <v>45170</v>
      </c>
      <c r="M852">
        <f>bbdd_Social_Media_Trends[[#This Row],[Interactions]]/bbdd_Social_Media_Trends[[#This Row],[Views]]</f>
        <v>3.1590991427000822E-2</v>
      </c>
      <c r="N852" s="1" t="s">
        <v>16</v>
      </c>
      <c r="O852" s="4">
        <f t="shared" si="13"/>
        <v>0</v>
      </c>
    </row>
    <row r="853" spans="1:15">
      <c r="A853" s="1" t="s">
        <v>893</v>
      </c>
      <c r="B853" s="2">
        <v>44749</v>
      </c>
      <c r="C853" s="13" t="str">
        <f>TEXT(bbdd_Social_Media_Trends[[#This Row],[Post_Date]],"aaaa-mm")</f>
        <v>2022-07</v>
      </c>
      <c r="D853" s="1" t="s">
        <v>24</v>
      </c>
      <c r="E853" s="1" t="s">
        <v>35</v>
      </c>
      <c r="F853" s="1" t="s">
        <v>41</v>
      </c>
      <c r="G853" s="1" t="s">
        <v>25</v>
      </c>
      <c r="H853">
        <v>3011539</v>
      </c>
      <c r="I853">
        <v>352831</v>
      </c>
      <c r="J853">
        <v>16037</v>
      </c>
      <c r="K853">
        <v>10940</v>
      </c>
      <c r="L853">
        <f>bbdd_Social_Media_Trends[[#This Row],[Likes]]+bbdd_Social_Media_Trends[[#This Row],[Shares]]+bbdd_Social_Media_Trends[[#This Row],[Comments]]</f>
        <v>379808</v>
      </c>
      <c r="M853">
        <f>bbdd_Social_Media_Trends[[#This Row],[Interactions]]/bbdd_Social_Media_Trends[[#This Row],[Views]]</f>
        <v>0.12611757642853039</v>
      </c>
      <c r="N853" s="1" t="s">
        <v>29</v>
      </c>
      <c r="O853" s="4">
        <f t="shared" si="13"/>
        <v>0</v>
      </c>
    </row>
    <row r="854" spans="1:15">
      <c r="A854" s="1" t="s">
        <v>894</v>
      </c>
      <c r="B854" s="2">
        <v>45217</v>
      </c>
      <c r="C854" s="13" t="str">
        <f>TEXT(bbdd_Social_Media_Trends[[#This Row],[Post_Date]],"aaaa-mm")</f>
        <v>2023-10</v>
      </c>
      <c r="D854" s="1" t="s">
        <v>12</v>
      </c>
      <c r="E854" s="1" t="s">
        <v>52</v>
      </c>
      <c r="F854" s="1" t="s">
        <v>14</v>
      </c>
      <c r="G854" s="1" t="s">
        <v>15</v>
      </c>
      <c r="H854">
        <v>3185451</v>
      </c>
      <c r="I854">
        <v>489381</v>
      </c>
      <c r="J854">
        <v>98149</v>
      </c>
      <c r="K854">
        <v>34483</v>
      </c>
      <c r="L854">
        <f>bbdd_Social_Media_Trends[[#This Row],[Likes]]+bbdd_Social_Media_Trends[[#This Row],[Shares]]+bbdd_Social_Media_Trends[[#This Row],[Comments]]</f>
        <v>622013</v>
      </c>
      <c r="M854">
        <f>bbdd_Social_Media_Trends[[#This Row],[Interactions]]/bbdd_Social_Media_Trends[[#This Row],[Views]]</f>
        <v>0.19526685546253891</v>
      </c>
      <c r="N854" s="1" t="s">
        <v>16</v>
      </c>
      <c r="O854" s="4">
        <f t="shared" si="13"/>
        <v>0</v>
      </c>
    </row>
    <row r="855" spans="1:15">
      <c r="A855" s="1" t="s">
        <v>895</v>
      </c>
      <c r="B855" s="2">
        <v>45255</v>
      </c>
      <c r="C855" s="13" t="str">
        <f>TEXT(bbdd_Social_Media_Trends[[#This Row],[Post_Date]],"aaaa-mm")</f>
        <v>2023-11</v>
      </c>
      <c r="D855" s="1" t="s">
        <v>24</v>
      </c>
      <c r="E855" s="1" t="s">
        <v>13</v>
      </c>
      <c r="F855" s="1" t="s">
        <v>47</v>
      </c>
      <c r="G855" s="1" t="s">
        <v>37</v>
      </c>
      <c r="H855">
        <v>2162853</v>
      </c>
      <c r="I855">
        <v>269312</v>
      </c>
      <c r="J855">
        <v>87618</v>
      </c>
      <c r="K855">
        <v>10907</v>
      </c>
      <c r="L855">
        <f>bbdd_Social_Media_Trends[[#This Row],[Likes]]+bbdd_Social_Media_Trends[[#This Row],[Shares]]+bbdd_Social_Media_Trends[[#This Row],[Comments]]</f>
        <v>367837</v>
      </c>
      <c r="M855">
        <f>bbdd_Social_Media_Trends[[#This Row],[Interactions]]/bbdd_Social_Media_Trends[[#This Row],[Views]]</f>
        <v>0.17007027292192303</v>
      </c>
      <c r="N855" s="1" t="s">
        <v>22</v>
      </c>
      <c r="O855" s="4">
        <f t="shared" si="13"/>
        <v>0</v>
      </c>
    </row>
    <row r="856" spans="1:15">
      <c r="A856" s="1" t="s">
        <v>896</v>
      </c>
      <c r="B856" s="2">
        <v>44996</v>
      </c>
      <c r="C856" s="13" t="str">
        <f>TEXT(bbdd_Social_Media_Trends[[#This Row],[Post_Date]],"aaaa-mm")</f>
        <v>2023-03</v>
      </c>
      <c r="D856" s="1" t="s">
        <v>24</v>
      </c>
      <c r="E856" s="1" t="s">
        <v>35</v>
      </c>
      <c r="F856" s="1" t="s">
        <v>36</v>
      </c>
      <c r="G856" s="1" t="s">
        <v>44</v>
      </c>
      <c r="H856">
        <v>1049060</v>
      </c>
      <c r="I856">
        <v>203673</v>
      </c>
      <c r="J856">
        <v>96687</v>
      </c>
      <c r="K856">
        <v>20847</v>
      </c>
      <c r="L856">
        <f>bbdd_Social_Media_Trends[[#This Row],[Likes]]+bbdd_Social_Media_Trends[[#This Row],[Shares]]+bbdd_Social_Media_Trends[[#This Row],[Comments]]</f>
        <v>321207</v>
      </c>
      <c r="M856">
        <f>bbdd_Social_Media_Trends[[#This Row],[Interactions]]/bbdd_Social_Media_Trends[[#This Row],[Views]]</f>
        <v>0.30618553752883532</v>
      </c>
      <c r="N856" s="1" t="s">
        <v>29</v>
      </c>
      <c r="O856" s="4">
        <f t="shared" si="13"/>
        <v>0</v>
      </c>
    </row>
    <row r="857" spans="1:15">
      <c r="A857" s="1" t="s">
        <v>897</v>
      </c>
      <c r="B857" s="2">
        <v>44708</v>
      </c>
      <c r="C857" s="13" t="str">
        <f>TEXT(bbdd_Social_Media_Trends[[#This Row],[Post_Date]],"aaaa-mm")</f>
        <v>2022-05</v>
      </c>
      <c r="D857" s="1" t="s">
        <v>24</v>
      </c>
      <c r="E857" s="1" t="s">
        <v>59</v>
      </c>
      <c r="F857" s="1" t="s">
        <v>47</v>
      </c>
      <c r="G857" s="1" t="s">
        <v>15</v>
      </c>
      <c r="H857">
        <v>2843559</v>
      </c>
      <c r="I857">
        <v>12146</v>
      </c>
      <c r="J857">
        <v>35655</v>
      </c>
      <c r="K857">
        <v>43443</v>
      </c>
      <c r="L857">
        <f>bbdd_Social_Media_Trends[[#This Row],[Likes]]+bbdd_Social_Media_Trends[[#This Row],[Shares]]+bbdd_Social_Media_Trends[[#This Row],[Comments]]</f>
        <v>91244</v>
      </c>
      <c r="M857">
        <f>bbdd_Social_Media_Trends[[#This Row],[Interactions]]/bbdd_Social_Media_Trends[[#This Row],[Views]]</f>
        <v>3.2087957380170416E-2</v>
      </c>
      <c r="N857" s="1" t="s">
        <v>29</v>
      </c>
      <c r="O857" s="4">
        <f t="shared" si="13"/>
        <v>0</v>
      </c>
    </row>
    <row r="858" spans="1:15">
      <c r="A858" s="1" t="s">
        <v>898</v>
      </c>
      <c r="B858" s="2">
        <v>45144</v>
      </c>
      <c r="C858" s="13" t="str">
        <f>TEXT(bbdd_Social_Media_Trends[[#This Row],[Post_Date]],"aaaa-mm")</f>
        <v>2023-08</v>
      </c>
      <c r="D858" s="1" t="s">
        <v>18</v>
      </c>
      <c r="E858" s="1" t="s">
        <v>13</v>
      </c>
      <c r="F858" s="1" t="s">
        <v>20</v>
      </c>
      <c r="G858" s="1" t="s">
        <v>37</v>
      </c>
      <c r="H858">
        <v>75331</v>
      </c>
      <c r="I858">
        <v>386738</v>
      </c>
      <c r="J858">
        <v>46627</v>
      </c>
      <c r="K858">
        <v>6927</v>
      </c>
      <c r="L858">
        <f>bbdd_Social_Media_Trends[[#This Row],[Likes]]+bbdd_Social_Media_Trends[[#This Row],[Shares]]+bbdd_Social_Media_Trends[[#This Row],[Comments]]</f>
        <v>440292</v>
      </c>
      <c r="M858">
        <f>bbdd_Social_Media_Trends[[#This Row],[Interactions]]/bbdd_Social_Media_Trends[[#This Row],[Views]]</f>
        <v>5.8447651033439092</v>
      </c>
      <c r="N858" s="1" t="s">
        <v>22</v>
      </c>
      <c r="O858" s="4">
        <f t="shared" si="13"/>
        <v>0</v>
      </c>
    </row>
    <row r="859" spans="1:15">
      <c r="A859" s="1" t="s">
        <v>899</v>
      </c>
      <c r="B859" s="2">
        <v>44754</v>
      </c>
      <c r="C859" s="13" t="str">
        <f>TEXT(bbdd_Social_Media_Trends[[#This Row],[Post_Date]],"aaaa-mm")</f>
        <v>2022-07</v>
      </c>
      <c r="D859" s="1" t="s">
        <v>24</v>
      </c>
      <c r="E859" s="1" t="s">
        <v>52</v>
      </c>
      <c r="F859" s="1" t="s">
        <v>47</v>
      </c>
      <c r="G859" s="1" t="s">
        <v>44</v>
      </c>
      <c r="H859">
        <v>906698</v>
      </c>
      <c r="I859">
        <v>201588</v>
      </c>
      <c r="J859">
        <v>49402</v>
      </c>
      <c r="K859">
        <v>48909</v>
      </c>
      <c r="L859">
        <f>bbdd_Social_Media_Trends[[#This Row],[Likes]]+bbdd_Social_Media_Trends[[#This Row],[Shares]]+bbdd_Social_Media_Trends[[#This Row],[Comments]]</f>
        <v>299899</v>
      </c>
      <c r="M859">
        <f>bbdd_Social_Media_Trends[[#This Row],[Interactions]]/bbdd_Social_Media_Trends[[#This Row],[Views]]</f>
        <v>0.33075952522229013</v>
      </c>
      <c r="N859" s="1" t="s">
        <v>22</v>
      </c>
      <c r="O859" s="4">
        <f t="shared" si="13"/>
        <v>0</v>
      </c>
    </row>
    <row r="860" spans="1:15">
      <c r="A860" s="1" t="s">
        <v>900</v>
      </c>
      <c r="B860" s="2">
        <v>44944</v>
      </c>
      <c r="C860" s="13" t="str">
        <f>TEXT(bbdd_Social_Media_Trends[[#This Row],[Post_Date]],"aaaa-mm")</f>
        <v>2023-01</v>
      </c>
      <c r="D860" s="1" t="s">
        <v>18</v>
      </c>
      <c r="E860" s="1" t="s">
        <v>13</v>
      </c>
      <c r="F860" s="1" t="s">
        <v>47</v>
      </c>
      <c r="G860" s="1" t="s">
        <v>44</v>
      </c>
      <c r="H860">
        <v>4483470</v>
      </c>
      <c r="I860">
        <v>117945</v>
      </c>
      <c r="J860">
        <v>55358</v>
      </c>
      <c r="K860">
        <v>30073</v>
      </c>
      <c r="L860">
        <f>bbdd_Social_Media_Trends[[#This Row],[Likes]]+bbdd_Social_Media_Trends[[#This Row],[Shares]]+bbdd_Social_Media_Trends[[#This Row],[Comments]]</f>
        <v>203376</v>
      </c>
      <c r="M860">
        <f>bbdd_Social_Media_Trends[[#This Row],[Interactions]]/bbdd_Social_Media_Trends[[#This Row],[Views]]</f>
        <v>4.5361293819296218E-2</v>
      </c>
      <c r="N860" s="1" t="s">
        <v>16</v>
      </c>
      <c r="O860" s="4">
        <f t="shared" si="13"/>
        <v>0</v>
      </c>
    </row>
    <row r="861" spans="1:15">
      <c r="A861" s="1" t="s">
        <v>901</v>
      </c>
      <c r="B861" s="2">
        <v>44811</v>
      </c>
      <c r="C861" s="13" t="str">
        <f>TEXT(bbdd_Social_Media_Trends[[#This Row],[Post_Date]],"aaaa-mm")</f>
        <v>2022-09</v>
      </c>
      <c r="D861" s="1" t="s">
        <v>24</v>
      </c>
      <c r="E861" s="1" t="s">
        <v>39</v>
      </c>
      <c r="F861" s="1" t="s">
        <v>47</v>
      </c>
      <c r="G861" s="1" t="s">
        <v>21</v>
      </c>
      <c r="H861">
        <v>1929226</v>
      </c>
      <c r="I861">
        <v>300187</v>
      </c>
      <c r="J861">
        <v>53229</v>
      </c>
      <c r="K861">
        <v>25999</v>
      </c>
      <c r="L861">
        <f>bbdd_Social_Media_Trends[[#This Row],[Likes]]+bbdd_Social_Media_Trends[[#This Row],[Shares]]+bbdd_Social_Media_Trends[[#This Row],[Comments]]</f>
        <v>379415</v>
      </c>
      <c r="M861">
        <f>bbdd_Social_Media_Trends[[#This Row],[Interactions]]/bbdd_Social_Media_Trends[[#This Row],[Views]]</f>
        <v>0.19666695348289936</v>
      </c>
      <c r="N861" s="1" t="s">
        <v>16</v>
      </c>
      <c r="O861" s="4">
        <f t="shared" si="13"/>
        <v>0</v>
      </c>
    </row>
    <row r="862" spans="1:15">
      <c r="A862" s="1" t="s">
        <v>902</v>
      </c>
      <c r="B862" s="2">
        <v>45102</v>
      </c>
      <c r="C862" s="13" t="str">
        <f>TEXT(bbdd_Social_Media_Trends[[#This Row],[Post_Date]],"aaaa-mm")</f>
        <v>2023-06</v>
      </c>
      <c r="D862" s="1" t="s">
        <v>18</v>
      </c>
      <c r="E862" s="1" t="s">
        <v>31</v>
      </c>
      <c r="F862" s="1" t="s">
        <v>36</v>
      </c>
      <c r="G862" s="1" t="s">
        <v>50</v>
      </c>
      <c r="H862">
        <v>224458</v>
      </c>
      <c r="I862">
        <v>277150</v>
      </c>
      <c r="J862">
        <v>61218</v>
      </c>
      <c r="K862">
        <v>38779</v>
      </c>
      <c r="L862">
        <f>bbdd_Social_Media_Trends[[#This Row],[Likes]]+bbdd_Social_Media_Trends[[#This Row],[Shares]]+bbdd_Social_Media_Trends[[#This Row],[Comments]]</f>
        <v>377147</v>
      </c>
      <c r="M862">
        <f>bbdd_Social_Media_Trends[[#This Row],[Interactions]]/bbdd_Social_Media_Trends[[#This Row],[Views]]</f>
        <v>1.6802564399575868</v>
      </c>
      <c r="N862" s="1" t="s">
        <v>22</v>
      </c>
      <c r="O862" s="4">
        <f t="shared" si="13"/>
        <v>0</v>
      </c>
    </row>
    <row r="863" spans="1:15">
      <c r="A863" s="1" t="s">
        <v>903</v>
      </c>
      <c r="B863" s="2">
        <v>45135</v>
      </c>
      <c r="C863" s="13" t="str">
        <f>TEXT(bbdd_Social_Media_Trends[[#This Row],[Post_Date]],"aaaa-mm")</f>
        <v>2023-07</v>
      </c>
      <c r="D863" s="1" t="s">
        <v>18</v>
      </c>
      <c r="E863" s="1" t="s">
        <v>52</v>
      </c>
      <c r="F863" s="1" t="s">
        <v>20</v>
      </c>
      <c r="G863" s="1" t="s">
        <v>60</v>
      </c>
      <c r="H863">
        <v>3139127</v>
      </c>
      <c r="I863">
        <v>70363</v>
      </c>
      <c r="J863">
        <v>97084</v>
      </c>
      <c r="K863">
        <v>127</v>
      </c>
      <c r="L863">
        <f>bbdd_Social_Media_Trends[[#This Row],[Likes]]+bbdd_Social_Media_Trends[[#This Row],[Shares]]+bbdd_Social_Media_Trends[[#This Row],[Comments]]</f>
        <v>167574</v>
      </c>
      <c r="M863">
        <f>bbdd_Social_Media_Trends[[#This Row],[Interactions]]/bbdd_Social_Media_Trends[[#This Row],[Views]]</f>
        <v>5.3382357579033916E-2</v>
      </c>
      <c r="N863" s="1" t="s">
        <v>29</v>
      </c>
      <c r="O863" s="4">
        <f t="shared" si="13"/>
        <v>0</v>
      </c>
    </row>
    <row r="864" spans="1:15">
      <c r="A864" s="1" t="s">
        <v>904</v>
      </c>
      <c r="B864" s="2">
        <v>45229</v>
      </c>
      <c r="C864" s="13" t="str">
        <f>TEXT(bbdd_Social_Media_Trends[[#This Row],[Post_Date]],"aaaa-mm")</f>
        <v>2023-10</v>
      </c>
      <c r="D864" s="1" t="s">
        <v>24</v>
      </c>
      <c r="E864" s="1" t="s">
        <v>49</v>
      </c>
      <c r="F864" s="1" t="s">
        <v>14</v>
      </c>
      <c r="G864" s="1" t="s">
        <v>15</v>
      </c>
      <c r="H864">
        <v>2651655</v>
      </c>
      <c r="I864">
        <v>457174</v>
      </c>
      <c r="J864">
        <v>40321</v>
      </c>
      <c r="K864">
        <v>47420</v>
      </c>
      <c r="L864">
        <f>bbdd_Social_Media_Trends[[#This Row],[Likes]]+bbdd_Social_Media_Trends[[#This Row],[Shares]]+bbdd_Social_Media_Trends[[#This Row],[Comments]]</f>
        <v>544915</v>
      </c>
      <c r="M864">
        <f>bbdd_Social_Media_Trends[[#This Row],[Interactions]]/bbdd_Social_Media_Trends[[#This Row],[Views]]</f>
        <v>0.20549996134489593</v>
      </c>
      <c r="N864" s="1" t="s">
        <v>29</v>
      </c>
      <c r="O864" s="4">
        <f t="shared" si="13"/>
        <v>0</v>
      </c>
    </row>
    <row r="865" spans="1:15">
      <c r="A865" s="1" t="s">
        <v>905</v>
      </c>
      <c r="B865" s="2">
        <v>44636</v>
      </c>
      <c r="C865" s="13" t="str">
        <f>TEXT(bbdd_Social_Media_Trends[[#This Row],[Post_Date]],"aaaa-mm")</f>
        <v>2022-03</v>
      </c>
      <c r="D865" s="1" t="s">
        <v>12</v>
      </c>
      <c r="E865" s="1" t="s">
        <v>49</v>
      </c>
      <c r="F865" s="1" t="s">
        <v>14</v>
      </c>
      <c r="G865" s="1" t="s">
        <v>50</v>
      </c>
      <c r="H865">
        <v>364719</v>
      </c>
      <c r="I865">
        <v>189328</v>
      </c>
      <c r="J865">
        <v>82087</v>
      </c>
      <c r="K865">
        <v>44366</v>
      </c>
      <c r="L865">
        <f>bbdd_Social_Media_Trends[[#This Row],[Likes]]+bbdd_Social_Media_Trends[[#This Row],[Shares]]+bbdd_Social_Media_Trends[[#This Row],[Comments]]</f>
        <v>315781</v>
      </c>
      <c r="M865">
        <f>bbdd_Social_Media_Trends[[#This Row],[Interactions]]/bbdd_Social_Media_Trends[[#This Row],[Views]]</f>
        <v>0.8658199874423872</v>
      </c>
      <c r="N865" s="1" t="s">
        <v>29</v>
      </c>
      <c r="O865" s="4">
        <f t="shared" si="13"/>
        <v>0</v>
      </c>
    </row>
    <row r="866" spans="1:15">
      <c r="A866" s="1" t="s">
        <v>906</v>
      </c>
      <c r="B866" s="2">
        <v>45284</v>
      </c>
      <c r="C866" s="13" t="str">
        <f>TEXT(bbdd_Social_Media_Trends[[#This Row],[Post_Date]],"aaaa-mm")</f>
        <v>2023-12</v>
      </c>
      <c r="D866" s="1" t="s">
        <v>27</v>
      </c>
      <c r="E866" s="1" t="s">
        <v>59</v>
      </c>
      <c r="F866" s="1" t="s">
        <v>47</v>
      </c>
      <c r="G866" s="1" t="s">
        <v>25</v>
      </c>
      <c r="H866">
        <v>3656271</v>
      </c>
      <c r="I866">
        <v>448604</v>
      </c>
      <c r="J866">
        <v>9543</v>
      </c>
      <c r="K866">
        <v>25102</v>
      </c>
      <c r="L866">
        <f>bbdd_Social_Media_Trends[[#This Row],[Likes]]+bbdd_Social_Media_Trends[[#This Row],[Shares]]+bbdd_Social_Media_Trends[[#This Row],[Comments]]</f>
        <v>483249</v>
      </c>
      <c r="M866">
        <f>bbdd_Social_Media_Trends[[#This Row],[Interactions]]/bbdd_Social_Media_Trends[[#This Row],[Views]]</f>
        <v>0.13216990753694133</v>
      </c>
      <c r="N866" s="1" t="s">
        <v>16</v>
      </c>
      <c r="O866" s="4">
        <f t="shared" si="13"/>
        <v>0</v>
      </c>
    </row>
    <row r="867" spans="1:15">
      <c r="A867" s="1" t="s">
        <v>907</v>
      </c>
      <c r="B867" s="2">
        <v>44618</v>
      </c>
      <c r="C867" s="13" t="str">
        <f>TEXT(bbdd_Social_Media_Trends[[#This Row],[Post_Date]],"aaaa-mm")</f>
        <v>2022-02</v>
      </c>
      <c r="D867" s="1" t="s">
        <v>18</v>
      </c>
      <c r="E867" s="1" t="s">
        <v>57</v>
      </c>
      <c r="F867" s="1" t="s">
        <v>32</v>
      </c>
      <c r="G867" s="1" t="s">
        <v>21</v>
      </c>
      <c r="H867">
        <v>4363523</v>
      </c>
      <c r="I867">
        <v>488878</v>
      </c>
      <c r="J867">
        <v>8230</v>
      </c>
      <c r="K867">
        <v>3369</v>
      </c>
      <c r="L867">
        <f>bbdd_Social_Media_Trends[[#This Row],[Likes]]+bbdd_Social_Media_Trends[[#This Row],[Shares]]+bbdd_Social_Media_Trends[[#This Row],[Comments]]</f>
        <v>500477</v>
      </c>
      <c r="M867">
        <f>bbdd_Social_Media_Trends[[#This Row],[Interactions]]/bbdd_Social_Media_Trends[[#This Row],[Views]]</f>
        <v>0.11469562553010491</v>
      </c>
      <c r="N867" s="1" t="s">
        <v>29</v>
      </c>
      <c r="O867" s="4">
        <f t="shared" si="13"/>
        <v>0</v>
      </c>
    </row>
    <row r="868" spans="1:15">
      <c r="A868" s="1" t="s">
        <v>908</v>
      </c>
      <c r="B868" s="2">
        <v>44648</v>
      </c>
      <c r="C868" s="13" t="str">
        <f>TEXT(bbdd_Social_Media_Trends[[#This Row],[Post_Date]],"aaaa-mm")</f>
        <v>2022-03</v>
      </c>
      <c r="D868" s="1" t="s">
        <v>27</v>
      </c>
      <c r="E868" s="1" t="s">
        <v>52</v>
      </c>
      <c r="F868" s="1" t="s">
        <v>20</v>
      </c>
      <c r="G868" s="1" t="s">
        <v>44</v>
      </c>
      <c r="H868">
        <v>1153858</v>
      </c>
      <c r="I868">
        <v>36011</v>
      </c>
      <c r="J868">
        <v>15306</v>
      </c>
      <c r="K868">
        <v>46185</v>
      </c>
      <c r="L868">
        <f>bbdd_Social_Media_Trends[[#This Row],[Likes]]+bbdd_Social_Media_Trends[[#This Row],[Shares]]+bbdd_Social_Media_Trends[[#This Row],[Comments]]</f>
        <v>97502</v>
      </c>
      <c r="M868">
        <f>bbdd_Social_Media_Trends[[#This Row],[Interactions]]/bbdd_Social_Media_Trends[[#This Row],[Views]]</f>
        <v>8.4500865791111213E-2</v>
      </c>
      <c r="N868" s="1" t="s">
        <v>22</v>
      </c>
      <c r="O868" s="4">
        <f t="shared" si="13"/>
        <v>0</v>
      </c>
    </row>
    <row r="869" spans="1:15">
      <c r="A869" s="1" t="s">
        <v>909</v>
      </c>
      <c r="B869" s="2">
        <v>44828</v>
      </c>
      <c r="C869" s="13" t="str">
        <f>TEXT(bbdd_Social_Media_Trends[[#This Row],[Post_Date]],"aaaa-mm")</f>
        <v>2022-09</v>
      </c>
      <c r="D869" s="1" t="s">
        <v>18</v>
      </c>
      <c r="E869" s="1" t="s">
        <v>35</v>
      </c>
      <c r="F869" s="1" t="s">
        <v>14</v>
      </c>
      <c r="G869" s="1" t="s">
        <v>28</v>
      </c>
      <c r="H869">
        <v>2121725</v>
      </c>
      <c r="I869">
        <v>45509</v>
      </c>
      <c r="J869">
        <v>307</v>
      </c>
      <c r="K869">
        <v>8958</v>
      </c>
      <c r="L869">
        <f>bbdd_Social_Media_Trends[[#This Row],[Likes]]+bbdd_Social_Media_Trends[[#This Row],[Shares]]+bbdd_Social_Media_Trends[[#This Row],[Comments]]</f>
        <v>54774</v>
      </c>
      <c r="M869">
        <f>bbdd_Social_Media_Trends[[#This Row],[Interactions]]/bbdd_Social_Media_Trends[[#This Row],[Views]]</f>
        <v>2.5815786683005573E-2</v>
      </c>
      <c r="N869" s="1" t="s">
        <v>29</v>
      </c>
      <c r="O869" s="4">
        <f t="shared" si="13"/>
        <v>0</v>
      </c>
    </row>
    <row r="870" spans="1:15">
      <c r="A870" s="1" t="s">
        <v>910</v>
      </c>
      <c r="B870" s="2">
        <v>44670</v>
      </c>
      <c r="C870" s="13" t="str">
        <f>TEXT(bbdd_Social_Media_Trends[[#This Row],[Post_Date]],"aaaa-mm")</f>
        <v>2022-04</v>
      </c>
      <c r="D870" s="1" t="s">
        <v>27</v>
      </c>
      <c r="E870" s="1" t="s">
        <v>31</v>
      </c>
      <c r="F870" s="1" t="s">
        <v>20</v>
      </c>
      <c r="G870" s="1" t="s">
        <v>60</v>
      </c>
      <c r="H870">
        <v>1684233</v>
      </c>
      <c r="I870">
        <v>402293</v>
      </c>
      <c r="J870">
        <v>7055</v>
      </c>
      <c r="K870">
        <v>33744</v>
      </c>
      <c r="L870">
        <f>bbdd_Social_Media_Trends[[#This Row],[Likes]]+bbdd_Social_Media_Trends[[#This Row],[Shares]]+bbdd_Social_Media_Trends[[#This Row],[Comments]]</f>
        <v>443092</v>
      </c>
      <c r="M870">
        <f>bbdd_Social_Media_Trends[[#This Row],[Interactions]]/bbdd_Social_Media_Trends[[#This Row],[Views]]</f>
        <v>0.26308236449469879</v>
      </c>
      <c r="N870" s="1" t="s">
        <v>16</v>
      </c>
      <c r="O870" s="4">
        <f t="shared" si="13"/>
        <v>0</v>
      </c>
    </row>
    <row r="871" spans="1:15">
      <c r="A871" s="1" t="s">
        <v>911</v>
      </c>
      <c r="B871" s="2">
        <v>44768</v>
      </c>
      <c r="C871" s="13" t="str">
        <f>TEXT(bbdd_Social_Media_Trends[[#This Row],[Post_Date]],"aaaa-mm")</f>
        <v>2022-07</v>
      </c>
      <c r="D871" s="1" t="s">
        <v>24</v>
      </c>
      <c r="E871" s="1" t="s">
        <v>19</v>
      </c>
      <c r="F871" s="1" t="s">
        <v>36</v>
      </c>
      <c r="G871" s="1" t="s">
        <v>60</v>
      </c>
      <c r="H871">
        <v>960449</v>
      </c>
      <c r="I871">
        <v>475480</v>
      </c>
      <c r="J871">
        <v>27053</v>
      </c>
      <c r="K871">
        <v>23747</v>
      </c>
      <c r="L871">
        <f>bbdd_Social_Media_Trends[[#This Row],[Likes]]+bbdd_Social_Media_Trends[[#This Row],[Shares]]+bbdd_Social_Media_Trends[[#This Row],[Comments]]</f>
        <v>526280</v>
      </c>
      <c r="M871">
        <f>bbdd_Social_Media_Trends[[#This Row],[Interactions]]/bbdd_Social_Media_Trends[[#This Row],[Views]]</f>
        <v>0.54795205159253646</v>
      </c>
      <c r="N871" s="1" t="s">
        <v>22</v>
      </c>
      <c r="O871" s="4">
        <f t="shared" si="13"/>
        <v>0</v>
      </c>
    </row>
    <row r="872" spans="1:15">
      <c r="A872" s="1" t="s">
        <v>912</v>
      </c>
      <c r="B872" s="2">
        <v>44866</v>
      </c>
      <c r="C872" s="13" t="str">
        <f>TEXT(bbdd_Social_Media_Trends[[#This Row],[Post_Date]],"aaaa-mm")</f>
        <v>2022-11</v>
      </c>
      <c r="D872" s="1" t="s">
        <v>18</v>
      </c>
      <c r="E872" s="1" t="s">
        <v>46</v>
      </c>
      <c r="F872" s="1" t="s">
        <v>47</v>
      </c>
      <c r="G872" s="1" t="s">
        <v>50</v>
      </c>
      <c r="H872">
        <v>1949651</v>
      </c>
      <c r="I872">
        <v>348513</v>
      </c>
      <c r="J872">
        <v>25769</v>
      </c>
      <c r="K872">
        <v>15034</v>
      </c>
      <c r="L872">
        <f>bbdd_Social_Media_Trends[[#This Row],[Likes]]+bbdd_Social_Media_Trends[[#This Row],[Shares]]+bbdd_Social_Media_Trends[[#This Row],[Comments]]</f>
        <v>389316</v>
      </c>
      <c r="M872">
        <f>bbdd_Social_Media_Trends[[#This Row],[Interactions]]/bbdd_Social_Media_Trends[[#This Row],[Views]]</f>
        <v>0.19968496925860063</v>
      </c>
      <c r="N872" s="1" t="s">
        <v>22</v>
      </c>
      <c r="O872" s="4">
        <f t="shared" si="13"/>
        <v>0</v>
      </c>
    </row>
    <row r="873" spans="1:15">
      <c r="A873" s="1" t="s">
        <v>913</v>
      </c>
      <c r="B873" s="2">
        <v>44955</v>
      </c>
      <c r="C873" s="13" t="str">
        <f>TEXT(bbdd_Social_Media_Trends[[#This Row],[Post_Date]],"aaaa-mm")</f>
        <v>2023-01</v>
      </c>
      <c r="D873" s="1" t="s">
        <v>12</v>
      </c>
      <c r="E873" s="1" t="s">
        <v>31</v>
      </c>
      <c r="F873" s="1" t="s">
        <v>20</v>
      </c>
      <c r="G873" s="1" t="s">
        <v>37</v>
      </c>
      <c r="H873">
        <v>1809305</v>
      </c>
      <c r="I873">
        <v>287587</v>
      </c>
      <c r="J873">
        <v>43594</v>
      </c>
      <c r="K873">
        <v>4461</v>
      </c>
      <c r="L873">
        <f>bbdd_Social_Media_Trends[[#This Row],[Likes]]+bbdd_Social_Media_Trends[[#This Row],[Shares]]+bbdd_Social_Media_Trends[[#This Row],[Comments]]</f>
        <v>335642</v>
      </c>
      <c r="M873">
        <f>bbdd_Social_Media_Trends[[#This Row],[Interactions]]/bbdd_Social_Media_Trends[[#This Row],[Views]]</f>
        <v>0.18550880034046222</v>
      </c>
      <c r="N873" s="1" t="s">
        <v>22</v>
      </c>
      <c r="O873" s="4">
        <f t="shared" si="13"/>
        <v>0</v>
      </c>
    </row>
    <row r="874" spans="1:15">
      <c r="A874" s="1" t="s">
        <v>914</v>
      </c>
      <c r="B874" s="2">
        <v>45102</v>
      </c>
      <c r="C874" s="13" t="str">
        <f>TEXT(bbdd_Social_Media_Trends[[#This Row],[Post_Date]],"aaaa-mm")</f>
        <v>2023-06</v>
      </c>
      <c r="D874" s="1" t="s">
        <v>27</v>
      </c>
      <c r="E874" s="1" t="s">
        <v>35</v>
      </c>
      <c r="F874" s="1" t="s">
        <v>32</v>
      </c>
      <c r="G874" s="1" t="s">
        <v>44</v>
      </c>
      <c r="H874">
        <v>4274529</v>
      </c>
      <c r="I874">
        <v>464184</v>
      </c>
      <c r="J874">
        <v>34152</v>
      </c>
      <c r="K874">
        <v>47788</v>
      </c>
      <c r="L874">
        <f>bbdd_Social_Media_Trends[[#This Row],[Likes]]+bbdd_Social_Media_Trends[[#This Row],[Shares]]+bbdd_Social_Media_Trends[[#This Row],[Comments]]</f>
        <v>546124</v>
      </c>
      <c r="M874">
        <f>bbdd_Social_Media_Trends[[#This Row],[Interactions]]/bbdd_Social_Media_Trends[[#This Row],[Views]]</f>
        <v>0.12776238036986062</v>
      </c>
      <c r="N874" s="1" t="s">
        <v>16</v>
      </c>
      <c r="O874" s="4">
        <f t="shared" si="13"/>
        <v>0</v>
      </c>
    </row>
    <row r="875" spans="1:15">
      <c r="A875" s="1" t="s">
        <v>915</v>
      </c>
      <c r="B875" s="2">
        <v>44941</v>
      </c>
      <c r="C875" s="13" t="str">
        <f>TEXT(bbdd_Social_Media_Trends[[#This Row],[Post_Date]],"aaaa-mm")</f>
        <v>2023-01</v>
      </c>
      <c r="D875" s="1" t="s">
        <v>12</v>
      </c>
      <c r="E875" s="1" t="s">
        <v>19</v>
      </c>
      <c r="F875" s="1" t="s">
        <v>14</v>
      </c>
      <c r="G875" s="1" t="s">
        <v>37</v>
      </c>
      <c r="H875">
        <v>4526401</v>
      </c>
      <c r="I875">
        <v>302669</v>
      </c>
      <c r="J875">
        <v>15559</v>
      </c>
      <c r="K875">
        <v>21915</v>
      </c>
      <c r="L875">
        <f>bbdd_Social_Media_Trends[[#This Row],[Likes]]+bbdd_Social_Media_Trends[[#This Row],[Shares]]+bbdd_Social_Media_Trends[[#This Row],[Comments]]</f>
        <v>340143</v>
      </c>
      <c r="M875">
        <f>bbdd_Social_Media_Trends[[#This Row],[Interactions]]/bbdd_Social_Media_Trends[[#This Row],[Views]]</f>
        <v>7.5146457417272577E-2</v>
      </c>
      <c r="N875" s="1" t="s">
        <v>22</v>
      </c>
      <c r="O875" s="4">
        <f t="shared" si="13"/>
        <v>0</v>
      </c>
    </row>
    <row r="876" spans="1:15">
      <c r="A876" s="1" t="s">
        <v>916</v>
      </c>
      <c r="B876" s="2">
        <v>45153</v>
      </c>
      <c r="C876" s="13" t="str">
        <f>TEXT(bbdd_Social_Media_Trends[[#This Row],[Post_Date]],"aaaa-mm")</f>
        <v>2023-08</v>
      </c>
      <c r="D876" s="1" t="s">
        <v>27</v>
      </c>
      <c r="E876" s="1" t="s">
        <v>19</v>
      </c>
      <c r="F876" s="1" t="s">
        <v>36</v>
      </c>
      <c r="G876" s="1" t="s">
        <v>21</v>
      </c>
      <c r="H876">
        <v>2611693</v>
      </c>
      <c r="I876">
        <v>119401</v>
      </c>
      <c r="J876">
        <v>62682</v>
      </c>
      <c r="K876">
        <v>25971</v>
      </c>
      <c r="L876">
        <f>bbdd_Social_Media_Trends[[#This Row],[Likes]]+bbdd_Social_Media_Trends[[#This Row],[Shares]]+bbdd_Social_Media_Trends[[#This Row],[Comments]]</f>
        <v>208054</v>
      </c>
      <c r="M876">
        <f>bbdd_Social_Media_Trends[[#This Row],[Interactions]]/bbdd_Social_Media_Trends[[#This Row],[Views]]</f>
        <v>7.9662502445731559E-2</v>
      </c>
      <c r="N876" s="1" t="s">
        <v>16</v>
      </c>
      <c r="O876" s="4">
        <f t="shared" si="13"/>
        <v>0</v>
      </c>
    </row>
    <row r="877" spans="1:15">
      <c r="A877" s="1" t="s">
        <v>917</v>
      </c>
      <c r="B877" s="2">
        <v>44597</v>
      </c>
      <c r="C877" s="13" t="str">
        <f>TEXT(bbdd_Social_Media_Trends[[#This Row],[Post_Date]],"aaaa-mm")</f>
        <v>2022-02</v>
      </c>
      <c r="D877" s="1" t="s">
        <v>27</v>
      </c>
      <c r="E877" s="1" t="s">
        <v>52</v>
      </c>
      <c r="F877" s="1" t="s">
        <v>32</v>
      </c>
      <c r="G877" s="1" t="s">
        <v>21</v>
      </c>
      <c r="H877">
        <v>777206</v>
      </c>
      <c r="I877">
        <v>279969</v>
      </c>
      <c r="J877">
        <v>17264</v>
      </c>
      <c r="K877">
        <v>9519</v>
      </c>
      <c r="L877">
        <f>bbdd_Social_Media_Trends[[#This Row],[Likes]]+bbdd_Social_Media_Trends[[#This Row],[Shares]]+bbdd_Social_Media_Trends[[#This Row],[Comments]]</f>
        <v>306752</v>
      </c>
      <c r="M877">
        <f>bbdd_Social_Media_Trends[[#This Row],[Interactions]]/bbdd_Social_Media_Trends[[#This Row],[Views]]</f>
        <v>0.39468557885554151</v>
      </c>
      <c r="N877" s="1" t="s">
        <v>16</v>
      </c>
      <c r="O877" s="4">
        <f t="shared" si="13"/>
        <v>0</v>
      </c>
    </row>
    <row r="878" spans="1:15">
      <c r="A878" s="1" t="s">
        <v>918</v>
      </c>
      <c r="B878" s="2">
        <v>44737</v>
      </c>
      <c r="C878" s="13" t="str">
        <f>TEXT(bbdd_Social_Media_Trends[[#This Row],[Post_Date]],"aaaa-mm")</f>
        <v>2022-06</v>
      </c>
      <c r="D878" s="1" t="s">
        <v>18</v>
      </c>
      <c r="E878" s="1" t="s">
        <v>31</v>
      </c>
      <c r="F878" s="1" t="s">
        <v>47</v>
      </c>
      <c r="G878" s="1" t="s">
        <v>28</v>
      </c>
      <c r="H878">
        <v>3822658</v>
      </c>
      <c r="I878">
        <v>16287</v>
      </c>
      <c r="J878">
        <v>899</v>
      </c>
      <c r="K878">
        <v>13106</v>
      </c>
      <c r="L878">
        <f>bbdd_Social_Media_Trends[[#This Row],[Likes]]+bbdd_Social_Media_Trends[[#This Row],[Shares]]+bbdd_Social_Media_Trends[[#This Row],[Comments]]</f>
        <v>30292</v>
      </c>
      <c r="M878">
        <f>bbdd_Social_Media_Trends[[#This Row],[Interactions]]/bbdd_Social_Media_Trends[[#This Row],[Views]]</f>
        <v>7.9243290924796306E-3</v>
      </c>
      <c r="N878" s="1" t="s">
        <v>16</v>
      </c>
      <c r="O878" s="4">
        <f t="shared" si="13"/>
        <v>0</v>
      </c>
    </row>
    <row r="879" spans="1:15">
      <c r="A879" s="1" t="s">
        <v>919</v>
      </c>
      <c r="B879" s="2">
        <v>44778</v>
      </c>
      <c r="C879" s="13" t="str">
        <f>TEXT(bbdd_Social_Media_Trends[[#This Row],[Post_Date]],"aaaa-mm")</f>
        <v>2022-08</v>
      </c>
      <c r="D879" s="1" t="s">
        <v>27</v>
      </c>
      <c r="E879" s="1" t="s">
        <v>52</v>
      </c>
      <c r="F879" s="1" t="s">
        <v>41</v>
      </c>
      <c r="G879" s="1" t="s">
        <v>28</v>
      </c>
      <c r="H879">
        <v>2730742</v>
      </c>
      <c r="I879">
        <v>380894</v>
      </c>
      <c r="J879">
        <v>97358</v>
      </c>
      <c r="K879">
        <v>46960</v>
      </c>
      <c r="L879">
        <f>bbdd_Social_Media_Trends[[#This Row],[Likes]]+bbdd_Social_Media_Trends[[#This Row],[Shares]]+bbdd_Social_Media_Trends[[#This Row],[Comments]]</f>
        <v>525212</v>
      </c>
      <c r="M879">
        <f>bbdd_Social_Media_Trends[[#This Row],[Interactions]]/bbdd_Social_Media_Trends[[#This Row],[Views]]</f>
        <v>0.19233307284247286</v>
      </c>
      <c r="N879" s="1" t="s">
        <v>29</v>
      </c>
      <c r="O879" s="4">
        <f t="shared" si="13"/>
        <v>0</v>
      </c>
    </row>
    <row r="880" spans="1:15">
      <c r="A880" s="1" t="s">
        <v>920</v>
      </c>
      <c r="B880" s="2">
        <v>44562</v>
      </c>
      <c r="C880" s="13" t="str">
        <f>TEXT(bbdd_Social_Media_Trends[[#This Row],[Post_Date]],"aaaa-mm")</f>
        <v>2022-01</v>
      </c>
      <c r="D880" s="1" t="s">
        <v>24</v>
      </c>
      <c r="E880" s="1" t="s">
        <v>52</v>
      </c>
      <c r="F880" s="1" t="s">
        <v>32</v>
      </c>
      <c r="G880" s="1" t="s">
        <v>25</v>
      </c>
      <c r="H880">
        <v>3536654</v>
      </c>
      <c r="I880">
        <v>292882</v>
      </c>
      <c r="J880">
        <v>7966</v>
      </c>
      <c r="K880">
        <v>37642</v>
      </c>
      <c r="L880">
        <f>bbdd_Social_Media_Trends[[#This Row],[Likes]]+bbdd_Social_Media_Trends[[#This Row],[Shares]]+bbdd_Social_Media_Trends[[#This Row],[Comments]]</f>
        <v>338490</v>
      </c>
      <c r="M880">
        <f>bbdd_Social_Media_Trends[[#This Row],[Interactions]]/bbdd_Social_Media_Trends[[#This Row],[Views]]</f>
        <v>9.5709108100481416E-2</v>
      </c>
      <c r="N880" s="1" t="s">
        <v>22</v>
      </c>
      <c r="O880" s="4">
        <f t="shared" si="13"/>
        <v>0</v>
      </c>
    </row>
    <row r="881" spans="1:15">
      <c r="A881" s="1" t="s">
        <v>921</v>
      </c>
      <c r="B881" s="2">
        <v>44615</v>
      </c>
      <c r="C881" s="13" t="str">
        <f>TEXT(bbdd_Social_Media_Trends[[#This Row],[Post_Date]],"aaaa-mm")</f>
        <v>2022-02</v>
      </c>
      <c r="D881" s="1" t="s">
        <v>12</v>
      </c>
      <c r="E881" s="1" t="s">
        <v>57</v>
      </c>
      <c r="F881" s="1" t="s">
        <v>32</v>
      </c>
      <c r="G881" s="1" t="s">
        <v>21</v>
      </c>
      <c r="H881">
        <v>2783900</v>
      </c>
      <c r="I881">
        <v>290747</v>
      </c>
      <c r="J881">
        <v>64651</v>
      </c>
      <c r="K881">
        <v>21853</v>
      </c>
      <c r="L881">
        <f>bbdd_Social_Media_Trends[[#This Row],[Likes]]+bbdd_Social_Media_Trends[[#This Row],[Shares]]+bbdd_Social_Media_Trends[[#This Row],[Comments]]</f>
        <v>377251</v>
      </c>
      <c r="M881">
        <f>bbdd_Social_Media_Trends[[#This Row],[Interactions]]/bbdd_Social_Media_Trends[[#This Row],[Views]]</f>
        <v>0.13551169223032436</v>
      </c>
      <c r="N881" s="1" t="s">
        <v>29</v>
      </c>
      <c r="O881" s="4">
        <f t="shared" si="13"/>
        <v>0</v>
      </c>
    </row>
    <row r="882" spans="1:15">
      <c r="A882" s="1" t="s">
        <v>922</v>
      </c>
      <c r="B882" s="2">
        <v>45110</v>
      </c>
      <c r="C882" s="13" t="str">
        <f>TEXT(bbdd_Social_Media_Trends[[#This Row],[Post_Date]],"aaaa-mm")</f>
        <v>2023-07</v>
      </c>
      <c r="D882" s="1" t="s">
        <v>18</v>
      </c>
      <c r="E882" s="1" t="s">
        <v>57</v>
      </c>
      <c r="F882" s="1" t="s">
        <v>36</v>
      </c>
      <c r="G882" s="1" t="s">
        <v>50</v>
      </c>
      <c r="H882">
        <v>911320</v>
      </c>
      <c r="I882">
        <v>397818</v>
      </c>
      <c r="J882">
        <v>13388</v>
      </c>
      <c r="K882">
        <v>26310</v>
      </c>
      <c r="L882">
        <f>bbdd_Social_Media_Trends[[#This Row],[Likes]]+bbdd_Social_Media_Trends[[#This Row],[Shares]]+bbdd_Social_Media_Trends[[#This Row],[Comments]]</f>
        <v>437516</v>
      </c>
      <c r="M882">
        <f>bbdd_Social_Media_Trends[[#This Row],[Interactions]]/bbdd_Social_Media_Trends[[#This Row],[Views]]</f>
        <v>0.48009041829434229</v>
      </c>
      <c r="N882" s="1" t="s">
        <v>16</v>
      </c>
      <c r="O882" s="4">
        <f t="shared" si="13"/>
        <v>0</v>
      </c>
    </row>
    <row r="883" spans="1:15">
      <c r="A883" s="1" t="s">
        <v>923</v>
      </c>
      <c r="B883" s="2">
        <v>44985</v>
      </c>
      <c r="C883" s="13" t="str">
        <f>TEXT(bbdd_Social_Media_Trends[[#This Row],[Post_Date]],"aaaa-mm")</f>
        <v>2023-02</v>
      </c>
      <c r="D883" s="1" t="s">
        <v>24</v>
      </c>
      <c r="E883" s="1" t="s">
        <v>39</v>
      </c>
      <c r="F883" s="1" t="s">
        <v>36</v>
      </c>
      <c r="G883" s="1" t="s">
        <v>15</v>
      </c>
      <c r="H883">
        <v>3481822</v>
      </c>
      <c r="I883">
        <v>80175</v>
      </c>
      <c r="J883">
        <v>68325</v>
      </c>
      <c r="K883">
        <v>41815</v>
      </c>
      <c r="L883">
        <f>bbdd_Social_Media_Trends[[#This Row],[Likes]]+bbdd_Social_Media_Trends[[#This Row],[Shares]]+bbdd_Social_Media_Trends[[#This Row],[Comments]]</f>
        <v>190315</v>
      </c>
      <c r="M883">
        <f>bbdd_Social_Media_Trends[[#This Row],[Interactions]]/bbdd_Social_Media_Trends[[#This Row],[Views]]</f>
        <v>5.4659600634380502E-2</v>
      </c>
      <c r="N883" s="1" t="s">
        <v>29</v>
      </c>
      <c r="O883" s="4">
        <f t="shared" si="13"/>
        <v>0</v>
      </c>
    </row>
    <row r="884" spans="1:15">
      <c r="A884" s="1" t="s">
        <v>924</v>
      </c>
      <c r="B884" s="2">
        <v>44984</v>
      </c>
      <c r="C884" s="13" t="str">
        <f>TEXT(bbdd_Social_Media_Trends[[#This Row],[Post_Date]],"aaaa-mm")</f>
        <v>2023-02</v>
      </c>
      <c r="D884" s="1" t="s">
        <v>27</v>
      </c>
      <c r="E884" s="1" t="s">
        <v>52</v>
      </c>
      <c r="F884" s="1" t="s">
        <v>41</v>
      </c>
      <c r="G884" s="1" t="s">
        <v>28</v>
      </c>
      <c r="H884">
        <v>1416870</v>
      </c>
      <c r="I884">
        <v>368333</v>
      </c>
      <c r="J884">
        <v>28809</v>
      </c>
      <c r="K884">
        <v>5632</v>
      </c>
      <c r="L884">
        <f>bbdd_Social_Media_Trends[[#This Row],[Likes]]+bbdd_Social_Media_Trends[[#This Row],[Shares]]+bbdd_Social_Media_Trends[[#This Row],[Comments]]</f>
        <v>402774</v>
      </c>
      <c r="M884">
        <f>bbdd_Social_Media_Trends[[#This Row],[Interactions]]/bbdd_Social_Media_Trends[[#This Row],[Views]]</f>
        <v>0.28427025768066233</v>
      </c>
      <c r="N884" s="1" t="s">
        <v>16</v>
      </c>
      <c r="O884" s="4">
        <f t="shared" si="13"/>
        <v>0</v>
      </c>
    </row>
    <row r="885" spans="1:15">
      <c r="A885" s="1" t="s">
        <v>925</v>
      </c>
      <c r="B885" s="2">
        <v>45237</v>
      </c>
      <c r="C885" s="13" t="str">
        <f>TEXT(bbdd_Social_Media_Trends[[#This Row],[Post_Date]],"aaaa-mm")</f>
        <v>2023-11</v>
      </c>
      <c r="D885" s="1" t="s">
        <v>27</v>
      </c>
      <c r="E885" s="1" t="s">
        <v>13</v>
      </c>
      <c r="F885" s="1" t="s">
        <v>20</v>
      </c>
      <c r="G885" s="1" t="s">
        <v>44</v>
      </c>
      <c r="H885">
        <v>3458941</v>
      </c>
      <c r="I885">
        <v>367246</v>
      </c>
      <c r="J885">
        <v>48482</v>
      </c>
      <c r="K885">
        <v>38137</v>
      </c>
      <c r="L885">
        <f>bbdd_Social_Media_Trends[[#This Row],[Likes]]+bbdd_Social_Media_Trends[[#This Row],[Shares]]+bbdd_Social_Media_Trends[[#This Row],[Comments]]</f>
        <v>453865</v>
      </c>
      <c r="M885">
        <f>bbdd_Social_Media_Trends[[#This Row],[Interactions]]/bbdd_Social_Media_Trends[[#This Row],[Views]]</f>
        <v>0.13121501638796382</v>
      </c>
      <c r="N885" s="1" t="s">
        <v>29</v>
      </c>
      <c r="O885" s="4">
        <f t="shared" si="13"/>
        <v>0</v>
      </c>
    </row>
    <row r="886" spans="1:15">
      <c r="A886" s="1" t="s">
        <v>926</v>
      </c>
      <c r="B886" s="2">
        <v>44610</v>
      </c>
      <c r="C886" s="13" t="str">
        <f>TEXT(bbdd_Social_Media_Trends[[#This Row],[Post_Date]],"aaaa-mm")</f>
        <v>2022-02</v>
      </c>
      <c r="D886" s="1" t="s">
        <v>24</v>
      </c>
      <c r="E886" s="1" t="s">
        <v>59</v>
      </c>
      <c r="F886" s="1" t="s">
        <v>14</v>
      </c>
      <c r="G886" s="1" t="s">
        <v>50</v>
      </c>
      <c r="H886">
        <v>3331697</v>
      </c>
      <c r="I886">
        <v>221708</v>
      </c>
      <c r="J886">
        <v>84660</v>
      </c>
      <c r="K886">
        <v>10308</v>
      </c>
      <c r="L886">
        <f>bbdd_Social_Media_Trends[[#This Row],[Likes]]+bbdd_Social_Media_Trends[[#This Row],[Shares]]+bbdd_Social_Media_Trends[[#This Row],[Comments]]</f>
        <v>316676</v>
      </c>
      <c r="M886">
        <f>bbdd_Social_Media_Trends[[#This Row],[Interactions]]/bbdd_Social_Media_Trends[[#This Row],[Views]]</f>
        <v>9.5049459779805903E-2</v>
      </c>
      <c r="N886" s="1" t="s">
        <v>22</v>
      </c>
      <c r="O886" s="4">
        <f t="shared" si="13"/>
        <v>0</v>
      </c>
    </row>
    <row r="887" spans="1:15">
      <c r="A887" s="1" t="s">
        <v>927</v>
      </c>
      <c r="B887" s="2">
        <v>44767</v>
      </c>
      <c r="C887" s="13" t="str">
        <f>TEXT(bbdd_Social_Media_Trends[[#This Row],[Post_Date]],"aaaa-mm")</f>
        <v>2022-07</v>
      </c>
      <c r="D887" s="1" t="s">
        <v>24</v>
      </c>
      <c r="E887" s="1" t="s">
        <v>46</v>
      </c>
      <c r="F887" s="1" t="s">
        <v>32</v>
      </c>
      <c r="G887" s="1" t="s">
        <v>25</v>
      </c>
      <c r="H887">
        <v>754022</v>
      </c>
      <c r="I887">
        <v>23357</v>
      </c>
      <c r="J887">
        <v>98150</v>
      </c>
      <c r="K887">
        <v>37681</v>
      </c>
      <c r="L887">
        <f>bbdd_Social_Media_Trends[[#This Row],[Likes]]+bbdd_Social_Media_Trends[[#This Row],[Shares]]+bbdd_Social_Media_Trends[[#This Row],[Comments]]</f>
        <v>159188</v>
      </c>
      <c r="M887">
        <f>bbdd_Social_Media_Trends[[#This Row],[Interactions]]/bbdd_Social_Media_Trends[[#This Row],[Views]]</f>
        <v>0.21111850847853245</v>
      </c>
      <c r="N887" s="1" t="s">
        <v>16</v>
      </c>
      <c r="O887" s="4">
        <f t="shared" si="13"/>
        <v>0</v>
      </c>
    </row>
    <row r="888" spans="1:15">
      <c r="A888" s="1" t="s">
        <v>928</v>
      </c>
      <c r="B888" s="2">
        <v>45103</v>
      </c>
      <c r="C888" s="13" t="str">
        <f>TEXT(bbdd_Social_Media_Trends[[#This Row],[Post_Date]],"aaaa-mm")</f>
        <v>2023-06</v>
      </c>
      <c r="D888" s="1" t="s">
        <v>24</v>
      </c>
      <c r="E888" s="1" t="s">
        <v>31</v>
      </c>
      <c r="F888" s="1" t="s">
        <v>14</v>
      </c>
      <c r="G888" s="1" t="s">
        <v>28</v>
      </c>
      <c r="H888">
        <v>1835167</v>
      </c>
      <c r="I888">
        <v>298712</v>
      </c>
      <c r="J888">
        <v>16195</v>
      </c>
      <c r="K888">
        <v>50</v>
      </c>
      <c r="L888">
        <f>bbdd_Social_Media_Trends[[#This Row],[Likes]]+bbdd_Social_Media_Trends[[#This Row],[Shares]]+bbdd_Social_Media_Trends[[#This Row],[Comments]]</f>
        <v>314957</v>
      </c>
      <c r="M888">
        <f>bbdd_Social_Media_Trends[[#This Row],[Interactions]]/bbdd_Social_Media_Trends[[#This Row],[Views]]</f>
        <v>0.17162307299553664</v>
      </c>
      <c r="N888" s="1" t="s">
        <v>16</v>
      </c>
      <c r="O888" s="4">
        <f t="shared" si="13"/>
        <v>0</v>
      </c>
    </row>
    <row r="889" spans="1:15">
      <c r="A889" s="1" t="s">
        <v>929</v>
      </c>
      <c r="B889" s="2">
        <v>45112</v>
      </c>
      <c r="C889" s="13" t="str">
        <f>TEXT(bbdd_Social_Media_Trends[[#This Row],[Post_Date]],"aaaa-mm")</f>
        <v>2023-07</v>
      </c>
      <c r="D889" s="1" t="s">
        <v>12</v>
      </c>
      <c r="E889" s="1" t="s">
        <v>57</v>
      </c>
      <c r="F889" s="1" t="s">
        <v>36</v>
      </c>
      <c r="G889" s="1" t="s">
        <v>21</v>
      </c>
      <c r="H889">
        <v>4069490</v>
      </c>
      <c r="I889">
        <v>363061</v>
      </c>
      <c r="J889">
        <v>74985</v>
      </c>
      <c r="K889">
        <v>765</v>
      </c>
      <c r="L889">
        <f>bbdd_Social_Media_Trends[[#This Row],[Likes]]+bbdd_Social_Media_Trends[[#This Row],[Shares]]+bbdd_Social_Media_Trends[[#This Row],[Comments]]</f>
        <v>438811</v>
      </c>
      <c r="M889">
        <f>bbdd_Social_Media_Trends[[#This Row],[Interactions]]/bbdd_Social_Media_Trends[[#This Row],[Views]]</f>
        <v>0.10782948231842319</v>
      </c>
      <c r="N889" s="1" t="s">
        <v>22</v>
      </c>
      <c r="O889" s="4">
        <f t="shared" si="13"/>
        <v>0</v>
      </c>
    </row>
    <row r="890" spans="1:15">
      <c r="A890" s="1" t="s">
        <v>930</v>
      </c>
      <c r="B890" s="2">
        <v>44601</v>
      </c>
      <c r="C890" s="13" t="str">
        <f>TEXT(bbdd_Social_Media_Trends[[#This Row],[Post_Date]],"aaaa-mm")</f>
        <v>2022-02</v>
      </c>
      <c r="D890" s="1" t="s">
        <v>12</v>
      </c>
      <c r="E890" s="1" t="s">
        <v>46</v>
      </c>
      <c r="F890" s="1" t="s">
        <v>36</v>
      </c>
      <c r="G890" s="1" t="s">
        <v>25</v>
      </c>
      <c r="H890">
        <v>1963015</v>
      </c>
      <c r="I890">
        <v>417328</v>
      </c>
      <c r="J890">
        <v>41576</v>
      </c>
      <c r="K890">
        <v>3075</v>
      </c>
      <c r="L890">
        <f>bbdd_Social_Media_Trends[[#This Row],[Likes]]+bbdd_Social_Media_Trends[[#This Row],[Shares]]+bbdd_Social_Media_Trends[[#This Row],[Comments]]</f>
        <v>461979</v>
      </c>
      <c r="M890">
        <f>bbdd_Social_Media_Trends[[#This Row],[Interactions]]/bbdd_Social_Media_Trends[[#This Row],[Views]]</f>
        <v>0.23534155368145429</v>
      </c>
      <c r="N890" s="1" t="s">
        <v>29</v>
      </c>
      <c r="O890" s="4">
        <f t="shared" si="13"/>
        <v>0</v>
      </c>
    </row>
    <row r="891" spans="1:15">
      <c r="A891" s="1" t="s">
        <v>931</v>
      </c>
      <c r="B891" s="2">
        <v>45099</v>
      </c>
      <c r="C891" s="13" t="str">
        <f>TEXT(bbdd_Social_Media_Trends[[#This Row],[Post_Date]],"aaaa-mm")</f>
        <v>2023-06</v>
      </c>
      <c r="D891" s="1" t="s">
        <v>24</v>
      </c>
      <c r="E891" s="1" t="s">
        <v>57</v>
      </c>
      <c r="F891" s="1" t="s">
        <v>14</v>
      </c>
      <c r="G891" s="1" t="s">
        <v>25</v>
      </c>
      <c r="H891">
        <v>4387952</v>
      </c>
      <c r="I891">
        <v>260744</v>
      </c>
      <c r="J891">
        <v>7764</v>
      </c>
      <c r="K891">
        <v>10999</v>
      </c>
      <c r="L891">
        <f>bbdd_Social_Media_Trends[[#This Row],[Likes]]+bbdd_Social_Media_Trends[[#This Row],[Shares]]+bbdd_Social_Media_Trends[[#This Row],[Comments]]</f>
        <v>279507</v>
      </c>
      <c r="M891">
        <f>bbdd_Social_Media_Trends[[#This Row],[Interactions]]/bbdd_Social_Media_Trends[[#This Row],[Views]]</f>
        <v>6.3698736905052747E-2</v>
      </c>
      <c r="N891" s="1" t="s">
        <v>16</v>
      </c>
      <c r="O891" s="4">
        <f t="shared" si="13"/>
        <v>0</v>
      </c>
    </row>
    <row r="892" spans="1:15">
      <c r="A892" s="1" t="s">
        <v>932</v>
      </c>
      <c r="B892" s="2">
        <v>44678</v>
      </c>
      <c r="C892" s="13" t="str">
        <f>TEXT(bbdd_Social_Media_Trends[[#This Row],[Post_Date]],"aaaa-mm")</f>
        <v>2022-04</v>
      </c>
      <c r="D892" s="1" t="s">
        <v>24</v>
      </c>
      <c r="E892" s="1" t="s">
        <v>35</v>
      </c>
      <c r="F892" s="1" t="s">
        <v>47</v>
      </c>
      <c r="G892" s="1" t="s">
        <v>15</v>
      </c>
      <c r="H892">
        <v>2582163</v>
      </c>
      <c r="I892">
        <v>336015</v>
      </c>
      <c r="J892">
        <v>60643</v>
      </c>
      <c r="K892">
        <v>48347</v>
      </c>
      <c r="L892">
        <f>bbdd_Social_Media_Trends[[#This Row],[Likes]]+bbdd_Social_Media_Trends[[#This Row],[Shares]]+bbdd_Social_Media_Trends[[#This Row],[Comments]]</f>
        <v>445005</v>
      </c>
      <c r="M892">
        <f>bbdd_Social_Media_Trends[[#This Row],[Interactions]]/bbdd_Social_Media_Trends[[#This Row],[Views]]</f>
        <v>0.17233807470713505</v>
      </c>
      <c r="N892" s="1" t="s">
        <v>29</v>
      </c>
      <c r="O892" s="4">
        <f t="shared" si="13"/>
        <v>0</v>
      </c>
    </row>
    <row r="893" spans="1:15">
      <c r="A893" s="1" t="s">
        <v>933</v>
      </c>
      <c r="B893" s="2">
        <v>45043</v>
      </c>
      <c r="C893" s="13" t="str">
        <f>TEXT(bbdd_Social_Media_Trends[[#This Row],[Post_Date]],"aaaa-mm")</f>
        <v>2023-04</v>
      </c>
      <c r="D893" s="1" t="s">
        <v>27</v>
      </c>
      <c r="E893" s="1" t="s">
        <v>59</v>
      </c>
      <c r="F893" s="1" t="s">
        <v>20</v>
      </c>
      <c r="G893" s="1" t="s">
        <v>37</v>
      </c>
      <c r="H893">
        <v>4638671</v>
      </c>
      <c r="I893">
        <v>371452</v>
      </c>
      <c r="J893">
        <v>16316</v>
      </c>
      <c r="K893">
        <v>46310</v>
      </c>
      <c r="L893">
        <f>bbdd_Social_Media_Trends[[#This Row],[Likes]]+bbdd_Social_Media_Trends[[#This Row],[Shares]]+bbdd_Social_Media_Trends[[#This Row],[Comments]]</f>
        <v>434078</v>
      </c>
      <c r="M893">
        <f>bbdd_Social_Media_Trends[[#This Row],[Interactions]]/bbdd_Social_Media_Trends[[#This Row],[Views]]</f>
        <v>9.3578095967573466E-2</v>
      </c>
      <c r="N893" s="1" t="s">
        <v>22</v>
      </c>
      <c r="O893" s="4">
        <f t="shared" si="13"/>
        <v>0</v>
      </c>
    </row>
    <row r="894" spans="1:15">
      <c r="A894" s="1" t="s">
        <v>934</v>
      </c>
      <c r="B894" s="2">
        <v>44785</v>
      </c>
      <c r="C894" s="13" t="str">
        <f>TEXT(bbdd_Social_Media_Trends[[#This Row],[Post_Date]],"aaaa-mm")</f>
        <v>2022-08</v>
      </c>
      <c r="D894" s="1" t="s">
        <v>18</v>
      </c>
      <c r="E894" s="1" t="s">
        <v>57</v>
      </c>
      <c r="F894" s="1" t="s">
        <v>36</v>
      </c>
      <c r="G894" s="1" t="s">
        <v>60</v>
      </c>
      <c r="H894">
        <v>410444</v>
      </c>
      <c r="I894">
        <v>256366</v>
      </c>
      <c r="J894">
        <v>76964</v>
      </c>
      <c r="K894">
        <v>9098</v>
      </c>
      <c r="L894">
        <f>bbdd_Social_Media_Trends[[#This Row],[Likes]]+bbdd_Social_Media_Trends[[#This Row],[Shares]]+bbdd_Social_Media_Trends[[#This Row],[Comments]]</f>
        <v>342428</v>
      </c>
      <c r="M894">
        <f>bbdd_Social_Media_Trends[[#This Row],[Interactions]]/bbdd_Social_Media_Trends[[#This Row],[Views]]</f>
        <v>0.83428677237333226</v>
      </c>
      <c r="N894" s="1" t="s">
        <v>22</v>
      </c>
      <c r="O894" s="4">
        <f t="shared" si="13"/>
        <v>0</v>
      </c>
    </row>
    <row r="895" spans="1:15">
      <c r="A895" s="1" t="s">
        <v>935</v>
      </c>
      <c r="B895" s="2">
        <v>44929</v>
      </c>
      <c r="C895" s="13" t="str">
        <f>TEXT(bbdd_Social_Media_Trends[[#This Row],[Post_Date]],"aaaa-mm")</f>
        <v>2023-01</v>
      </c>
      <c r="D895" s="1" t="s">
        <v>24</v>
      </c>
      <c r="E895" s="1" t="s">
        <v>57</v>
      </c>
      <c r="F895" s="1" t="s">
        <v>41</v>
      </c>
      <c r="G895" s="1" t="s">
        <v>44</v>
      </c>
      <c r="H895">
        <v>2034778</v>
      </c>
      <c r="I895">
        <v>167327</v>
      </c>
      <c r="J895">
        <v>83115</v>
      </c>
      <c r="K895">
        <v>26341</v>
      </c>
      <c r="L895">
        <f>bbdd_Social_Media_Trends[[#This Row],[Likes]]+bbdd_Social_Media_Trends[[#This Row],[Shares]]+bbdd_Social_Media_Trends[[#This Row],[Comments]]</f>
        <v>276783</v>
      </c>
      <c r="M895">
        <f>bbdd_Social_Media_Trends[[#This Row],[Interactions]]/bbdd_Social_Media_Trends[[#This Row],[Views]]</f>
        <v>0.13602614142673058</v>
      </c>
      <c r="N895" s="1" t="s">
        <v>29</v>
      </c>
      <c r="O895" s="4">
        <f t="shared" si="13"/>
        <v>0</v>
      </c>
    </row>
    <row r="896" spans="1:15">
      <c r="A896" s="1" t="s">
        <v>936</v>
      </c>
      <c r="B896" s="2">
        <v>44991</v>
      </c>
      <c r="C896" s="13" t="str">
        <f>TEXT(bbdd_Social_Media_Trends[[#This Row],[Post_Date]],"aaaa-mm")</f>
        <v>2023-03</v>
      </c>
      <c r="D896" s="1" t="s">
        <v>12</v>
      </c>
      <c r="E896" s="1" t="s">
        <v>13</v>
      </c>
      <c r="F896" s="1" t="s">
        <v>36</v>
      </c>
      <c r="G896" s="1" t="s">
        <v>15</v>
      </c>
      <c r="H896">
        <v>713539</v>
      </c>
      <c r="I896">
        <v>395521</v>
      </c>
      <c r="J896">
        <v>52325</v>
      </c>
      <c r="K896">
        <v>40633</v>
      </c>
      <c r="L896">
        <f>bbdd_Social_Media_Trends[[#This Row],[Likes]]+bbdd_Social_Media_Trends[[#This Row],[Shares]]+bbdd_Social_Media_Trends[[#This Row],[Comments]]</f>
        <v>488479</v>
      </c>
      <c r="M896">
        <f>bbdd_Social_Media_Trends[[#This Row],[Interactions]]/bbdd_Social_Media_Trends[[#This Row],[Views]]</f>
        <v>0.68458626648298126</v>
      </c>
      <c r="N896" s="1" t="s">
        <v>22</v>
      </c>
      <c r="O896" s="4">
        <f t="shared" si="13"/>
        <v>0</v>
      </c>
    </row>
    <row r="897" spans="1:15">
      <c r="A897" s="1" t="s">
        <v>937</v>
      </c>
      <c r="B897" s="2">
        <v>45286</v>
      </c>
      <c r="C897" s="13" t="str">
        <f>TEXT(bbdd_Social_Media_Trends[[#This Row],[Post_Date]],"aaaa-mm")</f>
        <v>2023-12</v>
      </c>
      <c r="D897" s="1" t="s">
        <v>12</v>
      </c>
      <c r="E897" s="1" t="s">
        <v>57</v>
      </c>
      <c r="F897" s="1" t="s">
        <v>20</v>
      </c>
      <c r="G897" s="1" t="s">
        <v>21</v>
      </c>
      <c r="H897">
        <v>2434680</v>
      </c>
      <c r="I897">
        <v>120094</v>
      </c>
      <c r="J897">
        <v>59075</v>
      </c>
      <c r="K897">
        <v>15931</v>
      </c>
      <c r="L897">
        <f>bbdd_Social_Media_Trends[[#This Row],[Likes]]+bbdd_Social_Media_Trends[[#This Row],[Shares]]+bbdd_Social_Media_Trends[[#This Row],[Comments]]</f>
        <v>195100</v>
      </c>
      <c r="M897">
        <f>bbdd_Social_Media_Trends[[#This Row],[Interactions]]/bbdd_Social_Media_Trends[[#This Row],[Views]]</f>
        <v>8.0133734207370161E-2</v>
      </c>
      <c r="N897" s="1" t="s">
        <v>29</v>
      </c>
      <c r="O897" s="4">
        <f t="shared" si="13"/>
        <v>0</v>
      </c>
    </row>
    <row r="898" spans="1:15">
      <c r="A898" s="1" t="s">
        <v>938</v>
      </c>
      <c r="B898" s="2">
        <v>44685</v>
      </c>
      <c r="C898" s="13" t="str">
        <f>TEXT(bbdd_Social_Media_Trends[[#This Row],[Post_Date]],"aaaa-mm")</f>
        <v>2022-05</v>
      </c>
      <c r="D898" s="1" t="s">
        <v>24</v>
      </c>
      <c r="E898" s="1" t="s">
        <v>59</v>
      </c>
      <c r="F898" s="1" t="s">
        <v>14</v>
      </c>
      <c r="G898" s="1" t="s">
        <v>28</v>
      </c>
      <c r="H898">
        <v>3587110</v>
      </c>
      <c r="I898">
        <v>51649</v>
      </c>
      <c r="J898">
        <v>89478</v>
      </c>
      <c r="K898">
        <v>30231</v>
      </c>
      <c r="L898">
        <f>bbdd_Social_Media_Trends[[#This Row],[Likes]]+bbdd_Social_Media_Trends[[#This Row],[Shares]]+bbdd_Social_Media_Trends[[#This Row],[Comments]]</f>
        <v>171358</v>
      </c>
      <c r="M898">
        <f>bbdd_Social_Media_Trends[[#This Row],[Interactions]]/bbdd_Social_Media_Trends[[#This Row],[Views]]</f>
        <v>4.7770489335426013E-2</v>
      </c>
      <c r="N898" s="1" t="s">
        <v>29</v>
      </c>
      <c r="O898" s="4">
        <f t="shared" ref="O898:O961" si="14">IF(ISERROR(VLOOKUP(A898,A899:A5896,1,FALSE)),0, 1)</f>
        <v>0</v>
      </c>
    </row>
    <row r="899" spans="1:15">
      <c r="A899" s="1" t="s">
        <v>939</v>
      </c>
      <c r="B899" s="2">
        <v>44751</v>
      </c>
      <c r="C899" s="13" t="str">
        <f>TEXT(bbdd_Social_Media_Trends[[#This Row],[Post_Date]],"aaaa-mm")</f>
        <v>2022-07</v>
      </c>
      <c r="D899" s="1" t="s">
        <v>12</v>
      </c>
      <c r="E899" s="1" t="s">
        <v>31</v>
      </c>
      <c r="F899" s="1" t="s">
        <v>20</v>
      </c>
      <c r="G899" s="1" t="s">
        <v>44</v>
      </c>
      <c r="H899">
        <v>2460537</v>
      </c>
      <c r="I899">
        <v>203160</v>
      </c>
      <c r="J899">
        <v>15349</v>
      </c>
      <c r="K899">
        <v>30968</v>
      </c>
      <c r="L899">
        <f>bbdd_Social_Media_Trends[[#This Row],[Likes]]+bbdd_Social_Media_Trends[[#This Row],[Shares]]+bbdd_Social_Media_Trends[[#This Row],[Comments]]</f>
        <v>249477</v>
      </c>
      <c r="M899">
        <f>bbdd_Social_Media_Trends[[#This Row],[Interactions]]/bbdd_Social_Media_Trends[[#This Row],[Views]]</f>
        <v>0.10139128165924756</v>
      </c>
      <c r="N899" s="1" t="s">
        <v>29</v>
      </c>
      <c r="O899" s="4">
        <f t="shared" si="14"/>
        <v>0</v>
      </c>
    </row>
    <row r="900" spans="1:15">
      <c r="A900" s="1" t="s">
        <v>940</v>
      </c>
      <c r="B900" s="2">
        <v>44706</v>
      </c>
      <c r="C900" s="13" t="str">
        <f>TEXT(bbdd_Social_Media_Trends[[#This Row],[Post_Date]],"aaaa-mm")</f>
        <v>2022-05</v>
      </c>
      <c r="D900" s="1" t="s">
        <v>24</v>
      </c>
      <c r="E900" s="1" t="s">
        <v>46</v>
      </c>
      <c r="F900" s="1" t="s">
        <v>32</v>
      </c>
      <c r="G900" s="1" t="s">
        <v>44</v>
      </c>
      <c r="H900">
        <v>1190594</v>
      </c>
      <c r="I900">
        <v>304893</v>
      </c>
      <c r="J900">
        <v>33293</v>
      </c>
      <c r="K900">
        <v>44281</v>
      </c>
      <c r="L900">
        <f>bbdd_Social_Media_Trends[[#This Row],[Likes]]+bbdd_Social_Media_Trends[[#This Row],[Shares]]+bbdd_Social_Media_Trends[[#This Row],[Comments]]</f>
        <v>382467</v>
      </c>
      <c r="M900">
        <f>bbdd_Social_Media_Trends[[#This Row],[Interactions]]/bbdd_Social_Media_Trends[[#This Row],[Views]]</f>
        <v>0.32124049004110555</v>
      </c>
      <c r="N900" s="1" t="s">
        <v>22</v>
      </c>
      <c r="O900" s="4">
        <f t="shared" si="14"/>
        <v>0</v>
      </c>
    </row>
    <row r="901" spans="1:15">
      <c r="A901" s="1" t="s">
        <v>941</v>
      </c>
      <c r="B901" s="2">
        <v>44592</v>
      </c>
      <c r="C901" s="13" t="str">
        <f>TEXT(bbdd_Social_Media_Trends[[#This Row],[Post_Date]],"aaaa-mm")</f>
        <v>2022-01</v>
      </c>
      <c r="D901" s="1" t="s">
        <v>27</v>
      </c>
      <c r="E901" s="1" t="s">
        <v>35</v>
      </c>
      <c r="F901" s="1" t="s">
        <v>20</v>
      </c>
      <c r="G901" s="1" t="s">
        <v>50</v>
      </c>
      <c r="H901">
        <v>2723499</v>
      </c>
      <c r="I901">
        <v>249264</v>
      </c>
      <c r="J901">
        <v>38529</v>
      </c>
      <c r="K901">
        <v>23572</v>
      </c>
      <c r="L901">
        <f>bbdd_Social_Media_Trends[[#This Row],[Likes]]+bbdd_Social_Media_Trends[[#This Row],[Shares]]+bbdd_Social_Media_Trends[[#This Row],[Comments]]</f>
        <v>311365</v>
      </c>
      <c r="M901">
        <f>bbdd_Social_Media_Trends[[#This Row],[Interactions]]/bbdd_Social_Media_Trends[[#This Row],[Views]]</f>
        <v>0.11432535866545206</v>
      </c>
      <c r="N901" s="1" t="s">
        <v>29</v>
      </c>
      <c r="O901" s="4">
        <f t="shared" si="14"/>
        <v>0</v>
      </c>
    </row>
    <row r="902" spans="1:15">
      <c r="A902" s="1" t="s">
        <v>942</v>
      </c>
      <c r="B902" s="2">
        <v>44874</v>
      </c>
      <c r="C902" s="13" t="str">
        <f>TEXT(bbdd_Social_Media_Trends[[#This Row],[Post_Date]],"aaaa-mm")</f>
        <v>2022-11</v>
      </c>
      <c r="D902" s="1" t="s">
        <v>24</v>
      </c>
      <c r="E902" s="1" t="s">
        <v>13</v>
      </c>
      <c r="F902" s="1" t="s">
        <v>41</v>
      </c>
      <c r="G902" s="1" t="s">
        <v>37</v>
      </c>
      <c r="H902">
        <v>4216678</v>
      </c>
      <c r="I902">
        <v>452894</v>
      </c>
      <c r="J902">
        <v>83096</v>
      </c>
      <c r="K902">
        <v>6059</v>
      </c>
      <c r="L902">
        <f>bbdd_Social_Media_Trends[[#This Row],[Likes]]+bbdd_Social_Media_Trends[[#This Row],[Shares]]+bbdd_Social_Media_Trends[[#This Row],[Comments]]</f>
        <v>542049</v>
      </c>
      <c r="M902">
        <f>bbdd_Social_Media_Trends[[#This Row],[Interactions]]/bbdd_Social_Media_Trends[[#This Row],[Views]]</f>
        <v>0.12854882445375246</v>
      </c>
      <c r="N902" s="1" t="s">
        <v>16</v>
      </c>
      <c r="O902" s="4">
        <f t="shared" si="14"/>
        <v>0</v>
      </c>
    </row>
    <row r="903" spans="1:15">
      <c r="A903" s="1" t="s">
        <v>943</v>
      </c>
      <c r="B903" s="2">
        <v>45167</v>
      </c>
      <c r="C903" s="13" t="str">
        <f>TEXT(bbdd_Social_Media_Trends[[#This Row],[Post_Date]],"aaaa-mm")</f>
        <v>2023-08</v>
      </c>
      <c r="D903" s="1" t="s">
        <v>24</v>
      </c>
      <c r="E903" s="1" t="s">
        <v>46</v>
      </c>
      <c r="F903" s="1" t="s">
        <v>20</v>
      </c>
      <c r="G903" s="1" t="s">
        <v>15</v>
      </c>
      <c r="H903">
        <v>2109525</v>
      </c>
      <c r="I903">
        <v>73395</v>
      </c>
      <c r="J903">
        <v>89584</v>
      </c>
      <c r="K903">
        <v>19033</v>
      </c>
      <c r="L903">
        <f>bbdd_Social_Media_Trends[[#This Row],[Likes]]+bbdd_Social_Media_Trends[[#This Row],[Shares]]+bbdd_Social_Media_Trends[[#This Row],[Comments]]</f>
        <v>182012</v>
      </c>
      <c r="M903">
        <f>bbdd_Social_Media_Trends[[#This Row],[Interactions]]/bbdd_Social_Media_Trends[[#This Row],[Views]]</f>
        <v>8.6281034830115788E-2</v>
      </c>
      <c r="N903" s="1" t="s">
        <v>16</v>
      </c>
      <c r="O903" s="4">
        <f t="shared" si="14"/>
        <v>0</v>
      </c>
    </row>
    <row r="904" spans="1:15">
      <c r="A904" s="1" t="s">
        <v>944</v>
      </c>
      <c r="B904" s="2">
        <v>44891</v>
      </c>
      <c r="C904" s="13" t="str">
        <f>TEXT(bbdd_Social_Media_Trends[[#This Row],[Post_Date]],"aaaa-mm")</f>
        <v>2022-11</v>
      </c>
      <c r="D904" s="1" t="s">
        <v>12</v>
      </c>
      <c r="E904" s="1" t="s">
        <v>59</v>
      </c>
      <c r="F904" s="1" t="s">
        <v>41</v>
      </c>
      <c r="G904" s="1" t="s">
        <v>28</v>
      </c>
      <c r="H904">
        <v>2118691</v>
      </c>
      <c r="I904">
        <v>51266</v>
      </c>
      <c r="J904">
        <v>15265</v>
      </c>
      <c r="K904">
        <v>39734</v>
      </c>
      <c r="L904">
        <f>bbdd_Social_Media_Trends[[#This Row],[Likes]]+bbdd_Social_Media_Trends[[#This Row],[Shares]]+bbdd_Social_Media_Trends[[#This Row],[Comments]]</f>
        <v>106265</v>
      </c>
      <c r="M904">
        <f>bbdd_Social_Media_Trends[[#This Row],[Interactions]]/bbdd_Social_Media_Trends[[#This Row],[Views]]</f>
        <v>5.0155968944975933E-2</v>
      </c>
      <c r="N904" s="1" t="s">
        <v>16</v>
      </c>
      <c r="O904" s="4">
        <f t="shared" si="14"/>
        <v>0</v>
      </c>
    </row>
    <row r="905" spans="1:15">
      <c r="A905" s="1" t="s">
        <v>945</v>
      </c>
      <c r="B905" s="2">
        <v>44980</v>
      </c>
      <c r="C905" s="13" t="str">
        <f>TEXT(bbdd_Social_Media_Trends[[#This Row],[Post_Date]],"aaaa-mm")</f>
        <v>2023-02</v>
      </c>
      <c r="D905" s="1" t="s">
        <v>12</v>
      </c>
      <c r="E905" s="1" t="s">
        <v>52</v>
      </c>
      <c r="F905" s="1" t="s">
        <v>14</v>
      </c>
      <c r="G905" s="1" t="s">
        <v>28</v>
      </c>
      <c r="H905">
        <v>579923</v>
      </c>
      <c r="I905">
        <v>487181</v>
      </c>
      <c r="J905">
        <v>219</v>
      </c>
      <c r="K905">
        <v>39465</v>
      </c>
      <c r="L905">
        <f>bbdd_Social_Media_Trends[[#This Row],[Likes]]+bbdd_Social_Media_Trends[[#This Row],[Shares]]+bbdd_Social_Media_Trends[[#This Row],[Comments]]</f>
        <v>526865</v>
      </c>
      <c r="M905">
        <f>bbdd_Social_Media_Trends[[#This Row],[Interactions]]/bbdd_Social_Media_Trends[[#This Row],[Views]]</f>
        <v>0.90850854337558606</v>
      </c>
      <c r="N905" s="1" t="s">
        <v>16</v>
      </c>
      <c r="O905" s="4">
        <f t="shared" si="14"/>
        <v>0</v>
      </c>
    </row>
    <row r="906" spans="1:15">
      <c r="A906" s="1" t="s">
        <v>946</v>
      </c>
      <c r="B906" s="2">
        <v>45111</v>
      </c>
      <c r="C906" s="13" t="str">
        <f>TEXT(bbdd_Social_Media_Trends[[#This Row],[Post_Date]],"aaaa-mm")</f>
        <v>2023-07</v>
      </c>
      <c r="D906" s="1" t="s">
        <v>18</v>
      </c>
      <c r="E906" s="1" t="s">
        <v>19</v>
      </c>
      <c r="F906" s="1" t="s">
        <v>41</v>
      </c>
      <c r="G906" s="1" t="s">
        <v>25</v>
      </c>
      <c r="H906">
        <v>132001</v>
      </c>
      <c r="I906">
        <v>419371</v>
      </c>
      <c r="J906">
        <v>71316</v>
      </c>
      <c r="K906">
        <v>39401</v>
      </c>
      <c r="L906">
        <f>bbdd_Social_Media_Trends[[#This Row],[Likes]]+bbdd_Social_Media_Trends[[#This Row],[Shares]]+bbdd_Social_Media_Trends[[#This Row],[Comments]]</f>
        <v>530088</v>
      </c>
      <c r="M906">
        <f>bbdd_Social_Media_Trends[[#This Row],[Interactions]]/bbdd_Social_Media_Trends[[#This Row],[Views]]</f>
        <v>4.0157877591836426</v>
      </c>
      <c r="N906" s="1" t="s">
        <v>22</v>
      </c>
      <c r="O906" s="4">
        <f t="shared" si="14"/>
        <v>0</v>
      </c>
    </row>
    <row r="907" spans="1:15">
      <c r="A907" s="1" t="s">
        <v>947</v>
      </c>
      <c r="B907" s="2">
        <v>45078</v>
      </c>
      <c r="C907" s="13" t="str">
        <f>TEXT(bbdd_Social_Media_Trends[[#This Row],[Post_Date]],"aaaa-mm")</f>
        <v>2023-06</v>
      </c>
      <c r="D907" s="1" t="s">
        <v>24</v>
      </c>
      <c r="E907" s="1" t="s">
        <v>39</v>
      </c>
      <c r="F907" s="1" t="s">
        <v>20</v>
      </c>
      <c r="G907" s="1" t="s">
        <v>37</v>
      </c>
      <c r="H907">
        <v>281552</v>
      </c>
      <c r="I907">
        <v>246077</v>
      </c>
      <c r="J907">
        <v>83676</v>
      </c>
      <c r="K907">
        <v>26090</v>
      </c>
      <c r="L907">
        <f>bbdd_Social_Media_Trends[[#This Row],[Likes]]+bbdd_Social_Media_Trends[[#This Row],[Shares]]+bbdd_Social_Media_Trends[[#This Row],[Comments]]</f>
        <v>355843</v>
      </c>
      <c r="M907">
        <f>bbdd_Social_Media_Trends[[#This Row],[Interactions]]/bbdd_Social_Media_Trends[[#This Row],[Views]]</f>
        <v>1.2638624481445702</v>
      </c>
      <c r="N907" s="1" t="s">
        <v>16</v>
      </c>
      <c r="O907" s="4">
        <f t="shared" si="14"/>
        <v>0</v>
      </c>
    </row>
    <row r="908" spans="1:15">
      <c r="A908" s="1" t="s">
        <v>948</v>
      </c>
      <c r="B908" s="2">
        <v>44639</v>
      </c>
      <c r="C908" s="13" t="str">
        <f>TEXT(bbdd_Social_Media_Trends[[#This Row],[Post_Date]],"aaaa-mm")</f>
        <v>2022-03</v>
      </c>
      <c r="D908" s="1" t="s">
        <v>18</v>
      </c>
      <c r="E908" s="1" t="s">
        <v>52</v>
      </c>
      <c r="F908" s="1" t="s">
        <v>41</v>
      </c>
      <c r="G908" s="1" t="s">
        <v>60</v>
      </c>
      <c r="H908">
        <v>2309871</v>
      </c>
      <c r="I908">
        <v>288470</v>
      </c>
      <c r="J908">
        <v>79217</v>
      </c>
      <c r="K908">
        <v>46717</v>
      </c>
      <c r="L908">
        <f>bbdd_Social_Media_Trends[[#This Row],[Likes]]+bbdd_Social_Media_Trends[[#This Row],[Shares]]+bbdd_Social_Media_Trends[[#This Row],[Comments]]</f>
        <v>414404</v>
      </c>
      <c r="M908">
        <f>bbdd_Social_Media_Trends[[#This Row],[Interactions]]/bbdd_Social_Media_Trends[[#This Row],[Views]]</f>
        <v>0.17940568975496901</v>
      </c>
      <c r="N908" s="1" t="s">
        <v>16</v>
      </c>
      <c r="O908" s="4">
        <f t="shared" si="14"/>
        <v>0</v>
      </c>
    </row>
    <row r="909" spans="1:15">
      <c r="A909" s="1" t="s">
        <v>949</v>
      </c>
      <c r="B909" s="2">
        <v>45054</v>
      </c>
      <c r="C909" s="13" t="str">
        <f>TEXT(bbdd_Social_Media_Trends[[#This Row],[Post_Date]],"aaaa-mm")</f>
        <v>2023-05</v>
      </c>
      <c r="D909" s="1" t="s">
        <v>12</v>
      </c>
      <c r="E909" s="1" t="s">
        <v>46</v>
      </c>
      <c r="F909" s="1" t="s">
        <v>36</v>
      </c>
      <c r="G909" s="1" t="s">
        <v>44</v>
      </c>
      <c r="H909">
        <v>2669756</v>
      </c>
      <c r="I909">
        <v>229127</v>
      </c>
      <c r="J909">
        <v>77357</v>
      </c>
      <c r="K909">
        <v>49206</v>
      </c>
      <c r="L909">
        <f>bbdd_Social_Media_Trends[[#This Row],[Likes]]+bbdd_Social_Media_Trends[[#This Row],[Shares]]+bbdd_Social_Media_Trends[[#This Row],[Comments]]</f>
        <v>355690</v>
      </c>
      <c r="M909">
        <f>bbdd_Social_Media_Trends[[#This Row],[Interactions]]/bbdd_Social_Media_Trends[[#This Row],[Views]]</f>
        <v>0.13322940373577211</v>
      </c>
      <c r="N909" s="1" t="s">
        <v>29</v>
      </c>
      <c r="O909" s="4">
        <f t="shared" si="14"/>
        <v>0</v>
      </c>
    </row>
    <row r="910" spans="1:15">
      <c r="A910" s="1" t="s">
        <v>950</v>
      </c>
      <c r="B910" s="2">
        <v>45247</v>
      </c>
      <c r="C910" s="13" t="str">
        <f>TEXT(bbdd_Social_Media_Trends[[#This Row],[Post_Date]],"aaaa-mm")</f>
        <v>2023-11</v>
      </c>
      <c r="D910" s="1" t="s">
        <v>18</v>
      </c>
      <c r="E910" s="1" t="s">
        <v>19</v>
      </c>
      <c r="F910" s="1" t="s">
        <v>14</v>
      </c>
      <c r="G910" s="1" t="s">
        <v>50</v>
      </c>
      <c r="H910">
        <v>3373468</v>
      </c>
      <c r="I910">
        <v>255416</v>
      </c>
      <c r="J910">
        <v>34814</v>
      </c>
      <c r="K910">
        <v>25166</v>
      </c>
      <c r="L910">
        <f>bbdd_Social_Media_Trends[[#This Row],[Likes]]+bbdd_Social_Media_Trends[[#This Row],[Shares]]+bbdd_Social_Media_Trends[[#This Row],[Comments]]</f>
        <v>315396</v>
      </c>
      <c r="M910">
        <f>bbdd_Social_Media_Trends[[#This Row],[Interactions]]/bbdd_Social_Media_Trends[[#This Row],[Views]]</f>
        <v>9.3493105611198918E-2</v>
      </c>
      <c r="N910" s="1" t="s">
        <v>22</v>
      </c>
      <c r="O910" s="4">
        <f t="shared" si="14"/>
        <v>0</v>
      </c>
    </row>
    <row r="911" spans="1:15">
      <c r="A911" s="1" t="s">
        <v>951</v>
      </c>
      <c r="B911" s="2">
        <v>44763</v>
      </c>
      <c r="C911" s="13" t="str">
        <f>TEXT(bbdd_Social_Media_Trends[[#This Row],[Post_Date]],"aaaa-mm")</f>
        <v>2022-07</v>
      </c>
      <c r="D911" s="1" t="s">
        <v>24</v>
      </c>
      <c r="E911" s="1" t="s">
        <v>59</v>
      </c>
      <c r="F911" s="1" t="s">
        <v>47</v>
      </c>
      <c r="G911" s="1" t="s">
        <v>15</v>
      </c>
      <c r="H911">
        <v>160165</v>
      </c>
      <c r="I911">
        <v>473595</v>
      </c>
      <c r="J911">
        <v>15369</v>
      </c>
      <c r="K911">
        <v>33197</v>
      </c>
      <c r="L911">
        <f>bbdd_Social_Media_Trends[[#This Row],[Likes]]+bbdd_Social_Media_Trends[[#This Row],[Shares]]+bbdd_Social_Media_Trends[[#This Row],[Comments]]</f>
        <v>522161</v>
      </c>
      <c r="M911">
        <f>bbdd_Social_Media_Trends[[#This Row],[Interactions]]/bbdd_Social_Media_Trends[[#This Row],[Views]]</f>
        <v>3.2601442262666627</v>
      </c>
      <c r="N911" s="1" t="s">
        <v>29</v>
      </c>
      <c r="O911" s="4">
        <f t="shared" si="14"/>
        <v>0</v>
      </c>
    </row>
    <row r="912" spans="1:15">
      <c r="A912" s="1" t="s">
        <v>952</v>
      </c>
      <c r="B912" s="2">
        <v>45149</v>
      </c>
      <c r="C912" s="13" t="str">
        <f>TEXT(bbdd_Social_Media_Trends[[#This Row],[Post_Date]],"aaaa-mm")</f>
        <v>2023-08</v>
      </c>
      <c r="D912" s="1" t="s">
        <v>12</v>
      </c>
      <c r="E912" s="1" t="s">
        <v>13</v>
      </c>
      <c r="F912" s="1" t="s">
        <v>32</v>
      </c>
      <c r="G912" s="1" t="s">
        <v>15</v>
      </c>
      <c r="H912">
        <v>3724099</v>
      </c>
      <c r="I912">
        <v>90120</v>
      </c>
      <c r="J912">
        <v>50063</v>
      </c>
      <c r="K912">
        <v>34585</v>
      </c>
      <c r="L912">
        <f>bbdd_Social_Media_Trends[[#This Row],[Likes]]+bbdd_Social_Media_Trends[[#This Row],[Shares]]+bbdd_Social_Media_Trends[[#This Row],[Comments]]</f>
        <v>174768</v>
      </c>
      <c r="M912">
        <f>bbdd_Social_Media_Trends[[#This Row],[Interactions]]/bbdd_Social_Media_Trends[[#This Row],[Views]]</f>
        <v>4.6928935025626332E-2</v>
      </c>
      <c r="N912" s="1" t="s">
        <v>29</v>
      </c>
      <c r="O912" s="4">
        <f t="shared" si="14"/>
        <v>0</v>
      </c>
    </row>
    <row r="913" spans="1:15">
      <c r="A913" s="1" t="s">
        <v>953</v>
      </c>
      <c r="B913" s="2">
        <v>44607</v>
      </c>
      <c r="C913" s="13" t="str">
        <f>TEXT(bbdd_Social_Media_Trends[[#This Row],[Post_Date]],"aaaa-mm")</f>
        <v>2022-02</v>
      </c>
      <c r="D913" s="1" t="s">
        <v>12</v>
      </c>
      <c r="E913" s="1" t="s">
        <v>19</v>
      </c>
      <c r="F913" s="1" t="s">
        <v>14</v>
      </c>
      <c r="G913" s="1" t="s">
        <v>50</v>
      </c>
      <c r="H913">
        <v>4757293</v>
      </c>
      <c r="I913">
        <v>394313</v>
      </c>
      <c r="J913">
        <v>78165</v>
      </c>
      <c r="K913">
        <v>31965</v>
      </c>
      <c r="L913">
        <f>bbdd_Social_Media_Trends[[#This Row],[Likes]]+bbdd_Social_Media_Trends[[#This Row],[Shares]]+bbdd_Social_Media_Trends[[#This Row],[Comments]]</f>
        <v>504443</v>
      </c>
      <c r="M913">
        <f>bbdd_Social_Media_Trends[[#This Row],[Interactions]]/bbdd_Social_Media_Trends[[#This Row],[Views]]</f>
        <v>0.10603572241608832</v>
      </c>
      <c r="N913" s="1" t="s">
        <v>22</v>
      </c>
      <c r="O913" s="4">
        <f t="shared" si="14"/>
        <v>0</v>
      </c>
    </row>
    <row r="914" spans="1:15">
      <c r="A914" s="1" t="s">
        <v>954</v>
      </c>
      <c r="B914" s="2">
        <v>44882</v>
      </c>
      <c r="C914" s="13" t="str">
        <f>TEXT(bbdd_Social_Media_Trends[[#This Row],[Post_Date]],"aaaa-mm")</f>
        <v>2022-11</v>
      </c>
      <c r="D914" s="1" t="s">
        <v>24</v>
      </c>
      <c r="E914" s="1" t="s">
        <v>46</v>
      </c>
      <c r="F914" s="1" t="s">
        <v>14</v>
      </c>
      <c r="G914" s="1" t="s">
        <v>50</v>
      </c>
      <c r="H914">
        <v>4645686</v>
      </c>
      <c r="I914">
        <v>446777</v>
      </c>
      <c r="J914">
        <v>15642</v>
      </c>
      <c r="K914">
        <v>26412</v>
      </c>
      <c r="L914">
        <f>bbdd_Social_Media_Trends[[#This Row],[Likes]]+bbdd_Social_Media_Trends[[#This Row],[Shares]]+bbdd_Social_Media_Trends[[#This Row],[Comments]]</f>
        <v>488831</v>
      </c>
      <c r="M914">
        <f>bbdd_Social_Media_Trends[[#This Row],[Interactions]]/bbdd_Social_Media_Trends[[#This Row],[Views]]</f>
        <v>0.10522256562324703</v>
      </c>
      <c r="N914" s="1" t="s">
        <v>29</v>
      </c>
      <c r="O914" s="4">
        <f t="shared" si="14"/>
        <v>0</v>
      </c>
    </row>
    <row r="915" spans="1:15">
      <c r="A915" s="1" t="s">
        <v>955</v>
      </c>
      <c r="B915" s="2">
        <v>44730</v>
      </c>
      <c r="C915" s="13" t="str">
        <f>TEXT(bbdd_Social_Media_Trends[[#This Row],[Post_Date]],"aaaa-mm")</f>
        <v>2022-06</v>
      </c>
      <c r="D915" s="1" t="s">
        <v>24</v>
      </c>
      <c r="E915" s="1" t="s">
        <v>52</v>
      </c>
      <c r="F915" s="1" t="s">
        <v>20</v>
      </c>
      <c r="G915" s="1" t="s">
        <v>25</v>
      </c>
      <c r="H915">
        <v>4741739</v>
      </c>
      <c r="I915">
        <v>170278</v>
      </c>
      <c r="J915">
        <v>66069</v>
      </c>
      <c r="K915">
        <v>18352</v>
      </c>
      <c r="L915">
        <f>bbdd_Social_Media_Trends[[#This Row],[Likes]]+bbdd_Social_Media_Trends[[#This Row],[Shares]]+bbdd_Social_Media_Trends[[#This Row],[Comments]]</f>
        <v>254699</v>
      </c>
      <c r="M915">
        <f>bbdd_Social_Media_Trends[[#This Row],[Interactions]]/bbdd_Social_Media_Trends[[#This Row],[Views]]</f>
        <v>5.371425968405262E-2</v>
      </c>
      <c r="N915" s="1" t="s">
        <v>16</v>
      </c>
      <c r="O915" s="4">
        <f t="shared" si="14"/>
        <v>0</v>
      </c>
    </row>
    <row r="916" spans="1:15">
      <c r="A916" s="1" t="s">
        <v>956</v>
      </c>
      <c r="B916" s="2">
        <v>44858</v>
      </c>
      <c r="C916" s="13" t="str">
        <f>TEXT(bbdd_Social_Media_Trends[[#This Row],[Post_Date]],"aaaa-mm")</f>
        <v>2022-10</v>
      </c>
      <c r="D916" s="1" t="s">
        <v>24</v>
      </c>
      <c r="E916" s="1" t="s">
        <v>49</v>
      </c>
      <c r="F916" s="1" t="s">
        <v>41</v>
      </c>
      <c r="G916" s="1" t="s">
        <v>44</v>
      </c>
      <c r="H916">
        <v>2107265</v>
      </c>
      <c r="I916">
        <v>257928</v>
      </c>
      <c r="J916">
        <v>88494</v>
      </c>
      <c r="K916">
        <v>37544</v>
      </c>
      <c r="L916">
        <f>bbdd_Social_Media_Trends[[#This Row],[Likes]]+bbdd_Social_Media_Trends[[#This Row],[Shares]]+bbdd_Social_Media_Trends[[#This Row],[Comments]]</f>
        <v>383966</v>
      </c>
      <c r="M916">
        <f>bbdd_Social_Media_Trends[[#This Row],[Interactions]]/bbdd_Social_Media_Trends[[#This Row],[Views]]</f>
        <v>0.1822105905047538</v>
      </c>
      <c r="N916" s="1" t="s">
        <v>22</v>
      </c>
      <c r="O916" s="4">
        <f t="shared" si="14"/>
        <v>0</v>
      </c>
    </row>
    <row r="917" spans="1:15">
      <c r="A917" s="1" t="s">
        <v>957</v>
      </c>
      <c r="B917" s="2">
        <v>44889</v>
      </c>
      <c r="C917" s="13" t="str">
        <f>TEXT(bbdd_Social_Media_Trends[[#This Row],[Post_Date]],"aaaa-mm")</f>
        <v>2022-11</v>
      </c>
      <c r="D917" s="1" t="s">
        <v>12</v>
      </c>
      <c r="E917" s="1" t="s">
        <v>35</v>
      </c>
      <c r="F917" s="1" t="s">
        <v>41</v>
      </c>
      <c r="G917" s="1" t="s">
        <v>37</v>
      </c>
      <c r="H917">
        <v>421767</v>
      </c>
      <c r="I917">
        <v>153271</v>
      </c>
      <c r="J917">
        <v>92874</v>
      </c>
      <c r="K917">
        <v>4701</v>
      </c>
      <c r="L917">
        <f>bbdd_Social_Media_Trends[[#This Row],[Likes]]+bbdd_Social_Media_Trends[[#This Row],[Shares]]+bbdd_Social_Media_Trends[[#This Row],[Comments]]</f>
        <v>250846</v>
      </c>
      <c r="M917">
        <f>bbdd_Social_Media_Trends[[#This Row],[Interactions]]/bbdd_Social_Media_Trends[[#This Row],[Views]]</f>
        <v>0.59475018197251084</v>
      </c>
      <c r="N917" s="1" t="s">
        <v>29</v>
      </c>
      <c r="O917" s="4">
        <f t="shared" si="14"/>
        <v>0</v>
      </c>
    </row>
    <row r="918" spans="1:15">
      <c r="A918" s="1" t="s">
        <v>958</v>
      </c>
      <c r="B918" s="2">
        <v>45202</v>
      </c>
      <c r="C918" s="13" t="str">
        <f>TEXT(bbdd_Social_Media_Trends[[#This Row],[Post_Date]],"aaaa-mm")</f>
        <v>2023-10</v>
      </c>
      <c r="D918" s="1" t="s">
        <v>18</v>
      </c>
      <c r="E918" s="1" t="s">
        <v>35</v>
      </c>
      <c r="F918" s="1" t="s">
        <v>47</v>
      </c>
      <c r="G918" s="1" t="s">
        <v>50</v>
      </c>
      <c r="H918">
        <v>454350</v>
      </c>
      <c r="I918">
        <v>156235</v>
      </c>
      <c r="J918">
        <v>70705</v>
      </c>
      <c r="K918">
        <v>24595</v>
      </c>
      <c r="L918">
        <f>bbdd_Social_Media_Trends[[#This Row],[Likes]]+bbdd_Social_Media_Trends[[#This Row],[Shares]]+bbdd_Social_Media_Trends[[#This Row],[Comments]]</f>
        <v>251535</v>
      </c>
      <c r="M918">
        <f>bbdd_Social_Media_Trends[[#This Row],[Interactions]]/bbdd_Social_Media_Trends[[#This Row],[Views]]</f>
        <v>0.55361505447342352</v>
      </c>
      <c r="N918" s="1" t="s">
        <v>29</v>
      </c>
      <c r="O918" s="4">
        <f t="shared" si="14"/>
        <v>0</v>
      </c>
    </row>
    <row r="919" spans="1:15">
      <c r="A919" s="1" t="s">
        <v>959</v>
      </c>
      <c r="B919" s="2">
        <v>45287</v>
      </c>
      <c r="C919" s="13" t="str">
        <f>TEXT(bbdd_Social_Media_Trends[[#This Row],[Post_Date]],"aaaa-mm")</f>
        <v>2023-12</v>
      </c>
      <c r="D919" s="1" t="s">
        <v>24</v>
      </c>
      <c r="E919" s="1" t="s">
        <v>59</v>
      </c>
      <c r="F919" s="1" t="s">
        <v>47</v>
      </c>
      <c r="G919" s="1" t="s">
        <v>50</v>
      </c>
      <c r="H919">
        <v>3268300</v>
      </c>
      <c r="I919">
        <v>382429</v>
      </c>
      <c r="J919">
        <v>74538</v>
      </c>
      <c r="K919">
        <v>8612</v>
      </c>
      <c r="L919">
        <f>bbdd_Social_Media_Trends[[#This Row],[Likes]]+bbdd_Social_Media_Trends[[#This Row],[Shares]]+bbdd_Social_Media_Trends[[#This Row],[Comments]]</f>
        <v>465579</v>
      </c>
      <c r="M919">
        <f>bbdd_Social_Media_Trends[[#This Row],[Interactions]]/bbdd_Social_Media_Trends[[#This Row],[Views]]</f>
        <v>0.14245295719487194</v>
      </c>
      <c r="N919" s="1" t="s">
        <v>22</v>
      </c>
      <c r="O919" s="4">
        <f t="shared" si="14"/>
        <v>0</v>
      </c>
    </row>
    <row r="920" spans="1:15">
      <c r="A920" s="1" t="s">
        <v>960</v>
      </c>
      <c r="B920" s="2">
        <v>45126</v>
      </c>
      <c r="C920" s="13" t="str">
        <f>TEXT(bbdd_Social_Media_Trends[[#This Row],[Post_Date]],"aaaa-mm")</f>
        <v>2023-07</v>
      </c>
      <c r="D920" s="1" t="s">
        <v>24</v>
      </c>
      <c r="E920" s="1" t="s">
        <v>49</v>
      </c>
      <c r="F920" s="1" t="s">
        <v>36</v>
      </c>
      <c r="G920" s="1" t="s">
        <v>50</v>
      </c>
      <c r="H920">
        <v>6651</v>
      </c>
      <c r="I920">
        <v>22479</v>
      </c>
      <c r="J920">
        <v>24947</v>
      </c>
      <c r="K920">
        <v>11283</v>
      </c>
      <c r="L920">
        <f>bbdd_Social_Media_Trends[[#This Row],[Likes]]+bbdd_Social_Media_Trends[[#This Row],[Shares]]+bbdd_Social_Media_Trends[[#This Row],[Comments]]</f>
        <v>58709</v>
      </c>
      <c r="M920">
        <f>bbdd_Social_Media_Trends[[#This Row],[Interactions]]/bbdd_Social_Media_Trends[[#This Row],[Views]]</f>
        <v>8.8270936701247926</v>
      </c>
      <c r="N920" s="1" t="s">
        <v>22</v>
      </c>
      <c r="O920" s="4">
        <f t="shared" si="14"/>
        <v>0</v>
      </c>
    </row>
    <row r="921" spans="1:15">
      <c r="A921" s="1" t="s">
        <v>961</v>
      </c>
      <c r="B921" s="2">
        <v>44854</v>
      </c>
      <c r="C921" s="13" t="str">
        <f>TEXT(bbdd_Social_Media_Trends[[#This Row],[Post_Date]],"aaaa-mm")</f>
        <v>2022-10</v>
      </c>
      <c r="D921" s="1" t="s">
        <v>12</v>
      </c>
      <c r="E921" s="1" t="s">
        <v>52</v>
      </c>
      <c r="F921" s="1" t="s">
        <v>32</v>
      </c>
      <c r="G921" s="1" t="s">
        <v>21</v>
      </c>
      <c r="H921">
        <v>1265641</v>
      </c>
      <c r="I921">
        <v>256012</v>
      </c>
      <c r="J921">
        <v>70345</v>
      </c>
      <c r="K921">
        <v>37884</v>
      </c>
      <c r="L921">
        <f>bbdd_Social_Media_Trends[[#This Row],[Likes]]+bbdd_Social_Media_Trends[[#This Row],[Shares]]+bbdd_Social_Media_Trends[[#This Row],[Comments]]</f>
        <v>364241</v>
      </c>
      <c r="M921">
        <f>bbdd_Social_Media_Trends[[#This Row],[Interactions]]/bbdd_Social_Media_Trends[[#This Row],[Views]]</f>
        <v>0.28779171976887602</v>
      </c>
      <c r="N921" s="1" t="s">
        <v>16</v>
      </c>
      <c r="O921" s="4">
        <f t="shared" si="14"/>
        <v>0</v>
      </c>
    </row>
    <row r="922" spans="1:15">
      <c r="A922" s="1" t="s">
        <v>962</v>
      </c>
      <c r="B922" s="2">
        <v>45038</v>
      </c>
      <c r="C922" s="13" t="str">
        <f>TEXT(bbdd_Social_Media_Trends[[#This Row],[Post_Date]],"aaaa-mm")</f>
        <v>2023-04</v>
      </c>
      <c r="D922" s="1" t="s">
        <v>18</v>
      </c>
      <c r="E922" s="1" t="s">
        <v>49</v>
      </c>
      <c r="F922" s="1" t="s">
        <v>36</v>
      </c>
      <c r="G922" s="1" t="s">
        <v>44</v>
      </c>
      <c r="H922">
        <v>2888239</v>
      </c>
      <c r="I922">
        <v>421574</v>
      </c>
      <c r="J922">
        <v>35987</v>
      </c>
      <c r="K922">
        <v>16821</v>
      </c>
      <c r="L922">
        <f>bbdd_Social_Media_Trends[[#This Row],[Likes]]+bbdd_Social_Media_Trends[[#This Row],[Shares]]+bbdd_Social_Media_Trends[[#This Row],[Comments]]</f>
        <v>474382</v>
      </c>
      <c r="M922">
        <f>bbdd_Social_Media_Trends[[#This Row],[Interactions]]/bbdd_Social_Media_Trends[[#This Row],[Views]]</f>
        <v>0.16424610290214903</v>
      </c>
      <c r="N922" s="1" t="s">
        <v>22</v>
      </c>
      <c r="O922" s="4">
        <f t="shared" si="14"/>
        <v>0</v>
      </c>
    </row>
    <row r="923" spans="1:15">
      <c r="A923" s="1" t="s">
        <v>963</v>
      </c>
      <c r="B923" s="2">
        <v>44620</v>
      </c>
      <c r="C923" s="13" t="str">
        <f>TEXT(bbdd_Social_Media_Trends[[#This Row],[Post_Date]],"aaaa-mm")</f>
        <v>2022-02</v>
      </c>
      <c r="D923" s="1" t="s">
        <v>18</v>
      </c>
      <c r="E923" s="1" t="s">
        <v>31</v>
      </c>
      <c r="F923" s="1" t="s">
        <v>36</v>
      </c>
      <c r="G923" s="1" t="s">
        <v>50</v>
      </c>
      <c r="H923">
        <v>850931</v>
      </c>
      <c r="I923">
        <v>6573</v>
      </c>
      <c r="J923">
        <v>15362</v>
      </c>
      <c r="K923">
        <v>16594</v>
      </c>
      <c r="L923">
        <f>bbdd_Social_Media_Trends[[#This Row],[Likes]]+bbdd_Social_Media_Trends[[#This Row],[Shares]]+bbdd_Social_Media_Trends[[#This Row],[Comments]]</f>
        <v>38529</v>
      </c>
      <c r="M923">
        <f>bbdd_Social_Media_Trends[[#This Row],[Interactions]]/bbdd_Social_Media_Trends[[#This Row],[Views]]</f>
        <v>4.5278641864028926E-2</v>
      </c>
      <c r="N923" s="1" t="s">
        <v>22</v>
      </c>
      <c r="O923" s="4">
        <f t="shared" si="14"/>
        <v>0</v>
      </c>
    </row>
    <row r="924" spans="1:15">
      <c r="A924" s="1" t="s">
        <v>964</v>
      </c>
      <c r="B924" s="2">
        <v>45149</v>
      </c>
      <c r="C924" s="13" t="str">
        <f>TEXT(bbdd_Social_Media_Trends[[#This Row],[Post_Date]],"aaaa-mm")</f>
        <v>2023-08</v>
      </c>
      <c r="D924" s="1" t="s">
        <v>24</v>
      </c>
      <c r="E924" s="1" t="s">
        <v>39</v>
      </c>
      <c r="F924" s="1" t="s">
        <v>20</v>
      </c>
      <c r="G924" s="1" t="s">
        <v>50</v>
      </c>
      <c r="H924">
        <v>2118152</v>
      </c>
      <c r="I924">
        <v>13010</v>
      </c>
      <c r="J924">
        <v>53774</v>
      </c>
      <c r="K924">
        <v>35179</v>
      </c>
      <c r="L924">
        <f>bbdd_Social_Media_Trends[[#This Row],[Likes]]+bbdd_Social_Media_Trends[[#This Row],[Shares]]+bbdd_Social_Media_Trends[[#This Row],[Comments]]</f>
        <v>101963</v>
      </c>
      <c r="M924">
        <f>bbdd_Social_Media_Trends[[#This Row],[Interactions]]/bbdd_Social_Media_Trends[[#This Row],[Views]]</f>
        <v>4.8137716273430803E-2</v>
      </c>
      <c r="N924" s="1" t="s">
        <v>22</v>
      </c>
      <c r="O924" s="4">
        <f t="shared" si="14"/>
        <v>0</v>
      </c>
    </row>
    <row r="925" spans="1:15">
      <c r="A925" s="1" t="s">
        <v>965</v>
      </c>
      <c r="B925" s="2">
        <v>45042</v>
      </c>
      <c r="C925" s="13" t="str">
        <f>TEXT(bbdd_Social_Media_Trends[[#This Row],[Post_Date]],"aaaa-mm")</f>
        <v>2023-04</v>
      </c>
      <c r="D925" s="1" t="s">
        <v>18</v>
      </c>
      <c r="E925" s="1" t="s">
        <v>31</v>
      </c>
      <c r="F925" s="1" t="s">
        <v>14</v>
      </c>
      <c r="G925" s="1" t="s">
        <v>21</v>
      </c>
      <c r="H925">
        <v>247234</v>
      </c>
      <c r="I925">
        <v>296015</v>
      </c>
      <c r="J925">
        <v>55319</v>
      </c>
      <c r="K925">
        <v>39566</v>
      </c>
      <c r="L925">
        <f>bbdd_Social_Media_Trends[[#This Row],[Likes]]+bbdd_Social_Media_Trends[[#This Row],[Shares]]+bbdd_Social_Media_Trends[[#This Row],[Comments]]</f>
        <v>390900</v>
      </c>
      <c r="M925">
        <f>bbdd_Social_Media_Trends[[#This Row],[Interactions]]/bbdd_Social_Media_Trends[[#This Row],[Views]]</f>
        <v>1.5810932153344606</v>
      </c>
      <c r="N925" s="1" t="s">
        <v>29</v>
      </c>
      <c r="O925" s="4">
        <f t="shared" si="14"/>
        <v>0</v>
      </c>
    </row>
    <row r="926" spans="1:15">
      <c r="A926" s="1" t="s">
        <v>966</v>
      </c>
      <c r="B926" s="2">
        <v>44632</v>
      </c>
      <c r="C926" s="13" t="str">
        <f>TEXT(bbdd_Social_Media_Trends[[#This Row],[Post_Date]],"aaaa-mm")</f>
        <v>2022-03</v>
      </c>
      <c r="D926" s="1" t="s">
        <v>24</v>
      </c>
      <c r="E926" s="1" t="s">
        <v>59</v>
      </c>
      <c r="F926" s="1" t="s">
        <v>20</v>
      </c>
      <c r="G926" s="1" t="s">
        <v>50</v>
      </c>
      <c r="H926">
        <v>3222456</v>
      </c>
      <c r="I926">
        <v>303054</v>
      </c>
      <c r="J926">
        <v>58013</v>
      </c>
      <c r="K926">
        <v>21680</v>
      </c>
      <c r="L926">
        <f>bbdd_Social_Media_Trends[[#This Row],[Likes]]+bbdd_Social_Media_Trends[[#This Row],[Shares]]+bbdd_Social_Media_Trends[[#This Row],[Comments]]</f>
        <v>382747</v>
      </c>
      <c r="M926">
        <f>bbdd_Social_Media_Trends[[#This Row],[Interactions]]/bbdd_Social_Media_Trends[[#This Row],[Views]]</f>
        <v>0.11877493439786299</v>
      </c>
      <c r="N926" s="1" t="s">
        <v>29</v>
      </c>
      <c r="O926" s="4">
        <f t="shared" si="14"/>
        <v>0</v>
      </c>
    </row>
    <row r="927" spans="1:15">
      <c r="A927" s="1" t="s">
        <v>967</v>
      </c>
      <c r="B927" s="2">
        <v>45147</v>
      </c>
      <c r="C927" s="13" t="str">
        <f>TEXT(bbdd_Social_Media_Trends[[#This Row],[Post_Date]],"aaaa-mm")</f>
        <v>2023-08</v>
      </c>
      <c r="D927" s="1" t="s">
        <v>24</v>
      </c>
      <c r="E927" s="1" t="s">
        <v>49</v>
      </c>
      <c r="F927" s="1" t="s">
        <v>32</v>
      </c>
      <c r="G927" s="1" t="s">
        <v>15</v>
      </c>
      <c r="H927">
        <v>2012133</v>
      </c>
      <c r="I927">
        <v>192947</v>
      </c>
      <c r="J927">
        <v>29491</v>
      </c>
      <c r="K927">
        <v>34692</v>
      </c>
      <c r="L927">
        <f>bbdd_Social_Media_Trends[[#This Row],[Likes]]+bbdd_Social_Media_Trends[[#This Row],[Shares]]+bbdd_Social_Media_Trends[[#This Row],[Comments]]</f>
        <v>257130</v>
      </c>
      <c r="M927">
        <f>bbdd_Social_Media_Trends[[#This Row],[Interactions]]/bbdd_Social_Media_Trends[[#This Row],[Views]]</f>
        <v>0.12778976340033188</v>
      </c>
      <c r="N927" s="1" t="s">
        <v>16</v>
      </c>
      <c r="O927" s="4">
        <f t="shared" si="14"/>
        <v>0</v>
      </c>
    </row>
    <row r="928" spans="1:15">
      <c r="A928" s="1" t="s">
        <v>968</v>
      </c>
      <c r="B928" s="2">
        <v>44865</v>
      </c>
      <c r="C928" s="13" t="str">
        <f>TEXT(bbdd_Social_Media_Trends[[#This Row],[Post_Date]],"aaaa-mm")</f>
        <v>2022-10</v>
      </c>
      <c r="D928" s="1" t="s">
        <v>24</v>
      </c>
      <c r="E928" s="1" t="s">
        <v>46</v>
      </c>
      <c r="F928" s="1" t="s">
        <v>32</v>
      </c>
      <c r="G928" s="1" t="s">
        <v>60</v>
      </c>
      <c r="H928">
        <v>4949423</v>
      </c>
      <c r="I928">
        <v>17417</v>
      </c>
      <c r="J928">
        <v>78926</v>
      </c>
      <c r="K928">
        <v>33128</v>
      </c>
      <c r="L928">
        <f>bbdd_Social_Media_Trends[[#This Row],[Likes]]+bbdd_Social_Media_Trends[[#This Row],[Shares]]+bbdd_Social_Media_Trends[[#This Row],[Comments]]</f>
        <v>129471</v>
      </c>
      <c r="M928">
        <f>bbdd_Social_Media_Trends[[#This Row],[Interactions]]/bbdd_Social_Media_Trends[[#This Row],[Views]]</f>
        <v>2.6158806794246522E-2</v>
      </c>
      <c r="N928" s="1" t="s">
        <v>29</v>
      </c>
      <c r="O928" s="4">
        <f t="shared" si="14"/>
        <v>0</v>
      </c>
    </row>
    <row r="929" spans="1:15">
      <c r="A929" s="1" t="s">
        <v>969</v>
      </c>
      <c r="B929" s="2">
        <v>44782</v>
      </c>
      <c r="C929" s="13" t="str">
        <f>TEXT(bbdd_Social_Media_Trends[[#This Row],[Post_Date]],"aaaa-mm")</f>
        <v>2022-08</v>
      </c>
      <c r="D929" s="1" t="s">
        <v>12</v>
      </c>
      <c r="E929" s="1" t="s">
        <v>57</v>
      </c>
      <c r="F929" s="1" t="s">
        <v>47</v>
      </c>
      <c r="G929" s="1" t="s">
        <v>25</v>
      </c>
      <c r="H929">
        <v>1342285</v>
      </c>
      <c r="I929">
        <v>474723</v>
      </c>
      <c r="J929">
        <v>90043</v>
      </c>
      <c r="K929">
        <v>13175</v>
      </c>
      <c r="L929">
        <f>bbdd_Social_Media_Trends[[#This Row],[Likes]]+bbdd_Social_Media_Trends[[#This Row],[Shares]]+bbdd_Social_Media_Trends[[#This Row],[Comments]]</f>
        <v>577941</v>
      </c>
      <c r="M929">
        <f>bbdd_Social_Media_Trends[[#This Row],[Interactions]]/bbdd_Social_Media_Trends[[#This Row],[Views]]</f>
        <v>0.43056504393627287</v>
      </c>
      <c r="N929" s="1" t="s">
        <v>29</v>
      </c>
      <c r="O929" s="4">
        <f t="shared" si="14"/>
        <v>0</v>
      </c>
    </row>
    <row r="930" spans="1:15">
      <c r="A930" s="1" t="s">
        <v>970</v>
      </c>
      <c r="B930" s="2">
        <v>45094</v>
      </c>
      <c r="C930" s="13" t="str">
        <f>TEXT(bbdd_Social_Media_Trends[[#This Row],[Post_Date]],"aaaa-mm")</f>
        <v>2023-06</v>
      </c>
      <c r="D930" s="1" t="s">
        <v>18</v>
      </c>
      <c r="E930" s="1" t="s">
        <v>52</v>
      </c>
      <c r="F930" s="1" t="s">
        <v>36</v>
      </c>
      <c r="G930" s="1" t="s">
        <v>60</v>
      </c>
      <c r="H930">
        <v>1115324</v>
      </c>
      <c r="I930">
        <v>415045</v>
      </c>
      <c r="J930">
        <v>34081</v>
      </c>
      <c r="K930">
        <v>31910</v>
      </c>
      <c r="L930">
        <f>bbdd_Social_Media_Trends[[#This Row],[Likes]]+bbdd_Social_Media_Trends[[#This Row],[Shares]]+bbdd_Social_Media_Trends[[#This Row],[Comments]]</f>
        <v>481036</v>
      </c>
      <c r="M930">
        <f>bbdd_Social_Media_Trends[[#This Row],[Interactions]]/bbdd_Social_Media_Trends[[#This Row],[Views]]</f>
        <v>0.43129709393862231</v>
      </c>
      <c r="N930" s="1" t="s">
        <v>29</v>
      </c>
      <c r="O930" s="4">
        <f t="shared" si="14"/>
        <v>0</v>
      </c>
    </row>
    <row r="931" spans="1:15">
      <c r="A931" s="1" t="s">
        <v>971</v>
      </c>
      <c r="B931" s="2">
        <v>45155</v>
      </c>
      <c r="C931" s="13" t="str">
        <f>TEXT(bbdd_Social_Media_Trends[[#This Row],[Post_Date]],"aaaa-mm")</f>
        <v>2023-08</v>
      </c>
      <c r="D931" s="1" t="s">
        <v>24</v>
      </c>
      <c r="E931" s="1" t="s">
        <v>31</v>
      </c>
      <c r="F931" s="1" t="s">
        <v>14</v>
      </c>
      <c r="G931" s="1" t="s">
        <v>28</v>
      </c>
      <c r="H931">
        <v>4587929</v>
      </c>
      <c r="I931">
        <v>426359</v>
      </c>
      <c r="J931">
        <v>52404</v>
      </c>
      <c r="K931">
        <v>29047</v>
      </c>
      <c r="L931">
        <f>bbdd_Social_Media_Trends[[#This Row],[Likes]]+bbdd_Social_Media_Trends[[#This Row],[Shares]]+bbdd_Social_Media_Trends[[#This Row],[Comments]]</f>
        <v>507810</v>
      </c>
      <c r="M931">
        <f>bbdd_Social_Media_Trends[[#This Row],[Interactions]]/bbdd_Social_Media_Trends[[#This Row],[Views]]</f>
        <v>0.11068392732319964</v>
      </c>
      <c r="N931" s="1" t="s">
        <v>29</v>
      </c>
      <c r="O931" s="4">
        <f t="shared" si="14"/>
        <v>0</v>
      </c>
    </row>
    <row r="932" spans="1:15">
      <c r="A932" s="1" t="s">
        <v>972</v>
      </c>
      <c r="B932" s="2">
        <v>44807</v>
      </c>
      <c r="C932" s="13" t="str">
        <f>TEXT(bbdd_Social_Media_Trends[[#This Row],[Post_Date]],"aaaa-mm")</f>
        <v>2022-09</v>
      </c>
      <c r="D932" s="1" t="s">
        <v>18</v>
      </c>
      <c r="E932" s="1" t="s">
        <v>19</v>
      </c>
      <c r="F932" s="1" t="s">
        <v>47</v>
      </c>
      <c r="G932" s="1" t="s">
        <v>37</v>
      </c>
      <c r="H932">
        <v>4008179</v>
      </c>
      <c r="I932">
        <v>455643</v>
      </c>
      <c r="J932">
        <v>63634</v>
      </c>
      <c r="K932">
        <v>37656</v>
      </c>
      <c r="L932">
        <f>bbdd_Social_Media_Trends[[#This Row],[Likes]]+bbdd_Social_Media_Trends[[#This Row],[Shares]]+bbdd_Social_Media_Trends[[#This Row],[Comments]]</f>
        <v>556933</v>
      </c>
      <c r="M932">
        <f>bbdd_Social_Media_Trends[[#This Row],[Interactions]]/bbdd_Social_Media_Trends[[#This Row],[Views]]</f>
        <v>0.13894913375874679</v>
      </c>
      <c r="N932" s="1" t="s">
        <v>29</v>
      </c>
      <c r="O932" s="4">
        <f t="shared" si="14"/>
        <v>0</v>
      </c>
    </row>
    <row r="933" spans="1:15">
      <c r="A933" s="1" t="s">
        <v>973</v>
      </c>
      <c r="B933" s="2">
        <v>44706</v>
      </c>
      <c r="C933" s="13" t="str">
        <f>TEXT(bbdd_Social_Media_Trends[[#This Row],[Post_Date]],"aaaa-mm")</f>
        <v>2022-05</v>
      </c>
      <c r="D933" s="1" t="s">
        <v>24</v>
      </c>
      <c r="E933" s="1" t="s">
        <v>57</v>
      </c>
      <c r="F933" s="1" t="s">
        <v>47</v>
      </c>
      <c r="G933" s="1" t="s">
        <v>50</v>
      </c>
      <c r="H933">
        <v>759694</v>
      </c>
      <c r="I933">
        <v>365351</v>
      </c>
      <c r="J933">
        <v>5889</v>
      </c>
      <c r="K933">
        <v>32197</v>
      </c>
      <c r="L933">
        <f>bbdd_Social_Media_Trends[[#This Row],[Likes]]+bbdd_Social_Media_Trends[[#This Row],[Shares]]+bbdd_Social_Media_Trends[[#This Row],[Comments]]</f>
        <v>403437</v>
      </c>
      <c r="M933">
        <f>bbdd_Social_Media_Trends[[#This Row],[Interactions]]/bbdd_Social_Media_Trends[[#This Row],[Views]]</f>
        <v>0.53105197619041355</v>
      </c>
      <c r="N933" s="1" t="s">
        <v>16</v>
      </c>
      <c r="O933" s="4">
        <f t="shared" si="14"/>
        <v>0</v>
      </c>
    </row>
    <row r="934" spans="1:15">
      <c r="A934" s="1" t="s">
        <v>974</v>
      </c>
      <c r="B934" s="2">
        <v>45137</v>
      </c>
      <c r="C934" s="13" t="str">
        <f>TEXT(bbdd_Social_Media_Trends[[#This Row],[Post_Date]],"aaaa-mm")</f>
        <v>2023-07</v>
      </c>
      <c r="D934" s="1" t="s">
        <v>12</v>
      </c>
      <c r="E934" s="1" t="s">
        <v>13</v>
      </c>
      <c r="F934" s="1" t="s">
        <v>41</v>
      </c>
      <c r="G934" s="1" t="s">
        <v>44</v>
      </c>
      <c r="H934">
        <v>1360958</v>
      </c>
      <c r="I934">
        <v>488748</v>
      </c>
      <c r="J934">
        <v>52814</v>
      </c>
      <c r="K934">
        <v>21553</v>
      </c>
      <c r="L934">
        <f>bbdd_Social_Media_Trends[[#This Row],[Likes]]+bbdd_Social_Media_Trends[[#This Row],[Shares]]+bbdd_Social_Media_Trends[[#This Row],[Comments]]</f>
        <v>563115</v>
      </c>
      <c r="M934">
        <f>bbdd_Social_Media_Trends[[#This Row],[Interactions]]/bbdd_Social_Media_Trends[[#This Row],[Views]]</f>
        <v>0.41376368704985755</v>
      </c>
      <c r="N934" s="1" t="s">
        <v>29</v>
      </c>
      <c r="O934" s="4">
        <f t="shared" si="14"/>
        <v>0</v>
      </c>
    </row>
    <row r="935" spans="1:15">
      <c r="A935" s="1" t="s">
        <v>975</v>
      </c>
      <c r="B935" s="2">
        <v>44925</v>
      </c>
      <c r="C935" s="13" t="str">
        <f>TEXT(bbdd_Social_Media_Trends[[#This Row],[Post_Date]],"aaaa-mm")</f>
        <v>2022-12</v>
      </c>
      <c r="D935" s="1" t="s">
        <v>24</v>
      </c>
      <c r="E935" s="1" t="s">
        <v>49</v>
      </c>
      <c r="F935" s="1" t="s">
        <v>14</v>
      </c>
      <c r="G935" s="1" t="s">
        <v>28</v>
      </c>
      <c r="H935">
        <v>2889543</v>
      </c>
      <c r="I935">
        <v>52902</v>
      </c>
      <c r="J935">
        <v>63885</v>
      </c>
      <c r="K935">
        <v>24634</v>
      </c>
      <c r="L935">
        <f>bbdd_Social_Media_Trends[[#This Row],[Likes]]+bbdd_Social_Media_Trends[[#This Row],[Shares]]+bbdd_Social_Media_Trends[[#This Row],[Comments]]</f>
        <v>141421</v>
      </c>
      <c r="M935">
        <f>bbdd_Social_Media_Trends[[#This Row],[Interactions]]/bbdd_Social_Media_Trends[[#This Row],[Views]]</f>
        <v>4.8942341401391157E-2</v>
      </c>
      <c r="N935" s="1" t="s">
        <v>29</v>
      </c>
      <c r="O935" s="4">
        <f t="shared" si="14"/>
        <v>0</v>
      </c>
    </row>
    <row r="936" spans="1:15">
      <c r="A936" s="1" t="s">
        <v>976</v>
      </c>
      <c r="B936" s="2">
        <v>44991</v>
      </c>
      <c r="C936" s="13" t="str">
        <f>TEXT(bbdd_Social_Media_Trends[[#This Row],[Post_Date]],"aaaa-mm")</f>
        <v>2023-03</v>
      </c>
      <c r="D936" s="1" t="s">
        <v>18</v>
      </c>
      <c r="E936" s="1" t="s">
        <v>57</v>
      </c>
      <c r="F936" s="1" t="s">
        <v>47</v>
      </c>
      <c r="G936" s="1" t="s">
        <v>28</v>
      </c>
      <c r="H936">
        <v>1420653</v>
      </c>
      <c r="I936">
        <v>40254</v>
      </c>
      <c r="J936">
        <v>15175</v>
      </c>
      <c r="K936">
        <v>14173</v>
      </c>
      <c r="L936">
        <f>bbdd_Social_Media_Trends[[#This Row],[Likes]]+bbdd_Social_Media_Trends[[#This Row],[Shares]]+bbdd_Social_Media_Trends[[#This Row],[Comments]]</f>
        <v>69602</v>
      </c>
      <c r="M936">
        <f>bbdd_Social_Media_Trends[[#This Row],[Interactions]]/bbdd_Social_Media_Trends[[#This Row],[Views]]</f>
        <v>4.8992963095140049E-2</v>
      </c>
      <c r="N936" s="1" t="s">
        <v>22</v>
      </c>
      <c r="O936" s="4">
        <f t="shared" si="14"/>
        <v>0</v>
      </c>
    </row>
    <row r="937" spans="1:15">
      <c r="A937" s="1" t="s">
        <v>977</v>
      </c>
      <c r="B937" s="2">
        <v>44770</v>
      </c>
      <c r="C937" s="13" t="str">
        <f>TEXT(bbdd_Social_Media_Trends[[#This Row],[Post_Date]],"aaaa-mm")</f>
        <v>2022-07</v>
      </c>
      <c r="D937" s="1" t="s">
        <v>12</v>
      </c>
      <c r="E937" s="1" t="s">
        <v>19</v>
      </c>
      <c r="F937" s="1" t="s">
        <v>36</v>
      </c>
      <c r="G937" s="1" t="s">
        <v>60</v>
      </c>
      <c r="H937">
        <v>3939062</v>
      </c>
      <c r="I937">
        <v>464055</v>
      </c>
      <c r="J937">
        <v>50908</v>
      </c>
      <c r="K937">
        <v>46604</v>
      </c>
      <c r="L937">
        <f>bbdd_Social_Media_Trends[[#This Row],[Likes]]+bbdd_Social_Media_Trends[[#This Row],[Shares]]+bbdd_Social_Media_Trends[[#This Row],[Comments]]</f>
        <v>561567</v>
      </c>
      <c r="M937">
        <f>bbdd_Social_Media_Trends[[#This Row],[Interactions]]/bbdd_Social_Media_Trends[[#This Row],[Views]]</f>
        <v>0.14256363570819652</v>
      </c>
      <c r="N937" s="1" t="s">
        <v>16</v>
      </c>
      <c r="O937" s="4">
        <f t="shared" si="14"/>
        <v>0</v>
      </c>
    </row>
    <row r="938" spans="1:15">
      <c r="A938" s="1" t="s">
        <v>978</v>
      </c>
      <c r="B938" s="2">
        <v>45196</v>
      </c>
      <c r="C938" s="13" t="str">
        <f>TEXT(bbdd_Social_Media_Trends[[#This Row],[Post_Date]],"aaaa-mm")</f>
        <v>2023-09</v>
      </c>
      <c r="D938" s="1" t="s">
        <v>27</v>
      </c>
      <c r="E938" s="1" t="s">
        <v>57</v>
      </c>
      <c r="F938" s="1" t="s">
        <v>14</v>
      </c>
      <c r="G938" s="1" t="s">
        <v>37</v>
      </c>
      <c r="H938">
        <v>4389372</v>
      </c>
      <c r="I938">
        <v>241611</v>
      </c>
      <c r="J938">
        <v>14910</v>
      </c>
      <c r="K938">
        <v>38606</v>
      </c>
      <c r="L938">
        <f>bbdd_Social_Media_Trends[[#This Row],[Likes]]+bbdd_Social_Media_Trends[[#This Row],[Shares]]+bbdd_Social_Media_Trends[[#This Row],[Comments]]</f>
        <v>295127</v>
      </c>
      <c r="M938">
        <f>bbdd_Social_Media_Trends[[#This Row],[Interactions]]/bbdd_Social_Media_Trends[[#This Row],[Views]]</f>
        <v>6.723672543589379E-2</v>
      </c>
      <c r="N938" s="1" t="s">
        <v>16</v>
      </c>
      <c r="O938" s="4">
        <f t="shared" si="14"/>
        <v>0</v>
      </c>
    </row>
    <row r="939" spans="1:15">
      <c r="A939" s="1" t="s">
        <v>979</v>
      </c>
      <c r="B939" s="2">
        <v>44672</v>
      </c>
      <c r="C939" s="13" t="str">
        <f>TEXT(bbdd_Social_Media_Trends[[#This Row],[Post_Date]],"aaaa-mm")</f>
        <v>2022-04</v>
      </c>
      <c r="D939" s="1" t="s">
        <v>12</v>
      </c>
      <c r="E939" s="1" t="s">
        <v>39</v>
      </c>
      <c r="F939" s="1" t="s">
        <v>47</v>
      </c>
      <c r="G939" s="1" t="s">
        <v>37</v>
      </c>
      <c r="H939">
        <v>872093</v>
      </c>
      <c r="I939">
        <v>237702</v>
      </c>
      <c r="J939">
        <v>32141</v>
      </c>
      <c r="K939">
        <v>143</v>
      </c>
      <c r="L939">
        <f>bbdd_Social_Media_Trends[[#This Row],[Likes]]+bbdd_Social_Media_Trends[[#This Row],[Shares]]+bbdd_Social_Media_Trends[[#This Row],[Comments]]</f>
        <v>269986</v>
      </c>
      <c r="M939">
        <f>bbdd_Social_Media_Trends[[#This Row],[Interactions]]/bbdd_Social_Media_Trends[[#This Row],[Views]]</f>
        <v>0.30958395492223878</v>
      </c>
      <c r="N939" s="1" t="s">
        <v>16</v>
      </c>
      <c r="O939" s="4">
        <f t="shared" si="14"/>
        <v>0</v>
      </c>
    </row>
    <row r="940" spans="1:15">
      <c r="A940" s="1" t="s">
        <v>980</v>
      </c>
      <c r="B940" s="2">
        <v>44648</v>
      </c>
      <c r="C940" s="13" t="str">
        <f>TEXT(bbdd_Social_Media_Trends[[#This Row],[Post_Date]],"aaaa-mm")</f>
        <v>2022-03</v>
      </c>
      <c r="D940" s="1" t="s">
        <v>27</v>
      </c>
      <c r="E940" s="1" t="s">
        <v>46</v>
      </c>
      <c r="F940" s="1" t="s">
        <v>32</v>
      </c>
      <c r="G940" s="1" t="s">
        <v>15</v>
      </c>
      <c r="H940">
        <v>2478006</v>
      </c>
      <c r="I940">
        <v>469276</v>
      </c>
      <c r="J940">
        <v>57073</v>
      </c>
      <c r="K940">
        <v>16266</v>
      </c>
      <c r="L940">
        <f>bbdd_Social_Media_Trends[[#This Row],[Likes]]+bbdd_Social_Media_Trends[[#This Row],[Shares]]+bbdd_Social_Media_Trends[[#This Row],[Comments]]</f>
        <v>542615</v>
      </c>
      <c r="M940">
        <f>bbdd_Social_Media_Trends[[#This Row],[Interactions]]/bbdd_Social_Media_Trends[[#This Row],[Views]]</f>
        <v>0.21897243186658952</v>
      </c>
      <c r="N940" s="1" t="s">
        <v>29</v>
      </c>
      <c r="O940" s="4">
        <f t="shared" si="14"/>
        <v>0</v>
      </c>
    </row>
    <row r="941" spans="1:15">
      <c r="A941" s="1" t="s">
        <v>981</v>
      </c>
      <c r="B941" s="2">
        <v>44694</v>
      </c>
      <c r="C941" s="13" t="str">
        <f>TEXT(bbdd_Social_Media_Trends[[#This Row],[Post_Date]],"aaaa-mm")</f>
        <v>2022-05</v>
      </c>
      <c r="D941" s="1" t="s">
        <v>12</v>
      </c>
      <c r="E941" s="1" t="s">
        <v>13</v>
      </c>
      <c r="F941" s="1" t="s">
        <v>41</v>
      </c>
      <c r="G941" s="1" t="s">
        <v>37</v>
      </c>
      <c r="H941">
        <v>4816608</v>
      </c>
      <c r="I941">
        <v>10450</v>
      </c>
      <c r="J941">
        <v>96249</v>
      </c>
      <c r="K941">
        <v>3214</v>
      </c>
      <c r="L941">
        <f>bbdd_Social_Media_Trends[[#This Row],[Likes]]+bbdd_Social_Media_Trends[[#This Row],[Shares]]+bbdd_Social_Media_Trends[[#This Row],[Comments]]</f>
        <v>109913</v>
      </c>
      <c r="M941">
        <f>bbdd_Social_Media_Trends[[#This Row],[Interactions]]/bbdd_Social_Media_Trends[[#This Row],[Views]]</f>
        <v>2.2819585899454552E-2</v>
      </c>
      <c r="N941" s="1" t="s">
        <v>29</v>
      </c>
      <c r="O941" s="4">
        <f t="shared" si="14"/>
        <v>0</v>
      </c>
    </row>
    <row r="942" spans="1:15">
      <c r="A942" s="1" t="s">
        <v>982</v>
      </c>
      <c r="B942" s="2">
        <v>45067</v>
      </c>
      <c r="C942" s="13" t="str">
        <f>TEXT(bbdd_Social_Media_Trends[[#This Row],[Post_Date]],"aaaa-mm")</f>
        <v>2023-05</v>
      </c>
      <c r="D942" s="1" t="s">
        <v>18</v>
      </c>
      <c r="E942" s="1" t="s">
        <v>49</v>
      </c>
      <c r="F942" s="1" t="s">
        <v>41</v>
      </c>
      <c r="G942" s="1" t="s">
        <v>15</v>
      </c>
      <c r="H942">
        <v>2989338</v>
      </c>
      <c r="I942">
        <v>479456</v>
      </c>
      <c r="J942">
        <v>99198</v>
      </c>
      <c r="K942">
        <v>24250</v>
      </c>
      <c r="L942">
        <f>bbdd_Social_Media_Trends[[#This Row],[Likes]]+bbdd_Social_Media_Trends[[#This Row],[Shares]]+bbdd_Social_Media_Trends[[#This Row],[Comments]]</f>
        <v>602904</v>
      </c>
      <c r="M942">
        <f>bbdd_Social_Media_Trends[[#This Row],[Interactions]]/bbdd_Social_Media_Trends[[#This Row],[Views]]</f>
        <v>0.20168478773561235</v>
      </c>
      <c r="N942" s="1" t="s">
        <v>22</v>
      </c>
      <c r="O942" s="4">
        <f t="shared" si="14"/>
        <v>0</v>
      </c>
    </row>
    <row r="943" spans="1:15">
      <c r="A943" s="1" t="s">
        <v>983</v>
      </c>
      <c r="B943" s="2">
        <v>44792</v>
      </c>
      <c r="C943" s="13" t="str">
        <f>TEXT(bbdd_Social_Media_Trends[[#This Row],[Post_Date]],"aaaa-mm")</f>
        <v>2022-08</v>
      </c>
      <c r="D943" s="1" t="s">
        <v>27</v>
      </c>
      <c r="E943" s="1" t="s">
        <v>52</v>
      </c>
      <c r="F943" s="1" t="s">
        <v>36</v>
      </c>
      <c r="G943" s="1" t="s">
        <v>60</v>
      </c>
      <c r="H943">
        <v>2450619</v>
      </c>
      <c r="I943">
        <v>393130</v>
      </c>
      <c r="J943">
        <v>29439</v>
      </c>
      <c r="K943">
        <v>16494</v>
      </c>
      <c r="L943">
        <f>bbdd_Social_Media_Trends[[#This Row],[Likes]]+bbdd_Social_Media_Trends[[#This Row],[Shares]]+bbdd_Social_Media_Trends[[#This Row],[Comments]]</f>
        <v>439063</v>
      </c>
      <c r="M943">
        <f>bbdd_Social_Media_Trends[[#This Row],[Interactions]]/bbdd_Social_Media_Trends[[#This Row],[Views]]</f>
        <v>0.17916412139137092</v>
      </c>
      <c r="N943" s="1" t="s">
        <v>29</v>
      </c>
      <c r="O943" s="4">
        <f t="shared" si="14"/>
        <v>0</v>
      </c>
    </row>
    <row r="944" spans="1:15">
      <c r="A944" s="1" t="s">
        <v>984</v>
      </c>
      <c r="B944" s="2">
        <v>44767</v>
      </c>
      <c r="C944" s="13" t="str">
        <f>TEXT(bbdd_Social_Media_Trends[[#This Row],[Post_Date]],"aaaa-mm")</f>
        <v>2022-07</v>
      </c>
      <c r="D944" s="1" t="s">
        <v>24</v>
      </c>
      <c r="E944" s="1" t="s">
        <v>13</v>
      </c>
      <c r="F944" s="1" t="s">
        <v>20</v>
      </c>
      <c r="G944" s="1" t="s">
        <v>15</v>
      </c>
      <c r="H944">
        <v>3495620</v>
      </c>
      <c r="I944">
        <v>264370</v>
      </c>
      <c r="J944">
        <v>42528</v>
      </c>
      <c r="K944">
        <v>26970</v>
      </c>
      <c r="L944">
        <f>bbdd_Social_Media_Trends[[#This Row],[Likes]]+bbdd_Social_Media_Trends[[#This Row],[Shares]]+bbdd_Social_Media_Trends[[#This Row],[Comments]]</f>
        <v>333868</v>
      </c>
      <c r="M944">
        <f>bbdd_Social_Media_Trends[[#This Row],[Interactions]]/bbdd_Social_Media_Trends[[#This Row],[Views]]</f>
        <v>9.5510381563213398E-2</v>
      </c>
      <c r="N944" s="1" t="s">
        <v>16</v>
      </c>
      <c r="O944" s="4">
        <f t="shared" si="14"/>
        <v>0</v>
      </c>
    </row>
    <row r="945" spans="1:15">
      <c r="A945" s="1" t="s">
        <v>985</v>
      </c>
      <c r="B945" s="2">
        <v>45075</v>
      </c>
      <c r="C945" s="13" t="str">
        <f>TEXT(bbdd_Social_Media_Trends[[#This Row],[Post_Date]],"aaaa-mm")</f>
        <v>2023-05</v>
      </c>
      <c r="D945" s="1" t="s">
        <v>12</v>
      </c>
      <c r="E945" s="1" t="s">
        <v>49</v>
      </c>
      <c r="F945" s="1" t="s">
        <v>41</v>
      </c>
      <c r="G945" s="1" t="s">
        <v>15</v>
      </c>
      <c r="H945">
        <v>1782713</v>
      </c>
      <c r="I945">
        <v>79936</v>
      </c>
      <c r="J945">
        <v>65474</v>
      </c>
      <c r="K945">
        <v>33082</v>
      </c>
      <c r="L945">
        <f>bbdd_Social_Media_Trends[[#This Row],[Likes]]+bbdd_Social_Media_Trends[[#This Row],[Shares]]+bbdd_Social_Media_Trends[[#This Row],[Comments]]</f>
        <v>178492</v>
      </c>
      <c r="M945">
        <f>bbdd_Social_Media_Trends[[#This Row],[Interactions]]/bbdd_Social_Media_Trends[[#This Row],[Views]]</f>
        <v>0.10012380007325913</v>
      </c>
      <c r="N945" s="1" t="s">
        <v>29</v>
      </c>
      <c r="O945" s="4">
        <f t="shared" si="14"/>
        <v>0</v>
      </c>
    </row>
    <row r="946" spans="1:15">
      <c r="A946" s="1" t="s">
        <v>986</v>
      </c>
      <c r="B946" s="2">
        <v>45169</v>
      </c>
      <c r="C946" s="13" t="str">
        <f>TEXT(bbdd_Social_Media_Trends[[#This Row],[Post_Date]],"aaaa-mm")</f>
        <v>2023-08</v>
      </c>
      <c r="D946" s="1" t="s">
        <v>24</v>
      </c>
      <c r="E946" s="1" t="s">
        <v>49</v>
      </c>
      <c r="F946" s="1" t="s">
        <v>32</v>
      </c>
      <c r="G946" s="1" t="s">
        <v>15</v>
      </c>
      <c r="H946">
        <v>40315</v>
      </c>
      <c r="I946">
        <v>245660</v>
      </c>
      <c r="J946">
        <v>20515</v>
      </c>
      <c r="K946">
        <v>23450</v>
      </c>
      <c r="L946">
        <f>bbdd_Social_Media_Trends[[#This Row],[Likes]]+bbdd_Social_Media_Trends[[#This Row],[Shares]]+bbdd_Social_Media_Trends[[#This Row],[Comments]]</f>
        <v>289625</v>
      </c>
      <c r="M946">
        <f>bbdd_Social_Media_Trends[[#This Row],[Interactions]]/bbdd_Social_Media_Trends[[#This Row],[Views]]</f>
        <v>7.1840506015130847</v>
      </c>
      <c r="N946" s="1" t="s">
        <v>29</v>
      </c>
      <c r="O946" s="4">
        <f t="shared" si="14"/>
        <v>0</v>
      </c>
    </row>
    <row r="947" spans="1:15">
      <c r="A947" s="1" t="s">
        <v>987</v>
      </c>
      <c r="B947" s="2">
        <v>45116</v>
      </c>
      <c r="C947" s="13" t="str">
        <f>TEXT(bbdd_Social_Media_Trends[[#This Row],[Post_Date]],"aaaa-mm")</f>
        <v>2023-07</v>
      </c>
      <c r="D947" s="1" t="s">
        <v>18</v>
      </c>
      <c r="E947" s="1" t="s">
        <v>35</v>
      </c>
      <c r="F947" s="1" t="s">
        <v>14</v>
      </c>
      <c r="G947" s="1" t="s">
        <v>37</v>
      </c>
      <c r="H947">
        <v>3808187</v>
      </c>
      <c r="I947">
        <v>142833</v>
      </c>
      <c r="J947">
        <v>22552</v>
      </c>
      <c r="K947">
        <v>23672</v>
      </c>
      <c r="L947">
        <f>bbdd_Social_Media_Trends[[#This Row],[Likes]]+bbdd_Social_Media_Trends[[#This Row],[Shares]]+bbdd_Social_Media_Trends[[#This Row],[Comments]]</f>
        <v>189057</v>
      </c>
      <c r="M947">
        <f>bbdd_Social_Media_Trends[[#This Row],[Interactions]]/bbdd_Social_Media_Trends[[#This Row],[Views]]</f>
        <v>4.964488351018477E-2</v>
      </c>
      <c r="N947" s="1" t="s">
        <v>16</v>
      </c>
      <c r="O947" s="4">
        <f t="shared" si="14"/>
        <v>0</v>
      </c>
    </row>
    <row r="948" spans="1:15">
      <c r="A948" s="1" t="s">
        <v>988</v>
      </c>
      <c r="B948" s="2">
        <v>45090</v>
      </c>
      <c r="C948" s="13" t="str">
        <f>TEXT(bbdd_Social_Media_Trends[[#This Row],[Post_Date]],"aaaa-mm")</f>
        <v>2023-06</v>
      </c>
      <c r="D948" s="1" t="s">
        <v>24</v>
      </c>
      <c r="E948" s="1" t="s">
        <v>13</v>
      </c>
      <c r="F948" s="1" t="s">
        <v>20</v>
      </c>
      <c r="G948" s="1" t="s">
        <v>25</v>
      </c>
      <c r="H948">
        <v>2347697</v>
      </c>
      <c r="I948">
        <v>385302</v>
      </c>
      <c r="J948">
        <v>85841</v>
      </c>
      <c r="K948">
        <v>40121</v>
      </c>
      <c r="L948">
        <f>bbdd_Social_Media_Trends[[#This Row],[Likes]]+bbdd_Social_Media_Trends[[#This Row],[Shares]]+bbdd_Social_Media_Trends[[#This Row],[Comments]]</f>
        <v>511264</v>
      </c>
      <c r="M948">
        <f>bbdd_Social_Media_Trends[[#This Row],[Interactions]]/bbdd_Social_Media_Trends[[#This Row],[Views]]</f>
        <v>0.21777256605090009</v>
      </c>
      <c r="N948" s="1" t="s">
        <v>22</v>
      </c>
      <c r="O948" s="4">
        <f t="shared" si="14"/>
        <v>0</v>
      </c>
    </row>
    <row r="949" spans="1:15">
      <c r="A949" s="1" t="s">
        <v>989</v>
      </c>
      <c r="B949" s="2">
        <v>44627</v>
      </c>
      <c r="C949" s="13" t="str">
        <f>TEXT(bbdd_Social_Media_Trends[[#This Row],[Post_Date]],"aaaa-mm")</f>
        <v>2022-03</v>
      </c>
      <c r="D949" s="1" t="s">
        <v>27</v>
      </c>
      <c r="E949" s="1" t="s">
        <v>57</v>
      </c>
      <c r="F949" s="1" t="s">
        <v>20</v>
      </c>
      <c r="G949" s="1" t="s">
        <v>25</v>
      </c>
      <c r="H949">
        <v>4288053</v>
      </c>
      <c r="I949">
        <v>39463</v>
      </c>
      <c r="J949">
        <v>99816</v>
      </c>
      <c r="K949">
        <v>7492</v>
      </c>
      <c r="L949">
        <f>bbdd_Social_Media_Trends[[#This Row],[Likes]]+bbdd_Social_Media_Trends[[#This Row],[Shares]]+bbdd_Social_Media_Trends[[#This Row],[Comments]]</f>
        <v>146771</v>
      </c>
      <c r="M949">
        <f>bbdd_Social_Media_Trends[[#This Row],[Interactions]]/bbdd_Social_Media_Trends[[#This Row],[Views]]</f>
        <v>3.4227888507907901E-2</v>
      </c>
      <c r="N949" s="1" t="s">
        <v>16</v>
      </c>
      <c r="O949" s="4">
        <f t="shared" si="14"/>
        <v>0</v>
      </c>
    </row>
    <row r="950" spans="1:15">
      <c r="A950" s="1" t="s">
        <v>990</v>
      </c>
      <c r="B950" s="2">
        <v>44959</v>
      </c>
      <c r="C950" s="13" t="str">
        <f>TEXT(bbdd_Social_Media_Trends[[#This Row],[Post_Date]],"aaaa-mm")</f>
        <v>2023-02</v>
      </c>
      <c r="D950" s="1" t="s">
        <v>24</v>
      </c>
      <c r="E950" s="1" t="s">
        <v>52</v>
      </c>
      <c r="F950" s="1" t="s">
        <v>14</v>
      </c>
      <c r="G950" s="1" t="s">
        <v>44</v>
      </c>
      <c r="H950">
        <v>1198783</v>
      </c>
      <c r="I950">
        <v>102757</v>
      </c>
      <c r="J950">
        <v>64448</v>
      </c>
      <c r="K950">
        <v>45215</v>
      </c>
      <c r="L950">
        <f>bbdd_Social_Media_Trends[[#This Row],[Likes]]+bbdd_Social_Media_Trends[[#This Row],[Shares]]+bbdd_Social_Media_Trends[[#This Row],[Comments]]</f>
        <v>212420</v>
      </c>
      <c r="M950">
        <f>bbdd_Social_Media_Trends[[#This Row],[Interactions]]/bbdd_Social_Media_Trends[[#This Row],[Views]]</f>
        <v>0.17719637332194402</v>
      </c>
      <c r="N950" s="1" t="s">
        <v>29</v>
      </c>
      <c r="O950" s="4">
        <f t="shared" si="14"/>
        <v>0</v>
      </c>
    </row>
    <row r="951" spans="1:15">
      <c r="A951" s="1" t="s">
        <v>991</v>
      </c>
      <c r="B951" s="2">
        <v>44834</v>
      </c>
      <c r="C951" s="13" t="str">
        <f>TEXT(bbdd_Social_Media_Trends[[#This Row],[Post_Date]],"aaaa-mm")</f>
        <v>2022-09</v>
      </c>
      <c r="D951" s="1" t="s">
        <v>12</v>
      </c>
      <c r="E951" s="1" t="s">
        <v>39</v>
      </c>
      <c r="F951" s="1" t="s">
        <v>47</v>
      </c>
      <c r="G951" s="1" t="s">
        <v>25</v>
      </c>
      <c r="H951">
        <v>1498964</v>
      </c>
      <c r="I951">
        <v>362284</v>
      </c>
      <c r="J951">
        <v>38536</v>
      </c>
      <c r="K951">
        <v>9519</v>
      </c>
      <c r="L951">
        <f>bbdd_Social_Media_Trends[[#This Row],[Likes]]+bbdd_Social_Media_Trends[[#This Row],[Shares]]+bbdd_Social_Media_Trends[[#This Row],[Comments]]</f>
        <v>410339</v>
      </c>
      <c r="M951">
        <f>bbdd_Social_Media_Trends[[#This Row],[Interactions]]/bbdd_Social_Media_Trends[[#This Row],[Views]]</f>
        <v>0.27374840222980673</v>
      </c>
      <c r="N951" s="1" t="s">
        <v>22</v>
      </c>
      <c r="O951" s="4">
        <f t="shared" si="14"/>
        <v>0</v>
      </c>
    </row>
    <row r="952" spans="1:15">
      <c r="A952" s="1" t="s">
        <v>992</v>
      </c>
      <c r="B952" s="2">
        <v>44738</v>
      </c>
      <c r="C952" s="13" t="str">
        <f>TEXT(bbdd_Social_Media_Trends[[#This Row],[Post_Date]],"aaaa-mm")</f>
        <v>2022-06</v>
      </c>
      <c r="D952" s="1" t="s">
        <v>12</v>
      </c>
      <c r="E952" s="1" t="s">
        <v>52</v>
      </c>
      <c r="F952" s="1" t="s">
        <v>47</v>
      </c>
      <c r="G952" s="1" t="s">
        <v>25</v>
      </c>
      <c r="H952">
        <v>3207539</v>
      </c>
      <c r="I952">
        <v>370923</v>
      </c>
      <c r="J952">
        <v>31855</v>
      </c>
      <c r="K952">
        <v>28893</v>
      </c>
      <c r="L952">
        <f>bbdd_Social_Media_Trends[[#This Row],[Likes]]+bbdd_Social_Media_Trends[[#This Row],[Shares]]+bbdd_Social_Media_Trends[[#This Row],[Comments]]</f>
        <v>431671</v>
      </c>
      <c r="M952">
        <f>bbdd_Social_Media_Trends[[#This Row],[Interactions]]/bbdd_Social_Media_Trends[[#This Row],[Views]]</f>
        <v>0.13458012513643638</v>
      </c>
      <c r="N952" s="1" t="s">
        <v>29</v>
      </c>
      <c r="O952" s="4">
        <f t="shared" si="14"/>
        <v>0</v>
      </c>
    </row>
    <row r="953" spans="1:15">
      <c r="A953" s="1" t="s">
        <v>993</v>
      </c>
      <c r="B953" s="2">
        <v>45147</v>
      </c>
      <c r="C953" s="13" t="str">
        <f>TEXT(bbdd_Social_Media_Trends[[#This Row],[Post_Date]],"aaaa-mm")</f>
        <v>2023-08</v>
      </c>
      <c r="D953" s="1" t="s">
        <v>24</v>
      </c>
      <c r="E953" s="1" t="s">
        <v>57</v>
      </c>
      <c r="F953" s="1" t="s">
        <v>47</v>
      </c>
      <c r="G953" s="1" t="s">
        <v>15</v>
      </c>
      <c r="H953">
        <v>1556088</v>
      </c>
      <c r="I953">
        <v>310527</v>
      </c>
      <c r="J953">
        <v>69553</v>
      </c>
      <c r="K953">
        <v>15425</v>
      </c>
      <c r="L953">
        <f>bbdd_Social_Media_Trends[[#This Row],[Likes]]+bbdd_Social_Media_Trends[[#This Row],[Shares]]+bbdd_Social_Media_Trends[[#This Row],[Comments]]</f>
        <v>395505</v>
      </c>
      <c r="M953">
        <f>bbdd_Social_Media_Trends[[#This Row],[Interactions]]/bbdd_Social_Media_Trends[[#This Row],[Views]]</f>
        <v>0.25416621682064255</v>
      </c>
      <c r="N953" s="1" t="s">
        <v>22</v>
      </c>
      <c r="O953" s="4">
        <f t="shared" si="14"/>
        <v>0</v>
      </c>
    </row>
    <row r="954" spans="1:15">
      <c r="A954" s="1" t="s">
        <v>994</v>
      </c>
      <c r="B954" s="2">
        <v>45007</v>
      </c>
      <c r="C954" s="13" t="str">
        <f>TEXT(bbdd_Social_Media_Trends[[#This Row],[Post_Date]],"aaaa-mm")</f>
        <v>2023-03</v>
      </c>
      <c r="D954" s="1" t="s">
        <v>18</v>
      </c>
      <c r="E954" s="1" t="s">
        <v>49</v>
      </c>
      <c r="F954" s="1" t="s">
        <v>41</v>
      </c>
      <c r="G954" s="1" t="s">
        <v>37</v>
      </c>
      <c r="H954">
        <v>507910</v>
      </c>
      <c r="I954">
        <v>439117</v>
      </c>
      <c r="J954">
        <v>23000</v>
      </c>
      <c r="K954">
        <v>36313</v>
      </c>
      <c r="L954">
        <f>bbdd_Social_Media_Trends[[#This Row],[Likes]]+bbdd_Social_Media_Trends[[#This Row],[Shares]]+bbdd_Social_Media_Trends[[#This Row],[Comments]]</f>
        <v>498430</v>
      </c>
      <c r="M954">
        <f>bbdd_Social_Media_Trends[[#This Row],[Interactions]]/bbdd_Social_Media_Trends[[#This Row],[Views]]</f>
        <v>0.98133527593471281</v>
      </c>
      <c r="N954" s="1" t="s">
        <v>16</v>
      </c>
      <c r="O954" s="4">
        <f t="shared" si="14"/>
        <v>0</v>
      </c>
    </row>
    <row r="955" spans="1:15">
      <c r="A955" s="1" t="s">
        <v>995</v>
      </c>
      <c r="B955" s="2">
        <v>44609</v>
      </c>
      <c r="C955" s="13" t="str">
        <f>TEXT(bbdd_Social_Media_Trends[[#This Row],[Post_Date]],"aaaa-mm")</f>
        <v>2022-02</v>
      </c>
      <c r="D955" s="1" t="s">
        <v>12</v>
      </c>
      <c r="E955" s="1" t="s">
        <v>31</v>
      </c>
      <c r="F955" s="1" t="s">
        <v>36</v>
      </c>
      <c r="G955" s="1" t="s">
        <v>15</v>
      </c>
      <c r="H955">
        <v>3445560</v>
      </c>
      <c r="I955">
        <v>270449</v>
      </c>
      <c r="J955">
        <v>55139</v>
      </c>
      <c r="K955">
        <v>38067</v>
      </c>
      <c r="L955">
        <f>bbdd_Social_Media_Trends[[#This Row],[Likes]]+bbdd_Social_Media_Trends[[#This Row],[Shares]]+bbdd_Social_Media_Trends[[#This Row],[Comments]]</f>
        <v>363655</v>
      </c>
      <c r="M955">
        <f>bbdd_Social_Media_Trends[[#This Row],[Interactions]]/bbdd_Social_Media_Trends[[#This Row],[Views]]</f>
        <v>0.10554307572644214</v>
      </c>
      <c r="N955" s="1" t="s">
        <v>29</v>
      </c>
      <c r="O955" s="4">
        <f t="shared" si="14"/>
        <v>0</v>
      </c>
    </row>
    <row r="956" spans="1:15">
      <c r="A956" s="1" t="s">
        <v>996</v>
      </c>
      <c r="B956" s="2">
        <v>44794</v>
      </c>
      <c r="C956" s="13" t="str">
        <f>TEXT(bbdd_Social_Media_Trends[[#This Row],[Post_Date]],"aaaa-mm")</f>
        <v>2022-08</v>
      </c>
      <c r="D956" s="1" t="s">
        <v>27</v>
      </c>
      <c r="E956" s="1" t="s">
        <v>19</v>
      </c>
      <c r="F956" s="1" t="s">
        <v>14</v>
      </c>
      <c r="G956" s="1" t="s">
        <v>44</v>
      </c>
      <c r="H956">
        <v>2851176</v>
      </c>
      <c r="I956">
        <v>364420</v>
      </c>
      <c r="J956">
        <v>46475</v>
      </c>
      <c r="K956">
        <v>5976</v>
      </c>
      <c r="L956">
        <f>bbdd_Social_Media_Trends[[#This Row],[Likes]]+bbdd_Social_Media_Trends[[#This Row],[Shares]]+bbdd_Social_Media_Trends[[#This Row],[Comments]]</f>
        <v>416871</v>
      </c>
      <c r="M956">
        <f>bbdd_Social_Media_Trends[[#This Row],[Interactions]]/bbdd_Social_Media_Trends[[#This Row],[Views]]</f>
        <v>0.14621019537201491</v>
      </c>
      <c r="N956" s="1" t="s">
        <v>29</v>
      </c>
      <c r="O956" s="4">
        <f t="shared" si="14"/>
        <v>0</v>
      </c>
    </row>
    <row r="957" spans="1:15">
      <c r="A957" s="1" t="s">
        <v>997</v>
      </c>
      <c r="B957" s="2">
        <v>44794</v>
      </c>
      <c r="C957" s="13" t="str">
        <f>TEXT(bbdd_Social_Media_Trends[[#This Row],[Post_Date]],"aaaa-mm")</f>
        <v>2022-08</v>
      </c>
      <c r="D957" s="1" t="s">
        <v>27</v>
      </c>
      <c r="E957" s="1" t="s">
        <v>31</v>
      </c>
      <c r="F957" s="1" t="s">
        <v>41</v>
      </c>
      <c r="G957" s="1" t="s">
        <v>15</v>
      </c>
      <c r="H957">
        <v>3085394</v>
      </c>
      <c r="I957">
        <v>447385</v>
      </c>
      <c r="J957">
        <v>34168</v>
      </c>
      <c r="K957">
        <v>6255</v>
      </c>
      <c r="L957">
        <f>bbdd_Social_Media_Trends[[#This Row],[Likes]]+bbdd_Social_Media_Trends[[#This Row],[Shares]]+bbdd_Social_Media_Trends[[#This Row],[Comments]]</f>
        <v>487808</v>
      </c>
      <c r="M957">
        <f>bbdd_Social_Media_Trends[[#This Row],[Interactions]]/bbdd_Social_Media_Trends[[#This Row],[Views]]</f>
        <v>0.15810233636287618</v>
      </c>
      <c r="N957" s="1" t="s">
        <v>22</v>
      </c>
      <c r="O957" s="4">
        <f t="shared" si="14"/>
        <v>0</v>
      </c>
    </row>
    <row r="958" spans="1:15">
      <c r="A958" s="1" t="s">
        <v>998</v>
      </c>
      <c r="B958" s="2">
        <v>44990</v>
      </c>
      <c r="C958" s="13" t="str">
        <f>TEXT(bbdd_Social_Media_Trends[[#This Row],[Post_Date]],"aaaa-mm")</f>
        <v>2023-03</v>
      </c>
      <c r="D958" s="1" t="s">
        <v>27</v>
      </c>
      <c r="E958" s="1" t="s">
        <v>13</v>
      </c>
      <c r="F958" s="1" t="s">
        <v>14</v>
      </c>
      <c r="G958" s="1" t="s">
        <v>50</v>
      </c>
      <c r="H958">
        <v>598295</v>
      </c>
      <c r="I958">
        <v>441991</v>
      </c>
      <c r="J958">
        <v>68122</v>
      </c>
      <c r="K958">
        <v>23592</v>
      </c>
      <c r="L958">
        <f>bbdd_Social_Media_Trends[[#This Row],[Likes]]+bbdd_Social_Media_Trends[[#This Row],[Shares]]+bbdd_Social_Media_Trends[[#This Row],[Comments]]</f>
        <v>533705</v>
      </c>
      <c r="M958">
        <f>bbdd_Social_Media_Trends[[#This Row],[Interactions]]/bbdd_Social_Media_Trends[[#This Row],[Views]]</f>
        <v>0.89204322282486059</v>
      </c>
      <c r="N958" s="1" t="s">
        <v>22</v>
      </c>
      <c r="O958" s="4">
        <f t="shared" si="14"/>
        <v>0</v>
      </c>
    </row>
    <row r="959" spans="1:15">
      <c r="A959" s="1" t="s">
        <v>999</v>
      </c>
      <c r="B959" s="2">
        <v>45013</v>
      </c>
      <c r="C959" s="13" t="str">
        <f>TEXT(bbdd_Social_Media_Trends[[#This Row],[Post_Date]],"aaaa-mm")</f>
        <v>2023-03</v>
      </c>
      <c r="D959" s="1" t="s">
        <v>27</v>
      </c>
      <c r="E959" s="1" t="s">
        <v>57</v>
      </c>
      <c r="F959" s="1" t="s">
        <v>14</v>
      </c>
      <c r="G959" s="1" t="s">
        <v>37</v>
      </c>
      <c r="H959">
        <v>323613</v>
      </c>
      <c r="I959">
        <v>80041</v>
      </c>
      <c r="J959">
        <v>23225</v>
      </c>
      <c r="K959">
        <v>35210</v>
      </c>
      <c r="L959">
        <f>bbdd_Social_Media_Trends[[#This Row],[Likes]]+bbdd_Social_Media_Trends[[#This Row],[Shares]]+bbdd_Social_Media_Trends[[#This Row],[Comments]]</f>
        <v>138476</v>
      </c>
      <c r="M959">
        <f>bbdd_Social_Media_Trends[[#This Row],[Interactions]]/bbdd_Social_Media_Trends[[#This Row],[Views]]</f>
        <v>0.4279061718781384</v>
      </c>
      <c r="N959" s="1" t="s">
        <v>16</v>
      </c>
      <c r="O959" s="4">
        <f t="shared" si="14"/>
        <v>0</v>
      </c>
    </row>
    <row r="960" spans="1:15">
      <c r="A960" s="1" t="s">
        <v>1000</v>
      </c>
      <c r="B960" s="2">
        <v>45222</v>
      </c>
      <c r="C960" s="13" t="str">
        <f>TEXT(bbdd_Social_Media_Trends[[#This Row],[Post_Date]],"aaaa-mm")</f>
        <v>2023-10</v>
      </c>
      <c r="D960" s="1" t="s">
        <v>12</v>
      </c>
      <c r="E960" s="1" t="s">
        <v>46</v>
      </c>
      <c r="F960" s="1" t="s">
        <v>32</v>
      </c>
      <c r="G960" s="1" t="s">
        <v>28</v>
      </c>
      <c r="H960">
        <v>4081534</v>
      </c>
      <c r="I960">
        <v>350009</v>
      </c>
      <c r="J960">
        <v>87267</v>
      </c>
      <c r="K960">
        <v>5450</v>
      </c>
      <c r="L960">
        <f>bbdd_Social_Media_Trends[[#This Row],[Likes]]+bbdd_Social_Media_Trends[[#This Row],[Shares]]+bbdd_Social_Media_Trends[[#This Row],[Comments]]</f>
        <v>442726</v>
      </c>
      <c r="M960">
        <f>bbdd_Social_Media_Trends[[#This Row],[Interactions]]/bbdd_Social_Media_Trends[[#This Row],[Views]]</f>
        <v>0.10847049173178516</v>
      </c>
      <c r="N960" s="1" t="s">
        <v>29</v>
      </c>
      <c r="O960" s="4">
        <f t="shared" si="14"/>
        <v>0</v>
      </c>
    </row>
    <row r="961" spans="1:15">
      <c r="A961" s="1" t="s">
        <v>1001</v>
      </c>
      <c r="B961" s="2">
        <v>44936</v>
      </c>
      <c r="C961" s="13" t="str">
        <f>TEXT(bbdd_Social_Media_Trends[[#This Row],[Post_Date]],"aaaa-mm")</f>
        <v>2023-01</v>
      </c>
      <c r="D961" s="1" t="s">
        <v>24</v>
      </c>
      <c r="E961" s="1" t="s">
        <v>59</v>
      </c>
      <c r="F961" s="1" t="s">
        <v>41</v>
      </c>
      <c r="G961" s="1" t="s">
        <v>60</v>
      </c>
      <c r="H961">
        <v>2272154</v>
      </c>
      <c r="I961">
        <v>318845</v>
      </c>
      <c r="J961">
        <v>42786</v>
      </c>
      <c r="K961">
        <v>25436</v>
      </c>
      <c r="L961">
        <f>bbdd_Social_Media_Trends[[#This Row],[Likes]]+bbdd_Social_Media_Trends[[#This Row],[Shares]]+bbdd_Social_Media_Trends[[#This Row],[Comments]]</f>
        <v>387067</v>
      </c>
      <c r="M961">
        <f>bbdd_Social_Media_Trends[[#This Row],[Interactions]]/bbdd_Social_Media_Trends[[#This Row],[Views]]</f>
        <v>0.17035244970191282</v>
      </c>
      <c r="N961" s="1" t="s">
        <v>29</v>
      </c>
      <c r="O961" s="4">
        <f t="shared" si="14"/>
        <v>0</v>
      </c>
    </row>
    <row r="962" spans="1:15">
      <c r="A962" s="1" t="s">
        <v>1002</v>
      </c>
      <c r="B962" s="2">
        <v>44621</v>
      </c>
      <c r="C962" s="13" t="str">
        <f>TEXT(bbdd_Social_Media_Trends[[#This Row],[Post_Date]],"aaaa-mm")</f>
        <v>2022-03</v>
      </c>
      <c r="D962" s="1" t="s">
        <v>12</v>
      </c>
      <c r="E962" s="1" t="s">
        <v>35</v>
      </c>
      <c r="F962" s="1" t="s">
        <v>36</v>
      </c>
      <c r="G962" s="1" t="s">
        <v>15</v>
      </c>
      <c r="H962">
        <v>1371750</v>
      </c>
      <c r="I962">
        <v>3936</v>
      </c>
      <c r="J962">
        <v>66622</v>
      </c>
      <c r="K962">
        <v>2780</v>
      </c>
      <c r="L962">
        <f>bbdd_Social_Media_Trends[[#This Row],[Likes]]+bbdd_Social_Media_Trends[[#This Row],[Shares]]+bbdd_Social_Media_Trends[[#This Row],[Comments]]</f>
        <v>73338</v>
      </c>
      <c r="M962">
        <f>bbdd_Social_Media_Trends[[#This Row],[Interactions]]/bbdd_Social_Media_Trends[[#This Row],[Views]]</f>
        <v>5.3463094587206127E-2</v>
      </c>
      <c r="N962" s="1" t="s">
        <v>16</v>
      </c>
      <c r="O962" s="4">
        <f t="shared" ref="O962:O1025" si="15">IF(ISERROR(VLOOKUP(A962,A963:A5960,1,FALSE)),0, 1)</f>
        <v>0</v>
      </c>
    </row>
    <row r="963" spans="1:15">
      <c r="A963" s="1" t="s">
        <v>1003</v>
      </c>
      <c r="B963" s="2">
        <v>45213</v>
      </c>
      <c r="C963" s="13" t="str">
        <f>TEXT(bbdd_Social_Media_Trends[[#This Row],[Post_Date]],"aaaa-mm")</f>
        <v>2023-10</v>
      </c>
      <c r="D963" s="1" t="s">
        <v>24</v>
      </c>
      <c r="E963" s="1" t="s">
        <v>49</v>
      </c>
      <c r="F963" s="1" t="s">
        <v>20</v>
      </c>
      <c r="G963" s="1" t="s">
        <v>50</v>
      </c>
      <c r="H963">
        <v>3766760</v>
      </c>
      <c r="I963">
        <v>286848</v>
      </c>
      <c r="J963">
        <v>62825</v>
      </c>
      <c r="K963">
        <v>37504</v>
      </c>
      <c r="L963">
        <f>bbdd_Social_Media_Trends[[#This Row],[Likes]]+bbdd_Social_Media_Trends[[#This Row],[Shares]]+bbdd_Social_Media_Trends[[#This Row],[Comments]]</f>
        <v>387177</v>
      </c>
      <c r="M963">
        <f>bbdd_Social_Media_Trends[[#This Row],[Interactions]]/bbdd_Social_Media_Trends[[#This Row],[Views]]</f>
        <v>0.10278780702779046</v>
      </c>
      <c r="N963" s="1" t="s">
        <v>22</v>
      </c>
      <c r="O963" s="4">
        <f t="shared" si="15"/>
        <v>0</v>
      </c>
    </row>
    <row r="964" spans="1:15">
      <c r="A964" s="1" t="s">
        <v>1004</v>
      </c>
      <c r="B964" s="2">
        <v>44881</v>
      </c>
      <c r="C964" s="13" t="str">
        <f>TEXT(bbdd_Social_Media_Trends[[#This Row],[Post_Date]],"aaaa-mm")</f>
        <v>2022-11</v>
      </c>
      <c r="D964" s="1" t="s">
        <v>12</v>
      </c>
      <c r="E964" s="1" t="s">
        <v>19</v>
      </c>
      <c r="F964" s="1" t="s">
        <v>32</v>
      </c>
      <c r="G964" s="1" t="s">
        <v>50</v>
      </c>
      <c r="H964">
        <v>1499664</v>
      </c>
      <c r="I964">
        <v>207319</v>
      </c>
      <c r="J964">
        <v>88398</v>
      </c>
      <c r="K964">
        <v>30665</v>
      </c>
      <c r="L964">
        <f>bbdd_Social_Media_Trends[[#This Row],[Likes]]+bbdd_Social_Media_Trends[[#This Row],[Shares]]+bbdd_Social_Media_Trends[[#This Row],[Comments]]</f>
        <v>326382</v>
      </c>
      <c r="M964">
        <f>bbdd_Social_Media_Trends[[#This Row],[Interactions]]/bbdd_Social_Media_Trends[[#This Row],[Views]]</f>
        <v>0.21763675063214161</v>
      </c>
      <c r="N964" s="1" t="s">
        <v>29</v>
      </c>
      <c r="O964" s="4">
        <f t="shared" si="15"/>
        <v>0</v>
      </c>
    </row>
    <row r="965" spans="1:15">
      <c r="A965" s="1" t="s">
        <v>1005</v>
      </c>
      <c r="B965" s="2">
        <v>44605</v>
      </c>
      <c r="C965" s="13" t="str">
        <f>TEXT(bbdd_Social_Media_Trends[[#This Row],[Post_Date]],"aaaa-mm")</f>
        <v>2022-02</v>
      </c>
      <c r="D965" s="1" t="s">
        <v>12</v>
      </c>
      <c r="E965" s="1" t="s">
        <v>59</v>
      </c>
      <c r="F965" s="1" t="s">
        <v>41</v>
      </c>
      <c r="G965" s="1" t="s">
        <v>15</v>
      </c>
      <c r="H965">
        <v>1518152</v>
      </c>
      <c r="I965">
        <v>92660</v>
      </c>
      <c r="J965">
        <v>60723</v>
      </c>
      <c r="K965">
        <v>46917</v>
      </c>
      <c r="L965">
        <f>bbdd_Social_Media_Trends[[#This Row],[Likes]]+bbdd_Social_Media_Trends[[#This Row],[Shares]]+bbdd_Social_Media_Trends[[#This Row],[Comments]]</f>
        <v>200300</v>
      </c>
      <c r="M965">
        <f>bbdd_Social_Media_Trends[[#This Row],[Interactions]]/bbdd_Social_Media_Trends[[#This Row],[Views]]</f>
        <v>0.13193672306857285</v>
      </c>
      <c r="N965" s="1" t="s">
        <v>29</v>
      </c>
      <c r="O965" s="4">
        <f t="shared" si="15"/>
        <v>0</v>
      </c>
    </row>
    <row r="966" spans="1:15">
      <c r="A966" s="1" t="s">
        <v>1006</v>
      </c>
      <c r="B966" s="2">
        <v>44792</v>
      </c>
      <c r="C966" s="13" t="str">
        <f>TEXT(bbdd_Social_Media_Trends[[#This Row],[Post_Date]],"aaaa-mm")</f>
        <v>2022-08</v>
      </c>
      <c r="D966" s="1" t="s">
        <v>12</v>
      </c>
      <c r="E966" s="1" t="s">
        <v>52</v>
      </c>
      <c r="F966" s="1" t="s">
        <v>14</v>
      </c>
      <c r="G966" s="1" t="s">
        <v>15</v>
      </c>
      <c r="H966">
        <v>3175553</v>
      </c>
      <c r="I966">
        <v>292632</v>
      </c>
      <c r="J966">
        <v>83336</v>
      </c>
      <c r="K966">
        <v>2755</v>
      </c>
      <c r="L966">
        <f>bbdd_Social_Media_Trends[[#This Row],[Likes]]+bbdd_Social_Media_Trends[[#This Row],[Shares]]+bbdd_Social_Media_Trends[[#This Row],[Comments]]</f>
        <v>378723</v>
      </c>
      <c r="M966">
        <f>bbdd_Social_Media_Trends[[#This Row],[Interactions]]/bbdd_Social_Media_Trends[[#This Row],[Views]]</f>
        <v>0.11926206238724404</v>
      </c>
      <c r="N966" s="1" t="s">
        <v>16</v>
      </c>
      <c r="O966" s="4">
        <f t="shared" si="15"/>
        <v>0</v>
      </c>
    </row>
    <row r="967" spans="1:15">
      <c r="A967" s="1" t="s">
        <v>1007</v>
      </c>
      <c r="B967" s="2">
        <v>44968</v>
      </c>
      <c r="C967" s="13" t="str">
        <f>TEXT(bbdd_Social_Media_Trends[[#This Row],[Post_Date]],"aaaa-mm")</f>
        <v>2023-02</v>
      </c>
      <c r="D967" s="1" t="s">
        <v>24</v>
      </c>
      <c r="E967" s="1" t="s">
        <v>19</v>
      </c>
      <c r="F967" s="1" t="s">
        <v>32</v>
      </c>
      <c r="G967" s="1" t="s">
        <v>50</v>
      </c>
      <c r="H967">
        <v>3768650</v>
      </c>
      <c r="I967">
        <v>216605</v>
      </c>
      <c r="J967">
        <v>32767</v>
      </c>
      <c r="K967">
        <v>23675</v>
      </c>
      <c r="L967">
        <f>bbdd_Social_Media_Trends[[#This Row],[Likes]]+bbdd_Social_Media_Trends[[#This Row],[Shares]]+bbdd_Social_Media_Trends[[#This Row],[Comments]]</f>
        <v>273047</v>
      </c>
      <c r="M967">
        <f>bbdd_Social_Media_Trends[[#This Row],[Interactions]]/bbdd_Social_Media_Trends[[#This Row],[Views]]</f>
        <v>7.2452204370265214E-2</v>
      </c>
      <c r="N967" s="1" t="s">
        <v>29</v>
      </c>
      <c r="O967" s="4">
        <f t="shared" si="15"/>
        <v>0</v>
      </c>
    </row>
    <row r="968" spans="1:15">
      <c r="A968" s="1" t="s">
        <v>1008</v>
      </c>
      <c r="B968" s="2">
        <v>44925</v>
      </c>
      <c r="C968" s="13" t="str">
        <f>TEXT(bbdd_Social_Media_Trends[[#This Row],[Post_Date]],"aaaa-mm")</f>
        <v>2022-12</v>
      </c>
      <c r="D968" s="1" t="s">
        <v>18</v>
      </c>
      <c r="E968" s="1" t="s">
        <v>52</v>
      </c>
      <c r="F968" s="1" t="s">
        <v>47</v>
      </c>
      <c r="G968" s="1" t="s">
        <v>15</v>
      </c>
      <c r="H968">
        <v>1803252</v>
      </c>
      <c r="I968">
        <v>274745</v>
      </c>
      <c r="J968">
        <v>62197</v>
      </c>
      <c r="K968">
        <v>45341</v>
      </c>
      <c r="L968">
        <f>bbdd_Social_Media_Trends[[#This Row],[Likes]]+bbdd_Social_Media_Trends[[#This Row],[Shares]]+bbdd_Social_Media_Trends[[#This Row],[Comments]]</f>
        <v>382283</v>
      </c>
      <c r="M968">
        <f>bbdd_Social_Media_Trends[[#This Row],[Interactions]]/bbdd_Social_Media_Trends[[#This Row],[Views]]</f>
        <v>0.21199643754727571</v>
      </c>
      <c r="N968" s="1" t="s">
        <v>22</v>
      </c>
      <c r="O968" s="4">
        <f t="shared" si="15"/>
        <v>0</v>
      </c>
    </row>
    <row r="969" spans="1:15">
      <c r="A969" s="1" t="s">
        <v>1009</v>
      </c>
      <c r="B969" s="2">
        <v>44749</v>
      </c>
      <c r="C969" s="13" t="str">
        <f>TEXT(bbdd_Social_Media_Trends[[#This Row],[Post_Date]],"aaaa-mm")</f>
        <v>2022-07</v>
      </c>
      <c r="D969" s="1" t="s">
        <v>27</v>
      </c>
      <c r="E969" s="1" t="s">
        <v>49</v>
      </c>
      <c r="F969" s="1" t="s">
        <v>32</v>
      </c>
      <c r="G969" s="1" t="s">
        <v>37</v>
      </c>
      <c r="H969">
        <v>1489456</v>
      </c>
      <c r="I969">
        <v>446331</v>
      </c>
      <c r="J969">
        <v>87557</v>
      </c>
      <c r="K969">
        <v>47811</v>
      </c>
      <c r="L969">
        <f>bbdd_Social_Media_Trends[[#This Row],[Likes]]+bbdd_Social_Media_Trends[[#This Row],[Shares]]+bbdd_Social_Media_Trends[[#This Row],[Comments]]</f>
        <v>581699</v>
      </c>
      <c r="M969">
        <f>bbdd_Social_Media_Trends[[#This Row],[Interactions]]/bbdd_Social_Media_Trends[[#This Row],[Views]]</f>
        <v>0.39054460151894382</v>
      </c>
      <c r="N969" s="1" t="s">
        <v>29</v>
      </c>
      <c r="O969" s="4">
        <f t="shared" si="15"/>
        <v>0</v>
      </c>
    </row>
    <row r="970" spans="1:15">
      <c r="A970" s="1" t="s">
        <v>1010</v>
      </c>
      <c r="B970" s="2">
        <v>45161</v>
      </c>
      <c r="C970" s="13" t="str">
        <f>TEXT(bbdd_Social_Media_Trends[[#This Row],[Post_Date]],"aaaa-mm")</f>
        <v>2023-08</v>
      </c>
      <c r="D970" s="1" t="s">
        <v>18</v>
      </c>
      <c r="E970" s="1" t="s">
        <v>46</v>
      </c>
      <c r="F970" s="1" t="s">
        <v>41</v>
      </c>
      <c r="G970" s="1" t="s">
        <v>50</v>
      </c>
      <c r="H970">
        <v>3154913</v>
      </c>
      <c r="I970">
        <v>367384</v>
      </c>
      <c r="J970">
        <v>25852</v>
      </c>
      <c r="K970">
        <v>41170</v>
      </c>
      <c r="L970">
        <f>bbdd_Social_Media_Trends[[#This Row],[Likes]]+bbdd_Social_Media_Trends[[#This Row],[Shares]]+bbdd_Social_Media_Trends[[#This Row],[Comments]]</f>
        <v>434406</v>
      </c>
      <c r="M970">
        <f>bbdd_Social_Media_Trends[[#This Row],[Interactions]]/bbdd_Social_Media_Trends[[#This Row],[Views]]</f>
        <v>0.13769191099722877</v>
      </c>
      <c r="N970" s="1" t="s">
        <v>16</v>
      </c>
      <c r="O970" s="4">
        <f t="shared" si="15"/>
        <v>0</v>
      </c>
    </row>
    <row r="971" spans="1:15">
      <c r="A971" s="1" t="s">
        <v>1011</v>
      </c>
      <c r="B971" s="2">
        <v>44790</v>
      </c>
      <c r="C971" s="13" t="str">
        <f>TEXT(bbdd_Social_Media_Trends[[#This Row],[Post_Date]],"aaaa-mm")</f>
        <v>2022-08</v>
      </c>
      <c r="D971" s="1" t="s">
        <v>24</v>
      </c>
      <c r="E971" s="1" t="s">
        <v>35</v>
      </c>
      <c r="F971" s="1" t="s">
        <v>36</v>
      </c>
      <c r="G971" s="1" t="s">
        <v>15</v>
      </c>
      <c r="H971">
        <v>1554285</v>
      </c>
      <c r="I971">
        <v>452975</v>
      </c>
      <c r="J971">
        <v>22542</v>
      </c>
      <c r="K971">
        <v>29937</v>
      </c>
      <c r="L971">
        <f>bbdd_Social_Media_Trends[[#This Row],[Likes]]+bbdd_Social_Media_Trends[[#This Row],[Shares]]+bbdd_Social_Media_Trends[[#This Row],[Comments]]</f>
        <v>505454</v>
      </c>
      <c r="M971">
        <f>bbdd_Social_Media_Trends[[#This Row],[Interactions]]/bbdd_Social_Media_Trends[[#This Row],[Views]]</f>
        <v>0.32520033327221198</v>
      </c>
      <c r="N971" s="1" t="s">
        <v>16</v>
      </c>
      <c r="O971" s="4">
        <f t="shared" si="15"/>
        <v>0</v>
      </c>
    </row>
    <row r="972" spans="1:15">
      <c r="A972" s="1" t="s">
        <v>1012</v>
      </c>
      <c r="B972" s="2">
        <v>44895</v>
      </c>
      <c r="C972" s="13" t="str">
        <f>TEXT(bbdd_Social_Media_Trends[[#This Row],[Post_Date]],"aaaa-mm")</f>
        <v>2022-11</v>
      </c>
      <c r="D972" s="1" t="s">
        <v>18</v>
      </c>
      <c r="E972" s="1" t="s">
        <v>46</v>
      </c>
      <c r="F972" s="1" t="s">
        <v>41</v>
      </c>
      <c r="G972" s="1" t="s">
        <v>44</v>
      </c>
      <c r="H972">
        <v>1907181</v>
      </c>
      <c r="I972">
        <v>338676</v>
      </c>
      <c r="J972">
        <v>59140</v>
      </c>
      <c r="K972">
        <v>30282</v>
      </c>
      <c r="L972">
        <f>bbdd_Social_Media_Trends[[#This Row],[Likes]]+bbdd_Social_Media_Trends[[#This Row],[Shares]]+bbdd_Social_Media_Trends[[#This Row],[Comments]]</f>
        <v>428098</v>
      </c>
      <c r="M972">
        <f>bbdd_Social_Media_Trends[[#This Row],[Interactions]]/bbdd_Social_Media_Trends[[#This Row],[Views]]</f>
        <v>0.22446637209577905</v>
      </c>
      <c r="N972" s="1" t="s">
        <v>29</v>
      </c>
      <c r="O972" s="4">
        <f t="shared" si="15"/>
        <v>0</v>
      </c>
    </row>
    <row r="973" spans="1:15">
      <c r="A973" s="1" t="s">
        <v>1013</v>
      </c>
      <c r="B973" s="2">
        <v>44867</v>
      </c>
      <c r="C973" s="13" t="str">
        <f>TEXT(bbdd_Social_Media_Trends[[#This Row],[Post_Date]],"aaaa-mm")</f>
        <v>2022-11</v>
      </c>
      <c r="D973" s="1" t="s">
        <v>18</v>
      </c>
      <c r="E973" s="1" t="s">
        <v>31</v>
      </c>
      <c r="F973" s="1" t="s">
        <v>47</v>
      </c>
      <c r="G973" s="1" t="s">
        <v>28</v>
      </c>
      <c r="H973">
        <v>483039</v>
      </c>
      <c r="I973">
        <v>282741</v>
      </c>
      <c r="J973">
        <v>24926</v>
      </c>
      <c r="K973">
        <v>37989</v>
      </c>
      <c r="L973">
        <f>bbdd_Social_Media_Trends[[#This Row],[Likes]]+bbdd_Social_Media_Trends[[#This Row],[Shares]]+bbdd_Social_Media_Trends[[#This Row],[Comments]]</f>
        <v>345656</v>
      </c>
      <c r="M973">
        <f>bbdd_Social_Media_Trends[[#This Row],[Interactions]]/bbdd_Social_Media_Trends[[#This Row],[Views]]</f>
        <v>0.71558611209446854</v>
      </c>
      <c r="N973" s="1" t="s">
        <v>29</v>
      </c>
      <c r="O973" s="4">
        <f t="shared" si="15"/>
        <v>0</v>
      </c>
    </row>
    <row r="974" spans="1:15">
      <c r="A974" s="1" t="s">
        <v>1014</v>
      </c>
      <c r="B974" s="2">
        <v>44674</v>
      </c>
      <c r="C974" s="13" t="str">
        <f>TEXT(bbdd_Social_Media_Trends[[#This Row],[Post_Date]],"aaaa-mm")</f>
        <v>2022-04</v>
      </c>
      <c r="D974" s="1" t="s">
        <v>27</v>
      </c>
      <c r="E974" s="1" t="s">
        <v>52</v>
      </c>
      <c r="F974" s="1" t="s">
        <v>47</v>
      </c>
      <c r="G974" s="1" t="s">
        <v>37</v>
      </c>
      <c r="H974">
        <v>4822353</v>
      </c>
      <c r="I974">
        <v>247730</v>
      </c>
      <c r="J974">
        <v>44555</v>
      </c>
      <c r="K974">
        <v>34043</v>
      </c>
      <c r="L974">
        <f>bbdd_Social_Media_Trends[[#This Row],[Likes]]+bbdd_Social_Media_Trends[[#This Row],[Shares]]+bbdd_Social_Media_Trends[[#This Row],[Comments]]</f>
        <v>326328</v>
      </c>
      <c r="M974">
        <f>bbdd_Social_Media_Trends[[#This Row],[Interactions]]/bbdd_Social_Media_Trends[[#This Row],[Views]]</f>
        <v>6.7669869874727132E-2</v>
      </c>
      <c r="N974" s="1" t="s">
        <v>29</v>
      </c>
      <c r="O974" s="4">
        <f t="shared" si="15"/>
        <v>0</v>
      </c>
    </row>
    <row r="975" spans="1:15">
      <c r="A975" s="1" t="s">
        <v>1015</v>
      </c>
      <c r="B975" s="2">
        <v>44934</v>
      </c>
      <c r="C975" s="13" t="str">
        <f>TEXT(bbdd_Social_Media_Trends[[#This Row],[Post_Date]],"aaaa-mm")</f>
        <v>2023-01</v>
      </c>
      <c r="D975" s="1" t="s">
        <v>24</v>
      </c>
      <c r="E975" s="1" t="s">
        <v>52</v>
      </c>
      <c r="F975" s="1" t="s">
        <v>41</v>
      </c>
      <c r="G975" s="1" t="s">
        <v>37</v>
      </c>
      <c r="H975">
        <v>4029198</v>
      </c>
      <c r="I975">
        <v>466975</v>
      </c>
      <c r="J975">
        <v>67045</v>
      </c>
      <c r="K975">
        <v>10147</v>
      </c>
      <c r="L975">
        <f>bbdd_Social_Media_Trends[[#This Row],[Likes]]+bbdd_Social_Media_Trends[[#This Row],[Shares]]+bbdd_Social_Media_Trends[[#This Row],[Comments]]</f>
        <v>544167</v>
      </c>
      <c r="M975">
        <f>bbdd_Social_Media_Trends[[#This Row],[Interactions]]/bbdd_Social_Media_Trends[[#This Row],[Views]]</f>
        <v>0.13505590938941198</v>
      </c>
      <c r="N975" s="1" t="s">
        <v>22</v>
      </c>
      <c r="O975" s="4">
        <f t="shared" si="15"/>
        <v>0</v>
      </c>
    </row>
    <row r="976" spans="1:15">
      <c r="A976" s="1" t="s">
        <v>1016</v>
      </c>
      <c r="B976" s="2">
        <v>44591</v>
      </c>
      <c r="C976" s="13" t="str">
        <f>TEXT(bbdd_Social_Media_Trends[[#This Row],[Post_Date]],"aaaa-mm")</f>
        <v>2022-01</v>
      </c>
      <c r="D976" s="1" t="s">
        <v>27</v>
      </c>
      <c r="E976" s="1" t="s">
        <v>52</v>
      </c>
      <c r="F976" s="1" t="s">
        <v>47</v>
      </c>
      <c r="G976" s="1" t="s">
        <v>44</v>
      </c>
      <c r="H976">
        <v>69120</v>
      </c>
      <c r="I976">
        <v>45620</v>
      </c>
      <c r="J976">
        <v>52454</v>
      </c>
      <c r="K976">
        <v>12605</v>
      </c>
      <c r="L976">
        <f>bbdd_Social_Media_Trends[[#This Row],[Likes]]+bbdd_Social_Media_Trends[[#This Row],[Shares]]+bbdd_Social_Media_Trends[[#This Row],[Comments]]</f>
        <v>110679</v>
      </c>
      <c r="M976">
        <f>bbdd_Social_Media_Trends[[#This Row],[Interactions]]/bbdd_Social_Media_Trends[[#This Row],[Views]]</f>
        <v>1.6012586805555555</v>
      </c>
      <c r="N976" s="1" t="s">
        <v>22</v>
      </c>
      <c r="O976" s="4">
        <f t="shared" si="15"/>
        <v>0</v>
      </c>
    </row>
    <row r="977" spans="1:15">
      <c r="A977" s="1" t="s">
        <v>1017</v>
      </c>
      <c r="B977" s="2">
        <v>45272</v>
      </c>
      <c r="C977" s="13" t="str">
        <f>TEXT(bbdd_Social_Media_Trends[[#This Row],[Post_Date]],"aaaa-mm")</f>
        <v>2023-12</v>
      </c>
      <c r="D977" s="1" t="s">
        <v>18</v>
      </c>
      <c r="E977" s="1" t="s">
        <v>52</v>
      </c>
      <c r="F977" s="1" t="s">
        <v>20</v>
      </c>
      <c r="G977" s="1" t="s">
        <v>37</v>
      </c>
      <c r="H977">
        <v>2533284</v>
      </c>
      <c r="I977">
        <v>189339</v>
      </c>
      <c r="J977">
        <v>96463</v>
      </c>
      <c r="K977">
        <v>9657</v>
      </c>
      <c r="L977">
        <f>bbdd_Social_Media_Trends[[#This Row],[Likes]]+bbdd_Social_Media_Trends[[#This Row],[Shares]]+bbdd_Social_Media_Trends[[#This Row],[Comments]]</f>
        <v>295459</v>
      </c>
      <c r="M977">
        <f>bbdd_Social_Media_Trends[[#This Row],[Interactions]]/bbdd_Social_Media_Trends[[#This Row],[Views]]</f>
        <v>0.11663082386341207</v>
      </c>
      <c r="N977" s="1" t="s">
        <v>29</v>
      </c>
      <c r="O977" s="4">
        <f t="shared" si="15"/>
        <v>0</v>
      </c>
    </row>
    <row r="978" spans="1:15">
      <c r="A978" s="1" t="s">
        <v>1018</v>
      </c>
      <c r="B978" s="2">
        <v>45111</v>
      </c>
      <c r="C978" s="13" t="str">
        <f>TEXT(bbdd_Social_Media_Trends[[#This Row],[Post_Date]],"aaaa-mm")</f>
        <v>2023-07</v>
      </c>
      <c r="D978" s="1" t="s">
        <v>18</v>
      </c>
      <c r="E978" s="1" t="s">
        <v>49</v>
      </c>
      <c r="F978" s="1" t="s">
        <v>32</v>
      </c>
      <c r="G978" s="1" t="s">
        <v>50</v>
      </c>
      <c r="H978">
        <v>1444784</v>
      </c>
      <c r="I978">
        <v>440354</v>
      </c>
      <c r="J978">
        <v>41263</v>
      </c>
      <c r="K978">
        <v>32270</v>
      </c>
      <c r="L978">
        <f>bbdd_Social_Media_Trends[[#This Row],[Likes]]+bbdd_Social_Media_Trends[[#This Row],[Shares]]+bbdd_Social_Media_Trends[[#This Row],[Comments]]</f>
        <v>513887</v>
      </c>
      <c r="M978">
        <f>bbdd_Social_Media_Trends[[#This Row],[Interactions]]/bbdd_Social_Media_Trends[[#This Row],[Views]]</f>
        <v>0.35568430990376415</v>
      </c>
      <c r="N978" s="1" t="s">
        <v>29</v>
      </c>
      <c r="O978" s="4">
        <f t="shared" si="15"/>
        <v>0</v>
      </c>
    </row>
    <row r="979" spans="1:15">
      <c r="A979" s="1" t="s">
        <v>1019</v>
      </c>
      <c r="B979" s="2">
        <v>44953</v>
      </c>
      <c r="C979" s="13" t="str">
        <f>TEXT(bbdd_Social_Media_Trends[[#This Row],[Post_Date]],"aaaa-mm")</f>
        <v>2023-01</v>
      </c>
      <c r="D979" s="1" t="s">
        <v>27</v>
      </c>
      <c r="E979" s="1" t="s">
        <v>19</v>
      </c>
      <c r="F979" s="1" t="s">
        <v>20</v>
      </c>
      <c r="G979" s="1" t="s">
        <v>25</v>
      </c>
      <c r="H979">
        <v>1174310</v>
      </c>
      <c r="I979">
        <v>237235</v>
      </c>
      <c r="J979">
        <v>78681</v>
      </c>
      <c r="K979">
        <v>17776</v>
      </c>
      <c r="L979">
        <f>bbdd_Social_Media_Trends[[#This Row],[Likes]]+bbdd_Social_Media_Trends[[#This Row],[Shares]]+bbdd_Social_Media_Trends[[#This Row],[Comments]]</f>
        <v>333692</v>
      </c>
      <c r="M979">
        <f>bbdd_Social_Media_Trends[[#This Row],[Interactions]]/bbdd_Social_Media_Trends[[#This Row],[Views]]</f>
        <v>0.28416005995009835</v>
      </c>
      <c r="N979" s="1" t="s">
        <v>16</v>
      </c>
      <c r="O979" s="4">
        <f t="shared" si="15"/>
        <v>0</v>
      </c>
    </row>
    <row r="980" spans="1:15">
      <c r="A980" s="1" t="s">
        <v>1020</v>
      </c>
      <c r="B980" s="2">
        <v>44572</v>
      </c>
      <c r="C980" s="13" t="str">
        <f>TEXT(bbdd_Social_Media_Trends[[#This Row],[Post_Date]],"aaaa-mm")</f>
        <v>2022-01</v>
      </c>
      <c r="D980" s="1" t="s">
        <v>24</v>
      </c>
      <c r="E980" s="1" t="s">
        <v>46</v>
      </c>
      <c r="F980" s="1" t="s">
        <v>14</v>
      </c>
      <c r="G980" s="1" t="s">
        <v>21</v>
      </c>
      <c r="H980">
        <v>1803388</v>
      </c>
      <c r="I980">
        <v>484300</v>
      </c>
      <c r="J980">
        <v>31088</v>
      </c>
      <c r="K980">
        <v>15886</v>
      </c>
      <c r="L980">
        <f>bbdd_Social_Media_Trends[[#This Row],[Likes]]+bbdd_Social_Media_Trends[[#This Row],[Shares]]+bbdd_Social_Media_Trends[[#This Row],[Comments]]</f>
        <v>531274</v>
      </c>
      <c r="M980">
        <f>bbdd_Social_Media_Trends[[#This Row],[Interactions]]/bbdd_Social_Media_Trends[[#This Row],[Views]]</f>
        <v>0.29459772383979488</v>
      </c>
      <c r="N980" s="1" t="s">
        <v>22</v>
      </c>
      <c r="O980" s="4">
        <f t="shared" si="15"/>
        <v>0</v>
      </c>
    </row>
    <row r="981" spans="1:15">
      <c r="A981" s="1" t="s">
        <v>1021</v>
      </c>
      <c r="B981" s="2">
        <v>44718</v>
      </c>
      <c r="C981" s="13" t="str">
        <f>TEXT(bbdd_Social_Media_Trends[[#This Row],[Post_Date]],"aaaa-mm")</f>
        <v>2022-06</v>
      </c>
      <c r="D981" s="1" t="s">
        <v>12</v>
      </c>
      <c r="E981" s="1" t="s">
        <v>57</v>
      </c>
      <c r="F981" s="1" t="s">
        <v>20</v>
      </c>
      <c r="G981" s="1" t="s">
        <v>37</v>
      </c>
      <c r="H981">
        <v>1517604</v>
      </c>
      <c r="I981">
        <v>160995</v>
      </c>
      <c r="J981">
        <v>69788</v>
      </c>
      <c r="K981">
        <v>23037</v>
      </c>
      <c r="L981">
        <f>bbdd_Social_Media_Trends[[#This Row],[Likes]]+bbdd_Social_Media_Trends[[#This Row],[Shares]]+bbdd_Social_Media_Trends[[#This Row],[Comments]]</f>
        <v>253820</v>
      </c>
      <c r="M981">
        <f>bbdd_Social_Media_Trends[[#This Row],[Interactions]]/bbdd_Social_Media_Trends[[#This Row],[Views]]</f>
        <v>0.16725048168033294</v>
      </c>
      <c r="N981" s="1" t="s">
        <v>16</v>
      </c>
      <c r="O981" s="4">
        <f t="shared" si="15"/>
        <v>0</v>
      </c>
    </row>
    <row r="982" spans="1:15">
      <c r="A982" s="1" t="s">
        <v>1022</v>
      </c>
      <c r="B982" s="2">
        <v>44670</v>
      </c>
      <c r="C982" s="13" t="str">
        <f>TEXT(bbdd_Social_Media_Trends[[#This Row],[Post_Date]],"aaaa-mm")</f>
        <v>2022-04</v>
      </c>
      <c r="D982" s="1" t="s">
        <v>12</v>
      </c>
      <c r="E982" s="1" t="s">
        <v>52</v>
      </c>
      <c r="F982" s="1" t="s">
        <v>36</v>
      </c>
      <c r="G982" s="1" t="s">
        <v>25</v>
      </c>
      <c r="H982">
        <v>2746993</v>
      </c>
      <c r="I982">
        <v>39549</v>
      </c>
      <c r="J982">
        <v>53941</v>
      </c>
      <c r="K982">
        <v>13070</v>
      </c>
      <c r="L982">
        <f>bbdd_Social_Media_Trends[[#This Row],[Likes]]+bbdd_Social_Media_Trends[[#This Row],[Shares]]+bbdd_Social_Media_Trends[[#This Row],[Comments]]</f>
        <v>106560</v>
      </c>
      <c r="M982">
        <f>bbdd_Social_Media_Trends[[#This Row],[Interactions]]/bbdd_Social_Media_Trends[[#This Row],[Views]]</f>
        <v>3.8791507659466186E-2</v>
      </c>
      <c r="N982" s="1" t="s">
        <v>29</v>
      </c>
      <c r="O982" s="4">
        <f t="shared" si="15"/>
        <v>0</v>
      </c>
    </row>
    <row r="983" spans="1:15">
      <c r="A983" s="1" t="s">
        <v>1023</v>
      </c>
      <c r="B983" s="2">
        <v>45174</v>
      </c>
      <c r="C983" s="13" t="str">
        <f>TEXT(bbdd_Social_Media_Trends[[#This Row],[Post_Date]],"aaaa-mm")</f>
        <v>2023-09</v>
      </c>
      <c r="D983" s="1" t="s">
        <v>12</v>
      </c>
      <c r="E983" s="1" t="s">
        <v>49</v>
      </c>
      <c r="F983" s="1" t="s">
        <v>32</v>
      </c>
      <c r="G983" s="1" t="s">
        <v>44</v>
      </c>
      <c r="H983">
        <v>4312799</v>
      </c>
      <c r="I983">
        <v>395984</v>
      </c>
      <c r="J983">
        <v>12729</v>
      </c>
      <c r="K983">
        <v>37191</v>
      </c>
      <c r="L983">
        <f>bbdd_Social_Media_Trends[[#This Row],[Likes]]+bbdd_Social_Media_Trends[[#This Row],[Shares]]+bbdd_Social_Media_Trends[[#This Row],[Comments]]</f>
        <v>445904</v>
      </c>
      <c r="M983">
        <f>bbdd_Social_Media_Trends[[#This Row],[Interactions]]/bbdd_Social_Media_Trends[[#This Row],[Views]]</f>
        <v>0.10339086055250894</v>
      </c>
      <c r="N983" s="1" t="s">
        <v>22</v>
      </c>
      <c r="O983" s="4">
        <f t="shared" si="15"/>
        <v>0</v>
      </c>
    </row>
    <row r="984" spans="1:15">
      <c r="A984" s="1" t="s">
        <v>1024</v>
      </c>
      <c r="B984" s="2">
        <v>44806</v>
      </c>
      <c r="C984" s="13" t="str">
        <f>TEXT(bbdd_Social_Media_Trends[[#This Row],[Post_Date]],"aaaa-mm")</f>
        <v>2022-09</v>
      </c>
      <c r="D984" s="1" t="s">
        <v>12</v>
      </c>
      <c r="E984" s="1" t="s">
        <v>52</v>
      </c>
      <c r="F984" s="1" t="s">
        <v>20</v>
      </c>
      <c r="G984" s="1" t="s">
        <v>50</v>
      </c>
      <c r="H984">
        <v>3269647</v>
      </c>
      <c r="I984">
        <v>395557</v>
      </c>
      <c r="J984">
        <v>90552</v>
      </c>
      <c r="K984">
        <v>37531</v>
      </c>
      <c r="L984">
        <f>bbdd_Social_Media_Trends[[#This Row],[Likes]]+bbdd_Social_Media_Trends[[#This Row],[Shares]]+bbdd_Social_Media_Trends[[#This Row],[Comments]]</f>
        <v>523640</v>
      </c>
      <c r="M984">
        <f>bbdd_Social_Media_Trends[[#This Row],[Interactions]]/bbdd_Social_Media_Trends[[#This Row],[Views]]</f>
        <v>0.16015184513802255</v>
      </c>
      <c r="N984" s="1" t="s">
        <v>22</v>
      </c>
      <c r="O984" s="4">
        <f t="shared" si="15"/>
        <v>0</v>
      </c>
    </row>
    <row r="985" spans="1:15">
      <c r="A985" s="1" t="s">
        <v>1025</v>
      </c>
      <c r="B985" s="2">
        <v>44693</v>
      </c>
      <c r="C985" s="13" t="str">
        <f>TEXT(bbdd_Social_Media_Trends[[#This Row],[Post_Date]],"aaaa-mm")</f>
        <v>2022-05</v>
      </c>
      <c r="D985" s="1" t="s">
        <v>24</v>
      </c>
      <c r="E985" s="1" t="s">
        <v>35</v>
      </c>
      <c r="F985" s="1" t="s">
        <v>47</v>
      </c>
      <c r="G985" s="1" t="s">
        <v>15</v>
      </c>
      <c r="H985">
        <v>3327043</v>
      </c>
      <c r="I985">
        <v>459898</v>
      </c>
      <c r="J985">
        <v>8577</v>
      </c>
      <c r="K985">
        <v>4560</v>
      </c>
      <c r="L985">
        <f>bbdd_Social_Media_Trends[[#This Row],[Likes]]+bbdd_Social_Media_Trends[[#This Row],[Shares]]+bbdd_Social_Media_Trends[[#This Row],[Comments]]</f>
        <v>473035</v>
      </c>
      <c r="M985">
        <f>bbdd_Social_Media_Trends[[#This Row],[Interactions]]/bbdd_Social_Media_Trends[[#This Row],[Views]]</f>
        <v>0.14217880562409321</v>
      </c>
      <c r="N985" s="1" t="s">
        <v>22</v>
      </c>
      <c r="O985" s="4">
        <f t="shared" si="15"/>
        <v>0</v>
      </c>
    </row>
    <row r="986" spans="1:15">
      <c r="A986" s="1" t="s">
        <v>1026</v>
      </c>
      <c r="B986" s="2">
        <v>44767</v>
      </c>
      <c r="C986" s="13" t="str">
        <f>TEXT(bbdd_Social_Media_Trends[[#This Row],[Post_Date]],"aaaa-mm")</f>
        <v>2022-07</v>
      </c>
      <c r="D986" s="1" t="s">
        <v>12</v>
      </c>
      <c r="E986" s="1" t="s">
        <v>57</v>
      </c>
      <c r="F986" s="1" t="s">
        <v>20</v>
      </c>
      <c r="G986" s="1" t="s">
        <v>44</v>
      </c>
      <c r="H986">
        <v>3590490</v>
      </c>
      <c r="I986">
        <v>177470</v>
      </c>
      <c r="J986">
        <v>69628</v>
      </c>
      <c r="K986">
        <v>13394</v>
      </c>
      <c r="L986">
        <f>bbdd_Social_Media_Trends[[#This Row],[Likes]]+bbdd_Social_Media_Trends[[#This Row],[Shares]]+bbdd_Social_Media_Trends[[#This Row],[Comments]]</f>
        <v>260492</v>
      </c>
      <c r="M986">
        <f>bbdd_Social_Media_Trends[[#This Row],[Interactions]]/bbdd_Social_Media_Trends[[#This Row],[Views]]</f>
        <v>7.2550543240616189E-2</v>
      </c>
      <c r="N986" s="1" t="s">
        <v>16</v>
      </c>
      <c r="O986" s="4">
        <f t="shared" si="15"/>
        <v>0</v>
      </c>
    </row>
    <row r="987" spans="1:15">
      <c r="A987" s="1" t="s">
        <v>1027</v>
      </c>
      <c r="B987" s="2">
        <v>45028</v>
      </c>
      <c r="C987" s="13" t="str">
        <f>TEXT(bbdd_Social_Media_Trends[[#This Row],[Post_Date]],"aaaa-mm")</f>
        <v>2023-04</v>
      </c>
      <c r="D987" s="1" t="s">
        <v>18</v>
      </c>
      <c r="E987" s="1" t="s">
        <v>35</v>
      </c>
      <c r="F987" s="1" t="s">
        <v>14</v>
      </c>
      <c r="G987" s="1" t="s">
        <v>21</v>
      </c>
      <c r="H987">
        <v>2109687</v>
      </c>
      <c r="I987">
        <v>81944</v>
      </c>
      <c r="J987">
        <v>74586</v>
      </c>
      <c r="K987">
        <v>22335</v>
      </c>
      <c r="L987">
        <f>bbdd_Social_Media_Trends[[#This Row],[Likes]]+bbdd_Social_Media_Trends[[#This Row],[Shares]]+bbdd_Social_Media_Trends[[#This Row],[Comments]]</f>
        <v>178865</v>
      </c>
      <c r="M987">
        <f>bbdd_Social_Media_Trends[[#This Row],[Interactions]]/bbdd_Social_Media_Trends[[#This Row],[Views]]</f>
        <v>8.4782718953095887E-2</v>
      </c>
      <c r="N987" s="1" t="s">
        <v>16</v>
      </c>
      <c r="O987" s="4">
        <f t="shared" si="15"/>
        <v>0</v>
      </c>
    </row>
    <row r="988" spans="1:15">
      <c r="A988" s="1" t="s">
        <v>1028</v>
      </c>
      <c r="B988" s="2">
        <v>44620</v>
      </c>
      <c r="C988" s="13" t="str">
        <f>TEXT(bbdd_Social_Media_Trends[[#This Row],[Post_Date]],"aaaa-mm")</f>
        <v>2022-02</v>
      </c>
      <c r="D988" s="1" t="s">
        <v>24</v>
      </c>
      <c r="E988" s="1" t="s">
        <v>57</v>
      </c>
      <c r="F988" s="1" t="s">
        <v>32</v>
      </c>
      <c r="G988" s="1" t="s">
        <v>25</v>
      </c>
      <c r="H988">
        <v>4842053</v>
      </c>
      <c r="I988">
        <v>171073</v>
      </c>
      <c r="J988">
        <v>74732</v>
      </c>
      <c r="K988">
        <v>42889</v>
      </c>
      <c r="L988">
        <f>bbdd_Social_Media_Trends[[#This Row],[Likes]]+bbdd_Social_Media_Trends[[#This Row],[Shares]]+bbdd_Social_Media_Trends[[#This Row],[Comments]]</f>
        <v>288694</v>
      </c>
      <c r="M988">
        <f>bbdd_Social_Media_Trends[[#This Row],[Interactions]]/bbdd_Social_Media_Trends[[#This Row],[Views]]</f>
        <v>5.9622230487770371E-2</v>
      </c>
      <c r="N988" s="1" t="s">
        <v>22</v>
      </c>
      <c r="O988" s="4">
        <f t="shared" si="15"/>
        <v>0</v>
      </c>
    </row>
    <row r="989" spans="1:15">
      <c r="A989" s="1" t="s">
        <v>1029</v>
      </c>
      <c r="B989" s="2">
        <v>45235</v>
      </c>
      <c r="C989" s="13" t="str">
        <f>TEXT(bbdd_Social_Media_Trends[[#This Row],[Post_Date]],"aaaa-mm")</f>
        <v>2023-11</v>
      </c>
      <c r="D989" s="1" t="s">
        <v>18</v>
      </c>
      <c r="E989" s="1" t="s">
        <v>31</v>
      </c>
      <c r="F989" s="1" t="s">
        <v>41</v>
      </c>
      <c r="G989" s="1" t="s">
        <v>28</v>
      </c>
      <c r="H989">
        <v>2352184</v>
      </c>
      <c r="I989">
        <v>486228</v>
      </c>
      <c r="J989">
        <v>59382</v>
      </c>
      <c r="K989">
        <v>26190</v>
      </c>
      <c r="L989">
        <f>bbdd_Social_Media_Trends[[#This Row],[Likes]]+bbdd_Social_Media_Trends[[#This Row],[Shares]]+bbdd_Social_Media_Trends[[#This Row],[Comments]]</f>
        <v>571800</v>
      </c>
      <c r="M989">
        <f>bbdd_Social_Media_Trends[[#This Row],[Interactions]]/bbdd_Social_Media_Trends[[#This Row],[Views]]</f>
        <v>0.24309322740057751</v>
      </c>
      <c r="N989" s="1" t="s">
        <v>22</v>
      </c>
      <c r="O989" s="4">
        <f t="shared" si="15"/>
        <v>0</v>
      </c>
    </row>
    <row r="990" spans="1:15">
      <c r="A990" s="1" t="s">
        <v>1030</v>
      </c>
      <c r="B990" s="2">
        <v>44714</v>
      </c>
      <c r="C990" s="13" t="str">
        <f>TEXT(bbdd_Social_Media_Trends[[#This Row],[Post_Date]],"aaaa-mm")</f>
        <v>2022-06</v>
      </c>
      <c r="D990" s="1" t="s">
        <v>24</v>
      </c>
      <c r="E990" s="1" t="s">
        <v>35</v>
      </c>
      <c r="F990" s="1" t="s">
        <v>14</v>
      </c>
      <c r="G990" s="1" t="s">
        <v>25</v>
      </c>
      <c r="H990">
        <v>4485225</v>
      </c>
      <c r="I990">
        <v>201005</v>
      </c>
      <c r="J990">
        <v>32520</v>
      </c>
      <c r="K990">
        <v>47972</v>
      </c>
      <c r="L990">
        <f>bbdd_Social_Media_Trends[[#This Row],[Likes]]+bbdd_Social_Media_Trends[[#This Row],[Shares]]+bbdd_Social_Media_Trends[[#This Row],[Comments]]</f>
        <v>281497</v>
      </c>
      <c r="M990">
        <f>bbdd_Social_Media_Trends[[#This Row],[Interactions]]/bbdd_Social_Media_Trends[[#This Row],[Views]]</f>
        <v>6.2760954021258683E-2</v>
      </c>
      <c r="N990" s="1" t="s">
        <v>22</v>
      </c>
      <c r="O990" s="4">
        <f t="shared" si="15"/>
        <v>0</v>
      </c>
    </row>
    <row r="991" spans="1:15">
      <c r="A991" s="1" t="s">
        <v>1031</v>
      </c>
      <c r="B991" s="2">
        <v>45075</v>
      </c>
      <c r="C991" s="13" t="str">
        <f>TEXT(bbdd_Social_Media_Trends[[#This Row],[Post_Date]],"aaaa-mm")</f>
        <v>2023-05</v>
      </c>
      <c r="D991" s="1" t="s">
        <v>24</v>
      </c>
      <c r="E991" s="1" t="s">
        <v>59</v>
      </c>
      <c r="F991" s="1" t="s">
        <v>41</v>
      </c>
      <c r="G991" s="1" t="s">
        <v>37</v>
      </c>
      <c r="H991">
        <v>2061327</v>
      </c>
      <c r="I991">
        <v>471049</v>
      </c>
      <c r="J991">
        <v>25198</v>
      </c>
      <c r="K991">
        <v>1014</v>
      </c>
      <c r="L991">
        <f>bbdd_Social_Media_Trends[[#This Row],[Likes]]+bbdd_Social_Media_Trends[[#This Row],[Shares]]+bbdd_Social_Media_Trends[[#This Row],[Comments]]</f>
        <v>497261</v>
      </c>
      <c r="M991">
        <f>bbdd_Social_Media_Trends[[#This Row],[Interactions]]/bbdd_Social_Media_Trends[[#This Row],[Views]]</f>
        <v>0.24123343845978829</v>
      </c>
      <c r="N991" s="1" t="s">
        <v>29</v>
      </c>
      <c r="O991" s="4">
        <f t="shared" si="15"/>
        <v>0</v>
      </c>
    </row>
    <row r="992" spans="1:15">
      <c r="A992" s="1" t="s">
        <v>1032</v>
      </c>
      <c r="B992" s="2">
        <v>45222</v>
      </c>
      <c r="C992" s="13" t="str">
        <f>TEXT(bbdd_Social_Media_Trends[[#This Row],[Post_Date]],"aaaa-mm")</f>
        <v>2023-10</v>
      </c>
      <c r="D992" s="1" t="s">
        <v>24</v>
      </c>
      <c r="E992" s="1" t="s">
        <v>19</v>
      </c>
      <c r="F992" s="1" t="s">
        <v>20</v>
      </c>
      <c r="G992" s="1" t="s">
        <v>44</v>
      </c>
      <c r="H992">
        <v>1618201</v>
      </c>
      <c r="I992">
        <v>485204</v>
      </c>
      <c r="J992">
        <v>92660</v>
      </c>
      <c r="K992">
        <v>8526</v>
      </c>
      <c r="L992">
        <f>bbdd_Social_Media_Trends[[#This Row],[Likes]]+bbdd_Social_Media_Trends[[#This Row],[Shares]]+bbdd_Social_Media_Trends[[#This Row],[Comments]]</f>
        <v>586390</v>
      </c>
      <c r="M992">
        <f>bbdd_Social_Media_Trends[[#This Row],[Interactions]]/bbdd_Social_Media_Trends[[#This Row],[Views]]</f>
        <v>0.36237154716873859</v>
      </c>
      <c r="N992" s="1" t="s">
        <v>22</v>
      </c>
      <c r="O992" s="4">
        <f t="shared" si="15"/>
        <v>0</v>
      </c>
    </row>
    <row r="993" spans="1:15">
      <c r="A993" s="1" t="s">
        <v>1033</v>
      </c>
      <c r="B993" s="2">
        <v>44997</v>
      </c>
      <c r="C993" s="13" t="str">
        <f>TEXT(bbdd_Social_Media_Trends[[#This Row],[Post_Date]],"aaaa-mm")</f>
        <v>2023-03</v>
      </c>
      <c r="D993" s="1" t="s">
        <v>27</v>
      </c>
      <c r="E993" s="1" t="s">
        <v>52</v>
      </c>
      <c r="F993" s="1" t="s">
        <v>41</v>
      </c>
      <c r="G993" s="1" t="s">
        <v>28</v>
      </c>
      <c r="H993">
        <v>1740011</v>
      </c>
      <c r="I993">
        <v>394641</v>
      </c>
      <c r="J993">
        <v>25434</v>
      </c>
      <c r="K993">
        <v>40742</v>
      </c>
      <c r="L993">
        <f>bbdd_Social_Media_Trends[[#This Row],[Likes]]+bbdd_Social_Media_Trends[[#This Row],[Shares]]+bbdd_Social_Media_Trends[[#This Row],[Comments]]</f>
        <v>460817</v>
      </c>
      <c r="M993">
        <f>bbdd_Social_Media_Trends[[#This Row],[Interactions]]/bbdd_Social_Media_Trends[[#This Row],[Views]]</f>
        <v>0.26483568207327424</v>
      </c>
      <c r="N993" s="1" t="s">
        <v>22</v>
      </c>
      <c r="O993" s="4">
        <f t="shared" si="15"/>
        <v>0</v>
      </c>
    </row>
    <row r="994" spans="1:15">
      <c r="A994" s="1" t="s">
        <v>1034</v>
      </c>
      <c r="B994" s="2">
        <v>44860</v>
      </c>
      <c r="C994" s="13" t="str">
        <f>TEXT(bbdd_Social_Media_Trends[[#This Row],[Post_Date]],"aaaa-mm")</f>
        <v>2022-10</v>
      </c>
      <c r="D994" s="1" t="s">
        <v>24</v>
      </c>
      <c r="E994" s="1" t="s">
        <v>46</v>
      </c>
      <c r="F994" s="1" t="s">
        <v>32</v>
      </c>
      <c r="G994" s="1" t="s">
        <v>44</v>
      </c>
      <c r="H994">
        <v>3104601</v>
      </c>
      <c r="I994">
        <v>401463</v>
      </c>
      <c r="J994">
        <v>50057</v>
      </c>
      <c r="K994">
        <v>4663</v>
      </c>
      <c r="L994">
        <f>bbdd_Social_Media_Trends[[#This Row],[Likes]]+bbdd_Social_Media_Trends[[#This Row],[Shares]]+bbdd_Social_Media_Trends[[#This Row],[Comments]]</f>
        <v>456183</v>
      </c>
      <c r="M994">
        <f>bbdd_Social_Media_Trends[[#This Row],[Interactions]]/bbdd_Social_Media_Trends[[#This Row],[Views]]</f>
        <v>0.14693772243196468</v>
      </c>
      <c r="N994" s="1" t="s">
        <v>29</v>
      </c>
      <c r="O994" s="4">
        <f t="shared" si="15"/>
        <v>0</v>
      </c>
    </row>
    <row r="995" spans="1:15">
      <c r="A995" s="1" t="s">
        <v>1035</v>
      </c>
      <c r="B995" s="2">
        <v>44652</v>
      </c>
      <c r="C995" s="13" t="str">
        <f>TEXT(bbdd_Social_Media_Trends[[#This Row],[Post_Date]],"aaaa-mm")</f>
        <v>2022-04</v>
      </c>
      <c r="D995" s="1" t="s">
        <v>27</v>
      </c>
      <c r="E995" s="1" t="s">
        <v>31</v>
      </c>
      <c r="F995" s="1" t="s">
        <v>20</v>
      </c>
      <c r="G995" s="1" t="s">
        <v>44</v>
      </c>
      <c r="H995">
        <v>2924425</v>
      </c>
      <c r="I995">
        <v>56074</v>
      </c>
      <c r="J995">
        <v>82482</v>
      </c>
      <c r="K995">
        <v>19622</v>
      </c>
      <c r="L995">
        <f>bbdd_Social_Media_Trends[[#This Row],[Likes]]+bbdd_Social_Media_Trends[[#This Row],[Shares]]+bbdd_Social_Media_Trends[[#This Row],[Comments]]</f>
        <v>158178</v>
      </c>
      <c r="M995">
        <f>bbdd_Social_Media_Trends[[#This Row],[Interactions]]/bbdd_Social_Media_Trends[[#This Row],[Views]]</f>
        <v>5.4088581516024518E-2</v>
      </c>
      <c r="N995" s="1" t="s">
        <v>22</v>
      </c>
      <c r="O995" s="4">
        <f t="shared" si="15"/>
        <v>0</v>
      </c>
    </row>
    <row r="996" spans="1:15">
      <c r="A996" s="1" t="s">
        <v>1036</v>
      </c>
      <c r="B996" s="2">
        <v>44825</v>
      </c>
      <c r="C996" s="13" t="str">
        <f>TEXT(bbdd_Social_Media_Trends[[#This Row],[Post_Date]],"aaaa-mm")</f>
        <v>2022-09</v>
      </c>
      <c r="D996" s="1" t="s">
        <v>12</v>
      </c>
      <c r="E996" s="1" t="s">
        <v>39</v>
      </c>
      <c r="F996" s="1" t="s">
        <v>47</v>
      </c>
      <c r="G996" s="1" t="s">
        <v>44</v>
      </c>
      <c r="H996">
        <v>683790</v>
      </c>
      <c r="I996">
        <v>215503</v>
      </c>
      <c r="J996">
        <v>17809</v>
      </c>
      <c r="K996">
        <v>14778</v>
      </c>
      <c r="L996">
        <f>bbdd_Social_Media_Trends[[#This Row],[Likes]]+bbdd_Social_Media_Trends[[#This Row],[Shares]]+bbdd_Social_Media_Trends[[#This Row],[Comments]]</f>
        <v>248090</v>
      </c>
      <c r="M996">
        <f>bbdd_Social_Media_Trends[[#This Row],[Interactions]]/bbdd_Social_Media_Trends[[#This Row],[Views]]</f>
        <v>0.36281606926103044</v>
      </c>
      <c r="N996" s="1" t="s">
        <v>16</v>
      </c>
      <c r="O996" s="4">
        <f t="shared" si="15"/>
        <v>0</v>
      </c>
    </row>
    <row r="997" spans="1:15">
      <c r="A997" s="1" t="s">
        <v>1037</v>
      </c>
      <c r="B997" s="2">
        <v>44862</v>
      </c>
      <c r="C997" s="13" t="str">
        <f>TEXT(bbdd_Social_Media_Trends[[#This Row],[Post_Date]],"aaaa-mm")</f>
        <v>2022-10</v>
      </c>
      <c r="D997" s="1" t="s">
        <v>18</v>
      </c>
      <c r="E997" s="1" t="s">
        <v>57</v>
      </c>
      <c r="F997" s="1" t="s">
        <v>36</v>
      </c>
      <c r="G997" s="1" t="s">
        <v>44</v>
      </c>
      <c r="H997">
        <v>2707572</v>
      </c>
      <c r="I997">
        <v>230179</v>
      </c>
      <c r="J997">
        <v>53270</v>
      </c>
      <c r="K997">
        <v>6352</v>
      </c>
      <c r="L997">
        <f>bbdd_Social_Media_Trends[[#This Row],[Likes]]+bbdd_Social_Media_Trends[[#This Row],[Shares]]+bbdd_Social_Media_Trends[[#This Row],[Comments]]</f>
        <v>289801</v>
      </c>
      <c r="M997">
        <f>bbdd_Social_Media_Trends[[#This Row],[Interactions]]/bbdd_Social_Media_Trends[[#This Row],[Views]]</f>
        <v>0.10703353410361756</v>
      </c>
      <c r="N997" s="1" t="s">
        <v>16</v>
      </c>
      <c r="O997" s="4">
        <f t="shared" si="15"/>
        <v>0</v>
      </c>
    </row>
    <row r="998" spans="1:15">
      <c r="A998" s="1" t="s">
        <v>1038</v>
      </c>
      <c r="B998" s="2">
        <v>44983</v>
      </c>
      <c r="C998" s="13" t="str">
        <f>TEXT(bbdd_Social_Media_Trends[[#This Row],[Post_Date]],"aaaa-mm")</f>
        <v>2023-02</v>
      </c>
      <c r="D998" s="1" t="s">
        <v>27</v>
      </c>
      <c r="E998" s="1" t="s">
        <v>57</v>
      </c>
      <c r="F998" s="1" t="s">
        <v>32</v>
      </c>
      <c r="G998" s="1" t="s">
        <v>37</v>
      </c>
      <c r="H998">
        <v>3249574</v>
      </c>
      <c r="I998">
        <v>165175</v>
      </c>
      <c r="J998">
        <v>61456</v>
      </c>
      <c r="K998">
        <v>274</v>
      </c>
      <c r="L998">
        <f>bbdd_Social_Media_Trends[[#This Row],[Likes]]+bbdd_Social_Media_Trends[[#This Row],[Shares]]+bbdd_Social_Media_Trends[[#This Row],[Comments]]</f>
        <v>226905</v>
      </c>
      <c r="M998">
        <f>bbdd_Social_Media_Trends[[#This Row],[Interactions]]/bbdd_Social_Media_Trends[[#This Row],[Views]]</f>
        <v>6.982607566407166E-2</v>
      </c>
      <c r="N998" s="1" t="s">
        <v>29</v>
      </c>
      <c r="O998" s="4">
        <f t="shared" si="15"/>
        <v>0</v>
      </c>
    </row>
    <row r="999" spans="1:15">
      <c r="A999" s="1" t="s">
        <v>1039</v>
      </c>
      <c r="B999" s="2">
        <v>45181</v>
      </c>
      <c r="C999" s="13" t="str">
        <f>TEXT(bbdd_Social_Media_Trends[[#This Row],[Post_Date]],"aaaa-mm")</f>
        <v>2023-09</v>
      </c>
      <c r="D999" s="1" t="s">
        <v>18</v>
      </c>
      <c r="E999" s="1" t="s">
        <v>57</v>
      </c>
      <c r="F999" s="1" t="s">
        <v>47</v>
      </c>
      <c r="G999" s="1" t="s">
        <v>25</v>
      </c>
      <c r="H999">
        <v>4190005</v>
      </c>
      <c r="I999">
        <v>84964</v>
      </c>
      <c r="J999">
        <v>50369</v>
      </c>
      <c r="K999">
        <v>19038</v>
      </c>
      <c r="L999">
        <f>bbdd_Social_Media_Trends[[#This Row],[Likes]]+bbdd_Social_Media_Trends[[#This Row],[Shares]]+bbdd_Social_Media_Trends[[#This Row],[Comments]]</f>
        <v>154371</v>
      </c>
      <c r="M999">
        <f>bbdd_Social_Media_Trends[[#This Row],[Interactions]]/bbdd_Social_Media_Trends[[#This Row],[Views]]</f>
        <v>3.6842676798715036E-2</v>
      </c>
      <c r="N999" s="1" t="s">
        <v>16</v>
      </c>
      <c r="O999" s="4">
        <f t="shared" si="15"/>
        <v>0</v>
      </c>
    </row>
    <row r="1000" spans="1:15">
      <c r="A1000" s="1" t="s">
        <v>1040</v>
      </c>
      <c r="B1000" s="2">
        <v>44759</v>
      </c>
      <c r="C1000" s="13" t="str">
        <f>TEXT(bbdd_Social_Media_Trends[[#This Row],[Post_Date]],"aaaa-mm")</f>
        <v>2022-07</v>
      </c>
      <c r="D1000" s="1" t="s">
        <v>24</v>
      </c>
      <c r="E1000" s="1" t="s">
        <v>31</v>
      </c>
      <c r="F1000" s="1" t="s">
        <v>41</v>
      </c>
      <c r="G1000" s="1" t="s">
        <v>25</v>
      </c>
      <c r="H1000">
        <v>4903151</v>
      </c>
      <c r="I1000">
        <v>221692</v>
      </c>
      <c r="J1000">
        <v>89008</v>
      </c>
      <c r="K1000">
        <v>32540</v>
      </c>
      <c r="L1000">
        <f>bbdd_Social_Media_Trends[[#This Row],[Likes]]+bbdd_Social_Media_Trends[[#This Row],[Shares]]+bbdd_Social_Media_Trends[[#This Row],[Comments]]</f>
        <v>343240</v>
      </c>
      <c r="M1000">
        <f>bbdd_Social_Media_Trends[[#This Row],[Interactions]]/bbdd_Social_Media_Trends[[#This Row],[Views]]</f>
        <v>7.0003962757826554E-2</v>
      </c>
      <c r="N1000" s="1" t="s">
        <v>22</v>
      </c>
      <c r="O1000" s="4">
        <f t="shared" si="15"/>
        <v>0</v>
      </c>
    </row>
    <row r="1001" spans="1:15">
      <c r="A1001" s="1" t="s">
        <v>1041</v>
      </c>
      <c r="B1001" s="2">
        <v>45067</v>
      </c>
      <c r="C1001" s="13" t="str">
        <f>TEXT(bbdd_Social_Media_Trends[[#This Row],[Post_Date]],"aaaa-mm")</f>
        <v>2023-05</v>
      </c>
      <c r="D1001" s="1" t="s">
        <v>12</v>
      </c>
      <c r="E1001" s="1" t="s">
        <v>13</v>
      </c>
      <c r="F1001" s="1" t="s">
        <v>14</v>
      </c>
      <c r="G1001" s="1" t="s">
        <v>15</v>
      </c>
      <c r="H1001">
        <v>203606</v>
      </c>
      <c r="I1001">
        <v>488156</v>
      </c>
      <c r="J1001">
        <v>57433</v>
      </c>
      <c r="K1001">
        <v>8556</v>
      </c>
      <c r="L1001">
        <f>bbdd_Social_Media_Trends[[#This Row],[Likes]]+bbdd_Social_Media_Trends[[#This Row],[Shares]]+bbdd_Social_Media_Trends[[#This Row],[Comments]]</f>
        <v>554145</v>
      </c>
      <c r="M1001">
        <f>bbdd_Social_Media_Trends[[#This Row],[Interactions]]/bbdd_Social_Media_Trends[[#This Row],[Views]]</f>
        <v>2.7216535858471755</v>
      </c>
      <c r="N1001" s="1" t="s">
        <v>29</v>
      </c>
      <c r="O1001" s="4">
        <f t="shared" si="15"/>
        <v>0</v>
      </c>
    </row>
    <row r="1002" spans="1:15">
      <c r="A1002" s="1" t="s">
        <v>1042</v>
      </c>
      <c r="B1002" s="2">
        <v>44900</v>
      </c>
      <c r="C1002" s="13" t="str">
        <f>TEXT(bbdd_Social_Media_Trends[[#This Row],[Post_Date]],"aaaa-mm")</f>
        <v>2022-12</v>
      </c>
      <c r="D1002" s="1" t="s">
        <v>24</v>
      </c>
      <c r="E1002" s="1" t="s">
        <v>13</v>
      </c>
      <c r="F1002" s="1" t="s">
        <v>32</v>
      </c>
      <c r="G1002" s="1" t="s">
        <v>25</v>
      </c>
      <c r="H1002">
        <v>495987</v>
      </c>
      <c r="I1002">
        <v>106797</v>
      </c>
      <c r="J1002">
        <v>25673</v>
      </c>
      <c r="K1002">
        <v>14776</v>
      </c>
      <c r="L1002">
        <f>bbdd_Social_Media_Trends[[#This Row],[Likes]]+bbdd_Social_Media_Trends[[#This Row],[Shares]]+bbdd_Social_Media_Trends[[#This Row],[Comments]]</f>
        <v>147246</v>
      </c>
      <c r="M1002">
        <f>bbdd_Social_Media_Trends[[#This Row],[Interactions]]/bbdd_Social_Media_Trends[[#This Row],[Views]]</f>
        <v>0.29687471647442371</v>
      </c>
      <c r="N1002" s="1" t="s">
        <v>22</v>
      </c>
      <c r="O1002" s="4">
        <f t="shared" si="15"/>
        <v>0</v>
      </c>
    </row>
    <row r="1003" spans="1:15">
      <c r="A1003" s="1" t="s">
        <v>1043</v>
      </c>
      <c r="B1003" s="2">
        <v>45197</v>
      </c>
      <c r="C1003" s="13" t="str">
        <f>TEXT(bbdd_Social_Media_Trends[[#This Row],[Post_Date]],"aaaa-mm")</f>
        <v>2023-09</v>
      </c>
      <c r="D1003" s="1" t="s">
        <v>18</v>
      </c>
      <c r="E1003" s="1" t="s">
        <v>35</v>
      </c>
      <c r="F1003" s="1" t="s">
        <v>20</v>
      </c>
      <c r="G1003" s="1" t="s">
        <v>15</v>
      </c>
      <c r="H1003">
        <v>3415328</v>
      </c>
      <c r="I1003">
        <v>118469</v>
      </c>
      <c r="J1003">
        <v>14421</v>
      </c>
      <c r="K1003">
        <v>17676</v>
      </c>
      <c r="L1003">
        <f>bbdd_Social_Media_Trends[[#This Row],[Likes]]+bbdd_Social_Media_Trends[[#This Row],[Shares]]+bbdd_Social_Media_Trends[[#This Row],[Comments]]</f>
        <v>150566</v>
      </c>
      <c r="M1003">
        <f>bbdd_Social_Media_Trends[[#This Row],[Interactions]]/bbdd_Social_Media_Trends[[#This Row],[Views]]</f>
        <v>4.4085370424158381E-2</v>
      </c>
      <c r="N1003" s="1" t="s">
        <v>29</v>
      </c>
      <c r="O1003" s="4">
        <f t="shared" si="15"/>
        <v>0</v>
      </c>
    </row>
    <row r="1004" spans="1:15">
      <c r="A1004" s="1" t="s">
        <v>1044</v>
      </c>
      <c r="B1004" s="2">
        <v>44835</v>
      </c>
      <c r="C1004" s="13" t="str">
        <f>TEXT(bbdd_Social_Media_Trends[[#This Row],[Post_Date]],"aaaa-mm")</f>
        <v>2022-10</v>
      </c>
      <c r="D1004" s="1" t="s">
        <v>18</v>
      </c>
      <c r="E1004" s="1" t="s">
        <v>52</v>
      </c>
      <c r="F1004" s="1" t="s">
        <v>14</v>
      </c>
      <c r="G1004" s="1" t="s">
        <v>37</v>
      </c>
      <c r="H1004">
        <v>3458904</v>
      </c>
      <c r="I1004">
        <v>231857</v>
      </c>
      <c r="J1004">
        <v>64606</v>
      </c>
      <c r="K1004">
        <v>40429</v>
      </c>
      <c r="L1004">
        <f>bbdd_Social_Media_Trends[[#This Row],[Likes]]+bbdd_Social_Media_Trends[[#This Row],[Shares]]+bbdd_Social_Media_Trends[[#This Row],[Comments]]</f>
        <v>336892</v>
      </c>
      <c r="M1004">
        <f>bbdd_Social_Media_Trends[[#This Row],[Interactions]]/bbdd_Social_Media_Trends[[#This Row],[Views]]</f>
        <v>9.7398482293813302E-2</v>
      </c>
      <c r="N1004" s="1" t="s">
        <v>22</v>
      </c>
      <c r="O1004" s="4">
        <f t="shared" si="15"/>
        <v>0</v>
      </c>
    </row>
    <row r="1005" spans="1:15">
      <c r="A1005" s="1" t="s">
        <v>1045</v>
      </c>
      <c r="B1005" s="2">
        <v>45285</v>
      </c>
      <c r="C1005" s="13" t="str">
        <f>TEXT(bbdd_Social_Media_Trends[[#This Row],[Post_Date]],"aaaa-mm")</f>
        <v>2023-12</v>
      </c>
      <c r="D1005" s="1" t="s">
        <v>27</v>
      </c>
      <c r="E1005" s="1" t="s">
        <v>49</v>
      </c>
      <c r="F1005" s="1" t="s">
        <v>32</v>
      </c>
      <c r="G1005" s="1" t="s">
        <v>15</v>
      </c>
      <c r="H1005">
        <v>1776694</v>
      </c>
      <c r="I1005">
        <v>409291</v>
      </c>
      <c r="J1005">
        <v>47848</v>
      </c>
      <c r="K1005">
        <v>32217</v>
      </c>
      <c r="L1005">
        <f>bbdd_Social_Media_Trends[[#This Row],[Likes]]+bbdd_Social_Media_Trends[[#This Row],[Shares]]+bbdd_Social_Media_Trends[[#This Row],[Comments]]</f>
        <v>489356</v>
      </c>
      <c r="M1005">
        <f>bbdd_Social_Media_Trends[[#This Row],[Interactions]]/bbdd_Social_Media_Trends[[#This Row],[Views]]</f>
        <v>0.27543065941574635</v>
      </c>
      <c r="N1005" s="1" t="s">
        <v>29</v>
      </c>
      <c r="O1005" s="4">
        <f t="shared" si="15"/>
        <v>0</v>
      </c>
    </row>
    <row r="1006" spans="1:15">
      <c r="A1006" s="1" t="s">
        <v>1046</v>
      </c>
      <c r="B1006" s="2">
        <v>45170</v>
      </c>
      <c r="C1006" s="13" t="str">
        <f>TEXT(bbdd_Social_Media_Trends[[#This Row],[Post_Date]],"aaaa-mm")</f>
        <v>2023-09</v>
      </c>
      <c r="D1006" s="1" t="s">
        <v>24</v>
      </c>
      <c r="E1006" s="1" t="s">
        <v>13</v>
      </c>
      <c r="F1006" s="1" t="s">
        <v>41</v>
      </c>
      <c r="G1006" s="1" t="s">
        <v>15</v>
      </c>
      <c r="H1006">
        <v>1249604</v>
      </c>
      <c r="I1006">
        <v>30553</v>
      </c>
      <c r="J1006">
        <v>87308</v>
      </c>
      <c r="K1006">
        <v>16040</v>
      </c>
      <c r="L1006">
        <f>bbdd_Social_Media_Trends[[#This Row],[Likes]]+bbdd_Social_Media_Trends[[#This Row],[Shares]]+bbdd_Social_Media_Trends[[#This Row],[Comments]]</f>
        <v>133901</v>
      </c>
      <c r="M1006">
        <f>bbdd_Social_Media_Trends[[#This Row],[Interactions]]/bbdd_Social_Media_Trends[[#This Row],[Views]]</f>
        <v>0.1071547466237304</v>
      </c>
      <c r="N1006" s="1" t="s">
        <v>22</v>
      </c>
      <c r="O1006" s="4">
        <f t="shared" si="15"/>
        <v>0</v>
      </c>
    </row>
    <row r="1007" spans="1:15">
      <c r="A1007" s="1" t="s">
        <v>1047</v>
      </c>
      <c r="B1007" s="2">
        <v>45260</v>
      </c>
      <c r="C1007" s="13" t="str">
        <f>TEXT(bbdd_Social_Media_Trends[[#This Row],[Post_Date]],"aaaa-mm")</f>
        <v>2023-11</v>
      </c>
      <c r="D1007" s="1" t="s">
        <v>18</v>
      </c>
      <c r="E1007" s="1" t="s">
        <v>19</v>
      </c>
      <c r="F1007" s="1" t="s">
        <v>36</v>
      </c>
      <c r="G1007" s="1" t="s">
        <v>25</v>
      </c>
      <c r="H1007">
        <v>2362909</v>
      </c>
      <c r="I1007">
        <v>209360</v>
      </c>
      <c r="J1007">
        <v>42036</v>
      </c>
      <c r="K1007">
        <v>10082</v>
      </c>
      <c r="L1007">
        <f>bbdd_Social_Media_Trends[[#This Row],[Likes]]+bbdd_Social_Media_Trends[[#This Row],[Shares]]+bbdd_Social_Media_Trends[[#This Row],[Comments]]</f>
        <v>261478</v>
      </c>
      <c r="M1007">
        <f>bbdd_Social_Media_Trends[[#This Row],[Interactions]]/bbdd_Social_Media_Trends[[#This Row],[Views]]</f>
        <v>0.11065936098258544</v>
      </c>
      <c r="N1007" s="1" t="s">
        <v>16</v>
      </c>
      <c r="O1007" s="4">
        <f t="shared" si="15"/>
        <v>0</v>
      </c>
    </row>
    <row r="1008" spans="1:15">
      <c r="A1008" s="1" t="s">
        <v>1048</v>
      </c>
      <c r="B1008" s="2">
        <v>44666</v>
      </c>
      <c r="C1008" s="13" t="str">
        <f>TEXT(bbdd_Social_Media_Trends[[#This Row],[Post_Date]],"aaaa-mm")</f>
        <v>2022-04</v>
      </c>
      <c r="D1008" s="1" t="s">
        <v>18</v>
      </c>
      <c r="E1008" s="1" t="s">
        <v>13</v>
      </c>
      <c r="F1008" s="1" t="s">
        <v>14</v>
      </c>
      <c r="G1008" s="1" t="s">
        <v>50</v>
      </c>
      <c r="H1008">
        <v>2980875</v>
      </c>
      <c r="I1008">
        <v>23957</v>
      </c>
      <c r="J1008">
        <v>13444</v>
      </c>
      <c r="K1008">
        <v>22622</v>
      </c>
      <c r="L1008">
        <f>bbdd_Social_Media_Trends[[#This Row],[Likes]]+bbdd_Social_Media_Trends[[#This Row],[Shares]]+bbdd_Social_Media_Trends[[#This Row],[Comments]]</f>
        <v>60023</v>
      </c>
      <c r="M1008">
        <f>bbdd_Social_Media_Trends[[#This Row],[Interactions]]/bbdd_Social_Media_Trends[[#This Row],[Views]]</f>
        <v>2.0136033882668679E-2</v>
      </c>
      <c r="N1008" s="1" t="s">
        <v>16</v>
      </c>
      <c r="O1008" s="4">
        <f t="shared" si="15"/>
        <v>0</v>
      </c>
    </row>
    <row r="1009" spans="1:15">
      <c r="A1009" s="1" t="s">
        <v>1049</v>
      </c>
      <c r="B1009" s="2">
        <v>44771</v>
      </c>
      <c r="C1009" s="13" t="str">
        <f>TEXT(bbdd_Social_Media_Trends[[#This Row],[Post_Date]],"aaaa-mm")</f>
        <v>2022-07</v>
      </c>
      <c r="D1009" s="1" t="s">
        <v>24</v>
      </c>
      <c r="E1009" s="1" t="s">
        <v>52</v>
      </c>
      <c r="F1009" s="1" t="s">
        <v>32</v>
      </c>
      <c r="G1009" s="1" t="s">
        <v>44</v>
      </c>
      <c r="H1009">
        <v>4003396</v>
      </c>
      <c r="I1009">
        <v>356630</v>
      </c>
      <c r="J1009">
        <v>52250</v>
      </c>
      <c r="K1009">
        <v>48835</v>
      </c>
      <c r="L1009">
        <f>bbdd_Social_Media_Trends[[#This Row],[Likes]]+bbdd_Social_Media_Trends[[#This Row],[Shares]]+bbdd_Social_Media_Trends[[#This Row],[Comments]]</f>
        <v>457715</v>
      </c>
      <c r="M1009">
        <f>bbdd_Social_Media_Trends[[#This Row],[Interactions]]/bbdd_Social_Media_Trends[[#This Row],[Views]]</f>
        <v>0.114331682401641</v>
      </c>
      <c r="N1009" s="1" t="s">
        <v>16</v>
      </c>
      <c r="O1009" s="4">
        <f t="shared" si="15"/>
        <v>0</v>
      </c>
    </row>
    <row r="1010" spans="1:15">
      <c r="A1010" s="1" t="s">
        <v>1050</v>
      </c>
      <c r="B1010" s="2">
        <v>44931</v>
      </c>
      <c r="C1010" s="13" t="str">
        <f>TEXT(bbdd_Social_Media_Trends[[#This Row],[Post_Date]],"aaaa-mm")</f>
        <v>2023-01</v>
      </c>
      <c r="D1010" s="1" t="s">
        <v>24</v>
      </c>
      <c r="E1010" s="1" t="s">
        <v>35</v>
      </c>
      <c r="F1010" s="1" t="s">
        <v>41</v>
      </c>
      <c r="G1010" s="1" t="s">
        <v>15</v>
      </c>
      <c r="H1010">
        <v>4582322</v>
      </c>
      <c r="I1010">
        <v>164949</v>
      </c>
      <c r="J1010">
        <v>4598</v>
      </c>
      <c r="K1010">
        <v>34876</v>
      </c>
      <c r="L1010">
        <f>bbdd_Social_Media_Trends[[#This Row],[Likes]]+bbdd_Social_Media_Trends[[#This Row],[Shares]]+bbdd_Social_Media_Trends[[#This Row],[Comments]]</f>
        <v>204423</v>
      </c>
      <c r="M1010">
        <f>bbdd_Social_Media_Trends[[#This Row],[Interactions]]/bbdd_Social_Media_Trends[[#This Row],[Views]]</f>
        <v>4.461122548786401E-2</v>
      </c>
      <c r="N1010" s="1" t="s">
        <v>16</v>
      </c>
      <c r="O1010" s="4">
        <f t="shared" si="15"/>
        <v>0</v>
      </c>
    </row>
    <row r="1011" spans="1:15">
      <c r="A1011" s="1" t="s">
        <v>1051</v>
      </c>
      <c r="B1011" s="2">
        <v>45172</v>
      </c>
      <c r="C1011" s="13" t="str">
        <f>TEXT(bbdd_Social_Media_Trends[[#This Row],[Post_Date]],"aaaa-mm")</f>
        <v>2023-09</v>
      </c>
      <c r="D1011" s="1" t="s">
        <v>18</v>
      </c>
      <c r="E1011" s="1" t="s">
        <v>46</v>
      </c>
      <c r="F1011" s="1" t="s">
        <v>41</v>
      </c>
      <c r="G1011" s="1" t="s">
        <v>60</v>
      </c>
      <c r="H1011">
        <v>3284675</v>
      </c>
      <c r="I1011">
        <v>375788</v>
      </c>
      <c r="J1011">
        <v>31851</v>
      </c>
      <c r="K1011">
        <v>4538</v>
      </c>
      <c r="L1011">
        <f>bbdd_Social_Media_Trends[[#This Row],[Likes]]+bbdd_Social_Media_Trends[[#This Row],[Shares]]+bbdd_Social_Media_Trends[[#This Row],[Comments]]</f>
        <v>412177</v>
      </c>
      <c r="M1011">
        <f>bbdd_Social_Media_Trends[[#This Row],[Interactions]]/bbdd_Social_Media_Trends[[#This Row],[Views]]</f>
        <v>0.12548486532153105</v>
      </c>
      <c r="N1011" s="1" t="s">
        <v>16</v>
      </c>
      <c r="O1011" s="4">
        <f t="shared" si="15"/>
        <v>0</v>
      </c>
    </row>
    <row r="1012" spans="1:15">
      <c r="A1012" s="1" t="s">
        <v>1052</v>
      </c>
      <c r="B1012" s="2">
        <v>45056</v>
      </c>
      <c r="C1012" s="13" t="str">
        <f>TEXT(bbdd_Social_Media_Trends[[#This Row],[Post_Date]],"aaaa-mm")</f>
        <v>2023-05</v>
      </c>
      <c r="D1012" s="1" t="s">
        <v>18</v>
      </c>
      <c r="E1012" s="1" t="s">
        <v>13</v>
      </c>
      <c r="F1012" s="1" t="s">
        <v>47</v>
      </c>
      <c r="G1012" s="1" t="s">
        <v>60</v>
      </c>
      <c r="H1012">
        <v>1558041</v>
      </c>
      <c r="I1012">
        <v>407000</v>
      </c>
      <c r="J1012">
        <v>95826</v>
      </c>
      <c r="K1012">
        <v>14793</v>
      </c>
      <c r="L1012">
        <f>bbdd_Social_Media_Trends[[#This Row],[Likes]]+bbdd_Social_Media_Trends[[#This Row],[Shares]]+bbdd_Social_Media_Trends[[#This Row],[Comments]]</f>
        <v>517619</v>
      </c>
      <c r="M1012">
        <f>bbdd_Social_Media_Trends[[#This Row],[Interactions]]/bbdd_Social_Media_Trends[[#This Row],[Views]]</f>
        <v>0.33222424827074515</v>
      </c>
      <c r="N1012" s="1" t="s">
        <v>22</v>
      </c>
      <c r="O1012" s="4">
        <f t="shared" si="15"/>
        <v>0</v>
      </c>
    </row>
    <row r="1013" spans="1:15">
      <c r="A1013" s="1" t="s">
        <v>1053</v>
      </c>
      <c r="B1013" s="2">
        <v>45019</v>
      </c>
      <c r="C1013" s="13" t="str">
        <f>TEXT(bbdd_Social_Media_Trends[[#This Row],[Post_Date]],"aaaa-mm")</f>
        <v>2023-04</v>
      </c>
      <c r="D1013" s="1" t="s">
        <v>27</v>
      </c>
      <c r="E1013" s="1" t="s">
        <v>52</v>
      </c>
      <c r="F1013" s="1" t="s">
        <v>20</v>
      </c>
      <c r="G1013" s="1" t="s">
        <v>25</v>
      </c>
      <c r="H1013">
        <v>2188290</v>
      </c>
      <c r="I1013">
        <v>74779</v>
      </c>
      <c r="J1013">
        <v>95888</v>
      </c>
      <c r="K1013">
        <v>30392</v>
      </c>
      <c r="L1013">
        <f>bbdd_Social_Media_Trends[[#This Row],[Likes]]+bbdd_Social_Media_Trends[[#This Row],[Shares]]+bbdd_Social_Media_Trends[[#This Row],[Comments]]</f>
        <v>201059</v>
      </c>
      <c r="M1013">
        <f>bbdd_Social_Media_Trends[[#This Row],[Interactions]]/bbdd_Social_Media_Trends[[#This Row],[Views]]</f>
        <v>9.1879504087666625E-2</v>
      </c>
      <c r="N1013" s="1" t="s">
        <v>22</v>
      </c>
      <c r="O1013" s="4">
        <f t="shared" si="15"/>
        <v>0</v>
      </c>
    </row>
    <row r="1014" spans="1:15">
      <c r="A1014" s="1" t="s">
        <v>1054</v>
      </c>
      <c r="B1014" s="2">
        <v>44644</v>
      </c>
      <c r="C1014" s="13" t="str">
        <f>TEXT(bbdd_Social_Media_Trends[[#This Row],[Post_Date]],"aaaa-mm")</f>
        <v>2022-03</v>
      </c>
      <c r="D1014" s="1" t="s">
        <v>12</v>
      </c>
      <c r="E1014" s="1" t="s">
        <v>35</v>
      </c>
      <c r="F1014" s="1" t="s">
        <v>36</v>
      </c>
      <c r="G1014" s="1" t="s">
        <v>15</v>
      </c>
      <c r="H1014">
        <v>1893329</v>
      </c>
      <c r="I1014">
        <v>477886</v>
      </c>
      <c r="J1014">
        <v>83144</v>
      </c>
      <c r="K1014">
        <v>22309</v>
      </c>
      <c r="L1014">
        <f>bbdd_Social_Media_Trends[[#This Row],[Likes]]+bbdd_Social_Media_Trends[[#This Row],[Shares]]+bbdd_Social_Media_Trends[[#This Row],[Comments]]</f>
        <v>583339</v>
      </c>
      <c r="M1014">
        <f>bbdd_Social_Media_Trends[[#This Row],[Interactions]]/bbdd_Social_Media_Trends[[#This Row],[Views]]</f>
        <v>0.30810228967073339</v>
      </c>
      <c r="N1014" s="1" t="s">
        <v>29</v>
      </c>
      <c r="O1014" s="4">
        <f t="shared" si="15"/>
        <v>0</v>
      </c>
    </row>
    <row r="1015" spans="1:15">
      <c r="A1015" s="1" t="s">
        <v>1055</v>
      </c>
      <c r="B1015" s="2">
        <v>45047</v>
      </c>
      <c r="C1015" s="13" t="str">
        <f>TEXT(bbdd_Social_Media_Trends[[#This Row],[Post_Date]],"aaaa-mm")</f>
        <v>2023-05</v>
      </c>
      <c r="D1015" s="1" t="s">
        <v>27</v>
      </c>
      <c r="E1015" s="1" t="s">
        <v>13</v>
      </c>
      <c r="F1015" s="1" t="s">
        <v>47</v>
      </c>
      <c r="G1015" s="1" t="s">
        <v>60</v>
      </c>
      <c r="H1015">
        <v>1259550</v>
      </c>
      <c r="I1015">
        <v>444463</v>
      </c>
      <c r="J1015">
        <v>95640</v>
      </c>
      <c r="K1015">
        <v>40419</v>
      </c>
      <c r="L1015">
        <f>bbdd_Social_Media_Trends[[#This Row],[Likes]]+bbdd_Social_Media_Trends[[#This Row],[Shares]]+bbdd_Social_Media_Trends[[#This Row],[Comments]]</f>
        <v>580522</v>
      </c>
      <c r="M1015">
        <f>bbdd_Social_Media_Trends[[#This Row],[Interactions]]/bbdd_Social_Media_Trends[[#This Row],[Views]]</f>
        <v>0.46089635187170019</v>
      </c>
      <c r="N1015" s="1" t="s">
        <v>29</v>
      </c>
      <c r="O1015" s="4">
        <f t="shared" si="15"/>
        <v>0</v>
      </c>
    </row>
    <row r="1016" spans="1:15">
      <c r="A1016" s="1" t="s">
        <v>1056</v>
      </c>
      <c r="B1016" s="2">
        <v>44879</v>
      </c>
      <c r="C1016" s="13" t="str">
        <f>TEXT(bbdd_Social_Media_Trends[[#This Row],[Post_Date]],"aaaa-mm")</f>
        <v>2022-11</v>
      </c>
      <c r="D1016" s="1" t="s">
        <v>18</v>
      </c>
      <c r="E1016" s="1" t="s">
        <v>31</v>
      </c>
      <c r="F1016" s="1" t="s">
        <v>41</v>
      </c>
      <c r="G1016" s="1" t="s">
        <v>28</v>
      </c>
      <c r="H1016">
        <v>251154</v>
      </c>
      <c r="I1016">
        <v>309987</v>
      </c>
      <c r="J1016">
        <v>21850</v>
      </c>
      <c r="K1016">
        <v>21949</v>
      </c>
      <c r="L1016">
        <f>bbdd_Social_Media_Trends[[#This Row],[Likes]]+bbdd_Social_Media_Trends[[#This Row],[Shares]]+bbdd_Social_Media_Trends[[#This Row],[Comments]]</f>
        <v>353786</v>
      </c>
      <c r="M1016">
        <f>bbdd_Social_Media_Trends[[#This Row],[Interactions]]/bbdd_Social_Media_Trends[[#This Row],[Views]]</f>
        <v>1.4086417098672528</v>
      </c>
      <c r="N1016" s="1" t="s">
        <v>29</v>
      </c>
      <c r="O1016" s="4">
        <f t="shared" si="15"/>
        <v>0</v>
      </c>
    </row>
    <row r="1017" spans="1:15">
      <c r="A1017" s="1" t="s">
        <v>1057</v>
      </c>
      <c r="B1017" s="2">
        <v>44757</v>
      </c>
      <c r="C1017" s="13" t="str">
        <f>TEXT(bbdd_Social_Media_Trends[[#This Row],[Post_Date]],"aaaa-mm")</f>
        <v>2022-07</v>
      </c>
      <c r="D1017" s="1" t="s">
        <v>27</v>
      </c>
      <c r="E1017" s="1" t="s">
        <v>52</v>
      </c>
      <c r="F1017" s="1" t="s">
        <v>47</v>
      </c>
      <c r="G1017" s="1" t="s">
        <v>28</v>
      </c>
      <c r="H1017">
        <v>3000680</v>
      </c>
      <c r="I1017">
        <v>425076</v>
      </c>
      <c r="J1017">
        <v>88638</v>
      </c>
      <c r="K1017">
        <v>29249</v>
      </c>
      <c r="L1017">
        <f>bbdd_Social_Media_Trends[[#This Row],[Likes]]+bbdd_Social_Media_Trends[[#This Row],[Shares]]+bbdd_Social_Media_Trends[[#This Row],[Comments]]</f>
        <v>542963</v>
      </c>
      <c r="M1017">
        <f>bbdd_Social_Media_Trends[[#This Row],[Interactions]]/bbdd_Social_Media_Trends[[#This Row],[Views]]</f>
        <v>0.18094665209219243</v>
      </c>
      <c r="N1017" s="1" t="s">
        <v>16</v>
      </c>
      <c r="O1017" s="4">
        <f t="shared" si="15"/>
        <v>0</v>
      </c>
    </row>
    <row r="1018" spans="1:15">
      <c r="A1018" s="1" t="s">
        <v>1058</v>
      </c>
      <c r="B1018" s="2">
        <v>45241</v>
      </c>
      <c r="C1018" s="13" t="str">
        <f>TEXT(bbdd_Social_Media_Trends[[#This Row],[Post_Date]],"aaaa-mm")</f>
        <v>2023-11</v>
      </c>
      <c r="D1018" s="1" t="s">
        <v>27</v>
      </c>
      <c r="E1018" s="1" t="s">
        <v>39</v>
      </c>
      <c r="F1018" s="1" t="s">
        <v>32</v>
      </c>
      <c r="G1018" s="1" t="s">
        <v>50</v>
      </c>
      <c r="H1018">
        <v>4172105</v>
      </c>
      <c r="I1018">
        <v>113356</v>
      </c>
      <c r="J1018">
        <v>15475</v>
      </c>
      <c r="K1018">
        <v>39721</v>
      </c>
      <c r="L1018">
        <f>bbdd_Social_Media_Trends[[#This Row],[Likes]]+bbdd_Social_Media_Trends[[#This Row],[Shares]]+bbdd_Social_Media_Trends[[#This Row],[Comments]]</f>
        <v>168552</v>
      </c>
      <c r="M1018">
        <f>bbdd_Social_Media_Trends[[#This Row],[Interactions]]/bbdd_Social_Media_Trends[[#This Row],[Views]]</f>
        <v>4.0399750245978951E-2</v>
      </c>
      <c r="N1018" s="1" t="s">
        <v>16</v>
      </c>
      <c r="O1018" s="4">
        <f t="shared" si="15"/>
        <v>0</v>
      </c>
    </row>
    <row r="1019" spans="1:15">
      <c r="A1019" s="1" t="s">
        <v>1059</v>
      </c>
      <c r="B1019" s="2">
        <v>44977</v>
      </c>
      <c r="C1019" s="13" t="str">
        <f>TEXT(bbdd_Social_Media_Trends[[#This Row],[Post_Date]],"aaaa-mm")</f>
        <v>2023-02</v>
      </c>
      <c r="D1019" s="1" t="s">
        <v>12</v>
      </c>
      <c r="E1019" s="1" t="s">
        <v>31</v>
      </c>
      <c r="F1019" s="1" t="s">
        <v>20</v>
      </c>
      <c r="G1019" s="1" t="s">
        <v>21</v>
      </c>
      <c r="H1019">
        <v>1373399</v>
      </c>
      <c r="I1019">
        <v>241489</v>
      </c>
      <c r="J1019">
        <v>20322</v>
      </c>
      <c r="K1019">
        <v>23441</v>
      </c>
      <c r="L1019">
        <f>bbdd_Social_Media_Trends[[#This Row],[Likes]]+bbdd_Social_Media_Trends[[#This Row],[Shares]]+bbdd_Social_Media_Trends[[#This Row],[Comments]]</f>
        <v>285252</v>
      </c>
      <c r="M1019">
        <f>bbdd_Social_Media_Trends[[#This Row],[Interactions]]/bbdd_Social_Media_Trends[[#This Row],[Views]]</f>
        <v>0.20769783580736553</v>
      </c>
      <c r="N1019" s="1" t="s">
        <v>22</v>
      </c>
      <c r="O1019" s="4">
        <f t="shared" si="15"/>
        <v>0</v>
      </c>
    </row>
    <row r="1020" spans="1:15">
      <c r="A1020" s="1" t="s">
        <v>1060</v>
      </c>
      <c r="B1020" s="2">
        <v>45258</v>
      </c>
      <c r="C1020" s="13" t="str">
        <f>TEXT(bbdd_Social_Media_Trends[[#This Row],[Post_Date]],"aaaa-mm")</f>
        <v>2023-11</v>
      </c>
      <c r="D1020" s="1" t="s">
        <v>24</v>
      </c>
      <c r="E1020" s="1" t="s">
        <v>35</v>
      </c>
      <c r="F1020" s="1" t="s">
        <v>36</v>
      </c>
      <c r="G1020" s="1" t="s">
        <v>15</v>
      </c>
      <c r="H1020">
        <v>106972</v>
      </c>
      <c r="I1020">
        <v>206432</v>
      </c>
      <c r="J1020">
        <v>65280</v>
      </c>
      <c r="K1020">
        <v>9800</v>
      </c>
      <c r="L1020">
        <f>bbdd_Social_Media_Trends[[#This Row],[Likes]]+bbdd_Social_Media_Trends[[#This Row],[Shares]]+bbdd_Social_Media_Trends[[#This Row],[Comments]]</f>
        <v>281512</v>
      </c>
      <c r="M1020">
        <f>bbdd_Social_Media_Trends[[#This Row],[Interactions]]/bbdd_Social_Media_Trends[[#This Row],[Views]]</f>
        <v>2.6316419249897169</v>
      </c>
      <c r="N1020" s="1" t="s">
        <v>16</v>
      </c>
      <c r="O1020" s="4">
        <f t="shared" si="15"/>
        <v>0</v>
      </c>
    </row>
    <row r="1021" spans="1:15">
      <c r="A1021" s="1" t="s">
        <v>1061</v>
      </c>
      <c r="B1021" s="2">
        <v>45220</v>
      </c>
      <c r="C1021" s="13" t="str">
        <f>TEXT(bbdd_Social_Media_Trends[[#This Row],[Post_Date]],"aaaa-mm")</f>
        <v>2023-10</v>
      </c>
      <c r="D1021" s="1" t="s">
        <v>27</v>
      </c>
      <c r="E1021" s="1" t="s">
        <v>35</v>
      </c>
      <c r="F1021" s="1" t="s">
        <v>14</v>
      </c>
      <c r="G1021" s="1" t="s">
        <v>50</v>
      </c>
      <c r="H1021">
        <v>3312960</v>
      </c>
      <c r="I1021">
        <v>366286</v>
      </c>
      <c r="J1021">
        <v>22239</v>
      </c>
      <c r="K1021">
        <v>43842</v>
      </c>
      <c r="L1021">
        <f>bbdd_Social_Media_Trends[[#This Row],[Likes]]+bbdd_Social_Media_Trends[[#This Row],[Shares]]+bbdd_Social_Media_Trends[[#This Row],[Comments]]</f>
        <v>432367</v>
      </c>
      <c r="M1021">
        <f>bbdd_Social_Media_Trends[[#This Row],[Interactions]]/bbdd_Social_Media_Trends[[#This Row],[Views]]</f>
        <v>0.13050776345020768</v>
      </c>
      <c r="N1021" s="1" t="s">
        <v>22</v>
      </c>
      <c r="O1021" s="4">
        <f t="shared" si="15"/>
        <v>0</v>
      </c>
    </row>
    <row r="1022" spans="1:15">
      <c r="A1022" s="1" t="s">
        <v>1062</v>
      </c>
      <c r="B1022" s="2">
        <v>44892</v>
      </c>
      <c r="C1022" s="13" t="str">
        <f>TEXT(bbdd_Social_Media_Trends[[#This Row],[Post_Date]],"aaaa-mm")</f>
        <v>2022-11</v>
      </c>
      <c r="D1022" s="1" t="s">
        <v>12</v>
      </c>
      <c r="E1022" s="1" t="s">
        <v>31</v>
      </c>
      <c r="F1022" s="1" t="s">
        <v>47</v>
      </c>
      <c r="G1022" s="1" t="s">
        <v>60</v>
      </c>
      <c r="H1022">
        <v>1529954</v>
      </c>
      <c r="I1022">
        <v>243198</v>
      </c>
      <c r="J1022">
        <v>84121</v>
      </c>
      <c r="K1022">
        <v>45333</v>
      </c>
      <c r="L1022">
        <f>bbdd_Social_Media_Trends[[#This Row],[Likes]]+bbdd_Social_Media_Trends[[#This Row],[Shares]]+bbdd_Social_Media_Trends[[#This Row],[Comments]]</f>
        <v>372652</v>
      </c>
      <c r="M1022">
        <f>bbdd_Social_Media_Trends[[#This Row],[Interactions]]/bbdd_Social_Media_Trends[[#This Row],[Views]]</f>
        <v>0.24357072173411751</v>
      </c>
      <c r="N1022" s="1" t="s">
        <v>16</v>
      </c>
      <c r="O1022" s="4">
        <f t="shared" si="15"/>
        <v>0</v>
      </c>
    </row>
    <row r="1023" spans="1:15">
      <c r="A1023" s="1" t="s">
        <v>1063</v>
      </c>
      <c r="B1023" s="2">
        <v>44874</v>
      </c>
      <c r="C1023" s="13" t="str">
        <f>TEXT(bbdd_Social_Media_Trends[[#This Row],[Post_Date]],"aaaa-mm")</f>
        <v>2022-11</v>
      </c>
      <c r="D1023" s="1" t="s">
        <v>27</v>
      </c>
      <c r="E1023" s="1" t="s">
        <v>57</v>
      </c>
      <c r="F1023" s="1" t="s">
        <v>32</v>
      </c>
      <c r="G1023" s="1" t="s">
        <v>25</v>
      </c>
      <c r="H1023">
        <v>102258</v>
      </c>
      <c r="I1023">
        <v>164931</v>
      </c>
      <c r="J1023">
        <v>73156</v>
      </c>
      <c r="K1023">
        <v>20281</v>
      </c>
      <c r="L1023">
        <f>bbdd_Social_Media_Trends[[#This Row],[Likes]]+bbdd_Social_Media_Trends[[#This Row],[Shares]]+bbdd_Social_Media_Trends[[#This Row],[Comments]]</f>
        <v>258368</v>
      </c>
      <c r="M1023">
        <f>bbdd_Social_Media_Trends[[#This Row],[Interactions]]/bbdd_Social_Media_Trends[[#This Row],[Views]]</f>
        <v>2.5266287234250622</v>
      </c>
      <c r="N1023" s="1" t="s">
        <v>16</v>
      </c>
      <c r="O1023" s="4">
        <f t="shared" si="15"/>
        <v>0</v>
      </c>
    </row>
    <row r="1024" spans="1:15">
      <c r="A1024" s="1" t="s">
        <v>1064</v>
      </c>
      <c r="B1024" s="2">
        <v>45202</v>
      </c>
      <c r="C1024" s="13" t="str">
        <f>TEXT(bbdd_Social_Media_Trends[[#This Row],[Post_Date]],"aaaa-mm")</f>
        <v>2023-10</v>
      </c>
      <c r="D1024" s="1" t="s">
        <v>18</v>
      </c>
      <c r="E1024" s="1" t="s">
        <v>39</v>
      </c>
      <c r="F1024" s="1" t="s">
        <v>36</v>
      </c>
      <c r="G1024" s="1" t="s">
        <v>28</v>
      </c>
      <c r="H1024">
        <v>235741</v>
      </c>
      <c r="I1024">
        <v>197273</v>
      </c>
      <c r="J1024">
        <v>83423</v>
      </c>
      <c r="K1024">
        <v>15114</v>
      </c>
      <c r="L1024">
        <f>bbdd_Social_Media_Trends[[#This Row],[Likes]]+bbdd_Social_Media_Trends[[#This Row],[Shares]]+bbdd_Social_Media_Trends[[#This Row],[Comments]]</f>
        <v>295810</v>
      </c>
      <c r="M1024">
        <f>bbdd_Social_Media_Trends[[#This Row],[Interactions]]/bbdd_Social_Media_Trends[[#This Row],[Views]]</f>
        <v>1.2548093034304597</v>
      </c>
      <c r="N1024" s="1" t="s">
        <v>16</v>
      </c>
      <c r="O1024" s="4">
        <f t="shared" si="15"/>
        <v>0</v>
      </c>
    </row>
    <row r="1025" spans="1:15">
      <c r="A1025" s="1" t="s">
        <v>1065</v>
      </c>
      <c r="B1025" s="2">
        <v>44868</v>
      </c>
      <c r="C1025" s="13" t="str">
        <f>TEXT(bbdd_Social_Media_Trends[[#This Row],[Post_Date]],"aaaa-mm")</f>
        <v>2022-11</v>
      </c>
      <c r="D1025" s="1" t="s">
        <v>24</v>
      </c>
      <c r="E1025" s="1" t="s">
        <v>59</v>
      </c>
      <c r="F1025" s="1" t="s">
        <v>41</v>
      </c>
      <c r="G1025" s="1" t="s">
        <v>44</v>
      </c>
      <c r="H1025">
        <v>3379946</v>
      </c>
      <c r="I1025">
        <v>52964</v>
      </c>
      <c r="J1025">
        <v>78464</v>
      </c>
      <c r="K1025">
        <v>19620</v>
      </c>
      <c r="L1025">
        <f>bbdd_Social_Media_Trends[[#This Row],[Likes]]+bbdd_Social_Media_Trends[[#This Row],[Shares]]+bbdd_Social_Media_Trends[[#This Row],[Comments]]</f>
        <v>151048</v>
      </c>
      <c r="M1025">
        <f>bbdd_Social_Media_Trends[[#This Row],[Interactions]]/bbdd_Social_Media_Trends[[#This Row],[Views]]</f>
        <v>4.4689471370252663E-2</v>
      </c>
      <c r="N1025" s="1" t="s">
        <v>22</v>
      </c>
      <c r="O1025" s="4">
        <f t="shared" si="15"/>
        <v>0</v>
      </c>
    </row>
    <row r="1026" spans="1:15">
      <c r="A1026" s="1" t="s">
        <v>1066</v>
      </c>
      <c r="B1026" s="2">
        <v>45067</v>
      </c>
      <c r="C1026" s="13" t="str">
        <f>TEXT(bbdd_Social_Media_Trends[[#This Row],[Post_Date]],"aaaa-mm")</f>
        <v>2023-05</v>
      </c>
      <c r="D1026" s="1" t="s">
        <v>27</v>
      </c>
      <c r="E1026" s="1" t="s">
        <v>13</v>
      </c>
      <c r="F1026" s="1" t="s">
        <v>20</v>
      </c>
      <c r="G1026" s="1" t="s">
        <v>50</v>
      </c>
      <c r="H1026">
        <v>2234585</v>
      </c>
      <c r="I1026">
        <v>38539</v>
      </c>
      <c r="J1026">
        <v>86095</v>
      </c>
      <c r="K1026">
        <v>38190</v>
      </c>
      <c r="L1026">
        <f>bbdd_Social_Media_Trends[[#This Row],[Likes]]+bbdd_Social_Media_Trends[[#This Row],[Shares]]+bbdd_Social_Media_Trends[[#This Row],[Comments]]</f>
        <v>162824</v>
      </c>
      <c r="M1026">
        <f>bbdd_Social_Media_Trends[[#This Row],[Interactions]]/bbdd_Social_Media_Trends[[#This Row],[Views]]</f>
        <v>7.2865431388826118E-2</v>
      </c>
      <c r="N1026" s="1" t="s">
        <v>16</v>
      </c>
      <c r="O1026" s="4">
        <f t="shared" ref="O1026:O1089" si="16">IF(ISERROR(VLOOKUP(A1026,A1027:A6024,1,FALSE)),0, 1)</f>
        <v>0</v>
      </c>
    </row>
    <row r="1027" spans="1:15">
      <c r="A1027" s="1" t="s">
        <v>1067</v>
      </c>
      <c r="B1027" s="2">
        <v>44911</v>
      </c>
      <c r="C1027" s="13" t="str">
        <f>TEXT(bbdd_Social_Media_Trends[[#This Row],[Post_Date]],"aaaa-mm")</f>
        <v>2022-12</v>
      </c>
      <c r="D1027" s="1" t="s">
        <v>24</v>
      </c>
      <c r="E1027" s="1" t="s">
        <v>31</v>
      </c>
      <c r="F1027" s="1" t="s">
        <v>41</v>
      </c>
      <c r="G1027" s="1" t="s">
        <v>60</v>
      </c>
      <c r="H1027">
        <v>2688261</v>
      </c>
      <c r="I1027">
        <v>401420</v>
      </c>
      <c r="J1027">
        <v>13288</v>
      </c>
      <c r="K1027">
        <v>32169</v>
      </c>
      <c r="L1027">
        <f>bbdd_Social_Media_Trends[[#This Row],[Likes]]+bbdd_Social_Media_Trends[[#This Row],[Shares]]+bbdd_Social_Media_Trends[[#This Row],[Comments]]</f>
        <v>446877</v>
      </c>
      <c r="M1027">
        <f>bbdd_Social_Media_Trends[[#This Row],[Interactions]]/bbdd_Social_Media_Trends[[#This Row],[Views]]</f>
        <v>0.16623274302606778</v>
      </c>
      <c r="N1027" s="1" t="s">
        <v>16</v>
      </c>
      <c r="O1027" s="4">
        <f t="shared" si="16"/>
        <v>0</v>
      </c>
    </row>
    <row r="1028" spans="1:15">
      <c r="A1028" s="1" t="s">
        <v>1068</v>
      </c>
      <c r="B1028" s="2">
        <v>44917</v>
      </c>
      <c r="C1028" s="13" t="str">
        <f>TEXT(bbdd_Social_Media_Trends[[#This Row],[Post_Date]],"aaaa-mm")</f>
        <v>2022-12</v>
      </c>
      <c r="D1028" s="1" t="s">
        <v>12</v>
      </c>
      <c r="E1028" s="1" t="s">
        <v>39</v>
      </c>
      <c r="F1028" s="1" t="s">
        <v>14</v>
      </c>
      <c r="G1028" s="1" t="s">
        <v>25</v>
      </c>
      <c r="H1028">
        <v>2260892</v>
      </c>
      <c r="I1028">
        <v>110179</v>
      </c>
      <c r="J1028">
        <v>66087</v>
      </c>
      <c r="K1028">
        <v>49262</v>
      </c>
      <c r="L1028">
        <f>bbdd_Social_Media_Trends[[#This Row],[Likes]]+bbdd_Social_Media_Trends[[#This Row],[Shares]]+bbdd_Social_Media_Trends[[#This Row],[Comments]]</f>
        <v>225528</v>
      </c>
      <c r="M1028">
        <f>bbdd_Social_Media_Trends[[#This Row],[Interactions]]/bbdd_Social_Media_Trends[[#This Row],[Views]]</f>
        <v>9.9751779386189163E-2</v>
      </c>
      <c r="N1028" s="1" t="s">
        <v>16</v>
      </c>
      <c r="O1028" s="4">
        <f t="shared" si="16"/>
        <v>0</v>
      </c>
    </row>
    <row r="1029" spans="1:15">
      <c r="A1029" s="1" t="s">
        <v>1069</v>
      </c>
      <c r="B1029" s="2">
        <v>44856</v>
      </c>
      <c r="C1029" s="13" t="str">
        <f>TEXT(bbdd_Social_Media_Trends[[#This Row],[Post_Date]],"aaaa-mm")</f>
        <v>2022-10</v>
      </c>
      <c r="D1029" s="1" t="s">
        <v>12</v>
      </c>
      <c r="E1029" s="1" t="s">
        <v>46</v>
      </c>
      <c r="F1029" s="1" t="s">
        <v>41</v>
      </c>
      <c r="G1029" s="1" t="s">
        <v>44</v>
      </c>
      <c r="H1029">
        <v>1130376</v>
      </c>
      <c r="I1029">
        <v>138976</v>
      </c>
      <c r="J1029">
        <v>12325</v>
      </c>
      <c r="K1029">
        <v>30626</v>
      </c>
      <c r="L1029">
        <f>bbdd_Social_Media_Trends[[#This Row],[Likes]]+bbdd_Social_Media_Trends[[#This Row],[Shares]]+bbdd_Social_Media_Trends[[#This Row],[Comments]]</f>
        <v>181927</v>
      </c>
      <c r="M1029">
        <f>bbdd_Social_Media_Trends[[#This Row],[Interactions]]/bbdd_Social_Media_Trends[[#This Row],[Views]]</f>
        <v>0.16094379215411508</v>
      </c>
      <c r="N1029" s="1" t="s">
        <v>16</v>
      </c>
      <c r="O1029" s="4">
        <f t="shared" si="16"/>
        <v>0</v>
      </c>
    </row>
    <row r="1030" spans="1:15">
      <c r="A1030" s="1" t="s">
        <v>1070</v>
      </c>
      <c r="B1030" s="2">
        <v>44790</v>
      </c>
      <c r="C1030" s="13" t="str">
        <f>TEXT(bbdd_Social_Media_Trends[[#This Row],[Post_Date]],"aaaa-mm")</f>
        <v>2022-08</v>
      </c>
      <c r="D1030" s="1" t="s">
        <v>18</v>
      </c>
      <c r="E1030" s="1" t="s">
        <v>57</v>
      </c>
      <c r="F1030" s="1" t="s">
        <v>41</v>
      </c>
      <c r="G1030" s="1" t="s">
        <v>60</v>
      </c>
      <c r="H1030">
        <v>4650686</v>
      </c>
      <c r="I1030">
        <v>35344</v>
      </c>
      <c r="J1030">
        <v>74563</v>
      </c>
      <c r="K1030">
        <v>32695</v>
      </c>
      <c r="L1030">
        <f>bbdd_Social_Media_Trends[[#This Row],[Likes]]+bbdd_Social_Media_Trends[[#This Row],[Shares]]+bbdd_Social_Media_Trends[[#This Row],[Comments]]</f>
        <v>142602</v>
      </c>
      <c r="M1030">
        <f>bbdd_Social_Media_Trends[[#This Row],[Interactions]]/bbdd_Social_Media_Trends[[#This Row],[Views]]</f>
        <v>3.066257322038082E-2</v>
      </c>
      <c r="N1030" s="1" t="s">
        <v>16</v>
      </c>
      <c r="O1030" s="4">
        <f t="shared" si="16"/>
        <v>0</v>
      </c>
    </row>
    <row r="1031" spans="1:15">
      <c r="A1031" s="1" t="s">
        <v>1071</v>
      </c>
      <c r="B1031" s="2">
        <v>44750</v>
      </c>
      <c r="C1031" s="13" t="str">
        <f>TEXT(bbdd_Social_Media_Trends[[#This Row],[Post_Date]],"aaaa-mm")</f>
        <v>2022-07</v>
      </c>
      <c r="D1031" s="1" t="s">
        <v>18</v>
      </c>
      <c r="E1031" s="1" t="s">
        <v>35</v>
      </c>
      <c r="F1031" s="1" t="s">
        <v>20</v>
      </c>
      <c r="G1031" s="1" t="s">
        <v>44</v>
      </c>
      <c r="H1031">
        <v>473893</v>
      </c>
      <c r="I1031">
        <v>391296</v>
      </c>
      <c r="J1031">
        <v>16786</v>
      </c>
      <c r="K1031">
        <v>34510</v>
      </c>
      <c r="L1031">
        <f>bbdd_Social_Media_Trends[[#This Row],[Likes]]+bbdd_Social_Media_Trends[[#This Row],[Shares]]+bbdd_Social_Media_Trends[[#This Row],[Comments]]</f>
        <v>442592</v>
      </c>
      <c r="M1031">
        <f>bbdd_Social_Media_Trends[[#This Row],[Interactions]]/bbdd_Social_Media_Trends[[#This Row],[Views]]</f>
        <v>0.93394922482501319</v>
      </c>
      <c r="N1031" s="1" t="s">
        <v>29</v>
      </c>
      <c r="O1031" s="4">
        <f t="shared" si="16"/>
        <v>0</v>
      </c>
    </row>
    <row r="1032" spans="1:15">
      <c r="A1032" s="1" t="s">
        <v>1072</v>
      </c>
      <c r="B1032" s="2">
        <v>44869</v>
      </c>
      <c r="C1032" s="13" t="str">
        <f>TEXT(bbdd_Social_Media_Trends[[#This Row],[Post_Date]],"aaaa-mm")</f>
        <v>2022-11</v>
      </c>
      <c r="D1032" s="1" t="s">
        <v>18</v>
      </c>
      <c r="E1032" s="1" t="s">
        <v>35</v>
      </c>
      <c r="F1032" s="1" t="s">
        <v>41</v>
      </c>
      <c r="G1032" s="1" t="s">
        <v>21</v>
      </c>
      <c r="H1032">
        <v>2350338</v>
      </c>
      <c r="I1032">
        <v>117930</v>
      </c>
      <c r="J1032">
        <v>10242</v>
      </c>
      <c r="K1032">
        <v>49338</v>
      </c>
      <c r="L1032">
        <f>bbdd_Social_Media_Trends[[#This Row],[Likes]]+bbdd_Social_Media_Trends[[#This Row],[Shares]]+bbdd_Social_Media_Trends[[#This Row],[Comments]]</f>
        <v>177510</v>
      </c>
      <c r="M1032">
        <f>bbdd_Social_Media_Trends[[#This Row],[Interactions]]/bbdd_Social_Media_Trends[[#This Row],[Views]]</f>
        <v>7.5525307423868399E-2</v>
      </c>
      <c r="N1032" s="1" t="s">
        <v>22</v>
      </c>
      <c r="O1032" s="4">
        <f t="shared" si="16"/>
        <v>0</v>
      </c>
    </row>
    <row r="1033" spans="1:15">
      <c r="A1033" s="1" t="s">
        <v>1073</v>
      </c>
      <c r="B1033" s="2">
        <v>45132</v>
      </c>
      <c r="C1033" s="13" t="str">
        <f>TEXT(bbdd_Social_Media_Trends[[#This Row],[Post_Date]],"aaaa-mm")</f>
        <v>2023-07</v>
      </c>
      <c r="D1033" s="1" t="s">
        <v>24</v>
      </c>
      <c r="E1033" s="1" t="s">
        <v>59</v>
      </c>
      <c r="F1033" s="1" t="s">
        <v>20</v>
      </c>
      <c r="G1033" s="1" t="s">
        <v>50</v>
      </c>
      <c r="H1033">
        <v>4539318</v>
      </c>
      <c r="I1033">
        <v>227085</v>
      </c>
      <c r="J1033">
        <v>49466</v>
      </c>
      <c r="K1033">
        <v>43222</v>
      </c>
      <c r="L1033">
        <f>bbdd_Social_Media_Trends[[#This Row],[Likes]]+bbdd_Social_Media_Trends[[#This Row],[Shares]]+bbdd_Social_Media_Trends[[#This Row],[Comments]]</f>
        <v>319773</v>
      </c>
      <c r="M1033">
        <f>bbdd_Social_Media_Trends[[#This Row],[Interactions]]/bbdd_Social_Media_Trends[[#This Row],[Views]]</f>
        <v>7.04451637889216E-2</v>
      </c>
      <c r="N1033" s="1" t="s">
        <v>16</v>
      </c>
      <c r="O1033" s="4">
        <f t="shared" si="16"/>
        <v>0</v>
      </c>
    </row>
    <row r="1034" spans="1:15">
      <c r="A1034" s="1" t="s">
        <v>1074</v>
      </c>
      <c r="B1034" s="2">
        <v>45059</v>
      </c>
      <c r="C1034" s="13" t="str">
        <f>TEXT(bbdd_Social_Media_Trends[[#This Row],[Post_Date]],"aaaa-mm")</f>
        <v>2023-05</v>
      </c>
      <c r="D1034" s="1" t="s">
        <v>27</v>
      </c>
      <c r="E1034" s="1" t="s">
        <v>13</v>
      </c>
      <c r="F1034" s="1" t="s">
        <v>36</v>
      </c>
      <c r="G1034" s="1" t="s">
        <v>37</v>
      </c>
      <c r="H1034">
        <v>1190886</v>
      </c>
      <c r="I1034">
        <v>286183</v>
      </c>
      <c r="J1034">
        <v>15049</v>
      </c>
      <c r="K1034">
        <v>26925</v>
      </c>
      <c r="L1034">
        <f>bbdd_Social_Media_Trends[[#This Row],[Likes]]+bbdd_Social_Media_Trends[[#This Row],[Shares]]+bbdd_Social_Media_Trends[[#This Row],[Comments]]</f>
        <v>328157</v>
      </c>
      <c r="M1034">
        <f>bbdd_Social_Media_Trends[[#This Row],[Interactions]]/bbdd_Social_Media_Trends[[#This Row],[Views]]</f>
        <v>0.27555702225066042</v>
      </c>
      <c r="N1034" s="1" t="s">
        <v>16</v>
      </c>
      <c r="O1034" s="4">
        <f t="shared" si="16"/>
        <v>0</v>
      </c>
    </row>
    <row r="1035" spans="1:15">
      <c r="A1035" s="1" t="s">
        <v>1075</v>
      </c>
      <c r="B1035" s="2">
        <v>44810</v>
      </c>
      <c r="C1035" s="13" t="str">
        <f>TEXT(bbdd_Social_Media_Trends[[#This Row],[Post_Date]],"aaaa-mm")</f>
        <v>2022-09</v>
      </c>
      <c r="D1035" s="1" t="s">
        <v>18</v>
      </c>
      <c r="E1035" s="1" t="s">
        <v>19</v>
      </c>
      <c r="F1035" s="1" t="s">
        <v>36</v>
      </c>
      <c r="G1035" s="1" t="s">
        <v>28</v>
      </c>
      <c r="H1035">
        <v>11338</v>
      </c>
      <c r="I1035">
        <v>379782</v>
      </c>
      <c r="J1035">
        <v>86100</v>
      </c>
      <c r="K1035">
        <v>44273</v>
      </c>
      <c r="L1035">
        <f>bbdd_Social_Media_Trends[[#This Row],[Likes]]+bbdd_Social_Media_Trends[[#This Row],[Shares]]+bbdd_Social_Media_Trends[[#This Row],[Comments]]</f>
        <v>510155</v>
      </c>
      <c r="M1035">
        <f>bbdd_Social_Media_Trends[[#This Row],[Interactions]]/bbdd_Social_Media_Trends[[#This Row],[Views]]</f>
        <v>44.995149056270947</v>
      </c>
      <c r="N1035" s="1" t="s">
        <v>22</v>
      </c>
      <c r="O1035" s="4">
        <f t="shared" si="16"/>
        <v>0</v>
      </c>
    </row>
    <row r="1036" spans="1:15">
      <c r="A1036" s="1" t="s">
        <v>1076</v>
      </c>
      <c r="B1036" s="2">
        <v>45059</v>
      </c>
      <c r="C1036" s="13" t="str">
        <f>TEXT(bbdd_Social_Media_Trends[[#This Row],[Post_Date]],"aaaa-mm")</f>
        <v>2023-05</v>
      </c>
      <c r="D1036" s="1" t="s">
        <v>18</v>
      </c>
      <c r="E1036" s="1" t="s">
        <v>39</v>
      </c>
      <c r="F1036" s="1" t="s">
        <v>20</v>
      </c>
      <c r="G1036" s="1" t="s">
        <v>25</v>
      </c>
      <c r="H1036">
        <v>1878293</v>
      </c>
      <c r="I1036">
        <v>135556</v>
      </c>
      <c r="J1036">
        <v>66131</v>
      </c>
      <c r="K1036">
        <v>1905</v>
      </c>
      <c r="L1036">
        <f>bbdd_Social_Media_Trends[[#This Row],[Likes]]+bbdd_Social_Media_Trends[[#This Row],[Shares]]+bbdd_Social_Media_Trends[[#This Row],[Comments]]</f>
        <v>203592</v>
      </c>
      <c r="M1036">
        <f>bbdd_Social_Media_Trends[[#This Row],[Interactions]]/bbdd_Social_Media_Trends[[#This Row],[Views]]</f>
        <v>0.10839203468255486</v>
      </c>
      <c r="N1036" s="1" t="s">
        <v>16</v>
      </c>
      <c r="O1036" s="4">
        <f t="shared" si="16"/>
        <v>0</v>
      </c>
    </row>
    <row r="1037" spans="1:15">
      <c r="A1037" s="1" t="s">
        <v>1077</v>
      </c>
      <c r="B1037" s="2">
        <v>45056</v>
      </c>
      <c r="C1037" s="13" t="str">
        <f>TEXT(bbdd_Social_Media_Trends[[#This Row],[Post_Date]],"aaaa-mm")</f>
        <v>2023-05</v>
      </c>
      <c r="D1037" s="1" t="s">
        <v>18</v>
      </c>
      <c r="E1037" s="1" t="s">
        <v>13</v>
      </c>
      <c r="F1037" s="1" t="s">
        <v>47</v>
      </c>
      <c r="G1037" s="1" t="s">
        <v>21</v>
      </c>
      <c r="H1037">
        <v>1939855</v>
      </c>
      <c r="I1037">
        <v>270361</v>
      </c>
      <c r="J1037">
        <v>16051</v>
      </c>
      <c r="K1037">
        <v>48568</v>
      </c>
      <c r="L1037">
        <f>bbdd_Social_Media_Trends[[#This Row],[Likes]]+bbdd_Social_Media_Trends[[#This Row],[Shares]]+bbdd_Social_Media_Trends[[#This Row],[Comments]]</f>
        <v>334980</v>
      </c>
      <c r="M1037">
        <f>bbdd_Social_Media_Trends[[#This Row],[Interactions]]/bbdd_Social_Media_Trends[[#This Row],[Views]]</f>
        <v>0.17268300981258908</v>
      </c>
      <c r="N1037" s="1" t="s">
        <v>22</v>
      </c>
      <c r="O1037" s="4">
        <f t="shared" si="16"/>
        <v>0</v>
      </c>
    </row>
    <row r="1038" spans="1:15">
      <c r="A1038" s="1" t="s">
        <v>1078</v>
      </c>
      <c r="B1038" s="2">
        <v>44606</v>
      </c>
      <c r="C1038" s="13" t="str">
        <f>TEXT(bbdd_Social_Media_Trends[[#This Row],[Post_Date]],"aaaa-mm")</f>
        <v>2022-02</v>
      </c>
      <c r="D1038" s="1" t="s">
        <v>24</v>
      </c>
      <c r="E1038" s="1" t="s">
        <v>39</v>
      </c>
      <c r="F1038" s="1" t="s">
        <v>36</v>
      </c>
      <c r="G1038" s="1" t="s">
        <v>21</v>
      </c>
      <c r="H1038">
        <v>3725275</v>
      </c>
      <c r="I1038">
        <v>304621</v>
      </c>
      <c r="J1038">
        <v>39355</v>
      </c>
      <c r="K1038">
        <v>21276</v>
      </c>
      <c r="L1038">
        <f>bbdd_Social_Media_Trends[[#This Row],[Likes]]+bbdd_Social_Media_Trends[[#This Row],[Shares]]+bbdd_Social_Media_Trends[[#This Row],[Comments]]</f>
        <v>365252</v>
      </c>
      <c r="M1038">
        <f>bbdd_Social_Media_Trends[[#This Row],[Interactions]]/bbdd_Social_Media_Trends[[#This Row],[Views]]</f>
        <v>9.8046989819543517E-2</v>
      </c>
      <c r="N1038" s="1" t="s">
        <v>22</v>
      </c>
      <c r="O1038" s="4">
        <f t="shared" si="16"/>
        <v>0</v>
      </c>
    </row>
    <row r="1039" spans="1:15">
      <c r="A1039" s="1" t="s">
        <v>1079</v>
      </c>
      <c r="B1039" s="2">
        <v>44740</v>
      </c>
      <c r="C1039" s="13" t="str">
        <f>TEXT(bbdd_Social_Media_Trends[[#This Row],[Post_Date]],"aaaa-mm")</f>
        <v>2022-06</v>
      </c>
      <c r="D1039" s="1" t="s">
        <v>27</v>
      </c>
      <c r="E1039" s="1" t="s">
        <v>35</v>
      </c>
      <c r="F1039" s="1" t="s">
        <v>36</v>
      </c>
      <c r="G1039" s="1" t="s">
        <v>60</v>
      </c>
      <c r="H1039">
        <v>3464426</v>
      </c>
      <c r="I1039">
        <v>174304</v>
      </c>
      <c r="J1039">
        <v>3700</v>
      </c>
      <c r="K1039">
        <v>7670</v>
      </c>
      <c r="L1039">
        <f>bbdd_Social_Media_Trends[[#This Row],[Likes]]+bbdd_Social_Media_Trends[[#This Row],[Shares]]+bbdd_Social_Media_Trends[[#This Row],[Comments]]</f>
        <v>185674</v>
      </c>
      <c r="M1039">
        <f>bbdd_Social_Media_Trends[[#This Row],[Interactions]]/bbdd_Social_Media_Trends[[#This Row],[Views]]</f>
        <v>5.3594448257806633E-2</v>
      </c>
      <c r="N1039" s="1" t="s">
        <v>16</v>
      </c>
      <c r="O1039" s="4">
        <f t="shared" si="16"/>
        <v>0</v>
      </c>
    </row>
    <row r="1040" spans="1:15">
      <c r="A1040" s="1" t="s">
        <v>1080</v>
      </c>
      <c r="B1040" s="2">
        <v>44640</v>
      </c>
      <c r="C1040" s="13" t="str">
        <f>TEXT(bbdd_Social_Media_Trends[[#This Row],[Post_Date]],"aaaa-mm")</f>
        <v>2022-03</v>
      </c>
      <c r="D1040" s="1" t="s">
        <v>12</v>
      </c>
      <c r="E1040" s="1" t="s">
        <v>46</v>
      </c>
      <c r="F1040" s="1" t="s">
        <v>47</v>
      </c>
      <c r="G1040" s="1" t="s">
        <v>21</v>
      </c>
      <c r="H1040">
        <v>2404354</v>
      </c>
      <c r="I1040">
        <v>337049</v>
      </c>
      <c r="J1040">
        <v>40767</v>
      </c>
      <c r="K1040">
        <v>13246</v>
      </c>
      <c r="L1040">
        <f>bbdd_Social_Media_Trends[[#This Row],[Likes]]+bbdd_Social_Media_Trends[[#This Row],[Shares]]+bbdd_Social_Media_Trends[[#This Row],[Comments]]</f>
        <v>391062</v>
      </c>
      <c r="M1040">
        <f>bbdd_Social_Media_Trends[[#This Row],[Interactions]]/bbdd_Social_Media_Trends[[#This Row],[Views]]</f>
        <v>0.16264743045325272</v>
      </c>
      <c r="N1040" s="1" t="s">
        <v>16</v>
      </c>
      <c r="O1040" s="4">
        <f t="shared" si="16"/>
        <v>0</v>
      </c>
    </row>
    <row r="1041" spans="1:15">
      <c r="A1041" s="1" t="s">
        <v>1081</v>
      </c>
      <c r="B1041" s="2">
        <v>45040</v>
      </c>
      <c r="C1041" s="13" t="str">
        <f>TEXT(bbdd_Social_Media_Trends[[#This Row],[Post_Date]],"aaaa-mm")</f>
        <v>2023-04</v>
      </c>
      <c r="D1041" s="1" t="s">
        <v>27</v>
      </c>
      <c r="E1041" s="1" t="s">
        <v>57</v>
      </c>
      <c r="F1041" s="1" t="s">
        <v>32</v>
      </c>
      <c r="G1041" s="1" t="s">
        <v>60</v>
      </c>
      <c r="H1041">
        <v>3462645</v>
      </c>
      <c r="I1041">
        <v>247106</v>
      </c>
      <c r="J1041">
        <v>97876</v>
      </c>
      <c r="K1041">
        <v>38689</v>
      </c>
      <c r="L1041">
        <f>bbdd_Social_Media_Trends[[#This Row],[Likes]]+bbdd_Social_Media_Trends[[#This Row],[Shares]]+bbdd_Social_Media_Trends[[#This Row],[Comments]]</f>
        <v>383671</v>
      </c>
      <c r="M1041">
        <f>bbdd_Social_Media_Trends[[#This Row],[Interactions]]/bbdd_Social_Media_Trends[[#This Row],[Views]]</f>
        <v>0.11080286890512889</v>
      </c>
      <c r="N1041" s="1" t="s">
        <v>29</v>
      </c>
      <c r="O1041" s="4">
        <f t="shared" si="16"/>
        <v>0</v>
      </c>
    </row>
    <row r="1042" spans="1:15">
      <c r="A1042" s="1" t="s">
        <v>1082</v>
      </c>
      <c r="B1042" s="2">
        <v>44810</v>
      </c>
      <c r="C1042" s="13" t="str">
        <f>TEXT(bbdd_Social_Media_Trends[[#This Row],[Post_Date]],"aaaa-mm")</f>
        <v>2022-09</v>
      </c>
      <c r="D1042" s="1" t="s">
        <v>12</v>
      </c>
      <c r="E1042" s="1" t="s">
        <v>49</v>
      </c>
      <c r="F1042" s="1" t="s">
        <v>32</v>
      </c>
      <c r="G1042" s="1" t="s">
        <v>28</v>
      </c>
      <c r="H1042">
        <v>3106476</v>
      </c>
      <c r="I1042">
        <v>152334</v>
      </c>
      <c r="J1042">
        <v>49965</v>
      </c>
      <c r="K1042">
        <v>44652</v>
      </c>
      <c r="L1042">
        <f>bbdd_Social_Media_Trends[[#This Row],[Likes]]+bbdd_Social_Media_Trends[[#This Row],[Shares]]+bbdd_Social_Media_Trends[[#This Row],[Comments]]</f>
        <v>246951</v>
      </c>
      <c r="M1042">
        <f>bbdd_Social_Media_Trends[[#This Row],[Interactions]]/bbdd_Social_Media_Trends[[#This Row],[Views]]</f>
        <v>7.9495544147130059E-2</v>
      </c>
      <c r="N1042" s="1" t="s">
        <v>16</v>
      </c>
      <c r="O1042" s="4">
        <f t="shared" si="16"/>
        <v>0</v>
      </c>
    </row>
    <row r="1043" spans="1:15">
      <c r="A1043" s="1" t="s">
        <v>1083</v>
      </c>
      <c r="B1043" s="2">
        <v>44951</v>
      </c>
      <c r="C1043" s="13" t="str">
        <f>TEXT(bbdd_Social_Media_Trends[[#This Row],[Post_Date]],"aaaa-mm")</f>
        <v>2023-01</v>
      </c>
      <c r="D1043" s="1" t="s">
        <v>18</v>
      </c>
      <c r="E1043" s="1" t="s">
        <v>35</v>
      </c>
      <c r="F1043" s="1" t="s">
        <v>14</v>
      </c>
      <c r="G1043" s="1" t="s">
        <v>15</v>
      </c>
      <c r="H1043">
        <v>4796296</v>
      </c>
      <c r="I1043">
        <v>473059</v>
      </c>
      <c r="J1043">
        <v>1016</v>
      </c>
      <c r="K1043">
        <v>10919</v>
      </c>
      <c r="L1043">
        <f>bbdd_Social_Media_Trends[[#This Row],[Likes]]+bbdd_Social_Media_Trends[[#This Row],[Shares]]+bbdd_Social_Media_Trends[[#This Row],[Comments]]</f>
        <v>484994</v>
      </c>
      <c r="M1043">
        <f>bbdd_Social_Media_Trends[[#This Row],[Interactions]]/bbdd_Social_Media_Trends[[#This Row],[Views]]</f>
        <v>0.10111844640113955</v>
      </c>
      <c r="N1043" s="1" t="s">
        <v>22</v>
      </c>
      <c r="O1043" s="4">
        <f t="shared" si="16"/>
        <v>0</v>
      </c>
    </row>
    <row r="1044" spans="1:15">
      <c r="A1044" s="1" t="s">
        <v>1084</v>
      </c>
      <c r="B1044" s="2">
        <v>44761</v>
      </c>
      <c r="C1044" s="13" t="str">
        <f>TEXT(bbdd_Social_Media_Trends[[#This Row],[Post_Date]],"aaaa-mm")</f>
        <v>2022-07</v>
      </c>
      <c r="D1044" s="1" t="s">
        <v>24</v>
      </c>
      <c r="E1044" s="1" t="s">
        <v>57</v>
      </c>
      <c r="F1044" s="1" t="s">
        <v>20</v>
      </c>
      <c r="G1044" s="1" t="s">
        <v>60</v>
      </c>
      <c r="H1044">
        <v>2876540</v>
      </c>
      <c r="I1044">
        <v>10981</v>
      </c>
      <c r="J1044">
        <v>63070</v>
      </c>
      <c r="K1044">
        <v>9201</v>
      </c>
      <c r="L1044">
        <f>bbdd_Social_Media_Trends[[#This Row],[Likes]]+bbdd_Social_Media_Trends[[#This Row],[Shares]]+bbdd_Social_Media_Trends[[#This Row],[Comments]]</f>
        <v>83252</v>
      </c>
      <c r="M1044">
        <f>bbdd_Social_Media_Trends[[#This Row],[Interactions]]/bbdd_Social_Media_Trends[[#This Row],[Views]]</f>
        <v>2.8941714698909105E-2</v>
      </c>
      <c r="N1044" s="1" t="s">
        <v>29</v>
      </c>
      <c r="O1044" s="4">
        <f t="shared" si="16"/>
        <v>0</v>
      </c>
    </row>
    <row r="1045" spans="1:15">
      <c r="A1045" s="1" t="s">
        <v>1085</v>
      </c>
      <c r="B1045" s="2">
        <v>44716</v>
      </c>
      <c r="C1045" s="13" t="str">
        <f>TEXT(bbdd_Social_Media_Trends[[#This Row],[Post_Date]],"aaaa-mm")</f>
        <v>2022-06</v>
      </c>
      <c r="D1045" s="1" t="s">
        <v>18</v>
      </c>
      <c r="E1045" s="1" t="s">
        <v>49</v>
      </c>
      <c r="F1045" s="1" t="s">
        <v>14</v>
      </c>
      <c r="G1045" s="1" t="s">
        <v>37</v>
      </c>
      <c r="H1045">
        <v>4298093</v>
      </c>
      <c r="I1045">
        <v>313918</v>
      </c>
      <c r="J1045">
        <v>75168</v>
      </c>
      <c r="K1045">
        <v>21454</v>
      </c>
      <c r="L1045">
        <f>bbdd_Social_Media_Trends[[#This Row],[Likes]]+bbdd_Social_Media_Trends[[#This Row],[Shares]]+bbdd_Social_Media_Trends[[#This Row],[Comments]]</f>
        <v>410540</v>
      </c>
      <c r="M1045">
        <f>bbdd_Social_Media_Trends[[#This Row],[Interactions]]/bbdd_Social_Media_Trends[[#This Row],[Views]]</f>
        <v>9.551677918555973E-2</v>
      </c>
      <c r="N1045" s="1" t="s">
        <v>16</v>
      </c>
      <c r="O1045" s="4">
        <f t="shared" si="16"/>
        <v>0</v>
      </c>
    </row>
    <row r="1046" spans="1:15">
      <c r="A1046" s="1" t="s">
        <v>1086</v>
      </c>
      <c r="B1046" s="2">
        <v>44776</v>
      </c>
      <c r="C1046" s="13" t="str">
        <f>TEXT(bbdd_Social_Media_Trends[[#This Row],[Post_Date]],"aaaa-mm")</f>
        <v>2022-08</v>
      </c>
      <c r="D1046" s="1" t="s">
        <v>18</v>
      </c>
      <c r="E1046" s="1" t="s">
        <v>35</v>
      </c>
      <c r="F1046" s="1" t="s">
        <v>36</v>
      </c>
      <c r="G1046" s="1" t="s">
        <v>37</v>
      </c>
      <c r="H1046">
        <v>2685008</v>
      </c>
      <c r="I1046">
        <v>312885</v>
      </c>
      <c r="J1046">
        <v>79634</v>
      </c>
      <c r="K1046">
        <v>27209</v>
      </c>
      <c r="L1046">
        <f>bbdd_Social_Media_Trends[[#This Row],[Likes]]+bbdd_Social_Media_Trends[[#This Row],[Shares]]+bbdd_Social_Media_Trends[[#This Row],[Comments]]</f>
        <v>419728</v>
      </c>
      <c r="M1046">
        <f>bbdd_Social_Media_Trends[[#This Row],[Interactions]]/bbdd_Social_Media_Trends[[#This Row],[Views]]</f>
        <v>0.1563228117011197</v>
      </c>
      <c r="N1046" s="1" t="s">
        <v>22</v>
      </c>
      <c r="O1046" s="4">
        <f t="shared" si="16"/>
        <v>0</v>
      </c>
    </row>
    <row r="1047" spans="1:15">
      <c r="A1047" s="1" t="s">
        <v>1087</v>
      </c>
      <c r="B1047" s="2">
        <v>45042</v>
      </c>
      <c r="C1047" s="13" t="str">
        <f>TEXT(bbdd_Social_Media_Trends[[#This Row],[Post_Date]],"aaaa-mm")</f>
        <v>2023-04</v>
      </c>
      <c r="D1047" s="1" t="s">
        <v>12</v>
      </c>
      <c r="E1047" s="1" t="s">
        <v>52</v>
      </c>
      <c r="F1047" s="1" t="s">
        <v>14</v>
      </c>
      <c r="G1047" s="1" t="s">
        <v>15</v>
      </c>
      <c r="H1047">
        <v>794730</v>
      </c>
      <c r="I1047">
        <v>194026</v>
      </c>
      <c r="J1047">
        <v>93504</v>
      </c>
      <c r="K1047">
        <v>47841</v>
      </c>
      <c r="L1047">
        <f>bbdd_Social_Media_Trends[[#This Row],[Likes]]+bbdd_Social_Media_Trends[[#This Row],[Shares]]+bbdd_Social_Media_Trends[[#This Row],[Comments]]</f>
        <v>335371</v>
      </c>
      <c r="M1047">
        <f>bbdd_Social_Media_Trends[[#This Row],[Interactions]]/bbdd_Social_Media_Trends[[#This Row],[Views]]</f>
        <v>0.42199363305776805</v>
      </c>
      <c r="N1047" s="1" t="s">
        <v>16</v>
      </c>
      <c r="O1047" s="4">
        <f t="shared" si="16"/>
        <v>0</v>
      </c>
    </row>
    <row r="1048" spans="1:15">
      <c r="A1048" s="1" t="s">
        <v>1088</v>
      </c>
      <c r="B1048" s="2">
        <v>44805</v>
      </c>
      <c r="C1048" s="13" t="str">
        <f>TEXT(bbdd_Social_Media_Trends[[#This Row],[Post_Date]],"aaaa-mm")</f>
        <v>2022-09</v>
      </c>
      <c r="D1048" s="1" t="s">
        <v>24</v>
      </c>
      <c r="E1048" s="1" t="s">
        <v>39</v>
      </c>
      <c r="F1048" s="1" t="s">
        <v>41</v>
      </c>
      <c r="G1048" s="1" t="s">
        <v>28</v>
      </c>
      <c r="H1048">
        <v>1477708</v>
      </c>
      <c r="I1048">
        <v>265660</v>
      </c>
      <c r="J1048">
        <v>97515</v>
      </c>
      <c r="K1048">
        <v>21963</v>
      </c>
      <c r="L1048">
        <f>bbdd_Social_Media_Trends[[#This Row],[Likes]]+bbdd_Social_Media_Trends[[#This Row],[Shares]]+bbdd_Social_Media_Trends[[#This Row],[Comments]]</f>
        <v>385138</v>
      </c>
      <c r="M1048">
        <f>bbdd_Social_Media_Trends[[#This Row],[Interactions]]/bbdd_Social_Media_Trends[[#This Row],[Views]]</f>
        <v>0.26063200578192713</v>
      </c>
      <c r="N1048" s="1" t="s">
        <v>22</v>
      </c>
      <c r="O1048" s="4">
        <f t="shared" si="16"/>
        <v>0</v>
      </c>
    </row>
    <row r="1049" spans="1:15">
      <c r="A1049" s="1" t="s">
        <v>1089</v>
      </c>
      <c r="B1049" s="2">
        <v>44767</v>
      </c>
      <c r="C1049" s="13" t="str">
        <f>TEXT(bbdd_Social_Media_Trends[[#This Row],[Post_Date]],"aaaa-mm")</f>
        <v>2022-07</v>
      </c>
      <c r="D1049" s="1" t="s">
        <v>12</v>
      </c>
      <c r="E1049" s="1" t="s">
        <v>13</v>
      </c>
      <c r="F1049" s="1" t="s">
        <v>14</v>
      </c>
      <c r="G1049" s="1" t="s">
        <v>60</v>
      </c>
      <c r="H1049">
        <v>2418004</v>
      </c>
      <c r="I1049">
        <v>471089</v>
      </c>
      <c r="J1049">
        <v>47327</v>
      </c>
      <c r="K1049">
        <v>24701</v>
      </c>
      <c r="L1049">
        <f>bbdd_Social_Media_Trends[[#This Row],[Likes]]+bbdd_Social_Media_Trends[[#This Row],[Shares]]+bbdd_Social_Media_Trends[[#This Row],[Comments]]</f>
        <v>543117</v>
      </c>
      <c r="M1049">
        <f>bbdd_Social_Media_Trends[[#This Row],[Interactions]]/bbdd_Social_Media_Trends[[#This Row],[Views]]</f>
        <v>0.22461377235107965</v>
      </c>
      <c r="N1049" s="1" t="s">
        <v>22</v>
      </c>
      <c r="O1049" s="4">
        <f t="shared" si="16"/>
        <v>0</v>
      </c>
    </row>
    <row r="1050" spans="1:15">
      <c r="A1050" s="1" t="s">
        <v>1090</v>
      </c>
      <c r="B1050" s="2">
        <v>44782</v>
      </c>
      <c r="C1050" s="13" t="str">
        <f>TEXT(bbdd_Social_Media_Trends[[#This Row],[Post_Date]],"aaaa-mm")</f>
        <v>2022-08</v>
      </c>
      <c r="D1050" s="1" t="s">
        <v>18</v>
      </c>
      <c r="E1050" s="1" t="s">
        <v>59</v>
      </c>
      <c r="F1050" s="1" t="s">
        <v>36</v>
      </c>
      <c r="G1050" s="1" t="s">
        <v>21</v>
      </c>
      <c r="H1050">
        <v>454490</v>
      </c>
      <c r="I1050">
        <v>367108</v>
      </c>
      <c r="J1050">
        <v>6386</v>
      </c>
      <c r="K1050">
        <v>33172</v>
      </c>
      <c r="L1050">
        <f>bbdd_Social_Media_Trends[[#This Row],[Likes]]+bbdd_Social_Media_Trends[[#This Row],[Shares]]+bbdd_Social_Media_Trends[[#This Row],[Comments]]</f>
        <v>406666</v>
      </c>
      <c r="M1050">
        <f>bbdd_Social_Media_Trends[[#This Row],[Interactions]]/bbdd_Social_Media_Trends[[#This Row],[Views]]</f>
        <v>0.89477436247222164</v>
      </c>
      <c r="N1050" s="1" t="s">
        <v>29</v>
      </c>
      <c r="O1050" s="4">
        <f t="shared" si="16"/>
        <v>0</v>
      </c>
    </row>
    <row r="1051" spans="1:15">
      <c r="A1051" s="1" t="s">
        <v>1091</v>
      </c>
      <c r="B1051" s="2">
        <v>44961</v>
      </c>
      <c r="C1051" s="13" t="str">
        <f>TEXT(bbdd_Social_Media_Trends[[#This Row],[Post_Date]],"aaaa-mm")</f>
        <v>2023-02</v>
      </c>
      <c r="D1051" s="1" t="s">
        <v>12</v>
      </c>
      <c r="E1051" s="1" t="s">
        <v>13</v>
      </c>
      <c r="F1051" s="1" t="s">
        <v>47</v>
      </c>
      <c r="G1051" s="1" t="s">
        <v>37</v>
      </c>
      <c r="H1051">
        <v>1061491</v>
      </c>
      <c r="I1051">
        <v>404574</v>
      </c>
      <c r="J1051">
        <v>82042</v>
      </c>
      <c r="K1051">
        <v>29450</v>
      </c>
      <c r="L1051">
        <f>bbdd_Social_Media_Trends[[#This Row],[Likes]]+bbdd_Social_Media_Trends[[#This Row],[Shares]]+bbdd_Social_Media_Trends[[#This Row],[Comments]]</f>
        <v>516066</v>
      </c>
      <c r="M1051">
        <f>bbdd_Social_Media_Trends[[#This Row],[Interactions]]/bbdd_Social_Media_Trends[[#This Row],[Views]]</f>
        <v>0.48617086720471486</v>
      </c>
      <c r="N1051" s="1" t="s">
        <v>22</v>
      </c>
      <c r="O1051" s="4">
        <f t="shared" si="16"/>
        <v>0</v>
      </c>
    </row>
    <row r="1052" spans="1:15">
      <c r="A1052" s="1" t="s">
        <v>1092</v>
      </c>
      <c r="B1052" s="2">
        <v>44853</v>
      </c>
      <c r="C1052" s="13" t="str">
        <f>TEXT(bbdd_Social_Media_Trends[[#This Row],[Post_Date]],"aaaa-mm")</f>
        <v>2022-10</v>
      </c>
      <c r="D1052" s="1" t="s">
        <v>24</v>
      </c>
      <c r="E1052" s="1" t="s">
        <v>39</v>
      </c>
      <c r="F1052" s="1" t="s">
        <v>20</v>
      </c>
      <c r="G1052" s="1" t="s">
        <v>21</v>
      </c>
      <c r="H1052">
        <v>655507</v>
      </c>
      <c r="I1052">
        <v>247570</v>
      </c>
      <c r="J1052">
        <v>68972</v>
      </c>
      <c r="K1052">
        <v>23701</v>
      </c>
      <c r="L1052">
        <f>bbdd_Social_Media_Trends[[#This Row],[Likes]]+bbdd_Social_Media_Trends[[#This Row],[Shares]]+bbdd_Social_Media_Trends[[#This Row],[Comments]]</f>
        <v>340243</v>
      </c>
      <c r="M1052">
        <f>bbdd_Social_Media_Trends[[#This Row],[Interactions]]/bbdd_Social_Media_Trends[[#This Row],[Views]]</f>
        <v>0.51905319088888446</v>
      </c>
      <c r="N1052" s="1" t="s">
        <v>22</v>
      </c>
      <c r="O1052" s="4">
        <f t="shared" si="16"/>
        <v>0</v>
      </c>
    </row>
    <row r="1053" spans="1:15">
      <c r="A1053" s="1" t="s">
        <v>1093</v>
      </c>
      <c r="B1053" s="2">
        <v>44566</v>
      </c>
      <c r="C1053" s="13" t="str">
        <f>TEXT(bbdd_Social_Media_Trends[[#This Row],[Post_Date]],"aaaa-mm")</f>
        <v>2022-01</v>
      </c>
      <c r="D1053" s="1" t="s">
        <v>12</v>
      </c>
      <c r="E1053" s="1" t="s">
        <v>13</v>
      </c>
      <c r="F1053" s="1" t="s">
        <v>20</v>
      </c>
      <c r="G1053" s="1" t="s">
        <v>44</v>
      </c>
      <c r="H1053">
        <v>2631238</v>
      </c>
      <c r="I1053">
        <v>442816</v>
      </c>
      <c r="J1053">
        <v>29304</v>
      </c>
      <c r="K1053">
        <v>44101</v>
      </c>
      <c r="L1053">
        <f>bbdd_Social_Media_Trends[[#This Row],[Likes]]+bbdd_Social_Media_Trends[[#This Row],[Shares]]+bbdd_Social_Media_Trends[[#This Row],[Comments]]</f>
        <v>516221</v>
      </c>
      <c r="M1053">
        <f>bbdd_Social_Media_Trends[[#This Row],[Interactions]]/bbdd_Social_Media_Trends[[#This Row],[Views]]</f>
        <v>0.19618939829844353</v>
      </c>
      <c r="N1053" s="1" t="s">
        <v>29</v>
      </c>
      <c r="O1053" s="4">
        <f t="shared" si="16"/>
        <v>0</v>
      </c>
    </row>
    <row r="1054" spans="1:15">
      <c r="A1054" s="1" t="s">
        <v>1094</v>
      </c>
      <c r="B1054" s="2">
        <v>44595</v>
      </c>
      <c r="C1054" s="13" t="str">
        <f>TEXT(bbdd_Social_Media_Trends[[#This Row],[Post_Date]],"aaaa-mm")</f>
        <v>2022-02</v>
      </c>
      <c r="D1054" s="1" t="s">
        <v>18</v>
      </c>
      <c r="E1054" s="1" t="s">
        <v>31</v>
      </c>
      <c r="F1054" s="1" t="s">
        <v>20</v>
      </c>
      <c r="G1054" s="1" t="s">
        <v>50</v>
      </c>
      <c r="H1054">
        <v>2414079</v>
      </c>
      <c r="I1054">
        <v>453772</v>
      </c>
      <c r="J1054">
        <v>12971</v>
      </c>
      <c r="K1054">
        <v>44775</v>
      </c>
      <c r="L1054">
        <f>bbdd_Social_Media_Trends[[#This Row],[Likes]]+bbdd_Social_Media_Trends[[#This Row],[Shares]]+bbdd_Social_Media_Trends[[#This Row],[Comments]]</f>
        <v>511518</v>
      </c>
      <c r="M1054">
        <f>bbdd_Social_Media_Trends[[#This Row],[Interactions]]/bbdd_Social_Media_Trends[[#This Row],[Views]]</f>
        <v>0.21188950320184219</v>
      </c>
      <c r="N1054" s="1" t="s">
        <v>22</v>
      </c>
      <c r="O1054" s="4">
        <f t="shared" si="16"/>
        <v>0</v>
      </c>
    </row>
    <row r="1055" spans="1:15">
      <c r="A1055" s="1" t="s">
        <v>1095</v>
      </c>
      <c r="B1055" s="2">
        <v>44974</v>
      </c>
      <c r="C1055" s="13" t="str">
        <f>TEXT(bbdd_Social_Media_Trends[[#This Row],[Post_Date]],"aaaa-mm")</f>
        <v>2023-02</v>
      </c>
      <c r="D1055" s="1" t="s">
        <v>27</v>
      </c>
      <c r="E1055" s="1" t="s">
        <v>52</v>
      </c>
      <c r="F1055" s="1" t="s">
        <v>41</v>
      </c>
      <c r="G1055" s="1" t="s">
        <v>37</v>
      </c>
      <c r="H1055">
        <v>3213925</v>
      </c>
      <c r="I1055">
        <v>436365</v>
      </c>
      <c r="J1055">
        <v>48616</v>
      </c>
      <c r="K1055">
        <v>46800</v>
      </c>
      <c r="L1055">
        <f>bbdd_Social_Media_Trends[[#This Row],[Likes]]+bbdd_Social_Media_Trends[[#This Row],[Shares]]+bbdd_Social_Media_Trends[[#This Row],[Comments]]</f>
        <v>531781</v>
      </c>
      <c r="M1055">
        <f>bbdd_Social_Media_Trends[[#This Row],[Interactions]]/bbdd_Social_Media_Trends[[#This Row],[Views]]</f>
        <v>0.16546154624018919</v>
      </c>
      <c r="N1055" s="1" t="s">
        <v>29</v>
      </c>
      <c r="O1055" s="4">
        <f t="shared" si="16"/>
        <v>0</v>
      </c>
    </row>
    <row r="1056" spans="1:15">
      <c r="A1056" s="1" t="s">
        <v>1096</v>
      </c>
      <c r="B1056" s="2">
        <v>45195</v>
      </c>
      <c r="C1056" s="13" t="str">
        <f>TEXT(bbdd_Social_Media_Trends[[#This Row],[Post_Date]],"aaaa-mm")</f>
        <v>2023-09</v>
      </c>
      <c r="D1056" s="1" t="s">
        <v>24</v>
      </c>
      <c r="E1056" s="1" t="s">
        <v>52</v>
      </c>
      <c r="F1056" s="1" t="s">
        <v>41</v>
      </c>
      <c r="G1056" s="1" t="s">
        <v>28</v>
      </c>
      <c r="H1056">
        <v>1658817</v>
      </c>
      <c r="I1056">
        <v>280297</v>
      </c>
      <c r="J1056">
        <v>70901</v>
      </c>
      <c r="K1056">
        <v>36696</v>
      </c>
      <c r="L1056">
        <f>bbdd_Social_Media_Trends[[#This Row],[Likes]]+bbdd_Social_Media_Trends[[#This Row],[Shares]]+bbdd_Social_Media_Trends[[#This Row],[Comments]]</f>
        <v>387894</v>
      </c>
      <c r="M1056">
        <f>bbdd_Social_Media_Trends[[#This Row],[Interactions]]/bbdd_Social_Media_Trends[[#This Row],[Views]]</f>
        <v>0.23383772893574156</v>
      </c>
      <c r="N1056" s="1" t="s">
        <v>22</v>
      </c>
      <c r="O1056" s="4">
        <f t="shared" si="16"/>
        <v>0</v>
      </c>
    </row>
    <row r="1057" spans="1:15">
      <c r="A1057" s="1" t="s">
        <v>1097</v>
      </c>
      <c r="B1057" s="2">
        <v>45127</v>
      </c>
      <c r="C1057" s="13" t="str">
        <f>TEXT(bbdd_Social_Media_Trends[[#This Row],[Post_Date]],"aaaa-mm")</f>
        <v>2023-07</v>
      </c>
      <c r="D1057" s="1" t="s">
        <v>12</v>
      </c>
      <c r="E1057" s="1" t="s">
        <v>52</v>
      </c>
      <c r="F1057" s="1" t="s">
        <v>32</v>
      </c>
      <c r="G1057" s="1" t="s">
        <v>25</v>
      </c>
      <c r="H1057">
        <v>2878436</v>
      </c>
      <c r="I1057">
        <v>149765</v>
      </c>
      <c r="J1057">
        <v>9840</v>
      </c>
      <c r="K1057">
        <v>42118</v>
      </c>
      <c r="L1057">
        <f>bbdd_Social_Media_Trends[[#This Row],[Likes]]+bbdd_Social_Media_Trends[[#This Row],[Shares]]+bbdd_Social_Media_Trends[[#This Row],[Comments]]</f>
        <v>201723</v>
      </c>
      <c r="M1057">
        <f>bbdd_Social_Media_Trends[[#This Row],[Interactions]]/bbdd_Social_Media_Trends[[#This Row],[Views]]</f>
        <v>7.0080766082692134E-2</v>
      </c>
      <c r="N1057" s="1" t="s">
        <v>16</v>
      </c>
      <c r="O1057" s="4">
        <f t="shared" si="16"/>
        <v>0</v>
      </c>
    </row>
    <row r="1058" spans="1:15">
      <c r="A1058" s="1" t="s">
        <v>1098</v>
      </c>
      <c r="B1058" s="2">
        <v>44751</v>
      </c>
      <c r="C1058" s="13" t="str">
        <f>TEXT(bbdd_Social_Media_Trends[[#This Row],[Post_Date]],"aaaa-mm")</f>
        <v>2022-07</v>
      </c>
      <c r="D1058" s="1" t="s">
        <v>12</v>
      </c>
      <c r="E1058" s="1" t="s">
        <v>13</v>
      </c>
      <c r="F1058" s="1" t="s">
        <v>41</v>
      </c>
      <c r="G1058" s="1" t="s">
        <v>25</v>
      </c>
      <c r="H1058">
        <v>3730939</v>
      </c>
      <c r="I1058">
        <v>8927</v>
      </c>
      <c r="J1058">
        <v>36583</v>
      </c>
      <c r="K1058">
        <v>33397</v>
      </c>
      <c r="L1058">
        <f>bbdd_Social_Media_Trends[[#This Row],[Likes]]+bbdd_Social_Media_Trends[[#This Row],[Shares]]+bbdd_Social_Media_Trends[[#This Row],[Comments]]</f>
        <v>78907</v>
      </c>
      <c r="M1058">
        <f>bbdd_Social_Media_Trends[[#This Row],[Interactions]]/bbdd_Social_Media_Trends[[#This Row],[Views]]</f>
        <v>2.1149367491668989E-2</v>
      </c>
      <c r="N1058" s="1" t="s">
        <v>22</v>
      </c>
      <c r="O1058" s="4">
        <f t="shared" si="16"/>
        <v>0</v>
      </c>
    </row>
    <row r="1059" spans="1:15">
      <c r="A1059" s="1" t="s">
        <v>1099</v>
      </c>
      <c r="B1059" s="2">
        <v>45215</v>
      </c>
      <c r="C1059" s="13" t="str">
        <f>TEXT(bbdd_Social_Media_Trends[[#This Row],[Post_Date]],"aaaa-mm")</f>
        <v>2023-10</v>
      </c>
      <c r="D1059" s="1" t="s">
        <v>12</v>
      </c>
      <c r="E1059" s="1" t="s">
        <v>19</v>
      </c>
      <c r="F1059" s="1" t="s">
        <v>14</v>
      </c>
      <c r="G1059" s="1" t="s">
        <v>60</v>
      </c>
      <c r="H1059">
        <v>1951149</v>
      </c>
      <c r="I1059">
        <v>367712</v>
      </c>
      <c r="J1059">
        <v>57910</v>
      </c>
      <c r="K1059">
        <v>28894</v>
      </c>
      <c r="L1059">
        <f>bbdd_Social_Media_Trends[[#This Row],[Likes]]+bbdd_Social_Media_Trends[[#This Row],[Shares]]+bbdd_Social_Media_Trends[[#This Row],[Comments]]</f>
        <v>454516</v>
      </c>
      <c r="M1059">
        <f>bbdd_Social_Media_Trends[[#This Row],[Interactions]]/bbdd_Social_Media_Trends[[#This Row],[Views]]</f>
        <v>0.2329478681535854</v>
      </c>
      <c r="N1059" s="1" t="s">
        <v>29</v>
      </c>
      <c r="O1059" s="4">
        <f t="shared" si="16"/>
        <v>0</v>
      </c>
    </row>
    <row r="1060" spans="1:15">
      <c r="A1060" s="1" t="s">
        <v>1100</v>
      </c>
      <c r="B1060" s="2">
        <v>44848</v>
      </c>
      <c r="C1060" s="13" t="str">
        <f>TEXT(bbdd_Social_Media_Trends[[#This Row],[Post_Date]],"aaaa-mm")</f>
        <v>2022-10</v>
      </c>
      <c r="D1060" s="1" t="s">
        <v>18</v>
      </c>
      <c r="E1060" s="1" t="s">
        <v>57</v>
      </c>
      <c r="F1060" s="1" t="s">
        <v>41</v>
      </c>
      <c r="G1060" s="1" t="s">
        <v>21</v>
      </c>
      <c r="H1060">
        <v>4031260</v>
      </c>
      <c r="I1060">
        <v>489680</v>
      </c>
      <c r="J1060">
        <v>10003</v>
      </c>
      <c r="K1060">
        <v>38423</v>
      </c>
      <c r="L1060">
        <f>bbdd_Social_Media_Trends[[#This Row],[Likes]]+bbdd_Social_Media_Trends[[#This Row],[Shares]]+bbdd_Social_Media_Trends[[#This Row],[Comments]]</f>
        <v>538106</v>
      </c>
      <c r="M1060">
        <f>bbdd_Social_Media_Trends[[#This Row],[Interactions]]/bbdd_Social_Media_Trends[[#This Row],[Views]]</f>
        <v>0.13348332779329539</v>
      </c>
      <c r="N1060" s="1" t="s">
        <v>16</v>
      </c>
      <c r="O1060" s="4">
        <f t="shared" si="16"/>
        <v>0</v>
      </c>
    </row>
    <row r="1061" spans="1:15">
      <c r="A1061" s="1" t="s">
        <v>1101</v>
      </c>
      <c r="B1061" s="2">
        <v>44679</v>
      </c>
      <c r="C1061" s="13" t="str">
        <f>TEXT(bbdd_Social_Media_Trends[[#This Row],[Post_Date]],"aaaa-mm")</f>
        <v>2022-04</v>
      </c>
      <c r="D1061" s="1" t="s">
        <v>12</v>
      </c>
      <c r="E1061" s="1" t="s">
        <v>31</v>
      </c>
      <c r="F1061" s="1" t="s">
        <v>36</v>
      </c>
      <c r="G1061" s="1" t="s">
        <v>15</v>
      </c>
      <c r="H1061">
        <v>800596</v>
      </c>
      <c r="I1061">
        <v>434086</v>
      </c>
      <c r="J1061">
        <v>82037</v>
      </c>
      <c r="K1061">
        <v>27401</v>
      </c>
      <c r="L1061">
        <f>bbdd_Social_Media_Trends[[#This Row],[Likes]]+bbdd_Social_Media_Trends[[#This Row],[Shares]]+bbdd_Social_Media_Trends[[#This Row],[Comments]]</f>
        <v>543524</v>
      </c>
      <c r="M1061">
        <f>bbdd_Social_Media_Trends[[#This Row],[Interactions]]/bbdd_Social_Media_Trends[[#This Row],[Views]]</f>
        <v>0.67889922008103964</v>
      </c>
      <c r="N1061" s="1" t="s">
        <v>16</v>
      </c>
      <c r="O1061" s="4">
        <f t="shared" si="16"/>
        <v>0</v>
      </c>
    </row>
    <row r="1062" spans="1:15">
      <c r="A1062" s="1" t="s">
        <v>1102</v>
      </c>
      <c r="B1062" s="2">
        <v>45220</v>
      </c>
      <c r="C1062" s="13" t="str">
        <f>TEXT(bbdd_Social_Media_Trends[[#This Row],[Post_Date]],"aaaa-mm")</f>
        <v>2023-10</v>
      </c>
      <c r="D1062" s="1" t="s">
        <v>24</v>
      </c>
      <c r="E1062" s="1" t="s">
        <v>46</v>
      </c>
      <c r="F1062" s="1" t="s">
        <v>41</v>
      </c>
      <c r="G1062" s="1" t="s">
        <v>37</v>
      </c>
      <c r="H1062">
        <v>3059352</v>
      </c>
      <c r="I1062">
        <v>45964</v>
      </c>
      <c r="J1062">
        <v>49018</v>
      </c>
      <c r="K1062">
        <v>20424</v>
      </c>
      <c r="L1062">
        <f>bbdd_Social_Media_Trends[[#This Row],[Likes]]+bbdd_Social_Media_Trends[[#This Row],[Shares]]+bbdd_Social_Media_Trends[[#This Row],[Comments]]</f>
        <v>115406</v>
      </c>
      <c r="M1062">
        <f>bbdd_Social_Media_Trends[[#This Row],[Interactions]]/bbdd_Social_Media_Trends[[#This Row],[Views]]</f>
        <v>3.7722367350994587E-2</v>
      </c>
      <c r="N1062" s="1" t="s">
        <v>22</v>
      </c>
      <c r="O1062" s="4">
        <f t="shared" si="16"/>
        <v>0</v>
      </c>
    </row>
    <row r="1063" spans="1:15">
      <c r="A1063" s="1" t="s">
        <v>1103</v>
      </c>
      <c r="B1063" s="2">
        <v>45260</v>
      </c>
      <c r="C1063" s="13" t="str">
        <f>TEXT(bbdd_Social_Media_Trends[[#This Row],[Post_Date]],"aaaa-mm")</f>
        <v>2023-11</v>
      </c>
      <c r="D1063" s="1" t="s">
        <v>27</v>
      </c>
      <c r="E1063" s="1" t="s">
        <v>57</v>
      </c>
      <c r="F1063" s="1" t="s">
        <v>36</v>
      </c>
      <c r="G1063" s="1" t="s">
        <v>60</v>
      </c>
      <c r="H1063">
        <v>489829</v>
      </c>
      <c r="I1063">
        <v>338839</v>
      </c>
      <c r="J1063">
        <v>69684</v>
      </c>
      <c r="K1063">
        <v>45590</v>
      </c>
      <c r="L1063">
        <f>bbdd_Social_Media_Trends[[#This Row],[Likes]]+bbdd_Social_Media_Trends[[#This Row],[Shares]]+bbdd_Social_Media_Trends[[#This Row],[Comments]]</f>
        <v>454113</v>
      </c>
      <c r="M1063">
        <f>bbdd_Social_Media_Trends[[#This Row],[Interactions]]/bbdd_Social_Media_Trends[[#This Row],[Views]]</f>
        <v>0.92708475815029323</v>
      </c>
      <c r="N1063" s="1" t="s">
        <v>16</v>
      </c>
      <c r="O1063" s="4">
        <f t="shared" si="16"/>
        <v>0</v>
      </c>
    </row>
    <row r="1064" spans="1:15">
      <c r="A1064" s="1" t="s">
        <v>1104</v>
      </c>
      <c r="B1064" s="2">
        <v>44877</v>
      </c>
      <c r="C1064" s="13" t="str">
        <f>TEXT(bbdd_Social_Media_Trends[[#This Row],[Post_Date]],"aaaa-mm")</f>
        <v>2022-11</v>
      </c>
      <c r="D1064" s="1" t="s">
        <v>27</v>
      </c>
      <c r="E1064" s="1" t="s">
        <v>39</v>
      </c>
      <c r="F1064" s="1" t="s">
        <v>14</v>
      </c>
      <c r="G1064" s="1" t="s">
        <v>25</v>
      </c>
      <c r="H1064">
        <v>1775441</v>
      </c>
      <c r="I1064">
        <v>300600</v>
      </c>
      <c r="J1064">
        <v>92494</v>
      </c>
      <c r="K1064">
        <v>29780</v>
      </c>
      <c r="L1064">
        <f>bbdd_Social_Media_Trends[[#This Row],[Likes]]+bbdd_Social_Media_Trends[[#This Row],[Shares]]+bbdd_Social_Media_Trends[[#This Row],[Comments]]</f>
        <v>422874</v>
      </c>
      <c r="M1064">
        <f>bbdd_Social_Media_Trends[[#This Row],[Interactions]]/bbdd_Social_Media_Trends[[#This Row],[Views]]</f>
        <v>0.23817969732590383</v>
      </c>
      <c r="N1064" s="1" t="s">
        <v>29</v>
      </c>
      <c r="O1064" s="4">
        <f t="shared" si="16"/>
        <v>0</v>
      </c>
    </row>
    <row r="1065" spans="1:15">
      <c r="A1065" s="1" t="s">
        <v>1105</v>
      </c>
      <c r="B1065" s="2">
        <v>44725</v>
      </c>
      <c r="C1065" s="13" t="str">
        <f>TEXT(bbdd_Social_Media_Trends[[#This Row],[Post_Date]],"aaaa-mm")</f>
        <v>2022-06</v>
      </c>
      <c r="D1065" s="1" t="s">
        <v>24</v>
      </c>
      <c r="E1065" s="1" t="s">
        <v>52</v>
      </c>
      <c r="F1065" s="1" t="s">
        <v>20</v>
      </c>
      <c r="G1065" s="1" t="s">
        <v>15</v>
      </c>
      <c r="H1065">
        <v>3386425</v>
      </c>
      <c r="I1065">
        <v>804</v>
      </c>
      <c r="J1065">
        <v>77479</v>
      </c>
      <c r="K1065">
        <v>48511</v>
      </c>
      <c r="L1065">
        <f>bbdd_Social_Media_Trends[[#This Row],[Likes]]+bbdd_Social_Media_Trends[[#This Row],[Shares]]+bbdd_Social_Media_Trends[[#This Row],[Comments]]</f>
        <v>126794</v>
      </c>
      <c r="M1065">
        <f>bbdd_Social_Media_Trends[[#This Row],[Interactions]]/bbdd_Social_Media_Trends[[#This Row],[Views]]</f>
        <v>3.7441845013546735E-2</v>
      </c>
      <c r="N1065" s="1" t="s">
        <v>29</v>
      </c>
      <c r="O1065" s="4">
        <f t="shared" si="16"/>
        <v>0</v>
      </c>
    </row>
    <row r="1066" spans="1:15">
      <c r="A1066" s="1" t="s">
        <v>1106</v>
      </c>
      <c r="B1066" s="2">
        <v>44977</v>
      </c>
      <c r="C1066" s="13" t="str">
        <f>TEXT(bbdd_Social_Media_Trends[[#This Row],[Post_Date]],"aaaa-mm")</f>
        <v>2023-02</v>
      </c>
      <c r="D1066" s="1" t="s">
        <v>18</v>
      </c>
      <c r="E1066" s="1" t="s">
        <v>39</v>
      </c>
      <c r="F1066" s="1" t="s">
        <v>47</v>
      </c>
      <c r="G1066" s="1" t="s">
        <v>21</v>
      </c>
      <c r="H1066">
        <v>3147828</v>
      </c>
      <c r="I1066">
        <v>488798</v>
      </c>
      <c r="J1066">
        <v>11213</v>
      </c>
      <c r="K1066">
        <v>28108</v>
      </c>
      <c r="L1066">
        <f>bbdd_Social_Media_Trends[[#This Row],[Likes]]+bbdd_Social_Media_Trends[[#This Row],[Shares]]+bbdd_Social_Media_Trends[[#This Row],[Comments]]</f>
        <v>528119</v>
      </c>
      <c r="M1066">
        <f>bbdd_Social_Media_Trends[[#This Row],[Interactions]]/bbdd_Social_Media_Trends[[#This Row],[Views]]</f>
        <v>0.16777250853604453</v>
      </c>
      <c r="N1066" s="1" t="s">
        <v>29</v>
      </c>
      <c r="O1066" s="4">
        <f t="shared" si="16"/>
        <v>0</v>
      </c>
    </row>
    <row r="1067" spans="1:15">
      <c r="A1067" s="1" t="s">
        <v>1107</v>
      </c>
      <c r="B1067" s="2">
        <v>45029</v>
      </c>
      <c r="C1067" s="13" t="str">
        <f>TEXT(bbdd_Social_Media_Trends[[#This Row],[Post_Date]],"aaaa-mm")</f>
        <v>2023-04</v>
      </c>
      <c r="D1067" s="1" t="s">
        <v>12</v>
      </c>
      <c r="E1067" s="1" t="s">
        <v>13</v>
      </c>
      <c r="F1067" s="1" t="s">
        <v>20</v>
      </c>
      <c r="G1067" s="1" t="s">
        <v>28</v>
      </c>
      <c r="H1067">
        <v>1370433</v>
      </c>
      <c r="I1067">
        <v>360983</v>
      </c>
      <c r="J1067">
        <v>28865</v>
      </c>
      <c r="K1067">
        <v>7949</v>
      </c>
      <c r="L1067">
        <f>bbdd_Social_Media_Trends[[#This Row],[Likes]]+bbdd_Social_Media_Trends[[#This Row],[Shares]]+bbdd_Social_Media_Trends[[#This Row],[Comments]]</f>
        <v>397797</v>
      </c>
      <c r="M1067">
        <f>bbdd_Social_Media_Trends[[#This Row],[Interactions]]/bbdd_Social_Media_Trends[[#This Row],[Views]]</f>
        <v>0.29027103112665853</v>
      </c>
      <c r="N1067" s="1" t="s">
        <v>22</v>
      </c>
      <c r="O1067" s="4">
        <f t="shared" si="16"/>
        <v>0</v>
      </c>
    </row>
    <row r="1068" spans="1:15">
      <c r="A1068" s="1" t="s">
        <v>1108</v>
      </c>
      <c r="B1068" s="2">
        <v>44666</v>
      </c>
      <c r="C1068" s="13" t="str">
        <f>TEXT(bbdd_Social_Media_Trends[[#This Row],[Post_Date]],"aaaa-mm")</f>
        <v>2022-04</v>
      </c>
      <c r="D1068" s="1" t="s">
        <v>24</v>
      </c>
      <c r="E1068" s="1" t="s">
        <v>49</v>
      </c>
      <c r="F1068" s="1" t="s">
        <v>36</v>
      </c>
      <c r="G1068" s="1" t="s">
        <v>60</v>
      </c>
      <c r="H1068">
        <v>4329212</v>
      </c>
      <c r="I1068">
        <v>314231</v>
      </c>
      <c r="J1068">
        <v>36820</v>
      </c>
      <c r="K1068">
        <v>38094</v>
      </c>
      <c r="L1068">
        <f>bbdd_Social_Media_Trends[[#This Row],[Likes]]+bbdd_Social_Media_Trends[[#This Row],[Shares]]+bbdd_Social_Media_Trends[[#This Row],[Comments]]</f>
        <v>389145</v>
      </c>
      <c r="M1068">
        <f>bbdd_Social_Media_Trends[[#This Row],[Interactions]]/bbdd_Social_Media_Trends[[#This Row],[Views]]</f>
        <v>8.9888182884090687E-2</v>
      </c>
      <c r="N1068" s="1" t="s">
        <v>29</v>
      </c>
      <c r="O1068" s="4">
        <f t="shared" si="16"/>
        <v>0</v>
      </c>
    </row>
    <row r="1069" spans="1:15">
      <c r="A1069" s="1" t="s">
        <v>1109</v>
      </c>
      <c r="B1069" s="2">
        <v>44826</v>
      </c>
      <c r="C1069" s="13" t="str">
        <f>TEXT(bbdd_Social_Media_Trends[[#This Row],[Post_Date]],"aaaa-mm")</f>
        <v>2022-09</v>
      </c>
      <c r="D1069" s="1" t="s">
        <v>27</v>
      </c>
      <c r="E1069" s="1" t="s">
        <v>35</v>
      </c>
      <c r="F1069" s="1" t="s">
        <v>36</v>
      </c>
      <c r="G1069" s="1" t="s">
        <v>25</v>
      </c>
      <c r="H1069">
        <v>1193284</v>
      </c>
      <c r="I1069">
        <v>301260</v>
      </c>
      <c r="J1069">
        <v>95595</v>
      </c>
      <c r="K1069">
        <v>13072</v>
      </c>
      <c r="L1069">
        <f>bbdd_Social_Media_Trends[[#This Row],[Likes]]+bbdd_Social_Media_Trends[[#This Row],[Shares]]+bbdd_Social_Media_Trends[[#This Row],[Comments]]</f>
        <v>409927</v>
      </c>
      <c r="M1069">
        <f>bbdd_Social_Media_Trends[[#This Row],[Interactions]]/bbdd_Social_Media_Trends[[#This Row],[Views]]</f>
        <v>0.34352844754475881</v>
      </c>
      <c r="N1069" s="1" t="s">
        <v>16</v>
      </c>
      <c r="O1069" s="4">
        <f t="shared" si="16"/>
        <v>0</v>
      </c>
    </row>
    <row r="1070" spans="1:15">
      <c r="A1070" s="1" t="s">
        <v>1110</v>
      </c>
      <c r="B1070" s="2">
        <v>44886</v>
      </c>
      <c r="C1070" s="13" t="str">
        <f>TEXT(bbdd_Social_Media_Trends[[#This Row],[Post_Date]],"aaaa-mm")</f>
        <v>2022-11</v>
      </c>
      <c r="D1070" s="1" t="s">
        <v>12</v>
      </c>
      <c r="E1070" s="1" t="s">
        <v>35</v>
      </c>
      <c r="F1070" s="1" t="s">
        <v>36</v>
      </c>
      <c r="G1070" s="1" t="s">
        <v>37</v>
      </c>
      <c r="H1070">
        <v>4969573</v>
      </c>
      <c r="I1070">
        <v>61124</v>
      </c>
      <c r="J1070">
        <v>69585</v>
      </c>
      <c r="K1070">
        <v>20780</v>
      </c>
      <c r="L1070">
        <f>bbdd_Social_Media_Trends[[#This Row],[Likes]]+bbdd_Social_Media_Trends[[#This Row],[Shares]]+bbdd_Social_Media_Trends[[#This Row],[Comments]]</f>
        <v>151489</v>
      </c>
      <c r="M1070">
        <f>bbdd_Social_Media_Trends[[#This Row],[Interactions]]/bbdd_Social_Media_Trends[[#This Row],[Views]]</f>
        <v>3.0483303092639951E-2</v>
      </c>
      <c r="N1070" s="1" t="s">
        <v>16</v>
      </c>
      <c r="O1070" s="4">
        <f t="shared" si="16"/>
        <v>0</v>
      </c>
    </row>
    <row r="1071" spans="1:15">
      <c r="A1071" s="1" t="s">
        <v>1111</v>
      </c>
      <c r="B1071" s="2">
        <v>44817</v>
      </c>
      <c r="C1071" s="13" t="str">
        <f>TEXT(bbdd_Social_Media_Trends[[#This Row],[Post_Date]],"aaaa-mm")</f>
        <v>2022-09</v>
      </c>
      <c r="D1071" s="1" t="s">
        <v>27</v>
      </c>
      <c r="E1071" s="1" t="s">
        <v>52</v>
      </c>
      <c r="F1071" s="1" t="s">
        <v>32</v>
      </c>
      <c r="G1071" s="1" t="s">
        <v>50</v>
      </c>
      <c r="H1071">
        <v>131873</v>
      </c>
      <c r="I1071">
        <v>454436</v>
      </c>
      <c r="J1071">
        <v>93369</v>
      </c>
      <c r="K1071">
        <v>18730</v>
      </c>
      <c r="L1071">
        <f>bbdd_Social_Media_Trends[[#This Row],[Likes]]+bbdd_Social_Media_Trends[[#This Row],[Shares]]+bbdd_Social_Media_Trends[[#This Row],[Comments]]</f>
        <v>566535</v>
      </c>
      <c r="M1071">
        <f>bbdd_Social_Media_Trends[[#This Row],[Interactions]]/bbdd_Social_Media_Trends[[#This Row],[Views]]</f>
        <v>4.2960651535947463</v>
      </c>
      <c r="N1071" s="1" t="s">
        <v>29</v>
      </c>
      <c r="O1071" s="4">
        <f t="shared" si="16"/>
        <v>0</v>
      </c>
    </row>
    <row r="1072" spans="1:15">
      <c r="A1072" s="1" t="s">
        <v>1112</v>
      </c>
      <c r="B1072" s="2">
        <v>45121</v>
      </c>
      <c r="C1072" s="13" t="str">
        <f>TEXT(bbdd_Social_Media_Trends[[#This Row],[Post_Date]],"aaaa-mm")</f>
        <v>2023-07</v>
      </c>
      <c r="D1072" s="1" t="s">
        <v>24</v>
      </c>
      <c r="E1072" s="1" t="s">
        <v>49</v>
      </c>
      <c r="F1072" s="1" t="s">
        <v>36</v>
      </c>
      <c r="G1072" s="1" t="s">
        <v>25</v>
      </c>
      <c r="H1072">
        <v>3380653</v>
      </c>
      <c r="I1072">
        <v>387333</v>
      </c>
      <c r="J1072">
        <v>43799</v>
      </c>
      <c r="K1072">
        <v>7391</v>
      </c>
      <c r="L1072">
        <f>bbdd_Social_Media_Trends[[#This Row],[Likes]]+bbdd_Social_Media_Trends[[#This Row],[Shares]]+bbdd_Social_Media_Trends[[#This Row],[Comments]]</f>
        <v>438523</v>
      </c>
      <c r="M1072">
        <f>bbdd_Social_Media_Trends[[#This Row],[Interactions]]/bbdd_Social_Media_Trends[[#This Row],[Views]]</f>
        <v>0.12971547212920106</v>
      </c>
      <c r="N1072" s="1" t="s">
        <v>16</v>
      </c>
      <c r="O1072" s="4">
        <f t="shared" si="16"/>
        <v>0</v>
      </c>
    </row>
    <row r="1073" spans="1:15">
      <c r="A1073" s="1" t="s">
        <v>1113</v>
      </c>
      <c r="B1073" s="2">
        <v>44564</v>
      </c>
      <c r="C1073" s="13" t="str">
        <f>TEXT(bbdd_Social_Media_Trends[[#This Row],[Post_Date]],"aaaa-mm")</f>
        <v>2022-01</v>
      </c>
      <c r="D1073" s="1" t="s">
        <v>24</v>
      </c>
      <c r="E1073" s="1" t="s">
        <v>31</v>
      </c>
      <c r="F1073" s="1" t="s">
        <v>14</v>
      </c>
      <c r="G1073" s="1" t="s">
        <v>25</v>
      </c>
      <c r="H1073">
        <v>4615991</v>
      </c>
      <c r="I1073">
        <v>4652</v>
      </c>
      <c r="J1073">
        <v>67987</v>
      </c>
      <c r="K1073">
        <v>39672</v>
      </c>
      <c r="L1073">
        <f>bbdd_Social_Media_Trends[[#This Row],[Likes]]+bbdd_Social_Media_Trends[[#This Row],[Shares]]+bbdd_Social_Media_Trends[[#This Row],[Comments]]</f>
        <v>112311</v>
      </c>
      <c r="M1073">
        <f>bbdd_Social_Media_Trends[[#This Row],[Interactions]]/bbdd_Social_Media_Trends[[#This Row],[Views]]</f>
        <v>2.4330853331386477E-2</v>
      </c>
      <c r="N1073" s="1" t="s">
        <v>16</v>
      </c>
      <c r="O1073" s="4">
        <f t="shared" si="16"/>
        <v>0</v>
      </c>
    </row>
    <row r="1074" spans="1:15">
      <c r="A1074" s="1" t="s">
        <v>1114</v>
      </c>
      <c r="B1074" s="2">
        <v>45031</v>
      </c>
      <c r="C1074" s="13" t="str">
        <f>TEXT(bbdd_Social_Media_Trends[[#This Row],[Post_Date]],"aaaa-mm")</f>
        <v>2023-04</v>
      </c>
      <c r="D1074" s="1" t="s">
        <v>12</v>
      </c>
      <c r="E1074" s="1" t="s">
        <v>57</v>
      </c>
      <c r="F1074" s="1" t="s">
        <v>20</v>
      </c>
      <c r="G1074" s="1" t="s">
        <v>44</v>
      </c>
      <c r="H1074">
        <v>864943</v>
      </c>
      <c r="I1074">
        <v>82684</v>
      </c>
      <c r="J1074">
        <v>91782</v>
      </c>
      <c r="K1074">
        <v>8394</v>
      </c>
      <c r="L1074">
        <f>bbdd_Social_Media_Trends[[#This Row],[Likes]]+bbdd_Social_Media_Trends[[#This Row],[Shares]]+bbdd_Social_Media_Trends[[#This Row],[Comments]]</f>
        <v>182860</v>
      </c>
      <c r="M1074">
        <f>bbdd_Social_Media_Trends[[#This Row],[Interactions]]/bbdd_Social_Media_Trends[[#This Row],[Views]]</f>
        <v>0.21141277517709259</v>
      </c>
      <c r="N1074" s="1" t="s">
        <v>16</v>
      </c>
      <c r="O1074" s="4">
        <f t="shared" si="16"/>
        <v>0</v>
      </c>
    </row>
    <row r="1075" spans="1:15">
      <c r="A1075" s="1" t="s">
        <v>1115</v>
      </c>
      <c r="B1075" s="2">
        <v>44691</v>
      </c>
      <c r="C1075" s="13" t="str">
        <f>TEXT(bbdd_Social_Media_Trends[[#This Row],[Post_Date]],"aaaa-mm")</f>
        <v>2022-05</v>
      </c>
      <c r="D1075" s="1" t="s">
        <v>18</v>
      </c>
      <c r="E1075" s="1" t="s">
        <v>35</v>
      </c>
      <c r="F1075" s="1" t="s">
        <v>32</v>
      </c>
      <c r="G1075" s="1" t="s">
        <v>15</v>
      </c>
      <c r="H1075">
        <v>1263647</v>
      </c>
      <c r="I1075">
        <v>322686</v>
      </c>
      <c r="J1075">
        <v>75202</v>
      </c>
      <c r="K1075">
        <v>21411</v>
      </c>
      <c r="L1075">
        <f>bbdd_Social_Media_Trends[[#This Row],[Likes]]+bbdd_Social_Media_Trends[[#This Row],[Shares]]+bbdd_Social_Media_Trends[[#This Row],[Comments]]</f>
        <v>419299</v>
      </c>
      <c r="M1075">
        <f>bbdd_Social_Media_Trends[[#This Row],[Interactions]]/bbdd_Social_Media_Trends[[#This Row],[Views]]</f>
        <v>0.33181655952967876</v>
      </c>
      <c r="N1075" s="1" t="s">
        <v>16</v>
      </c>
      <c r="O1075" s="4">
        <f t="shared" si="16"/>
        <v>0</v>
      </c>
    </row>
    <row r="1076" spans="1:15">
      <c r="A1076" s="1" t="s">
        <v>1116</v>
      </c>
      <c r="B1076" s="2">
        <v>44940</v>
      </c>
      <c r="C1076" s="13" t="str">
        <f>TEXT(bbdd_Social_Media_Trends[[#This Row],[Post_Date]],"aaaa-mm")</f>
        <v>2023-01</v>
      </c>
      <c r="D1076" s="1" t="s">
        <v>27</v>
      </c>
      <c r="E1076" s="1" t="s">
        <v>59</v>
      </c>
      <c r="F1076" s="1" t="s">
        <v>32</v>
      </c>
      <c r="G1076" s="1" t="s">
        <v>60</v>
      </c>
      <c r="H1076">
        <v>1984393</v>
      </c>
      <c r="I1076">
        <v>375236</v>
      </c>
      <c r="J1076">
        <v>99926</v>
      </c>
      <c r="K1076">
        <v>43802</v>
      </c>
      <c r="L1076">
        <f>bbdd_Social_Media_Trends[[#This Row],[Likes]]+bbdd_Social_Media_Trends[[#This Row],[Shares]]+bbdd_Social_Media_Trends[[#This Row],[Comments]]</f>
        <v>518964</v>
      </c>
      <c r="M1076">
        <f>bbdd_Social_Media_Trends[[#This Row],[Interactions]]/bbdd_Social_Media_Trends[[#This Row],[Views]]</f>
        <v>0.26152279311608134</v>
      </c>
      <c r="N1076" s="1" t="s">
        <v>22</v>
      </c>
      <c r="O1076" s="4">
        <f t="shared" si="16"/>
        <v>0</v>
      </c>
    </row>
    <row r="1077" spans="1:15">
      <c r="A1077" s="1" t="s">
        <v>1117</v>
      </c>
      <c r="B1077" s="2">
        <v>45201</v>
      </c>
      <c r="C1077" s="13" t="str">
        <f>TEXT(bbdd_Social_Media_Trends[[#This Row],[Post_Date]],"aaaa-mm")</f>
        <v>2023-10</v>
      </c>
      <c r="D1077" s="1" t="s">
        <v>12</v>
      </c>
      <c r="E1077" s="1" t="s">
        <v>46</v>
      </c>
      <c r="F1077" s="1" t="s">
        <v>47</v>
      </c>
      <c r="G1077" s="1" t="s">
        <v>60</v>
      </c>
      <c r="H1077">
        <v>3986858</v>
      </c>
      <c r="I1077">
        <v>90525</v>
      </c>
      <c r="J1077">
        <v>32612</v>
      </c>
      <c r="K1077">
        <v>1252</v>
      </c>
      <c r="L1077">
        <f>bbdd_Social_Media_Trends[[#This Row],[Likes]]+bbdd_Social_Media_Trends[[#This Row],[Shares]]+bbdd_Social_Media_Trends[[#This Row],[Comments]]</f>
        <v>124389</v>
      </c>
      <c r="M1077">
        <f>bbdd_Social_Media_Trends[[#This Row],[Interactions]]/bbdd_Social_Media_Trends[[#This Row],[Views]]</f>
        <v>3.1199756800969584E-2</v>
      </c>
      <c r="N1077" s="1" t="s">
        <v>22</v>
      </c>
      <c r="O1077" s="4">
        <f t="shared" si="16"/>
        <v>0</v>
      </c>
    </row>
    <row r="1078" spans="1:15">
      <c r="A1078" s="1" t="s">
        <v>1118</v>
      </c>
      <c r="B1078" s="2">
        <v>45023</v>
      </c>
      <c r="C1078" s="13" t="str">
        <f>TEXT(bbdd_Social_Media_Trends[[#This Row],[Post_Date]],"aaaa-mm")</f>
        <v>2023-04</v>
      </c>
      <c r="D1078" s="1" t="s">
        <v>12</v>
      </c>
      <c r="E1078" s="1" t="s">
        <v>52</v>
      </c>
      <c r="F1078" s="1" t="s">
        <v>14</v>
      </c>
      <c r="G1078" s="1" t="s">
        <v>25</v>
      </c>
      <c r="H1078">
        <v>1026460</v>
      </c>
      <c r="I1078">
        <v>195036</v>
      </c>
      <c r="J1078">
        <v>70291</v>
      </c>
      <c r="K1078">
        <v>35850</v>
      </c>
      <c r="L1078">
        <f>bbdd_Social_Media_Trends[[#This Row],[Likes]]+bbdd_Social_Media_Trends[[#This Row],[Shares]]+bbdd_Social_Media_Trends[[#This Row],[Comments]]</f>
        <v>301177</v>
      </c>
      <c r="M1078">
        <f>bbdd_Social_Media_Trends[[#This Row],[Interactions]]/bbdd_Social_Media_Trends[[#This Row],[Views]]</f>
        <v>0.29341328449233289</v>
      </c>
      <c r="N1078" s="1" t="s">
        <v>29</v>
      </c>
      <c r="O1078" s="4">
        <f t="shared" si="16"/>
        <v>0</v>
      </c>
    </row>
    <row r="1079" spans="1:15">
      <c r="A1079" s="1" t="s">
        <v>1119</v>
      </c>
      <c r="B1079" s="2">
        <v>44995</v>
      </c>
      <c r="C1079" s="13" t="str">
        <f>TEXT(bbdd_Social_Media_Trends[[#This Row],[Post_Date]],"aaaa-mm")</f>
        <v>2023-03</v>
      </c>
      <c r="D1079" s="1" t="s">
        <v>12</v>
      </c>
      <c r="E1079" s="1" t="s">
        <v>49</v>
      </c>
      <c r="F1079" s="1" t="s">
        <v>20</v>
      </c>
      <c r="G1079" s="1" t="s">
        <v>44</v>
      </c>
      <c r="H1079">
        <v>3391235</v>
      </c>
      <c r="I1079">
        <v>264956</v>
      </c>
      <c r="J1079">
        <v>65030</v>
      </c>
      <c r="K1079">
        <v>40163</v>
      </c>
      <c r="L1079">
        <f>bbdd_Social_Media_Trends[[#This Row],[Likes]]+bbdd_Social_Media_Trends[[#This Row],[Shares]]+bbdd_Social_Media_Trends[[#This Row],[Comments]]</f>
        <v>370149</v>
      </c>
      <c r="M1079">
        <f>bbdd_Social_Media_Trends[[#This Row],[Interactions]]/bbdd_Social_Media_Trends[[#This Row],[Views]]</f>
        <v>0.10914873195163415</v>
      </c>
      <c r="N1079" s="1" t="s">
        <v>16</v>
      </c>
      <c r="O1079" s="4">
        <f t="shared" si="16"/>
        <v>0</v>
      </c>
    </row>
    <row r="1080" spans="1:15">
      <c r="A1080" s="1" t="s">
        <v>1120</v>
      </c>
      <c r="B1080" s="2">
        <v>44980</v>
      </c>
      <c r="C1080" s="13" t="str">
        <f>TEXT(bbdd_Social_Media_Trends[[#This Row],[Post_Date]],"aaaa-mm")</f>
        <v>2023-02</v>
      </c>
      <c r="D1080" s="1" t="s">
        <v>24</v>
      </c>
      <c r="E1080" s="1" t="s">
        <v>13</v>
      </c>
      <c r="F1080" s="1" t="s">
        <v>14</v>
      </c>
      <c r="G1080" s="1" t="s">
        <v>25</v>
      </c>
      <c r="H1080">
        <v>3216923</v>
      </c>
      <c r="I1080">
        <v>205624</v>
      </c>
      <c r="J1080">
        <v>63081</v>
      </c>
      <c r="K1080">
        <v>49107</v>
      </c>
      <c r="L1080">
        <f>bbdd_Social_Media_Trends[[#This Row],[Likes]]+bbdd_Social_Media_Trends[[#This Row],[Shares]]+bbdd_Social_Media_Trends[[#This Row],[Comments]]</f>
        <v>317812</v>
      </c>
      <c r="M1080">
        <f>bbdd_Social_Media_Trends[[#This Row],[Interactions]]/bbdd_Social_Media_Trends[[#This Row],[Views]]</f>
        <v>9.8793785241362633E-2</v>
      </c>
      <c r="N1080" s="1" t="s">
        <v>29</v>
      </c>
      <c r="O1080" s="4">
        <f t="shared" si="16"/>
        <v>0</v>
      </c>
    </row>
    <row r="1081" spans="1:15">
      <c r="A1081" s="1" t="s">
        <v>1121</v>
      </c>
      <c r="B1081" s="2">
        <v>45072</v>
      </c>
      <c r="C1081" s="13" t="str">
        <f>TEXT(bbdd_Social_Media_Trends[[#This Row],[Post_Date]],"aaaa-mm")</f>
        <v>2023-05</v>
      </c>
      <c r="D1081" s="1" t="s">
        <v>18</v>
      </c>
      <c r="E1081" s="1" t="s">
        <v>31</v>
      </c>
      <c r="F1081" s="1" t="s">
        <v>36</v>
      </c>
      <c r="G1081" s="1" t="s">
        <v>60</v>
      </c>
      <c r="H1081">
        <v>4841137</v>
      </c>
      <c r="I1081">
        <v>431351</v>
      </c>
      <c r="J1081">
        <v>625</v>
      </c>
      <c r="K1081">
        <v>19075</v>
      </c>
      <c r="L1081">
        <f>bbdd_Social_Media_Trends[[#This Row],[Likes]]+bbdd_Social_Media_Trends[[#This Row],[Shares]]+bbdd_Social_Media_Trends[[#This Row],[Comments]]</f>
        <v>451051</v>
      </c>
      <c r="M1081">
        <f>bbdd_Social_Media_Trends[[#This Row],[Interactions]]/bbdd_Social_Media_Trends[[#This Row],[Views]]</f>
        <v>9.3170468011956692E-2</v>
      </c>
      <c r="N1081" s="1" t="s">
        <v>22</v>
      </c>
      <c r="O1081" s="4">
        <f t="shared" si="16"/>
        <v>0</v>
      </c>
    </row>
    <row r="1082" spans="1:15">
      <c r="A1082" s="1" t="s">
        <v>1122</v>
      </c>
      <c r="B1082" s="2">
        <v>44872</v>
      </c>
      <c r="C1082" s="13" t="str">
        <f>TEXT(bbdd_Social_Media_Trends[[#This Row],[Post_Date]],"aaaa-mm")</f>
        <v>2022-11</v>
      </c>
      <c r="D1082" s="1" t="s">
        <v>12</v>
      </c>
      <c r="E1082" s="1" t="s">
        <v>39</v>
      </c>
      <c r="F1082" s="1" t="s">
        <v>20</v>
      </c>
      <c r="G1082" s="1" t="s">
        <v>25</v>
      </c>
      <c r="H1082">
        <v>2056554</v>
      </c>
      <c r="I1082">
        <v>5852</v>
      </c>
      <c r="J1082">
        <v>96016</v>
      </c>
      <c r="K1082">
        <v>26074</v>
      </c>
      <c r="L1082">
        <f>bbdd_Social_Media_Trends[[#This Row],[Likes]]+bbdd_Social_Media_Trends[[#This Row],[Shares]]+bbdd_Social_Media_Trends[[#This Row],[Comments]]</f>
        <v>127942</v>
      </c>
      <c r="M1082">
        <f>bbdd_Social_Media_Trends[[#This Row],[Interactions]]/bbdd_Social_Media_Trends[[#This Row],[Views]]</f>
        <v>6.2211835915808679E-2</v>
      </c>
      <c r="N1082" s="1" t="s">
        <v>16</v>
      </c>
      <c r="O1082" s="4">
        <f t="shared" si="16"/>
        <v>0</v>
      </c>
    </row>
    <row r="1083" spans="1:15">
      <c r="A1083" s="1" t="s">
        <v>1123</v>
      </c>
      <c r="B1083" s="2">
        <v>45282</v>
      </c>
      <c r="C1083" s="13" t="str">
        <f>TEXT(bbdd_Social_Media_Trends[[#This Row],[Post_Date]],"aaaa-mm")</f>
        <v>2023-12</v>
      </c>
      <c r="D1083" s="1" t="s">
        <v>18</v>
      </c>
      <c r="E1083" s="1" t="s">
        <v>46</v>
      </c>
      <c r="F1083" s="1" t="s">
        <v>41</v>
      </c>
      <c r="G1083" s="1" t="s">
        <v>25</v>
      </c>
      <c r="H1083">
        <v>1889541</v>
      </c>
      <c r="I1083">
        <v>357123</v>
      </c>
      <c r="J1083">
        <v>24263</v>
      </c>
      <c r="K1083">
        <v>35214</v>
      </c>
      <c r="L1083">
        <f>bbdd_Social_Media_Trends[[#This Row],[Likes]]+bbdd_Social_Media_Trends[[#This Row],[Shares]]+bbdd_Social_Media_Trends[[#This Row],[Comments]]</f>
        <v>416600</v>
      </c>
      <c r="M1083">
        <f>bbdd_Social_Media_Trends[[#This Row],[Interactions]]/bbdd_Social_Media_Trends[[#This Row],[Views]]</f>
        <v>0.22047682479501635</v>
      </c>
      <c r="N1083" s="1" t="s">
        <v>29</v>
      </c>
      <c r="O1083" s="4">
        <f t="shared" si="16"/>
        <v>0</v>
      </c>
    </row>
    <row r="1084" spans="1:15">
      <c r="A1084" s="1" t="s">
        <v>1124</v>
      </c>
      <c r="B1084" s="2">
        <v>45257</v>
      </c>
      <c r="C1084" s="13" t="str">
        <f>TEXT(bbdd_Social_Media_Trends[[#This Row],[Post_Date]],"aaaa-mm")</f>
        <v>2023-11</v>
      </c>
      <c r="D1084" s="1" t="s">
        <v>18</v>
      </c>
      <c r="E1084" s="1" t="s">
        <v>59</v>
      </c>
      <c r="F1084" s="1" t="s">
        <v>14</v>
      </c>
      <c r="G1084" s="1" t="s">
        <v>25</v>
      </c>
      <c r="H1084">
        <v>353263</v>
      </c>
      <c r="I1084">
        <v>473924</v>
      </c>
      <c r="J1084">
        <v>71436</v>
      </c>
      <c r="K1084">
        <v>3303</v>
      </c>
      <c r="L1084">
        <f>bbdd_Social_Media_Trends[[#This Row],[Likes]]+bbdd_Social_Media_Trends[[#This Row],[Shares]]+bbdd_Social_Media_Trends[[#This Row],[Comments]]</f>
        <v>548663</v>
      </c>
      <c r="M1084">
        <f>bbdd_Social_Media_Trends[[#This Row],[Interactions]]/bbdd_Social_Media_Trends[[#This Row],[Views]]</f>
        <v>1.5531289718991232</v>
      </c>
      <c r="N1084" s="1" t="s">
        <v>16</v>
      </c>
      <c r="O1084" s="4">
        <f t="shared" si="16"/>
        <v>0</v>
      </c>
    </row>
    <row r="1085" spans="1:15">
      <c r="A1085" s="1" t="s">
        <v>1125</v>
      </c>
      <c r="B1085" s="2">
        <v>45010</v>
      </c>
      <c r="C1085" s="13" t="str">
        <f>TEXT(bbdd_Social_Media_Trends[[#This Row],[Post_Date]],"aaaa-mm")</f>
        <v>2023-03</v>
      </c>
      <c r="D1085" s="1" t="s">
        <v>18</v>
      </c>
      <c r="E1085" s="1" t="s">
        <v>57</v>
      </c>
      <c r="F1085" s="1" t="s">
        <v>14</v>
      </c>
      <c r="G1085" s="1" t="s">
        <v>50</v>
      </c>
      <c r="H1085">
        <v>2385749</v>
      </c>
      <c r="I1085">
        <v>319160</v>
      </c>
      <c r="J1085">
        <v>12581</v>
      </c>
      <c r="K1085">
        <v>37720</v>
      </c>
      <c r="L1085">
        <f>bbdd_Social_Media_Trends[[#This Row],[Likes]]+bbdd_Social_Media_Trends[[#This Row],[Shares]]+bbdd_Social_Media_Trends[[#This Row],[Comments]]</f>
        <v>369461</v>
      </c>
      <c r="M1085">
        <f>bbdd_Social_Media_Trends[[#This Row],[Interactions]]/bbdd_Social_Media_Trends[[#This Row],[Views]]</f>
        <v>0.15486163883962648</v>
      </c>
      <c r="N1085" s="1" t="s">
        <v>29</v>
      </c>
      <c r="O1085" s="4">
        <f t="shared" si="16"/>
        <v>0</v>
      </c>
    </row>
    <row r="1086" spans="1:15">
      <c r="A1086" s="1" t="s">
        <v>1126</v>
      </c>
      <c r="B1086" s="2">
        <v>44900</v>
      </c>
      <c r="C1086" s="13" t="str">
        <f>TEXT(bbdd_Social_Media_Trends[[#This Row],[Post_Date]],"aaaa-mm")</f>
        <v>2022-12</v>
      </c>
      <c r="D1086" s="1" t="s">
        <v>27</v>
      </c>
      <c r="E1086" s="1" t="s">
        <v>35</v>
      </c>
      <c r="F1086" s="1" t="s">
        <v>32</v>
      </c>
      <c r="G1086" s="1" t="s">
        <v>15</v>
      </c>
      <c r="H1086">
        <v>2543088</v>
      </c>
      <c r="I1086">
        <v>334654</v>
      </c>
      <c r="J1086">
        <v>46205</v>
      </c>
      <c r="K1086">
        <v>44955</v>
      </c>
      <c r="L1086">
        <f>bbdd_Social_Media_Trends[[#This Row],[Likes]]+bbdd_Social_Media_Trends[[#This Row],[Shares]]+bbdd_Social_Media_Trends[[#This Row],[Comments]]</f>
        <v>425814</v>
      </c>
      <c r="M1086">
        <f>bbdd_Social_Media_Trends[[#This Row],[Interactions]]/bbdd_Social_Media_Trends[[#This Row],[Views]]</f>
        <v>0.16743974254921576</v>
      </c>
      <c r="N1086" s="1" t="s">
        <v>29</v>
      </c>
      <c r="O1086" s="4">
        <f t="shared" si="16"/>
        <v>0</v>
      </c>
    </row>
    <row r="1087" spans="1:15">
      <c r="A1087" s="1" t="s">
        <v>1127</v>
      </c>
      <c r="B1087" s="2">
        <v>44720</v>
      </c>
      <c r="C1087" s="13" t="str">
        <f>TEXT(bbdd_Social_Media_Trends[[#This Row],[Post_Date]],"aaaa-mm")</f>
        <v>2022-06</v>
      </c>
      <c r="D1087" s="1" t="s">
        <v>18</v>
      </c>
      <c r="E1087" s="1" t="s">
        <v>46</v>
      </c>
      <c r="F1087" s="1" t="s">
        <v>47</v>
      </c>
      <c r="G1087" s="1" t="s">
        <v>44</v>
      </c>
      <c r="H1087">
        <v>4826724</v>
      </c>
      <c r="I1087">
        <v>359660</v>
      </c>
      <c r="J1087">
        <v>68209</v>
      </c>
      <c r="K1087">
        <v>1169</v>
      </c>
      <c r="L1087">
        <f>bbdd_Social_Media_Trends[[#This Row],[Likes]]+bbdd_Social_Media_Trends[[#This Row],[Shares]]+bbdd_Social_Media_Trends[[#This Row],[Comments]]</f>
        <v>429038</v>
      </c>
      <c r="M1087">
        <f>bbdd_Social_Media_Trends[[#This Row],[Interactions]]/bbdd_Social_Media_Trends[[#This Row],[Views]]</f>
        <v>8.8888032545469758E-2</v>
      </c>
      <c r="N1087" s="1" t="s">
        <v>16</v>
      </c>
      <c r="O1087" s="4">
        <f t="shared" si="16"/>
        <v>0</v>
      </c>
    </row>
    <row r="1088" spans="1:15">
      <c r="A1088" s="1" t="s">
        <v>1128</v>
      </c>
      <c r="B1088" s="2">
        <v>45217</v>
      </c>
      <c r="C1088" s="13" t="str">
        <f>TEXT(bbdd_Social_Media_Trends[[#This Row],[Post_Date]],"aaaa-mm")</f>
        <v>2023-10</v>
      </c>
      <c r="D1088" s="1" t="s">
        <v>12</v>
      </c>
      <c r="E1088" s="1" t="s">
        <v>31</v>
      </c>
      <c r="F1088" s="1" t="s">
        <v>36</v>
      </c>
      <c r="G1088" s="1" t="s">
        <v>50</v>
      </c>
      <c r="H1088">
        <v>332982</v>
      </c>
      <c r="I1088">
        <v>248040</v>
      </c>
      <c r="J1088">
        <v>43908</v>
      </c>
      <c r="K1088">
        <v>44462</v>
      </c>
      <c r="L1088">
        <f>bbdd_Social_Media_Trends[[#This Row],[Likes]]+bbdd_Social_Media_Trends[[#This Row],[Shares]]+bbdd_Social_Media_Trends[[#This Row],[Comments]]</f>
        <v>336410</v>
      </c>
      <c r="M1088">
        <f>bbdd_Social_Media_Trends[[#This Row],[Interactions]]/bbdd_Social_Media_Trends[[#This Row],[Views]]</f>
        <v>1.0102948507727145</v>
      </c>
      <c r="N1088" s="1" t="s">
        <v>16</v>
      </c>
      <c r="O1088" s="4">
        <f t="shared" si="16"/>
        <v>0</v>
      </c>
    </row>
    <row r="1089" spans="1:15">
      <c r="A1089" s="1" t="s">
        <v>1129</v>
      </c>
      <c r="B1089" s="2">
        <v>44979</v>
      </c>
      <c r="C1089" s="13" t="str">
        <f>TEXT(bbdd_Social_Media_Trends[[#This Row],[Post_Date]],"aaaa-mm")</f>
        <v>2023-02</v>
      </c>
      <c r="D1089" s="1" t="s">
        <v>12</v>
      </c>
      <c r="E1089" s="1" t="s">
        <v>49</v>
      </c>
      <c r="F1089" s="1" t="s">
        <v>47</v>
      </c>
      <c r="G1089" s="1" t="s">
        <v>25</v>
      </c>
      <c r="H1089">
        <v>243690</v>
      </c>
      <c r="I1089">
        <v>434643</v>
      </c>
      <c r="J1089">
        <v>49661</v>
      </c>
      <c r="K1089">
        <v>16049</v>
      </c>
      <c r="L1089">
        <f>bbdd_Social_Media_Trends[[#This Row],[Likes]]+bbdd_Social_Media_Trends[[#This Row],[Shares]]+bbdd_Social_Media_Trends[[#This Row],[Comments]]</f>
        <v>500353</v>
      </c>
      <c r="M1089">
        <f>bbdd_Social_Media_Trends[[#This Row],[Interactions]]/bbdd_Social_Media_Trends[[#This Row],[Views]]</f>
        <v>2.0532356682670607</v>
      </c>
      <c r="N1089" s="1" t="s">
        <v>29</v>
      </c>
      <c r="O1089" s="4">
        <f t="shared" si="16"/>
        <v>0</v>
      </c>
    </row>
    <row r="1090" spans="1:15">
      <c r="A1090" s="1" t="s">
        <v>1130</v>
      </c>
      <c r="B1090" s="2">
        <v>44679</v>
      </c>
      <c r="C1090" s="13" t="str">
        <f>TEXT(bbdd_Social_Media_Trends[[#This Row],[Post_Date]],"aaaa-mm")</f>
        <v>2022-04</v>
      </c>
      <c r="D1090" s="1" t="s">
        <v>18</v>
      </c>
      <c r="E1090" s="1" t="s">
        <v>19</v>
      </c>
      <c r="F1090" s="1" t="s">
        <v>14</v>
      </c>
      <c r="G1090" s="1" t="s">
        <v>21</v>
      </c>
      <c r="H1090">
        <v>2780722</v>
      </c>
      <c r="I1090">
        <v>130632</v>
      </c>
      <c r="J1090">
        <v>4458</v>
      </c>
      <c r="K1090">
        <v>42849</v>
      </c>
      <c r="L1090">
        <f>bbdd_Social_Media_Trends[[#This Row],[Likes]]+bbdd_Social_Media_Trends[[#This Row],[Shares]]+bbdd_Social_Media_Trends[[#This Row],[Comments]]</f>
        <v>177939</v>
      </c>
      <c r="M1090">
        <f>bbdd_Social_Media_Trends[[#This Row],[Interactions]]/bbdd_Social_Media_Trends[[#This Row],[Views]]</f>
        <v>6.3990215490796989E-2</v>
      </c>
      <c r="N1090" s="1" t="s">
        <v>22</v>
      </c>
      <c r="O1090" s="4">
        <f t="shared" ref="O1090:O1153" si="17">IF(ISERROR(VLOOKUP(A1090,A1091:A6088,1,FALSE)),0, 1)</f>
        <v>0</v>
      </c>
    </row>
    <row r="1091" spans="1:15">
      <c r="A1091" s="1" t="s">
        <v>1131</v>
      </c>
      <c r="B1091" s="2">
        <v>45076</v>
      </c>
      <c r="C1091" s="13" t="str">
        <f>TEXT(bbdd_Social_Media_Trends[[#This Row],[Post_Date]],"aaaa-mm")</f>
        <v>2023-05</v>
      </c>
      <c r="D1091" s="1" t="s">
        <v>24</v>
      </c>
      <c r="E1091" s="1" t="s">
        <v>19</v>
      </c>
      <c r="F1091" s="1" t="s">
        <v>32</v>
      </c>
      <c r="G1091" s="1" t="s">
        <v>37</v>
      </c>
      <c r="H1091">
        <v>4582230</v>
      </c>
      <c r="I1091">
        <v>284453</v>
      </c>
      <c r="J1091">
        <v>89108</v>
      </c>
      <c r="K1091">
        <v>46380</v>
      </c>
      <c r="L1091">
        <f>bbdd_Social_Media_Trends[[#This Row],[Likes]]+bbdd_Social_Media_Trends[[#This Row],[Shares]]+bbdd_Social_Media_Trends[[#This Row],[Comments]]</f>
        <v>419941</v>
      </c>
      <c r="M1091">
        <f>bbdd_Social_Media_Trends[[#This Row],[Interactions]]/bbdd_Social_Media_Trends[[#This Row],[Views]]</f>
        <v>9.1645552493000132E-2</v>
      </c>
      <c r="N1091" s="1" t="s">
        <v>22</v>
      </c>
      <c r="O1091" s="4">
        <f t="shared" si="17"/>
        <v>0</v>
      </c>
    </row>
    <row r="1092" spans="1:15">
      <c r="A1092" s="1" t="s">
        <v>1132</v>
      </c>
      <c r="B1092" s="2">
        <v>44816</v>
      </c>
      <c r="C1092" s="13" t="str">
        <f>TEXT(bbdd_Social_Media_Trends[[#This Row],[Post_Date]],"aaaa-mm")</f>
        <v>2022-09</v>
      </c>
      <c r="D1092" s="1" t="s">
        <v>27</v>
      </c>
      <c r="E1092" s="1" t="s">
        <v>59</v>
      </c>
      <c r="F1092" s="1" t="s">
        <v>32</v>
      </c>
      <c r="G1092" s="1" t="s">
        <v>60</v>
      </c>
      <c r="H1092">
        <v>4126761</v>
      </c>
      <c r="I1092">
        <v>108177</v>
      </c>
      <c r="J1092">
        <v>6409</v>
      </c>
      <c r="K1092">
        <v>1021</v>
      </c>
      <c r="L1092">
        <f>bbdd_Social_Media_Trends[[#This Row],[Likes]]+bbdd_Social_Media_Trends[[#This Row],[Shares]]+bbdd_Social_Media_Trends[[#This Row],[Comments]]</f>
        <v>115607</v>
      </c>
      <c r="M1092">
        <f>bbdd_Social_Media_Trends[[#This Row],[Interactions]]/bbdd_Social_Media_Trends[[#This Row],[Views]]</f>
        <v>2.8013979971217136E-2</v>
      </c>
      <c r="N1092" s="1" t="s">
        <v>22</v>
      </c>
      <c r="O1092" s="4">
        <f t="shared" si="17"/>
        <v>0</v>
      </c>
    </row>
    <row r="1093" spans="1:15">
      <c r="A1093" s="1" t="s">
        <v>1133</v>
      </c>
      <c r="B1093" s="2">
        <v>44981</v>
      </c>
      <c r="C1093" s="13" t="str">
        <f>TEXT(bbdd_Social_Media_Trends[[#This Row],[Post_Date]],"aaaa-mm")</f>
        <v>2023-02</v>
      </c>
      <c r="D1093" s="1" t="s">
        <v>24</v>
      </c>
      <c r="E1093" s="1" t="s">
        <v>59</v>
      </c>
      <c r="F1093" s="1" t="s">
        <v>32</v>
      </c>
      <c r="G1093" s="1" t="s">
        <v>25</v>
      </c>
      <c r="H1093">
        <v>2116294</v>
      </c>
      <c r="I1093">
        <v>479845</v>
      </c>
      <c r="J1093">
        <v>2280</v>
      </c>
      <c r="K1093">
        <v>48864</v>
      </c>
      <c r="L1093">
        <f>bbdd_Social_Media_Trends[[#This Row],[Likes]]+bbdd_Social_Media_Trends[[#This Row],[Shares]]+bbdd_Social_Media_Trends[[#This Row],[Comments]]</f>
        <v>530989</v>
      </c>
      <c r="M1093">
        <f>bbdd_Social_Media_Trends[[#This Row],[Interactions]]/bbdd_Social_Media_Trends[[#This Row],[Views]]</f>
        <v>0.25090511998805459</v>
      </c>
      <c r="N1093" s="1" t="s">
        <v>29</v>
      </c>
      <c r="O1093" s="4">
        <f t="shared" si="17"/>
        <v>0</v>
      </c>
    </row>
    <row r="1094" spans="1:15">
      <c r="A1094" s="1" t="s">
        <v>1134</v>
      </c>
      <c r="B1094" s="2">
        <v>44956</v>
      </c>
      <c r="C1094" s="13" t="str">
        <f>TEXT(bbdd_Social_Media_Trends[[#This Row],[Post_Date]],"aaaa-mm")</f>
        <v>2023-01</v>
      </c>
      <c r="D1094" s="1" t="s">
        <v>18</v>
      </c>
      <c r="E1094" s="1" t="s">
        <v>31</v>
      </c>
      <c r="F1094" s="1" t="s">
        <v>32</v>
      </c>
      <c r="G1094" s="1" t="s">
        <v>50</v>
      </c>
      <c r="H1094">
        <v>3724442</v>
      </c>
      <c r="I1094">
        <v>459724</v>
      </c>
      <c r="J1094">
        <v>55807</v>
      </c>
      <c r="K1094">
        <v>9912</v>
      </c>
      <c r="L1094">
        <f>bbdd_Social_Media_Trends[[#This Row],[Likes]]+bbdd_Social_Media_Trends[[#This Row],[Shares]]+bbdd_Social_Media_Trends[[#This Row],[Comments]]</f>
        <v>525443</v>
      </c>
      <c r="M1094">
        <f>bbdd_Social_Media_Trends[[#This Row],[Interactions]]/bbdd_Social_Media_Trends[[#This Row],[Views]]</f>
        <v>0.14107965703318778</v>
      </c>
      <c r="N1094" s="1" t="s">
        <v>22</v>
      </c>
      <c r="O1094" s="4">
        <f t="shared" si="17"/>
        <v>0</v>
      </c>
    </row>
    <row r="1095" spans="1:15">
      <c r="A1095" s="1" t="s">
        <v>1135</v>
      </c>
      <c r="B1095" s="2">
        <v>45269</v>
      </c>
      <c r="C1095" s="13" t="str">
        <f>TEXT(bbdd_Social_Media_Trends[[#This Row],[Post_Date]],"aaaa-mm")</f>
        <v>2023-12</v>
      </c>
      <c r="D1095" s="1" t="s">
        <v>18</v>
      </c>
      <c r="E1095" s="1" t="s">
        <v>39</v>
      </c>
      <c r="F1095" s="1" t="s">
        <v>36</v>
      </c>
      <c r="G1095" s="1" t="s">
        <v>25</v>
      </c>
      <c r="H1095">
        <v>4170208</v>
      </c>
      <c r="I1095">
        <v>315259</v>
      </c>
      <c r="J1095">
        <v>26019</v>
      </c>
      <c r="K1095">
        <v>37399</v>
      </c>
      <c r="L1095">
        <f>bbdd_Social_Media_Trends[[#This Row],[Likes]]+bbdd_Social_Media_Trends[[#This Row],[Shares]]+bbdd_Social_Media_Trends[[#This Row],[Comments]]</f>
        <v>378677</v>
      </c>
      <c r="M1095">
        <f>bbdd_Social_Media_Trends[[#This Row],[Interactions]]/bbdd_Social_Media_Trends[[#This Row],[Views]]</f>
        <v>9.0805302757080708E-2</v>
      </c>
      <c r="N1095" s="1" t="s">
        <v>22</v>
      </c>
      <c r="O1095" s="4">
        <f t="shared" si="17"/>
        <v>0</v>
      </c>
    </row>
    <row r="1096" spans="1:15">
      <c r="A1096" s="1" t="s">
        <v>1136</v>
      </c>
      <c r="B1096" s="2">
        <v>44567</v>
      </c>
      <c r="C1096" s="13" t="str">
        <f>TEXT(bbdd_Social_Media_Trends[[#This Row],[Post_Date]],"aaaa-mm")</f>
        <v>2022-01</v>
      </c>
      <c r="D1096" s="1" t="s">
        <v>24</v>
      </c>
      <c r="E1096" s="1" t="s">
        <v>35</v>
      </c>
      <c r="F1096" s="1" t="s">
        <v>20</v>
      </c>
      <c r="G1096" s="1" t="s">
        <v>50</v>
      </c>
      <c r="H1096">
        <v>1340034</v>
      </c>
      <c r="I1096">
        <v>92561</v>
      </c>
      <c r="J1096">
        <v>43545</v>
      </c>
      <c r="K1096">
        <v>32024</v>
      </c>
      <c r="L1096">
        <f>bbdd_Social_Media_Trends[[#This Row],[Likes]]+bbdd_Social_Media_Trends[[#This Row],[Shares]]+bbdd_Social_Media_Trends[[#This Row],[Comments]]</f>
        <v>168130</v>
      </c>
      <c r="M1096">
        <f>bbdd_Social_Media_Trends[[#This Row],[Interactions]]/bbdd_Social_Media_Trends[[#This Row],[Views]]</f>
        <v>0.12546696576355526</v>
      </c>
      <c r="N1096" s="1" t="s">
        <v>29</v>
      </c>
      <c r="O1096" s="4">
        <f t="shared" si="17"/>
        <v>0</v>
      </c>
    </row>
    <row r="1097" spans="1:15">
      <c r="A1097" s="1" t="s">
        <v>1137</v>
      </c>
      <c r="B1097" s="2">
        <v>45104</v>
      </c>
      <c r="C1097" s="13" t="str">
        <f>TEXT(bbdd_Social_Media_Trends[[#This Row],[Post_Date]],"aaaa-mm")</f>
        <v>2023-06</v>
      </c>
      <c r="D1097" s="1" t="s">
        <v>27</v>
      </c>
      <c r="E1097" s="1" t="s">
        <v>19</v>
      </c>
      <c r="F1097" s="1" t="s">
        <v>32</v>
      </c>
      <c r="G1097" s="1" t="s">
        <v>21</v>
      </c>
      <c r="H1097">
        <v>2091486</v>
      </c>
      <c r="I1097">
        <v>222248</v>
      </c>
      <c r="J1097">
        <v>78214</v>
      </c>
      <c r="K1097">
        <v>42629</v>
      </c>
      <c r="L1097">
        <f>bbdd_Social_Media_Trends[[#This Row],[Likes]]+bbdd_Social_Media_Trends[[#This Row],[Shares]]+bbdd_Social_Media_Trends[[#This Row],[Comments]]</f>
        <v>343091</v>
      </c>
      <c r="M1097">
        <f>bbdd_Social_Media_Trends[[#This Row],[Interactions]]/bbdd_Social_Media_Trends[[#This Row],[Views]]</f>
        <v>0.16404173874460551</v>
      </c>
      <c r="N1097" s="1" t="s">
        <v>16</v>
      </c>
      <c r="O1097" s="4">
        <f t="shared" si="17"/>
        <v>0</v>
      </c>
    </row>
    <row r="1098" spans="1:15">
      <c r="A1098" s="1" t="s">
        <v>1138</v>
      </c>
      <c r="B1098" s="2">
        <v>44584</v>
      </c>
      <c r="C1098" s="13" t="str">
        <f>TEXT(bbdd_Social_Media_Trends[[#This Row],[Post_Date]],"aaaa-mm")</f>
        <v>2022-01</v>
      </c>
      <c r="D1098" s="1" t="s">
        <v>24</v>
      </c>
      <c r="E1098" s="1" t="s">
        <v>59</v>
      </c>
      <c r="F1098" s="1" t="s">
        <v>47</v>
      </c>
      <c r="G1098" s="1" t="s">
        <v>37</v>
      </c>
      <c r="H1098">
        <v>4386555</v>
      </c>
      <c r="I1098">
        <v>119786</v>
      </c>
      <c r="J1098">
        <v>77421</v>
      </c>
      <c r="K1098">
        <v>45384</v>
      </c>
      <c r="L1098">
        <f>bbdd_Social_Media_Trends[[#This Row],[Likes]]+bbdd_Social_Media_Trends[[#This Row],[Shares]]+bbdd_Social_Media_Trends[[#This Row],[Comments]]</f>
        <v>242591</v>
      </c>
      <c r="M1098">
        <f>bbdd_Social_Media_Trends[[#This Row],[Interactions]]/bbdd_Social_Media_Trends[[#This Row],[Views]]</f>
        <v>5.5303307493009893E-2</v>
      </c>
      <c r="N1098" s="1" t="s">
        <v>29</v>
      </c>
      <c r="O1098" s="4">
        <f t="shared" si="17"/>
        <v>0</v>
      </c>
    </row>
    <row r="1099" spans="1:15">
      <c r="A1099" s="1" t="s">
        <v>1139</v>
      </c>
      <c r="B1099" s="2">
        <v>44787</v>
      </c>
      <c r="C1099" s="13" t="str">
        <f>TEXT(bbdd_Social_Media_Trends[[#This Row],[Post_Date]],"aaaa-mm")</f>
        <v>2022-08</v>
      </c>
      <c r="D1099" s="1" t="s">
        <v>27</v>
      </c>
      <c r="E1099" s="1" t="s">
        <v>59</v>
      </c>
      <c r="F1099" s="1" t="s">
        <v>36</v>
      </c>
      <c r="G1099" s="1" t="s">
        <v>15</v>
      </c>
      <c r="H1099">
        <v>97528</v>
      </c>
      <c r="I1099">
        <v>402649</v>
      </c>
      <c r="J1099">
        <v>98985</v>
      </c>
      <c r="K1099">
        <v>48533</v>
      </c>
      <c r="L1099">
        <f>bbdd_Social_Media_Trends[[#This Row],[Likes]]+bbdd_Social_Media_Trends[[#This Row],[Shares]]+bbdd_Social_Media_Trends[[#This Row],[Comments]]</f>
        <v>550167</v>
      </c>
      <c r="M1099">
        <f>bbdd_Social_Media_Trends[[#This Row],[Interactions]]/bbdd_Social_Media_Trends[[#This Row],[Views]]</f>
        <v>5.6411184480354359</v>
      </c>
      <c r="N1099" s="1" t="s">
        <v>22</v>
      </c>
      <c r="O1099" s="4">
        <f t="shared" si="17"/>
        <v>0</v>
      </c>
    </row>
    <row r="1100" spans="1:15">
      <c r="A1100" s="1" t="s">
        <v>1140</v>
      </c>
      <c r="B1100" s="2">
        <v>44911</v>
      </c>
      <c r="C1100" s="13" t="str">
        <f>TEXT(bbdd_Social_Media_Trends[[#This Row],[Post_Date]],"aaaa-mm")</f>
        <v>2022-12</v>
      </c>
      <c r="D1100" s="1" t="s">
        <v>27</v>
      </c>
      <c r="E1100" s="1" t="s">
        <v>49</v>
      </c>
      <c r="F1100" s="1" t="s">
        <v>41</v>
      </c>
      <c r="G1100" s="1" t="s">
        <v>44</v>
      </c>
      <c r="H1100">
        <v>3781524</v>
      </c>
      <c r="I1100">
        <v>76341</v>
      </c>
      <c r="J1100">
        <v>10644</v>
      </c>
      <c r="K1100">
        <v>1692</v>
      </c>
      <c r="L1100">
        <f>bbdd_Social_Media_Trends[[#This Row],[Likes]]+bbdd_Social_Media_Trends[[#This Row],[Shares]]+bbdd_Social_Media_Trends[[#This Row],[Comments]]</f>
        <v>88677</v>
      </c>
      <c r="M1100">
        <f>bbdd_Social_Media_Trends[[#This Row],[Interactions]]/bbdd_Social_Media_Trends[[#This Row],[Views]]</f>
        <v>2.3450069337124398E-2</v>
      </c>
      <c r="N1100" s="1" t="s">
        <v>22</v>
      </c>
      <c r="O1100" s="4">
        <f t="shared" si="17"/>
        <v>0</v>
      </c>
    </row>
    <row r="1101" spans="1:15">
      <c r="A1101" s="1" t="s">
        <v>1141</v>
      </c>
      <c r="B1101" s="2">
        <v>44708</v>
      </c>
      <c r="C1101" s="13" t="str">
        <f>TEXT(bbdd_Social_Media_Trends[[#This Row],[Post_Date]],"aaaa-mm")</f>
        <v>2022-05</v>
      </c>
      <c r="D1101" s="1" t="s">
        <v>12</v>
      </c>
      <c r="E1101" s="1" t="s">
        <v>57</v>
      </c>
      <c r="F1101" s="1" t="s">
        <v>20</v>
      </c>
      <c r="G1101" s="1" t="s">
        <v>37</v>
      </c>
      <c r="H1101">
        <v>2076113</v>
      </c>
      <c r="I1101">
        <v>484384</v>
      </c>
      <c r="J1101">
        <v>39567</v>
      </c>
      <c r="K1101">
        <v>41864</v>
      </c>
      <c r="L1101">
        <f>bbdd_Social_Media_Trends[[#This Row],[Likes]]+bbdd_Social_Media_Trends[[#This Row],[Shares]]+bbdd_Social_Media_Trends[[#This Row],[Comments]]</f>
        <v>565815</v>
      </c>
      <c r="M1101">
        <f>bbdd_Social_Media_Trends[[#This Row],[Interactions]]/bbdd_Social_Media_Trends[[#This Row],[Views]]</f>
        <v>0.27253574347831744</v>
      </c>
      <c r="N1101" s="1" t="s">
        <v>29</v>
      </c>
      <c r="O1101" s="4">
        <f t="shared" si="17"/>
        <v>0</v>
      </c>
    </row>
    <row r="1102" spans="1:15">
      <c r="A1102" s="1" t="s">
        <v>1142</v>
      </c>
      <c r="B1102" s="2">
        <v>45236</v>
      </c>
      <c r="C1102" s="13" t="str">
        <f>TEXT(bbdd_Social_Media_Trends[[#This Row],[Post_Date]],"aaaa-mm")</f>
        <v>2023-11</v>
      </c>
      <c r="D1102" s="1" t="s">
        <v>12</v>
      </c>
      <c r="E1102" s="1" t="s">
        <v>46</v>
      </c>
      <c r="F1102" s="1" t="s">
        <v>36</v>
      </c>
      <c r="G1102" s="1" t="s">
        <v>25</v>
      </c>
      <c r="H1102">
        <v>3648938</v>
      </c>
      <c r="I1102">
        <v>224759</v>
      </c>
      <c r="J1102">
        <v>88368</v>
      </c>
      <c r="K1102">
        <v>34806</v>
      </c>
      <c r="L1102">
        <f>bbdd_Social_Media_Trends[[#This Row],[Likes]]+bbdd_Social_Media_Trends[[#This Row],[Shares]]+bbdd_Social_Media_Trends[[#This Row],[Comments]]</f>
        <v>347933</v>
      </c>
      <c r="M1102">
        <f>bbdd_Social_Media_Trends[[#This Row],[Interactions]]/bbdd_Social_Media_Trends[[#This Row],[Views]]</f>
        <v>9.5351853059712166E-2</v>
      </c>
      <c r="N1102" s="1" t="s">
        <v>16</v>
      </c>
      <c r="O1102" s="4">
        <f t="shared" si="17"/>
        <v>0</v>
      </c>
    </row>
    <row r="1103" spans="1:15">
      <c r="A1103" s="1" t="s">
        <v>1143</v>
      </c>
      <c r="B1103" s="2">
        <v>45061</v>
      </c>
      <c r="C1103" s="13" t="str">
        <f>TEXT(bbdd_Social_Media_Trends[[#This Row],[Post_Date]],"aaaa-mm")</f>
        <v>2023-05</v>
      </c>
      <c r="D1103" s="1" t="s">
        <v>12</v>
      </c>
      <c r="E1103" s="1" t="s">
        <v>31</v>
      </c>
      <c r="F1103" s="1" t="s">
        <v>41</v>
      </c>
      <c r="G1103" s="1" t="s">
        <v>60</v>
      </c>
      <c r="H1103">
        <v>1304352</v>
      </c>
      <c r="I1103">
        <v>334062</v>
      </c>
      <c r="J1103">
        <v>84453</v>
      </c>
      <c r="K1103">
        <v>42589</v>
      </c>
      <c r="L1103">
        <f>bbdd_Social_Media_Trends[[#This Row],[Likes]]+bbdd_Social_Media_Trends[[#This Row],[Shares]]+bbdd_Social_Media_Trends[[#This Row],[Comments]]</f>
        <v>461104</v>
      </c>
      <c r="M1103">
        <f>bbdd_Social_Media_Trends[[#This Row],[Interactions]]/bbdd_Social_Media_Trends[[#This Row],[Views]]</f>
        <v>0.35351193542847331</v>
      </c>
      <c r="N1103" s="1" t="s">
        <v>22</v>
      </c>
      <c r="O1103" s="4">
        <f t="shared" si="17"/>
        <v>0</v>
      </c>
    </row>
    <row r="1104" spans="1:15">
      <c r="A1104" s="1" t="s">
        <v>1144</v>
      </c>
      <c r="B1104" s="2">
        <v>44607</v>
      </c>
      <c r="C1104" s="13" t="str">
        <f>TEXT(bbdd_Social_Media_Trends[[#This Row],[Post_Date]],"aaaa-mm")</f>
        <v>2022-02</v>
      </c>
      <c r="D1104" s="1" t="s">
        <v>18</v>
      </c>
      <c r="E1104" s="1" t="s">
        <v>49</v>
      </c>
      <c r="F1104" s="1" t="s">
        <v>36</v>
      </c>
      <c r="G1104" s="1" t="s">
        <v>28</v>
      </c>
      <c r="H1104">
        <v>4113719</v>
      </c>
      <c r="I1104">
        <v>371010</v>
      </c>
      <c r="J1104">
        <v>23116</v>
      </c>
      <c r="K1104">
        <v>29531</v>
      </c>
      <c r="L1104">
        <f>bbdd_Social_Media_Trends[[#This Row],[Likes]]+bbdd_Social_Media_Trends[[#This Row],[Shares]]+bbdd_Social_Media_Trends[[#This Row],[Comments]]</f>
        <v>423657</v>
      </c>
      <c r="M1104">
        <f>bbdd_Social_Media_Trends[[#This Row],[Interactions]]/bbdd_Social_Media_Trends[[#This Row],[Views]]</f>
        <v>0.10298637315771933</v>
      </c>
      <c r="N1104" s="1" t="s">
        <v>29</v>
      </c>
      <c r="O1104" s="4">
        <f t="shared" si="17"/>
        <v>0</v>
      </c>
    </row>
    <row r="1105" spans="1:15">
      <c r="A1105" s="1" t="s">
        <v>1145</v>
      </c>
      <c r="B1105" s="2">
        <v>44929</v>
      </c>
      <c r="C1105" s="13" t="str">
        <f>TEXT(bbdd_Social_Media_Trends[[#This Row],[Post_Date]],"aaaa-mm")</f>
        <v>2023-01</v>
      </c>
      <c r="D1105" s="1" t="s">
        <v>12</v>
      </c>
      <c r="E1105" s="1" t="s">
        <v>57</v>
      </c>
      <c r="F1105" s="1" t="s">
        <v>41</v>
      </c>
      <c r="G1105" s="1" t="s">
        <v>44</v>
      </c>
      <c r="H1105">
        <v>2919564</v>
      </c>
      <c r="I1105">
        <v>36753</v>
      </c>
      <c r="J1105">
        <v>49519</v>
      </c>
      <c r="K1105">
        <v>6372</v>
      </c>
      <c r="L1105">
        <f>bbdd_Social_Media_Trends[[#This Row],[Likes]]+bbdd_Social_Media_Trends[[#This Row],[Shares]]+bbdd_Social_Media_Trends[[#This Row],[Comments]]</f>
        <v>92644</v>
      </c>
      <c r="M1105">
        <f>bbdd_Social_Media_Trends[[#This Row],[Interactions]]/bbdd_Social_Media_Trends[[#This Row],[Views]]</f>
        <v>3.1732135346236631E-2</v>
      </c>
      <c r="N1105" s="1" t="s">
        <v>16</v>
      </c>
      <c r="O1105" s="4">
        <f t="shared" si="17"/>
        <v>0</v>
      </c>
    </row>
    <row r="1106" spans="1:15">
      <c r="A1106" s="1" t="s">
        <v>1146</v>
      </c>
      <c r="B1106" s="2">
        <v>45071</v>
      </c>
      <c r="C1106" s="13" t="str">
        <f>TEXT(bbdd_Social_Media_Trends[[#This Row],[Post_Date]],"aaaa-mm")</f>
        <v>2023-05</v>
      </c>
      <c r="D1106" s="1" t="s">
        <v>27</v>
      </c>
      <c r="E1106" s="1" t="s">
        <v>39</v>
      </c>
      <c r="F1106" s="1" t="s">
        <v>36</v>
      </c>
      <c r="G1106" s="1" t="s">
        <v>60</v>
      </c>
      <c r="H1106">
        <v>4732496</v>
      </c>
      <c r="I1106">
        <v>365067</v>
      </c>
      <c r="J1106">
        <v>78267</v>
      </c>
      <c r="K1106">
        <v>37692</v>
      </c>
      <c r="L1106">
        <f>bbdd_Social_Media_Trends[[#This Row],[Likes]]+bbdd_Social_Media_Trends[[#This Row],[Shares]]+bbdd_Social_Media_Trends[[#This Row],[Comments]]</f>
        <v>481026</v>
      </c>
      <c r="M1106">
        <f>bbdd_Social_Media_Trends[[#This Row],[Interactions]]/bbdd_Social_Media_Trends[[#This Row],[Views]]</f>
        <v>0.10164319209144604</v>
      </c>
      <c r="N1106" s="1" t="s">
        <v>29</v>
      </c>
      <c r="O1106" s="4">
        <f t="shared" si="17"/>
        <v>0</v>
      </c>
    </row>
    <row r="1107" spans="1:15">
      <c r="A1107" s="1" t="s">
        <v>1147</v>
      </c>
      <c r="B1107" s="2">
        <v>45288</v>
      </c>
      <c r="C1107" s="13" t="str">
        <f>TEXT(bbdd_Social_Media_Trends[[#This Row],[Post_Date]],"aaaa-mm")</f>
        <v>2023-12</v>
      </c>
      <c r="D1107" s="1" t="s">
        <v>24</v>
      </c>
      <c r="E1107" s="1" t="s">
        <v>13</v>
      </c>
      <c r="F1107" s="1" t="s">
        <v>20</v>
      </c>
      <c r="G1107" s="1" t="s">
        <v>37</v>
      </c>
      <c r="H1107">
        <v>2040652</v>
      </c>
      <c r="I1107">
        <v>407996</v>
      </c>
      <c r="J1107">
        <v>11598</v>
      </c>
      <c r="K1107">
        <v>40259</v>
      </c>
      <c r="L1107">
        <f>bbdd_Social_Media_Trends[[#This Row],[Likes]]+bbdd_Social_Media_Trends[[#This Row],[Shares]]+bbdd_Social_Media_Trends[[#This Row],[Comments]]</f>
        <v>459853</v>
      </c>
      <c r="M1107">
        <f>bbdd_Social_Media_Trends[[#This Row],[Interactions]]/bbdd_Social_Media_Trends[[#This Row],[Views]]</f>
        <v>0.22534611486916928</v>
      </c>
      <c r="N1107" s="1" t="s">
        <v>29</v>
      </c>
      <c r="O1107" s="4">
        <f t="shared" si="17"/>
        <v>0</v>
      </c>
    </row>
    <row r="1108" spans="1:15">
      <c r="A1108" s="1" t="s">
        <v>1148</v>
      </c>
      <c r="B1108" s="2">
        <v>45115</v>
      </c>
      <c r="C1108" s="13" t="str">
        <f>TEXT(bbdd_Social_Media_Trends[[#This Row],[Post_Date]],"aaaa-mm")</f>
        <v>2023-07</v>
      </c>
      <c r="D1108" s="1" t="s">
        <v>27</v>
      </c>
      <c r="E1108" s="1" t="s">
        <v>39</v>
      </c>
      <c r="F1108" s="1" t="s">
        <v>41</v>
      </c>
      <c r="G1108" s="1" t="s">
        <v>50</v>
      </c>
      <c r="H1108">
        <v>3380651</v>
      </c>
      <c r="I1108">
        <v>451739</v>
      </c>
      <c r="J1108">
        <v>2827</v>
      </c>
      <c r="K1108">
        <v>2335</v>
      </c>
      <c r="L1108">
        <f>bbdd_Social_Media_Trends[[#This Row],[Likes]]+bbdd_Social_Media_Trends[[#This Row],[Shares]]+bbdd_Social_Media_Trends[[#This Row],[Comments]]</f>
        <v>456901</v>
      </c>
      <c r="M1108">
        <f>bbdd_Social_Media_Trends[[#This Row],[Interactions]]/bbdd_Social_Media_Trends[[#This Row],[Views]]</f>
        <v>0.13515177993824268</v>
      </c>
      <c r="N1108" s="1" t="s">
        <v>16</v>
      </c>
      <c r="O1108" s="4">
        <f t="shared" si="17"/>
        <v>0</v>
      </c>
    </row>
    <row r="1109" spans="1:15">
      <c r="A1109" s="1" t="s">
        <v>1149</v>
      </c>
      <c r="B1109" s="2">
        <v>45206</v>
      </c>
      <c r="C1109" s="13" t="str">
        <f>TEXT(bbdd_Social_Media_Trends[[#This Row],[Post_Date]],"aaaa-mm")</f>
        <v>2023-10</v>
      </c>
      <c r="D1109" s="1" t="s">
        <v>27</v>
      </c>
      <c r="E1109" s="1" t="s">
        <v>19</v>
      </c>
      <c r="F1109" s="1" t="s">
        <v>14</v>
      </c>
      <c r="G1109" s="1" t="s">
        <v>21</v>
      </c>
      <c r="H1109">
        <v>2592595</v>
      </c>
      <c r="I1109">
        <v>237876</v>
      </c>
      <c r="J1109">
        <v>33780</v>
      </c>
      <c r="K1109">
        <v>36343</v>
      </c>
      <c r="L1109">
        <f>bbdd_Social_Media_Trends[[#This Row],[Likes]]+bbdd_Social_Media_Trends[[#This Row],[Shares]]+bbdd_Social_Media_Trends[[#This Row],[Comments]]</f>
        <v>307999</v>
      </c>
      <c r="M1109">
        <f>bbdd_Social_Media_Trends[[#This Row],[Interactions]]/bbdd_Social_Media_Trends[[#This Row],[Views]]</f>
        <v>0.11879950397188917</v>
      </c>
      <c r="N1109" s="1" t="s">
        <v>16</v>
      </c>
      <c r="O1109" s="4">
        <f t="shared" si="17"/>
        <v>0</v>
      </c>
    </row>
    <row r="1110" spans="1:15">
      <c r="A1110" s="1" t="s">
        <v>1150</v>
      </c>
      <c r="B1110" s="2">
        <v>44730</v>
      </c>
      <c r="C1110" s="13" t="str">
        <f>TEXT(bbdd_Social_Media_Trends[[#This Row],[Post_Date]],"aaaa-mm")</f>
        <v>2022-06</v>
      </c>
      <c r="D1110" s="1" t="s">
        <v>18</v>
      </c>
      <c r="E1110" s="1" t="s">
        <v>39</v>
      </c>
      <c r="F1110" s="1" t="s">
        <v>32</v>
      </c>
      <c r="G1110" s="1" t="s">
        <v>50</v>
      </c>
      <c r="H1110">
        <v>4284095</v>
      </c>
      <c r="I1110">
        <v>435610</v>
      </c>
      <c r="J1110">
        <v>44348</v>
      </c>
      <c r="K1110">
        <v>35611</v>
      </c>
      <c r="L1110">
        <f>bbdd_Social_Media_Trends[[#This Row],[Likes]]+bbdd_Social_Media_Trends[[#This Row],[Shares]]+bbdd_Social_Media_Trends[[#This Row],[Comments]]</f>
        <v>515569</v>
      </c>
      <c r="M1110">
        <f>bbdd_Social_Media_Trends[[#This Row],[Interactions]]/bbdd_Social_Media_Trends[[#This Row],[Views]]</f>
        <v>0.12034490364942887</v>
      </c>
      <c r="N1110" s="1" t="s">
        <v>16</v>
      </c>
      <c r="O1110" s="4">
        <f t="shared" si="17"/>
        <v>0</v>
      </c>
    </row>
    <row r="1111" spans="1:15">
      <c r="A1111" s="1" t="s">
        <v>1151</v>
      </c>
      <c r="B1111" s="2">
        <v>44611</v>
      </c>
      <c r="C1111" s="13" t="str">
        <f>TEXT(bbdd_Social_Media_Trends[[#This Row],[Post_Date]],"aaaa-mm")</f>
        <v>2022-02</v>
      </c>
      <c r="D1111" s="1" t="s">
        <v>27</v>
      </c>
      <c r="E1111" s="1" t="s">
        <v>57</v>
      </c>
      <c r="F1111" s="1" t="s">
        <v>14</v>
      </c>
      <c r="G1111" s="1" t="s">
        <v>25</v>
      </c>
      <c r="H1111">
        <v>1562200</v>
      </c>
      <c r="I1111">
        <v>236997</v>
      </c>
      <c r="J1111">
        <v>84050</v>
      </c>
      <c r="K1111">
        <v>12958</v>
      </c>
      <c r="L1111">
        <f>bbdd_Social_Media_Trends[[#This Row],[Likes]]+bbdd_Social_Media_Trends[[#This Row],[Shares]]+bbdd_Social_Media_Trends[[#This Row],[Comments]]</f>
        <v>334005</v>
      </c>
      <c r="M1111">
        <f>bbdd_Social_Media_Trends[[#This Row],[Interactions]]/bbdd_Social_Media_Trends[[#This Row],[Views]]</f>
        <v>0.21380425041607989</v>
      </c>
      <c r="N1111" s="1" t="s">
        <v>22</v>
      </c>
      <c r="O1111" s="4">
        <f t="shared" si="17"/>
        <v>0</v>
      </c>
    </row>
    <row r="1112" spans="1:15">
      <c r="A1112" s="1" t="s">
        <v>1152</v>
      </c>
      <c r="B1112" s="2">
        <v>45000</v>
      </c>
      <c r="C1112" s="13" t="str">
        <f>TEXT(bbdd_Social_Media_Trends[[#This Row],[Post_Date]],"aaaa-mm")</f>
        <v>2023-03</v>
      </c>
      <c r="D1112" s="1" t="s">
        <v>24</v>
      </c>
      <c r="E1112" s="1" t="s">
        <v>59</v>
      </c>
      <c r="F1112" s="1" t="s">
        <v>41</v>
      </c>
      <c r="G1112" s="1" t="s">
        <v>60</v>
      </c>
      <c r="H1112">
        <v>3305437</v>
      </c>
      <c r="I1112">
        <v>493487</v>
      </c>
      <c r="J1112">
        <v>69852</v>
      </c>
      <c r="K1112">
        <v>38719</v>
      </c>
      <c r="L1112">
        <f>bbdd_Social_Media_Trends[[#This Row],[Likes]]+bbdd_Social_Media_Trends[[#This Row],[Shares]]+bbdd_Social_Media_Trends[[#This Row],[Comments]]</f>
        <v>602058</v>
      </c>
      <c r="M1112">
        <f>bbdd_Social_Media_Trends[[#This Row],[Interactions]]/bbdd_Social_Media_Trends[[#This Row],[Views]]</f>
        <v>0.18214172588979913</v>
      </c>
      <c r="N1112" s="1" t="s">
        <v>16</v>
      </c>
      <c r="O1112" s="4">
        <f t="shared" si="17"/>
        <v>0</v>
      </c>
    </row>
    <row r="1113" spans="1:15">
      <c r="A1113" s="1" t="s">
        <v>1153</v>
      </c>
      <c r="B1113" s="2">
        <v>45141</v>
      </c>
      <c r="C1113" s="13" t="str">
        <f>TEXT(bbdd_Social_Media_Trends[[#This Row],[Post_Date]],"aaaa-mm")</f>
        <v>2023-08</v>
      </c>
      <c r="D1113" s="1" t="s">
        <v>27</v>
      </c>
      <c r="E1113" s="1" t="s">
        <v>31</v>
      </c>
      <c r="F1113" s="1" t="s">
        <v>20</v>
      </c>
      <c r="G1113" s="1" t="s">
        <v>21</v>
      </c>
      <c r="H1113">
        <v>2293007</v>
      </c>
      <c r="I1113">
        <v>93269</v>
      </c>
      <c r="J1113">
        <v>84008</v>
      </c>
      <c r="K1113">
        <v>11949</v>
      </c>
      <c r="L1113">
        <f>bbdd_Social_Media_Trends[[#This Row],[Likes]]+bbdd_Social_Media_Trends[[#This Row],[Shares]]+bbdd_Social_Media_Trends[[#This Row],[Comments]]</f>
        <v>189226</v>
      </c>
      <c r="M1113">
        <f>bbdd_Social_Media_Trends[[#This Row],[Interactions]]/bbdd_Social_Media_Trends[[#This Row],[Views]]</f>
        <v>8.2523079955708817E-2</v>
      </c>
      <c r="N1113" s="1" t="s">
        <v>22</v>
      </c>
      <c r="O1113" s="4">
        <f t="shared" si="17"/>
        <v>0</v>
      </c>
    </row>
    <row r="1114" spans="1:15">
      <c r="A1114" s="1" t="s">
        <v>1154</v>
      </c>
      <c r="B1114" s="2">
        <v>45173</v>
      </c>
      <c r="C1114" s="13" t="str">
        <f>TEXT(bbdd_Social_Media_Trends[[#This Row],[Post_Date]],"aaaa-mm")</f>
        <v>2023-09</v>
      </c>
      <c r="D1114" s="1" t="s">
        <v>24</v>
      </c>
      <c r="E1114" s="1" t="s">
        <v>59</v>
      </c>
      <c r="F1114" s="1" t="s">
        <v>20</v>
      </c>
      <c r="G1114" s="1" t="s">
        <v>15</v>
      </c>
      <c r="H1114">
        <v>1191376</v>
      </c>
      <c r="I1114">
        <v>239380</v>
      </c>
      <c r="J1114">
        <v>16309</v>
      </c>
      <c r="K1114">
        <v>8387</v>
      </c>
      <c r="L1114">
        <f>bbdd_Social_Media_Trends[[#This Row],[Likes]]+bbdd_Social_Media_Trends[[#This Row],[Shares]]+bbdd_Social_Media_Trends[[#This Row],[Comments]]</f>
        <v>264076</v>
      </c>
      <c r="M1114">
        <f>bbdd_Social_Media_Trends[[#This Row],[Interactions]]/bbdd_Social_Media_Trends[[#This Row],[Views]]</f>
        <v>0.22165630329971395</v>
      </c>
      <c r="N1114" s="1" t="s">
        <v>29</v>
      </c>
      <c r="O1114" s="4">
        <f t="shared" si="17"/>
        <v>0</v>
      </c>
    </row>
    <row r="1115" spans="1:15">
      <c r="A1115" s="1" t="s">
        <v>1155</v>
      </c>
      <c r="B1115" s="2">
        <v>44635</v>
      </c>
      <c r="C1115" s="13" t="str">
        <f>TEXT(bbdd_Social_Media_Trends[[#This Row],[Post_Date]],"aaaa-mm")</f>
        <v>2022-03</v>
      </c>
      <c r="D1115" s="1" t="s">
        <v>27</v>
      </c>
      <c r="E1115" s="1" t="s">
        <v>49</v>
      </c>
      <c r="F1115" s="1" t="s">
        <v>41</v>
      </c>
      <c r="G1115" s="1" t="s">
        <v>21</v>
      </c>
      <c r="H1115">
        <v>660930</v>
      </c>
      <c r="I1115">
        <v>336481</v>
      </c>
      <c r="J1115">
        <v>11129</v>
      </c>
      <c r="K1115">
        <v>35123</v>
      </c>
      <c r="L1115">
        <f>bbdd_Social_Media_Trends[[#This Row],[Likes]]+bbdd_Social_Media_Trends[[#This Row],[Shares]]+bbdd_Social_Media_Trends[[#This Row],[Comments]]</f>
        <v>382733</v>
      </c>
      <c r="M1115">
        <f>bbdd_Social_Media_Trends[[#This Row],[Interactions]]/bbdd_Social_Media_Trends[[#This Row],[Views]]</f>
        <v>0.57908250495513902</v>
      </c>
      <c r="N1115" s="1" t="s">
        <v>29</v>
      </c>
      <c r="O1115" s="4">
        <f t="shared" si="17"/>
        <v>0</v>
      </c>
    </row>
    <row r="1116" spans="1:15">
      <c r="A1116" s="1" t="s">
        <v>1156</v>
      </c>
      <c r="B1116" s="2">
        <v>44762</v>
      </c>
      <c r="C1116" s="13" t="str">
        <f>TEXT(bbdd_Social_Media_Trends[[#This Row],[Post_Date]],"aaaa-mm")</f>
        <v>2022-07</v>
      </c>
      <c r="D1116" s="1" t="s">
        <v>12</v>
      </c>
      <c r="E1116" s="1" t="s">
        <v>35</v>
      </c>
      <c r="F1116" s="1" t="s">
        <v>41</v>
      </c>
      <c r="G1116" s="1" t="s">
        <v>21</v>
      </c>
      <c r="H1116">
        <v>790471</v>
      </c>
      <c r="I1116">
        <v>245250</v>
      </c>
      <c r="J1116">
        <v>99730</v>
      </c>
      <c r="K1116">
        <v>49881</v>
      </c>
      <c r="L1116">
        <f>bbdd_Social_Media_Trends[[#This Row],[Likes]]+bbdd_Social_Media_Trends[[#This Row],[Shares]]+bbdd_Social_Media_Trends[[#This Row],[Comments]]</f>
        <v>394861</v>
      </c>
      <c r="M1116">
        <f>bbdd_Social_Media_Trends[[#This Row],[Interactions]]/bbdd_Social_Media_Trends[[#This Row],[Views]]</f>
        <v>0.49952623182887163</v>
      </c>
      <c r="N1116" s="1" t="s">
        <v>22</v>
      </c>
      <c r="O1116" s="4">
        <f t="shared" si="17"/>
        <v>0</v>
      </c>
    </row>
    <row r="1117" spans="1:15">
      <c r="A1117" s="1" t="s">
        <v>1157</v>
      </c>
      <c r="B1117" s="2">
        <v>44775</v>
      </c>
      <c r="C1117" s="13" t="str">
        <f>TEXT(bbdd_Social_Media_Trends[[#This Row],[Post_Date]],"aaaa-mm")</f>
        <v>2022-08</v>
      </c>
      <c r="D1117" s="1" t="s">
        <v>27</v>
      </c>
      <c r="E1117" s="1" t="s">
        <v>35</v>
      </c>
      <c r="F1117" s="1" t="s">
        <v>41</v>
      </c>
      <c r="G1117" s="1" t="s">
        <v>37</v>
      </c>
      <c r="H1117">
        <v>4565789</v>
      </c>
      <c r="I1117">
        <v>300350</v>
      </c>
      <c r="J1117">
        <v>4163</v>
      </c>
      <c r="K1117">
        <v>15057</v>
      </c>
      <c r="L1117">
        <f>bbdd_Social_Media_Trends[[#This Row],[Likes]]+bbdd_Social_Media_Trends[[#This Row],[Shares]]+bbdd_Social_Media_Trends[[#This Row],[Comments]]</f>
        <v>319570</v>
      </c>
      <c r="M1117">
        <f>bbdd_Social_Media_Trends[[#This Row],[Interactions]]/bbdd_Social_Media_Trends[[#This Row],[Views]]</f>
        <v>6.9992283918507842E-2</v>
      </c>
      <c r="N1117" s="1" t="s">
        <v>22</v>
      </c>
      <c r="O1117" s="4">
        <f t="shared" si="17"/>
        <v>0</v>
      </c>
    </row>
    <row r="1118" spans="1:15">
      <c r="A1118" s="1" t="s">
        <v>1158</v>
      </c>
      <c r="B1118" s="2">
        <v>44733</v>
      </c>
      <c r="C1118" s="13" t="str">
        <f>TEXT(bbdd_Social_Media_Trends[[#This Row],[Post_Date]],"aaaa-mm")</f>
        <v>2022-06</v>
      </c>
      <c r="D1118" s="1" t="s">
        <v>18</v>
      </c>
      <c r="E1118" s="1" t="s">
        <v>52</v>
      </c>
      <c r="F1118" s="1" t="s">
        <v>20</v>
      </c>
      <c r="G1118" s="1" t="s">
        <v>60</v>
      </c>
      <c r="H1118">
        <v>1513083</v>
      </c>
      <c r="I1118">
        <v>352786</v>
      </c>
      <c r="J1118">
        <v>90781</v>
      </c>
      <c r="K1118">
        <v>29795</v>
      </c>
      <c r="L1118">
        <f>bbdd_Social_Media_Trends[[#This Row],[Likes]]+bbdd_Social_Media_Trends[[#This Row],[Shares]]+bbdd_Social_Media_Trends[[#This Row],[Comments]]</f>
        <v>473362</v>
      </c>
      <c r="M1118">
        <f>bbdd_Social_Media_Trends[[#This Row],[Interactions]]/bbdd_Social_Media_Trends[[#This Row],[Views]]</f>
        <v>0.3128460236484053</v>
      </c>
      <c r="N1118" s="1" t="s">
        <v>29</v>
      </c>
      <c r="O1118" s="4">
        <f t="shared" si="17"/>
        <v>0</v>
      </c>
    </row>
    <row r="1119" spans="1:15">
      <c r="A1119" s="1" t="s">
        <v>1159</v>
      </c>
      <c r="B1119" s="2">
        <v>44794</v>
      </c>
      <c r="C1119" s="13" t="str">
        <f>TEXT(bbdd_Social_Media_Trends[[#This Row],[Post_Date]],"aaaa-mm")</f>
        <v>2022-08</v>
      </c>
      <c r="D1119" s="1" t="s">
        <v>24</v>
      </c>
      <c r="E1119" s="1" t="s">
        <v>59</v>
      </c>
      <c r="F1119" s="1" t="s">
        <v>20</v>
      </c>
      <c r="G1119" s="1" t="s">
        <v>37</v>
      </c>
      <c r="H1119">
        <v>3829879</v>
      </c>
      <c r="I1119">
        <v>145994</v>
      </c>
      <c r="J1119">
        <v>75122</v>
      </c>
      <c r="K1119">
        <v>11620</v>
      </c>
      <c r="L1119">
        <f>bbdd_Social_Media_Trends[[#This Row],[Likes]]+bbdd_Social_Media_Trends[[#This Row],[Shares]]+bbdd_Social_Media_Trends[[#This Row],[Comments]]</f>
        <v>232736</v>
      </c>
      <c r="M1119">
        <f>bbdd_Social_Media_Trends[[#This Row],[Interactions]]/bbdd_Social_Media_Trends[[#This Row],[Views]]</f>
        <v>6.0768499474787588E-2</v>
      </c>
      <c r="N1119" s="1" t="s">
        <v>29</v>
      </c>
      <c r="O1119" s="4">
        <f t="shared" si="17"/>
        <v>0</v>
      </c>
    </row>
    <row r="1120" spans="1:15">
      <c r="A1120" s="1" t="s">
        <v>1160</v>
      </c>
      <c r="B1120" s="2">
        <v>45174</v>
      </c>
      <c r="C1120" s="13" t="str">
        <f>TEXT(bbdd_Social_Media_Trends[[#This Row],[Post_Date]],"aaaa-mm")</f>
        <v>2023-09</v>
      </c>
      <c r="D1120" s="1" t="s">
        <v>27</v>
      </c>
      <c r="E1120" s="1" t="s">
        <v>49</v>
      </c>
      <c r="F1120" s="1" t="s">
        <v>41</v>
      </c>
      <c r="G1120" s="1" t="s">
        <v>28</v>
      </c>
      <c r="H1120">
        <v>2754577</v>
      </c>
      <c r="I1120">
        <v>351227</v>
      </c>
      <c r="J1120">
        <v>85607</v>
      </c>
      <c r="K1120">
        <v>43219</v>
      </c>
      <c r="L1120">
        <f>bbdd_Social_Media_Trends[[#This Row],[Likes]]+bbdd_Social_Media_Trends[[#This Row],[Shares]]+bbdd_Social_Media_Trends[[#This Row],[Comments]]</f>
        <v>480053</v>
      </c>
      <c r="M1120">
        <f>bbdd_Social_Media_Trends[[#This Row],[Interactions]]/bbdd_Social_Media_Trends[[#This Row],[Views]]</f>
        <v>0.17427467084782891</v>
      </c>
      <c r="N1120" s="1" t="s">
        <v>16</v>
      </c>
      <c r="O1120" s="4">
        <f t="shared" si="17"/>
        <v>0</v>
      </c>
    </row>
    <row r="1121" spans="1:15">
      <c r="A1121" s="1" t="s">
        <v>1161</v>
      </c>
      <c r="B1121" s="2">
        <v>44612</v>
      </c>
      <c r="C1121" s="13" t="str">
        <f>TEXT(bbdd_Social_Media_Trends[[#This Row],[Post_Date]],"aaaa-mm")</f>
        <v>2022-02</v>
      </c>
      <c r="D1121" s="1" t="s">
        <v>24</v>
      </c>
      <c r="E1121" s="1" t="s">
        <v>52</v>
      </c>
      <c r="F1121" s="1" t="s">
        <v>14</v>
      </c>
      <c r="G1121" s="1" t="s">
        <v>50</v>
      </c>
      <c r="H1121">
        <v>3497840</v>
      </c>
      <c r="I1121">
        <v>366736</v>
      </c>
      <c r="J1121">
        <v>65404</v>
      </c>
      <c r="K1121">
        <v>28802</v>
      </c>
      <c r="L1121">
        <f>bbdd_Social_Media_Trends[[#This Row],[Likes]]+bbdd_Social_Media_Trends[[#This Row],[Shares]]+bbdd_Social_Media_Trends[[#This Row],[Comments]]</f>
        <v>460942</v>
      </c>
      <c r="M1121">
        <f>bbdd_Social_Media_Trends[[#This Row],[Interactions]]/bbdd_Social_Media_Trends[[#This Row],[Views]]</f>
        <v>0.13177904077945246</v>
      </c>
      <c r="N1121" s="1" t="s">
        <v>16</v>
      </c>
      <c r="O1121" s="4">
        <f t="shared" si="17"/>
        <v>0</v>
      </c>
    </row>
    <row r="1122" spans="1:15">
      <c r="A1122" s="1" t="s">
        <v>1162</v>
      </c>
      <c r="B1122" s="2">
        <v>44788</v>
      </c>
      <c r="C1122" s="13" t="str">
        <f>TEXT(bbdd_Social_Media_Trends[[#This Row],[Post_Date]],"aaaa-mm")</f>
        <v>2022-08</v>
      </c>
      <c r="D1122" s="1" t="s">
        <v>18</v>
      </c>
      <c r="E1122" s="1" t="s">
        <v>49</v>
      </c>
      <c r="F1122" s="1" t="s">
        <v>36</v>
      </c>
      <c r="G1122" s="1" t="s">
        <v>44</v>
      </c>
      <c r="H1122">
        <v>4746014</v>
      </c>
      <c r="I1122">
        <v>29305</v>
      </c>
      <c r="J1122">
        <v>89872</v>
      </c>
      <c r="K1122">
        <v>16323</v>
      </c>
      <c r="L1122">
        <f>bbdd_Social_Media_Trends[[#This Row],[Likes]]+bbdd_Social_Media_Trends[[#This Row],[Shares]]+bbdd_Social_Media_Trends[[#This Row],[Comments]]</f>
        <v>135500</v>
      </c>
      <c r="M1122">
        <f>bbdd_Social_Media_Trends[[#This Row],[Interactions]]/bbdd_Social_Media_Trends[[#This Row],[Views]]</f>
        <v>2.8550273977278617E-2</v>
      </c>
      <c r="N1122" s="1" t="s">
        <v>22</v>
      </c>
      <c r="O1122" s="4">
        <f t="shared" si="17"/>
        <v>0</v>
      </c>
    </row>
    <row r="1123" spans="1:15">
      <c r="A1123" s="1" t="s">
        <v>1163</v>
      </c>
      <c r="B1123" s="2">
        <v>44643</v>
      </c>
      <c r="C1123" s="13" t="str">
        <f>TEXT(bbdd_Social_Media_Trends[[#This Row],[Post_Date]],"aaaa-mm")</f>
        <v>2022-03</v>
      </c>
      <c r="D1123" s="1" t="s">
        <v>24</v>
      </c>
      <c r="E1123" s="1" t="s">
        <v>52</v>
      </c>
      <c r="F1123" s="1" t="s">
        <v>14</v>
      </c>
      <c r="G1123" s="1" t="s">
        <v>50</v>
      </c>
      <c r="H1123">
        <v>4161787</v>
      </c>
      <c r="I1123">
        <v>343575</v>
      </c>
      <c r="J1123">
        <v>2003</v>
      </c>
      <c r="K1123">
        <v>19921</v>
      </c>
      <c r="L1123">
        <f>bbdd_Social_Media_Trends[[#This Row],[Likes]]+bbdd_Social_Media_Trends[[#This Row],[Shares]]+bbdd_Social_Media_Trends[[#This Row],[Comments]]</f>
        <v>365499</v>
      </c>
      <c r="M1123">
        <f>bbdd_Social_Media_Trends[[#This Row],[Interactions]]/bbdd_Social_Media_Trends[[#This Row],[Views]]</f>
        <v>8.7822610815978808E-2</v>
      </c>
      <c r="N1123" s="1" t="s">
        <v>22</v>
      </c>
      <c r="O1123" s="4">
        <f t="shared" si="17"/>
        <v>0</v>
      </c>
    </row>
    <row r="1124" spans="1:15">
      <c r="A1124" s="1" t="s">
        <v>1164</v>
      </c>
      <c r="B1124" s="2">
        <v>44608</v>
      </c>
      <c r="C1124" s="13" t="str">
        <f>TEXT(bbdd_Social_Media_Trends[[#This Row],[Post_Date]],"aaaa-mm")</f>
        <v>2022-02</v>
      </c>
      <c r="D1124" s="1" t="s">
        <v>27</v>
      </c>
      <c r="E1124" s="1" t="s">
        <v>31</v>
      </c>
      <c r="F1124" s="1" t="s">
        <v>14</v>
      </c>
      <c r="G1124" s="1" t="s">
        <v>21</v>
      </c>
      <c r="H1124">
        <v>3873103</v>
      </c>
      <c r="I1124">
        <v>121317</v>
      </c>
      <c r="J1124">
        <v>4727</v>
      </c>
      <c r="K1124">
        <v>38875</v>
      </c>
      <c r="L1124">
        <f>bbdd_Social_Media_Trends[[#This Row],[Likes]]+bbdd_Social_Media_Trends[[#This Row],[Shares]]+bbdd_Social_Media_Trends[[#This Row],[Comments]]</f>
        <v>164919</v>
      </c>
      <c r="M1124">
        <f>bbdd_Social_Media_Trends[[#This Row],[Interactions]]/bbdd_Social_Media_Trends[[#This Row],[Views]]</f>
        <v>4.2580587193265969E-2</v>
      </c>
      <c r="N1124" s="1" t="s">
        <v>22</v>
      </c>
      <c r="O1124" s="4">
        <f t="shared" si="17"/>
        <v>0</v>
      </c>
    </row>
    <row r="1125" spans="1:15">
      <c r="A1125" s="1" t="s">
        <v>1165</v>
      </c>
      <c r="B1125" s="2">
        <v>44565</v>
      </c>
      <c r="C1125" s="13" t="str">
        <f>TEXT(bbdd_Social_Media_Trends[[#This Row],[Post_Date]],"aaaa-mm")</f>
        <v>2022-01</v>
      </c>
      <c r="D1125" s="1" t="s">
        <v>27</v>
      </c>
      <c r="E1125" s="1" t="s">
        <v>49</v>
      </c>
      <c r="F1125" s="1" t="s">
        <v>36</v>
      </c>
      <c r="G1125" s="1" t="s">
        <v>25</v>
      </c>
      <c r="H1125">
        <v>3620241</v>
      </c>
      <c r="I1125">
        <v>386951</v>
      </c>
      <c r="J1125">
        <v>38015</v>
      </c>
      <c r="K1125">
        <v>31259</v>
      </c>
      <c r="L1125">
        <f>bbdd_Social_Media_Trends[[#This Row],[Likes]]+bbdd_Social_Media_Trends[[#This Row],[Shares]]+bbdd_Social_Media_Trends[[#This Row],[Comments]]</f>
        <v>456225</v>
      </c>
      <c r="M1125">
        <f>bbdd_Social_Media_Trends[[#This Row],[Interactions]]/bbdd_Social_Media_Trends[[#This Row],[Views]]</f>
        <v>0.12602061575458651</v>
      </c>
      <c r="N1125" s="1" t="s">
        <v>16</v>
      </c>
      <c r="O1125" s="4">
        <f t="shared" si="17"/>
        <v>0</v>
      </c>
    </row>
    <row r="1126" spans="1:15">
      <c r="A1126" s="1" t="s">
        <v>1166</v>
      </c>
      <c r="B1126" s="2">
        <v>45057</v>
      </c>
      <c r="C1126" s="13" t="str">
        <f>TEXT(bbdd_Social_Media_Trends[[#This Row],[Post_Date]],"aaaa-mm")</f>
        <v>2023-05</v>
      </c>
      <c r="D1126" s="1" t="s">
        <v>27</v>
      </c>
      <c r="E1126" s="1" t="s">
        <v>57</v>
      </c>
      <c r="F1126" s="1" t="s">
        <v>14</v>
      </c>
      <c r="G1126" s="1" t="s">
        <v>21</v>
      </c>
      <c r="H1126">
        <v>3722406</v>
      </c>
      <c r="I1126">
        <v>295942</v>
      </c>
      <c r="J1126">
        <v>27878</v>
      </c>
      <c r="K1126">
        <v>47869</v>
      </c>
      <c r="L1126">
        <f>bbdd_Social_Media_Trends[[#This Row],[Likes]]+bbdd_Social_Media_Trends[[#This Row],[Shares]]+bbdd_Social_Media_Trends[[#This Row],[Comments]]</f>
        <v>371689</v>
      </c>
      <c r="M1126">
        <f>bbdd_Social_Media_Trends[[#This Row],[Interactions]]/bbdd_Social_Media_Trends[[#This Row],[Views]]</f>
        <v>9.9851816271519012E-2</v>
      </c>
      <c r="N1126" s="1" t="s">
        <v>22</v>
      </c>
      <c r="O1126" s="4">
        <f t="shared" si="17"/>
        <v>0</v>
      </c>
    </row>
    <row r="1127" spans="1:15">
      <c r="A1127" s="1" t="s">
        <v>1167</v>
      </c>
      <c r="B1127" s="2">
        <v>44796</v>
      </c>
      <c r="C1127" s="13" t="str">
        <f>TEXT(bbdd_Social_Media_Trends[[#This Row],[Post_Date]],"aaaa-mm")</f>
        <v>2022-08</v>
      </c>
      <c r="D1127" s="1" t="s">
        <v>27</v>
      </c>
      <c r="E1127" s="1" t="s">
        <v>31</v>
      </c>
      <c r="F1127" s="1" t="s">
        <v>14</v>
      </c>
      <c r="G1127" s="1" t="s">
        <v>21</v>
      </c>
      <c r="H1127">
        <v>2975095</v>
      </c>
      <c r="I1127">
        <v>449386</v>
      </c>
      <c r="J1127">
        <v>33351</v>
      </c>
      <c r="K1127">
        <v>13313</v>
      </c>
      <c r="L1127">
        <f>bbdd_Social_Media_Trends[[#This Row],[Likes]]+bbdd_Social_Media_Trends[[#This Row],[Shares]]+bbdd_Social_Media_Trends[[#This Row],[Comments]]</f>
        <v>496050</v>
      </c>
      <c r="M1127">
        <f>bbdd_Social_Media_Trends[[#This Row],[Interactions]]/bbdd_Social_Media_Trends[[#This Row],[Views]]</f>
        <v>0.16673417151385081</v>
      </c>
      <c r="N1127" s="1" t="s">
        <v>16</v>
      </c>
      <c r="O1127" s="4">
        <f t="shared" si="17"/>
        <v>0</v>
      </c>
    </row>
    <row r="1128" spans="1:15">
      <c r="A1128" s="1" t="s">
        <v>1168</v>
      </c>
      <c r="B1128" s="2">
        <v>44600</v>
      </c>
      <c r="C1128" s="13" t="str">
        <f>TEXT(bbdd_Social_Media_Trends[[#This Row],[Post_Date]],"aaaa-mm")</f>
        <v>2022-02</v>
      </c>
      <c r="D1128" s="1" t="s">
        <v>27</v>
      </c>
      <c r="E1128" s="1" t="s">
        <v>57</v>
      </c>
      <c r="F1128" s="1" t="s">
        <v>47</v>
      </c>
      <c r="G1128" s="1" t="s">
        <v>25</v>
      </c>
      <c r="H1128">
        <v>178206</v>
      </c>
      <c r="I1128">
        <v>37884</v>
      </c>
      <c r="J1128">
        <v>42111</v>
      </c>
      <c r="K1128">
        <v>34950</v>
      </c>
      <c r="L1128">
        <f>bbdd_Social_Media_Trends[[#This Row],[Likes]]+bbdd_Social_Media_Trends[[#This Row],[Shares]]+bbdd_Social_Media_Trends[[#This Row],[Comments]]</f>
        <v>114945</v>
      </c>
      <c r="M1128">
        <f>bbdd_Social_Media_Trends[[#This Row],[Interactions]]/bbdd_Social_Media_Trends[[#This Row],[Views]]</f>
        <v>0.64501195245951315</v>
      </c>
      <c r="N1128" s="1" t="s">
        <v>29</v>
      </c>
      <c r="O1128" s="4">
        <f t="shared" si="17"/>
        <v>0</v>
      </c>
    </row>
    <row r="1129" spans="1:15">
      <c r="A1129" s="1" t="s">
        <v>1169</v>
      </c>
      <c r="B1129" s="2">
        <v>44895</v>
      </c>
      <c r="C1129" s="13" t="str">
        <f>TEXT(bbdd_Social_Media_Trends[[#This Row],[Post_Date]],"aaaa-mm")</f>
        <v>2022-11</v>
      </c>
      <c r="D1129" s="1" t="s">
        <v>12</v>
      </c>
      <c r="E1129" s="1" t="s">
        <v>57</v>
      </c>
      <c r="F1129" s="1" t="s">
        <v>47</v>
      </c>
      <c r="G1129" s="1" t="s">
        <v>28</v>
      </c>
      <c r="H1129">
        <v>2221223</v>
      </c>
      <c r="I1129">
        <v>69758</v>
      </c>
      <c r="J1129">
        <v>80790</v>
      </c>
      <c r="K1129">
        <v>38108</v>
      </c>
      <c r="L1129">
        <f>bbdd_Social_Media_Trends[[#This Row],[Likes]]+bbdd_Social_Media_Trends[[#This Row],[Shares]]+bbdd_Social_Media_Trends[[#This Row],[Comments]]</f>
        <v>188656</v>
      </c>
      <c r="M1129">
        <f>bbdd_Social_Media_Trends[[#This Row],[Interactions]]/bbdd_Social_Media_Trends[[#This Row],[Views]]</f>
        <v>8.4933390298947919E-2</v>
      </c>
      <c r="N1129" s="1" t="s">
        <v>22</v>
      </c>
      <c r="O1129" s="4">
        <f t="shared" si="17"/>
        <v>0</v>
      </c>
    </row>
    <row r="1130" spans="1:15">
      <c r="A1130" s="1" t="s">
        <v>1170</v>
      </c>
      <c r="B1130" s="2">
        <v>45059</v>
      </c>
      <c r="C1130" s="13" t="str">
        <f>TEXT(bbdd_Social_Media_Trends[[#This Row],[Post_Date]],"aaaa-mm")</f>
        <v>2023-05</v>
      </c>
      <c r="D1130" s="1" t="s">
        <v>24</v>
      </c>
      <c r="E1130" s="1" t="s">
        <v>52</v>
      </c>
      <c r="F1130" s="1" t="s">
        <v>14</v>
      </c>
      <c r="G1130" s="1" t="s">
        <v>60</v>
      </c>
      <c r="H1130">
        <v>3283134</v>
      </c>
      <c r="I1130">
        <v>413608</v>
      </c>
      <c r="J1130">
        <v>67001</v>
      </c>
      <c r="K1130">
        <v>12600</v>
      </c>
      <c r="L1130">
        <f>bbdd_Social_Media_Trends[[#This Row],[Likes]]+bbdd_Social_Media_Trends[[#This Row],[Shares]]+bbdd_Social_Media_Trends[[#This Row],[Comments]]</f>
        <v>493209</v>
      </c>
      <c r="M1130">
        <f>bbdd_Social_Media_Trends[[#This Row],[Interactions]]/bbdd_Social_Media_Trends[[#This Row],[Views]]</f>
        <v>0.15022505934878078</v>
      </c>
      <c r="N1130" s="1" t="s">
        <v>16</v>
      </c>
      <c r="O1130" s="4">
        <f t="shared" si="17"/>
        <v>0</v>
      </c>
    </row>
    <row r="1131" spans="1:15">
      <c r="A1131" s="1" t="s">
        <v>1171</v>
      </c>
      <c r="B1131" s="2">
        <v>44724</v>
      </c>
      <c r="C1131" s="13" t="str">
        <f>TEXT(bbdd_Social_Media_Trends[[#This Row],[Post_Date]],"aaaa-mm")</f>
        <v>2022-06</v>
      </c>
      <c r="D1131" s="1" t="s">
        <v>24</v>
      </c>
      <c r="E1131" s="1" t="s">
        <v>31</v>
      </c>
      <c r="F1131" s="1" t="s">
        <v>41</v>
      </c>
      <c r="G1131" s="1" t="s">
        <v>44</v>
      </c>
      <c r="H1131">
        <v>2215064</v>
      </c>
      <c r="I1131">
        <v>29791</v>
      </c>
      <c r="J1131">
        <v>99856</v>
      </c>
      <c r="K1131">
        <v>25420</v>
      </c>
      <c r="L1131">
        <f>bbdd_Social_Media_Trends[[#This Row],[Likes]]+bbdd_Social_Media_Trends[[#This Row],[Shares]]+bbdd_Social_Media_Trends[[#This Row],[Comments]]</f>
        <v>155067</v>
      </c>
      <c r="M1131">
        <f>bbdd_Social_Media_Trends[[#This Row],[Interactions]]/bbdd_Social_Media_Trends[[#This Row],[Views]]</f>
        <v>7.0005652206888827E-2</v>
      </c>
      <c r="N1131" s="1" t="s">
        <v>16</v>
      </c>
      <c r="O1131" s="4">
        <f t="shared" si="17"/>
        <v>0</v>
      </c>
    </row>
    <row r="1132" spans="1:15">
      <c r="A1132" s="1" t="s">
        <v>1172</v>
      </c>
      <c r="B1132" s="2">
        <v>44792</v>
      </c>
      <c r="C1132" s="13" t="str">
        <f>TEXT(bbdd_Social_Media_Trends[[#This Row],[Post_Date]],"aaaa-mm")</f>
        <v>2022-08</v>
      </c>
      <c r="D1132" s="1" t="s">
        <v>24</v>
      </c>
      <c r="E1132" s="1" t="s">
        <v>59</v>
      </c>
      <c r="F1132" s="1" t="s">
        <v>14</v>
      </c>
      <c r="G1132" s="1" t="s">
        <v>25</v>
      </c>
      <c r="H1132">
        <v>2189190</v>
      </c>
      <c r="I1132">
        <v>105704</v>
      </c>
      <c r="J1132">
        <v>95438</v>
      </c>
      <c r="K1132">
        <v>38438</v>
      </c>
      <c r="L1132">
        <f>bbdd_Social_Media_Trends[[#This Row],[Likes]]+bbdd_Social_Media_Trends[[#This Row],[Shares]]+bbdd_Social_Media_Trends[[#This Row],[Comments]]</f>
        <v>239580</v>
      </c>
      <c r="M1132">
        <f>bbdd_Social_Media_Trends[[#This Row],[Interactions]]/bbdd_Social_Media_Trends[[#This Row],[Views]]</f>
        <v>0.1094377372452825</v>
      </c>
      <c r="N1132" s="1" t="s">
        <v>29</v>
      </c>
      <c r="O1132" s="4">
        <f t="shared" si="17"/>
        <v>0</v>
      </c>
    </row>
    <row r="1133" spans="1:15">
      <c r="A1133" s="1" t="s">
        <v>1173</v>
      </c>
      <c r="B1133" s="2">
        <v>45075</v>
      </c>
      <c r="C1133" s="13" t="str">
        <f>TEXT(bbdd_Social_Media_Trends[[#This Row],[Post_Date]],"aaaa-mm")</f>
        <v>2023-05</v>
      </c>
      <c r="D1133" s="1" t="s">
        <v>18</v>
      </c>
      <c r="E1133" s="1" t="s">
        <v>52</v>
      </c>
      <c r="F1133" s="1" t="s">
        <v>41</v>
      </c>
      <c r="G1133" s="1" t="s">
        <v>15</v>
      </c>
      <c r="H1133">
        <v>2085067</v>
      </c>
      <c r="I1133">
        <v>227030</v>
      </c>
      <c r="J1133">
        <v>40851</v>
      </c>
      <c r="K1133">
        <v>2906</v>
      </c>
      <c r="L1133">
        <f>bbdd_Social_Media_Trends[[#This Row],[Likes]]+bbdd_Social_Media_Trends[[#This Row],[Shares]]+bbdd_Social_Media_Trends[[#This Row],[Comments]]</f>
        <v>270787</v>
      </c>
      <c r="M1133">
        <f>bbdd_Social_Media_Trends[[#This Row],[Interactions]]/bbdd_Social_Media_Trends[[#This Row],[Views]]</f>
        <v>0.12986968764073289</v>
      </c>
      <c r="N1133" s="1" t="s">
        <v>29</v>
      </c>
      <c r="O1133" s="4">
        <f t="shared" si="17"/>
        <v>0</v>
      </c>
    </row>
    <row r="1134" spans="1:15">
      <c r="A1134" s="1" t="s">
        <v>1174</v>
      </c>
      <c r="B1134" s="2">
        <v>44642</v>
      </c>
      <c r="C1134" s="13" t="str">
        <f>TEXT(bbdd_Social_Media_Trends[[#This Row],[Post_Date]],"aaaa-mm")</f>
        <v>2022-03</v>
      </c>
      <c r="D1134" s="1" t="s">
        <v>18</v>
      </c>
      <c r="E1134" s="1" t="s">
        <v>49</v>
      </c>
      <c r="F1134" s="1" t="s">
        <v>41</v>
      </c>
      <c r="G1134" s="1" t="s">
        <v>21</v>
      </c>
      <c r="H1134">
        <v>4121250</v>
      </c>
      <c r="I1134">
        <v>73511</v>
      </c>
      <c r="J1134">
        <v>93273</v>
      </c>
      <c r="K1134">
        <v>36056</v>
      </c>
      <c r="L1134">
        <f>bbdd_Social_Media_Trends[[#This Row],[Likes]]+bbdd_Social_Media_Trends[[#This Row],[Shares]]+bbdd_Social_Media_Trends[[#This Row],[Comments]]</f>
        <v>202840</v>
      </c>
      <c r="M1134">
        <f>bbdd_Social_Media_Trends[[#This Row],[Interactions]]/bbdd_Social_Media_Trends[[#This Row],[Views]]</f>
        <v>4.9218077039733091E-2</v>
      </c>
      <c r="N1134" s="1" t="s">
        <v>22</v>
      </c>
      <c r="O1134" s="4">
        <f t="shared" si="17"/>
        <v>0</v>
      </c>
    </row>
    <row r="1135" spans="1:15">
      <c r="A1135" s="1" t="s">
        <v>1175</v>
      </c>
      <c r="B1135" s="2">
        <v>44928</v>
      </c>
      <c r="C1135" s="13" t="str">
        <f>TEXT(bbdd_Social_Media_Trends[[#This Row],[Post_Date]],"aaaa-mm")</f>
        <v>2023-01</v>
      </c>
      <c r="D1135" s="1" t="s">
        <v>24</v>
      </c>
      <c r="E1135" s="1" t="s">
        <v>52</v>
      </c>
      <c r="F1135" s="1" t="s">
        <v>41</v>
      </c>
      <c r="G1135" s="1" t="s">
        <v>60</v>
      </c>
      <c r="H1135">
        <v>1706185</v>
      </c>
      <c r="I1135">
        <v>35065</v>
      </c>
      <c r="J1135">
        <v>44031</v>
      </c>
      <c r="K1135">
        <v>14777</v>
      </c>
      <c r="L1135">
        <f>bbdd_Social_Media_Trends[[#This Row],[Likes]]+bbdd_Social_Media_Trends[[#This Row],[Shares]]+bbdd_Social_Media_Trends[[#This Row],[Comments]]</f>
        <v>93873</v>
      </c>
      <c r="M1135">
        <f>bbdd_Social_Media_Trends[[#This Row],[Interactions]]/bbdd_Social_Media_Trends[[#This Row],[Views]]</f>
        <v>5.5019238828145835E-2</v>
      </c>
      <c r="N1135" s="1" t="s">
        <v>22</v>
      </c>
      <c r="O1135" s="4">
        <f t="shared" si="17"/>
        <v>0</v>
      </c>
    </row>
    <row r="1136" spans="1:15">
      <c r="A1136" s="1" t="s">
        <v>1176</v>
      </c>
      <c r="B1136" s="2">
        <v>44580</v>
      </c>
      <c r="C1136" s="13" t="str">
        <f>TEXT(bbdd_Social_Media_Trends[[#This Row],[Post_Date]],"aaaa-mm")</f>
        <v>2022-01</v>
      </c>
      <c r="D1136" s="1" t="s">
        <v>24</v>
      </c>
      <c r="E1136" s="1" t="s">
        <v>19</v>
      </c>
      <c r="F1136" s="1" t="s">
        <v>14</v>
      </c>
      <c r="G1136" s="1" t="s">
        <v>50</v>
      </c>
      <c r="H1136">
        <v>697238</v>
      </c>
      <c r="I1136">
        <v>308437</v>
      </c>
      <c r="J1136">
        <v>36985</v>
      </c>
      <c r="K1136">
        <v>18584</v>
      </c>
      <c r="L1136">
        <f>bbdd_Social_Media_Trends[[#This Row],[Likes]]+bbdd_Social_Media_Trends[[#This Row],[Shares]]+bbdd_Social_Media_Trends[[#This Row],[Comments]]</f>
        <v>364006</v>
      </c>
      <c r="M1136">
        <f>bbdd_Social_Media_Trends[[#This Row],[Interactions]]/bbdd_Social_Media_Trends[[#This Row],[Views]]</f>
        <v>0.5220685045852349</v>
      </c>
      <c r="N1136" s="1" t="s">
        <v>22</v>
      </c>
      <c r="O1136" s="4">
        <f t="shared" si="17"/>
        <v>0</v>
      </c>
    </row>
    <row r="1137" spans="1:15">
      <c r="A1137" s="1" t="s">
        <v>1177</v>
      </c>
      <c r="B1137" s="2">
        <v>44816</v>
      </c>
      <c r="C1137" s="13" t="str">
        <f>TEXT(bbdd_Social_Media_Trends[[#This Row],[Post_Date]],"aaaa-mm")</f>
        <v>2022-09</v>
      </c>
      <c r="D1137" s="1" t="s">
        <v>12</v>
      </c>
      <c r="E1137" s="1" t="s">
        <v>19</v>
      </c>
      <c r="F1137" s="1" t="s">
        <v>41</v>
      </c>
      <c r="G1137" s="1" t="s">
        <v>15</v>
      </c>
      <c r="H1137">
        <v>492746</v>
      </c>
      <c r="I1137">
        <v>467395</v>
      </c>
      <c r="J1137">
        <v>66735</v>
      </c>
      <c r="K1137">
        <v>1125</v>
      </c>
      <c r="L1137">
        <f>bbdd_Social_Media_Trends[[#This Row],[Likes]]+bbdd_Social_Media_Trends[[#This Row],[Shares]]+bbdd_Social_Media_Trends[[#This Row],[Comments]]</f>
        <v>535255</v>
      </c>
      <c r="M1137">
        <f>bbdd_Social_Media_Trends[[#This Row],[Interactions]]/bbdd_Social_Media_Trends[[#This Row],[Views]]</f>
        <v>1.086269599347331</v>
      </c>
      <c r="N1137" s="1" t="s">
        <v>22</v>
      </c>
      <c r="O1137" s="4">
        <f t="shared" si="17"/>
        <v>0</v>
      </c>
    </row>
    <row r="1138" spans="1:15">
      <c r="A1138" s="1" t="s">
        <v>1178</v>
      </c>
      <c r="B1138" s="2">
        <v>45168</v>
      </c>
      <c r="C1138" s="13" t="str">
        <f>TEXT(bbdd_Social_Media_Trends[[#This Row],[Post_Date]],"aaaa-mm")</f>
        <v>2023-08</v>
      </c>
      <c r="D1138" s="1" t="s">
        <v>24</v>
      </c>
      <c r="E1138" s="1" t="s">
        <v>49</v>
      </c>
      <c r="F1138" s="1" t="s">
        <v>32</v>
      </c>
      <c r="G1138" s="1" t="s">
        <v>60</v>
      </c>
      <c r="H1138">
        <v>2611265</v>
      </c>
      <c r="I1138">
        <v>196133</v>
      </c>
      <c r="J1138">
        <v>74984</v>
      </c>
      <c r="K1138">
        <v>14125</v>
      </c>
      <c r="L1138">
        <f>bbdd_Social_Media_Trends[[#This Row],[Likes]]+bbdd_Social_Media_Trends[[#This Row],[Shares]]+bbdd_Social_Media_Trends[[#This Row],[Comments]]</f>
        <v>285242</v>
      </c>
      <c r="M1138">
        <f>bbdd_Social_Media_Trends[[#This Row],[Interactions]]/bbdd_Social_Media_Trends[[#This Row],[Views]]</f>
        <v>0.10923517911816687</v>
      </c>
      <c r="N1138" s="1" t="s">
        <v>22</v>
      </c>
      <c r="O1138" s="4">
        <f t="shared" si="17"/>
        <v>0</v>
      </c>
    </row>
    <row r="1139" spans="1:15">
      <c r="A1139" s="1" t="s">
        <v>1179</v>
      </c>
      <c r="B1139" s="2">
        <v>45029</v>
      </c>
      <c r="C1139" s="13" t="str">
        <f>TEXT(bbdd_Social_Media_Trends[[#This Row],[Post_Date]],"aaaa-mm")</f>
        <v>2023-04</v>
      </c>
      <c r="D1139" s="1" t="s">
        <v>18</v>
      </c>
      <c r="E1139" s="1" t="s">
        <v>13</v>
      </c>
      <c r="F1139" s="1" t="s">
        <v>47</v>
      </c>
      <c r="G1139" s="1" t="s">
        <v>15</v>
      </c>
      <c r="H1139">
        <v>4248915</v>
      </c>
      <c r="I1139">
        <v>261493</v>
      </c>
      <c r="J1139">
        <v>87021</v>
      </c>
      <c r="K1139">
        <v>28833</v>
      </c>
      <c r="L1139">
        <f>bbdd_Social_Media_Trends[[#This Row],[Likes]]+bbdd_Social_Media_Trends[[#This Row],[Shares]]+bbdd_Social_Media_Trends[[#This Row],[Comments]]</f>
        <v>377347</v>
      </c>
      <c r="M1139">
        <f>bbdd_Social_Media_Trends[[#This Row],[Interactions]]/bbdd_Social_Media_Trends[[#This Row],[Views]]</f>
        <v>8.8810202133956545E-2</v>
      </c>
      <c r="N1139" s="1" t="s">
        <v>22</v>
      </c>
      <c r="O1139" s="4">
        <f t="shared" si="17"/>
        <v>0</v>
      </c>
    </row>
    <row r="1140" spans="1:15">
      <c r="A1140" s="1" t="s">
        <v>1180</v>
      </c>
      <c r="B1140" s="2">
        <v>44742</v>
      </c>
      <c r="C1140" s="13" t="str">
        <f>TEXT(bbdd_Social_Media_Trends[[#This Row],[Post_Date]],"aaaa-mm")</f>
        <v>2022-06</v>
      </c>
      <c r="D1140" s="1" t="s">
        <v>27</v>
      </c>
      <c r="E1140" s="1" t="s">
        <v>31</v>
      </c>
      <c r="F1140" s="1" t="s">
        <v>32</v>
      </c>
      <c r="G1140" s="1" t="s">
        <v>50</v>
      </c>
      <c r="H1140">
        <v>3239323</v>
      </c>
      <c r="I1140">
        <v>38620</v>
      </c>
      <c r="J1140">
        <v>936</v>
      </c>
      <c r="K1140">
        <v>18479</v>
      </c>
      <c r="L1140">
        <f>bbdd_Social_Media_Trends[[#This Row],[Likes]]+bbdd_Social_Media_Trends[[#This Row],[Shares]]+bbdd_Social_Media_Trends[[#This Row],[Comments]]</f>
        <v>58035</v>
      </c>
      <c r="M1140">
        <f>bbdd_Social_Media_Trends[[#This Row],[Interactions]]/bbdd_Social_Media_Trends[[#This Row],[Views]]</f>
        <v>1.7915780550442177E-2</v>
      </c>
      <c r="N1140" s="1" t="s">
        <v>29</v>
      </c>
      <c r="O1140" s="4">
        <f t="shared" si="17"/>
        <v>0</v>
      </c>
    </row>
    <row r="1141" spans="1:15">
      <c r="A1141" s="1" t="s">
        <v>1181</v>
      </c>
      <c r="B1141" s="2">
        <v>44895</v>
      </c>
      <c r="C1141" s="13" t="str">
        <f>TEXT(bbdd_Social_Media_Trends[[#This Row],[Post_Date]],"aaaa-mm")</f>
        <v>2022-11</v>
      </c>
      <c r="D1141" s="1" t="s">
        <v>24</v>
      </c>
      <c r="E1141" s="1" t="s">
        <v>59</v>
      </c>
      <c r="F1141" s="1" t="s">
        <v>41</v>
      </c>
      <c r="G1141" s="1" t="s">
        <v>50</v>
      </c>
      <c r="H1141">
        <v>3551156</v>
      </c>
      <c r="I1141">
        <v>74808</v>
      </c>
      <c r="J1141">
        <v>24814</v>
      </c>
      <c r="K1141">
        <v>5993</v>
      </c>
      <c r="L1141">
        <f>bbdd_Social_Media_Trends[[#This Row],[Likes]]+bbdd_Social_Media_Trends[[#This Row],[Shares]]+bbdd_Social_Media_Trends[[#This Row],[Comments]]</f>
        <v>105615</v>
      </c>
      <c r="M1141">
        <f>bbdd_Social_Media_Trends[[#This Row],[Interactions]]/bbdd_Social_Media_Trends[[#This Row],[Views]]</f>
        <v>2.974101954405833E-2</v>
      </c>
      <c r="N1141" s="1" t="s">
        <v>29</v>
      </c>
      <c r="O1141" s="4">
        <f t="shared" si="17"/>
        <v>0</v>
      </c>
    </row>
    <row r="1142" spans="1:15">
      <c r="A1142" s="1" t="s">
        <v>1182</v>
      </c>
      <c r="B1142" s="2">
        <v>44769</v>
      </c>
      <c r="C1142" s="13" t="str">
        <f>TEXT(bbdd_Social_Media_Trends[[#This Row],[Post_Date]],"aaaa-mm")</f>
        <v>2022-07</v>
      </c>
      <c r="D1142" s="1" t="s">
        <v>12</v>
      </c>
      <c r="E1142" s="1" t="s">
        <v>57</v>
      </c>
      <c r="F1142" s="1" t="s">
        <v>32</v>
      </c>
      <c r="G1142" s="1" t="s">
        <v>25</v>
      </c>
      <c r="H1142">
        <v>4569045</v>
      </c>
      <c r="I1142">
        <v>140232</v>
      </c>
      <c r="J1142">
        <v>946</v>
      </c>
      <c r="K1142">
        <v>8215</v>
      </c>
      <c r="L1142">
        <f>bbdd_Social_Media_Trends[[#This Row],[Likes]]+bbdd_Social_Media_Trends[[#This Row],[Shares]]+bbdd_Social_Media_Trends[[#This Row],[Comments]]</f>
        <v>149393</v>
      </c>
      <c r="M1142">
        <f>bbdd_Social_Media_Trends[[#This Row],[Interactions]]/bbdd_Social_Media_Trends[[#This Row],[Views]]</f>
        <v>3.2696767048693981E-2</v>
      </c>
      <c r="N1142" s="1" t="s">
        <v>22</v>
      </c>
      <c r="O1142" s="4">
        <f t="shared" si="17"/>
        <v>0</v>
      </c>
    </row>
    <row r="1143" spans="1:15">
      <c r="A1143" s="1" t="s">
        <v>1183</v>
      </c>
      <c r="B1143" s="2">
        <v>45092</v>
      </c>
      <c r="C1143" s="13" t="str">
        <f>TEXT(bbdd_Social_Media_Trends[[#This Row],[Post_Date]],"aaaa-mm")</f>
        <v>2023-06</v>
      </c>
      <c r="D1143" s="1" t="s">
        <v>27</v>
      </c>
      <c r="E1143" s="1" t="s">
        <v>57</v>
      </c>
      <c r="F1143" s="1" t="s">
        <v>32</v>
      </c>
      <c r="G1143" s="1" t="s">
        <v>25</v>
      </c>
      <c r="H1143">
        <v>651443</v>
      </c>
      <c r="I1143">
        <v>338455</v>
      </c>
      <c r="J1143">
        <v>43231</v>
      </c>
      <c r="K1143">
        <v>38317</v>
      </c>
      <c r="L1143">
        <f>bbdd_Social_Media_Trends[[#This Row],[Likes]]+bbdd_Social_Media_Trends[[#This Row],[Shares]]+bbdd_Social_Media_Trends[[#This Row],[Comments]]</f>
        <v>420003</v>
      </c>
      <c r="M1143">
        <f>bbdd_Social_Media_Trends[[#This Row],[Interactions]]/bbdd_Social_Media_Trends[[#This Row],[Views]]</f>
        <v>0.64472716722721712</v>
      </c>
      <c r="N1143" s="1" t="s">
        <v>29</v>
      </c>
      <c r="O1143" s="4">
        <f t="shared" si="17"/>
        <v>0</v>
      </c>
    </row>
    <row r="1144" spans="1:15">
      <c r="A1144" s="1" t="s">
        <v>1184</v>
      </c>
      <c r="B1144" s="2">
        <v>44873</v>
      </c>
      <c r="C1144" s="13" t="str">
        <f>TEXT(bbdd_Social_Media_Trends[[#This Row],[Post_Date]],"aaaa-mm")</f>
        <v>2022-11</v>
      </c>
      <c r="D1144" s="1" t="s">
        <v>12</v>
      </c>
      <c r="E1144" s="1" t="s">
        <v>35</v>
      </c>
      <c r="F1144" s="1" t="s">
        <v>32</v>
      </c>
      <c r="G1144" s="1" t="s">
        <v>21</v>
      </c>
      <c r="H1144">
        <v>3484442</v>
      </c>
      <c r="I1144">
        <v>290461</v>
      </c>
      <c r="J1144">
        <v>51999</v>
      </c>
      <c r="K1144">
        <v>5863</v>
      </c>
      <c r="L1144">
        <f>bbdd_Social_Media_Trends[[#This Row],[Likes]]+bbdd_Social_Media_Trends[[#This Row],[Shares]]+bbdd_Social_Media_Trends[[#This Row],[Comments]]</f>
        <v>348323</v>
      </c>
      <c r="M1144">
        <f>bbdd_Social_Media_Trends[[#This Row],[Interactions]]/bbdd_Social_Media_Trends[[#This Row],[Views]]</f>
        <v>9.9965216812333224E-2</v>
      </c>
      <c r="N1144" s="1" t="s">
        <v>16</v>
      </c>
      <c r="O1144" s="4">
        <f t="shared" si="17"/>
        <v>0</v>
      </c>
    </row>
    <row r="1145" spans="1:15">
      <c r="A1145" s="1" t="s">
        <v>1185</v>
      </c>
      <c r="B1145" s="2">
        <v>44647</v>
      </c>
      <c r="C1145" s="13" t="str">
        <f>TEXT(bbdd_Social_Media_Trends[[#This Row],[Post_Date]],"aaaa-mm")</f>
        <v>2022-03</v>
      </c>
      <c r="D1145" s="1" t="s">
        <v>12</v>
      </c>
      <c r="E1145" s="1" t="s">
        <v>39</v>
      </c>
      <c r="F1145" s="1" t="s">
        <v>41</v>
      </c>
      <c r="G1145" s="1" t="s">
        <v>28</v>
      </c>
      <c r="H1145">
        <v>497423</v>
      </c>
      <c r="I1145">
        <v>158956</v>
      </c>
      <c r="J1145">
        <v>68044</v>
      </c>
      <c r="K1145">
        <v>30123</v>
      </c>
      <c r="L1145">
        <f>bbdd_Social_Media_Trends[[#This Row],[Likes]]+bbdd_Social_Media_Trends[[#This Row],[Shares]]+bbdd_Social_Media_Trends[[#This Row],[Comments]]</f>
        <v>257123</v>
      </c>
      <c r="M1145">
        <f>bbdd_Social_Media_Trends[[#This Row],[Interactions]]/bbdd_Social_Media_Trends[[#This Row],[Views]]</f>
        <v>0.5169101549385533</v>
      </c>
      <c r="N1145" s="1" t="s">
        <v>29</v>
      </c>
      <c r="O1145" s="4">
        <f t="shared" si="17"/>
        <v>0</v>
      </c>
    </row>
    <row r="1146" spans="1:15">
      <c r="A1146" s="1" t="s">
        <v>1186</v>
      </c>
      <c r="B1146" s="2">
        <v>44694</v>
      </c>
      <c r="C1146" s="13" t="str">
        <f>TEXT(bbdd_Social_Media_Trends[[#This Row],[Post_Date]],"aaaa-mm")</f>
        <v>2022-05</v>
      </c>
      <c r="D1146" s="1" t="s">
        <v>27</v>
      </c>
      <c r="E1146" s="1" t="s">
        <v>49</v>
      </c>
      <c r="F1146" s="1" t="s">
        <v>32</v>
      </c>
      <c r="G1146" s="1" t="s">
        <v>25</v>
      </c>
      <c r="H1146">
        <v>222706</v>
      </c>
      <c r="I1146">
        <v>422102</v>
      </c>
      <c r="J1146">
        <v>50384</v>
      </c>
      <c r="K1146">
        <v>8792</v>
      </c>
      <c r="L1146">
        <f>bbdd_Social_Media_Trends[[#This Row],[Likes]]+bbdd_Social_Media_Trends[[#This Row],[Shares]]+bbdd_Social_Media_Trends[[#This Row],[Comments]]</f>
        <v>481278</v>
      </c>
      <c r="M1146">
        <f>bbdd_Social_Media_Trends[[#This Row],[Interactions]]/bbdd_Social_Media_Trends[[#This Row],[Views]]</f>
        <v>2.1610464019828832</v>
      </c>
      <c r="N1146" s="1" t="s">
        <v>22</v>
      </c>
      <c r="O1146" s="4">
        <f t="shared" si="17"/>
        <v>0</v>
      </c>
    </row>
    <row r="1147" spans="1:15">
      <c r="A1147" s="1" t="s">
        <v>1187</v>
      </c>
      <c r="B1147" s="2">
        <v>45056</v>
      </c>
      <c r="C1147" s="13" t="str">
        <f>TEXT(bbdd_Social_Media_Trends[[#This Row],[Post_Date]],"aaaa-mm")</f>
        <v>2023-05</v>
      </c>
      <c r="D1147" s="1" t="s">
        <v>27</v>
      </c>
      <c r="E1147" s="1" t="s">
        <v>49</v>
      </c>
      <c r="F1147" s="1" t="s">
        <v>41</v>
      </c>
      <c r="G1147" s="1" t="s">
        <v>37</v>
      </c>
      <c r="H1147">
        <v>1128302</v>
      </c>
      <c r="I1147">
        <v>228488</v>
      </c>
      <c r="J1147">
        <v>52037</v>
      </c>
      <c r="K1147">
        <v>25873</v>
      </c>
      <c r="L1147">
        <f>bbdd_Social_Media_Trends[[#This Row],[Likes]]+bbdd_Social_Media_Trends[[#This Row],[Shares]]+bbdd_Social_Media_Trends[[#This Row],[Comments]]</f>
        <v>306398</v>
      </c>
      <c r="M1147">
        <f>bbdd_Social_Media_Trends[[#This Row],[Interactions]]/bbdd_Social_Media_Trends[[#This Row],[Views]]</f>
        <v>0.27155672860634827</v>
      </c>
      <c r="N1147" s="1" t="s">
        <v>22</v>
      </c>
      <c r="O1147" s="4">
        <f t="shared" si="17"/>
        <v>0</v>
      </c>
    </row>
    <row r="1148" spans="1:15">
      <c r="A1148" s="1" t="s">
        <v>1188</v>
      </c>
      <c r="B1148" s="2">
        <v>44839</v>
      </c>
      <c r="C1148" s="13" t="str">
        <f>TEXT(bbdd_Social_Media_Trends[[#This Row],[Post_Date]],"aaaa-mm")</f>
        <v>2022-10</v>
      </c>
      <c r="D1148" s="1" t="s">
        <v>27</v>
      </c>
      <c r="E1148" s="1" t="s">
        <v>19</v>
      </c>
      <c r="F1148" s="1" t="s">
        <v>41</v>
      </c>
      <c r="G1148" s="1" t="s">
        <v>60</v>
      </c>
      <c r="H1148">
        <v>2677335</v>
      </c>
      <c r="I1148">
        <v>7372</v>
      </c>
      <c r="J1148">
        <v>39950</v>
      </c>
      <c r="K1148">
        <v>10623</v>
      </c>
      <c r="L1148">
        <f>bbdd_Social_Media_Trends[[#This Row],[Likes]]+bbdd_Social_Media_Trends[[#This Row],[Shares]]+bbdd_Social_Media_Trends[[#This Row],[Comments]]</f>
        <v>57945</v>
      </c>
      <c r="M1148">
        <f>bbdd_Social_Media_Trends[[#This Row],[Interactions]]/bbdd_Social_Media_Trends[[#This Row],[Views]]</f>
        <v>2.1642790312008022E-2</v>
      </c>
      <c r="N1148" s="1" t="s">
        <v>22</v>
      </c>
      <c r="O1148" s="4">
        <f t="shared" si="17"/>
        <v>0</v>
      </c>
    </row>
    <row r="1149" spans="1:15">
      <c r="A1149" s="1" t="s">
        <v>1189</v>
      </c>
      <c r="B1149" s="2">
        <v>45112</v>
      </c>
      <c r="C1149" s="13" t="str">
        <f>TEXT(bbdd_Social_Media_Trends[[#This Row],[Post_Date]],"aaaa-mm")</f>
        <v>2023-07</v>
      </c>
      <c r="D1149" s="1" t="s">
        <v>27</v>
      </c>
      <c r="E1149" s="1" t="s">
        <v>19</v>
      </c>
      <c r="F1149" s="1" t="s">
        <v>20</v>
      </c>
      <c r="G1149" s="1" t="s">
        <v>21</v>
      </c>
      <c r="H1149">
        <v>1050909</v>
      </c>
      <c r="I1149">
        <v>258178</v>
      </c>
      <c r="J1149">
        <v>5642</v>
      </c>
      <c r="K1149">
        <v>13315</v>
      </c>
      <c r="L1149">
        <f>bbdd_Social_Media_Trends[[#This Row],[Likes]]+bbdd_Social_Media_Trends[[#This Row],[Shares]]+bbdd_Social_Media_Trends[[#This Row],[Comments]]</f>
        <v>277135</v>
      </c>
      <c r="M1149">
        <f>bbdd_Social_Media_Trends[[#This Row],[Interactions]]/bbdd_Social_Media_Trends[[#This Row],[Views]]</f>
        <v>0.26370979789877147</v>
      </c>
      <c r="N1149" s="1" t="s">
        <v>29</v>
      </c>
      <c r="O1149" s="4">
        <f t="shared" si="17"/>
        <v>0</v>
      </c>
    </row>
    <row r="1150" spans="1:15">
      <c r="A1150" s="1" t="s">
        <v>1190</v>
      </c>
      <c r="B1150" s="2">
        <v>44702</v>
      </c>
      <c r="C1150" s="13" t="str">
        <f>TEXT(bbdd_Social_Media_Trends[[#This Row],[Post_Date]],"aaaa-mm")</f>
        <v>2022-05</v>
      </c>
      <c r="D1150" s="1" t="s">
        <v>24</v>
      </c>
      <c r="E1150" s="1" t="s">
        <v>19</v>
      </c>
      <c r="F1150" s="1" t="s">
        <v>41</v>
      </c>
      <c r="G1150" s="1" t="s">
        <v>50</v>
      </c>
      <c r="H1150">
        <v>1015391</v>
      </c>
      <c r="I1150">
        <v>388747</v>
      </c>
      <c r="J1150">
        <v>2397</v>
      </c>
      <c r="K1150">
        <v>15351</v>
      </c>
      <c r="L1150">
        <f>bbdd_Social_Media_Trends[[#This Row],[Likes]]+bbdd_Social_Media_Trends[[#This Row],[Shares]]+bbdd_Social_Media_Trends[[#This Row],[Comments]]</f>
        <v>406495</v>
      </c>
      <c r="M1150">
        <f>bbdd_Social_Media_Trends[[#This Row],[Interactions]]/bbdd_Social_Media_Trends[[#This Row],[Views]]</f>
        <v>0.40033346760016586</v>
      </c>
      <c r="N1150" s="1" t="s">
        <v>16</v>
      </c>
      <c r="O1150" s="4">
        <f t="shared" si="17"/>
        <v>0</v>
      </c>
    </row>
    <row r="1151" spans="1:15">
      <c r="A1151" s="1" t="s">
        <v>1191</v>
      </c>
      <c r="B1151" s="2">
        <v>44838</v>
      </c>
      <c r="C1151" s="13" t="str">
        <f>TEXT(bbdd_Social_Media_Trends[[#This Row],[Post_Date]],"aaaa-mm")</f>
        <v>2022-10</v>
      </c>
      <c r="D1151" s="1" t="s">
        <v>24</v>
      </c>
      <c r="E1151" s="1" t="s">
        <v>59</v>
      </c>
      <c r="F1151" s="1" t="s">
        <v>32</v>
      </c>
      <c r="G1151" s="1" t="s">
        <v>50</v>
      </c>
      <c r="H1151">
        <v>1217360</v>
      </c>
      <c r="I1151">
        <v>423212</v>
      </c>
      <c r="J1151">
        <v>78276</v>
      </c>
      <c r="K1151">
        <v>46525</v>
      </c>
      <c r="L1151">
        <f>bbdd_Social_Media_Trends[[#This Row],[Likes]]+bbdd_Social_Media_Trends[[#This Row],[Shares]]+bbdd_Social_Media_Trends[[#This Row],[Comments]]</f>
        <v>548013</v>
      </c>
      <c r="M1151">
        <f>bbdd_Social_Media_Trends[[#This Row],[Interactions]]/bbdd_Social_Media_Trends[[#This Row],[Views]]</f>
        <v>0.45016511138857856</v>
      </c>
      <c r="N1151" s="1" t="s">
        <v>22</v>
      </c>
      <c r="O1151" s="4">
        <f t="shared" si="17"/>
        <v>0</v>
      </c>
    </row>
    <row r="1152" spans="1:15">
      <c r="A1152" s="1" t="s">
        <v>1192</v>
      </c>
      <c r="B1152" s="2">
        <v>45196</v>
      </c>
      <c r="C1152" s="13" t="str">
        <f>TEXT(bbdd_Social_Media_Trends[[#This Row],[Post_Date]],"aaaa-mm")</f>
        <v>2023-09</v>
      </c>
      <c r="D1152" s="1" t="s">
        <v>12</v>
      </c>
      <c r="E1152" s="1" t="s">
        <v>13</v>
      </c>
      <c r="F1152" s="1" t="s">
        <v>36</v>
      </c>
      <c r="G1152" s="1" t="s">
        <v>25</v>
      </c>
      <c r="H1152">
        <v>3371506</v>
      </c>
      <c r="I1152">
        <v>450959</v>
      </c>
      <c r="J1152">
        <v>9604</v>
      </c>
      <c r="K1152">
        <v>38602</v>
      </c>
      <c r="L1152">
        <f>bbdd_Social_Media_Trends[[#This Row],[Likes]]+bbdd_Social_Media_Trends[[#This Row],[Shares]]+bbdd_Social_Media_Trends[[#This Row],[Comments]]</f>
        <v>499165</v>
      </c>
      <c r="M1152">
        <f>bbdd_Social_Media_Trends[[#This Row],[Interactions]]/bbdd_Social_Media_Trends[[#This Row],[Views]]</f>
        <v>0.14805401503067175</v>
      </c>
      <c r="N1152" s="1" t="s">
        <v>29</v>
      </c>
      <c r="O1152" s="4">
        <f t="shared" si="17"/>
        <v>0</v>
      </c>
    </row>
    <row r="1153" spans="1:15">
      <c r="A1153" s="1" t="s">
        <v>1193</v>
      </c>
      <c r="B1153" s="2">
        <v>44884</v>
      </c>
      <c r="C1153" s="13" t="str">
        <f>TEXT(bbdd_Social_Media_Trends[[#This Row],[Post_Date]],"aaaa-mm")</f>
        <v>2022-11</v>
      </c>
      <c r="D1153" s="1" t="s">
        <v>27</v>
      </c>
      <c r="E1153" s="1" t="s">
        <v>46</v>
      </c>
      <c r="F1153" s="1" t="s">
        <v>47</v>
      </c>
      <c r="G1153" s="1" t="s">
        <v>60</v>
      </c>
      <c r="H1153">
        <v>2477176</v>
      </c>
      <c r="I1153">
        <v>11709</v>
      </c>
      <c r="J1153">
        <v>98546</v>
      </c>
      <c r="K1153">
        <v>46222</v>
      </c>
      <c r="L1153">
        <f>bbdd_Social_Media_Trends[[#This Row],[Likes]]+bbdd_Social_Media_Trends[[#This Row],[Shares]]+bbdd_Social_Media_Trends[[#This Row],[Comments]]</f>
        <v>156477</v>
      </c>
      <c r="M1153">
        <f>bbdd_Social_Media_Trends[[#This Row],[Interactions]]/bbdd_Social_Media_Trends[[#This Row],[Views]]</f>
        <v>6.3167493952791406E-2</v>
      </c>
      <c r="N1153" s="1" t="s">
        <v>16</v>
      </c>
      <c r="O1153" s="4">
        <f t="shared" si="17"/>
        <v>0</v>
      </c>
    </row>
    <row r="1154" spans="1:15">
      <c r="A1154" s="1" t="s">
        <v>1194</v>
      </c>
      <c r="B1154" s="2">
        <v>45246</v>
      </c>
      <c r="C1154" s="13" t="str">
        <f>TEXT(bbdd_Social_Media_Trends[[#This Row],[Post_Date]],"aaaa-mm")</f>
        <v>2023-11</v>
      </c>
      <c r="D1154" s="1" t="s">
        <v>18</v>
      </c>
      <c r="E1154" s="1" t="s">
        <v>31</v>
      </c>
      <c r="F1154" s="1" t="s">
        <v>47</v>
      </c>
      <c r="G1154" s="1" t="s">
        <v>50</v>
      </c>
      <c r="H1154">
        <v>2912775</v>
      </c>
      <c r="I1154">
        <v>178086</v>
      </c>
      <c r="J1154">
        <v>11014</v>
      </c>
      <c r="K1154">
        <v>25511</v>
      </c>
      <c r="L1154">
        <f>bbdd_Social_Media_Trends[[#This Row],[Likes]]+bbdd_Social_Media_Trends[[#This Row],[Shares]]+bbdd_Social_Media_Trends[[#This Row],[Comments]]</f>
        <v>214611</v>
      </c>
      <c r="M1154">
        <f>bbdd_Social_Media_Trends[[#This Row],[Interactions]]/bbdd_Social_Media_Trends[[#This Row],[Views]]</f>
        <v>7.3679223420964543E-2</v>
      </c>
      <c r="N1154" s="1" t="s">
        <v>22</v>
      </c>
      <c r="O1154" s="4">
        <f t="shared" ref="O1154:O1217" si="18">IF(ISERROR(VLOOKUP(A1154,A1155:A6152,1,FALSE)),0, 1)</f>
        <v>0</v>
      </c>
    </row>
    <row r="1155" spans="1:15">
      <c r="A1155" s="1" t="s">
        <v>1195</v>
      </c>
      <c r="B1155" s="2">
        <v>44667</v>
      </c>
      <c r="C1155" s="13" t="str">
        <f>TEXT(bbdd_Social_Media_Trends[[#This Row],[Post_Date]],"aaaa-mm")</f>
        <v>2022-04</v>
      </c>
      <c r="D1155" s="1" t="s">
        <v>27</v>
      </c>
      <c r="E1155" s="1" t="s">
        <v>46</v>
      </c>
      <c r="F1155" s="1" t="s">
        <v>14</v>
      </c>
      <c r="G1155" s="1" t="s">
        <v>25</v>
      </c>
      <c r="H1155">
        <v>962239</v>
      </c>
      <c r="I1155">
        <v>312622</v>
      </c>
      <c r="J1155">
        <v>27648</v>
      </c>
      <c r="K1155">
        <v>42018</v>
      </c>
      <c r="L1155">
        <f>bbdd_Social_Media_Trends[[#This Row],[Likes]]+bbdd_Social_Media_Trends[[#This Row],[Shares]]+bbdd_Social_Media_Trends[[#This Row],[Comments]]</f>
        <v>382288</v>
      </c>
      <c r="M1155">
        <f>bbdd_Social_Media_Trends[[#This Row],[Interactions]]/bbdd_Social_Media_Trends[[#This Row],[Views]]</f>
        <v>0.39729007034634845</v>
      </c>
      <c r="N1155" s="1" t="s">
        <v>29</v>
      </c>
      <c r="O1155" s="4">
        <f t="shared" si="18"/>
        <v>0</v>
      </c>
    </row>
    <row r="1156" spans="1:15">
      <c r="A1156" s="1" t="s">
        <v>1196</v>
      </c>
      <c r="B1156" s="2">
        <v>44867</v>
      </c>
      <c r="C1156" s="13" t="str">
        <f>TEXT(bbdd_Social_Media_Trends[[#This Row],[Post_Date]],"aaaa-mm")</f>
        <v>2022-11</v>
      </c>
      <c r="D1156" s="1" t="s">
        <v>12</v>
      </c>
      <c r="E1156" s="1" t="s">
        <v>13</v>
      </c>
      <c r="F1156" s="1" t="s">
        <v>32</v>
      </c>
      <c r="G1156" s="1" t="s">
        <v>25</v>
      </c>
      <c r="H1156">
        <v>3069640</v>
      </c>
      <c r="I1156">
        <v>139491</v>
      </c>
      <c r="J1156">
        <v>60853</v>
      </c>
      <c r="K1156">
        <v>30527</v>
      </c>
      <c r="L1156">
        <f>bbdd_Social_Media_Trends[[#This Row],[Likes]]+bbdd_Social_Media_Trends[[#This Row],[Shares]]+bbdd_Social_Media_Trends[[#This Row],[Comments]]</f>
        <v>230871</v>
      </c>
      <c r="M1156">
        <f>bbdd_Social_Media_Trends[[#This Row],[Interactions]]/bbdd_Social_Media_Trends[[#This Row],[Views]]</f>
        <v>7.5211099672925816E-2</v>
      </c>
      <c r="N1156" s="1" t="s">
        <v>22</v>
      </c>
      <c r="O1156" s="4">
        <f t="shared" si="18"/>
        <v>0</v>
      </c>
    </row>
    <row r="1157" spans="1:15">
      <c r="A1157" s="1" t="s">
        <v>1197</v>
      </c>
      <c r="B1157" s="2">
        <v>45093</v>
      </c>
      <c r="C1157" s="13" t="str">
        <f>TEXT(bbdd_Social_Media_Trends[[#This Row],[Post_Date]],"aaaa-mm")</f>
        <v>2023-06</v>
      </c>
      <c r="D1157" s="1" t="s">
        <v>27</v>
      </c>
      <c r="E1157" s="1" t="s">
        <v>19</v>
      </c>
      <c r="F1157" s="1" t="s">
        <v>36</v>
      </c>
      <c r="G1157" s="1" t="s">
        <v>60</v>
      </c>
      <c r="H1157">
        <v>1106136</v>
      </c>
      <c r="I1157">
        <v>186803</v>
      </c>
      <c r="J1157">
        <v>18713</v>
      </c>
      <c r="K1157">
        <v>7394</v>
      </c>
      <c r="L1157">
        <f>bbdd_Social_Media_Trends[[#This Row],[Likes]]+bbdd_Social_Media_Trends[[#This Row],[Shares]]+bbdd_Social_Media_Trends[[#This Row],[Comments]]</f>
        <v>212910</v>
      </c>
      <c r="M1157">
        <f>bbdd_Social_Media_Trends[[#This Row],[Interactions]]/bbdd_Social_Media_Trends[[#This Row],[Views]]</f>
        <v>0.19248085226409772</v>
      </c>
      <c r="N1157" s="1" t="s">
        <v>22</v>
      </c>
      <c r="O1157" s="4">
        <f t="shared" si="18"/>
        <v>0</v>
      </c>
    </row>
    <row r="1158" spans="1:15">
      <c r="A1158" s="1" t="s">
        <v>1198</v>
      </c>
      <c r="B1158" s="2">
        <v>45253</v>
      </c>
      <c r="C1158" s="13" t="str">
        <f>TEXT(bbdd_Social_Media_Trends[[#This Row],[Post_Date]],"aaaa-mm")</f>
        <v>2023-11</v>
      </c>
      <c r="D1158" s="1" t="s">
        <v>18</v>
      </c>
      <c r="E1158" s="1" t="s">
        <v>57</v>
      </c>
      <c r="F1158" s="1" t="s">
        <v>47</v>
      </c>
      <c r="G1158" s="1" t="s">
        <v>50</v>
      </c>
      <c r="H1158">
        <v>4018134</v>
      </c>
      <c r="I1158">
        <v>476460</v>
      </c>
      <c r="J1158">
        <v>96568</v>
      </c>
      <c r="K1158">
        <v>48685</v>
      </c>
      <c r="L1158">
        <f>bbdd_Social_Media_Trends[[#This Row],[Likes]]+bbdd_Social_Media_Trends[[#This Row],[Shares]]+bbdd_Social_Media_Trends[[#This Row],[Comments]]</f>
        <v>621713</v>
      </c>
      <c r="M1158">
        <f>bbdd_Social_Media_Trends[[#This Row],[Interactions]]/bbdd_Social_Media_Trends[[#This Row],[Views]]</f>
        <v>0.15472679607001658</v>
      </c>
      <c r="N1158" s="1" t="s">
        <v>22</v>
      </c>
      <c r="O1158" s="4">
        <f t="shared" si="18"/>
        <v>0</v>
      </c>
    </row>
    <row r="1159" spans="1:15">
      <c r="A1159" s="1" t="s">
        <v>1199</v>
      </c>
      <c r="B1159" s="2">
        <v>44564</v>
      </c>
      <c r="C1159" s="13" t="str">
        <f>TEXT(bbdd_Social_Media_Trends[[#This Row],[Post_Date]],"aaaa-mm")</f>
        <v>2022-01</v>
      </c>
      <c r="D1159" s="1" t="s">
        <v>18</v>
      </c>
      <c r="E1159" s="1" t="s">
        <v>57</v>
      </c>
      <c r="F1159" s="1" t="s">
        <v>14</v>
      </c>
      <c r="G1159" s="1" t="s">
        <v>25</v>
      </c>
      <c r="H1159">
        <v>1135196</v>
      </c>
      <c r="I1159">
        <v>106116</v>
      </c>
      <c r="J1159">
        <v>41569</v>
      </c>
      <c r="K1159">
        <v>21497</v>
      </c>
      <c r="L1159">
        <f>bbdd_Social_Media_Trends[[#This Row],[Likes]]+bbdd_Social_Media_Trends[[#This Row],[Shares]]+bbdd_Social_Media_Trends[[#This Row],[Comments]]</f>
        <v>169182</v>
      </c>
      <c r="M1159">
        <f>bbdd_Social_Media_Trends[[#This Row],[Interactions]]/bbdd_Social_Media_Trends[[#This Row],[Views]]</f>
        <v>0.14903329469096085</v>
      </c>
      <c r="N1159" s="1" t="s">
        <v>22</v>
      </c>
      <c r="O1159" s="4">
        <f t="shared" si="18"/>
        <v>0</v>
      </c>
    </row>
    <row r="1160" spans="1:15">
      <c r="A1160" s="1" t="s">
        <v>1200</v>
      </c>
      <c r="B1160" s="2">
        <v>44763</v>
      </c>
      <c r="C1160" s="13" t="str">
        <f>TEXT(bbdd_Social_Media_Trends[[#This Row],[Post_Date]],"aaaa-mm")</f>
        <v>2022-07</v>
      </c>
      <c r="D1160" s="1" t="s">
        <v>12</v>
      </c>
      <c r="E1160" s="1" t="s">
        <v>19</v>
      </c>
      <c r="F1160" s="1" t="s">
        <v>41</v>
      </c>
      <c r="G1160" s="1" t="s">
        <v>50</v>
      </c>
      <c r="H1160">
        <v>136335</v>
      </c>
      <c r="I1160">
        <v>97707</v>
      </c>
      <c r="J1160">
        <v>63913</v>
      </c>
      <c r="K1160">
        <v>30021</v>
      </c>
      <c r="L1160">
        <f>bbdd_Social_Media_Trends[[#This Row],[Likes]]+bbdd_Social_Media_Trends[[#This Row],[Shares]]+bbdd_Social_Media_Trends[[#This Row],[Comments]]</f>
        <v>191641</v>
      </c>
      <c r="M1160">
        <f>bbdd_Social_Media_Trends[[#This Row],[Interactions]]/bbdd_Social_Media_Trends[[#This Row],[Views]]</f>
        <v>1.4056625224630506</v>
      </c>
      <c r="N1160" s="1" t="s">
        <v>29</v>
      </c>
      <c r="O1160" s="4">
        <f t="shared" si="18"/>
        <v>0</v>
      </c>
    </row>
    <row r="1161" spans="1:15">
      <c r="A1161" s="1" t="s">
        <v>1201</v>
      </c>
      <c r="B1161" s="2">
        <v>45063</v>
      </c>
      <c r="C1161" s="13" t="str">
        <f>TEXT(bbdd_Social_Media_Trends[[#This Row],[Post_Date]],"aaaa-mm")</f>
        <v>2023-05</v>
      </c>
      <c r="D1161" s="1" t="s">
        <v>18</v>
      </c>
      <c r="E1161" s="1" t="s">
        <v>46</v>
      </c>
      <c r="F1161" s="1" t="s">
        <v>41</v>
      </c>
      <c r="G1161" s="1" t="s">
        <v>44</v>
      </c>
      <c r="H1161">
        <v>312301</v>
      </c>
      <c r="I1161">
        <v>376135</v>
      </c>
      <c r="J1161">
        <v>50291</v>
      </c>
      <c r="K1161">
        <v>40981</v>
      </c>
      <c r="L1161">
        <f>bbdd_Social_Media_Trends[[#This Row],[Likes]]+bbdd_Social_Media_Trends[[#This Row],[Shares]]+bbdd_Social_Media_Trends[[#This Row],[Comments]]</f>
        <v>467407</v>
      </c>
      <c r="M1161">
        <f>bbdd_Social_Media_Trends[[#This Row],[Interactions]]/bbdd_Social_Media_Trends[[#This Row],[Views]]</f>
        <v>1.4966554702034256</v>
      </c>
      <c r="N1161" s="1" t="s">
        <v>16</v>
      </c>
      <c r="O1161" s="4">
        <f t="shared" si="18"/>
        <v>0</v>
      </c>
    </row>
    <row r="1162" spans="1:15">
      <c r="A1162" s="1" t="s">
        <v>1202</v>
      </c>
      <c r="B1162" s="2">
        <v>44756</v>
      </c>
      <c r="C1162" s="13" t="str">
        <f>TEXT(bbdd_Social_Media_Trends[[#This Row],[Post_Date]],"aaaa-mm")</f>
        <v>2022-07</v>
      </c>
      <c r="D1162" s="1" t="s">
        <v>18</v>
      </c>
      <c r="E1162" s="1" t="s">
        <v>31</v>
      </c>
      <c r="F1162" s="1" t="s">
        <v>20</v>
      </c>
      <c r="G1162" s="1" t="s">
        <v>25</v>
      </c>
      <c r="H1162">
        <v>2930383</v>
      </c>
      <c r="I1162">
        <v>479741</v>
      </c>
      <c r="J1162">
        <v>220</v>
      </c>
      <c r="K1162">
        <v>33112</v>
      </c>
      <c r="L1162">
        <f>bbdd_Social_Media_Trends[[#This Row],[Likes]]+bbdd_Social_Media_Trends[[#This Row],[Shares]]+bbdd_Social_Media_Trends[[#This Row],[Comments]]</f>
        <v>513073</v>
      </c>
      <c r="M1162">
        <f>bbdd_Social_Media_Trends[[#This Row],[Interactions]]/bbdd_Social_Media_Trends[[#This Row],[Views]]</f>
        <v>0.17508735206285322</v>
      </c>
      <c r="N1162" s="1" t="s">
        <v>29</v>
      </c>
      <c r="O1162" s="4">
        <f t="shared" si="18"/>
        <v>0</v>
      </c>
    </row>
    <row r="1163" spans="1:15">
      <c r="A1163" s="1" t="s">
        <v>1203</v>
      </c>
      <c r="B1163" s="2">
        <v>45061</v>
      </c>
      <c r="C1163" s="13" t="str">
        <f>TEXT(bbdd_Social_Media_Trends[[#This Row],[Post_Date]],"aaaa-mm")</f>
        <v>2023-05</v>
      </c>
      <c r="D1163" s="1" t="s">
        <v>24</v>
      </c>
      <c r="E1163" s="1" t="s">
        <v>59</v>
      </c>
      <c r="F1163" s="1" t="s">
        <v>47</v>
      </c>
      <c r="G1163" s="1" t="s">
        <v>21</v>
      </c>
      <c r="H1163">
        <v>963339</v>
      </c>
      <c r="I1163">
        <v>243870</v>
      </c>
      <c r="J1163">
        <v>4291</v>
      </c>
      <c r="K1163">
        <v>30134</v>
      </c>
      <c r="L1163">
        <f>bbdd_Social_Media_Trends[[#This Row],[Likes]]+bbdd_Social_Media_Trends[[#This Row],[Shares]]+bbdd_Social_Media_Trends[[#This Row],[Comments]]</f>
        <v>278295</v>
      </c>
      <c r="M1163">
        <f>bbdd_Social_Media_Trends[[#This Row],[Interactions]]/bbdd_Social_Media_Trends[[#This Row],[Views]]</f>
        <v>0.28888584392410149</v>
      </c>
      <c r="N1163" s="1" t="s">
        <v>29</v>
      </c>
      <c r="O1163" s="4">
        <f t="shared" si="18"/>
        <v>0</v>
      </c>
    </row>
    <row r="1164" spans="1:15">
      <c r="A1164" s="1" t="s">
        <v>1204</v>
      </c>
      <c r="B1164" s="2">
        <v>45253</v>
      </c>
      <c r="C1164" s="13" t="str">
        <f>TEXT(bbdd_Social_Media_Trends[[#This Row],[Post_Date]],"aaaa-mm")</f>
        <v>2023-11</v>
      </c>
      <c r="D1164" s="1" t="s">
        <v>12</v>
      </c>
      <c r="E1164" s="1" t="s">
        <v>31</v>
      </c>
      <c r="F1164" s="1" t="s">
        <v>36</v>
      </c>
      <c r="G1164" s="1" t="s">
        <v>44</v>
      </c>
      <c r="H1164">
        <v>2542362</v>
      </c>
      <c r="I1164">
        <v>339645</v>
      </c>
      <c r="J1164">
        <v>75620</v>
      </c>
      <c r="K1164">
        <v>27672</v>
      </c>
      <c r="L1164">
        <f>bbdd_Social_Media_Trends[[#This Row],[Likes]]+bbdd_Social_Media_Trends[[#This Row],[Shares]]+bbdd_Social_Media_Trends[[#This Row],[Comments]]</f>
        <v>442937</v>
      </c>
      <c r="M1164">
        <f>bbdd_Social_Media_Trends[[#This Row],[Interactions]]/bbdd_Social_Media_Trends[[#This Row],[Views]]</f>
        <v>0.17422263233953308</v>
      </c>
      <c r="N1164" s="1" t="s">
        <v>16</v>
      </c>
      <c r="O1164" s="4">
        <f t="shared" si="18"/>
        <v>0</v>
      </c>
    </row>
    <row r="1165" spans="1:15">
      <c r="A1165" s="1" t="s">
        <v>1205</v>
      </c>
      <c r="B1165" s="2">
        <v>45103</v>
      </c>
      <c r="C1165" s="13" t="str">
        <f>TEXT(bbdd_Social_Media_Trends[[#This Row],[Post_Date]],"aaaa-mm")</f>
        <v>2023-06</v>
      </c>
      <c r="D1165" s="1" t="s">
        <v>27</v>
      </c>
      <c r="E1165" s="1" t="s">
        <v>46</v>
      </c>
      <c r="F1165" s="1" t="s">
        <v>20</v>
      </c>
      <c r="G1165" s="1" t="s">
        <v>60</v>
      </c>
      <c r="H1165">
        <v>929670</v>
      </c>
      <c r="I1165">
        <v>415475</v>
      </c>
      <c r="J1165">
        <v>77500</v>
      </c>
      <c r="K1165">
        <v>1737</v>
      </c>
      <c r="L1165">
        <f>bbdd_Social_Media_Trends[[#This Row],[Likes]]+bbdd_Social_Media_Trends[[#This Row],[Shares]]+bbdd_Social_Media_Trends[[#This Row],[Comments]]</f>
        <v>494712</v>
      </c>
      <c r="M1165">
        <f>bbdd_Social_Media_Trends[[#This Row],[Interactions]]/bbdd_Social_Media_Trends[[#This Row],[Views]]</f>
        <v>0.53213720997773406</v>
      </c>
      <c r="N1165" s="1" t="s">
        <v>22</v>
      </c>
      <c r="O1165" s="4">
        <f t="shared" si="18"/>
        <v>0</v>
      </c>
    </row>
    <row r="1166" spans="1:15">
      <c r="A1166" s="1" t="s">
        <v>1206</v>
      </c>
      <c r="B1166" s="2">
        <v>45157</v>
      </c>
      <c r="C1166" s="13" t="str">
        <f>TEXT(bbdd_Social_Media_Trends[[#This Row],[Post_Date]],"aaaa-mm")</f>
        <v>2023-08</v>
      </c>
      <c r="D1166" s="1" t="s">
        <v>18</v>
      </c>
      <c r="E1166" s="1" t="s">
        <v>59</v>
      </c>
      <c r="F1166" s="1" t="s">
        <v>47</v>
      </c>
      <c r="G1166" s="1" t="s">
        <v>44</v>
      </c>
      <c r="H1166">
        <v>2808211</v>
      </c>
      <c r="I1166">
        <v>93056</v>
      </c>
      <c r="J1166">
        <v>17427</v>
      </c>
      <c r="K1166">
        <v>27332</v>
      </c>
      <c r="L1166">
        <f>bbdd_Social_Media_Trends[[#This Row],[Likes]]+bbdd_Social_Media_Trends[[#This Row],[Shares]]+bbdd_Social_Media_Trends[[#This Row],[Comments]]</f>
        <v>137815</v>
      </c>
      <c r="M1166">
        <f>bbdd_Social_Media_Trends[[#This Row],[Interactions]]/bbdd_Social_Media_Trends[[#This Row],[Views]]</f>
        <v>4.9075728283950175E-2</v>
      </c>
      <c r="N1166" s="1" t="s">
        <v>29</v>
      </c>
      <c r="O1166" s="4">
        <f t="shared" si="18"/>
        <v>0</v>
      </c>
    </row>
    <row r="1167" spans="1:15">
      <c r="A1167" s="1" t="s">
        <v>1207</v>
      </c>
      <c r="B1167" s="2">
        <v>45232</v>
      </c>
      <c r="C1167" s="13" t="str">
        <f>TEXT(bbdd_Social_Media_Trends[[#This Row],[Post_Date]],"aaaa-mm")</f>
        <v>2023-11</v>
      </c>
      <c r="D1167" s="1" t="s">
        <v>24</v>
      </c>
      <c r="E1167" s="1" t="s">
        <v>13</v>
      </c>
      <c r="F1167" s="1" t="s">
        <v>41</v>
      </c>
      <c r="G1167" s="1" t="s">
        <v>21</v>
      </c>
      <c r="H1167">
        <v>209672</v>
      </c>
      <c r="I1167">
        <v>221957</v>
      </c>
      <c r="J1167">
        <v>65127</v>
      </c>
      <c r="K1167">
        <v>34835</v>
      </c>
      <c r="L1167">
        <f>bbdd_Social_Media_Trends[[#This Row],[Likes]]+bbdd_Social_Media_Trends[[#This Row],[Shares]]+bbdd_Social_Media_Trends[[#This Row],[Comments]]</f>
        <v>321919</v>
      </c>
      <c r="M1167">
        <f>bbdd_Social_Media_Trends[[#This Row],[Interactions]]/bbdd_Social_Media_Trends[[#This Row],[Views]]</f>
        <v>1.5353456827807241</v>
      </c>
      <c r="N1167" s="1" t="s">
        <v>22</v>
      </c>
      <c r="O1167" s="4">
        <f t="shared" si="18"/>
        <v>0</v>
      </c>
    </row>
    <row r="1168" spans="1:15">
      <c r="A1168" s="1" t="s">
        <v>1208</v>
      </c>
      <c r="B1168" s="2">
        <v>45015</v>
      </c>
      <c r="C1168" s="13" t="str">
        <f>TEXT(bbdd_Social_Media_Trends[[#This Row],[Post_Date]],"aaaa-mm")</f>
        <v>2023-03</v>
      </c>
      <c r="D1168" s="1" t="s">
        <v>24</v>
      </c>
      <c r="E1168" s="1" t="s">
        <v>35</v>
      </c>
      <c r="F1168" s="1" t="s">
        <v>36</v>
      </c>
      <c r="G1168" s="1" t="s">
        <v>50</v>
      </c>
      <c r="H1168">
        <v>3737771</v>
      </c>
      <c r="I1168">
        <v>3185</v>
      </c>
      <c r="J1168">
        <v>21475</v>
      </c>
      <c r="K1168">
        <v>43289</v>
      </c>
      <c r="L1168">
        <f>bbdd_Social_Media_Trends[[#This Row],[Likes]]+bbdd_Social_Media_Trends[[#This Row],[Shares]]+bbdd_Social_Media_Trends[[#This Row],[Comments]]</f>
        <v>67949</v>
      </c>
      <c r="M1168">
        <f>bbdd_Social_Media_Trends[[#This Row],[Interactions]]/bbdd_Social_Media_Trends[[#This Row],[Views]]</f>
        <v>1.8179016317479053E-2</v>
      </c>
      <c r="N1168" s="1" t="s">
        <v>22</v>
      </c>
      <c r="O1168" s="4">
        <f t="shared" si="18"/>
        <v>0</v>
      </c>
    </row>
    <row r="1169" spans="1:15">
      <c r="A1169" s="1" t="s">
        <v>1209</v>
      </c>
      <c r="B1169" s="2">
        <v>44916</v>
      </c>
      <c r="C1169" s="13" t="str">
        <f>TEXT(bbdd_Social_Media_Trends[[#This Row],[Post_Date]],"aaaa-mm")</f>
        <v>2022-12</v>
      </c>
      <c r="D1169" s="1" t="s">
        <v>27</v>
      </c>
      <c r="E1169" s="1" t="s">
        <v>13</v>
      </c>
      <c r="F1169" s="1" t="s">
        <v>14</v>
      </c>
      <c r="G1169" s="1" t="s">
        <v>60</v>
      </c>
      <c r="H1169">
        <v>4446755</v>
      </c>
      <c r="I1169">
        <v>221164</v>
      </c>
      <c r="J1169">
        <v>44206</v>
      </c>
      <c r="K1169">
        <v>37039</v>
      </c>
      <c r="L1169">
        <f>bbdd_Social_Media_Trends[[#This Row],[Likes]]+bbdd_Social_Media_Trends[[#This Row],[Shares]]+bbdd_Social_Media_Trends[[#This Row],[Comments]]</f>
        <v>302409</v>
      </c>
      <c r="M1169">
        <f>bbdd_Social_Media_Trends[[#This Row],[Interactions]]/bbdd_Social_Media_Trends[[#This Row],[Views]]</f>
        <v>6.8006670032416894E-2</v>
      </c>
      <c r="N1169" s="1" t="s">
        <v>29</v>
      </c>
      <c r="O1169" s="4">
        <f t="shared" si="18"/>
        <v>0</v>
      </c>
    </row>
    <row r="1170" spans="1:15">
      <c r="A1170" s="1" t="s">
        <v>1210</v>
      </c>
      <c r="B1170" s="2">
        <v>45159</v>
      </c>
      <c r="C1170" s="13" t="str">
        <f>TEXT(bbdd_Social_Media_Trends[[#This Row],[Post_Date]],"aaaa-mm")</f>
        <v>2023-08</v>
      </c>
      <c r="D1170" s="1" t="s">
        <v>12</v>
      </c>
      <c r="E1170" s="1" t="s">
        <v>39</v>
      </c>
      <c r="F1170" s="1" t="s">
        <v>32</v>
      </c>
      <c r="G1170" s="1" t="s">
        <v>15</v>
      </c>
      <c r="H1170">
        <v>2013957</v>
      </c>
      <c r="I1170">
        <v>449783</v>
      </c>
      <c r="J1170">
        <v>37315</v>
      </c>
      <c r="K1170">
        <v>45597</v>
      </c>
      <c r="L1170">
        <f>bbdd_Social_Media_Trends[[#This Row],[Likes]]+bbdd_Social_Media_Trends[[#This Row],[Shares]]+bbdd_Social_Media_Trends[[#This Row],[Comments]]</f>
        <v>532695</v>
      </c>
      <c r="M1170">
        <f>bbdd_Social_Media_Trends[[#This Row],[Interactions]]/bbdd_Social_Media_Trends[[#This Row],[Views]]</f>
        <v>0.26450167506058969</v>
      </c>
      <c r="N1170" s="1" t="s">
        <v>22</v>
      </c>
      <c r="O1170" s="4">
        <f t="shared" si="18"/>
        <v>0</v>
      </c>
    </row>
    <row r="1171" spans="1:15">
      <c r="A1171" s="1" t="s">
        <v>1211</v>
      </c>
      <c r="B1171" s="2">
        <v>45068</v>
      </c>
      <c r="C1171" s="13" t="str">
        <f>TEXT(bbdd_Social_Media_Trends[[#This Row],[Post_Date]],"aaaa-mm")</f>
        <v>2023-05</v>
      </c>
      <c r="D1171" s="1" t="s">
        <v>12</v>
      </c>
      <c r="E1171" s="1" t="s">
        <v>57</v>
      </c>
      <c r="F1171" s="1" t="s">
        <v>47</v>
      </c>
      <c r="G1171" s="1" t="s">
        <v>50</v>
      </c>
      <c r="H1171">
        <v>1036784</v>
      </c>
      <c r="I1171">
        <v>398301</v>
      </c>
      <c r="J1171">
        <v>83508</v>
      </c>
      <c r="K1171">
        <v>44951</v>
      </c>
      <c r="L1171">
        <f>bbdd_Social_Media_Trends[[#This Row],[Likes]]+bbdd_Social_Media_Trends[[#This Row],[Shares]]+bbdd_Social_Media_Trends[[#This Row],[Comments]]</f>
        <v>526760</v>
      </c>
      <c r="M1171">
        <f>bbdd_Social_Media_Trends[[#This Row],[Interactions]]/bbdd_Social_Media_Trends[[#This Row],[Views]]</f>
        <v>0.50807111220852175</v>
      </c>
      <c r="N1171" s="1" t="s">
        <v>22</v>
      </c>
      <c r="O1171" s="4">
        <f t="shared" si="18"/>
        <v>0</v>
      </c>
    </row>
    <row r="1172" spans="1:15">
      <c r="A1172" s="1" t="s">
        <v>1212</v>
      </c>
      <c r="B1172" s="2">
        <v>44729</v>
      </c>
      <c r="C1172" s="13" t="str">
        <f>TEXT(bbdd_Social_Media_Trends[[#This Row],[Post_Date]],"aaaa-mm")</f>
        <v>2022-06</v>
      </c>
      <c r="D1172" s="1" t="s">
        <v>24</v>
      </c>
      <c r="E1172" s="1" t="s">
        <v>19</v>
      </c>
      <c r="F1172" s="1" t="s">
        <v>14</v>
      </c>
      <c r="G1172" s="1" t="s">
        <v>60</v>
      </c>
      <c r="H1172">
        <v>3980555</v>
      </c>
      <c r="I1172">
        <v>275061</v>
      </c>
      <c r="J1172">
        <v>89641</v>
      </c>
      <c r="K1172">
        <v>47571</v>
      </c>
      <c r="L1172">
        <f>bbdd_Social_Media_Trends[[#This Row],[Likes]]+bbdd_Social_Media_Trends[[#This Row],[Shares]]+bbdd_Social_Media_Trends[[#This Row],[Comments]]</f>
        <v>412273</v>
      </c>
      <c r="M1172">
        <f>bbdd_Social_Media_Trends[[#This Row],[Interactions]]/bbdd_Social_Media_Trends[[#This Row],[Views]]</f>
        <v>0.10357173811189646</v>
      </c>
      <c r="N1172" s="1" t="s">
        <v>29</v>
      </c>
      <c r="O1172" s="4">
        <f t="shared" si="18"/>
        <v>0</v>
      </c>
    </row>
    <row r="1173" spans="1:15">
      <c r="A1173" s="1" t="s">
        <v>1213</v>
      </c>
      <c r="B1173" s="2">
        <v>44566</v>
      </c>
      <c r="C1173" s="13" t="str">
        <f>TEXT(bbdd_Social_Media_Trends[[#This Row],[Post_Date]],"aaaa-mm")</f>
        <v>2022-01</v>
      </c>
      <c r="D1173" s="1" t="s">
        <v>12</v>
      </c>
      <c r="E1173" s="1" t="s">
        <v>39</v>
      </c>
      <c r="F1173" s="1" t="s">
        <v>14</v>
      </c>
      <c r="G1173" s="1" t="s">
        <v>25</v>
      </c>
      <c r="H1173">
        <v>4198164</v>
      </c>
      <c r="I1173">
        <v>5801</v>
      </c>
      <c r="J1173">
        <v>27958</v>
      </c>
      <c r="K1173">
        <v>40130</v>
      </c>
      <c r="L1173">
        <f>bbdd_Social_Media_Trends[[#This Row],[Likes]]+bbdd_Social_Media_Trends[[#This Row],[Shares]]+bbdd_Social_Media_Trends[[#This Row],[Comments]]</f>
        <v>73889</v>
      </c>
      <c r="M1173">
        <f>bbdd_Social_Media_Trends[[#This Row],[Interactions]]/bbdd_Social_Media_Trends[[#This Row],[Views]]</f>
        <v>1.7600312898686188E-2</v>
      </c>
      <c r="N1173" s="1" t="s">
        <v>16</v>
      </c>
      <c r="O1173" s="4">
        <f t="shared" si="18"/>
        <v>0</v>
      </c>
    </row>
    <row r="1174" spans="1:15">
      <c r="A1174" s="1" t="s">
        <v>1214</v>
      </c>
      <c r="B1174" s="2">
        <v>45208</v>
      </c>
      <c r="C1174" s="13" t="str">
        <f>TEXT(bbdd_Social_Media_Trends[[#This Row],[Post_Date]],"aaaa-mm")</f>
        <v>2023-10</v>
      </c>
      <c r="D1174" s="1" t="s">
        <v>18</v>
      </c>
      <c r="E1174" s="1" t="s">
        <v>19</v>
      </c>
      <c r="F1174" s="1" t="s">
        <v>36</v>
      </c>
      <c r="G1174" s="1" t="s">
        <v>60</v>
      </c>
      <c r="H1174">
        <v>3123278</v>
      </c>
      <c r="I1174">
        <v>298146</v>
      </c>
      <c r="J1174">
        <v>8587</v>
      </c>
      <c r="K1174">
        <v>1236</v>
      </c>
      <c r="L1174">
        <f>bbdd_Social_Media_Trends[[#This Row],[Likes]]+bbdd_Social_Media_Trends[[#This Row],[Shares]]+bbdd_Social_Media_Trends[[#This Row],[Comments]]</f>
        <v>307969</v>
      </c>
      <c r="M1174">
        <f>bbdd_Social_Media_Trends[[#This Row],[Interactions]]/bbdd_Social_Media_Trends[[#This Row],[Views]]</f>
        <v>9.8604414976828827E-2</v>
      </c>
      <c r="N1174" s="1" t="s">
        <v>29</v>
      </c>
      <c r="O1174" s="4">
        <f t="shared" si="18"/>
        <v>0</v>
      </c>
    </row>
    <row r="1175" spans="1:15">
      <c r="A1175" s="1" t="s">
        <v>1215</v>
      </c>
      <c r="B1175" s="2">
        <v>45142</v>
      </c>
      <c r="C1175" s="13" t="str">
        <f>TEXT(bbdd_Social_Media_Trends[[#This Row],[Post_Date]],"aaaa-mm")</f>
        <v>2023-08</v>
      </c>
      <c r="D1175" s="1" t="s">
        <v>12</v>
      </c>
      <c r="E1175" s="1" t="s">
        <v>39</v>
      </c>
      <c r="F1175" s="1" t="s">
        <v>14</v>
      </c>
      <c r="G1175" s="1" t="s">
        <v>37</v>
      </c>
      <c r="H1175">
        <v>2064157</v>
      </c>
      <c r="I1175">
        <v>356084</v>
      </c>
      <c r="J1175">
        <v>56738</v>
      </c>
      <c r="K1175">
        <v>25612</v>
      </c>
      <c r="L1175">
        <f>bbdd_Social_Media_Trends[[#This Row],[Likes]]+bbdd_Social_Media_Trends[[#This Row],[Shares]]+bbdd_Social_Media_Trends[[#This Row],[Comments]]</f>
        <v>438434</v>
      </c>
      <c r="M1175">
        <f>bbdd_Social_Media_Trends[[#This Row],[Interactions]]/bbdd_Social_Media_Trends[[#This Row],[Views]]</f>
        <v>0.21240341698814577</v>
      </c>
      <c r="N1175" s="1" t="s">
        <v>29</v>
      </c>
      <c r="O1175" s="4">
        <f t="shared" si="18"/>
        <v>0</v>
      </c>
    </row>
    <row r="1176" spans="1:15">
      <c r="A1176" s="1" t="s">
        <v>1216</v>
      </c>
      <c r="B1176" s="2">
        <v>44622</v>
      </c>
      <c r="C1176" s="13" t="str">
        <f>TEXT(bbdd_Social_Media_Trends[[#This Row],[Post_Date]],"aaaa-mm")</f>
        <v>2022-03</v>
      </c>
      <c r="D1176" s="1" t="s">
        <v>12</v>
      </c>
      <c r="E1176" s="1" t="s">
        <v>19</v>
      </c>
      <c r="F1176" s="1" t="s">
        <v>32</v>
      </c>
      <c r="G1176" s="1" t="s">
        <v>60</v>
      </c>
      <c r="H1176">
        <v>2074835</v>
      </c>
      <c r="I1176">
        <v>47157</v>
      </c>
      <c r="J1176">
        <v>47309</v>
      </c>
      <c r="K1176">
        <v>8648</v>
      </c>
      <c r="L1176">
        <f>bbdd_Social_Media_Trends[[#This Row],[Likes]]+bbdd_Social_Media_Trends[[#This Row],[Shares]]+bbdd_Social_Media_Trends[[#This Row],[Comments]]</f>
        <v>103114</v>
      </c>
      <c r="M1176">
        <f>bbdd_Social_Media_Trends[[#This Row],[Interactions]]/bbdd_Social_Media_Trends[[#This Row],[Views]]</f>
        <v>4.9697445820992996E-2</v>
      </c>
      <c r="N1176" s="1" t="s">
        <v>22</v>
      </c>
      <c r="O1176" s="4">
        <f t="shared" si="18"/>
        <v>0</v>
      </c>
    </row>
    <row r="1177" spans="1:15">
      <c r="A1177" s="1" t="s">
        <v>1217</v>
      </c>
      <c r="B1177" s="2">
        <v>45104</v>
      </c>
      <c r="C1177" s="13" t="str">
        <f>TEXT(bbdd_Social_Media_Trends[[#This Row],[Post_Date]],"aaaa-mm")</f>
        <v>2023-06</v>
      </c>
      <c r="D1177" s="1" t="s">
        <v>12</v>
      </c>
      <c r="E1177" s="1" t="s">
        <v>19</v>
      </c>
      <c r="F1177" s="1" t="s">
        <v>47</v>
      </c>
      <c r="G1177" s="1" t="s">
        <v>60</v>
      </c>
      <c r="H1177">
        <v>4860381</v>
      </c>
      <c r="I1177">
        <v>322942</v>
      </c>
      <c r="J1177">
        <v>75521</v>
      </c>
      <c r="K1177">
        <v>4830</v>
      </c>
      <c r="L1177">
        <f>bbdd_Social_Media_Trends[[#This Row],[Likes]]+bbdd_Social_Media_Trends[[#This Row],[Shares]]+bbdd_Social_Media_Trends[[#This Row],[Comments]]</f>
        <v>403293</v>
      </c>
      <c r="M1177">
        <f>bbdd_Social_Media_Trends[[#This Row],[Interactions]]/bbdd_Social_Media_Trends[[#This Row],[Views]]</f>
        <v>8.2975593888627255E-2</v>
      </c>
      <c r="N1177" s="1" t="s">
        <v>16</v>
      </c>
      <c r="O1177" s="4">
        <f t="shared" si="18"/>
        <v>0</v>
      </c>
    </row>
    <row r="1178" spans="1:15">
      <c r="A1178" s="1" t="s">
        <v>1218</v>
      </c>
      <c r="B1178" s="2">
        <v>45090</v>
      </c>
      <c r="C1178" s="13" t="str">
        <f>TEXT(bbdd_Social_Media_Trends[[#This Row],[Post_Date]],"aaaa-mm")</f>
        <v>2023-06</v>
      </c>
      <c r="D1178" s="1" t="s">
        <v>18</v>
      </c>
      <c r="E1178" s="1" t="s">
        <v>59</v>
      </c>
      <c r="F1178" s="1" t="s">
        <v>47</v>
      </c>
      <c r="G1178" s="1" t="s">
        <v>25</v>
      </c>
      <c r="H1178">
        <v>3599873</v>
      </c>
      <c r="I1178">
        <v>278305</v>
      </c>
      <c r="J1178">
        <v>77717</v>
      </c>
      <c r="K1178">
        <v>19512</v>
      </c>
      <c r="L1178">
        <f>bbdd_Social_Media_Trends[[#This Row],[Likes]]+bbdd_Social_Media_Trends[[#This Row],[Shares]]+bbdd_Social_Media_Trends[[#This Row],[Comments]]</f>
        <v>375534</v>
      </c>
      <c r="M1178">
        <f>bbdd_Social_Media_Trends[[#This Row],[Interactions]]/bbdd_Social_Media_Trends[[#This Row],[Views]]</f>
        <v>0.10431868013121574</v>
      </c>
      <c r="N1178" s="1" t="s">
        <v>29</v>
      </c>
      <c r="O1178" s="4">
        <f t="shared" si="18"/>
        <v>0</v>
      </c>
    </row>
    <row r="1179" spans="1:15">
      <c r="A1179" s="1" t="s">
        <v>1219</v>
      </c>
      <c r="B1179" s="2">
        <v>45096</v>
      </c>
      <c r="C1179" s="13" t="str">
        <f>TEXT(bbdd_Social_Media_Trends[[#This Row],[Post_Date]],"aaaa-mm")</f>
        <v>2023-06</v>
      </c>
      <c r="D1179" s="1" t="s">
        <v>12</v>
      </c>
      <c r="E1179" s="1" t="s">
        <v>39</v>
      </c>
      <c r="F1179" s="1" t="s">
        <v>47</v>
      </c>
      <c r="G1179" s="1" t="s">
        <v>25</v>
      </c>
      <c r="H1179">
        <v>3940481</v>
      </c>
      <c r="I1179">
        <v>94795</v>
      </c>
      <c r="J1179">
        <v>68944</v>
      </c>
      <c r="K1179">
        <v>47811</v>
      </c>
      <c r="L1179">
        <f>bbdd_Social_Media_Trends[[#This Row],[Likes]]+bbdd_Social_Media_Trends[[#This Row],[Shares]]+bbdd_Social_Media_Trends[[#This Row],[Comments]]</f>
        <v>211550</v>
      </c>
      <c r="M1179">
        <f>bbdd_Social_Media_Trends[[#This Row],[Interactions]]/bbdd_Social_Media_Trends[[#This Row],[Views]]</f>
        <v>5.3686339307307915E-2</v>
      </c>
      <c r="N1179" s="1" t="s">
        <v>22</v>
      </c>
      <c r="O1179" s="4">
        <f t="shared" si="18"/>
        <v>0</v>
      </c>
    </row>
    <row r="1180" spans="1:15">
      <c r="A1180" s="1" t="s">
        <v>1220</v>
      </c>
      <c r="B1180" s="2">
        <v>45139</v>
      </c>
      <c r="C1180" s="13" t="str">
        <f>TEXT(bbdd_Social_Media_Trends[[#This Row],[Post_Date]],"aaaa-mm")</f>
        <v>2023-08</v>
      </c>
      <c r="D1180" s="1" t="s">
        <v>12</v>
      </c>
      <c r="E1180" s="1" t="s">
        <v>59</v>
      </c>
      <c r="F1180" s="1" t="s">
        <v>47</v>
      </c>
      <c r="G1180" s="1" t="s">
        <v>15</v>
      </c>
      <c r="H1180">
        <v>3402318</v>
      </c>
      <c r="I1180">
        <v>493021</v>
      </c>
      <c r="J1180">
        <v>14422</v>
      </c>
      <c r="K1180">
        <v>17661</v>
      </c>
      <c r="L1180">
        <f>bbdd_Social_Media_Trends[[#This Row],[Likes]]+bbdd_Social_Media_Trends[[#This Row],[Shares]]+bbdd_Social_Media_Trends[[#This Row],[Comments]]</f>
        <v>525104</v>
      </c>
      <c r="M1180">
        <f>bbdd_Social_Media_Trends[[#This Row],[Interactions]]/bbdd_Social_Media_Trends[[#This Row],[Views]]</f>
        <v>0.15433713133222704</v>
      </c>
      <c r="N1180" s="1" t="s">
        <v>22</v>
      </c>
      <c r="O1180" s="4">
        <f t="shared" si="18"/>
        <v>0</v>
      </c>
    </row>
    <row r="1181" spans="1:15">
      <c r="A1181" s="1" t="s">
        <v>1221</v>
      </c>
      <c r="B1181" s="2">
        <v>44877</v>
      </c>
      <c r="C1181" s="13" t="str">
        <f>TEXT(bbdd_Social_Media_Trends[[#This Row],[Post_Date]],"aaaa-mm")</f>
        <v>2022-11</v>
      </c>
      <c r="D1181" s="1" t="s">
        <v>18</v>
      </c>
      <c r="E1181" s="1" t="s">
        <v>57</v>
      </c>
      <c r="F1181" s="1" t="s">
        <v>32</v>
      </c>
      <c r="G1181" s="1" t="s">
        <v>44</v>
      </c>
      <c r="H1181">
        <v>2836169</v>
      </c>
      <c r="I1181">
        <v>142049</v>
      </c>
      <c r="J1181">
        <v>19440</v>
      </c>
      <c r="K1181">
        <v>32540</v>
      </c>
      <c r="L1181">
        <f>bbdd_Social_Media_Trends[[#This Row],[Likes]]+bbdd_Social_Media_Trends[[#This Row],[Shares]]+bbdd_Social_Media_Trends[[#This Row],[Comments]]</f>
        <v>194029</v>
      </c>
      <c r="M1181">
        <f>bbdd_Social_Media_Trends[[#This Row],[Interactions]]/bbdd_Social_Media_Trends[[#This Row],[Views]]</f>
        <v>6.8412354834990446E-2</v>
      </c>
      <c r="N1181" s="1" t="s">
        <v>16</v>
      </c>
      <c r="O1181" s="4">
        <f t="shared" si="18"/>
        <v>0</v>
      </c>
    </row>
    <row r="1182" spans="1:15">
      <c r="A1182" s="1" t="s">
        <v>1222</v>
      </c>
      <c r="B1182" s="2">
        <v>44645</v>
      </c>
      <c r="C1182" s="13" t="str">
        <f>TEXT(bbdd_Social_Media_Trends[[#This Row],[Post_Date]],"aaaa-mm")</f>
        <v>2022-03</v>
      </c>
      <c r="D1182" s="1" t="s">
        <v>18</v>
      </c>
      <c r="E1182" s="1" t="s">
        <v>59</v>
      </c>
      <c r="F1182" s="1" t="s">
        <v>36</v>
      </c>
      <c r="G1182" s="1" t="s">
        <v>28</v>
      </c>
      <c r="H1182">
        <v>3207625</v>
      </c>
      <c r="I1182">
        <v>410976</v>
      </c>
      <c r="J1182">
        <v>85117</v>
      </c>
      <c r="K1182">
        <v>37271</v>
      </c>
      <c r="L1182">
        <f>bbdd_Social_Media_Trends[[#This Row],[Likes]]+bbdd_Social_Media_Trends[[#This Row],[Shares]]+bbdd_Social_Media_Trends[[#This Row],[Comments]]</f>
        <v>533364</v>
      </c>
      <c r="M1182">
        <f>bbdd_Social_Media_Trends[[#This Row],[Interactions]]/bbdd_Social_Media_Trends[[#This Row],[Views]]</f>
        <v>0.16628003585207124</v>
      </c>
      <c r="N1182" s="1" t="s">
        <v>29</v>
      </c>
      <c r="O1182" s="4">
        <f t="shared" si="18"/>
        <v>0</v>
      </c>
    </row>
    <row r="1183" spans="1:15">
      <c r="A1183" s="1" t="s">
        <v>1223</v>
      </c>
      <c r="B1183" s="2">
        <v>44757</v>
      </c>
      <c r="C1183" s="13" t="str">
        <f>TEXT(bbdd_Social_Media_Trends[[#This Row],[Post_Date]],"aaaa-mm")</f>
        <v>2022-07</v>
      </c>
      <c r="D1183" s="1" t="s">
        <v>24</v>
      </c>
      <c r="E1183" s="1" t="s">
        <v>57</v>
      </c>
      <c r="F1183" s="1" t="s">
        <v>32</v>
      </c>
      <c r="G1183" s="1" t="s">
        <v>28</v>
      </c>
      <c r="H1183">
        <v>3036452</v>
      </c>
      <c r="I1183">
        <v>221744</v>
      </c>
      <c r="J1183">
        <v>11077</v>
      </c>
      <c r="K1183">
        <v>49900</v>
      </c>
      <c r="L1183">
        <f>bbdd_Social_Media_Trends[[#This Row],[Likes]]+bbdd_Social_Media_Trends[[#This Row],[Shares]]+bbdd_Social_Media_Trends[[#This Row],[Comments]]</f>
        <v>282721</v>
      </c>
      <c r="M1183">
        <f>bbdd_Social_Media_Trends[[#This Row],[Interactions]]/bbdd_Social_Media_Trends[[#This Row],[Views]]</f>
        <v>9.31089969477535E-2</v>
      </c>
      <c r="N1183" s="1" t="s">
        <v>16</v>
      </c>
      <c r="O1183" s="4">
        <f t="shared" si="18"/>
        <v>0</v>
      </c>
    </row>
    <row r="1184" spans="1:15">
      <c r="A1184" s="1" t="s">
        <v>1224</v>
      </c>
      <c r="B1184" s="2">
        <v>44760</v>
      </c>
      <c r="C1184" s="13" t="str">
        <f>TEXT(bbdd_Social_Media_Trends[[#This Row],[Post_Date]],"aaaa-mm")</f>
        <v>2022-07</v>
      </c>
      <c r="D1184" s="1" t="s">
        <v>12</v>
      </c>
      <c r="E1184" s="1" t="s">
        <v>46</v>
      </c>
      <c r="F1184" s="1" t="s">
        <v>47</v>
      </c>
      <c r="G1184" s="1" t="s">
        <v>37</v>
      </c>
      <c r="H1184">
        <v>4172163</v>
      </c>
      <c r="I1184">
        <v>236621</v>
      </c>
      <c r="J1184">
        <v>13929</v>
      </c>
      <c r="K1184">
        <v>2337</v>
      </c>
      <c r="L1184">
        <f>bbdd_Social_Media_Trends[[#This Row],[Likes]]+bbdd_Social_Media_Trends[[#This Row],[Shares]]+bbdd_Social_Media_Trends[[#This Row],[Comments]]</f>
        <v>252887</v>
      </c>
      <c r="M1184">
        <f>bbdd_Social_Media_Trends[[#This Row],[Interactions]]/bbdd_Social_Media_Trends[[#This Row],[Views]]</f>
        <v>6.0612924279324659E-2</v>
      </c>
      <c r="N1184" s="1" t="s">
        <v>16</v>
      </c>
      <c r="O1184" s="4">
        <f t="shared" si="18"/>
        <v>0</v>
      </c>
    </row>
    <row r="1185" spans="1:15">
      <c r="A1185" s="1" t="s">
        <v>1225</v>
      </c>
      <c r="B1185" s="2">
        <v>44941</v>
      </c>
      <c r="C1185" s="13" t="str">
        <f>TEXT(bbdd_Social_Media_Trends[[#This Row],[Post_Date]],"aaaa-mm")</f>
        <v>2023-01</v>
      </c>
      <c r="D1185" s="1" t="s">
        <v>24</v>
      </c>
      <c r="E1185" s="1" t="s">
        <v>52</v>
      </c>
      <c r="F1185" s="1" t="s">
        <v>14</v>
      </c>
      <c r="G1185" s="1" t="s">
        <v>21</v>
      </c>
      <c r="H1185">
        <v>1588694</v>
      </c>
      <c r="I1185">
        <v>85453</v>
      </c>
      <c r="J1185">
        <v>32995</v>
      </c>
      <c r="K1185">
        <v>47809</v>
      </c>
      <c r="L1185">
        <f>bbdd_Social_Media_Trends[[#This Row],[Likes]]+bbdd_Social_Media_Trends[[#This Row],[Shares]]+bbdd_Social_Media_Trends[[#This Row],[Comments]]</f>
        <v>166257</v>
      </c>
      <c r="M1185">
        <f>bbdd_Social_Media_Trends[[#This Row],[Interactions]]/bbdd_Social_Media_Trends[[#This Row],[Views]]</f>
        <v>0.10465010883153081</v>
      </c>
      <c r="N1185" s="1" t="s">
        <v>29</v>
      </c>
      <c r="O1185" s="4">
        <f t="shared" si="18"/>
        <v>0</v>
      </c>
    </row>
    <row r="1186" spans="1:15">
      <c r="A1186" s="1" t="s">
        <v>1226</v>
      </c>
      <c r="B1186" s="2">
        <v>44628</v>
      </c>
      <c r="C1186" s="13" t="str">
        <f>TEXT(bbdd_Social_Media_Trends[[#This Row],[Post_Date]],"aaaa-mm")</f>
        <v>2022-03</v>
      </c>
      <c r="D1186" s="1" t="s">
        <v>12</v>
      </c>
      <c r="E1186" s="1" t="s">
        <v>19</v>
      </c>
      <c r="F1186" s="1" t="s">
        <v>47</v>
      </c>
      <c r="G1186" s="1" t="s">
        <v>44</v>
      </c>
      <c r="H1186">
        <v>4698854</v>
      </c>
      <c r="I1186">
        <v>234921</v>
      </c>
      <c r="J1186">
        <v>87352</v>
      </c>
      <c r="K1186">
        <v>22243</v>
      </c>
      <c r="L1186">
        <f>bbdd_Social_Media_Trends[[#This Row],[Likes]]+bbdd_Social_Media_Trends[[#This Row],[Shares]]+bbdd_Social_Media_Trends[[#This Row],[Comments]]</f>
        <v>344516</v>
      </c>
      <c r="M1186">
        <f>bbdd_Social_Media_Trends[[#This Row],[Interactions]]/bbdd_Social_Media_Trends[[#This Row],[Views]]</f>
        <v>7.3319153989462107E-2</v>
      </c>
      <c r="N1186" s="1" t="s">
        <v>16</v>
      </c>
      <c r="O1186" s="4">
        <f t="shared" si="18"/>
        <v>0</v>
      </c>
    </row>
    <row r="1187" spans="1:15">
      <c r="A1187" s="1" t="s">
        <v>1227</v>
      </c>
      <c r="B1187" s="2">
        <v>44715</v>
      </c>
      <c r="C1187" s="13" t="str">
        <f>TEXT(bbdd_Social_Media_Trends[[#This Row],[Post_Date]],"aaaa-mm")</f>
        <v>2022-06</v>
      </c>
      <c r="D1187" s="1" t="s">
        <v>12</v>
      </c>
      <c r="E1187" s="1" t="s">
        <v>31</v>
      </c>
      <c r="F1187" s="1" t="s">
        <v>20</v>
      </c>
      <c r="G1187" s="1" t="s">
        <v>44</v>
      </c>
      <c r="H1187">
        <v>1435830</v>
      </c>
      <c r="I1187">
        <v>117831</v>
      </c>
      <c r="J1187">
        <v>84434</v>
      </c>
      <c r="K1187">
        <v>24859</v>
      </c>
      <c r="L1187">
        <f>bbdd_Social_Media_Trends[[#This Row],[Likes]]+bbdd_Social_Media_Trends[[#This Row],[Shares]]+bbdd_Social_Media_Trends[[#This Row],[Comments]]</f>
        <v>227124</v>
      </c>
      <c r="M1187">
        <f>bbdd_Social_Media_Trends[[#This Row],[Interactions]]/bbdd_Social_Media_Trends[[#This Row],[Views]]</f>
        <v>0.1581830718121226</v>
      </c>
      <c r="N1187" s="1" t="s">
        <v>16</v>
      </c>
      <c r="O1187" s="4">
        <f t="shared" si="18"/>
        <v>0</v>
      </c>
    </row>
    <row r="1188" spans="1:15">
      <c r="A1188" s="1" t="s">
        <v>1228</v>
      </c>
      <c r="B1188" s="2">
        <v>45049</v>
      </c>
      <c r="C1188" s="13" t="str">
        <f>TEXT(bbdd_Social_Media_Trends[[#This Row],[Post_Date]],"aaaa-mm")</f>
        <v>2023-05</v>
      </c>
      <c r="D1188" s="1" t="s">
        <v>12</v>
      </c>
      <c r="E1188" s="1" t="s">
        <v>31</v>
      </c>
      <c r="F1188" s="1" t="s">
        <v>20</v>
      </c>
      <c r="G1188" s="1" t="s">
        <v>28</v>
      </c>
      <c r="H1188">
        <v>3990883</v>
      </c>
      <c r="I1188">
        <v>491508</v>
      </c>
      <c r="J1188">
        <v>66058</v>
      </c>
      <c r="K1188">
        <v>37043</v>
      </c>
      <c r="L1188">
        <f>bbdd_Social_Media_Trends[[#This Row],[Likes]]+bbdd_Social_Media_Trends[[#This Row],[Shares]]+bbdd_Social_Media_Trends[[#This Row],[Comments]]</f>
        <v>594609</v>
      </c>
      <c r="M1188">
        <f>bbdd_Social_Media_Trends[[#This Row],[Interactions]]/bbdd_Social_Media_Trends[[#This Row],[Views]]</f>
        <v>0.14899183965052346</v>
      </c>
      <c r="N1188" s="1" t="s">
        <v>22</v>
      </c>
      <c r="O1188" s="4">
        <f t="shared" si="18"/>
        <v>0</v>
      </c>
    </row>
    <row r="1189" spans="1:15">
      <c r="A1189" s="1" t="s">
        <v>1229</v>
      </c>
      <c r="B1189" s="2">
        <v>44584</v>
      </c>
      <c r="C1189" s="13" t="str">
        <f>TEXT(bbdd_Social_Media_Trends[[#This Row],[Post_Date]],"aaaa-mm")</f>
        <v>2022-01</v>
      </c>
      <c r="D1189" s="1" t="s">
        <v>24</v>
      </c>
      <c r="E1189" s="1" t="s">
        <v>19</v>
      </c>
      <c r="F1189" s="1" t="s">
        <v>32</v>
      </c>
      <c r="G1189" s="1" t="s">
        <v>50</v>
      </c>
      <c r="H1189">
        <v>778600</v>
      </c>
      <c r="I1189">
        <v>491963</v>
      </c>
      <c r="J1189">
        <v>55403</v>
      </c>
      <c r="K1189">
        <v>8603</v>
      </c>
      <c r="L1189">
        <f>bbdd_Social_Media_Trends[[#This Row],[Likes]]+bbdd_Social_Media_Trends[[#This Row],[Shares]]+bbdd_Social_Media_Trends[[#This Row],[Comments]]</f>
        <v>555969</v>
      </c>
      <c r="M1189">
        <f>bbdd_Social_Media_Trends[[#This Row],[Interactions]]/bbdd_Social_Media_Trends[[#This Row],[Views]]</f>
        <v>0.71406241972771645</v>
      </c>
      <c r="N1189" s="1" t="s">
        <v>29</v>
      </c>
      <c r="O1189" s="4">
        <f t="shared" si="18"/>
        <v>0</v>
      </c>
    </row>
    <row r="1190" spans="1:15">
      <c r="A1190" s="1" t="s">
        <v>1230</v>
      </c>
      <c r="B1190" s="2">
        <v>44693</v>
      </c>
      <c r="C1190" s="13" t="str">
        <f>TEXT(bbdd_Social_Media_Trends[[#This Row],[Post_Date]],"aaaa-mm")</f>
        <v>2022-05</v>
      </c>
      <c r="D1190" s="1" t="s">
        <v>12</v>
      </c>
      <c r="E1190" s="1" t="s">
        <v>35</v>
      </c>
      <c r="F1190" s="1" t="s">
        <v>41</v>
      </c>
      <c r="G1190" s="1" t="s">
        <v>25</v>
      </c>
      <c r="H1190">
        <v>4103458</v>
      </c>
      <c r="I1190">
        <v>118601</v>
      </c>
      <c r="J1190">
        <v>51035</v>
      </c>
      <c r="K1190">
        <v>44941</v>
      </c>
      <c r="L1190">
        <f>bbdd_Social_Media_Trends[[#This Row],[Likes]]+bbdd_Social_Media_Trends[[#This Row],[Shares]]+bbdd_Social_Media_Trends[[#This Row],[Comments]]</f>
        <v>214577</v>
      </c>
      <c r="M1190">
        <f>bbdd_Social_Media_Trends[[#This Row],[Interactions]]/bbdd_Social_Media_Trends[[#This Row],[Views]]</f>
        <v>5.2291750031315053E-2</v>
      </c>
      <c r="N1190" s="1" t="s">
        <v>29</v>
      </c>
      <c r="O1190" s="4">
        <f t="shared" si="18"/>
        <v>0</v>
      </c>
    </row>
    <row r="1191" spans="1:15">
      <c r="A1191" s="1" t="s">
        <v>1231</v>
      </c>
      <c r="B1191" s="2">
        <v>45044</v>
      </c>
      <c r="C1191" s="13" t="str">
        <f>TEXT(bbdd_Social_Media_Trends[[#This Row],[Post_Date]],"aaaa-mm")</f>
        <v>2023-04</v>
      </c>
      <c r="D1191" s="1" t="s">
        <v>12</v>
      </c>
      <c r="E1191" s="1" t="s">
        <v>31</v>
      </c>
      <c r="F1191" s="1" t="s">
        <v>14</v>
      </c>
      <c r="G1191" s="1" t="s">
        <v>28</v>
      </c>
      <c r="H1191">
        <v>4149798</v>
      </c>
      <c r="I1191">
        <v>198160</v>
      </c>
      <c r="J1191">
        <v>72234</v>
      </c>
      <c r="K1191">
        <v>42191</v>
      </c>
      <c r="L1191">
        <f>bbdd_Social_Media_Trends[[#This Row],[Likes]]+bbdd_Social_Media_Trends[[#This Row],[Shares]]+bbdd_Social_Media_Trends[[#This Row],[Comments]]</f>
        <v>312585</v>
      </c>
      <c r="M1191">
        <f>bbdd_Social_Media_Trends[[#This Row],[Interactions]]/bbdd_Social_Media_Trends[[#This Row],[Views]]</f>
        <v>7.5325353185865918E-2</v>
      </c>
      <c r="N1191" s="1" t="s">
        <v>22</v>
      </c>
      <c r="O1191" s="4">
        <f t="shared" si="18"/>
        <v>0</v>
      </c>
    </row>
    <row r="1192" spans="1:15">
      <c r="A1192" s="1" t="s">
        <v>1232</v>
      </c>
      <c r="B1192" s="2">
        <v>44580</v>
      </c>
      <c r="C1192" s="13" t="str">
        <f>TEXT(bbdd_Social_Media_Trends[[#This Row],[Post_Date]],"aaaa-mm")</f>
        <v>2022-01</v>
      </c>
      <c r="D1192" s="1" t="s">
        <v>24</v>
      </c>
      <c r="E1192" s="1" t="s">
        <v>46</v>
      </c>
      <c r="F1192" s="1" t="s">
        <v>14</v>
      </c>
      <c r="G1192" s="1" t="s">
        <v>37</v>
      </c>
      <c r="H1192">
        <v>3312891</v>
      </c>
      <c r="I1192">
        <v>292286</v>
      </c>
      <c r="J1192">
        <v>6952</v>
      </c>
      <c r="K1192">
        <v>23430</v>
      </c>
      <c r="L1192">
        <f>bbdd_Social_Media_Trends[[#This Row],[Likes]]+bbdd_Social_Media_Trends[[#This Row],[Shares]]+bbdd_Social_Media_Trends[[#This Row],[Comments]]</f>
        <v>322668</v>
      </c>
      <c r="M1192">
        <f>bbdd_Social_Media_Trends[[#This Row],[Interactions]]/bbdd_Social_Media_Trends[[#This Row],[Views]]</f>
        <v>9.7397710941893353E-2</v>
      </c>
      <c r="N1192" s="1" t="s">
        <v>29</v>
      </c>
      <c r="O1192" s="4">
        <f t="shared" si="18"/>
        <v>0</v>
      </c>
    </row>
    <row r="1193" spans="1:15">
      <c r="A1193" s="1" t="s">
        <v>1233</v>
      </c>
      <c r="B1193" s="2">
        <v>44977</v>
      </c>
      <c r="C1193" s="13" t="str">
        <f>TEXT(bbdd_Social_Media_Trends[[#This Row],[Post_Date]],"aaaa-mm")</f>
        <v>2023-02</v>
      </c>
      <c r="D1193" s="1" t="s">
        <v>12</v>
      </c>
      <c r="E1193" s="1" t="s">
        <v>46</v>
      </c>
      <c r="F1193" s="1" t="s">
        <v>14</v>
      </c>
      <c r="G1193" s="1" t="s">
        <v>21</v>
      </c>
      <c r="H1193">
        <v>1154890</v>
      </c>
      <c r="I1193">
        <v>242791</v>
      </c>
      <c r="J1193">
        <v>31594</v>
      </c>
      <c r="K1193">
        <v>24465</v>
      </c>
      <c r="L1193">
        <f>bbdd_Social_Media_Trends[[#This Row],[Likes]]+bbdd_Social_Media_Trends[[#This Row],[Shares]]+bbdd_Social_Media_Trends[[#This Row],[Comments]]</f>
        <v>298850</v>
      </c>
      <c r="M1193">
        <f>bbdd_Social_Media_Trends[[#This Row],[Interactions]]/bbdd_Social_Media_Trends[[#This Row],[Views]]</f>
        <v>0.25876923343348718</v>
      </c>
      <c r="N1193" s="1" t="s">
        <v>29</v>
      </c>
      <c r="O1193" s="4">
        <f t="shared" si="18"/>
        <v>0</v>
      </c>
    </row>
    <row r="1194" spans="1:15">
      <c r="A1194" s="1" t="s">
        <v>1234</v>
      </c>
      <c r="B1194" s="2">
        <v>45185</v>
      </c>
      <c r="C1194" s="13" t="str">
        <f>TEXT(bbdd_Social_Media_Trends[[#This Row],[Post_Date]],"aaaa-mm")</f>
        <v>2023-09</v>
      </c>
      <c r="D1194" s="1" t="s">
        <v>27</v>
      </c>
      <c r="E1194" s="1" t="s">
        <v>52</v>
      </c>
      <c r="F1194" s="1" t="s">
        <v>14</v>
      </c>
      <c r="G1194" s="1" t="s">
        <v>44</v>
      </c>
      <c r="H1194">
        <v>2289467</v>
      </c>
      <c r="I1194">
        <v>55335</v>
      </c>
      <c r="J1194">
        <v>94333</v>
      </c>
      <c r="K1194">
        <v>43209</v>
      </c>
      <c r="L1194">
        <f>bbdd_Social_Media_Trends[[#This Row],[Likes]]+bbdd_Social_Media_Trends[[#This Row],[Shares]]+bbdd_Social_Media_Trends[[#This Row],[Comments]]</f>
        <v>192877</v>
      </c>
      <c r="M1194">
        <f>bbdd_Social_Media_Trends[[#This Row],[Interactions]]/bbdd_Social_Media_Trends[[#This Row],[Views]]</f>
        <v>8.42453723945355E-2</v>
      </c>
      <c r="N1194" s="1" t="s">
        <v>16</v>
      </c>
      <c r="O1194" s="4">
        <f t="shared" si="18"/>
        <v>0</v>
      </c>
    </row>
    <row r="1195" spans="1:15">
      <c r="A1195" s="1" t="s">
        <v>1235</v>
      </c>
      <c r="B1195" s="2">
        <v>44834</v>
      </c>
      <c r="C1195" s="13" t="str">
        <f>TEXT(bbdd_Social_Media_Trends[[#This Row],[Post_Date]],"aaaa-mm")</f>
        <v>2022-09</v>
      </c>
      <c r="D1195" s="1" t="s">
        <v>24</v>
      </c>
      <c r="E1195" s="1" t="s">
        <v>39</v>
      </c>
      <c r="F1195" s="1" t="s">
        <v>32</v>
      </c>
      <c r="G1195" s="1" t="s">
        <v>21</v>
      </c>
      <c r="H1195">
        <v>950724</v>
      </c>
      <c r="I1195">
        <v>371343</v>
      </c>
      <c r="J1195">
        <v>52165</v>
      </c>
      <c r="K1195">
        <v>30174</v>
      </c>
      <c r="L1195">
        <f>bbdd_Social_Media_Trends[[#This Row],[Likes]]+bbdd_Social_Media_Trends[[#This Row],[Shares]]+bbdd_Social_Media_Trends[[#This Row],[Comments]]</f>
        <v>453682</v>
      </c>
      <c r="M1195">
        <f>bbdd_Social_Media_Trends[[#This Row],[Interactions]]/bbdd_Social_Media_Trends[[#This Row],[Views]]</f>
        <v>0.47719632616826757</v>
      </c>
      <c r="N1195" s="1" t="s">
        <v>22</v>
      </c>
      <c r="O1195" s="4">
        <f t="shared" si="18"/>
        <v>0</v>
      </c>
    </row>
    <row r="1196" spans="1:15">
      <c r="A1196" s="1" t="s">
        <v>1236</v>
      </c>
      <c r="B1196" s="2">
        <v>44777</v>
      </c>
      <c r="C1196" s="13" t="str">
        <f>TEXT(bbdd_Social_Media_Trends[[#This Row],[Post_Date]],"aaaa-mm")</f>
        <v>2022-08</v>
      </c>
      <c r="D1196" s="1" t="s">
        <v>24</v>
      </c>
      <c r="E1196" s="1" t="s">
        <v>19</v>
      </c>
      <c r="F1196" s="1" t="s">
        <v>32</v>
      </c>
      <c r="G1196" s="1" t="s">
        <v>37</v>
      </c>
      <c r="H1196">
        <v>4641254</v>
      </c>
      <c r="I1196">
        <v>378649</v>
      </c>
      <c r="J1196">
        <v>39504</v>
      </c>
      <c r="K1196">
        <v>22534</v>
      </c>
      <c r="L1196">
        <f>bbdd_Social_Media_Trends[[#This Row],[Likes]]+bbdd_Social_Media_Trends[[#This Row],[Shares]]+bbdd_Social_Media_Trends[[#This Row],[Comments]]</f>
        <v>440687</v>
      </c>
      <c r="M1196">
        <f>bbdd_Social_Media_Trends[[#This Row],[Interactions]]/bbdd_Social_Media_Trends[[#This Row],[Views]]</f>
        <v>9.4949985499608508E-2</v>
      </c>
      <c r="N1196" s="1" t="s">
        <v>16</v>
      </c>
      <c r="O1196" s="4">
        <f t="shared" si="18"/>
        <v>0</v>
      </c>
    </row>
    <row r="1197" spans="1:15">
      <c r="A1197" s="1" t="s">
        <v>1237</v>
      </c>
      <c r="B1197" s="2">
        <v>44633</v>
      </c>
      <c r="C1197" s="13" t="str">
        <f>TEXT(bbdd_Social_Media_Trends[[#This Row],[Post_Date]],"aaaa-mm")</f>
        <v>2022-03</v>
      </c>
      <c r="D1197" s="1" t="s">
        <v>27</v>
      </c>
      <c r="E1197" s="1" t="s">
        <v>13</v>
      </c>
      <c r="F1197" s="1" t="s">
        <v>47</v>
      </c>
      <c r="G1197" s="1" t="s">
        <v>60</v>
      </c>
      <c r="H1197">
        <v>633478</v>
      </c>
      <c r="I1197">
        <v>356209</v>
      </c>
      <c r="J1197">
        <v>80366</v>
      </c>
      <c r="K1197">
        <v>48809</v>
      </c>
      <c r="L1197">
        <f>bbdd_Social_Media_Trends[[#This Row],[Likes]]+bbdd_Social_Media_Trends[[#This Row],[Shares]]+bbdd_Social_Media_Trends[[#This Row],[Comments]]</f>
        <v>485384</v>
      </c>
      <c r="M1197">
        <f>bbdd_Social_Media_Trends[[#This Row],[Interactions]]/bbdd_Social_Media_Trends[[#This Row],[Views]]</f>
        <v>0.76622076851919085</v>
      </c>
      <c r="N1197" s="1" t="s">
        <v>29</v>
      </c>
      <c r="O1197" s="4">
        <f t="shared" si="18"/>
        <v>0</v>
      </c>
    </row>
    <row r="1198" spans="1:15">
      <c r="A1198" s="1" t="s">
        <v>1238</v>
      </c>
      <c r="B1198" s="2">
        <v>44859</v>
      </c>
      <c r="C1198" s="13" t="str">
        <f>TEXT(bbdd_Social_Media_Trends[[#This Row],[Post_Date]],"aaaa-mm")</f>
        <v>2022-10</v>
      </c>
      <c r="D1198" s="1" t="s">
        <v>24</v>
      </c>
      <c r="E1198" s="1" t="s">
        <v>59</v>
      </c>
      <c r="F1198" s="1" t="s">
        <v>47</v>
      </c>
      <c r="G1198" s="1" t="s">
        <v>28</v>
      </c>
      <c r="H1198">
        <v>513065</v>
      </c>
      <c r="I1198">
        <v>249364</v>
      </c>
      <c r="J1198">
        <v>19912</v>
      </c>
      <c r="K1198">
        <v>7312</v>
      </c>
      <c r="L1198">
        <f>bbdd_Social_Media_Trends[[#This Row],[Likes]]+bbdd_Social_Media_Trends[[#This Row],[Shares]]+bbdd_Social_Media_Trends[[#This Row],[Comments]]</f>
        <v>276588</v>
      </c>
      <c r="M1198">
        <f>bbdd_Social_Media_Trends[[#This Row],[Interactions]]/bbdd_Social_Media_Trends[[#This Row],[Views]]</f>
        <v>0.53908958903842596</v>
      </c>
      <c r="N1198" s="1" t="s">
        <v>22</v>
      </c>
      <c r="O1198" s="4">
        <f t="shared" si="18"/>
        <v>0</v>
      </c>
    </row>
    <row r="1199" spans="1:15">
      <c r="A1199" s="1" t="s">
        <v>1239</v>
      </c>
      <c r="B1199" s="2">
        <v>45193</v>
      </c>
      <c r="C1199" s="13" t="str">
        <f>TEXT(bbdd_Social_Media_Trends[[#This Row],[Post_Date]],"aaaa-mm")</f>
        <v>2023-09</v>
      </c>
      <c r="D1199" s="1" t="s">
        <v>24</v>
      </c>
      <c r="E1199" s="1" t="s">
        <v>39</v>
      </c>
      <c r="F1199" s="1" t="s">
        <v>36</v>
      </c>
      <c r="G1199" s="1" t="s">
        <v>37</v>
      </c>
      <c r="H1199">
        <v>2165655</v>
      </c>
      <c r="I1199">
        <v>124165</v>
      </c>
      <c r="J1199">
        <v>5295</v>
      </c>
      <c r="K1199">
        <v>34518</v>
      </c>
      <c r="L1199">
        <f>bbdd_Social_Media_Trends[[#This Row],[Likes]]+bbdd_Social_Media_Trends[[#This Row],[Shares]]+bbdd_Social_Media_Trends[[#This Row],[Comments]]</f>
        <v>163978</v>
      </c>
      <c r="M1199">
        <f>bbdd_Social_Media_Trends[[#This Row],[Interactions]]/bbdd_Social_Media_Trends[[#This Row],[Views]]</f>
        <v>7.5717508098011921E-2</v>
      </c>
      <c r="N1199" s="1" t="s">
        <v>16</v>
      </c>
      <c r="O1199" s="4">
        <f t="shared" si="18"/>
        <v>0</v>
      </c>
    </row>
    <row r="1200" spans="1:15">
      <c r="A1200" s="1" t="s">
        <v>1240</v>
      </c>
      <c r="B1200" s="2">
        <v>44960</v>
      </c>
      <c r="C1200" s="13" t="str">
        <f>TEXT(bbdd_Social_Media_Trends[[#This Row],[Post_Date]],"aaaa-mm")</f>
        <v>2023-02</v>
      </c>
      <c r="D1200" s="1" t="s">
        <v>18</v>
      </c>
      <c r="E1200" s="1" t="s">
        <v>19</v>
      </c>
      <c r="F1200" s="1" t="s">
        <v>14</v>
      </c>
      <c r="G1200" s="1" t="s">
        <v>60</v>
      </c>
      <c r="H1200">
        <v>4029746</v>
      </c>
      <c r="I1200">
        <v>268583</v>
      </c>
      <c r="J1200">
        <v>97064</v>
      </c>
      <c r="K1200">
        <v>12067</v>
      </c>
      <c r="L1200">
        <f>bbdd_Social_Media_Trends[[#This Row],[Likes]]+bbdd_Social_Media_Trends[[#This Row],[Shares]]+bbdd_Social_Media_Trends[[#This Row],[Comments]]</f>
        <v>377714</v>
      </c>
      <c r="M1200">
        <f>bbdd_Social_Media_Trends[[#This Row],[Interactions]]/bbdd_Social_Media_Trends[[#This Row],[Views]]</f>
        <v>9.373146595343726E-2</v>
      </c>
      <c r="N1200" s="1" t="s">
        <v>29</v>
      </c>
      <c r="O1200" s="4">
        <f t="shared" si="18"/>
        <v>0</v>
      </c>
    </row>
    <row r="1201" spans="1:15">
      <c r="A1201" s="1" t="s">
        <v>1241</v>
      </c>
      <c r="B1201" s="2">
        <v>45075</v>
      </c>
      <c r="C1201" s="13" t="str">
        <f>TEXT(bbdd_Social_Media_Trends[[#This Row],[Post_Date]],"aaaa-mm")</f>
        <v>2023-05</v>
      </c>
      <c r="D1201" s="1" t="s">
        <v>27</v>
      </c>
      <c r="E1201" s="1" t="s">
        <v>46</v>
      </c>
      <c r="F1201" s="1" t="s">
        <v>14</v>
      </c>
      <c r="G1201" s="1" t="s">
        <v>37</v>
      </c>
      <c r="H1201">
        <v>505913</v>
      </c>
      <c r="I1201">
        <v>272303</v>
      </c>
      <c r="J1201">
        <v>96744</v>
      </c>
      <c r="K1201">
        <v>360</v>
      </c>
      <c r="L1201">
        <f>bbdd_Social_Media_Trends[[#This Row],[Likes]]+bbdd_Social_Media_Trends[[#This Row],[Shares]]+bbdd_Social_Media_Trends[[#This Row],[Comments]]</f>
        <v>369407</v>
      </c>
      <c r="M1201">
        <f>bbdd_Social_Media_Trends[[#This Row],[Interactions]]/bbdd_Social_Media_Trends[[#This Row],[Views]]</f>
        <v>0.73017890427800825</v>
      </c>
      <c r="N1201" s="1" t="s">
        <v>16</v>
      </c>
      <c r="O1201" s="4">
        <f t="shared" si="18"/>
        <v>0</v>
      </c>
    </row>
    <row r="1202" spans="1:15">
      <c r="A1202" s="1" t="s">
        <v>1242</v>
      </c>
      <c r="B1202" s="2">
        <v>44830</v>
      </c>
      <c r="C1202" s="13" t="str">
        <f>TEXT(bbdd_Social_Media_Trends[[#This Row],[Post_Date]],"aaaa-mm")</f>
        <v>2022-09</v>
      </c>
      <c r="D1202" s="1" t="s">
        <v>12</v>
      </c>
      <c r="E1202" s="1" t="s">
        <v>13</v>
      </c>
      <c r="F1202" s="1" t="s">
        <v>47</v>
      </c>
      <c r="G1202" s="1" t="s">
        <v>60</v>
      </c>
      <c r="H1202">
        <v>4486868</v>
      </c>
      <c r="I1202">
        <v>94546</v>
      </c>
      <c r="J1202">
        <v>72083</v>
      </c>
      <c r="K1202">
        <v>47825</v>
      </c>
      <c r="L1202">
        <f>bbdd_Social_Media_Trends[[#This Row],[Likes]]+bbdd_Social_Media_Trends[[#This Row],[Shares]]+bbdd_Social_Media_Trends[[#This Row],[Comments]]</f>
        <v>214454</v>
      </c>
      <c r="M1202">
        <f>bbdd_Social_Media_Trends[[#This Row],[Interactions]]/bbdd_Social_Media_Trends[[#This Row],[Views]]</f>
        <v>4.7795923570740216E-2</v>
      </c>
      <c r="N1202" s="1" t="s">
        <v>29</v>
      </c>
      <c r="O1202" s="4">
        <f t="shared" si="18"/>
        <v>0</v>
      </c>
    </row>
    <row r="1203" spans="1:15">
      <c r="A1203" s="1" t="s">
        <v>1243</v>
      </c>
      <c r="B1203" s="2">
        <v>44591</v>
      </c>
      <c r="C1203" s="13" t="str">
        <f>TEXT(bbdd_Social_Media_Trends[[#This Row],[Post_Date]],"aaaa-mm")</f>
        <v>2022-01</v>
      </c>
      <c r="D1203" s="1" t="s">
        <v>18</v>
      </c>
      <c r="E1203" s="1" t="s">
        <v>52</v>
      </c>
      <c r="F1203" s="1" t="s">
        <v>41</v>
      </c>
      <c r="G1203" s="1" t="s">
        <v>15</v>
      </c>
      <c r="H1203">
        <v>4184048</v>
      </c>
      <c r="I1203">
        <v>287717</v>
      </c>
      <c r="J1203">
        <v>88326</v>
      </c>
      <c r="K1203">
        <v>45451</v>
      </c>
      <c r="L1203">
        <f>bbdd_Social_Media_Trends[[#This Row],[Likes]]+bbdd_Social_Media_Trends[[#This Row],[Shares]]+bbdd_Social_Media_Trends[[#This Row],[Comments]]</f>
        <v>421494</v>
      </c>
      <c r="M1203">
        <f>bbdd_Social_Media_Trends[[#This Row],[Interactions]]/bbdd_Social_Media_Trends[[#This Row],[Views]]</f>
        <v>0.10073832804977381</v>
      </c>
      <c r="N1203" s="1" t="s">
        <v>22</v>
      </c>
      <c r="O1203" s="4">
        <f t="shared" si="18"/>
        <v>0</v>
      </c>
    </row>
    <row r="1204" spans="1:15">
      <c r="A1204" s="1" t="s">
        <v>1244</v>
      </c>
      <c r="B1204" s="2">
        <v>44605</v>
      </c>
      <c r="C1204" s="13" t="str">
        <f>TEXT(bbdd_Social_Media_Trends[[#This Row],[Post_Date]],"aaaa-mm")</f>
        <v>2022-02</v>
      </c>
      <c r="D1204" s="1" t="s">
        <v>24</v>
      </c>
      <c r="E1204" s="1" t="s">
        <v>52</v>
      </c>
      <c r="F1204" s="1" t="s">
        <v>32</v>
      </c>
      <c r="G1204" s="1" t="s">
        <v>44</v>
      </c>
      <c r="H1204">
        <v>2435410</v>
      </c>
      <c r="I1204">
        <v>326186</v>
      </c>
      <c r="J1204">
        <v>1739</v>
      </c>
      <c r="K1204">
        <v>5729</v>
      </c>
      <c r="L1204">
        <f>bbdd_Social_Media_Trends[[#This Row],[Likes]]+bbdd_Social_Media_Trends[[#This Row],[Shares]]+bbdd_Social_Media_Trends[[#This Row],[Comments]]</f>
        <v>333654</v>
      </c>
      <c r="M1204">
        <f>bbdd_Social_Media_Trends[[#This Row],[Interactions]]/bbdd_Social_Media_Trends[[#This Row],[Views]]</f>
        <v>0.13700116202200041</v>
      </c>
      <c r="N1204" s="1" t="s">
        <v>29</v>
      </c>
      <c r="O1204" s="4">
        <f t="shared" si="18"/>
        <v>0</v>
      </c>
    </row>
    <row r="1205" spans="1:15">
      <c r="A1205" s="1" t="s">
        <v>1245</v>
      </c>
      <c r="B1205" s="2">
        <v>44751</v>
      </c>
      <c r="C1205" s="13" t="str">
        <f>TEXT(bbdd_Social_Media_Trends[[#This Row],[Post_Date]],"aaaa-mm")</f>
        <v>2022-07</v>
      </c>
      <c r="D1205" s="1" t="s">
        <v>18</v>
      </c>
      <c r="E1205" s="1" t="s">
        <v>19</v>
      </c>
      <c r="F1205" s="1" t="s">
        <v>14</v>
      </c>
      <c r="G1205" s="1" t="s">
        <v>60</v>
      </c>
      <c r="H1205">
        <v>1171718</v>
      </c>
      <c r="I1205">
        <v>339285</v>
      </c>
      <c r="J1205">
        <v>76401</v>
      </c>
      <c r="K1205">
        <v>22897</v>
      </c>
      <c r="L1205">
        <f>bbdd_Social_Media_Trends[[#This Row],[Likes]]+bbdd_Social_Media_Trends[[#This Row],[Shares]]+bbdd_Social_Media_Trends[[#This Row],[Comments]]</f>
        <v>438583</v>
      </c>
      <c r="M1205">
        <f>bbdd_Social_Media_Trends[[#This Row],[Interactions]]/bbdd_Social_Media_Trends[[#This Row],[Views]]</f>
        <v>0.37430764057563337</v>
      </c>
      <c r="N1205" s="1" t="s">
        <v>16</v>
      </c>
      <c r="O1205" s="4">
        <f t="shared" si="18"/>
        <v>0</v>
      </c>
    </row>
    <row r="1206" spans="1:15">
      <c r="A1206" s="1" t="s">
        <v>1246</v>
      </c>
      <c r="B1206" s="2">
        <v>45093</v>
      </c>
      <c r="C1206" s="13" t="str">
        <f>TEXT(bbdd_Social_Media_Trends[[#This Row],[Post_Date]],"aaaa-mm")</f>
        <v>2023-06</v>
      </c>
      <c r="D1206" s="1" t="s">
        <v>24</v>
      </c>
      <c r="E1206" s="1" t="s">
        <v>35</v>
      </c>
      <c r="F1206" s="1" t="s">
        <v>20</v>
      </c>
      <c r="G1206" s="1" t="s">
        <v>25</v>
      </c>
      <c r="H1206">
        <v>4098970</v>
      </c>
      <c r="I1206">
        <v>468202</v>
      </c>
      <c r="J1206">
        <v>10925</v>
      </c>
      <c r="K1206">
        <v>38510</v>
      </c>
      <c r="L1206">
        <f>bbdd_Social_Media_Trends[[#This Row],[Likes]]+bbdd_Social_Media_Trends[[#This Row],[Shares]]+bbdd_Social_Media_Trends[[#This Row],[Comments]]</f>
        <v>517637</v>
      </c>
      <c r="M1206">
        <f>bbdd_Social_Media_Trends[[#This Row],[Interactions]]/bbdd_Social_Media_Trends[[#This Row],[Views]]</f>
        <v>0.12628465199794095</v>
      </c>
      <c r="N1206" s="1" t="s">
        <v>16</v>
      </c>
      <c r="O1206" s="4">
        <f t="shared" si="18"/>
        <v>0</v>
      </c>
    </row>
    <row r="1207" spans="1:15">
      <c r="A1207" s="1" t="s">
        <v>1247</v>
      </c>
      <c r="B1207" s="2">
        <v>44616</v>
      </c>
      <c r="C1207" s="13" t="str">
        <f>TEXT(bbdd_Social_Media_Trends[[#This Row],[Post_Date]],"aaaa-mm")</f>
        <v>2022-02</v>
      </c>
      <c r="D1207" s="1" t="s">
        <v>27</v>
      </c>
      <c r="E1207" s="1" t="s">
        <v>49</v>
      </c>
      <c r="F1207" s="1" t="s">
        <v>14</v>
      </c>
      <c r="G1207" s="1" t="s">
        <v>28</v>
      </c>
      <c r="H1207">
        <v>1538823</v>
      </c>
      <c r="I1207">
        <v>307662</v>
      </c>
      <c r="J1207">
        <v>59624</v>
      </c>
      <c r="K1207">
        <v>8124</v>
      </c>
      <c r="L1207">
        <f>bbdd_Social_Media_Trends[[#This Row],[Likes]]+bbdd_Social_Media_Trends[[#This Row],[Shares]]+bbdd_Social_Media_Trends[[#This Row],[Comments]]</f>
        <v>375410</v>
      </c>
      <c r="M1207">
        <f>bbdd_Social_Media_Trends[[#This Row],[Interactions]]/bbdd_Social_Media_Trends[[#This Row],[Views]]</f>
        <v>0.24395918179023837</v>
      </c>
      <c r="N1207" s="1" t="s">
        <v>29</v>
      </c>
      <c r="O1207" s="4">
        <f t="shared" si="18"/>
        <v>0</v>
      </c>
    </row>
    <row r="1208" spans="1:15">
      <c r="A1208" s="1" t="s">
        <v>1248</v>
      </c>
      <c r="B1208" s="2">
        <v>44973</v>
      </c>
      <c r="C1208" s="13" t="str">
        <f>TEXT(bbdd_Social_Media_Trends[[#This Row],[Post_Date]],"aaaa-mm")</f>
        <v>2023-02</v>
      </c>
      <c r="D1208" s="1" t="s">
        <v>24</v>
      </c>
      <c r="E1208" s="1" t="s">
        <v>52</v>
      </c>
      <c r="F1208" s="1" t="s">
        <v>14</v>
      </c>
      <c r="G1208" s="1" t="s">
        <v>60</v>
      </c>
      <c r="H1208">
        <v>2595660</v>
      </c>
      <c r="I1208">
        <v>434540</v>
      </c>
      <c r="J1208">
        <v>40012</v>
      </c>
      <c r="K1208">
        <v>13478</v>
      </c>
      <c r="L1208">
        <f>bbdd_Social_Media_Trends[[#This Row],[Likes]]+bbdd_Social_Media_Trends[[#This Row],[Shares]]+bbdd_Social_Media_Trends[[#This Row],[Comments]]</f>
        <v>488030</v>
      </c>
      <c r="M1208">
        <f>bbdd_Social_Media_Trends[[#This Row],[Interactions]]/bbdd_Social_Media_Trends[[#This Row],[Views]]</f>
        <v>0.18801769106893815</v>
      </c>
      <c r="N1208" s="1" t="s">
        <v>16</v>
      </c>
      <c r="O1208" s="4">
        <f t="shared" si="18"/>
        <v>0</v>
      </c>
    </row>
    <row r="1209" spans="1:15">
      <c r="A1209" s="1" t="s">
        <v>1249</v>
      </c>
      <c r="B1209" s="2">
        <v>45185</v>
      </c>
      <c r="C1209" s="13" t="str">
        <f>TEXT(bbdd_Social_Media_Trends[[#This Row],[Post_Date]],"aaaa-mm")</f>
        <v>2023-09</v>
      </c>
      <c r="D1209" s="1" t="s">
        <v>12</v>
      </c>
      <c r="E1209" s="1" t="s">
        <v>39</v>
      </c>
      <c r="F1209" s="1" t="s">
        <v>20</v>
      </c>
      <c r="G1209" s="1" t="s">
        <v>28</v>
      </c>
      <c r="H1209">
        <v>3521130</v>
      </c>
      <c r="I1209">
        <v>260136</v>
      </c>
      <c r="J1209">
        <v>65723</v>
      </c>
      <c r="K1209">
        <v>32176</v>
      </c>
      <c r="L1209">
        <f>bbdd_Social_Media_Trends[[#This Row],[Likes]]+bbdd_Social_Media_Trends[[#This Row],[Shares]]+bbdd_Social_Media_Trends[[#This Row],[Comments]]</f>
        <v>358035</v>
      </c>
      <c r="M1209">
        <f>bbdd_Social_Media_Trends[[#This Row],[Interactions]]/bbdd_Social_Media_Trends[[#This Row],[Views]]</f>
        <v>0.10168184645270126</v>
      </c>
      <c r="N1209" s="1" t="s">
        <v>29</v>
      </c>
      <c r="O1209" s="4">
        <f t="shared" si="18"/>
        <v>0</v>
      </c>
    </row>
    <row r="1210" spans="1:15">
      <c r="A1210" s="1" t="s">
        <v>1250</v>
      </c>
      <c r="B1210" s="2">
        <v>44720</v>
      </c>
      <c r="C1210" s="13" t="str">
        <f>TEXT(bbdd_Social_Media_Trends[[#This Row],[Post_Date]],"aaaa-mm")</f>
        <v>2022-06</v>
      </c>
      <c r="D1210" s="1" t="s">
        <v>18</v>
      </c>
      <c r="E1210" s="1" t="s">
        <v>39</v>
      </c>
      <c r="F1210" s="1" t="s">
        <v>36</v>
      </c>
      <c r="G1210" s="1" t="s">
        <v>21</v>
      </c>
      <c r="H1210">
        <v>3589308</v>
      </c>
      <c r="I1210">
        <v>407373</v>
      </c>
      <c r="J1210">
        <v>70852</v>
      </c>
      <c r="K1210">
        <v>20849</v>
      </c>
      <c r="L1210">
        <f>bbdd_Social_Media_Trends[[#This Row],[Likes]]+bbdd_Social_Media_Trends[[#This Row],[Shares]]+bbdd_Social_Media_Trends[[#This Row],[Comments]]</f>
        <v>499074</v>
      </c>
      <c r="M1210">
        <f>bbdd_Social_Media_Trends[[#This Row],[Interactions]]/bbdd_Social_Media_Trends[[#This Row],[Views]]</f>
        <v>0.1390446292154365</v>
      </c>
      <c r="N1210" s="1" t="s">
        <v>16</v>
      </c>
      <c r="O1210" s="4">
        <f t="shared" si="18"/>
        <v>0</v>
      </c>
    </row>
    <row r="1211" spans="1:15">
      <c r="A1211" s="1" t="s">
        <v>1251</v>
      </c>
      <c r="B1211" s="2">
        <v>45066</v>
      </c>
      <c r="C1211" s="13" t="str">
        <f>TEXT(bbdd_Social_Media_Trends[[#This Row],[Post_Date]],"aaaa-mm")</f>
        <v>2023-05</v>
      </c>
      <c r="D1211" s="1" t="s">
        <v>27</v>
      </c>
      <c r="E1211" s="1" t="s">
        <v>35</v>
      </c>
      <c r="F1211" s="1" t="s">
        <v>36</v>
      </c>
      <c r="G1211" s="1" t="s">
        <v>15</v>
      </c>
      <c r="H1211">
        <v>1035365</v>
      </c>
      <c r="I1211">
        <v>326981</v>
      </c>
      <c r="J1211">
        <v>34821</v>
      </c>
      <c r="K1211">
        <v>2572</v>
      </c>
      <c r="L1211">
        <f>bbdd_Social_Media_Trends[[#This Row],[Likes]]+bbdd_Social_Media_Trends[[#This Row],[Shares]]+bbdd_Social_Media_Trends[[#This Row],[Comments]]</f>
        <v>364374</v>
      </c>
      <c r="M1211">
        <f>bbdd_Social_Media_Trends[[#This Row],[Interactions]]/bbdd_Social_Media_Trends[[#This Row],[Views]]</f>
        <v>0.35192806401607163</v>
      </c>
      <c r="N1211" s="1" t="s">
        <v>16</v>
      </c>
      <c r="O1211" s="4">
        <f t="shared" si="18"/>
        <v>0</v>
      </c>
    </row>
    <row r="1212" spans="1:15">
      <c r="A1212" s="1" t="s">
        <v>1252</v>
      </c>
      <c r="B1212" s="2">
        <v>44762</v>
      </c>
      <c r="C1212" s="13" t="str">
        <f>TEXT(bbdd_Social_Media_Trends[[#This Row],[Post_Date]],"aaaa-mm")</f>
        <v>2022-07</v>
      </c>
      <c r="D1212" s="1" t="s">
        <v>18</v>
      </c>
      <c r="E1212" s="1" t="s">
        <v>19</v>
      </c>
      <c r="F1212" s="1" t="s">
        <v>47</v>
      </c>
      <c r="G1212" s="1" t="s">
        <v>15</v>
      </c>
      <c r="H1212">
        <v>2315963</v>
      </c>
      <c r="I1212">
        <v>306373</v>
      </c>
      <c r="J1212">
        <v>6915</v>
      </c>
      <c r="K1212">
        <v>33050</v>
      </c>
      <c r="L1212">
        <f>bbdd_Social_Media_Trends[[#This Row],[Likes]]+bbdd_Social_Media_Trends[[#This Row],[Shares]]+bbdd_Social_Media_Trends[[#This Row],[Comments]]</f>
        <v>346338</v>
      </c>
      <c r="M1212">
        <f>bbdd_Social_Media_Trends[[#This Row],[Interactions]]/bbdd_Social_Media_Trends[[#This Row],[Views]]</f>
        <v>0.14954383986272665</v>
      </c>
      <c r="N1212" s="1" t="s">
        <v>22</v>
      </c>
      <c r="O1212" s="4">
        <f t="shared" si="18"/>
        <v>0</v>
      </c>
    </row>
    <row r="1213" spans="1:15">
      <c r="A1213" s="1" t="s">
        <v>1253</v>
      </c>
      <c r="B1213" s="2">
        <v>45114</v>
      </c>
      <c r="C1213" s="13" t="str">
        <f>TEXT(bbdd_Social_Media_Trends[[#This Row],[Post_Date]],"aaaa-mm")</f>
        <v>2023-07</v>
      </c>
      <c r="D1213" s="1" t="s">
        <v>27</v>
      </c>
      <c r="E1213" s="1" t="s">
        <v>19</v>
      </c>
      <c r="F1213" s="1" t="s">
        <v>47</v>
      </c>
      <c r="G1213" s="1" t="s">
        <v>50</v>
      </c>
      <c r="H1213">
        <v>2676777</v>
      </c>
      <c r="I1213">
        <v>488199</v>
      </c>
      <c r="J1213">
        <v>52014</v>
      </c>
      <c r="K1213">
        <v>45422</v>
      </c>
      <c r="L1213">
        <f>bbdd_Social_Media_Trends[[#This Row],[Likes]]+bbdd_Social_Media_Trends[[#This Row],[Shares]]+bbdd_Social_Media_Trends[[#This Row],[Comments]]</f>
        <v>585635</v>
      </c>
      <c r="M1213">
        <f>bbdd_Social_Media_Trends[[#This Row],[Interactions]]/bbdd_Social_Media_Trends[[#This Row],[Views]]</f>
        <v>0.21878363419888919</v>
      </c>
      <c r="N1213" s="1" t="s">
        <v>22</v>
      </c>
      <c r="O1213" s="4">
        <f t="shared" si="18"/>
        <v>0</v>
      </c>
    </row>
    <row r="1214" spans="1:15">
      <c r="A1214" s="1" t="s">
        <v>1254</v>
      </c>
      <c r="B1214" s="2">
        <v>45117</v>
      </c>
      <c r="C1214" s="13" t="str">
        <f>TEXT(bbdd_Social_Media_Trends[[#This Row],[Post_Date]],"aaaa-mm")</f>
        <v>2023-07</v>
      </c>
      <c r="D1214" s="1" t="s">
        <v>18</v>
      </c>
      <c r="E1214" s="1" t="s">
        <v>49</v>
      </c>
      <c r="F1214" s="1" t="s">
        <v>14</v>
      </c>
      <c r="G1214" s="1" t="s">
        <v>50</v>
      </c>
      <c r="H1214">
        <v>2950546</v>
      </c>
      <c r="I1214">
        <v>305105</v>
      </c>
      <c r="J1214">
        <v>99587</v>
      </c>
      <c r="K1214">
        <v>34102</v>
      </c>
      <c r="L1214">
        <f>bbdd_Social_Media_Trends[[#This Row],[Likes]]+bbdd_Social_Media_Trends[[#This Row],[Shares]]+bbdd_Social_Media_Trends[[#This Row],[Comments]]</f>
        <v>438794</v>
      </c>
      <c r="M1214">
        <f>bbdd_Social_Media_Trends[[#This Row],[Interactions]]/bbdd_Social_Media_Trends[[#This Row],[Views]]</f>
        <v>0.14871620371280433</v>
      </c>
      <c r="N1214" s="1" t="s">
        <v>22</v>
      </c>
      <c r="O1214" s="4">
        <f t="shared" si="18"/>
        <v>0</v>
      </c>
    </row>
    <row r="1215" spans="1:15">
      <c r="A1215" s="1" t="s">
        <v>1255</v>
      </c>
      <c r="B1215" s="2">
        <v>44681</v>
      </c>
      <c r="C1215" s="13" t="str">
        <f>TEXT(bbdd_Social_Media_Trends[[#This Row],[Post_Date]],"aaaa-mm")</f>
        <v>2022-04</v>
      </c>
      <c r="D1215" s="1" t="s">
        <v>12</v>
      </c>
      <c r="E1215" s="1" t="s">
        <v>59</v>
      </c>
      <c r="F1215" s="1" t="s">
        <v>36</v>
      </c>
      <c r="G1215" s="1" t="s">
        <v>60</v>
      </c>
      <c r="H1215">
        <v>3368170</v>
      </c>
      <c r="I1215">
        <v>17758</v>
      </c>
      <c r="J1215">
        <v>93392</v>
      </c>
      <c r="K1215">
        <v>19981</v>
      </c>
      <c r="L1215">
        <f>bbdd_Social_Media_Trends[[#This Row],[Likes]]+bbdd_Social_Media_Trends[[#This Row],[Shares]]+bbdd_Social_Media_Trends[[#This Row],[Comments]]</f>
        <v>131131</v>
      </c>
      <c r="M1215">
        <f>bbdd_Social_Media_Trends[[#This Row],[Interactions]]/bbdd_Social_Media_Trends[[#This Row],[Views]]</f>
        <v>3.893241730672739E-2</v>
      </c>
      <c r="N1215" s="1" t="s">
        <v>16</v>
      </c>
      <c r="O1215" s="4">
        <f t="shared" si="18"/>
        <v>0</v>
      </c>
    </row>
    <row r="1216" spans="1:15">
      <c r="A1216" s="1" t="s">
        <v>1256</v>
      </c>
      <c r="B1216" s="2">
        <v>44988</v>
      </c>
      <c r="C1216" s="13" t="str">
        <f>TEXT(bbdd_Social_Media_Trends[[#This Row],[Post_Date]],"aaaa-mm")</f>
        <v>2023-03</v>
      </c>
      <c r="D1216" s="1" t="s">
        <v>27</v>
      </c>
      <c r="E1216" s="1" t="s">
        <v>59</v>
      </c>
      <c r="F1216" s="1" t="s">
        <v>47</v>
      </c>
      <c r="G1216" s="1" t="s">
        <v>37</v>
      </c>
      <c r="H1216">
        <v>4736019</v>
      </c>
      <c r="I1216">
        <v>308046</v>
      </c>
      <c r="J1216">
        <v>88779</v>
      </c>
      <c r="K1216">
        <v>33858</v>
      </c>
      <c r="L1216">
        <f>bbdd_Social_Media_Trends[[#This Row],[Likes]]+bbdd_Social_Media_Trends[[#This Row],[Shares]]+bbdd_Social_Media_Trends[[#This Row],[Comments]]</f>
        <v>430683</v>
      </c>
      <c r="M1216">
        <f>bbdd_Social_Media_Trends[[#This Row],[Interactions]]/bbdd_Social_Media_Trends[[#This Row],[Views]]</f>
        <v>9.0937768619593795E-2</v>
      </c>
      <c r="N1216" s="1" t="s">
        <v>22</v>
      </c>
      <c r="O1216" s="4">
        <f t="shared" si="18"/>
        <v>0</v>
      </c>
    </row>
    <row r="1217" spans="1:15">
      <c r="A1217" s="1" t="s">
        <v>1257</v>
      </c>
      <c r="B1217" s="2">
        <v>44686</v>
      </c>
      <c r="C1217" s="13" t="str">
        <f>TEXT(bbdd_Social_Media_Trends[[#This Row],[Post_Date]],"aaaa-mm")</f>
        <v>2022-05</v>
      </c>
      <c r="D1217" s="1" t="s">
        <v>12</v>
      </c>
      <c r="E1217" s="1" t="s">
        <v>39</v>
      </c>
      <c r="F1217" s="1" t="s">
        <v>47</v>
      </c>
      <c r="G1217" s="1" t="s">
        <v>37</v>
      </c>
      <c r="H1217">
        <v>2258063</v>
      </c>
      <c r="I1217">
        <v>241357</v>
      </c>
      <c r="J1217">
        <v>49321</v>
      </c>
      <c r="K1217">
        <v>14634</v>
      </c>
      <c r="L1217">
        <f>bbdd_Social_Media_Trends[[#This Row],[Likes]]+bbdd_Social_Media_Trends[[#This Row],[Shares]]+bbdd_Social_Media_Trends[[#This Row],[Comments]]</f>
        <v>305312</v>
      </c>
      <c r="M1217">
        <f>bbdd_Social_Media_Trends[[#This Row],[Interactions]]/bbdd_Social_Media_Trends[[#This Row],[Views]]</f>
        <v>0.13520969078364953</v>
      </c>
      <c r="N1217" s="1" t="s">
        <v>29</v>
      </c>
      <c r="O1217" s="4">
        <f t="shared" si="18"/>
        <v>0</v>
      </c>
    </row>
    <row r="1218" spans="1:15">
      <c r="A1218" s="1" t="s">
        <v>1258</v>
      </c>
      <c r="B1218" s="2">
        <v>45201</v>
      </c>
      <c r="C1218" s="13" t="str">
        <f>TEXT(bbdd_Social_Media_Trends[[#This Row],[Post_Date]],"aaaa-mm")</f>
        <v>2023-10</v>
      </c>
      <c r="D1218" s="1" t="s">
        <v>27</v>
      </c>
      <c r="E1218" s="1" t="s">
        <v>35</v>
      </c>
      <c r="F1218" s="1" t="s">
        <v>41</v>
      </c>
      <c r="G1218" s="1" t="s">
        <v>44</v>
      </c>
      <c r="H1218">
        <v>4989820</v>
      </c>
      <c r="I1218">
        <v>166706</v>
      </c>
      <c r="J1218">
        <v>39793</v>
      </c>
      <c r="K1218">
        <v>15510</v>
      </c>
      <c r="L1218">
        <f>bbdd_Social_Media_Trends[[#This Row],[Likes]]+bbdd_Social_Media_Trends[[#This Row],[Shares]]+bbdd_Social_Media_Trends[[#This Row],[Comments]]</f>
        <v>222009</v>
      </c>
      <c r="M1218">
        <f>bbdd_Social_Media_Trends[[#This Row],[Interactions]]/bbdd_Social_Media_Trends[[#This Row],[Views]]</f>
        <v>4.4492386498911782E-2</v>
      </c>
      <c r="N1218" s="1" t="s">
        <v>16</v>
      </c>
      <c r="O1218" s="4">
        <f t="shared" ref="O1218:O1281" si="19">IF(ISERROR(VLOOKUP(A1218,A1219:A6216,1,FALSE)),0, 1)</f>
        <v>0</v>
      </c>
    </row>
    <row r="1219" spans="1:15">
      <c r="A1219" s="1" t="s">
        <v>1259</v>
      </c>
      <c r="B1219" s="2">
        <v>45018</v>
      </c>
      <c r="C1219" s="13" t="str">
        <f>TEXT(bbdd_Social_Media_Trends[[#This Row],[Post_Date]],"aaaa-mm")</f>
        <v>2023-04</v>
      </c>
      <c r="D1219" s="1" t="s">
        <v>27</v>
      </c>
      <c r="E1219" s="1" t="s">
        <v>57</v>
      </c>
      <c r="F1219" s="1" t="s">
        <v>32</v>
      </c>
      <c r="G1219" s="1" t="s">
        <v>44</v>
      </c>
      <c r="H1219">
        <v>4766161</v>
      </c>
      <c r="I1219">
        <v>384232</v>
      </c>
      <c r="J1219">
        <v>67245</v>
      </c>
      <c r="K1219">
        <v>8995</v>
      </c>
      <c r="L1219">
        <f>bbdd_Social_Media_Trends[[#This Row],[Likes]]+bbdd_Social_Media_Trends[[#This Row],[Shares]]+bbdd_Social_Media_Trends[[#This Row],[Comments]]</f>
        <v>460472</v>
      </c>
      <c r="M1219">
        <f>bbdd_Social_Media_Trends[[#This Row],[Interactions]]/bbdd_Social_Media_Trends[[#This Row],[Views]]</f>
        <v>9.661276654313608E-2</v>
      </c>
      <c r="N1219" s="1" t="s">
        <v>22</v>
      </c>
      <c r="O1219" s="4">
        <f t="shared" si="19"/>
        <v>0</v>
      </c>
    </row>
    <row r="1220" spans="1:15">
      <c r="A1220" s="1" t="s">
        <v>1260</v>
      </c>
      <c r="B1220" s="2">
        <v>44753</v>
      </c>
      <c r="C1220" s="13" t="str">
        <f>TEXT(bbdd_Social_Media_Trends[[#This Row],[Post_Date]],"aaaa-mm")</f>
        <v>2022-07</v>
      </c>
      <c r="D1220" s="1" t="s">
        <v>12</v>
      </c>
      <c r="E1220" s="1" t="s">
        <v>13</v>
      </c>
      <c r="F1220" s="1" t="s">
        <v>47</v>
      </c>
      <c r="G1220" s="1" t="s">
        <v>15</v>
      </c>
      <c r="H1220">
        <v>4706101</v>
      </c>
      <c r="I1220">
        <v>198755</v>
      </c>
      <c r="J1220">
        <v>73600</v>
      </c>
      <c r="K1220">
        <v>39098</v>
      </c>
      <c r="L1220">
        <f>bbdd_Social_Media_Trends[[#This Row],[Likes]]+bbdd_Social_Media_Trends[[#This Row],[Shares]]+bbdd_Social_Media_Trends[[#This Row],[Comments]]</f>
        <v>311453</v>
      </c>
      <c r="M1220">
        <f>bbdd_Social_Media_Trends[[#This Row],[Interactions]]/bbdd_Social_Media_Trends[[#This Row],[Views]]</f>
        <v>6.6180687579803318E-2</v>
      </c>
      <c r="N1220" s="1" t="s">
        <v>29</v>
      </c>
      <c r="O1220" s="4">
        <f t="shared" si="19"/>
        <v>0</v>
      </c>
    </row>
    <row r="1221" spans="1:15">
      <c r="A1221" s="1" t="s">
        <v>1261</v>
      </c>
      <c r="B1221" s="2">
        <v>45031</v>
      </c>
      <c r="C1221" s="13" t="str">
        <f>TEXT(bbdd_Social_Media_Trends[[#This Row],[Post_Date]],"aaaa-mm")</f>
        <v>2023-04</v>
      </c>
      <c r="D1221" s="1" t="s">
        <v>24</v>
      </c>
      <c r="E1221" s="1" t="s">
        <v>59</v>
      </c>
      <c r="F1221" s="1" t="s">
        <v>41</v>
      </c>
      <c r="G1221" s="1" t="s">
        <v>50</v>
      </c>
      <c r="H1221">
        <v>1726804</v>
      </c>
      <c r="I1221">
        <v>328441</v>
      </c>
      <c r="J1221">
        <v>44676</v>
      </c>
      <c r="K1221">
        <v>1323</v>
      </c>
      <c r="L1221">
        <f>bbdd_Social_Media_Trends[[#This Row],[Likes]]+bbdd_Social_Media_Trends[[#This Row],[Shares]]+bbdd_Social_Media_Trends[[#This Row],[Comments]]</f>
        <v>374440</v>
      </c>
      <c r="M1221">
        <f>bbdd_Social_Media_Trends[[#This Row],[Interactions]]/bbdd_Social_Media_Trends[[#This Row],[Views]]</f>
        <v>0.21683989613181345</v>
      </c>
      <c r="N1221" s="1" t="s">
        <v>16</v>
      </c>
      <c r="O1221" s="4">
        <f t="shared" si="19"/>
        <v>0</v>
      </c>
    </row>
    <row r="1222" spans="1:15">
      <c r="A1222" s="1" t="s">
        <v>1262</v>
      </c>
      <c r="B1222" s="2">
        <v>44578</v>
      </c>
      <c r="C1222" s="13" t="str">
        <f>TEXT(bbdd_Social_Media_Trends[[#This Row],[Post_Date]],"aaaa-mm")</f>
        <v>2022-01</v>
      </c>
      <c r="D1222" s="1" t="s">
        <v>27</v>
      </c>
      <c r="E1222" s="1" t="s">
        <v>31</v>
      </c>
      <c r="F1222" s="1" t="s">
        <v>36</v>
      </c>
      <c r="G1222" s="1" t="s">
        <v>50</v>
      </c>
      <c r="H1222">
        <v>3218932</v>
      </c>
      <c r="I1222">
        <v>135138</v>
      </c>
      <c r="J1222">
        <v>58808</v>
      </c>
      <c r="K1222">
        <v>4020</v>
      </c>
      <c r="L1222">
        <f>bbdd_Social_Media_Trends[[#This Row],[Likes]]+bbdd_Social_Media_Trends[[#This Row],[Shares]]+bbdd_Social_Media_Trends[[#This Row],[Comments]]</f>
        <v>197966</v>
      </c>
      <c r="M1222">
        <f>bbdd_Social_Media_Trends[[#This Row],[Interactions]]/bbdd_Social_Media_Trends[[#This Row],[Views]]</f>
        <v>6.1500522533560822E-2</v>
      </c>
      <c r="N1222" s="1" t="s">
        <v>22</v>
      </c>
      <c r="O1222" s="4">
        <f t="shared" si="19"/>
        <v>0</v>
      </c>
    </row>
    <row r="1223" spans="1:15">
      <c r="A1223" s="1" t="s">
        <v>1263</v>
      </c>
      <c r="B1223" s="2">
        <v>45024</v>
      </c>
      <c r="C1223" s="13" t="str">
        <f>TEXT(bbdd_Social_Media_Trends[[#This Row],[Post_Date]],"aaaa-mm")</f>
        <v>2023-04</v>
      </c>
      <c r="D1223" s="1" t="s">
        <v>18</v>
      </c>
      <c r="E1223" s="1" t="s">
        <v>19</v>
      </c>
      <c r="F1223" s="1" t="s">
        <v>41</v>
      </c>
      <c r="G1223" s="1" t="s">
        <v>44</v>
      </c>
      <c r="H1223">
        <v>1374292</v>
      </c>
      <c r="I1223">
        <v>468164</v>
      </c>
      <c r="J1223">
        <v>79559</v>
      </c>
      <c r="K1223">
        <v>11612</v>
      </c>
      <c r="L1223">
        <f>bbdd_Social_Media_Trends[[#This Row],[Likes]]+bbdd_Social_Media_Trends[[#This Row],[Shares]]+bbdd_Social_Media_Trends[[#This Row],[Comments]]</f>
        <v>559335</v>
      </c>
      <c r="M1223">
        <f>bbdd_Social_Media_Trends[[#This Row],[Interactions]]/bbdd_Social_Media_Trends[[#This Row],[Views]]</f>
        <v>0.40699865821819525</v>
      </c>
      <c r="N1223" s="1" t="s">
        <v>29</v>
      </c>
      <c r="O1223" s="4">
        <f t="shared" si="19"/>
        <v>0</v>
      </c>
    </row>
    <row r="1224" spans="1:15">
      <c r="A1224" s="1" t="s">
        <v>1264</v>
      </c>
      <c r="B1224" s="2">
        <v>45169</v>
      </c>
      <c r="C1224" s="13" t="str">
        <f>TEXT(bbdd_Social_Media_Trends[[#This Row],[Post_Date]],"aaaa-mm")</f>
        <v>2023-08</v>
      </c>
      <c r="D1224" s="1" t="s">
        <v>24</v>
      </c>
      <c r="E1224" s="1" t="s">
        <v>39</v>
      </c>
      <c r="F1224" s="1" t="s">
        <v>20</v>
      </c>
      <c r="G1224" s="1" t="s">
        <v>37</v>
      </c>
      <c r="H1224">
        <v>2307722</v>
      </c>
      <c r="I1224">
        <v>112883</v>
      </c>
      <c r="J1224">
        <v>48860</v>
      </c>
      <c r="K1224">
        <v>26500</v>
      </c>
      <c r="L1224">
        <f>bbdd_Social_Media_Trends[[#This Row],[Likes]]+bbdd_Social_Media_Trends[[#This Row],[Shares]]+bbdd_Social_Media_Trends[[#This Row],[Comments]]</f>
        <v>188243</v>
      </c>
      <c r="M1224">
        <f>bbdd_Social_Media_Trends[[#This Row],[Interactions]]/bbdd_Social_Media_Trends[[#This Row],[Views]]</f>
        <v>8.1570917120866379E-2</v>
      </c>
      <c r="N1224" s="1" t="s">
        <v>16</v>
      </c>
      <c r="O1224" s="4">
        <f t="shared" si="19"/>
        <v>0</v>
      </c>
    </row>
    <row r="1225" spans="1:15">
      <c r="A1225" s="1" t="s">
        <v>1265</v>
      </c>
      <c r="B1225" s="2">
        <v>44568</v>
      </c>
      <c r="C1225" s="13" t="str">
        <f>TEXT(bbdd_Social_Media_Trends[[#This Row],[Post_Date]],"aaaa-mm")</f>
        <v>2022-01</v>
      </c>
      <c r="D1225" s="1" t="s">
        <v>12</v>
      </c>
      <c r="E1225" s="1" t="s">
        <v>52</v>
      </c>
      <c r="F1225" s="1" t="s">
        <v>32</v>
      </c>
      <c r="G1225" s="1" t="s">
        <v>60</v>
      </c>
      <c r="H1225">
        <v>3943560</v>
      </c>
      <c r="I1225">
        <v>361857</v>
      </c>
      <c r="J1225">
        <v>53708</v>
      </c>
      <c r="K1225">
        <v>10889</v>
      </c>
      <c r="L1225">
        <f>bbdd_Social_Media_Trends[[#This Row],[Likes]]+bbdd_Social_Media_Trends[[#This Row],[Shares]]+bbdd_Social_Media_Trends[[#This Row],[Comments]]</f>
        <v>426454</v>
      </c>
      <c r="M1225">
        <f>bbdd_Social_Media_Trends[[#This Row],[Interactions]]/bbdd_Social_Media_Trends[[#This Row],[Views]]</f>
        <v>0.10813934617452252</v>
      </c>
      <c r="N1225" s="1" t="s">
        <v>16</v>
      </c>
      <c r="O1225" s="4">
        <f t="shared" si="19"/>
        <v>0</v>
      </c>
    </row>
    <row r="1226" spans="1:15">
      <c r="A1226" s="1" t="s">
        <v>1266</v>
      </c>
      <c r="B1226" s="2">
        <v>45282</v>
      </c>
      <c r="C1226" s="13" t="str">
        <f>TEXT(bbdd_Social_Media_Trends[[#This Row],[Post_Date]],"aaaa-mm")</f>
        <v>2023-12</v>
      </c>
      <c r="D1226" s="1" t="s">
        <v>27</v>
      </c>
      <c r="E1226" s="1" t="s">
        <v>49</v>
      </c>
      <c r="F1226" s="1" t="s">
        <v>36</v>
      </c>
      <c r="G1226" s="1" t="s">
        <v>60</v>
      </c>
      <c r="H1226">
        <v>4397362</v>
      </c>
      <c r="I1226">
        <v>416040</v>
      </c>
      <c r="J1226">
        <v>26255</v>
      </c>
      <c r="K1226">
        <v>37205</v>
      </c>
      <c r="L1226">
        <f>bbdd_Social_Media_Trends[[#This Row],[Likes]]+bbdd_Social_Media_Trends[[#This Row],[Shares]]+bbdd_Social_Media_Trends[[#This Row],[Comments]]</f>
        <v>479500</v>
      </c>
      <c r="M1226">
        <f>bbdd_Social_Media_Trends[[#This Row],[Interactions]]/bbdd_Social_Media_Trends[[#This Row],[Views]]</f>
        <v>0.1090426487516834</v>
      </c>
      <c r="N1226" s="1" t="s">
        <v>22</v>
      </c>
      <c r="O1226" s="4">
        <f t="shared" si="19"/>
        <v>0</v>
      </c>
    </row>
    <row r="1227" spans="1:15">
      <c r="A1227" s="1" t="s">
        <v>1267</v>
      </c>
      <c r="B1227" s="2">
        <v>44860</v>
      </c>
      <c r="C1227" s="13" t="str">
        <f>TEXT(bbdd_Social_Media_Trends[[#This Row],[Post_Date]],"aaaa-mm")</f>
        <v>2022-10</v>
      </c>
      <c r="D1227" s="1" t="s">
        <v>18</v>
      </c>
      <c r="E1227" s="1" t="s">
        <v>57</v>
      </c>
      <c r="F1227" s="1" t="s">
        <v>47</v>
      </c>
      <c r="G1227" s="1" t="s">
        <v>21</v>
      </c>
      <c r="H1227">
        <v>2904623</v>
      </c>
      <c r="I1227">
        <v>210629</v>
      </c>
      <c r="J1227">
        <v>93645</v>
      </c>
      <c r="K1227">
        <v>25652</v>
      </c>
      <c r="L1227">
        <f>bbdd_Social_Media_Trends[[#This Row],[Likes]]+bbdd_Social_Media_Trends[[#This Row],[Shares]]+bbdd_Social_Media_Trends[[#This Row],[Comments]]</f>
        <v>329926</v>
      </c>
      <c r="M1227">
        <f>bbdd_Social_Media_Trends[[#This Row],[Interactions]]/bbdd_Social_Media_Trends[[#This Row],[Views]]</f>
        <v>0.11358651363705376</v>
      </c>
      <c r="N1227" s="1" t="s">
        <v>16</v>
      </c>
      <c r="O1227" s="4">
        <f t="shared" si="19"/>
        <v>0</v>
      </c>
    </row>
    <row r="1228" spans="1:15">
      <c r="A1228" s="1" t="s">
        <v>1268</v>
      </c>
      <c r="B1228" s="2">
        <v>45181</v>
      </c>
      <c r="C1228" s="13" t="str">
        <f>TEXT(bbdd_Social_Media_Trends[[#This Row],[Post_Date]],"aaaa-mm")</f>
        <v>2023-09</v>
      </c>
      <c r="D1228" s="1" t="s">
        <v>27</v>
      </c>
      <c r="E1228" s="1" t="s">
        <v>31</v>
      </c>
      <c r="F1228" s="1" t="s">
        <v>47</v>
      </c>
      <c r="G1228" s="1" t="s">
        <v>60</v>
      </c>
      <c r="H1228">
        <v>4648895</v>
      </c>
      <c r="I1228">
        <v>334635</v>
      </c>
      <c r="J1228">
        <v>14885</v>
      </c>
      <c r="K1228">
        <v>39943</v>
      </c>
      <c r="L1228">
        <f>bbdd_Social_Media_Trends[[#This Row],[Likes]]+bbdd_Social_Media_Trends[[#This Row],[Shares]]+bbdd_Social_Media_Trends[[#This Row],[Comments]]</f>
        <v>389463</v>
      </c>
      <c r="M1228">
        <f>bbdd_Social_Media_Trends[[#This Row],[Interactions]]/bbdd_Social_Media_Trends[[#This Row],[Views]]</f>
        <v>8.3775391786650374E-2</v>
      </c>
      <c r="N1228" s="1" t="s">
        <v>16</v>
      </c>
      <c r="O1228" s="4">
        <f t="shared" si="19"/>
        <v>0</v>
      </c>
    </row>
    <row r="1229" spans="1:15">
      <c r="A1229" s="1" t="s">
        <v>1269</v>
      </c>
      <c r="B1229" s="2">
        <v>45065</v>
      </c>
      <c r="C1229" s="13" t="str">
        <f>TEXT(bbdd_Social_Media_Trends[[#This Row],[Post_Date]],"aaaa-mm")</f>
        <v>2023-05</v>
      </c>
      <c r="D1229" s="1" t="s">
        <v>27</v>
      </c>
      <c r="E1229" s="1" t="s">
        <v>19</v>
      </c>
      <c r="F1229" s="1" t="s">
        <v>36</v>
      </c>
      <c r="G1229" s="1" t="s">
        <v>37</v>
      </c>
      <c r="H1229">
        <v>2182075</v>
      </c>
      <c r="I1229">
        <v>401349</v>
      </c>
      <c r="J1229">
        <v>79190</v>
      </c>
      <c r="K1229">
        <v>49849</v>
      </c>
      <c r="L1229">
        <f>bbdd_Social_Media_Trends[[#This Row],[Likes]]+bbdd_Social_Media_Trends[[#This Row],[Shares]]+bbdd_Social_Media_Trends[[#This Row],[Comments]]</f>
        <v>530388</v>
      </c>
      <c r="M1229">
        <f>bbdd_Social_Media_Trends[[#This Row],[Interactions]]/bbdd_Social_Media_Trends[[#This Row],[Views]]</f>
        <v>0.24306588911930158</v>
      </c>
      <c r="N1229" s="1" t="s">
        <v>16</v>
      </c>
      <c r="O1229" s="4">
        <f t="shared" si="19"/>
        <v>0</v>
      </c>
    </row>
    <row r="1230" spans="1:15">
      <c r="A1230" s="1" t="s">
        <v>1270</v>
      </c>
      <c r="B1230" s="2">
        <v>44594</v>
      </c>
      <c r="C1230" s="13" t="str">
        <f>TEXT(bbdd_Social_Media_Trends[[#This Row],[Post_Date]],"aaaa-mm")</f>
        <v>2022-02</v>
      </c>
      <c r="D1230" s="1" t="s">
        <v>27</v>
      </c>
      <c r="E1230" s="1" t="s">
        <v>57</v>
      </c>
      <c r="F1230" s="1" t="s">
        <v>36</v>
      </c>
      <c r="G1230" s="1" t="s">
        <v>44</v>
      </c>
      <c r="H1230">
        <v>3686801</v>
      </c>
      <c r="I1230">
        <v>289690</v>
      </c>
      <c r="J1230">
        <v>37216</v>
      </c>
      <c r="K1230">
        <v>29859</v>
      </c>
      <c r="L1230">
        <f>bbdd_Social_Media_Trends[[#This Row],[Likes]]+bbdd_Social_Media_Trends[[#This Row],[Shares]]+bbdd_Social_Media_Trends[[#This Row],[Comments]]</f>
        <v>356765</v>
      </c>
      <c r="M1230">
        <f>bbdd_Social_Media_Trends[[#This Row],[Interactions]]/bbdd_Social_Media_Trends[[#This Row],[Views]]</f>
        <v>9.6768173817897957E-2</v>
      </c>
      <c r="N1230" s="1" t="s">
        <v>29</v>
      </c>
      <c r="O1230" s="4">
        <f t="shared" si="19"/>
        <v>0</v>
      </c>
    </row>
    <row r="1231" spans="1:15">
      <c r="A1231" s="1" t="s">
        <v>1271</v>
      </c>
      <c r="B1231" s="2">
        <v>44938</v>
      </c>
      <c r="C1231" s="13" t="str">
        <f>TEXT(bbdd_Social_Media_Trends[[#This Row],[Post_Date]],"aaaa-mm")</f>
        <v>2023-01</v>
      </c>
      <c r="D1231" s="1" t="s">
        <v>18</v>
      </c>
      <c r="E1231" s="1" t="s">
        <v>46</v>
      </c>
      <c r="F1231" s="1" t="s">
        <v>14</v>
      </c>
      <c r="G1231" s="1" t="s">
        <v>15</v>
      </c>
      <c r="H1231">
        <v>436676</v>
      </c>
      <c r="I1231">
        <v>411915</v>
      </c>
      <c r="J1231">
        <v>89675</v>
      </c>
      <c r="K1231">
        <v>24765</v>
      </c>
      <c r="L1231">
        <f>bbdd_Social_Media_Trends[[#This Row],[Likes]]+bbdd_Social_Media_Trends[[#This Row],[Shares]]+bbdd_Social_Media_Trends[[#This Row],[Comments]]</f>
        <v>526355</v>
      </c>
      <c r="M1231">
        <f>bbdd_Social_Media_Trends[[#This Row],[Interactions]]/bbdd_Social_Media_Trends[[#This Row],[Views]]</f>
        <v>1.2053673661936997</v>
      </c>
      <c r="N1231" s="1" t="s">
        <v>29</v>
      </c>
      <c r="O1231" s="4">
        <f t="shared" si="19"/>
        <v>0</v>
      </c>
    </row>
    <row r="1232" spans="1:15">
      <c r="A1232" s="1" t="s">
        <v>1272</v>
      </c>
      <c r="B1232" s="2">
        <v>44909</v>
      </c>
      <c r="C1232" s="13" t="str">
        <f>TEXT(bbdd_Social_Media_Trends[[#This Row],[Post_Date]],"aaaa-mm")</f>
        <v>2022-12</v>
      </c>
      <c r="D1232" s="1" t="s">
        <v>18</v>
      </c>
      <c r="E1232" s="1" t="s">
        <v>13</v>
      </c>
      <c r="F1232" s="1" t="s">
        <v>36</v>
      </c>
      <c r="G1232" s="1" t="s">
        <v>44</v>
      </c>
      <c r="H1232">
        <v>1021135</v>
      </c>
      <c r="I1232">
        <v>442784</v>
      </c>
      <c r="J1232">
        <v>49480</v>
      </c>
      <c r="K1232">
        <v>32668</v>
      </c>
      <c r="L1232">
        <f>bbdd_Social_Media_Trends[[#This Row],[Likes]]+bbdd_Social_Media_Trends[[#This Row],[Shares]]+bbdd_Social_Media_Trends[[#This Row],[Comments]]</f>
        <v>524932</v>
      </c>
      <c r="M1232">
        <f>bbdd_Social_Media_Trends[[#This Row],[Interactions]]/bbdd_Social_Media_Trends[[#This Row],[Views]]</f>
        <v>0.5140671899406053</v>
      </c>
      <c r="N1232" s="1" t="s">
        <v>16</v>
      </c>
      <c r="O1232" s="4">
        <f t="shared" si="19"/>
        <v>0</v>
      </c>
    </row>
    <row r="1233" spans="1:15">
      <c r="A1233" s="1" t="s">
        <v>1273</v>
      </c>
      <c r="B1233" s="2">
        <v>45001</v>
      </c>
      <c r="C1233" s="13" t="str">
        <f>TEXT(bbdd_Social_Media_Trends[[#This Row],[Post_Date]],"aaaa-mm")</f>
        <v>2023-03</v>
      </c>
      <c r="D1233" s="1" t="s">
        <v>24</v>
      </c>
      <c r="E1233" s="1" t="s">
        <v>46</v>
      </c>
      <c r="F1233" s="1" t="s">
        <v>36</v>
      </c>
      <c r="G1233" s="1" t="s">
        <v>60</v>
      </c>
      <c r="H1233">
        <v>2616896</v>
      </c>
      <c r="I1233">
        <v>411249</v>
      </c>
      <c r="J1233">
        <v>93026</v>
      </c>
      <c r="K1233">
        <v>8004</v>
      </c>
      <c r="L1233">
        <f>bbdd_Social_Media_Trends[[#This Row],[Likes]]+bbdd_Social_Media_Trends[[#This Row],[Shares]]+bbdd_Social_Media_Trends[[#This Row],[Comments]]</f>
        <v>512279</v>
      </c>
      <c r="M1233">
        <f>bbdd_Social_Media_Trends[[#This Row],[Interactions]]/bbdd_Social_Media_Trends[[#This Row],[Views]]</f>
        <v>0.19575825711071437</v>
      </c>
      <c r="N1233" s="1" t="s">
        <v>16</v>
      </c>
      <c r="O1233" s="4">
        <f t="shared" si="19"/>
        <v>0</v>
      </c>
    </row>
    <row r="1234" spans="1:15">
      <c r="A1234" s="1" t="s">
        <v>1274</v>
      </c>
      <c r="B1234" s="2">
        <v>45263</v>
      </c>
      <c r="C1234" s="13" t="str">
        <f>TEXT(bbdd_Social_Media_Trends[[#This Row],[Post_Date]],"aaaa-mm")</f>
        <v>2023-12</v>
      </c>
      <c r="D1234" s="1" t="s">
        <v>18</v>
      </c>
      <c r="E1234" s="1" t="s">
        <v>52</v>
      </c>
      <c r="F1234" s="1" t="s">
        <v>47</v>
      </c>
      <c r="G1234" s="1" t="s">
        <v>50</v>
      </c>
      <c r="H1234">
        <v>80333</v>
      </c>
      <c r="I1234">
        <v>106027</v>
      </c>
      <c r="J1234">
        <v>74544</v>
      </c>
      <c r="K1234">
        <v>43880</v>
      </c>
      <c r="L1234">
        <f>bbdd_Social_Media_Trends[[#This Row],[Likes]]+bbdd_Social_Media_Trends[[#This Row],[Shares]]+bbdd_Social_Media_Trends[[#This Row],[Comments]]</f>
        <v>224451</v>
      </c>
      <c r="M1234">
        <f>bbdd_Social_Media_Trends[[#This Row],[Interactions]]/bbdd_Social_Media_Trends[[#This Row],[Views]]</f>
        <v>2.7940074440142904</v>
      </c>
      <c r="N1234" s="1" t="s">
        <v>29</v>
      </c>
      <c r="O1234" s="4">
        <f t="shared" si="19"/>
        <v>0</v>
      </c>
    </row>
    <row r="1235" spans="1:15">
      <c r="A1235" s="1" t="s">
        <v>1275</v>
      </c>
      <c r="B1235" s="2">
        <v>45019</v>
      </c>
      <c r="C1235" s="13" t="str">
        <f>TEXT(bbdd_Social_Media_Trends[[#This Row],[Post_Date]],"aaaa-mm")</f>
        <v>2023-04</v>
      </c>
      <c r="D1235" s="1" t="s">
        <v>27</v>
      </c>
      <c r="E1235" s="1" t="s">
        <v>31</v>
      </c>
      <c r="F1235" s="1" t="s">
        <v>32</v>
      </c>
      <c r="G1235" s="1" t="s">
        <v>60</v>
      </c>
      <c r="H1235">
        <v>2286789</v>
      </c>
      <c r="I1235">
        <v>161388</v>
      </c>
      <c r="J1235">
        <v>40096</v>
      </c>
      <c r="K1235">
        <v>47798</v>
      </c>
      <c r="L1235">
        <f>bbdd_Social_Media_Trends[[#This Row],[Likes]]+bbdd_Social_Media_Trends[[#This Row],[Shares]]+bbdd_Social_Media_Trends[[#This Row],[Comments]]</f>
        <v>249282</v>
      </c>
      <c r="M1235">
        <f>bbdd_Social_Media_Trends[[#This Row],[Interactions]]/bbdd_Social_Media_Trends[[#This Row],[Views]]</f>
        <v>0.10900962003927778</v>
      </c>
      <c r="N1235" s="1" t="s">
        <v>22</v>
      </c>
      <c r="O1235" s="4">
        <f t="shared" si="19"/>
        <v>0</v>
      </c>
    </row>
    <row r="1236" spans="1:15">
      <c r="A1236" s="1" t="s">
        <v>1276</v>
      </c>
      <c r="B1236" s="2">
        <v>44743</v>
      </c>
      <c r="C1236" s="13" t="str">
        <f>TEXT(bbdd_Social_Media_Trends[[#This Row],[Post_Date]],"aaaa-mm")</f>
        <v>2022-07</v>
      </c>
      <c r="D1236" s="1" t="s">
        <v>24</v>
      </c>
      <c r="E1236" s="1" t="s">
        <v>57</v>
      </c>
      <c r="F1236" s="1" t="s">
        <v>36</v>
      </c>
      <c r="G1236" s="1" t="s">
        <v>50</v>
      </c>
      <c r="H1236">
        <v>803980</v>
      </c>
      <c r="I1236">
        <v>242545</v>
      </c>
      <c r="J1236">
        <v>76839</v>
      </c>
      <c r="K1236">
        <v>34020</v>
      </c>
      <c r="L1236">
        <f>bbdd_Social_Media_Trends[[#This Row],[Likes]]+bbdd_Social_Media_Trends[[#This Row],[Shares]]+bbdd_Social_Media_Trends[[#This Row],[Comments]]</f>
        <v>353404</v>
      </c>
      <c r="M1236">
        <f>bbdd_Social_Media_Trends[[#This Row],[Interactions]]/bbdd_Social_Media_Trends[[#This Row],[Views]]</f>
        <v>0.43956814846140452</v>
      </c>
      <c r="N1236" s="1" t="s">
        <v>29</v>
      </c>
      <c r="O1236" s="4">
        <f t="shared" si="19"/>
        <v>0</v>
      </c>
    </row>
    <row r="1237" spans="1:15">
      <c r="A1237" s="1" t="s">
        <v>1277</v>
      </c>
      <c r="B1237" s="2">
        <v>45097</v>
      </c>
      <c r="C1237" s="13" t="str">
        <f>TEXT(bbdd_Social_Media_Trends[[#This Row],[Post_Date]],"aaaa-mm")</f>
        <v>2023-06</v>
      </c>
      <c r="D1237" s="1" t="s">
        <v>27</v>
      </c>
      <c r="E1237" s="1" t="s">
        <v>52</v>
      </c>
      <c r="F1237" s="1" t="s">
        <v>47</v>
      </c>
      <c r="G1237" s="1" t="s">
        <v>37</v>
      </c>
      <c r="H1237">
        <v>1658169</v>
      </c>
      <c r="I1237">
        <v>328783</v>
      </c>
      <c r="J1237">
        <v>1574</v>
      </c>
      <c r="K1237">
        <v>11658</v>
      </c>
      <c r="L1237">
        <f>bbdd_Social_Media_Trends[[#This Row],[Likes]]+bbdd_Social_Media_Trends[[#This Row],[Shares]]+bbdd_Social_Media_Trends[[#This Row],[Comments]]</f>
        <v>342015</v>
      </c>
      <c r="M1237">
        <f>bbdd_Social_Media_Trends[[#This Row],[Interactions]]/bbdd_Social_Media_Trends[[#This Row],[Views]]</f>
        <v>0.20626064050166176</v>
      </c>
      <c r="N1237" s="1" t="s">
        <v>16</v>
      </c>
      <c r="O1237" s="4">
        <f t="shared" si="19"/>
        <v>0</v>
      </c>
    </row>
    <row r="1238" spans="1:15">
      <c r="A1238" s="1" t="s">
        <v>1278</v>
      </c>
      <c r="B1238" s="2">
        <v>44620</v>
      </c>
      <c r="C1238" s="13" t="str">
        <f>TEXT(bbdd_Social_Media_Trends[[#This Row],[Post_Date]],"aaaa-mm")</f>
        <v>2022-02</v>
      </c>
      <c r="D1238" s="1" t="s">
        <v>24</v>
      </c>
      <c r="E1238" s="1" t="s">
        <v>31</v>
      </c>
      <c r="F1238" s="1" t="s">
        <v>32</v>
      </c>
      <c r="G1238" s="1" t="s">
        <v>37</v>
      </c>
      <c r="H1238">
        <v>723296</v>
      </c>
      <c r="I1238">
        <v>216935</v>
      </c>
      <c r="J1238">
        <v>93964</v>
      </c>
      <c r="K1238">
        <v>23402</v>
      </c>
      <c r="L1238">
        <f>bbdd_Social_Media_Trends[[#This Row],[Likes]]+bbdd_Social_Media_Trends[[#This Row],[Shares]]+bbdd_Social_Media_Trends[[#This Row],[Comments]]</f>
        <v>334301</v>
      </c>
      <c r="M1238">
        <f>bbdd_Social_Media_Trends[[#This Row],[Interactions]]/bbdd_Social_Media_Trends[[#This Row],[Views]]</f>
        <v>0.46219113613237178</v>
      </c>
      <c r="N1238" s="1" t="s">
        <v>29</v>
      </c>
      <c r="O1238" s="4">
        <f t="shared" si="19"/>
        <v>0</v>
      </c>
    </row>
    <row r="1239" spans="1:15">
      <c r="A1239" s="1" t="s">
        <v>1279</v>
      </c>
      <c r="B1239" s="2">
        <v>44908</v>
      </c>
      <c r="C1239" s="13" t="str">
        <f>TEXT(bbdd_Social_Media_Trends[[#This Row],[Post_Date]],"aaaa-mm")</f>
        <v>2022-12</v>
      </c>
      <c r="D1239" s="1" t="s">
        <v>12</v>
      </c>
      <c r="E1239" s="1" t="s">
        <v>57</v>
      </c>
      <c r="F1239" s="1" t="s">
        <v>36</v>
      </c>
      <c r="G1239" s="1" t="s">
        <v>37</v>
      </c>
      <c r="H1239">
        <v>3206060</v>
      </c>
      <c r="I1239">
        <v>426226</v>
      </c>
      <c r="J1239">
        <v>17467</v>
      </c>
      <c r="K1239">
        <v>29795</v>
      </c>
      <c r="L1239">
        <f>bbdd_Social_Media_Trends[[#This Row],[Likes]]+bbdd_Social_Media_Trends[[#This Row],[Shares]]+bbdd_Social_Media_Trends[[#This Row],[Comments]]</f>
        <v>473488</v>
      </c>
      <c r="M1239">
        <f>bbdd_Social_Media_Trends[[#This Row],[Interactions]]/bbdd_Social_Media_Trends[[#This Row],[Views]]</f>
        <v>0.14768532092350112</v>
      </c>
      <c r="N1239" s="1" t="s">
        <v>16</v>
      </c>
      <c r="O1239" s="4">
        <f t="shared" si="19"/>
        <v>0</v>
      </c>
    </row>
    <row r="1240" spans="1:15">
      <c r="A1240" s="1" t="s">
        <v>1280</v>
      </c>
      <c r="B1240" s="2">
        <v>44925</v>
      </c>
      <c r="C1240" s="13" t="str">
        <f>TEXT(bbdd_Social_Media_Trends[[#This Row],[Post_Date]],"aaaa-mm")</f>
        <v>2022-12</v>
      </c>
      <c r="D1240" s="1" t="s">
        <v>12</v>
      </c>
      <c r="E1240" s="1" t="s">
        <v>57</v>
      </c>
      <c r="F1240" s="1" t="s">
        <v>32</v>
      </c>
      <c r="G1240" s="1" t="s">
        <v>37</v>
      </c>
      <c r="H1240">
        <v>1655182</v>
      </c>
      <c r="I1240">
        <v>289945</v>
      </c>
      <c r="J1240">
        <v>93775</v>
      </c>
      <c r="K1240">
        <v>32084</v>
      </c>
      <c r="L1240">
        <f>bbdd_Social_Media_Trends[[#This Row],[Likes]]+bbdd_Social_Media_Trends[[#This Row],[Shares]]+bbdd_Social_Media_Trends[[#This Row],[Comments]]</f>
        <v>415804</v>
      </c>
      <c r="M1240">
        <f>bbdd_Social_Media_Trends[[#This Row],[Interactions]]/bbdd_Social_Media_Trends[[#This Row],[Views]]</f>
        <v>0.25121346172203418</v>
      </c>
      <c r="N1240" s="1" t="s">
        <v>16</v>
      </c>
      <c r="O1240" s="4">
        <f t="shared" si="19"/>
        <v>0</v>
      </c>
    </row>
    <row r="1241" spans="1:15">
      <c r="A1241" s="1" t="s">
        <v>1281</v>
      </c>
      <c r="B1241" s="2">
        <v>45046</v>
      </c>
      <c r="C1241" s="13" t="str">
        <f>TEXT(bbdd_Social_Media_Trends[[#This Row],[Post_Date]],"aaaa-mm")</f>
        <v>2023-04</v>
      </c>
      <c r="D1241" s="1" t="s">
        <v>12</v>
      </c>
      <c r="E1241" s="1" t="s">
        <v>49</v>
      </c>
      <c r="F1241" s="1" t="s">
        <v>14</v>
      </c>
      <c r="G1241" s="1" t="s">
        <v>28</v>
      </c>
      <c r="H1241">
        <v>1476674</v>
      </c>
      <c r="I1241">
        <v>464620</v>
      </c>
      <c r="J1241">
        <v>19688</v>
      </c>
      <c r="K1241">
        <v>29990</v>
      </c>
      <c r="L1241">
        <f>bbdd_Social_Media_Trends[[#This Row],[Likes]]+bbdd_Social_Media_Trends[[#This Row],[Shares]]+bbdd_Social_Media_Trends[[#This Row],[Comments]]</f>
        <v>514298</v>
      </c>
      <c r="M1241">
        <f>bbdd_Social_Media_Trends[[#This Row],[Interactions]]/bbdd_Social_Media_Trends[[#This Row],[Views]]</f>
        <v>0.34828134036354674</v>
      </c>
      <c r="N1241" s="1" t="s">
        <v>29</v>
      </c>
      <c r="O1241" s="4">
        <f t="shared" si="19"/>
        <v>0</v>
      </c>
    </row>
    <row r="1242" spans="1:15">
      <c r="A1242" s="1" t="s">
        <v>1282</v>
      </c>
      <c r="B1242" s="2">
        <v>44875</v>
      </c>
      <c r="C1242" s="13" t="str">
        <f>TEXT(bbdd_Social_Media_Trends[[#This Row],[Post_Date]],"aaaa-mm")</f>
        <v>2022-11</v>
      </c>
      <c r="D1242" s="1" t="s">
        <v>24</v>
      </c>
      <c r="E1242" s="1" t="s">
        <v>49</v>
      </c>
      <c r="F1242" s="1" t="s">
        <v>20</v>
      </c>
      <c r="G1242" s="1" t="s">
        <v>25</v>
      </c>
      <c r="H1242">
        <v>1771174</v>
      </c>
      <c r="I1242">
        <v>91099</v>
      </c>
      <c r="J1242">
        <v>97414</v>
      </c>
      <c r="K1242">
        <v>3140</v>
      </c>
      <c r="L1242">
        <f>bbdd_Social_Media_Trends[[#This Row],[Likes]]+bbdd_Social_Media_Trends[[#This Row],[Shares]]+bbdd_Social_Media_Trends[[#This Row],[Comments]]</f>
        <v>191653</v>
      </c>
      <c r="M1242">
        <f>bbdd_Social_Media_Trends[[#This Row],[Interactions]]/bbdd_Social_Media_Trends[[#This Row],[Views]]</f>
        <v>0.10820676003599872</v>
      </c>
      <c r="N1242" s="1" t="s">
        <v>29</v>
      </c>
      <c r="O1242" s="4">
        <f t="shared" si="19"/>
        <v>0</v>
      </c>
    </row>
    <row r="1243" spans="1:15">
      <c r="A1243" s="1" t="s">
        <v>1283</v>
      </c>
      <c r="B1243" s="2">
        <v>44628</v>
      </c>
      <c r="C1243" s="13" t="str">
        <f>TEXT(bbdd_Social_Media_Trends[[#This Row],[Post_Date]],"aaaa-mm")</f>
        <v>2022-03</v>
      </c>
      <c r="D1243" s="1" t="s">
        <v>12</v>
      </c>
      <c r="E1243" s="1" t="s">
        <v>13</v>
      </c>
      <c r="F1243" s="1" t="s">
        <v>47</v>
      </c>
      <c r="G1243" s="1" t="s">
        <v>28</v>
      </c>
      <c r="H1243">
        <v>3327212</v>
      </c>
      <c r="I1243">
        <v>134040</v>
      </c>
      <c r="J1243">
        <v>6283</v>
      </c>
      <c r="K1243">
        <v>36793</v>
      </c>
      <c r="L1243">
        <f>bbdd_Social_Media_Trends[[#This Row],[Likes]]+bbdd_Social_Media_Trends[[#This Row],[Shares]]+bbdd_Social_Media_Trends[[#This Row],[Comments]]</f>
        <v>177116</v>
      </c>
      <c r="M1243">
        <f>bbdd_Social_Media_Trends[[#This Row],[Interactions]]/bbdd_Social_Media_Trends[[#This Row],[Views]]</f>
        <v>5.3232556266327481E-2</v>
      </c>
      <c r="N1243" s="1" t="s">
        <v>16</v>
      </c>
      <c r="O1243" s="4">
        <f t="shared" si="19"/>
        <v>0</v>
      </c>
    </row>
    <row r="1244" spans="1:15">
      <c r="A1244" s="1" t="s">
        <v>1284</v>
      </c>
      <c r="B1244" s="2">
        <v>44803</v>
      </c>
      <c r="C1244" s="13" t="str">
        <f>TEXT(bbdd_Social_Media_Trends[[#This Row],[Post_Date]],"aaaa-mm")</f>
        <v>2022-08</v>
      </c>
      <c r="D1244" s="1" t="s">
        <v>12</v>
      </c>
      <c r="E1244" s="1" t="s">
        <v>39</v>
      </c>
      <c r="F1244" s="1" t="s">
        <v>32</v>
      </c>
      <c r="G1244" s="1" t="s">
        <v>21</v>
      </c>
      <c r="H1244">
        <v>690673</v>
      </c>
      <c r="I1244">
        <v>437322</v>
      </c>
      <c r="J1244">
        <v>28171</v>
      </c>
      <c r="K1244">
        <v>24122</v>
      </c>
      <c r="L1244">
        <f>bbdd_Social_Media_Trends[[#This Row],[Likes]]+bbdd_Social_Media_Trends[[#This Row],[Shares]]+bbdd_Social_Media_Trends[[#This Row],[Comments]]</f>
        <v>489615</v>
      </c>
      <c r="M1244">
        <f>bbdd_Social_Media_Trends[[#This Row],[Interactions]]/bbdd_Social_Media_Trends[[#This Row],[Views]]</f>
        <v>0.70889552653716015</v>
      </c>
      <c r="N1244" s="1" t="s">
        <v>22</v>
      </c>
      <c r="O1244" s="4">
        <f t="shared" si="19"/>
        <v>0</v>
      </c>
    </row>
    <row r="1245" spans="1:15">
      <c r="A1245" s="1" t="s">
        <v>1285</v>
      </c>
      <c r="B1245" s="2">
        <v>44976</v>
      </c>
      <c r="C1245" s="13" t="str">
        <f>TEXT(bbdd_Social_Media_Trends[[#This Row],[Post_Date]],"aaaa-mm")</f>
        <v>2023-02</v>
      </c>
      <c r="D1245" s="1" t="s">
        <v>27</v>
      </c>
      <c r="E1245" s="1" t="s">
        <v>39</v>
      </c>
      <c r="F1245" s="1" t="s">
        <v>36</v>
      </c>
      <c r="G1245" s="1" t="s">
        <v>28</v>
      </c>
      <c r="H1245">
        <v>3569008</v>
      </c>
      <c r="I1245">
        <v>137418</v>
      </c>
      <c r="J1245">
        <v>23331</v>
      </c>
      <c r="K1245">
        <v>49305</v>
      </c>
      <c r="L1245">
        <f>bbdd_Social_Media_Trends[[#This Row],[Likes]]+bbdd_Social_Media_Trends[[#This Row],[Shares]]+bbdd_Social_Media_Trends[[#This Row],[Comments]]</f>
        <v>210054</v>
      </c>
      <c r="M1245">
        <f>bbdd_Social_Media_Trends[[#This Row],[Interactions]]/bbdd_Social_Media_Trends[[#This Row],[Views]]</f>
        <v>5.8855009571287038E-2</v>
      </c>
      <c r="N1245" s="1" t="s">
        <v>22</v>
      </c>
      <c r="O1245" s="4">
        <f t="shared" si="19"/>
        <v>0</v>
      </c>
    </row>
    <row r="1246" spans="1:15">
      <c r="A1246" s="1" t="s">
        <v>1286</v>
      </c>
      <c r="B1246" s="2">
        <v>44890</v>
      </c>
      <c r="C1246" s="13" t="str">
        <f>TEXT(bbdd_Social_Media_Trends[[#This Row],[Post_Date]],"aaaa-mm")</f>
        <v>2022-11</v>
      </c>
      <c r="D1246" s="1" t="s">
        <v>12</v>
      </c>
      <c r="E1246" s="1" t="s">
        <v>31</v>
      </c>
      <c r="F1246" s="1" t="s">
        <v>36</v>
      </c>
      <c r="G1246" s="1" t="s">
        <v>25</v>
      </c>
      <c r="H1246">
        <v>3099684</v>
      </c>
      <c r="I1246">
        <v>153065</v>
      </c>
      <c r="J1246">
        <v>41200</v>
      </c>
      <c r="K1246">
        <v>7632</v>
      </c>
      <c r="L1246">
        <f>bbdd_Social_Media_Trends[[#This Row],[Likes]]+bbdd_Social_Media_Trends[[#This Row],[Shares]]+bbdd_Social_Media_Trends[[#This Row],[Comments]]</f>
        <v>201897</v>
      </c>
      <c r="M1246">
        <f>bbdd_Social_Media_Trends[[#This Row],[Interactions]]/bbdd_Social_Media_Trends[[#This Row],[Views]]</f>
        <v>6.5134704053703543E-2</v>
      </c>
      <c r="N1246" s="1" t="s">
        <v>29</v>
      </c>
      <c r="O1246" s="4">
        <f t="shared" si="19"/>
        <v>0</v>
      </c>
    </row>
    <row r="1247" spans="1:15">
      <c r="A1247" s="1" t="s">
        <v>1287</v>
      </c>
      <c r="B1247" s="2">
        <v>44779</v>
      </c>
      <c r="C1247" s="13" t="str">
        <f>TEXT(bbdd_Social_Media_Trends[[#This Row],[Post_Date]],"aaaa-mm")</f>
        <v>2022-08</v>
      </c>
      <c r="D1247" s="1" t="s">
        <v>24</v>
      </c>
      <c r="E1247" s="1" t="s">
        <v>46</v>
      </c>
      <c r="F1247" s="1" t="s">
        <v>47</v>
      </c>
      <c r="G1247" s="1" t="s">
        <v>37</v>
      </c>
      <c r="H1247">
        <v>3710671</v>
      </c>
      <c r="I1247">
        <v>76950</v>
      </c>
      <c r="J1247">
        <v>26333</v>
      </c>
      <c r="K1247">
        <v>7103</v>
      </c>
      <c r="L1247">
        <f>bbdd_Social_Media_Trends[[#This Row],[Likes]]+bbdd_Social_Media_Trends[[#This Row],[Shares]]+bbdd_Social_Media_Trends[[#This Row],[Comments]]</f>
        <v>110386</v>
      </c>
      <c r="M1247">
        <f>bbdd_Social_Media_Trends[[#This Row],[Interactions]]/bbdd_Social_Media_Trends[[#This Row],[Views]]</f>
        <v>2.9748258468616593E-2</v>
      </c>
      <c r="N1247" s="1" t="s">
        <v>22</v>
      </c>
      <c r="O1247" s="4">
        <f t="shared" si="19"/>
        <v>0</v>
      </c>
    </row>
    <row r="1248" spans="1:15">
      <c r="A1248" s="1" t="s">
        <v>1288</v>
      </c>
      <c r="B1248" s="2">
        <v>45230</v>
      </c>
      <c r="C1248" s="13" t="str">
        <f>TEXT(bbdd_Social_Media_Trends[[#This Row],[Post_Date]],"aaaa-mm")</f>
        <v>2023-10</v>
      </c>
      <c r="D1248" s="1" t="s">
        <v>18</v>
      </c>
      <c r="E1248" s="1" t="s">
        <v>19</v>
      </c>
      <c r="F1248" s="1" t="s">
        <v>32</v>
      </c>
      <c r="G1248" s="1" t="s">
        <v>50</v>
      </c>
      <c r="H1248">
        <v>3188483</v>
      </c>
      <c r="I1248">
        <v>368317</v>
      </c>
      <c r="J1248">
        <v>49091</v>
      </c>
      <c r="K1248">
        <v>21981</v>
      </c>
      <c r="L1248">
        <f>bbdd_Social_Media_Trends[[#This Row],[Likes]]+bbdd_Social_Media_Trends[[#This Row],[Shares]]+bbdd_Social_Media_Trends[[#This Row],[Comments]]</f>
        <v>439389</v>
      </c>
      <c r="M1248">
        <f>bbdd_Social_Media_Trends[[#This Row],[Interactions]]/bbdd_Social_Media_Trends[[#This Row],[Views]]</f>
        <v>0.13780503142089828</v>
      </c>
      <c r="N1248" s="1" t="s">
        <v>29</v>
      </c>
      <c r="O1248" s="4">
        <f t="shared" si="19"/>
        <v>0</v>
      </c>
    </row>
    <row r="1249" spans="1:15">
      <c r="A1249" s="1" t="s">
        <v>1289</v>
      </c>
      <c r="B1249" s="2">
        <v>45226</v>
      </c>
      <c r="C1249" s="13" t="str">
        <f>TEXT(bbdd_Social_Media_Trends[[#This Row],[Post_Date]],"aaaa-mm")</f>
        <v>2023-10</v>
      </c>
      <c r="D1249" s="1" t="s">
        <v>12</v>
      </c>
      <c r="E1249" s="1" t="s">
        <v>35</v>
      </c>
      <c r="F1249" s="1" t="s">
        <v>41</v>
      </c>
      <c r="G1249" s="1" t="s">
        <v>60</v>
      </c>
      <c r="H1249">
        <v>2801347</v>
      </c>
      <c r="I1249">
        <v>499380</v>
      </c>
      <c r="J1249">
        <v>60311</v>
      </c>
      <c r="K1249">
        <v>12282</v>
      </c>
      <c r="L1249">
        <f>bbdd_Social_Media_Trends[[#This Row],[Likes]]+bbdd_Social_Media_Trends[[#This Row],[Shares]]+bbdd_Social_Media_Trends[[#This Row],[Comments]]</f>
        <v>571973</v>
      </c>
      <c r="M1249">
        <f>bbdd_Social_Media_Trends[[#This Row],[Interactions]]/bbdd_Social_Media_Trends[[#This Row],[Views]]</f>
        <v>0.20417784729988822</v>
      </c>
      <c r="N1249" s="1" t="s">
        <v>16</v>
      </c>
      <c r="O1249" s="4">
        <f t="shared" si="19"/>
        <v>0</v>
      </c>
    </row>
    <row r="1250" spans="1:15">
      <c r="A1250" s="1" t="s">
        <v>1290</v>
      </c>
      <c r="B1250" s="2">
        <v>44673</v>
      </c>
      <c r="C1250" s="13" t="str">
        <f>TEXT(bbdd_Social_Media_Trends[[#This Row],[Post_Date]],"aaaa-mm")</f>
        <v>2022-04</v>
      </c>
      <c r="D1250" s="1" t="s">
        <v>12</v>
      </c>
      <c r="E1250" s="1" t="s">
        <v>13</v>
      </c>
      <c r="F1250" s="1" t="s">
        <v>41</v>
      </c>
      <c r="G1250" s="1" t="s">
        <v>60</v>
      </c>
      <c r="H1250">
        <v>2248578</v>
      </c>
      <c r="I1250">
        <v>93218</v>
      </c>
      <c r="J1250">
        <v>59577</v>
      </c>
      <c r="K1250">
        <v>14331</v>
      </c>
      <c r="L1250">
        <f>bbdd_Social_Media_Trends[[#This Row],[Likes]]+bbdd_Social_Media_Trends[[#This Row],[Shares]]+bbdd_Social_Media_Trends[[#This Row],[Comments]]</f>
        <v>167126</v>
      </c>
      <c r="M1250">
        <f>bbdd_Social_Media_Trends[[#This Row],[Interactions]]/bbdd_Social_Media_Trends[[#This Row],[Views]]</f>
        <v>7.4325195745933659E-2</v>
      </c>
      <c r="N1250" s="1" t="s">
        <v>22</v>
      </c>
      <c r="O1250" s="4">
        <f t="shared" si="19"/>
        <v>0</v>
      </c>
    </row>
    <row r="1251" spans="1:15">
      <c r="A1251" s="1" t="s">
        <v>1291</v>
      </c>
      <c r="B1251" s="2">
        <v>44751</v>
      </c>
      <c r="C1251" s="13" t="str">
        <f>TEXT(bbdd_Social_Media_Trends[[#This Row],[Post_Date]],"aaaa-mm")</f>
        <v>2022-07</v>
      </c>
      <c r="D1251" s="1" t="s">
        <v>24</v>
      </c>
      <c r="E1251" s="1" t="s">
        <v>46</v>
      </c>
      <c r="F1251" s="1" t="s">
        <v>41</v>
      </c>
      <c r="G1251" s="1" t="s">
        <v>28</v>
      </c>
      <c r="H1251">
        <v>1609482</v>
      </c>
      <c r="I1251">
        <v>403027</v>
      </c>
      <c r="J1251">
        <v>23102</v>
      </c>
      <c r="K1251">
        <v>44642</v>
      </c>
      <c r="L1251">
        <f>bbdd_Social_Media_Trends[[#This Row],[Likes]]+bbdd_Social_Media_Trends[[#This Row],[Shares]]+bbdd_Social_Media_Trends[[#This Row],[Comments]]</f>
        <v>470771</v>
      </c>
      <c r="M1251">
        <f>bbdd_Social_Media_Trends[[#This Row],[Interactions]]/bbdd_Social_Media_Trends[[#This Row],[Views]]</f>
        <v>0.29249845602498192</v>
      </c>
      <c r="N1251" s="1" t="s">
        <v>16</v>
      </c>
      <c r="O1251" s="4">
        <f t="shared" si="19"/>
        <v>0</v>
      </c>
    </row>
    <row r="1252" spans="1:15">
      <c r="A1252" s="1" t="s">
        <v>1292</v>
      </c>
      <c r="B1252" s="2">
        <v>45058</v>
      </c>
      <c r="C1252" s="13" t="str">
        <f>TEXT(bbdd_Social_Media_Trends[[#This Row],[Post_Date]],"aaaa-mm")</f>
        <v>2023-05</v>
      </c>
      <c r="D1252" s="1" t="s">
        <v>27</v>
      </c>
      <c r="E1252" s="1" t="s">
        <v>13</v>
      </c>
      <c r="F1252" s="1" t="s">
        <v>41</v>
      </c>
      <c r="G1252" s="1" t="s">
        <v>25</v>
      </c>
      <c r="H1252">
        <v>4251376</v>
      </c>
      <c r="I1252">
        <v>37945</v>
      </c>
      <c r="J1252">
        <v>3378</v>
      </c>
      <c r="K1252">
        <v>26696</v>
      </c>
      <c r="L1252">
        <f>bbdd_Social_Media_Trends[[#This Row],[Likes]]+bbdd_Social_Media_Trends[[#This Row],[Shares]]+bbdd_Social_Media_Trends[[#This Row],[Comments]]</f>
        <v>68019</v>
      </c>
      <c r="M1252">
        <f>bbdd_Social_Media_Trends[[#This Row],[Interactions]]/bbdd_Social_Media_Trends[[#This Row],[Views]]</f>
        <v>1.5999290582625485E-2</v>
      </c>
      <c r="N1252" s="1" t="s">
        <v>29</v>
      </c>
      <c r="O1252" s="4">
        <f t="shared" si="19"/>
        <v>0</v>
      </c>
    </row>
    <row r="1253" spans="1:15">
      <c r="A1253" s="1" t="s">
        <v>1293</v>
      </c>
      <c r="B1253" s="2">
        <v>44743</v>
      </c>
      <c r="C1253" s="13" t="str">
        <f>TEXT(bbdd_Social_Media_Trends[[#This Row],[Post_Date]],"aaaa-mm")</f>
        <v>2022-07</v>
      </c>
      <c r="D1253" s="1" t="s">
        <v>27</v>
      </c>
      <c r="E1253" s="1" t="s">
        <v>13</v>
      </c>
      <c r="F1253" s="1" t="s">
        <v>47</v>
      </c>
      <c r="G1253" s="1" t="s">
        <v>21</v>
      </c>
      <c r="H1253">
        <v>1358058</v>
      </c>
      <c r="I1253">
        <v>300720</v>
      </c>
      <c r="J1253">
        <v>59766</v>
      </c>
      <c r="K1253">
        <v>43145</v>
      </c>
      <c r="L1253">
        <f>bbdd_Social_Media_Trends[[#This Row],[Likes]]+bbdd_Social_Media_Trends[[#This Row],[Shares]]+bbdd_Social_Media_Trends[[#This Row],[Comments]]</f>
        <v>403631</v>
      </c>
      <c r="M1253">
        <f>bbdd_Social_Media_Trends[[#This Row],[Interactions]]/bbdd_Social_Media_Trends[[#This Row],[Views]]</f>
        <v>0.29721190111173457</v>
      </c>
      <c r="N1253" s="1" t="s">
        <v>22</v>
      </c>
      <c r="O1253" s="4">
        <f t="shared" si="19"/>
        <v>0</v>
      </c>
    </row>
    <row r="1254" spans="1:15">
      <c r="A1254" s="1" t="s">
        <v>1294</v>
      </c>
      <c r="B1254" s="2">
        <v>44988</v>
      </c>
      <c r="C1254" s="13" t="str">
        <f>TEXT(bbdd_Social_Media_Trends[[#This Row],[Post_Date]],"aaaa-mm")</f>
        <v>2023-03</v>
      </c>
      <c r="D1254" s="1" t="s">
        <v>12</v>
      </c>
      <c r="E1254" s="1" t="s">
        <v>57</v>
      </c>
      <c r="F1254" s="1" t="s">
        <v>36</v>
      </c>
      <c r="G1254" s="1" t="s">
        <v>21</v>
      </c>
      <c r="H1254">
        <v>2606224</v>
      </c>
      <c r="I1254">
        <v>69943</v>
      </c>
      <c r="J1254">
        <v>67574</v>
      </c>
      <c r="K1254">
        <v>13284</v>
      </c>
      <c r="L1254">
        <f>bbdd_Social_Media_Trends[[#This Row],[Likes]]+bbdd_Social_Media_Trends[[#This Row],[Shares]]+bbdd_Social_Media_Trends[[#This Row],[Comments]]</f>
        <v>150801</v>
      </c>
      <c r="M1254">
        <f>bbdd_Social_Media_Trends[[#This Row],[Interactions]]/bbdd_Social_Media_Trends[[#This Row],[Views]]</f>
        <v>5.7861872195175856E-2</v>
      </c>
      <c r="N1254" s="1" t="s">
        <v>22</v>
      </c>
      <c r="O1254" s="4">
        <f t="shared" si="19"/>
        <v>0</v>
      </c>
    </row>
    <row r="1255" spans="1:15">
      <c r="A1255" s="1" t="s">
        <v>1295</v>
      </c>
      <c r="B1255" s="2">
        <v>44948</v>
      </c>
      <c r="C1255" s="13" t="str">
        <f>TEXT(bbdd_Social_Media_Trends[[#This Row],[Post_Date]],"aaaa-mm")</f>
        <v>2023-01</v>
      </c>
      <c r="D1255" s="1" t="s">
        <v>18</v>
      </c>
      <c r="E1255" s="1" t="s">
        <v>49</v>
      </c>
      <c r="F1255" s="1" t="s">
        <v>14</v>
      </c>
      <c r="G1255" s="1" t="s">
        <v>25</v>
      </c>
      <c r="H1255">
        <v>3442475</v>
      </c>
      <c r="I1255">
        <v>429165</v>
      </c>
      <c r="J1255">
        <v>1181</v>
      </c>
      <c r="K1255">
        <v>16421</v>
      </c>
      <c r="L1255">
        <f>bbdd_Social_Media_Trends[[#This Row],[Likes]]+bbdd_Social_Media_Trends[[#This Row],[Shares]]+bbdd_Social_Media_Trends[[#This Row],[Comments]]</f>
        <v>446767</v>
      </c>
      <c r="M1255">
        <f>bbdd_Social_Media_Trends[[#This Row],[Interactions]]/bbdd_Social_Media_Trends[[#This Row],[Views]]</f>
        <v>0.12978075367286618</v>
      </c>
      <c r="N1255" s="1" t="s">
        <v>22</v>
      </c>
      <c r="O1255" s="4">
        <f t="shared" si="19"/>
        <v>0</v>
      </c>
    </row>
    <row r="1256" spans="1:15">
      <c r="A1256" s="1" t="s">
        <v>1296</v>
      </c>
      <c r="B1256" s="2">
        <v>45253</v>
      </c>
      <c r="C1256" s="13" t="str">
        <f>TEXT(bbdd_Social_Media_Trends[[#This Row],[Post_Date]],"aaaa-mm")</f>
        <v>2023-11</v>
      </c>
      <c r="D1256" s="1" t="s">
        <v>24</v>
      </c>
      <c r="E1256" s="1" t="s">
        <v>31</v>
      </c>
      <c r="F1256" s="1" t="s">
        <v>41</v>
      </c>
      <c r="G1256" s="1" t="s">
        <v>28</v>
      </c>
      <c r="H1256">
        <v>3909627</v>
      </c>
      <c r="I1256">
        <v>162796</v>
      </c>
      <c r="J1256">
        <v>63419</v>
      </c>
      <c r="K1256">
        <v>5547</v>
      </c>
      <c r="L1256">
        <f>bbdd_Social_Media_Trends[[#This Row],[Likes]]+bbdd_Social_Media_Trends[[#This Row],[Shares]]+bbdd_Social_Media_Trends[[#This Row],[Comments]]</f>
        <v>231762</v>
      </c>
      <c r="M1256">
        <f>bbdd_Social_Media_Trends[[#This Row],[Interactions]]/bbdd_Social_Media_Trends[[#This Row],[Views]]</f>
        <v>5.927982388089708E-2</v>
      </c>
      <c r="N1256" s="1" t="s">
        <v>16</v>
      </c>
      <c r="O1256" s="4">
        <f t="shared" si="19"/>
        <v>0</v>
      </c>
    </row>
    <row r="1257" spans="1:15">
      <c r="A1257" s="1" t="s">
        <v>1297</v>
      </c>
      <c r="B1257" s="2">
        <v>44725</v>
      </c>
      <c r="C1257" s="13" t="str">
        <f>TEXT(bbdd_Social_Media_Trends[[#This Row],[Post_Date]],"aaaa-mm")</f>
        <v>2022-06</v>
      </c>
      <c r="D1257" s="1" t="s">
        <v>27</v>
      </c>
      <c r="E1257" s="1" t="s">
        <v>19</v>
      </c>
      <c r="F1257" s="1" t="s">
        <v>32</v>
      </c>
      <c r="G1257" s="1" t="s">
        <v>44</v>
      </c>
      <c r="H1257">
        <v>4022893</v>
      </c>
      <c r="I1257">
        <v>120768</v>
      </c>
      <c r="J1257">
        <v>54001</v>
      </c>
      <c r="K1257">
        <v>43214</v>
      </c>
      <c r="L1257">
        <f>bbdd_Social_Media_Trends[[#This Row],[Likes]]+bbdd_Social_Media_Trends[[#This Row],[Shares]]+bbdd_Social_Media_Trends[[#This Row],[Comments]]</f>
        <v>217983</v>
      </c>
      <c r="M1257">
        <f>bbdd_Social_Media_Trends[[#This Row],[Interactions]]/bbdd_Social_Media_Trends[[#This Row],[Views]]</f>
        <v>5.4185632081191322E-2</v>
      </c>
      <c r="N1257" s="1" t="s">
        <v>22</v>
      </c>
      <c r="O1257" s="4">
        <f t="shared" si="19"/>
        <v>0</v>
      </c>
    </row>
    <row r="1258" spans="1:15">
      <c r="A1258" s="1" t="s">
        <v>1298</v>
      </c>
      <c r="B1258" s="2">
        <v>45207</v>
      </c>
      <c r="C1258" s="13" t="str">
        <f>TEXT(bbdd_Social_Media_Trends[[#This Row],[Post_Date]],"aaaa-mm")</f>
        <v>2023-10</v>
      </c>
      <c r="D1258" s="1" t="s">
        <v>12</v>
      </c>
      <c r="E1258" s="1" t="s">
        <v>52</v>
      </c>
      <c r="F1258" s="1" t="s">
        <v>41</v>
      </c>
      <c r="G1258" s="1" t="s">
        <v>50</v>
      </c>
      <c r="H1258">
        <v>2288198</v>
      </c>
      <c r="I1258">
        <v>160224</v>
      </c>
      <c r="J1258">
        <v>63631</v>
      </c>
      <c r="K1258">
        <v>2779</v>
      </c>
      <c r="L1258">
        <f>bbdd_Social_Media_Trends[[#This Row],[Likes]]+bbdd_Social_Media_Trends[[#This Row],[Shares]]+bbdd_Social_Media_Trends[[#This Row],[Comments]]</f>
        <v>226634</v>
      </c>
      <c r="M1258">
        <f>bbdd_Social_Media_Trends[[#This Row],[Interactions]]/bbdd_Social_Media_Trends[[#This Row],[Views]]</f>
        <v>9.9044750497990122E-2</v>
      </c>
      <c r="N1258" s="1" t="s">
        <v>16</v>
      </c>
      <c r="O1258" s="4">
        <f t="shared" si="19"/>
        <v>0</v>
      </c>
    </row>
    <row r="1259" spans="1:15">
      <c r="A1259" s="1" t="s">
        <v>1299</v>
      </c>
      <c r="B1259" s="2">
        <v>44572</v>
      </c>
      <c r="C1259" s="13" t="str">
        <f>TEXT(bbdd_Social_Media_Trends[[#This Row],[Post_Date]],"aaaa-mm")</f>
        <v>2022-01</v>
      </c>
      <c r="D1259" s="1" t="s">
        <v>27</v>
      </c>
      <c r="E1259" s="1" t="s">
        <v>59</v>
      </c>
      <c r="F1259" s="1" t="s">
        <v>32</v>
      </c>
      <c r="G1259" s="1" t="s">
        <v>44</v>
      </c>
      <c r="H1259">
        <v>1707547</v>
      </c>
      <c r="I1259">
        <v>468293</v>
      </c>
      <c r="J1259">
        <v>62396</v>
      </c>
      <c r="K1259">
        <v>41097</v>
      </c>
      <c r="L1259">
        <f>bbdd_Social_Media_Trends[[#This Row],[Likes]]+bbdd_Social_Media_Trends[[#This Row],[Shares]]+bbdd_Social_Media_Trends[[#This Row],[Comments]]</f>
        <v>571786</v>
      </c>
      <c r="M1259">
        <f>bbdd_Social_Media_Trends[[#This Row],[Interactions]]/bbdd_Social_Media_Trends[[#This Row],[Views]]</f>
        <v>0.3348581327483226</v>
      </c>
      <c r="N1259" s="1" t="s">
        <v>22</v>
      </c>
      <c r="O1259" s="4">
        <f t="shared" si="19"/>
        <v>0</v>
      </c>
    </row>
    <row r="1260" spans="1:15">
      <c r="A1260" s="1" t="s">
        <v>1300</v>
      </c>
      <c r="B1260" s="2">
        <v>45027</v>
      </c>
      <c r="C1260" s="13" t="str">
        <f>TEXT(bbdd_Social_Media_Trends[[#This Row],[Post_Date]],"aaaa-mm")</f>
        <v>2023-04</v>
      </c>
      <c r="D1260" s="1" t="s">
        <v>12</v>
      </c>
      <c r="E1260" s="1" t="s">
        <v>31</v>
      </c>
      <c r="F1260" s="1" t="s">
        <v>47</v>
      </c>
      <c r="G1260" s="1" t="s">
        <v>60</v>
      </c>
      <c r="H1260">
        <v>167982</v>
      </c>
      <c r="I1260">
        <v>473290</v>
      </c>
      <c r="J1260">
        <v>53315</v>
      </c>
      <c r="K1260">
        <v>22117</v>
      </c>
      <c r="L1260">
        <f>bbdd_Social_Media_Trends[[#This Row],[Likes]]+bbdd_Social_Media_Trends[[#This Row],[Shares]]+bbdd_Social_Media_Trends[[#This Row],[Comments]]</f>
        <v>548722</v>
      </c>
      <c r="M1260">
        <f>bbdd_Social_Media_Trends[[#This Row],[Interactions]]/bbdd_Social_Media_Trends[[#This Row],[Views]]</f>
        <v>3.2665523687061708</v>
      </c>
      <c r="N1260" s="1" t="s">
        <v>16</v>
      </c>
      <c r="O1260" s="4">
        <f t="shared" si="19"/>
        <v>0</v>
      </c>
    </row>
    <row r="1261" spans="1:15">
      <c r="A1261" s="1" t="s">
        <v>1301</v>
      </c>
      <c r="B1261" s="2">
        <v>45280</v>
      </c>
      <c r="C1261" s="13" t="str">
        <f>TEXT(bbdd_Social_Media_Trends[[#This Row],[Post_Date]],"aaaa-mm")</f>
        <v>2023-12</v>
      </c>
      <c r="D1261" s="1" t="s">
        <v>24</v>
      </c>
      <c r="E1261" s="1" t="s">
        <v>57</v>
      </c>
      <c r="F1261" s="1" t="s">
        <v>20</v>
      </c>
      <c r="G1261" s="1" t="s">
        <v>21</v>
      </c>
      <c r="H1261">
        <v>1723036</v>
      </c>
      <c r="I1261">
        <v>269685</v>
      </c>
      <c r="J1261">
        <v>15870</v>
      </c>
      <c r="K1261">
        <v>11719</v>
      </c>
      <c r="L1261">
        <f>bbdd_Social_Media_Trends[[#This Row],[Likes]]+bbdd_Social_Media_Trends[[#This Row],[Shares]]+bbdd_Social_Media_Trends[[#This Row],[Comments]]</f>
        <v>297274</v>
      </c>
      <c r="M1261">
        <f>bbdd_Social_Media_Trends[[#This Row],[Interactions]]/bbdd_Social_Media_Trends[[#This Row],[Views]]</f>
        <v>0.17252918685390206</v>
      </c>
      <c r="N1261" s="1" t="s">
        <v>29</v>
      </c>
      <c r="O1261" s="4">
        <f t="shared" si="19"/>
        <v>0</v>
      </c>
    </row>
    <row r="1262" spans="1:15">
      <c r="A1262" s="1" t="s">
        <v>1302</v>
      </c>
      <c r="B1262" s="2">
        <v>44790</v>
      </c>
      <c r="C1262" s="13" t="str">
        <f>TEXT(bbdd_Social_Media_Trends[[#This Row],[Post_Date]],"aaaa-mm")</f>
        <v>2022-08</v>
      </c>
      <c r="D1262" s="1" t="s">
        <v>18</v>
      </c>
      <c r="E1262" s="1" t="s">
        <v>57</v>
      </c>
      <c r="F1262" s="1" t="s">
        <v>14</v>
      </c>
      <c r="G1262" s="1" t="s">
        <v>44</v>
      </c>
      <c r="H1262">
        <v>1368137</v>
      </c>
      <c r="I1262">
        <v>220395</v>
      </c>
      <c r="J1262">
        <v>47904</v>
      </c>
      <c r="K1262">
        <v>42984</v>
      </c>
      <c r="L1262">
        <f>bbdd_Social_Media_Trends[[#This Row],[Likes]]+bbdd_Social_Media_Trends[[#This Row],[Shares]]+bbdd_Social_Media_Trends[[#This Row],[Comments]]</f>
        <v>311283</v>
      </c>
      <c r="M1262">
        <f>bbdd_Social_Media_Trends[[#This Row],[Interactions]]/bbdd_Social_Media_Trends[[#This Row],[Views]]</f>
        <v>0.22752326704123929</v>
      </c>
      <c r="N1262" s="1" t="s">
        <v>29</v>
      </c>
      <c r="O1262" s="4">
        <f t="shared" si="19"/>
        <v>0</v>
      </c>
    </row>
    <row r="1263" spans="1:15">
      <c r="A1263" s="1" t="s">
        <v>1303</v>
      </c>
      <c r="B1263" s="2">
        <v>44886</v>
      </c>
      <c r="C1263" s="13" t="str">
        <f>TEXT(bbdd_Social_Media_Trends[[#This Row],[Post_Date]],"aaaa-mm")</f>
        <v>2022-11</v>
      </c>
      <c r="D1263" s="1" t="s">
        <v>18</v>
      </c>
      <c r="E1263" s="1" t="s">
        <v>35</v>
      </c>
      <c r="F1263" s="1" t="s">
        <v>20</v>
      </c>
      <c r="G1263" s="1" t="s">
        <v>25</v>
      </c>
      <c r="H1263">
        <v>1753723</v>
      </c>
      <c r="I1263">
        <v>413003</v>
      </c>
      <c r="J1263">
        <v>90078</v>
      </c>
      <c r="K1263">
        <v>39688</v>
      </c>
      <c r="L1263">
        <f>bbdd_Social_Media_Trends[[#This Row],[Likes]]+bbdd_Social_Media_Trends[[#This Row],[Shares]]+bbdd_Social_Media_Trends[[#This Row],[Comments]]</f>
        <v>542769</v>
      </c>
      <c r="M1263">
        <f>bbdd_Social_Media_Trends[[#This Row],[Interactions]]/bbdd_Social_Media_Trends[[#This Row],[Views]]</f>
        <v>0.30949528517331415</v>
      </c>
      <c r="N1263" s="1" t="s">
        <v>16</v>
      </c>
      <c r="O1263" s="4">
        <f t="shared" si="19"/>
        <v>0</v>
      </c>
    </row>
    <row r="1264" spans="1:15">
      <c r="A1264" s="1" t="s">
        <v>1304</v>
      </c>
      <c r="B1264" s="2">
        <v>44577</v>
      </c>
      <c r="C1264" s="13" t="str">
        <f>TEXT(bbdd_Social_Media_Trends[[#This Row],[Post_Date]],"aaaa-mm")</f>
        <v>2022-01</v>
      </c>
      <c r="D1264" s="1" t="s">
        <v>24</v>
      </c>
      <c r="E1264" s="1" t="s">
        <v>46</v>
      </c>
      <c r="F1264" s="1" t="s">
        <v>41</v>
      </c>
      <c r="G1264" s="1" t="s">
        <v>60</v>
      </c>
      <c r="H1264">
        <v>4289386</v>
      </c>
      <c r="I1264">
        <v>188014</v>
      </c>
      <c r="J1264">
        <v>39473</v>
      </c>
      <c r="K1264">
        <v>14691</v>
      </c>
      <c r="L1264">
        <f>bbdd_Social_Media_Trends[[#This Row],[Likes]]+bbdd_Social_Media_Trends[[#This Row],[Shares]]+bbdd_Social_Media_Trends[[#This Row],[Comments]]</f>
        <v>242178</v>
      </c>
      <c r="M1264">
        <f>bbdd_Social_Media_Trends[[#This Row],[Interactions]]/bbdd_Social_Media_Trends[[#This Row],[Views]]</f>
        <v>5.6459828982516377E-2</v>
      </c>
      <c r="N1264" s="1" t="s">
        <v>29</v>
      </c>
      <c r="O1264" s="4">
        <f t="shared" si="19"/>
        <v>0</v>
      </c>
    </row>
    <row r="1265" spans="1:15">
      <c r="A1265" s="1" t="s">
        <v>1305</v>
      </c>
      <c r="B1265" s="2">
        <v>45198</v>
      </c>
      <c r="C1265" s="13" t="str">
        <f>TEXT(bbdd_Social_Media_Trends[[#This Row],[Post_Date]],"aaaa-mm")</f>
        <v>2023-09</v>
      </c>
      <c r="D1265" s="1" t="s">
        <v>24</v>
      </c>
      <c r="E1265" s="1" t="s">
        <v>35</v>
      </c>
      <c r="F1265" s="1" t="s">
        <v>14</v>
      </c>
      <c r="G1265" s="1" t="s">
        <v>60</v>
      </c>
      <c r="H1265">
        <v>3356274</v>
      </c>
      <c r="I1265">
        <v>322024</v>
      </c>
      <c r="J1265">
        <v>4474</v>
      </c>
      <c r="K1265">
        <v>33051</v>
      </c>
      <c r="L1265">
        <f>bbdd_Social_Media_Trends[[#This Row],[Likes]]+bbdd_Social_Media_Trends[[#This Row],[Shares]]+bbdd_Social_Media_Trends[[#This Row],[Comments]]</f>
        <v>359549</v>
      </c>
      <c r="M1265">
        <f>bbdd_Social_Media_Trends[[#This Row],[Interactions]]/bbdd_Social_Media_Trends[[#This Row],[Views]]</f>
        <v>0.1071274276176498</v>
      </c>
      <c r="N1265" s="1" t="s">
        <v>16</v>
      </c>
      <c r="O1265" s="4">
        <f t="shared" si="19"/>
        <v>0</v>
      </c>
    </row>
    <row r="1266" spans="1:15">
      <c r="A1266" s="1" t="s">
        <v>1306</v>
      </c>
      <c r="B1266" s="2">
        <v>44894</v>
      </c>
      <c r="C1266" s="13" t="str">
        <f>TEXT(bbdd_Social_Media_Trends[[#This Row],[Post_Date]],"aaaa-mm")</f>
        <v>2022-11</v>
      </c>
      <c r="D1266" s="1" t="s">
        <v>18</v>
      </c>
      <c r="E1266" s="1" t="s">
        <v>31</v>
      </c>
      <c r="F1266" s="1" t="s">
        <v>36</v>
      </c>
      <c r="G1266" s="1" t="s">
        <v>44</v>
      </c>
      <c r="H1266">
        <v>2213124</v>
      </c>
      <c r="I1266">
        <v>480760</v>
      </c>
      <c r="J1266">
        <v>63167</v>
      </c>
      <c r="K1266">
        <v>20082</v>
      </c>
      <c r="L1266">
        <f>bbdd_Social_Media_Trends[[#This Row],[Likes]]+bbdd_Social_Media_Trends[[#This Row],[Shares]]+bbdd_Social_Media_Trends[[#This Row],[Comments]]</f>
        <v>564009</v>
      </c>
      <c r="M1266">
        <f>bbdd_Social_Media_Trends[[#This Row],[Interactions]]/bbdd_Social_Media_Trends[[#This Row],[Views]]</f>
        <v>0.25484744641511275</v>
      </c>
      <c r="N1266" s="1" t="s">
        <v>16</v>
      </c>
      <c r="O1266" s="4">
        <f t="shared" si="19"/>
        <v>0</v>
      </c>
    </row>
    <row r="1267" spans="1:15">
      <c r="A1267" s="1" t="s">
        <v>1307</v>
      </c>
      <c r="B1267" s="2">
        <v>44563</v>
      </c>
      <c r="C1267" s="13" t="str">
        <f>TEXT(bbdd_Social_Media_Trends[[#This Row],[Post_Date]],"aaaa-mm")</f>
        <v>2022-01</v>
      </c>
      <c r="D1267" s="1" t="s">
        <v>12</v>
      </c>
      <c r="E1267" s="1" t="s">
        <v>35</v>
      </c>
      <c r="F1267" s="1" t="s">
        <v>14</v>
      </c>
      <c r="G1267" s="1" t="s">
        <v>50</v>
      </c>
      <c r="H1267">
        <v>1714956</v>
      </c>
      <c r="I1267">
        <v>137707</v>
      </c>
      <c r="J1267">
        <v>28180</v>
      </c>
      <c r="K1267">
        <v>47207</v>
      </c>
      <c r="L1267">
        <f>bbdd_Social_Media_Trends[[#This Row],[Likes]]+bbdd_Social_Media_Trends[[#This Row],[Shares]]+bbdd_Social_Media_Trends[[#This Row],[Comments]]</f>
        <v>213094</v>
      </c>
      <c r="M1267">
        <f>bbdd_Social_Media_Trends[[#This Row],[Interactions]]/bbdd_Social_Media_Trends[[#This Row],[Views]]</f>
        <v>0.12425624913991963</v>
      </c>
      <c r="N1267" s="1" t="s">
        <v>22</v>
      </c>
      <c r="O1267" s="4">
        <f t="shared" si="19"/>
        <v>0</v>
      </c>
    </row>
    <row r="1268" spans="1:15">
      <c r="A1268" s="1" t="s">
        <v>1308</v>
      </c>
      <c r="B1268" s="2">
        <v>44910</v>
      </c>
      <c r="C1268" s="13" t="str">
        <f>TEXT(bbdd_Social_Media_Trends[[#This Row],[Post_Date]],"aaaa-mm")</f>
        <v>2022-12</v>
      </c>
      <c r="D1268" s="1" t="s">
        <v>12</v>
      </c>
      <c r="E1268" s="1" t="s">
        <v>35</v>
      </c>
      <c r="F1268" s="1" t="s">
        <v>20</v>
      </c>
      <c r="G1268" s="1" t="s">
        <v>15</v>
      </c>
      <c r="H1268">
        <v>2347135</v>
      </c>
      <c r="I1268">
        <v>149856</v>
      </c>
      <c r="J1268">
        <v>83261</v>
      </c>
      <c r="K1268">
        <v>13888</v>
      </c>
      <c r="L1268">
        <f>bbdd_Social_Media_Trends[[#This Row],[Likes]]+bbdd_Social_Media_Trends[[#This Row],[Shares]]+bbdd_Social_Media_Trends[[#This Row],[Comments]]</f>
        <v>247005</v>
      </c>
      <c r="M1268">
        <f>bbdd_Social_Media_Trends[[#This Row],[Interactions]]/bbdd_Social_Media_Trends[[#This Row],[Views]]</f>
        <v>0.10523680998323488</v>
      </c>
      <c r="N1268" s="1" t="s">
        <v>29</v>
      </c>
      <c r="O1268" s="4">
        <f t="shared" si="19"/>
        <v>0</v>
      </c>
    </row>
    <row r="1269" spans="1:15">
      <c r="A1269" s="1" t="s">
        <v>1309</v>
      </c>
      <c r="B1269" s="2">
        <v>45165</v>
      </c>
      <c r="C1269" s="13" t="str">
        <f>TEXT(bbdd_Social_Media_Trends[[#This Row],[Post_Date]],"aaaa-mm")</f>
        <v>2023-08</v>
      </c>
      <c r="D1269" s="1" t="s">
        <v>27</v>
      </c>
      <c r="E1269" s="1" t="s">
        <v>57</v>
      </c>
      <c r="F1269" s="1" t="s">
        <v>47</v>
      </c>
      <c r="G1269" s="1" t="s">
        <v>50</v>
      </c>
      <c r="H1269">
        <v>3849864</v>
      </c>
      <c r="I1269">
        <v>429897</v>
      </c>
      <c r="J1269">
        <v>10666</v>
      </c>
      <c r="K1269">
        <v>23842</v>
      </c>
      <c r="L1269">
        <f>bbdd_Social_Media_Trends[[#This Row],[Likes]]+bbdd_Social_Media_Trends[[#This Row],[Shares]]+bbdd_Social_Media_Trends[[#This Row],[Comments]]</f>
        <v>464405</v>
      </c>
      <c r="M1269">
        <f>bbdd_Social_Media_Trends[[#This Row],[Interactions]]/bbdd_Social_Media_Trends[[#This Row],[Views]]</f>
        <v>0.12062893650269205</v>
      </c>
      <c r="N1269" s="1" t="s">
        <v>22</v>
      </c>
      <c r="O1269" s="4">
        <f t="shared" si="19"/>
        <v>0</v>
      </c>
    </row>
    <row r="1270" spans="1:15">
      <c r="A1270" s="1" t="s">
        <v>1310</v>
      </c>
      <c r="B1270" s="2">
        <v>44909</v>
      </c>
      <c r="C1270" s="13" t="str">
        <f>TEXT(bbdd_Social_Media_Trends[[#This Row],[Post_Date]],"aaaa-mm")</f>
        <v>2022-12</v>
      </c>
      <c r="D1270" s="1" t="s">
        <v>12</v>
      </c>
      <c r="E1270" s="1" t="s">
        <v>52</v>
      </c>
      <c r="F1270" s="1" t="s">
        <v>20</v>
      </c>
      <c r="G1270" s="1" t="s">
        <v>60</v>
      </c>
      <c r="H1270">
        <v>2458064</v>
      </c>
      <c r="I1270">
        <v>428601</v>
      </c>
      <c r="J1270">
        <v>16411</v>
      </c>
      <c r="K1270">
        <v>12329</v>
      </c>
      <c r="L1270">
        <f>bbdd_Social_Media_Trends[[#This Row],[Likes]]+bbdd_Social_Media_Trends[[#This Row],[Shares]]+bbdd_Social_Media_Trends[[#This Row],[Comments]]</f>
        <v>457341</v>
      </c>
      <c r="M1270">
        <f>bbdd_Social_Media_Trends[[#This Row],[Interactions]]/bbdd_Social_Media_Trends[[#This Row],[Views]]</f>
        <v>0.18605740127189527</v>
      </c>
      <c r="N1270" s="1" t="s">
        <v>22</v>
      </c>
      <c r="O1270" s="4">
        <f t="shared" si="19"/>
        <v>0</v>
      </c>
    </row>
    <row r="1271" spans="1:15">
      <c r="A1271" s="1" t="s">
        <v>1311</v>
      </c>
      <c r="B1271" s="2">
        <v>44782</v>
      </c>
      <c r="C1271" s="13" t="str">
        <f>TEXT(bbdd_Social_Media_Trends[[#This Row],[Post_Date]],"aaaa-mm")</f>
        <v>2022-08</v>
      </c>
      <c r="D1271" s="1" t="s">
        <v>12</v>
      </c>
      <c r="E1271" s="1" t="s">
        <v>59</v>
      </c>
      <c r="F1271" s="1" t="s">
        <v>36</v>
      </c>
      <c r="G1271" s="1" t="s">
        <v>15</v>
      </c>
      <c r="H1271">
        <v>4138951</v>
      </c>
      <c r="I1271">
        <v>356632</v>
      </c>
      <c r="J1271">
        <v>57983</v>
      </c>
      <c r="K1271">
        <v>12027</v>
      </c>
      <c r="L1271">
        <f>bbdd_Social_Media_Trends[[#This Row],[Likes]]+bbdd_Social_Media_Trends[[#This Row],[Shares]]+bbdd_Social_Media_Trends[[#This Row],[Comments]]</f>
        <v>426642</v>
      </c>
      <c r="M1271">
        <f>bbdd_Social_Media_Trends[[#This Row],[Interactions]]/bbdd_Social_Media_Trends[[#This Row],[Views]]</f>
        <v>0.10307974170266813</v>
      </c>
      <c r="N1271" s="1" t="s">
        <v>16</v>
      </c>
      <c r="O1271" s="4">
        <f t="shared" si="19"/>
        <v>0</v>
      </c>
    </row>
    <row r="1272" spans="1:15">
      <c r="A1272" s="1" t="s">
        <v>1312</v>
      </c>
      <c r="B1272" s="2">
        <v>45042</v>
      </c>
      <c r="C1272" s="13" t="str">
        <f>TEXT(bbdd_Social_Media_Trends[[#This Row],[Post_Date]],"aaaa-mm")</f>
        <v>2023-04</v>
      </c>
      <c r="D1272" s="1" t="s">
        <v>24</v>
      </c>
      <c r="E1272" s="1" t="s">
        <v>57</v>
      </c>
      <c r="F1272" s="1" t="s">
        <v>47</v>
      </c>
      <c r="G1272" s="1" t="s">
        <v>60</v>
      </c>
      <c r="H1272">
        <v>786091</v>
      </c>
      <c r="I1272">
        <v>115476</v>
      </c>
      <c r="J1272">
        <v>45804</v>
      </c>
      <c r="K1272">
        <v>33532</v>
      </c>
      <c r="L1272">
        <f>bbdd_Social_Media_Trends[[#This Row],[Likes]]+bbdd_Social_Media_Trends[[#This Row],[Shares]]+bbdd_Social_Media_Trends[[#This Row],[Comments]]</f>
        <v>194812</v>
      </c>
      <c r="M1272">
        <f>bbdd_Social_Media_Trends[[#This Row],[Interactions]]/bbdd_Social_Media_Trends[[#This Row],[Views]]</f>
        <v>0.24782372524300622</v>
      </c>
      <c r="N1272" s="1" t="s">
        <v>29</v>
      </c>
      <c r="O1272" s="4">
        <f t="shared" si="19"/>
        <v>0</v>
      </c>
    </row>
    <row r="1273" spans="1:15">
      <c r="A1273" s="1" t="s">
        <v>1313</v>
      </c>
      <c r="B1273" s="2">
        <v>45264</v>
      </c>
      <c r="C1273" s="13" t="str">
        <f>TEXT(bbdd_Social_Media_Trends[[#This Row],[Post_Date]],"aaaa-mm")</f>
        <v>2023-12</v>
      </c>
      <c r="D1273" s="1" t="s">
        <v>18</v>
      </c>
      <c r="E1273" s="1" t="s">
        <v>35</v>
      </c>
      <c r="F1273" s="1" t="s">
        <v>36</v>
      </c>
      <c r="G1273" s="1" t="s">
        <v>28</v>
      </c>
      <c r="H1273">
        <v>2428341</v>
      </c>
      <c r="I1273">
        <v>178208</v>
      </c>
      <c r="J1273">
        <v>2717</v>
      </c>
      <c r="K1273">
        <v>10620</v>
      </c>
      <c r="L1273">
        <f>bbdd_Social_Media_Trends[[#This Row],[Likes]]+bbdd_Social_Media_Trends[[#This Row],[Shares]]+bbdd_Social_Media_Trends[[#This Row],[Comments]]</f>
        <v>191545</v>
      </c>
      <c r="M1273">
        <f>bbdd_Social_Media_Trends[[#This Row],[Interactions]]/bbdd_Social_Media_Trends[[#This Row],[Views]]</f>
        <v>7.8878954809065122E-2</v>
      </c>
      <c r="N1273" s="1" t="s">
        <v>16</v>
      </c>
      <c r="O1273" s="4">
        <f t="shared" si="19"/>
        <v>0</v>
      </c>
    </row>
    <row r="1274" spans="1:15">
      <c r="A1274" s="1" t="s">
        <v>1314</v>
      </c>
      <c r="B1274" s="2">
        <v>44749</v>
      </c>
      <c r="C1274" s="13" t="str">
        <f>TEXT(bbdd_Social_Media_Trends[[#This Row],[Post_Date]],"aaaa-mm")</f>
        <v>2022-07</v>
      </c>
      <c r="D1274" s="1" t="s">
        <v>18</v>
      </c>
      <c r="E1274" s="1" t="s">
        <v>46</v>
      </c>
      <c r="F1274" s="1" t="s">
        <v>47</v>
      </c>
      <c r="G1274" s="1" t="s">
        <v>28</v>
      </c>
      <c r="H1274">
        <v>1934060</v>
      </c>
      <c r="I1274">
        <v>55050</v>
      </c>
      <c r="J1274">
        <v>41483</v>
      </c>
      <c r="K1274">
        <v>39848</v>
      </c>
      <c r="L1274">
        <f>bbdd_Social_Media_Trends[[#This Row],[Likes]]+bbdd_Social_Media_Trends[[#This Row],[Shares]]+bbdd_Social_Media_Trends[[#This Row],[Comments]]</f>
        <v>136381</v>
      </c>
      <c r="M1274">
        <f>bbdd_Social_Media_Trends[[#This Row],[Interactions]]/bbdd_Social_Media_Trends[[#This Row],[Views]]</f>
        <v>7.0515392490408779E-2</v>
      </c>
      <c r="N1274" s="1" t="s">
        <v>22</v>
      </c>
      <c r="O1274" s="4">
        <f t="shared" si="19"/>
        <v>0</v>
      </c>
    </row>
    <row r="1275" spans="1:15">
      <c r="A1275" s="1" t="s">
        <v>1315</v>
      </c>
      <c r="B1275" s="2">
        <v>44668</v>
      </c>
      <c r="C1275" s="13" t="str">
        <f>TEXT(bbdd_Social_Media_Trends[[#This Row],[Post_Date]],"aaaa-mm")</f>
        <v>2022-04</v>
      </c>
      <c r="D1275" s="1" t="s">
        <v>27</v>
      </c>
      <c r="E1275" s="1" t="s">
        <v>35</v>
      </c>
      <c r="F1275" s="1" t="s">
        <v>41</v>
      </c>
      <c r="G1275" s="1" t="s">
        <v>15</v>
      </c>
      <c r="H1275">
        <v>3328075</v>
      </c>
      <c r="I1275">
        <v>305353</v>
      </c>
      <c r="J1275">
        <v>8424</v>
      </c>
      <c r="K1275">
        <v>46784</v>
      </c>
      <c r="L1275">
        <f>bbdd_Social_Media_Trends[[#This Row],[Likes]]+bbdd_Social_Media_Trends[[#This Row],[Shares]]+bbdd_Social_Media_Trends[[#This Row],[Comments]]</f>
        <v>360561</v>
      </c>
      <c r="M1275">
        <f>bbdd_Social_Media_Trends[[#This Row],[Interactions]]/bbdd_Social_Media_Trends[[#This Row],[Views]]</f>
        <v>0.108339205096039</v>
      </c>
      <c r="N1275" s="1" t="s">
        <v>22</v>
      </c>
      <c r="O1275" s="4">
        <f t="shared" si="19"/>
        <v>0</v>
      </c>
    </row>
    <row r="1276" spans="1:15">
      <c r="A1276" s="1" t="s">
        <v>1316</v>
      </c>
      <c r="B1276" s="2">
        <v>45028</v>
      </c>
      <c r="C1276" s="13" t="str">
        <f>TEXT(bbdd_Social_Media_Trends[[#This Row],[Post_Date]],"aaaa-mm")</f>
        <v>2023-04</v>
      </c>
      <c r="D1276" s="1" t="s">
        <v>18</v>
      </c>
      <c r="E1276" s="1" t="s">
        <v>13</v>
      </c>
      <c r="F1276" s="1" t="s">
        <v>20</v>
      </c>
      <c r="G1276" s="1" t="s">
        <v>21</v>
      </c>
      <c r="H1276">
        <v>4618662</v>
      </c>
      <c r="I1276">
        <v>1774</v>
      </c>
      <c r="J1276">
        <v>38568</v>
      </c>
      <c r="K1276">
        <v>31300</v>
      </c>
      <c r="L1276">
        <f>bbdd_Social_Media_Trends[[#This Row],[Likes]]+bbdd_Social_Media_Trends[[#This Row],[Shares]]+bbdd_Social_Media_Trends[[#This Row],[Comments]]</f>
        <v>71642</v>
      </c>
      <c r="M1276">
        <f>bbdd_Social_Media_Trends[[#This Row],[Interactions]]/bbdd_Social_Media_Trends[[#This Row],[Views]]</f>
        <v>1.5511418674932264E-2</v>
      </c>
      <c r="N1276" s="1" t="s">
        <v>29</v>
      </c>
      <c r="O1276" s="4">
        <f t="shared" si="19"/>
        <v>0</v>
      </c>
    </row>
    <row r="1277" spans="1:15">
      <c r="A1277" s="1" t="s">
        <v>1317</v>
      </c>
      <c r="B1277" s="2">
        <v>44905</v>
      </c>
      <c r="C1277" s="13" t="str">
        <f>TEXT(bbdd_Social_Media_Trends[[#This Row],[Post_Date]],"aaaa-mm")</f>
        <v>2022-12</v>
      </c>
      <c r="D1277" s="1" t="s">
        <v>27</v>
      </c>
      <c r="E1277" s="1" t="s">
        <v>19</v>
      </c>
      <c r="F1277" s="1" t="s">
        <v>14</v>
      </c>
      <c r="G1277" s="1" t="s">
        <v>25</v>
      </c>
      <c r="H1277">
        <v>2637799</v>
      </c>
      <c r="I1277">
        <v>128740</v>
      </c>
      <c r="J1277">
        <v>47263</v>
      </c>
      <c r="K1277">
        <v>25381</v>
      </c>
      <c r="L1277">
        <f>bbdd_Social_Media_Trends[[#This Row],[Likes]]+bbdd_Social_Media_Trends[[#This Row],[Shares]]+bbdd_Social_Media_Trends[[#This Row],[Comments]]</f>
        <v>201384</v>
      </c>
      <c r="M1277">
        <f>bbdd_Social_Media_Trends[[#This Row],[Interactions]]/bbdd_Social_Media_Trends[[#This Row],[Views]]</f>
        <v>7.6345468324159643E-2</v>
      </c>
      <c r="N1277" s="1" t="s">
        <v>29</v>
      </c>
      <c r="O1277" s="4">
        <f t="shared" si="19"/>
        <v>0</v>
      </c>
    </row>
    <row r="1278" spans="1:15">
      <c r="A1278" s="1" t="s">
        <v>1318</v>
      </c>
      <c r="B1278" s="2">
        <v>44799</v>
      </c>
      <c r="C1278" s="13" t="str">
        <f>TEXT(bbdd_Social_Media_Trends[[#This Row],[Post_Date]],"aaaa-mm")</f>
        <v>2022-08</v>
      </c>
      <c r="D1278" s="1" t="s">
        <v>24</v>
      </c>
      <c r="E1278" s="1" t="s">
        <v>49</v>
      </c>
      <c r="F1278" s="1" t="s">
        <v>32</v>
      </c>
      <c r="G1278" s="1" t="s">
        <v>37</v>
      </c>
      <c r="H1278">
        <v>1021175</v>
      </c>
      <c r="I1278">
        <v>427434</v>
      </c>
      <c r="J1278">
        <v>92929</v>
      </c>
      <c r="K1278">
        <v>40158</v>
      </c>
      <c r="L1278">
        <f>bbdd_Social_Media_Trends[[#This Row],[Likes]]+bbdd_Social_Media_Trends[[#This Row],[Shares]]+bbdd_Social_Media_Trends[[#This Row],[Comments]]</f>
        <v>560521</v>
      </c>
      <c r="M1278">
        <f>bbdd_Social_Media_Trends[[#This Row],[Interactions]]/bbdd_Social_Media_Trends[[#This Row],[Views]]</f>
        <v>0.54889808309055743</v>
      </c>
      <c r="N1278" s="1" t="s">
        <v>22</v>
      </c>
      <c r="O1278" s="4">
        <f t="shared" si="19"/>
        <v>0</v>
      </c>
    </row>
    <row r="1279" spans="1:15">
      <c r="A1279" s="1" t="s">
        <v>1319</v>
      </c>
      <c r="B1279" s="2">
        <v>45257</v>
      </c>
      <c r="C1279" s="13" t="str">
        <f>TEXT(bbdd_Social_Media_Trends[[#This Row],[Post_Date]],"aaaa-mm")</f>
        <v>2023-11</v>
      </c>
      <c r="D1279" s="1" t="s">
        <v>18</v>
      </c>
      <c r="E1279" s="1" t="s">
        <v>59</v>
      </c>
      <c r="F1279" s="1" t="s">
        <v>32</v>
      </c>
      <c r="G1279" s="1" t="s">
        <v>21</v>
      </c>
      <c r="H1279">
        <v>136708</v>
      </c>
      <c r="I1279">
        <v>9741</v>
      </c>
      <c r="J1279">
        <v>60279</v>
      </c>
      <c r="K1279">
        <v>1977</v>
      </c>
      <c r="L1279">
        <f>bbdd_Social_Media_Trends[[#This Row],[Likes]]+bbdd_Social_Media_Trends[[#This Row],[Shares]]+bbdd_Social_Media_Trends[[#This Row],[Comments]]</f>
        <v>71997</v>
      </c>
      <c r="M1279">
        <f>bbdd_Social_Media_Trends[[#This Row],[Interactions]]/bbdd_Social_Media_Trends[[#This Row],[Views]]</f>
        <v>0.52664803815431427</v>
      </c>
      <c r="N1279" s="1" t="s">
        <v>22</v>
      </c>
      <c r="O1279" s="4">
        <f t="shared" si="19"/>
        <v>0</v>
      </c>
    </row>
    <row r="1280" spans="1:15">
      <c r="A1280" s="1" t="s">
        <v>1320</v>
      </c>
      <c r="B1280" s="2">
        <v>45200</v>
      </c>
      <c r="C1280" s="13" t="str">
        <f>TEXT(bbdd_Social_Media_Trends[[#This Row],[Post_Date]],"aaaa-mm")</f>
        <v>2023-10</v>
      </c>
      <c r="D1280" s="1" t="s">
        <v>12</v>
      </c>
      <c r="E1280" s="1" t="s">
        <v>57</v>
      </c>
      <c r="F1280" s="1" t="s">
        <v>41</v>
      </c>
      <c r="G1280" s="1" t="s">
        <v>25</v>
      </c>
      <c r="H1280">
        <v>4820047</v>
      </c>
      <c r="I1280">
        <v>240695</v>
      </c>
      <c r="J1280">
        <v>76116</v>
      </c>
      <c r="K1280">
        <v>10533</v>
      </c>
      <c r="L1280">
        <f>bbdd_Social_Media_Trends[[#This Row],[Likes]]+bbdd_Social_Media_Trends[[#This Row],[Shares]]+bbdd_Social_Media_Trends[[#This Row],[Comments]]</f>
        <v>327344</v>
      </c>
      <c r="M1280">
        <f>bbdd_Social_Media_Trends[[#This Row],[Interactions]]/bbdd_Social_Media_Trends[[#This Row],[Views]]</f>
        <v>6.7913030723559337E-2</v>
      </c>
      <c r="N1280" s="1" t="s">
        <v>29</v>
      </c>
      <c r="O1280" s="4">
        <f t="shared" si="19"/>
        <v>0</v>
      </c>
    </row>
    <row r="1281" spans="1:15">
      <c r="A1281" s="1" t="s">
        <v>1321</v>
      </c>
      <c r="B1281" s="2">
        <v>44585</v>
      </c>
      <c r="C1281" s="13" t="str">
        <f>TEXT(bbdd_Social_Media_Trends[[#This Row],[Post_Date]],"aaaa-mm")</f>
        <v>2022-01</v>
      </c>
      <c r="D1281" s="1" t="s">
        <v>27</v>
      </c>
      <c r="E1281" s="1" t="s">
        <v>57</v>
      </c>
      <c r="F1281" s="1" t="s">
        <v>14</v>
      </c>
      <c r="G1281" s="1" t="s">
        <v>50</v>
      </c>
      <c r="H1281">
        <v>1417619</v>
      </c>
      <c r="I1281">
        <v>261333</v>
      </c>
      <c r="J1281">
        <v>28832</v>
      </c>
      <c r="K1281">
        <v>33631</v>
      </c>
      <c r="L1281">
        <f>bbdd_Social_Media_Trends[[#This Row],[Likes]]+bbdd_Social_Media_Trends[[#This Row],[Shares]]+bbdd_Social_Media_Trends[[#This Row],[Comments]]</f>
        <v>323796</v>
      </c>
      <c r="M1281">
        <f>bbdd_Social_Media_Trends[[#This Row],[Interactions]]/bbdd_Social_Media_Trends[[#This Row],[Views]]</f>
        <v>0.22840833820652798</v>
      </c>
      <c r="N1281" s="1" t="s">
        <v>22</v>
      </c>
      <c r="O1281" s="4">
        <f t="shared" si="19"/>
        <v>0</v>
      </c>
    </row>
    <row r="1282" spans="1:15">
      <c r="A1282" s="1" t="s">
        <v>1322</v>
      </c>
      <c r="B1282" s="2">
        <v>45228</v>
      </c>
      <c r="C1282" s="13" t="str">
        <f>TEXT(bbdd_Social_Media_Trends[[#This Row],[Post_Date]],"aaaa-mm")</f>
        <v>2023-10</v>
      </c>
      <c r="D1282" s="1" t="s">
        <v>18</v>
      </c>
      <c r="E1282" s="1" t="s">
        <v>13</v>
      </c>
      <c r="F1282" s="1" t="s">
        <v>20</v>
      </c>
      <c r="G1282" s="1" t="s">
        <v>50</v>
      </c>
      <c r="H1282">
        <v>3373662</v>
      </c>
      <c r="I1282">
        <v>127818</v>
      </c>
      <c r="J1282">
        <v>52586</v>
      </c>
      <c r="K1282">
        <v>17121</v>
      </c>
      <c r="L1282">
        <f>bbdd_Social_Media_Trends[[#This Row],[Likes]]+bbdd_Social_Media_Trends[[#This Row],[Shares]]+bbdd_Social_Media_Trends[[#This Row],[Comments]]</f>
        <v>197525</v>
      </c>
      <c r="M1282">
        <f>bbdd_Social_Media_Trends[[#This Row],[Interactions]]/bbdd_Social_Media_Trends[[#This Row],[Views]]</f>
        <v>5.854913740617762E-2</v>
      </c>
      <c r="N1282" s="1" t="s">
        <v>22</v>
      </c>
      <c r="O1282" s="4">
        <f t="shared" ref="O1282:O1345" si="20">IF(ISERROR(VLOOKUP(A1282,A1283:A6280,1,FALSE)),0, 1)</f>
        <v>0</v>
      </c>
    </row>
    <row r="1283" spans="1:15">
      <c r="A1283" s="1" t="s">
        <v>1323</v>
      </c>
      <c r="B1283" s="2">
        <v>45211</v>
      </c>
      <c r="C1283" s="13" t="str">
        <f>TEXT(bbdd_Social_Media_Trends[[#This Row],[Post_Date]],"aaaa-mm")</f>
        <v>2023-10</v>
      </c>
      <c r="D1283" s="1" t="s">
        <v>24</v>
      </c>
      <c r="E1283" s="1" t="s">
        <v>49</v>
      </c>
      <c r="F1283" s="1" t="s">
        <v>41</v>
      </c>
      <c r="G1283" s="1" t="s">
        <v>28</v>
      </c>
      <c r="H1283">
        <v>280264</v>
      </c>
      <c r="I1283">
        <v>24388</v>
      </c>
      <c r="J1283">
        <v>40754</v>
      </c>
      <c r="K1283">
        <v>36005</v>
      </c>
      <c r="L1283">
        <f>bbdd_Social_Media_Trends[[#This Row],[Likes]]+bbdd_Social_Media_Trends[[#This Row],[Shares]]+bbdd_Social_Media_Trends[[#This Row],[Comments]]</f>
        <v>101147</v>
      </c>
      <c r="M1283">
        <f>bbdd_Social_Media_Trends[[#This Row],[Interactions]]/bbdd_Social_Media_Trends[[#This Row],[Views]]</f>
        <v>0.36089900950532355</v>
      </c>
      <c r="N1283" s="1" t="s">
        <v>29</v>
      </c>
      <c r="O1283" s="4">
        <f t="shared" si="20"/>
        <v>0</v>
      </c>
    </row>
    <row r="1284" spans="1:15">
      <c r="A1284" s="1" t="s">
        <v>1324</v>
      </c>
      <c r="B1284" s="2">
        <v>44787</v>
      </c>
      <c r="C1284" s="13" t="str">
        <f>TEXT(bbdd_Social_Media_Trends[[#This Row],[Post_Date]],"aaaa-mm")</f>
        <v>2022-08</v>
      </c>
      <c r="D1284" s="1" t="s">
        <v>27</v>
      </c>
      <c r="E1284" s="1" t="s">
        <v>31</v>
      </c>
      <c r="F1284" s="1" t="s">
        <v>32</v>
      </c>
      <c r="G1284" s="1" t="s">
        <v>25</v>
      </c>
      <c r="H1284">
        <v>1412186</v>
      </c>
      <c r="I1284">
        <v>348080</v>
      </c>
      <c r="J1284">
        <v>24255</v>
      </c>
      <c r="K1284">
        <v>47797</v>
      </c>
      <c r="L1284">
        <f>bbdd_Social_Media_Trends[[#This Row],[Likes]]+bbdd_Social_Media_Trends[[#This Row],[Shares]]+bbdd_Social_Media_Trends[[#This Row],[Comments]]</f>
        <v>420132</v>
      </c>
      <c r="M1284">
        <f>bbdd_Social_Media_Trends[[#This Row],[Interactions]]/bbdd_Social_Media_Trends[[#This Row],[Views]]</f>
        <v>0.29750471963324943</v>
      </c>
      <c r="N1284" s="1" t="s">
        <v>29</v>
      </c>
      <c r="O1284" s="4">
        <f t="shared" si="20"/>
        <v>0</v>
      </c>
    </row>
    <row r="1285" spans="1:15">
      <c r="A1285" s="1" t="s">
        <v>1325</v>
      </c>
      <c r="B1285" s="2">
        <v>45131</v>
      </c>
      <c r="C1285" s="13" t="str">
        <f>TEXT(bbdd_Social_Media_Trends[[#This Row],[Post_Date]],"aaaa-mm")</f>
        <v>2023-07</v>
      </c>
      <c r="D1285" s="1" t="s">
        <v>27</v>
      </c>
      <c r="E1285" s="1" t="s">
        <v>35</v>
      </c>
      <c r="F1285" s="1" t="s">
        <v>41</v>
      </c>
      <c r="G1285" s="1" t="s">
        <v>28</v>
      </c>
      <c r="H1285">
        <v>2440607</v>
      </c>
      <c r="I1285">
        <v>59389</v>
      </c>
      <c r="J1285">
        <v>15997</v>
      </c>
      <c r="K1285">
        <v>21735</v>
      </c>
      <c r="L1285">
        <f>bbdd_Social_Media_Trends[[#This Row],[Likes]]+bbdd_Social_Media_Trends[[#This Row],[Shares]]+bbdd_Social_Media_Trends[[#This Row],[Comments]]</f>
        <v>97121</v>
      </c>
      <c r="M1285">
        <f>bbdd_Social_Media_Trends[[#This Row],[Interactions]]/bbdd_Social_Media_Trends[[#This Row],[Views]]</f>
        <v>3.9793789004128888E-2</v>
      </c>
      <c r="N1285" s="1" t="s">
        <v>29</v>
      </c>
      <c r="O1285" s="4">
        <f t="shared" si="20"/>
        <v>0</v>
      </c>
    </row>
    <row r="1286" spans="1:15">
      <c r="A1286" s="1" t="s">
        <v>1326</v>
      </c>
      <c r="B1286" s="2">
        <v>45003</v>
      </c>
      <c r="C1286" s="13" t="str">
        <f>TEXT(bbdd_Social_Media_Trends[[#This Row],[Post_Date]],"aaaa-mm")</f>
        <v>2023-03</v>
      </c>
      <c r="D1286" s="1" t="s">
        <v>27</v>
      </c>
      <c r="E1286" s="1" t="s">
        <v>49</v>
      </c>
      <c r="F1286" s="1" t="s">
        <v>41</v>
      </c>
      <c r="G1286" s="1" t="s">
        <v>50</v>
      </c>
      <c r="H1286">
        <v>1212383</v>
      </c>
      <c r="I1286">
        <v>134452</v>
      </c>
      <c r="J1286">
        <v>16512</v>
      </c>
      <c r="K1286">
        <v>26744</v>
      </c>
      <c r="L1286">
        <f>bbdd_Social_Media_Trends[[#This Row],[Likes]]+bbdd_Social_Media_Trends[[#This Row],[Shares]]+bbdd_Social_Media_Trends[[#This Row],[Comments]]</f>
        <v>177708</v>
      </c>
      <c r="M1286">
        <f>bbdd_Social_Media_Trends[[#This Row],[Interactions]]/bbdd_Social_Media_Trends[[#This Row],[Views]]</f>
        <v>0.14657744293676173</v>
      </c>
      <c r="N1286" s="1" t="s">
        <v>29</v>
      </c>
      <c r="O1286" s="4">
        <f t="shared" si="20"/>
        <v>0</v>
      </c>
    </row>
    <row r="1287" spans="1:15">
      <c r="A1287" s="1" t="s">
        <v>1327</v>
      </c>
      <c r="B1287" s="2">
        <v>44909</v>
      </c>
      <c r="C1287" s="13" t="str">
        <f>TEXT(bbdd_Social_Media_Trends[[#This Row],[Post_Date]],"aaaa-mm")</f>
        <v>2022-12</v>
      </c>
      <c r="D1287" s="1" t="s">
        <v>27</v>
      </c>
      <c r="E1287" s="1" t="s">
        <v>19</v>
      </c>
      <c r="F1287" s="1" t="s">
        <v>20</v>
      </c>
      <c r="G1287" s="1" t="s">
        <v>21</v>
      </c>
      <c r="H1287">
        <v>2561337</v>
      </c>
      <c r="I1287">
        <v>468506</v>
      </c>
      <c r="J1287">
        <v>33962</v>
      </c>
      <c r="K1287">
        <v>5509</v>
      </c>
      <c r="L1287">
        <f>bbdd_Social_Media_Trends[[#This Row],[Likes]]+bbdd_Social_Media_Trends[[#This Row],[Shares]]+bbdd_Social_Media_Trends[[#This Row],[Comments]]</f>
        <v>507977</v>
      </c>
      <c r="M1287">
        <f>bbdd_Social_Media_Trends[[#This Row],[Interactions]]/bbdd_Social_Media_Trends[[#This Row],[Views]]</f>
        <v>0.19832493732765349</v>
      </c>
      <c r="N1287" s="1" t="s">
        <v>29</v>
      </c>
      <c r="O1287" s="4">
        <f t="shared" si="20"/>
        <v>0</v>
      </c>
    </row>
    <row r="1288" spans="1:15">
      <c r="A1288" s="1" t="s">
        <v>1328</v>
      </c>
      <c r="B1288" s="2">
        <v>45240</v>
      </c>
      <c r="C1288" s="13" t="str">
        <f>TEXT(bbdd_Social_Media_Trends[[#This Row],[Post_Date]],"aaaa-mm")</f>
        <v>2023-11</v>
      </c>
      <c r="D1288" s="1" t="s">
        <v>27</v>
      </c>
      <c r="E1288" s="1" t="s">
        <v>31</v>
      </c>
      <c r="F1288" s="1" t="s">
        <v>32</v>
      </c>
      <c r="G1288" s="1" t="s">
        <v>37</v>
      </c>
      <c r="H1288">
        <v>886874</v>
      </c>
      <c r="I1288">
        <v>374139</v>
      </c>
      <c r="J1288">
        <v>41228</v>
      </c>
      <c r="K1288">
        <v>35296</v>
      </c>
      <c r="L1288">
        <f>bbdd_Social_Media_Trends[[#This Row],[Likes]]+bbdd_Social_Media_Trends[[#This Row],[Shares]]+bbdd_Social_Media_Trends[[#This Row],[Comments]]</f>
        <v>450663</v>
      </c>
      <c r="M1288">
        <f>bbdd_Social_Media_Trends[[#This Row],[Interactions]]/bbdd_Social_Media_Trends[[#This Row],[Views]]</f>
        <v>0.50814771884168441</v>
      </c>
      <c r="N1288" s="1" t="s">
        <v>16</v>
      </c>
      <c r="O1288" s="4">
        <f t="shared" si="20"/>
        <v>0</v>
      </c>
    </row>
    <row r="1289" spans="1:15">
      <c r="A1289" s="1" t="s">
        <v>1329</v>
      </c>
      <c r="B1289" s="2">
        <v>44732</v>
      </c>
      <c r="C1289" s="13" t="str">
        <f>TEXT(bbdd_Social_Media_Trends[[#This Row],[Post_Date]],"aaaa-mm")</f>
        <v>2022-06</v>
      </c>
      <c r="D1289" s="1" t="s">
        <v>12</v>
      </c>
      <c r="E1289" s="1" t="s">
        <v>57</v>
      </c>
      <c r="F1289" s="1" t="s">
        <v>36</v>
      </c>
      <c r="G1289" s="1" t="s">
        <v>25</v>
      </c>
      <c r="H1289">
        <v>1622096</v>
      </c>
      <c r="I1289">
        <v>119815</v>
      </c>
      <c r="J1289">
        <v>41769</v>
      </c>
      <c r="K1289">
        <v>1529</v>
      </c>
      <c r="L1289">
        <f>bbdd_Social_Media_Trends[[#This Row],[Likes]]+bbdd_Social_Media_Trends[[#This Row],[Shares]]+bbdd_Social_Media_Trends[[#This Row],[Comments]]</f>
        <v>163113</v>
      </c>
      <c r="M1289">
        <f>bbdd_Social_Media_Trends[[#This Row],[Interactions]]/bbdd_Social_Media_Trends[[#This Row],[Views]]</f>
        <v>0.1005569337449818</v>
      </c>
      <c r="N1289" s="1" t="s">
        <v>22</v>
      </c>
      <c r="O1289" s="4">
        <f t="shared" si="20"/>
        <v>0</v>
      </c>
    </row>
    <row r="1290" spans="1:15">
      <c r="A1290" s="1" t="s">
        <v>1330</v>
      </c>
      <c r="B1290" s="2">
        <v>45263</v>
      </c>
      <c r="C1290" s="13" t="str">
        <f>TEXT(bbdd_Social_Media_Trends[[#This Row],[Post_Date]],"aaaa-mm")</f>
        <v>2023-12</v>
      </c>
      <c r="D1290" s="1" t="s">
        <v>18</v>
      </c>
      <c r="E1290" s="1" t="s">
        <v>39</v>
      </c>
      <c r="F1290" s="1" t="s">
        <v>32</v>
      </c>
      <c r="G1290" s="1" t="s">
        <v>25</v>
      </c>
      <c r="H1290">
        <v>946358</v>
      </c>
      <c r="I1290">
        <v>304294</v>
      </c>
      <c r="J1290">
        <v>25948</v>
      </c>
      <c r="K1290">
        <v>35055</v>
      </c>
      <c r="L1290">
        <f>bbdd_Social_Media_Trends[[#This Row],[Likes]]+bbdd_Social_Media_Trends[[#This Row],[Shares]]+bbdd_Social_Media_Trends[[#This Row],[Comments]]</f>
        <v>365297</v>
      </c>
      <c r="M1290">
        <f>bbdd_Social_Media_Trends[[#This Row],[Interactions]]/bbdd_Social_Media_Trends[[#This Row],[Views]]</f>
        <v>0.38600297139137618</v>
      </c>
      <c r="N1290" s="1" t="s">
        <v>29</v>
      </c>
      <c r="O1290" s="4">
        <f t="shared" si="20"/>
        <v>0</v>
      </c>
    </row>
    <row r="1291" spans="1:15">
      <c r="A1291" s="1" t="s">
        <v>1331</v>
      </c>
      <c r="B1291" s="2">
        <v>44737</v>
      </c>
      <c r="C1291" s="13" t="str">
        <f>TEXT(bbdd_Social_Media_Trends[[#This Row],[Post_Date]],"aaaa-mm")</f>
        <v>2022-06</v>
      </c>
      <c r="D1291" s="1" t="s">
        <v>24</v>
      </c>
      <c r="E1291" s="1" t="s">
        <v>46</v>
      </c>
      <c r="F1291" s="1" t="s">
        <v>14</v>
      </c>
      <c r="G1291" s="1" t="s">
        <v>44</v>
      </c>
      <c r="H1291">
        <v>4119667</v>
      </c>
      <c r="I1291">
        <v>242655</v>
      </c>
      <c r="J1291">
        <v>41085</v>
      </c>
      <c r="K1291">
        <v>3854</v>
      </c>
      <c r="L1291">
        <f>bbdd_Social_Media_Trends[[#This Row],[Likes]]+bbdd_Social_Media_Trends[[#This Row],[Shares]]+bbdd_Social_Media_Trends[[#This Row],[Comments]]</f>
        <v>287594</v>
      </c>
      <c r="M1291">
        <f>bbdd_Social_Media_Trends[[#This Row],[Interactions]]/bbdd_Social_Media_Trends[[#This Row],[Views]]</f>
        <v>6.9810011343149819E-2</v>
      </c>
      <c r="N1291" s="1" t="s">
        <v>16</v>
      </c>
      <c r="O1291" s="4">
        <f t="shared" si="20"/>
        <v>0</v>
      </c>
    </row>
    <row r="1292" spans="1:15">
      <c r="A1292" s="1" t="s">
        <v>1332</v>
      </c>
      <c r="B1292" s="2">
        <v>44614</v>
      </c>
      <c r="C1292" s="13" t="str">
        <f>TEXT(bbdd_Social_Media_Trends[[#This Row],[Post_Date]],"aaaa-mm")</f>
        <v>2022-02</v>
      </c>
      <c r="D1292" s="1" t="s">
        <v>12</v>
      </c>
      <c r="E1292" s="1" t="s">
        <v>19</v>
      </c>
      <c r="F1292" s="1" t="s">
        <v>32</v>
      </c>
      <c r="G1292" s="1" t="s">
        <v>60</v>
      </c>
      <c r="H1292">
        <v>3974573</v>
      </c>
      <c r="I1292">
        <v>400911</v>
      </c>
      <c r="J1292">
        <v>46622</v>
      </c>
      <c r="K1292">
        <v>18136</v>
      </c>
      <c r="L1292">
        <f>bbdd_Social_Media_Trends[[#This Row],[Likes]]+bbdd_Social_Media_Trends[[#This Row],[Shares]]+bbdd_Social_Media_Trends[[#This Row],[Comments]]</f>
        <v>465669</v>
      </c>
      <c r="M1292">
        <f>bbdd_Social_Media_Trends[[#This Row],[Interactions]]/bbdd_Social_Media_Trends[[#This Row],[Views]]</f>
        <v>0.11716201966852792</v>
      </c>
      <c r="N1292" s="1" t="s">
        <v>29</v>
      </c>
      <c r="O1292" s="4">
        <f t="shared" si="20"/>
        <v>0</v>
      </c>
    </row>
    <row r="1293" spans="1:15">
      <c r="A1293" s="1" t="s">
        <v>1333</v>
      </c>
      <c r="B1293" s="2">
        <v>44762</v>
      </c>
      <c r="C1293" s="13" t="str">
        <f>TEXT(bbdd_Social_Media_Trends[[#This Row],[Post_Date]],"aaaa-mm")</f>
        <v>2022-07</v>
      </c>
      <c r="D1293" s="1" t="s">
        <v>27</v>
      </c>
      <c r="E1293" s="1" t="s">
        <v>13</v>
      </c>
      <c r="F1293" s="1" t="s">
        <v>32</v>
      </c>
      <c r="G1293" s="1" t="s">
        <v>21</v>
      </c>
      <c r="H1293">
        <v>2764814</v>
      </c>
      <c r="I1293">
        <v>67913</v>
      </c>
      <c r="J1293">
        <v>48844</v>
      </c>
      <c r="K1293">
        <v>32596</v>
      </c>
      <c r="L1293">
        <f>bbdd_Social_Media_Trends[[#This Row],[Likes]]+bbdd_Social_Media_Trends[[#This Row],[Shares]]+bbdd_Social_Media_Trends[[#This Row],[Comments]]</f>
        <v>149353</v>
      </c>
      <c r="M1293">
        <f>bbdd_Social_Media_Trends[[#This Row],[Interactions]]/bbdd_Social_Media_Trends[[#This Row],[Views]]</f>
        <v>5.4019185377388861E-2</v>
      </c>
      <c r="N1293" s="1" t="s">
        <v>29</v>
      </c>
      <c r="O1293" s="4">
        <f t="shared" si="20"/>
        <v>0</v>
      </c>
    </row>
    <row r="1294" spans="1:15">
      <c r="A1294" s="1" t="s">
        <v>1334</v>
      </c>
      <c r="B1294" s="2">
        <v>44973</v>
      </c>
      <c r="C1294" s="13" t="str">
        <f>TEXT(bbdd_Social_Media_Trends[[#This Row],[Post_Date]],"aaaa-mm")</f>
        <v>2023-02</v>
      </c>
      <c r="D1294" s="1" t="s">
        <v>18</v>
      </c>
      <c r="E1294" s="1" t="s">
        <v>31</v>
      </c>
      <c r="F1294" s="1" t="s">
        <v>32</v>
      </c>
      <c r="G1294" s="1" t="s">
        <v>50</v>
      </c>
      <c r="H1294">
        <v>3105914</v>
      </c>
      <c r="I1294">
        <v>310842</v>
      </c>
      <c r="J1294">
        <v>86059</v>
      </c>
      <c r="K1294">
        <v>25445</v>
      </c>
      <c r="L1294">
        <f>bbdd_Social_Media_Trends[[#This Row],[Likes]]+bbdd_Social_Media_Trends[[#This Row],[Shares]]+bbdd_Social_Media_Trends[[#This Row],[Comments]]</f>
        <v>422346</v>
      </c>
      <c r="M1294">
        <f>bbdd_Social_Media_Trends[[#This Row],[Interactions]]/bbdd_Social_Media_Trends[[#This Row],[Views]]</f>
        <v>0.13598122807006247</v>
      </c>
      <c r="N1294" s="1" t="s">
        <v>29</v>
      </c>
      <c r="O1294" s="4">
        <f t="shared" si="20"/>
        <v>0</v>
      </c>
    </row>
    <row r="1295" spans="1:15">
      <c r="A1295" s="1" t="s">
        <v>1335</v>
      </c>
      <c r="B1295" s="2">
        <v>45024</v>
      </c>
      <c r="C1295" s="13" t="str">
        <f>TEXT(bbdd_Social_Media_Trends[[#This Row],[Post_Date]],"aaaa-mm")</f>
        <v>2023-04</v>
      </c>
      <c r="D1295" s="1" t="s">
        <v>27</v>
      </c>
      <c r="E1295" s="1" t="s">
        <v>52</v>
      </c>
      <c r="F1295" s="1" t="s">
        <v>14</v>
      </c>
      <c r="G1295" s="1" t="s">
        <v>15</v>
      </c>
      <c r="H1295">
        <v>2289887</v>
      </c>
      <c r="I1295">
        <v>411599</v>
      </c>
      <c r="J1295">
        <v>6923</v>
      </c>
      <c r="K1295">
        <v>34729</v>
      </c>
      <c r="L1295">
        <f>bbdd_Social_Media_Trends[[#This Row],[Likes]]+bbdd_Social_Media_Trends[[#This Row],[Shares]]+bbdd_Social_Media_Trends[[#This Row],[Comments]]</f>
        <v>453251</v>
      </c>
      <c r="M1295">
        <f>bbdd_Social_Media_Trends[[#This Row],[Interactions]]/bbdd_Social_Media_Trends[[#This Row],[Views]]</f>
        <v>0.19793596801938262</v>
      </c>
      <c r="N1295" s="1" t="s">
        <v>16</v>
      </c>
      <c r="O1295" s="4">
        <f t="shared" si="20"/>
        <v>0</v>
      </c>
    </row>
    <row r="1296" spans="1:15">
      <c r="A1296" s="1" t="s">
        <v>1336</v>
      </c>
      <c r="B1296" s="2">
        <v>44844</v>
      </c>
      <c r="C1296" s="13" t="str">
        <f>TEXT(bbdd_Social_Media_Trends[[#This Row],[Post_Date]],"aaaa-mm")</f>
        <v>2022-10</v>
      </c>
      <c r="D1296" s="1" t="s">
        <v>27</v>
      </c>
      <c r="E1296" s="1" t="s">
        <v>19</v>
      </c>
      <c r="F1296" s="1" t="s">
        <v>14</v>
      </c>
      <c r="G1296" s="1" t="s">
        <v>37</v>
      </c>
      <c r="H1296">
        <v>1213734</v>
      </c>
      <c r="I1296">
        <v>342720</v>
      </c>
      <c r="J1296">
        <v>58380</v>
      </c>
      <c r="K1296">
        <v>21282</v>
      </c>
      <c r="L1296">
        <f>bbdd_Social_Media_Trends[[#This Row],[Likes]]+bbdd_Social_Media_Trends[[#This Row],[Shares]]+bbdd_Social_Media_Trends[[#This Row],[Comments]]</f>
        <v>422382</v>
      </c>
      <c r="M1296">
        <f>bbdd_Social_Media_Trends[[#This Row],[Interactions]]/bbdd_Social_Media_Trends[[#This Row],[Views]]</f>
        <v>0.34800211578484247</v>
      </c>
      <c r="N1296" s="1" t="s">
        <v>22</v>
      </c>
      <c r="O1296" s="4">
        <f t="shared" si="20"/>
        <v>0</v>
      </c>
    </row>
    <row r="1297" spans="1:15">
      <c r="A1297" s="1" t="s">
        <v>1337</v>
      </c>
      <c r="B1297" s="2">
        <v>44689</v>
      </c>
      <c r="C1297" s="13" t="str">
        <f>TEXT(bbdd_Social_Media_Trends[[#This Row],[Post_Date]],"aaaa-mm")</f>
        <v>2022-05</v>
      </c>
      <c r="D1297" s="1" t="s">
        <v>27</v>
      </c>
      <c r="E1297" s="1" t="s">
        <v>52</v>
      </c>
      <c r="F1297" s="1" t="s">
        <v>14</v>
      </c>
      <c r="G1297" s="1" t="s">
        <v>44</v>
      </c>
      <c r="H1297">
        <v>264136</v>
      </c>
      <c r="I1297">
        <v>434933</v>
      </c>
      <c r="J1297">
        <v>9642</v>
      </c>
      <c r="K1297">
        <v>7876</v>
      </c>
      <c r="L1297">
        <f>bbdd_Social_Media_Trends[[#This Row],[Likes]]+bbdd_Social_Media_Trends[[#This Row],[Shares]]+bbdd_Social_Media_Trends[[#This Row],[Comments]]</f>
        <v>452451</v>
      </c>
      <c r="M1297">
        <f>bbdd_Social_Media_Trends[[#This Row],[Interactions]]/bbdd_Social_Media_Trends[[#This Row],[Views]]</f>
        <v>1.7129471181512554</v>
      </c>
      <c r="N1297" s="1" t="s">
        <v>16</v>
      </c>
      <c r="O1297" s="4">
        <f t="shared" si="20"/>
        <v>0</v>
      </c>
    </row>
    <row r="1298" spans="1:15">
      <c r="A1298" s="1" t="s">
        <v>1338</v>
      </c>
      <c r="B1298" s="2">
        <v>45261</v>
      </c>
      <c r="C1298" s="13" t="str">
        <f>TEXT(bbdd_Social_Media_Trends[[#This Row],[Post_Date]],"aaaa-mm")</f>
        <v>2023-12</v>
      </c>
      <c r="D1298" s="1" t="s">
        <v>24</v>
      </c>
      <c r="E1298" s="1" t="s">
        <v>31</v>
      </c>
      <c r="F1298" s="1" t="s">
        <v>20</v>
      </c>
      <c r="G1298" s="1" t="s">
        <v>44</v>
      </c>
      <c r="H1298">
        <v>1661537</v>
      </c>
      <c r="I1298">
        <v>8669</v>
      </c>
      <c r="J1298">
        <v>88291</v>
      </c>
      <c r="K1298">
        <v>10996</v>
      </c>
      <c r="L1298">
        <f>bbdd_Social_Media_Trends[[#This Row],[Likes]]+bbdd_Social_Media_Trends[[#This Row],[Shares]]+bbdd_Social_Media_Trends[[#This Row],[Comments]]</f>
        <v>107956</v>
      </c>
      <c r="M1298">
        <f>bbdd_Social_Media_Trends[[#This Row],[Interactions]]/bbdd_Social_Media_Trends[[#This Row],[Views]]</f>
        <v>6.4973575671200823E-2</v>
      </c>
      <c r="N1298" s="1" t="s">
        <v>29</v>
      </c>
      <c r="O1298" s="4">
        <f t="shared" si="20"/>
        <v>0</v>
      </c>
    </row>
    <row r="1299" spans="1:15">
      <c r="A1299" s="1" t="s">
        <v>1339</v>
      </c>
      <c r="B1299" s="2">
        <v>45177</v>
      </c>
      <c r="C1299" s="13" t="str">
        <f>TEXT(bbdd_Social_Media_Trends[[#This Row],[Post_Date]],"aaaa-mm")</f>
        <v>2023-09</v>
      </c>
      <c r="D1299" s="1" t="s">
        <v>18</v>
      </c>
      <c r="E1299" s="1" t="s">
        <v>46</v>
      </c>
      <c r="F1299" s="1" t="s">
        <v>41</v>
      </c>
      <c r="G1299" s="1" t="s">
        <v>15</v>
      </c>
      <c r="H1299">
        <v>643763</v>
      </c>
      <c r="I1299">
        <v>472554</v>
      </c>
      <c r="J1299">
        <v>57987</v>
      </c>
      <c r="K1299">
        <v>11509</v>
      </c>
      <c r="L1299">
        <f>bbdd_Social_Media_Trends[[#This Row],[Likes]]+bbdd_Social_Media_Trends[[#This Row],[Shares]]+bbdd_Social_Media_Trends[[#This Row],[Comments]]</f>
        <v>542050</v>
      </c>
      <c r="M1299">
        <f>bbdd_Social_Media_Trends[[#This Row],[Interactions]]/bbdd_Social_Media_Trends[[#This Row],[Views]]</f>
        <v>0.84200241393183517</v>
      </c>
      <c r="N1299" s="1" t="s">
        <v>16</v>
      </c>
      <c r="O1299" s="4">
        <f t="shared" si="20"/>
        <v>0</v>
      </c>
    </row>
    <row r="1300" spans="1:15">
      <c r="A1300" s="1" t="s">
        <v>1340</v>
      </c>
      <c r="B1300" s="2">
        <v>45048</v>
      </c>
      <c r="C1300" s="13" t="str">
        <f>TEXT(bbdd_Social_Media_Trends[[#This Row],[Post_Date]],"aaaa-mm")</f>
        <v>2023-05</v>
      </c>
      <c r="D1300" s="1" t="s">
        <v>12</v>
      </c>
      <c r="E1300" s="1" t="s">
        <v>31</v>
      </c>
      <c r="F1300" s="1" t="s">
        <v>47</v>
      </c>
      <c r="G1300" s="1" t="s">
        <v>28</v>
      </c>
      <c r="H1300">
        <v>1296499</v>
      </c>
      <c r="I1300">
        <v>230354</v>
      </c>
      <c r="J1300">
        <v>67311</v>
      </c>
      <c r="K1300">
        <v>23584</v>
      </c>
      <c r="L1300">
        <f>bbdd_Social_Media_Trends[[#This Row],[Likes]]+bbdd_Social_Media_Trends[[#This Row],[Shares]]+bbdd_Social_Media_Trends[[#This Row],[Comments]]</f>
        <v>321249</v>
      </c>
      <c r="M1300">
        <f>bbdd_Social_Media_Trends[[#This Row],[Interactions]]/bbdd_Social_Media_Trends[[#This Row],[Views]]</f>
        <v>0.24778191113143935</v>
      </c>
      <c r="N1300" s="1" t="s">
        <v>29</v>
      </c>
      <c r="O1300" s="4">
        <f t="shared" si="20"/>
        <v>0</v>
      </c>
    </row>
    <row r="1301" spans="1:15">
      <c r="A1301" s="1" t="s">
        <v>1341</v>
      </c>
      <c r="B1301" s="2">
        <v>44967</v>
      </c>
      <c r="C1301" s="13" t="str">
        <f>TEXT(bbdd_Social_Media_Trends[[#This Row],[Post_Date]],"aaaa-mm")</f>
        <v>2023-02</v>
      </c>
      <c r="D1301" s="1" t="s">
        <v>12</v>
      </c>
      <c r="E1301" s="1" t="s">
        <v>35</v>
      </c>
      <c r="F1301" s="1" t="s">
        <v>32</v>
      </c>
      <c r="G1301" s="1" t="s">
        <v>44</v>
      </c>
      <c r="H1301">
        <v>1205102</v>
      </c>
      <c r="I1301">
        <v>220248</v>
      </c>
      <c r="J1301">
        <v>24146</v>
      </c>
      <c r="K1301">
        <v>6273</v>
      </c>
      <c r="L1301">
        <f>bbdd_Social_Media_Trends[[#This Row],[Likes]]+bbdd_Social_Media_Trends[[#This Row],[Shares]]+bbdd_Social_Media_Trends[[#This Row],[Comments]]</f>
        <v>250667</v>
      </c>
      <c r="M1301">
        <f>bbdd_Social_Media_Trends[[#This Row],[Interactions]]/bbdd_Social_Media_Trends[[#This Row],[Views]]</f>
        <v>0.20800479959372734</v>
      </c>
      <c r="N1301" s="1" t="s">
        <v>16</v>
      </c>
      <c r="O1301" s="4">
        <f t="shared" si="20"/>
        <v>0</v>
      </c>
    </row>
    <row r="1302" spans="1:15">
      <c r="A1302" s="1" t="s">
        <v>1342</v>
      </c>
      <c r="B1302" s="2">
        <v>44958</v>
      </c>
      <c r="C1302" s="13" t="str">
        <f>TEXT(bbdd_Social_Media_Trends[[#This Row],[Post_Date]],"aaaa-mm")</f>
        <v>2023-02</v>
      </c>
      <c r="D1302" s="1" t="s">
        <v>24</v>
      </c>
      <c r="E1302" s="1" t="s">
        <v>35</v>
      </c>
      <c r="F1302" s="1" t="s">
        <v>32</v>
      </c>
      <c r="G1302" s="1" t="s">
        <v>21</v>
      </c>
      <c r="H1302">
        <v>3264905</v>
      </c>
      <c r="I1302">
        <v>287339</v>
      </c>
      <c r="J1302">
        <v>75893</v>
      </c>
      <c r="K1302">
        <v>22514</v>
      </c>
      <c r="L1302">
        <f>bbdd_Social_Media_Trends[[#This Row],[Likes]]+bbdd_Social_Media_Trends[[#This Row],[Shares]]+bbdd_Social_Media_Trends[[#This Row],[Comments]]</f>
        <v>385746</v>
      </c>
      <c r="M1302">
        <f>bbdd_Social_Media_Trends[[#This Row],[Interactions]]/bbdd_Social_Media_Trends[[#This Row],[Views]]</f>
        <v>0.11814922639402985</v>
      </c>
      <c r="N1302" s="1" t="s">
        <v>29</v>
      </c>
      <c r="O1302" s="4">
        <f t="shared" si="20"/>
        <v>0</v>
      </c>
    </row>
    <row r="1303" spans="1:15">
      <c r="A1303" s="1" t="s">
        <v>1343</v>
      </c>
      <c r="B1303" s="2">
        <v>44668</v>
      </c>
      <c r="C1303" s="13" t="str">
        <f>TEXT(bbdd_Social_Media_Trends[[#This Row],[Post_Date]],"aaaa-mm")</f>
        <v>2022-04</v>
      </c>
      <c r="D1303" s="1" t="s">
        <v>12</v>
      </c>
      <c r="E1303" s="1" t="s">
        <v>59</v>
      </c>
      <c r="F1303" s="1" t="s">
        <v>36</v>
      </c>
      <c r="G1303" s="1" t="s">
        <v>37</v>
      </c>
      <c r="H1303">
        <v>4295107</v>
      </c>
      <c r="I1303">
        <v>52742</v>
      </c>
      <c r="J1303">
        <v>18986</v>
      </c>
      <c r="K1303">
        <v>7245</v>
      </c>
      <c r="L1303">
        <f>bbdd_Social_Media_Trends[[#This Row],[Likes]]+bbdd_Social_Media_Trends[[#This Row],[Shares]]+bbdd_Social_Media_Trends[[#This Row],[Comments]]</f>
        <v>78973</v>
      </c>
      <c r="M1303">
        <f>bbdd_Social_Media_Trends[[#This Row],[Interactions]]/bbdd_Social_Media_Trends[[#This Row],[Views]]</f>
        <v>1.8386736349059522E-2</v>
      </c>
      <c r="N1303" s="1" t="s">
        <v>22</v>
      </c>
      <c r="O1303" s="4">
        <f t="shared" si="20"/>
        <v>0</v>
      </c>
    </row>
    <row r="1304" spans="1:15">
      <c r="A1304" s="1" t="s">
        <v>1344</v>
      </c>
      <c r="B1304" s="2">
        <v>44755</v>
      </c>
      <c r="C1304" s="13" t="str">
        <f>TEXT(bbdd_Social_Media_Trends[[#This Row],[Post_Date]],"aaaa-mm")</f>
        <v>2022-07</v>
      </c>
      <c r="D1304" s="1" t="s">
        <v>27</v>
      </c>
      <c r="E1304" s="1" t="s">
        <v>57</v>
      </c>
      <c r="F1304" s="1" t="s">
        <v>36</v>
      </c>
      <c r="G1304" s="1" t="s">
        <v>50</v>
      </c>
      <c r="H1304">
        <v>736289</v>
      </c>
      <c r="I1304">
        <v>485171</v>
      </c>
      <c r="J1304">
        <v>37329</v>
      </c>
      <c r="K1304">
        <v>48944</v>
      </c>
      <c r="L1304">
        <f>bbdd_Social_Media_Trends[[#This Row],[Likes]]+bbdd_Social_Media_Trends[[#This Row],[Shares]]+bbdd_Social_Media_Trends[[#This Row],[Comments]]</f>
        <v>571444</v>
      </c>
      <c r="M1304">
        <f>bbdd_Social_Media_Trends[[#This Row],[Interactions]]/bbdd_Social_Media_Trends[[#This Row],[Views]]</f>
        <v>0.77611372708270798</v>
      </c>
      <c r="N1304" s="1" t="s">
        <v>22</v>
      </c>
      <c r="O1304" s="4">
        <f t="shared" si="20"/>
        <v>0</v>
      </c>
    </row>
    <row r="1305" spans="1:15">
      <c r="A1305" s="1" t="s">
        <v>1345</v>
      </c>
      <c r="B1305" s="2">
        <v>44801</v>
      </c>
      <c r="C1305" s="13" t="str">
        <f>TEXT(bbdd_Social_Media_Trends[[#This Row],[Post_Date]],"aaaa-mm")</f>
        <v>2022-08</v>
      </c>
      <c r="D1305" s="1" t="s">
        <v>24</v>
      </c>
      <c r="E1305" s="1" t="s">
        <v>39</v>
      </c>
      <c r="F1305" s="1" t="s">
        <v>36</v>
      </c>
      <c r="G1305" s="1" t="s">
        <v>15</v>
      </c>
      <c r="H1305">
        <v>961783</v>
      </c>
      <c r="I1305">
        <v>142483</v>
      </c>
      <c r="J1305">
        <v>59165</v>
      </c>
      <c r="K1305">
        <v>21732</v>
      </c>
      <c r="L1305">
        <f>bbdd_Social_Media_Trends[[#This Row],[Likes]]+bbdd_Social_Media_Trends[[#This Row],[Shares]]+bbdd_Social_Media_Trends[[#This Row],[Comments]]</f>
        <v>223380</v>
      </c>
      <c r="M1305">
        <f>bbdd_Social_Media_Trends[[#This Row],[Interactions]]/bbdd_Social_Media_Trends[[#This Row],[Views]]</f>
        <v>0.232256132620352</v>
      </c>
      <c r="N1305" s="1" t="s">
        <v>22</v>
      </c>
      <c r="O1305" s="4">
        <f t="shared" si="20"/>
        <v>0</v>
      </c>
    </row>
    <row r="1306" spans="1:15">
      <c r="A1306" s="1" t="s">
        <v>1346</v>
      </c>
      <c r="B1306" s="2">
        <v>44605</v>
      </c>
      <c r="C1306" s="13" t="str">
        <f>TEXT(bbdd_Social_Media_Trends[[#This Row],[Post_Date]],"aaaa-mm")</f>
        <v>2022-02</v>
      </c>
      <c r="D1306" s="1" t="s">
        <v>18</v>
      </c>
      <c r="E1306" s="1" t="s">
        <v>13</v>
      </c>
      <c r="F1306" s="1" t="s">
        <v>41</v>
      </c>
      <c r="G1306" s="1" t="s">
        <v>15</v>
      </c>
      <c r="H1306">
        <v>3171066</v>
      </c>
      <c r="I1306">
        <v>339557</v>
      </c>
      <c r="J1306">
        <v>4006</v>
      </c>
      <c r="K1306">
        <v>12554</v>
      </c>
      <c r="L1306">
        <f>bbdd_Social_Media_Trends[[#This Row],[Likes]]+bbdd_Social_Media_Trends[[#This Row],[Shares]]+bbdd_Social_Media_Trends[[#This Row],[Comments]]</f>
        <v>356117</v>
      </c>
      <c r="M1306">
        <f>bbdd_Social_Media_Trends[[#This Row],[Interactions]]/bbdd_Social_Media_Trends[[#This Row],[Views]]</f>
        <v>0.11230198299247005</v>
      </c>
      <c r="N1306" s="1" t="s">
        <v>22</v>
      </c>
      <c r="O1306" s="4">
        <f t="shared" si="20"/>
        <v>0</v>
      </c>
    </row>
    <row r="1307" spans="1:15">
      <c r="A1307" s="1" t="s">
        <v>1347</v>
      </c>
      <c r="B1307" s="2">
        <v>45187</v>
      </c>
      <c r="C1307" s="13" t="str">
        <f>TEXT(bbdd_Social_Media_Trends[[#This Row],[Post_Date]],"aaaa-mm")</f>
        <v>2023-09</v>
      </c>
      <c r="D1307" s="1" t="s">
        <v>27</v>
      </c>
      <c r="E1307" s="1" t="s">
        <v>35</v>
      </c>
      <c r="F1307" s="1" t="s">
        <v>41</v>
      </c>
      <c r="G1307" s="1" t="s">
        <v>50</v>
      </c>
      <c r="H1307">
        <v>2389579</v>
      </c>
      <c r="I1307">
        <v>152619</v>
      </c>
      <c r="J1307">
        <v>48984</v>
      </c>
      <c r="K1307">
        <v>25191</v>
      </c>
      <c r="L1307">
        <f>bbdd_Social_Media_Trends[[#This Row],[Likes]]+bbdd_Social_Media_Trends[[#This Row],[Shares]]+bbdd_Social_Media_Trends[[#This Row],[Comments]]</f>
        <v>226794</v>
      </c>
      <c r="M1307">
        <f>bbdd_Social_Media_Trends[[#This Row],[Interactions]]/bbdd_Social_Media_Trends[[#This Row],[Views]]</f>
        <v>9.4909605415849405E-2</v>
      </c>
      <c r="N1307" s="1" t="s">
        <v>22</v>
      </c>
      <c r="O1307" s="4">
        <f t="shared" si="20"/>
        <v>0</v>
      </c>
    </row>
    <row r="1308" spans="1:15">
      <c r="A1308" s="1" t="s">
        <v>1348</v>
      </c>
      <c r="B1308" s="2">
        <v>44703</v>
      </c>
      <c r="C1308" s="13" t="str">
        <f>TEXT(bbdd_Social_Media_Trends[[#This Row],[Post_Date]],"aaaa-mm")</f>
        <v>2022-05</v>
      </c>
      <c r="D1308" s="1" t="s">
        <v>12</v>
      </c>
      <c r="E1308" s="1" t="s">
        <v>13</v>
      </c>
      <c r="F1308" s="1" t="s">
        <v>20</v>
      </c>
      <c r="G1308" s="1" t="s">
        <v>21</v>
      </c>
      <c r="H1308">
        <v>804183</v>
      </c>
      <c r="I1308">
        <v>164716</v>
      </c>
      <c r="J1308">
        <v>88378</v>
      </c>
      <c r="K1308">
        <v>8578</v>
      </c>
      <c r="L1308">
        <f>bbdd_Social_Media_Trends[[#This Row],[Likes]]+bbdd_Social_Media_Trends[[#This Row],[Shares]]+bbdd_Social_Media_Trends[[#This Row],[Comments]]</f>
        <v>261672</v>
      </c>
      <c r="M1308">
        <f>bbdd_Social_Media_Trends[[#This Row],[Interactions]]/bbdd_Social_Media_Trends[[#This Row],[Views]]</f>
        <v>0.32538862423105192</v>
      </c>
      <c r="N1308" s="1" t="s">
        <v>22</v>
      </c>
      <c r="O1308" s="4">
        <f t="shared" si="20"/>
        <v>0</v>
      </c>
    </row>
    <row r="1309" spans="1:15">
      <c r="A1309" s="1" t="s">
        <v>1349</v>
      </c>
      <c r="B1309" s="2">
        <v>45185</v>
      </c>
      <c r="C1309" s="13" t="str">
        <f>TEXT(bbdd_Social_Media_Trends[[#This Row],[Post_Date]],"aaaa-mm")</f>
        <v>2023-09</v>
      </c>
      <c r="D1309" s="1" t="s">
        <v>24</v>
      </c>
      <c r="E1309" s="1" t="s">
        <v>46</v>
      </c>
      <c r="F1309" s="1" t="s">
        <v>47</v>
      </c>
      <c r="G1309" s="1" t="s">
        <v>21</v>
      </c>
      <c r="H1309">
        <v>278830</v>
      </c>
      <c r="I1309">
        <v>96874</v>
      </c>
      <c r="J1309">
        <v>13638</v>
      </c>
      <c r="K1309">
        <v>40689</v>
      </c>
      <c r="L1309">
        <f>bbdd_Social_Media_Trends[[#This Row],[Likes]]+bbdd_Social_Media_Trends[[#This Row],[Shares]]+bbdd_Social_Media_Trends[[#This Row],[Comments]]</f>
        <v>151201</v>
      </c>
      <c r="M1309">
        <f>bbdd_Social_Media_Trends[[#This Row],[Interactions]]/bbdd_Social_Media_Trends[[#This Row],[Views]]</f>
        <v>0.54226948319764734</v>
      </c>
      <c r="N1309" s="1" t="s">
        <v>22</v>
      </c>
      <c r="O1309" s="4">
        <f t="shared" si="20"/>
        <v>0</v>
      </c>
    </row>
    <row r="1310" spans="1:15">
      <c r="A1310" s="1" t="s">
        <v>1350</v>
      </c>
      <c r="B1310" s="2">
        <v>45053</v>
      </c>
      <c r="C1310" s="13" t="str">
        <f>TEXT(bbdd_Social_Media_Trends[[#This Row],[Post_Date]],"aaaa-mm")</f>
        <v>2023-05</v>
      </c>
      <c r="D1310" s="1" t="s">
        <v>27</v>
      </c>
      <c r="E1310" s="1" t="s">
        <v>52</v>
      </c>
      <c r="F1310" s="1" t="s">
        <v>20</v>
      </c>
      <c r="G1310" s="1" t="s">
        <v>15</v>
      </c>
      <c r="H1310">
        <v>894414</v>
      </c>
      <c r="I1310">
        <v>424359</v>
      </c>
      <c r="J1310">
        <v>9498</v>
      </c>
      <c r="K1310">
        <v>48618</v>
      </c>
      <c r="L1310">
        <f>bbdd_Social_Media_Trends[[#This Row],[Likes]]+bbdd_Social_Media_Trends[[#This Row],[Shares]]+bbdd_Social_Media_Trends[[#This Row],[Comments]]</f>
        <v>482475</v>
      </c>
      <c r="M1310">
        <f>bbdd_Social_Media_Trends[[#This Row],[Interactions]]/bbdd_Social_Media_Trends[[#This Row],[Views]]</f>
        <v>0.53943140424903901</v>
      </c>
      <c r="N1310" s="1" t="s">
        <v>16</v>
      </c>
      <c r="O1310" s="4">
        <f t="shared" si="20"/>
        <v>0</v>
      </c>
    </row>
    <row r="1311" spans="1:15">
      <c r="A1311" s="1" t="s">
        <v>1351</v>
      </c>
      <c r="B1311" s="2">
        <v>45052</v>
      </c>
      <c r="C1311" s="13" t="str">
        <f>TEXT(bbdd_Social_Media_Trends[[#This Row],[Post_Date]],"aaaa-mm")</f>
        <v>2023-05</v>
      </c>
      <c r="D1311" s="1" t="s">
        <v>27</v>
      </c>
      <c r="E1311" s="1" t="s">
        <v>49</v>
      </c>
      <c r="F1311" s="1" t="s">
        <v>47</v>
      </c>
      <c r="G1311" s="1" t="s">
        <v>15</v>
      </c>
      <c r="H1311">
        <v>3175002</v>
      </c>
      <c r="I1311">
        <v>317730</v>
      </c>
      <c r="J1311">
        <v>81407</v>
      </c>
      <c r="K1311">
        <v>42155</v>
      </c>
      <c r="L1311">
        <f>bbdd_Social_Media_Trends[[#This Row],[Likes]]+bbdd_Social_Media_Trends[[#This Row],[Shares]]+bbdd_Social_Media_Trends[[#This Row],[Comments]]</f>
        <v>441292</v>
      </c>
      <c r="M1311">
        <f>bbdd_Social_Media_Trends[[#This Row],[Interactions]]/bbdd_Social_Media_Trends[[#This Row],[Views]]</f>
        <v>0.13898951874675985</v>
      </c>
      <c r="N1311" s="1" t="s">
        <v>29</v>
      </c>
      <c r="O1311" s="4">
        <f t="shared" si="20"/>
        <v>0</v>
      </c>
    </row>
    <row r="1312" spans="1:15">
      <c r="A1312" s="1" t="s">
        <v>1352</v>
      </c>
      <c r="B1312" s="2">
        <v>44640</v>
      </c>
      <c r="C1312" s="13" t="str">
        <f>TEXT(bbdd_Social_Media_Trends[[#This Row],[Post_Date]],"aaaa-mm")</f>
        <v>2022-03</v>
      </c>
      <c r="D1312" s="1" t="s">
        <v>27</v>
      </c>
      <c r="E1312" s="1" t="s">
        <v>31</v>
      </c>
      <c r="F1312" s="1" t="s">
        <v>47</v>
      </c>
      <c r="G1312" s="1" t="s">
        <v>25</v>
      </c>
      <c r="H1312">
        <v>2362838</v>
      </c>
      <c r="I1312">
        <v>3194</v>
      </c>
      <c r="J1312">
        <v>35532</v>
      </c>
      <c r="K1312">
        <v>3408</v>
      </c>
      <c r="L1312">
        <f>bbdd_Social_Media_Trends[[#This Row],[Likes]]+bbdd_Social_Media_Trends[[#This Row],[Shares]]+bbdd_Social_Media_Trends[[#This Row],[Comments]]</f>
        <v>42134</v>
      </c>
      <c r="M1312">
        <f>bbdd_Social_Media_Trends[[#This Row],[Interactions]]/bbdd_Social_Media_Trends[[#This Row],[Views]]</f>
        <v>1.7831946159660543E-2</v>
      </c>
      <c r="N1312" s="1" t="s">
        <v>16</v>
      </c>
      <c r="O1312" s="4">
        <f t="shared" si="20"/>
        <v>0</v>
      </c>
    </row>
    <row r="1313" spans="1:15">
      <c r="A1313" s="1" t="s">
        <v>1353</v>
      </c>
      <c r="B1313" s="2">
        <v>45170</v>
      </c>
      <c r="C1313" s="13" t="str">
        <f>TEXT(bbdd_Social_Media_Trends[[#This Row],[Post_Date]],"aaaa-mm")</f>
        <v>2023-09</v>
      </c>
      <c r="D1313" s="1" t="s">
        <v>12</v>
      </c>
      <c r="E1313" s="1" t="s">
        <v>31</v>
      </c>
      <c r="F1313" s="1" t="s">
        <v>14</v>
      </c>
      <c r="G1313" s="1" t="s">
        <v>60</v>
      </c>
      <c r="H1313">
        <v>2010391</v>
      </c>
      <c r="I1313">
        <v>142135</v>
      </c>
      <c r="J1313">
        <v>17115</v>
      </c>
      <c r="K1313">
        <v>37585</v>
      </c>
      <c r="L1313">
        <f>bbdd_Social_Media_Trends[[#This Row],[Likes]]+bbdd_Social_Media_Trends[[#This Row],[Shares]]+bbdd_Social_Media_Trends[[#This Row],[Comments]]</f>
        <v>196835</v>
      </c>
      <c r="M1313">
        <f>bbdd_Social_Media_Trends[[#This Row],[Interactions]]/bbdd_Social_Media_Trends[[#This Row],[Views]]</f>
        <v>9.7908814752951046E-2</v>
      </c>
      <c r="N1313" s="1" t="s">
        <v>29</v>
      </c>
      <c r="O1313" s="4">
        <f t="shared" si="20"/>
        <v>0</v>
      </c>
    </row>
    <row r="1314" spans="1:15">
      <c r="A1314" s="1" t="s">
        <v>1354</v>
      </c>
      <c r="B1314" s="2">
        <v>44571</v>
      </c>
      <c r="C1314" s="13" t="str">
        <f>TEXT(bbdd_Social_Media_Trends[[#This Row],[Post_Date]],"aaaa-mm")</f>
        <v>2022-01</v>
      </c>
      <c r="D1314" s="1" t="s">
        <v>24</v>
      </c>
      <c r="E1314" s="1" t="s">
        <v>46</v>
      </c>
      <c r="F1314" s="1" t="s">
        <v>36</v>
      </c>
      <c r="G1314" s="1" t="s">
        <v>15</v>
      </c>
      <c r="H1314">
        <v>1333519</v>
      </c>
      <c r="I1314">
        <v>33634</v>
      </c>
      <c r="J1314">
        <v>67008</v>
      </c>
      <c r="K1314">
        <v>19020</v>
      </c>
      <c r="L1314">
        <f>bbdd_Social_Media_Trends[[#This Row],[Likes]]+bbdd_Social_Media_Trends[[#This Row],[Shares]]+bbdd_Social_Media_Trends[[#This Row],[Comments]]</f>
        <v>119662</v>
      </c>
      <c r="M1314">
        <f>bbdd_Social_Media_Trends[[#This Row],[Interactions]]/bbdd_Social_Media_Trends[[#This Row],[Views]]</f>
        <v>8.9734004539867823E-2</v>
      </c>
      <c r="N1314" s="1" t="s">
        <v>22</v>
      </c>
      <c r="O1314" s="4">
        <f t="shared" si="20"/>
        <v>0</v>
      </c>
    </row>
    <row r="1315" spans="1:15">
      <c r="A1315" s="1" t="s">
        <v>1355</v>
      </c>
      <c r="B1315" s="2">
        <v>45120</v>
      </c>
      <c r="C1315" s="13" t="str">
        <f>TEXT(bbdd_Social_Media_Trends[[#This Row],[Post_Date]],"aaaa-mm")</f>
        <v>2023-07</v>
      </c>
      <c r="D1315" s="1" t="s">
        <v>12</v>
      </c>
      <c r="E1315" s="1" t="s">
        <v>13</v>
      </c>
      <c r="F1315" s="1" t="s">
        <v>14</v>
      </c>
      <c r="G1315" s="1" t="s">
        <v>60</v>
      </c>
      <c r="H1315">
        <v>2851867</v>
      </c>
      <c r="I1315">
        <v>407380</v>
      </c>
      <c r="J1315">
        <v>86927</v>
      </c>
      <c r="K1315">
        <v>39494</v>
      </c>
      <c r="L1315">
        <f>bbdd_Social_Media_Trends[[#This Row],[Likes]]+bbdd_Social_Media_Trends[[#This Row],[Shares]]+bbdd_Social_Media_Trends[[#This Row],[Comments]]</f>
        <v>533801</v>
      </c>
      <c r="M1315">
        <f>bbdd_Social_Media_Trends[[#This Row],[Interactions]]/bbdd_Social_Media_Trends[[#This Row],[Views]]</f>
        <v>0.18717597980550987</v>
      </c>
      <c r="N1315" s="1" t="s">
        <v>29</v>
      </c>
      <c r="O1315" s="4">
        <f t="shared" si="20"/>
        <v>0</v>
      </c>
    </row>
    <row r="1316" spans="1:15">
      <c r="A1316" s="1" t="s">
        <v>1356</v>
      </c>
      <c r="B1316" s="2">
        <v>45209</v>
      </c>
      <c r="C1316" s="13" t="str">
        <f>TEXT(bbdd_Social_Media_Trends[[#This Row],[Post_Date]],"aaaa-mm")</f>
        <v>2023-10</v>
      </c>
      <c r="D1316" s="1" t="s">
        <v>18</v>
      </c>
      <c r="E1316" s="1" t="s">
        <v>19</v>
      </c>
      <c r="F1316" s="1" t="s">
        <v>47</v>
      </c>
      <c r="G1316" s="1" t="s">
        <v>50</v>
      </c>
      <c r="H1316">
        <v>330476</v>
      </c>
      <c r="I1316">
        <v>485696</v>
      </c>
      <c r="J1316">
        <v>2619</v>
      </c>
      <c r="K1316">
        <v>4585</v>
      </c>
      <c r="L1316">
        <f>bbdd_Social_Media_Trends[[#This Row],[Likes]]+bbdd_Social_Media_Trends[[#This Row],[Shares]]+bbdd_Social_Media_Trends[[#This Row],[Comments]]</f>
        <v>492900</v>
      </c>
      <c r="M1316">
        <f>bbdd_Social_Media_Trends[[#This Row],[Interactions]]/bbdd_Social_Media_Trends[[#This Row],[Views]]</f>
        <v>1.4914850095014465</v>
      </c>
      <c r="N1316" s="1" t="s">
        <v>29</v>
      </c>
      <c r="O1316" s="4">
        <f t="shared" si="20"/>
        <v>0</v>
      </c>
    </row>
    <row r="1317" spans="1:15">
      <c r="A1317" s="1" t="s">
        <v>1357</v>
      </c>
      <c r="B1317" s="2">
        <v>44706</v>
      </c>
      <c r="C1317" s="13" t="str">
        <f>TEXT(bbdd_Social_Media_Trends[[#This Row],[Post_Date]],"aaaa-mm")</f>
        <v>2022-05</v>
      </c>
      <c r="D1317" s="1" t="s">
        <v>24</v>
      </c>
      <c r="E1317" s="1" t="s">
        <v>35</v>
      </c>
      <c r="F1317" s="1" t="s">
        <v>32</v>
      </c>
      <c r="G1317" s="1" t="s">
        <v>28</v>
      </c>
      <c r="H1317">
        <v>1068462</v>
      </c>
      <c r="I1317">
        <v>397476</v>
      </c>
      <c r="J1317">
        <v>34854</v>
      </c>
      <c r="K1317">
        <v>18603</v>
      </c>
      <c r="L1317">
        <f>bbdd_Social_Media_Trends[[#This Row],[Likes]]+bbdd_Social_Media_Trends[[#This Row],[Shares]]+bbdd_Social_Media_Trends[[#This Row],[Comments]]</f>
        <v>450933</v>
      </c>
      <c r="M1317">
        <f>bbdd_Social_Media_Trends[[#This Row],[Interactions]]/bbdd_Social_Media_Trends[[#This Row],[Views]]</f>
        <v>0.42203934253160152</v>
      </c>
      <c r="N1317" s="1" t="s">
        <v>22</v>
      </c>
      <c r="O1317" s="4">
        <f t="shared" si="20"/>
        <v>0</v>
      </c>
    </row>
    <row r="1318" spans="1:15">
      <c r="A1318" s="1" t="s">
        <v>1358</v>
      </c>
      <c r="B1318" s="2">
        <v>45076</v>
      </c>
      <c r="C1318" s="13" t="str">
        <f>TEXT(bbdd_Social_Media_Trends[[#This Row],[Post_Date]],"aaaa-mm")</f>
        <v>2023-05</v>
      </c>
      <c r="D1318" s="1" t="s">
        <v>24</v>
      </c>
      <c r="E1318" s="1" t="s">
        <v>57</v>
      </c>
      <c r="F1318" s="1" t="s">
        <v>41</v>
      </c>
      <c r="G1318" s="1" t="s">
        <v>28</v>
      </c>
      <c r="H1318">
        <v>370537</v>
      </c>
      <c r="I1318">
        <v>271989</v>
      </c>
      <c r="J1318">
        <v>18364</v>
      </c>
      <c r="K1318">
        <v>40465</v>
      </c>
      <c r="L1318">
        <f>bbdd_Social_Media_Trends[[#This Row],[Likes]]+bbdd_Social_Media_Trends[[#This Row],[Shares]]+bbdd_Social_Media_Trends[[#This Row],[Comments]]</f>
        <v>330818</v>
      </c>
      <c r="M1318">
        <f>bbdd_Social_Media_Trends[[#This Row],[Interactions]]/bbdd_Social_Media_Trends[[#This Row],[Views]]</f>
        <v>0.89280692616391888</v>
      </c>
      <c r="N1318" s="1" t="s">
        <v>29</v>
      </c>
      <c r="O1318" s="4">
        <f t="shared" si="20"/>
        <v>0</v>
      </c>
    </row>
    <row r="1319" spans="1:15">
      <c r="A1319" s="1" t="s">
        <v>1359</v>
      </c>
      <c r="B1319" s="2">
        <v>45107</v>
      </c>
      <c r="C1319" s="13" t="str">
        <f>TEXT(bbdd_Social_Media_Trends[[#This Row],[Post_Date]],"aaaa-mm")</f>
        <v>2023-06</v>
      </c>
      <c r="D1319" s="1" t="s">
        <v>24</v>
      </c>
      <c r="E1319" s="1" t="s">
        <v>52</v>
      </c>
      <c r="F1319" s="1" t="s">
        <v>14</v>
      </c>
      <c r="G1319" s="1" t="s">
        <v>44</v>
      </c>
      <c r="H1319">
        <v>2055018</v>
      </c>
      <c r="I1319">
        <v>318200</v>
      </c>
      <c r="J1319">
        <v>34749</v>
      </c>
      <c r="K1319">
        <v>4831</v>
      </c>
      <c r="L1319">
        <f>bbdd_Social_Media_Trends[[#This Row],[Likes]]+bbdd_Social_Media_Trends[[#This Row],[Shares]]+bbdd_Social_Media_Trends[[#This Row],[Comments]]</f>
        <v>357780</v>
      </c>
      <c r="M1319">
        <f>bbdd_Social_Media_Trends[[#This Row],[Interactions]]/bbdd_Social_Media_Trends[[#This Row],[Views]]</f>
        <v>0.17410066481169509</v>
      </c>
      <c r="N1319" s="1" t="s">
        <v>16</v>
      </c>
      <c r="O1319" s="4">
        <f t="shared" si="20"/>
        <v>0</v>
      </c>
    </row>
    <row r="1320" spans="1:15">
      <c r="A1320" s="1" t="s">
        <v>1360</v>
      </c>
      <c r="B1320" s="2">
        <v>45084</v>
      </c>
      <c r="C1320" s="13" t="str">
        <f>TEXT(bbdd_Social_Media_Trends[[#This Row],[Post_Date]],"aaaa-mm")</f>
        <v>2023-06</v>
      </c>
      <c r="D1320" s="1" t="s">
        <v>18</v>
      </c>
      <c r="E1320" s="1" t="s">
        <v>31</v>
      </c>
      <c r="F1320" s="1" t="s">
        <v>14</v>
      </c>
      <c r="G1320" s="1" t="s">
        <v>25</v>
      </c>
      <c r="H1320">
        <v>1179104</v>
      </c>
      <c r="I1320">
        <v>355660</v>
      </c>
      <c r="J1320">
        <v>14269</v>
      </c>
      <c r="K1320">
        <v>32625</v>
      </c>
      <c r="L1320">
        <f>bbdd_Social_Media_Trends[[#This Row],[Likes]]+bbdd_Social_Media_Trends[[#This Row],[Shares]]+bbdd_Social_Media_Trends[[#This Row],[Comments]]</f>
        <v>402554</v>
      </c>
      <c r="M1320">
        <f>bbdd_Social_Media_Trends[[#This Row],[Interactions]]/bbdd_Social_Media_Trends[[#This Row],[Views]]</f>
        <v>0.34140669525334494</v>
      </c>
      <c r="N1320" s="1" t="s">
        <v>22</v>
      </c>
      <c r="O1320" s="4">
        <f t="shared" si="20"/>
        <v>0</v>
      </c>
    </row>
    <row r="1321" spans="1:15">
      <c r="A1321" s="1" t="s">
        <v>1361</v>
      </c>
      <c r="B1321" s="2">
        <v>44678</v>
      </c>
      <c r="C1321" s="13" t="str">
        <f>TEXT(bbdd_Social_Media_Trends[[#This Row],[Post_Date]],"aaaa-mm")</f>
        <v>2022-04</v>
      </c>
      <c r="D1321" s="1" t="s">
        <v>24</v>
      </c>
      <c r="E1321" s="1" t="s">
        <v>59</v>
      </c>
      <c r="F1321" s="1" t="s">
        <v>47</v>
      </c>
      <c r="G1321" s="1" t="s">
        <v>60</v>
      </c>
      <c r="H1321">
        <v>842477</v>
      </c>
      <c r="I1321">
        <v>301736</v>
      </c>
      <c r="J1321">
        <v>68814</v>
      </c>
      <c r="K1321">
        <v>19088</v>
      </c>
      <c r="L1321">
        <f>bbdd_Social_Media_Trends[[#This Row],[Likes]]+bbdd_Social_Media_Trends[[#This Row],[Shares]]+bbdd_Social_Media_Trends[[#This Row],[Comments]]</f>
        <v>389638</v>
      </c>
      <c r="M1321">
        <f>bbdd_Social_Media_Trends[[#This Row],[Interactions]]/bbdd_Social_Media_Trends[[#This Row],[Views]]</f>
        <v>0.46249096414501523</v>
      </c>
      <c r="N1321" s="1" t="s">
        <v>29</v>
      </c>
      <c r="O1321" s="4">
        <f t="shared" si="20"/>
        <v>0</v>
      </c>
    </row>
    <row r="1322" spans="1:15">
      <c r="A1322" s="1" t="s">
        <v>1362</v>
      </c>
      <c r="B1322" s="2">
        <v>44994</v>
      </c>
      <c r="C1322" s="13" t="str">
        <f>TEXT(bbdd_Social_Media_Trends[[#This Row],[Post_Date]],"aaaa-mm")</f>
        <v>2023-03</v>
      </c>
      <c r="D1322" s="1" t="s">
        <v>18</v>
      </c>
      <c r="E1322" s="1" t="s">
        <v>59</v>
      </c>
      <c r="F1322" s="1" t="s">
        <v>41</v>
      </c>
      <c r="G1322" s="1" t="s">
        <v>21</v>
      </c>
      <c r="H1322">
        <v>739337</v>
      </c>
      <c r="I1322">
        <v>157550</v>
      </c>
      <c r="J1322">
        <v>81164</v>
      </c>
      <c r="K1322">
        <v>9915</v>
      </c>
      <c r="L1322">
        <f>bbdd_Social_Media_Trends[[#This Row],[Likes]]+bbdd_Social_Media_Trends[[#This Row],[Shares]]+bbdd_Social_Media_Trends[[#This Row],[Comments]]</f>
        <v>248629</v>
      </c>
      <c r="M1322">
        <f>bbdd_Social_Media_Trends[[#This Row],[Interactions]]/bbdd_Social_Media_Trends[[#This Row],[Views]]</f>
        <v>0.33628642959841049</v>
      </c>
      <c r="N1322" s="1" t="s">
        <v>22</v>
      </c>
      <c r="O1322" s="4">
        <f t="shared" si="20"/>
        <v>0</v>
      </c>
    </row>
    <row r="1323" spans="1:15">
      <c r="A1323" s="1" t="s">
        <v>1363</v>
      </c>
      <c r="B1323" s="2">
        <v>44880</v>
      </c>
      <c r="C1323" s="13" t="str">
        <f>TEXT(bbdd_Social_Media_Trends[[#This Row],[Post_Date]],"aaaa-mm")</f>
        <v>2022-11</v>
      </c>
      <c r="D1323" s="1" t="s">
        <v>24</v>
      </c>
      <c r="E1323" s="1" t="s">
        <v>52</v>
      </c>
      <c r="F1323" s="1" t="s">
        <v>20</v>
      </c>
      <c r="G1323" s="1" t="s">
        <v>28</v>
      </c>
      <c r="H1323">
        <v>4500031</v>
      </c>
      <c r="I1323">
        <v>189284</v>
      </c>
      <c r="J1323">
        <v>97120</v>
      </c>
      <c r="K1323">
        <v>44811</v>
      </c>
      <c r="L1323">
        <f>bbdd_Social_Media_Trends[[#This Row],[Likes]]+bbdd_Social_Media_Trends[[#This Row],[Shares]]+bbdd_Social_Media_Trends[[#This Row],[Comments]]</f>
        <v>331215</v>
      </c>
      <c r="M1323">
        <f>bbdd_Social_Media_Trends[[#This Row],[Interactions]]/bbdd_Social_Media_Trends[[#This Row],[Views]]</f>
        <v>7.3602826291641096E-2</v>
      </c>
      <c r="N1323" s="1" t="s">
        <v>22</v>
      </c>
      <c r="O1323" s="4">
        <f t="shared" si="20"/>
        <v>0</v>
      </c>
    </row>
    <row r="1324" spans="1:15">
      <c r="A1324" s="1" t="s">
        <v>1364</v>
      </c>
      <c r="B1324" s="2">
        <v>44966</v>
      </c>
      <c r="C1324" s="13" t="str">
        <f>TEXT(bbdd_Social_Media_Trends[[#This Row],[Post_Date]],"aaaa-mm")</f>
        <v>2023-02</v>
      </c>
      <c r="D1324" s="1" t="s">
        <v>27</v>
      </c>
      <c r="E1324" s="1" t="s">
        <v>19</v>
      </c>
      <c r="F1324" s="1" t="s">
        <v>36</v>
      </c>
      <c r="G1324" s="1" t="s">
        <v>15</v>
      </c>
      <c r="H1324">
        <v>1215133</v>
      </c>
      <c r="I1324">
        <v>357427</v>
      </c>
      <c r="J1324">
        <v>68104</v>
      </c>
      <c r="K1324">
        <v>34015</v>
      </c>
      <c r="L1324">
        <f>bbdd_Social_Media_Trends[[#This Row],[Likes]]+bbdd_Social_Media_Trends[[#This Row],[Shares]]+bbdd_Social_Media_Trends[[#This Row],[Comments]]</f>
        <v>459546</v>
      </c>
      <c r="M1324">
        <f>bbdd_Social_Media_Trends[[#This Row],[Interactions]]/bbdd_Social_Media_Trends[[#This Row],[Views]]</f>
        <v>0.37818576238156648</v>
      </c>
      <c r="N1324" s="1" t="s">
        <v>29</v>
      </c>
      <c r="O1324" s="4">
        <f t="shared" si="20"/>
        <v>0</v>
      </c>
    </row>
    <row r="1325" spans="1:15">
      <c r="A1325" s="1" t="s">
        <v>1365</v>
      </c>
      <c r="B1325" s="2">
        <v>44982</v>
      </c>
      <c r="C1325" s="13" t="str">
        <f>TEXT(bbdd_Social_Media_Trends[[#This Row],[Post_Date]],"aaaa-mm")</f>
        <v>2023-02</v>
      </c>
      <c r="D1325" s="1" t="s">
        <v>18</v>
      </c>
      <c r="E1325" s="1" t="s">
        <v>13</v>
      </c>
      <c r="F1325" s="1" t="s">
        <v>32</v>
      </c>
      <c r="G1325" s="1" t="s">
        <v>25</v>
      </c>
      <c r="H1325">
        <v>449348</v>
      </c>
      <c r="I1325">
        <v>35182</v>
      </c>
      <c r="J1325">
        <v>4716</v>
      </c>
      <c r="K1325">
        <v>18161</v>
      </c>
      <c r="L1325">
        <f>bbdd_Social_Media_Trends[[#This Row],[Likes]]+bbdd_Social_Media_Trends[[#This Row],[Shares]]+bbdd_Social_Media_Trends[[#This Row],[Comments]]</f>
        <v>58059</v>
      </c>
      <c r="M1325">
        <f>bbdd_Social_Media_Trends[[#This Row],[Interactions]]/bbdd_Social_Media_Trends[[#This Row],[Views]]</f>
        <v>0.12920720688642209</v>
      </c>
      <c r="N1325" s="1" t="s">
        <v>16</v>
      </c>
      <c r="O1325" s="4">
        <f t="shared" si="20"/>
        <v>0</v>
      </c>
    </row>
    <row r="1326" spans="1:15">
      <c r="A1326" s="1" t="s">
        <v>1366</v>
      </c>
      <c r="B1326" s="2">
        <v>44758</v>
      </c>
      <c r="C1326" s="13" t="str">
        <f>TEXT(bbdd_Social_Media_Trends[[#This Row],[Post_Date]],"aaaa-mm")</f>
        <v>2022-07</v>
      </c>
      <c r="D1326" s="1" t="s">
        <v>24</v>
      </c>
      <c r="E1326" s="1" t="s">
        <v>31</v>
      </c>
      <c r="F1326" s="1" t="s">
        <v>47</v>
      </c>
      <c r="G1326" s="1" t="s">
        <v>21</v>
      </c>
      <c r="H1326">
        <v>1190740</v>
      </c>
      <c r="I1326">
        <v>213240</v>
      </c>
      <c r="J1326">
        <v>94333</v>
      </c>
      <c r="K1326">
        <v>16398</v>
      </c>
      <c r="L1326">
        <f>bbdd_Social_Media_Trends[[#This Row],[Likes]]+bbdd_Social_Media_Trends[[#This Row],[Shares]]+bbdd_Social_Media_Trends[[#This Row],[Comments]]</f>
        <v>323971</v>
      </c>
      <c r="M1326">
        <f>bbdd_Social_Media_Trends[[#This Row],[Interactions]]/bbdd_Social_Media_Trends[[#This Row],[Views]]</f>
        <v>0.27207534810286038</v>
      </c>
      <c r="N1326" s="1" t="s">
        <v>22</v>
      </c>
      <c r="O1326" s="4">
        <f t="shared" si="20"/>
        <v>0</v>
      </c>
    </row>
    <row r="1327" spans="1:15">
      <c r="A1327" s="1" t="s">
        <v>1367</v>
      </c>
      <c r="B1327" s="2">
        <v>44865</v>
      </c>
      <c r="C1327" s="13" t="str">
        <f>TEXT(bbdd_Social_Media_Trends[[#This Row],[Post_Date]],"aaaa-mm")</f>
        <v>2022-10</v>
      </c>
      <c r="D1327" s="1" t="s">
        <v>27</v>
      </c>
      <c r="E1327" s="1" t="s">
        <v>59</v>
      </c>
      <c r="F1327" s="1" t="s">
        <v>32</v>
      </c>
      <c r="G1327" s="1" t="s">
        <v>25</v>
      </c>
      <c r="H1327">
        <v>1118979</v>
      </c>
      <c r="I1327">
        <v>426061</v>
      </c>
      <c r="J1327">
        <v>23299</v>
      </c>
      <c r="K1327">
        <v>8196</v>
      </c>
      <c r="L1327">
        <f>bbdd_Social_Media_Trends[[#This Row],[Likes]]+bbdd_Social_Media_Trends[[#This Row],[Shares]]+bbdd_Social_Media_Trends[[#This Row],[Comments]]</f>
        <v>457556</v>
      </c>
      <c r="M1327">
        <f>bbdd_Social_Media_Trends[[#This Row],[Interactions]]/bbdd_Social_Media_Trends[[#This Row],[Views]]</f>
        <v>0.40890490348791175</v>
      </c>
      <c r="N1327" s="1" t="s">
        <v>22</v>
      </c>
      <c r="O1327" s="4">
        <f t="shared" si="20"/>
        <v>0</v>
      </c>
    </row>
    <row r="1328" spans="1:15">
      <c r="A1328" s="1" t="s">
        <v>1368</v>
      </c>
      <c r="B1328" s="2">
        <v>44944</v>
      </c>
      <c r="C1328" s="13" t="str">
        <f>TEXT(bbdd_Social_Media_Trends[[#This Row],[Post_Date]],"aaaa-mm")</f>
        <v>2023-01</v>
      </c>
      <c r="D1328" s="1" t="s">
        <v>18</v>
      </c>
      <c r="E1328" s="1" t="s">
        <v>59</v>
      </c>
      <c r="F1328" s="1" t="s">
        <v>36</v>
      </c>
      <c r="G1328" s="1" t="s">
        <v>25</v>
      </c>
      <c r="H1328">
        <v>4007152</v>
      </c>
      <c r="I1328">
        <v>432650</v>
      </c>
      <c r="J1328">
        <v>96770</v>
      </c>
      <c r="K1328">
        <v>7738</v>
      </c>
      <c r="L1328">
        <f>bbdd_Social_Media_Trends[[#This Row],[Likes]]+bbdd_Social_Media_Trends[[#This Row],[Shares]]+bbdd_Social_Media_Trends[[#This Row],[Comments]]</f>
        <v>537158</v>
      </c>
      <c r="M1328">
        <f>bbdd_Social_Media_Trends[[#This Row],[Interactions]]/bbdd_Social_Media_Trends[[#This Row],[Views]]</f>
        <v>0.1340498189237643</v>
      </c>
      <c r="N1328" s="1" t="s">
        <v>22</v>
      </c>
      <c r="O1328" s="4">
        <f t="shared" si="20"/>
        <v>0</v>
      </c>
    </row>
    <row r="1329" spans="1:15">
      <c r="A1329" s="1" t="s">
        <v>1369</v>
      </c>
      <c r="B1329" s="2">
        <v>45011</v>
      </c>
      <c r="C1329" s="13" t="str">
        <f>TEXT(bbdd_Social_Media_Trends[[#This Row],[Post_Date]],"aaaa-mm")</f>
        <v>2023-03</v>
      </c>
      <c r="D1329" s="1" t="s">
        <v>24</v>
      </c>
      <c r="E1329" s="1" t="s">
        <v>59</v>
      </c>
      <c r="F1329" s="1" t="s">
        <v>32</v>
      </c>
      <c r="G1329" s="1" t="s">
        <v>37</v>
      </c>
      <c r="H1329">
        <v>3390112</v>
      </c>
      <c r="I1329">
        <v>413183</v>
      </c>
      <c r="J1329">
        <v>6201</v>
      </c>
      <c r="K1329">
        <v>2949</v>
      </c>
      <c r="L1329">
        <f>bbdd_Social_Media_Trends[[#This Row],[Likes]]+bbdd_Social_Media_Trends[[#This Row],[Shares]]+bbdd_Social_Media_Trends[[#This Row],[Comments]]</f>
        <v>422333</v>
      </c>
      <c r="M1329">
        <f>bbdd_Social_Media_Trends[[#This Row],[Interactions]]/bbdd_Social_Media_Trends[[#This Row],[Views]]</f>
        <v>0.12457789005201009</v>
      </c>
      <c r="N1329" s="1" t="s">
        <v>29</v>
      </c>
      <c r="O1329" s="4">
        <f t="shared" si="20"/>
        <v>0</v>
      </c>
    </row>
    <row r="1330" spans="1:15">
      <c r="A1330" s="1" t="s">
        <v>1370</v>
      </c>
      <c r="B1330" s="2">
        <v>45280</v>
      </c>
      <c r="C1330" s="13" t="str">
        <f>TEXT(bbdd_Social_Media_Trends[[#This Row],[Post_Date]],"aaaa-mm")</f>
        <v>2023-12</v>
      </c>
      <c r="D1330" s="1" t="s">
        <v>18</v>
      </c>
      <c r="E1330" s="1" t="s">
        <v>49</v>
      </c>
      <c r="F1330" s="1" t="s">
        <v>47</v>
      </c>
      <c r="G1330" s="1" t="s">
        <v>50</v>
      </c>
      <c r="H1330">
        <v>4223266</v>
      </c>
      <c r="I1330">
        <v>5635</v>
      </c>
      <c r="J1330">
        <v>13422</v>
      </c>
      <c r="K1330">
        <v>13879</v>
      </c>
      <c r="L1330">
        <f>bbdd_Social_Media_Trends[[#This Row],[Likes]]+bbdd_Social_Media_Trends[[#This Row],[Shares]]+bbdd_Social_Media_Trends[[#This Row],[Comments]]</f>
        <v>32936</v>
      </c>
      <c r="M1330">
        <f>bbdd_Social_Media_Trends[[#This Row],[Interactions]]/bbdd_Social_Media_Trends[[#This Row],[Views]]</f>
        <v>7.7987036573116631E-3</v>
      </c>
      <c r="N1330" s="1" t="s">
        <v>29</v>
      </c>
      <c r="O1330" s="4">
        <f t="shared" si="20"/>
        <v>0</v>
      </c>
    </row>
    <row r="1331" spans="1:15">
      <c r="A1331" s="1" t="s">
        <v>1371</v>
      </c>
      <c r="B1331" s="2">
        <v>45212</v>
      </c>
      <c r="C1331" s="13" t="str">
        <f>TEXT(bbdd_Social_Media_Trends[[#This Row],[Post_Date]],"aaaa-mm")</f>
        <v>2023-10</v>
      </c>
      <c r="D1331" s="1" t="s">
        <v>24</v>
      </c>
      <c r="E1331" s="1" t="s">
        <v>57</v>
      </c>
      <c r="F1331" s="1" t="s">
        <v>36</v>
      </c>
      <c r="G1331" s="1" t="s">
        <v>60</v>
      </c>
      <c r="H1331">
        <v>837863</v>
      </c>
      <c r="I1331">
        <v>264887</v>
      </c>
      <c r="J1331">
        <v>35633</v>
      </c>
      <c r="K1331">
        <v>21578</v>
      </c>
      <c r="L1331">
        <f>bbdd_Social_Media_Trends[[#This Row],[Likes]]+bbdd_Social_Media_Trends[[#This Row],[Shares]]+bbdd_Social_Media_Trends[[#This Row],[Comments]]</f>
        <v>322098</v>
      </c>
      <c r="M1331">
        <f>bbdd_Social_Media_Trends[[#This Row],[Interactions]]/bbdd_Social_Media_Trends[[#This Row],[Views]]</f>
        <v>0.38442800314609904</v>
      </c>
      <c r="N1331" s="1" t="s">
        <v>16</v>
      </c>
      <c r="O1331" s="4">
        <f t="shared" si="20"/>
        <v>0</v>
      </c>
    </row>
    <row r="1332" spans="1:15">
      <c r="A1332" s="1" t="s">
        <v>1372</v>
      </c>
      <c r="B1332" s="2">
        <v>45164</v>
      </c>
      <c r="C1332" s="13" t="str">
        <f>TEXT(bbdd_Social_Media_Trends[[#This Row],[Post_Date]],"aaaa-mm")</f>
        <v>2023-08</v>
      </c>
      <c r="D1332" s="1" t="s">
        <v>24</v>
      </c>
      <c r="E1332" s="1" t="s">
        <v>49</v>
      </c>
      <c r="F1332" s="1" t="s">
        <v>36</v>
      </c>
      <c r="G1332" s="1" t="s">
        <v>44</v>
      </c>
      <c r="H1332">
        <v>3425267</v>
      </c>
      <c r="I1332">
        <v>229865</v>
      </c>
      <c r="J1332">
        <v>43423</v>
      </c>
      <c r="K1332">
        <v>22490</v>
      </c>
      <c r="L1332">
        <f>bbdd_Social_Media_Trends[[#This Row],[Likes]]+bbdd_Social_Media_Trends[[#This Row],[Shares]]+bbdd_Social_Media_Trends[[#This Row],[Comments]]</f>
        <v>295778</v>
      </c>
      <c r="M1332">
        <f>bbdd_Social_Media_Trends[[#This Row],[Interactions]]/bbdd_Social_Media_Trends[[#This Row],[Views]]</f>
        <v>8.6351808486754458E-2</v>
      </c>
      <c r="N1332" s="1" t="s">
        <v>29</v>
      </c>
      <c r="O1332" s="4">
        <f t="shared" si="20"/>
        <v>0</v>
      </c>
    </row>
    <row r="1333" spans="1:15">
      <c r="A1333" s="1" t="s">
        <v>1373</v>
      </c>
      <c r="B1333" s="2">
        <v>44848</v>
      </c>
      <c r="C1333" s="13" t="str">
        <f>TEXT(bbdd_Social_Media_Trends[[#This Row],[Post_Date]],"aaaa-mm")</f>
        <v>2022-10</v>
      </c>
      <c r="D1333" s="1" t="s">
        <v>24</v>
      </c>
      <c r="E1333" s="1" t="s">
        <v>19</v>
      </c>
      <c r="F1333" s="1" t="s">
        <v>20</v>
      </c>
      <c r="G1333" s="1" t="s">
        <v>44</v>
      </c>
      <c r="H1333">
        <v>4347648</v>
      </c>
      <c r="I1333">
        <v>241142</v>
      </c>
      <c r="J1333">
        <v>55800</v>
      </c>
      <c r="K1333">
        <v>165</v>
      </c>
      <c r="L1333">
        <f>bbdd_Social_Media_Trends[[#This Row],[Likes]]+bbdd_Social_Media_Trends[[#This Row],[Shares]]+bbdd_Social_Media_Trends[[#This Row],[Comments]]</f>
        <v>297107</v>
      </c>
      <c r="M1333">
        <f>bbdd_Social_Media_Trends[[#This Row],[Interactions]]/bbdd_Social_Media_Trends[[#This Row],[Views]]</f>
        <v>6.8337409100276747E-2</v>
      </c>
      <c r="N1333" s="1" t="s">
        <v>16</v>
      </c>
      <c r="O1333" s="4">
        <f t="shared" si="20"/>
        <v>0</v>
      </c>
    </row>
    <row r="1334" spans="1:15">
      <c r="A1334" s="1" t="s">
        <v>1374</v>
      </c>
      <c r="B1334" s="2">
        <v>45005</v>
      </c>
      <c r="C1334" s="13" t="str">
        <f>TEXT(bbdd_Social_Media_Trends[[#This Row],[Post_Date]],"aaaa-mm")</f>
        <v>2023-03</v>
      </c>
      <c r="D1334" s="1" t="s">
        <v>12</v>
      </c>
      <c r="E1334" s="1" t="s">
        <v>46</v>
      </c>
      <c r="F1334" s="1" t="s">
        <v>14</v>
      </c>
      <c r="G1334" s="1" t="s">
        <v>15</v>
      </c>
      <c r="H1334">
        <v>2454558</v>
      </c>
      <c r="I1334">
        <v>271958</v>
      </c>
      <c r="J1334">
        <v>31163</v>
      </c>
      <c r="K1334">
        <v>46231</v>
      </c>
      <c r="L1334">
        <f>bbdd_Social_Media_Trends[[#This Row],[Likes]]+bbdd_Social_Media_Trends[[#This Row],[Shares]]+bbdd_Social_Media_Trends[[#This Row],[Comments]]</f>
        <v>349352</v>
      </c>
      <c r="M1334">
        <f>bbdd_Social_Media_Trends[[#This Row],[Interactions]]/bbdd_Social_Media_Trends[[#This Row],[Views]]</f>
        <v>0.14232786513905965</v>
      </c>
      <c r="N1334" s="1" t="s">
        <v>16</v>
      </c>
      <c r="O1334" s="4">
        <f t="shared" si="20"/>
        <v>0</v>
      </c>
    </row>
    <row r="1335" spans="1:15">
      <c r="A1335" s="1" t="s">
        <v>1375</v>
      </c>
      <c r="B1335" s="2">
        <v>45148</v>
      </c>
      <c r="C1335" s="13" t="str">
        <f>TEXT(bbdd_Social_Media_Trends[[#This Row],[Post_Date]],"aaaa-mm")</f>
        <v>2023-08</v>
      </c>
      <c r="D1335" s="1" t="s">
        <v>24</v>
      </c>
      <c r="E1335" s="1" t="s">
        <v>52</v>
      </c>
      <c r="F1335" s="1" t="s">
        <v>14</v>
      </c>
      <c r="G1335" s="1" t="s">
        <v>25</v>
      </c>
      <c r="H1335">
        <v>4328041</v>
      </c>
      <c r="I1335">
        <v>127158</v>
      </c>
      <c r="J1335">
        <v>91300</v>
      </c>
      <c r="K1335">
        <v>2263</v>
      </c>
      <c r="L1335">
        <f>bbdd_Social_Media_Trends[[#This Row],[Likes]]+bbdd_Social_Media_Trends[[#This Row],[Shares]]+bbdd_Social_Media_Trends[[#This Row],[Comments]]</f>
        <v>220721</v>
      </c>
      <c r="M1335">
        <f>bbdd_Social_Media_Trends[[#This Row],[Interactions]]/bbdd_Social_Media_Trends[[#This Row],[Views]]</f>
        <v>5.0997899511580409E-2</v>
      </c>
      <c r="N1335" s="1" t="s">
        <v>29</v>
      </c>
      <c r="O1335" s="4">
        <f t="shared" si="20"/>
        <v>0</v>
      </c>
    </row>
    <row r="1336" spans="1:15">
      <c r="A1336" s="1" t="s">
        <v>1376</v>
      </c>
      <c r="B1336" s="2">
        <v>44861</v>
      </c>
      <c r="C1336" s="13" t="str">
        <f>TEXT(bbdd_Social_Media_Trends[[#This Row],[Post_Date]],"aaaa-mm")</f>
        <v>2022-10</v>
      </c>
      <c r="D1336" s="1" t="s">
        <v>12</v>
      </c>
      <c r="E1336" s="1" t="s">
        <v>57</v>
      </c>
      <c r="F1336" s="1" t="s">
        <v>41</v>
      </c>
      <c r="G1336" s="1" t="s">
        <v>44</v>
      </c>
      <c r="H1336">
        <v>4511744</v>
      </c>
      <c r="I1336">
        <v>254344</v>
      </c>
      <c r="J1336">
        <v>59222</v>
      </c>
      <c r="K1336">
        <v>41866</v>
      </c>
      <c r="L1336">
        <f>bbdd_Social_Media_Trends[[#This Row],[Likes]]+bbdd_Social_Media_Trends[[#This Row],[Shares]]+bbdd_Social_Media_Trends[[#This Row],[Comments]]</f>
        <v>355432</v>
      </c>
      <c r="M1336">
        <f>bbdd_Social_Media_Trends[[#This Row],[Interactions]]/bbdd_Social_Media_Trends[[#This Row],[Views]]</f>
        <v>7.877929244212438E-2</v>
      </c>
      <c r="N1336" s="1" t="s">
        <v>22</v>
      </c>
      <c r="O1336" s="4">
        <f t="shared" si="20"/>
        <v>0</v>
      </c>
    </row>
    <row r="1337" spans="1:15">
      <c r="A1337" s="1" t="s">
        <v>1377</v>
      </c>
      <c r="B1337" s="2">
        <v>45103</v>
      </c>
      <c r="C1337" s="13" t="str">
        <f>TEXT(bbdd_Social_Media_Trends[[#This Row],[Post_Date]],"aaaa-mm")</f>
        <v>2023-06</v>
      </c>
      <c r="D1337" s="1" t="s">
        <v>27</v>
      </c>
      <c r="E1337" s="1" t="s">
        <v>59</v>
      </c>
      <c r="F1337" s="1" t="s">
        <v>41</v>
      </c>
      <c r="G1337" s="1" t="s">
        <v>37</v>
      </c>
      <c r="H1337">
        <v>4610463</v>
      </c>
      <c r="I1337">
        <v>425376</v>
      </c>
      <c r="J1337">
        <v>84697</v>
      </c>
      <c r="K1337">
        <v>14385</v>
      </c>
      <c r="L1337">
        <f>bbdd_Social_Media_Trends[[#This Row],[Likes]]+bbdd_Social_Media_Trends[[#This Row],[Shares]]+bbdd_Social_Media_Trends[[#This Row],[Comments]]</f>
        <v>524458</v>
      </c>
      <c r="M1337">
        <f>bbdd_Social_Media_Trends[[#This Row],[Interactions]]/bbdd_Social_Media_Trends[[#This Row],[Views]]</f>
        <v>0.11375386810391928</v>
      </c>
      <c r="N1337" s="1" t="s">
        <v>22</v>
      </c>
      <c r="O1337" s="4">
        <f t="shared" si="20"/>
        <v>0</v>
      </c>
    </row>
    <row r="1338" spans="1:15">
      <c r="A1338" s="1" t="s">
        <v>1378</v>
      </c>
      <c r="B1338" s="2">
        <v>44566</v>
      </c>
      <c r="C1338" s="13" t="str">
        <f>TEXT(bbdd_Social_Media_Trends[[#This Row],[Post_Date]],"aaaa-mm")</f>
        <v>2022-01</v>
      </c>
      <c r="D1338" s="1" t="s">
        <v>18</v>
      </c>
      <c r="E1338" s="1" t="s">
        <v>19</v>
      </c>
      <c r="F1338" s="1" t="s">
        <v>41</v>
      </c>
      <c r="G1338" s="1" t="s">
        <v>44</v>
      </c>
      <c r="H1338">
        <v>2277825</v>
      </c>
      <c r="I1338">
        <v>468829</v>
      </c>
      <c r="J1338">
        <v>14948</v>
      </c>
      <c r="K1338">
        <v>24904</v>
      </c>
      <c r="L1338">
        <f>bbdd_Social_Media_Trends[[#This Row],[Likes]]+bbdd_Social_Media_Trends[[#This Row],[Shares]]+bbdd_Social_Media_Trends[[#This Row],[Comments]]</f>
        <v>508681</v>
      </c>
      <c r="M1338">
        <f>bbdd_Social_Media_Trends[[#This Row],[Interactions]]/bbdd_Social_Media_Trends[[#This Row],[Views]]</f>
        <v>0.22331873607498381</v>
      </c>
      <c r="N1338" s="1" t="s">
        <v>29</v>
      </c>
      <c r="O1338" s="4">
        <f t="shared" si="20"/>
        <v>0</v>
      </c>
    </row>
    <row r="1339" spans="1:15">
      <c r="A1339" s="1" t="s">
        <v>1379</v>
      </c>
      <c r="B1339" s="2">
        <v>44795</v>
      </c>
      <c r="C1339" s="13" t="str">
        <f>TEXT(bbdd_Social_Media_Trends[[#This Row],[Post_Date]],"aaaa-mm")</f>
        <v>2022-08</v>
      </c>
      <c r="D1339" s="1" t="s">
        <v>27</v>
      </c>
      <c r="E1339" s="1" t="s">
        <v>46</v>
      </c>
      <c r="F1339" s="1" t="s">
        <v>41</v>
      </c>
      <c r="G1339" s="1" t="s">
        <v>37</v>
      </c>
      <c r="H1339">
        <v>3893120</v>
      </c>
      <c r="I1339">
        <v>140608</v>
      </c>
      <c r="J1339">
        <v>79169</v>
      </c>
      <c r="K1339">
        <v>3536</v>
      </c>
      <c r="L1339">
        <f>bbdd_Social_Media_Trends[[#This Row],[Likes]]+bbdd_Social_Media_Trends[[#This Row],[Shares]]+bbdd_Social_Media_Trends[[#This Row],[Comments]]</f>
        <v>223313</v>
      </c>
      <c r="M1339">
        <f>bbdd_Social_Media_Trends[[#This Row],[Interactions]]/bbdd_Social_Media_Trends[[#This Row],[Views]]</f>
        <v>5.736093416077593E-2</v>
      </c>
      <c r="N1339" s="1" t="s">
        <v>16</v>
      </c>
      <c r="O1339" s="4">
        <f t="shared" si="20"/>
        <v>0</v>
      </c>
    </row>
    <row r="1340" spans="1:15">
      <c r="A1340" s="1" t="s">
        <v>1380</v>
      </c>
      <c r="B1340" s="2">
        <v>45254</v>
      </c>
      <c r="C1340" s="13" t="str">
        <f>TEXT(bbdd_Social_Media_Trends[[#This Row],[Post_Date]],"aaaa-mm")</f>
        <v>2023-11</v>
      </c>
      <c r="D1340" s="1" t="s">
        <v>12</v>
      </c>
      <c r="E1340" s="1" t="s">
        <v>39</v>
      </c>
      <c r="F1340" s="1" t="s">
        <v>14</v>
      </c>
      <c r="G1340" s="1" t="s">
        <v>50</v>
      </c>
      <c r="H1340">
        <v>323133</v>
      </c>
      <c r="I1340">
        <v>316119</v>
      </c>
      <c r="J1340">
        <v>92969</v>
      </c>
      <c r="K1340">
        <v>275</v>
      </c>
      <c r="L1340">
        <f>bbdd_Social_Media_Trends[[#This Row],[Likes]]+bbdd_Social_Media_Trends[[#This Row],[Shares]]+bbdd_Social_Media_Trends[[#This Row],[Comments]]</f>
        <v>409363</v>
      </c>
      <c r="M1340">
        <f>bbdd_Social_Media_Trends[[#This Row],[Interactions]]/bbdd_Social_Media_Trends[[#This Row],[Views]]</f>
        <v>1.2668560623644134</v>
      </c>
      <c r="N1340" s="1" t="s">
        <v>29</v>
      </c>
      <c r="O1340" s="4">
        <f t="shared" si="20"/>
        <v>0</v>
      </c>
    </row>
    <row r="1341" spans="1:15">
      <c r="A1341" s="1" t="s">
        <v>1381</v>
      </c>
      <c r="B1341" s="2">
        <v>44770</v>
      </c>
      <c r="C1341" s="13" t="str">
        <f>TEXT(bbdd_Social_Media_Trends[[#This Row],[Post_Date]],"aaaa-mm")</f>
        <v>2022-07</v>
      </c>
      <c r="D1341" s="1" t="s">
        <v>12</v>
      </c>
      <c r="E1341" s="1" t="s">
        <v>35</v>
      </c>
      <c r="F1341" s="1" t="s">
        <v>47</v>
      </c>
      <c r="G1341" s="1" t="s">
        <v>37</v>
      </c>
      <c r="H1341">
        <v>4714288</v>
      </c>
      <c r="I1341">
        <v>367578</v>
      </c>
      <c r="J1341">
        <v>82639</v>
      </c>
      <c r="K1341">
        <v>34084</v>
      </c>
      <c r="L1341">
        <f>bbdd_Social_Media_Trends[[#This Row],[Likes]]+bbdd_Social_Media_Trends[[#This Row],[Shares]]+bbdd_Social_Media_Trends[[#This Row],[Comments]]</f>
        <v>484301</v>
      </c>
      <c r="M1341">
        <f>bbdd_Social_Media_Trends[[#This Row],[Interactions]]/bbdd_Social_Media_Trends[[#This Row],[Views]]</f>
        <v>0.10273046534280468</v>
      </c>
      <c r="N1341" s="1" t="s">
        <v>16</v>
      </c>
      <c r="O1341" s="4">
        <f t="shared" si="20"/>
        <v>0</v>
      </c>
    </row>
    <row r="1342" spans="1:15">
      <c r="A1342" s="1" t="s">
        <v>1382</v>
      </c>
      <c r="B1342" s="2">
        <v>45158</v>
      </c>
      <c r="C1342" s="13" t="str">
        <f>TEXT(bbdd_Social_Media_Trends[[#This Row],[Post_Date]],"aaaa-mm")</f>
        <v>2023-08</v>
      </c>
      <c r="D1342" s="1" t="s">
        <v>18</v>
      </c>
      <c r="E1342" s="1" t="s">
        <v>49</v>
      </c>
      <c r="F1342" s="1" t="s">
        <v>47</v>
      </c>
      <c r="G1342" s="1" t="s">
        <v>37</v>
      </c>
      <c r="H1342">
        <v>2449412</v>
      </c>
      <c r="I1342">
        <v>260270</v>
      </c>
      <c r="J1342">
        <v>93639</v>
      </c>
      <c r="K1342">
        <v>48015</v>
      </c>
      <c r="L1342">
        <f>bbdd_Social_Media_Trends[[#This Row],[Likes]]+bbdd_Social_Media_Trends[[#This Row],[Shares]]+bbdd_Social_Media_Trends[[#This Row],[Comments]]</f>
        <v>401924</v>
      </c>
      <c r="M1342">
        <f>bbdd_Social_Media_Trends[[#This Row],[Interactions]]/bbdd_Social_Media_Trends[[#This Row],[Views]]</f>
        <v>0.16408999384342038</v>
      </c>
      <c r="N1342" s="1" t="s">
        <v>22</v>
      </c>
      <c r="O1342" s="4">
        <f t="shared" si="20"/>
        <v>0</v>
      </c>
    </row>
    <row r="1343" spans="1:15">
      <c r="A1343" s="1" t="s">
        <v>1383</v>
      </c>
      <c r="B1343" s="2">
        <v>44908</v>
      </c>
      <c r="C1343" s="13" t="str">
        <f>TEXT(bbdd_Social_Media_Trends[[#This Row],[Post_Date]],"aaaa-mm")</f>
        <v>2022-12</v>
      </c>
      <c r="D1343" s="1" t="s">
        <v>18</v>
      </c>
      <c r="E1343" s="1" t="s">
        <v>59</v>
      </c>
      <c r="F1343" s="1" t="s">
        <v>14</v>
      </c>
      <c r="G1343" s="1" t="s">
        <v>44</v>
      </c>
      <c r="H1343">
        <v>3525460</v>
      </c>
      <c r="I1343">
        <v>12794</v>
      </c>
      <c r="J1343">
        <v>64359</v>
      </c>
      <c r="K1343">
        <v>44733</v>
      </c>
      <c r="L1343">
        <f>bbdd_Social_Media_Trends[[#This Row],[Likes]]+bbdd_Social_Media_Trends[[#This Row],[Shares]]+bbdd_Social_Media_Trends[[#This Row],[Comments]]</f>
        <v>121886</v>
      </c>
      <c r="M1343">
        <f>bbdd_Social_Media_Trends[[#This Row],[Interactions]]/bbdd_Social_Media_Trends[[#This Row],[Views]]</f>
        <v>3.4573076988534832E-2</v>
      </c>
      <c r="N1343" s="1" t="s">
        <v>29</v>
      </c>
      <c r="O1343" s="4">
        <f t="shared" si="20"/>
        <v>0</v>
      </c>
    </row>
    <row r="1344" spans="1:15">
      <c r="A1344" s="1" t="s">
        <v>1384</v>
      </c>
      <c r="B1344" s="2">
        <v>44993</v>
      </c>
      <c r="C1344" s="13" t="str">
        <f>TEXT(bbdd_Social_Media_Trends[[#This Row],[Post_Date]],"aaaa-mm")</f>
        <v>2023-03</v>
      </c>
      <c r="D1344" s="1" t="s">
        <v>27</v>
      </c>
      <c r="E1344" s="1" t="s">
        <v>49</v>
      </c>
      <c r="F1344" s="1" t="s">
        <v>47</v>
      </c>
      <c r="G1344" s="1" t="s">
        <v>50</v>
      </c>
      <c r="H1344">
        <v>4742368</v>
      </c>
      <c r="I1344">
        <v>54608</v>
      </c>
      <c r="J1344">
        <v>90554</v>
      </c>
      <c r="K1344">
        <v>26913</v>
      </c>
      <c r="L1344">
        <f>bbdd_Social_Media_Trends[[#This Row],[Likes]]+bbdd_Social_Media_Trends[[#This Row],[Shares]]+bbdd_Social_Media_Trends[[#This Row],[Comments]]</f>
        <v>172075</v>
      </c>
      <c r="M1344">
        <f>bbdd_Social_Media_Trends[[#This Row],[Interactions]]/bbdd_Social_Media_Trends[[#This Row],[Views]]</f>
        <v>3.6284615618189055E-2</v>
      </c>
      <c r="N1344" s="1" t="s">
        <v>22</v>
      </c>
      <c r="O1344" s="4">
        <f t="shared" si="20"/>
        <v>0</v>
      </c>
    </row>
    <row r="1345" spans="1:15">
      <c r="A1345" s="1" t="s">
        <v>1385</v>
      </c>
      <c r="B1345" s="2">
        <v>45236</v>
      </c>
      <c r="C1345" s="13" t="str">
        <f>TEXT(bbdd_Social_Media_Trends[[#This Row],[Post_Date]],"aaaa-mm")</f>
        <v>2023-11</v>
      </c>
      <c r="D1345" s="1" t="s">
        <v>18</v>
      </c>
      <c r="E1345" s="1" t="s">
        <v>59</v>
      </c>
      <c r="F1345" s="1" t="s">
        <v>47</v>
      </c>
      <c r="G1345" s="1" t="s">
        <v>28</v>
      </c>
      <c r="H1345">
        <v>2884482</v>
      </c>
      <c r="I1345">
        <v>205837</v>
      </c>
      <c r="J1345">
        <v>18884</v>
      </c>
      <c r="K1345">
        <v>34478</v>
      </c>
      <c r="L1345">
        <f>bbdd_Social_Media_Trends[[#This Row],[Likes]]+bbdd_Social_Media_Trends[[#This Row],[Shares]]+bbdd_Social_Media_Trends[[#This Row],[Comments]]</f>
        <v>259199</v>
      </c>
      <c r="M1345">
        <f>bbdd_Social_Media_Trends[[#This Row],[Interactions]]/bbdd_Social_Media_Trends[[#This Row],[Views]]</f>
        <v>8.98598084508761E-2</v>
      </c>
      <c r="N1345" s="1" t="s">
        <v>16</v>
      </c>
      <c r="O1345" s="4">
        <f t="shared" si="20"/>
        <v>0</v>
      </c>
    </row>
    <row r="1346" spans="1:15">
      <c r="A1346" s="1" t="s">
        <v>1386</v>
      </c>
      <c r="B1346" s="2">
        <v>44687</v>
      </c>
      <c r="C1346" s="13" t="str">
        <f>TEXT(bbdd_Social_Media_Trends[[#This Row],[Post_Date]],"aaaa-mm")</f>
        <v>2022-05</v>
      </c>
      <c r="D1346" s="1" t="s">
        <v>12</v>
      </c>
      <c r="E1346" s="1" t="s">
        <v>19</v>
      </c>
      <c r="F1346" s="1" t="s">
        <v>36</v>
      </c>
      <c r="G1346" s="1" t="s">
        <v>37</v>
      </c>
      <c r="H1346">
        <v>2816091</v>
      </c>
      <c r="I1346">
        <v>31691</v>
      </c>
      <c r="J1346">
        <v>13582</v>
      </c>
      <c r="K1346">
        <v>28775</v>
      </c>
      <c r="L1346">
        <f>bbdd_Social_Media_Trends[[#This Row],[Likes]]+bbdd_Social_Media_Trends[[#This Row],[Shares]]+bbdd_Social_Media_Trends[[#This Row],[Comments]]</f>
        <v>74048</v>
      </c>
      <c r="M1346">
        <f>bbdd_Social_Media_Trends[[#This Row],[Interactions]]/bbdd_Social_Media_Trends[[#This Row],[Views]]</f>
        <v>2.6294604826335513E-2</v>
      </c>
      <c r="N1346" s="1" t="s">
        <v>22</v>
      </c>
      <c r="O1346" s="4">
        <f t="shared" ref="O1346:O1409" si="21">IF(ISERROR(VLOOKUP(A1346,A1347:A6344,1,FALSE)),0, 1)</f>
        <v>0</v>
      </c>
    </row>
    <row r="1347" spans="1:15">
      <c r="A1347" s="1" t="s">
        <v>1387</v>
      </c>
      <c r="B1347" s="2">
        <v>45009</v>
      </c>
      <c r="C1347" s="13" t="str">
        <f>TEXT(bbdd_Social_Media_Trends[[#This Row],[Post_Date]],"aaaa-mm")</f>
        <v>2023-03</v>
      </c>
      <c r="D1347" s="1" t="s">
        <v>24</v>
      </c>
      <c r="E1347" s="1" t="s">
        <v>13</v>
      </c>
      <c r="F1347" s="1" t="s">
        <v>36</v>
      </c>
      <c r="G1347" s="1" t="s">
        <v>50</v>
      </c>
      <c r="H1347">
        <v>4467747</v>
      </c>
      <c r="I1347">
        <v>342278</v>
      </c>
      <c r="J1347">
        <v>65649</v>
      </c>
      <c r="K1347">
        <v>39380</v>
      </c>
      <c r="L1347">
        <f>bbdd_Social_Media_Trends[[#This Row],[Likes]]+bbdd_Social_Media_Trends[[#This Row],[Shares]]+bbdd_Social_Media_Trends[[#This Row],[Comments]]</f>
        <v>447307</v>
      </c>
      <c r="M1347">
        <f>bbdd_Social_Media_Trends[[#This Row],[Interactions]]/bbdd_Social_Media_Trends[[#This Row],[Views]]</f>
        <v>0.1001191428252316</v>
      </c>
      <c r="N1347" s="1" t="s">
        <v>22</v>
      </c>
      <c r="O1347" s="4">
        <f t="shared" si="21"/>
        <v>0</v>
      </c>
    </row>
    <row r="1348" spans="1:15">
      <c r="A1348" s="1" t="s">
        <v>1388</v>
      </c>
      <c r="B1348" s="2">
        <v>45120</v>
      </c>
      <c r="C1348" s="13" t="str">
        <f>TEXT(bbdd_Social_Media_Trends[[#This Row],[Post_Date]],"aaaa-mm")</f>
        <v>2023-07</v>
      </c>
      <c r="D1348" s="1" t="s">
        <v>27</v>
      </c>
      <c r="E1348" s="1" t="s">
        <v>46</v>
      </c>
      <c r="F1348" s="1" t="s">
        <v>47</v>
      </c>
      <c r="G1348" s="1" t="s">
        <v>60</v>
      </c>
      <c r="H1348">
        <v>4985164</v>
      </c>
      <c r="I1348">
        <v>47700</v>
      </c>
      <c r="J1348">
        <v>96055</v>
      </c>
      <c r="K1348">
        <v>48941</v>
      </c>
      <c r="L1348">
        <f>bbdd_Social_Media_Trends[[#This Row],[Likes]]+bbdd_Social_Media_Trends[[#This Row],[Shares]]+bbdd_Social_Media_Trends[[#This Row],[Comments]]</f>
        <v>192696</v>
      </c>
      <c r="M1348">
        <f>bbdd_Social_Media_Trends[[#This Row],[Interactions]]/bbdd_Social_Media_Trends[[#This Row],[Views]]</f>
        <v>3.8653893833783599E-2</v>
      </c>
      <c r="N1348" s="1" t="s">
        <v>16</v>
      </c>
      <c r="O1348" s="4">
        <f t="shared" si="21"/>
        <v>0</v>
      </c>
    </row>
    <row r="1349" spans="1:15">
      <c r="A1349" s="1" t="s">
        <v>1389</v>
      </c>
      <c r="B1349" s="2">
        <v>45218</v>
      </c>
      <c r="C1349" s="13" t="str">
        <f>TEXT(bbdd_Social_Media_Trends[[#This Row],[Post_Date]],"aaaa-mm")</f>
        <v>2023-10</v>
      </c>
      <c r="D1349" s="1" t="s">
        <v>12</v>
      </c>
      <c r="E1349" s="1" t="s">
        <v>35</v>
      </c>
      <c r="F1349" s="1" t="s">
        <v>20</v>
      </c>
      <c r="G1349" s="1" t="s">
        <v>44</v>
      </c>
      <c r="H1349">
        <v>4745468</v>
      </c>
      <c r="I1349">
        <v>126563</v>
      </c>
      <c r="J1349">
        <v>37361</v>
      </c>
      <c r="K1349">
        <v>35102</v>
      </c>
      <c r="L1349">
        <f>bbdd_Social_Media_Trends[[#This Row],[Likes]]+bbdd_Social_Media_Trends[[#This Row],[Shares]]+bbdd_Social_Media_Trends[[#This Row],[Comments]]</f>
        <v>199026</v>
      </c>
      <c r="M1349">
        <f>bbdd_Social_Media_Trends[[#This Row],[Interactions]]/bbdd_Social_Media_Trends[[#This Row],[Views]]</f>
        <v>4.1940225916600848E-2</v>
      </c>
      <c r="N1349" s="1" t="s">
        <v>16</v>
      </c>
      <c r="O1349" s="4">
        <f t="shared" si="21"/>
        <v>0</v>
      </c>
    </row>
    <row r="1350" spans="1:15">
      <c r="A1350" s="1" t="s">
        <v>1390</v>
      </c>
      <c r="B1350" s="2">
        <v>45157</v>
      </c>
      <c r="C1350" s="13" t="str">
        <f>TEXT(bbdd_Social_Media_Trends[[#This Row],[Post_Date]],"aaaa-mm")</f>
        <v>2023-08</v>
      </c>
      <c r="D1350" s="1" t="s">
        <v>27</v>
      </c>
      <c r="E1350" s="1" t="s">
        <v>57</v>
      </c>
      <c r="F1350" s="1" t="s">
        <v>14</v>
      </c>
      <c r="G1350" s="1" t="s">
        <v>15</v>
      </c>
      <c r="H1350">
        <v>4193386</v>
      </c>
      <c r="I1350">
        <v>430264</v>
      </c>
      <c r="J1350">
        <v>84216</v>
      </c>
      <c r="K1350">
        <v>12887</v>
      </c>
      <c r="L1350">
        <f>bbdd_Social_Media_Trends[[#This Row],[Likes]]+bbdd_Social_Media_Trends[[#This Row],[Shares]]+bbdd_Social_Media_Trends[[#This Row],[Comments]]</f>
        <v>527367</v>
      </c>
      <c r="M1350">
        <f>bbdd_Social_Media_Trends[[#This Row],[Interactions]]/bbdd_Social_Media_Trends[[#This Row],[Views]]</f>
        <v>0.12576161603057767</v>
      </c>
      <c r="N1350" s="1" t="s">
        <v>29</v>
      </c>
      <c r="O1350" s="4">
        <f t="shared" si="21"/>
        <v>0</v>
      </c>
    </row>
    <row r="1351" spans="1:15">
      <c r="A1351" s="1" t="s">
        <v>1391</v>
      </c>
      <c r="B1351" s="2">
        <v>44786</v>
      </c>
      <c r="C1351" s="13" t="str">
        <f>TEXT(bbdd_Social_Media_Trends[[#This Row],[Post_Date]],"aaaa-mm")</f>
        <v>2022-08</v>
      </c>
      <c r="D1351" s="1" t="s">
        <v>27</v>
      </c>
      <c r="E1351" s="1" t="s">
        <v>19</v>
      </c>
      <c r="F1351" s="1" t="s">
        <v>36</v>
      </c>
      <c r="G1351" s="1" t="s">
        <v>60</v>
      </c>
      <c r="H1351">
        <v>1406438</v>
      </c>
      <c r="I1351">
        <v>73183</v>
      </c>
      <c r="J1351">
        <v>6162</v>
      </c>
      <c r="K1351">
        <v>13527</v>
      </c>
      <c r="L1351">
        <f>bbdd_Social_Media_Trends[[#This Row],[Likes]]+bbdd_Social_Media_Trends[[#This Row],[Shares]]+bbdd_Social_Media_Trends[[#This Row],[Comments]]</f>
        <v>92872</v>
      </c>
      <c r="M1351">
        <f>bbdd_Social_Media_Trends[[#This Row],[Interactions]]/bbdd_Social_Media_Trends[[#This Row],[Views]]</f>
        <v>6.6033483168116899E-2</v>
      </c>
      <c r="N1351" s="1" t="s">
        <v>22</v>
      </c>
      <c r="O1351" s="4">
        <f t="shared" si="21"/>
        <v>0</v>
      </c>
    </row>
    <row r="1352" spans="1:15">
      <c r="A1352" s="1" t="s">
        <v>1392</v>
      </c>
      <c r="B1352" s="2">
        <v>45139</v>
      </c>
      <c r="C1352" s="13" t="str">
        <f>TEXT(bbdd_Social_Media_Trends[[#This Row],[Post_Date]],"aaaa-mm")</f>
        <v>2023-08</v>
      </c>
      <c r="D1352" s="1" t="s">
        <v>27</v>
      </c>
      <c r="E1352" s="1" t="s">
        <v>31</v>
      </c>
      <c r="F1352" s="1" t="s">
        <v>41</v>
      </c>
      <c r="G1352" s="1" t="s">
        <v>44</v>
      </c>
      <c r="H1352">
        <v>4920264</v>
      </c>
      <c r="I1352">
        <v>398327</v>
      </c>
      <c r="J1352">
        <v>3628</v>
      </c>
      <c r="K1352">
        <v>34070</v>
      </c>
      <c r="L1352">
        <f>bbdd_Social_Media_Trends[[#This Row],[Likes]]+bbdd_Social_Media_Trends[[#This Row],[Shares]]+bbdd_Social_Media_Trends[[#This Row],[Comments]]</f>
        <v>436025</v>
      </c>
      <c r="M1352">
        <f>bbdd_Social_Media_Trends[[#This Row],[Interactions]]/bbdd_Social_Media_Trends[[#This Row],[Views]]</f>
        <v>8.8618212356084955E-2</v>
      </c>
      <c r="N1352" s="1" t="s">
        <v>22</v>
      </c>
      <c r="O1352" s="4">
        <f t="shared" si="21"/>
        <v>0</v>
      </c>
    </row>
    <row r="1353" spans="1:15">
      <c r="A1353" s="1" t="s">
        <v>1393</v>
      </c>
      <c r="B1353" s="2">
        <v>44724</v>
      </c>
      <c r="C1353" s="13" t="str">
        <f>TEXT(bbdd_Social_Media_Trends[[#This Row],[Post_Date]],"aaaa-mm")</f>
        <v>2022-06</v>
      </c>
      <c r="D1353" s="1" t="s">
        <v>12</v>
      </c>
      <c r="E1353" s="1" t="s">
        <v>52</v>
      </c>
      <c r="F1353" s="1" t="s">
        <v>41</v>
      </c>
      <c r="G1353" s="1" t="s">
        <v>28</v>
      </c>
      <c r="H1353">
        <v>675163</v>
      </c>
      <c r="I1353">
        <v>272637</v>
      </c>
      <c r="J1353">
        <v>95308</v>
      </c>
      <c r="K1353">
        <v>27495</v>
      </c>
      <c r="L1353">
        <f>bbdd_Social_Media_Trends[[#This Row],[Likes]]+bbdd_Social_Media_Trends[[#This Row],[Shares]]+bbdd_Social_Media_Trends[[#This Row],[Comments]]</f>
        <v>395440</v>
      </c>
      <c r="M1353">
        <f>bbdd_Social_Media_Trends[[#This Row],[Interactions]]/bbdd_Social_Media_Trends[[#This Row],[Views]]</f>
        <v>0.58569560239527341</v>
      </c>
      <c r="N1353" s="1" t="s">
        <v>16</v>
      </c>
      <c r="O1353" s="4">
        <f t="shared" si="21"/>
        <v>0</v>
      </c>
    </row>
    <row r="1354" spans="1:15">
      <c r="A1354" s="1" t="s">
        <v>1394</v>
      </c>
      <c r="B1354" s="2">
        <v>45196</v>
      </c>
      <c r="C1354" s="13" t="str">
        <f>TEXT(bbdd_Social_Media_Trends[[#This Row],[Post_Date]],"aaaa-mm")</f>
        <v>2023-09</v>
      </c>
      <c r="D1354" s="1" t="s">
        <v>27</v>
      </c>
      <c r="E1354" s="1" t="s">
        <v>52</v>
      </c>
      <c r="F1354" s="1" t="s">
        <v>20</v>
      </c>
      <c r="G1354" s="1" t="s">
        <v>44</v>
      </c>
      <c r="H1354">
        <v>3156979</v>
      </c>
      <c r="I1354">
        <v>486439</v>
      </c>
      <c r="J1354">
        <v>65910</v>
      </c>
      <c r="K1354">
        <v>47543</v>
      </c>
      <c r="L1354">
        <f>bbdd_Social_Media_Trends[[#This Row],[Likes]]+bbdd_Social_Media_Trends[[#This Row],[Shares]]+bbdd_Social_Media_Trends[[#This Row],[Comments]]</f>
        <v>599892</v>
      </c>
      <c r="M1354">
        <f>bbdd_Social_Media_Trends[[#This Row],[Interactions]]/bbdd_Social_Media_Trends[[#This Row],[Views]]</f>
        <v>0.19002090289482446</v>
      </c>
      <c r="N1354" s="1" t="s">
        <v>22</v>
      </c>
      <c r="O1354" s="4">
        <f t="shared" si="21"/>
        <v>0</v>
      </c>
    </row>
    <row r="1355" spans="1:15">
      <c r="A1355" s="1" t="s">
        <v>1395</v>
      </c>
      <c r="B1355" s="2">
        <v>45127</v>
      </c>
      <c r="C1355" s="13" t="str">
        <f>TEXT(bbdd_Social_Media_Trends[[#This Row],[Post_Date]],"aaaa-mm")</f>
        <v>2023-07</v>
      </c>
      <c r="D1355" s="1" t="s">
        <v>24</v>
      </c>
      <c r="E1355" s="1" t="s">
        <v>31</v>
      </c>
      <c r="F1355" s="1" t="s">
        <v>47</v>
      </c>
      <c r="G1355" s="1" t="s">
        <v>50</v>
      </c>
      <c r="H1355">
        <v>2825287</v>
      </c>
      <c r="I1355">
        <v>117638</v>
      </c>
      <c r="J1355">
        <v>95968</v>
      </c>
      <c r="K1355">
        <v>7429</v>
      </c>
      <c r="L1355">
        <f>bbdd_Social_Media_Trends[[#This Row],[Likes]]+bbdd_Social_Media_Trends[[#This Row],[Shares]]+bbdd_Social_Media_Trends[[#This Row],[Comments]]</f>
        <v>221035</v>
      </c>
      <c r="M1355">
        <f>bbdd_Social_Media_Trends[[#This Row],[Interactions]]/bbdd_Social_Media_Trends[[#This Row],[Views]]</f>
        <v>7.8234529801751121E-2</v>
      </c>
      <c r="N1355" s="1" t="s">
        <v>16</v>
      </c>
      <c r="O1355" s="4">
        <f t="shared" si="21"/>
        <v>0</v>
      </c>
    </row>
    <row r="1356" spans="1:15">
      <c r="A1356" s="1" t="s">
        <v>1396</v>
      </c>
      <c r="B1356" s="2">
        <v>44835</v>
      </c>
      <c r="C1356" s="13" t="str">
        <f>TEXT(bbdd_Social_Media_Trends[[#This Row],[Post_Date]],"aaaa-mm")</f>
        <v>2022-10</v>
      </c>
      <c r="D1356" s="1" t="s">
        <v>18</v>
      </c>
      <c r="E1356" s="1" t="s">
        <v>35</v>
      </c>
      <c r="F1356" s="1" t="s">
        <v>41</v>
      </c>
      <c r="G1356" s="1" t="s">
        <v>21</v>
      </c>
      <c r="H1356">
        <v>4880933</v>
      </c>
      <c r="I1356">
        <v>424044</v>
      </c>
      <c r="J1356">
        <v>36411</v>
      </c>
      <c r="K1356">
        <v>15765</v>
      </c>
      <c r="L1356">
        <f>bbdd_Social_Media_Trends[[#This Row],[Likes]]+bbdd_Social_Media_Trends[[#This Row],[Shares]]+bbdd_Social_Media_Trends[[#This Row],[Comments]]</f>
        <v>476220</v>
      </c>
      <c r="M1356">
        <f>bbdd_Social_Media_Trends[[#This Row],[Interactions]]/bbdd_Social_Media_Trends[[#This Row],[Views]]</f>
        <v>9.7567411804259555E-2</v>
      </c>
      <c r="N1356" s="1" t="s">
        <v>29</v>
      </c>
      <c r="O1356" s="4">
        <f t="shared" si="21"/>
        <v>0</v>
      </c>
    </row>
    <row r="1357" spans="1:15">
      <c r="A1357" s="1" t="s">
        <v>1397</v>
      </c>
      <c r="B1357" s="2">
        <v>44970</v>
      </c>
      <c r="C1357" s="13" t="str">
        <f>TEXT(bbdd_Social_Media_Trends[[#This Row],[Post_Date]],"aaaa-mm")</f>
        <v>2023-02</v>
      </c>
      <c r="D1357" s="1" t="s">
        <v>12</v>
      </c>
      <c r="E1357" s="1" t="s">
        <v>35</v>
      </c>
      <c r="F1357" s="1" t="s">
        <v>20</v>
      </c>
      <c r="G1357" s="1" t="s">
        <v>37</v>
      </c>
      <c r="H1357">
        <v>203380</v>
      </c>
      <c r="I1357">
        <v>209884</v>
      </c>
      <c r="J1357">
        <v>73618</v>
      </c>
      <c r="K1357">
        <v>20779</v>
      </c>
      <c r="L1357">
        <f>bbdd_Social_Media_Trends[[#This Row],[Likes]]+bbdd_Social_Media_Trends[[#This Row],[Shares]]+bbdd_Social_Media_Trends[[#This Row],[Comments]]</f>
        <v>304281</v>
      </c>
      <c r="M1357">
        <f>bbdd_Social_Media_Trends[[#This Row],[Interactions]]/bbdd_Social_Media_Trends[[#This Row],[Views]]</f>
        <v>1.4961205624938538</v>
      </c>
      <c r="N1357" s="1" t="s">
        <v>29</v>
      </c>
      <c r="O1357" s="4">
        <f t="shared" si="21"/>
        <v>0</v>
      </c>
    </row>
    <row r="1358" spans="1:15">
      <c r="A1358" s="1" t="s">
        <v>1398</v>
      </c>
      <c r="B1358" s="2">
        <v>45243</v>
      </c>
      <c r="C1358" s="13" t="str">
        <f>TEXT(bbdd_Social_Media_Trends[[#This Row],[Post_Date]],"aaaa-mm")</f>
        <v>2023-11</v>
      </c>
      <c r="D1358" s="1" t="s">
        <v>18</v>
      </c>
      <c r="E1358" s="1" t="s">
        <v>49</v>
      </c>
      <c r="F1358" s="1" t="s">
        <v>41</v>
      </c>
      <c r="G1358" s="1" t="s">
        <v>44</v>
      </c>
      <c r="H1358">
        <v>1591371</v>
      </c>
      <c r="I1358">
        <v>457773</v>
      </c>
      <c r="J1358">
        <v>5808</v>
      </c>
      <c r="K1358">
        <v>24319</v>
      </c>
      <c r="L1358">
        <f>bbdd_Social_Media_Trends[[#This Row],[Likes]]+bbdd_Social_Media_Trends[[#This Row],[Shares]]+bbdd_Social_Media_Trends[[#This Row],[Comments]]</f>
        <v>487900</v>
      </c>
      <c r="M1358">
        <f>bbdd_Social_Media_Trends[[#This Row],[Interactions]]/bbdd_Social_Media_Trends[[#This Row],[Views]]</f>
        <v>0.306590983497877</v>
      </c>
      <c r="N1358" s="1" t="s">
        <v>16</v>
      </c>
      <c r="O1358" s="4">
        <f t="shared" si="21"/>
        <v>0</v>
      </c>
    </row>
    <row r="1359" spans="1:15">
      <c r="A1359" s="1" t="s">
        <v>1399</v>
      </c>
      <c r="B1359" s="2">
        <v>44743</v>
      </c>
      <c r="C1359" s="13" t="str">
        <f>TEXT(bbdd_Social_Media_Trends[[#This Row],[Post_Date]],"aaaa-mm")</f>
        <v>2022-07</v>
      </c>
      <c r="D1359" s="1" t="s">
        <v>24</v>
      </c>
      <c r="E1359" s="1" t="s">
        <v>57</v>
      </c>
      <c r="F1359" s="1" t="s">
        <v>20</v>
      </c>
      <c r="G1359" s="1" t="s">
        <v>21</v>
      </c>
      <c r="H1359">
        <v>3671946</v>
      </c>
      <c r="I1359">
        <v>28063</v>
      </c>
      <c r="J1359">
        <v>80288</v>
      </c>
      <c r="K1359">
        <v>21251</v>
      </c>
      <c r="L1359">
        <f>bbdd_Social_Media_Trends[[#This Row],[Likes]]+bbdd_Social_Media_Trends[[#This Row],[Shares]]+bbdd_Social_Media_Trends[[#This Row],[Comments]]</f>
        <v>129602</v>
      </c>
      <c r="M1359">
        <f>bbdd_Social_Media_Trends[[#This Row],[Interactions]]/bbdd_Social_Media_Trends[[#This Row],[Views]]</f>
        <v>3.5295181356152838E-2</v>
      </c>
      <c r="N1359" s="1" t="s">
        <v>29</v>
      </c>
      <c r="O1359" s="4">
        <f t="shared" si="21"/>
        <v>0</v>
      </c>
    </row>
    <row r="1360" spans="1:15">
      <c r="A1360" s="1" t="s">
        <v>1400</v>
      </c>
      <c r="B1360" s="2">
        <v>44694</v>
      </c>
      <c r="C1360" s="13" t="str">
        <f>TEXT(bbdd_Social_Media_Trends[[#This Row],[Post_Date]],"aaaa-mm")</f>
        <v>2022-05</v>
      </c>
      <c r="D1360" s="1" t="s">
        <v>18</v>
      </c>
      <c r="E1360" s="1" t="s">
        <v>46</v>
      </c>
      <c r="F1360" s="1" t="s">
        <v>20</v>
      </c>
      <c r="G1360" s="1" t="s">
        <v>44</v>
      </c>
      <c r="H1360">
        <v>4747943</v>
      </c>
      <c r="I1360">
        <v>215327</v>
      </c>
      <c r="J1360">
        <v>30817</v>
      </c>
      <c r="K1360">
        <v>27401</v>
      </c>
      <c r="L1360">
        <f>bbdd_Social_Media_Trends[[#This Row],[Likes]]+bbdd_Social_Media_Trends[[#This Row],[Shares]]+bbdd_Social_Media_Trends[[#This Row],[Comments]]</f>
        <v>273545</v>
      </c>
      <c r="M1360">
        <f>bbdd_Social_Media_Trends[[#This Row],[Interactions]]/bbdd_Social_Media_Trends[[#This Row],[Views]]</f>
        <v>5.761337067441627E-2</v>
      </c>
      <c r="N1360" s="1" t="s">
        <v>16</v>
      </c>
      <c r="O1360" s="4">
        <f t="shared" si="21"/>
        <v>0</v>
      </c>
    </row>
    <row r="1361" spans="1:15">
      <c r="A1361" s="1" t="s">
        <v>1401</v>
      </c>
      <c r="B1361" s="2">
        <v>44599</v>
      </c>
      <c r="C1361" s="13" t="str">
        <f>TEXT(bbdd_Social_Media_Trends[[#This Row],[Post_Date]],"aaaa-mm")</f>
        <v>2022-02</v>
      </c>
      <c r="D1361" s="1" t="s">
        <v>24</v>
      </c>
      <c r="E1361" s="1" t="s">
        <v>59</v>
      </c>
      <c r="F1361" s="1" t="s">
        <v>41</v>
      </c>
      <c r="G1361" s="1" t="s">
        <v>44</v>
      </c>
      <c r="H1361">
        <v>2578412</v>
      </c>
      <c r="I1361">
        <v>251504</v>
      </c>
      <c r="J1361">
        <v>84789</v>
      </c>
      <c r="K1361">
        <v>13528</v>
      </c>
      <c r="L1361">
        <f>bbdd_Social_Media_Trends[[#This Row],[Likes]]+bbdd_Social_Media_Trends[[#This Row],[Shares]]+bbdd_Social_Media_Trends[[#This Row],[Comments]]</f>
        <v>349821</v>
      </c>
      <c r="M1361">
        <f>bbdd_Social_Media_Trends[[#This Row],[Interactions]]/bbdd_Social_Media_Trends[[#This Row],[Views]]</f>
        <v>0.13567304216703924</v>
      </c>
      <c r="N1361" s="1" t="s">
        <v>22</v>
      </c>
      <c r="O1361" s="4">
        <f t="shared" si="21"/>
        <v>0</v>
      </c>
    </row>
    <row r="1362" spans="1:15">
      <c r="A1362" s="1" t="s">
        <v>1402</v>
      </c>
      <c r="B1362" s="2">
        <v>44988</v>
      </c>
      <c r="C1362" s="13" t="str">
        <f>TEXT(bbdd_Social_Media_Trends[[#This Row],[Post_Date]],"aaaa-mm")</f>
        <v>2023-03</v>
      </c>
      <c r="D1362" s="1" t="s">
        <v>27</v>
      </c>
      <c r="E1362" s="1" t="s">
        <v>49</v>
      </c>
      <c r="F1362" s="1" t="s">
        <v>14</v>
      </c>
      <c r="G1362" s="1" t="s">
        <v>21</v>
      </c>
      <c r="H1362">
        <v>1449220</v>
      </c>
      <c r="I1362">
        <v>225649</v>
      </c>
      <c r="J1362">
        <v>39904</v>
      </c>
      <c r="K1362">
        <v>16363</v>
      </c>
      <c r="L1362">
        <f>bbdd_Social_Media_Trends[[#This Row],[Likes]]+bbdd_Social_Media_Trends[[#This Row],[Shares]]+bbdd_Social_Media_Trends[[#This Row],[Comments]]</f>
        <v>281916</v>
      </c>
      <c r="M1362">
        <f>bbdd_Social_Media_Trends[[#This Row],[Interactions]]/bbdd_Social_Media_Trends[[#This Row],[Views]]</f>
        <v>0.19452947102579318</v>
      </c>
      <c r="N1362" s="1" t="s">
        <v>29</v>
      </c>
      <c r="O1362" s="4">
        <f t="shared" si="21"/>
        <v>0</v>
      </c>
    </row>
    <row r="1363" spans="1:15">
      <c r="A1363" s="1" t="s">
        <v>1403</v>
      </c>
      <c r="B1363" s="2">
        <v>45250</v>
      </c>
      <c r="C1363" s="13" t="str">
        <f>TEXT(bbdd_Social_Media_Trends[[#This Row],[Post_Date]],"aaaa-mm")</f>
        <v>2023-11</v>
      </c>
      <c r="D1363" s="1" t="s">
        <v>27</v>
      </c>
      <c r="E1363" s="1" t="s">
        <v>13</v>
      </c>
      <c r="F1363" s="1" t="s">
        <v>32</v>
      </c>
      <c r="G1363" s="1" t="s">
        <v>37</v>
      </c>
      <c r="H1363">
        <v>597344</v>
      </c>
      <c r="I1363">
        <v>17521</v>
      </c>
      <c r="J1363">
        <v>66825</v>
      </c>
      <c r="K1363">
        <v>29302</v>
      </c>
      <c r="L1363">
        <f>bbdd_Social_Media_Trends[[#This Row],[Likes]]+bbdd_Social_Media_Trends[[#This Row],[Shares]]+bbdd_Social_Media_Trends[[#This Row],[Comments]]</f>
        <v>113648</v>
      </c>
      <c r="M1363">
        <f>bbdd_Social_Media_Trends[[#This Row],[Interactions]]/bbdd_Social_Media_Trends[[#This Row],[Views]]</f>
        <v>0.19025553115122945</v>
      </c>
      <c r="N1363" s="1" t="s">
        <v>22</v>
      </c>
      <c r="O1363" s="4">
        <f t="shared" si="21"/>
        <v>0</v>
      </c>
    </row>
    <row r="1364" spans="1:15">
      <c r="A1364" s="1" t="s">
        <v>1404</v>
      </c>
      <c r="B1364" s="2">
        <v>45039</v>
      </c>
      <c r="C1364" s="13" t="str">
        <f>TEXT(bbdd_Social_Media_Trends[[#This Row],[Post_Date]],"aaaa-mm")</f>
        <v>2023-04</v>
      </c>
      <c r="D1364" s="1" t="s">
        <v>12</v>
      </c>
      <c r="E1364" s="1" t="s">
        <v>35</v>
      </c>
      <c r="F1364" s="1" t="s">
        <v>14</v>
      </c>
      <c r="G1364" s="1" t="s">
        <v>50</v>
      </c>
      <c r="H1364">
        <v>1009899</v>
      </c>
      <c r="I1364">
        <v>476137</v>
      </c>
      <c r="J1364">
        <v>3228</v>
      </c>
      <c r="K1364">
        <v>47964</v>
      </c>
      <c r="L1364">
        <f>bbdd_Social_Media_Trends[[#This Row],[Likes]]+bbdd_Social_Media_Trends[[#This Row],[Shares]]+bbdd_Social_Media_Trends[[#This Row],[Comments]]</f>
        <v>527329</v>
      </c>
      <c r="M1364">
        <f>bbdd_Social_Media_Trends[[#This Row],[Interactions]]/bbdd_Social_Media_Trends[[#This Row],[Views]]</f>
        <v>0.52216013680575979</v>
      </c>
      <c r="N1364" s="1" t="s">
        <v>29</v>
      </c>
      <c r="O1364" s="4">
        <f t="shared" si="21"/>
        <v>0</v>
      </c>
    </row>
    <row r="1365" spans="1:15">
      <c r="A1365" s="1" t="s">
        <v>1405</v>
      </c>
      <c r="B1365" s="2">
        <v>44810</v>
      </c>
      <c r="C1365" s="13" t="str">
        <f>TEXT(bbdd_Social_Media_Trends[[#This Row],[Post_Date]],"aaaa-mm")</f>
        <v>2022-09</v>
      </c>
      <c r="D1365" s="1" t="s">
        <v>27</v>
      </c>
      <c r="E1365" s="1" t="s">
        <v>59</v>
      </c>
      <c r="F1365" s="1" t="s">
        <v>20</v>
      </c>
      <c r="G1365" s="1" t="s">
        <v>60</v>
      </c>
      <c r="H1365">
        <v>3120029</v>
      </c>
      <c r="I1365">
        <v>151582</v>
      </c>
      <c r="J1365">
        <v>8928</v>
      </c>
      <c r="K1365">
        <v>27509</v>
      </c>
      <c r="L1365">
        <f>bbdd_Social_Media_Trends[[#This Row],[Likes]]+bbdd_Social_Media_Trends[[#This Row],[Shares]]+bbdd_Social_Media_Trends[[#This Row],[Comments]]</f>
        <v>188019</v>
      </c>
      <c r="M1365">
        <f>bbdd_Social_Media_Trends[[#This Row],[Interactions]]/bbdd_Social_Media_Trends[[#This Row],[Views]]</f>
        <v>6.0261939872994767E-2</v>
      </c>
      <c r="N1365" s="1" t="s">
        <v>22</v>
      </c>
      <c r="O1365" s="4">
        <f t="shared" si="21"/>
        <v>0</v>
      </c>
    </row>
    <row r="1366" spans="1:15">
      <c r="A1366" s="1" t="s">
        <v>1406</v>
      </c>
      <c r="B1366" s="2">
        <v>44580</v>
      </c>
      <c r="C1366" s="13" t="str">
        <f>TEXT(bbdd_Social_Media_Trends[[#This Row],[Post_Date]],"aaaa-mm")</f>
        <v>2022-01</v>
      </c>
      <c r="D1366" s="1" t="s">
        <v>12</v>
      </c>
      <c r="E1366" s="1" t="s">
        <v>39</v>
      </c>
      <c r="F1366" s="1" t="s">
        <v>36</v>
      </c>
      <c r="G1366" s="1" t="s">
        <v>28</v>
      </c>
      <c r="H1366">
        <v>2364689</v>
      </c>
      <c r="I1366">
        <v>57101</v>
      </c>
      <c r="J1366">
        <v>14115</v>
      </c>
      <c r="K1366">
        <v>11231</v>
      </c>
      <c r="L1366">
        <f>bbdd_Social_Media_Trends[[#This Row],[Likes]]+bbdd_Social_Media_Trends[[#This Row],[Shares]]+bbdd_Social_Media_Trends[[#This Row],[Comments]]</f>
        <v>82447</v>
      </c>
      <c r="M1366">
        <f>bbdd_Social_Media_Trends[[#This Row],[Interactions]]/bbdd_Social_Media_Trends[[#This Row],[Views]]</f>
        <v>3.4865895684379637E-2</v>
      </c>
      <c r="N1366" s="1" t="s">
        <v>16</v>
      </c>
      <c r="O1366" s="4">
        <f t="shared" si="21"/>
        <v>0</v>
      </c>
    </row>
    <row r="1367" spans="1:15">
      <c r="A1367" s="1" t="s">
        <v>1407</v>
      </c>
      <c r="B1367" s="2">
        <v>44581</v>
      </c>
      <c r="C1367" s="13" t="str">
        <f>TEXT(bbdd_Social_Media_Trends[[#This Row],[Post_Date]],"aaaa-mm")</f>
        <v>2022-01</v>
      </c>
      <c r="D1367" s="1" t="s">
        <v>27</v>
      </c>
      <c r="E1367" s="1" t="s">
        <v>39</v>
      </c>
      <c r="F1367" s="1" t="s">
        <v>14</v>
      </c>
      <c r="G1367" s="1" t="s">
        <v>50</v>
      </c>
      <c r="H1367">
        <v>853053</v>
      </c>
      <c r="I1367">
        <v>422491</v>
      </c>
      <c r="J1367">
        <v>51824</v>
      </c>
      <c r="K1367">
        <v>41589</v>
      </c>
      <c r="L1367">
        <f>bbdd_Social_Media_Trends[[#This Row],[Likes]]+bbdd_Social_Media_Trends[[#This Row],[Shares]]+bbdd_Social_Media_Trends[[#This Row],[Comments]]</f>
        <v>515904</v>
      </c>
      <c r="M1367">
        <f>bbdd_Social_Media_Trends[[#This Row],[Interactions]]/bbdd_Social_Media_Trends[[#This Row],[Views]]</f>
        <v>0.60477367760268119</v>
      </c>
      <c r="N1367" s="1" t="s">
        <v>29</v>
      </c>
      <c r="O1367" s="4">
        <f t="shared" si="21"/>
        <v>0</v>
      </c>
    </row>
    <row r="1368" spans="1:15">
      <c r="A1368" s="1" t="s">
        <v>1408</v>
      </c>
      <c r="B1368" s="2">
        <v>44724</v>
      </c>
      <c r="C1368" s="13" t="str">
        <f>TEXT(bbdd_Social_Media_Trends[[#This Row],[Post_Date]],"aaaa-mm")</f>
        <v>2022-06</v>
      </c>
      <c r="D1368" s="1" t="s">
        <v>12</v>
      </c>
      <c r="E1368" s="1" t="s">
        <v>31</v>
      </c>
      <c r="F1368" s="1" t="s">
        <v>32</v>
      </c>
      <c r="G1368" s="1" t="s">
        <v>44</v>
      </c>
      <c r="H1368">
        <v>318179</v>
      </c>
      <c r="I1368">
        <v>247637</v>
      </c>
      <c r="J1368">
        <v>74541</v>
      </c>
      <c r="K1368">
        <v>9632</v>
      </c>
      <c r="L1368">
        <f>bbdd_Social_Media_Trends[[#This Row],[Likes]]+bbdd_Social_Media_Trends[[#This Row],[Shares]]+bbdd_Social_Media_Trends[[#This Row],[Comments]]</f>
        <v>331810</v>
      </c>
      <c r="M1368">
        <f>bbdd_Social_Media_Trends[[#This Row],[Interactions]]/bbdd_Social_Media_Trends[[#This Row],[Views]]</f>
        <v>1.0428406651601771</v>
      </c>
      <c r="N1368" s="1" t="s">
        <v>29</v>
      </c>
      <c r="O1368" s="4">
        <f t="shared" si="21"/>
        <v>0</v>
      </c>
    </row>
    <row r="1369" spans="1:15">
      <c r="A1369" s="1" t="s">
        <v>1409</v>
      </c>
      <c r="B1369" s="2">
        <v>44699</v>
      </c>
      <c r="C1369" s="13" t="str">
        <f>TEXT(bbdd_Social_Media_Trends[[#This Row],[Post_Date]],"aaaa-mm")</f>
        <v>2022-05</v>
      </c>
      <c r="D1369" s="1" t="s">
        <v>24</v>
      </c>
      <c r="E1369" s="1" t="s">
        <v>59</v>
      </c>
      <c r="F1369" s="1" t="s">
        <v>36</v>
      </c>
      <c r="G1369" s="1" t="s">
        <v>15</v>
      </c>
      <c r="H1369">
        <v>2205622</v>
      </c>
      <c r="I1369">
        <v>171076</v>
      </c>
      <c r="J1369">
        <v>81828</v>
      </c>
      <c r="K1369">
        <v>23677</v>
      </c>
      <c r="L1369">
        <f>bbdd_Social_Media_Trends[[#This Row],[Likes]]+bbdd_Social_Media_Trends[[#This Row],[Shares]]+bbdd_Social_Media_Trends[[#This Row],[Comments]]</f>
        <v>276581</v>
      </c>
      <c r="M1369">
        <f>bbdd_Social_Media_Trends[[#This Row],[Interactions]]/bbdd_Social_Media_Trends[[#This Row],[Views]]</f>
        <v>0.12539818699668392</v>
      </c>
      <c r="N1369" s="1" t="s">
        <v>22</v>
      </c>
      <c r="O1369" s="4">
        <f t="shared" si="21"/>
        <v>0</v>
      </c>
    </row>
    <row r="1370" spans="1:15">
      <c r="A1370" s="1" t="s">
        <v>1410</v>
      </c>
      <c r="B1370" s="2">
        <v>45225</v>
      </c>
      <c r="C1370" s="13" t="str">
        <f>TEXT(bbdd_Social_Media_Trends[[#This Row],[Post_Date]],"aaaa-mm")</f>
        <v>2023-10</v>
      </c>
      <c r="D1370" s="1" t="s">
        <v>12</v>
      </c>
      <c r="E1370" s="1" t="s">
        <v>49</v>
      </c>
      <c r="F1370" s="1" t="s">
        <v>32</v>
      </c>
      <c r="G1370" s="1" t="s">
        <v>50</v>
      </c>
      <c r="H1370">
        <v>963137</v>
      </c>
      <c r="I1370">
        <v>158489</v>
      </c>
      <c r="J1370">
        <v>94198</v>
      </c>
      <c r="K1370">
        <v>2651</v>
      </c>
      <c r="L1370">
        <f>bbdd_Social_Media_Trends[[#This Row],[Likes]]+bbdd_Social_Media_Trends[[#This Row],[Shares]]+bbdd_Social_Media_Trends[[#This Row],[Comments]]</f>
        <v>255338</v>
      </c>
      <c r="M1370">
        <f>bbdd_Social_Media_Trends[[#This Row],[Interactions]]/bbdd_Social_Media_Trends[[#This Row],[Views]]</f>
        <v>0.26511077863273863</v>
      </c>
      <c r="N1370" s="1" t="s">
        <v>29</v>
      </c>
      <c r="O1370" s="4">
        <f t="shared" si="21"/>
        <v>0</v>
      </c>
    </row>
    <row r="1371" spans="1:15">
      <c r="A1371" s="1" t="s">
        <v>1411</v>
      </c>
      <c r="B1371" s="2">
        <v>44790</v>
      </c>
      <c r="C1371" s="13" t="str">
        <f>TEXT(bbdd_Social_Media_Trends[[#This Row],[Post_Date]],"aaaa-mm")</f>
        <v>2022-08</v>
      </c>
      <c r="D1371" s="1" t="s">
        <v>24</v>
      </c>
      <c r="E1371" s="1" t="s">
        <v>57</v>
      </c>
      <c r="F1371" s="1" t="s">
        <v>14</v>
      </c>
      <c r="G1371" s="1" t="s">
        <v>50</v>
      </c>
      <c r="H1371">
        <v>4356359</v>
      </c>
      <c r="I1371">
        <v>427373</v>
      </c>
      <c r="J1371">
        <v>98628</v>
      </c>
      <c r="K1371">
        <v>27675</v>
      </c>
      <c r="L1371">
        <f>bbdd_Social_Media_Trends[[#This Row],[Likes]]+bbdd_Social_Media_Trends[[#This Row],[Shares]]+bbdd_Social_Media_Trends[[#This Row],[Comments]]</f>
        <v>553676</v>
      </c>
      <c r="M1371">
        <f>bbdd_Social_Media_Trends[[#This Row],[Interactions]]/bbdd_Social_Media_Trends[[#This Row],[Views]]</f>
        <v>0.12709604511473915</v>
      </c>
      <c r="N1371" s="1" t="s">
        <v>29</v>
      </c>
      <c r="O1371" s="4">
        <f t="shared" si="21"/>
        <v>0</v>
      </c>
    </row>
    <row r="1372" spans="1:15">
      <c r="A1372" s="1" t="s">
        <v>1412</v>
      </c>
      <c r="B1372" s="2">
        <v>44665</v>
      </c>
      <c r="C1372" s="13" t="str">
        <f>TEXT(bbdd_Social_Media_Trends[[#This Row],[Post_Date]],"aaaa-mm")</f>
        <v>2022-04</v>
      </c>
      <c r="D1372" s="1" t="s">
        <v>18</v>
      </c>
      <c r="E1372" s="1" t="s">
        <v>13</v>
      </c>
      <c r="F1372" s="1" t="s">
        <v>36</v>
      </c>
      <c r="G1372" s="1" t="s">
        <v>28</v>
      </c>
      <c r="H1372">
        <v>1180989</v>
      </c>
      <c r="I1372">
        <v>109429</v>
      </c>
      <c r="J1372">
        <v>18098</v>
      </c>
      <c r="K1372">
        <v>33218</v>
      </c>
      <c r="L1372">
        <f>bbdd_Social_Media_Trends[[#This Row],[Likes]]+bbdd_Social_Media_Trends[[#This Row],[Shares]]+bbdd_Social_Media_Trends[[#This Row],[Comments]]</f>
        <v>160745</v>
      </c>
      <c r="M1372">
        <f>bbdd_Social_Media_Trends[[#This Row],[Interactions]]/bbdd_Social_Media_Trends[[#This Row],[Views]]</f>
        <v>0.1361104972188564</v>
      </c>
      <c r="N1372" s="1" t="s">
        <v>22</v>
      </c>
      <c r="O1372" s="4">
        <f t="shared" si="21"/>
        <v>0</v>
      </c>
    </row>
    <row r="1373" spans="1:15">
      <c r="A1373" s="1" t="s">
        <v>1413</v>
      </c>
      <c r="B1373" s="2">
        <v>45172</v>
      </c>
      <c r="C1373" s="13" t="str">
        <f>TEXT(bbdd_Social_Media_Trends[[#This Row],[Post_Date]],"aaaa-mm")</f>
        <v>2023-09</v>
      </c>
      <c r="D1373" s="1" t="s">
        <v>27</v>
      </c>
      <c r="E1373" s="1" t="s">
        <v>13</v>
      </c>
      <c r="F1373" s="1" t="s">
        <v>47</v>
      </c>
      <c r="G1373" s="1" t="s">
        <v>25</v>
      </c>
      <c r="H1373">
        <v>3465465</v>
      </c>
      <c r="I1373">
        <v>146955</v>
      </c>
      <c r="J1373">
        <v>2010</v>
      </c>
      <c r="K1373">
        <v>4596</v>
      </c>
      <c r="L1373">
        <f>bbdd_Social_Media_Trends[[#This Row],[Likes]]+bbdd_Social_Media_Trends[[#This Row],[Shares]]+bbdd_Social_Media_Trends[[#This Row],[Comments]]</f>
        <v>153561</v>
      </c>
      <c r="M1373">
        <f>bbdd_Social_Media_Trends[[#This Row],[Interactions]]/bbdd_Social_Media_Trends[[#This Row],[Views]]</f>
        <v>4.4311802312243811E-2</v>
      </c>
      <c r="N1373" s="1" t="s">
        <v>16</v>
      </c>
      <c r="O1373" s="4">
        <f t="shared" si="21"/>
        <v>0</v>
      </c>
    </row>
    <row r="1374" spans="1:15">
      <c r="A1374" s="1" t="s">
        <v>1414</v>
      </c>
      <c r="B1374" s="2">
        <v>44817</v>
      </c>
      <c r="C1374" s="13" t="str">
        <f>TEXT(bbdd_Social_Media_Trends[[#This Row],[Post_Date]],"aaaa-mm")</f>
        <v>2022-09</v>
      </c>
      <c r="D1374" s="1" t="s">
        <v>18</v>
      </c>
      <c r="E1374" s="1" t="s">
        <v>35</v>
      </c>
      <c r="F1374" s="1" t="s">
        <v>47</v>
      </c>
      <c r="G1374" s="1" t="s">
        <v>21</v>
      </c>
      <c r="H1374">
        <v>2744810</v>
      </c>
      <c r="I1374">
        <v>30544</v>
      </c>
      <c r="J1374">
        <v>94790</v>
      </c>
      <c r="K1374">
        <v>20833</v>
      </c>
      <c r="L1374">
        <f>bbdd_Social_Media_Trends[[#This Row],[Likes]]+bbdd_Social_Media_Trends[[#This Row],[Shares]]+bbdd_Social_Media_Trends[[#This Row],[Comments]]</f>
        <v>146167</v>
      </c>
      <c r="M1374">
        <f>bbdd_Social_Media_Trends[[#This Row],[Interactions]]/bbdd_Social_Media_Trends[[#This Row],[Views]]</f>
        <v>5.3252137670731309E-2</v>
      </c>
      <c r="N1374" s="1" t="s">
        <v>22</v>
      </c>
      <c r="O1374" s="4">
        <f t="shared" si="21"/>
        <v>0</v>
      </c>
    </row>
    <row r="1375" spans="1:15">
      <c r="A1375" s="1" t="s">
        <v>1415</v>
      </c>
      <c r="B1375" s="2">
        <v>45083</v>
      </c>
      <c r="C1375" s="13" t="str">
        <f>TEXT(bbdd_Social_Media_Trends[[#This Row],[Post_Date]],"aaaa-mm")</f>
        <v>2023-06</v>
      </c>
      <c r="D1375" s="1" t="s">
        <v>24</v>
      </c>
      <c r="E1375" s="1" t="s">
        <v>52</v>
      </c>
      <c r="F1375" s="1" t="s">
        <v>14</v>
      </c>
      <c r="G1375" s="1" t="s">
        <v>15</v>
      </c>
      <c r="H1375">
        <v>4517381</v>
      </c>
      <c r="I1375">
        <v>232135</v>
      </c>
      <c r="J1375">
        <v>69688</v>
      </c>
      <c r="K1375">
        <v>1995</v>
      </c>
      <c r="L1375">
        <f>bbdd_Social_Media_Trends[[#This Row],[Likes]]+bbdd_Social_Media_Trends[[#This Row],[Shares]]+bbdd_Social_Media_Trends[[#This Row],[Comments]]</f>
        <v>303818</v>
      </c>
      <c r="M1375">
        <f>bbdd_Social_Media_Trends[[#This Row],[Interactions]]/bbdd_Social_Media_Trends[[#This Row],[Views]]</f>
        <v>6.7255341092548979E-2</v>
      </c>
      <c r="N1375" s="1" t="s">
        <v>29</v>
      </c>
      <c r="O1375" s="4">
        <f t="shared" si="21"/>
        <v>0</v>
      </c>
    </row>
    <row r="1376" spans="1:15">
      <c r="A1376" s="1" t="s">
        <v>1416</v>
      </c>
      <c r="B1376" s="2">
        <v>45225</v>
      </c>
      <c r="C1376" s="13" t="str">
        <f>TEXT(bbdd_Social_Media_Trends[[#This Row],[Post_Date]],"aaaa-mm")</f>
        <v>2023-10</v>
      </c>
      <c r="D1376" s="1" t="s">
        <v>24</v>
      </c>
      <c r="E1376" s="1" t="s">
        <v>52</v>
      </c>
      <c r="F1376" s="1" t="s">
        <v>14</v>
      </c>
      <c r="G1376" s="1" t="s">
        <v>50</v>
      </c>
      <c r="H1376">
        <v>4496073</v>
      </c>
      <c r="I1376">
        <v>124732</v>
      </c>
      <c r="J1376">
        <v>19857</v>
      </c>
      <c r="K1376">
        <v>2918</v>
      </c>
      <c r="L1376">
        <f>bbdd_Social_Media_Trends[[#This Row],[Likes]]+bbdd_Social_Media_Trends[[#This Row],[Shares]]+bbdd_Social_Media_Trends[[#This Row],[Comments]]</f>
        <v>147507</v>
      </c>
      <c r="M1376">
        <f>bbdd_Social_Media_Trends[[#This Row],[Interactions]]/bbdd_Social_Media_Trends[[#This Row],[Views]]</f>
        <v>3.2807963749698903E-2</v>
      </c>
      <c r="N1376" s="1" t="s">
        <v>22</v>
      </c>
      <c r="O1376" s="4">
        <f t="shared" si="21"/>
        <v>0</v>
      </c>
    </row>
    <row r="1377" spans="1:15">
      <c r="A1377" s="1" t="s">
        <v>1417</v>
      </c>
      <c r="B1377" s="2">
        <v>45084</v>
      </c>
      <c r="C1377" s="13" t="str">
        <f>TEXT(bbdd_Social_Media_Trends[[#This Row],[Post_Date]],"aaaa-mm")</f>
        <v>2023-06</v>
      </c>
      <c r="D1377" s="1" t="s">
        <v>18</v>
      </c>
      <c r="E1377" s="1" t="s">
        <v>59</v>
      </c>
      <c r="F1377" s="1" t="s">
        <v>41</v>
      </c>
      <c r="G1377" s="1" t="s">
        <v>44</v>
      </c>
      <c r="H1377">
        <v>323411</v>
      </c>
      <c r="I1377">
        <v>56058</v>
      </c>
      <c r="J1377">
        <v>33031</v>
      </c>
      <c r="K1377">
        <v>39409</v>
      </c>
      <c r="L1377">
        <f>bbdd_Social_Media_Trends[[#This Row],[Likes]]+bbdd_Social_Media_Trends[[#This Row],[Shares]]+bbdd_Social_Media_Trends[[#This Row],[Comments]]</f>
        <v>128498</v>
      </c>
      <c r="M1377">
        <f>bbdd_Social_Media_Trends[[#This Row],[Interactions]]/bbdd_Social_Media_Trends[[#This Row],[Views]]</f>
        <v>0.39732105587008482</v>
      </c>
      <c r="N1377" s="1" t="s">
        <v>16</v>
      </c>
      <c r="O1377" s="4">
        <f t="shared" si="21"/>
        <v>0</v>
      </c>
    </row>
    <row r="1378" spans="1:15">
      <c r="A1378" s="1" t="s">
        <v>1418</v>
      </c>
      <c r="B1378" s="2">
        <v>44771</v>
      </c>
      <c r="C1378" s="13" t="str">
        <f>TEXT(bbdd_Social_Media_Trends[[#This Row],[Post_Date]],"aaaa-mm")</f>
        <v>2022-07</v>
      </c>
      <c r="D1378" s="1" t="s">
        <v>27</v>
      </c>
      <c r="E1378" s="1" t="s">
        <v>19</v>
      </c>
      <c r="F1378" s="1" t="s">
        <v>47</v>
      </c>
      <c r="G1378" s="1" t="s">
        <v>44</v>
      </c>
      <c r="H1378">
        <v>1690683</v>
      </c>
      <c r="I1378">
        <v>485592</v>
      </c>
      <c r="J1378">
        <v>49331</v>
      </c>
      <c r="K1378">
        <v>19554</v>
      </c>
      <c r="L1378">
        <f>bbdd_Social_Media_Trends[[#This Row],[Likes]]+bbdd_Social_Media_Trends[[#This Row],[Shares]]+bbdd_Social_Media_Trends[[#This Row],[Comments]]</f>
        <v>554477</v>
      </c>
      <c r="M1378">
        <f>bbdd_Social_Media_Trends[[#This Row],[Interactions]]/bbdd_Social_Media_Trends[[#This Row],[Views]]</f>
        <v>0.3279603568498648</v>
      </c>
      <c r="N1378" s="1" t="s">
        <v>16</v>
      </c>
      <c r="O1378" s="4">
        <f t="shared" si="21"/>
        <v>0</v>
      </c>
    </row>
    <row r="1379" spans="1:15">
      <c r="A1379" s="1" t="s">
        <v>1419</v>
      </c>
      <c r="B1379" s="2">
        <v>44753</v>
      </c>
      <c r="C1379" s="13" t="str">
        <f>TEXT(bbdd_Social_Media_Trends[[#This Row],[Post_Date]],"aaaa-mm")</f>
        <v>2022-07</v>
      </c>
      <c r="D1379" s="1" t="s">
        <v>12</v>
      </c>
      <c r="E1379" s="1" t="s">
        <v>46</v>
      </c>
      <c r="F1379" s="1" t="s">
        <v>47</v>
      </c>
      <c r="G1379" s="1" t="s">
        <v>50</v>
      </c>
      <c r="H1379">
        <v>4125312</v>
      </c>
      <c r="I1379">
        <v>360231</v>
      </c>
      <c r="J1379">
        <v>50867</v>
      </c>
      <c r="K1379">
        <v>10401</v>
      </c>
      <c r="L1379">
        <f>bbdd_Social_Media_Trends[[#This Row],[Likes]]+bbdd_Social_Media_Trends[[#This Row],[Shares]]+bbdd_Social_Media_Trends[[#This Row],[Comments]]</f>
        <v>421499</v>
      </c>
      <c r="M1379">
        <f>bbdd_Social_Media_Trends[[#This Row],[Interactions]]/bbdd_Social_Media_Trends[[#This Row],[Views]]</f>
        <v>0.10217384769927705</v>
      </c>
      <c r="N1379" s="1" t="s">
        <v>22</v>
      </c>
      <c r="O1379" s="4">
        <f t="shared" si="21"/>
        <v>0</v>
      </c>
    </row>
    <row r="1380" spans="1:15">
      <c r="A1380" s="1" t="s">
        <v>1420</v>
      </c>
      <c r="B1380" s="2">
        <v>45219</v>
      </c>
      <c r="C1380" s="13" t="str">
        <f>TEXT(bbdd_Social_Media_Trends[[#This Row],[Post_Date]],"aaaa-mm")</f>
        <v>2023-10</v>
      </c>
      <c r="D1380" s="1" t="s">
        <v>18</v>
      </c>
      <c r="E1380" s="1" t="s">
        <v>19</v>
      </c>
      <c r="F1380" s="1" t="s">
        <v>47</v>
      </c>
      <c r="G1380" s="1" t="s">
        <v>21</v>
      </c>
      <c r="H1380">
        <v>3262393</v>
      </c>
      <c r="I1380">
        <v>454181</v>
      </c>
      <c r="J1380">
        <v>90442</v>
      </c>
      <c r="K1380">
        <v>5100</v>
      </c>
      <c r="L1380">
        <f>bbdd_Social_Media_Trends[[#This Row],[Likes]]+bbdd_Social_Media_Trends[[#This Row],[Shares]]+bbdd_Social_Media_Trends[[#This Row],[Comments]]</f>
        <v>549723</v>
      </c>
      <c r="M1380">
        <f>bbdd_Social_Media_Trends[[#This Row],[Interactions]]/bbdd_Social_Media_Trends[[#This Row],[Views]]</f>
        <v>0.16850299764620633</v>
      </c>
      <c r="N1380" s="1" t="s">
        <v>29</v>
      </c>
      <c r="O1380" s="4">
        <f t="shared" si="21"/>
        <v>0</v>
      </c>
    </row>
    <row r="1381" spans="1:15">
      <c r="A1381" s="1" t="s">
        <v>1421</v>
      </c>
      <c r="B1381" s="2">
        <v>44670</v>
      </c>
      <c r="C1381" s="13" t="str">
        <f>TEXT(bbdd_Social_Media_Trends[[#This Row],[Post_Date]],"aaaa-mm")</f>
        <v>2022-04</v>
      </c>
      <c r="D1381" s="1" t="s">
        <v>12</v>
      </c>
      <c r="E1381" s="1" t="s">
        <v>52</v>
      </c>
      <c r="F1381" s="1" t="s">
        <v>20</v>
      </c>
      <c r="G1381" s="1" t="s">
        <v>25</v>
      </c>
      <c r="H1381">
        <v>1323089</v>
      </c>
      <c r="I1381">
        <v>321120</v>
      </c>
      <c r="J1381">
        <v>43717</v>
      </c>
      <c r="K1381">
        <v>31601</v>
      </c>
      <c r="L1381">
        <f>bbdd_Social_Media_Trends[[#This Row],[Likes]]+bbdd_Social_Media_Trends[[#This Row],[Shares]]+bbdd_Social_Media_Trends[[#This Row],[Comments]]</f>
        <v>396438</v>
      </c>
      <c r="M1381">
        <f>bbdd_Social_Media_Trends[[#This Row],[Interactions]]/bbdd_Social_Media_Trends[[#This Row],[Views]]</f>
        <v>0.29963063709244048</v>
      </c>
      <c r="N1381" s="1" t="s">
        <v>16</v>
      </c>
      <c r="O1381" s="4">
        <f t="shared" si="21"/>
        <v>0</v>
      </c>
    </row>
    <row r="1382" spans="1:15">
      <c r="A1382" s="1" t="s">
        <v>1422</v>
      </c>
      <c r="B1382" s="2">
        <v>45074</v>
      </c>
      <c r="C1382" s="13" t="str">
        <f>TEXT(bbdd_Social_Media_Trends[[#This Row],[Post_Date]],"aaaa-mm")</f>
        <v>2023-05</v>
      </c>
      <c r="D1382" s="1" t="s">
        <v>27</v>
      </c>
      <c r="E1382" s="1" t="s">
        <v>52</v>
      </c>
      <c r="F1382" s="1" t="s">
        <v>47</v>
      </c>
      <c r="G1382" s="1" t="s">
        <v>44</v>
      </c>
      <c r="H1382">
        <v>4993673</v>
      </c>
      <c r="I1382">
        <v>462012</v>
      </c>
      <c r="J1382">
        <v>14851</v>
      </c>
      <c r="K1382">
        <v>39245</v>
      </c>
      <c r="L1382">
        <f>bbdd_Social_Media_Trends[[#This Row],[Likes]]+bbdd_Social_Media_Trends[[#This Row],[Shares]]+bbdd_Social_Media_Trends[[#This Row],[Comments]]</f>
        <v>516108</v>
      </c>
      <c r="M1382">
        <f>bbdd_Social_Media_Trends[[#This Row],[Interactions]]/bbdd_Social_Media_Trends[[#This Row],[Views]]</f>
        <v>0.1033523821043148</v>
      </c>
      <c r="N1382" s="1" t="s">
        <v>29</v>
      </c>
      <c r="O1382" s="4">
        <f t="shared" si="21"/>
        <v>0</v>
      </c>
    </row>
    <row r="1383" spans="1:15">
      <c r="A1383" s="1" t="s">
        <v>1423</v>
      </c>
      <c r="B1383" s="2">
        <v>44802</v>
      </c>
      <c r="C1383" s="13" t="str">
        <f>TEXT(bbdd_Social_Media_Trends[[#This Row],[Post_Date]],"aaaa-mm")</f>
        <v>2022-08</v>
      </c>
      <c r="D1383" s="1" t="s">
        <v>27</v>
      </c>
      <c r="E1383" s="1" t="s">
        <v>39</v>
      </c>
      <c r="F1383" s="1" t="s">
        <v>20</v>
      </c>
      <c r="G1383" s="1" t="s">
        <v>60</v>
      </c>
      <c r="H1383">
        <v>1871397</v>
      </c>
      <c r="I1383">
        <v>491635</v>
      </c>
      <c r="J1383">
        <v>26412</v>
      </c>
      <c r="K1383">
        <v>40281</v>
      </c>
      <c r="L1383">
        <f>bbdd_Social_Media_Trends[[#This Row],[Likes]]+bbdd_Social_Media_Trends[[#This Row],[Shares]]+bbdd_Social_Media_Trends[[#This Row],[Comments]]</f>
        <v>558328</v>
      </c>
      <c r="M1383">
        <f>bbdd_Social_Media_Trends[[#This Row],[Interactions]]/bbdd_Social_Media_Trends[[#This Row],[Views]]</f>
        <v>0.29834823930999144</v>
      </c>
      <c r="N1383" s="1" t="s">
        <v>16</v>
      </c>
      <c r="O1383" s="4">
        <f t="shared" si="21"/>
        <v>0</v>
      </c>
    </row>
    <row r="1384" spans="1:15">
      <c r="A1384" s="1" t="s">
        <v>1424</v>
      </c>
      <c r="B1384" s="2">
        <v>44650</v>
      </c>
      <c r="C1384" s="13" t="str">
        <f>TEXT(bbdd_Social_Media_Trends[[#This Row],[Post_Date]],"aaaa-mm")</f>
        <v>2022-03</v>
      </c>
      <c r="D1384" s="1" t="s">
        <v>24</v>
      </c>
      <c r="E1384" s="1" t="s">
        <v>46</v>
      </c>
      <c r="F1384" s="1" t="s">
        <v>41</v>
      </c>
      <c r="G1384" s="1" t="s">
        <v>44</v>
      </c>
      <c r="H1384">
        <v>1091382</v>
      </c>
      <c r="I1384">
        <v>169871</v>
      </c>
      <c r="J1384">
        <v>69296</v>
      </c>
      <c r="K1384">
        <v>28132</v>
      </c>
      <c r="L1384">
        <f>bbdd_Social_Media_Trends[[#This Row],[Likes]]+bbdd_Social_Media_Trends[[#This Row],[Shares]]+bbdd_Social_Media_Trends[[#This Row],[Comments]]</f>
        <v>267299</v>
      </c>
      <c r="M1384">
        <f>bbdd_Social_Media_Trends[[#This Row],[Interactions]]/bbdd_Social_Media_Trends[[#This Row],[Views]]</f>
        <v>0.24491791141873331</v>
      </c>
      <c r="N1384" s="1" t="s">
        <v>22</v>
      </c>
      <c r="O1384" s="4">
        <f t="shared" si="21"/>
        <v>0</v>
      </c>
    </row>
    <row r="1385" spans="1:15">
      <c r="A1385" s="1" t="s">
        <v>1425</v>
      </c>
      <c r="B1385" s="2">
        <v>44866</v>
      </c>
      <c r="C1385" s="13" t="str">
        <f>TEXT(bbdd_Social_Media_Trends[[#This Row],[Post_Date]],"aaaa-mm")</f>
        <v>2022-11</v>
      </c>
      <c r="D1385" s="1" t="s">
        <v>18</v>
      </c>
      <c r="E1385" s="1" t="s">
        <v>39</v>
      </c>
      <c r="F1385" s="1" t="s">
        <v>36</v>
      </c>
      <c r="G1385" s="1" t="s">
        <v>25</v>
      </c>
      <c r="H1385">
        <v>3717231</v>
      </c>
      <c r="I1385">
        <v>417599</v>
      </c>
      <c r="J1385">
        <v>10888</v>
      </c>
      <c r="K1385">
        <v>30642</v>
      </c>
      <c r="L1385">
        <f>bbdd_Social_Media_Trends[[#This Row],[Likes]]+bbdd_Social_Media_Trends[[#This Row],[Shares]]+bbdd_Social_Media_Trends[[#This Row],[Comments]]</f>
        <v>459129</v>
      </c>
      <c r="M1385">
        <f>bbdd_Social_Media_Trends[[#This Row],[Interactions]]/bbdd_Social_Media_Trends[[#This Row],[Views]]</f>
        <v>0.12351371222288848</v>
      </c>
      <c r="N1385" s="1" t="s">
        <v>29</v>
      </c>
      <c r="O1385" s="4">
        <f t="shared" si="21"/>
        <v>0</v>
      </c>
    </row>
    <row r="1386" spans="1:15">
      <c r="A1386" s="1" t="s">
        <v>1426</v>
      </c>
      <c r="B1386" s="2">
        <v>44977</v>
      </c>
      <c r="C1386" s="13" t="str">
        <f>TEXT(bbdd_Social_Media_Trends[[#This Row],[Post_Date]],"aaaa-mm")</f>
        <v>2023-02</v>
      </c>
      <c r="D1386" s="1" t="s">
        <v>24</v>
      </c>
      <c r="E1386" s="1" t="s">
        <v>13</v>
      </c>
      <c r="F1386" s="1" t="s">
        <v>20</v>
      </c>
      <c r="G1386" s="1" t="s">
        <v>15</v>
      </c>
      <c r="H1386">
        <v>3351844</v>
      </c>
      <c r="I1386">
        <v>109560</v>
      </c>
      <c r="J1386">
        <v>72783</v>
      </c>
      <c r="K1386">
        <v>24165</v>
      </c>
      <c r="L1386">
        <f>bbdd_Social_Media_Trends[[#This Row],[Likes]]+bbdd_Social_Media_Trends[[#This Row],[Shares]]+bbdd_Social_Media_Trends[[#This Row],[Comments]]</f>
        <v>206508</v>
      </c>
      <c r="M1386">
        <f>bbdd_Social_Media_Trends[[#This Row],[Interactions]]/bbdd_Social_Media_Trends[[#This Row],[Views]]</f>
        <v>6.1610265871562042E-2</v>
      </c>
      <c r="N1386" s="1" t="s">
        <v>16</v>
      </c>
      <c r="O1386" s="4">
        <f t="shared" si="21"/>
        <v>0</v>
      </c>
    </row>
    <row r="1387" spans="1:15">
      <c r="A1387" s="1" t="s">
        <v>1427</v>
      </c>
      <c r="B1387" s="2">
        <v>44838</v>
      </c>
      <c r="C1387" s="13" t="str">
        <f>TEXT(bbdd_Social_Media_Trends[[#This Row],[Post_Date]],"aaaa-mm")</f>
        <v>2022-10</v>
      </c>
      <c r="D1387" s="1" t="s">
        <v>27</v>
      </c>
      <c r="E1387" s="1" t="s">
        <v>19</v>
      </c>
      <c r="F1387" s="1" t="s">
        <v>32</v>
      </c>
      <c r="G1387" s="1" t="s">
        <v>60</v>
      </c>
      <c r="H1387">
        <v>1088400</v>
      </c>
      <c r="I1387">
        <v>219478</v>
      </c>
      <c r="J1387">
        <v>50960</v>
      </c>
      <c r="K1387">
        <v>9544</v>
      </c>
      <c r="L1387">
        <f>bbdd_Social_Media_Trends[[#This Row],[Likes]]+bbdd_Social_Media_Trends[[#This Row],[Shares]]+bbdd_Social_Media_Trends[[#This Row],[Comments]]</f>
        <v>279982</v>
      </c>
      <c r="M1387">
        <f>bbdd_Social_Media_Trends[[#This Row],[Interactions]]/bbdd_Social_Media_Trends[[#This Row],[Views]]</f>
        <v>0.25724182285924291</v>
      </c>
      <c r="N1387" s="1" t="s">
        <v>29</v>
      </c>
      <c r="O1387" s="4">
        <f t="shared" si="21"/>
        <v>0</v>
      </c>
    </row>
    <row r="1388" spans="1:15">
      <c r="A1388" s="1" t="s">
        <v>1428</v>
      </c>
      <c r="B1388" s="2">
        <v>45152</v>
      </c>
      <c r="C1388" s="13" t="str">
        <f>TEXT(bbdd_Social_Media_Trends[[#This Row],[Post_Date]],"aaaa-mm")</f>
        <v>2023-08</v>
      </c>
      <c r="D1388" s="1" t="s">
        <v>12</v>
      </c>
      <c r="E1388" s="1" t="s">
        <v>46</v>
      </c>
      <c r="F1388" s="1" t="s">
        <v>36</v>
      </c>
      <c r="G1388" s="1" t="s">
        <v>15</v>
      </c>
      <c r="H1388">
        <v>1068851</v>
      </c>
      <c r="I1388">
        <v>486900</v>
      </c>
      <c r="J1388">
        <v>57469</v>
      </c>
      <c r="K1388">
        <v>18804</v>
      </c>
      <c r="L1388">
        <f>bbdd_Social_Media_Trends[[#This Row],[Likes]]+bbdd_Social_Media_Trends[[#This Row],[Shares]]+bbdd_Social_Media_Trends[[#This Row],[Comments]]</f>
        <v>563173</v>
      </c>
      <c r="M1388">
        <f>bbdd_Social_Media_Trends[[#This Row],[Interactions]]/bbdd_Social_Media_Trends[[#This Row],[Views]]</f>
        <v>0.52689570389137497</v>
      </c>
      <c r="N1388" s="1" t="s">
        <v>29</v>
      </c>
      <c r="O1388" s="4">
        <f t="shared" si="21"/>
        <v>0</v>
      </c>
    </row>
    <row r="1389" spans="1:15">
      <c r="A1389" s="1" t="s">
        <v>1429</v>
      </c>
      <c r="B1389" s="2">
        <v>44900</v>
      </c>
      <c r="C1389" s="13" t="str">
        <f>TEXT(bbdd_Social_Media_Trends[[#This Row],[Post_Date]],"aaaa-mm")</f>
        <v>2022-12</v>
      </c>
      <c r="D1389" s="1" t="s">
        <v>27</v>
      </c>
      <c r="E1389" s="1" t="s">
        <v>57</v>
      </c>
      <c r="F1389" s="1" t="s">
        <v>20</v>
      </c>
      <c r="G1389" s="1" t="s">
        <v>25</v>
      </c>
      <c r="H1389">
        <v>4256215</v>
      </c>
      <c r="I1389">
        <v>226028</v>
      </c>
      <c r="J1389">
        <v>42182</v>
      </c>
      <c r="K1389">
        <v>44655</v>
      </c>
      <c r="L1389">
        <f>bbdd_Social_Media_Trends[[#This Row],[Likes]]+bbdd_Social_Media_Trends[[#This Row],[Shares]]+bbdd_Social_Media_Trends[[#This Row],[Comments]]</f>
        <v>312865</v>
      </c>
      <c r="M1389">
        <f>bbdd_Social_Media_Trends[[#This Row],[Interactions]]/bbdd_Social_Media_Trends[[#This Row],[Views]]</f>
        <v>7.3507799770453325E-2</v>
      </c>
      <c r="N1389" s="1" t="s">
        <v>29</v>
      </c>
      <c r="O1389" s="4">
        <f t="shared" si="21"/>
        <v>0</v>
      </c>
    </row>
    <row r="1390" spans="1:15">
      <c r="A1390" s="1" t="s">
        <v>1430</v>
      </c>
      <c r="B1390" s="2">
        <v>45056</v>
      </c>
      <c r="C1390" s="13" t="str">
        <f>TEXT(bbdd_Social_Media_Trends[[#This Row],[Post_Date]],"aaaa-mm")</f>
        <v>2023-05</v>
      </c>
      <c r="D1390" s="1" t="s">
        <v>24</v>
      </c>
      <c r="E1390" s="1" t="s">
        <v>19</v>
      </c>
      <c r="F1390" s="1" t="s">
        <v>32</v>
      </c>
      <c r="G1390" s="1" t="s">
        <v>50</v>
      </c>
      <c r="H1390">
        <v>2875825</v>
      </c>
      <c r="I1390">
        <v>267989</v>
      </c>
      <c r="J1390">
        <v>33779</v>
      </c>
      <c r="K1390">
        <v>31998</v>
      </c>
      <c r="L1390">
        <f>bbdd_Social_Media_Trends[[#This Row],[Likes]]+bbdd_Social_Media_Trends[[#This Row],[Shares]]+bbdd_Social_Media_Trends[[#This Row],[Comments]]</f>
        <v>333766</v>
      </c>
      <c r="M1390">
        <f>bbdd_Social_Media_Trends[[#This Row],[Interactions]]/bbdd_Social_Media_Trends[[#This Row],[Views]]</f>
        <v>0.11605921778967775</v>
      </c>
      <c r="N1390" s="1" t="s">
        <v>16</v>
      </c>
      <c r="O1390" s="4">
        <f t="shared" si="21"/>
        <v>0</v>
      </c>
    </row>
    <row r="1391" spans="1:15">
      <c r="A1391" s="1" t="s">
        <v>1431</v>
      </c>
      <c r="B1391" s="2">
        <v>44736</v>
      </c>
      <c r="C1391" s="13" t="str">
        <f>TEXT(bbdd_Social_Media_Trends[[#This Row],[Post_Date]],"aaaa-mm")</f>
        <v>2022-06</v>
      </c>
      <c r="D1391" s="1" t="s">
        <v>27</v>
      </c>
      <c r="E1391" s="1" t="s">
        <v>57</v>
      </c>
      <c r="F1391" s="1" t="s">
        <v>36</v>
      </c>
      <c r="G1391" s="1" t="s">
        <v>44</v>
      </c>
      <c r="H1391">
        <v>1064061</v>
      </c>
      <c r="I1391">
        <v>290505</v>
      </c>
      <c r="J1391">
        <v>80733</v>
      </c>
      <c r="K1391">
        <v>47868</v>
      </c>
      <c r="L1391">
        <f>bbdd_Social_Media_Trends[[#This Row],[Likes]]+bbdd_Social_Media_Trends[[#This Row],[Shares]]+bbdd_Social_Media_Trends[[#This Row],[Comments]]</f>
        <v>419106</v>
      </c>
      <c r="M1391">
        <f>bbdd_Social_Media_Trends[[#This Row],[Interactions]]/bbdd_Social_Media_Trends[[#This Row],[Views]]</f>
        <v>0.39387403541714244</v>
      </c>
      <c r="N1391" s="1" t="s">
        <v>29</v>
      </c>
      <c r="O1391" s="4">
        <f t="shared" si="21"/>
        <v>0</v>
      </c>
    </row>
    <row r="1392" spans="1:15">
      <c r="A1392" s="1" t="s">
        <v>1432</v>
      </c>
      <c r="B1392" s="2">
        <v>44754</v>
      </c>
      <c r="C1392" s="13" t="str">
        <f>TEXT(bbdd_Social_Media_Trends[[#This Row],[Post_Date]],"aaaa-mm")</f>
        <v>2022-07</v>
      </c>
      <c r="D1392" s="1" t="s">
        <v>12</v>
      </c>
      <c r="E1392" s="1" t="s">
        <v>52</v>
      </c>
      <c r="F1392" s="1" t="s">
        <v>47</v>
      </c>
      <c r="G1392" s="1" t="s">
        <v>50</v>
      </c>
      <c r="H1392">
        <v>3806689</v>
      </c>
      <c r="I1392">
        <v>20540</v>
      </c>
      <c r="J1392">
        <v>47457</v>
      </c>
      <c r="K1392">
        <v>9403</v>
      </c>
      <c r="L1392">
        <f>bbdd_Social_Media_Trends[[#This Row],[Likes]]+bbdd_Social_Media_Trends[[#This Row],[Shares]]+bbdd_Social_Media_Trends[[#This Row],[Comments]]</f>
        <v>77400</v>
      </c>
      <c r="M1392">
        <f>bbdd_Social_Media_Trends[[#This Row],[Interactions]]/bbdd_Social_Media_Trends[[#This Row],[Views]]</f>
        <v>2.0332630272659521E-2</v>
      </c>
      <c r="N1392" s="1" t="s">
        <v>16</v>
      </c>
      <c r="O1392" s="4">
        <f t="shared" si="21"/>
        <v>0</v>
      </c>
    </row>
    <row r="1393" spans="1:15">
      <c r="A1393" s="1" t="s">
        <v>1433</v>
      </c>
      <c r="B1393" s="2">
        <v>44621</v>
      </c>
      <c r="C1393" s="13" t="str">
        <f>TEXT(bbdd_Social_Media_Trends[[#This Row],[Post_Date]],"aaaa-mm")</f>
        <v>2022-03</v>
      </c>
      <c r="D1393" s="1" t="s">
        <v>24</v>
      </c>
      <c r="E1393" s="1" t="s">
        <v>39</v>
      </c>
      <c r="F1393" s="1" t="s">
        <v>32</v>
      </c>
      <c r="G1393" s="1" t="s">
        <v>37</v>
      </c>
      <c r="H1393">
        <v>4581334</v>
      </c>
      <c r="I1393">
        <v>82540</v>
      </c>
      <c r="J1393">
        <v>38617</v>
      </c>
      <c r="K1393">
        <v>2955</v>
      </c>
      <c r="L1393">
        <f>bbdd_Social_Media_Trends[[#This Row],[Likes]]+bbdd_Social_Media_Trends[[#This Row],[Shares]]+bbdd_Social_Media_Trends[[#This Row],[Comments]]</f>
        <v>124112</v>
      </c>
      <c r="M1393">
        <f>bbdd_Social_Media_Trends[[#This Row],[Interactions]]/bbdd_Social_Media_Trends[[#This Row],[Views]]</f>
        <v>2.7090799317404057E-2</v>
      </c>
      <c r="N1393" s="1" t="s">
        <v>16</v>
      </c>
      <c r="O1393" s="4">
        <f t="shared" si="21"/>
        <v>0</v>
      </c>
    </row>
    <row r="1394" spans="1:15">
      <c r="A1394" s="1" t="s">
        <v>1434</v>
      </c>
      <c r="B1394" s="2">
        <v>44925</v>
      </c>
      <c r="C1394" s="13" t="str">
        <f>TEXT(bbdd_Social_Media_Trends[[#This Row],[Post_Date]],"aaaa-mm")</f>
        <v>2022-12</v>
      </c>
      <c r="D1394" s="1" t="s">
        <v>12</v>
      </c>
      <c r="E1394" s="1" t="s">
        <v>13</v>
      </c>
      <c r="F1394" s="1" t="s">
        <v>20</v>
      </c>
      <c r="G1394" s="1" t="s">
        <v>21</v>
      </c>
      <c r="H1394">
        <v>1122575</v>
      </c>
      <c r="I1394">
        <v>36002</v>
      </c>
      <c r="J1394">
        <v>75771</v>
      </c>
      <c r="K1394">
        <v>49277</v>
      </c>
      <c r="L1394">
        <f>bbdd_Social_Media_Trends[[#This Row],[Likes]]+bbdd_Social_Media_Trends[[#This Row],[Shares]]+bbdd_Social_Media_Trends[[#This Row],[Comments]]</f>
        <v>161050</v>
      </c>
      <c r="M1394">
        <f>bbdd_Social_Media_Trends[[#This Row],[Interactions]]/bbdd_Social_Media_Trends[[#This Row],[Views]]</f>
        <v>0.14346480190633143</v>
      </c>
      <c r="N1394" s="1" t="s">
        <v>22</v>
      </c>
      <c r="O1394" s="4">
        <f t="shared" si="21"/>
        <v>0</v>
      </c>
    </row>
    <row r="1395" spans="1:15">
      <c r="A1395" s="1" t="s">
        <v>1435</v>
      </c>
      <c r="B1395" s="2">
        <v>45100</v>
      </c>
      <c r="C1395" s="13" t="str">
        <f>TEXT(bbdd_Social_Media_Trends[[#This Row],[Post_Date]],"aaaa-mm")</f>
        <v>2023-06</v>
      </c>
      <c r="D1395" s="1" t="s">
        <v>12</v>
      </c>
      <c r="E1395" s="1" t="s">
        <v>39</v>
      </c>
      <c r="F1395" s="1" t="s">
        <v>14</v>
      </c>
      <c r="G1395" s="1" t="s">
        <v>15</v>
      </c>
      <c r="H1395">
        <v>3589440</v>
      </c>
      <c r="I1395">
        <v>232704</v>
      </c>
      <c r="J1395">
        <v>14507</v>
      </c>
      <c r="K1395">
        <v>29927</v>
      </c>
      <c r="L1395">
        <f>bbdd_Social_Media_Trends[[#This Row],[Likes]]+bbdd_Social_Media_Trends[[#This Row],[Shares]]+bbdd_Social_Media_Trends[[#This Row],[Comments]]</f>
        <v>277138</v>
      </c>
      <c r="M1395">
        <f>bbdd_Social_Media_Trends[[#This Row],[Interactions]]/bbdd_Social_Media_Trends[[#This Row],[Views]]</f>
        <v>7.7209258268699302E-2</v>
      </c>
      <c r="N1395" s="1" t="s">
        <v>16</v>
      </c>
      <c r="O1395" s="4">
        <f t="shared" si="21"/>
        <v>0</v>
      </c>
    </row>
    <row r="1396" spans="1:15">
      <c r="A1396" s="1" t="s">
        <v>1436</v>
      </c>
      <c r="B1396" s="2">
        <v>44688</v>
      </c>
      <c r="C1396" s="13" t="str">
        <f>TEXT(bbdd_Social_Media_Trends[[#This Row],[Post_Date]],"aaaa-mm")</f>
        <v>2022-05</v>
      </c>
      <c r="D1396" s="1" t="s">
        <v>24</v>
      </c>
      <c r="E1396" s="1" t="s">
        <v>49</v>
      </c>
      <c r="F1396" s="1" t="s">
        <v>32</v>
      </c>
      <c r="G1396" s="1" t="s">
        <v>50</v>
      </c>
      <c r="H1396">
        <v>3436501</v>
      </c>
      <c r="I1396">
        <v>353078</v>
      </c>
      <c r="J1396">
        <v>6086</v>
      </c>
      <c r="K1396">
        <v>47414</v>
      </c>
      <c r="L1396">
        <f>bbdd_Social_Media_Trends[[#This Row],[Likes]]+bbdd_Social_Media_Trends[[#This Row],[Shares]]+bbdd_Social_Media_Trends[[#This Row],[Comments]]</f>
        <v>406578</v>
      </c>
      <c r="M1396">
        <f>bbdd_Social_Media_Trends[[#This Row],[Interactions]]/bbdd_Social_Media_Trends[[#This Row],[Views]]</f>
        <v>0.11831161987149139</v>
      </c>
      <c r="N1396" s="1" t="s">
        <v>22</v>
      </c>
      <c r="O1396" s="4">
        <f t="shared" si="21"/>
        <v>0</v>
      </c>
    </row>
    <row r="1397" spans="1:15">
      <c r="A1397" s="1" t="s">
        <v>1437</v>
      </c>
      <c r="B1397" s="2">
        <v>44973</v>
      </c>
      <c r="C1397" s="13" t="str">
        <f>TEXT(bbdd_Social_Media_Trends[[#This Row],[Post_Date]],"aaaa-mm")</f>
        <v>2023-02</v>
      </c>
      <c r="D1397" s="1" t="s">
        <v>27</v>
      </c>
      <c r="E1397" s="1" t="s">
        <v>19</v>
      </c>
      <c r="F1397" s="1" t="s">
        <v>41</v>
      </c>
      <c r="G1397" s="1" t="s">
        <v>28</v>
      </c>
      <c r="H1397">
        <v>4946463</v>
      </c>
      <c r="I1397">
        <v>445158</v>
      </c>
      <c r="J1397">
        <v>72002</v>
      </c>
      <c r="K1397">
        <v>36183</v>
      </c>
      <c r="L1397">
        <f>bbdd_Social_Media_Trends[[#This Row],[Likes]]+bbdd_Social_Media_Trends[[#This Row],[Shares]]+bbdd_Social_Media_Trends[[#This Row],[Comments]]</f>
        <v>553343</v>
      </c>
      <c r="M1397">
        <f>bbdd_Social_Media_Trends[[#This Row],[Interactions]]/bbdd_Social_Media_Trends[[#This Row],[Views]]</f>
        <v>0.1118663982728669</v>
      </c>
      <c r="N1397" s="1" t="s">
        <v>29</v>
      </c>
      <c r="O1397" s="4">
        <f t="shared" si="21"/>
        <v>0</v>
      </c>
    </row>
    <row r="1398" spans="1:15">
      <c r="A1398" s="1" t="s">
        <v>1438</v>
      </c>
      <c r="B1398" s="2">
        <v>44732</v>
      </c>
      <c r="C1398" s="13" t="str">
        <f>TEXT(bbdd_Social_Media_Trends[[#This Row],[Post_Date]],"aaaa-mm")</f>
        <v>2022-06</v>
      </c>
      <c r="D1398" s="1" t="s">
        <v>24</v>
      </c>
      <c r="E1398" s="1" t="s">
        <v>13</v>
      </c>
      <c r="F1398" s="1" t="s">
        <v>47</v>
      </c>
      <c r="G1398" s="1" t="s">
        <v>60</v>
      </c>
      <c r="H1398">
        <v>1687923</v>
      </c>
      <c r="I1398">
        <v>409229</v>
      </c>
      <c r="J1398">
        <v>27714</v>
      </c>
      <c r="K1398">
        <v>13106</v>
      </c>
      <c r="L1398">
        <f>bbdd_Social_Media_Trends[[#This Row],[Likes]]+bbdd_Social_Media_Trends[[#This Row],[Shares]]+bbdd_Social_Media_Trends[[#This Row],[Comments]]</f>
        <v>450049</v>
      </c>
      <c r="M1398">
        <f>bbdd_Social_Media_Trends[[#This Row],[Interactions]]/bbdd_Social_Media_Trends[[#This Row],[Views]]</f>
        <v>0.26662886873394104</v>
      </c>
      <c r="N1398" s="1" t="s">
        <v>22</v>
      </c>
      <c r="O1398" s="4">
        <f t="shared" si="21"/>
        <v>0</v>
      </c>
    </row>
    <row r="1399" spans="1:15">
      <c r="A1399" s="1" t="s">
        <v>1439</v>
      </c>
      <c r="B1399" s="2">
        <v>44935</v>
      </c>
      <c r="C1399" s="13" t="str">
        <f>TEXT(bbdd_Social_Media_Trends[[#This Row],[Post_Date]],"aaaa-mm")</f>
        <v>2023-01</v>
      </c>
      <c r="D1399" s="1" t="s">
        <v>12</v>
      </c>
      <c r="E1399" s="1" t="s">
        <v>31</v>
      </c>
      <c r="F1399" s="1" t="s">
        <v>41</v>
      </c>
      <c r="G1399" s="1" t="s">
        <v>25</v>
      </c>
      <c r="H1399">
        <v>924656</v>
      </c>
      <c r="I1399">
        <v>154970</v>
      </c>
      <c r="J1399">
        <v>2083</v>
      </c>
      <c r="K1399">
        <v>31448</v>
      </c>
      <c r="L1399">
        <f>bbdd_Social_Media_Trends[[#This Row],[Likes]]+bbdd_Social_Media_Trends[[#This Row],[Shares]]+bbdd_Social_Media_Trends[[#This Row],[Comments]]</f>
        <v>188501</v>
      </c>
      <c r="M1399">
        <f>bbdd_Social_Media_Trends[[#This Row],[Interactions]]/bbdd_Social_Media_Trends[[#This Row],[Views]]</f>
        <v>0.20386067899845997</v>
      </c>
      <c r="N1399" s="1" t="s">
        <v>16</v>
      </c>
      <c r="O1399" s="4">
        <f t="shared" si="21"/>
        <v>0</v>
      </c>
    </row>
    <row r="1400" spans="1:15">
      <c r="A1400" s="1" t="s">
        <v>1440</v>
      </c>
      <c r="B1400" s="2">
        <v>45240</v>
      </c>
      <c r="C1400" s="13" t="str">
        <f>TEXT(bbdd_Social_Media_Trends[[#This Row],[Post_Date]],"aaaa-mm")</f>
        <v>2023-11</v>
      </c>
      <c r="D1400" s="1" t="s">
        <v>27</v>
      </c>
      <c r="E1400" s="1" t="s">
        <v>39</v>
      </c>
      <c r="F1400" s="1" t="s">
        <v>20</v>
      </c>
      <c r="G1400" s="1" t="s">
        <v>60</v>
      </c>
      <c r="H1400">
        <v>3630952</v>
      </c>
      <c r="I1400">
        <v>413617</v>
      </c>
      <c r="J1400">
        <v>89862</v>
      </c>
      <c r="K1400">
        <v>4384</v>
      </c>
      <c r="L1400">
        <f>bbdd_Social_Media_Trends[[#This Row],[Likes]]+bbdd_Social_Media_Trends[[#This Row],[Shares]]+bbdd_Social_Media_Trends[[#This Row],[Comments]]</f>
        <v>507863</v>
      </c>
      <c r="M1400">
        <f>bbdd_Social_Media_Trends[[#This Row],[Interactions]]/bbdd_Social_Media_Trends[[#This Row],[Views]]</f>
        <v>0.13987048024870613</v>
      </c>
      <c r="N1400" s="1" t="s">
        <v>22</v>
      </c>
      <c r="O1400" s="4">
        <f t="shared" si="21"/>
        <v>0</v>
      </c>
    </row>
    <row r="1401" spans="1:15">
      <c r="A1401" s="1" t="s">
        <v>1441</v>
      </c>
      <c r="B1401" s="2">
        <v>44937</v>
      </c>
      <c r="C1401" s="13" t="str">
        <f>TEXT(bbdd_Social_Media_Trends[[#This Row],[Post_Date]],"aaaa-mm")</f>
        <v>2023-01</v>
      </c>
      <c r="D1401" s="1" t="s">
        <v>18</v>
      </c>
      <c r="E1401" s="1" t="s">
        <v>35</v>
      </c>
      <c r="F1401" s="1" t="s">
        <v>41</v>
      </c>
      <c r="G1401" s="1" t="s">
        <v>28</v>
      </c>
      <c r="H1401">
        <v>23823</v>
      </c>
      <c r="I1401">
        <v>40878</v>
      </c>
      <c r="J1401">
        <v>92816</v>
      </c>
      <c r="K1401">
        <v>32364</v>
      </c>
      <c r="L1401">
        <f>bbdd_Social_Media_Trends[[#This Row],[Likes]]+bbdd_Social_Media_Trends[[#This Row],[Shares]]+bbdd_Social_Media_Trends[[#This Row],[Comments]]</f>
        <v>166058</v>
      </c>
      <c r="M1401">
        <f>bbdd_Social_Media_Trends[[#This Row],[Interactions]]/bbdd_Social_Media_Trends[[#This Row],[Views]]</f>
        <v>6.9704907022625191</v>
      </c>
      <c r="N1401" s="1" t="s">
        <v>22</v>
      </c>
      <c r="O1401" s="4">
        <f t="shared" si="21"/>
        <v>0</v>
      </c>
    </row>
    <row r="1402" spans="1:15">
      <c r="A1402" s="1" t="s">
        <v>1442</v>
      </c>
      <c r="B1402" s="2">
        <v>44631</v>
      </c>
      <c r="C1402" s="13" t="str">
        <f>TEXT(bbdd_Social_Media_Trends[[#This Row],[Post_Date]],"aaaa-mm")</f>
        <v>2022-03</v>
      </c>
      <c r="D1402" s="1" t="s">
        <v>24</v>
      </c>
      <c r="E1402" s="1" t="s">
        <v>57</v>
      </c>
      <c r="F1402" s="1" t="s">
        <v>14</v>
      </c>
      <c r="G1402" s="1" t="s">
        <v>44</v>
      </c>
      <c r="H1402">
        <v>3270361</v>
      </c>
      <c r="I1402">
        <v>115776</v>
      </c>
      <c r="J1402">
        <v>61334</v>
      </c>
      <c r="K1402">
        <v>8923</v>
      </c>
      <c r="L1402">
        <f>bbdd_Social_Media_Trends[[#This Row],[Likes]]+bbdd_Social_Media_Trends[[#This Row],[Shares]]+bbdd_Social_Media_Trends[[#This Row],[Comments]]</f>
        <v>186033</v>
      </c>
      <c r="M1402">
        <f>bbdd_Social_Media_Trends[[#This Row],[Interactions]]/bbdd_Social_Media_Trends[[#This Row],[Views]]</f>
        <v>5.6884545773387099E-2</v>
      </c>
      <c r="N1402" s="1" t="s">
        <v>29</v>
      </c>
      <c r="O1402" s="4">
        <f t="shared" si="21"/>
        <v>0</v>
      </c>
    </row>
    <row r="1403" spans="1:15">
      <c r="A1403" s="1" t="s">
        <v>1443</v>
      </c>
      <c r="B1403" s="2">
        <v>44577</v>
      </c>
      <c r="C1403" s="13" t="str">
        <f>TEXT(bbdd_Social_Media_Trends[[#This Row],[Post_Date]],"aaaa-mm")</f>
        <v>2022-01</v>
      </c>
      <c r="D1403" s="1" t="s">
        <v>12</v>
      </c>
      <c r="E1403" s="1" t="s">
        <v>52</v>
      </c>
      <c r="F1403" s="1" t="s">
        <v>14</v>
      </c>
      <c r="G1403" s="1" t="s">
        <v>15</v>
      </c>
      <c r="H1403">
        <v>534126</v>
      </c>
      <c r="I1403">
        <v>87051</v>
      </c>
      <c r="J1403">
        <v>54840</v>
      </c>
      <c r="K1403">
        <v>1455</v>
      </c>
      <c r="L1403">
        <f>bbdd_Social_Media_Trends[[#This Row],[Likes]]+bbdd_Social_Media_Trends[[#This Row],[Shares]]+bbdd_Social_Media_Trends[[#This Row],[Comments]]</f>
        <v>143346</v>
      </c>
      <c r="M1403">
        <f>bbdd_Social_Media_Trends[[#This Row],[Interactions]]/bbdd_Social_Media_Trends[[#This Row],[Views]]</f>
        <v>0.26837487783781355</v>
      </c>
      <c r="N1403" s="1" t="s">
        <v>22</v>
      </c>
      <c r="O1403" s="4">
        <f t="shared" si="21"/>
        <v>0</v>
      </c>
    </row>
    <row r="1404" spans="1:15">
      <c r="A1404" s="1" t="s">
        <v>1444</v>
      </c>
      <c r="B1404" s="2">
        <v>45082</v>
      </c>
      <c r="C1404" s="13" t="str">
        <f>TEXT(bbdd_Social_Media_Trends[[#This Row],[Post_Date]],"aaaa-mm")</f>
        <v>2023-06</v>
      </c>
      <c r="D1404" s="1" t="s">
        <v>12</v>
      </c>
      <c r="E1404" s="1" t="s">
        <v>35</v>
      </c>
      <c r="F1404" s="1" t="s">
        <v>14</v>
      </c>
      <c r="G1404" s="1" t="s">
        <v>44</v>
      </c>
      <c r="H1404">
        <v>4126231</v>
      </c>
      <c r="I1404">
        <v>268495</v>
      </c>
      <c r="J1404">
        <v>57440</v>
      </c>
      <c r="K1404">
        <v>8547</v>
      </c>
      <c r="L1404">
        <f>bbdd_Social_Media_Trends[[#This Row],[Likes]]+bbdd_Social_Media_Trends[[#This Row],[Shares]]+bbdd_Social_Media_Trends[[#This Row],[Comments]]</f>
        <v>334482</v>
      </c>
      <c r="M1404">
        <f>bbdd_Social_Media_Trends[[#This Row],[Interactions]]/bbdd_Social_Media_Trends[[#This Row],[Views]]</f>
        <v>8.1062354482819787E-2</v>
      </c>
      <c r="N1404" s="1" t="s">
        <v>22</v>
      </c>
      <c r="O1404" s="4">
        <f t="shared" si="21"/>
        <v>0</v>
      </c>
    </row>
    <row r="1405" spans="1:15">
      <c r="A1405" s="1" t="s">
        <v>1445</v>
      </c>
      <c r="B1405" s="2">
        <v>45136</v>
      </c>
      <c r="C1405" s="13" t="str">
        <f>TEXT(bbdd_Social_Media_Trends[[#This Row],[Post_Date]],"aaaa-mm")</f>
        <v>2023-07</v>
      </c>
      <c r="D1405" s="1" t="s">
        <v>27</v>
      </c>
      <c r="E1405" s="1" t="s">
        <v>57</v>
      </c>
      <c r="F1405" s="1" t="s">
        <v>36</v>
      </c>
      <c r="G1405" s="1" t="s">
        <v>21</v>
      </c>
      <c r="H1405">
        <v>4883178</v>
      </c>
      <c r="I1405">
        <v>104079</v>
      </c>
      <c r="J1405">
        <v>97157</v>
      </c>
      <c r="K1405">
        <v>25266</v>
      </c>
      <c r="L1405">
        <f>bbdd_Social_Media_Trends[[#This Row],[Likes]]+bbdd_Social_Media_Trends[[#This Row],[Shares]]+bbdd_Social_Media_Trends[[#This Row],[Comments]]</f>
        <v>226502</v>
      </c>
      <c r="M1405">
        <f>bbdd_Social_Media_Trends[[#This Row],[Interactions]]/bbdd_Social_Media_Trends[[#This Row],[Views]]</f>
        <v>4.6384137543214687E-2</v>
      </c>
      <c r="N1405" s="1" t="s">
        <v>22</v>
      </c>
      <c r="O1405" s="4">
        <f t="shared" si="21"/>
        <v>0</v>
      </c>
    </row>
    <row r="1406" spans="1:15">
      <c r="A1406" s="1" t="s">
        <v>1446</v>
      </c>
      <c r="B1406" s="2">
        <v>44824</v>
      </c>
      <c r="C1406" s="13" t="str">
        <f>TEXT(bbdd_Social_Media_Trends[[#This Row],[Post_Date]],"aaaa-mm")</f>
        <v>2022-09</v>
      </c>
      <c r="D1406" s="1" t="s">
        <v>18</v>
      </c>
      <c r="E1406" s="1" t="s">
        <v>46</v>
      </c>
      <c r="F1406" s="1" t="s">
        <v>32</v>
      </c>
      <c r="G1406" s="1" t="s">
        <v>15</v>
      </c>
      <c r="H1406">
        <v>1749951</v>
      </c>
      <c r="I1406">
        <v>204875</v>
      </c>
      <c r="J1406">
        <v>35997</v>
      </c>
      <c r="K1406">
        <v>12109</v>
      </c>
      <c r="L1406">
        <f>bbdd_Social_Media_Trends[[#This Row],[Likes]]+bbdd_Social_Media_Trends[[#This Row],[Shares]]+bbdd_Social_Media_Trends[[#This Row],[Comments]]</f>
        <v>252981</v>
      </c>
      <c r="M1406">
        <f>bbdd_Social_Media_Trends[[#This Row],[Interactions]]/bbdd_Social_Media_Trends[[#This Row],[Views]]</f>
        <v>0.14456461923791009</v>
      </c>
      <c r="N1406" s="1" t="s">
        <v>29</v>
      </c>
      <c r="O1406" s="4">
        <f t="shared" si="21"/>
        <v>0</v>
      </c>
    </row>
    <row r="1407" spans="1:15">
      <c r="A1407" s="1" t="s">
        <v>1447</v>
      </c>
      <c r="B1407" s="2">
        <v>45289</v>
      </c>
      <c r="C1407" s="13" t="str">
        <f>TEXT(bbdd_Social_Media_Trends[[#This Row],[Post_Date]],"aaaa-mm")</f>
        <v>2023-12</v>
      </c>
      <c r="D1407" s="1" t="s">
        <v>12</v>
      </c>
      <c r="E1407" s="1" t="s">
        <v>35</v>
      </c>
      <c r="F1407" s="1" t="s">
        <v>14</v>
      </c>
      <c r="G1407" s="1" t="s">
        <v>37</v>
      </c>
      <c r="H1407">
        <v>215435</v>
      </c>
      <c r="I1407">
        <v>384718</v>
      </c>
      <c r="J1407">
        <v>41860</v>
      </c>
      <c r="K1407">
        <v>11247</v>
      </c>
      <c r="L1407">
        <f>bbdd_Social_Media_Trends[[#This Row],[Likes]]+bbdd_Social_Media_Trends[[#This Row],[Shares]]+bbdd_Social_Media_Trends[[#This Row],[Comments]]</f>
        <v>437825</v>
      </c>
      <c r="M1407">
        <f>bbdd_Social_Media_Trends[[#This Row],[Interactions]]/bbdd_Social_Media_Trends[[#This Row],[Views]]</f>
        <v>2.0322835193909996</v>
      </c>
      <c r="N1407" s="1" t="s">
        <v>22</v>
      </c>
      <c r="O1407" s="4">
        <f t="shared" si="21"/>
        <v>0</v>
      </c>
    </row>
    <row r="1408" spans="1:15">
      <c r="A1408" s="1" t="s">
        <v>1448</v>
      </c>
      <c r="B1408" s="2">
        <v>44877</v>
      </c>
      <c r="C1408" s="13" t="str">
        <f>TEXT(bbdd_Social_Media_Trends[[#This Row],[Post_Date]],"aaaa-mm")</f>
        <v>2022-11</v>
      </c>
      <c r="D1408" s="1" t="s">
        <v>12</v>
      </c>
      <c r="E1408" s="1" t="s">
        <v>31</v>
      </c>
      <c r="F1408" s="1" t="s">
        <v>41</v>
      </c>
      <c r="G1408" s="1" t="s">
        <v>37</v>
      </c>
      <c r="H1408">
        <v>1166376</v>
      </c>
      <c r="I1408">
        <v>489633</v>
      </c>
      <c r="J1408">
        <v>74135</v>
      </c>
      <c r="K1408">
        <v>5827</v>
      </c>
      <c r="L1408">
        <f>bbdd_Social_Media_Trends[[#This Row],[Likes]]+bbdd_Social_Media_Trends[[#This Row],[Shares]]+bbdd_Social_Media_Trends[[#This Row],[Comments]]</f>
        <v>569595</v>
      </c>
      <c r="M1408">
        <f>bbdd_Social_Media_Trends[[#This Row],[Interactions]]/bbdd_Social_Media_Trends[[#This Row],[Views]]</f>
        <v>0.48834595362044486</v>
      </c>
      <c r="N1408" s="1" t="s">
        <v>29</v>
      </c>
      <c r="O1408" s="4">
        <f t="shared" si="21"/>
        <v>0</v>
      </c>
    </row>
    <row r="1409" spans="1:15">
      <c r="A1409" s="1" t="s">
        <v>1449</v>
      </c>
      <c r="B1409" s="2">
        <v>44605</v>
      </c>
      <c r="C1409" s="13" t="str">
        <f>TEXT(bbdd_Social_Media_Trends[[#This Row],[Post_Date]],"aaaa-mm")</f>
        <v>2022-02</v>
      </c>
      <c r="D1409" s="1" t="s">
        <v>18</v>
      </c>
      <c r="E1409" s="1" t="s">
        <v>39</v>
      </c>
      <c r="F1409" s="1" t="s">
        <v>32</v>
      </c>
      <c r="G1409" s="1" t="s">
        <v>15</v>
      </c>
      <c r="H1409">
        <v>4096709</v>
      </c>
      <c r="I1409">
        <v>436110</v>
      </c>
      <c r="J1409">
        <v>99307</v>
      </c>
      <c r="K1409">
        <v>43672</v>
      </c>
      <c r="L1409">
        <f>bbdd_Social_Media_Trends[[#This Row],[Likes]]+bbdd_Social_Media_Trends[[#This Row],[Shares]]+bbdd_Social_Media_Trends[[#This Row],[Comments]]</f>
        <v>579089</v>
      </c>
      <c r="M1409">
        <f>bbdd_Social_Media_Trends[[#This Row],[Interactions]]/bbdd_Social_Media_Trends[[#This Row],[Views]]</f>
        <v>0.14135468250246722</v>
      </c>
      <c r="N1409" s="1" t="s">
        <v>22</v>
      </c>
      <c r="O1409" s="4">
        <f t="shared" si="21"/>
        <v>0</v>
      </c>
    </row>
    <row r="1410" spans="1:15">
      <c r="A1410" s="1" t="s">
        <v>1450</v>
      </c>
      <c r="B1410" s="2">
        <v>44808</v>
      </c>
      <c r="C1410" s="13" t="str">
        <f>TEXT(bbdd_Social_Media_Trends[[#This Row],[Post_Date]],"aaaa-mm")</f>
        <v>2022-09</v>
      </c>
      <c r="D1410" s="1" t="s">
        <v>12</v>
      </c>
      <c r="E1410" s="1" t="s">
        <v>39</v>
      </c>
      <c r="F1410" s="1" t="s">
        <v>47</v>
      </c>
      <c r="G1410" s="1" t="s">
        <v>25</v>
      </c>
      <c r="H1410">
        <v>4482940</v>
      </c>
      <c r="I1410">
        <v>45442</v>
      </c>
      <c r="J1410">
        <v>17114</v>
      </c>
      <c r="K1410">
        <v>47200</v>
      </c>
      <c r="L1410">
        <f>bbdd_Social_Media_Trends[[#This Row],[Likes]]+bbdd_Social_Media_Trends[[#This Row],[Shares]]+bbdd_Social_Media_Trends[[#This Row],[Comments]]</f>
        <v>109756</v>
      </c>
      <c r="M1410">
        <f>bbdd_Social_Media_Trends[[#This Row],[Interactions]]/bbdd_Social_Media_Trends[[#This Row],[Views]]</f>
        <v>2.4483040147760177E-2</v>
      </c>
      <c r="N1410" s="1" t="s">
        <v>16</v>
      </c>
      <c r="O1410" s="4">
        <f t="shared" ref="O1410:O1473" si="22">IF(ISERROR(VLOOKUP(A1410,A1411:A6408,1,FALSE)),0, 1)</f>
        <v>0</v>
      </c>
    </row>
    <row r="1411" spans="1:15">
      <c r="A1411" s="1" t="s">
        <v>1451</v>
      </c>
      <c r="B1411" s="2">
        <v>45013</v>
      </c>
      <c r="C1411" s="13" t="str">
        <f>TEXT(bbdd_Social_Media_Trends[[#This Row],[Post_Date]],"aaaa-mm")</f>
        <v>2023-03</v>
      </c>
      <c r="D1411" s="1" t="s">
        <v>18</v>
      </c>
      <c r="E1411" s="1" t="s">
        <v>59</v>
      </c>
      <c r="F1411" s="1" t="s">
        <v>36</v>
      </c>
      <c r="G1411" s="1" t="s">
        <v>15</v>
      </c>
      <c r="H1411">
        <v>183630</v>
      </c>
      <c r="I1411">
        <v>124969</v>
      </c>
      <c r="J1411">
        <v>28636</v>
      </c>
      <c r="K1411">
        <v>6719</v>
      </c>
      <c r="L1411">
        <f>bbdd_Social_Media_Trends[[#This Row],[Likes]]+bbdd_Social_Media_Trends[[#This Row],[Shares]]+bbdd_Social_Media_Trends[[#This Row],[Comments]]</f>
        <v>160324</v>
      </c>
      <c r="M1411">
        <f>bbdd_Social_Media_Trends[[#This Row],[Interactions]]/bbdd_Social_Media_Trends[[#This Row],[Views]]</f>
        <v>0.87308174045635245</v>
      </c>
      <c r="N1411" s="1" t="s">
        <v>29</v>
      </c>
      <c r="O1411" s="4">
        <f t="shared" si="22"/>
        <v>0</v>
      </c>
    </row>
    <row r="1412" spans="1:15">
      <c r="A1412" s="1" t="s">
        <v>1452</v>
      </c>
      <c r="B1412" s="2">
        <v>45261</v>
      </c>
      <c r="C1412" s="13" t="str">
        <f>TEXT(bbdd_Social_Media_Trends[[#This Row],[Post_Date]],"aaaa-mm")</f>
        <v>2023-12</v>
      </c>
      <c r="D1412" s="1" t="s">
        <v>18</v>
      </c>
      <c r="E1412" s="1" t="s">
        <v>52</v>
      </c>
      <c r="F1412" s="1" t="s">
        <v>20</v>
      </c>
      <c r="G1412" s="1" t="s">
        <v>50</v>
      </c>
      <c r="H1412">
        <v>1270114</v>
      </c>
      <c r="I1412">
        <v>443977</v>
      </c>
      <c r="J1412">
        <v>12624</v>
      </c>
      <c r="K1412">
        <v>5006</v>
      </c>
      <c r="L1412">
        <f>bbdd_Social_Media_Trends[[#This Row],[Likes]]+bbdd_Social_Media_Trends[[#This Row],[Shares]]+bbdd_Social_Media_Trends[[#This Row],[Comments]]</f>
        <v>461607</v>
      </c>
      <c r="M1412">
        <f>bbdd_Social_Media_Trends[[#This Row],[Interactions]]/bbdd_Social_Media_Trends[[#This Row],[Views]]</f>
        <v>0.36343745522055498</v>
      </c>
      <c r="N1412" s="1" t="s">
        <v>22</v>
      </c>
      <c r="O1412" s="4">
        <f t="shared" si="22"/>
        <v>0</v>
      </c>
    </row>
    <row r="1413" spans="1:15">
      <c r="A1413" s="1" t="s">
        <v>1453</v>
      </c>
      <c r="B1413" s="2">
        <v>45071</v>
      </c>
      <c r="C1413" s="13" t="str">
        <f>TEXT(bbdd_Social_Media_Trends[[#This Row],[Post_Date]],"aaaa-mm")</f>
        <v>2023-05</v>
      </c>
      <c r="D1413" s="1" t="s">
        <v>27</v>
      </c>
      <c r="E1413" s="1" t="s">
        <v>49</v>
      </c>
      <c r="F1413" s="1" t="s">
        <v>32</v>
      </c>
      <c r="G1413" s="1" t="s">
        <v>28</v>
      </c>
      <c r="H1413">
        <v>3869946</v>
      </c>
      <c r="I1413">
        <v>95722</v>
      </c>
      <c r="J1413">
        <v>26834</v>
      </c>
      <c r="K1413">
        <v>29707</v>
      </c>
      <c r="L1413">
        <f>bbdd_Social_Media_Trends[[#This Row],[Likes]]+bbdd_Social_Media_Trends[[#This Row],[Shares]]+bbdd_Social_Media_Trends[[#This Row],[Comments]]</f>
        <v>152263</v>
      </c>
      <c r="M1413">
        <f>bbdd_Social_Media_Trends[[#This Row],[Interactions]]/bbdd_Social_Media_Trends[[#This Row],[Views]]</f>
        <v>3.9344993444352973E-2</v>
      </c>
      <c r="N1413" s="1" t="s">
        <v>29</v>
      </c>
      <c r="O1413" s="4">
        <f t="shared" si="22"/>
        <v>0</v>
      </c>
    </row>
    <row r="1414" spans="1:15">
      <c r="A1414" s="1" t="s">
        <v>1454</v>
      </c>
      <c r="B1414" s="2">
        <v>45059</v>
      </c>
      <c r="C1414" s="13" t="str">
        <f>TEXT(bbdd_Social_Media_Trends[[#This Row],[Post_Date]],"aaaa-mm")</f>
        <v>2023-05</v>
      </c>
      <c r="D1414" s="1" t="s">
        <v>27</v>
      </c>
      <c r="E1414" s="1" t="s">
        <v>39</v>
      </c>
      <c r="F1414" s="1" t="s">
        <v>41</v>
      </c>
      <c r="G1414" s="1" t="s">
        <v>21</v>
      </c>
      <c r="H1414">
        <v>4596667</v>
      </c>
      <c r="I1414">
        <v>27747</v>
      </c>
      <c r="J1414">
        <v>18462</v>
      </c>
      <c r="K1414">
        <v>49929</v>
      </c>
      <c r="L1414">
        <f>bbdd_Social_Media_Trends[[#This Row],[Likes]]+bbdd_Social_Media_Trends[[#This Row],[Shares]]+bbdd_Social_Media_Trends[[#This Row],[Comments]]</f>
        <v>96138</v>
      </c>
      <c r="M1414">
        <f>bbdd_Social_Media_Trends[[#This Row],[Interactions]]/bbdd_Social_Media_Trends[[#This Row],[Views]]</f>
        <v>2.0914719295524343E-2</v>
      </c>
      <c r="N1414" s="1" t="s">
        <v>22</v>
      </c>
      <c r="O1414" s="4">
        <f t="shared" si="22"/>
        <v>0</v>
      </c>
    </row>
    <row r="1415" spans="1:15">
      <c r="A1415" s="1" t="s">
        <v>1455</v>
      </c>
      <c r="B1415" s="2">
        <v>45188</v>
      </c>
      <c r="C1415" s="13" t="str">
        <f>TEXT(bbdd_Social_Media_Trends[[#This Row],[Post_Date]],"aaaa-mm")</f>
        <v>2023-09</v>
      </c>
      <c r="D1415" s="1" t="s">
        <v>18</v>
      </c>
      <c r="E1415" s="1" t="s">
        <v>31</v>
      </c>
      <c r="F1415" s="1" t="s">
        <v>36</v>
      </c>
      <c r="G1415" s="1" t="s">
        <v>60</v>
      </c>
      <c r="H1415">
        <v>1253544</v>
      </c>
      <c r="I1415">
        <v>142240</v>
      </c>
      <c r="J1415">
        <v>4875</v>
      </c>
      <c r="K1415">
        <v>24089</v>
      </c>
      <c r="L1415">
        <f>bbdd_Social_Media_Trends[[#This Row],[Likes]]+bbdd_Social_Media_Trends[[#This Row],[Shares]]+bbdd_Social_Media_Trends[[#This Row],[Comments]]</f>
        <v>171204</v>
      </c>
      <c r="M1415">
        <f>bbdd_Social_Media_Trends[[#This Row],[Interactions]]/bbdd_Social_Media_Trends[[#This Row],[Views]]</f>
        <v>0.13657597978212171</v>
      </c>
      <c r="N1415" s="1" t="s">
        <v>22</v>
      </c>
      <c r="O1415" s="4">
        <f t="shared" si="22"/>
        <v>0</v>
      </c>
    </row>
    <row r="1416" spans="1:15">
      <c r="A1416" s="1" t="s">
        <v>1456</v>
      </c>
      <c r="B1416" s="2">
        <v>44917</v>
      </c>
      <c r="C1416" s="13" t="str">
        <f>TEXT(bbdd_Social_Media_Trends[[#This Row],[Post_Date]],"aaaa-mm")</f>
        <v>2022-12</v>
      </c>
      <c r="D1416" s="1" t="s">
        <v>18</v>
      </c>
      <c r="E1416" s="1" t="s">
        <v>46</v>
      </c>
      <c r="F1416" s="1" t="s">
        <v>14</v>
      </c>
      <c r="G1416" s="1" t="s">
        <v>37</v>
      </c>
      <c r="H1416">
        <v>1581916</v>
      </c>
      <c r="I1416">
        <v>469936</v>
      </c>
      <c r="J1416">
        <v>5231</v>
      </c>
      <c r="K1416">
        <v>20186</v>
      </c>
      <c r="L1416">
        <f>bbdd_Social_Media_Trends[[#This Row],[Likes]]+bbdd_Social_Media_Trends[[#This Row],[Shares]]+bbdd_Social_Media_Trends[[#This Row],[Comments]]</f>
        <v>495353</v>
      </c>
      <c r="M1416">
        <f>bbdd_Social_Media_Trends[[#This Row],[Interactions]]/bbdd_Social_Media_Trends[[#This Row],[Views]]</f>
        <v>0.31313483143226317</v>
      </c>
      <c r="N1416" s="1" t="s">
        <v>29</v>
      </c>
      <c r="O1416" s="4">
        <f t="shared" si="22"/>
        <v>0</v>
      </c>
    </row>
    <row r="1417" spans="1:15">
      <c r="A1417" s="1" t="s">
        <v>1457</v>
      </c>
      <c r="B1417" s="2">
        <v>45054</v>
      </c>
      <c r="C1417" s="13" t="str">
        <f>TEXT(bbdd_Social_Media_Trends[[#This Row],[Post_Date]],"aaaa-mm")</f>
        <v>2023-05</v>
      </c>
      <c r="D1417" s="1" t="s">
        <v>27</v>
      </c>
      <c r="E1417" s="1" t="s">
        <v>13</v>
      </c>
      <c r="F1417" s="1" t="s">
        <v>36</v>
      </c>
      <c r="G1417" s="1" t="s">
        <v>60</v>
      </c>
      <c r="H1417">
        <v>2572752</v>
      </c>
      <c r="I1417">
        <v>354527</v>
      </c>
      <c r="J1417">
        <v>52194</v>
      </c>
      <c r="K1417">
        <v>10554</v>
      </c>
      <c r="L1417">
        <f>bbdd_Social_Media_Trends[[#This Row],[Likes]]+bbdd_Social_Media_Trends[[#This Row],[Shares]]+bbdd_Social_Media_Trends[[#This Row],[Comments]]</f>
        <v>417275</v>
      </c>
      <c r="M1417">
        <f>bbdd_Social_Media_Trends[[#This Row],[Interactions]]/bbdd_Social_Media_Trends[[#This Row],[Views]]</f>
        <v>0.16219013725380449</v>
      </c>
      <c r="N1417" s="1" t="s">
        <v>29</v>
      </c>
      <c r="O1417" s="4">
        <f t="shared" si="22"/>
        <v>0</v>
      </c>
    </row>
    <row r="1418" spans="1:15">
      <c r="A1418" s="1" t="s">
        <v>1458</v>
      </c>
      <c r="B1418" s="2">
        <v>45275</v>
      </c>
      <c r="C1418" s="13" t="str">
        <f>TEXT(bbdd_Social_Media_Trends[[#This Row],[Post_Date]],"aaaa-mm")</f>
        <v>2023-12</v>
      </c>
      <c r="D1418" s="1" t="s">
        <v>18</v>
      </c>
      <c r="E1418" s="1" t="s">
        <v>52</v>
      </c>
      <c r="F1418" s="1" t="s">
        <v>41</v>
      </c>
      <c r="G1418" s="1" t="s">
        <v>60</v>
      </c>
      <c r="H1418">
        <v>1760362</v>
      </c>
      <c r="I1418">
        <v>304604</v>
      </c>
      <c r="J1418">
        <v>96372</v>
      </c>
      <c r="K1418">
        <v>32740</v>
      </c>
      <c r="L1418">
        <f>bbdd_Social_Media_Trends[[#This Row],[Likes]]+bbdd_Social_Media_Trends[[#This Row],[Shares]]+bbdd_Social_Media_Trends[[#This Row],[Comments]]</f>
        <v>433716</v>
      </c>
      <c r="M1418">
        <f>bbdd_Social_Media_Trends[[#This Row],[Interactions]]/bbdd_Social_Media_Trends[[#This Row],[Views]]</f>
        <v>0.24637886980064327</v>
      </c>
      <c r="N1418" s="1" t="s">
        <v>16</v>
      </c>
      <c r="O1418" s="4">
        <f t="shared" si="22"/>
        <v>0</v>
      </c>
    </row>
    <row r="1419" spans="1:15">
      <c r="A1419" s="1" t="s">
        <v>1459</v>
      </c>
      <c r="B1419" s="2">
        <v>45097</v>
      </c>
      <c r="C1419" s="13" t="str">
        <f>TEXT(bbdd_Social_Media_Trends[[#This Row],[Post_Date]],"aaaa-mm")</f>
        <v>2023-06</v>
      </c>
      <c r="D1419" s="1" t="s">
        <v>18</v>
      </c>
      <c r="E1419" s="1" t="s">
        <v>19</v>
      </c>
      <c r="F1419" s="1" t="s">
        <v>14</v>
      </c>
      <c r="G1419" s="1" t="s">
        <v>28</v>
      </c>
      <c r="H1419">
        <v>2065185</v>
      </c>
      <c r="I1419">
        <v>429022</v>
      </c>
      <c r="J1419">
        <v>80506</v>
      </c>
      <c r="K1419">
        <v>34002</v>
      </c>
      <c r="L1419">
        <f>bbdd_Social_Media_Trends[[#This Row],[Likes]]+bbdd_Social_Media_Trends[[#This Row],[Shares]]+bbdd_Social_Media_Trends[[#This Row],[Comments]]</f>
        <v>543530</v>
      </c>
      <c r="M1419">
        <f>bbdd_Social_Media_Trends[[#This Row],[Interactions]]/bbdd_Social_Media_Trends[[#This Row],[Views]]</f>
        <v>0.26318707524991708</v>
      </c>
      <c r="N1419" s="1" t="s">
        <v>22</v>
      </c>
      <c r="O1419" s="4">
        <f t="shared" si="22"/>
        <v>0</v>
      </c>
    </row>
    <row r="1420" spans="1:15">
      <c r="A1420" s="1" t="s">
        <v>1460</v>
      </c>
      <c r="B1420" s="2">
        <v>44739</v>
      </c>
      <c r="C1420" s="13" t="str">
        <f>TEXT(bbdd_Social_Media_Trends[[#This Row],[Post_Date]],"aaaa-mm")</f>
        <v>2022-06</v>
      </c>
      <c r="D1420" s="1" t="s">
        <v>24</v>
      </c>
      <c r="E1420" s="1" t="s">
        <v>31</v>
      </c>
      <c r="F1420" s="1" t="s">
        <v>20</v>
      </c>
      <c r="G1420" s="1" t="s">
        <v>25</v>
      </c>
      <c r="H1420">
        <v>2321786</v>
      </c>
      <c r="I1420">
        <v>187199</v>
      </c>
      <c r="J1420">
        <v>28150</v>
      </c>
      <c r="K1420">
        <v>34043</v>
      </c>
      <c r="L1420">
        <f>bbdd_Social_Media_Trends[[#This Row],[Likes]]+bbdd_Social_Media_Trends[[#This Row],[Shares]]+bbdd_Social_Media_Trends[[#This Row],[Comments]]</f>
        <v>249392</v>
      </c>
      <c r="M1420">
        <f>bbdd_Social_Media_Trends[[#This Row],[Interactions]]/bbdd_Social_Media_Trends[[#This Row],[Views]]</f>
        <v>0.10741386157036006</v>
      </c>
      <c r="N1420" s="1" t="s">
        <v>16</v>
      </c>
      <c r="O1420" s="4">
        <f t="shared" si="22"/>
        <v>0</v>
      </c>
    </row>
    <row r="1421" spans="1:15">
      <c r="A1421" s="1" t="s">
        <v>1461</v>
      </c>
      <c r="B1421" s="2">
        <v>44838</v>
      </c>
      <c r="C1421" s="13" t="str">
        <f>TEXT(bbdd_Social_Media_Trends[[#This Row],[Post_Date]],"aaaa-mm")</f>
        <v>2022-10</v>
      </c>
      <c r="D1421" s="1" t="s">
        <v>18</v>
      </c>
      <c r="E1421" s="1" t="s">
        <v>49</v>
      </c>
      <c r="F1421" s="1" t="s">
        <v>32</v>
      </c>
      <c r="G1421" s="1" t="s">
        <v>21</v>
      </c>
      <c r="H1421">
        <v>1834220</v>
      </c>
      <c r="I1421">
        <v>276597</v>
      </c>
      <c r="J1421">
        <v>79599</v>
      </c>
      <c r="K1421">
        <v>22457</v>
      </c>
      <c r="L1421">
        <f>bbdd_Social_Media_Trends[[#This Row],[Likes]]+bbdd_Social_Media_Trends[[#This Row],[Shares]]+bbdd_Social_Media_Trends[[#This Row],[Comments]]</f>
        <v>378653</v>
      </c>
      <c r="M1421">
        <f>bbdd_Social_Media_Trends[[#This Row],[Interactions]]/bbdd_Social_Media_Trends[[#This Row],[Views]]</f>
        <v>0.20643815899946572</v>
      </c>
      <c r="N1421" s="1" t="s">
        <v>29</v>
      </c>
      <c r="O1421" s="4">
        <f t="shared" si="22"/>
        <v>0</v>
      </c>
    </row>
    <row r="1422" spans="1:15">
      <c r="A1422" s="1" t="s">
        <v>1462</v>
      </c>
      <c r="B1422" s="2">
        <v>44709</v>
      </c>
      <c r="C1422" s="13" t="str">
        <f>TEXT(bbdd_Social_Media_Trends[[#This Row],[Post_Date]],"aaaa-mm")</f>
        <v>2022-05</v>
      </c>
      <c r="D1422" s="1" t="s">
        <v>27</v>
      </c>
      <c r="E1422" s="1" t="s">
        <v>52</v>
      </c>
      <c r="F1422" s="1" t="s">
        <v>14</v>
      </c>
      <c r="G1422" s="1" t="s">
        <v>21</v>
      </c>
      <c r="H1422">
        <v>3627837</v>
      </c>
      <c r="I1422">
        <v>118275</v>
      </c>
      <c r="J1422">
        <v>97590</v>
      </c>
      <c r="K1422">
        <v>15628</v>
      </c>
      <c r="L1422">
        <f>bbdd_Social_Media_Trends[[#This Row],[Likes]]+bbdd_Social_Media_Trends[[#This Row],[Shares]]+bbdd_Social_Media_Trends[[#This Row],[Comments]]</f>
        <v>231493</v>
      </c>
      <c r="M1422">
        <f>bbdd_Social_Media_Trends[[#This Row],[Interactions]]/bbdd_Social_Media_Trends[[#This Row],[Views]]</f>
        <v>6.3810198749282288E-2</v>
      </c>
      <c r="N1422" s="1" t="s">
        <v>22</v>
      </c>
      <c r="O1422" s="4">
        <f t="shared" si="22"/>
        <v>0</v>
      </c>
    </row>
    <row r="1423" spans="1:15">
      <c r="A1423" s="1" t="s">
        <v>1463</v>
      </c>
      <c r="B1423" s="2">
        <v>44805</v>
      </c>
      <c r="C1423" s="13" t="str">
        <f>TEXT(bbdd_Social_Media_Trends[[#This Row],[Post_Date]],"aaaa-mm")</f>
        <v>2022-09</v>
      </c>
      <c r="D1423" s="1" t="s">
        <v>24</v>
      </c>
      <c r="E1423" s="1" t="s">
        <v>31</v>
      </c>
      <c r="F1423" s="1" t="s">
        <v>32</v>
      </c>
      <c r="G1423" s="1" t="s">
        <v>25</v>
      </c>
      <c r="H1423">
        <v>1869418</v>
      </c>
      <c r="I1423">
        <v>422698</v>
      </c>
      <c r="J1423">
        <v>91378</v>
      </c>
      <c r="K1423">
        <v>14943</v>
      </c>
      <c r="L1423">
        <f>bbdd_Social_Media_Trends[[#This Row],[Likes]]+bbdd_Social_Media_Trends[[#This Row],[Shares]]+bbdd_Social_Media_Trends[[#This Row],[Comments]]</f>
        <v>529019</v>
      </c>
      <c r="M1423">
        <f>bbdd_Social_Media_Trends[[#This Row],[Interactions]]/bbdd_Social_Media_Trends[[#This Row],[Views]]</f>
        <v>0.28298593465987809</v>
      </c>
      <c r="N1423" s="1" t="s">
        <v>16</v>
      </c>
      <c r="O1423" s="4">
        <f t="shared" si="22"/>
        <v>0</v>
      </c>
    </row>
    <row r="1424" spans="1:15">
      <c r="A1424" s="1" t="s">
        <v>1464</v>
      </c>
      <c r="B1424" s="2">
        <v>45137</v>
      </c>
      <c r="C1424" s="13" t="str">
        <f>TEXT(bbdd_Social_Media_Trends[[#This Row],[Post_Date]],"aaaa-mm")</f>
        <v>2023-07</v>
      </c>
      <c r="D1424" s="1" t="s">
        <v>27</v>
      </c>
      <c r="E1424" s="1" t="s">
        <v>31</v>
      </c>
      <c r="F1424" s="1" t="s">
        <v>32</v>
      </c>
      <c r="G1424" s="1" t="s">
        <v>60</v>
      </c>
      <c r="H1424">
        <v>3319990</v>
      </c>
      <c r="I1424">
        <v>492053</v>
      </c>
      <c r="J1424">
        <v>70509</v>
      </c>
      <c r="K1424">
        <v>850</v>
      </c>
      <c r="L1424">
        <f>bbdd_Social_Media_Trends[[#This Row],[Likes]]+bbdd_Social_Media_Trends[[#This Row],[Shares]]+bbdd_Social_Media_Trends[[#This Row],[Comments]]</f>
        <v>563412</v>
      </c>
      <c r="M1424">
        <f>bbdd_Social_Media_Trends[[#This Row],[Interactions]]/bbdd_Social_Media_Trends[[#This Row],[Views]]</f>
        <v>0.16970292079193008</v>
      </c>
      <c r="N1424" s="1" t="s">
        <v>22</v>
      </c>
      <c r="O1424" s="4">
        <f t="shared" si="22"/>
        <v>0</v>
      </c>
    </row>
    <row r="1425" spans="1:15">
      <c r="A1425" s="1" t="s">
        <v>1465</v>
      </c>
      <c r="B1425" s="2">
        <v>44844</v>
      </c>
      <c r="C1425" s="13" t="str">
        <f>TEXT(bbdd_Social_Media_Trends[[#This Row],[Post_Date]],"aaaa-mm")</f>
        <v>2022-10</v>
      </c>
      <c r="D1425" s="1" t="s">
        <v>18</v>
      </c>
      <c r="E1425" s="1" t="s">
        <v>46</v>
      </c>
      <c r="F1425" s="1" t="s">
        <v>36</v>
      </c>
      <c r="G1425" s="1" t="s">
        <v>44</v>
      </c>
      <c r="H1425">
        <v>1401937</v>
      </c>
      <c r="I1425">
        <v>135014</v>
      </c>
      <c r="J1425">
        <v>42756</v>
      </c>
      <c r="K1425">
        <v>42886</v>
      </c>
      <c r="L1425">
        <f>bbdd_Social_Media_Trends[[#This Row],[Likes]]+bbdd_Social_Media_Trends[[#This Row],[Shares]]+bbdd_Social_Media_Trends[[#This Row],[Comments]]</f>
        <v>220656</v>
      </c>
      <c r="M1425">
        <f>bbdd_Social_Media_Trends[[#This Row],[Interactions]]/bbdd_Social_Media_Trends[[#This Row],[Views]]</f>
        <v>0.15739366319599241</v>
      </c>
      <c r="N1425" s="1" t="s">
        <v>16</v>
      </c>
      <c r="O1425" s="4">
        <f t="shared" si="22"/>
        <v>0</v>
      </c>
    </row>
    <row r="1426" spans="1:15">
      <c r="A1426" s="1" t="s">
        <v>1466</v>
      </c>
      <c r="B1426" s="2">
        <v>44579</v>
      </c>
      <c r="C1426" s="13" t="str">
        <f>TEXT(bbdd_Social_Media_Trends[[#This Row],[Post_Date]],"aaaa-mm")</f>
        <v>2022-01</v>
      </c>
      <c r="D1426" s="1" t="s">
        <v>24</v>
      </c>
      <c r="E1426" s="1" t="s">
        <v>57</v>
      </c>
      <c r="F1426" s="1" t="s">
        <v>20</v>
      </c>
      <c r="G1426" s="1" t="s">
        <v>25</v>
      </c>
      <c r="H1426">
        <v>3069341</v>
      </c>
      <c r="I1426">
        <v>152047</v>
      </c>
      <c r="J1426">
        <v>18783</v>
      </c>
      <c r="K1426">
        <v>29122</v>
      </c>
      <c r="L1426">
        <f>bbdd_Social_Media_Trends[[#This Row],[Likes]]+bbdd_Social_Media_Trends[[#This Row],[Shares]]+bbdd_Social_Media_Trends[[#This Row],[Comments]]</f>
        <v>199952</v>
      </c>
      <c r="M1426">
        <f>bbdd_Social_Media_Trends[[#This Row],[Interactions]]/bbdd_Social_Media_Trends[[#This Row],[Views]]</f>
        <v>6.5144928504196828E-2</v>
      </c>
      <c r="N1426" s="1" t="s">
        <v>16</v>
      </c>
      <c r="O1426" s="4">
        <f t="shared" si="22"/>
        <v>0</v>
      </c>
    </row>
    <row r="1427" spans="1:15">
      <c r="A1427" s="1" t="s">
        <v>1467</v>
      </c>
      <c r="B1427" s="2">
        <v>44800</v>
      </c>
      <c r="C1427" s="13" t="str">
        <f>TEXT(bbdd_Social_Media_Trends[[#This Row],[Post_Date]],"aaaa-mm")</f>
        <v>2022-08</v>
      </c>
      <c r="D1427" s="1" t="s">
        <v>27</v>
      </c>
      <c r="E1427" s="1" t="s">
        <v>19</v>
      </c>
      <c r="F1427" s="1" t="s">
        <v>47</v>
      </c>
      <c r="G1427" s="1" t="s">
        <v>15</v>
      </c>
      <c r="H1427">
        <v>4571329</v>
      </c>
      <c r="I1427">
        <v>49155</v>
      </c>
      <c r="J1427">
        <v>98931</v>
      </c>
      <c r="K1427">
        <v>27535</v>
      </c>
      <c r="L1427">
        <f>bbdd_Social_Media_Trends[[#This Row],[Likes]]+bbdd_Social_Media_Trends[[#This Row],[Shares]]+bbdd_Social_Media_Trends[[#This Row],[Comments]]</f>
        <v>175621</v>
      </c>
      <c r="M1427">
        <f>bbdd_Social_Media_Trends[[#This Row],[Interactions]]/bbdd_Social_Media_Trends[[#This Row],[Views]]</f>
        <v>3.8417930540549587E-2</v>
      </c>
      <c r="N1427" s="1" t="s">
        <v>29</v>
      </c>
      <c r="O1427" s="4">
        <f t="shared" si="22"/>
        <v>0</v>
      </c>
    </row>
    <row r="1428" spans="1:15">
      <c r="A1428" s="1" t="s">
        <v>1468</v>
      </c>
      <c r="B1428" s="2">
        <v>44599</v>
      </c>
      <c r="C1428" s="13" t="str">
        <f>TEXT(bbdd_Social_Media_Trends[[#This Row],[Post_Date]],"aaaa-mm")</f>
        <v>2022-02</v>
      </c>
      <c r="D1428" s="1" t="s">
        <v>24</v>
      </c>
      <c r="E1428" s="1" t="s">
        <v>49</v>
      </c>
      <c r="F1428" s="1" t="s">
        <v>41</v>
      </c>
      <c r="G1428" s="1" t="s">
        <v>15</v>
      </c>
      <c r="H1428">
        <v>3533891</v>
      </c>
      <c r="I1428">
        <v>362421</v>
      </c>
      <c r="J1428">
        <v>44888</v>
      </c>
      <c r="K1428">
        <v>6152</v>
      </c>
      <c r="L1428">
        <f>bbdd_Social_Media_Trends[[#This Row],[Likes]]+bbdd_Social_Media_Trends[[#This Row],[Shares]]+bbdd_Social_Media_Trends[[#This Row],[Comments]]</f>
        <v>413461</v>
      </c>
      <c r="M1428">
        <f>bbdd_Social_Media_Trends[[#This Row],[Interactions]]/bbdd_Social_Media_Trends[[#This Row],[Views]]</f>
        <v>0.1169987982085469</v>
      </c>
      <c r="N1428" s="1" t="s">
        <v>29</v>
      </c>
      <c r="O1428" s="4">
        <f t="shared" si="22"/>
        <v>0</v>
      </c>
    </row>
    <row r="1429" spans="1:15">
      <c r="A1429" s="1" t="s">
        <v>1469</v>
      </c>
      <c r="B1429" s="2">
        <v>45147</v>
      </c>
      <c r="C1429" s="13" t="str">
        <f>TEXT(bbdd_Social_Media_Trends[[#This Row],[Post_Date]],"aaaa-mm")</f>
        <v>2023-08</v>
      </c>
      <c r="D1429" s="1" t="s">
        <v>12</v>
      </c>
      <c r="E1429" s="1" t="s">
        <v>19</v>
      </c>
      <c r="F1429" s="1" t="s">
        <v>47</v>
      </c>
      <c r="G1429" s="1" t="s">
        <v>25</v>
      </c>
      <c r="H1429">
        <v>2967157</v>
      </c>
      <c r="I1429">
        <v>412876</v>
      </c>
      <c r="J1429">
        <v>73893</v>
      </c>
      <c r="K1429">
        <v>17235</v>
      </c>
      <c r="L1429">
        <f>bbdd_Social_Media_Trends[[#This Row],[Likes]]+bbdd_Social_Media_Trends[[#This Row],[Shares]]+bbdd_Social_Media_Trends[[#This Row],[Comments]]</f>
        <v>504004</v>
      </c>
      <c r="M1429">
        <f>bbdd_Social_Media_Trends[[#This Row],[Interactions]]/bbdd_Social_Media_Trends[[#This Row],[Views]]</f>
        <v>0.16986091399949513</v>
      </c>
      <c r="N1429" s="1" t="s">
        <v>29</v>
      </c>
      <c r="O1429" s="4">
        <f t="shared" si="22"/>
        <v>0</v>
      </c>
    </row>
    <row r="1430" spans="1:15">
      <c r="A1430" s="1" t="s">
        <v>1470</v>
      </c>
      <c r="B1430" s="2">
        <v>45079</v>
      </c>
      <c r="C1430" s="13" t="str">
        <f>TEXT(bbdd_Social_Media_Trends[[#This Row],[Post_Date]],"aaaa-mm")</f>
        <v>2023-06</v>
      </c>
      <c r="D1430" s="1" t="s">
        <v>24</v>
      </c>
      <c r="E1430" s="1" t="s">
        <v>59</v>
      </c>
      <c r="F1430" s="1" t="s">
        <v>32</v>
      </c>
      <c r="G1430" s="1" t="s">
        <v>44</v>
      </c>
      <c r="H1430">
        <v>2307580</v>
      </c>
      <c r="I1430">
        <v>242509</v>
      </c>
      <c r="J1430">
        <v>24840</v>
      </c>
      <c r="K1430">
        <v>36605</v>
      </c>
      <c r="L1430">
        <f>bbdd_Social_Media_Trends[[#This Row],[Likes]]+bbdd_Social_Media_Trends[[#This Row],[Shares]]+bbdd_Social_Media_Trends[[#This Row],[Comments]]</f>
        <v>303954</v>
      </c>
      <c r="M1430">
        <f>bbdd_Social_Media_Trends[[#This Row],[Interactions]]/bbdd_Social_Media_Trends[[#This Row],[Views]]</f>
        <v>0.13171981036410438</v>
      </c>
      <c r="N1430" s="1" t="s">
        <v>22</v>
      </c>
      <c r="O1430" s="4">
        <f t="shared" si="22"/>
        <v>0</v>
      </c>
    </row>
    <row r="1431" spans="1:15">
      <c r="A1431" s="1" t="s">
        <v>1471</v>
      </c>
      <c r="B1431" s="2">
        <v>45162</v>
      </c>
      <c r="C1431" s="13" t="str">
        <f>TEXT(bbdd_Social_Media_Trends[[#This Row],[Post_Date]],"aaaa-mm")</f>
        <v>2023-08</v>
      </c>
      <c r="D1431" s="1" t="s">
        <v>18</v>
      </c>
      <c r="E1431" s="1" t="s">
        <v>49</v>
      </c>
      <c r="F1431" s="1" t="s">
        <v>41</v>
      </c>
      <c r="G1431" s="1" t="s">
        <v>15</v>
      </c>
      <c r="H1431">
        <v>538315</v>
      </c>
      <c r="I1431">
        <v>258979</v>
      </c>
      <c r="J1431">
        <v>34138</v>
      </c>
      <c r="K1431">
        <v>31038</v>
      </c>
      <c r="L1431">
        <f>bbdd_Social_Media_Trends[[#This Row],[Likes]]+bbdd_Social_Media_Trends[[#This Row],[Shares]]+bbdd_Social_Media_Trends[[#This Row],[Comments]]</f>
        <v>324155</v>
      </c>
      <c r="M1431">
        <f>bbdd_Social_Media_Trends[[#This Row],[Interactions]]/bbdd_Social_Media_Trends[[#This Row],[Views]]</f>
        <v>0.60216601803776604</v>
      </c>
      <c r="N1431" s="1" t="s">
        <v>22</v>
      </c>
      <c r="O1431" s="4">
        <f t="shared" si="22"/>
        <v>0</v>
      </c>
    </row>
    <row r="1432" spans="1:15">
      <c r="A1432" s="1" t="s">
        <v>1472</v>
      </c>
      <c r="B1432" s="2">
        <v>44677</v>
      </c>
      <c r="C1432" s="13" t="str">
        <f>TEXT(bbdd_Social_Media_Trends[[#This Row],[Post_Date]],"aaaa-mm")</f>
        <v>2022-04</v>
      </c>
      <c r="D1432" s="1" t="s">
        <v>27</v>
      </c>
      <c r="E1432" s="1" t="s">
        <v>57</v>
      </c>
      <c r="F1432" s="1" t="s">
        <v>47</v>
      </c>
      <c r="G1432" s="1" t="s">
        <v>37</v>
      </c>
      <c r="H1432">
        <v>2864531</v>
      </c>
      <c r="I1432">
        <v>281538</v>
      </c>
      <c r="J1432">
        <v>66575</v>
      </c>
      <c r="K1432">
        <v>25027</v>
      </c>
      <c r="L1432">
        <f>bbdd_Social_Media_Trends[[#This Row],[Likes]]+bbdd_Social_Media_Trends[[#This Row],[Shares]]+bbdd_Social_Media_Trends[[#This Row],[Comments]]</f>
        <v>373140</v>
      </c>
      <c r="M1432">
        <f>bbdd_Social_Media_Trends[[#This Row],[Interactions]]/bbdd_Social_Media_Trends[[#This Row],[Views]]</f>
        <v>0.13026216158945392</v>
      </c>
      <c r="N1432" s="1" t="s">
        <v>16</v>
      </c>
      <c r="O1432" s="4">
        <f t="shared" si="22"/>
        <v>0</v>
      </c>
    </row>
    <row r="1433" spans="1:15">
      <c r="A1433" s="1" t="s">
        <v>1473</v>
      </c>
      <c r="B1433" s="2">
        <v>45194</v>
      </c>
      <c r="C1433" s="13" t="str">
        <f>TEXT(bbdd_Social_Media_Trends[[#This Row],[Post_Date]],"aaaa-mm")</f>
        <v>2023-09</v>
      </c>
      <c r="D1433" s="1" t="s">
        <v>27</v>
      </c>
      <c r="E1433" s="1" t="s">
        <v>39</v>
      </c>
      <c r="F1433" s="1" t="s">
        <v>36</v>
      </c>
      <c r="G1433" s="1" t="s">
        <v>25</v>
      </c>
      <c r="H1433">
        <v>4812846</v>
      </c>
      <c r="I1433">
        <v>282674</v>
      </c>
      <c r="J1433">
        <v>48887</v>
      </c>
      <c r="K1433">
        <v>13168</v>
      </c>
      <c r="L1433">
        <f>bbdd_Social_Media_Trends[[#This Row],[Likes]]+bbdd_Social_Media_Trends[[#This Row],[Shares]]+bbdd_Social_Media_Trends[[#This Row],[Comments]]</f>
        <v>344729</v>
      </c>
      <c r="M1433">
        <f>bbdd_Social_Media_Trends[[#This Row],[Interactions]]/bbdd_Social_Media_Trends[[#This Row],[Views]]</f>
        <v>7.1626850308528472E-2</v>
      </c>
      <c r="N1433" s="1" t="s">
        <v>22</v>
      </c>
      <c r="O1433" s="4">
        <f t="shared" si="22"/>
        <v>0</v>
      </c>
    </row>
    <row r="1434" spans="1:15">
      <c r="A1434" s="1" t="s">
        <v>1474</v>
      </c>
      <c r="B1434" s="2">
        <v>44596</v>
      </c>
      <c r="C1434" s="13" t="str">
        <f>TEXT(bbdd_Social_Media_Trends[[#This Row],[Post_Date]],"aaaa-mm")</f>
        <v>2022-02</v>
      </c>
      <c r="D1434" s="1" t="s">
        <v>24</v>
      </c>
      <c r="E1434" s="1" t="s">
        <v>35</v>
      </c>
      <c r="F1434" s="1" t="s">
        <v>32</v>
      </c>
      <c r="G1434" s="1" t="s">
        <v>15</v>
      </c>
      <c r="H1434">
        <v>4988430</v>
      </c>
      <c r="I1434">
        <v>387248</v>
      </c>
      <c r="J1434">
        <v>73957</v>
      </c>
      <c r="K1434">
        <v>36470</v>
      </c>
      <c r="L1434">
        <f>bbdd_Social_Media_Trends[[#This Row],[Likes]]+bbdd_Social_Media_Trends[[#This Row],[Shares]]+bbdd_Social_Media_Trends[[#This Row],[Comments]]</f>
        <v>497675</v>
      </c>
      <c r="M1434">
        <f>bbdd_Social_Media_Trends[[#This Row],[Interactions]]/bbdd_Social_Media_Trends[[#This Row],[Views]]</f>
        <v>9.9765858195865226E-2</v>
      </c>
      <c r="N1434" s="1" t="s">
        <v>22</v>
      </c>
      <c r="O1434" s="4">
        <f t="shared" si="22"/>
        <v>0</v>
      </c>
    </row>
    <row r="1435" spans="1:15">
      <c r="A1435" s="1" t="s">
        <v>1475</v>
      </c>
      <c r="B1435" s="2">
        <v>44577</v>
      </c>
      <c r="C1435" s="13" t="str">
        <f>TEXT(bbdd_Social_Media_Trends[[#This Row],[Post_Date]],"aaaa-mm")</f>
        <v>2022-01</v>
      </c>
      <c r="D1435" s="1" t="s">
        <v>12</v>
      </c>
      <c r="E1435" s="1" t="s">
        <v>57</v>
      </c>
      <c r="F1435" s="1" t="s">
        <v>32</v>
      </c>
      <c r="G1435" s="1" t="s">
        <v>15</v>
      </c>
      <c r="H1435">
        <v>320458</v>
      </c>
      <c r="I1435">
        <v>417326</v>
      </c>
      <c r="J1435">
        <v>92430</v>
      </c>
      <c r="K1435">
        <v>12583</v>
      </c>
      <c r="L1435">
        <f>bbdd_Social_Media_Trends[[#This Row],[Likes]]+bbdd_Social_Media_Trends[[#This Row],[Shares]]+bbdd_Social_Media_Trends[[#This Row],[Comments]]</f>
        <v>522339</v>
      </c>
      <c r="M1435">
        <f>bbdd_Social_Media_Trends[[#This Row],[Interactions]]/bbdd_Social_Media_Trends[[#This Row],[Views]]</f>
        <v>1.6299764711756299</v>
      </c>
      <c r="N1435" s="1" t="s">
        <v>29</v>
      </c>
      <c r="O1435" s="4">
        <f t="shared" si="22"/>
        <v>0</v>
      </c>
    </row>
    <row r="1436" spans="1:15">
      <c r="A1436" s="1" t="s">
        <v>1476</v>
      </c>
      <c r="B1436" s="2">
        <v>45253</v>
      </c>
      <c r="C1436" s="13" t="str">
        <f>TEXT(bbdd_Social_Media_Trends[[#This Row],[Post_Date]],"aaaa-mm")</f>
        <v>2023-11</v>
      </c>
      <c r="D1436" s="1" t="s">
        <v>12</v>
      </c>
      <c r="E1436" s="1" t="s">
        <v>46</v>
      </c>
      <c r="F1436" s="1" t="s">
        <v>41</v>
      </c>
      <c r="G1436" s="1" t="s">
        <v>21</v>
      </c>
      <c r="H1436">
        <v>494177</v>
      </c>
      <c r="I1436">
        <v>74495</v>
      </c>
      <c r="J1436">
        <v>51341</v>
      </c>
      <c r="K1436">
        <v>20363</v>
      </c>
      <c r="L1436">
        <f>bbdd_Social_Media_Trends[[#This Row],[Likes]]+bbdd_Social_Media_Trends[[#This Row],[Shares]]+bbdd_Social_Media_Trends[[#This Row],[Comments]]</f>
        <v>146199</v>
      </c>
      <c r="M1436">
        <f>bbdd_Social_Media_Trends[[#This Row],[Interactions]]/bbdd_Social_Media_Trends[[#This Row],[Views]]</f>
        <v>0.29584339214491973</v>
      </c>
      <c r="N1436" s="1" t="s">
        <v>22</v>
      </c>
      <c r="O1436" s="4">
        <f t="shared" si="22"/>
        <v>0</v>
      </c>
    </row>
    <row r="1437" spans="1:15">
      <c r="A1437" s="1" t="s">
        <v>1477</v>
      </c>
      <c r="B1437" s="2">
        <v>44889</v>
      </c>
      <c r="C1437" s="13" t="str">
        <f>TEXT(bbdd_Social_Media_Trends[[#This Row],[Post_Date]],"aaaa-mm")</f>
        <v>2022-11</v>
      </c>
      <c r="D1437" s="1" t="s">
        <v>12</v>
      </c>
      <c r="E1437" s="1" t="s">
        <v>39</v>
      </c>
      <c r="F1437" s="1" t="s">
        <v>47</v>
      </c>
      <c r="G1437" s="1" t="s">
        <v>28</v>
      </c>
      <c r="H1437">
        <v>2263835</v>
      </c>
      <c r="I1437">
        <v>253167</v>
      </c>
      <c r="J1437">
        <v>92950</v>
      </c>
      <c r="K1437">
        <v>2373</v>
      </c>
      <c r="L1437">
        <f>bbdd_Social_Media_Trends[[#This Row],[Likes]]+bbdd_Social_Media_Trends[[#This Row],[Shares]]+bbdd_Social_Media_Trends[[#This Row],[Comments]]</f>
        <v>348490</v>
      </c>
      <c r="M1437">
        <f>bbdd_Social_Media_Trends[[#This Row],[Interactions]]/bbdd_Social_Media_Trends[[#This Row],[Views]]</f>
        <v>0.15393789741743547</v>
      </c>
      <c r="N1437" s="1" t="s">
        <v>16</v>
      </c>
      <c r="O1437" s="4">
        <f t="shared" si="22"/>
        <v>0</v>
      </c>
    </row>
    <row r="1438" spans="1:15">
      <c r="A1438" s="1" t="s">
        <v>1478</v>
      </c>
      <c r="B1438" s="2">
        <v>44914</v>
      </c>
      <c r="C1438" s="13" t="str">
        <f>TEXT(bbdd_Social_Media_Trends[[#This Row],[Post_Date]],"aaaa-mm")</f>
        <v>2022-12</v>
      </c>
      <c r="D1438" s="1" t="s">
        <v>18</v>
      </c>
      <c r="E1438" s="1" t="s">
        <v>46</v>
      </c>
      <c r="F1438" s="1" t="s">
        <v>41</v>
      </c>
      <c r="G1438" s="1" t="s">
        <v>37</v>
      </c>
      <c r="H1438">
        <v>2243545</v>
      </c>
      <c r="I1438">
        <v>436598</v>
      </c>
      <c r="J1438">
        <v>7615</v>
      </c>
      <c r="K1438">
        <v>11674</v>
      </c>
      <c r="L1438">
        <f>bbdd_Social_Media_Trends[[#This Row],[Likes]]+bbdd_Social_Media_Trends[[#This Row],[Shares]]+bbdd_Social_Media_Trends[[#This Row],[Comments]]</f>
        <v>455887</v>
      </c>
      <c r="M1438">
        <f>bbdd_Social_Media_Trends[[#This Row],[Interactions]]/bbdd_Social_Media_Trends[[#This Row],[Views]]</f>
        <v>0.20319940094805319</v>
      </c>
      <c r="N1438" s="1" t="s">
        <v>22</v>
      </c>
      <c r="O1438" s="4">
        <f t="shared" si="22"/>
        <v>0</v>
      </c>
    </row>
    <row r="1439" spans="1:15">
      <c r="A1439" s="1" t="s">
        <v>1479</v>
      </c>
      <c r="B1439" s="2">
        <v>44741</v>
      </c>
      <c r="C1439" s="13" t="str">
        <f>TEXT(bbdd_Social_Media_Trends[[#This Row],[Post_Date]],"aaaa-mm")</f>
        <v>2022-06</v>
      </c>
      <c r="D1439" s="1" t="s">
        <v>18</v>
      </c>
      <c r="E1439" s="1" t="s">
        <v>19</v>
      </c>
      <c r="F1439" s="1" t="s">
        <v>47</v>
      </c>
      <c r="G1439" s="1" t="s">
        <v>50</v>
      </c>
      <c r="H1439">
        <v>1786017</v>
      </c>
      <c r="I1439">
        <v>418903</v>
      </c>
      <c r="J1439">
        <v>61845</v>
      </c>
      <c r="K1439">
        <v>42763</v>
      </c>
      <c r="L1439">
        <f>bbdd_Social_Media_Trends[[#This Row],[Likes]]+bbdd_Social_Media_Trends[[#This Row],[Shares]]+bbdd_Social_Media_Trends[[#This Row],[Comments]]</f>
        <v>523511</v>
      </c>
      <c r="M1439">
        <f>bbdd_Social_Media_Trends[[#This Row],[Interactions]]/bbdd_Social_Media_Trends[[#This Row],[Views]]</f>
        <v>0.29311647089585374</v>
      </c>
      <c r="N1439" s="1" t="s">
        <v>22</v>
      </c>
      <c r="O1439" s="4">
        <f t="shared" si="22"/>
        <v>0</v>
      </c>
    </row>
    <row r="1440" spans="1:15">
      <c r="A1440" s="1" t="s">
        <v>1480</v>
      </c>
      <c r="B1440" s="2">
        <v>45254</v>
      </c>
      <c r="C1440" s="13" t="str">
        <f>TEXT(bbdd_Social_Media_Trends[[#This Row],[Post_Date]],"aaaa-mm")</f>
        <v>2023-11</v>
      </c>
      <c r="D1440" s="1" t="s">
        <v>12</v>
      </c>
      <c r="E1440" s="1" t="s">
        <v>13</v>
      </c>
      <c r="F1440" s="1" t="s">
        <v>14</v>
      </c>
      <c r="G1440" s="1" t="s">
        <v>28</v>
      </c>
      <c r="H1440">
        <v>2793453</v>
      </c>
      <c r="I1440">
        <v>52138</v>
      </c>
      <c r="J1440">
        <v>49038</v>
      </c>
      <c r="K1440">
        <v>10863</v>
      </c>
      <c r="L1440">
        <f>bbdd_Social_Media_Trends[[#This Row],[Likes]]+bbdd_Social_Media_Trends[[#This Row],[Shares]]+bbdd_Social_Media_Trends[[#This Row],[Comments]]</f>
        <v>112039</v>
      </c>
      <c r="M1440">
        <f>bbdd_Social_Media_Trends[[#This Row],[Interactions]]/bbdd_Social_Media_Trends[[#This Row],[Views]]</f>
        <v>4.0107708989555221E-2</v>
      </c>
      <c r="N1440" s="1" t="s">
        <v>22</v>
      </c>
      <c r="O1440" s="4">
        <f t="shared" si="22"/>
        <v>0</v>
      </c>
    </row>
    <row r="1441" spans="1:15">
      <c r="A1441" s="1" t="s">
        <v>1481</v>
      </c>
      <c r="B1441" s="2">
        <v>44910</v>
      </c>
      <c r="C1441" s="13" t="str">
        <f>TEXT(bbdd_Social_Media_Trends[[#This Row],[Post_Date]],"aaaa-mm")</f>
        <v>2022-12</v>
      </c>
      <c r="D1441" s="1" t="s">
        <v>24</v>
      </c>
      <c r="E1441" s="1" t="s">
        <v>49</v>
      </c>
      <c r="F1441" s="1" t="s">
        <v>36</v>
      </c>
      <c r="G1441" s="1" t="s">
        <v>60</v>
      </c>
      <c r="H1441">
        <v>4561911</v>
      </c>
      <c r="I1441">
        <v>61464</v>
      </c>
      <c r="J1441">
        <v>87896</v>
      </c>
      <c r="K1441">
        <v>29370</v>
      </c>
      <c r="L1441">
        <f>bbdd_Social_Media_Trends[[#This Row],[Likes]]+bbdd_Social_Media_Trends[[#This Row],[Shares]]+bbdd_Social_Media_Trends[[#This Row],[Comments]]</f>
        <v>178730</v>
      </c>
      <c r="M1441">
        <f>bbdd_Social_Media_Trends[[#This Row],[Interactions]]/bbdd_Social_Media_Trends[[#This Row],[Views]]</f>
        <v>3.9178756446585652E-2</v>
      </c>
      <c r="N1441" s="1" t="s">
        <v>29</v>
      </c>
      <c r="O1441" s="4">
        <f t="shared" si="22"/>
        <v>0</v>
      </c>
    </row>
    <row r="1442" spans="1:15">
      <c r="A1442" s="1" t="s">
        <v>1482</v>
      </c>
      <c r="B1442" s="2">
        <v>45236</v>
      </c>
      <c r="C1442" s="13" t="str">
        <f>TEXT(bbdd_Social_Media_Trends[[#This Row],[Post_Date]],"aaaa-mm")</f>
        <v>2023-11</v>
      </c>
      <c r="D1442" s="1" t="s">
        <v>27</v>
      </c>
      <c r="E1442" s="1" t="s">
        <v>39</v>
      </c>
      <c r="F1442" s="1" t="s">
        <v>32</v>
      </c>
      <c r="G1442" s="1" t="s">
        <v>25</v>
      </c>
      <c r="H1442">
        <v>4608473</v>
      </c>
      <c r="I1442">
        <v>304395</v>
      </c>
      <c r="J1442">
        <v>4335</v>
      </c>
      <c r="K1442">
        <v>6543</v>
      </c>
      <c r="L1442">
        <f>bbdd_Social_Media_Trends[[#This Row],[Likes]]+bbdd_Social_Media_Trends[[#This Row],[Shares]]+bbdd_Social_Media_Trends[[#This Row],[Comments]]</f>
        <v>315273</v>
      </c>
      <c r="M1442">
        <f>bbdd_Social_Media_Trends[[#This Row],[Interactions]]/bbdd_Social_Media_Trends[[#This Row],[Views]]</f>
        <v>6.8411597507460717E-2</v>
      </c>
      <c r="N1442" s="1" t="s">
        <v>16</v>
      </c>
      <c r="O1442" s="4">
        <f t="shared" si="22"/>
        <v>0</v>
      </c>
    </row>
    <row r="1443" spans="1:15">
      <c r="A1443" s="1" t="s">
        <v>1483</v>
      </c>
      <c r="B1443" s="2">
        <v>44835</v>
      </c>
      <c r="C1443" s="13" t="str">
        <f>TEXT(bbdd_Social_Media_Trends[[#This Row],[Post_Date]],"aaaa-mm")</f>
        <v>2022-10</v>
      </c>
      <c r="D1443" s="1" t="s">
        <v>12</v>
      </c>
      <c r="E1443" s="1" t="s">
        <v>52</v>
      </c>
      <c r="F1443" s="1" t="s">
        <v>36</v>
      </c>
      <c r="G1443" s="1" t="s">
        <v>50</v>
      </c>
      <c r="H1443">
        <v>2090020</v>
      </c>
      <c r="I1443">
        <v>106952</v>
      </c>
      <c r="J1443">
        <v>66241</v>
      </c>
      <c r="K1443">
        <v>31466</v>
      </c>
      <c r="L1443">
        <f>bbdd_Social_Media_Trends[[#This Row],[Likes]]+bbdd_Social_Media_Trends[[#This Row],[Shares]]+bbdd_Social_Media_Trends[[#This Row],[Comments]]</f>
        <v>204659</v>
      </c>
      <c r="M1443">
        <f>bbdd_Social_Media_Trends[[#This Row],[Interactions]]/bbdd_Social_Media_Trends[[#This Row],[Views]]</f>
        <v>9.7922029454263593E-2</v>
      </c>
      <c r="N1443" s="1" t="s">
        <v>29</v>
      </c>
      <c r="O1443" s="4">
        <f t="shared" si="22"/>
        <v>0</v>
      </c>
    </row>
    <row r="1444" spans="1:15">
      <c r="A1444" s="1" t="s">
        <v>1484</v>
      </c>
      <c r="B1444" s="2">
        <v>44921</v>
      </c>
      <c r="C1444" s="13" t="str">
        <f>TEXT(bbdd_Social_Media_Trends[[#This Row],[Post_Date]],"aaaa-mm")</f>
        <v>2022-12</v>
      </c>
      <c r="D1444" s="1" t="s">
        <v>12</v>
      </c>
      <c r="E1444" s="1" t="s">
        <v>13</v>
      </c>
      <c r="F1444" s="1" t="s">
        <v>32</v>
      </c>
      <c r="G1444" s="1" t="s">
        <v>37</v>
      </c>
      <c r="H1444">
        <v>2954922</v>
      </c>
      <c r="I1444">
        <v>83459</v>
      </c>
      <c r="J1444">
        <v>90758</v>
      </c>
      <c r="K1444">
        <v>11510</v>
      </c>
      <c r="L1444">
        <f>bbdd_Social_Media_Trends[[#This Row],[Likes]]+bbdd_Social_Media_Trends[[#This Row],[Shares]]+bbdd_Social_Media_Trends[[#This Row],[Comments]]</f>
        <v>185727</v>
      </c>
      <c r="M1444">
        <f>bbdd_Social_Media_Trends[[#This Row],[Interactions]]/bbdd_Social_Media_Trends[[#This Row],[Views]]</f>
        <v>6.2853435725206963E-2</v>
      </c>
      <c r="N1444" s="1" t="s">
        <v>22</v>
      </c>
      <c r="O1444" s="4">
        <f t="shared" si="22"/>
        <v>0</v>
      </c>
    </row>
    <row r="1445" spans="1:15">
      <c r="A1445" s="1" t="s">
        <v>1485</v>
      </c>
      <c r="B1445" s="2">
        <v>44888</v>
      </c>
      <c r="C1445" s="13" t="str">
        <f>TEXT(bbdd_Social_Media_Trends[[#This Row],[Post_Date]],"aaaa-mm")</f>
        <v>2022-11</v>
      </c>
      <c r="D1445" s="1" t="s">
        <v>12</v>
      </c>
      <c r="E1445" s="1" t="s">
        <v>35</v>
      </c>
      <c r="F1445" s="1" t="s">
        <v>47</v>
      </c>
      <c r="G1445" s="1" t="s">
        <v>44</v>
      </c>
      <c r="H1445">
        <v>2972779</v>
      </c>
      <c r="I1445">
        <v>83040</v>
      </c>
      <c r="J1445">
        <v>51880</v>
      </c>
      <c r="K1445">
        <v>28713</v>
      </c>
      <c r="L1445">
        <f>bbdd_Social_Media_Trends[[#This Row],[Likes]]+bbdd_Social_Media_Trends[[#This Row],[Shares]]+bbdd_Social_Media_Trends[[#This Row],[Comments]]</f>
        <v>163633</v>
      </c>
      <c r="M1445">
        <f>bbdd_Social_Media_Trends[[#This Row],[Interactions]]/bbdd_Social_Media_Trends[[#This Row],[Views]]</f>
        <v>5.5043782265684738E-2</v>
      </c>
      <c r="N1445" s="1" t="s">
        <v>16</v>
      </c>
      <c r="O1445" s="4">
        <f t="shared" si="22"/>
        <v>0</v>
      </c>
    </row>
    <row r="1446" spans="1:15">
      <c r="A1446" s="1" t="s">
        <v>1486</v>
      </c>
      <c r="B1446" s="2">
        <v>45180</v>
      </c>
      <c r="C1446" s="13" t="str">
        <f>TEXT(bbdd_Social_Media_Trends[[#This Row],[Post_Date]],"aaaa-mm")</f>
        <v>2023-09</v>
      </c>
      <c r="D1446" s="1" t="s">
        <v>27</v>
      </c>
      <c r="E1446" s="1" t="s">
        <v>13</v>
      </c>
      <c r="F1446" s="1" t="s">
        <v>36</v>
      </c>
      <c r="G1446" s="1" t="s">
        <v>60</v>
      </c>
      <c r="H1446">
        <v>1149619</v>
      </c>
      <c r="I1446">
        <v>297330</v>
      </c>
      <c r="J1446">
        <v>86236</v>
      </c>
      <c r="K1446">
        <v>24425</v>
      </c>
      <c r="L1446">
        <f>bbdd_Social_Media_Trends[[#This Row],[Likes]]+bbdd_Social_Media_Trends[[#This Row],[Shares]]+bbdd_Social_Media_Trends[[#This Row],[Comments]]</f>
        <v>407991</v>
      </c>
      <c r="M1446">
        <f>bbdd_Social_Media_Trends[[#This Row],[Interactions]]/bbdd_Social_Media_Trends[[#This Row],[Views]]</f>
        <v>0.35489235999057078</v>
      </c>
      <c r="N1446" s="1" t="s">
        <v>29</v>
      </c>
      <c r="O1446" s="4">
        <f t="shared" si="22"/>
        <v>0</v>
      </c>
    </row>
    <row r="1447" spans="1:15">
      <c r="A1447" s="1" t="s">
        <v>1487</v>
      </c>
      <c r="B1447" s="2">
        <v>44897</v>
      </c>
      <c r="C1447" s="13" t="str">
        <f>TEXT(bbdd_Social_Media_Trends[[#This Row],[Post_Date]],"aaaa-mm")</f>
        <v>2022-12</v>
      </c>
      <c r="D1447" s="1" t="s">
        <v>12</v>
      </c>
      <c r="E1447" s="1" t="s">
        <v>52</v>
      </c>
      <c r="F1447" s="1" t="s">
        <v>41</v>
      </c>
      <c r="G1447" s="1" t="s">
        <v>21</v>
      </c>
      <c r="H1447">
        <v>3654157</v>
      </c>
      <c r="I1447">
        <v>446765</v>
      </c>
      <c r="J1447">
        <v>960</v>
      </c>
      <c r="K1447">
        <v>10338</v>
      </c>
      <c r="L1447">
        <f>bbdd_Social_Media_Trends[[#This Row],[Likes]]+bbdd_Social_Media_Trends[[#This Row],[Shares]]+bbdd_Social_Media_Trends[[#This Row],[Comments]]</f>
        <v>458063</v>
      </c>
      <c r="M1447">
        <f>bbdd_Social_Media_Trends[[#This Row],[Interactions]]/bbdd_Social_Media_Trends[[#This Row],[Views]]</f>
        <v>0.12535394620428186</v>
      </c>
      <c r="N1447" s="1" t="s">
        <v>29</v>
      </c>
      <c r="O1447" s="4">
        <f t="shared" si="22"/>
        <v>0</v>
      </c>
    </row>
    <row r="1448" spans="1:15">
      <c r="A1448" s="1" t="s">
        <v>1488</v>
      </c>
      <c r="B1448" s="2">
        <v>44683</v>
      </c>
      <c r="C1448" s="13" t="str">
        <f>TEXT(bbdd_Social_Media_Trends[[#This Row],[Post_Date]],"aaaa-mm")</f>
        <v>2022-05</v>
      </c>
      <c r="D1448" s="1" t="s">
        <v>24</v>
      </c>
      <c r="E1448" s="1" t="s">
        <v>31</v>
      </c>
      <c r="F1448" s="1" t="s">
        <v>14</v>
      </c>
      <c r="G1448" s="1" t="s">
        <v>60</v>
      </c>
      <c r="H1448">
        <v>237146</v>
      </c>
      <c r="I1448">
        <v>366143</v>
      </c>
      <c r="J1448">
        <v>43936</v>
      </c>
      <c r="K1448">
        <v>27510</v>
      </c>
      <c r="L1448">
        <f>bbdd_Social_Media_Trends[[#This Row],[Likes]]+bbdd_Social_Media_Trends[[#This Row],[Shares]]+bbdd_Social_Media_Trends[[#This Row],[Comments]]</f>
        <v>437589</v>
      </c>
      <c r="M1448">
        <f>bbdd_Social_Media_Trends[[#This Row],[Interactions]]/bbdd_Social_Media_Trends[[#This Row],[Views]]</f>
        <v>1.8452303644168571</v>
      </c>
      <c r="N1448" s="1" t="s">
        <v>22</v>
      </c>
      <c r="O1448" s="4">
        <f t="shared" si="22"/>
        <v>0</v>
      </c>
    </row>
    <row r="1449" spans="1:15">
      <c r="A1449" s="1" t="s">
        <v>1489</v>
      </c>
      <c r="B1449" s="2">
        <v>45067</v>
      </c>
      <c r="C1449" s="13" t="str">
        <f>TEXT(bbdd_Social_Media_Trends[[#This Row],[Post_Date]],"aaaa-mm")</f>
        <v>2023-05</v>
      </c>
      <c r="D1449" s="1" t="s">
        <v>24</v>
      </c>
      <c r="E1449" s="1" t="s">
        <v>13</v>
      </c>
      <c r="F1449" s="1" t="s">
        <v>14</v>
      </c>
      <c r="G1449" s="1" t="s">
        <v>25</v>
      </c>
      <c r="H1449">
        <v>4822497</v>
      </c>
      <c r="I1449">
        <v>93252</v>
      </c>
      <c r="J1449">
        <v>89723</v>
      </c>
      <c r="K1449">
        <v>22110</v>
      </c>
      <c r="L1449">
        <f>bbdd_Social_Media_Trends[[#This Row],[Likes]]+bbdd_Social_Media_Trends[[#This Row],[Shares]]+bbdd_Social_Media_Trends[[#This Row],[Comments]]</f>
        <v>205085</v>
      </c>
      <c r="M1449">
        <f>bbdd_Social_Media_Trends[[#This Row],[Interactions]]/bbdd_Social_Media_Trends[[#This Row],[Views]]</f>
        <v>4.2526724226059652E-2</v>
      </c>
      <c r="N1449" s="1" t="s">
        <v>29</v>
      </c>
      <c r="O1449" s="4">
        <f t="shared" si="22"/>
        <v>0</v>
      </c>
    </row>
    <row r="1450" spans="1:15">
      <c r="A1450" s="1" t="s">
        <v>1490</v>
      </c>
      <c r="B1450" s="2">
        <v>44853</v>
      </c>
      <c r="C1450" s="13" t="str">
        <f>TEXT(bbdd_Social_Media_Trends[[#This Row],[Post_Date]],"aaaa-mm")</f>
        <v>2022-10</v>
      </c>
      <c r="D1450" s="1" t="s">
        <v>18</v>
      </c>
      <c r="E1450" s="1" t="s">
        <v>35</v>
      </c>
      <c r="F1450" s="1" t="s">
        <v>32</v>
      </c>
      <c r="G1450" s="1" t="s">
        <v>37</v>
      </c>
      <c r="H1450">
        <v>4059730</v>
      </c>
      <c r="I1450">
        <v>479772</v>
      </c>
      <c r="J1450">
        <v>15896</v>
      </c>
      <c r="K1450">
        <v>35015</v>
      </c>
      <c r="L1450">
        <f>bbdd_Social_Media_Trends[[#This Row],[Likes]]+bbdd_Social_Media_Trends[[#This Row],[Shares]]+bbdd_Social_Media_Trends[[#This Row],[Comments]]</f>
        <v>530683</v>
      </c>
      <c r="M1450">
        <f>bbdd_Social_Media_Trends[[#This Row],[Interactions]]/bbdd_Social_Media_Trends[[#This Row],[Views]]</f>
        <v>0.13071879164377925</v>
      </c>
      <c r="N1450" s="1" t="s">
        <v>22</v>
      </c>
      <c r="O1450" s="4">
        <f t="shared" si="22"/>
        <v>0</v>
      </c>
    </row>
    <row r="1451" spans="1:15">
      <c r="A1451" s="1" t="s">
        <v>1491</v>
      </c>
      <c r="B1451" s="2">
        <v>44841</v>
      </c>
      <c r="C1451" s="13" t="str">
        <f>TEXT(bbdd_Social_Media_Trends[[#This Row],[Post_Date]],"aaaa-mm")</f>
        <v>2022-10</v>
      </c>
      <c r="D1451" s="1" t="s">
        <v>27</v>
      </c>
      <c r="E1451" s="1" t="s">
        <v>19</v>
      </c>
      <c r="F1451" s="1" t="s">
        <v>32</v>
      </c>
      <c r="G1451" s="1" t="s">
        <v>37</v>
      </c>
      <c r="H1451">
        <v>1704415</v>
      </c>
      <c r="I1451">
        <v>111106</v>
      </c>
      <c r="J1451">
        <v>36968</v>
      </c>
      <c r="K1451">
        <v>11611</v>
      </c>
      <c r="L1451">
        <f>bbdd_Social_Media_Trends[[#This Row],[Likes]]+bbdd_Social_Media_Trends[[#This Row],[Shares]]+bbdd_Social_Media_Trends[[#This Row],[Comments]]</f>
        <v>159685</v>
      </c>
      <c r="M1451">
        <f>bbdd_Social_Media_Trends[[#This Row],[Interactions]]/bbdd_Social_Media_Trends[[#This Row],[Views]]</f>
        <v>9.3689037000965147E-2</v>
      </c>
      <c r="N1451" s="1" t="s">
        <v>16</v>
      </c>
      <c r="O1451" s="4">
        <f t="shared" si="22"/>
        <v>0</v>
      </c>
    </row>
    <row r="1452" spans="1:15">
      <c r="A1452" s="1" t="s">
        <v>1492</v>
      </c>
      <c r="B1452" s="2">
        <v>44785</v>
      </c>
      <c r="C1452" s="13" t="str">
        <f>TEXT(bbdd_Social_Media_Trends[[#This Row],[Post_Date]],"aaaa-mm")</f>
        <v>2022-08</v>
      </c>
      <c r="D1452" s="1" t="s">
        <v>12</v>
      </c>
      <c r="E1452" s="1" t="s">
        <v>39</v>
      </c>
      <c r="F1452" s="1" t="s">
        <v>20</v>
      </c>
      <c r="G1452" s="1" t="s">
        <v>15</v>
      </c>
      <c r="H1452">
        <v>1245862</v>
      </c>
      <c r="I1452">
        <v>162049</v>
      </c>
      <c r="J1452">
        <v>83886</v>
      </c>
      <c r="K1452">
        <v>27223</v>
      </c>
      <c r="L1452">
        <f>bbdd_Social_Media_Trends[[#This Row],[Likes]]+bbdd_Social_Media_Trends[[#This Row],[Shares]]+bbdd_Social_Media_Trends[[#This Row],[Comments]]</f>
        <v>273158</v>
      </c>
      <c r="M1452">
        <f>bbdd_Social_Media_Trends[[#This Row],[Interactions]]/bbdd_Social_Media_Trends[[#This Row],[Views]]</f>
        <v>0.21925221252434057</v>
      </c>
      <c r="N1452" s="1" t="s">
        <v>29</v>
      </c>
      <c r="O1452" s="4">
        <f t="shared" si="22"/>
        <v>0</v>
      </c>
    </row>
    <row r="1453" spans="1:15">
      <c r="A1453" s="1" t="s">
        <v>1493</v>
      </c>
      <c r="B1453" s="2">
        <v>45221</v>
      </c>
      <c r="C1453" s="13" t="str">
        <f>TEXT(bbdd_Social_Media_Trends[[#This Row],[Post_Date]],"aaaa-mm")</f>
        <v>2023-10</v>
      </c>
      <c r="D1453" s="1" t="s">
        <v>24</v>
      </c>
      <c r="E1453" s="1" t="s">
        <v>39</v>
      </c>
      <c r="F1453" s="1" t="s">
        <v>14</v>
      </c>
      <c r="G1453" s="1" t="s">
        <v>28</v>
      </c>
      <c r="H1453">
        <v>536923</v>
      </c>
      <c r="I1453">
        <v>464158</v>
      </c>
      <c r="J1453">
        <v>44277</v>
      </c>
      <c r="K1453">
        <v>47080</v>
      </c>
      <c r="L1453">
        <f>bbdd_Social_Media_Trends[[#This Row],[Likes]]+bbdd_Social_Media_Trends[[#This Row],[Shares]]+bbdd_Social_Media_Trends[[#This Row],[Comments]]</f>
        <v>555515</v>
      </c>
      <c r="M1453">
        <f>bbdd_Social_Media_Trends[[#This Row],[Interactions]]/bbdd_Social_Media_Trends[[#This Row],[Views]]</f>
        <v>1.0346269390583007</v>
      </c>
      <c r="N1453" s="1" t="s">
        <v>29</v>
      </c>
      <c r="O1453" s="4">
        <f t="shared" si="22"/>
        <v>0</v>
      </c>
    </row>
    <row r="1454" spans="1:15">
      <c r="A1454" s="1" t="s">
        <v>1494</v>
      </c>
      <c r="B1454" s="2">
        <v>44608</v>
      </c>
      <c r="C1454" s="13" t="str">
        <f>TEXT(bbdd_Social_Media_Trends[[#This Row],[Post_Date]],"aaaa-mm")</f>
        <v>2022-02</v>
      </c>
      <c r="D1454" s="1" t="s">
        <v>27</v>
      </c>
      <c r="E1454" s="1" t="s">
        <v>57</v>
      </c>
      <c r="F1454" s="1" t="s">
        <v>32</v>
      </c>
      <c r="G1454" s="1" t="s">
        <v>25</v>
      </c>
      <c r="H1454">
        <v>540051</v>
      </c>
      <c r="I1454">
        <v>496755</v>
      </c>
      <c r="J1454">
        <v>33448</v>
      </c>
      <c r="K1454">
        <v>20685</v>
      </c>
      <c r="L1454">
        <f>bbdd_Social_Media_Trends[[#This Row],[Likes]]+bbdd_Social_Media_Trends[[#This Row],[Shares]]+bbdd_Social_Media_Trends[[#This Row],[Comments]]</f>
        <v>550888</v>
      </c>
      <c r="M1454">
        <f>bbdd_Social_Media_Trends[[#This Row],[Interactions]]/bbdd_Social_Media_Trends[[#This Row],[Views]]</f>
        <v>1.0200666233374256</v>
      </c>
      <c r="N1454" s="1" t="s">
        <v>22</v>
      </c>
      <c r="O1454" s="4">
        <f t="shared" si="22"/>
        <v>0</v>
      </c>
    </row>
    <row r="1455" spans="1:15">
      <c r="A1455" s="1" t="s">
        <v>1495</v>
      </c>
      <c r="B1455" s="2">
        <v>45064</v>
      </c>
      <c r="C1455" s="13" t="str">
        <f>TEXT(bbdd_Social_Media_Trends[[#This Row],[Post_Date]],"aaaa-mm")</f>
        <v>2023-05</v>
      </c>
      <c r="D1455" s="1" t="s">
        <v>27</v>
      </c>
      <c r="E1455" s="1" t="s">
        <v>57</v>
      </c>
      <c r="F1455" s="1" t="s">
        <v>32</v>
      </c>
      <c r="G1455" s="1" t="s">
        <v>44</v>
      </c>
      <c r="H1455">
        <v>2550618</v>
      </c>
      <c r="I1455">
        <v>270046</v>
      </c>
      <c r="J1455">
        <v>39624</v>
      </c>
      <c r="K1455">
        <v>31764</v>
      </c>
      <c r="L1455">
        <f>bbdd_Social_Media_Trends[[#This Row],[Likes]]+bbdd_Social_Media_Trends[[#This Row],[Shares]]+bbdd_Social_Media_Trends[[#This Row],[Comments]]</f>
        <v>341434</v>
      </c>
      <c r="M1455">
        <f>bbdd_Social_Media_Trends[[#This Row],[Interactions]]/bbdd_Social_Media_Trends[[#This Row],[Views]]</f>
        <v>0.13386324412358103</v>
      </c>
      <c r="N1455" s="1" t="s">
        <v>16</v>
      </c>
      <c r="O1455" s="4">
        <f t="shared" si="22"/>
        <v>0</v>
      </c>
    </row>
    <row r="1456" spans="1:15">
      <c r="A1456" s="1" t="s">
        <v>1496</v>
      </c>
      <c r="B1456" s="2">
        <v>44593</v>
      </c>
      <c r="C1456" s="13" t="str">
        <f>TEXT(bbdd_Social_Media_Trends[[#This Row],[Post_Date]],"aaaa-mm")</f>
        <v>2022-02</v>
      </c>
      <c r="D1456" s="1" t="s">
        <v>18</v>
      </c>
      <c r="E1456" s="1" t="s">
        <v>13</v>
      </c>
      <c r="F1456" s="1" t="s">
        <v>14</v>
      </c>
      <c r="G1456" s="1" t="s">
        <v>44</v>
      </c>
      <c r="H1456">
        <v>3262707</v>
      </c>
      <c r="I1456">
        <v>322516</v>
      </c>
      <c r="J1456">
        <v>95255</v>
      </c>
      <c r="K1456">
        <v>21585</v>
      </c>
      <c r="L1456">
        <f>bbdd_Social_Media_Trends[[#This Row],[Likes]]+bbdd_Social_Media_Trends[[#This Row],[Shares]]+bbdd_Social_Media_Trends[[#This Row],[Comments]]</f>
        <v>439356</v>
      </c>
      <c r="M1456">
        <f>bbdd_Social_Media_Trends[[#This Row],[Interactions]]/bbdd_Social_Media_Trends[[#This Row],[Views]]</f>
        <v>0.13465996180472228</v>
      </c>
      <c r="N1456" s="1" t="s">
        <v>16</v>
      </c>
      <c r="O1456" s="4">
        <f t="shared" si="22"/>
        <v>0</v>
      </c>
    </row>
    <row r="1457" spans="1:15">
      <c r="A1457" s="1" t="s">
        <v>1497</v>
      </c>
      <c r="B1457" s="2">
        <v>44615</v>
      </c>
      <c r="C1457" s="13" t="str">
        <f>TEXT(bbdd_Social_Media_Trends[[#This Row],[Post_Date]],"aaaa-mm")</f>
        <v>2022-02</v>
      </c>
      <c r="D1457" s="1" t="s">
        <v>18</v>
      </c>
      <c r="E1457" s="1" t="s">
        <v>46</v>
      </c>
      <c r="F1457" s="1" t="s">
        <v>32</v>
      </c>
      <c r="G1457" s="1" t="s">
        <v>50</v>
      </c>
      <c r="H1457">
        <v>3707557</v>
      </c>
      <c r="I1457">
        <v>238257</v>
      </c>
      <c r="J1457">
        <v>87810</v>
      </c>
      <c r="K1457">
        <v>32469</v>
      </c>
      <c r="L1457">
        <f>bbdd_Social_Media_Trends[[#This Row],[Likes]]+bbdd_Social_Media_Trends[[#This Row],[Shares]]+bbdd_Social_Media_Trends[[#This Row],[Comments]]</f>
        <v>358536</v>
      </c>
      <c r="M1457">
        <f>bbdd_Social_Media_Trends[[#This Row],[Interactions]]/bbdd_Social_Media_Trends[[#This Row],[Views]]</f>
        <v>9.6704110010985667E-2</v>
      </c>
      <c r="N1457" s="1" t="s">
        <v>22</v>
      </c>
      <c r="O1457" s="4">
        <f t="shared" si="22"/>
        <v>0</v>
      </c>
    </row>
    <row r="1458" spans="1:15">
      <c r="A1458" s="1" t="s">
        <v>1498</v>
      </c>
      <c r="B1458" s="2">
        <v>45197</v>
      </c>
      <c r="C1458" s="13" t="str">
        <f>TEXT(bbdd_Social_Media_Trends[[#This Row],[Post_Date]],"aaaa-mm")</f>
        <v>2023-09</v>
      </c>
      <c r="D1458" s="1" t="s">
        <v>27</v>
      </c>
      <c r="E1458" s="1" t="s">
        <v>52</v>
      </c>
      <c r="F1458" s="1" t="s">
        <v>32</v>
      </c>
      <c r="G1458" s="1" t="s">
        <v>50</v>
      </c>
      <c r="H1458">
        <v>3789717</v>
      </c>
      <c r="I1458">
        <v>314746</v>
      </c>
      <c r="J1458">
        <v>69878</v>
      </c>
      <c r="K1458">
        <v>17368</v>
      </c>
      <c r="L1458">
        <f>bbdd_Social_Media_Trends[[#This Row],[Likes]]+bbdd_Social_Media_Trends[[#This Row],[Shares]]+bbdd_Social_Media_Trends[[#This Row],[Comments]]</f>
        <v>401992</v>
      </c>
      <c r="M1458">
        <f>bbdd_Social_Media_Trends[[#This Row],[Interactions]]/bbdd_Social_Media_Trends[[#This Row],[Views]]</f>
        <v>0.10607441136105941</v>
      </c>
      <c r="N1458" s="1" t="s">
        <v>22</v>
      </c>
      <c r="O1458" s="4">
        <f t="shared" si="22"/>
        <v>0</v>
      </c>
    </row>
    <row r="1459" spans="1:15">
      <c r="A1459" s="1" t="s">
        <v>1499</v>
      </c>
      <c r="B1459" s="2">
        <v>45015</v>
      </c>
      <c r="C1459" s="13" t="str">
        <f>TEXT(bbdd_Social_Media_Trends[[#This Row],[Post_Date]],"aaaa-mm")</f>
        <v>2023-03</v>
      </c>
      <c r="D1459" s="1" t="s">
        <v>27</v>
      </c>
      <c r="E1459" s="1" t="s">
        <v>52</v>
      </c>
      <c r="F1459" s="1" t="s">
        <v>14</v>
      </c>
      <c r="G1459" s="1" t="s">
        <v>60</v>
      </c>
      <c r="H1459">
        <v>1980686</v>
      </c>
      <c r="I1459">
        <v>27994</v>
      </c>
      <c r="J1459">
        <v>52403</v>
      </c>
      <c r="K1459">
        <v>25446</v>
      </c>
      <c r="L1459">
        <f>bbdd_Social_Media_Trends[[#This Row],[Likes]]+bbdd_Social_Media_Trends[[#This Row],[Shares]]+bbdd_Social_Media_Trends[[#This Row],[Comments]]</f>
        <v>105843</v>
      </c>
      <c r="M1459">
        <f>bbdd_Social_Media_Trends[[#This Row],[Interactions]]/bbdd_Social_Media_Trends[[#This Row],[Views]]</f>
        <v>5.3437546385444235E-2</v>
      </c>
      <c r="N1459" s="1" t="s">
        <v>22</v>
      </c>
      <c r="O1459" s="4">
        <f t="shared" si="22"/>
        <v>0</v>
      </c>
    </row>
    <row r="1460" spans="1:15">
      <c r="A1460" s="1" t="s">
        <v>1500</v>
      </c>
      <c r="B1460" s="2">
        <v>45065</v>
      </c>
      <c r="C1460" s="13" t="str">
        <f>TEXT(bbdd_Social_Media_Trends[[#This Row],[Post_Date]],"aaaa-mm")</f>
        <v>2023-05</v>
      </c>
      <c r="D1460" s="1" t="s">
        <v>12</v>
      </c>
      <c r="E1460" s="1" t="s">
        <v>59</v>
      </c>
      <c r="F1460" s="1" t="s">
        <v>41</v>
      </c>
      <c r="G1460" s="1" t="s">
        <v>15</v>
      </c>
      <c r="H1460">
        <v>2133430</v>
      </c>
      <c r="I1460">
        <v>479806</v>
      </c>
      <c r="J1460">
        <v>15065</v>
      </c>
      <c r="K1460">
        <v>12873</v>
      </c>
      <c r="L1460">
        <f>bbdd_Social_Media_Trends[[#This Row],[Likes]]+bbdd_Social_Media_Trends[[#This Row],[Shares]]+bbdd_Social_Media_Trends[[#This Row],[Comments]]</f>
        <v>507744</v>
      </c>
      <c r="M1460">
        <f>bbdd_Social_Media_Trends[[#This Row],[Interactions]]/bbdd_Social_Media_Trends[[#This Row],[Views]]</f>
        <v>0.2379942158870926</v>
      </c>
      <c r="N1460" s="1" t="s">
        <v>16</v>
      </c>
      <c r="O1460" s="4">
        <f t="shared" si="22"/>
        <v>0</v>
      </c>
    </row>
    <row r="1461" spans="1:15">
      <c r="A1461" s="1" t="s">
        <v>1501</v>
      </c>
      <c r="B1461" s="2">
        <v>44944</v>
      </c>
      <c r="C1461" s="13" t="str">
        <f>TEXT(bbdd_Social_Media_Trends[[#This Row],[Post_Date]],"aaaa-mm")</f>
        <v>2023-01</v>
      </c>
      <c r="D1461" s="1" t="s">
        <v>12</v>
      </c>
      <c r="E1461" s="1" t="s">
        <v>39</v>
      </c>
      <c r="F1461" s="1" t="s">
        <v>14</v>
      </c>
      <c r="G1461" s="1" t="s">
        <v>37</v>
      </c>
      <c r="H1461">
        <v>3067711</v>
      </c>
      <c r="I1461">
        <v>211685</v>
      </c>
      <c r="J1461">
        <v>55025</v>
      </c>
      <c r="K1461">
        <v>91</v>
      </c>
      <c r="L1461">
        <f>bbdd_Social_Media_Trends[[#This Row],[Likes]]+bbdd_Social_Media_Trends[[#This Row],[Shares]]+bbdd_Social_Media_Trends[[#This Row],[Comments]]</f>
        <v>266801</v>
      </c>
      <c r="M1461">
        <f>bbdd_Social_Media_Trends[[#This Row],[Interactions]]/bbdd_Social_Media_Trends[[#This Row],[Views]]</f>
        <v>8.6970708779282008E-2</v>
      </c>
      <c r="N1461" s="1" t="s">
        <v>16</v>
      </c>
      <c r="O1461" s="4">
        <f t="shared" si="22"/>
        <v>0</v>
      </c>
    </row>
    <row r="1462" spans="1:15">
      <c r="A1462" s="1" t="s">
        <v>1502</v>
      </c>
      <c r="B1462" s="2">
        <v>45088</v>
      </c>
      <c r="C1462" s="13" t="str">
        <f>TEXT(bbdd_Social_Media_Trends[[#This Row],[Post_Date]],"aaaa-mm")</f>
        <v>2023-06</v>
      </c>
      <c r="D1462" s="1" t="s">
        <v>12</v>
      </c>
      <c r="E1462" s="1" t="s">
        <v>57</v>
      </c>
      <c r="F1462" s="1" t="s">
        <v>41</v>
      </c>
      <c r="G1462" s="1" t="s">
        <v>21</v>
      </c>
      <c r="H1462">
        <v>2412395</v>
      </c>
      <c r="I1462">
        <v>496981</v>
      </c>
      <c r="J1462">
        <v>33360</v>
      </c>
      <c r="K1462">
        <v>46462</v>
      </c>
      <c r="L1462">
        <f>bbdd_Social_Media_Trends[[#This Row],[Likes]]+bbdd_Social_Media_Trends[[#This Row],[Shares]]+bbdd_Social_Media_Trends[[#This Row],[Comments]]</f>
        <v>576803</v>
      </c>
      <c r="M1462">
        <f>bbdd_Social_Media_Trends[[#This Row],[Interactions]]/bbdd_Social_Media_Trends[[#This Row],[Views]]</f>
        <v>0.23909973283811317</v>
      </c>
      <c r="N1462" s="1" t="s">
        <v>16</v>
      </c>
      <c r="O1462" s="4">
        <f t="shared" si="22"/>
        <v>0</v>
      </c>
    </row>
    <row r="1463" spans="1:15">
      <c r="A1463" s="1" t="s">
        <v>1503</v>
      </c>
      <c r="B1463" s="2">
        <v>44706</v>
      </c>
      <c r="C1463" s="13" t="str">
        <f>TEXT(bbdd_Social_Media_Trends[[#This Row],[Post_Date]],"aaaa-mm")</f>
        <v>2022-05</v>
      </c>
      <c r="D1463" s="1" t="s">
        <v>18</v>
      </c>
      <c r="E1463" s="1" t="s">
        <v>31</v>
      </c>
      <c r="F1463" s="1" t="s">
        <v>14</v>
      </c>
      <c r="G1463" s="1" t="s">
        <v>15</v>
      </c>
      <c r="H1463">
        <v>712815</v>
      </c>
      <c r="I1463">
        <v>321009</v>
      </c>
      <c r="J1463">
        <v>10779</v>
      </c>
      <c r="K1463">
        <v>9754</v>
      </c>
      <c r="L1463">
        <f>bbdd_Social_Media_Trends[[#This Row],[Likes]]+bbdd_Social_Media_Trends[[#This Row],[Shares]]+bbdd_Social_Media_Trends[[#This Row],[Comments]]</f>
        <v>341542</v>
      </c>
      <c r="M1463">
        <f>bbdd_Social_Media_Trends[[#This Row],[Interactions]]/bbdd_Social_Media_Trends[[#This Row],[Views]]</f>
        <v>0.47914536029685123</v>
      </c>
      <c r="N1463" s="1" t="s">
        <v>29</v>
      </c>
      <c r="O1463" s="4">
        <f t="shared" si="22"/>
        <v>0</v>
      </c>
    </row>
    <row r="1464" spans="1:15">
      <c r="A1464" s="1" t="s">
        <v>1504</v>
      </c>
      <c r="B1464" s="2">
        <v>44802</v>
      </c>
      <c r="C1464" s="13" t="str">
        <f>TEXT(bbdd_Social_Media_Trends[[#This Row],[Post_Date]],"aaaa-mm")</f>
        <v>2022-08</v>
      </c>
      <c r="D1464" s="1" t="s">
        <v>24</v>
      </c>
      <c r="E1464" s="1" t="s">
        <v>19</v>
      </c>
      <c r="F1464" s="1" t="s">
        <v>36</v>
      </c>
      <c r="G1464" s="1" t="s">
        <v>15</v>
      </c>
      <c r="H1464">
        <v>1582056</v>
      </c>
      <c r="I1464">
        <v>494486</v>
      </c>
      <c r="J1464">
        <v>84288</v>
      </c>
      <c r="K1464">
        <v>37093</v>
      </c>
      <c r="L1464">
        <f>bbdd_Social_Media_Trends[[#This Row],[Likes]]+bbdd_Social_Media_Trends[[#This Row],[Shares]]+bbdd_Social_Media_Trends[[#This Row],[Comments]]</f>
        <v>615867</v>
      </c>
      <c r="M1464">
        <f>bbdd_Social_Media_Trends[[#This Row],[Interactions]]/bbdd_Social_Media_Trends[[#This Row],[Views]]</f>
        <v>0.3892826802591059</v>
      </c>
      <c r="N1464" s="1" t="s">
        <v>22</v>
      </c>
      <c r="O1464" s="4">
        <f t="shared" si="22"/>
        <v>0</v>
      </c>
    </row>
    <row r="1465" spans="1:15">
      <c r="A1465" s="1" t="s">
        <v>1505</v>
      </c>
      <c r="B1465" s="2">
        <v>44648</v>
      </c>
      <c r="C1465" s="13" t="str">
        <f>TEXT(bbdd_Social_Media_Trends[[#This Row],[Post_Date]],"aaaa-mm")</f>
        <v>2022-03</v>
      </c>
      <c r="D1465" s="1" t="s">
        <v>18</v>
      </c>
      <c r="E1465" s="1" t="s">
        <v>19</v>
      </c>
      <c r="F1465" s="1" t="s">
        <v>36</v>
      </c>
      <c r="G1465" s="1" t="s">
        <v>37</v>
      </c>
      <c r="H1465">
        <v>322957</v>
      </c>
      <c r="I1465">
        <v>396843</v>
      </c>
      <c r="J1465">
        <v>98493</v>
      </c>
      <c r="K1465">
        <v>11487</v>
      </c>
      <c r="L1465">
        <f>bbdd_Social_Media_Trends[[#This Row],[Likes]]+bbdd_Social_Media_Trends[[#This Row],[Shares]]+bbdd_Social_Media_Trends[[#This Row],[Comments]]</f>
        <v>506823</v>
      </c>
      <c r="M1465">
        <f>bbdd_Social_Media_Trends[[#This Row],[Interactions]]/bbdd_Social_Media_Trends[[#This Row],[Views]]</f>
        <v>1.5693203739197479</v>
      </c>
      <c r="N1465" s="1" t="s">
        <v>29</v>
      </c>
      <c r="O1465" s="4">
        <f t="shared" si="22"/>
        <v>0</v>
      </c>
    </row>
    <row r="1466" spans="1:15">
      <c r="A1466" s="1" t="s">
        <v>1506</v>
      </c>
      <c r="B1466" s="2">
        <v>44850</v>
      </c>
      <c r="C1466" s="13" t="str">
        <f>TEXT(bbdd_Social_Media_Trends[[#This Row],[Post_Date]],"aaaa-mm")</f>
        <v>2022-10</v>
      </c>
      <c r="D1466" s="1" t="s">
        <v>27</v>
      </c>
      <c r="E1466" s="1" t="s">
        <v>52</v>
      </c>
      <c r="F1466" s="1" t="s">
        <v>20</v>
      </c>
      <c r="G1466" s="1" t="s">
        <v>21</v>
      </c>
      <c r="H1466">
        <v>4995243</v>
      </c>
      <c r="I1466">
        <v>198754</v>
      </c>
      <c r="J1466">
        <v>50261</v>
      </c>
      <c r="K1466">
        <v>36892</v>
      </c>
      <c r="L1466">
        <f>bbdd_Social_Media_Trends[[#This Row],[Likes]]+bbdd_Social_Media_Trends[[#This Row],[Shares]]+bbdd_Social_Media_Trends[[#This Row],[Comments]]</f>
        <v>285907</v>
      </c>
      <c r="M1466">
        <f>bbdd_Social_Media_Trends[[#This Row],[Interactions]]/bbdd_Social_Media_Trends[[#This Row],[Views]]</f>
        <v>5.7235854191677961E-2</v>
      </c>
      <c r="N1466" s="1" t="s">
        <v>22</v>
      </c>
      <c r="O1466" s="4">
        <f t="shared" si="22"/>
        <v>0</v>
      </c>
    </row>
    <row r="1467" spans="1:15">
      <c r="A1467" s="1" t="s">
        <v>1507</v>
      </c>
      <c r="B1467" s="2">
        <v>44579</v>
      </c>
      <c r="C1467" s="13" t="str">
        <f>TEXT(bbdd_Social_Media_Trends[[#This Row],[Post_Date]],"aaaa-mm")</f>
        <v>2022-01</v>
      </c>
      <c r="D1467" s="1" t="s">
        <v>12</v>
      </c>
      <c r="E1467" s="1" t="s">
        <v>59</v>
      </c>
      <c r="F1467" s="1" t="s">
        <v>20</v>
      </c>
      <c r="G1467" s="1" t="s">
        <v>37</v>
      </c>
      <c r="H1467">
        <v>3678890</v>
      </c>
      <c r="I1467">
        <v>73518</v>
      </c>
      <c r="J1467">
        <v>35146</v>
      </c>
      <c r="K1467">
        <v>5294</v>
      </c>
      <c r="L1467">
        <f>bbdd_Social_Media_Trends[[#This Row],[Likes]]+bbdd_Social_Media_Trends[[#This Row],[Shares]]+bbdd_Social_Media_Trends[[#This Row],[Comments]]</f>
        <v>113958</v>
      </c>
      <c r="M1467">
        <f>bbdd_Social_Media_Trends[[#This Row],[Interactions]]/bbdd_Social_Media_Trends[[#This Row],[Views]]</f>
        <v>3.0976191188102933E-2</v>
      </c>
      <c r="N1467" s="1" t="s">
        <v>22</v>
      </c>
      <c r="O1467" s="4">
        <f t="shared" si="22"/>
        <v>0</v>
      </c>
    </row>
    <row r="1468" spans="1:15">
      <c r="A1468" s="1" t="s">
        <v>1508</v>
      </c>
      <c r="B1468" s="2">
        <v>44698</v>
      </c>
      <c r="C1468" s="13" t="str">
        <f>TEXT(bbdd_Social_Media_Trends[[#This Row],[Post_Date]],"aaaa-mm")</f>
        <v>2022-05</v>
      </c>
      <c r="D1468" s="1" t="s">
        <v>18</v>
      </c>
      <c r="E1468" s="1" t="s">
        <v>52</v>
      </c>
      <c r="F1468" s="1" t="s">
        <v>20</v>
      </c>
      <c r="G1468" s="1" t="s">
        <v>50</v>
      </c>
      <c r="H1468">
        <v>2249841</v>
      </c>
      <c r="I1468">
        <v>97823</v>
      </c>
      <c r="J1468">
        <v>18276</v>
      </c>
      <c r="K1468">
        <v>5221</v>
      </c>
      <c r="L1468">
        <f>bbdd_Social_Media_Trends[[#This Row],[Likes]]+bbdd_Social_Media_Trends[[#This Row],[Shares]]+bbdd_Social_Media_Trends[[#This Row],[Comments]]</f>
        <v>121320</v>
      </c>
      <c r="M1468">
        <f>bbdd_Social_Media_Trends[[#This Row],[Interactions]]/bbdd_Social_Media_Trends[[#This Row],[Views]]</f>
        <v>5.3923810615950196E-2</v>
      </c>
      <c r="N1468" s="1" t="s">
        <v>16</v>
      </c>
      <c r="O1468" s="4">
        <f t="shared" si="22"/>
        <v>0</v>
      </c>
    </row>
    <row r="1469" spans="1:15">
      <c r="A1469" s="1" t="s">
        <v>1509</v>
      </c>
      <c r="B1469" s="2">
        <v>44984</v>
      </c>
      <c r="C1469" s="13" t="str">
        <f>TEXT(bbdd_Social_Media_Trends[[#This Row],[Post_Date]],"aaaa-mm")</f>
        <v>2023-02</v>
      </c>
      <c r="D1469" s="1" t="s">
        <v>18</v>
      </c>
      <c r="E1469" s="1" t="s">
        <v>31</v>
      </c>
      <c r="F1469" s="1" t="s">
        <v>20</v>
      </c>
      <c r="G1469" s="1" t="s">
        <v>28</v>
      </c>
      <c r="H1469">
        <v>1684281</v>
      </c>
      <c r="I1469">
        <v>409446</v>
      </c>
      <c r="J1469">
        <v>92094</v>
      </c>
      <c r="K1469">
        <v>7598</v>
      </c>
      <c r="L1469">
        <f>bbdd_Social_Media_Trends[[#This Row],[Likes]]+bbdd_Social_Media_Trends[[#This Row],[Shares]]+bbdd_Social_Media_Trends[[#This Row],[Comments]]</f>
        <v>509138</v>
      </c>
      <c r="M1469">
        <f>bbdd_Social_Media_Trends[[#This Row],[Interactions]]/bbdd_Social_Media_Trends[[#This Row],[Views]]</f>
        <v>0.30228803863488335</v>
      </c>
      <c r="N1469" s="1" t="s">
        <v>16</v>
      </c>
      <c r="O1469" s="4">
        <f t="shared" si="22"/>
        <v>0</v>
      </c>
    </row>
    <row r="1470" spans="1:15">
      <c r="A1470" s="1" t="s">
        <v>1510</v>
      </c>
      <c r="B1470" s="2">
        <v>44679</v>
      </c>
      <c r="C1470" s="13" t="str">
        <f>TEXT(bbdd_Social_Media_Trends[[#This Row],[Post_Date]],"aaaa-mm")</f>
        <v>2022-04</v>
      </c>
      <c r="D1470" s="1" t="s">
        <v>12</v>
      </c>
      <c r="E1470" s="1" t="s">
        <v>46</v>
      </c>
      <c r="F1470" s="1" t="s">
        <v>47</v>
      </c>
      <c r="G1470" s="1" t="s">
        <v>15</v>
      </c>
      <c r="H1470">
        <v>1873057</v>
      </c>
      <c r="I1470">
        <v>21326</v>
      </c>
      <c r="J1470">
        <v>82659</v>
      </c>
      <c r="K1470">
        <v>29430</v>
      </c>
      <c r="L1470">
        <f>bbdd_Social_Media_Trends[[#This Row],[Likes]]+bbdd_Social_Media_Trends[[#This Row],[Shares]]+bbdd_Social_Media_Trends[[#This Row],[Comments]]</f>
        <v>133415</v>
      </c>
      <c r="M1470">
        <f>bbdd_Social_Media_Trends[[#This Row],[Interactions]]/bbdd_Social_Media_Trends[[#This Row],[Views]]</f>
        <v>7.1228478364513195E-2</v>
      </c>
      <c r="N1470" s="1" t="s">
        <v>16</v>
      </c>
      <c r="O1470" s="4">
        <f t="shared" si="22"/>
        <v>0</v>
      </c>
    </row>
    <row r="1471" spans="1:15">
      <c r="A1471" s="1" t="s">
        <v>1511</v>
      </c>
      <c r="B1471" s="2">
        <v>45283</v>
      </c>
      <c r="C1471" s="13" t="str">
        <f>TEXT(bbdd_Social_Media_Trends[[#This Row],[Post_Date]],"aaaa-mm")</f>
        <v>2023-12</v>
      </c>
      <c r="D1471" s="1" t="s">
        <v>27</v>
      </c>
      <c r="E1471" s="1" t="s">
        <v>39</v>
      </c>
      <c r="F1471" s="1" t="s">
        <v>32</v>
      </c>
      <c r="G1471" s="1" t="s">
        <v>28</v>
      </c>
      <c r="H1471">
        <v>4400045</v>
      </c>
      <c r="I1471">
        <v>264695</v>
      </c>
      <c r="J1471">
        <v>92687</v>
      </c>
      <c r="K1471">
        <v>40287</v>
      </c>
      <c r="L1471">
        <f>bbdd_Social_Media_Trends[[#This Row],[Likes]]+bbdd_Social_Media_Trends[[#This Row],[Shares]]+bbdd_Social_Media_Trends[[#This Row],[Comments]]</f>
        <v>397669</v>
      </c>
      <c r="M1471">
        <f>bbdd_Social_Media_Trends[[#This Row],[Interactions]]/bbdd_Social_Media_Trends[[#This Row],[Views]]</f>
        <v>9.0378393857335551E-2</v>
      </c>
      <c r="N1471" s="1" t="s">
        <v>29</v>
      </c>
      <c r="O1471" s="4">
        <f t="shared" si="22"/>
        <v>0</v>
      </c>
    </row>
    <row r="1472" spans="1:15">
      <c r="A1472" s="1" t="s">
        <v>1512</v>
      </c>
      <c r="B1472" s="2">
        <v>45048</v>
      </c>
      <c r="C1472" s="13" t="str">
        <f>TEXT(bbdd_Social_Media_Trends[[#This Row],[Post_Date]],"aaaa-mm")</f>
        <v>2023-05</v>
      </c>
      <c r="D1472" s="1" t="s">
        <v>24</v>
      </c>
      <c r="E1472" s="1" t="s">
        <v>57</v>
      </c>
      <c r="F1472" s="1" t="s">
        <v>14</v>
      </c>
      <c r="G1472" s="1" t="s">
        <v>44</v>
      </c>
      <c r="H1472">
        <v>4295904</v>
      </c>
      <c r="I1472">
        <v>96005</v>
      </c>
      <c r="J1472">
        <v>37813</v>
      </c>
      <c r="K1472">
        <v>34742</v>
      </c>
      <c r="L1472">
        <f>bbdd_Social_Media_Trends[[#This Row],[Likes]]+bbdd_Social_Media_Trends[[#This Row],[Shares]]+bbdd_Social_Media_Trends[[#This Row],[Comments]]</f>
        <v>168560</v>
      </c>
      <c r="M1472">
        <f>bbdd_Social_Media_Trends[[#This Row],[Interactions]]/bbdd_Social_Media_Trends[[#This Row],[Views]]</f>
        <v>3.9237375881770169E-2</v>
      </c>
      <c r="N1472" s="1" t="s">
        <v>16</v>
      </c>
      <c r="O1472" s="4">
        <f t="shared" si="22"/>
        <v>0</v>
      </c>
    </row>
    <row r="1473" spans="1:15">
      <c r="A1473" s="1" t="s">
        <v>1513</v>
      </c>
      <c r="B1473" s="2">
        <v>44694</v>
      </c>
      <c r="C1473" s="13" t="str">
        <f>TEXT(bbdd_Social_Media_Trends[[#This Row],[Post_Date]],"aaaa-mm")</f>
        <v>2022-05</v>
      </c>
      <c r="D1473" s="1" t="s">
        <v>12</v>
      </c>
      <c r="E1473" s="1" t="s">
        <v>19</v>
      </c>
      <c r="F1473" s="1" t="s">
        <v>41</v>
      </c>
      <c r="G1473" s="1" t="s">
        <v>21</v>
      </c>
      <c r="H1473">
        <v>1325071</v>
      </c>
      <c r="I1473">
        <v>32968</v>
      </c>
      <c r="J1473">
        <v>51401</v>
      </c>
      <c r="K1473">
        <v>6451</v>
      </c>
      <c r="L1473">
        <f>bbdd_Social_Media_Trends[[#This Row],[Likes]]+bbdd_Social_Media_Trends[[#This Row],[Shares]]+bbdd_Social_Media_Trends[[#This Row],[Comments]]</f>
        <v>90820</v>
      </c>
      <c r="M1473">
        <f>bbdd_Social_Media_Trends[[#This Row],[Interactions]]/bbdd_Social_Media_Trends[[#This Row],[Views]]</f>
        <v>6.853972353179566E-2</v>
      </c>
      <c r="N1473" s="1" t="s">
        <v>16</v>
      </c>
      <c r="O1473" s="4">
        <f t="shared" si="22"/>
        <v>0</v>
      </c>
    </row>
    <row r="1474" spans="1:15">
      <c r="A1474" s="1" t="s">
        <v>1514</v>
      </c>
      <c r="B1474" s="2">
        <v>44640</v>
      </c>
      <c r="C1474" s="13" t="str">
        <f>TEXT(bbdd_Social_Media_Trends[[#This Row],[Post_Date]],"aaaa-mm")</f>
        <v>2022-03</v>
      </c>
      <c r="D1474" s="1" t="s">
        <v>27</v>
      </c>
      <c r="E1474" s="1" t="s">
        <v>13</v>
      </c>
      <c r="F1474" s="1" t="s">
        <v>36</v>
      </c>
      <c r="G1474" s="1" t="s">
        <v>25</v>
      </c>
      <c r="H1474">
        <v>655188</v>
      </c>
      <c r="I1474">
        <v>203395</v>
      </c>
      <c r="J1474">
        <v>52047</v>
      </c>
      <c r="K1474">
        <v>33016</v>
      </c>
      <c r="L1474">
        <f>bbdd_Social_Media_Trends[[#This Row],[Likes]]+bbdd_Social_Media_Trends[[#This Row],[Shares]]+bbdd_Social_Media_Trends[[#This Row],[Comments]]</f>
        <v>288458</v>
      </c>
      <c r="M1474">
        <f>bbdd_Social_Media_Trends[[#This Row],[Interactions]]/bbdd_Social_Media_Trends[[#This Row],[Views]]</f>
        <v>0.44026752626726984</v>
      </c>
      <c r="N1474" s="1" t="s">
        <v>16</v>
      </c>
      <c r="O1474" s="4">
        <f t="shared" ref="O1474:O1537" si="23">IF(ISERROR(VLOOKUP(A1474,A1475:A6472,1,FALSE)),0, 1)</f>
        <v>0</v>
      </c>
    </row>
    <row r="1475" spans="1:15">
      <c r="A1475" s="1" t="s">
        <v>1515</v>
      </c>
      <c r="B1475" s="2">
        <v>45067</v>
      </c>
      <c r="C1475" s="13" t="str">
        <f>TEXT(bbdd_Social_Media_Trends[[#This Row],[Post_Date]],"aaaa-mm")</f>
        <v>2023-05</v>
      </c>
      <c r="D1475" s="1" t="s">
        <v>24</v>
      </c>
      <c r="E1475" s="1" t="s">
        <v>19</v>
      </c>
      <c r="F1475" s="1" t="s">
        <v>47</v>
      </c>
      <c r="G1475" s="1" t="s">
        <v>21</v>
      </c>
      <c r="H1475">
        <v>3918763</v>
      </c>
      <c r="I1475">
        <v>377071</v>
      </c>
      <c r="J1475">
        <v>94228</v>
      </c>
      <c r="K1475">
        <v>18967</v>
      </c>
      <c r="L1475">
        <f>bbdd_Social_Media_Trends[[#This Row],[Likes]]+bbdd_Social_Media_Trends[[#This Row],[Shares]]+bbdd_Social_Media_Trends[[#This Row],[Comments]]</f>
        <v>490266</v>
      </c>
      <c r="M1475">
        <f>bbdd_Social_Media_Trends[[#This Row],[Interactions]]/bbdd_Social_Media_Trends[[#This Row],[Views]]</f>
        <v>0.12510733616705066</v>
      </c>
      <c r="N1475" s="1" t="s">
        <v>29</v>
      </c>
      <c r="O1475" s="4">
        <f t="shared" si="23"/>
        <v>0</v>
      </c>
    </row>
    <row r="1476" spans="1:15">
      <c r="A1476" s="1" t="s">
        <v>1516</v>
      </c>
      <c r="B1476" s="2">
        <v>45221</v>
      </c>
      <c r="C1476" s="13" t="str">
        <f>TEXT(bbdd_Social_Media_Trends[[#This Row],[Post_Date]],"aaaa-mm")</f>
        <v>2023-10</v>
      </c>
      <c r="D1476" s="1" t="s">
        <v>18</v>
      </c>
      <c r="E1476" s="1" t="s">
        <v>13</v>
      </c>
      <c r="F1476" s="1" t="s">
        <v>32</v>
      </c>
      <c r="G1476" s="1" t="s">
        <v>44</v>
      </c>
      <c r="H1476">
        <v>990310</v>
      </c>
      <c r="I1476">
        <v>94516</v>
      </c>
      <c r="J1476">
        <v>53191</v>
      </c>
      <c r="K1476">
        <v>6975</v>
      </c>
      <c r="L1476">
        <f>bbdd_Social_Media_Trends[[#This Row],[Likes]]+bbdd_Social_Media_Trends[[#This Row],[Shares]]+bbdd_Social_Media_Trends[[#This Row],[Comments]]</f>
        <v>154682</v>
      </c>
      <c r="M1476">
        <f>bbdd_Social_Media_Trends[[#This Row],[Interactions]]/bbdd_Social_Media_Trends[[#This Row],[Views]]</f>
        <v>0.15619553473154871</v>
      </c>
      <c r="N1476" s="1" t="s">
        <v>22</v>
      </c>
      <c r="O1476" s="4">
        <f t="shared" si="23"/>
        <v>0</v>
      </c>
    </row>
    <row r="1477" spans="1:15">
      <c r="A1477" s="1" t="s">
        <v>1517</v>
      </c>
      <c r="B1477" s="2">
        <v>45044</v>
      </c>
      <c r="C1477" s="13" t="str">
        <f>TEXT(bbdd_Social_Media_Trends[[#This Row],[Post_Date]],"aaaa-mm")</f>
        <v>2023-04</v>
      </c>
      <c r="D1477" s="1" t="s">
        <v>24</v>
      </c>
      <c r="E1477" s="1" t="s">
        <v>13</v>
      </c>
      <c r="F1477" s="1" t="s">
        <v>41</v>
      </c>
      <c r="G1477" s="1" t="s">
        <v>21</v>
      </c>
      <c r="H1477">
        <v>239932</v>
      </c>
      <c r="I1477">
        <v>144696</v>
      </c>
      <c r="J1477">
        <v>32439</v>
      </c>
      <c r="K1477">
        <v>22126</v>
      </c>
      <c r="L1477">
        <f>bbdd_Social_Media_Trends[[#This Row],[Likes]]+bbdd_Social_Media_Trends[[#This Row],[Shares]]+bbdd_Social_Media_Trends[[#This Row],[Comments]]</f>
        <v>199261</v>
      </c>
      <c r="M1477">
        <f>bbdd_Social_Media_Trends[[#This Row],[Interactions]]/bbdd_Social_Media_Trends[[#This Row],[Views]]</f>
        <v>0.83048947201707146</v>
      </c>
      <c r="N1477" s="1" t="s">
        <v>29</v>
      </c>
      <c r="O1477" s="4">
        <f t="shared" si="23"/>
        <v>0</v>
      </c>
    </row>
    <row r="1478" spans="1:15">
      <c r="A1478" s="1" t="s">
        <v>1518</v>
      </c>
      <c r="B1478" s="2">
        <v>44624</v>
      </c>
      <c r="C1478" s="13" t="str">
        <f>TEXT(bbdd_Social_Media_Trends[[#This Row],[Post_Date]],"aaaa-mm")</f>
        <v>2022-03</v>
      </c>
      <c r="D1478" s="1" t="s">
        <v>12</v>
      </c>
      <c r="E1478" s="1" t="s">
        <v>49</v>
      </c>
      <c r="F1478" s="1" t="s">
        <v>47</v>
      </c>
      <c r="G1478" s="1" t="s">
        <v>21</v>
      </c>
      <c r="H1478">
        <v>1093638</v>
      </c>
      <c r="I1478">
        <v>160508</v>
      </c>
      <c r="J1478">
        <v>65534</v>
      </c>
      <c r="K1478">
        <v>14746</v>
      </c>
      <c r="L1478">
        <f>bbdd_Social_Media_Trends[[#This Row],[Likes]]+bbdd_Social_Media_Trends[[#This Row],[Shares]]+bbdd_Social_Media_Trends[[#This Row],[Comments]]</f>
        <v>240788</v>
      </c>
      <c r="M1478">
        <f>bbdd_Social_Media_Trends[[#This Row],[Interactions]]/bbdd_Social_Media_Trends[[#This Row],[Views]]</f>
        <v>0.22017157414062058</v>
      </c>
      <c r="N1478" s="1" t="s">
        <v>16</v>
      </c>
      <c r="O1478" s="4">
        <f t="shared" si="23"/>
        <v>0</v>
      </c>
    </row>
    <row r="1479" spans="1:15">
      <c r="A1479" s="1" t="s">
        <v>1519</v>
      </c>
      <c r="B1479" s="2">
        <v>44916</v>
      </c>
      <c r="C1479" s="13" t="str">
        <f>TEXT(bbdd_Social_Media_Trends[[#This Row],[Post_Date]],"aaaa-mm")</f>
        <v>2022-12</v>
      </c>
      <c r="D1479" s="1" t="s">
        <v>18</v>
      </c>
      <c r="E1479" s="1" t="s">
        <v>49</v>
      </c>
      <c r="F1479" s="1" t="s">
        <v>20</v>
      </c>
      <c r="G1479" s="1" t="s">
        <v>21</v>
      </c>
      <c r="H1479">
        <v>4459322</v>
      </c>
      <c r="I1479">
        <v>130429</v>
      </c>
      <c r="J1479">
        <v>41640</v>
      </c>
      <c r="K1479">
        <v>43576</v>
      </c>
      <c r="L1479">
        <f>bbdd_Social_Media_Trends[[#This Row],[Likes]]+bbdd_Social_Media_Trends[[#This Row],[Shares]]+bbdd_Social_Media_Trends[[#This Row],[Comments]]</f>
        <v>215645</v>
      </c>
      <c r="M1479">
        <f>bbdd_Social_Media_Trends[[#This Row],[Interactions]]/bbdd_Social_Media_Trends[[#This Row],[Views]]</f>
        <v>4.8358248182122754E-2</v>
      </c>
      <c r="N1479" s="1" t="s">
        <v>16</v>
      </c>
      <c r="O1479" s="4">
        <f t="shared" si="23"/>
        <v>0</v>
      </c>
    </row>
    <row r="1480" spans="1:15">
      <c r="A1480" s="1" t="s">
        <v>1520</v>
      </c>
      <c r="B1480" s="2">
        <v>44875</v>
      </c>
      <c r="C1480" s="13" t="str">
        <f>TEXT(bbdd_Social_Media_Trends[[#This Row],[Post_Date]],"aaaa-mm")</f>
        <v>2022-11</v>
      </c>
      <c r="D1480" s="1" t="s">
        <v>18</v>
      </c>
      <c r="E1480" s="1" t="s">
        <v>35</v>
      </c>
      <c r="F1480" s="1" t="s">
        <v>32</v>
      </c>
      <c r="G1480" s="1" t="s">
        <v>25</v>
      </c>
      <c r="H1480">
        <v>4856239</v>
      </c>
      <c r="I1480">
        <v>463589</v>
      </c>
      <c r="J1480">
        <v>77615</v>
      </c>
      <c r="K1480">
        <v>15106</v>
      </c>
      <c r="L1480">
        <f>bbdd_Social_Media_Trends[[#This Row],[Likes]]+bbdd_Social_Media_Trends[[#This Row],[Shares]]+bbdd_Social_Media_Trends[[#This Row],[Comments]]</f>
        <v>556310</v>
      </c>
      <c r="M1480">
        <f>bbdd_Social_Media_Trends[[#This Row],[Interactions]]/bbdd_Social_Media_Trends[[#This Row],[Views]]</f>
        <v>0.11455572923820265</v>
      </c>
      <c r="N1480" s="1" t="s">
        <v>22</v>
      </c>
      <c r="O1480" s="4">
        <f t="shared" si="23"/>
        <v>0</v>
      </c>
    </row>
    <row r="1481" spans="1:15">
      <c r="A1481" s="1" t="s">
        <v>1521</v>
      </c>
      <c r="B1481" s="2">
        <v>45132</v>
      </c>
      <c r="C1481" s="13" t="str">
        <f>TEXT(bbdd_Social_Media_Trends[[#This Row],[Post_Date]],"aaaa-mm")</f>
        <v>2023-07</v>
      </c>
      <c r="D1481" s="1" t="s">
        <v>24</v>
      </c>
      <c r="E1481" s="1" t="s">
        <v>31</v>
      </c>
      <c r="F1481" s="1" t="s">
        <v>32</v>
      </c>
      <c r="G1481" s="1" t="s">
        <v>25</v>
      </c>
      <c r="H1481">
        <v>180256</v>
      </c>
      <c r="I1481">
        <v>229751</v>
      </c>
      <c r="J1481">
        <v>7248</v>
      </c>
      <c r="K1481">
        <v>44829</v>
      </c>
      <c r="L1481">
        <f>bbdd_Social_Media_Trends[[#This Row],[Likes]]+bbdd_Social_Media_Trends[[#This Row],[Shares]]+bbdd_Social_Media_Trends[[#This Row],[Comments]]</f>
        <v>281828</v>
      </c>
      <c r="M1481">
        <f>bbdd_Social_Media_Trends[[#This Row],[Interactions]]/bbdd_Social_Media_Trends[[#This Row],[Views]]</f>
        <v>1.5634874844665365</v>
      </c>
      <c r="N1481" s="1" t="s">
        <v>29</v>
      </c>
      <c r="O1481" s="4">
        <f t="shared" si="23"/>
        <v>0</v>
      </c>
    </row>
    <row r="1482" spans="1:15">
      <c r="A1482" s="1" t="s">
        <v>1522</v>
      </c>
      <c r="B1482" s="2">
        <v>44652</v>
      </c>
      <c r="C1482" s="13" t="str">
        <f>TEXT(bbdd_Social_Media_Trends[[#This Row],[Post_Date]],"aaaa-mm")</f>
        <v>2022-04</v>
      </c>
      <c r="D1482" s="1" t="s">
        <v>12</v>
      </c>
      <c r="E1482" s="1" t="s">
        <v>52</v>
      </c>
      <c r="F1482" s="1" t="s">
        <v>36</v>
      </c>
      <c r="G1482" s="1" t="s">
        <v>25</v>
      </c>
      <c r="H1482">
        <v>3716784</v>
      </c>
      <c r="I1482">
        <v>8333</v>
      </c>
      <c r="J1482">
        <v>58793</v>
      </c>
      <c r="K1482">
        <v>1796</v>
      </c>
      <c r="L1482">
        <f>bbdd_Social_Media_Trends[[#This Row],[Likes]]+bbdd_Social_Media_Trends[[#This Row],[Shares]]+bbdd_Social_Media_Trends[[#This Row],[Comments]]</f>
        <v>68922</v>
      </c>
      <c r="M1482">
        <f>bbdd_Social_Media_Trends[[#This Row],[Interactions]]/bbdd_Social_Media_Trends[[#This Row],[Views]]</f>
        <v>1.8543450466855217E-2</v>
      </c>
      <c r="N1482" s="1" t="s">
        <v>29</v>
      </c>
      <c r="O1482" s="4">
        <f t="shared" si="23"/>
        <v>0</v>
      </c>
    </row>
    <row r="1483" spans="1:15">
      <c r="A1483" s="1" t="s">
        <v>1523</v>
      </c>
      <c r="B1483" s="2">
        <v>45014</v>
      </c>
      <c r="C1483" s="13" t="str">
        <f>TEXT(bbdd_Social_Media_Trends[[#This Row],[Post_Date]],"aaaa-mm")</f>
        <v>2023-03</v>
      </c>
      <c r="D1483" s="1" t="s">
        <v>24</v>
      </c>
      <c r="E1483" s="1" t="s">
        <v>57</v>
      </c>
      <c r="F1483" s="1" t="s">
        <v>32</v>
      </c>
      <c r="G1483" s="1" t="s">
        <v>15</v>
      </c>
      <c r="H1483">
        <v>2121741</v>
      </c>
      <c r="I1483">
        <v>241186</v>
      </c>
      <c r="J1483">
        <v>76623</v>
      </c>
      <c r="K1483">
        <v>19400</v>
      </c>
      <c r="L1483">
        <f>bbdd_Social_Media_Trends[[#This Row],[Likes]]+bbdd_Social_Media_Trends[[#This Row],[Shares]]+bbdd_Social_Media_Trends[[#This Row],[Comments]]</f>
        <v>337209</v>
      </c>
      <c r="M1483">
        <f>bbdd_Social_Media_Trends[[#This Row],[Interactions]]/bbdd_Social_Media_Trends[[#This Row],[Views]]</f>
        <v>0.15893033127040482</v>
      </c>
      <c r="N1483" s="1" t="s">
        <v>22</v>
      </c>
      <c r="O1483" s="4">
        <f t="shared" si="23"/>
        <v>0</v>
      </c>
    </row>
    <row r="1484" spans="1:15">
      <c r="A1484" s="1" t="s">
        <v>1524</v>
      </c>
      <c r="B1484" s="2">
        <v>45207</v>
      </c>
      <c r="C1484" s="13" t="str">
        <f>TEXT(bbdd_Social_Media_Trends[[#This Row],[Post_Date]],"aaaa-mm")</f>
        <v>2023-10</v>
      </c>
      <c r="D1484" s="1" t="s">
        <v>24</v>
      </c>
      <c r="E1484" s="1" t="s">
        <v>35</v>
      </c>
      <c r="F1484" s="1" t="s">
        <v>32</v>
      </c>
      <c r="G1484" s="1" t="s">
        <v>21</v>
      </c>
      <c r="H1484">
        <v>1491502</v>
      </c>
      <c r="I1484">
        <v>426504</v>
      </c>
      <c r="J1484">
        <v>12495</v>
      </c>
      <c r="K1484">
        <v>12223</v>
      </c>
      <c r="L1484">
        <f>bbdd_Social_Media_Trends[[#This Row],[Likes]]+bbdd_Social_Media_Trends[[#This Row],[Shares]]+bbdd_Social_Media_Trends[[#This Row],[Comments]]</f>
        <v>451222</v>
      </c>
      <c r="M1484">
        <f>bbdd_Social_Media_Trends[[#This Row],[Interactions]]/bbdd_Social_Media_Trends[[#This Row],[Views]]</f>
        <v>0.30252859198311499</v>
      </c>
      <c r="N1484" s="1" t="s">
        <v>29</v>
      </c>
      <c r="O1484" s="4">
        <f t="shared" si="23"/>
        <v>0</v>
      </c>
    </row>
    <row r="1485" spans="1:15">
      <c r="A1485" s="1" t="s">
        <v>1525</v>
      </c>
      <c r="B1485" s="2">
        <v>44907</v>
      </c>
      <c r="C1485" s="13" t="str">
        <f>TEXT(bbdd_Social_Media_Trends[[#This Row],[Post_Date]],"aaaa-mm")</f>
        <v>2022-12</v>
      </c>
      <c r="D1485" s="1" t="s">
        <v>12</v>
      </c>
      <c r="E1485" s="1" t="s">
        <v>46</v>
      </c>
      <c r="F1485" s="1" t="s">
        <v>32</v>
      </c>
      <c r="G1485" s="1" t="s">
        <v>60</v>
      </c>
      <c r="H1485">
        <v>863776</v>
      </c>
      <c r="I1485">
        <v>360210</v>
      </c>
      <c r="J1485">
        <v>45845</v>
      </c>
      <c r="K1485">
        <v>199</v>
      </c>
      <c r="L1485">
        <f>bbdd_Social_Media_Trends[[#This Row],[Likes]]+bbdd_Social_Media_Trends[[#This Row],[Shares]]+bbdd_Social_Media_Trends[[#This Row],[Comments]]</f>
        <v>406254</v>
      </c>
      <c r="M1485">
        <f>bbdd_Social_Media_Trends[[#This Row],[Interactions]]/bbdd_Social_Media_Trends[[#This Row],[Views]]</f>
        <v>0.47032332456562814</v>
      </c>
      <c r="N1485" s="1" t="s">
        <v>22</v>
      </c>
      <c r="O1485" s="4">
        <f t="shared" si="23"/>
        <v>0</v>
      </c>
    </row>
    <row r="1486" spans="1:15">
      <c r="A1486" s="1" t="s">
        <v>1526</v>
      </c>
      <c r="B1486" s="2">
        <v>45272</v>
      </c>
      <c r="C1486" s="13" t="str">
        <f>TEXT(bbdd_Social_Media_Trends[[#This Row],[Post_Date]],"aaaa-mm")</f>
        <v>2023-12</v>
      </c>
      <c r="D1486" s="1" t="s">
        <v>18</v>
      </c>
      <c r="E1486" s="1" t="s">
        <v>35</v>
      </c>
      <c r="F1486" s="1" t="s">
        <v>32</v>
      </c>
      <c r="G1486" s="1" t="s">
        <v>44</v>
      </c>
      <c r="H1486">
        <v>671118</v>
      </c>
      <c r="I1486">
        <v>362241</v>
      </c>
      <c r="J1486">
        <v>15395</v>
      </c>
      <c r="K1486">
        <v>711</v>
      </c>
      <c r="L1486">
        <f>bbdd_Social_Media_Trends[[#This Row],[Likes]]+bbdd_Social_Media_Trends[[#This Row],[Shares]]+bbdd_Social_Media_Trends[[#This Row],[Comments]]</f>
        <v>378347</v>
      </c>
      <c r="M1486">
        <f>bbdd_Social_Media_Trends[[#This Row],[Interactions]]/bbdd_Social_Media_Trends[[#This Row],[Views]]</f>
        <v>0.56375629919030634</v>
      </c>
      <c r="N1486" s="1" t="s">
        <v>16</v>
      </c>
      <c r="O1486" s="4">
        <f t="shared" si="23"/>
        <v>0</v>
      </c>
    </row>
    <row r="1487" spans="1:15">
      <c r="A1487" s="1" t="s">
        <v>1527</v>
      </c>
      <c r="B1487" s="2">
        <v>44787</v>
      </c>
      <c r="C1487" s="13" t="str">
        <f>TEXT(bbdd_Social_Media_Trends[[#This Row],[Post_Date]],"aaaa-mm")</f>
        <v>2022-08</v>
      </c>
      <c r="D1487" s="1" t="s">
        <v>24</v>
      </c>
      <c r="E1487" s="1" t="s">
        <v>59</v>
      </c>
      <c r="F1487" s="1" t="s">
        <v>47</v>
      </c>
      <c r="G1487" s="1" t="s">
        <v>21</v>
      </c>
      <c r="H1487">
        <v>1732622</v>
      </c>
      <c r="I1487">
        <v>439661</v>
      </c>
      <c r="J1487">
        <v>38668</v>
      </c>
      <c r="K1487">
        <v>776</v>
      </c>
      <c r="L1487">
        <f>bbdd_Social_Media_Trends[[#This Row],[Likes]]+bbdd_Social_Media_Trends[[#This Row],[Shares]]+bbdd_Social_Media_Trends[[#This Row],[Comments]]</f>
        <v>479105</v>
      </c>
      <c r="M1487">
        <f>bbdd_Social_Media_Trends[[#This Row],[Interactions]]/bbdd_Social_Media_Trends[[#This Row],[Views]]</f>
        <v>0.2765202104094257</v>
      </c>
      <c r="N1487" s="1" t="s">
        <v>16</v>
      </c>
      <c r="O1487" s="4">
        <f t="shared" si="23"/>
        <v>0</v>
      </c>
    </row>
    <row r="1488" spans="1:15">
      <c r="A1488" s="1" t="s">
        <v>1528</v>
      </c>
      <c r="B1488" s="2">
        <v>44983</v>
      </c>
      <c r="C1488" s="13" t="str">
        <f>TEXT(bbdd_Social_Media_Trends[[#This Row],[Post_Date]],"aaaa-mm")</f>
        <v>2023-02</v>
      </c>
      <c r="D1488" s="1" t="s">
        <v>27</v>
      </c>
      <c r="E1488" s="1" t="s">
        <v>52</v>
      </c>
      <c r="F1488" s="1" t="s">
        <v>32</v>
      </c>
      <c r="G1488" s="1" t="s">
        <v>28</v>
      </c>
      <c r="H1488">
        <v>3944670</v>
      </c>
      <c r="I1488">
        <v>372509</v>
      </c>
      <c r="J1488">
        <v>62062</v>
      </c>
      <c r="K1488">
        <v>992</v>
      </c>
      <c r="L1488">
        <f>bbdd_Social_Media_Trends[[#This Row],[Likes]]+bbdd_Social_Media_Trends[[#This Row],[Shares]]+bbdd_Social_Media_Trends[[#This Row],[Comments]]</f>
        <v>435563</v>
      </c>
      <c r="M1488">
        <f>bbdd_Social_Media_Trends[[#This Row],[Interactions]]/bbdd_Social_Media_Trends[[#This Row],[Views]]</f>
        <v>0.11041810848562744</v>
      </c>
      <c r="N1488" s="1" t="s">
        <v>29</v>
      </c>
      <c r="O1488" s="4">
        <f t="shared" si="23"/>
        <v>0</v>
      </c>
    </row>
    <row r="1489" spans="1:15">
      <c r="A1489" s="1" t="s">
        <v>1529</v>
      </c>
      <c r="B1489" s="2">
        <v>44986</v>
      </c>
      <c r="C1489" s="13" t="str">
        <f>TEXT(bbdd_Social_Media_Trends[[#This Row],[Post_Date]],"aaaa-mm")</f>
        <v>2023-03</v>
      </c>
      <c r="D1489" s="1" t="s">
        <v>24</v>
      </c>
      <c r="E1489" s="1" t="s">
        <v>52</v>
      </c>
      <c r="F1489" s="1" t="s">
        <v>36</v>
      </c>
      <c r="G1489" s="1" t="s">
        <v>21</v>
      </c>
      <c r="H1489">
        <v>4833726</v>
      </c>
      <c r="I1489">
        <v>226063</v>
      </c>
      <c r="J1489">
        <v>96093</v>
      </c>
      <c r="K1489">
        <v>28087</v>
      </c>
      <c r="L1489">
        <f>bbdd_Social_Media_Trends[[#This Row],[Likes]]+bbdd_Social_Media_Trends[[#This Row],[Shares]]+bbdd_Social_Media_Trends[[#This Row],[Comments]]</f>
        <v>350243</v>
      </c>
      <c r="M1489">
        <f>bbdd_Social_Media_Trends[[#This Row],[Interactions]]/bbdd_Social_Media_Trends[[#This Row],[Views]]</f>
        <v>7.2458182362839768E-2</v>
      </c>
      <c r="N1489" s="1" t="s">
        <v>22</v>
      </c>
      <c r="O1489" s="4">
        <f t="shared" si="23"/>
        <v>0</v>
      </c>
    </row>
    <row r="1490" spans="1:15">
      <c r="A1490" s="1" t="s">
        <v>1530</v>
      </c>
      <c r="B1490" s="2">
        <v>44692</v>
      </c>
      <c r="C1490" s="13" t="str">
        <f>TEXT(bbdd_Social_Media_Trends[[#This Row],[Post_Date]],"aaaa-mm")</f>
        <v>2022-05</v>
      </c>
      <c r="D1490" s="1" t="s">
        <v>27</v>
      </c>
      <c r="E1490" s="1" t="s">
        <v>46</v>
      </c>
      <c r="F1490" s="1" t="s">
        <v>32</v>
      </c>
      <c r="G1490" s="1" t="s">
        <v>21</v>
      </c>
      <c r="H1490">
        <v>1026032</v>
      </c>
      <c r="I1490">
        <v>380810</v>
      </c>
      <c r="J1490">
        <v>37630</v>
      </c>
      <c r="K1490">
        <v>25608</v>
      </c>
      <c r="L1490">
        <f>bbdd_Social_Media_Trends[[#This Row],[Likes]]+bbdd_Social_Media_Trends[[#This Row],[Shares]]+bbdd_Social_Media_Trends[[#This Row],[Comments]]</f>
        <v>444048</v>
      </c>
      <c r="M1490">
        <f>bbdd_Social_Media_Trends[[#This Row],[Interactions]]/bbdd_Social_Media_Trends[[#This Row],[Views]]</f>
        <v>0.43278182356885553</v>
      </c>
      <c r="N1490" s="1" t="s">
        <v>22</v>
      </c>
      <c r="O1490" s="4">
        <f t="shared" si="23"/>
        <v>0</v>
      </c>
    </row>
    <row r="1491" spans="1:15">
      <c r="A1491" s="1" t="s">
        <v>1531</v>
      </c>
      <c r="B1491" s="2">
        <v>45089</v>
      </c>
      <c r="C1491" s="13" t="str">
        <f>TEXT(bbdd_Social_Media_Trends[[#This Row],[Post_Date]],"aaaa-mm")</f>
        <v>2023-06</v>
      </c>
      <c r="D1491" s="1" t="s">
        <v>27</v>
      </c>
      <c r="E1491" s="1" t="s">
        <v>31</v>
      </c>
      <c r="F1491" s="1" t="s">
        <v>20</v>
      </c>
      <c r="G1491" s="1" t="s">
        <v>25</v>
      </c>
      <c r="H1491">
        <v>4106517</v>
      </c>
      <c r="I1491">
        <v>307295</v>
      </c>
      <c r="J1491">
        <v>68183</v>
      </c>
      <c r="K1491">
        <v>5092</v>
      </c>
      <c r="L1491">
        <f>bbdd_Social_Media_Trends[[#This Row],[Likes]]+bbdd_Social_Media_Trends[[#This Row],[Shares]]+bbdd_Social_Media_Trends[[#This Row],[Comments]]</f>
        <v>380570</v>
      </c>
      <c r="M1491">
        <f>bbdd_Social_Media_Trends[[#This Row],[Interactions]]/bbdd_Social_Media_Trends[[#This Row],[Views]]</f>
        <v>9.2674643743103954E-2</v>
      </c>
      <c r="N1491" s="1" t="s">
        <v>16</v>
      </c>
      <c r="O1491" s="4">
        <f t="shared" si="23"/>
        <v>0</v>
      </c>
    </row>
    <row r="1492" spans="1:15">
      <c r="A1492" s="1" t="s">
        <v>1532</v>
      </c>
      <c r="B1492" s="2">
        <v>44713</v>
      </c>
      <c r="C1492" s="13" t="str">
        <f>TEXT(bbdd_Social_Media_Trends[[#This Row],[Post_Date]],"aaaa-mm")</f>
        <v>2022-06</v>
      </c>
      <c r="D1492" s="1" t="s">
        <v>27</v>
      </c>
      <c r="E1492" s="1" t="s">
        <v>57</v>
      </c>
      <c r="F1492" s="1" t="s">
        <v>32</v>
      </c>
      <c r="G1492" s="1" t="s">
        <v>50</v>
      </c>
      <c r="H1492">
        <v>2479066</v>
      </c>
      <c r="I1492">
        <v>402001</v>
      </c>
      <c r="J1492">
        <v>44542</v>
      </c>
      <c r="K1492">
        <v>16506</v>
      </c>
      <c r="L1492">
        <f>bbdd_Social_Media_Trends[[#This Row],[Likes]]+bbdd_Social_Media_Trends[[#This Row],[Shares]]+bbdd_Social_Media_Trends[[#This Row],[Comments]]</f>
        <v>463049</v>
      </c>
      <c r="M1492">
        <f>bbdd_Social_Media_Trends[[#This Row],[Interactions]]/bbdd_Social_Media_Trends[[#This Row],[Views]]</f>
        <v>0.18678365158491142</v>
      </c>
      <c r="N1492" s="1" t="s">
        <v>16</v>
      </c>
      <c r="O1492" s="4">
        <f t="shared" si="23"/>
        <v>0</v>
      </c>
    </row>
    <row r="1493" spans="1:15">
      <c r="A1493" s="1" t="s">
        <v>1533</v>
      </c>
      <c r="B1493" s="2">
        <v>45214</v>
      </c>
      <c r="C1493" s="13" t="str">
        <f>TEXT(bbdd_Social_Media_Trends[[#This Row],[Post_Date]],"aaaa-mm")</f>
        <v>2023-10</v>
      </c>
      <c r="D1493" s="1" t="s">
        <v>24</v>
      </c>
      <c r="E1493" s="1" t="s">
        <v>13</v>
      </c>
      <c r="F1493" s="1" t="s">
        <v>32</v>
      </c>
      <c r="G1493" s="1" t="s">
        <v>60</v>
      </c>
      <c r="H1493">
        <v>4289404</v>
      </c>
      <c r="I1493">
        <v>303500</v>
      </c>
      <c r="J1493">
        <v>69530</v>
      </c>
      <c r="K1493">
        <v>26484</v>
      </c>
      <c r="L1493">
        <f>bbdd_Social_Media_Trends[[#This Row],[Likes]]+bbdd_Social_Media_Trends[[#This Row],[Shares]]+bbdd_Social_Media_Trends[[#This Row],[Comments]]</f>
        <v>399514</v>
      </c>
      <c r="M1493">
        <f>bbdd_Social_Media_Trends[[#This Row],[Interactions]]/bbdd_Social_Media_Trends[[#This Row],[Views]]</f>
        <v>9.3139746221153341E-2</v>
      </c>
      <c r="N1493" s="1" t="s">
        <v>16</v>
      </c>
      <c r="O1493" s="4">
        <f t="shared" si="23"/>
        <v>0</v>
      </c>
    </row>
    <row r="1494" spans="1:15">
      <c r="A1494" s="1" t="s">
        <v>1534</v>
      </c>
      <c r="B1494" s="2">
        <v>44777</v>
      </c>
      <c r="C1494" s="13" t="str">
        <f>TEXT(bbdd_Social_Media_Trends[[#This Row],[Post_Date]],"aaaa-mm")</f>
        <v>2022-08</v>
      </c>
      <c r="D1494" s="1" t="s">
        <v>18</v>
      </c>
      <c r="E1494" s="1" t="s">
        <v>35</v>
      </c>
      <c r="F1494" s="1" t="s">
        <v>36</v>
      </c>
      <c r="G1494" s="1" t="s">
        <v>44</v>
      </c>
      <c r="H1494">
        <v>4751448</v>
      </c>
      <c r="I1494">
        <v>53228</v>
      </c>
      <c r="J1494">
        <v>671</v>
      </c>
      <c r="K1494">
        <v>10009</v>
      </c>
      <c r="L1494">
        <f>bbdd_Social_Media_Trends[[#This Row],[Likes]]+bbdd_Social_Media_Trends[[#This Row],[Shares]]+bbdd_Social_Media_Trends[[#This Row],[Comments]]</f>
        <v>63908</v>
      </c>
      <c r="M1494">
        <f>bbdd_Social_Media_Trends[[#This Row],[Interactions]]/bbdd_Social_Media_Trends[[#This Row],[Views]]</f>
        <v>1.3450215597434719E-2</v>
      </c>
      <c r="N1494" s="1" t="s">
        <v>16</v>
      </c>
      <c r="O1494" s="4">
        <f t="shared" si="23"/>
        <v>0</v>
      </c>
    </row>
    <row r="1495" spans="1:15">
      <c r="A1495" s="1" t="s">
        <v>1535</v>
      </c>
      <c r="B1495" s="2">
        <v>45156</v>
      </c>
      <c r="C1495" s="13" t="str">
        <f>TEXT(bbdd_Social_Media_Trends[[#This Row],[Post_Date]],"aaaa-mm")</f>
        <v>2023-08</v>
      </c>
      <c r="D1495" s="1" t="s">
        <v>27</v>
      </c>
      <c r="E1495" s="1" t="s">
        <v>39</v>
      </c>
      <c r="F1495" s="1" t="s">
        <v>36</v>
      </c>
      <c r="G1495" s="1" t="s">
        <v>60</v>
      </c>
      <c r="H1495">
        <v>3416751</v>
      </c>
      <c r="I1495">
        <v>64162</v>
      </c>
      <c r="J1495">
        <v>48379</v>
      </c>
      <c r="K1495">
        <v>32333</v>
      </c>
      <c r="L1495">
        <f>bbdd_Social_Media_Trends[[#This Row],[Likes]]+bbdd_Social_Media_Trends[[#This Row],[Shares]]+bbdd_Social_Media_Trends[[#This Row],[Comments]]</f>
        <v>144874</v>
      </c>
      <c r="M1495">
        <f>bbdd_Social_Media_Trends[[#This Row],[Interactions]]/bbdd_Social_Media_Trends[[#This Row],[Views]]</f>
        <v>4.2401099758220602E-2</v>
      </c>
      <c r="N1495" s="1" t="s">
        <v>16</v>
      </c>
      <c r="O1495" s="4">
        <f t="shared" si="23"/>
        <v>0</v>
      </c>
    </row>
    <row r="1496" spans="1:15">
      <c r="A1496" s="1" t="s">
        <v>1536</v>
      </c>
      <c r="B1496" s="2">
        <v>45281</v>
      </c>
      <c r="C1496" s="13" t="str">
        <f>TEXT(bbdd_Social_Media_Trends[[#This Row],[Post_Date]],"aaaa-mm")</f>
        <v>2023-12</v>
      </c>
      <c r="D1496" s="1" t="s">
        <v>18</v>
      </c>
      <c r="E1496" s="1" t="s">
        <v>13</v>
      </c>
      <c r="F1496" s="1" t="s">
        <v>41</v>
      </c>
      <c r="G1496" s="1" t="s">
        <v>28</v>
      </c>
      <c r="H1496">
        <v>4727831</v>
      </c>
      <c r="I1496">
        <v>399257</v>
      </c>
      <c r="J1496">
        <v>28383</v>
      </c>
      <c r="K1496">
        <v>10368</v>
      </c>
      <c r="L1496">
        <f>bbdd_Social_Media_Trends[[#This Row],[Likes]]+bbdd_Social_Media_Trends[[#This Row],[Shares]]+bbdd_Social_Media_Trends[[#This Row],[Comments]]</f>
        <v>438008</v>
      </c>
      <c r="M1496">
        <f>bbdd_Social_Media_Trends[[#This Row],[Interactions]]/bbdd_Social_Media_Trends[[#This Row],[Views]]</f>
        <v>9.2644597490900163E-2</v>
      </c>
      <c r="N1496" s="1" t="s">
        <v>29</v>
      </c>
      <c r="O1496" s="4">
        <f t="shared" si="23"/>
        <v>0</v>
      </c>
    </row>
    <row r="1497" spans="1:15">
      <c r="A1497" s="1" t="s">
        <v>1537</v>
      </c>
      <c r="B1497" s="2">
        <v>44623</v>
      </c>
      <c r="C1497" s="13" t="str">
        <f>TEXT(bbdd_Social_Media_Trends[[#This Row],[Post_Date]],"aaaa-mm")</f>
        <v>2022-03</v>
      </c>
      <c r="D1497" s="1" t="s">
        <v>24</v>
      </c>
      <c r="E1497" s="1" t="s">
        <v>52</v>
      </c>
      <c r="F1497" s="1" t="s">
        <v>32</v>
      </c>
      <c r="G1497" s="1" t="s">
        <v>25</v>
      </c>
      <c r="H1497">
        <v>3130764</v>
      </c>
      <c r="I1497">
        <v>471908</v>
      </c>
      <c r="J1497">
        <v>48103</v>
      </c>
      <c r="K1497">
        <v>21747</v>
      </c>
      <c r="L1497">
        <f>bbdd_Social_Media_Trends[[#This Row],[Likes]]+bbdd_Social_Media_Trends[[#This Row],[Shares]]+bbdd_Social_Media_Trends[[#This Row],[Comments]]</f>
        <v>541758</v>
      </c>
      <c r="M1497">
        <f>bbdd_Social_Media_Trends[[#This Row],[Interactions]]/bbdd_Social_Media_Trends[[#This Row],[Views]]</f>
        <v>0.17304338493735075</v>
      </c>
      <c r="N1497" s="1" t="s">
        <v>22</v>
      </c>
      <c r="O1497" s="4">
        <f t="shared" si="23"/>
        <v>0</v>
      </c>
    </row>
    <row r="1498" spans="1:15">
      <c r="A1498" s="1" t="s">
        <v>1538</v>
      </c>
      <c r="B1498" s="2">
        <v>44712</v>
      </c>
      <c r="C1498" s="13" t="str">
        <f>TEXT(bbdd_Social_Media_Trends[[#This Row],[Post_Date]],"aaaa-mm")</f>
        <v>2022-05</v>
      </c>
      <c r="D1498" s="1" t="s">
        <v>18</v>
      </c>
      <c r="E1498" s="1" t="s">
        <v>13</v>
      </c>
      <c r="F1498" s="1" t="s">
        <v>32</v>
      </c>
      <c r="G1498" s="1" t="s">
        <v>44</v>
      </c>
      <c r="H1498">
        <v>735519</v>
      </c>
      <c r="I1498">
        <v>381334</v>
      </c>
      <c r="J1498">
        <v>90166</v>
      </c>
      <c r="K1498">
        <v>35476</v>
      </c>
      <c r="L1498">
        <f>bbdd_Social_Media_Trends[[#This Row],[Likes]]+bbdd_Social_Media_Trends[[#This Row],[Shares]]+bbdd_Social_Media_Trends[[#This Row],[Comments]]</f>
        <v>506976</v>
      </c>
      <c r="M1498">
        <f>bbdd_Social_Media_Trends[[#This Row],[Interactions]]/bbdd_Social_Media_Trends[[#This Row],[Views]]</f>
        <v>0.68927655165944046</v>
      </c>
      <c r="N1498" s="1" t="s">
        <v>22</v>
      </c>
      <c r="O1498" s="4">
        <f t="shared" si="23"/>
        <v>0</v>
      </c>
    </row>
    <row r="1499" spans="1:15">
      <c r="A1499" s="1" t="s">
        <v>1539</v>
      </c>
      <c r="B1499" s="2">
        <v>44875</v>
      </c>
      <c r="C1499" s="13" t="str">
        <f>TEXT(bbdd_Social_Media_Trends[[#This Row],[Post_Date]],"aaaa-mm")</f>
        <v>2022-11</v>
      </c>
      <c r="D1499" s="1" t="s">
        <v>12</v>
      </c>
      <c r="E1499" s="1" t="s">
        <v>31</v>
      </c>
      <c r="F1499" s="1" t="s">
        <v>32</v>
      </c>
      <c r="G1499" s="1" t="s">
        <v>25</v>
      </c>
      <c r="H1499">
        <v>515113</v>
      </c>
      <c r="I1499">
        <v>69782</v>
      </c>
      <c r="J1499">
        <v>39001</v>
      </c>
      <c r="K1499">
        <v>16271</v>
      </c>
      <c r="L1499">
        <f>bbdd_Social_Media_Trends[[#This Row],[Likes]]+bbdd_Social_Media_Trends[[#This Row],[Shares]]+bbdd_Social_Media_Trends[[#This Row],[Comments]]</f>
        <v>125054</v>
      </c>
      <c r="M1499">
        <f>bbdd_Social_Media_Trends[[#This Row],[Interactions]]/bbdd_Social_Media_Trends[[#This Row],[Views]]</f>
        <v>0.24277003298305419</v>
      </c>
      <c r="N1499" s="1" t="s">
        <v>29</v>
      </c>
      <c r="O1499" s="4">
        <f t="shared" si="23"/>
        <v>0</v>
      </c>
    </row>
    <row r="1500" spans="1:15">
      <c r="A1500" s="1" t="s">
        <v>1540</v>
      </c>
      <c r="B1500" s="2">
        <v>44898</v>
      </c>
      <c r="C1500" s="13" t="str">
        <f>TEXT(bbdd_Social_Media_Trends[[#This Row],[Post_Date]],"aaaa-mm")</f>
        <v>2022-12</v>
      </c>
      <c r="D1500" s="1" t="s">
        <v>12</v>
      </c>
      <c r="E1500" s="1" t="s">
        <v>46</v>
      </c>
      <c r="F1500" s="1" t="s">
        <v>20</v>
      </c>
      <c r="G1500" s="1" t="s">
        <v>44</v>
      </c>
      <c r="H1500">
        <v>4632593</v>
      </c>
      <c r="I1500">
        <v>82688</v>
      </c>
      <c r="J1500">
        <v>35928</v>
      </c>
      <c r="K1500">
        <v>8999</v>
      </c>
      <c r="L1500">
        <f>bbdd_Social_Media_Trends[[#This Row],[Likes]]+bbdd_Social_Media_Trends[[#This Row],[Shares]]+bbdd_Social_Media_Trends[[#This Row],[Comments]]</f>
        <v>127615</v>
      </c>
      <c r="M1500">
        <f>bbdd_Social_Media_Trends[[#This Row],[Interactions]]/bbdd_Social_Media_Trends[[#This Row],[Views]]</f>
        <v>2.7547207363133347E-2</v>
      </c>
      <c r="N1500" s="1" t="s">
        <v>22</v>
      </c>
      <c r="O1500" s="4">
        <f t="shared" si="23"/>
        <v>0</v>
      </c>
    </row>
    <row r="1501" spans="1:15">
      <c r="A1501" s="1" t="s">
        <v>1541</v>
      </c>
      <c r="B1501" s="2">
        <v>45062</v>
      </c>
      <c r="C1501" s="13" t="str">
        <f>TEXT(bbdd_Social_Media_Trends[[#This Row],[Post_Date]],"aaaa-mm")</f>
        <v>2023-05</v>
      </c>
      <c r="D1501" s="1" t="s">
        <v>27</v>
      </c>
      <c r="E1501" s="1" t="s">
        <v>19</v>
      </c>
      <c r="F1501" s="1" t="s">
        <v>20</v>
      </c>
      <c r="G1501" s="1" t="s">
        <v>60</v>
      </c>
      <c r="H1501">
        <v>1763821</v>
      </c>
      <c r="I1501">
        <v>229796</v>
      </c>
      <c r="J1501">
        <v>94518</v>
      </c>
      <c r="K1501">
        <v>13069</v>
      </c>
      <c r="L1501">
        <f>bbdd_Social_Media_Trends[[#This Row],[Likes]]+bbdd_Social_Media_Trends[[#This Row],[Shares]]+bbdd_Social_Media_Trends[[#This Row],[Comments]]</f>
        <v>337383</v>
      </c>
      <c r="M1501">
        <f>bbdd_Social_Media_Trends[[#This Row],[Interactions]]/bbdd_Social_Media_Trends[[#This Row],[Views]]</f>
        <v>0.19127961397443391</v>
      </c>
      <c r="N1501" s="1" t="s">
        <v>22</v>
      </c>
      <c r="O1501" s="4">
        <f t="shared" si="23"/>
        <v>0</v>
      </c>
    </row>
    <row r="1502" spans="1:15">
      <c r="A1502" s="1" t="s">
        <v>1542</v>
      </c>
      <c r="B1502" s="2">
        <v>45189</v>
      </c>
      <c r="C1502" s="13" t="str">
        <f>TEXT(bbdd_Social_Media_Trends[[#This Row],[Post_Date]],"aaaa-mm")</f>
        <v>2023-09</v>
      </c>
      <c r="D1502" s="1" t="s">
        <v>27</v>
      </c>
      <c r="E1502" s="1" t="s">
        <v>57</v>
      </c>
      <c r="F1502" s="1" t="s">
        <v>36</v>
      </c>
      <c r="G1502" s="1" t="s">
        <v>60</v>
      </c>
      <c r="H1502">
        <v>2579953</v>
      </c>
      <c r="I1502">
        <v>129665</v>
      </c>
      <c r="J1502">
        <v>13366</v>
      </c>
      <c r="K1502">
        <v>22743</v>
      </c>
      <c r="L1502">
        <f>bbdd_Social_Media_Trends[[#This Row],[Likes]]+bbdd_Social_Media_Trends[[#This Row],[Shares]]+bbdd_Social_Media_Trends[[#This Row],[Comments]]</f>
        <v>165774</v>
      </c>
      <c r="M1502">
        <f>bbdd_Social_Media_Trends[[#This Row],[Interactions]]/bbdd_Social_Media_Trends[[#This Row],[Views]]</f>
        <v>6.4254658902700934E-2</v>
      </c>
      <c r="N1502" s="1" t="s">
        <v>29</v>
      </c>
      <c r="O1502" s="4">
        <f t="shared" si="23"/>
        <v>0</v>
      </c>
    </row>
    <row r="1503" spans="1:15">
      <c r="A1503" s="1" t="s">
        <v>1543</v>
      </c>
      <c r="B1503" s="2">
        <v>45275</v>
      </c>
      <c r="C1503" s="13" t="str">
        <f>TEXT(bbdd_Social_Media_Trends[[#This Row],[Post_Date]],"aaaa-mm")</f>
        <v>2023-12</v>
      </c>
      <c r="D1503" s="1" t="s">
        <v>18</v>
      </c>
      <c r="E1503" s="1" t="s">
        <v>35</v>
      </c>
      <c r="F1503" s="1" t="s">
        <v>14</v>
      </c>
      <c r="G1503" s="1" t="s">
        <v>50</v>
      </c>
      <c r="H1503">
        <v>3239663</v>
      </c>
      <c r="I1503">
        <v>288436</v>
      </c>
      <c r="J1503">
        <v>94297</v>
      </c>
      <c r="K1503">
        <v>5399</v>
      </c>
      <c r="L1503">
        <f>bbdd_Social_Media_Trends[[#This Row],[Likes]]+bbdd_Social_Media_Trends[[#This Row],[Shares]]+bbdd_Social_Media_Trends[[#This Row],[Comments]]</f>
        <v>388132</v>
      </c>
      <c r="M1503">
        <f>bbdd_Social_Media_Trends[[#This Row],[Interactions]]/bbdd_Social_Media_Trends[[#This Row],[Views]]</f>
        <v>0.11980628849358714</v>
      </c>
      <c r="N1503" s="1" t="s">
        <v>16</v>
      </c>
      <c r="O1503" s="4">
        <f t="shared" si="23"/>
        <v>0</v>
      </c>
    </row>
    <row r="1504" spans="1:15">
      <c r="A1504" s="1" t="s">
        <v>1544</v>
      </c>
      <c r="B1504" s="2">
        <v>45166</v>
      </c>
      <c r="C1504" s="13" t="str">
        <f>TEXT(bbdd_Social_Media_Trends[[#This Row],[Post_Date]],"aaaa-mm")</f>
        <v>2023-08</v>
      </c>
      <c r="D1504" s="1" t="s">
        <v>12</v>
      </c>
      <c r="E1504" s="1" t="s">
        <v>19</v>
      </c>
      <c r="F1504" s="1" t="s">
        <v>41</v>
      </c>
      <c r="G1504" s="1" t="s">
        <v>25</v>
      </c>
      <c r="H1504">
        <v>2768113</v>
      </c>
      <c r="I1504">
        <v>444617</v>
      </c>
      <c r="J1504">
        <v>75286</v>
      </c>
      <c r="K1504">
        <v>49358</v>
      </c>
      <c r="L1504">
        <f>bbdd_Social_Media_Trends[[#This Row],[Likes]]+bbdd_Social_Media_Trends[[#This Row],[Shares]]+bbdd_Social_Media_Trends[[#This Row],[Comments]]</f>
        <v>569261</v>
      </c>
      <c r="M1504">
        <f>bbdd_Social_Media_Trends[[#This Row],[Interactions]]/bbdd_Social_Media_Trends[[#This Row],[Views]]</f>
        <v>0.20564948034997127</v>
      </c>
      <c r="N1504" s="1" t="s">
        <v>29</v>
      </c>
      <c r="O1504" s="4">
        <f t="shared" si="23"/>
        <v>0</v>
      </c>
    </row>
    <row r="1505" spans="1:15">
      <c r="A1505" s="1" t="s">
        <v>1545</v>
      </c>
      <c r="B1505" s="2">
        <v>44796</v>
      </c>
      <c r="C1505" s="13" t="str">
        <f>TEXT(bbdd_Social_Media_Trends[[#This Row],[Post_Date]],"aaaa-mm")</f>
        <v>2022-08</v>
      </c>
      <c r="D1505" s="1" t="s">
        <v>24</v>
      </c>
      <c r="E1505" s="1" t="s">
        <v>39</v>
      </c>
      <c r="F1505" s="1" t="s">
        <v>20</v>
      </c>
      <c r="G1505" s="1" t="s">
        <v>60</v>
      </c>
      <c r="H1505">
        <v>829927</v>
      </c>
      <c r="I1505">
        <v>186967</v>
      </c>
      <c r="J1505">
        <v>80175</v>
      </c>
      <c r="K1505">
        <v>49580</v>
      </c>
      <c r="L1505">
        <f>bbdd_Social_Media_Trends[[#This Row],[Likes]]+bbdd_Social_Media_Trends[[#This Row],[Shares]]+bbdd_Social_Media_Trends[[#This Row],[Comments]]</f>
        <v>316722</v>
      </c>
      <c r="M1505">
        <f>bbdd_Social_Media_Trends[[#This Row],[Interactions]]/bbdd_Social_Media_Trends[[#This Row],[Views]]</f>
        <v>0.38162633581025801</v>
      </c>
      <c r="N1505" s="1" t="s">
        <v>16</v>
      </c>
      <c r="O1505" s="4">
        <f t="shared" si="23"/>
        <v>0</v>
      </c>
    </row>
    <row r="1506" spans="1:15">
      <c r="A1506" s="1" t="s">
        <v>1546</v>
      </c>
      <c r="B1506" s="2">
        <v>45223</v>
      </c>
      <c r="C1506" s="13" t="str">
        <f>TEXT(bbdd_Social_Media_Trends[[#This Row],[Post_Date]],"aaaa-mm")</f>
        <v>2023-10</v>
      </c>
      <c r="D1506" s="1" t="s">
        <v>18</v>
      </c>
      <c r="E1506" s="1" t="s">
        <v>39</v>
      </c>
      <c r="F1506" s="1" t="s">
        <v>47</v>
      </c>
      <c r="G1506" s="1" t="s">
        <v>60</v>
      </c>
      <c r="H1506">
        <v>4631785</v>
      </c>
      <c r="I1506">
        <v>399114</v>
      </c>
      <c r="J1506">
        <v>43028</v>
      </c>
      <c r="K1506">
        <v>19189</v>
      </c>
      <c r="L1506">
        <f>bbdd_Social_Media_Trends[[#This Row],[Likes]]+bbdd_Social_Media_Trends[[#This Row],[Shares]]+bbdd_Social_Media_Trends[[#This Row],[Comments]]</f>
        <v>461331</v>
      </c>
      <c r="M1506">
        <f>bbdd_Social_Media_Trends[[#This Row],[Interactions]]/bbdd_Social_Media_Trends[[#This Row],[Views]]</f>
        <v>9.9601125699919149E-2</v>
      </c>
      <c r="N1506" s="1" t="s">
        <v>16</v>
      </c>
      <c r="O1506" s="4">
        <f t="shared" si="23"/>
        <v>0</v>
      </c>
    </row>
    <row r="1507" spans="1:15">
      <c r="A1507" s="1" t="s">
        <v>1547</v>
      </c>
      <c r="B1507" s="2">
        <v>45017</v>
      </c>
      <c r="C1507" s="13" t="str">
        <f>TEXT(bbdd_Social_Media_Trends[[#This Row],[Post_Date]],"aaaa-mm")</f>
        <v>2023-04</v>
      </c>
      <c r="D1507" s="1" t="s">
        <v>18</v>
      </c>
      <c r="E1507" s="1" t="s">
        <v>19</v>
      </c>
      <c r="F1507" s="1" t="s">
        <v>36</v>
      </c>
      <c r="G1507" s="1" t="s">
        <v>50</v>
      </c>
      <c r="H1507">
        <v>3923269</v>
      </c>
      <c r="I1507">
        <v>38803</v>
      </c>
      <c r="J1507">
        <v>3269</v>
      </c>
      <c r="K1507">
        <v>25920</v>
      </c>
      <c r="L1507">
        <f>bbdd_Social_Media_Trends[[#This Row],[Likes]]+bbdd_Social_Media_Trends[[#This Row],[Shares]]+bbdd_Social_Media_Trends[[#This Row],[Comments]]</f>
        <v>67992</v>
      </c>
      <c r="M1507">
        <f>bbdd_Social_Media_Trends[[#This Row],[Interactions]]/bbdd_Social_Media_Trends[[#This Row],[Views]]</f>
        <v>1.733044560543771E-2</v>
      </c>
      <c r="N1507" s="1" t="s">
        <v>16</v>
      </c>
      <c r="O1507" s="4">
        <f t="shared" si="23"/>
        <v>0</v>
      </c>
    </row>
    <row r="1508" spans="1:15">
      <c r="A1508" s="1" t="s">
        <v>1548</v>
      </c>
      <c r="B1508" s="2">
        <v>44816</v>
      </c>
      <c r="C1508" s="13" t="str">
        <f>TEXT(bbdd_Social_Media_Trends[[#This Row],[Post_Date]],"aaaa-mm")</f>
        <v>2022-09</v>
      </c>
      <c r="D1508" s="1" t="s">
        <v>18</v>
      </c>
      <c r="E1508" s="1" t="s">
        <v>35</v>
      </c>
      <c r="F1508" s="1" t="s">
        <v>36</v>
      </c>
      <c r="G1508" s="1" t="s">
        <v>44</v>
      </c>
      <c r="H1508">
        <v>1684045</v>
      </c>
      <c r="I1508">
        <v>237632</v>
      </c>
      <c r="J1508">
        <v>16203</v>
      </c>
      <c r="K1508">
        <v>33795</v>
      </c>
      <c r="L1508">
        <f>bbdd_Social_Media_Trends[[#This Row],[Likes]]+bbdd_Social_Media_Trends[[#This Row],[Shares]]+bbdd_Social_Media_Trends[[#This Row],[Comments]]</f>
        <v>287630</v>
      </c>
      <c r="M1508">
        <f>bbdd_Social_Media_Trends[[#This Row],[Interactions]]/bbdd_Social_Media_Trends[[#This Row],[Views]]</f>
        <v>0.17079709865235193</v>
      </c>
      <c r="N1508" s="1" t="s">
        <v>29</v>
      </c>
      <c r="O1508" s="4">
        <f t="shared" si="23"/>
        <v>0</v>
      </c>
    </row>
    <row r="1509" spans="1:15">
      <c r="A1509" s="1" t="s">
        <v>1549</v>
      </c>
      <c r="B1509" s="2">
        <v>44709</v>
      </c>
      <c r="C1509" s="13" t="str">
        <f>TEXT(bbdd_Social_Media_Trends[[#This Row],[Post_Date]],"aaaa-mm")</f>
        <v>2022-05</v>
      </c>
      <c r="D1509" s="1" t="s">
        <v>12</v>
      </c>
      <c r="E1509" s="1" t="s">
        <v>52</v>
      </c>
      <c r="F1509" s="1" t="s">
        <v>32</v>
      </c>
      <c r="G1509" s="1" t="s">
        <v>25</v>
      </c>
      <c r="H1509">
        <v>4473700</v>
      </c>
      <c r="I1509">
        <v>15777</v>
      </c>
      <c r="J1509">
        <v>85487</v>
      </c>
      <c r="K1509">
        <v>15204</v>
      </c>
      <c r="L1509">
        <f>bbdd_Social_Media_Trends[[#This Row],[Likes]]+bbdd_Social_Media_Trends[[#This Row],[Shares]]+bbdd_Social_Media_Trends[[#This Row],[Comments]]</f>
        <v>116468</v>
      </c>
      <c r="M1509">
        <f>bbdd_Social_Media_Trends[[#This Row],[Interactions]]/bbdd_Social_Media_Trends[[#This Row],[Views]]</f>
        <v>2.6033931644947137E-2</v>
      </c>
      <c r="N1509" s="1" t="s">
        <v>16</v>
      </c>
      <c r="O1509" s="4">
        <f t="shared" si="23"/>
        <v>0</v>
      </c>
    </row>
    <row r="1510" spans="1:15">
      <c r="A1510" s="1" t="s">
        <v>1550</v>
      </c>
      <c r="B1510" s="2">
        <v>44598</v>
      </c>
      <c r="C1510" s="13" t="str">
        <f>TEXT(bbdd_Social_Media_Trends[[#This Row],[Post_Date]],"aaaa-mm")</f>
        <v>2022-02</v>
      </c>
      <c r="D1510" s="1" t="s">
        <v>27</v>
      </c>
      <c r="E1510" s="1" t="s">
        <v>52</v>
      </c>
      <c r="F1510" s="1" t="s">
        <v>41</v>
      </c>
      <c r="G1510" s="1" t="s">
        <v>15</v>
      </c>
      <c r="H1510">
        <v>3822229</v>
      </c>
      <c r="I1510">
        <v>385332</v>
      </c>
      <c r="J1510">
        <v>48139</v>
      </c>
      <c r="K1510">
        <v>6985</v>
      </c>
      <c r="L1510">
        <f>bbdd_Social_Media_Trends[[#This Row],[Likes]]+bbdd_Social_Media_Trends[[#This Row],[Shares]]+bbdd_Social_Media_Trends[[#This Row],[Comments]]</f>
        <v>440456</v>
      </c>
      <c r="M1510">
        <f>bbdd_Social_Media_Trends[[#This Row],[Interactions]]/bbdd_Social_Media_Trends[[#This Row],[Views]]</f>
        <v>0.1152353770535465</v>
      </c>
      <c r="N1510" s="1" t="s">
        <v>29</v>
      </c>
      <c r="O1510" s="4">
        <f t="shared" si="23"/>
        <v>0</v>
      </c>
    </row>
    <row r="1511" spans="1:15">
      <c r="A1511" s="1" t="s">
        <v>1551</v>
      </c>
      <c r="B1511" s="2">
        <v>45005</v>
      </c>
      <c r="C1511" s="13" t="str">
        <f>TEXT(bbdd_Social_Media_Trends[[#This Row],[Post_Date]],"aaaa-mm")</f>
        <v>2023-03</v>
      </c>
      <c r="D1511" s="1" t="s">
        <v>24</v>
      </c>
      <c r="E1511" s="1" t="s">
        <v>52</v>
      </c>
      <c r="F1511" s="1" t="s">
        <v>36</v>
      </c>
      <c r="G1511" s="1" t="s">
        <v>28</v>
      </c>
      <c r="H1511">
        <v>4253475</v>
      </c>
      <c r="I1511">
        <v>394052</v>
      </c>
      <c r="J1511">
        <v>7337</v>
      </c>
      <c r="K1511">
        <v>4553</v>
      </c>
      <c r="L1511">
        <f>bbdd_Social_Media_Trends[[#This Row],[Likes]]+bbdd_Social_Media_Trends[[#This Row],[Shares]]+bbdd_Social_Media_Trends[[#This Row],[Comments]]</f>
        <v>405942</v>
      </c>
      <c r="M1511">
        <f>bbdd_Social_Media_Trends[[#This Row],[Interactions]]/bbdd_Social_Media_Trends[[#This Row],[Views]]</f>
        <v>9.5437730326380199E-2</v>
      </c>
      <c r="N1511" s="1" t="s">
        <v>16</v>
      </c>
      <c r="O1511" s="4">
        <f t="shared" si="23"/>
        <v>0</v>
      </c>
    </row>
    <row r="1512" spans="1:15">
      <c r="A1512" s="1" t="s">
        <v>1552</v>
      </c>
      <c r="B1512" s="2">
        <v>45235</v>
      </c>
      <c r="C1512" s="13" t="str">
        <f>TEXT(bbdd_Social_Media_Trends[[#This Row],[Post_Date]],"aaaa-mm")</f>
        <v>2023-11</v>
      </c>
      <c r="D1512" s="1" t="s">
        <v>27</v>
      </c>
      <c r="E1512" s="1" t="s">
        <v>59</v>
      </c>
      <c r="F1512" s="1" t="s">
        <v>36</v>
      </c>
      <c r="G1512" s="1" t="s">
        <v>37</v>
      </c>
      <c r="H1512">
        <v>2829354</v>
      </c>
      <c r="I1512">
        <v>130736</v>
      </c>
      <c r="J1512">
        <v>42112</v>
      </c>
      <c r="K1512">
        <v>46374</v>
      </c>
      <c r="L1512">
        <f>bbdd_Social_Media_Trends[[#This Row],[Likes]]+bbdd_Social_Media_Trends[[#This Row],[Shares]]+bbdd_Social_Media_Trends[[#This Row],[Comments]]</f>
        <v>219222</v>
      </c>
      <c r="M1512">
        <f>bbdd_Social_Media_Trends[[#This Row],[Interactions]]/bbdd_Social_Media_Trends[[#This Row],[Views]]</f>
        <v>7.7481290782277515E-2</v>
      </c>
      <c r="N1512" s="1" t="s">
        <v>22</v>
      </c>
      <c r="O1512" s="4">
        <f t="shared" si="23"/>
        <v>0</v>
      </c>
    </row>
    <row r="1513" spans="1:15">
      <c r="A1513" s="1" t="s">
        <v>1553</v>
      </c>
      <c r="B1513" s="2">
        <v>44986</v>
      </c>
      <c r="C1513" s="13" t="str">
        <f>TEXT(bbdd_Social_Media_Trends[[#This Row],[Post_Date]],"aaaa-mm")</f>
        <v>2023-03</v>
      </c>
      <c r="D1513" s="1" t="s">
        <v>24</v>
      </c>
      <c r="E1513" s="1" t="s">
        <v>46</v>
      </c>
      <c r="F1513" s="1" t="s">
        <v>36</v>
      </c>
      <c r="G1513" s="1" t="s">
        <v>37</v>
      </c>
      <c r="H1513">
        <v>4577129</v>
      </c>
      <c r="I1513">
        <v>120208</v>
      </c>
      <c r="J1513">
        <v>84673</v>
      </c>
      <c r="K1513">
        <v>8875</v>
      </c>
      <c r="L1513">
        <f>bbdd_Social_Media_Trends[[#This Row],[Likes]]+bbdd_Social_Media_Trends[[#This Row],[Shares]]+bbdd_Social_Media_Trends[[#This Row],[Comments]]</f>
        <v>213756</v>
      </c>
      <c r="M1513">
        <f>bbdd_Social_Media_Trends[[#This Row],[Interactions]]/bbdd_Social_Media_Trends[[#This Row],[Views]]</f>
        <v>4.6700890449012905E-2</v>
      </c>
      <c r="N1513" s="1" t="s">
        <v>16</v>
      </c>
      <c r="O1513" s="4">
        <f t="shared" si="23"/>
        <v>0</v>
      </c>
    </row>
    <row r="1514" spans="1:15">
      <c r="A1514" s="1" t="s">
        <v>1554</v>
      </c>
      <c r="B1514" s="2">
        <v>45234</v>
      </c>
      <c r="C1514" s="13" t="str">
        <f>TEXT(bbdd_Social_Media_Trends[[#This Row],[Post_Date]],"aaaa-mm")</f>
        <v>2023-11</v>
      </c>
      <c r="D1514" s="1" t="s">
        <v>27</v>
      </c>
      <c r="E1514" s="1" t="s">
        <v>35</v>
      </c>
      <c r="F1514" s="1" t="s">
        <v>14</v>
      </c>
      <c r="G1514" s="1" t="s">
        <v>15</v>
      </c>
      <c r="H1514">
        <v>1194963</v>
      </c>
      <c r="I1514">
        <v>103244</v>
      </c>
      <c r="J1514">
        <v>46147</v>
      </c>
      <c r="K1514">
        <v>35429</v>
      </c>
      <c r="L1514">
        <f>bbdd_Social_Media_Trends[[#This Row],[Likes]]+bbdd_Social_Media_Trends[[#This Row],[Shares]]+bbdd_Social_Media_Trends[[#This Row],[Comments]]</f>
        <v>184820</v>
      </c>
      <c r="M1514">
        <f>bbdd_Social_Media_Trends[[#This Row],[Interactions]]/bbdd_Social_Media_Trends[[#This Row],[Views]]</f>
        <v>0.15466587668404796</v>
      </c>
      <c r="N1514" s="1" t="s">
        <v>16</v>
      </c>
      <c r="O1514" s="4">
        <f t="shared" si="23"/>
        <v>0</v>
      </c>
    </row>
    <row r="1515" spans="1:15">
      <c r="A1515" s="1" t="s">
        <v>1555</v>
      </c>
      <c r="B1515" s="2">
        <v>45225</v>
      </c>
      <c r="C1515" s="13" t="str">
        <f>TEXT(bbdd_Social_Media_Trends[[#This Row],[Post_Date]],"aaaa-mm")</f>
        <v>2023-10</v>
      </c>
      <c r="D1515" s="1" t="s">
        <v>18</v>
      </c>
      <c r="E1515" s="1" t="s">
        <v>39</v>
      </c>
      <c r="F1515" s="1" t="s">
        <v>32</v>
      </c>
      <c r="G1515" s="1" t="s">
        <v>50</v>
      </c>
      <c r="H1515">
        <v>18259</v>
      </c>
      <c r="I1515">
        <v>325660</v>
      </c>
      <c r="J1515">
        <v>50504</v>
      </c>
      <c r="K1515">
        <v>27761</v>
      </c>
      <c r="L1515">
        <f>bbdd_Social_Media_Trends[[#This Row],[Likes]]+bbdd_Social_Media_Trends[[#This Row],[Shares]]+bbdd_Social_Media_Trends[[#This Row],[Comments]]</f>
        <v>403925</v>
      </c>
      <c r="M1515">
        <f>bbdd_Social_Media_Trends[[#This Row],[Interactions]]/bbdd_Social_Media_Trends[[#This Row],[Views]]</f>
        <v>22.121967249027875</v>
      </c>
      <c r="N1515" s="1" t="s">
        <v>29</v>
      </c>
      <c r="O1515" s="4">
        <f t="shared" si="23"/>
        <v>0</v>
      </c>
    </row>
    <row r="1516" spans="1:15">
      <c r="A1516" s="1" t="s">
        <v>1556</v>
      </c>
      <c r="B1516" s="2">
        <v>44644</v>
      </c>
      <c r="C1516" s="13" t="str">
        <f>TEXT(bbdd_Social_Media_Trends[[#This Row],[Post_Date]],"aaaa-mm")</f>
        <v>2022-03</v>
      </c>
      <c r="D1516" s="1" t="s">
        <v>24</v>
      </c>
      <c r="E1516" s="1" t="s">
        <v>19</v>
      </c>
      <c r="F1516" s="1" t="s">
        <v>32</v>
      </c>
      <c r="G1516" s="1" t="s">
        <v>25</v>
      </c>
      <c r="H1516">
        <v>4558750</v>
      </c>
      <c r="I1516">
        <v>161524</v>
      </c>
      <c r="J1516">
        <v>66774</v>
      </c>
      <c r="K1516">
        <v>20755</v>
      </c>
      <c r="L1516">
        <f>bbdd_Social_Media_Trends[[#This Row],[Likes]]+bbdd_Social_Media_Trends[[#This Row],[Shares]]+bbdd_Social_Media_Trends[[#This Row],[Comments]]</f>
        <v>249053</v>
      </c>
      <c r="M1516">
        <f>bbdd_Social_Media_Trends[[#This Row],[Interactions]]/bbdd_Social_Media_Trends[[#This Row],[Views]]</f>
        <v>5.4631861804222651E-2</v>
      </c>
      <c r="N1516" s="1" t="s">
        <v>16</v>
      </c>
      <c r="O1516" s="4">
        <f t="shared" si="23"/>
        <v>0</v>
      </c>
    </row>
    <row r="1517" spans="1:15">
      <c r="A1517" s="1" t="s">
        <v>1557</v>
      </c>
      <c r="B1517" s="2">
        <v>44999</v>
      </c>
      <c r="C1517" s="13" t="str">
        <f>TEXT(bbdd_Social_Media_Trends[[#This Row],[Post_Date]],"aaaa-mm")</f>
        <v>2023-03</v>
      </c>
      <c r="D1517" s="1" t="s">
        <v>27</v>
      </c>
      <c r="E1517" s="1" t="s">
        <v>57</v>
      </c>
      <c r="F1517" s="1" t="s">
        <v>41</v>
      </c>
      <c r="G1517" s="1" t="s">
        <v>60</v>
      </c>
      <c r="H1517">
        <v>2624457</v>
      </c>
      <c r="I1517">
        <v>270811</v>
      </c>
      <c r="J1517">
        <v>8063</v>
      </c>
      <c r="K1517">
        <v>43610</v>
      </c>
      <c r="L1517">
        <f>bbdd_Social_Media_Trends[[#This Row],[Likes]]+bbdd_Social_Media_Trends[[#This Row],[Shares]]+bbdd_Social_Media_Trends[[#This Row],[Comments]]</f>
        <v>322484</v>
      </c>
      <c r="M1517">
        <f>bbdd_Social_Media_Trends[[#This Row],[Interactions]]/bbdd_Social_Media_Trends[[#This Row],[Views]]</f>
        <v>0.12287646549362402</v>
      </c>
      <c r="N1517" s="1" t="s">
        <v>22</v>
      </c>
      <c r="O1517" s="4">
        <f t="shared" si="23"/>
        <v>0</v>
      </c>
    </row>
    <row r="1518" spans="1:15">
      <c r="A1518" s="1" t="s">
        <v>1558</v>
      </c>
      <c r="B1518" s="2">
        <v>45260</v>
      </c>
      <c r="C1518" s="13" t="str">
        <f>TEXT(bbdd_Social_Media_Trends[[#This Row],[Post_Date]],"aaaa-mm")</f>
        <v>2023-11</v>
      </c>
      <c r="D1518" s="1" t="s">
        <v>27</v>
      </c>
      <c r="E1518" s="1" t="s">
        <v>39</v>
      </c>
      <c r="F1518" s="1" t="s">
        <v>14</v>
      </c>
      <c r="G1518" s="1" t="s">
        <v>15</v>
      </c>
      <c r="H1518">
        <v>3810909</v>
      </c>
      <c r="I1518">
        <v>73215</v>
      </c>
      <c r="J1518">
        <v>60036</v>
      </c>
      <c r="K1518">
        <v>6135</v>
      </c>
      <c r="L1518">
        <f>bbdd_Social_Media_Trends[[#This Row],[Likes]]+bbdd_Social_Media_Trends[[#This Row],[Shares]]+bbdd_Social_Media_Trends[[#This Row],[Comments]]</f>
        <v>139386</v>
      </c>
      <c r="M1518">
        <f>bbdd_Social_Media_Trends[[#This Row],[Interactions]]/bbdd_Social_Media_Trends[[#This Row],[Views]]</f>
        <v>3.6575525681668074E-2</v>
      </c>
      <c r="N1518" s="1" t="s">
        <v>16</v>
      </c>
      <c r="O1518" s="4">
        <f t="shared" si="23"/>
        <v>0</v>
      </c>
    </row>
    <row r="1519" spans="1:15">
      <c r="A1519" s="1" t="s">
        <v>1559</v>
      </c>
      <c r="B1519" s="2">
        <v>44767</v>
      </c>
      <c r="C1519" s="13" t="str">
        <f>TEXT(bbdd_Social_Media_Trends[[#This Row],[Post_Date]],"aaaa-mm")</f>
        <v>2022-07</v>
      </c>
      <c r="D1519" s="1" t="s">
        <v>18</v>
      </c>
      <c r="E1519" s="1" t="s">
        <v>57</v>
      </c>
      <c r="F1519" s="1" t="s">
        <v>20</v>
      </c>
      <c r="G1519" s="1" t="s">
        <v>25</v>
      </c>
      <c r="H1519">
        <v>2804201</v>
      </c>
      <c r="I1519">
        <v>214403</v>
      </c>
      <c r="J1519">
        <v>58405</v>
      </c>
      <c r="K1519">
        <v>45421</v>
      </c>
      <c r="L1519">
        <f>bbdd_Social_Media_Trends[[#This Row],[Likes]]+bbdd_Social_Media_Trends[[#This Row],[Shares]]+bbdd_Social_Media_Trends[[#This Row],[Comments]]</f>
        <v>318229</v>
      </c>
      <c r="M1519">
        <f>bbdd_Social_Media_Trends[[#This Row],[Interactions]]/bbdd_Social_Media_Trends[[#This Row],[Views]]</f>
        <v>0.11348294933209138</v>
      </c>
      <c r="N1519" s="1" t="s">
        <v>16</v>
      </c>
      <c r="O1519" s="4">
        <f t="shared" si="23"/>
        <v>0</v>
      </c>
    </row>
    <row r="1520" spans="1:15">
      <c r="A1520" s="1" t="s">
        <v>1560</v>
      </c>
      <c r="B1520" s="2">
        <v>44774</v>
      </c>
      <c r="C1520" s="13" t="str">
        <f>TEXT(bbdd_Social_Media_Trends[[#This Row],[Post_Date]],"aaaa-mm")</f>
        <v>2022-08</v>
      </c>
      <c r="D1520" s="1" t="s">
        <v>12</v>
      </c>
      <c r="E1520" s="1" t="s">
        <v>31</v>
      </c>
      <c r="F1520" s="1" t="s">
        <v>36</v>
      </c>
      <c r="G1520" s="1" t="s">
        <v>37</v>
      </c>
      <c r="H1520">
        <v>296962</v>
      </c>
      <c r="I1520">
        <v>420882</v>
      </c>
      <c r="J1520">
        <v>50231</v>
      </c>
      <c r="K1520">
        <v>20919</v>
      </c>
      <c r="L1520">
        <f>bbdd_Social_Media_Trends[[#This Row],[Likes]]+bbdd_Social_Media_Trends[[#This Row],[Shares]]+bbdd_Social_Media_Trends[[#This Row],[Comments]]</f>
        <v>492032</v>
      </c>
      <c r="M1520">
        <f>bbdd_Social_Media_Trends[[#This Row],[Interactions]]/bbdd_Social_Media_Trends[[#This Row],[Views]]</f>
        <v>1.6568853927438527</v>
      </c>
      <c r="N1520" s="1" t="s">
        <v>29</v>
      </c>
      <c r="O1520" s="4">
        <f t="shared" si="23"/>
        <v>0</v>
      </c>
    </row>
    <row r="1521" spans="1:15">
      <c r="A1521" s="1" t="s">
        <v>1561</v>
      </c>
      <c r="B1521" s="2">
        <v>45015</v>
      </c>
      <c r="C1521" s="13" t="str">
        <f>TEXT(bbdd_Social_Media_Trends[[#This Row],[Post_Date]],"aaaa-mm")</f>
        <v>2023-03</v>
      </c>
      <c r="D1521" s="1" t="s">
        <v>12</v>
      </c>
      <c r="E1521" s="1" t="s">
        <v>13</v>
      </c>
      <c r="F1521" s="1" t="s">
        <v>47</v>
      </c>
      <c r="G1521" s="1" t="s">
        <v>50</v>
      </c>
      <c r="H1521">
        <v>3678271</v>
      </c>
      <c r="I1521">
        <v>388515</v>
      </c>
      <c r="J1521">
        <v>29923</v>
      </c>
      <c r="K1521">
        <v>39653</v>
      </c>
      <c r="L1521">
        <f>bbdd_Social_Media_Trends[[#This Row],[Likes]]+bbdd_Social_Media_Trends[[#This Row],[Shares]]+bbdd_Social_Media_Trends[[#This Row],[Comments]]</f>
        <v>458091</v>
      </c>
      <c r="M1521">
        <f>bbdd_Social_Media_Trends[[#This Row],[Interactions]]/bbdd_Social_Media_Trends[[#This Row],[Views]]</f>
        <v>0.12453976338339399</v>
      </c>
      <c r="N1521" s="1" t="s">
        <v>22</v>
      </c>
      <c r="O1521" s="4">
        <f t="shared" si="23"/>
        <v>0</v>
      </c>
    </row>
    <row r="1522" spans="1:15">
      <c r="A1522" s="1" t="s">
        <v>1562</v>
      </c>
      <c r="B1522" s="2">
        <v>44983</v>
      </c>
      <c r="C1522" s="13" t="str">
        <f>TEXT(bbdd_Social_Media_Trends[[#This Row],[Post_Date]],"aaaa-mm")</f>
        <v>2023-02</v>
      </c>
      <c r="D1522" s="1" t="s">
        <v>18</v>
      </c>
      <c r="E1522" s="1" t="s">
        <v>39</v>
      </c>
      <c r="F1522" s="1" t="s">
        <v>20</v>
      </c>
      <c r="G1522" s="1" t="s">
        <v>21</v>
      </c>
      <c r="H1522">
        <v>3433826</v>
      </c>
      <c r="I1522">
        <v>11737</v>
      </c>
      <c r="J1522">
        <v>47228</v>
      </c>
      <c r="K1522">
        <v>22379</v>
      </c>
      <c r="L1522">
        <f>bbdd_Social_Media_Trends[[#This Row],[Likes]]+bbdd_Social_Media_Trends[[#This Row],[Shares]]+bbdd_Social_Media_Trends[[#This Row],[Comments]]</f>
        <v>81344</v>
      </c>
      <c r="M1522">
        <f>bbdd_Social_Media_Trends[[#This Row],[Interactions]]/bbdd_Social_Media_Trends[[#This Row],[Views]]</f>
        <v>2.3689027923954213E-2</v>
      </c>
      <c r="N1522" s="1" t="s">
        <v>22</v>
      </c>
      <c r="O1522" s="4">
        <f t="shared" si="23"/>
        <v>0</v>
      </c>
    </row>
    <row r="1523" spans="1:15">
      <c r="A1523" s="1" t="s">
        <v>1563</v>
      </c>
      <c r="B1523" s="2">
        <v>45235</v>
      </c>
      <c r="C1523" s="13" t="str">
        <f>TEXT(bbdd_Social_Media_Trends[[#This Row],[Post_Date]],"aaaa-mm")</f>
        <v>2023-11</v>
      </c>
      <c r="D1523" s="1" t="s">
        <v>18</v>
      </c>
      <c r="E1523" s="1" t="s">
        <v>13</v>
      </c>
      <c r="F1523" s="1" t="s">
        <v>41</v>
      </c>
      <c r="G1523" s="1" t="s">
        <v>60</v>
      </c>
      <c r="H1523">
        <v>807398</v>
      </c>
      <c r="I1523">
        <v>175697</v>
      </c>
      <c r="J1523">
        <v>86610</v>
      </c>
      <c r="K1523">
        <v>31176</v>
      </c>
      <c r="L1523">
        <f>bbdd_Social_Media_Trends[[#This Row],[Likes]]+bbdd_Social_Media_Trends[[#This Row],[Shares]]+bbdd_Social_Media_Trends[[#This Row],[Comments]]</f>
        <v>293483</v>
      </c>
      <c r="M1523">
        <f>bbdd_Social_Media_Trends[[#This Row],[Interactions]]/bbdd_Social_Media_Trends[[#This Row],[Views]]</f>
        <v>0.36349235445220324</v>
      </c>
      <c r="N1523" s="1" t="s">
        <v>29</v>
      </c>
      <c r="O1523" s="4">
        <f t="shared" si="23"/>
        <v>0</v>
      </c>
    </row>
    <row r="1524" spans="1:15">
      <c r="A1524" s="1" t="s">
        <v>1564</v>
      </c>
      <c r="B1524" s="2">
        <v>45154</v>
      </c>
      <c r="C1524" s="13" t="str">
        <f>TEXT(bbdd_Social_Media_Trends[[#This Row],[Post_Date]],"aaaa-mm")</f>
        <v>2023-08</v>
      </c>
      <c r="D1524" s="1" t="s">
        <v>12</v>
      </c>
      <c r="E1524" s="1" t="s">
        <v>49</v>
      </c>
      <c r="F1524" s="1" t="s">
        <v>36</v>
      </c>
      <c r="G1524" s="1" t="s">
        <v>15</v>
      </c>
      <c r="H1524">
        <v>344152</v>
      </c>
      <c r="I1524">
        <v>155459</v>
      </c>
      <c r="J1524">
        <v>92731</v>
      </c>
      <c r="K1524">
        <v>12480</v>
      </c>
      <c r="L1524">
        <f>bbdd_Social_Media_Trends[[#This Row],[Likes]]+bbdd_Social_Media_Trends[[#This Row],[Shares]]+bbdd_Social_Media_Trends[[#This Row],[Comments]]</f>
        <v>260670</v>
      </c>
      <c r="M1524">
        <f>bbdd_Social_Media_Trends[[#This Row],[Interactions]]/bbdd_Social_Media_Trends[[#This Row],[Views]]</f>
        <v>0.75742695088216838</v>
      </c>
      <c r="N1524" s="1" t="s">
        <v>29</v>
      </c>
      <c r="O1524" s="4">
        <f t="shared" si="23"/>
        <v>0</v>
      </c>
    </row>
    <row r="1525" spans="1:15">
      <c r="A1525" s="1" t="s">
        <v>1565</v>
      </c>
      <c r="B1525" s="2">
        <v>44626</v>
      </c>
      <c r="C1525" s="13" t="str">
        <f>TEXT(bbdd_Social_Media_Trends[[#This Row],[Post_Date]],"aaaa-mm")</f>
        <v>2022-03</v>
      </c>
      <c r="D1525" s="1" t="s">
        <v>24</v>
      </c>
      <c r="E1525" s="1" t="s">
        <v>52</v>
      </c>
      <c r="F1525" s="1" t="s">
        <v>32</v>
      </c>
      <c r="G1525" s="1" t="s">
        <v>25</v>
      </c>
      <c r="H1525">
        <v>1595568</v>
      </c>
      <c r="I1525">
        <v>145000</v>
      </c>
      <c r="J1525">
        <v>70495</v>
      </c>
      <c r="K1525">
        <v>40154</v>
      </c>
      <c r="L1525">
        <f>bbdd_Social_Media_Trends[[#This Row],[Likes]]+bbdd_Social_Media_Trends[[#This Row],[Shares]]+bbdd_Social_Media_Trends[[#This Row],[Comments]]</f>
        <v>255649</v>
      </c>
      <c r="M1525">
        <f>bbdd_Social_Media_Trends[[#This Row],[Interactions]]/bbdd_Social_Media_Trends[[#This Row],[Views]]</f>
        <v>0.16022444671740721</v>
      </c>
      <c r="N1525" s="1" t="s">
        <v>29</v>
      </c>
      <c r="O1525" s="4">
        <f t="shared" si="23"/>
        <v>0</v>
      </c>
    </row>
    <row r="1526" spans="1:15">
      <c r="A1526" s="1" t="s">
        <v>1566</v>
      </c>
      <c r="B1526" s="2">
        <v>44887</v>
      </c>
      <c r="C1526" s="13" t="str">
        <f>TEXT(bbdd_Social_Media_Trends[[#This Row],[Post_Date]],"aaaa-mm")</f>
        <v>2022-11</v>
      </c>
      <c r="D1526" s="1" t="s">
        <v>27</v>
      </c>
      <c r="E1526" s="1" t="s">
        <v>52</v>
      </c>
      <c r="F1526" s="1" t="s">
        <v>47</v>
      </c>
      <c r="G1526" s="1" t="s">
        <v>21</v>
      </c>
      <c r="H1526">
        <v>2632783</v>
      </c>
      <c r="I1526">
        <v>220230</v>
      </c>
      <c r="J1526">
        <v>80297</v>
      </c>
      <c r="K1526">
        <v>29046</v>
      </c>
      <c r="L1526">
        <f>bbdd_Social_Media_Trends[[#This Row],[Likes]]+bbdd_Social_Media_Trends[[#This Row],[Shares]]+bbdd_Social_Media_Trends[[#This Row],[Comments]]</f>
        <v>329573</v>
      </c>
      <c r="M1526">
        <f>bbdd_Social_Media_Trends[[#This Row],[Interactions]]/bbdd_Social_Media_Trends[[#This Row],[Views]]</f>
        <v>0.1251804649300759</v>
      </c>
      <c r="N1526" s="1" t="s">
        <v>22</v>
      </c>
      <c r="O1526" s="4">
        <f t="shared" si="23"/>
        <v>0</v>
      </c>
    </row>
    <row r="1527" spans="1:15">
      <c r="A1527" s="1" t="s">
        <v>1567</v>
      </c>
      <c r="B1527" s="2">
        <v>45090</v>
      </c>
      <c r="C1527" s="13" t="str">
        <f>TEXT(bbdd_Social_Media_Trends[[#This Row],[Post_Date]],"aaaa-mm")</f>
        <v>2023-06</v>
      </c>
      <c r="D1527" s="1" t="s">
        <v>12</v>
      </c>
      <c r="E1527" s="1" t="s">
        <v>31</v>
      </c>
      <c r="F1527" s="1" t="s">
        <v>32</v>
      </c>
      <c r="G1527" s="1" t="s">
        <v>44</v>
      </c>
      <c r="H1527">
        <v>2252242</v>
      </c>
      <c r="I1527">
        <v>248785</v>
      </c>
      <c r="J1527">
        <v>7800</v>
      </c>
      <c r="K1527">
        <v>26183</v>
      </c>
      <c r="L1527">
        <f>bbdd_Social_Media_Trends[[#This Row],[Likes]]+bbdd_Social_Media_Trends[[#This Row],[Shares]]+bbdd_Social_Media_Trends[[#This Row],[Comments]]</f>
        <v>282768</v>
      </c>
      <c r="M1527">
        <f>bbdd_Social_Media_Trends[[#This Row],[Interactions]]/bbdd_Social_Media_Trends[[#This Row],[Views]]</f>
        <v>0.12554956350161306</v>
      </c>
      <c r="N1527" s="1" t="s">
        <v>29</v>
      </c>
      <c r="O1527" s="4">
        <f t="shared" si="23"/>
        <v>0</v>
      </c>
    </row>
    <row r="1528" spans="1:15">
      <c r="A1528" s="1" t="s">
        <v>1568</v>
      </c>
      <c r="B1528" s="2">
        <v>44999</v>
      </c>
      <c r="C1528" s="13" t="str">
        <f>TEXT(bbdd_Social_Media_Trends[[#This Row],[Post_Date]],"aaaa-mm")</f>
        <v>2023-03</v>
      </c>
      <c r="D1528" s="1" t="s">
        <v>24</v>
      </c>
      <c r="E1528" s="1" t="s">
        <v>39</v>
      </c>
      <c r="F1528" s="1" t="s">
        <v>32</v>
      </c>
      <c r="G1528" s="1" t="s">
        <v>21</v>
      </c>
      <c r="H1528">
        <v>2532021</v>
      </c>
      <c r="I1528">
        <v>335223</v>
      </c>
      <c r="J1528">
        <v>14017</v>
      </c>
      <c r="K1528">
        <v>24606</v>
      </c>
      <c r="L1528">
        <f>bbdd_Social_Media_Trends[[#This Row],[Likes]]+bbdd_Social_Media_Trends[[#This Row],[Shares]]+bbdd_Social_Media_Trends[[#This Row],[Comments]]</f>
        <v>373846</v>
      </c>
      <c r="M1528">
        <f>bbdd_Social_Media_Trends[[#This Row],[Interactions]]/bbdd_Social_Media_Trends[[#This Row],[Views]]</f>
        <v>0.14764727464740615</v>
      </c>
      <c r="N1528" s="1" t="s">
        <v>29</v>
      </c>
      <c r="O1528" s="4">
        <f t="shared" si="23"/>
        <v>0</v>
      </c>
    </row>
    <row r="1529" spans="1:15">
      <c r="A1529" s="1" t="s">
        <v>1569</v>
      </c>
      <c r="B1529" s="2">
        <v>45084</v>
      </c>
      <c r="C1529" s="13" t="str">
        <f>TEXT(bbdd_Social_Media_Trends[[#This Row],[Post_Date]],"aaaa-mm")</f>
        <v>2023-06</v>
      </c>
      <c r="D1529" s="1" t="s">
        <v>27</v>
      </c>
      <c r="E1529" s="1" t="s">
        <v>13</v>
      </c>
      <c r="F1529" s="1" t="s">
        <v>14</v>
      </c>
      <c r="G1529" s="1" t="s">
        <v>15</v>
      </c>
      <c r="H1529">
        <v>4138006</v>
      </c>
      <c r="I1529">
        <v>417828</v>
      </c>
      <c r="J1529">
        <v>36755</v>
      </c>
      <c r="K1529">
        <v>20440</v>
      </c>
      <c r="L1529">
        <f>bbdd_Social_Media_Trends[[#This Row],[Likes]]+bbdd_Social_Media_Trends[[#This Row],[Shares]]+bbdd_Social_Media_Trends[[#This Row],[Comments]]</f>
        <v>475023</v>
      </c>
      <c r="M1529">
        <f>bbdd_Social_Media_Trends[[#This Row],[Interactions]]/bbdd_Social_Media_Trends[[#This Row],[Views]]</f>
        <v>0.11479514529461775</v>
      </c>
      <c r="N1529" s="1" t="s">
        <v>16</v>
      </c>
      <c r="O1529" s="4">
        <f t="shared" si="23"/>
        <v>0</v>
      </c>
    </row>
    <row r="1530" spans="1:15">
      <c r="A1530" s="1" t="s">
        <v>1570</v>
      </c>
      <c r="B1530" s="2">
        <v>44913</v>
      </c>
      <c r="C1530" s="13" t="str">
        <f>TEXT(bbdd_Social_Media_Trends[[#This Row],[Post_Date]],"aaaa-mm")</f>
        <v>2022-12</v>
      </c>
      <c r="D1530" s="1" t="s">
        <v>18</v>
      </c>
      <c r="E1530" s="1" t="s">
        <v>57</v>
      </c>
      <c r="F1530" s="1" t="s">
        <v>20</v>
      </c>
      <c r="G1530" s="1" t="s">
        <v>21</v>
      </c>
      <c r="H1530">
        <v>4854421</v>
      </c>
      <c r="I1530">
        <v>486650</v>
      </c>
      <c r="J1530">
        <v>86108</v>
      </c>
      <c r="K1530">
        <v>46638</v>
      </c>
      <c r="L1530">
        <f>bbdd_Social_Media_Trends[[#This Row],[Likes]]+bbdd_Social_Media_Trends[[#This Row],[Shares]]+bbdd_Social_Media_Trends[[#This Row],[Comments]]</f>
        <v>619396</v>
      </c>
      <c r="M1530">
        <f>bbdd_Social_Media_Trends[[#This Row],[Interactions]]/bbdd_Social_Media_Trends[[#This Row],[Views]]</f>
        <v>0.12759420742453118</v>
      </c>
      <c r="N1530" s="1" t="s">
        <v>22</v>
      </c>
      <c r="O1530" s="4">
        <f t="shared" si="23"/>
        <v>0</v>
      </c>
    </row>
    <row r="1531" spans="1:15">
      <c r="A1531" s="1" t="s">
        <v>1571</v>
      </c>
      <c r="B1531" s="2">
        <v>44907</v>
      </c>
      <c r="C1531" s="13" t="str">
        <f>TEXT(bbdd_Social_Media_Trends[[#This Row],[Post_Date]],"aaaa-mm")</f>
        <v>2022-12</v>
      </c>
      <c r="D1531" s="1" t="s">
        <v>24</v>
      </c>
      <c r="E1531" s="1" t="s">
        <v>49</v>
      </c>
      <c r="F1531" s="1" t="s">
        <v>14</v>
      </c>
      <c r="G1531" s="1" t="s">
        <v>25</v>
      </c>
      <c r="H1531">
        <v>4066022</v>
      </c>
      <c r="I1531">
        <v>295418</v>
      </c>
      <c r="J1531">
        <v>61929</v>
      </c>
      <c r="K1531">
        <v>8393</v>
      </c>
      <c r="L1531">
        <f>bbdd_Social_Media_Trends[[#This Row],[Likes]]+bbdd_Social_Media_Trends[[#This Row],[Shares]]+bbdd_Social_Media_Trends[[#This Row],[Comments]]</f>
        <v>365740</v>
      </c>
      <c r="M1531">
        <f>bbdd_Social_Media_Trends[[#This Row],[Interactions]]/bbdd_Social_Media_Trends[[#This Row],[Views]]</f>
        <v>8.9950324912162302E-2</v>
      </c>
      <c r="N1531" s="1" t="s">
        <v>29</v>
      </c>
      <c r="O1531" s="4">
        <f t="shared" si="23"/>
        <v>0</v>
      </c>
    </row>
    <row r="1532" spans="1:15">
      <c r="A1532" s="1" t="s">
        <v>1572</v>
      </c>
      <c r="B1532" s="2">
        <v>45110</v>
      </c>
      <c r="C1532" s="13" t="str">
        <f>TEXT(bbdd_Social_Media_Trends[[#This Row],[Post_Date]],"aaaa-mm")</f>
        <v>2023-07</v>
      </c>
      <c r="D1532" s="1" t="s">
        <v>27</v>
      </c>
      <c r="E1532" s="1" t="s">
        <v>46</v>
      </c>
      <c r="F1532" s="1" t="s">
        <v>41</v>
      </c>
      <c r="G1532" s="1" t="s">
        <v>25</v>
      </c>
      <c r="H1532">
        <v>2007848</v>
      </c>
      <c r="I1532">
        <v>280952</v>
      </c>
      <c r="J1532">
        <v>42850</v>
      </c>
      <c r="K1532">
        <v>13703</v>
      </c>
      <c r="L1532">
        <f>bbdd_Social_Media_Trends[[#This Row],[Likes]]+bbdd_Social_Media_Trends[[#This Row],[Shares]]+bbdd_Social_Media_Trends[[#This Row],[Comments]]</f>
        <v>337505</v>
      </c>
      <c r="M1532">
        <f>bbdd_Social_Media_Trends[[#This Row],[Interactions]]/bbdd_Social_Media_Trends[[#This Row],[Views]]</f>
        <v>0.16809290344687447</v>
      </c>
      <c r="N1532" s="1" t="s">
        <v>16</v>
      </c>
      <c r="O1532" s="4">
        <f t="shared" si="23"/>
        <v>0</v>
      </c>
    </row>
    <row r="1533" spans="1:15">
      <c r="A1533" s="1" t="s">
        <v>1573</v>
      </c>
      <c r="B1533" s="2">
        <v>44732</v>
      </c>
      <c r="C1533" s="13" t="str">
        <f>TEXT(bbdd_Social_Media_Trends[[#This Row],[Post_Date]],"aaaa-mm")</f>
        <v>2022-06</v>
      </c>
      <c r="D1533" s="1" t="s">
        <v>12</v>
      </c>
      <c r="E1533" s="1" t="s">
        <v>52</v>
      </c>
      <c r="F1533" s="1" t="s">
        <v>41</v>
      </c>
      <c r="G1533" s="1" t="s">
        <v>25</v>
      </c>
      <c r="H1533">
        <v>4321729</v>
      </c>
      <c r="I1533">
        <v>395257</v>
      </c>
      <c r="J1533">
        <v>25222</v>
      </c>
      <c r="K1533">
        <v>9123</v>
      </c>
      <c r="L1533">
        <f>bbdd_Social_Media_Trends[[#This Row],[Likes]]+bbdd_Social_Media_Trends[[#This Row],[Shares]]+bbdd_Social_Media_Trends[[#This Row],[Comments]]</f>
        <v>429602</v>
      </c>
      <c r="M1533">
        <f>bbdd_Social_Media_Trends[[#This Row],[Interactions]]/bbdd_Social_Media_Trends[[#This Row],[Views]]</f>
        <v>9.9405122348023206E-2</v>
      </c>
      <c r="N1533" s="1" t="s">
        <v>16</v>
      </c>
      <c r="O1533" s="4">
        <f t="shared" si="23"/>
        <v>0</v>
      </c>
    </row>
    <row r="1534" spans="1:15">
      <c r="A1534" s="1" t="s">
        <v>1574</v>
      </c>
      <c r="B1534" s="2">
        <v>44674</v>
      </c>
      <c r="C1534" s="13" t="str">
        <f>TEXT(bbdd_Social_Media_Trends[[#This Row],[Post_Date]],"aaaa-mm")</f>
        <v>2022-04</v>
      </c>
      <c r="D1534" s="1" t="s">
        <v>27</v>
      </c>
      <c r="E1534" s="1" t="s">
        <v>31</v>
      </c>
      <c r="F1534" s="1" t="s">
        <v>41</v>
      </c>
      <c r="G1534" s="1" t="s">
        <v>60</v>
      </c>
      <c r="H1534">
        <v>111610</v>
      </c>
      <c r="I1534">
        <v>3213</v>
      </c>
      <c r="J1534">
        <v>71922</v>
      </c>
      <c r="K1534">
        <v>12065</v>
      </c>
      <c r="L1534">
        <f>bbdd_Social_Media_Trends[[#This Row],[Likes]]+bbdd_Social_Media_Trends[[#This Row],[Shares]]+bbdd_Social_Media_Trends[[#This Row],[Comments]]</f>
        <v>87200</v>
      </c>
      <c r="M1534">
        <f>bbdd_Social_Media_Trends[[#This Row],[Interactions]]/bbdd_Social_Media_Trends[[#This Row],[Views]]</f>
        <v>0.78129199892482748</v>
      </c>
      <c r="N1534" s="1" t="s">
        <v>29</v>
      </c>
      <c r="O1534" s="4">
        <f t="shared" si="23"/>
        <v>0</v>
      </c>
    </row>
    <row r="1535" spans="1:15">
      <c r="A1535" s="1" t="s">
        <v>1575</v>
      </c>
      <c r="B1535" s="2">
        <v>44871</v>
      </c>
      <c r="C1535" s="13" t="str">
        <f>TEXT(bbdd_Social_Media_Trends[[#This Row],[Post_Date]],"aaaa-mm")</f>
        <v>2022-11</v>
      </c>
      <c r="D1535" s="1" t="s">
        <v>18</v>
      </c>
      <c r="E1535" s="1" t="s">
        <v>39</v>
      </c>
      <c r="F1535" s="1" t="s">
        <v>14</v>
      </c>
      <c r="G1535" s="1" t="s">
        <v>44</v>
      </c>
      <c r="H1535">
        <v>2048086</v>
      </c>
      <c r="I1535">
        <v>191738</v>
      </c>
      <c r="J1535">
        <v>99853</v>
      </c>
      <c r="K1535">
        <v>42598</v>
      </c>
      <c r="L1535">
        <f>bbdd_Social_Media_Trends[[#This Row],[Likes]]+bbdd_Social_Media_Trends[[#This Row],[Shares]]+bbdd_Social_Media_Trends[[#This Row],[Comments]]</f>
        <v>334189</v>
      </c>
      <c r="M1535">
        <f>bbdd_Social_Media_Trends[[#This Row],[Interactions]]/bbdd_Social_Media_Trends[[#This Row],[Views]]</f>
        <v>0.16317137073345553</v>
      </c>
      <c r="N1535" s="1" t="s">
        <v>29</v>
      </c>
      <c r="O1535" s="4">
        <f t="shared" si="23"/>
        <v>0</v>
      </c>
    </row>
    <row r="1536" spans="1:15">
      <c r="A1536" s="1" t="s">
        <v>1576</v>
      </c>
      <c r="B1536" s="2">
        <v>45095</v>
      </c>
      <c r="C1536" s="13" t="str">
        <f>TEXT(bbdd_Social_Media_Trends[[#This Row],[Post_Date]],"aaaa-mm")</f>
        <v>2023-06</v>
      </c>
      <c r="D1536" s="1" t="s">
        <v>24</v>
      </c>
      <c r="E1536" s="1" t="s">
        <v>52</v>
      </c>
      <c r="F1536" s="1" t="s">
        <v>32</v>
      </c>
      <c r="G1536" s="1" t="s">
        <v>37</v>
      </c>
      <c r="H1536">
        <v>103478</v>
      </c>
      <c r="I1536">
        <v>456488</v>
      </c>
      <c r="J1536">
        <v>26980</v>
      </c>
      <c r="K1536">
        <v>47979</v>
      </c>
      <c r="L1536">
        <f>bbdd_Social_Media_Trends[[#This Row],[Likes]]+bbdd_Social_Media_Trends[[#This Row],[Shares]]+bbdd_Social_Media_Trends[[#This Row],[Comments]]</f>
        <v>531447</v>
      </c>
      <c r="M1536">
        <f>bbdd_Social_Media_Trends[[#This Row],[Interactions]]/bbdd_Social_Media_Trends[[#This Row],[Views]]</f>
        <v>5.1358453004503373</v>
      </c>
      <c r="N1536" s="1" t="s">
        <v>29</v>
      </c>
      <c r="O1536" s="4">
        <f t="shared" si="23"/>
        <v>0</v>
      </c>
    </row>
    <row r="1537" spans="1:15">
      <c r="A1537" s="1" t="s">
        <v>1577</v>
      </c>
      <c r="B1537" s="2">
        <v>44616</v>
      </c>
      <c r="C1537" s="13" t="str">
        <f>TEXT(bbdd_Social_Media_Trends[[#This Row],[Post_Date]],"aaaa-mm")</f>
        <v>2022-02</v>
      </c>
      <c r="D1537" s="1" t="s">
        <v>24</v>
      </c>
      <c r="E1537" s="1" t="s">
        <v>46</v>
      </c>
      <c r="F1537" s="1" t="s">
        <v>32</v>
      </c>
      <c r="G1537" s="1" t="s">
        <v>60</v>
      </c>
      <c r="H1537">
        <v>4894673</v>
      </c>
      <c r="I1537">
        <v>140903</v>
      </c>
      <c r="J1537">
        <v>8150</v>
      </c>
      <c r="K1537">
        <v>24491</v>
      </c>
      <c r="L1537">
        <f>bbdd_Social_Media_Trends[[#This Row],[Likes]]+bbdd_Social_Media_Trends[[#This Row],[Shares]]+bbdd_Social_Media_Trends[[#This Row],[Comments]]</f>
        <v>173544</v>
      </c>
      <c r="M1537">
        <f>bbdd_Social_Media_Trends[[#This Row],[Interactions]]/bbdd_Social_Media_Trends[[#This Row],[Views]]</f>
        <v>3.5455688255374769E-2</v>
      </c>
      <c r="N1537" s="1" t="s">
        <v>22</v>
      </c>
      <c r="O1537" s="4">
        <f t="shared" si="23"/>
        <v>0</v>
      </c>
    </row>
    <row r="1538" spans="1:15">
      <c r="A1538" s="1" t="s">
        <v>1578</v>
      </c>
      <c r="B1538" s="2">
        <v>44976</v>
      </c>
      <c r="C1538" s="13" t="str">
        <f>TEXT(bbdd_Social_Media_Trends[[#This Row],[Post_Date]],"aaaa-mm")</f>
        <v>2023-02</v>
      </c>
      <c r="D1538" s="1" t="s">
        <v>18</v>
      </c>
      <c r="E1538" s="1" t="s">
        <v>39</v>
      </c>
      <c r="F1538" s="1" t="s">
        <v>47</v>
      </c>
      <c r="G1538" s="1" t="s">
        <v>60</v>
      </c>
      <c r="H1538">
        <v>991012</v>
      </c>
      <c r="I1538">
        <v>355863</v>
      </c>
      <c r="J1538">
        <v>94626</v>
      </c>
      <c r="K1538">
        <v>26180</v>
      </c>
      <c r="L1538">
        <f>bbdd_Social_Media_Trends[[#This Row],[Likes]]+bbdd_Social_Media_Trends[[#This Row],[Shares]]+bbdd_Social_Media_Trends[[#This Row],[Comments]]</f>
        <v>476669</v>
      </c>
      <c r="M1538">
        <f>bbdd_Social_Media_Trends[[#This Row],[Interactions]]/bbdd_Social_Media_Trends[[#This Row],[Views]]</f>
        <v>0.48099215751171531</v>
      </c>
      <c r="N1538" s="1" t="s">
        <v>16</v>
      </c>
      <c r="O1538" s="4">
        <f t="shared" ref="O1538:O1601" si="24">IF(ISERROR(VLOOKUP(A1538,A1539:A6536,1,FALSE)),0, 1)</f>
        <v>0</v>
      </c>
    </row>
    <row r="1539" spans="1:15">
      <c r="A1539" s="1" t="s">
        <v>1579</v>
      </c>
      <c r="B1539" s="2">
        <v>44673</v>
      </c>
      <c r="C1539" s="13" t="str">
        <f>TEXT(bbdd_Social_Media_Trends[[#This Row],[Post_Date]],"aaaa-mm")</f>
        <v>2022-04</v>
      </c>
      <c r="D1539" s="1" t="s">
        <v>27</v>
      </c>
      <c r="E1539" s="1" t="s">
        <v>13</v>
      </c>
      <c r="F1539" s="1" t="s">
        <v>14</v>
      </c>
      <c r="G1539" s="1" t="s">
        <v>50</v>
      </c>
      <c r="H1539">
        <v>20509</v>
      </c>
      <c r="I1539">
        <v>237516</v>
      </c>
      <c r="J1539">
        <v>66323</v>
      </c>
      <c r="K1539">
        <v>41897</v>
      </c>
      <c r="L1539">
        <f>bbdd_Social_Media_Trends[[#This Row],[Likes]]+bbdd_Social_Media_Trends[[#This Row],[Shares]]+bbdd_Social_Media_Trends[[#This Row],[Comments]]</f>
        <v>345736</v>
      </c>
      <c r="M1539">
        <f>bbdd_Social_Media_Trends[[#This Row],[Interactions]]/bbdd_Social_Media_Trends[[#This Row],[Views]]</f>
        <v>16.857769759617728</v>
      </c>
      <c r="N1539" s="1" t="s">
        <v>22</v>
      </c>
      <c r="O1539" s="4">
        <f t="shared" si="24"/>
        <v>0</v>
      </c>
    </row>
    <row r="1540" spans="1:15">
      <c r="A1540" s="1" t="s">
        <v>1580</v>
      </c>
      <c r="B1540" s="2">
        <v>45034</v>
      </c>
      <c r="C1540" s="13" t="str">
        <f>TEXT(bbdd_Social_Media_Trends[[#This Row],[Post_Date]],"aaaa-mm")</f>
        <v>2023-04</v>
      </c>
      <c r="D1540" s="1" t="s">
        <v>27</v>
      </c>
      <c r="E1540" s="1" t="s">
        <v>57</v>
      </c>
      <c r="F1540" s="1" t="s">
        <v>32</v>
      </c>
      <c r="G1540" s="1" t="s">
        <v>28</v>
      </c>
      <c r="H1540">
        <v>1469953</v>
      </c>
      <c r="I1540">
        <v>306082</v>
      </c>
      <c r="J1540">
        <v>51502</v>
      </c>
      <c r="K1540">
        <v>1668</v>
      </c>
      <c r="L1540">
        <f>bbdd_Social_Media_Trends[[#This Row],[Likes]]+bbdd_Social_Media_Trends[[#This Row],[Shares]]+bbdd_Social_Media_Trends[[#This Row],[Comments]]</f>
        <v>359252</v>
      </c>
      <c r="M1540">
        <f>bbdd_Social_Media_Trends[[#This Row],[Interactions]]/bbdd_Social_Media_Trends[[#This Row],[Views]]</f>
        <v>0.24439692969775223</v>
      </c>
      <c r="N1540" s="1" t="s">
        <v>16</v>
      </c>
      <c r="O1540" s="4">
        <f t="shared" si="24"/>
        <v>0</v>
      </c>
    </row>
    <row r="1541" spans="1:15">
      <c r="A1541" s="1" t="s">
        <v>1581</v>
      </c>
      <c r="B1541" s="2">
        <v>44600</v>
      </c>
      <c r="C1541" s="13" t="str">
        <f>TEXT(bbdd_Social_Media_Trends[[#This Row],[Post_Date]],"aaaa-mm")</f>
        <v>2022-02</v>
      </c>
      <c r="D1541" s="1" t="s">
        <v>18</v>
      </c>
      <c r="E1541" s="1" t="s">
        <v>52</v>
      </c>
      <c r="F1541" s="1" t="s">
        <v>47</v>
      </c>
      <c r="G1541" s="1" t="s">
        <v>60</v>
      </c>
      <c r="H1541">
        <v>1913736</v>
      </c>
      <c r="I1541">
        <v>54523</v>
      </c>
      <c r="J1541">
        <v>2152</v>
      </c>
      <c r="K1541">
        <v>11464</v>
      </c>
      <c r="L1541">
        <f>bbdd_Social_Media_Trends[[#This Row],[Likes]]+bbdd_Social_Media_Trends[[#This Row],[Shares]]+bbdd_Social_Media_Trends[[#This Row],[Comments]]</f>
        <v>68139</v>
      </c>
      <c r="M1541">
        <f>bbdd_Social_Media_Trends[[#This Row],[Interactions]]/bbdd_Social_Media_Trends[[#This Row],[Views]]</f>
        <v>3.5605224545078321E-2</v>
      </c>
      <c r="N1541" s="1" t="s">
        <v>16</v>
      </c>
      <c r="O1541" s="4">
        <f t="shared" si="24"/>
        <v>0</v>
      </c>
    </row>
    <row r="1542" spans="1:15">
      <c r="A1542" s="1" t="s">
        <v>1582</v>
      </c>
      <c r="B1542" s="2">
        <v>45231</v>
      </c>
      <c r="C1542" s="13" t="str">
        <f>TEXT(bbdd_Social_Media_Trends[[#This Row],[Post_Date]],"aaaa-mm")</f>
        <v>2023-11</v>
      </c>
      <c r="D1542" s="1" t="s">
        <v>18</v>
      </c>
      <c r="E1542" s="1" t="s">
        <v>35</v>
      </c>
      <c r="F1542" s="1" t="s">
        <v>41</v>
      </c>
      <c r="G1542" s="1" t="s">
        <v>37</v>
      </c>
      <c r="H1542">
        <v>4323</v>
      </c>
      <c r="I1542">
        <v>301571</v>
      </c>
      <c r="J1542">
        <v>81786</v>
      </c>
      <c r="K1542">
        <v>30318</v>
      </c>
      <c r="L1542">
        <f>bbdd_Social_Media_Trends[[#This Row],[Likes]]+bbdd_Social_Media_Trends[[#This Row],[Shares]]+bbdd_Social_Media_Trends[[#This Row],[Comments]]</f>
        <v>413675</v>
      </c>
      <c r="M1542">
        <f>bbdd_Social_Media_Trends[[#This Row],[Interactions]]/bbdd_Social_Media_Trends[[#This Row],[Views]]</f>
        <v>95.69164931760352</v>
      </c>
      <c r="N1542" s="1" t="s">
        <v>29</v>
      </c>
      <c r="O1542" s="4">
        <f t="shared" si="24"/>
        <v>0</v>
      </c>
    </row>
    <row r="1543" spans="1:15">
      <c r="A1543" s="1" t="s">
        <v>1583</v>
      </c>
      <c r="B1543" s="2">
        <v>44938</v>
      </c>
      <c r="C1543" s="13" t="str">
        <f>TEXT(bbdd_Social_Media_Trends[[#This Row],[Post_Date]],"aaaa-mm")</f>
        <v>2023-01</v>
      </c>
      <c r="D1543" s="1" t="s">
        <v>27</v>
      </c>
      <c r="E1543" s="1" t="s">
        <v>52</v>
      </c>
      <c r="F1543" s="1" t="s">
        <v>47</v>
      </c>
      <c r="G1543" s="1" t="s">
        <v>50</v>
      </c>
      <c r="H1543">
        <v>2911881</v>
      </c>
      <c r="I1543">
        <v>44708</v>
      </c>
      <c r="J1543">
        <v>57294</v>
      </c>
      <c r="K1543">
        <v>21899</v>
      </c>
      <c r="L1543">
        <f>bbdd_Social_Media_Trends[[#This Row],[Likes]]+bbdd_Social_Media_Trends[[#This Row],[Shares]]+bbdd_Social_Media_Trends[[#This Row],[Comments]]</f>
        <v>123901</v>
      </c>
      <c r="M1543">
        <f>bbdd_Social_Media_Trends[[#This Row],[Interactions]]/bbdd_Social_Media_Trends[[#This Row],[Views]]</f>
        <v>4.2550159158289781E-2</v>
      </c>
      <c r="N1543" s="1" t="s">
        <v>29</v>
      </c>
      <c r="O1543" s="4">
        <f t="shared" si="24"/>
        <v>0</v>
      </c>
    </row>
    <row r="1544" spans="1:15">
      <c r="A1544" s="1" t="s">
        <v>1584</v>
      </c>
      <c r="B1544" s="2">
        <v>45019</v>
      </c>
      <c r="C1544" s="13" t="str">
        <f>TEXT(bbdd_Social_Media_Trends[[#This Row],[Post_Date]],"aaaa-mm")</f>
        <v>2023-04</v>
      </c>
      <c r="D1544" s="1" t="s">
        <v>27</v>
      </c>
      <c r="E1544" s="1" t="s">
        <v>35</v>
      </c>
      <c r="F1544" s="1" t="s">
        <v>47</v>
      </c>
      <c r="G1544" s="1" t="s">
        <v>50</v>
      </c>
      <c r="H1544">
        <v>2206955</v>
      </c>
      <c r="I1544">
        <v>316622</v>
      </c>
      <c r="J1544">
        <v>64570</v>
      </c>
      <c r="K1544">
        <v>9555</v>
      </c>
      <c r="L1544">
        <f>bbdd_Social_Media_Trends[[#This Row],[Likes]]+bbdd_Social_Media_Trends[[#This Row],[Shares]]+bbdd_Social_Media_Trends[[#This Row],[Comments]]</f>
        <v>390747</v>
      </c>
      <c r="M1544">
        <f>bbdd_Social_Media_Trends[[#This Row],[Interactions]]/bbdd_Social_Media_Trends[[#This Row],[Views]]</f>
        <v>0.17705254524899691</v>
      </c>
      <c r="N1544" s="1" t="s">
        <v>22</v>
      </c>
      <c r="O1544" s="4">
        <f t="shared" si="24"/>
        <v>0</v>
      </c>
    </row>
    <row r="1545" spans="1:15">
      <c r="A1545" s="1" t="s">
        <v>1585</v>
      </c>
      <c r="B1545" s="2">
        <v>44911</v>
      </c>
      <c r="C1545" s="13" t="str">
        <f>TEXT(bbdd_Social_Media_Trends[[#This Row],[Post_Date]],"aaaa-mm")</f>
        <v>2022-12</v>
      </c>
      <c r="D1545" s="1" t="s">
        <v>27</v>
      </c>
      <c r="E1545" s="1" t="s">
        <v>13</v>
      </c>
      <c r="F1545" s="1" t="s">
        <v>41</v>
      </c>
      <c r="G1545" s="1" t="s">
        <v>28</v>
      </c>
      <c r="H1545">
        <v>4574924</v>
      </c>
      <c r="I1545">
        <v>197709</v>
      </c>
      <c r="J1545">
        <v>97880</v>
      </c>
      <c r="K1545">
        <v>18735</v>
      </c>
      <c r="L1545">
        <f>bbdd_Social_Media_Trends[[#This Row],[Likes]]+bbdd_Social_Media_Trends[[#This Row],[Shares]]+bbdd_Social_Media_Trends[[#This Row],[Comments]]</f>
        <v>314324</v>
      </c>
      <c r="M1545">
        <f>bbdd_Social_Media_Trends[[#This Row],[Interactions]]/bbdd_Social_Media_Trends[[#This Row],[Views]]</f>
        <v>6.8705840796480996E-2</v>
      </c>
      <c r="N1545" s="1" t="s">
        <v>22</v>
      </c>
      <c r="O1545" s="4">
        <f t="shared" si="24"/>
        <v>0</v>
      </c>
    </row>
    <row r="1546" spans="1:15">
      <c r="A1546" s="1" t="s">
        <v>1586</v>
      </c>
      <c r="B1546" s="2">
        <v>44829</v>
      </c>
      <c r="C1546" s="13" t="str">
        <f>TEXT(bbdd_Social_Media_Trends[[#This Row],[Post_Date]],"aaaa-mm")</f>
        <v>2022-09</v>
      </c>
      <c r="D1546" s="1" t="s">
        <v>27</v>
      </c>
      <c r="E1546" s="1" t="s">
        <v>39</v>
      </c>
      <c r="F1546" s="1" t="s">
        <v>20</v>
      </c>
      <c r="G1546" s="1" t="s">
        <v>60</v>
      </c>
      <c r="H1546">
        <v>4910553</v>
      </c>
      <c r="I1546">
        <v>499704</v>
      </c>
      <c r="J1546">
        <v>34160</v>
      </c>
      <c r="K1546">
        <v>9319</v>
      </c>
      <c r="L1546">
        <f>bbdd_Social_Media_Trends[[#This Row],[Likes]]+bbdd_Social_Media_Trends[[#This Row],[Shares]]+bbdd_Social_Media_Trends[[#This Row],[Comments]]</f>
        <v>543183</v>
      </c>
      <c r="M1546">
        <f>bbdd_Social_Media_Trends[[#This Row],[Interactions]]/bbdd_Social_Media_Trends[[#This Row],[Views]]</f>
        <v>0.1106154439225073</v>
      </c>
      <c r="N1546" s="1" t="s">
        <v>29</v>
      </c>
      <c r="O1546" s="4">
        <f t="shared" si="24"/>
        <v>0</v>
      </c>
    </row>
    <row r="1547" spans="1:15">
      <c r="A1547" s="1" t="s">
        <v>1587</v>
      </c>
      <c r="B1547" s="2">
        <v>45128</v>
      </c>
      <c r="C1547" s="13" t="str">
        <f>TEXT(bbdd_Social_Media_Trends[[#This Row],[Post_Date]],"aaaa-mm")</f>
        <v>2023-07</v>
      </c>
      <c r="D1547" s="1" t="s">
        <v>27</v>
      </c>
      <c r="E1547" s="1" t="s">
        <v>57</v>
      </c>
      <c r="F1547" s="1" t="s">
        <v>47</v>
      </c>
      <c r="G1547" s="1" t="s">
        <v>15</v>
      </c>
      <c r="H1547">
        <v>3101726</v>
      </c>
      <c r="I1547">
        <v>490</v>
      </c>
      <c r="J1547">
        <v>80829</v>
      </c>
      <c r="K1547">
        <v>593</v>
      </c>
      <c r="L1547">
        <f>bbdd_Social_Media_Trends[[#This Row],[Likes]]+bbdd_Social_Media_Trends[[#This Row],[Shares]]+bbdd_Social_Media_Trends[[#This Row],[Comments]]</f>
        <v>81912</v>
      </c>
      <c r="M1547">
        <f>bbdd_Social_Media_Trends[[#This Row],[Interactions]]/bbdd_Social_Media_Trends[[#This Row],[Views]]</f>
        <v>2.6408522222788215E-2</v>
      </c>
      <c r="N1547" s="1" t="s">
        <v>16</v>
      </c>
      <c r="O1547" s="4">
        <f t="shared" si="24"/>
        <v>0</v>
      </c>
    </row>
    <row r="1548" spans="1:15">
      <c r="A1548" s="1" t="s">
        <v>1588</v>
      </c>
      <c r="B1548" s="2">
        <v>44974</v>
      </c>
      <c r="C1548" s="13" t="str">
        <f>TEXT(bbdd_Social_Media_Trends[[#This Row],[Post_Date]],"aaaa-mm")</f>
        <v>2023-02</v>
      </c>
      <c r="D1548" s="1" t="s">
        <v>18</v>
      </c>
      <c r="E1548" s="1" t="s">
        <v>35</v>
      </c>
      <c r="F1548" s="1" t="s">
        <v>20</v>
      </c>
      <c r="G1548" s="1" t="s">
        <v>60</v>
      </c>
      <c r="H1548">
        <v>1664101</v>
      </c>
      <c r="I1548">
        <v>117775</v>
      </c>
      <c r="J1548">
        <v>50763</v>
      </c>
      <c r="K1548">
        <v>42936</v>
      </c>
      <c r="L1548">
        <f>bbdd_Social_Media_Trends[[#This Row],[Likes]]+bbdd_Social_Media_Trends[[#This Row],[Shares]]+bbdd_Social_Media_Trends[[#This Row],[Comments]]</f>
        <v>211474</v>
      </c>
      <c r="M1548">
        <f>bbdd_Social_Media_Trends[[#This Row],[Interactions]]/bbdd_Social_Media_Trends[[#This Row],[Views]]</f>
        <v>0.12708002699355389</v>
      </c>
      <c r="N1548" s="1" t="s">
        <v>16</v>
      </c>
      <c r="O1548" s="4">
        <f t="shared" si="24"/>
        <v>0</v>
      </c>
    </row>
    <row r="1549" spans="1:15">
      <c r="A1549" s="1" t="s">
        <v>1589</v>
      </c>
      <c r="B1549" s="2">
        <v>44618</v>
      </c>
      <c r="C1549" s="13" t="str">
        <f>TEXT(bbdd_Social_Media_Trends[[#This Row],[Post_Date]],"aaaa-mm")</f>
        <v>2022-02</v>
      </c>
      <c r="D1549" s="1" t="s">
        <v>12</v>
      </c>
      <c r="E1549" s="1" t="s">
        <v>19</v>
      </c>
      <c r="F1549" s="1" t="s">
        <v>36</v>
      </c>
      <c r="G1549" s="1" t="s">
        <v>25</v>
      </c>
      <c r="H1549">
        <v>2417241</v>
      </c>
      <c r="I1549">
        <v>419969</v>
      </c>
      <c r="J1549">
        <v>78050</v>
      </c>
      <c r="K1549">
        <v>42955</v>
      </c>
      <c r="L1549">
        <f>bbdd_Social_Media_Trends[[#This Row],[Likes]]+bbdd_Social_Media_Trends[[#This Row],[Shares]]+bbdd_Social_Media_Trends[[#This Row],[Comments]]</f>
        <v>540974</v>
      </c>
      <c r="M1549">
        <f>bbdd_Social_Media_Trends[[#This Row],[Interactions]]/bbdd_Social_Media_Trends[[#This Row],[Views]]</f>
        <v>0.22379812356318629</v>
      </c>
      <c r="N1549" s="1" t="s">
        <v>29</v>
      </c>
      <c r="O1549" s="4">
        <f t="shared" si="24"/>
        <v>0</v>
      </c>
    </row>
    <row r="1550" spans="1:15">
      <c r="A1550" s="1" t="s">
        <v>1590</v>
      </c>
      <c r="B1550" s="2">
        <v>44568</v>
      </c>
      <c r="C1550" s="13" t="str">
        <f>TEXT(bbdd_Social_Media_Trends[[#This Row],[Post_Date]],"aaaa-mm")</f>
        <v>2022-01</v>
      </c>
      <c r="D1550" s="1" t="s">
        <v>12</v>
      </c>
      <c r="E1550" s="1" t="s">
        <v>49</v>
      </c>
      <c r="F1550" s="1" t="s">
        <v>32</v>
      </c>
      <c r="G1550" s="1" t="s">
        <v>37</v>
      </c>
      <c r="H1550">
        <v>2758290</v>
      </c>
      <c r="I1550">
        <v>30695</v>
      </c>
      <c r="J1550">
        <v>65435</v>
      </c>
      <c r="K1550">
        <v>16736</v>
      </c>
      <c r="L1550">
        <f>bbdd_Social_Media_Trends[[#This Row],[Likes]]+bbdd_Social_Media_Trends[[#This Row],[Shares]]+bbdd_Social_Media_Trends[[#This Row],[Comments]]</f>
        <v>112866</v>
      </c>
      <c r="M1550">
        <f>bbdd_Social_Media_Trends[[#This Row],[Interactions]]/bbdd_Social_Media_Trends[[#This Row],[Views]]</f>
        <v>4.09188301447636E-2</v>
      </c>
      <c r="N1550" s="1" t="s">
        <v>29</v>
      </c>
      <c r="O1550" s="4">
        <f t="shared" si="24"/>
        <v>0</v>
      </c>
    </row>
    <row r="1551" spans="1:15">
      <c r="A1551" s="1" t="s">
        <v>1591</v>
      </c>
      <c r="B1551" s="2">
        <v>45150</v>
      </c>
      <c r="C1551" s="13" t="str">
        <f>TEXT(bbdd_Social_Media_Trends[[#This Row],[Post_Date]],"aaaa-mm")</f>
        <v>2023-08</v>
      </c>
      <c r="D1551" s="1" t="s">
        <v>24</v>
      </c>
      <c r="E1551" s="1" t="s">
        <v>39</v>
      </c>
      <c r="F1551" s="1" t="s">
        <v>32</v>
      </c>
      <c r="G1551" s="1" t="s">
        <v>25</v>
      </c>
      <c r="H1551">
        <v>271748</v>
      </c>
      <c r="I1551">
        <v>215421</v>
      </c>
      <c r="J1551">
        <v>41229</v>
      </c>
      <c r="K1551">
        <v>16581</v>
      </c>
      <c r="L1551">
        <f>bbdd_Social_Media_Trends[[#This Row],[Likes]]+bbdd_Social_Media_Trends[[#This Row],[Shares]]+bbdd_Social_Media_Trends[[#This Row],[Comments]]</f>
        <v>273231</v>
      </c>
      <c r="M1551">
        <f>bbdd_Social_Media_Trends[[#This Row],[Interactions]]/bbdd_Social_Media_Trends[[#This Row],[Views]]</f>
        <v>1.0054572618749724</v>
      </c>
      <c r="N1551" s="1" t="s">
        <v>29</v>
      </c>
      <c r="O1551" s="4">
        <f t="shared" si="24"/>
        <v>0</v>
      </c>
    </row>
    <row r="1552" spans="1:15">
      <c r="A1552" s="1" t="s">
        <v>1592</v>
      </c>
      <c r="B1552" s="2">
        <v>45166</v>
      </c>
      <c r="C1552" s="13" t="str">
        <f>TEXT(bbdd_Social_Media_Trends[[#This Row],[Post_Date]],"aaaa-mm")</f>
        <v>2023-08</v>
      </c>
      <c r="D1552" s="1" t="s">
        <v>27</v>
      </c>
      <c r="E1552" s="1" t="s">
        <v>49</v>
      </c>
      <c r="F1552" s="1" t="s">
        <v>20</v>
      </c>
      <c r="G1552" s="1" t="s">
        <v>21</v>
      </c>
      <c r="H1552">
        <v>1151377</v>
      </c>
      <c r="I1552">
        <v>488602</v>
      </c>
      <c r="J1552">
        <v>78927</v>
      </c>
      <c r="K1552">
        <v>10780</v>
      </c>
      <c r="L1552">
        <f>bbdd_Social_Media_Trends[[#This Row],[Likes]]+bbdd_Social_Media_Trends[[#This Row],[Shares]]+bbdd_Social_Media_Trends[[#This Row],[Comments]]</f>
        <v>578309</v>
      </c>
      <c r="M1552">
        <f>bbdd_Social_Media_Trends[[#This Row],[Interactions]]/bbdd_Social_Media_Trends[[#This Row],[Views]]</f>
        <v>0.50227597042497807</v>
      </c>
      <c r="N1552" s="1" t="s">
        <v>16</v>
      </c>
      <c r="O1552" s="4">
        <f t="shared" si="24"/>
        <v>0</v>
      </c>
    </row>
    <row r="1553" spans="1:15">
      <c r="A1553" s="1" t="s">
        <v>1593</v>
      </c>
      <c r="B1553" s="2">
        <v>44671</v>
      </c>
      <c r="C1553" s="13" t="str">
        <f>TEXT(bbdd_Social_Media_Trends[[#This Row],[Post_Date]],"aaaa-mm")</f>
        <v>2022-04</v>
      </c>
      <c r="D1553" s="1" t="s">
        <v>24</v>
      </c>
      <c r="E1553" s="1" t="s">
        <v>57</v>
      </c>
      <c r="F1553" s="1" t="s">
        <v>14</v>
      </c>
      <c r="G1553" s="1" t="s">
        <v>44</v>
      </c>
      <c r="H1553">
        <v>1188499</v>
      </c>
      <c r="I1553">
        <v>97329</v>
      </c>
      <c r="J1553">
        <v>81880</v>
      </c>
      <c r="K1553">
        <v>35799</v>
      </c>
      <c r="L1553">
        <f>bbdd_Social_Media_Trends[[#This Row],[Likes]]+bbdd_Social_Media_Trends[[#This Row],[Shares]]+bbdd_Social_Media_Trends[[#This Row],[Comments]]</f>
        <v>215008</v>
      </c>
      <c r="M1553">
        <f>bbdd_Social_Media_Trends[[#This Row],[Interactions]]/bbdd_Social_Media_Trends[[#This Row],[Views]]</f>
        <v>0.18090717787730576</v>
      </c>
      <c r="N1553" s="1" t="s">
        <v>29</v>
      </c>
      <c r="O1553" s="4">
        <f t="shared" si="24"/>
        <v>0</v>
      </c>
    </row>
    <row r="1554" spans="1:15">
      <c r="A1554" s="1" t="s">
        <v>1594</v>
      </c>
      <c r="B1554" s="2">
        <v>44964</v>
      </c>
      <c r="C1554" s="13" t="str">
        <f>TEXT(bbdd_Social_Media_Trends[[#This Row],[Post_Date]],"aaaa-mm")</f>
        <v>2023-02</v>
      </c>
      <c r="D1554" s="1" t="s">
        <v>27</v>
      </c>
      <c r="E1554" s="1" t="s">
        <v>52</v>
      </c>
      <c r="F1554" s="1" t="s">
        <v>41</v>
      </c>
      <c r="G1554" s="1" t="s">
        <v>37</v>
      </c>
      <c r="H1554">
        <v>1797416</v>
      </c>
      <c r="I1554">
        <v>432818</v>
      </c>
      <c r="J1554">
        <v>87238</v>
      </c>
      <c r="K1554">
        <v>33875</v>
      </c>
      <c r="L1554">
        <f>bbdd_Social_Media_Trends[[#This Row],[Likes]]+bbdd_Social_Media_Trends[[#This Row],[Shares]]+bbdd_Social_Media_Trends[[#This Row],[Comments]]</f>
        <v>553931</v>
      </c>
      <c r="M1554">
        <f>bbdd_Social_Media_Trends[[#This Row],[Interactions]]/bbdd_Social_Media_Trends[[#This Row],[Views]]</f>
        <v>0.30818185662083791</v>
      </c>
      <c r="N1554" s="1" t="s">
        <v>29</v>
      </c>
      <c r="O1554" s="4">
        <f t="shared" si="24"/>
        <v>0</v>
      </c>
    </row>
    <row r="1555" spans="1:15">
      <c r="A1555" s="1" t="s">
        <v>1595</v>
      </c>
      <c r="B1555" s="2">
        <v>44835</v>
      </c>
      <c r="C1555" s="13" t="str">
        <f>TEXT(bbdd_Social_Media_Trends[[#This Row],[Post_Date]],"aaaa-mm")</f>
        <v>2022-10</v>
      </c>
      <c r="D1555" s="1" t="s">
        <v>27</v>
      </c>
      <c r="E1555" s="1" t="s">
        <v>39</v>
      </c>
      <c r="F1555" s="1" t="s">
        <v>14</v>
      </c>
      <c r="G1555" s="1" t="s">
        <v>21</v>
      </c>
      <c r="H1555">
        <v>4334449</v>
      </c>
      <c r="I1555">
        <v>298421</v>
      </c>
      <c r="J1555">
        <v>27429</v>
      </c>
      <c r="K1555">
        <v>47285</v>
      </c>
      <c r="L1555">
        <f>bbdd_Social_Media_Trends[[#This Row],[Likes]]+bbdd_Social_Media_Trends[[#This Row],[Shares]]+bbdd_Social_Media_Trends[[#This Row],[Comments]]</f>
        <v>373135</v>
      </c>
      <c r="M1555">
        <f>bbdd_Social_Media_Trends[[#This Row],[Interactions]]/bbdd_Social_Media_Trends[[#This Row],[Views]]</f>
        <v>8.6085913111447379E-2</v>
      </c>
      <c r="N1555" s="1" t="s">
        <v>22</v>
      </c>
      <c r="O1555" s="4">
        <f t="shared" si="24"/>
        <v>0</v>
      </c>
    </row>
    <row r="1556" spans="1:15">
      <c r="A1556" s="1" t="s">
        <v>1596</v>
      </c>
      <c r="B1556" s="2">
        <v>44819</v>
      </c>
      <c r="C1556" s="13" t="str">
        <f>TEXT(bbdd_Social_Media_Trends[[#This Row],[Post_Date]],"aaaa-mm")</f>
        <v>2022-09</v>
      </c>
      <c r="D1556" s="1" t="s">
        <v>27</v>
      </c>
      <c r="E1556" s="1" t="s">
        <v>49</v>
      </c>
      <c r="F1556" s="1" t="s">
        <v>47</v>
      </c>
      <c r="G1556" s="1" t="s">
        <v>25</v>
      </c>
      <c r="H1556">
        <v>4938299</v>
      </c>
      <c r="I1556">
        <v>139325</v>
      </c>
      <c r="J1556">
        <v>25425</v>
      </c>
      <c r="K1556">
        <v>21859</v>
      </c>
      <c r="L1556">
        <f>bbdd_Social_Media_Trends[[#This Row],[Likes]]+bbdd_Social_Media_Trends[[#This Row],[Shares]]+bbdd_Social_Media_Trends[[#This Row],[Comments]]</f>
        <v>186609</v>
      </c>
      <c r="M1556">
        <f>bbdd_Social_Media_Trends[[#This Row],[Interactions]]/bbdd_Social_Media_Trends[[#This Row],[Views]]</f>
        <v>3.7788112870443855E-2</v>
      </c>
      <c r="N1556" s="1" t="s">
        <v>22</v>
      </c>
      <c r="O1556" s="4">
        <f t="shared" si="24"/>
        <v>0</v>
      </c>
    </row>
    <row r="1557" spans="1:15">
      <c r="A1557" s="1" t="s">
        <v>1597</v>
      </c>
      <c r="B1557" s="2">
        <v>44838</v>
      </c>
      <c r="C1557" s="13" t="str">
        <f>TEXT(bbdd_Social_Media_Trends[[#This Row],[Post_Date]],"aaaa-mm")</f>
        <v>2022-10</v>
      </c>
      <c r="D1557" s="1" t="s">
        <v>27</v>
      </c>
      <c r="E1557" s="1" t="s">
        <v>59</v>
      </c>
      <c r="F1557" s="1" t="s">
        <v>36</v>
      </c>
      <c r="G1557" s="1" t="s">
        <v>44</v>
      </c>
      <c r="H1557">
        <v>4629556</v>
      </c>
      <c r="I1557">
        <v>8738</v>
      </c>
      <c r="J1557">
        <v>79929</v>
      </c>
      <c r="K1557">
        <v>19204</v>
      </c>
      <c r="L1557">
        <f>bbdd_Social_Media_Trends[[#This Row],[Likes]]+bbdd_Social_Media_Trends[[#This Row],[Shares]]+bbdd_Social_Media_Trends[[#This Row],[Comments]]</f>
        <v>107871</v>
      </c>
      <c r="M1557">
        <f>bbdd_Social_Media_Trends[[#This Row],[Interactions]]/bbdd_Social_Media_Trends[[#This Row],[Views]]</f>
        <v>2.3300506571256509E-2</v>
      </c>
      <c r="N1557" s="1" t="s">
        <v>29</v>
      </c>
      <c r="O1557" s="4">
        <f t="shared" si="24"/>
        <v>0</v>
      </c>
    </row>
    <row r="1558" spans="1:15">
      <c r="A1558" s="1" t="s">
        <v>1598</v>
      </c>
      <c r="B1558" s="2">
        <v>44789</v>
      </c>
      <c r="C1558" s="13" t="str">
        <f>TEXT(bbdd_Social_Media_Trends[[#This Row],[Post_Date]],"aaaa-mm")</f>
        <v>2022-08</v>
      </c>
      <c r="D1558" s="1" t="s">
        <v>24</v>
      </c>
      <c r="E1558" s="1" t="s">
        <v>49</v>
      </c>
      <c r="F1558" s="1" t="s">
        <v>32</v>
      </c>
      <c r="G1558" s="1" t="s">
        <v>37</v>
      </c>
      <c r="H1558">
        <v>4774320</v>
      </c>
      <c r="I1558">
        <v>416290</v>
      </c>
      <c r="J1558">
        <v>52552</v>
      </c>
      <c r="K1558">
        <v>21456</v>
      </c>
      <c r="L1558">
        <f>bbdd_Social_Media_Trends[[#This Row],[Likes]]+bbdd_Social_Media_Trends[[#This Row],[Shares]]+bbdd_Social_Media_Trends[[#This Row],[Comments]]</f>
        <v>490298</v>
      </c>
      <c r="M1558">
        <f>bbdd_Social_Media_Trends[[#This Row],[Interactions]]/bbdd_Social_Media_Trends[[#This Row],[Views]]</f>
        <v>0.10269483402872032</v>
      </c>
      <c r="N1558" s="1" t="s">
        <v>16</v>
      </c>
      <c r="O1558" s="4">
        <f t="shared" si="24"/>
        <v>0</v>
      </c>
    </row>
    <row r="1559" spans="1:15">
      <c r="A1559" s="1" t="s">
        <v>1599</v>
      </c>
      <c r="B1559" s="2">
        <v>45168</v>
      </c>
      <c r="C1559" s="13" t="str">
        <f>TEXT(bbdd_Social_Media_Trends[[#This Row],[Post_Date]],"aaaa-mm")</f>
        <v>2023-08</v>
      </c>
      <c r="D1559" s="1" t="s">
        <v>12</v>
      </c>
      <c r="E1559" s="1" t="s">
        <v>39</v>
      </c>
      <c r="F1559" s="1" t="s">
        <v>14</v>
      </c>
      <c r="G1559" s="1" t="s">
        <v>37</v>
      </c>
      <c r="H1559">
        <v>2497597</v>
      </c>
      <c r="I1559">
        <v>321619</v>
      </c>
      <c r="J1559">
        <v>36084</v>
      </c>
      <c r="K1559">
        <v>47880</v>
      </c>
      <c r="L1559">
        <f>bbdd_Social_Media_Trends[[#This Row],[Likes]]+bbdd_Social_Media_Trends[[#This Row],[Shares]]+bbdd_Social_Media_Trends[[#This Row],[Comments]]</f>
        <v>405583</v>
      </c>
      <c r="M1559">
        <f>bbdd_Social_Media_Trends[[#This Row],[Interactions]]/bbdd_Social_Media_Trends[[#This Row],[Views]]</f>
        <v>0.16238928858418711</v>
      </c>
      <c r="N1559" s="1" t="s">
        <v>29</v>
      </c>
      <c r="O1559" s="4">
        <f t="shared" si="24"/>
        <v>0</v>
      </c>
    </row>
    <row r="1560" spans="1:15">
      <c r="A1560" s="1" t="s">
        <v>1600</v>
      </c>
      <c r="B1560" s="2">
        <v>45148</v>
      </c>
      <c r="C1560" s="13" t="str">
        <f>TEXT(bbdd_Social_Media_Trends[[#This Row],[Post_Date]],"aaaa-mm")</f>
        <v>2023-08</v>
      </c>
      <c r="D1560" s="1" t="s">
        <v>27</v>
      </c>
      <c r="E1560" s="1" t="s">
        <v>35</v>
      </c>
      <c r="F1560" s="1" t="s">
        <v>20</v>
      </c>
      <c r="G1560" s="1" t="s">
        <v>25</v>
      </c>
      <c r="H1560">
        <v>1882126</v>
      </c>
      <c r="I1560">
        <v>475800</v>
      </c>
      <c r="J1560">
        <v>43114</v>
      </c>
      <c r="K1560">
        <v>27910</v>
      </c>
      <c r="L1560">
        <f>bbdd_Social_Media_Trends[[#This Row],[Likes]]+bbdd_Social_Media_Trends[[#This Row],[Shares]]+bbdd_Social_Media_Trends[[#This Row],[Comments]]</f>
        <v>546824</v>
      </c>
      <c r="M1560">
        <f>bbdd_Social_Media_Trends[[#This Row],[Interactions]]/bbdd_Social_Media_Trends[[#This Row],[Views]]</f>
        <v>0.29053527765941284</v>
      </c>
      <c r="N1560" s="1" t="s">
        <v>29</v>
      </c>
      <c r="O1560" s="4">
        <f t="shared" si="24"/>
        <v>0</v>
      </c>
    </row>
    <row r="1561" spans="1:15">
      <c r="A1561" s="1" t="s">
        <v>1601</v>
      </c>
      <c r="B1561" s="2">
        <v>44973</v>
      </c>
      <c r="C1561" s="13" t="str">
        <f>TEXT(bbdd_Social_Media_Trends[[#This Row],[Post_Date]],"aaaa-mm")</f>
        <v>2023-02</v>
      </c>
      <c r="D1561" s="1" t="s">
        <v>27</v>
      </c>
      <c r="E1561" s="1" t="s">
        <v>35</v>
      </c>
      <c r="F1561" s="1" t="s">
        <v>47</v>
      </c>
      <c r="G1561" s="1" t="s">
        <v>25</v>
      </c>
      <c r="H1561">
        <v>1194460</v>
      </c>
      <c r="I1561">
        <v>216370</v>
      </c>
      <c r="J1561">
        <v>38625</v>
      </c>
      <c r="K1561">
        <v>17650</v>
      </c>
      <c r="L1561">
        <f>bbdd_Social_Media_Trends[[#This Row],[Likes]]+bbdd_Social_Media_Trends[[#This Row],[Shares]]+bbdd_Social_Media_Trends[[#This Row],[Comments]]</f>
        <v>272645</v>
      </c>
      <c r="M1561">
        <f>bbdd_Social_Media_Trends[[#This Row],[Interactions]]/bbdd_Social_Media_Trends[[#This Row],[Views]]</f>
        <v>0.22825795757078512</v>
      </c>
      <c r="N1561" s="1" t="s">
        <v>22</v>
      </c>
      <c r="O1561" s="4">
        <f t="shared" si="24"/>
        <v>0</v>
      </c>
    </row>
    <row r="1562" spans="1:15">
      <c r="A1562" s="1" t="s">
        <v>1602</v>
      </c>
      <c r="B1562" s="2">
        <v>45185</v>
      </c>
      <c r="C1562" s="13" t="str">
        <f>TEXT(bbdd_Social_Media_Trends[[#This Row],[Post_Date]],"aaaa-mm")</f>
        <v>2023-09</v>
      </c>
      <c r="D1562" s="1" t="s">
        <v>24</v>
      </c>
      <c r="E1562" s="1" t="s">
        <v>35</v>
      </c>
      <c r="F1562" s="1" t="s">
        <v>36</v>
      </c>
      <c r="G1562" s="1" t="s">
        <v>15</v>
      </c>
      <c r="H1562">
        <v>1622856</v>
      </c>
      <c r="I1562">
        <v>192496</v>
      </c>
      <c r="J1562">
        <v>43325</v>
      </c>
      <c r="K1562">
        <v>17806</v>
      </c>
      <c r="L1562">
        <f>bbdd_Social_Media_Trends[[#This Row],[Likes]]+bbdd_Social_Media_Trends[[#This Row],[Shares]]+bbdd_Social_Media_Trends[[#This Row],[Comments]]</f>
        <v>253627</v>
      </c>
      <c r="M1562">
        <f>bbdd_Social_Media_Trends[[#This Row],[Interactions]]/bbdd_Social_Media_Trends[[#This Row],[Views]]</f>
        <v>0.15628435301715002</v>
      </c>
      <c r="N1562" s="1" t="s">
        <v>29</v>
      </c>
      <c r="O1562" s="4">
        <f t="shared" si="24"/>
        <v>0</v>
      </c>
    </row>
    <row r="1563" spans="1:15">
      <c r="A1563" s="1" t="s">
        <v>1603</v>
      </c>
      <c r="B1563" s="2">
        <v>44834</v>
      </c>
      <c r="C1563" s="13" t="str">
        <f>TEXT(bbdd_Social_Media_Trends[[#This Row],[Post_Date]],"aaaa-mm")</f>
        <v>2022-09</v>
      </c>
      <c r="D1563" s="1" t="s">
        <v>24</v>
      </c>
      <c r="E1563" s="1" t="s">
        <v>39</v>
      </c>
      <c r="F1563" s="1" t="s">
        <v>36</v>
      </c>
      <c r="G1563" s="1" t="s">
        <v>21</v>
      </c>
      <c r="H1563">
        <v>1301521</v>
      </c>
      <c r="I1563">
        <v>96995</v>
      </c>
      <c r="J1563">
        <v>8034</v>
      </c>
      <c r="K1563">
        <v>37607</v>
      </c>
      <c r="L1563">
        <f>bbdd_Social_Media_Trends[[#This Row],[Likes]]+bbdd_Social_Media_Trends[[#This Row],[Shares]]+bbdd_Social_Media_Trends[[#This Row],[Comments]]</f>
        <v>142636</v>
      </c>
      <c r="M1563">
        <f>bbdd_Social_Media_Trends[[#This Row],[Interactions]]/bbdd_Social_Media_Trends[[#This Row],[Views]]</f>
        <v>0.10959177762018438</v>
      </c>
      <c r="N1563" s="1" t="s">
        <v>22</v>
      </c>
      <c r="O1563" s="4">
        <f t="shared" si="24"/>
        <v>0</v>
      </c>
    </row>
    <row r="1564" spans="1:15">
      <c r="A1564" s="1" t="s">
        <v>1604</v>
      </c>
      <c r="B1564" s="2">
        <v>45113</v>
      </c>
      <c r="C1564" s="13" t="str">
        <f>TEXT(bbdd_Social_Media_Trends[[#This Row],[Post_Date]],"aaaa-mm")</f>
        <v>2023-07</v>
      </c>
      <c r="D1564" s="1" t="s">
        <v>27</v>
      </c>
      <c r="E1564" s="1" t="s">
        <v>31</v>
      </c>
      <c r="F1564" s="1" t="s">
        <v>47</v>
      </c>
      <c r="G1564" s="1" t="s">
        <v>28</v>
      </c>
      <c r="H1564">
        <v>4530295</v>
      </c>
      <c r="I1564">
        <v>353065</v>
      </c>
      <c r="J1564">
        <v>91917</v>
      </c>
      <c r="K1564">
        <v>19537</v>
      </c>
      <c r="L1564">
        <f>bbdd_Social_Media_Trends[[#This Row],[Likes]]+bbdd_Social_Media_Trends[[#This Row],[Shares]]+bbdd_Social_Media_Trends[[#This Row],[Comments]]</f>
        <v>464519</v>
      </c>
      <c r="M1564">
        <f>bbdd_Social_Media_Trends[[#This Row],[Interactions]]/bbdd_Social_Media_Trends[[#This Row],[Views]]</f>
        <v>0.10253614830822276</v>
      </c>
      <c r="N1564" s="1" t="s">
        <v>16</v>
      </c>
      <c r="O1564" s="4">
        <f t="shared" si="24"/>
        <v>0</v>
      </c>
    </row>
    <row r="1565" spans="1:15">
      <c r="A1565" s="1" t="s">
        <v>1605</v>
      </c>
      <c r="B1565" s="2">
        <v>45039</v>
      </c>
      <c r="C1565" s="13" t="str">
        <f>TEXT(bbdd_Social_Media_Trends[[#This Row],[Post_Date]],"aaaa-mm")</f>
        <v>2023-04</v>
      </c>
      <c r="D1565" s="1" t="s">
        <v>18</v>
      </c>
      <c r="E1565" s="1" t="s">
        <v>57</v>
      </c>
      <c r="F1565" s="1" t="s">
        <v>47</v>
      </c>
      <c r="G1565" s="1" t="s">
        <v>15</v>
      </c>
      <c r="H1565">
        <v>3642505</v>
      </c>
      <c r="I1565">
        <v>472553</v>
      </c>
      <c r="J1565">
        <v>83616</v>
      </c>
      <c r="K1565">
        <v>25351</v>
      </c>
      <c r="L1565">
        <f>bbdd_Social_Media_Trends[[#This Row],[Likes]]+bbdd_Social_Media_Trends[[#This Row],[Shares]]+bbdd_Social_Media_Trends[[#This Row],[Comments]]</f>
        <v>581520</v>
      </c>
      <c r="M1565">
        <f>bbdd_Social_Media_Trends[[#This Row],[Interactions]]/bbdd_Social_Media_Trends[[#This Row],[Views]]</f>
        <v>0.15964837385260969</v>
      </c>
      <c r="N1565" s="1" t="s">
        <v>29</v>
      </c>
      <c r="O1565" s="4">
        <f t="shared" si="24"/>
        <v>0</v>
      </c>
    </row>
    <row r="1566" spans="1:15">
      <c r="A1566" s="1" t="s">
        <v>1606</v>
      </c>
      <c r="B1566" s="2">
        <v>44779</v>
      </c>
      <c r="C1566" s="13" t="str">
        <f>TEXT(bbdd_Social_Media_Trends[[#This Row],[Post_Date]],"aaaa-mm")</f>
        <v>2022-08</v>
      </c>
      <c r="D1566" s="1" t="s">
        <v>27</v>
      </c>
      <c r="E1566" s="1" t="s">
        <v>31</v>
      </c>
      <c r="F1566" s="1" t="s">
        <v>20</v>
      </c>
      <c r="G1566" s="1" t="s">
        <v>15</v>
      </c>
      <c r="H1566">
        <v>110017</v>
      </c>
      <c r="I1566">
        <v>447835</v>
      </c>
      <c r="J1566">
        <v>93230</v>
      </c>
      <c r="K1566">
        <v>15675</v>
      </c>
      <c r="L1566">
        <f>bbdd_Social_Media_Trends[[#This Row],[Likes]]+bbdd_Social_Media_Trends[[#This Row],[Shares]]+bbdd_Social_Media_Trends[[#This Row],[Comments]]</f>
        <v>556740</v>
      </c>
      <c r="M1566">
        <f>bbdd_Social_Media_Trends[[#This Row],[Interactions]]/bbdd_Social_Media_Trends[[#This Row],[Views]]</f>
        <v>5.0604906514447769</v>
      </c>
      <c r="N1566" s="1" t="s">
        <v>16</v>
      </c>
      <c r="O1566" s="4">
        <f t="shared" si="24"/>
        <v>0</v>
      </c>
    </row>
    <row r="1567" spans="1:15">
      <c r="A1567" s="1" t="s">
        <v>1607</v>
      </c>
      <c r="B1567" s="2">
        <v>44628</v>
      </c>
      <c r="C1567" s="13" t="str">
        <f>TEXT(bbdd_Social_Media_Trends[[#This Row],[Post_Date]],"aaaa-mm")</f>
        <v>2022-03</v>
      </c>
      <c r="D1567" s="1" t="s">
        <v>27</v>
      </c>
      <c r="E1567" s="1" t="s">
        <v>19</v>
      </c>
      <c r="F1567" s="1" t="s">
        <v>47</v>
      </c>
      <c r="G1567" s="1" t="s">
        <v>60</v>
      </c>
      <c r="H1567">
        <v>558319</v>
      </c>
      <c r="I1567">
        <v>94611</v>
      </c>
      <c r="J1567">
        <v>39828</v>
      </c>
      <c r="K1567">
        <v>27525</v>
      </c>
      <c r="L1567">
        <f>bbdd_Social_Media_Trends[[#This Row],[Likes]]+bbdd_Social_Media_Trends[[#This Row],[Shares]]+bbdd_Social_Media_Trends[[#This Row],[Comments]]</f>
        <v>161964</v>
      </c>
      <c r="M1567">
        <f>bbdd_Social_Media_Trends[[#This Row],[Interactions]]/bbdd_Social_Media_Trends[[#This Row],[Views]]</f>
        <v>0.29009222326304496</v>
      </c>
      <c r="N1567" s="1" t="s">
        <v>29</v>
      </c>
      <c r="O1567" s="4">
        <f t="shared" si="24"/>
        <v>0</v>
      </c>
    </row>
    <row r="1568" spans="1:15">
      <c r="A1568" s="1" t="s">
        <v>1608</v>
      </c>
      <c r="B1568" s="2">
        <v>44932</v>
      </c>
      <c r="C1568" s="13" t="str">
        <f>TEXT(bbdd_Social_Media_Trends[[#This Row],[Post_Date]],"aaaa-mm")</f>
        <v>2023-01</v>
      </c>
      <c r="D1568" s="1" t="s">
        <v>18</v>
      </c>
      <c r="E1568" s="1" t="s">
        <v>13</v>
      </c>
      <c r="F1568" s="1" t="s">
        <v>47</v>
      </c>
      <c r="G1568" s="1" t="s">
        <v>28</v>
      </c>
      <c r="H1568">
        <v>797275</v>
      </c>
      <c r="I1568">
        <v>354616</v>
      </c>
      <c r="J1568">
        <v>31544</v>
      </c>
      <c r="K1568">
        <v>29280</v>
      </c>
      <c r="L1568">
        <f>bbdd_Social_Media_Trends[[#This Row],[Likes]]+bbdd_Social_Media_Trends[[#This Row],[Shares]]+bbdd_Social_Media_Trends[[#This Row],[Comments]]</f>
        <v>415440</v>
      </c>
      <c r="M1568">
        <f>bbdd_Social_Media_Trends[[#This Row],[Interactions]]/bbdd_Social_Media_Trends[[#This Row],[Views]]</f>
        <v>0.52107491141701423</v>
      </c>
      <c r="N1568" s="1" t="s">
        <v>16</v>
      </c>
      <c r="O1568" s="4">
        <f t="shared" si="24"/>
        <v>0</v>
      </c>
    </row>
    <row r="1569" spans="1:15">
      <c r="A1569" s="1" t="s">
        <v>1609</v>
      </c>
      <c r="B1569" s="2">
        <v>44574</v>
      </c>
      <c r="C1569" s="13" t="str">
        <f>TEXT(bbdd_Social_Media_Trends[[#This Row],[Post_Date]],"aaaa-mm")</f>
        <v>2022-01</v>
      </c>
      <c r="D1569" s="1" t="s">
        <v>18</v>
      </c>
      <c r="E1569" s="1" t="s">
        <v>57</v>
      </c>
      <c r="F1569" s="1" t="s">
        <v>47</v>
      </c>
      <c r="G1569" s="1" t="s">
        <v>50</v>
      </c>
      <c r="H1569">
        <v>1146819</v>
      </c>
      <c r="I1569">
        <v>153532</v>
      </c>
      <c r="J1569">
        <v>13633</v>
      </c>
      <c r="K1569">
        <v>27160</v>
      </c>
      <c r="L1569">
        <f>bbdd_Social_Media_Trends[[#This Row],[Likes]]+bbdd_Social_Media_Trends[[#This Row],[Shares]]+bbdd_Social_Media_Trends[[#This Row],[Comments]]</f>
        <v>194325</v>
      </c>
      <c r="M1569">
        <f>bbdd_Social_Media_Trends[[#This Row],[Interactions]]/bbdd_Social_Media_Trends[[#This Row],[Views]]</f>
        <v>0.16944696591179603</v>
      </c>
      <c r="N1569" s="1" t="s">
        <v>22</v>
      </c>
      <c r="O1569" s="4">
        <f t="shared" si="24"/>
        <v>0</v>
      </c>
    </row>
    <row r="1570" spans="1:15">
      <c r="A1570" s="1" t="s">
        <v>1610</v>
      </c>
      <c r="B1570" s="2">
        <v>44780</v>
      </c>
      <c r="C1570" s="13" t="str">
        <f>TEXT(bbdd_Social_Media_Trends[[#This Row],[Post_Date]],"aaaa-mm")</f>
        <v>2022-08</v>
      </c>
      <c r="D1570" s="1" t="s">
        <v>12</v>
      </c>
      <c r="E1570" s="1" t="s">
        <v>39</v>
      </c>
      <c r="F1570" s="1" t="s">
        <v>47</v>
      </c>
      <c r="G1570" s="1" t="s">
        <v>50</v>
      </c>
      <c r="H1570">
        <v>3317315</v>
      </c>
      <c r="I1570">
        <v>70605</v>
      </c>
      <c r="J1570">
        <v>61789</v>
      </c>
      <c r="K1570">
        <v>43169</v>
      </c>
      <c r="L1570">
        <f>bbdd_Social_Media_Trends[[#This Row],[Likes]]+bbdd_Social_Media_Trends[[#This Row],[Shares]]+bbdd_Social_Media_Trends[[#This Row],[Comments]]</f>
        <v>175563</v>
      </c>
      <c r="M1570">
        <f>bbdd_Social_Media_Trends[[#This Row],[Interactions]]/bbdd_Social_Media_Trends[[#This Row],[Views]]</f>
        <v>5.2923222545944539E-2</v>
      </c>
      <c r="N1570" s="1" t="s">
        <v>29</v>
      </c>
      <c r="O1570" s="4">
        <f t="shared" si="24"/>
        <v>0</v>
      </c>
    </row>
    <row r="1571" spans="1:15">
      <c r="A1571" s="1" t="s">
        <v>1611</v>
      </c>
      <c r="B1571" s="2">
        <v>45268</v>
      </c>
      <c r="C1571" s="13" t="str">
        <f>TEXT(bbdd_Social_Media_Trends[[#This Row],[Post_Date]],"aaaa-mm")</f>
        <v>2023-12</v>
      </c>
      <c r="D1571" s="1" t="s">
        <v>12</v>
      </c>
      <c r="E1571" s="1" t="s">
        <v>31</v>
      </c>
      <c r="F1571" s="1" t="s">
        <v>41</v>
      </c>
      <c r="G1571" s="1" t="s">
        <v>28</v>
      </c>
      <c r="H1571">
        <v>243941</v>
      </c>
      <c r="I1571">
        <v>453454</v>
      </c>
      <c r="J1571">
        <v>4373</v>
      </c>
      <c r="K1571">
        <v>23761</v>
      </c>
      <c r="L1571">
        <f>bbdd_Social_Media_Trends[[#This Row],[Likes]]+bbdd_Social_Media_Trends[[#This Row],[Shares]]+bbdd_Social_Media_Trends[[#This Row],[Comments]]</f>
        <v>481588</v>
      </c>
      <c r="M1571">
        <f>bbdd_Social_Media_Trends[[#This Row],[Interactions]]/bbdd_Social_Media_Trends[[#This Row],[Views]]</f>
        <v>1.9741986791888202</v>
      </c>
      <c r="N1571" s="1" t="s">
        <v>22</v>
      </c>
      <c r="O1571" s="4">
        <f t="shared" si="24"/>
        <v>0</v>
      </c>
    </row>
    <row r="1572" spans="1:15">
      <c r="A1572" s="1" t="s">
        <v>1612</v>
      </c>
      <c r="B1572" s="2">
        <v>44611</v>
      </c>
      <c r="C1572" s="13" t="str">
        <f>TEXT(bbdd_Social_Media_Trends[[#This Row],[Post_Date]],"aaaa-mm")</f>
        <v>2022-02</v>
      </c>
      <c r="D1572" s="1" t="s">
        <v>27</v>
      </c>
      <c r="E1572" s="1" t="s">
        <v>57</v>
      </c>
      <c r="F1572" s="1" t="s">
        <v>32</v>
      </c>
      <c r="G1572" s="1" t="s">
        <v>50</v>
      </c>
      <c r="H1572">
        <v>2514764</v>
      </c>
      <c r="I1572">
        <v>100963</v>
      </c>
      <c r="J1572">
        <v>79384</v>
      </c>
      <c r="K1572">
        <v>29464</v>
      </c>
      <c r="L1572">
        <f>bbdd_Social_Media_Trends[[#This Row],[Likes]]+bbdd_Social_Media_Trends[[#This Row],[Shares]]+bbdd_Social_Media_Trends[[#This Row],[Comments]]</f>
        <v>209811</v>
      </c>
      <c r="M1572">
        <f>bbdd_Social_Media_Trends[[#This Row],[Interactions]]/bbdd_Social_Media_Trends[[#This Row],[Views]]</f>
        <v>8.3431685836126174E-2</v>
      </c>
      <c r="N1572" s="1" t="s">
        <v>22</v>
      </c>
      <c r="O1572" s="4">
        <f t="shared" si="24"/>
        <v>0</v>
      </c>
    </row>
    <row r="1573" spans="1:15">
      <c r="A1573" s="1" t="s">
        <v>1613</v>
      </c>
      <c r="B1573" s="2">
        <v>44687</v>
      </c>
      <c r="C1573" s="13" t="str">
        <f>TEXT(bbdd_Social_Media_Trends[[#This Row],[Post_Date]],"aaaa-mm")</f>
        <v>2022-05</v>
      </c>
      <c r="D1573" s="1" t="s">
        <v>18</v>
      </c>
      <c r="E1573" s="1" t="s">
        <v>52</v>
      </c>
      <c r="F1573" s="1" t="s">
        <v>47</v>
      </c>
      <c r="G1573" s="1" t="s">
        <v>21</v>
      </c>
      <c r="H1573">
        <v>4956932</v>
      </c>
      <c r="I1573">
        <v>128560</v>
      </c>
      <c r="J1573">
        <v>68871</v>
      </c>
      <c r="K1573">
        <v>43838</v>
      </c>
      <c r="L1573">
        <f>bbdd_Social_Media_Trends[[#This Row],[Likes]]+bbdd_Social_Media_Trends[[#This Row],[Shares]]+bbdd_Social_Media_Trends[[#This Row],[Comments]]</f>
        <v>241269</v>
      </c>
      <c r="M1573">
        <f>bbdd_Social_Media_Trends[[#This Row],[Interactions]]/bbdd_Social_Media_Trends[[#This Row],[Views]]</f>
        <v>4.8673050185074153E-2</v>
      </c>
      <c r="N1573" s="1" t="s">
        <v>22</v>
      </c>
      <c r="O1573" s="4">
        <f t="shared" si="24"/>
        <v>0</v>
      </c>
    </row>
    <row r="1574" spans="1:15">
      <c r="A1574" s="1" t="s">
        <v>1614</v>
      </c>
      <c r="B1574" s="2">
        <v>44666</v>
      </c>
      <c r="C1574" s="13" t="str">
        <f>TEXT(bbdd_Social_Media_Trends[[#This Row],[Post_Date]],"aaaa-mm")</f>
        <v>2022-04</v>
      </c>
      <c r="D1574" s="1" t="s">
        <v>24</v>
      </c>
      <c r="E1574" s="1" t="s">
        <v>57</v>
      </c>
      <c r="F1574" s="1" t="s">
        <v>36</v>
      </c>
      <c r="G1574" s="1" t="s">
        <v>21</v>
      </c>
      <c r="H1574">
        <v>2131247</v>
      </c>
      <c r="I1574">
        <v>184490</v>
      </c>
      <c r="J1574">
        <v>46526</v>
      </c>
      <c r="K1574">
        <v>35734</v>
      </c>
      <c r="L1574">
        <f>bbdd_Social_Media_Trends[[#This Row],[Likes]]+bbdd_Social_Media_Trends[[#This Row],[Shares]]+bbdd_Social_Media_Trends[[#This Row],[Comments]]</f>
        <v>266750</v>
      </c>
      <c r="M1574">
        <f>bbdd_Social_Media_Trends[[#This Row],[Interactions]]/bbdd_Social_Media_Trends[[#This Row],[Views]]</f>
        <v>0.12516146650294405</v>
      </c>
      <c r="N1574" s="1" t="s">
        <v>16</v>
      </c>
      <c r="O1574" s="4">
        <f t="shared" si="24"/>
        <v>0</v>
      </c>
    </row>
    <row r="1575" spans="1:15">
      <c r="A1575" s="1" t="s">
        <v>1615</v>
      </c>
      <c r="B1575" s="2">
        <v>44965</v>
      </c>
      <c r="C1575" s="13" t="str">
        <f>TEXT(bbdd_Social_Media_Trends[[#This Row],[Post_Date]],"aaaa-mm")</f>
        <v>2023-02</v>
      </c>
      <c r="D1575" s="1" t="s">
        <v>18</v>
      </c>
      <c r="E1575" s="1" t="s">
        <v>49</v>
      </c>
      <c r="F1575" s="1" t="s">
        <v>14</v>
      </c>
      <c r="G1575" s="1" t="s">
        <v>15</v>
      </c>
      <c r="H1575">
        <v>1131722</v>
      </c>
      <c r="I1575">
        <v>340105</v>
      </c>
      <c r="J1575">
        <v>73373</v>
      </c>
      <c r="K1575">
        <v>11857</v>
      </c>
      <c r="L1575">
        <f>bbdd_Social_Media_Trends[[#This Row],[Likes]]+bbdd_Social_Media_Trends[[#This Row],[Shares]]+bbdd_Social_Media_Trends[[#This Row],[Comments]]</f>
        <v>425335</v>
      </c>
      <c r="M1575">
        <f>bbdd_Social_Media_Trends[[#This Row],[Interactions]]/bbdd_Social_Media_Trends[[#This Row],[Views]]</f>
        <v>0.37582992996513276</v>
      </c>
      <c r="N1575" s="1" t="s">
        <v>22</v>
      </c>
      <c r="O1575" s="4">
        <f t="shared" si="24"/>
        <v>0</v>
      </c>
    </row>
    <row r="1576" spans="1:15">
      <c r="A1576" s="1" t="s">
        <v>1616</v>
      </c>
      <c r="B1576" s="2">
        <v>44713</v>
      </c>
      <c r="C1576" s="13" t="str">
        <f>TEXT(bbdd_Social_Media_Trends[[#This Row],[Post_Date]],"aaaa-mm")</f>
        <v>2022-06</v>
      </c>
      <c r="D1576" s="1" t="s">
        <v>27</v>
      </c>
      <c r="E1576" s="1" t="s">
        <v>57</v>
      </c>
      <c r="F1576" s="1" t="s">
        <v>47</v>
      </c>
      <c r="G1576" s="1" t="s">
        <v>60</v>
      </c>
      <c r="H1576">
        <v>2833025</v>
      </c>
      <c r="I1576">
        <v>156803</v>
      </c>
      <c r="J1576">
        <v>67252</v>
      </c>
      <c r="K1576">
        <v>2601</v>
      </c>
      <c r="L1576">
        <f>bbdd_Social_Media_Trends[[#This Row],[Likes]]+bbdd_Social_Media_Trends[[#This Row],[Shares]]+bbdd_Social_Media_Trends[[#This Row],[Comments]]</f>
        <v>226656</v>
      </c>
      <c r="M1576">
        <f>bbdd_Social_Media_Trends[[#This Row],[Interactions]]/bbdd_Social_Media_Trends[[#This Row],[Views]]</f>
        <v>8.0004941714245367E-2</v>
      </c>
      <c r="N1576" s="1" t="s">
        <v>29</v>
      </c>
      <c r="O1576" s="4">
        <f t="shared" si="24"/>
        <v>0</v>
      </c>
    </row>
    <row r="1577" spans="1:15">
      <c r="A1577" s="1" t="s">
        <v>1617</v>
      </c>
      <c r="B1577" s="2">
        <v>44829</v>
      </c>
      <c r="C1577" s="13" t="str">
        <f>TEXT(bbdd_Social_Media_Trends[[#This Row],[Post_Date]],"aaaa-mm")</f>
        <v>2022-09</v>
      </c>
      <c r="D1577" s="1" t="s">
        <v>12</v>
      </c>
      <c r="E1577" s="1" t="s">
        <v>59</v>
      </c>
      <c r="F1577" s="1" t="s">
        <v>14</v>
      </c>
      <c r="G1577" s="1" t="s">
        <v>28</v>
      </c>
      <c r="H1577">
        <v>3587576</v>
      </c>
      <c r="I1577">
        <v>363800</v>
      </c>
      <c r="J1577">
        <v>86707</v>
      </c>
      <c r="K1577">
        <v>9705</v>
      </c>
      <c r="L1577">
        <f>bbdd_Social_Media_Trends[[#This Row],[Likes]]+bbdd_Social_Media_Trends[[#This Row],[Shares]]+bbdd_Social_Media_Trends[[#This Row],[Comments]]</f>
        <v>460212</v>
      </c>
      <c r="M1577">
        <f>bbdd_Social_Media_Trends[[#This Row],[Interactions]]/bbdd_Social_Media_Trends[[#This Row],[Views]]</f>
        <v>0.12827937303627854</v>
      </c>
      <c r="N1577" s="1" t="s">
        <v>16</v>
      </c>
      <c r="O1577" s="4">
        <f t="shared" si="24"/>
        <v>0</v>
      </c>
    </row>
    <row r="1578" spans="1:15">
      <c r="A1578" s="1" t="s">
        <v>1618</v>
      </c>
      <c r="B1578" s="2">
        <v>44843</v>
      </c>
      <c r="C1578" s="13" t="str">
        <f>TEXT(bbdd_Social_Media_Trends[[#This Row],[Post_Date]],"aaaa-mm")</f>
        <v>2022-10</v>
      </c>
      <c r="D1578" s="1" t="s">
        <v>24</v>
      </c>
      <c r="E1578" s="1" t="s">
        <v>39</v>
      </c>
      <c r="F1578" s="1" t="s">
        <v>32</v>
      </c>
      <c r="G1578" s="1" t="s">
        <v>60</v>
      </c>
      <c r="H1578">
        <v>1942883</v>
      </c>
      <c r="I1578">
        <v>174956</v>
      </c>
      <c r="J1578">
        <v>57853</v>
      </c>
      <c r="K1578">
        <v>15443</v>
      </c>
      <c r="L1578">
        <f>bbdd_Social_Media_Trends[[#This Row],[Likes]]+bbdd_Social_Media_Trends[[#This Row],[Shares]]+bbdd_Social_Media_Trends[[#This Row],[Comments]]</f>
        <v>248252</v>
      </c>
      <c r="M1578">
        <f>bbdd_Social_Media_Trends[[#This Row],[Interactions]]/bbdd_Social_Media_Trends[[#This Row],[Views]]</f>
        <v>0.12777506417010184</v>
      </c>
      <c r="N1578" s="1" t="s">
        <v>29</v>
      </c>
      <c r="O1578" s="4">
        <f t="shared" si="24"/>
        <v>0</v>
      </c>
    </row>
    <row r="1579" spans="1:15">
      <c r="A1579" s="1" t="s">
        <v>1619</v>
      </c>
      <c r="B1579" s="2">
        <v>45290</v>
      </c>
      <c r="C1579" s="13" t="str">
        <f>TEXT(bbdd_Social_Media_Trends[[#This Row],[Post_Date]],"aaaa-mm")</f>
        <v>2023-12</v>
      </c>
      <c r="D1579" s="1" t="s">
        <v>24</v>
      </c>
      <c r="E1579" s="1" t="s">
        <v>31</v>
      </c>
      <c r="F1579" s="1" t="s">
        <v>32</v>
      </c>
      <c r="G1579" s="1" t="s">
        <v>21</v>
      </c>
      <c r="H1579">
        <v>295323</v>
      </c>
      <c r="I1579">
        <v>249791</v>
      </c>
      <c r="J1579">
        <v>34311</v>
      </c>
      <c r="K1579">
        <v>31083</v>
      </c>
      <c r="L1579">
        <f>bbdd_Social_Media_Trends[[#This Row],[Likes]]+bbdd_Social_Media_Trends[[#This Row],[Shares]]+bbdd_Social_Media_Trends[[#This Row],[Comments]]</f>
        <v>315185</v>
      </c>
      <c r="M1579">
        <f>bbdd_Social_Media_Trends[[#This Row],[Interactions]]/bbdd_Social_Media_Trends[[#This Row],[Views]]</f>
        <v>1.0672551748424606</v>
      </c>
      <c r="N1579" s="1" t="s">
        <v>16</v>
      </c>
      <c r="O1579" s="4">
        <f t="shared" si="24"/>
        <v>0</v>
      </c>
    </row>
    <row r="1580" spans="1:15">
      <c r="A1580" s="1" t="s">
        <v>1620</v>
      </c>
      <c r="B1580" s="2">
        <v>44788</v>
      </c>
      <c r="C1580" s="13" t="str">
        <f>TEXT(bbdd_Social_Media_Trends[[#This Row],[Post_Date]],"aaaa-mm")</f>
        <v>2022-08</v>
      </c>
      <c r="D1580" s="1" t="s">
        <v>24</v>
      </c>
      <c r="E1580" s="1" t="s">
        <v>52</v>
      </c>
      <c r="F1580" s="1" t="s">
        <v>32</v>
      </c>
      <c r="G1580" s="1" t="s">
        <v>21</v>
      </c>
      <c r="H1580">
        <v>57621</v>
      </c>
      <c r="I1580">
        <v>424733</v>
      </c>
      <c r="J1580">
        <v>91384</v>
      </c>
      <c r="K1580">
        <v>26655</v>
      </c>
      <c r="L1580">
        <f>bbdd_Social_Media_Trends[[#This Row],[Likes]]+bbdd_Social_Media_Trends[[#This Row],[Shares]]+bbdd_Social_Media_Trends[[#This Row],[Comments]]</f>
        <v>542772</v>
      </c>
      <c r="M1580">
        <f>bbdd_Social_Media_Trends[[#This Row],[Interactions]]/bbdd_Social_Media_Trends[[#This Row],[Views]]</f>
        <v>9.4196907377518606</v>
      </c>
      <c r="N1580" s="1" t="s">
        <v>29</v>
      </c>
      <c r="O1580" s="4">
        <f t="shared" si="24"/>
        <v>0</v>
      </c>
    </row>
    <row r="1581" spans="1:15">
      <c r="A1581" s="1" t="s">
        <v>1621</v>
      </c>
      <c r="B1581" s="2">
        <v>45181</v>
      </c>
      <c r="C1581" s="13" t="str">
        <f>TEXT(bbdd_Social_Media_Trends[[#This Row],[Post_Date]],"aaaa-mm")</f>
        <v>2023-09</v>
      </c>
      <c r="D1581" s="1" t="s">
        <v>24</v>
      </c>
      <c r="E1581" s="1" t="s">
        <v>13</v>
      </c>
      <c r="F1581" s="1" t="s">
        <v>14</v>
      </c>
      <c r="G1581" s="1" t="s">
        <v>15</v>
      </c>
      <c r="H1581">
        <v>720247</v>
      </c>
      <c r="I1581">
        <v>6093</v>
      </c>
      <c r="J1581">
        <v>2414</v>
      </c>
      <c r="K1581">
        <v>30680</v>
      </c>
      <c r="L1581">
        <f>bbdd_Social_Media_Trends[[#This Row],[Likes]]+bbdd_Social_Media_Trends[[#This Row],[Shares]]+bbdd_Social_Media_Trends[[#This Row],[Comments]]</f>
        <v>39187</v>
      </c>
      <c r="M1581">
        <f>bbdd_Social_Media_Trends[[#This Row],[Interactions]]/bbdd_Social_Media_Trends[[#This Row],[Views]]</f>
        <v>5.4407724016899757E-2</v>
      </c>
      <c r="N1581" s="1" t="s">
        <v>22</v>
      </c>
      <c r="O1581" s="4">
        <f t="shared" si="24"/>
        <v>0</v>
      </c>
    </row>
    <row r="1582" spans="1:15">
      <c r="A1582" s="1" t="s">
        <v>1622</v>
      </c>
      <c r="B1582" s="2">
        <v>44777</v>
      </c>
      <c r="C1582" s="13" t="str">
        <f>TEXT(bbdd_Social_Media_Trends[[#This Row],[Post_Date]],"aaaa-mm")</f>
        <v>2022-08</v>
      </c>
      <c r="D1582" s="1" t="s">
        <v>27</v>
      </c>
      <c r="E1582" s="1" t="s">
        <v>31</v>
      </c>
      <c r="F1582" s="1" t="s">
        <v>14</v>
      </c>
      <c r="G1582" s="1" t="s">
        <v>37</v>
      </c>
      <c r="H1582">
        <v>841094</v>
      </c>
      <c r="I1582">
        <v>337567</v>
      </c>
      <c r="J1582">
        <v>10161</v>
      </c>
      <c r="K1582">
        <v>19041</v>
      </c>
      <c r="L1582">
        <f>bbdd_Social_Media_Trends[[#This Row],[Likes]]+bbdd_Social_Media_Trends[[#This Row],[Shares]]+bbdd_Social_Media_Trends[[#This Row],[Comments]]</f>
        <v>366769</v>
      </c>
      <c r="M1582">
        <f>bbdd_Social_Media_Trends[[#This Row],[Interactions]]/bbdd_Social_Media_Trends[[#This Row],[Views]]</f>
        <v>0.43606184326603209</v>
      </c>
      <c r="N1582" s="1" t="s">
        <v>16</v>
      </c>
      <c r="O1582" s="4">
        <f t="shared" si="24"/>
        <v>0</v>
      </c>
    </row>
    <row r="1583" spans="1:15">
      <c r="A1583" s="1" t="s">
        <v>1623</v>
      </c>
      <c r="B1583" s="2">
        <v>44927</v>
      </c>
      <c r="C1583" s="13" t="str">
        <f>TEXT(bbdd_Social_Media_Trends[[#This Row],[Post_Date]],"aaaa-mm")</f>
        <v>2023-01</v>
      </c>
      <c r="D1583" s="1" t="s">
        <v>18</v>
      </c>
      <c r="E1583" s="1" t="s">
        <v>35</v>
      </c>
      <c r="F1583" s="1" t="s">
        <v>36</v>
      </c>
      <c r="G1583" s="1" t="s">
        <v>15</v>
      </c>
      <c r="H1583">
        <v>2851192</v>
      </c>
      <c r="I1583">
        <v>57367</v>
      </c>
      <c r="J1583">
        <v>19782</v>
      </c>
      <c r="K1583">
        <v>37567</v>
      </c>
      <c r="L1583">
        <f>bbdd_Social_Media_Trends[[#This Row],[Likes]]+bbdd_Social_Media_Trends[[#This Row],[Shares]]+bbdd_Social_Media_Trends[[#This Row],[Comments]]</f>
        <v>114716</v>
      </c>
      <c r="M1583">
        <f>bbdd_Social_Media_Trends[[#This Row],[Interactions]]/bbdd_Social_Media_Trends[[#This Row],[Views]]</f>
        <v>4.0234400208754795E-2</v>
      </c>
      <c r="N1583" s="1" t="s">
        <v>29</v>
      </c>
      <c r="O1583" s="4">
        <f t="shared" si="24"/>
        <v>0</v>
      </c>
    </row>
    <row r="1584" spans="1:15">
      <c r="A1584" s="1" t="s">
        <v>1624</v>
      </c>
      <c r="B1584" s="2">
        <v>44806</v>
      </c>
      <c r="C1584" s="13" t="str">
        <f>TEXT(bbdd_Social_Media_Trends[[#This Row],[Post_Date]],"aaaa-mm")</f>
        <v>2022-09</v>
      </c>
      <c r="D1584" s="1" t="s">
        <v>27</v>
      </c>
      <c r="E1584" s="1" t="s">
        <v>13</v>
      </c>
      <c r="F1584" s="1" t="s">
        <v>47</v>
      </c>
      <c r="G1584" s="1" t="s">
        <v>44</v>
      </c>
      <c r="H1584">
        <v>416547</v>
      </c>
      <c r="I1584">
        <v>247208</v>
      </c>
      <c r="J1584">
        <v>58688</v>
      </c>
      <c r="K1584">
        <v>23164</v>
      </c>
      <c r="L1584">
        <f>bbdd_Social_Media_Trends[[#This Row],[Likes]]+bbdd_Social_Media_Trends[[#This Row],[Shares]]+bbdd_Social_Media_Trends[[#This Row],[Comments]]</f>
        <v>329060</v>
      </c>
      <c r="M1584">
        <f>bbdd_Social_Media_Trends[[#This Row],[Interactions]]/bbdd_Social_Media_Trends[[#This Row],[Views]]</f>
        <v>0.7899708796366316</v>
      </c>
      <c r="N1584" s="1" t="s">
        <v>29</v>
      </c>
      <c r="O1584" s="4">
        <f t="shared" si="24"/>
        <v>0</v>
      </c>
    </row>
    <row r="1585" spans="1:15">
      <c r="A1585" s="1" t="s">
        <v>1625</v>
      </c>
      <c r="B1585" s="2">
        <v>44685</v>
      </c>
      <c r="C1585" s="13" t="str">
        <f>TEXT(bbdd_Social_Media_Trends[[#This Row],[Post_Date]],"aaaa-mm")</f>
        <v>2022-05</v>
      </c>
      <c r="D1585" s="1" t="s">
        <v>27</v>
      </c>
      <c r="E1585" s="1" t="s">
        <v>19</v>
      </c>
      <c r="F1585" s="1" t="s">
        <v>32</v>
      </c>
      <c r="G1585" s="1" t="s">
        <v>37</v>
      </c>
      <c r="H1585">
        <v>238276</v>
      </c>
      <c r="I1585">
        <v>86411</v>
      </c>
      <c r="J1585">
        <v>87917</v>
      </c>
      <c r="K1585">
        <v>20519</v>
      </c>
      <c r="L1585">
        <f>bbdd_Social_Media_Trends[[#This Row],[Likes]]+bbdd_Social_Media_Trends[[#This Row],[Shares]]+bbdd_Social_Media_Trends[[#This Row],[Comments]]</f>
        <v>194847</v>
      </c>
      <c r="M1585">
        <f>bbdd_Social_Media_Trends[[#This Row],[Interactions]]/bbdd_Social_Media_Trends[[#This Row],[Views]]</f>
        <v>0.81773657439272107</v>
      </c>
      <c r="N1585" s="1" t="s">
        <v>29</v>
      </c>
      <c r="O1585" s="4">
        <f t="shared" si="24"/>
        <v>0</v>
      </c>
    </row>
    <row r="1586" spans="1:15">
      <c r="A1586" s="1" t="s">
        <v>1626</v>
      </c>
      <c r="B1586" s="2">
        <v>45281</v>
      </c>
      <c r="C1586" s="13" t="str">
        <f>TEXT(bbdd_Social_Media_Trends[[#This Row],[Post_Date]],"aaaa-mm")</f>
        <v>2023-12</v>
      </c>
      <c r="D1586" s="1" t="s">
        <v>24</v>
      </c>
      <c r="E1586" s="1" t="s">
        <v>52</v>
      </c>
      <c r="F1586" s="1" t="s">
        <v>47</v>
      </c>
      <c r="G1586" s="1" t="s">
        <v>60</v>
      </c>
      <c r="H1586">
        <v>3675226</v>
      </c>
      <c r="I1586">
        <v>477204</v>
      </c>
      <c r="J1586">
        <v>2549</v>
      </c>
      <c r="K1586">
        <v>30839</v>
      </c>
      <c r="L1586">
        <f>bbdd_Social_Media_Trends[[#This Row],[Likes]]+bbdd_Social_Media_Trends[[#This Row],[Shares]]+bbdd_Social_Media_Trends[[#This Row],[Comments]]</f>
        <v>510592</v>
      </c>
      <c r="M1586">
        <f>bbdd_Social_Media_Trends[[#This Row],[Interactions]]/bbdd_Social_Media_Trends[[#This Row],[Views]]</f>
        <v>0.13892805503661543</v>
      </c>
      <c r="N1586" s="1" t="s">
        <v>16</v>
      </c>
      <c r="O1586" s="4">
        <f t="shared" si="24"/>
        <v>0</v>
      </c>
    </row>
    <row r="1587" spans="1:15">
      <c r="A1587" s="1" t="s">
        <v>1627</v>
      </c>
      <c r="B1587" s="2">
        <v>45213</v>
      </c>
      <c r="C1587" s="13" t="str">
        <f>TEXT(bbdd_Social_Media_Trends[[#This Row],[Post_Date]],"aaaa-mm")</f>
        <v>2023-10</v>
      </c>
      <c r="D1587" s="1" t="s">
        <v>12</v>
      </c>
      <c r="E1587" s="1" t="s">
        <v>13</v>
      </c>
      <c r="F1587" s="1" t="s">
        <v>36</v>
      </c>
      <c r="G1587" s="1" t="s">
        <v>21</v>
      </c>
      <c r="H1587">
        <v>543860</v>
      </c>
      <c r="I1587">
        <v>495293</v>
      </c>
      <c r="J1587">
        <v>51511</v>
      </c>
      <c r="K1587">
        <v>22273</v>
      </c>
      <c r="L1587">
        <f>bbdd_Social_Media_Trends[[#This Row],[Likes]]+bbdd_Social_Media_Trends[[#This Row],[Shares]]+bbdd_Social_Media_Trends[[#This Row],[Comments]]</f>
        <v>569077</v>
      </c>
      <c r="M1587">
        <f>bbdd_Social_Media_Trends[[#This Row],[Interactions]]/bbdd_Social_Media_Trends[[#This Row],[Views]]</f>
        <v>1.0463667120214761</v>
      </c>
      <c r="N1587" s="1" t="s">
        <v>16</v>
      </c>
      <c r="O1587" s="4">
        <f t="shared" si="24"/>
        <v>0</v>
      </c>
    </row>
    <row r="1588" spans="1:15">
      <c r="A1588" s="1" t="s">
        <v>1628</v>
      </c>
      <c r="B1588" s="2">
        <v>45290</v>
      </c>
      <c r="C1588" s="13" t="str">
        <f>TEXT(bbdd_Social_Media_Trends[[#This Row],[Post_Date]],"aaaa-mm")</f>
        <v>2023-12</v>
      </c>
      <c r="D1588" s="1" t="s">
        <v>27</v>
      </c>
      <c r="E1588" s="1" t="s">
        <v>19</v>
      </c>
      <c r="F1588" s="1" t="s">
        <v>41</v>
      </c>
      <c r="G1588" s="1" t="s">
        <v>37</v>
      </c>
      <c r="H1588">
        <v>4025654</v>
      </c>
      <c r="I1588">
        <v>427509</v>
      </c>
      <c r="J1588">
        <v>7469</v>
      </c>
      <c r="K1588">
        <v>31997</v>
      </c>
      <c r="L1588">
        <f>bbdd_Social_Media_Trends[[#This Row],[Likes]]+bbdd_Social_Media_Trends[[#This Row],[Shares]]+bbdd_Social_Media_Trends[[#This Row],[Comments]]</f>
        <v>466975</v>
      </c>
      <c r="M1588">
        <f>bbdd_Social_Media_Trends[[#This Row],[Interactions]]/bbdd_Social_Media_Trends[[#This Row],[Views]]</f>
        <v>0.11599978537648789</v>
      </c>
      <c r="N1588" s="1" t="s">
        <v>29</v>
      </c>
      <c r="O1588" s="4">
        <f t="shared" si="24"/>
        <v>0</v>
      </c>
    </row>
    <row r="1589" spans="1:15">
      <c r="A1589" s="1" t="s">
        <v>1629</v>
      </c>
      <c r="B1589" s="2">
        <v>45177</v>
      </c>
      <c r="C1589" s="13" t="str">
        <f>TEXT(bbdd_Social_Media_Trends[[#This Row],[Post_Date]],"aaaa-mm")</f>
        <v>2023-09</v>
      </c>
      <c r="D1589" s="1" t="s">
        <v>18</v>
      </c>
      <c r="E1589" s="1" t="s">
        <v>49</v>
      </c>
      <c r="F1589" s="1" t="s">
        <v>41</v>
      </c>
      <c r="G1589" s="1" t="s">
        <v>37</v>
      </c>
      <c r="H1589">
        <v>3830274</v>
      </c>
      <c r="I1589">
        <v>264013</v>
      </c>
      <c r="J1589">
        <v>37812</v>
      </c>
      <c r="K1589">
        <v>25236</v>
      </c>
      <c r="L1589">
        <f>bbdd_Social_Media_Trends[[#This Row],[Likes]]+bbdd_Social_Media_Trends[[#This Row],[Shares]]+bbdd_Social_Media_Trends[[#This Row],[Comments]]</f>
        <v>327061</v>
      </c>
      <c r="M1589">
        <f>bbdd_Social_Media_Trends[[#This Row],[Interactions]]/bbdd_Social_Media_Trends[[#This Row],[Views]]</f>
        <v>8.5388408244423245E-2</v>
      </c>
      <c r="N1589" s="1" t="s">
        <v>29</v>
      </c>
      <c r="O1589" s="4">
        <f t="shared" si="24"/>
        <v>0</v>
      </c>
    </row>
    <row r="1590" spans="1:15">
      <c r="A1590" s="1" t="s">
        <v>1630</v>
      </c>
      <c r="B1590" s="2">
        <v>44580</v>
      </c>
      <c r="C1590" s="13" t="str">
        <f>TEXT(bbdd_Social_Media_Trends[[#This Row],[Post_Date]],"aaaa-mm")</f>
        <v>2022-01</v>
      </c>
      <c r="D1590" s="1" t="s">
        <v>18</v>
      </c>
      <c r="E1590" s="1" t="s">
        <v>52</v>
      </c>
      <c r="F1590" s="1" t="s">
        <v>32</v>
      </c>
      <c r="G1590" s="1" t="s">
        <v>37</v>
      </c>
      <c r="H1590">
        <v>4277170</v>
      </c>
      <c r="I1590">
        <v>471076</v>
      </c>
      <c r="J1590">
        <v>43675</v>
      </c>
      <c r="K1590">
        <v>21460</v>
      </c>
      <c r="L1590">
        <f>bbdd_Social_Media_Trends[[#This Row],[Likes]]+bbdd_Social_Media_Trends[[#This Row],[Shares]]+bbdd_Social_Media_Trends[[#This Row],[Comments]]</f>
        <v>536211</v>
      </c>
      <c r="M1590">
        <f>bbdd_Social_Media_Trends[[#This Row],[Interactions]]/bbdd_Social_Media_Trends[[#This Row],[Views]]</f>
        <v>0.12536583769174478</v>
      </c>
      <c r="N1590" s="1" t="s">
        <v>22</v>
      </c>
      <c r="O1590" s="4">
        <f t="shared" si="24"/>
        <v>0</v>
      </c>
    </row>
    <row r="1591" spans="1:15">
      <c r="A1591" s="1" t="s">
        <v>1631</v>
      </c>
      <c r="B1591" s="2">
        <v>44983</v>
      </c>
      <c r="C1591" s="13" t="str">
        <f>TEXT(bbdd_Social_Media_Trends[[#This Row],[Post_Date]],"aaaa-mm")</f>
        <v>2023-02</v>
      </c>
      <c r="D1591" s="1" t="s">
        <v>18</v>
      </c>
      <c r="E1591" s="1" t="s">
        <v>46</v>
      </c>
      <c r="F1591" s="1" t="s">
        <v>47</v>
      </c>
      <c r="G1591" s="1" t="s">
        <v>28</v>
      </c>
      <c r="H1591">
        <v>1586403</v>
      </c>
      <c r="I1591">
        <v>28598</v>
      </c>
      <c r="J1591">
        <v>85817</v>
      </c>
      <c r="K1591">
        <v>46074</v>
      </c>
      <c r="L1591">
        <f>bbdd_Social_Media_Trends[[#This Row],[Likes]]+bbdd_Social_Media_Trends[[#This Row],[Shares]]+bbdd_Social_Media_Trends[[#This Row],[Comments]]</f>
        <v>160489</v>
      </c>
      <c r="M1591">
        <f>bbdd_Social_Media_Trends[[#This Row],[Interactions]]/bbdd_Social_Media_Trends[[#This Row],[Views]]</f>
        <v>0.10116534071102992</v>
      </c>
      <c r="N1591" s="1" t="s">
        <v>22</v>
      </c>
      <c r="O1591" s="4">
        <f t="shared" si="24"/>
        <v>0</v>
      </c>
    </row>
    <row r="1592" spans="1:15">
      <c r="A1592" s="1" t="s">
        <v>1632</v>
      </c>
      <c r="B1592" s="2">
        <v>44950</v>
      </c>
      <c r="C1592" s="13" t="str">
        <f>TEXT(bbdd_Social_Media_Trends[[#This Row],[Post_Date]],"aaaa-mm")</f>
        <v>2023-01</v>
      </c>
      <c r="D1592" s="1" t="s">
        <v>12</v>
      </c>
      <c r="E1592" s="1" t="s">
        <v>31</v>
      </c>
      <c r="F1592" s="1" t="s">
        <v>20</v>
      </c>
      <c r="G1592" s="1" t="s">
        <v>28</v>
      </c>
      <c r="H1592">
        <v>914452</v>
      </c>
      <c r="I1592">
        <v>339941</v>
      </c>
      <c r="J1592">
        <v>5979</v>
      </c>
      <c r="K1592">
        <v>34553</v>
      </c>
      <c r="L1592">
        <f>bbdd_Social_Media_Trends[[#This Row],[Likes]]+bbdd_Social_Media_Trends[[#This Row],[Shares]]+bbdd_Social_Media_Trends[[#This Row],[Comments]]</f>
        <v>380473</v>
      </c>
      <c r="M1592">
        <f>bbdd_Social_Media_Trends[[#This Row],[Interactions]]/bbdd_Social_Media_Trends[[#This Row],[Views]]</f>
        <v>0.41606667162409838</v>
      </c>
      <c r="N1592" s="1" t="s">
        <v>16</v>
      </c>
      <c r="O1592" s="4">
        <f t="shared" si="24"/>
        <v>0</v>
      </c>
    </row>
    <row r="1593" spans="1:15">
      <c r="A1593" s="1" t="s">
        <v>1633</v>
      </c>
      <c r="B1593" s="2">
        <v>45159</v>
      </c>
      <c r="C1593" s="13" t="str">
        <f>TEXT(bbdd_Social_Media_Trends[[#This Row],[Post_Date]],"aaaa-mm")</f>
        <v>2023-08</v>
      </c>
      <c r="D1593" s="1" t="s">
        <v>24</v>
      </c>
      <c r="E1593" s="1" t="s">
        <v>13</v>
      </c>
      <c r="F1593" s="1" t="s">
        <v>47</v>
      </c>
      <c r="G1593" s="1" t="s">
        <v>37</v>
      </c>
      <c r="H1593">
        <v>1124083</v>
      </c>
      <c r="I1593">
        <v>331967</v>
      </c>
      <c r="J1593">
        <v>1699</v>
      </c>
      <c r="K1593">
        <v>22789</v>
      </c>
      <c r="L1593">
        <f>bbdd_Social_Media_Trends[[#This Row],[Likes]]+bbdd_Social_Media_Trends[[#This Row],[Shares]]+bbdd_Social_Media_Trends[[#This Row],[Comments]]</f>
        <v>356455</v>
      </c>
      <c r="M1593">
        <f>bbdd_Social_Media_Trends[[#This Row],[Interactions]]/bbdd_Social_Media_Trends[[#This Row],[Views]]</f>
        <v>0.31710736662684164</v>
      </c>
      <c r="N1593" s="1" t="s">
        <v>29</v>
      </c>
      <c r="O1593" s="4">
        <f t="shared" si="24"/>
        <v>0</v>
      </c>
    </row>
    <row r="1594" spans="1:15">
      <c r="A1594" s="1" t="s">
        <v>1634</v>
      </c>
      <c r="B1594" s="2">
        <v>45085</v>
      </c>
      <c r="C1594" s="13" t="str">
        <f>TEXT(bbdd_Social_Media_Trends[[#This Row],[Post_Date]],"aaaa-mm")</f>
        <v>2023-06</v>
      </c>
      <c r="D1594" s="1" t="s">
        <v>27</v>
      </c>
      <c r="E1594" s="1" t="s">
        <v>13</v>
      </c>
      <c r="F1594" s="1" t="s">
        <v>20</v>
      </c>
      <c r="G1594" s="1" t="s">
        <v>60</v>
      </c>
      <c r="H1594">
        <v>2656928</v>
      </c>
      <c r="I1594">
        <v>243831</v>
      </c>
      <c r="J1594">
        <v>52757</v>
      </c>
      <c r="K1594">
        <v>9603</v>
      </c>
      <c r="L1594">
        <f>bbdd_Social_Media_Trends[[#This Row],[Likes]]+bbdd_Social_Media_Trends[[#This Row],[Shares]]+bbdd_Social_Media_Trends[[#This Row],[Comments]]</f>
        <v>306191</v>
      </c>
      <c r="M1594">
        <f>bbdd_Social_Media_Trends[[#This Row],[Interactions]]/bbdd_Social_Media_Trends[[#This Row],[Views]]</f>
        <v>0.11524249057558203</v>
      </c>
      <c r="N1594" s="1" t="s">
        <v>29</v>
      </c>
      <c r="O1594" s="4">
        <f t="shared" si="24"/>
        <v>0</v>
      </c>
    </row>
    <row r="1595" spans="1:15">
      <c r="A1595" s="1" t="s">
        <v>1635</v>
      </c>
      <c r="B1595" s="2">
        <v>45099</v>
      </c>
      <c r="C1595" s="13" t="str">
        <f>TEXT(bbdd_Social_Media_Trends[[#This Row],[Post_Date]],"aaaa-mm")</f>
        <v>2023-06</v>
      </c>
      <c r="D1595" s="1" t="s">
        <v>12</v>
      </c>
      <c r="E1595" s="1" t="s">
        <v>35</v>
      </c>
      <c r="F1595" s="1" t="s">
        <v>47</v>
      </c>
      <c r="G1595" s="1" t="s">
        <v>21</v>
      </c>
      <c r="H1595">
        <v>4174343</v>
      </c>
      <c r="I1595">
        <v>92667</v>
      </c>
      <c r="J1595">
        <v>67770</v>
      </c>
      <c r="K1595">
        <v>33150</v>
      </c>
      <c r="L1595">
        <f>bbdd_Social_Media_Trends[[#This Row],[Likes]]+bbdd_Social_Media_Trends[[#This Row],[Shares]]+bbdd_Social_Media_Trends[[#This Row],[Comments]]</f>
        <v>193587</v>
      </c>
      <c r="M1595">
        <f>bbdd_Social_Media_Trends[[#This Row],[Interactions]]/bbdd_Social_Media_Trends[[#This Row],[Views]]</f>
        <v>4.6375441596438048E-2</v>
      </c>
      <c r="N1595" s="1" t="s">
        <v>16</v>
      </c>
      <c r="O1595" s="4">
        <f t="shared" si="24"/>
        <v>0</v>
      </c>
    </row>
    <row r="1596" spans="1:15">
      <c r="A1596" s="1" t="s">
        <v>1636</v>
      </c>
      <c r="B1596" s="2">
        <v>45238</v>
      </c>
      <c r="C1596" s="13" t="str">
        <f>TEXT(bbdd_Social_Media_Trends[[#This Row],[Post_Date]],"aaaa-mm")</f>
        <v>2023-11</v>
      </c>
      <c r="D1596" s="1" t="s">
        <v>18</v>
      </c>
      <c r="E1596" s="1" t="s">
        <v>46</v>
      </c>
      <c r="F1596" s="1" t="s">
        <v>32</v>
      </c>
      <c r="G1596" s="1" t="s">
        <v>15</v>
      </c>
      <c r="H1596">
        <v>2150898</v>
      </c>
      <c r="I1596">
        <v>109954</v>
      </c>
      <c r="J1596">
        <v>6366</v>
      </c>
      <c r="K1596">
        <v>25896</v>
      </c>
      <c r="L1596">
        <f>bbdd_Social_Media_Trends[[#This Row],[Likes]]+bbdd_Social_Media_Trends[[#This Row],[Shares]]+bbdd_Social_Media_Trends[[#This Row],[Comments]]</f>
        <v>142216</v>
      </c>
      <c r="M1596">
        <f>bbdd_Social_Media_Trends[[#This Row],[Interactions]]/bbdd_Social_Media_Trends[[#This Row],[Views]]</f>
        <v>6.6119360378781328E-2</v>
      </c>
      <c r="N1596" s="1" t="s">
        <v>29</v>
      </c>
      <c r="O1596" s="4">
        <f t="shared" si="24"/>
        <v>0</v>
      </c>
    </row>
    <row r="1597" spans="1:15">
      <c r="A1597" s="1" t="s">
        <v>1637</v>
      </c>
      <c r="B1597" s="2">
        <v>45116</v>
      </c>
      <c r="C1597" s="13" t="str">
        <f>TEXT(bbdd_Social_Media_Trends[[#This Row],[Post_Date]],"aaaa-mm")</f>
        <v>2023-07</v>
      </c>
      <c r="D1597" s="1" t="s">
        <v>27</v>
      </c>
      <c r="E1597" s="1" t="s">
        <v>31</v>
      </c>
      <c r="F1597" s="1" t="s">
        <v>32</v>
      </c>
      <c r="G1597" s="1" t="s">
        <v>37</v>
      </c>
      <c r="H1597">
        <v>4242231</v>
      </c>
      <c r="I1597">
        <v>207880</v>
      </c>
      <c r="J1597">
        <v>83865</v>
      </c>
      <c r="K1597">
        <v>28311</v>
      </c>
      <c r="L1597">
        <f>bbdd_Social_Media_Trends[[#This Row],[Likes]]+bbdd_Social_Media_Trends[[#This Row],[Shares]]+bbdd_Social_Media_Trends[[#This Row],[Comments]]</f>
        <v>320056</v>
      </c>
      <c r="M1597">
        <f>bbdd_Social_Media_Trends[[#This Row],[Interactions]]/bbdd_Social_Media_Trends[[#This Row],[Views]]</f>
        <v>7.54452079577939E-2</v>
      </c>
      <c r="N1597" s="1" t="s">
        <v>22</v>
      </c>
      <c r="O1597" s="4">
        <f t="shared" si="24"/>
        <v>0</v>
      </c>
    </row>
    <row r="1598" spans="1:15">
      <c r="A1598" s="1" t="s">
        <v>1638</v>
      </c>
      <c r="B1598" s="2">
        <v>44888</v>
      </c>
      <c r="C1598" s="13" t="str">
        <f>TEXT(bbdd_Social_Media_Trends[[#This Row],[Post_Date]],"aaaa-mm")</f>
        <v>2022-11</v>
      </c>
      <c r="D1598" s="1" t="s">
        <v>12</v>
      </c>
      <c r="E1598" s="1" t="s">
        <v>35</v>
      </c>
      <c r="F1598" s="1" t="s">
        <v>36</v>
      </c>
      <c r="G1598" s="1" t="s">
        <v>37</v>
      </c>
      <c r="H1598">
        <v>1418648</v>
      </c>
      <c r="I1598">
        <v>351250</v>
      </c>
      <c r="J1598">
        <v>22389</v>
      </c>
      <c r="K1598">
        <v>24313</v>
      </c>
      <c r="L1598">
        <f>bbdd_Social_Media_Trends[[#This Row],[Likes]]+bbdd_Social_Media_Trends[[#This Row],[Shares]]+bbdd_Social_Media_Trends[[#This Row],[Comments]]</f>
        <v>397952</v>
      </c>
      <c r="M1598">
        <f>bbdd_Social_Media_Trends[[#This Row],[Interactions]]/bbdd_Social_Media_Trends[[#This Row],[Views]]</f>
        <v>0.28051496918192531</v>
      </c>
      <c r="N1598" s="1" t="s">
        <v>22</v>
      </c>
      <c r="O1598" s="4">
        <f t="shared" si="24"/>
        <v>0</v>
      </c>
    </row>
    <row r="1599" spans="1:15">
      <c r="A1599" s="1" t="s">
        <v>1639</v>
      </c>
      <c r="B1599" s="2">
        <v>44802</v>
      </c>
      <c r="C1599" s="13" t="str">
        <f>TEXT(bbdd_Social_Media_Trends[[#This Row],[Post_Date]],"aaaa-mm")</f>
        <v>2022-08</v>
      </c>
      <c r="D1599" s="1" t="s">
        <v>12</v>
      </c>
      <c r="E1599" s="1" t="s">
        <v>31</v>
      </c>
      <c r="F1599" s="1" t="s">
        <v>20</v>
      </c>
      <c r="G1599" s="1" t="s">
        <v>44</v>
      </c>
      <c r="H1599">
        <v>3545754</v>
      </c>
      <c r="I1599">
        <v>223054</v>
      </c>
      <c r="J1599">
        <v>61984</v>
      </c>
      <c r="K1599">
        <v>32043</v>
      </c>
      <c r="L1599">
        <f>bbdd_Social_Media_Trends[[#This Row],[Likes]]+bbdd_Social_Media_Trends[[#This Row],[Shares]]+bbdd_Social_Media_Trends[[#This Row],[Comments]]</f>
        <v>317081</v>
      </c>
      <c r="M1599">
        <f>bbdd_Social_Media_Trends[[#This Row],[Interactions]]/bbdd_Social_Media_Trends[[#This Row],[Views]]</f>
        <v>8.9425549544610253E-2</v>
      </c>
      <c r="N1599" s="1" t="s">
        <v>22</v>
      </c>
      <c r="O1599" s="4">
        <f t="shared" si="24"/>
        <v>0</v>
      </c>
    </row>
    <row r="1600" spans="1:15">
      <c r="A1600" s="1" t="s">
        <v>1640</v>
      </c>
      <c r="B1600" s="2">
        <v>44711</v>
      </c>
      <c r="C1600" s="13" t="str">
        <f>TEXT(bbdd_Social_Media_Trends[[#This Row],[Post_Date]],"aaaa-mm")</f>
        <v>2022-05</v>
      </c>
      <c r="D1600" s="1" t="s">
        <v>24</v>
      </c>
      <c r="E1600" s="1" t="s">
        <v>57</v>
      </c>
      <c r="F1600" s="1" t="s">
        <v>41</v>
      </c>
      <c r="G1600" s="1" t="s">
        <v>44</v>
      </c>
      <c r="H1600">
        <v>2651800</v>
      </c>
      <c r="I1600">
        <v>219881</v>
      </c>
      <c r="J1600">
        <v>16104</v>
      </c>
      <c r="K1600">
        <v>23971</v>
      </c>
      <c r="L1600">
        <f>bbdd_Social_Media_Trends[[#This Row],[Likes]]+bbdd_Social_Media_Trends[[#This Row],[Shares]]+bbdd_Social_Media_Trends[[#This Row],[Comments]]</f>
        <v>259956</v>
      </c>
      <c r="M1600">
        <f>bbdd_Social_Media_Trends[[#This Row],[Interactions]]/bbdd_Social_Media_Trends[[#This Row],[Views]]</f>
        <v>9.8030017346707896E-2</v>
      </c>
      <c r="N1600" s="1" t="s">
        <v>16</v>
      </c>
      <c r="O1600" s="4">
        <f t="shared" si="24"/>
        <v>0</v>
      </c>
    </row>
    <row r="1601" spans="1:15">
      <c r="A1601" s="1" t="s">
        <v>1641</v>
      </c>
      <c r="B1601" s="2">
        <v>45019</v>
      </c>
      <c r="C1601" s="13" t="str">
        <f>TEXT(bbdd_Social_Media_Trends[[#This Row],[Post_Date]],"aaaa-mm")</f>
        <v>2023-04</v>
      </c>
      <c r="D1601" s="1" t="s">
        <v>18</v>
      </c>
      <c r="E1601" s="1" t="s">
        <v>46</v>
      </c>
      <c r="F1601" s="1" t="s">
        <v>20</v>
      </c>
      <c r="G1601" s="1" t="s">
        <v>44</v>
      </c>
      <c r="H1601">
        <v>3985221</v>
      </c>
      <c r="I1601">
        <v>262934</v>
      </c>
      <c r="J1601">
        <v>82583</v>
      </c>
      <c r="K1601">
        <v>19181</v>
      </c>
      <c r="L1601">
        <f>bbdd_Social_Media_Trends[[#This Row],[Likes]]+bbdd_Social_Media_Trends[[#This Row],[Shares]]+bbdd_Social_Media_Trends[[#This Row],[Comments]]</f>
        <v>364698</v>
      </c>
      <c r="M1601">
        <f>bbdd_Social_Media_Trends[[#This Row],[Interactions]]/bbdd_Social_Media_Trends[[#This Row],[Views]]</f>
        <v>9.1512616238848488E-2</v>
      </c>
      <c r="N1601" s="1" t="s">
        <v>22</v>
      </c>
      <c r="O1601" s="4">
        <f t="shared" si="24"/>
        <v>0</v>
      </c>
    </row>
    <row r="1602" spans="1:15">
      <c r="A1602" s="1" t="s">
        <v>1642</v>
      </c>
      <c r="B1602" s="2">
        <v>44912</v>
      </c>
      <c r="C1602" s="13" t="str">
        <f>TEXT(bbdd_Social_Media_Trends[[#This Row],[Post_Date]],"aaaa-mm")</f>
        <v>2022-12</v>
      </c>
      <c r="D1602" s="1" t="s">
        <v>12</v>
      </c>
      <c r="E1602" s="1" t="s">
        <v>19</v>
      </c>
      <c r="F1602" s="1" t="s">
        <v>36</v>
      </c>
      <c r="G1602" s="1" t="s">
        <v>15</v>
      </c>
      <c r="H1602">
        <v>4070028</v>
      </c>
      <c r="I1602">
        <v>212737</v>
      </c>
      <c r="J1602">
        <v>50214</v>
      </c>
      <c r="K1602">
        <v>25262</v>
      </c>
      <c r="L1602">
        <f>bbdd_Social_Media_Trends[[#This Row],[Likes]]+bbdd_Social_Media_Trends[[#This Row],[Shares]]+bbdd_Social_Media_Trends[[#This Row],[Comments]]</f>
        <v>288213</v>
      </c>
      <c r="M1602">
        <f>bbdd_Social_Media_Trends[[#This Row],[Interactions]]/bbdd_Social_Media_Trends[[#This Row],[Views]]</f>
        <v>7.081351774484107E-2</v>
      </c>
      <c r="N1602" s="1" t="s">
        <v>29</v>
      </c>
      <c r="O1602" s="4">
        <f t="shared" ref="O1602:O1665" si="25">IF(ISERROR(VLOOKUP(A1602,A1603:A6600,1,FALSE)),0, 1)</f>
        <v>0</v>
      </c>
    </row>
    <row r="1603" spans="1:15">
      <c r="A1603" s="1" t="s">
        <v>1643</v>
      </c>
      <c r="B1603" s="2">
        <v>45276</v>
      </c>
      <c r="C1603" s="13" t="str">
        <f>TEXT(bbdd_Social_Media_Trends[[#This Row],[Post_Date]],"aaaa-mm")</f>
        <v>2023-12</v>
      </c>
      <c r="D1603" s="1" t="s">
        <v>27</v>
      </c>
      <c r="E1603" s="1" t="s">
        <v>52</v>
      </c>
      <c r="F1603" s="1" t="s">
        <v>47</v>
      </c>
      <c r="G1603" s="1" t="s">
        <v>37</v>
      </c>
      <c r="H1603">
        <v>2703326</v>
      </c>
      <c r="I1603">
        <v>239560</v>
      </c>
      <c r="J1603">
        <v>14191</v>
      </c>
      <c r="K1603">
        <v>44747</v>
      </c>
      <c r="L1603">
        <f>bbdd_Social_Media_Trends[[#This Row],[Likes]]+bbdd_Social_Media_Trends[[#This Row],[Shares]]+bbdd_Social_Media_Trends[[#This Row],[Comments]]</f>
        <v>298498</v>
      </c>
      <c r="M1603">
        <f>bbdd_Social_Media_Trends[[#This Row],[Interactions]]/bbdd_Social_Media_Trends[[#This Row],[Views]]</f>
        <v>0.11041879521744695</v>
      </c>
      <c r="N1603" s="1" t="s">
        <v>29</v>
      </c>
      <c r="O1603" s="4">
        <f t="shared" si="25"/>
        <v>0</v>
      </c>
    </row>
    <row r="1604" spans="1:15">
      <c r="A1604" s="1" t="s">
        <v>1644</v>
      </c>
      <c r="B1604" s="2">
        <v>45270</v>
      </c>
      <c r="C1604" s="13" t="str">
        <f>TEXT(bbdd_Social_Media_Trends[[#This Row],[Post_Date]],"aaaa-mm")</f>
        <v>2023-12</v>
      </c>
      <c r="D1604" s="1" t="s">
        <v>27</v>
      </c>
      <c r="E1604" s="1" t="s">
        <v>57</v>
      </c>
      <c r="F1604" s="1" t="s">
        <v>41</v>
      </c>
      <c r="G1604" s="1" t="s">
        <v>50</v>
      </c>
      <c r="H1604">
        <v>2695917</v>
      </c>
      <c r="I1604">
        <v>354316</v>
      </c>
      <c r="J1604">
        <v>26738</v>
      </c>
      <c r="K1604">
        <v>3079</v>
      </c>
      <c r="L1604">
        <f>bbdd_Social_Media_Trends[[#This Row],[Likes]]+bbdd_Social_Media_Trends[[#This Row],[Shares]]+bbdd_Social_Media_Trends[[#This Row],[Comments]]</f>
        <v>384133</v>
      </c>
      <c r="M1604">
        <f>bbdd_Social_Media_Trends[[#This Row],[Interactions]]/bbdd_Social_Media_Trends[[#This Row],[Views]]</f>
        <v>0.14248695341881817</v>
      </c>
      <c r="N1604" s="1" t="s">
        <v>16</v>
      </c>
      <c r="O1604" s="4">
        <f t="shared" si="25"/>
        <v>0</v>
      </c>
    </row>
    <row r="1605" spans="1:15">
      <c r="A1605" s="1" t="s">
        <v>1645</v>
      </c>
      <c r="B1605" s="2">
        <v>44930</v>
      </c>
      <c r="C1605" s="13" t="str">
        <f>TEXT(bbdd_Social_Media_Trends[[#This Row],[Post_Date]],"aaaa-mm")</f>
        <v>2023-01</v>
      </c>
      <c r="D1605" s="1" t="s">
        <v>12</v>
      </c>
      <c r="E1605" s="1" t="s">
        <v>59</v>
      </c>
      <c r="F1605" s="1" t="s">
        <v>20</v>
      </c>
      <c r="G1605" s="1" t="s">
        <v>44</v>
      </c>
      <c r="H1605">
        <v>3185499</v>
      </c>
      <c r="I1605">
        <v>55001</v>
      </c>
      <c r="J1605">
        <v>79409</v>
      </c>
      <c r="K1605">
        <v>32643</v>
      </c>
      <c r="L1605">
        <f>bbdd_Social_Media_Trends[[#This Row],[Likes]]+bbdd_Social_Media_Trends[[#This Row],[Shares]]+bbdd_Social_Media_Trends[[#This Row],[Comments]]</f>
        <v>167053</v>
      </c>
      <c r="M1605">
        <f>bbdd_Social_Media_Trends[[#This Row],[Interactions]]/bbdd_Social_Media_Trends[[#This Row],[Views]]</f>
        <v>5.2441705365470215E-2</v>
      </c>
      <c r="N1605" s="1" t="s">
        <v>16</v>
      </c>
      <c r="O1605" s="4">
        <f t="shared" si="25"/>
        <v>0</v>
      </c>
    </row>
    <row r="1606" spans="1:15">
      <c r="A1606" s="1" t="s">
        <v>1646</v>
      </c>
      <c r="B1606" s="2">
        <v>45178</v>
      </c>
      <c r="C1606" s="13" t="str">
        <f>TEXT(bbdd_Social_Media_Trends[[#This Row],[Post_Date]],"aaaa-mm")</f>
        <v>2023-09</v>
      </c>
      <c r="D1606" s="1" t="s">
        <v>18</v>
      </c>
      <c r="E1606" s="1" t="s">
        <v>52</v>
      </c>
      <c r="F1606" s="1" t="s">
        <v>36</v>
      </c>
      <c r="G1606" s="1" t="s">
        <v>28</v>
      </c>
      <c r="H1606">
        <v>2316764</v>
      </c>
      <c r="I1606">
        <v>98083</v>
      </c>
      <c r="J1606">
        <v>89325</v>
      </c>
      <c r="K1606">
        <v>34220</v>
      </c>
      <c r="L1606">
        <f>bbdd_Social_Media_Trends[[#This Row],[Likes]]+bbdd_Social_Media_Trends[[#This Row],[Shares]]+bbdd_Social_Media_Trends[[#This Row],[Comments]]</f>
        <v>221628</v>
      </c>
      <c r="M1606">
        <f>bbdd_Social_Media_Trends[[#This Row],[Interactions]]/bbdd_Social_Media_Trends[[#This Row],[Views]]</f>
        <v>9.5662743378263818E-2</v>
      </c>
      <c r="N1606" s="1" t="s">
        <v>29</v>
      </c>
      <c r="O1606" s="4">
        <f t="shared" si="25"/>
        <v>0</v>
      </c>
    </row>
    <row r="1607" spans="1:15">
      <c r="A1607" s="1" t="s">
        <v>1647</v>
      </c>
      <c r="B1607" s="2">
        <v>45288</v>
      </c>
      <c r="C1607" s="13" t="str">
        <f>TEXT(bbdd_Social_Media_Trends[[#This Row],[Post_Date]],"aaaa-mm")</f>
        <v>2023-12</v>
      </c>
      <c r="D1607" s="1" t="s">
        <v>18</v>
      </c>
      <c r="E1607" s="1" t="s">
        <v>52</v>
      </c>
      <c r="F1607" s="1" t="s">
        <v>14</v>
      </c>
      <c r="G1607" s="1" t="s">
        <v>28</v>
      </c>
      <c r="H1607">
        <v>2463746</v>
      </c>
      <c r="I1607">
        <v>310242</v>
      </c>
      <c r="J1607">
        <v>10086</v>
      </c>
      <c r="K1607">
        <v>38862</v>
      </c>
      <c r="L1607">
        <f>bbdd_Social_Media_Trends[[#This Row],[Likes]]+bbdd_Social_Media_Trends[[#This Row],[Shares]]+bbdd_Social_Media_Trends[[#This Row],[Comments]]</f>
        <v>359190</v>
      </c>
      <c r="M1607">
        <f>bbdd_Social_Media_Trends[[#This Row],[Interactions]]/bbdd_Social_Media_Trends[[#This Row],[Views]]</f>
        <v>0.14579019103430305</v>
      </c>
      <c r="N1607" s="1" t="s">
        <v>16</v>
      </c>
      <c r="O1607" s="4">
        <f t="shared" si="25"/>
        <v>0</v>
      </c>
    </row>
    <row r="1608" spans="1:15">
      <c r="A1608" s="1" t="s">
        <v>1648</v>
      </c>
      <c r="B1608" s="2">
        <v>45250</v>
      </c>
      <c r="C1608" s="13" t="str">
        <f>TEXT(bbdd_Social_Media_Trends[[#This Row],[Post_Date]],"aaaa-mm")</f>
        <v>2023-11</v>
      </c>
      <c r="D1608" s="1" t="s">
        <v>27</v>
      </c>
      <c r="E1608" s="1" t="s">
        <v>52</v>
      </c>
      <c r="F1608" s="1" t="s">
        <v>36</v>
      </c>
      <c r="G1608" s="1" t="s">
        <v>25</v>
      </c>
      <c r="H1608">
        <v>979236</v>
      </c>
      <c r="I1608">
        <v>445534</v>
      </c>
      <c r="J1608">
        <v>44401</v>
      </c>
      <c r="K1608">
        <v>41269</v>
      </c>
      <c r="L1608">
        <f>bbdd_Social_Media_Trends[[#This Row],[Likes]]+bbdd_Social_Media_Trends[[#This Row],[Shares]]+bbdd_Social_Media_Trends[[#This Row],[Comments]]</f>
        <v>531204</v>
      </c>
      <c r="M1608">
        <f>bbdd_Social_Media_Trends[[#This Row],[Interactions]]/bbdd_Social_Media_Trends[[#This Row],[Views]]</f>
        <v>0.54246780142886908</v>
      </c>
      <c r="N1608" s="1" t="s">
        <v>16</v>
      </c>
      <c r="O1608" s="4">
        <f t="shared" si="25"/>
        <v>0</v>
      </c>
    </row>
    <row r="1609" spans="1:15">
      <c r="A1609" s="1" t="s">
        <v>1649</v>
      </c>
      <c r="B1609" s="2">
        <v>44669</v>
      </c>
      <c r="C1609" s="13" t="str">
        <f>TEXT(bbdd_Social_Media_Trends[[#This Row],[Post_Date]],"aaaa-mm")</f>
        <v>2022-04</v>
      </c>
      <c r="D1609" s="1" t="s">
        <v>18</v>
      </c>
      <c r="E1609" s="1" t="s">
        <v>52</v>
      </c>
      <c r="F1609" s="1" t="s">
        <v>47</v>
      </c>
      <c r="G1609" s="1" t="s">
        <v>28</v>
      </c>
      <c r="H1609">
        <v>3418348</v>
      </c>
      <c r="I1609">
        <v>292153</v>
      </c>
      <c r="J1609">
        <v>51497</v>
      </c>
      <c r="K1609">
        <v>30601</v>
      </c>
      <c r="L1609">
        <f>bbdd_Social_Media_Trends[[#This Row],[Likes]]+bbdd_Social_Media_Trends[[#This Row],[Shares]]+bbdd_Social_Media_Trends[[#This Row],[Comments]]</f>
        <v>374251</v>
      </c>
      <c r="M1609">
        <f>bbdd_Social_Media_Trends[[#This Row],[Interactions]]/bbdd_Social_Media_Trends[[#This Row],[Views]]</f>
        <v>0.10948300173066054</v>
      </c>
      <c r="N1609" s="1" t="s">
        <v>29</v>
      </c>
      <c r="O1609" s="4">
        <f t="shared" si="25"/>
        <v>0</v>
      </c>
    </row>
    <row r="1610" spans="1:15">
      <c r="A1610" s="1" t="s">
        <v>1650</v>
      </c>
      <c r="B1610" s="2">
        <v>45175</v>
      </c>
      <c r="C1610" s="13" t="str">
        <f>TEXT(bbdd_Social_Media_Trends[[#This Row],[Post_Date]],"aaaa-mm")</f>
        <v>2023-09</v>
      </c>
      <c r="D1610" s="1" t="s">
        <v>18</v>
      </c>
      <c r="E1610" s="1" t="s">
        <v>52</v>
      </c>
      <c r="F1610" s="1" t="s">
        <v>32</v>
      </c>
      <c r="G1610" s="1" t="s">
        <v>25</v>
      </c>
      <c r="H1610">
        <v>1057426</v>
      </c>
      <c r="I1610">
        <v>357002</v>
      </c>
      <c r="J1610">
        <v>30426</v>
      </c>
      <c r="K1610">
        <v>49349</v>
      </c>
      <c r="L1610">
        <f>bbdd_Social_Media_Trends[[#This Row],[Likes]]+bbdd_Social_Media_Trends[[#This Row],[Shares]]+bbdd_Social_Media_Trends[[#This Row],[Comments]]</f>
        <v>436777</v>
      </c>
      <c r="M1610">
        <f>bbdd_Social_Media_Trends[[#This Row],[Interactions]]/bbdd_Social_Media_Trends[[#This Row],[Views]]</f>
        <v>0.41305680019216473</v>
      </c>
      <c r="N1610" s="1" t="s">
        <v>29</v>
      </c>
      <c r="O1610" s="4">
        <f t="shared" si="25"/>
        <v>0</v>
      </c>
    </row>
    <row r="1611" spans="1:15">
      <c r="A1611" s="1" t="s">
        <v>1651</v>
      </c>
      <c r="B1611" s="2">
        <v>45268</v>
      </c>
      <c r="C1611" s="13" t="str">
        <f>TEXT(bbdd_Social_Media_Trends[[#This Row],[Post_Date]],"aaaa-mm")</f>
        <v>2023-12</v>
      </c>
      <c r="D1611" s="1" t="s">
        <v>18</v>
      </c>
      <c r="E1611" s="1" t="s">
        <v>31</v>
      </c>
      <c r="F1611" s="1" t="s">
        <v>41</v>
      </c>
      <c r="G1611" s="1" t="s">
        <v>50</v>
      </c>
      <c r="H1611">
        <v>685984</v>
      </c>
      <c r="I1611">
        <v>84562</v>
      </c>
      <c r="J1611">
        <v>38364</v>
      </c>
      <c r="K1611">
        <v>24145</v>
      </c>
      <c r="L1611">
        <f>bbdd_Social_Media_Trends[[#This Row],[Likes]]+bbdd_Social_Media_Trends[[#This Row],[Shares]]+bbdd_Social_Media_Trends[[#This Row],[Comments]]</f>
        <v>147071</v>
      </c>
      <c r="M1611">
        <f>bbdd_Social_Media_Trends[[#This Row],[Interactions]]/bbdd_Social_Media_Trends[[#This Row],[Views]]</f>
        <v>0.21439421327611138</v>
      </c>
      <c r="N1611" s="1" t="s">
        <v>16</v>
      </c>
      <c r="O1611" s="4">
        <f t="shared" si="25"/>
        <v>0</v>
      </c>
    </row>
    <row r="1612" spans="1:15">
      <c r="A1612" s="1" t="s">
        <v>1652</v>
      </c>
      <c r="B1612" s="2">
        <v>44603</v>
      </c>
      <c r="C1612" s="13" t="str">
        <f>TEXT(bbdd_Social_Media_Trends[[#This Row],[Post_Date]],"aaaa-mm")</f>
        <v>2022-02</v>
      </c>
      <c r="D1612" s="1" t="s">
        <v>12</v>
      </c>
      <c r="E1612" s="1" t="s">
        <v>59</v>
      </c>
      <c r="F1612" s="1" t="s">
        <v>47</v>
      </c>
      <c r="G1612" s="1" t="s">
        <v>28</v>
      </c>
      <c r="H1612">
        <v>4914854</v>
      </c>
      <c r="I1612">
        <v>366072</v>
      </c>
      <c r="J1612">
        <v>63088</v>
      </c>
      <c r="K1612">
        <v>10841</v>
      </c>
      <c r="L1612">
        <f>bbdd_Social_Media_Trends[[#This Row],[Likes]]+bbdd_Social_Media_Trends[[#This Row],[Shares]]+bbdd_Social_Media_Trends[[#This Row],[Comments]]</f>
        <v>440001</v>
      </c>
      <c r="M1612">
        <f>bbdd_Social_Media_Trends[[#This Row],[Interactions]]/bbdd_Social_Media_Trends[[#This Row],[Views]]</f>
        <v>8.952473461063136E-2</v>
      </c>
      <c r="N1612" s="1" t="s">
        <v>29</v>
      </c>
      <c r="O1612" s="4">
        <f t="shared" si="25"/>
        <v>0</v>
      </c>
    </row>
    <row r="1613" spans="1:15">
      <c r="A1613" s="1" t="s">
        <v>1653</v>
      </c>
      <c r="B1613" s="2">
        <v>45052</v>
      </c>
      <c r="C1613" s="13" t="str">
        <f>TEXT(bbdd_Social_Media_Trends[[#This Row],[Post_Date]],"aaaa-mm")</f>
        <v>2023-05</v>
      </c>
      <c r="D1613" s="1" t="s">
        <v>18</v>
      </c>
      <c r="E1613" s="1" t="s">
        <v>19</v>
      </c>
      <c r="F1613" s="1" t="s">
        <v>41</v>
      </c>
      <c r="G1613" s="1" t="s">
        <v>25</v>
      </c>
      <c r="H1613">
        <v>2341476</v>
      </c>
      <c r="I1613">
        <v>187857</v>
      </c>
      <c r="J1613">
        <v>88914</v>
      </c>
      <c r="K1613">
        <v>17369</v>
      </c>
      <c r="L1613">
        <f>bbdd_Social_Media_Trends[[#This Row],[Likes]]+bbdd_Social_Media_Trends[[#This Row],[Shares]]+bbdd_Social_Media_Trends[[#This Row],[Comments]]</f>
        <v>294140</v>
      </c>
      <c r="M1613">
        <f>bbdd_Social_Media_Trends[[#This Row],[Interactions]]/bbdd_Social_Media_Trends[[#This Row],[Views]]</f>
        <v>0.12562161645047826</v>
      </c>
      <c r="N1613" s="1" t="s">
        <v>16</v>
      </c>
      <c r="O1613" s="4">
        <f t="shared" si="25"/>
        <v>0</v>
      </c>
    </row>
    <row r="1614" spans="1:15">
      <c r="A1614" s="1" t="s">
        <v>1654</v>
      </c>
      <c r="B1614" s="2">
        <v>45265</v>
      </c>
      <c r="C1614" s="13" t="str">
        <f>TEXT(bbdd_Social_Media_Trends[[#This Row],[Post_Date]],"aaaa-mm")</f>
        <v>2023-12</v>
      </c>
      <c r="D1614" s="1" t="s">
        <v>18</v>
      </c>
      <c r="E1614" s="1" t="s">
        <v>19</v>
      </c>
      <c r="F1614" s="1" t="s">
        <v>20</v>
      </c>
      <c r="G1614" s="1" t="s">
        <v>60</v>
      </c>
      <c r="H1614">
        <v>4473721</v>
      </c>
      <c r="I1614">
        <v>373738</v>
      </c>
      <c r="J1614">
        <v>40435</v>
      </c>
      <c r="K1614">
        <v>43313</v>
      </c>
      <c r="L1614">
        <f>bbdd_Social_Media_Trends[[#This Row],[Likes]]+bbdd_Social_Media_Trends[[#This Row],[Shares]]+bbdd_Social_Media_Trends[[#This Row],[Comments]]</f>
        <v>457486</v>
      </c>
      <c r="M1614">
        <f>bbdd_Social_Media_Trends[[#This Row],[Interactions]]/bbdd_Social_Media_Trends[[#This Row],[Views]]</f>
        <v>0.10226073552642197</v>
      </c>
      <c r="N1614" s="1" t="s">
        <v>22</v>
      </c>
      <c r="O1614" s="4">
        <f t="shared" si="25"/>
        <v>0</v>
      </c>
    </row>
    <row r="1615" spans="1:15">
      <c r="A1615" s="1" t="s">
        <v>1655</v>
      </c>
      <c r="B1615" s="2">
        <v>44986</v>
      </c>
      <c r="C1615" s="13" t="str">
        <f>TEXT(bbdd_Social_Media_Trends[[#This Row],[Post_Date]],"aaaa-mm")</f>
        <v>2023-03</v>
      </c>
      <c r="D1615" s="1" t="s">
        <v>24</v>
      </c>
      <c r="E1615" s="1" t="s">
        <v>13</v>
      </c>
      <c r="F1615" s="1" t="s">
        <v>47</v>
      </c>
      <c r="G1615" s="1" t="s">
        <v>44</v>
      </c>
      <c r="H1615">
        <v>365562</v>
      </c>
      <c r="I1615">
        <v>250857</v>
      </c>
      <c r="J1615">
        <v>19167</v>
      </c>
      <c r="K1615">
        <v>2672</v>
      </c>
      <c r="L1615">
        <f>bbdd_Social_Media_Trends[[#This Row],[Likes]]+bbdd_Social_Media_Trends[[#This Row],[Shares]]+bbdd_Social_Media_Trends[[#This Row],[Comments]]</f>
        <v>272696</v>
      </c>
      <c r="M1615">
        <f>bbdd_Social_Media_Trends[[#This Row],[Interactions]]/bbdd_Social_Media_Trends[[#This Row],[Views]]</f>
        <v>0.74596374896734341</v>
      </c>
      <c r="N1615" s="1" t="s">
        <v>16</v>
      </c>
      <c r="O1615" s="4">
        <f t="shared" si="25"/>
        <v>0</v>
      </c>
    </row>
    <row r="1616" spans="1:15">
      <c r="A1616" s="1" t="s">
        <v>1656</v>
      </c>
      <c r="B1616" s="2">
        <v>44587</v>
      </c>
      <c r="C1616" s="13" t="str">
        <f>TEXT(bbdd_Social_Media_Trends[[#This Row],[Post_Date]],"aaaa-mm")</f>
        <v>2022-01</v>
      </c>
      <c r="D1616" s="1" t="s">
        <v>18</v>
      </c>
      <c r="E1616" s="1" t="s">
        <v>49</v>
      </c>
      <c r="F1616" s="1" t="s">
        <v>32</v>
      </c>
      <c r="G1616" s="1" t="s">
        <v>44</v>
      </c>
      <c r="H1616">
        <v>155818</v>
      </c>
      <c r="I1616">
        <v>50777</v>
      </c>
      <c r="J1616">
        <v>5658</v>
      </c>
      <c r="K1616">
        <v>26194</v>
      </c>
      <c r="L1616">
        <f>bbdd_Social_Media_Trends[[#This Row],[Likes]]+bbdd_Social_Media_Trends[[#This Row],[Shares]]+bbdd_Social_Media_Trends[[#This Row],[Comments]]</f>
        <v>82629</v>
      </c>
      <c r="M1616">
        <f>bbdd_Social_Media_Trends[[#This Row],[Interactions]]/bbdd_Social_Media_Trends[[#This Row],[Views]]</f>
        <v>0.53029175063214773</v>
      </c>
      <c r="N1616" s="1" t="s">
        <v>22</v>
      </c>
      <c r="O1616" s="4">
        <f t="shared" si="25"/>
        <v>0</v>
      </c>
    </row>
    <row r="1617" spans="1:15">
      <c r="A1617" s="1" t="s">
        <v>1657</v>
      </c>
      <c r="B1617" s="2">
        <v>45014</v>
      </c>
      <c r="C1617" s="13" t="str">
        <f>TEXT(bbdd_Social_Media_Trends[[#This Row],[Post_Date]],"aaaa-mm")</f>
        <v>2023-03</v>
      </c>
      <c r="D1617" s="1" t="s">
        <v>27</v>
      </c>
      <c r="E1617" s="1" t="s">
        <v>31</v>
      </c>
      <c r="F1617" s="1" t="s">
        <v>36</v>
      </c>
      <c r="G1617" s="1" t="s">
        <v>25</v>
      </c>
      <c r="H1617">
        <v>659447</v>
      </c>
      <c r="I1617">
        <v>306375</v>
      </c>
      <c r="J1617">
        <v>16542</v>
      </c>
      <c r="K1617">
        <v>10073</v>
      </c>
      <c r="L1617">
        <f>bbdd_Social_Media_Trends[[#This Row],[Likes]]+bbdd_Social_Media_Trends[[#This Row],[Shares]]+bbdd_Social_Media_Trends[[#This Row],[Comments]]</f>
        <v>332990</v>
      </c>
      <c r="M1617">
        <f>bbdd_Social_Media_Trends[[#This Row],[Interactions]]/bbdd_Social_Media_Trends[[#This Row],[Views]]</f>
        <v>0.50495339276696993</v>
      </c>
      <c r="N1617" s="1" t="s">
        <v>22</v>
      </c>
      <c r="O1617" s="4">
        <f t="shared" si="25"/>
        <v>0</v>
      </c>
    </row>
    <row r="1618" spans="1:15">
      <c r="A1618" s="1" t="s">
        <v>1658</v>
      </c>
      <c r="B1618" s="2">
        <v>44695</v>
      </c>
      <c r="C1618" s="13" t="str">
        <f>TEXT(bbdd_Social_Media_Trends[[#This Row],[Post_Date]],"aaaa-mm")</f>
        <v>2022-05</v>
      </c>
      <c r="D1618" s="1" t="s">
        <v>18</v>
      </c>
      <c r="E1618" s="1" t="s">
        <v>52</v>
      </c>
      <c r="F1618" s="1" t="s">
        <v>20</v>
      </c>
      <c r="G1618" s="1" t="s">
        <v>21</v>
      </c>
      <c r="H1618">
        <v>1876999</v>
      </c>
      <c r="I1618">
        <v>457119</v>
      </c>
      <c r="J1618">
        <v>16393</v>
      </c>
      <c r="K1618">
        <v>27762</v>
      </c>
      <c r="L1618">
        <f>bbdd_Social_Media_Trends[[#This Row],[Likes]]+bbdd_Social_Media_Trends[[#This Row],[Shares]]+bbdd_Social_Media_Trends[[#This Row],[Comments]]</f>
        <v>501274</v>
      </c>
      <c r="M1618">
        <f>bbdd_Social_Media_Trends[[#This Row],[Interactions]]/bbdd_Social_Media_Trends[[#This Row],[Views]]</f>
        <v>0.26706141026180619</v>
      </c>
      <c r="N1618" s="1" t="s">
        <v>22</v>
      </c>
      <c r="O1618" s="4">
        <f t="shared" si="25"/>
        <v>0</v>
      </c>
    </row>
    <row r="1619" spans="1:15">
      <c r="A1619" s="1" t="s">
        <v>1659</v>
      </c>
      <c r="B1619" s="2">
        <v>44563</v>
      </c>
      <c r="C1619" s="13" t="str">
        <f>TEXT(bbdd_Social_Media_Trends[[#This Row],[Post_Date]],"aaaa-mm")</f>
        <v>2022-01</v>
      </c>
      <c r="D1619" s="1" t="s">
        <v>18</v>
      </c>
      <c r="E1619" s="1" t="s">
        <v>19</v>
      </c>
      <c r="F1619" s="1" t="s">
        <v>20</v>
      </c>
      <c r="G1619" s="1" t="s">
        <v>15</v>
      </c>
      <c r="H1619">
        <v>55629</v>
      </c>
      <c r="I1619">
        <v>280770</v>
      </c>
      <c r="J1619">
        <v>79724</v>
      </c>
      <c r="K1619">
        <v>33789</v>
      </c>
      <c r="L1619">
        <f>bbdd_Social_Media_Trends[[#This Row],[Likes]]+bbdd_Social_Media_Trends[[#This Row],[Shares]]+bbdd_Social_Media_Trends[[#This Row],[Comments]]</f>
        <v>394283</v>
      </c>
      <c r="M1619">
        <f>bbdd_Social_Media_Trends[[#This Row],[Interactions]]/bbdd_Social_Media_Trends[[#This Row],[Views]]</f>
        <v>7.0877240288338816</v>
      </c>
      <c r="N1619" s="1" t="s">
        <v>22</v>
      </c>
      <c r="O1619" s="4">
        <f t="shared" si="25"/>
        <v>0</v>
      </c>
    </row>
    <row r="1620" spans="1:15">
      <c r="A1620" s="1" t="s">
        <v>1660</v>
      </c>
      <c r="B1620" s="2">
        <v>44703</v>
      </c>
      <c r="C1620" s="13" t="str">
        <f>TEXT(bbdd_Social_Media_Trends[[#This Row],[Post_Date]],"aaaa-mm")</f>
        <v>2022-05</v>
      </c>
      <c r="D1620" s="1" t="s">
        <v>12</v>
      </c>
      <c r="E1620" s="1" t="s">
        <v>52</v>
      </c>
      <c r="F1620" s="1" t="s">
        <v>14</v>
      </c>
      <c r="G1620" s="1" t="s">
        <v>37</v>
      </c>
      <c r="H1620">
        <v>1247095</v>
      </c>
      <c r="I1620">
        <v>384412</v>
      </c>
      <c r="J1620">
        <v>9221</v>
      </c>
      <c r="K1620">
        <v>18983</v>
      </c>
      <c r="L1620">
        <f>bbdd_Social_Media_Trends[[#This Row],[Likes]]+bbdd_Social_Media_Trends[[#This Row],[Shares]]+bbdd_Social_Media_Trends[[#This Row],[Comments]]</f>
        <v>412616</v>
      </c>
      <c r="M1620">
        <f>bbdd_Social_Media_Trends[[#This Row],[Interactions]]/bbdd_Social_Media_Trends[[#This Row],[Views]]</f>
        <v>0.33086172264342334</v>
      </c>
      <c r="N1620" s="1" t="s">
        <v>29</v>
      </c>
      <c r="O1620" s="4">
        <f t="shared" si="25"/>
        <v>0</v>
      </c>
    </row>
    <row r="1621" spans="1:15">
      <c r="A1621" s="1" t="s">
        <v>1661</v>
      </c>
      <c r="B1621" s="2">
        <v>44758</v>
      </c>
      <c r="C1621" s="13" t="str">
        <f>TEXT(bbdd_Social_Media_Trends[[#This Row],[Post_Date]],"aaaa-mm")</f>
        <v>2022-07</v>
      </c>
      <c r="D1621" s="1" t="s">
        <v>12</v>
      </c>
      <c r="E1621" s="1" t="s">
        <v>59</v>
      </c>
      <c r="F1621" s="1" t="s">
        <v>47</v>
      </c>
      <c r="G1621" s="1" t="s">
        <v>21</v>
      </c>
      <c r="H1621">
        <v>1775119</v>
      </c>
      <c r="I1621">
        <v>140839</v>
      </c>
      <c r="J1621">
        <v>55814</v>
      </c>
      <c r="K1621">
        <v>25850</v>
      </c>
      <c r="L1621">
        <f>bbdd_Social_Media_Trends[[#This Row],[Likes]]+bbdd_Social_Media_Trends[[#This Row],[Shares]]+bbdd_Social_Media_Trends[[#This Row],[Comments]]</f>
        <v>222503</v>
      </c>
      <c r="M1621">
        <f>bbdd_Social_Media_Trends[[#This Row],[Interactions]]/bbdd_Social_Media_Trends[[#This Row],[Views]]</f>
        <v>0.12534539937885855</v>
      </c>
      <c r="N1621" s="1" t="s">
        <v>22</v>
      </c>
      <c r="O1621" s="4">
        <f t="shared" si="25"/>
        <v>0</v>
      </c>
    </row>
    <row r="1622" spans="1:15">
      <c r="A1622" s="1" t="s">
        <v>1662</v>
      </c>
      <c r="B1622" s="2">
        <v>44706</v>
      </c>
      <c r="C1622" s="13" t="str">
        <f>TEXT(bbdd_Social_Media_Trends[[#This Row],[Post_Date]],"aaaa-mm")</f>
        <v>2022-05</v>
      </c>
      <c r="D1622" s="1" t="s">
        <v>24</v>
      </c>
      <c r="E1622" s="1" t="s">
        <v>52</v>
      </c>
      <c r="F1622" s="1" t="s">
        <v>36</v>
      </c>
      <c r="G1622" s="1" t="s">
        <v>60</v>
      </c>
      <c r="H1622">
        <v>857952</v>
      </c>
      <c r="I1622">
        <v>53166</v>
      </c>
      <c r="J1622">
        <v>31496</v>
      </c>
      <c r="K1622">
        <v>36051</v>
      </c>
      <c r="L1622">
        <f>bbdd_Social_Media_Trends[[#This Row],[Likes]]+bbdd_Social_Media_Trends[[#This Row],[Shares]]+bbdd_Social_Media_Trends[[#This Row],[Comments]]</f>
        <v>120713</v>
      </c>
      <c r="M1622">
        <f>bbdd_Social_Media_Trends[[#This Row],[Interactions]]/bbdd_Social_Media_Trends[[#This Row],[Views]]</f>
        <v>0.14069901346462274</v>
      </c>
      <c r="N1622" s="1" t="s">
        <v>16</v>
      </c>
      <c r="O1622" s="4">
        <f t="shared" si="25"/>
        <v>0</v>
      </c>
    </row>
    <row r="1623" spans="1:15">
      <c r="A1623" s="1" t="s">
        <v>1663</v>
      </c>
      <c r="B1623" s="2">
        <v>45088</v>
      </c>
      <c r="C1623" s="13" t="str">
        <f>TEXT(bbdd_Social_Media_Trends[[#This Row],[Post_Date]],"aaaa-mm")</f>
        <v>2023-06</v>
      </c>
      <c r="D1623" s="1" t="s">
        <v>24</v>
      </c>
      <c r="E1623" s="1" t="s">
        <v>57</v>
      </c>
      <c r="F1623" s="1" t="s">
        <v>14</v>
      </c>
      <c r="G1623" s="1" t="s">
        <v>50</v>
      </c>
      <c r="H1623">
        <v>2209389</v>
      </c>
      <c r="I1623">
        <v>482782</v>
      </c>
      <c r="J1623">
        <v>60115</v>
      </c>
      <c r="K1623">
        <v>41459</v>
      </c>
      <c r="L1623">
        <f>bbdd_Social_Media_Trends[[#This Row],[Likes]]+bbdd_Social_Media_Trends[[#This Row],[Shares]]+bbdd_Social_Media_Trends[[#This Row],[Comments]]</f>
        <v>584356</v>
      </c>
      <c r="M1623">
        <f>bbdd_Social_Media_Trends[[#This Row],[Interactions]]/bbdd_Social_Media_Trends[[#This Row],[Views]]</f>
        <v>0.26448760268110322</v>
      </c>
      <c r="N1623" s="1" t="s">
        <v>29</v>
      </c>
      <c r="O1623" s="4">
        <f t="shared" si="25"/>
        <v>0</v>
      </c>
    </row>
    <row r="1624" spans="1:15">
      <c r="A1624" s="1" t="s">
        <v>1664</v>
      </c>
      <c r="B1624" s="2">
        <v>45178</v>
      </c>
      <c r="C1624" s="13" t="str">
        <f>TEXT(bbdd_Social_Media_Trends[[#This Row],[Post_Date]],"aaaa-mm")</f>
        <v>2023-09</v>
      </c>
      <c r="D1624" s="1" t="s">
        <v>24</v>
      </c>
      <c r="E1624" s="1" t="s">
        <v>59</v>
      </c>
      <c r="F1624" s="1" t="s">
        <v>36</v>
      </c>
      <c r="G1624" s="1" t="s">
        <v>25</v>
      </c>
      <c r="H1624">
        <v>4955538</v>
      </c>
      <c r="I1624">
        <v>432781</v>
      </c>
      <c r="J1624">
        <v>10972</v>
      </c>
      <c r="K1624">
        <v>2387</v>
      </c>
      <c r="L1624">
        <f>bbdd_Social_Media_Trends[[#This Row],[Likes]]+bbdd_Social_Media_Trends[[#This Row],[Shares]]+bbdd_Social_Media_Trends[[#This Row],[Comments]]</f>
        <v>446140</v>
      </c>
      <c r="M1624">
        <f>bbdd_Social_Media_Trends[[#This Row],[Interactions]]/bbdd_Social_Media_Trends[[#This Row],[Views]]</f>
        <v>9.0028570056369259E-2</v>
      </c>
      <c r="N1624" s="1" t="s">
        <v>29</v>
      </c>
      <c r="O1624" s="4">
        <f t="shared" si="25"/>
        <v>0</v>
      </c>
    </row>
    <row r="1625" spans="1:15">
      <c r="A1625" s="1" t="s">
        <v>1665</v>
      </c>
      <c r="B1625" s="2">
        <v>44625</v>
      </c>
      <c r="C1625" s="13" t="str">
        <f>TEXT(bbdd_Social_Media_Trends[[#This Row],[Post_Date]],"aaaa-mm")</f>
        <v>2022-03</v>
      </c>
      <c r="D1625" s="1" t="s">
        <v>24</v>
      </c>
      <c r="E1625" s="1" t="s">
        <v>46</v>
      </c>
      <c r="F1625" s="1" t="s">
        <v>32</v>
      </c>
      <c r="G1625" s="1" t="s">
        <v>15</v>
      </c>
      <c r="H1625">
        <v>1259132</v>
      </c>
      <c r="I1625">
        <v>34868</v>
      </c>
      <c r="J1625">
        <v>47819</v>
      </c>
      <c r="K1625">
        <v>39976</v>
      </c>
      <c r="L1625">
        <f>bbdd_Social_Media_Trends[[#This Row],[Likes]]+bbdd_Social_Media_Trends[[#This Row],[Shares]]+bbdd_Social_Media_Trends[[#This Row],[Comments]]</f>
        <v>122663</v>
      </c>
      <c r="M1625">
        <f>bbdd_Social_Media_Trends[[#This Row],[Interactions]]/bbdd_Social_Media_Trends[[#This Row],[Views]]</f>
        <v>9.7418697960182099E-2</v>
      </c>
      <c r="N1625" s="1" t="s">
        <v>22</v>
      </c>
      <c r="O1625" s="4">
        <f t="shared" si="25"/>
        <v>0</v>
      </c>
    </row>
    <row r="1626" spans="1:15">
      <c r="A1626" s="1" t="s">
        <v>1666</v>
      </c>
      <c r="B1626" s="2">
        <v>44946</v>
      </c>
      <c r="C1626" s="13" t="str">
        <f>TEXT(bbdd_Social_Media_Trends[[#This Row],[Post_Date]],"aaaa-mm")</f>
        <v>2023-01</v>
      </c>
      <c r="D1626" s="1" t="s">
        <v>18</v>
      </c>
      <c r="E1626" s="1" t="s">
        <v>57</v>
      </c>
      <c r="F1626" s="1" t="s">
        <v>14</v>
      </c>
      <c r="G1626" s="1" t="s">
        <v>25</v>
      </c>
      <c r="H1626">
        <v>4003118</v>
      </c>
      <c r="I1626">
        <v>146736</v>
      </c>
      <c r="J1626">
        <v>23416</v>
      </c>
      <c r="K1626">
        <v>41111</v>
      </c>
      <c r="L1626">
        <f>bbdd_Social_Media_Trends[[#This Row],[Likes]]+bbdd_Social_Media_Trends[[#This Row],[Shares]]+bbdd_Social_Media_Trends[[#This Row],[Comments]]</f>
        <v>211263</v>
      </c>
      <c r="M1626">
        <f>bbdd_Social_Media_Trends[[#This Row],[Interactions]]/bbdd_Social_Media_Trends[[#This Row],[Views]]</f>
        <v>5.2774612189798051E-2</v>
      </c>
      <c r="N1626" s="1" t="s">
        <v>22</v>
      </c>
      <c r="O1626" s="4">
        <f t="shared" si="25"/>
        <v>0</v>
      </c>
    </row>
    <row r="1627" spans="1:15">
      <c r="A1627" s="1" t="s">
        <v>1667</v>
      </c>
      <c r="B1627" s="2">
        <v>44585</v>
      </c>
      <c r="C1627" s="13" t="str">
        <f>TEXT(bbdd_Social_Media_Trends[[#This Row],[Post_Date]],"aaaa-mm")</f>
        <v>2022-01</v>
      </c>
      <c r="D1627" s="1" t="s">
        <v>24</v>
      </c>
      <c r="E1627" s="1" t="s">
        <v>39</v>
      </c>
      <c r="F1627" s="1" t="s">
        <v>20</v>
      </c>
      <c r="G1627" s="1" t="s">
        <v>21</v>
      </c>
      <c r="H1627">
        <v>1904319</v>
      </c>
      <c r="I1627">
        <v>477329</v>
      </c>
      <c r="J1627">
        <v>16741</v>
      </c>
      <c r="K1627">
        <v>13594</v>
      </c>
      <c r="L1627">
        <f>bbdd_Social_Media_Trends[[#This Row],[Likes]]+bbdd_Social_Media_Trends[[#This Row],[Shares]]+bbdd_Social_Media_Trends[[#This Row],[Comments]]</f>
        <v>507664</v>
      </c>
      <c r="M1627">
        <f>bbdd_Social_Media_Trends[[#This Row],[Interactions]]/bbdd_Social_Media_Trends[[#This Row],[Views]]</f>
        <v>0.26658558781380642</v>
      </c>
      <c r="N1627" s="1" t="s">
        <v>29</v>
      </c>
      <c r="O1627" s="4">
        <f t="shared" si="25"/>
        <v>0</v>
      </c>
    </row>
    <row r="1628" spans="1:15">
      <c r="A1628" s="1" t="s">
        <v>1668</v>
      </c>
      <c r="B1628" s="2">
        <v>45126</v>
      </c>
      <c r="C1628" s="13" t="str">
        <f>TEXT(bbdd_Social_Media_Trends[[#This Row],[Post_Date]],"aaaa-mm")</f>
        <v>2023-07</v>
      </c>
      <c r="D1628" s="1" t="s">
        <v>24</v>
      </c>
      <c r="E1628" s="1" t="s">
        <v>19</v>
      </c>
      <c r="F1628" s="1" t="s">
        <v>36</v>
      </c>
      <c r="G1628" s="1" t="s">
        <v>50</v>
      </c>
      <c r="H1628">
        <v>4582495</v>
      </c>
      <c r="I1628">
        <v>64321</v>
      </c>
      <c r="J1628">
        <v>94120</v>
      </c>
      <c r="K1628">
        <v>12939</v>
      </c>
      <c r="L1628">
        <f>bbdd_Social_Media_Trends[[#This Row],[Likes]]+bbdd_Social_Media_Trends[[#This Row],[Shares]]+bbdd_Social_Media_Trends[[#This Row],[Comments]]</f>
        <v>171380</v>
      </c>
      <c r="M1628">
        <f>bbdd_Social_Media_Trends[[#This Row],[Interactions]]/bbdd_Social_Media_Trends[[#This Row],[Views]]</f>
        <v>3.739884058793299E-2</v>
      </c>
      <c r="N1628" s="1" t="s">
        <v>29</v>
      </c>
      <c r="O1628" s="4">
        <f t="shared" si="25"/>
        <v>0</v>
      </c>
    </row>
    <row r="1629" spans="1:15">
      <c r="A1629" s="1" t="s">
        <v>1669</v>
      </c>
      <c r="B1629" s="2">
        <v>44684</v>
      </c>
      <c r="C1629" s="13" t="str">
        <f>TEXT(bbdd_Social_Media_Trends[[#This Row],[Post_Date]],"aaaa-mm")</f>
        <v>2022-05</v>
      </c>
      <c r="D1629" s="1" t="s">
        <v>12</v>
      </c>
      <c r="E1629" s="1" t="s">
        <v>52</v>
      </c>
      <c r="F1629" s="1" t="s">
        <v>20</v>
      </c>
      <c r="G1629" s="1" t="s">
        <v>25</v>
      </c>
      <c r="H1629">
        <v>1707223</v>
      </c>
      <c r="I1629">
        <v>69921</v>
      </c>
      <c r="J1629">
        <v>5348</v>
      </c>
      <c r="K1629">
        <v>27889</v>
      </c>
      <c r="L1629">
        <f>bbdd_Social_Media_Trends[[#This Row],[Likes]]+bbdd_Social_Media_Trends[[#This Row],[Shares]]+bbdd_Social_Media_Trends[[#This Row],[Comments]]</f>
        <v>103158</v>
      </c>
      <c r="M1629">
        <f>bbdd_Social_Media_Trends[[#This Row],[Interactions]]/bbdd_Social_Media_Trends[[#This Row],[Views]]</f>
        <v>6.042444367256064E-2</v>
      </c>
      <c r="N1629" s="1" t="s">
        <v>29</v>
      </c>
      <c r="O1629" s="4">
        <f t="shared" si="25"/>
        <v>0</v>
      </c>
    </row>
    <row r="1630" spans="1:15">
      <c r="A1630" s="1" t="s">
        <v>1670</v>
      </c>
      <c r="B1630" s="2">
        <v>44792</v>
      </c>
      <c r="C1630" s="13" t="str">
        <f>TEXT(bbdd_Social_Media_Trends[[#This Row],[Post_Date]],"aaaa-mm")</f>
        <v>2022-08</v>
      </c>
      <c r="D1630" s="1" t="s">
        <v>12</v>
      </c>
      <c r="E1630" s="1" t="s">
        <v>57</v>
      </c>
      <c r="F1630" s="1" t="s">
        <v>20</v>
      </c>
      <c r="G1630" s="1" t="s">
        <v>60</v>
      </c>
      <c r="H1630">
        <v>1451710</v>
      </c>
      <c r="I1630">
        <v>486379</v>
      </c>
      <c r="J1630">
        <v>30071</v>
      </c>
      <c r="K1630">
        <v>10948</v>
      </c>
      <c r="L1630">
        <f>bbdd_Social_Media_Trends[[#This Row],[Likes]]+bbdd_Social_Media_Trends[[#This Row],[Shares]]+bbdd_Social_Media_Trends[[#This Row],[Comments]]</f>
        <v>527398</v>
      </c>
      <c r="M1630">
        <f>bbdd_Social_Media_Trends[[#This Row],[Interactions]]/bbdd_Social_Media_Trends[[#This Row],[Views]]</f>
        <v>0.36329432186869276</v>
      </c>
      <c r="N1630" s="1" t="s">
        <v>16</v>
      </c>
      <c r="O1630" s="4">
        <f t="shared" si="25"/>
        <v>0</v>
      </c>
    </row>
    <row r="1631" spans="1:15">
      <c r="A1631" s="1" t="s">
        <v>1671</v>
      </c>
      <c r="B1631" s="2">
        <v>45016</v>
      </c>
      <c r="C1631" s="13" t="str">
        <f>TEXT(bbdd_Social_Media_Trends[[#This Row],[Post_Date]],"aaaa-mm")</f>
        <v>2023-03</v>
      </c>
      <c r="D1631" s="1" t="s">
        <v>24</v>
      </c>
      <c r="E1631" s="1" t="s">
        <v>31</v>
      </c>
      <c r="F1631" s="1" t="s">
        <v>47</v>
      </c>
      <c r="G1631" s="1" t="s">
        <v>60</v>
      </c>
      <c r="H1631">
        <v>2110402</v>
      </c>
      <c r="I1631">
        <v>189604</v>
      </c>
      <c r="J1631">
        <v>40737</v>
      </c>
      <c r="K1631">
        <v>13834</v>
      </c>
      <c r="L1631">
        <f>bbdd_Social_Media_Trends[[#This Row],[Likes]]+bbdd_Social_Media_Trends[[#This Row],[Shares]]+bbdd_Social_Media_Trends[[#This Row],[Comments]]</f>
        <v>244175</v>
      </c>
      <c r="M1631">
        <f>bbdd_Social_Media_Trends[[#This Row],[Interactions]]/bbdd_Social_Media_Trends[[#This Row],[Views]]</f>
        <v>0.11570070536324359</v>
      </c>
      <c r="N1631" s="1" t="s">
        <v>16</v>
      </c>
      <c r="O1631" s="4">
        <f t="shared" si="25"/>
        <v>0</v>
      </c>
    </row>
    <row r="1632" spans="1:15">
      <c r="A1632" s="1" t="s">
        <v>1672</v>
      </c>
      <c r="B1632" s="2">
        <v>44598</v>
      </c>
      <c r="C1632" s="13" t="str">
        <f>TEXT(bbdd_Social_Media_Trends[[#This Row],[Post_Date]],"aaaa-mm")</f>
        <v>2022-02</v>
      </c>
      <c r="D1632" s="1" t="s">
        <v>24</v>
      </c>
      <c r="E1632" s="1" t="s">
        <v>31</v>
      </c>
      <c r="F1632" s="1" t="s">
        <v>32</v>
      </c>
      <c r="G1632" s="1" t="s">
        <v>50</v>
      </c>
      <c r="H1632">
        <v>4745366</v>
      </c>
      <c r="I1632">
        <v>432269</v>
      </c>
      <c r="J1632">
        <v>60416</v>
      </c>
      <c r="K1632">
        <v>6857</v>
      </c>
      <c r="L1632">
        <f>bbdd_Social_Media_Trends[[#This Row],[Likes]]+bbdd_Social_Media_Trends[[#This Row],[Shares]]+bbdd_Social_Media_Trends[[#This Row],[Comments]]</f>
        <v>499542</v>
      </c>
      <c r="M1632">
        <f>bbdd_Social_Media_Trends[[#This Row],[Interactions]]/bbdd_Social_Media_Trends[[#This Row],[Views]]</f>
        <v>0.1052694354871679</v>
      </c>
      <c r="N1632" s="1" t="s">
        <v>16</v>
      </c>
      <c r="O1632" s="4">
        <f t="shared" si="25"/>
        <v>0</v>
      </c>
    </row>
    <row r="1633" spans="1:15">
      <c r="A1633" s="1" t="s">
        <v>1673</v>
      </c>
      <c r="B1633" s="2">
        <v>45169</v>
      </c>
      <c r="C1633" s="13" t="str">
        <f>TEXT(bbdd_Social_Media_Trends[[#This Row],[Post_Date]],"aaaa-mm")</f>
        <v>2023-08</v>
      </c>
      <c r="D1633" s="1" t="s">
        <v>12</v>
      </c>
      <c r="E1633" s="1" t="s">
        <v>57</v>
      </c>
      <c r="F1633" s="1" t="s">
        <v>20</v>
      </c>
      <c r="G1633" s="1" t="s">
        <v>60</v>
      </c>
      <c r="H1633">
        <v>2049721</v>
      </c>
      <c r="I1633">
        <v>268966</v>
      </c>
      <c r="J1633">
        <v>85659</v>
      </c>
      <c r="K1633">
        <v>5658</v>
      </c>
      <c r="L1633">
        <f>bbdd_Social_Media_Trends[[#This Row],[Likes]]+bbdd_Social_Media_Trends[[#This Row],[Shares]]+bbdd_Social_Media_Trends[[#This Row],[Comments]]</f>
        <v>360283</v>
      </c>
      <c r="M1633">
        <f>bbdd_Social_Media_Trends[[#This Row],[Interactions]]/bbdd_Social_Media_Trends[[#This Row],[Views]]</f>
        <v>0.17577172698137941</v>
      </c>
      <c r="N1633" s="1" t="s">
        <v>16</v>
      </c>
      <c r="O1633" s="4">
        <f t="shared" si="25"/>
        <v>0</v>
      </c>
    </row>
    <row r="1634" spans="1:15">
      <c r="A1634" s="1" t="s">
        <v>1674</v>
      </c>
      <c r="B1634" s="2">
        <v>44809</v>
      </c>
      <c r="C1634" s="13" t="str">
        <f>TEXT(bbdd_Social_Media_Trends[[#This Row],[Post_Date]],"aaaa-mm")</f>
        <v>2022-09</v>
      </c>
      <c r="D1634" s="1" t="s">
        <v>27</v>
      </c>
      <c r="E1634" s="1" t="s">
        <v>31</v>
      </c>
      <c r="F1634" s="1" t="s">
        <v>41</v>
      </c>
      <c r="G1634" s="1" t="s">
        <v>21</v>
      </c>
      <c r="H1634">
        <v>4646660</v>
      </c>
      <c r="I1634">
        <v>449894</v>
      </c>
      <c r="J1634">
        <v>57521</v>
      </c>
      <c r="K1634">
        <v>37427</v>
      </c>
      <c r="L1634">
        <f>bbdd_Social_Media_Trends[[#This Row],[Likes]]+bbdd_Social_Media_Trends[[#This Row],[Shares]]+bbdd_Social_Media_Trends[[#This Row],[Comments]]</f>
        <v>544842</v>
      </c>
      <c r="M1634">
        <f>bbdd_Social_Media_Trends[[#This Row],[Interactions]]/bbdd_Social_Media_Trends[[#This Row],[Views]]</f>
        <v>0.11725454412416661</v>
      </c>
      <c r="N1634" s="1" t="s">
        <v>16</v>
      </c>
      <c r="O1634" s="4">
        <f t="shared" si="25"/>
        <v>0</v>
      </c>
    </row>
    <row r="1635" spans="1:15">
      <c r="A1635" s="1" t="s">
        <v>1675</v>
      </c>
      <c r="B1635" s="2">
        <v>45144</v>
      </c>
      <c r="C1635" s="13" t="str">
        <f>TEXT(bbdd_Social_Media_Trends[[#This Row],[Post_Date]],"aaaa-mm")</f>
        <v>2023-08</v>
      </c>
      <c r="D1635" s="1" t="s">
        <v>24</v>
      </c>
      <c r="E1635" s="1" t="s">
        <v>39</v>
      </c>
      <c r="F1635" s="1" t="s">
        <v>20</v>
      </c>
      <c r="G1635" s="1" t="s">
        <v>21</v>
      </c>
      <c r="H1635">
        <v>2479459</v>
      </c>
      <c r="I1635">
        <v>142403</v>
      </c>
      <c r="J1635">
        <v>78204</v>
      </c>
      <c r="K1635">
        <v>9039</v>
      </c>
      <c r="L1635">
        <f>bbdd_Social_Media_Trends[[#This Row],[Likes]]+bbdd_Social_Media_Trends[[#This Row],[Shares]]+bbdd_Social_Media_Trends[[#This Row],[Comments]]</f>
        <v>229646</v>
      </c>
      <c r="M1635">
        <f>bbdd_Social_Media_Trends[[#This Row],[Interactions]]/bbdd_Social_Media_Trends[[#This Row],[Views]]</f>
        <v>9.2619398021907204E-2</v>
      </c>
      <c r="N1635" s="1" t="s">
        <v>16</v>
      </c>
      <c r="O1635" s="4">
        <f t="shared" si="25"/>
        <v>0</v>
      </c>
    </row>
    <row r="1636" spans="1:15">
      <c r="A1636" s="1" t="s">
        <v>1676</v>
      </c>
      <c r="B1636" s="2">
        <v>44977</v>
      </c>
      <c r="C1636" s="13" t="str">
        <f>TEXT(bbdd_Social_Media_Trends[[#This Row],[Post_Date]],"aaaa-mm")</f>
        <v>2023-02</v>
      </c>
      <c r="D1636" s="1" t="s">
        <v>12</v>
      </c>
      <c r="E1636" s="1" t="s">
        <v>13</v>
      </c>
      <c r="F1636" s="1" t="s">
        <v>14</v>
      </c>
      <c r="G1636" s="1" t="s">
        <v>28</v>
      </c>
      <c r="H1636">
        <v>1888760</v>
      </c>
      <c r="I1636">
        <v>461087</v>
      </c>
      <c r="J1636">
        <v>43011</v>
      </c>
      <c r="K1636">
        <v>22628</v>
      </c>
      <c r="L1636">
        <f>bbdd_Social_Media_Trends[[#This Row],[Likes]]+bbdd_Social_Media_Trends[[#This Row],[Shares]]+bbdd_Social_Media_Trends[[#This Row],[Comments]]</f>
        <v>526726</v>
      </c>
      <c r="M1636">
        <f>bbdd_Social_Media_Trends[[#This Row],[Interactions]]/bbdd_Social_Media_Trends[[#This Row],[Views]]</f>
        <v>0.27887397022385058</v>
      </c>
      <c r="N1636" s="1" t="s">
        <v>16</v>
      </c>
      <c r="O1636" s="4">
        <f t="shared" si="25"/>
        <v>0</v>
      </c>
    </row>
    <row r="1637" spans="1:15">
      <c r="A1637" s="1" t="s">
        <v>1677</v>
      </c>
      <c r="B1637" s="2">
        <v>45051</v>
      </c>
      <c r="C1637" s="13" t="str">
        <f>TEXT(bbdd_Social_Media_Trends[[#This Row],[Post_Date]],"aaaa-mm")</f>
        <v>2023-05</v>
      </c>
      <c r="D1637" s="1" t="s">
        <v>27</v>
      </c>
      <c r="E1637" s="1" t="s">
        <v>39</v>
      </c>
      <c r="F1637" s="1" t="s">
        <v>14</v>
      </c>
      <c r="G1637" s="1" t="s">
        <v>37</v>
      </c>
      <c r="H1637">
        <v>261709</v>
      </c>
      <c r="I1637">
        <v>433301</v>
      </c>
      <c r="J1637">
        <v>20171</v>
      </c>
      <c r="K1637">
        <v>13866</v>
      </c>
      <c r="L1637">
        <f>bbdd_Social_Media_Trends[[#This Row],[Likes]]+bbdd_Social_Media_Trends[[#This Row],[Shares]]+bbdd_Social_Media_Trends[[#This Row],[Comments]]</f>
        <v>467338</v>
      </c>
      <c r="M1637">
        <f>bbdd_Social_Media_Trends[[#This Row],[Interactions]]/bbdd_Social_Media_Trends[[#This Row],[Views]]</f>
        <v>1.7857161962332209</v>
      </c>
      <c r="N1637" s="1" t="s">
        <v>16</v>
      </c>
      <c r="O1637" s="4">
        <f t="shared" si="25"/>
        <v>0</v>
      </c>
    </row>
    <row r="1638" spans="1:15">
      <c r="A1638" s="1" t="s">
        <v>1678</v>
      </c>
      <c r="B1638" s="2">
        <v>45000</v>
      </c>
      <c r="C1638" s="13" t="str">
        <f>TEXT(bbdd_Social_Media_Trends[[#This Row],[Post_Date]],"aaaa-mm")</f>
        <v>2023-03</v>
      </c>
      <c r="D1638" s="1" t="s">
        <v>24</v>
      </c>
      <c r="E1638" s="1" t="s">
        <v>13</v>
      </c>
      <c r="F1638" s="1" t="s">
        <v>36</v>
      </c>
      <c r="G1638" s="1" t="s">
        <v>21</v>
      </c>
      <c r="H1638">
        <v>2812314</v>
      </c>
      <c r="I1638">
        <v>74309</v>
      </c>
      <c r="J1638">
        <v>1044</v>
      </c>
      <c r="K1638">
        <v>11855</v>
      </c>
      <c r="L1638">
        <f>bbdd_Social_Media_Trends[[#This Row],[Likes]]+bbdd_Social_Media_Trends[[#This Row],[Shares]]+bbdd_Social_Media_Trends[[#This Row],[Comments]]</f>
        <v>87208</v>
      </c>
      <c r="M1638">
        <f>bbdd_Social_Media_Trends[[#This Row],[Interactions]]/bbdd_Social_Media_Trends[[#This Row],[Views]]</f>
        <v>3.100933963988374E-2</v>
      </c>
      <c r="N1638" s="1" t="s">
        <v>16</v>
      </c>
      <c r="O1638" s="4">
        <f t="shared" si="25"/>
        <v>0</v>
      </c>
    </row>
    <row r="1639" spans="1:15">
      <c r="A1639" s="1" t="s">
        <v>1679</v>
      </c>
      <c r="B1639" s="2">
        <v>44899</v>
      </c>
      <c r="C1639" s="13" t="str">
        <f>TEXT(bbdd_Social_Media_Trends[[#This Row],[Post_Date]],"aaaa-mm")</f>
        <v>2022-12</v>
      </c>
      <c r="D1639" s="1" t="s">
        <v>27</v>
      </c>
      <c r="E1639" s="1" t="s">
        <v>31</v>
      </c>
      <c r="F1639" s="1" t="s">
        <v>20</v>
      </c>
      <c r="G1639" s="1" t="s">
        <v>44</v>
      </c>
      <c r="H1639">
        <v>3497312</v>
      </c>
      <c r="I1639">
        <v>27448</v>
      </c>
      <c r="J1639">
        <v>94037</v>
      </c>
      <c r="K1639">
        <v>20054</v>
      </c>
      <c r="L1639">
        <f>bbdd_Social_Media_Trends[[#This Row],[Likes]]+bbdd_Social_Media_Trends[[#This Row],[Shares]]+bbdd_Social_Media_Trends[[#This Row],[Comments]]</f>
        <v>141539</v>
      </c>
      <c r="M1639">
        <f>bbdd_Social_Media_Trends[[#This Row],[Interactions]]/bbdd_Social_Media_Trends[[#This Row],[Views]]</f>
        <v>4.0470795856932411E-2</v>
      </c>
      <c r="N1639" s="1" t="s">
        <v>29</v>
      </c>
      <c r="O1639" s="4">
        <f t="shared" si="25"/>
        <v>0</v>
      </c>
    </row>
    <row r="1640" spans="1:15">
      <c r="A1640" s="1" t="s">
        <v>1680</v>
      </c>
      <c r="B1640" s="2">
        <v>44725</v>
      </c>
      <c r="C1640" s="13" t="str">
        <f>TEXT(bbdd_Social_Media_Trends[[#This Row],[Post_Date]],"aaaa-mm")</f>
        <v>2022-06</v>
      </c>
      <c r="D1640" s="1" t="s">
        <v>24</v>
      </c>
      <c r="E1640" s="1" t="s">
        <v>57</v>
      </c>
      <c r="F1640" s="1" t="s">
        <v>36</v>
      </c>
      <c r="G1640" s="1" t="s">
        <v>50</v>
      </c>
      <c r="H1640">
        <v>731918</v>
      </c>
      <c r="I1640">
        <v>405408</v>
      </c>
      <c r="J1640">
        <v>33684</v>
      </c>
      <c r="K1640">
        <v>24680</v>
      </c>
      <c r="L1640">
        <f>bbdd_Social_Media_Trends[[#This Row],[Likes]]+bbdd_Social_Media_Trends[[#This Row],[Shares]]+bbdd_Social_Media_Trends[[#This Row],[Comments]]</f>
        <v>463772</v>
      </c>
      <c r="M1640">
        <f>bbdd_Social_Media_Trends[[#This Row],[Interactions]]/bbdd_Social_Media_Trends[[#This Row],[Views]]</f>
        <v>0.63363928746116371</v>
      </c>
      <c r="N1640" s="1" t="s">
        <v>16</v>
      </c>
      <c r="O1640" s="4">
        <f t="shared" si="25"/>
        <v>0</v>
      </c>
    </row>
    <row r="1641" spans="1:15">
      <c r="A1641" s="1" t="s">
        <v>1681</v>
      </c>
      <c r="B1641" s="2">
        <v>45271</v>
      </c>
      <c r="C1641" s="13" t="str">
        <f>TEXT(bbdd_Social_Media_Trends[[#This Row],[Post_Date]],"aaaa-mm")</f>
        <v>2023-12</v>
      </c>
      <c r="D1641" s="1" t="s">
        <v>24</v>
      </c>
      <c r="E1641" s="1" t="s">
        <v>49</v>
      </c>
      <c r="F1641" s="1" t="s">
        <v>41</v>
      </c>
      <c r="G1641" s="1" t="s">
        <v>60</v>
      </c>
      <c r="H1641">
        <v>2000395</v>
      </c>
      <c r="I1641">
        <v>191198</v>
      </c>
      <c r="J1641">
        <v>63578</v>
      </c>
      <c r="K1641">
        <v>6326</v>
      </c>
      <c r="L1641">
        <f>bbdd_Social_Media_Trends[[#This Row],[Likes]]+bbdd_Social_Media_Trends[[#This Row],[Shares]]+bbdd_Social_Media_Trends[[#This Row],[Comments]]</f>
        <v>261102</v>
      </c>
      <c r="M1641">
        <f>bbdd_Social_Media_Trends[[#This Row],[Interactions]]/bbdd_Social_Media_Trends[[#This Row],[Views]]</f>
        <v>0.13052522126879942</v>
      </c>
      <c r="N1641" s="1" t="s">
        <v>22</v>
      </c>
      <c r="O1641" s="4">
        <f t="shared" si="25"/>
        <v>0</v>
      </c>
    </row>
    <row r="1642" spans="1:15">
      <c r="A1642" s="1" t="s">
        <v>1682</v>
      </c>
      <c r="B1642" s="2">
        <v>45242</v>
      </c>
      <c r="C1642" s="13" t="str">
        <f>TEXT(bbdd_Social_Media_Trends[[#This Row],[Post_Date]],"aaaa-mm")</f>
        <v>2023-11</v>
      </c>
      <c r="D1642" s="1" t="s">
        <v>12</v>
      </c>
      <c r="E1642" s="1" t="s">
        <v>13</v>
      </c>
      <c r="F1642" s="1" t="s">
        <v>32</v>
      </c>
      <c r="G1642" s="1" t="s">
        <v>50</v>
      </c>
      <c r="H1642">
        <v>2940659</v>
      </c>
      <c r="I1642">
        <v>29714</v>
      </c>
      <c r="J1642">
        <v>29002</v>
      </c>
      <c r="K1642">
        <v>45381</v>
      </c>
      <c r="L1642">
        <f>bbdd_Social_Media_Trends[[#This Row],[Likes]]+bbdd_Social_Media_Trends[[#This Row],[Shares]]+bbdd_Social_Media_Trends[[#This Row],[Comments]]</f>
        <v>104097</v>
      </c>
      <c r="M1642">
        <f>bbdd_Social_Media_Trends[[#This Row],[Interactions]]/bbdd_Social_Media_Trends[[#This Row],[Views]]</f>
        <v>3.5399208136679565E-2</v>
      </c>
      <c r="N1642" s="1" t="s">
        <v>22</v>
      </c>
      <c r="O1642" s="4">
        <f t="shared" si="25"/>
        <v>0</v>
      </c>
    </row>
    <row r="1643" spans="1:15">
      <c r="A1643" s="1" t="s">
        <v>1683</v>
      </c>
      <c r="B1643" s="2">
        <v>45188</v>
      </c>
      <c r="C1643" s="13" t="str">
        <f>TEXT(bbdd_Social_Media_Trends[[#This Row],[Post_Date]],"aaaa-mm")</f>
        <v>2023-09</v>
      </c>
      <c r="D1643" s="1" t="s">
        <v>12</v>
      </c>
      <c r="E1643" s="1" t="s">
        <v>49</v>
      </c>
      <c r="F1643" s="1" t="s">
        <v>14</v>
      </c>
      <c r="G1643" s="1" t="s">
        <v>44</v>
      </c>
      <c r="H1643">
        <v>2734409</v>
      </c>
      <c r="I1643">
        <v>357486</v>
      </c>
      <c r="J1643">
        <v>35102</v>
      </c>
      <c r="K1643">
        <v>40977</v>
      </c>
      <c r="L1643">
        <f>bbdd_Social_Media_Trends[[#This Row],[Likes]]+bbdd_Social_Media_Trends[[#This Row],[Shares]]+bbdd_Social_Media_Trends[[#This Row],[Comments]]</f>
        <v>433565</v>
      </c>
      <c r="M1643">
        <f>bbdd_Social_Media_Trends[[#This Row],[Interactions]]/bbdd_Social_Media_Trends[[#This Row],[Views]]</f>
        <v>0.15855894271851798</v>
      </c>
      <c r="N1643" s="1" t="s">
        <v>29</v>
      </c>
      <c r="O1643" s="4">
        <f t="shared" si="25"/>
        <v>0</v>
      </c>
    </row>
    <row r="1644" spans="1:15">
      <c r="A1644" s="1" t="s">
        <v>1684</v>
      </c>
      <c r="B1644" s="2">
        <v>45148</v>
      </c>
      <c r="C1644" s="13" t="str">
        <f>TEXT(bbdd_Social_Media_Trends[[#This Row],[Post_Date]],"aaaa-mm")</f>
        <v>2023-08</v>
      </c>
      <c r="D1644" s="1" t="s">
        <v>24</v>
      </c>
      <c r="E1644" s="1" t="s">
        <v>57</v>
      </c>
      <c r="F1644" s="1" t="s">
        <v>41</v>
      </c>
      <c r="G1644" s="1" t="s">
        <v>44</v>
      </c>
      <c r="H1644">
        <v>4562050</v>
      </c>
      <c r="I1644">
        <v>48226</v>
      </c>
      <c r="J1644">
        <v>85609</v>
      </c>
      <c r="K1644">
        <v>32371</v>
      </c>
      <c r="L1644">
        <f>bbdd_Social_Media_Trends[[#This Row],[Likes]]+bbdd_Social_Media_Trends[[#This Row],[Shares]]+bbdd_Social_Media_Trends[[#This Row],[Comments]]</f>
        <v>166206</v>
      </c>
      <c r="M1644">
        <f>bbdd_Social_Media_Trends[[#This Row],[Interactions]]/bbdd_Social_Media_Trends[[#This Row],[Views]]</f>
        <v>3.643230565206431E-2</v>
      </c>
      <c r="N1644" s="1" t="s">
        <v>29</v>
      </c>
      <c r="O1644" s="4">
        <f t="shared" si="25"/>
        <v>0</v>
      </c>
    </row>
    <row r="1645" spans="1:15">
      <c r="A1645" s="1" t="s">
        <v>1685</v>
      </c>
      <c r="B1645" s="2">
        <v>44792</v>
      </c>
      <c r="C1645" s="13" t="str">
        <f>TEXT(bbdd_Social_Media_Trends[[#This Row],[Post_Date]],"aaaa-mm")</f>
        <v>2022-08</v>
      </c>
      <c r="D1645" s="1" t="s">
        <v>12</v>
      </c>
      <c r="E1645" s="1" t="s">
        <v>46</v>
      </c>
      <c r="F1645" s="1" t="s">
        <v>14</v>
      </c>
      <c r="G1645" s="1" t="s">
        <v>21</v>
      </c>
      <c r="H1645">
        <v>4855797</v>
      </c>
      <c r="I1645">
        <v>70587</v>
      </c>
      <c r="J1645">
        <v>33841</v>
      </c>
      <c r="K1645">
        <v>28587</v>
      </c>
      <c r="L1645">
        <f>bbdd_Social_Media_Trends[[#This Row],[Likes]]+bbdd_Social_Media_Trends[[#This Row],[Shares]]+bbdd_Social_Media_Trends[[#This Row],[Comments]]</f>
        <v>133015</v>
      </c>
      <c r="M1645">
        <f>bbdd_Social_Media_Trends[[#This Row],[Interactions]]/bbdd_Social_Media_Trends[[#This Row],[Views]]</f>
        <v>2.7393031463218087E-2</v>
      </c>
      <c r="N1645" s="1" t="s">
        <v>16</v>
      </c>
      <c r="O1645" s="4">
        <f t="shared" si="25"/>
        <v>0</v>
      </c>
    </row>
    <row r="1646" spans="1:15">
      <c r="A1646" s="1" t="s">
        <v>1686</v>
      </c>
      <c r="B1646" s="2">
        <v>45062</v>
      </c>
      <c r="C1646" s="13" t="str">
        <f>TEXT(bbdd_Social_Media_Trends[[#This Row],[Post_Date]],"aaaa-mm")</f>
        <v>2023-05</v>
      </c>
      <c r="D1646" s="1" t="s">
        <v>24</v>
      </c>
      <c r="E1646" s="1" t="s">
        <v>52</v>
      </c>
      <c r="F1646" s="1" t="s">
        <v>47</v>
      </c>
      <c r="G1646" s="1" t="s">
        <v>50</v>
      </c>
      <c r="H1646">
        <v>3399334</v>
      </c>
      <c r="I1646">
        <v>231513</v>
      </c>
      <c r="J1646">
        <v>21754</v>
      </c>
      <c r="K1646">
        <v>40671</v>
      </c>
      <c r="L1646">
        <f>bbdd_Social_Media_Trends[[#This Row],[Likes]]+bbdd_Social_Media_Trends[[#This Row],[Shares]]+bbdd_Social_Media_Trends[[#This Row],[Comments]]</f>
        <v>293938</v>
      </c>
      <c r="M1646">
        <f>bbdd_Social_Media_Trends[[#This Row],[Interactions]]/bbdd_Social_Media_Trends[[#This Row],[Views]]</f>
        <v>8.6469290749305594E-2</v>
      </c>
      <c r="N1646" s="1" t="s">
        <v>29</v>
      </c>
      <c r="O1646" s="4">
        <f t="shared" si="25"/>
        <v>0</v>
      </c>
    </row>
    <row r="1647" spans="1:15">
      <c r="A1647" s="1" t="s">
        <v>1687</v>
      </c>
      <c r="B1647" s="2">
        <v>44808</v>
      </c>
      <c r="C1647" s="13" t="str">
        <f>TEXT(bbdd_Social_Media_Trends[[#This Row],[Post_Date]],"aaaa-mm")</f>
        <v>2022-09</v>
      </c>
      <c r="D1647" s="1" t="s">
        <v>18</v>
      </c>
      <c r="E1647" s="1" t="s">
        <v>59</v>
      </c>
      <c r="F1647" s="1" t="s">
        <v>32</v>
      </c>
      <c r="G1647" s="1" t="s">
        <v>28</v>
      </c>
      <c r="H1647">
        <v>2149093</v>
      </c>
      <c r="I1647">
        <v>4283</v>
      </c>
      <c r="J1647">
        <v>97823</v>
      </c>
      <c r="K1647">
        <v>25162</v>
      </c>
      <c r="L1647">
        <f>bbdd_Social_Media_Trends[[#This Row],[Likes]]+bbdd_Social_Media_Trends[[#This Row],[Shares]]+bbdd_Social_Media_Trends[[#This Row],[Comments]]</f>
        <v>127268</v>
      </c>
      <c r="M1647">
        <f>bbdd_Social_Media_Trends[[#This Row],[Interactions]]/bbdd_Social_Media_Trends[[#This Row],[Views]]</f>
        <v>5.921940092867084E-2</v>
      </c>
      <c r="N1647" s="1" t="s">
        <v>22</v>
      </c>
      <c r="O1647" s="4">
        <f t="shared" si="25"/>
        <v>0</v>
      </c>
    </row>
    <row r="1648" spans="1:15">
      <c r="A1648" s="1" t="s">
        <v>1688</v>
      </c>
      <c r="B1648" s="2">
        <v>45065</v>
      </c>
      <c r="C1648" s="13" t="str">
        <f>TEXT(bbdd_Social_Media_Trends[[#This Row],[Post_Date]],"aaaa-mm")</f>
        <v>2023-05</v>
      </c>
      <c r="D1648" s="1" t="s">
        <v>27</v>
      </c>
      <c r="E1648" s="1" t="s">
        <v>59</v>
      </c>
      <c r="F1648" s="1" t="s">
        <v>20</v>
      </c>
      <c r="G1648" s="1" t="s">
        <v>15</v>
      </c>
      <c r="H1648">
        <v>4020003</v>
      </c>
      <c r="I1648">
        <v>292915</v>
      </c>
      <c r="J1648">
        <v>66714</v>
      </c>
      <c r="K1648">
        <v>16223</v>
      </c>
      <c r="L1648">
        <f>bbdd_Social_Media_Trends[[#This Row],[Likes]]+bbdd_Social_Media_Trends[[#This Row],[Shares]]+bbdd_Social_Media_Trends[[#This Row],[Comments]]</f>
        <v>375852</v>
      </c>
      <c r="M1648">
        <f>bbdd_Social_Media_Trends[[#This Row],[Interactions]]/bbdd_Social_Media_Trends[[#This Row],[Views]]</f>
        <v>9.3495452615333874E-2</v>
      </c>
      <c r="N1648" s="1" t="s">
        <v>16</v>
      </c>
      <c r="O1648" s="4">
        <f t="shared" si="25"/>
        <v>0</v>
      </c>
    </row>
    <row r="1649" spans="1:15">
      <c r="A1649" s="1" t="s">
        <v>1689</v>
      </c>
      <c r="B1649" s="2">
        <v>44811</v>
      </c>
      <c r="C1649" s="13" t="str">
        <f>TEXT(bbdd_Social_Media_Trends[[#This Row],[Post_Date]],"aaaa-mm")</f>
        <v>2022-09</v>
      </c>
      <c r="D1649" s="1" t="s">
        <v>24</v>
      </c>
      <c r="E1649" s="1" t="s">
        <v>13</v>
      </c>
      <c r="F1649" s="1" t="s">
        <v>20</v>
      </c>
      <c r="G1649" s="1" t="s">
        <v>37</v>
      </c>
      <c r="H1649">
        <v>752268</v>
      </c>
      <c r="I1649">
        <v>50734</v>
      </c>
      <c r="J1649">
        <v>89891</v>
      </c>
      <c r="K1649">
        <v>9399</v>
      </c>
      <c r="L1649">
        <f>bbdd_Social_Media_Trends[[#This Row],[Likes]]+bbdd_Social_Media_Trends[[#This Row],[Shares]]+bbdd_Social_Media_Trends[[#This Row],[Comments]]</f>
        <v>150024</v>
      </c>
      <c r="M1649">
        <f>bbdd_Social_Media_Trends[[#This Row],[Interactions]]/bbdd_Social_Media_Trends[[#This Row],[Views]]</f>
        <v>0.19942892692497888</v>
      </c>
      <c r="N1649" s="1" t="s">
        <v>16</v>
      </c>
      <c r="O1649" s="4">
        <f t="shared" si="25"/>
        <v>0</v>
      </c>
    </row>
    <row r="1650" spans="1:15">
      <c r="A1650" s="1" t="s">
        <v>1690</v>
      </c>
      <c r="B1650" s="2">
        <v>44714</v>
      </c>
      <c r="C1650" s="13" t="str">
        <f>TEXT(bbdd_Social_Media_Trends[[#This Row],[Post_Date]],"aaaa-mm")</f>
        <v>2022-06</v>
      </c>
      <c r="D1650" s="1" t="s">
        <v>27</v>
      </c>
      <c r="E1650" s="1" t="s">
        <v>13</v>
      </c>
      <c r="F1650" s="1" t="s">
        <v>36</v>
      </c>
      <c r="G1650" s="1" t="s">
        <v>60</v>
      </c>
      <c r="H1650">
        <v>1085319</v>
      </c>
      <c r="I1650">
        <v>225410</v>
      </c>
      <c r="J1650">
        <v>83973</v>
      </c>
      <c r="K1650">
        <v>9673</v>
      </c>
      <c r="L1650">
        <f>bbdd_Social_Media_Trends[[#This Row],[Likes]]+bbdd_Social_Media_Trends[[#This Row],[Shares]]+bbdd_Social_Media_Trends[[#This Row],[Comments]]</f>
        <v>319056</v>
      </c>
      <c r="M1650">
        <f>bbdd_Social_Media_Trends[[#This Row],[Interactions]]/bbdd_Social_Media_Trends[[#This Row],[Views]]</f>
        <v>0.29397439831054278</v>
      </c>
      <c r="N1650" s="1" t="s">
        <v>29</v>
      </c>
      <c r="O1650" s="4">
        <f t="shared" si="25"/>
        <v>0</v>
      </c>
    </row>
    <row r="1651" spans="1:15">
      <c r="A1651" s="1" t="s">
        <v>1691</v>
      </c>
      <c r="B1651" s="2">
        <v>44992</v>
      </c>
      <c r="C1651" s="13" t="str">
        <f>TEXT(bbdd_Social_Media_Trends[[#This Row],[Post_Date]],"aaaa-mm")</f>
        <v>2023-03</v>
      </c>
      <c r="D1651" s="1" t="s">
        <v>27</v>
      </c>
      <c r="E1651" s="1" t="s">
        <v>52</v>
      </c>
      <c r="F1651" s="1" t="s">
        <v>20</v>
      </c>
      <c r="G1651" s="1" t="s">
        <v>28</v>
      </c>
      <c r="H1651">
        <v>4841810</v>
      </c>
      <c r="I1651">
        <v>373052</v>
      </c>
      <c r="J1651">
        <v>32565</v>
      </c>
      <c r="K1651">
        <v>46187</v>
      </c>
      <c r="L1651">
        <f>bbdd_Social_Media_Trends[[#This Row],[Likes]]+bbdd_Social_Media_Trends[[#This Row],[Shares]]+bbdd_Social_Media_Trends[[#This Row],[Comments]]</f>
        <v>451804</v>
      </c>
      <c r="M1651">
        <f>bbdd_Social_Media_Trends[[#This Row],[Interactions]]/bbdd_Social_Media_Trends[[#This Row],[Views]]</f>
        <v>9.3313037892854125E-2</v>
      </c>
      <c r="N1651" s="1" t="s">
        <v>22</v>
      </c>
      <c r="O1651" s="4">
        <f t="shared" si="25"/>
        <v>0</v>
      </c>
    </row>
    <row r="1652" spans="1:15">
      <c r="A1652" s="1" t="s">
        <v>1692</v>
      </c>
      <c r="B1652" s="2">
        <v>44891</v>
      </c>
      <c r="C1652" s="13" t="str">
        <f>TEXT(bbdd_Social_Media_Trends[[#This Row],[Post_Date]],"aaaa-mm")</f>
        <v>2022-11</v>
      </c>
      <c r="D1652" s="1" t="s">
        <v>12</v>
      </c>
      <c r="E1652" s="1" t="s">
        <v>59</v>
      </c>
      <c r="F1652" s="1" t="s">
        <v>36</v>
      </c>
      <c r="G1652" s="1" t="s">
        <v>50</v>
      </c>
      <c r="H1652">
        <v>2503297</v>
      </c>
      <c r="I1652">
        <v>250047</v>
      </c>
      <c r="J1652">
        <v>1748</v>
      </c>
      <c r="K1652">
        <v>27674</v>
      </c>
      <c r="L1652">
        <f>bbdd_Social_Media_Trends[[#This Row],[Likes]]+bbdd_Social_Media_Trends[[#This Row],[Shares]]+bbdd_Social_Media_Trends[[#This Row],[Comments]]</f>
        <v>279469</v>
      </c>
      <c r="M1652">
        <f>bbdd_Social_Media_Trends[[#This Row],[Interactions]]/bbdd_Social_Media_Trends[[#This Row],[Views]]</f>
        <v>0.11164036868178247</v>
      </c>
      <c r="N1652" s="1" t="s">
        <v>22</v>
      </c>
      <c r="O1652" s="4">
        <f t="shared" si="25"/>
        <v>0</v>
      </c>
    </row>
    <row r="1653" spans="1:15">
      <c r="A1653" s="1" t="s">
        <v>1693</v>
      </c>
      <c r="B1653" s="2">
        <v>44822</v>
      </c>
      <c r="C1653" s="13" t="str">
        <f>TEXT(bbdd_Social_Media_Trends[[#This Row],[Post_Date]],"aaaa-mm")</f>
        <v>2022-09</v>
      </c>
      <c r="D1653" s="1" t="s">
        <v>12</v>
      </c>
      <c r="E1653" s="1" t="s">
        <v>49</v>
      </c>
      <c r="F1653" s="1" t="s">
        <v>14</v>
      </c>
      <c r="G1653" s="1" t="s">
        <v>60</v>
      </c>
      <c r="H1653">
        <v>3680526</v>
      </c>
      <c r="I1653">
        <v>81081</v>
      </c>
      <c r="J1653">
        <v>6559</v>
      </c>
      <c r="K1653">
        <v>17831</v>
      </c>
      <c r="L1653">
        <f>bbdd_Social_Media_Trends[[#This Row],[Likes]]+bbdd_Social_Media_Trends[[#This Row],[Shares]]+bbdd_Social_Media_Trends[[#This Row],[Comments]]</f>
        <v>105471</v>
      </c>
      <c r="M1653">
        <f>bbdd_Social_Media_Trends[[#This Row],[Interactions]]/bbdd_Social_Media_Trends[[#This Row],[Views]]</f>
        <v>2.8656501815229669E-2</v>
      </c>
      <c r="N1653" s="1" t="s">
        <v>22</v>
      </c>
      <c r="O1653" s="4">
        <f t="shared" si="25"/>
        <v>0</v>
      </c>
    </row>
    <row r="1654" spans="1:15">
      <c r="A1654" s="1" t="s">
        <v>1694</v>
      </c>
      <c r="B1654" s="2">
        <v>44845</v>
      </c>
      <c r="C1654" s="13" t="str">
        <f>TEXT(bbdd_Social_Media_Trends[[#This Row],[Post_Date]],"aaaa-mm")</f>
        <v>2022-10</v>
      </c>
      <c r="D1654" s="1" t="s">
        <v>12</v>
      </c>
      <c r="E1654" s="1" t="s">
        <v>46</v>
      </c>
      <c r="F1654" s="1" t="s">
        <v>14</v>
      </c>
      <c r="G1654" s="1" t="s">
        <v>50</v>
      </c>
      <c r="H1654">
        <v>3917058</v>
      </c>
      <c r="I1654">
        <v>443581</v>
      </c>
      <c r="J1654">
        <v>74974</v>
      </c>
      <c r="K1654">
        <v>25488</v>
      </c>
      <c r="L1654">
        <f>bbdd_Social_Media_Trends[[#This Row],[Likes]]+bbdd_Social_Media_Trends[[#This Row],[Shares]]+bbdd_Social_Media_Trends[[#This Row],[Comments]]</f>
        <v>544043</v>
      </c>
      <c r="M1654">
        <f>bbdd_Social_Media_Trends[[#This Row],[Interactions]]/bbdd_Social_Media_Trends[[#This Row],[Views]]</f>
        <v>0.13889071849331819</v>
      </c>
      <c r="N1654" s="1" t="s">
        <v>22</v>
      </c>
      <c r="O1654" s="4">
        <f t="shared" si="25"/>
        <v>0</v>
      </c>
    </row>
    <row r="1655" spans="1:15">
      <c r="A1655" s="1" t="s">
        <v>1695</v>
      </c>
      <c r="B1655" s="2">
        <v>45089</v>
      </c>
      <c r="C1655" s="13" t="str">
        <f>TEXT(bbdd_Social_Media_Trends[[#This Row],[Post_Date]],"aaaa-mm")</f>
        <v>2023-06</v>
      </c>
      <c r="D1655" s="1" t="s">
        <v>12</v>
      </c>
      <c r="E1655" s="1" t="s">
        <v>49</v>
      </c>
      <c r="F1655" s="1" t="s">
        <v>32</v>
      </c>
      <c r="G1655" s="1" t="s">
        <v>25</v>
      </c>
      <c r="H1655">
        <v>4464275</v>
      </c>
      <c r="I1655">
        <v>97838</v>
      </c>
      <c r="J1655">
        <v>62114</v>
      </c>
      <c r="K1655">
        <v>22434</v>
      </c>
      <c r="L1655">
        <f>bbdd_Social_Media_Trends[[#This Row],[Likes]]+bbdd_Social_Media_Trends[[#This Row],[Shares]]+bbdd_Social_Media_Trends[[#This Row],[Comments]]</f>
        <v>182386</v>
      </c>
      <c r="M1655">
        <f>bbdd_Social_Media_Trends[[#This Row],[Interactions]]/bbdd_Social_Media_Trends[[#This Row],[Views]]</f>
        <v>4.0854562050948923E-2</v>
      </c>
      <c r="N1655" s="1" t="s">
        <v>22</v>
      </c>
      <c r="O1655" s="4">
        <f t="shared" si="25"/>
        <v>0</v>
      </c>
    </row>
    <row r="1656" spans="1:15">
      <c r="A1656" s="1" t="s">
        <v>1696</v>
      </c>
      <c r="B1656" s="2">
        <v>44696</v>
      </c>
      <c r="C1656" s="13" t="str">
        <f>TEXT(bbdd_Social_Media_Trends[[#This Row],[Post_Date]],"aaaa-mm")</f>
        <v>2022-05</v>
      </c>
      <c r="D1656" s="1" t="s">
        <v>27</v>
      </c>
      <c r="E1656" s="1" t="s">
        <v>46</v>
      </c>
      <c r="F1656" s="1" t="s">
        <v>47</v>
      </c>
      <c r="G1656" s="1" t="s">
        <v>15</v>
      </c>
      <c r="H1656">
        <v>4782032</v>
      </c>
      <c r="I1656">
        <v>391629</v>
      </c>
      <c r="J1656">
        <v>93730</v>
      </c>
      <c r="K1656">
        <v>20836</v>
      </c>
      <c r="L1656">
        <f>bbdd_Social_Media_Trends[[#This Row],[Likes]]+bbdd_Social_Media_Trends[[#This Row],[Shares]]+bbdd_Social_Media_Trends[[#This Row],[Comments]]</f>
        <v>506195</v>
      </c>
      <c r="M1656">
        <f>bbdd_Social_Media_Trends[[#This Row],[Interactions]]/bbdd_Social_Media_Trends[[#This Row],[Views]]</f>
        <v>0.10585353673919372</v>
      </c>
      <c r="N1656" s="1" t="s">
        <v>16</v>
      </c>
      <c r="O1656" s="4">
        <f t="shared" si="25"/>
        <v>0</v>
      </c>
    </row>
    <row r="1657" spans="1:15">
      <c r="A1657" s="1" t="s">
        <v>1697</v>
      </c>
      <c r="B1657" s="2">
        <v>44649</v>
      </c>
      <c r="C1657" s="13" t="str">
        <f>TEXT(bbdd_Social_Media_Trends[[#This Row],[Post_Date]],"aaaa-mm")</f>
        <v>2022-03</v>
      </c>
      <c r="D1657" s="1" t="s">
        <v>18</v>
      </c>
      <c r="E1657" s="1" t="s">
        <v>52</v>
      </c>
      <c r="F1657" s="1" t="s">
        <v>36</v>
      </c>
      <c r="G1657" s="1" t="s">
        <v>60</v>
      </c>
      <c r="H1657">
        <v>4141357</v>
      </c>
      <c r="I1657">
        <v>340428</v>
      </c>
      <c r="J1657">
        <v>36529</v>
      </c>
      <c r="K1657">
        <v>4526</v>
      </c>
      <c r="L1657">
        <f>bbdd_Social_Media_Trends[[#This Row],[Likes]]+bbdd_Social_Media_Trends[[#This Row],[Shares]]+bbdd_Social_Media_Trends[[#This Row],[Comments]]</f>
        <v>381483</v>
      </c>
      <c r="M1657">
        <f>bbdd_Social_Media_Trends[[#This Row],[Interactions]]/bbdd_Social_Media_Trends[[#This Row],[Views]]</f>
        <v>9.2115458773537273E-2</v>
      </c>
      <c r="N1657" s="1" t="s">
        <v>16</v>
      </c>
      <c r="O1657" s="4">
        <f t="shared" si="25"/>
        <v>0</v>
      </c>
    </row>
    <row r="1658" spans="1:15">
      <c r="A1658" s="1" t="s">
        <v>1698</v>
      </c>
      <c r="B1658" s="2">
        <v>44762</v>
      </c>
      <c r="C1658" s="13" t="str">
        <f>TEXT(bbdd_Social_Media_Trends[[#This Row],[Post_Date]],"aaaa-mm")</f>
        <v>2022-07</v>
      </c>
      <c r="D1658" s="1" t="s">
        <v>24</v>
      </c>
      <c r="E1658" s="1" t="s">
        <v>52</v>
      </c>
      <c r="F1658" s="1" t="s">
        <v>32</v>
      </c>
      <c r="G1658" s="1" t="s">
        <v>44</v>
      </c>
      <c r="H1658">
        <v>2781286</v>
      </c>
      <c r="I1658">
        <v>186013</v>
      </c>
      <c r="J1658">
        <v>98891</v>
      </c>
      <c r="K1658">
        <v>19768</v>
      </c>
      <c r="L1658">
        <f>bbdd_Social_Media_Trends[[#This Row],[Likes]]+bbdd_Social_Media_Trends[[#This Row],[Shares]]+bbdd_Social_Media_Trends[[#This Row],[Comments]]</f>
        <v>304672</v>
      </c>
      <c r="M1658">
        <f>bbdd_Social_Media_Trends[[#This Row],[Interactions]]/bbdd_Social_Media_Trends[[#This Row],[Views]]</f>
        <v>0.10954357085175706</v>
      </c>
      <c r="N1658" s="1" t="s">
        <v>16</v>
      </c>
      <c r="O1658" s="4">
        <f t="shared" si="25"/>
        <v>0</v>
      </c>
    </row>
    <row r="1659" spans="1:15">
      <c r="A1659" s="1" t="s">
        <v>1699</v>
      </c>
      <c r="B1659" s="2">
        <v>45109</v>
      </c>
      <c r="C1659" s="13" t="str">
        <f>TEXT(bbdd_Social_Media_Trends[[#This Row],[Post_Date]],"aaaa-mm")</f>
        <v>2023-07</v>
      </c>
      <c r="D1659" s="1" t="s">
        <v>18</v>
      </c>
      <c r="E1659" s="1" t="s">
        <v>52</v>
      </c>
      <c r="F1659" s="1" t="s">
        <v>14</v>
      </c>
      <c r="G1659" s="1" t="s">
        <v>37</v>
      </c>
      <c r="H1659">
        <v>1577124</v>
      </c>
      <c r="I1659">
        <v>190567</v>
      </c>
      <c r="J1659">
        <v>91953</v>
      </c>
      <c r="K1659">
        <v>34496</v>
      </c>
      <c r="L1659">
        <f>bbdd_Social_Media_Trends[[#This Row],[Likes]]+bbdd_Social_Media_Trends[[#This Row],[Shares]]+bbdd_Social_Media_Trends[[#This Row],[Comments]]</f>
        <v>317016</v>
      </c>
      <c r="M1659">
        <f>bbdd_Social_Media_Trends[[#This Row],[Interactions]]/bbdd_Social_Media_Trends[[#This Row],[Views]]</f>
        <v>0.20100892510671323</v>
      </c>
      <c r="N1659" s="1" t="s">
        <v>29</v>
      </c>
      <c r="O1659" s="4">
        <f t="shared" si="25"/>
        <v>0</v>
      </c>
    </row>
    <row r="1660" spans="1:15">
      <c r="A1660" s="1" t="s">
        <v>1700</v>
      </c>
      <c r="B1660" s="2">
        <v>45011</v>
      </c>
      <c r="C1660" s="13" t="str">
        <f>TEXT(bbdd_Social_Media_Trends[[#This Row],[Post_Date]],"aaaa-mm")</f>
        <v>2023-03</v>
      </c>
      <c r="D1660" s="1" t="s">
        <v>12</v>
      </c>
      <c r="E1660" s="1" t="s">
        <v>19</v>
      </c>
      <c r="F1660" s="1" t="s">
        <v>41</v>
      </c>
      <c r="G1660" s="1" t="s">
        <v>60</v>
      </c>
      <c r="H1660">
        <v>4836204</v>
      </c>
      <c r="I1660">
        <v>290221</v>
      </c>
      <c r="J1660">
        <v>34793</v>
      </c>
      <c r="K1660">
        <v>15068</v>
      </c>
      <c r="L1660">
        <f>bbdd_Social_Media_Trends[[#This Row],[Likes]]+bbdd_Social_Media_Trends[[#This Row],[Shares]]+bbdd_Social_Media_Trends[[#This Row],[Comments]]</f>
        <v>340082</v>
      </c>
      <c r="M1660">
        <f>bbdd_Social_Media_Trends[[#This Row],[Interactions]]/bbdd_Social_Media_Trends[[#This Row],[Views]]</f>
        <v>7.0320027856558567E-2</v>
      </c>
      <c r="N1660" s="1" t="s">
        <v>22</v>
      </c>
      <c r="O1660" s="4">
        <f t="shared" si="25"/>
        <v>0</v>
      </c>
    </row>
    <row r="1661" spans="1:15">
      <c r="A1661" s="1" t="s">
        <v>1701</v>
      </c>
      <c r="B1661" s="2">
        <v>45108</v>
      </c>
      <c r="C1661" s="13" t="str">
        <f>TEXT(bbdd_Social_Media_Trends[[#This Row],[Post_Date]],"aaaa-mm")</f>
        <v>2023-07</v>
      </c>
      <c r="D1661" s="1" t="s">
        <v>12</v>
      </c>
      <c r="E1661" s="1" t="s">
        <v>59</v>
      </c>
      <c r="F1661" s="1" t="s">
        <v>32</v>
      </c>
      <c r="G1661" s="1" t="s">
        <v>60</v>
      </c>
      <c r="H1661">
        <v>2757275</v>
      </c>
      <c r="I1661">
        <v>266710</v>
      </c>
      <c r="J1661">
        <v>2008</v>
      </c>
      <c r="K1661">
        <v>36425</v>
      </c>
      <c r="L1661">
        <f>bbdd_Social_Media_Trends[[#This Row],[Likes]]+bbdd_Social_Media_Trends[[#This Row],[Shares]]+bbdd_Social_Media_Trends[[#This Row],[Comments]]</f>
        <v>305143</v>
      </c>
      <c r="M1661">
        <f>bbdd_Social_Media_Trends[[#This Row],[Interactions]]/bbdd_Social_Media_Trends[[#This Row],[Views]]</f>
        <v>0.1106683228912604</v>
      </c>
      <c r="N1661" s="1" t="s">
        <v>22</v>
      </c>
      <c r="O1661" s="4">
        <f t="shared" si="25"/>
        <v>0</v>
      </c>
    </row>
    <row r="1662" spans="1:15">
      <c r="A1662" s="1" t="s">
        <v>1702</v>
      </c>
      <c r="B1662" s="2">
        <v>44833</v>
      </c>
      <c r="C1662" s="13" t="str">
        <f>TEXT(bbdd_Social_Media_Trends[[#This Row],[Post_Date]],"aaaa-mm")</f>
        <v>2022-09</v>
      </c>
      <c r="D1662" s="1" t="s">
        <v>12</v>
      </c>
      <c r="E1662" s="1" t="s">
        <v>49</v>
      </c>
      <c r="F1662" s="1" t="s">
        <v>47</v>
      </c>
      <c r="G1662" s="1" t="s">
        <v>50</v>
      </c>
      <c r="H1662">
        <v>461093</v>
      </c>
      <c r="I1662">
        <v>115868</v>
      </c>
      <c r="J1662">
        <v>97631</v>
      </c>
      <c r="K1662">
        <v>836</v>
      </c>
      <c r="L1662">
        <f>bbdd_Social_Media_Trends[[#This Row],[Likes]]+bbdd_Social_Media_Trends[[#This Row],[Shares]]+bbdd_Social_Media_Trends[[#This Row],[Comments]]</f>
        <v>214335</v>
      </c>
      <c r="M1662">
        <f>bbdd_Social_Media_Trends[[#This Row],[Interactions]]/bbdd_Social_Media_Trends[[#This Row],[Views]]</f>
        <v>0.46484114918248598</v>
      </c>
      <c r="N1662" s="1" t="s">
        <v>16</v>
      </c>
      <c r="O1662" s="4">
        <f t="shared" si="25"/>
        <v>0</v>
      </c>
    </row>
    <row r="1663" spans="1:15">
      <c r="A1663" s="1" t="s">
        <v>1703</v>
      </c>
      <c r="B1663" s="2">
        <v>44898</v>
      </c>
      <c r="C1663" s="13" t="str">
        <f>TEXT(bbdd_Social_Media_Trends[[#This Row],[Post_Date]],"aaaa-mm")</f>
        <v>2022-12</v>
      </c>
      <c r="D1663" s="1" t="s">
        <v>27</v>
      </c>
      <c r="E1663" s="1" t="s">
        <v>35</v>
      </c>
      <c r="F1663" s="1" t="s">
        <v>41</v>
      </c>
      <c r="G1663" s="1" t="s">
        <v>50</v>
      </c>
      <c r="H1663">
        <v>416498</v>
      </c>
      <c r="I1663">
        <v>230768</v>
      </c>
      <c r="J1663">
        <v>35649</v>
      </c>
      <c r="K1663">
        <v>8638</v>
      </c>
      <c r="L1663">
        <f>bbdd_Social_Media_Trends[[#This Row],[Likes]]+bbdd_Social_Media_Trends[[#This Row],[Shares]]+bbdd_Social_Media_Trends[[#This Row],[Comments]]</f>
        <v>275055</v>
      </c>
      <c r="M1663">
        <f>bbdd_Social_Media_Trends[[#This Row],[Interactions]]/bbdd_Social_Media_Trends[[#This Row],[Views]]</f>
        <v>0.66039932964864179</v>
      </c>
      <c r="N1663" s="1" t="s">
        <v>29</v>
      </c>
      <c r="O1663" s="4">
        <f t="shared" si="25"/>
        <v>0</v>
      </c>
    </row>
    <row r="1664" spans="1:15">
      <c r="A1664" s="1" t="s">
        <v>1704</v>
      </c>
      <c r="B1664" s="2">
        <v>45256</v>
      </c>
      <c r="C1664" s="13" t="str">
        <f>TEXT(bbdd_Social_Media_Trends[[#This Row],[Post_Date]],"aaaa-mm")</f>
        <v>2023-11</v>
      </c>
      <c r="D1664" s="1" t="s">
        <v>12</v>
      </c>
      <c r="E1664" s="1" t="s">
        <v>46</v>
      </c>
      <c r="F1664" s="1" t="s">
        <v>41</v>
      </c>
      <c r="G1664" s="1" t="s">
        <v>21</v>
      </c>
      <c r="H1664">
        <v>1596995</v>
      </c>
      <c r="I1664">
        <v>92047</v>
      </c>
      <c r="J1664">
        <v>65455</v>
      </c>
      <c r="K1664">
        <v>20030</v>
      </c>
      <c r="L1664">
        <f>bbdd_Social_Media_Trends[[#This Row],[Likes]]+bbdd_Social_Media_Trends[[#This Row],[Shares]]+bbdd_Social_Media_Trends[[#This Row],[Comments]]</f>
        <v>177532</v>
      </c>
      <c r="M1664">
        <f>bbdd_Social_Media_Trends[[#This Row],[Interactions]]/bbdd_Social_Media_Trends[[#This Row],[Views]]</f>
        <v>0.11116628417747081</v>
      </c>
      <c r="N1664" s="1" t="s">
        <v>16</v>
      </c>
      <c r="O1664" s="4">
        <f t="shared" si="25"/>
        <v>0</v>
      </c>
    </row>
    <row r="1665" spans="1:15">
      <c r="A1665" s="1" t="s">
        <v>1705</v>
      </c>
      <c r="B1665" s="2">
        <v>45215</v>
      </c>
      <c r="C1665" s="13" t="str">
        <f>TEXT(bbdd_Social_Media_Trends[[#This Row],[Post_Date]],"aaaa-mm")</f>
        <v>2023-10</v>
      </c>
      <c r="D1665" s="1" t="s">
        <v>27</v>
      </c>
      <c r="E1665" s="1" t="s">
        <v>39</v>
      </c>
      <c r="F1665" s="1" t="s">
        <v>36</v>
      </c>
      <c r="G1665" s="1" t="s">
        <v>15</v>
      </c>
      <c r="H1665">
        <v>3246135</v>
      </c>
      <c r="I1665">
        <v>189814</v>
      </c>
      <c r="J1665">
        <v>23788</v>
      </c>
      <c r="K1665">
        <v>20762</v>
      </c>
      <c r="L1665">
        <f>bbdd_Social_Media_Trends[[#This Row],[Likes]]+bbdd_Social_Media_Trends[[#This Row],[Shares]]+bbdd_Social_Media_Trends[[#This Row],[Comments]]</f>
        <v>234364</v>
      </c>
      <c r="M1665">
        <f>bbdd_Social_Media_Trends[[#This Row],[Interactions]]/bbdd_Social_Media_Trends[[#This Row],[Views]]</f>
        <v>7.2197859916485294E-2</v>
      </c>
      <c r="N1665" s="1" t="s">
        <v>22</v>
      </c>
      <c r="O1665" s="4">
        <f t="shared" si="25"/>
        <v>0</v>
      </c>
    </row>
    <row r="1666" spans="1:15">
      <c r="A1666" s="1" t="s">
        <v>1706</v>
      </c>
      <c r="B1666" s="2">
        <v>44711</v>
      </c>
      <c r="C1666" s="13" t="str">
        <f>TEXT(bbdd_Social_Media_Trends[[#This Row],[Post_Date]],"aaaa-mm")</f>
        <v>2022-05</v>
      </c>
      <c r="D1666" s="1" t="s">
        <v>27</v>
      </c>
      <c r="E1666" s="1" t="s">
        <v>35</v>
      </c>
      <c r="F1666" s="1" t="s">
        <v>41</v>
      </c>
      <c r="G1666" s="1" t="s">
        <v>60</v>
      </c>
      <c r="H1666">
        <v>3397373</v>
      </c>
      <c r="I1666">
        <v>17460</v>
      </c>
      <c r="J1666">
        <v>39861</v>
      </c>
      <c r="K1666">
        <v>45560</v>
      </c>
      <c r="L1666">
        <f>bbdd_Social_Media_Trends[[#This Row],[Likes]]+bbdd_Social_Media_Trends[[#This Row],[Shares]]+bbdd_Social_Media_Trends[[#This Row],[Comments]]</f>
        <v>102881</v>
      </c>
      <c r="M1666">
        <f>bbdd_Social_Media_Trends[[#This Row],[Interactions]]/bbdd_Social_Media_Trends[[#This Row],[Views]]</f>
        <v>3.0282515343472736E-2</v>
      </c>
      <c r="N1666" s="1" t="s">
        <v>29</v>
      </c>
      <c r="O1666" s="4">
        <f t="shared" ref="O1666:O1729" si="26">IF(ISERROR(VLOOKUP(A1666,A1667:A6664,1,FALSE)),0, 1)</f>
        <v>0</v>
      </c>
    </row>
    <row r="1667" spans="1:15">
      <c r="A1667" s="1" t="s">
        <v>1707</v>
      </c>
      <c r="B1667" s="2">
        <v>44998</v>
      </c>
      <c r="C1667" s="13" t="str">
        <f>TEXT(bbdd_Social_Media_Trends[[#This Row],[Post_Date]],"aaaa-mm")</f>
        <v>2023-03</v>
      </c>
      <c r="D1667" s="1" t="s">
        <v>27</v>
      </c>
      <c r="E1667" s="1" t="s">
        <v>49</v>
      </c>
      <c r="F1667" s="1" t="s">
        <v>20</v>
      </c>
      <c r="G1667" s="1" t="s">
        <v>37</v>
      </c>
      <c r="H1667">
        <v>3774978</v>
      </c>
      <c r="I1667">
        <v>160349</v>
      </c>
      <c r="J1667">
        <v>37878</v>
      </c>
      <c r="K1667">
        <v>9591</v>
      </c>
      <c r="L1667">
        <f>bbdd_Social_Media_Trends[[#This Row],[Likes]]+bbdd_Social_Media_Trends[[#This Row],[Shares]]+bbdd_Social_Media_Trends[[#This Row],[Comments]]</f>
        <v>207818</v>
      </c>
      <c r="M1667">
        <f>bbdd_Social_Media_Trends[[#This Row],[Interactions]]/bbdd_Social_Media_Trends[[#This Row],[Views]]</f>
        <v>5.5051446657437476E-2</v>
      </c>
      <c r="N1667" s="1" t="s">
        <v>16</v>
      </c>
      <c r="O1667" s="4">
        <f t="shared" si="26"/>
        <v>0</v>
      </c>
    </row>
    <row r="1668" spans="1:15">
      <c r="A1668" s="1" t="s">
        <v>1708</v>
      </c>
      <c r="B1668" s="2">
        <v>45177</v>
      </c>
      <c r="C1668" s="13" t="str">
        <f>TEXT(bbdd_Social_Media_Trends[[#This Row],[Post_Date]],"aaaa-mm")</f>
        <v>2023-09</v>
      </c>
      <c r="D1668" s="1" t="s">
        <v>12</v>
      </c>
      <c r="E1668" s="1" t="s">
        <v>19</v>
      </c>
      <c r="F1668" s="1" t="s">
        <v>36</v>
      </c>
      <c r="G1668" s="1" t="s">
        <v>44</v>
      </c>
      <c r="H1668">
        <v>3520604</v>
      </c>
      <c r="I1668">
        <v>419822</v>
      </c>
      <c r="J1668">
        <v>8728</v>
      </c>
      <c r="K1668">
        <v>16207</v>
      </c>
      <c r="L1668">
        <f>bbdd_Social_Media_Trends[[#This Row],[Likes]]+bbdd_Social_Media_Trends[[#This Row],[Shares]]+bbdd_Social_Media_Trends[[#This Row],[Comments]]</f>
        <v>444757</v>
      </c>
      <c r="M1668">
        <f>bbdd_Social_Media_Trends[[#This Row],[Interactions]]/bbdd_Social_Media_Trends[[#This Row],[Views]]</f>
        <v>0.12632974341902697</v>
      </c>
      <c r="N1668" s="1" t="s">
        <v>29</v>
      </c>
      <c r="O1668" s="4">
        <f t="shared" si="26"/>
        <v>0</v>
      </c>
    </row>
    <row r="1669" spans="1:15">
      <c r="A1669" s="1" t="s">
        <v>1709</v>
      </c>
      <c r="B1669" s="2">
        <v>44775</v>
      </c>
      <c r="C1669" s="13" t="str">
        <f>TEXT(bbdd_Social_Media_Trends[[#This Row],[Post_Date]],"aaaa-mm")</f>
        <v>2022-08</v>
      </c>
      <c r="D1669" s="1" t="s">
        <v>12</v>
      </c>
      <c r="E1669" s="1" t="s">
        <v>19</v>
      </c>
      <c r="F1669" s="1" t="s">
        <v>20</v>
      </c>
      <c r="G1669" s="1" t="s">
        <v>50</v>
      </c>
      <c r="H1669">
        <v>295569</v>
      </c>
      <c r="I1669">
        <v>56857</v>
      </c>
      <c r="J1669">
        <v>20351</v>
      </c>
      <c r="K1669">
        <v>49993</v>
      </c>
      <c r="L1669">
        <f>bbdd_Social_Media_Trends[[#This Row],[Likes]]+bbdd_Social_Media_Trends[[#This Row],[Shares]]+bbdd_Social_Media_Trends[[#This Row],[Comments]]</f>
        <v>127201</v>
      </c>
      <c r="M1669">
        <f>bbdd_Social_Media_Trends[[#This Row],[Interactions]]/bbdd_Social_Media_Trends[[#This Row],[Views]]</f>
        <v>0.43035974679347294</v>
      </c>
      <c r="N1669" s="1" t="s">
        <v>22</v>
      </c>
      <c r="O1669" s="4">
        <f t="shared" si="26"/>
        <v>0</v>
      </c>
    </row>
    <row r="1670" spans="1:15">
      <c r="A1670" s="1" t="s">
        <v>1710</v>
      </c>
      <c r="B1670" s="2">
        <v>45279</v>
      </c>
      <c r="C1670" s="13" t="str">
        <f>TEXT(bbdd_Social_Media_Trends[[#This Row],[Post_Date]],"aaaa-mm")</f>
        <v>2023-12</v>
      </c>
      <c r="D1670" s="1" t="s">
        <v>24</v>
      </c>
      <c r="E1670" s="1" t="s">
        <v>57</v>
      </c>
      <c r="F1670" s="1" t="s">
        <v>36</v>
      </c>
      <c r="G1670" s="1" t="s">
        <v>37</v>
      </c>
      <c r="H1670">
        <v>2291471</v>
      </c>
      <c r="I1670">
        <v>412417</v>
      </c>
      <c r="J1670">
        <v>47074</v>
      </c>
      <c r="K1670">
        <v>31750</v>
      </c>
      <c r="L1670">
        <f>bbdd_Social_Media_Trends[[#This Row],[Likes]]+bbdd_Social_Media_Trends[[#This Row],[Shares]]+bbdd_Social_Media_Trends[[#This Row],[Comments]]</f>
        <v>491241</v>
      </c>
      <c r="M1670">
        <f>bbdd_Social_Media_Trends[[#This Row],[Interactions]]/bbdd_Social_Media_Trends[[#This Row],[Views]]</f>
        <v>0.21437801307544369</v>
      </c>
      <c r="N1670" s="1" t="s">
        <v>29</v>
      </c>
      <c r="O1670" s="4">
        <f t="shared" si="26"/>
        <v>0</v>
      </c>
    </row>
    <row r="1671" spans="1:15">
      <c r="A1671" s="1" t="s">
        <v>1711</v>
      </c>
      <c r="B1671" s="2">
        <v>45111</v>
      </c>
      <c r="C1671" s="13" t="str">
        <f>TEXT(bbdd_Social_Media_Trends[[#This Row],[Post_Date]],"aaaa-mm")</f>
        <v>2023-07</v>
      </c>
      <c r="D1671" s="1" t="s">
        <v>18</v>
      </c>
      <c r="E1671" s="1" t="s">
        <v>13</v>
      </c>
      <c r="F1671" s="1" t="s">
        <v>14</v>
      </c>
      <c r="G1671" s="1" t="s">
        <v>21</v>
      </c>
      <c r="H1671">
        <v>1087661</v>
      </c>
      <c r="I1671">
        <v>285688</v>
      </c>
      <c r="J1671">
        <v>15615</v>
      </c>
      <c r="K1671">
        <v>4887</v>
      </c>
      <c r="L1671">
        <f>bbdd_Social_Media_Trends[[#This Row],[Likes]]+bbdd_Social_Media_Trends[[#This Row],[Shares]]+bbdd_Social_Media_Trends[[#This Row],[Comments]]</f>
        <v>306190</v>
      </c>
      <c r="M1671">
        <f>bbdd_Social_Media_Trends[[#This Row],[Interactions]]/bbdd_Social_Media_Trends[[#This Row],[Views]]</f>
        <v>0.28151234621816906</v>
      </c>
      <c r="N1671" s="1" t="s">
        <v>22</v>
      </c>
      <c r="O1671" s="4">
        <f t="shared" si="26"/>
        <v>0</v>
      </c>
    </row>
    <row r="1672" spans="1:15">
      <c r="A1672" s="1" t="s">
        <v>1712</v>
      </c>
      <c r="B1672" s="2">
        <v>44914</v>
      </c>
      <c r="C1672" s="13" t="str">
        <f>TEXT(bbdd_Social_Media_Trends[[#This Row],[Post_Date]],"aaaa-mm")</f>
        <v>2022-12</v>
      </c>
      <c r="D1672" s="1" t="s">
        <v>12</v>
      </c>
      <c r="E1672" s="1" t="s">
        <v>46</v>
      </c>
      <c r="F1672" s="1" t="s">
        <v>36</v>
      </c>
      <c r="G1672" s="1" t="s">
        <v>15</v>
      </c>
      <c r="H1672">
        <v>3789362</v>
      </c>
      <c r="I1672">
        <v>458702</v>
      </c>
      <c r="J1672">
        <v>42111</v>
      </c>
      <c r="K1672">
        <v>33414</v>
      </c>
      <c r="L1672">
        <f>bbdd_Social_Media_Trends[[#This Row],[Likes]]+bbdd_Social_Media_Trends[[#This Row],[Shares]]+bbdd_Social_Media_Trends[[#This Row],[Comments]]</f>
        <v>534227</v>
      </c>
      <c r="M1672">
        <f>bbdd_Social_Media_Trends[[#This Row],[Interactions]]/bbdd_Social_Media_Trends[[#This Row],[Views]]</f>
        <v>0.14098072445968476</v>
      </c>
      <c r="N1672" s="1" t="s">
        <v>29</v>
      </c>
      <c r="O1672" s="4">
        <f t="shared" si="26"/>
        <v>0</v>
      </c>
    </row>
    <row r="1673" spans="1:15">
      <c r="A1673" s="1" t="s">
        <v>1713</v>
      </c>
      <c r="B1673" s="2">
        <v>44811</v>
      </c>
      <c r="C1673" s="13" t="str">
        <f>TEXT(bbdd_Social_Media_Trends[[#This Row],[Post_Date]],"aaaa-mm")</f>
        <v>2022-09</v>
      </c>
      <c r="D1673" s="1" t="s">
        <v>18</v>
      </c>
      <c r="E1673" s="1" t="s">
        <v>13</v>
      </c>
      <c r="F1673" s="1" t="s">
        <v>41</v>
      </c>
      <c r="G1673" s="1" t="s">
        <v>44</v>
      </c>
      <c r="H1673">
        <v>3925001</v>
      </c>
      <c r="I1673">
        <v>142073</v>
      </c>
      <c r="J1673">
        <v>88617</v>
      </c>
      <c r="K1673">
        <v>35526</v>
      </c>
      <c r="L1673">
        <f>bbdd_Social_Media_Trends[[#This Row],[Likes]]+bbdd_Social_Media_Trends[[#This Row],[Shares]]+bbdd_Social_Media_Trends[[#This Row],[Comments]]</f>
        <v>266216</v>
      </c>
      <c r="M1673">
        <f>bbdd_Social_Media_Trends[[#This Row],[Interactions]]/bbdd_Social_Media_Trends[[#This Row],[Views]]</f>
        <v>6.7825715203639433E-2</v>
      </c>
      <c r="N1673" s="1" t="s">
        <v>29</v>
      </c>
      <c r="O1673" s="4">
        <f t="shared" si="26"/>
        <v>0</v>
      </c>
    </row>
    <row r="1674" spans="1:15">
      <c r="A1674" s="1" t="s">
        <v>1714</v>
      </c>
      <c r="B1674" s="2">
        <v>45207</v>
      </c>
      <c r="C1674" s="13" t="str">
        <f>TEXT(bbdd_Social_Media_Trends[[#This Row],[Post_Date]],"aaaa-mm")</f>
        <v>2023-10</v>
      </c>
      <c r="D1674" s="1" t="s">
        <v>24</v>
      </c>
      <c r="E1674" s="1" t="s">
        <v>49</v>
      </c>
      <c r="F1674" s="1" t="s">
        <v>41</v>
      </c>
      <c r="G1674" s="1" t="s">
        <v>37</v>
      </c>
      <c r="H1674">
        <v>3287268</v>
      </c>
      <c r="I1674">
        <v>123865</v>
      </c>
      <c r="J1674">
        <v>8497</v>
      </c>
      <c r="K1674">
        <v>48466</v>
      </c>
      <c r="L1674">
        <f>bbdd_Social_Media_Trends[[#This Row],[Likes]]+bbdd_Social_Media_Trends[[#This Row],[Shares]]+bbdd_Social_Media_Trends[[#This Row],[Comments]]</f>
        <v>180828</v>
      </c>
      <c r="M1674">
        <f>bbdd_Social_Media_Trends[[#This Row],[Interactions]]/bbdd_Social_Media_Trends[[#This Row],[Views]]</f>
        <v>5.5008596804398062E-2</v>
      </c>
      <c r="N1674" s="1" t="s">
        <v>22</v>
      </c>
      <c r="O1674" s="4">
        <f t="shared" si="26"/>
        <v>0</v>
      </c>
    </row>
    <row r="1675" spans="1:15">
      <c r="A1675" s="1" t="s">
        <v>1715</v>
      </c>
      <c r="B1675" s="2">
        <v>44648</v>
      </c>
      <c r="C1675" s="13" t="str">
        <f>TEXT(bbdd_Social_Media_Trends[[#This Row],[Post_Date]],"aaaa-mm")</f>
        <v>2022-03</v>
      </c>
      <c r="D1675" s="1" t="s">
        <v>18</v>
      </c>
      <c r="E1675" s="1" t="s">
        <v>59</v>
      </c>
      <c r="F1675" s="1" t="s">
        <v>36</v>
      </c>
      <c r="G1675" s="1" t="s">
        <v>60</v>
      </c>
      <c r="H1675">
        <v>4330176</v>
      </c>
      <c r="I1675">
        <v>205339</v>
      </c>
      <c r="J1675">
        <v>6335</v>
      </c>
      <c r="K1675">
        <v>41452</v>
      </c>
      <c r="L1675">
        <f>bbdd_Social_Media_Trends[[#This Row],[Likes]]+bbdd_Social_Media_Trends[[#This Row],[Shares]]+bbdd_Social_Media_Trends[[#This Row],[Comments]]</f>
        <v>253126</v>
      </c>
      <c r="M1675">
        <f>bbdd_Social_Media_Trends[[#This Row],[Interactions]]/bbdd_Social_Media_Trends[[#This Row],[Views]]</f>
        <v>5.8456284455874308E-2</v>
      </c>
      <c r="N1675" s="1" t="s">
        <v>29</v>
      </c>
      <c r="O1675" s="4">
        <f t="shared" si="26"/>
        <v>0</v>
      </c>
    </row>
    <row r="1676" spans="1:15">
      <c r="A1676" s="1" t="s">
        <v>1716</v>
      </c>
      <c r="B1676" s="2">
        <v>44586</v>
      </c>
      <c r="C1676" s="13" t="str">
        <f>TEXT(bbdd_Social_Media_Trends[[#This Row],[Post_Date]],"aaaa-mm")</f>
        <v>2022-01</v>
      </c>
      <c r="D1676" s="1" t="s">
        <v>12</v>
      </c>
      <c r="E1676" s="1" t="s">
        <v>46</v>
      </c>
      <c r="F1676" s="1" t="s">
        <v>20</v>
      </c>
      <c r="G1676" s="1" t="s">
        <v>15</v>
      </c>
      <c r="H1676">
        <v>1558806</v>
      </c>
      <c r="I1676">
        <v>207879</v>
      </c>
      <c r="J1676">
        <v>41122</v>
      </c>
      <c r="K1676">
        <v>49288</v>
      </c>
      <c r="L1676">
        <f>bbdd_Social_Media_Trends[[#This Row],[Likes]]+bbdd_Social_Media_Trends[[#This Row],[Shares]]+bbdd_Social_Media_Trends[[#This Row],[Comments]]</f>
        <v>298289</v>
      </c>
      <c r="M1676">
        <f>bbdd_Social_Media_Trends[[#This Row],[Interactions]]/bbdd_Social_Media_Trends[[#This Row],[Views]]</f>
        <v>0.19135735941483417</v>
      </c>
      <c r="N1676" s="1" t="s">
        <v>16</v>
      </c>
      <c r="O1676" s="4">
        <f t="shared" si="26"/>
        <v>0</v>
      </c>
    </row>
    <row r="1677" spans="1:15">
      <c r="A1677" s="1" t="s">
        <v>1717</v>
      </c>
      <c r="B1677" s="2">
        <v>45097</v>
      </c>
      <c r="C1677" s="13" t="str">
        <f>TEXT(bbdd_Social_Media_Trends[[#This Row],[Post_Date]],"aaaa-mm")</f>
        <v>2023-06</v>
      </c>
      <c r="D1677" s="1" t="s">
        <v>18</v>
      </c>
      <c r="E1677" s="1" t="s">
        <v>19</v>
      </c>
      <c r="F1677" s="1" t="s">
        <v>47</v>
      </c>
      <c r="G1677" s="1" t="s">
        <v>25</v>
      </c>
      <c r="H1677">
        <v>4975345</v>
      </c>
      <c r="I1677">
        <v>155558</v>
      </c>
      <c r="J1677">
        <v>52987</v>
      </c>
      <c r="K1677">
        <v>25353</v>
      </c>
      <c r="L1677">
        <f>bbdd_Social_Media_Trends[[#This Row],[Likes]]+bbdd_Social_Media_Trends[[#This Row],[Shares]]+bbdd_Social_Media_Trends[[#This Row],[Comments]]</f>
        <v>233898</v>
      </c>
      <c r="M1677">
        <f>bbdd_Social_Media_Trends[[#This Row],[Interactions]]/bbdd_Social_Media_Trends[[#This Row],[Views]]</f>
        <v>4.7011413278878145E-2</v>
      </c>
      <c r="N1677" s="1" t="s">
        <v>22</v>
      </c>
      <c r="O1677" s="4">
        <f t="shared" si="26"/>
        <v>0</v>
      </c>
    </row>
    <row r="1678" spans="1:15">
      <c r="A1678" s="1" t="s">
        <v>1718</v>
      </c>
      <c r="B1678" s="2">
        <v>44732</v>
      </c>
      <c r="C1678" s="13" t="str">
        <f>TEXT(bbdd_Social_Media_Trends[[#This Row],[Post_Date]],"aaaa-mm")</f>
        <v>2022-06</v>
      </c>
      <c r="D1678" s="1" t="s">
        <v>18</v>
      </c>
      <c r="E1678" s="1" t="s">
        <v>52</v>
      </c>
      <c r="F1678" s="1" t="s">
        <v>32</v>
      </c>
      <c r="G1678" s="1" t="s">
        <v>25</v>
      </c>
      <c r="H1678">
        <v>3675490</v>
      </c>
      <c r="I1678">
        <v>253771</v>
      </c>
      <c r="J1678">
        <v>62578</v>
      </c>
      <c r="K1678">
        <v>7498</v>
      </c>
      <c r="L1678">
        <f>bbdd_Social_Media_Trends[[#This Row],[Likes]]+bbdd_Social_Media_Trends[[#This Row],[Shares]]+bbdd_Social_Media_Trends[[#This Row],[Comments]]</f>
        <v>323847</v>
      </c>
      <c r="M1678">
        <f>bbdd_Social_Media_Trends[[#This Row],[Interactions]]/bbdd_Social_Media_Trends[[#This Row],[Views]]</f>
        <v>8.8109884668438762E-2</v>
      </c>
      <c r="N1678" s="1" t="s">
        <v>29</v>
      </c>
      <c r="O1678" s="4">
        <f t="shared" si="26"/>
        <v>0</v>
      </c>
    </row>
    <row r="1679" spans="1:15">
      <c r="A1679" s="1" t="s">
        <v>1719</v>
      </c>
      <c r="B1679" s="2">
        <v>44787</v>
      </c>
      <c r="C1679" s="13" t="str">
        <f>TEXT(bbdd_Social_Media_Trends[[#This Row],[Post_Date]],"aaaa-mm")</f>
        <v>2022-08</v>
      </c>
      <c r="D1679" s="1" t="s">
        <v>12</v>
      </c>
      <c r="E1679" s="1" t="s">
        <v>49</v>
      </c>
      <c r="F1679" s="1" t="s">
        <v>47</v>
      </c>
      <c r="G1679" s="1" t="s">
        <v>37</v>
      </c>
      <c r="H1679">
        <v>2003412</v>
      </c>
      <c r="I1679">
        <v>429878</v>
      </c>
      <c r="J1679">
        <v>23965</v>
      </c>
      <c r="K1679">
        <v>46480</v>
      </c>
      <c r="L1679">
        <f>bbdd_Social_Media_Trends[[#This Row],[Likes]]+bbdd_Social_Media_Trends[[#This Row],[Shares]]+bbdd_Social_Media_Trends[[#This Row],[Comments]]</f>
        <v>500323</v>
      </c>
      <c r="M1679">
        <f>bbdd_Social_Media_Trends[[#This Row],[Interactions]]/bbdd_Social_Media_Trends[[#This Row],[Views]]</f>
        <v>0.24973545132004799</v>
      </c>
      <c r="N1679" s="1" t="s">
        <v>22</v>
      </c>
      <c r="O1679" s="4">
        <f t="shared" si="26"/>
        <v>0</v>
      </c>
    </row>
    <row r="1680" spans="1:15">
      <c r="A1680" s="1" t="s">
        <v>1720</v>
      </c>
      <c r="B1680" s="2">
        <v>44804</v>
      </c>
      <c r="C1680" s="13" t="str">
        <f>TEXT(bbdd_Social_Media_Trends[[#This Row],[Post_Date]],"aaaa-mm")</f>
        <v>2022-08</v>
      </c>
      <c r="D1680" s="1" t="s">
        <v>24</v>
      </c>
      <c r="E1680" s="1" t="s">
        <v>59</v>
      </c>
      <c r="F1680" s="1" t="s">
        <v>32</v>
      </c>
      <c r="G1680" s="1" t="s">
        <v>25</v>
      </c>
      <c r="H1680">
        <v>3802564</v>
      </c>
      <c r="I1680">
        <v>304493</v>
      </c>
      <c r="J1680">
        <v>39002</v>
      </c>
      <c r="K1680">
        <v>2143</v>
      </c>
      <c r="L1680">
        <f>bbdd_Social_Media_Trends[[#This Row],[Likes]]+bbdd_Social_Media_Trends[[#This Row],[Shares]]+bbdd_Social_Media_Trends[[#This Row],[Comments]]</f>
        <v>345638</v>
      </c>
      <c r="M1680">
        <f>bbdd_Social_Media_Trends[[#This Row],[Interactions]]/bbdd_Social_Media_Trends[[#This Row],[Views]]</f>
        <v>9.0896037515739381E-2</v>
      </c>
      <c r="N1680" s="1" t="s">
        <v>22</v>
      </c>
      <c r="O1680" s="4">
        <f t="shared" si="26"/>
        <v>0</v>
      </c>
    </row>
    <row r="1681" spans="1:15">
      <c r="A1681" s="1" t="s">
        <v>1721</v>
      </c>
      <c r="B1681" s="2">
        <v>44689</v>
      </c>
      <c r="C1681" s="13" t="str">
        <f>TEXT(bbdd_Social_Media_Trends[[#This Row],[Post_Date]],"aaaa-mm")</f>
        <v>2022-05</v>
      </c>
      <c r="D1681" s="1" t="s">
        <v>12</v>
      </c>
      <c r="E1681" s="1" t="s">
        <v>39</v>
      </c>
      <c r="F1681" s="1" t="s">
        <v>32</v>
      </c>
      <c r="G1681" s="1" t="s">
        <v>44</v>
      </c>
      <c r="H1681">
        <v>3407613</v>
      </c>
      <c r="I1681">
        <v>330611</v>
      </c>
      <c r="J1681">
        <v>3262</v>
      </c>
      <c r="K1681">
        <v>15630</v>
      </c>
      <c r="L1681">
        <f>bbdd_Social_Media_Trends[[#This Row],[Likes]]+bbdd_Social_Media_Trends[[#This Row],[Shares]]+bbdd_Social_Media_Trends[[#This Row],[Comments]]</f>
        <v>349503</v>
      </c>
      <c r="M1681">
        <f>bbdd_Social_Media_Trends[[#This Row],[Interactions]]/bbdd_Social_Media_Trends[[#This Row],[Views]]</f>
        <v>0.10256534412798636</v>
      </c>
      <c r="N1681" s="1" t="s">
        <v>29</v>
      </c>
      <c r="O1681" s="4">
        <f t="shared" si="26"/>
        <v>0</v>
      </c>
    </row>
    <row r="1682" spans="1:15">
      <c r="A1682" s="1" t="s">
        <v>1722</v>
      </c>
      <c r="B1682" s="2">
        <v>44891</v>
      </c>
      <c r="C1682" s="13" t="str">
        <f>TEXT(bbdd_Social_Media_Trends[[#This Row],[Post_Date]],"aaaa-mm")</f>
        <v>2022-11</v>
      </c>
      <c r="D1682" s="1" t="s">
        <v>27</v>
      </c>
      <c r="E1682" s="1" t="s">
        <v>13</v>
      </c>
      <c r="F1682" s="1" t="s">
        <v>36</v>
      </c>
      <c r="G1682" s="1" t="s">
        <v>50</v>
      </c>
      <c r="H1682">
        <v>240061</v>
      </c>
      <c r="I1682">
        <v>499517</v>
      </c>
      <c r="J1682">
        <v>73285</v>
      </c>
      <c r="K1682">
        <v>47847</v>
      </c>
      <c r="L1682">
        <f>bbdd_Social_Media_Trends[[#This Row],[Likes]]+bbdd_Social_Media_Trends[[#This Row],[Shares]]+bbdd_Social_Media_Trends[[#This Row],[Comments]]</f>
        <v>620649</v>
      </c>
      <c r="M1682">
        <f>bbdd_Social_Media_Trends[[#This Row],[Interactions]]/bbdd_Social_Media_Trends[[#This Row],[Views]]</f>
        <v>2.5853803824861181</v>
      </c>
      <c r="N1682" s="1" t="s">
        <v>16</v>
      </c>
      <c r="O1682" s="4">
        <f t="shared" si="26"/>
        <v>0</v>
      </c>
    </row>
    <row r="1683" spans="1:15">
      <c r="A1683" s="1" t="s">
        <v>1723</v>
      </c>
      <c r="B1683" s="2">
        <v>44838</v>
      </c>
      <c r="C1683" s="13" t="str">
        <f>TEXT(bbdd_Social_Media_Trends[[#This Row],[Post_Date]],"aaaa-mm")</f>
        <v>2022-10</v>
      </c>
      <c r="D1683" s="1" t="s">
        <v>18</v>
      </c>
      <c r="E1683" s="1" t="s">
        <v>19</v>
      </c>
      <c r="F1683" s="1" t="s">
        <v>36</v>
      </c>
      <c r="G1683" s="1" t="s">
        <v>37</v>
      </c>
      <c r="H1683">
        <v>1582423</v>
      </c>
      <c r="I1683">
        <v>386088</v>
      </c>
      <c r="J1683">
        <v>53051</v>
      </c>
      <c r="K1683">
        <v>35424</v>
      </c>
      <c r="L1683">
        <f>bbdd_Social_Media_Trends[[#This Row],[Likes]]+bbdd_Social_Media_Trends[[#This Row],[Shares]]+bbdd_Social_Media_Trends[[#This Row],[Comments]]</f>
        <v>474563</v>
      </c>
      <c r="M1683">
        <f>bbdd_Social_Media_Trends[[#This Row],[Interactions]]/bbdd_Social_Media_Trends[[#This Row],[Views]]</f>
        <v>0.29989642466015726</v>
      </c>
      <c r="N1683" s="1" t="s">
        <v>29</v>
      </c>
      <c r="O1683" s="4">
        <f t="shared" si="26"/>
        <v>0</v>
      </c>
    </row>
    <row r="1684" spans="1:15">
      <c r="A1684" s="1" t="s">
        <v>1724</v>
      </c>
      <c r="B1684" s="2">
        <v>44911</v>
      </c>
      <c r="C1684" s="13" t="str">
        <f>TEXT(bbdd_Social_Media_Trends[[#This Row],[Post_Date]],"aaaa-mm")</f>
        <v>2022-12</v>
      </c>
      <c r="D1684" s="1" t="s">
        <v>24</v>
      </c>
      <c r="E1684" s="1" t="s">
        <v>59</v>
      </c>
      <c r="F1684" s="1" t="s">
        <v>14</v>
      </c>
      <c r="G1684" s="1" t="s">
        <v>60</v>
      </c>
      <c r="H1684">
        <v>526876</v>
      </c>
      <c r="I1684">
        <v>184751</v>
      </c>
      <c r="J1684">
        <v>83234</v>
      </c>
      <c r="K1684">
        <v>31673</v>
      </c>
      <c r="L1684">
        <f>bbdd_Social_Media_Trends[[#This Row],[Likes]]+bbdd_Social_Media_Trends[[#This Row],[Shares]]+bbdd_Social_Media_Trends[[#This Row],[Comments]]</f>
        <v>299658</v>
      </c>
      <c r="M1684">
        <f>bbdd_Social_Media_Trends[[#This Row],[Interactions]]/bbdd_Social_Media_Trends[[#This Row],[Views]]</f>
        <v>0.56874482800507142</v>
      </c>
      <c r="N1684" s="1" t="s">
        <v>16</v>
      </c>
      <c r="O1684" s="4">
        <f t="shared" si="26"/>
        <v>0</v>
      </c>
    </row>
    <row r="1685" spans="1:15">
      <c r="A1685" s="1" t="s">
        <v>1725</v>
      </c>
      <c r="B1685" s="2">
        <v>44637</v>
      </c>
      <c r="C1685" s="13" t="str">
        <f>TEXT(bbdd_Social_Media_Trends[[#This Row],[Post_Date]],"aaaa-mm")</f>
        <v>2022-03</v>
      </c>
      <c r="D1685" s="1" t="s">
        <v>24</v>
      </c>
      <c r="E1685" s="1" t="s">
        <v>39</v>
      </c>
      <c r="F1685" s="1" t="s">
        <v>14</v>
      </c>
      <c r="G1685" s="1" t="s">
        <v>21</v>
      </c>
      <c r="H1685">
        <v>4817464</v>
      </c>
      <c r="I1685">
        <v>309479</v>
      </c>
      <c r="J1685">
        <v>60716</v>
      </c>
      <c r="K1685">
        <v>22878</v>
      </c>
      <c r="L1685">
        <f>bbdd_Social_Media_Trends[[#This Row],[Likes]]+bbdd_Social_Media_Trends[[#This Row],[Shares]]+bbdd_Social_Media_Trends[[#This Row],[Comments]]</f>
        <v>393073</v>
      </c>
      <c r="M1685">
        <f>bbdd_Social_Media_Trends[[#This Row],[Interactions]]/bbdd_Social_Media_Trends[[#This Row],[Views]]</f>
        <v>8.159334454808588E-2</v>
      </c>
      <c r="N1685" s="1" t="s">
        <v>29</v>
      </c>
      <c r="O1685" s="4">
        <f t="shared" si="26"/>
        <v>0</v>
      </c>
    </row>
    <row r="1686" spans="1:15">
      <c r="A1686" s="1" t="s">
        <v>1726</v>
      </c>
      <c r="B1686" s="2">
        <v>44716</v>
      </c>
      <c r="C1686" s="13" t="str">
        <f>TEXT(bbdd_Social_Media_Trends[[#This Row],[Post_Date]],"aaaa-mm")</f>
        <v>2022-06</v>
      </c>
      <c r="D1686" s="1" t="s">
        <v>27</v>
      </c>
      <c r="E1686" s="1" t="s">
        <v>35</v>
      </c>
      <c r="F1686" s="1" t="s">
        <v>32</v>
      </c>
      <c r="G1686" s="1" t="s">
        <v>21</v>
      </c>
      <c r="H1686">
        <v>676397</v>
      </c>
      <c r="I1686">
        <v>5615</v>
      </c>
      <c r="J1686">
        <v>87186</v>
      </c>
      <c r="K1686">
        <v>1127</v>
      </c>
      <c r="L1686">
        <f>bbdd_Social_Media_Trends[[#This Row],[Likes]]+bbdd_Social_Media_Trends[[#This Row],[Shares]]+bbdd_Social_Media_Trends[[#This Row],[Comments]]</f>
        <v>93928</v>
      </c>
      <c r="M1686">
        <f>bbdd_Social_Media_Trends[[#This Row],[Interactions]]/bbdd_Social_Media_Trends[[#This Row],[Views]]</f>
        <v>0.13886519307448142</v>
      </c>
      <c r="N1686" s="1" t="s">
        <v>29</v>
      </c>
      <c r="O1686" s="4">
        <f t="shared" si="26"/>
        <v>0</v>
      </c>
    </row>
    <row r="1687" spans="1:15">
      <c r="A1687" s="1" t="s">
        <v>1727</v>
      </c>
      <c r="B1687" s="2">
        <v>45041</v>
      </c>
      <c r="C1687" s="13" t="str">
        <f>TEXT(bbdd_Social_Media_Trends[[#This Row],[Post_Date]],"aaaa-mm")</f>
        <v>2023-04</v>
      </c>
      <c r="D1687" s="1" t="s">
        <v>12</v>
      </c>
      <c r="E1687" s="1" t="s">
        <v>46</v>
      </c>
      <c r="F1687" s="1" t="s">
        <v>14</v>
      </c>
      <c r="G1687" s="1" t="s">
        <v>21</v>
      </c>
      <c r="H1687">
        <v>2417845</v>
      </c>
      <c r="I1687">
        <v>324783</v>
      </c>
      <c r="J1687">
        <v>8835</v>
      </c>
      <c r="K1687">
        <v>5058</v>
      </c>
      <c r="L1687">
        <f>bbdd_Social_Media_Trends[[#This Row],[Likes]]+bbdd_Social_Media_Trends[[#This Row],[Shares]]+bbdd_Social_Media_Trends[[#This Row],[Comments]]</f>
        <v>338676</v>
      </c>
      <c r="M1687">
        <f>bbdd_Social_Media_Trends[[#This Row],[Interactions]]/bbdd_Social_Media_Trends[[#This Row],[Views]]</f>
        <v>0.14007349519923734</v>
      </c>
      <c r="N1687" s="1" t="s">
        <v>29</v>
      </c>
      <c r="O1687" s="4">
        <f t="shared" si="26"/>
        <v>0</v>
      </c>
    </row>
    <row r="1688" spans="1:15">
      <c r="A1688" s="1" t="s">
        <v>1728</v>
      </c>
      <c r="B1688" s="2">
        <v>44942</v>
      </c>
      <c r="C1688" s="13" t="str">
        <f>TEXT(bbdd_Social_Media_Trends[[#This Row],[Post_Date]],"aaaa-mm")</f>
        <v>2023-01</v>
      </c>
      <c r="D1688" s="1" t="s">
        <v>12</v>
      </c>
      <c r="E1688" s="1" t="s">
        <v>31</v>
      </c>
      <c r="F1688" s="1" t="s">
        <v>41</v>
      </c>
      <c r="G1688" s="1" t="s">
        <v>28</v>
      </c>
      <c r="H1688">
        <v>2279763</v>
      </c>
      <c r="I1688">
        <v>12478</v>
      </c>
      <c r="J1688">
        <v>72990</v>
      </c>
      <c r="K1688">
        <v>25143</v>
      </c>
      <c r="L1688">
        <f>bbdd_Social_Media_Trends[[#This Row],[Likes]]+bbdd_Social_Media_Trends[[#This Row],[Shares]]+bbdd_Social_Media_Trends[[#This Row],[Comments]]</f>
        <v>110611</v>
      </c>
      <c r="M1688">
        <f>bbdd_Social_Media_Trends[[#This Row],[Interactions]]/bbdd_Social_Media_Trends[[#This Row],[Views]]</f>
        <v>4.8518639876162568E-2</v>
      </c>
      <c r="N1688" s="1" t="s">
        <v>22</v>
      </c>
      <c r="O1688" s="4">
        <f t="shared" si="26"/>
        <v>0</v>
      </c>
    </row>
    <row r="1689" spans="1:15">
      <c r="A1689" s="1" t="s">
        <v>1729</v>
      </c>
      <c r="B1689" s="2">
        <v>45138</v>
      </c>
      <c r="C1689" s="13" t="str">
        <f>TEXT(bbdd_Social_Media_Trends[[#This Row],[Post_Date]],"aaaa-mm")</f>
        <v>2023-07</v>
      </c>
      <c r="D1689" s="1" t="s">
        <v>24</v>
      </c>
      <c r="E1689" s="1" t="s">
        <v>52</v>
      </c>
      <c r="F1689" s="1" t="s">
        <v>41</v>
      </c>
      <c r="G1689" s="1" t="s">
        <v>21</v>
      </c>
      <c r="H1689">
        <v>3343066</v>
      </c>
      <c r="I1689">
        <v>210608</v>
      </c>
      <c r="J1689">
        <v>21075</v>
      </c>
      <c r="K1689">
        <v>3469</v>
      </c>
      <c r="L1689">
        <f>bbdd_Social_Media_Trends[[#This Row],[Likes]]+bbdd_Social_Media_Trends[[#This Row],[Shares]]+bbdd_Social_Media_Trends[[#This Row],[Comments]]</f>
        <v>235152</v>
      </c>
      <c r="M1689">
        <f>bbdd_Social_Media_Trends[[#This Row],[Interactions]]/bbdd_Social_Media_Trends[[#This Row],[Views]]</f>
        <v>7.0340220623822558E-2</v>
      </c>
      <c r="N1689" s="1" t="s">
        <v>16</v>
      </c>
      <c r="O1689" s="4">
        <f t="shared" si="26"/>
        <v>0</v>
      </c>
    </row>
    <row r="1690" spans="1:15">
      <c r="A1690" s="1" t="s">
        <v>1730</v>
      </c>
      <c r="B1690" s="2">
        <v>44796</v>
      </c>
      <c r="C1690" s="13" t="str">
        <f>TEXT(bbdd_Social_Media_Trends[[#This Row],[Post_Date]],"aaaa-mm")</f>
        <v>2022-08</v>
      </c>
      <c r="D1690" s="1" t="s">
        <v>12</v>
      </c>
      <c r="E1690" s="1" t="s">
        <v>49</v>
      </c>
      <c r="F1690" s="1" t="s">
        <v>41</v>
      </c>
      <c r="G1690" s="1" t="s">
        <v>60</v>
      </c>
      <c r="H1690">
        <v>1190006</v>
      </c>
      <c r="I1690">
        <v>239797</v>
      </c>
      <c r="J1690">
        <v>12358</v>
      </c>
      <c r="K1690">
        <v>35109</v>
      </c>
      <c r="L1690">
        <f>bbdd_Social_Media_Trends[[#This Row],[Likes]]+bbdd_Social_Media_Trends[[#This Row],[Shares]]+bbdd_Social_Media_Trends[[#This Row],[Comments]]</f>
        <v>287264</v>
      </c>
      <c r="M1690">
        <f>bbdd_Social_Media_Trends[[#This Row],[Interactions]]/bbdd_Social_Media_Trends[[#This Row],[Views]]</f>
        <v>0.24139710219948471</v>
      </c>
      <c r="N1690" s="1" t="s">
        <v>29</v>
      </c>
      <c r="O1690" s="4">
        <f t="shared" si="26"/>
        <v>0</v>
      </c>
    </row>
    <row r="1691" spans="1:15">
      <c r="A1691" s="1" t="s">
        <v>1731</v>
      </c>
      <c r="B1691" s="2">
        <v>44586</v>
      </c>
      <c r="C1691" s="13" t="str">
        <f>TEXT(bbdd_Social_Media_Trends[[#This Row],[Post_Date]],"aaaa-mm")</f>
        <v>2022-01</v>
      </c>
      <c r="D1691" s="1" t="s">
        <v>18</v>
      </c>
      <c r="E1691" s="1" t="s">
        <v>46</v>
      </c>
      <c r="F1691" s="1" t="s">
        <v>47</v>
      </c>
      <c r="G1691" s="1" t="s">
        <v>60</v>
      </c>
      <c r="H1691">
        <v>3237142</v>
      </c>
      <c r="I1691">
        <v>326165</v>
      </c>
      <c r="J1691">
        <v>92290</v>
      </c>
      <c r="K1691">
        <v>9091</v>
      </c>
      <c r="L1691">
        <f>bbdd_Social_Media_Trends[[#This Row],[Likes]]+bbdd_Social_Media_Trends[[#This Row],[Shares]]+bbdd_Social_Media_Trends[[#This Row],[Comments]]</f>
        <v>427546</v>
      </c>
      <c r="M1691">
        <f>bbdd_Social_Media_Trends[[#This Row],[Interactions]]/bbdd_Social_Media_Trends[[#This Row],[Views]]</f>
        <v>0.13207514529792019</v>
      </c>
      <c r="N1691" s="1" t="s">
        <v>16</v>
      </c>
      <c r="O1691" s="4">
        <f t="shared" si="26"/>
        <v>0</v>
      </c>
    </row>
    <row r="1692" spans="1:15">
      <c r="A1692" s="1" t="s">
        <v>1732</v>
      </c>
      <c r="B1692" s="2">
        <v>45158</v>
      </c>
      <c r="C1692" s="13" t="str">
        <f>TEXT(bbdd_Social_Media_Trends[[#This Row],[Post_Date]],"aaaa-mm")</f>
        <v>2023-08</v>
      </c>
      <c r="D1692" s="1" t="s">
        <v>12</v>
      </c>
      <c r="E1692" s="1" t="s">
        <v>13</v>
      </c>
      <c r="F1692" s="1" t="s">
        <v>32</v>
      </c>
      <c r="G1692" s="1" t="s">
        <v>21</v>
      </c>
      <c r="H1692">
        <v>4830941</v>
      </c>
      <c r="I1692">
        <v>381524</v>
      </c>
      <c r="J1692">
        <v>86156</v>
      </c>
      <c r="K1692">
        <v>26172</v>
      </c>
      <c r="L1692">
        <f>bbdd_Social_Media_Trends[[#This Row],[Likes]]+bbdd_Social_Media_Trends[[#This Row],[Shares]]+bbdd_Social_Media_Trends[[#This Row],[Comments]]</f>
        <v>493852</v>
      </c>
      <c r="M1692">
        <f>bbdd_Social_Media_Trends[[#This Row],[Interactions]]/bbdd_Social_Media_Trends[[#This Row],[Views]]</f>
        <v>0.1022268746399511</v>
      </c>
      <c r="N1692" s="1" t="s">
        <v>29</v>
      </c>
      <c r="O1692" s="4">
        <f t="shared" si="26"/>
        <v>0</v>
      </c>
    </row>
    <row r="1693" spans="1:15">
      <c r="A1693" s="1" t="s">
        <v>1733</v>
      </c>
      <c r="B1693" s="2">
        <v>44934</v>
      </c>
      <c r="C1693" s="13" t="str">
        <f>TEXT(bbdd_Social_Media_Trends[[#This Row],[Post_Date]],"aaaa-mm")</f>
        <v>2023-01</v>
      </c>
      <c r="D1693" s="1" t="s">
        <v>18</v>
      </c>
      <c r="E1693" s="1" t="s">
        <v>35</v>
      </c>
      <c r="F1693" s="1" t="s">
        <v>36</v>
      </c>
      <c r="G1693" s="1" t="s">
        <v>44</v>
      </c>
      <c r="H1693">
        <v>1586264</v>
      </c>
      <c r="I1693">
        <v>161483</v>
      </c>
      <c r="J1693">
        <v>51284</v>
      </c>
      <c r="K1693">
        <v>11309</v>
      </c>
      <c r="L1693">
        <f>bbdd_Social_Media_Trends[[#This Row],[Likes]]+bbdd_Social_Media_Trends[[#This Row],[Shares]]+bbdd_Social_Media_Trends[[#This Row],[Comments]]</f>
        <v>224076</v>
      </c>
      <c r="M1693">
        <f>bbdd_Social_Media_Trends[[#This Row],[Interactions]]/bbdd_Social_Media_Trends[[#This Row],[Views]]</f>
        <v>0.14126021897994281</v>
      </c>
      <c r="N1693" s="1" t="s">
        <v>29</v>
      </c>
      <c r="O1693" s="4">
        <f t="shared" si="26"/>
        <v>0</v>
      </c>
    </row>
    <row r="1694" spans="1:15">
      <c r="A1694" s="1" t="s">
        <v>1734</v>
      </c>
      <c r="B1694" s="2">
        <v>44795</v>
      </c>
      <c r="C1694" s="13" t="str">
        <f>TEXT(bbdd_Social_Media_Trends[[#This Row],[Post_Date]],"aaaa-mm")</f>
        <v>2022-08</v>
      </c>
      <c r="D1694" s="1" t="s">
        <v>12</v>
      </c>
      <c r="E1694" s="1" t="s">
        <v>13</v>
      </c>
      <c r="F1694" s="1" t="s">
        <v>32</v>
      </c>
      <c r="G1694" s="1" t="s">
        <v>15</v>
      </c>
      <c r="H1694">
        <v>2948962</v>
      </c>
      <c r="I1694">
        <v>477735</v>
      </c>
      <c r="J1694">
        <v>81979</v>
      </c>
      <c r="K1694">
        <v>8202</v>
      </c>
      <c r="L1694">
        <f>bbdd_Social_Media_Trends[[#This Row],[Likes]]+bbdd_Social_Media_Trends[[#This Row],[Shares]]+bbdd_Social_Media_Trends[[#This Row],[Comments]]</f>
        <v>567916</v>
      </c>
      <c r="M1694">
        <f>bbdd_Social_Media_Trends[[#This Row],[Interactions]]/bbdd_Social_Media_Trends[[#This Row],[Views]]</f>
        <v>0.19258166093696696</v>
      </c>
      <c r="N1694" s="1" t="s">
        <v>22</v>
      </c>
      <c r="O1694" s="4">
        <f t="shared" si="26"/>
        <v>0</v>
      </c>
    </row>
    <row r="1695" spans="1:15">
      <c r="A1695" s="1" t="s">
        <v>1735</v>
      </c>
      <c r="B1695" s="2">
        <v>44602</v>
      </c>
      <c r="C1695" s="13" t="str">
        <f>TEXT(bbdd_Social_Media_Trends[[#This Row],[Post_Date]],"aaaa-mm")</f>
        <v>2022-02</v>
      </c>
      <c r="D1695" s="1" t="s">
        <v>24</v>
      </c>
      <c r="E1695" s="1" t="s">
        <v>57</v>
      </c>
      <c r="F1695" s="1" t="s">
        <v>32</v>
      </c>
      <c r="G1695" s="1" t="s">
        <v>44</v>
      </c>
      <c r="H1695">
        <v>2684984</v>
      </c>
      <c r="I1695">
        <v>50716</v>
      </c>
      <c r="J1695">
        <v>76232</v>
      </c>
      <c r="K1695">
        <v>49764</v>
      </c>
      <c r="L1695">
        <f>bbdd_Social_Media_Trends[[#This Row],[Likes]]+bbdd_Social_Media_Trends[[#This Row],[Shares]]+bbdd_Social_Media_Trends[[#This Row],[Comments]]</f>
        <v>176712</v>
      </c>
      <c r="M1695">
        <f>bbdd_Social_Media_Trends[[#This Row],[Interactions]]/bbdd_Social_Media_Trends[[#This Row],[Views]]</f>
        <v>6.5814917332840714E-2</v>
      </c>
      <c r="N1695" s="1" t="s">
        <v>16</v>
      </c>
      <c r="O1695" s="4">
        <f t="shared" si="26"/>
        <v>0</v>
      </c>
    </row>
    <row r="1696" spans="1:15">
      <c r="A1696" s="1" t="s">
        <v>1736</v>
      </c>
      <c r="B1696" s="2">
        <v>44856</v>
      </c>
      <c r="C1696" s="13" t="str">
        <f>TEXT(bbdd_Social_Media_Trends[[#This Row],[Post_Date]],"aaaa-mm")</f>
        <v>2022-10</v>
      </c>
      <c r="D1696" s="1" t="s">
        <v>27</v>
      </c>
      <c r="E1696" s="1" t="s">
        <v>49</v>
      </c>
      <c r="F1696" s="1" t="s">
        <v>32</v>
      </c>
      <c r="G1696" s="1" t="s">
        <v>44</v>
      </c>
      <c r="H1696">
        <v>1482566</v>
      </c>
      <c r="I1696">
        <v>354126</v>
      </c>
      <c r="J1696">
        <v>63810</v>
      </c>
      <c r="K1696">
        <v>39991</v>
      </c>
      <c r="L1696">
        <f>bbdd_Social_Media_Trends[[#This Row],[Likes]]+bbdd_Social_Media_Trends[[#This Row],[Shares]]+bbdd_Social_Media_Trends[[#This Row],[Comments]]</f>
        <v>457927</v>
      </c>
      <c r="M1696">
        <f>bbdd_Social_Media_Trends[[#This Row],[Interactions]]/bbdd_Social_Media_Trends[[#This Row],[Views]]</f>
        <v>0.30887461333930494</v>
      </c>
      <c r="N1696" s="1" t="s">
        <v>16</v>
      </c>
      <c r="O1696" s="4">
        <f t="shared" si="26"/>
        <v>0</v>
      </c>
    </row>
    <row r="1697" spans="1:15">
      <c r="A1697" s="1" t="s">
        <v>1737</v>
      </c>
      <c r="B1697" s="2">
        <v>45098</v>
      </c>
      <c r="C1697" s="13" t="str">
        <f>TEXT(bbdd_Social_Media_Trends[[#This Row],[Post_Date]],"aaaa-mm")</f>
        <v>2023-06</v>
      </c>
      <c r="D1697" s="1" t="s">
        <v>24</v>
      </c>
      <c r="E1697" s="1" t="s">
        <v>13</v>
      </c>
      <c r="F1697" s="1" t="s">
        <v>47</v>
      </c>
      <c r="G1697" s="1" t="s">
        <v>28</v>
      </c>
      <c r="H1697">
        <v>4157917</v>
      </c>
      <c r="I1697">
        <v>384684</v>
      </c>
      <c r="J1697">
        <v>52501</v>
      </c>
      <c r="K1697">
        <v>27924</v>
      </c>
      <c r="L1697">
        <f>bbdd_Social_Media_Trends[[#This Row],[Likes]]+bbdd_Social_Media_Trends[[#This Row],[Shares]]+bbdd_Social_Media_Trends[[#This Row],[Comments]]</f>
        <v>465109</v>
      </c>
      <c r="M1697">
        <f>bbdd_Social_Media_Trends[[#This Row],[Interactions]]/bbdd_Social_Media_Trends[[#This Row],[Views]]</f>
        <v>0.111861059275594</v>
      </c>
      <c r="N1697" s="1" t="s">
        <v>22</v>
      </c>
      <c r="O1697" s="4">
        <f t="shared" si="26"/>
        <v>0</v>
      </c>
    </row>
    <row r="1698" spans="1:15">
      <c r="A1698" s="1" t="s">
        <v>1738</v>
      </c>
      <c r="B1698" s="2">
        <v>45133</v>
      </c>
      <c r="C1698" s="13" t="str">
        <f>TEXT(bbdd_Social_Media_Trends[[#This Row],[Post_Date]],"aaaa-mm")</f>
        <v>2023-07</v>
      </c>
      <c r="D1698" s="1" t="s">
        <v>12</v>
      </c>
      <c r="E1698" s="1" t="s">
        <v>59</v>
      </c>
      <c r="F1698" s="1" t="s">
        <v>36</v>
      </c>
      <c r="G1698" s="1" t="s">
        <v>15</v>
      </c>
      <c r="H1698">
        <v>592935</v>
      </c>
      <c r="I1698">
        <v>98617</v>
      </c>
      <c r="J1698">
        <v>56477</v>
      </c>
      <c r="K1698">
        <v>11679</v>
      </c>
      <c r="L1698">
        <f>bbdd_Social_Media_Trends[[#This Row],[Likes]]+bbdd_Social_Media_Trends[[#This Row],[Shares]]+bbdd_Social_Media_Trends[[#This Row],[Comments]]</f>
        <v>166773</v>
      </c>
      <c r="M1698">
        <f>bbdd_Social_Media_Trends[[#This Row],[Interactions]]/bbdd_Social_Media_Trends[[#This Row],[Views]]</f>
        <v>0.28126691795896686</v>
      </c>
      <c r="N1698" s="1" t="s">
        <v>22</v>
      </c>
      <c r="O1698" s="4">
        <f t="shared" si="26"/>
        <v>0</v>
      </c>
    </row>
    <row r="1699" spans="1:15">
      <c r="A1699" s="1" t="s">
        <v>1739</v>
      </c>
      <c r="B1699" s="2">
        <v>44655</v>
      </c>
      <c r="C1699" s="13" t="str">
        <f>TEXT(bbdd_Social_Media_Trends[[#This Row],[Post_Date]],"aaaa-mm")</f>
        <v>2022-04</v>
      </c>
      <c r="D1699" s="1" t="s">
        <v>12</v>
      </c>
      <c r="E1699" s="1" t="s">
        <v>13</v>
      </c>
      <c r="F1699" s="1" t="s">
        <v>32</v>
      </c>
      <c r="G1699" s="1" t="s">
        <v>21</v>
      </c>
      <c r="H1699">
        <v>933613</v>
      </c>
      <c r="I1699">
        <v>305356</v>
      </c>
      <c r="J1699">
        <v>62697</v>
      </c>
      <c r="K1699">
        <v>4288</v>
      </c>
      <c r="L1699">
        <f>bbdd_Social_Media_Trends[[#This Row],[Likes]]+bbdd_Social_Media_Trends[[#This Row],[Shares]]+bbdd_Social_Media_Trends[[#This Row],[Comments]]</f>
        <v>372341</v>
      </c>
      <c r="M1699">
        <f>bbdd_Social_Media_Trends[[#This Row],[Interactions]]/bbdd_Social_Media_Trends[[#This Row],[Views]]</f>
        <v>0.39881728296414037</v>
      </c>
      <c r="N1699" s="1" t="s">
        <v>29</v>
      </c>
      <c r="O1699" s="4">
        <f t="shared" si="26"/>
        <v>0</v>
      </c>
    </row>
    <row r="1700" spans="1:15">
      <c r="A1700" s="1" t="s">
        <v>1740</v>
      </c>
      <c r="B1700" s="2">
        <v>44661</v>
      </c>
      <c r="C1700" s="13" t="str">
        <f>TEXT(bbdd_Social_Media_Trends[[#This Row],[Post_Date]],"aaaa-mm")</f>
        <v>2022-04</v>
      </c>
      <c r="D1700" s="1" t="s">
        <v>27</v>
      </c>
      <c r="E1700" s="1" t="s">
        <v>52</v>
      </c>
      <c r="F1700" s="1" t="s">
        <v>14</v>
      </c>
      <c r="G1700" s="1" t="s">
        <v>60</v>
      </c>
      <c r="H1700">
        <v>1777184</v>
      </c>
      <c r="I1700">
        <v>64483</v>
      </c>
      <c r="J1700">
        <v>44743</v>
      </c>
      <c r="K1700">
        <v>32481</v>
      </c>
      <c r="L1700">
        <f>bbdd_Social_Media_Trends[[#This Row],[Likes]]+bbdd_Social_Media_Trends[[#This Row],[Shares]]+bbdd_Social_Media_Trends[[#This Row],[Comments]]</f>
        <v>141707</v>
      </c>
      <c r="M1700">
        <f>bbdd_Social_Media_Trends[[#This Row],[Interactions]]/bbdd_Social_Media_Trends[[#This Row],[Views]]</f>
        <v>7.9736819597745645E-2</v>
      </c>
      <c r="N1700" s="1" t="s">
        <v>29</v>
      </c>
      <c r="O1700" s="4">
        <f t="shared" si="26"/>
        <v>0</v>
      </c>
    </row>
    <row r="1701" spans="1:15">
      <c r="A1701" s="1" t="s">
        <v>1741</v>
      </c>
      <c r="B1701" s="2">
        <v>44764</v>
      </c>
      <c r="C1701" s="13" t="str">
        <f>TEXT(bbdd_Social_Media_Trends[[#This Row],[Post_Date]],"aaaa-mm")</f>
        <v>2022-07</v>
      </c>
      <c r="D1701" s="1" t="s">
        <v>24</v>
      </c>
      <c r="E1701" s="1" t="s">
        <v>59</v>
      </c>
      <c r="F1701" s="1" t="s">
        <v>20</v>
      </c>
      <c r="G1701" s="1" t="s">
        <v>37</v>
      </c>
      <c r="H1701">
        <v>2469353</v>
      </c>
      <c r="I1701">
        <v>451890</v>
      </c>
      <c r="J1701">
        <v>14407</v>
      </c>
      <c r="K1701">
        <v>35509</v>
      </c>
      <c r="L1701">
        <f>bbdd_Social_Media_Trends[[#This Row],[Likes]]+bbdd_Social_Media_Trends[[#This Row],[Shares]]+bbdd_Social_Media_Trends[[#This Row],[Comments]]</f>
        <v>501806</v>
      </c>
      <c r="M1701">
        <f>bbdd_Social_Media_Trends[[#This Row],[Interactions]]/bbdd_Social_Media_Trends[[#This Row],[Views]]</f>
        <v>0.20321355431969426</v>
      </c>
      <c r="N1701" s="1" t="s">
        <v>16</v>
      </c>
      <c r="O1701" s="4">
        <f t="shared" si="26"/>
        <v>0</v>
      </c>
    </row>
    <row r="1702" spans="1:15">
      <c r="A1702" s="1" t="s">
        <v>1742</v>
      </c>
      <c r="B1702" s="2">
        <v>45196</v>
      </c>
      <c r="C1702" s="13" t="str">
        <f>TEXT(bbdd_Social_Media_Trends[[#This Row],[Post_Date]],"aaaa-mm")</f>
        <v>2023-09</v>
      </c>
      <c r="D1702" s="1" t="s">
        <v>27</v>
      </c>
      <c r="E1702" s="1" t="s">
        <v>19</v>
      </c>
      <c r="F1702" s="1" t="s">
        <v>20</v>
      </c>
      <c r="G1702" s="1" t="s">
        <v>60</v>
      </c>
      <c r="H1702">
        <v>218047</v>
      </c>
      <c r="I1702">
        <v>233078</v>
      </c>
      <c r="J1702">
        <v>19910</v>
      </c>
      <c r="K1702">
        <v>28027</v>
      </c>
      <c r="L1702">
        <f>bbdd_Social_Media_Trends[[#This Row],[Likes]]+bbdd_Social_Media_Trends[[#This Row],[Shares]]+bbdd_Social_Media_Trends[[#This Row],[Comments]]</f>
        <v>281015</v>
      </c>
      <c r="M1702">
        <f>bbdd_Social_Media_Trends[[#This Row],[Interactions]]/bbdd_Social_Media_Trends[[#This Row],[Views]]</f>
        <v>1.2887817764060041</v>
      </c>
      <c r="N1702" s="1" t="s">
        <v>16</v>
      </c>
      <c r="O1702" s="4">
        <f t="shared" si="26"/>
        <v>0</v>
      </c>
    </row>
    <row r="1703" spans="1:15">
      <c r="A1703" s="1" t="s">
        <v>1743</v>
      </c>
      <c r="B1703" s="2">
        <v>44726</v>
      </c>
      <c r="C1703" s="13" t="str">
        <f>TEXT(bbdd_Social_Media_Trends[[#This Row],[Post_Date]],"aaaa-mm")</f>
        <v>2022-06</v>
      </c>
      <c r="D1703" s="1" t="s">
        <v>12</v>
      </c>
      <c r="E1703" s="1" t="s">
        <v>13</v>
      </c>
      <c r="F1703" s="1" t="s">
        <v>41</v>
      </c>
      <c r="G1703" s="1" t="s">
        <v>21</v>
      </c>
      <c r="H1703">
        <v>4348314</v>
      </c>
      <c r="I1703">
        <v>230560</v>
      </c>
      <c r="J1703">
        <v>3067</v>
      </c>
      <c r="K1703">
        <v>48962</v>
      </c>
      <c r="L1703">
        <f>bbdd_Social_Media_Trends[[#This Row],[Likes]]+bbdd_Social_Media_Trends[[#This Row],[Shares]]+bbdd_Social_Media_Trends[[#This Row],[Comments]]</f>
        <v>282589</v>
      </c>
      <c r="M1703">
        <f>bbdd_Social_Media_Trends[[#This Row],[Interactions]]/bbdd_Social_Media_Trends[[#This Row],[Views]]</f>
        <v>6.4988177026774049E-2</v>
      </c>
      <c r="N1703" s="1" t="s">
        <v>29</v>
      </c>
      <c r="O1703" s="4">
        <f t="shared" si="26"/>
        <v>0</v>
      </c>
    </row>
    <row r="1704" spans="1:15">
      <c r="A1704" s="1" t="s">
        <v>1744</v>
      </c>
      <c r="B1704" s="2">
        <v>45275</v>
      </c>
      <c r="C1704" s="13" t="str">
        <f>TEXT(bbdd_Social_Media_Trends[[#This Row],[Post_Date]],"aaaa-mm")</f>
        <v>2023-12</v>
      </c>
      <c r="D1704" s="1" t="s">
        <v>12</v>
      </c>
      <c r="E1704" s="1" t="s">
        <v>31</v>
      </c>
      <c r="F1704" s="1" t="s">
        <v>20</v>
      </c>
      <c r="G1704" s="1" t="s">
        <v>37</v>
      </c>
      <c r="H1704">
        <v>2868762</v>
      </c>
      <c r="I1704">
        <v>109444</v>
      </c>
      <c r="J1704">
        <v>83287</v>
      </c>
      <c r="K1704">
        <v>38867</v>
      </c>
      <c r="L1704">
        <f>bbdd_Social_Media_Trends[[#This Row],[Likes]]+bbdd_Social_Media_Trends[[#This Row],[Shares]]+bbdd_Social_Media_Trends[[#This Row],[Comments]]</f>
        <v>231598</v>
      </c>
      <c r="M1704">
        <f>bbdd_Social_Media_Trends[[#This Row],[Interactions]]/bbdd_Social_Media_Trends[[#This Row],[Views]]</f>
        <v>8.0730991277770683E-2</v>
      </c>
      <c r="N1704" s="1" t="s">
        <v>22</v>
      </c>
      <c r="O1704" s="4">
        <f t="shared" si="26"/>
        <v>0</v>
      </c>
    </row>
    <row r="1705" spans="1:15">
      <c r="A1705" s="1" t="s">
        <v>1745</v>
      </c>
      <c r="B1705" s="2">
        <v>44842</v>
      </c>
      <c r="C1705" s="13" t="str">
        <f>TEXT(bbdd_Social_Media_Trends[[#This Row],[Post_Date]],"aaaa-mm")</f>
        <v>2022-10</v>
      </c>
      <c r="D1705" s="1" t="s">
        <v>12</v>
      </c>
      <c r="E1705" s="1" t="s">
        <v>35</v>
      </c>
      <c r="F1705" s="1" t="s">
        <v>32</v>
      </c>
      <c r="G1705" s="1" t="s">
        <v>28</v>
      </c>
      <c r="H1705">
        <v>28489</v>
      </c>
      <c r="I1705">
        <v>444994</v>
      </c>
      <c r="J1705">
        <v>57777</v>
      </c>
      <c r="K1705">
        <v>15240</v>
      </c>
      <c r="L1705">
        <f>bbdd_Social_Media_Trends[[#This Row],[Likes]]+bbdd_Social_Media_Trends[[#This Row],[Shares]]+bbdd_Social_Media_Trends[[#This Row],[Comments]]</f>
        <v>518011</v>
      </c>
      <c r="M1705">
        <f>bbdd_Social_Media_Trends[[#This Row],[Interactions]]/bbdd_Social_Media_Trends[[#This Row],[Views]]</f>
        <v>18.182842500614271</v>
      </c>
      <c r="N1705" s="1" t="s">
        <v>16</v>
      </c>
      <c r="O1705" s="4">
        <f t="shared" si="26"/>
        <v>0</v>
      </c>
    </row>
    <row r="1706" spans="1:15">
      <c r="A1706" s="1" t="s">
        <v>1746</v>
      </c>
      <c r="B1706" s="2">
        <v>44822</v>
      </c>
      <c r="C1706" s="13" t="str">
        <f>TEXT(bbdd_Social_Media_Trends[[#This Row],[Post_Date]],"aaaa-mm")</f>
        <v>2022-09</v>
      </c>
      <c r="D1706" s="1" t="s">
        <v>18</v>
      </c>
      <c r="E1706" s="1" t="s">
        <v>49</v>
      </c>
      <c r="F1706" s="1" t="s">
        <v>41</v>
      </c>
      <c r="G1706" s="1" t="s">
        <v>44</v>
      </c>
      <c r="H1706">
        <v>3470216</v>
      </c>
      <c r="I1706">
        <v>158438</v>
      </c>
      <c r="J1706">
        <v>3224</v>
      </c>
      <c r="K1706">
        <v>37495</v>
      </c>
      <c r="L1706">
        <f>bbdd_Social_Media_Trends[[#This Row],[Likes]]+bbdd_Social_Media_Trends[[#This Row],[Shares]]+bbdd_Social_Media_Trends[[#This Row],[Comments]]</f>
        <v>199157</v>
      </c>
      <c r="M1706">
        <f>bbdd_Social_Media_Trends[[#This Row],[Interactions]]/bbdd_Social_Media_Trends[[#This Row],[Views]]</f>
        <v>5.7390375699956427E-2</v>
      </c>
      <c r="N1706" s="1" t="s">
        <v>29</v>
      </c>
      <c r="O1706" s="4">
        <f t="shared" si="26"/>
        <v>0</v>
      </c>
    </row>
    <row r="1707" spans="1:15">
      <c r="A1707" s="1" t="s">
        <v>1747</v>
      </c>
      <c r="B1707" s="2">
        <v>44770</v>
      </c>
      <c r="C1707" s="13" t="str">
        <f>TEXT(bbdd_Social_Media_Trends[[#This Row],[Post_Date]],"aaaa-mm")</f>
        <v>2022-07</v>
      </c>
      <c r="D1707" s="1" t="s">
        <v>27</v>
      </c>
      <c r="E1707" s="1" t="s">
        <v>46</v>
      </c>
      <c r="F1707" s="1" t="s">
        <v>14</v>
      </c>
      <c r="G1707" s="1" t="s">
        <v>60</v>
      </c>
      <c r="H1707">
        <v>2546025</v>
      </c>
      <c r="I1707">
        <v>61904</v>
      </c>
      <c r="J1707">
        <v>25135</v>
      </c>
      <c r="K1707">
        <v>39292</v>
      </c>
      <c r="L1707">
        <f>bbdd_Social_Media_Trends[[#This Row],[Likes]]+bbdd_Social_Media_Trends[[#This Row],[Shares]]+bbdd_Social_Media_Trends[[#This Row],[Comments]]</f>
        <v>126331</v>
      </c>
      <c r="M1707">
        <f>bbdd_Social_Media_Trends[[#This Row],[Interactions]]/bbdd_Social_Media_Trends[[#This Row],[Views]]</f>
        <v>4.9618915760842881E-2</v>
      </c>
      <c r="N1707" s="1" t="s">
        <v>22</v>
      </c>
      <c r="O1707" s="4">
        <f t="shared" si="26"/>
        <v>0</v>
      </c>
    </row>
    <row r="1708" spans="1:15">
      <c r="A1708" s="1" t="s">
        <v>1748</v>
      </c>
      <c r="B1708" s="2">
        <v>45087</v>
      </c>
      <c r="C1708" s="13" t="str">
        <f>TEXT(bbdd_Social_Media_Trends[[#This Row],[Post_Date]],"aaaa-mm")</f>
        <v>2023-06</v>
      </c>
      <c r="D1708" s="1" t="s">
        <v>18</v>
      </c>
      <c r="E1708" s="1" t="s">
        <v>39</v>
      </c>
      <c r="F1708" s="1" t="s">
        <v>20</v>
      </c>
      <c r="G1708" s="1" t="s">
        <v>21</v>
      </c>
      <c r="H1708">
        <v>4510453</v>
      </c>
      <c r="I1708">
        <v>78761</v>
      </c>
      <c r="J1708">
        <v>81693</v>
      </c>
      <c r="K1708">
        <v>35386</v>
      </c>
      <c r="L1708">
        <f>bbdd_Social_Media_Trends[[#This Row],[Likes]]+bbdd_Social_Media_Trends[[#This Row],[Shares]]+bbdd_Social_Media_Trends[[#This Row],[Comments]]</f>
        <v>195840</v>
      </c>
      <c r="M1708">
        <f>bbdd_Social_Media_Trends[[#This Row],[Interactions]]/bbdd_Social_Media_Trends[[#This Row],[Views]]</f>
        <v>4.3419142157118146E-2</v>
      </c>
      <c r="N1708" s="1" t="s">
        <v>16</v>
      </c>
      <c r="O1708" s="4">
        <f t="shared" si="26"/>
        <v>0</v>
      </c>
    </row>
    <row r="1709" spans="1:15">
      <c r="A1709" s="1" t="s">
        <v>1749</v>
      </c>
      <c r="B1709" s="2">
        <v>44966</v>
      </c>
      <c r="C1709" s="13" t="str">
        <f>TEXT(bbdd_Social_Media_Trends[[#This Row],[Post_Date]],"aaaa-mm")</f>
        <v>2023-02</v>
      </c>
      <c r="D1709" s="1" t="s">
        <v>12</v>
      </c>
      <c r="E1709" s="1" t="s">
        <v>49</v>
      </c>
      <c r="F1709" s="1" t="s">
        <v>20</v>
      </c>
      <c r="G1709" s="1" t="s">
        <v>15</v>
      </c>
      <c r="H1709">
        <v>881991</v>
      </c>
      <c r="I1709">
        <v>53251</v>
      </c>
      <c r="J1709">
        <v>64414</v>
      </c>
      <c r="K1709">
        <v>3514</v>
      </c>
      <c r="L1709">
        <f>bbdd_Social_Media_Trends[[#This Row],[Likes]]+bbdd_Social_Media_Trends[[#This Row],[Shares]]+bbdd_Social_Media_Trends[[#This Row],[Comments]]</f>
        <v>121179</v>
      </c>
      <c r="M1709">
        <f>bbdd_Social_Media_Trends[[#This Row],[Interactions]]/bbdd_Social_Media_Trends[[#This Row],[Views]]</f>
        <v>0.13739255842746695</v>
      </c>
      <c r="N1709" s="1" t="s">
        <v>29</v>
      </c>
      <c r="O1709" s="4">
        <f t="shared" si="26"/>
        <v>0</v>
      </c>
    </row>
    <row r="1710" spans="1:15">
      <c r="A1710" s="1" t="s">
        <v>1750</v>
      </c>
      <c r="B1710" s="2">
        <v>44786</v>
      </c>
      <c r="C1710" s="13" t="str">
        <f>TEXT(bbdd_Social_Media_Trends[[#This Row],[Post_Date]],"aaaa-mm")</f>
        <v>2022-08</v>
      </c>
      <c r="D1710" s="1" t="s">
        <v>27</v>
      </c>
      <c r="E1710" s="1" t="s">
        <v>31</v>
      </c>
      <c r="F1710" s="1" t="s">
        <v>36</v>
      </c>
      <c r="G1710" s="1" t="s">
        <v>37</v>
      </c>
      <c r="H1710">
        <v>2324138</v>
      </c>
      <c r="I1710">
        <v>2092</v>
      </c>
      <c r="J1710">
        <v>83576</v>
      </c>
      <c r="K1710">
        <v>5162</v>
      </c>
      <c r="L1710">
        <f>bbdd_Social_Media_Trends[[#This Row],[Likes]]+bbdd_Social_Media_Trends[[#This Row],[Shares]]+bbdd_Social_Media_Trends[[#This Row],[Comments]]</f>
        <v>90830</v>
      </c>
      <c r="M1710">
        <f>bbdd_Social_Media_Trends[[#This Row],[Interactions]]/bbdd_Social_Media_Trends[[#This Row],[Views]]</f>
        <v>3.9081156110351449E-2</v>
      </c>
      <c r="N1710" s="1" t="s">
        <v>29</v>
      </c>
      <c r="O1710" s="4">
        <f t="shared" si="26"/>
        <v>0</v>
      </c>
    </row>
    <row r="1711" spans="1:15">
      <c r="A1711" s="1" t="s">
        <v>1751</v>
      </c>
      <c r="B1711" s="2">
        <v>45221</v>
      </c>
      <c r="C1711" s="13" t="str">
        <f>TEXT(bbdd_Social_Media_Trends[[#This Row],[Post_Date]],"aaaa-mm")</f>
        <v>2023-10</v>
      </c>
      <c r="D1711" s="1" t="s">
        <v>12</v>
      </c>
      <c r="E1711" s="1" t="s">
        <v>35</v>
      </c>
      <c r="F1711" s="1" t="s">
        <v>20</v>
      </c>
      <c r="G1711" s="1" t="s">
        <v>50</v>
      </c>
      <c r="H1711">
        <v>1882409</v>
      </c>
      <c r="I1711">
        <v>24262</v>
      </c>
      <c r="J1711">
        <v>55206</v>
      </c>
      <c r="K1711">
        <v>31018</v>
      </c>
      <c r="L1711">
        <f>bbdd_Social_Media_Trends[[#This Row],[Likes]]+bbdd_Social_Media_Trends[[#This Row],[Shares]]+bbdd_Social_Media_Trends[[#This Row],[Comments]]</f>
        <v>110486</v>
      </c>
      <c r="M1711">
        <f>bbdd_Social_Media_Trends[[#This Row],[Interactions]]/bbdd_Social_Media_Trends[[#This Row],[Views]]</f>
        <v>5.8693939521113639E-2</v>
      </c>
      <c r="N1711" s="1" t="s">
        <v>22</v>
      </c>
      <c r="O1711" s="4">
        <f t="shared" si="26"/>
        <v>0</v>
      </c>
    </row>
    <row r="1712" spans="1:15">
      <c r="A1712" s="1" t="s">
        <v>1752</v>
      </c>
      <c r="B1712" s="2">
        <v>44967</v>
      </c>
      <c r="C1712" s="13" t="str">
        <f>TEXT(bbdd_Social_Media_Trends[[#This Row],[Post_Date]],"aaaa-mm")</f>
        <v>2023-02</v>
      </c>
      <c r="D1712" s="1" t="s">
        <v>27</v>
      </c>
      <c r="E1712" s="1" t="s">
        <v>49</v>
      </c>
      <c r="F1712" s="1" t="s">
        <v>36</v>
      </c>
      <c r="G1712" s="1" t="s">
        <v>28</v>
      </c>
      <c r="H1712">
        <v>1239705</v>
      </c>
      <c r="I1712">
        <v>50435</v>
      </c>
      <c r="J1712">
        <v>14795</v>
      </c>
      <c r="K1712">
        <v>8352</v>
      </c>
      <c r="L1712">
        <f>bbdd_Social_Media_Trends[[#This Row],[Likes]]+bbdd_Social_Media_Trends[[#This Row],[Shares]]+bbdd_Social_Media_Trends[[#This Row],[Comments]]</f>
        <v>73582</v>
      </c>
      <c r="M1712">
        <f>bbdd_Social_Media_Trends[[#This Row],[Interactions]]/bbdd_Social_Media_Trends[[#This Row],[Views]]</f>
        <v>5.9354443194146997E-2</v>
      </c>
      <c r="N1712" s="1" t="s">
        <v>29</v>
      </c>
      <c r="O1712" s="4">
        <f t="shared" si="26"/>
        <v>0</v>
      </c>
    </row>
    <row r="1713" spans="1:15">
      <c r="A1713" s="1" t="s">
        <v>1753</v>
      </c>
      <c r="B1713" s="2">
        <v>44641</v>
      </c>
      <c r="C1713" s="13" t="str">
        <f>TEXT(bbdd_Social_Media_Trends[[#This Row],[Post_Date]],"aaaa-mm")</f>
        <v>2022-03</v>
      </c>
      <c r="D1713" s="1" t="s">
        <v>18</v>
      </c>
      <c r="E1713" s="1" t="s">
        <v>19</v>
      </c>
      <c r="F1713" s="1" t="s">
        <v>41</v>
      </c>
      <c r="G1713" s="1" t="s">
        <v>50</v>
      </c>
      <c r="H1713">
        <v>4431420</v>
      </c>
      <c r="I1713">
        <v>316236</v>
      </c>
      <c r="J1713">
        <v>20710</v>
      </c>
      <c r="K1713">
        <v>28465</v>
      </c>
      <c r="L1713">
        <f>bbdd_Social_Media_Trends[[#This Row],[Likes]]+bbdd_Social_Media_Trends[[#This Row],[Shares]]+bbdd_Social_Media_Trends[[#This Row],[Comments]]</f>
        <v>365411</v>
      </c>
      <c r="M1713">
        <f>bbdd_Social_Media_Trends[[#This Row],[Interactions]]/bbdd_Social_Media_Trends[[#This Row],[Views]]</f>
        <v>8.2459121455425125E-2</v>
      </c>
      <c r="N1713" s="1" t="s">
        <v>16</v>
      </c>
      <c r="O1713" s="4">
        <f t="shared" si="26"/>
        <v>0</v>
      </c>
    </row>
    <row r="1714" spans="1:15">
      <c r="A1714" s="1" t="s">
        <v>1754</v>
      </c>
      <c r="B1714" s="2">
        <v>44785</v>
      </c>
      <c r="C1714" s="13" t="str">
        <f>TEXT(bbdd_Social_Media_Trends[[#This Row],[Post_Date]],"aaaa-mm")</f>
        <v>2022-08</v>
      </c>
      <c r="D1714" s="1" t="s">
        <v>12</v>
      </c>
      <c r="E1714" s="1" t="s">
        <v>59</v>
      </c>
      <c r="F1714" s="1" t="s">
        <v>41</v>
      </c>
      <c r="G1714" s="1" t="s">
        <v>15</v>
      </c>
      <c r="H1714">
        <v>1290722</v>
      </c>
      <c r="I1714">
        <v>166513</v>
      </c>
      <c r="J1714">
        <v>58572</v>
      </c>
      <c r="K1714">
        <v>11367</v>
      </c>
      <c r="L1714">
        <f>bbdd_Social_Media_Trends[[#This Row],[Likes]]+bbdd_Social_Media_Trends[[#This Row],[Shares]]+bbdd_Social_Media_Trends[[#This Row],[Comments]]</f>
        <v>236452</v>
      </c>
      <c r="M1714">
        <f>bbdd_Social_Media_Trends[[#This Row],[Interactions]]/bbdd_Social_Media_Trends[[#This Row],[Views]]</f>
        <v>0.18319359242346531</v>
      </c>
      <c r="N1714" s="1" t="s">
        <v>16</v>
      </c>
      <c r="O1714" s="4">
        <f t="shared" si="26"/>
        <v>0</v>
      </c>
    </row>
    <row r="1715" spans="1:15">
      <c r="A1715" s="1" t="s">
        <v>1755</v>
      </c>
      <c r="B1715" s="2">
        <v>44588</v>
      </c>
      <c r="C1715" s="13" t="str">
        <f>TEXT(bbdd_Social_Media_Trends[[#This Row],[Post_Date]],"aaaa-mm")</f>
        <v>2022-01</v>
      </c>
      <c r="D1715" s="1" t="s">
        <v>24</v>
      </c>
      <c r="E1715" s="1" t="s">
        <v>13</v>
      </c>
      <c r="F1715" s="1" t="s">
        <v>14</v>
      </c>
      <c r="G1715" s="1" t="s">
        <v>60</v>
      </c>
      <c r="H1715">
        <v>3228275</v>
      </c>
      <c r="I1715">
        <v>113917</v>
      </c>
      <c r="J1715">
        <v>75531</v>
      </c>
      <c r="K1715">
        <v>36656</v>
      </c>
      <c r="L1715">
        <f>bbdd_Social_Media_Trends[[#This Row],[Likes]]+bbdd_Social_Media_Trends[[#This Row],[Shares]]+bbdd_Social_Media_Trends[[#This Row],[Comments]]</f>
        <v>226104</v>
      </c>
      <c r="M1715">
        <f>bbdd_Social_Media_Trends[[#This Row],[Interactions]]/bbdd_Social_Media_Trends[[#This Row],[Views]]</f>
        <v>7.003864292849897E-2</v>
      </c>
      <c r="N1715" s="1" t="s">
        <v>29</v>
      </c>
      <c r="O1715" s="4">
        <f t="shared" si="26"/>
        <v>0</v>
      </c>
    </row>
    <row r="1716" spans="1:15">
      <c r="A1716" s="1" t="s">
        <v>1756</v>
      </c>
      <c r="B1716" s="2">
        <v>44778</v>
      </c>
      <c r="C1716" s="13" t="str">
        <f>TEXT(bbdd_Social_Media_Trends[[#This Row],[Post_Date]],"aaaa-mm")</f>
        <v>2022-08</v>
      </c>
      <c r="D1716" s="1" t="s">
        <v>12</v>
      </c>
      <c r="E1716" s="1" t="s">
        <v>39</v>
      </c>
      <c r="F1716" s="1" t="s">
        <v>20</v>
      </c>
      <c r="G1716" s="1" t="s">
        <v>37</v>
      </c>
      <c r="H1716">
        <v>2527623</v>
      </c>
      <c r="I1716">
        <v>148521</v>
      </c>
      <c r="J1716">
        <v>43818</v>
      </c>
      <c r="K1716">
        <v>33457</v>
      </c>
      <c r="L1716">
        <f>bbdd_Social_Media_Trends[[#This Row],[Likes]]+bbdd_Social_Media_Trends[[#This Row],[Shares]]+bbdd_Social_Media_Trends[[#This Row],[Comments]]</f>
        <v>225796</v>
      </c>
      <c r="M1716">
        <f>bbdd_Social_Media_Trends[[#This Row],[Interactions]]/bbdd_Social_Media_Trends[[#This Row],[Views]]</f>
        <v>8.9331359937775537E-2</v>
      </c>
      <c r="N1716" s="1" t="s">
        <v>29</v>
      </c>
      <c r="O1716" s="4">
        <f t="shared" si="26"/>
        <v>0</v>
      </c>
    </row>
    <row r="1717" spans="1:15">
      <c r="A1717" s="1" t="s">
        <v>1757</v>
      </c>
      <c r="B1717" s="2">
        <v>45043</v>
      </c>
      <c r="C1717" s="13" t="str">
        <f>TEXT(bbdd_Social_Media_Trends[[#This Row],[Post_Date]],"aaaa-mm")</f>
        <v>2023-04</v>
      </c>
      <c r="D1717" s="1" t="s">
        <v>18</v>
      </c>
      <c r="E1717" s="1" t="s">
        <v>13</v>
      </c>
      <c r="F1717" s="1" t="s">
        <v>41</v>
      </c>
      <c r="G1717" s="1" t="s">
        <v>50</v>
      </c>
      <c r="H1717">
        <v>4986208</v>
      </c>
      <c r="I1717">
        <v>327244</v>
      </c>
      <c r="J1717">
        <v>16672</v>
      </c>
      <c r="K1717">
        <v>27570</v>
      </c>
      <c r="L1717">
        <f>bbdd_Social_Media_Trends[[#This Row],[Likes]]+bbdd_Social_Media_Trends[[#This Row],[Shares]]+bbdd_Social_Media_Trends[[#This Row],[Comments]]</f>
        <v>371486</v>
      </c>
      <c r="M1717">
        <f>bbdd_Social_Media_Trends[[#This Row],[Interactions]]/bbdd_Social_Media_Trends[[#This Row],[Views]]</f>
        <v>7.4502708270493323E-2</v>
      </c>
      <c r="N1717" s="1" t="s">
        <v>22</v>
      </c>
      <c r="O1717" s="4">
        <f t="shared" si="26"/>
        <v>0</v>
      </c>
    </row>
    <row r="1718" spans="1:15">
      <c r="A1718" s="1" t="s">
        <v>1758</v>
      </c>
      <c r="B1718" s="2">
        <v>45038</v>
      </c>
      <c r="C1718" s="13" t="str">
        <f>TEXT(bbdd_Social_Media_Trends[[#This Row],[Post_Date]],"aaaa-mm")</f>
        <v>2023-04</v>
      </c>
      <c r="D1718" s="1" t="s">
        <v>24</v>
      </c>
      <c r="E1718" s="1" t="s">
        <v>39</v>
      </c>
      <c r="F1718" s="1" t="s">
        <v>14</v>
      </c>
      <c r="G1718" s="1" t="s">
        <v>21</v>
      </c>
      <c r="H1718">
        <v>3600830</v>
      </c>
      <c r="I1718">
        <v>286882</v>
      </c>
      <c r="J1718">
        <v>82806</v>
      </c>
      <c r="K1718">
        <v>18415</v>
      </c>
      <c r="L1718">
        <f>bbdd_Social_Media_Trends[[#This Row],[Likes]]+bbdd_Social_Media_Trends[[#This Row],[Shares]]+bbdd_Social_Media_Trends[[#This Row],[Comments]]</f>
        <v>388103</v>
      </c>
      <c r="M1718">
        <f>bbdd_Social_Media_Trends[[#This Row],[Interactions]]/bbdd_Social_Media_Trends[[#This Row],[Views]]</f>
        <v>0.10778153925622704</v>
      </c>
      <c r="N1718" s="1" t="s">
        <v>29</v>
      </c>
      <c r="O1718" s="4">
        <f t="shared" si="26"/>
        <v>0</v>
      </c>
    </row>
    <row r="1719" spans="1:15">
      <c r="A1719" s="1" t="s">
        <v>1759</v>
      </c>
      <c r="B1719" s="2">
        <v>44960</v>
      </c>
      <c r="C1719" s="13" t="str">
        <f>TEXT(bbdd_Social_Media_Trends[[#This Row],[Post_Date]],"aaaa-mm")</f>
        <v>2023-02</v>
      </c>
      <c r="D1719" s="1" t="s">
        <v>27</v>
      </c>
      <c r="E1719" s="1" t="s">
        <v>49</v>
      </c>
      <c r="F1719" s="1" t="s">
        <v>47</v>
      </c>
      <c r="G1719" s="1" t="s">
        <v>60</v>
      </c>
      <c r="H1719">
        <v>2686077</v>
      </c>
      <c r="I1719">
        <v>437233</v>
      </c>
      <c r="J1719">
        <v>38768</v>
      </c>
      <c r="K1719">
        <v>18367</v>
      </c>
      <c r="L1719">
        <f>bbdd_Social_Media_Trends[[#This Row],[Likes]]+bbdd_Social_Media_Trends[[#This Row],[Shares]]+bbdd_Social_Media_Trends[[#This Row],[Comments]]</f>
        <v>494368</v>
      </c>
      <c r="M1719">
        <f>bbdd_Social_Media_Trends[[#This Row],[Interactions]]/bbdd_Social_Media_Trends[[#This Row],[Views]]</f>
        <v>0.1840483351743081</v>
      </c>
      <c r="N1719" s="1" t="s">
        <v>16</v>
      </c>
      <c r="O1719" s="4">
        <f t="shared" si="26"/>
        <v>0</v>
      </c>
    </row>
    <row r="1720" spans="1:15">
      <c r="A1720" s="1" t="s">
        <v>1760</v>
      </c>
      <c r="B1720" s="2">
        <v>44657</v>
      </c>
      <c r="C1720" s="13" t="str">
        <f>TEXT(bbdd_Social_Media_Trends[[#This Row],[Post_Date]],"aaaa-mm")</f>
        <v>2022-04</v>
      </c>
      <c r="D1720" s="1" t="s">
        <v>27</v>
      </c>
      <c r="E1720" s="1" t="s">
        <v>49</v>
      </c>
      <c r="F1720" s="1" t="s">
        <v>47</v>
      </c>
      <c r="G1720" s="1" t="s">
        <v>28</v>
      </c>
      <c r="H1720">
        <v>3717495</v>
      </c>
      <c r="I1720">
        <v>477018</v>
      </c>
      <c r="J1720">
        <v>50628</v>
      </c>
      <c r="K1720">
        <v>6831</v>
      </c>
      <c r="L1720">
        <f>bbdd_Social_Media_Trends[[#This Row],[Likes]]+bbdd_Social_Media_Trends[[#This Row],[Shares]]+bbdd_Social_Media_Trends[[#This Row],[Comments]]</f>
        <v>534477</v>
      </c>
      <c r="M1720">
        <f>bbdd_Social_Media_Trends[[#This Row],[Interactions]]/bbdd_Social_Media_Trends[[#This Row],[Views]]</f>
        <v>0.14377342807455021</v>
      </c>
      <c r="N1720" s="1" t="s">
        <v>22</v>
      </c>
      <c r="O1720" s="4">
        <f t="shared" si="26"/>
        <v>0</v>
      </c>
    </row>
    <row r="1721" spans="1:15">
      <c r="A1721" s="1" t="s">
        <v>1761</v>
      </c>
      <c r="B1721" s="2">
        <v>44629</v>
      </c>
      <c r="C1721" s="13" t="str">
        <f>TEXT(bbdd_Social_Media_Trends[[#This Row],[Post_Date]],"aaaa-mm")</f>
        <v>2022-03</v>
      </c>
      <c r="D1721" s="1" t="s">
        <v>24</v>
      </c>
      <c r="E1721" s="1" t="s">
        <v>49</v>
      </c>
      <c r="F1721" s="1" t="s">
        <v>14</v>
      </c>
      <c r="G1721" s="1" t="s">
        <v>21</v>
      </c>
      <c r="H1721">
        <v>4481057</v>
      </c>
      <c r="I1721">
        <v>435510</v>
      </c>
      <c r="J1721">
        <v>25727</v>
      </c>
      <c r="K1721">
        <v>7182</v>
      </c>
      <c r="L1721">
        <f>bbdd_Social_Media_Trends[[#This Row],[Likes]]+bbdd_Social_Media_Trends[[#This Row],[Shares]]+bbdd_Social_Media_Trends[[#This Row],[Comments]]</f>
        <v>468419</v>
      </c>
      <c r="M1721">
        <f>bbdd_Social_Media_Trends[[#This Row],[Interactions]]/bbdd_Social_Media_Trends[[#This Row],[Views]]</f>
        <v>0.10453314921010824</v>
      </c>
      <c r="N1721" s="1" t="s">
        <v>29</v>
      </c>
      <c r="O1721" s="4">
        <f t="shared" si="26"/>
        <v>0</v>
      </c>
    </row>
    <row r="1722" spans="1:15">
      <c r="A1722" s="1" t="s">
        <v>1762</v>
      </c>
      <c r="B1722" s="2">
        <v>44895</v>
      </c>
      <c r="C1722" s="13" t="str">
        <f>TEXT(bbdd_Social_Media_Trends[[#This Row],[Post_Date]],"aaaa-mm")</f>
        <v>2022-11</v>
      </c>
      <c r="D1722" s="1" t="s">
        <v>27</v>
      </c>
      <c r="E1722" s="1" t="s">
        <v>35</v>
      </c>
      <c r="F1722" s="1" t="s">
        <v>20</v>
      </c>
      <c r="G1722" s="1" t="s">
        <v>28</v>
      </c>
      <c r="H1722">
        <v>3998581</v>
      </c>
      <c r="I1722">
        <v>15720</v>
      </c>
      <c r="J1722">
        <v>20570</v>
      </c>
      <c r="K1722">
        <v>27906</v>
      </c>
      <c r="L1722">
        <f>bbdd_Social_Media_Trends[[#This Row],[Likes]]+bbdd_Social_Media_Trends[[#This Row],[Shares]]+bbdd_Social_Media_Trends[[#This Row],[Comments]]</f>
        <v>64196</v>
      </c>
      <c r="M1722">
        <f>bbdd_Social_Media_Trends[[#This Row],[Interactions]]/bbdd_Social_Media_Trends[[#This Row],[Views]]</f>
        <v>1.6054695403194284E-2</v>
      </c>
      <c r="N1722" s="1" t="s">
        <v>16</v>
      </c>
      <c r="O1722" s="4">
        <f t="shared" si="26"/>
        <v>0</v>
      </c>
    </row>
    <row r="1723" spans="1:15">
      <c r="A1723" s="1" t="s">
        <v>1763</v>
      </c>
      <c r="B1723" s="2">
        <v>45100</v>
      </c>
      <c r="C1723" s="13" t="str">
        <f>TEXT(bbdd_Social_Media_Trends[[#This Row],[Post_Date]],"aaaa-mm")</f>
        <v>2023-06</v>
      </c>
      <c r="D1723" s="1" t="s">
        <v>18</v>
      </c>
      <c r="E1723" s="1" t="s">
        <v>13</v>
      </c>
      <c r="F1723" s="1" t="s">
        <v>36</v>
      </c>
      <c r="G1723" s="1" t="s">
        <v>25</v>
      </c>
      <c r="H1723">
        <v>973433</v>
      </c>
      <c r="I1723">
        <v>191321</v>
      </c>
      <c r="J1723">
        <v>5664</v>
      </c>
      <c r="K1723">
        <v>41928</v>
      </c>
      <c r="L1723">
        <f>bbdd_Social_Media_Trends[[#This Row],[Likes]]+bbdd_Social_Media_Trends[[#This Row],[Shares]]+bbdd_Social_Media_Trends[[#This Row],[Comments]]</f>
        <v>238913</v>
      </c>
      <c r="M1723">
        <f>bbdd_Social_Media_Trends[[#This Row],[Interactions]]/bbdd_Social_Media_Trends[[#This Row],[Views]]</f>
        <v>0.24543342993303083</v>
      </c>
      <c r="N1723" s="1" t="s">
        <v>22</v>
      </c>
      <c r="O1723" s="4">
        <f t="shared" si="26"/>
        <v>0</v>
      </c>
    </row>
    <row r="1724" spans="1:15">
      <c r="A1724" s="1" t="s">
        <v>1764</v>
      </c>
      <c r="B1724" s="2">
        <v>45209</v>
      </c>
      <c r="C1724" s="13" t="str">
        <f>TEXT(bbdd_Social_Media_Trends[[#This Row],[Post_Date]],"aaaa-mm")</f>
        <v>2023-10</v>
      </c>
      <c r="D1724" s="1" t="s">
        <v>27</v>
      </c>
      <c r="E1724" s="1" t="s">
        <v>57</v>
      </c>
      <c r="F1724" s="1" t="s">
        <v>20</v>
      </c>
      <c r="G1724" s="1" t="s">
        <v>21</v>
      </c>
      <c r="H1724">
        <v>3821922</v>
      </c>
      <c r="I1724">
        <v>425847</v>
      </c>
      <c r="J1724">
        <v>50387</v>
      </c>
      <c r="K1724">
        <v>18851</v>
      </c>
      <c r="L1724">
        <f>bbdd_Social_Media_Trends[[#This Row],[Likes]]+bbdd_Social_Media_Trends[[#This Row],[Shares]]+bbdd_Social_Media_Trends[[#This Row],[Comments]]</f>
        <v>495085</v>
      </c>
      <c r="M1724">
        <f>bbdd_Social_Media_Trends[[#This Row],[Interactions]]/bbdd_Social_Media_Trends[[#This Row],[Views]]</f>
        <v>0.12953822710144267</v>
      </c>
      <c r="N1724" s="1" t="s">
        <v>29</v>
      </c>
      <c r="O1724" s="4">
        <f t="shared" si="26"/>
        <v>0</v>
      </c>
    </row>
    <row r="1725" spans="1:15">
      <c r="A1725" s="1" t="s">
        <v>1765</v>
      </c>
      <c r="B1725" s="2">
        <v>45085</v>
      </c>
      <c r="C1725" s="13" t="str">
        <f>TEXT(bbdd_Social_Media_Trends[[#This Row],[Post_Date]],"aaaa-mm")</f>
        <v>2023-06</v>
      </c>
      <c r="D1725" s="1" t="s">
        <v>24</v>
      </c>
      <c r="E1725" s="1" t="s">
        <v>31</v>
      </c>
      <c r="F1725" s="1" t="s">
        <v>14</v>
      </c>
      <c r="G1725" s="1" t="s">
        <v>25</v>
      </c>
      <c r="H1725">
        <v>4301015</v>
      </c>
      <c r="I1725">
        <v>146849</v>
      </c>
      <c r="J1725">
        <v>20372</v>
      </c>
      <c r="K1725">
        <v>37300</v>
      </c>
      <c r="L1725">
        <f>bbdd_Social_Media_Trends[[#This Row],[Likes]]+bbdd_Social_Media_Trends[[#This Row],[Shares]]+bbdd_Social_Media_Trends[[#This Row],[Comments]]</f>
        <v>204521</v>
      </c>
      <c r="M1725">
        <f>bbdd_Social_Media_Trends[[#This Row],[Interactions]]/bbdd_Social_Media_Trends[[#This Row],[Views]]</f>
        <v>4.7551798819580958E-2</v>
      </c>
      <c r="N1725" s="1" t="s">
        <v>16</v>
      </c>
      <c r="O1725" s="4">
        <f t="shared" si="26"/>
        <v>0</v>
      </c>
    </row>
    <row r="1726" spans="1:15">
      <c r="A1726" s="1" t="s">
        <v>1766</v>
      </c>
      <c r="B1726" s="2">
        <v>45188</v>
      </c>
      <c r="C1726" s="13" t="str">
        <f>TEXT(bbdd_Social_Media_Trends[[#This Row],[Post_Date]],"aaaa-mm")</f>
        <v>2023-09</v>
      </c>
      <c r="D1726" s="1" t="s">
        <v>18</v>
      </c>
      <c r="E1726" s="1" t="s">
        <v>39</v>
      </c>
      <c r="F1726" s="1" t="s">
        <v>20</v>
      </c>
      <c r="G1726" s="1" t="s">
        <v>21</v>
      </c>
      <c r="H1726">
        <v>4798066</v>
      </c>
      <c r="I1726">
        <v>375356</v>
      </c>
      <c r="J1726">
        <v>7649</v>
      </c>
      <c r="K1726">
        <v>17000</v>
      </c>
      <c r="L1726">
        <f>bbdd_Social_Media_Trends[[#This Row],[Likes]]+bbdd_Social_Media_Trends[[#This Row],[Shares]]+bbdd_Social_Media_Trends[[#This Row],[Comments]]</f>
        <v>400005</v>
      </c>
      <c r="M1726">
        <f>bbdd_Social_Media_Trends[[#This Row],[Interactions]]/bbdd_Social_Media_Trends[[#This Row],[Views]]</f>
        <v>8.336796534270266E-2</v>
      </c>
      <c r="N1726" s="1" t="s">
        <v>29</v>
      </c>
      <c r="O1726" s="4">
        <f t="shared" si="26"/>
        <v>0</v>
      </c>
    </row>
    <row r="1727" spans="1:15">
      <c r="A1727" s="1" t="s">
        <v>1767</v>
      </c>
      <c r="B1727" s="2">
        <v>44877</v>
      </c>
      <c r="C1727" s="13" t="str">
        <f>TEXT(bbdd_Social_Media_Trends[[#This Row],[Post_Date]],"aaaa-mm")</f>
        <v>2022-11</v>
      </c>
      <c r="D1727" s="1" t="s">
        <v>18</v>
      </c>
      <c r="E1727" s="1" t="s">
        <v>46</v>
      </c>
      <c r="F1727" s="1" t="s">
        <v>47</v>
      </c>
      <c r="G1727" s="1" t="s">
        <v>44</v>
      </c>
      <c r="H1727">
        <v>141212</v>
      </c>
      <c r="I1727">
        <v>41508</v>
      </c>
      <c r="J1727">
        <v>96422</v>
      </c>
      <c r="K1727">
        <v>16803</v>
      </c>
      <c r="L1727">
        <f>bbdd_Social_Media_Trends[[#This Row],[Likes]]+bbdd_Social_Media_Trends[[#This Row],[Shares]]+bbdd_Social_Media_Trends[[#This Row],[Comments]]</f>
        <v>154733</v>
      </c>
      <c r="M1727">
        <f>bbdd_Social_Media_Trends[[#This Row],[Interactions]]/bbdd_Social_Media_Trends[[#This Row],[Views]]</f>
        <v>1.0957496530039941</v>
      </c>
      <c r="N1727" s="1" t="s">
        <v>16</v>
      </c>
      <c r="O1727" s="4">
        <f t="shared" si="26"/>
        <v>0</v>
      </c>
    </row>
    <row r="1728" spans="1:15">
      <c r="A1728" s="1" t="s">
        <v>1768</v>
      </c>
      <c r="B1728" s="2">
        <v>45195</v>
      </c>
      <c r="C1728" s="13" t="str">
        <f>TEXT(bbdd_Social_Media_Trends[[#This Row],[Post_Date]],"aaaa-mm")</f>
        <v>2023-09</v>
      </c>
      <c r="D1728" s="1" t="s">
        <v>18</v>
      </c>
      <c r="E1728" s="1" t="s">
        <v>46</v>
      </c>
      <c r="F1728" s="1" t="s">
        <v>14</v>
      </c>
      <c r="G1728" s="1" t="s">
        <v>28</v>
      </c>
      <c r="H1728">
        <v>4432570</v>
      </c>
      <c r="I1728">
        <v>202923</v>
      </c>
      <c r="J1728">
        <v>40150</v>
      </c>
      <c r="K1728">
        <v>18413</v>
      </c>
      <c r="L1728">
        <f>bbdd_Social_Media_Trends[[#This Row],[Likes]]+bbdd_Social_Media_Trends[[#This Row],[Shares]]+bbdd_Social_Media_Trends[[#This Row],[Comments]]</f>
        <v>261486</v>
      </c>
      <c r="M1728">
        <f>bbdd_Social_Media_Trends[[#This Row],[Interactions]]/bbdd_Social_Media_Trends[[#This Row],[Views]]</f>
        <v>5.8991961773869332E-2</v>
      </c>
      <c r="N1728" s="1" t="s">
        <v>22</v>
      </c>
      <c r="O1728" s="4">
        <f t="shared" si="26"/>
        <v>0</v>
      </c>
    </row>
    <row r="1729" spans="1:15">
      <c r="A1729" s="1" t="s">
        <v>1769</v>
      </c>
      <c r="B1729" s="2">
        <v>45028</v>
      </c>
      <c r="C1729" s="13" t="str">
        <f>TEXT(bbdd_Social_Media_Trends[[#This Row],[Post_Date]],"aaaa-mm")</f>
        <v>2023-04</v>
      </c>
      <c r="D1729" s="1" t="s">
        <v>27</v>
      </c>
      <c r="E1729" s="1" t="s">
        <v>39</v>
      </c>
      <c r="F1729" s="1" t="s">
        <v>32</v>
      </c>
      <c r="G1729" s="1" t="s">
        <v>21</v>
      </c>
      <c r="H1729">
        <v>2592310</v>
      </c>
      <c r="I1729">
        <v>268149</v>
      </c>
      <c r="J1729">
        <v>6000</v>
      </c>
      <c r="K1729">
        <v>28800</v>
      </c>
      <c r="L1729">
        <f>bbdd_Social_Media_Trends[[#This Row],[Likes]]+bbdd_Social_Media_Trends[[#This Row],[Shares]]+bbdd_Social_Media_Trends[[#This Row],[Comments]]</f>
        <v>302949</v>
      </c>
      <c r="M1729">
        <f>bbdd_Social_Media_Trends[[#This Row],[Interactions]]/bbdd_Social_Media_Trends[[#This Row],[Views]]</f>
        <v>0.11686449537285279</v>
      </c>
      <c r="N1729" s="1" t="s">
        <v>16</v>
      </c>
      <c r="O1729" s="4">
        <f t="shared" si="26"/>
        <v>0</v>
      </c>
    </row>
    <row r="1730" spans="1:15">
      <c r="A1730" s="1" t="s">
        <v>1770</v>
      </c>
      <c r="B1730" s="2">
        <v>45128</v>
      </c>
      <c r="C1730" s="13" t="str">
        <f>TEXT(bbdd_Social_Media_Trends[[#This Row],[Post_Date]],"aaaa-mm")</f>
        <v>2023-07</v>
      </c>
      <c r="D1730" s="1" t="s">
        <v>18</v>
      </c>
      <c r="E1730" s="1" t="s">
        <v>39</v>
      </c>
      <c r="F1730" s="1" t="s">
        <v>14</v>
      </c>
      <c r="G1730" s="1" t="s">
        <v>44</v>
      </c>
      <c r="H1730">
        <v>2717115</v>
      </c>
      <c r="I1730">
        <v>79019</v>
      </c>
      <c r="J1730">
        <v>55167</v>
      </c>
      <c r="K1730">
        <v>42735</v>
      </c>
      <c r="L1730">
        <f>bbdd_Social_Media_Trends[[#This Row],[Likes]]+bbdd_Social_Media_Trends[[#This Row],[Shares]]+bbdd_Social_Media_Trends[[#This Row],[Comments]]</f>
        <v>176921</v>
      </c>
      <c r="M1730">
        <f>bbdd_Social_Media_Trends[[#This Row],[Interactions]]/bbdd_Social_Media_Trends[[#This Row],[Views]]</f>
        <v>6.5113548745636463E-2</v>
      </c>
      <c r="N1730" s="1" t="s">
        <v>22</v>
      </c>
      <c r="O1730" s="4">
        <f t="shared" ref="O1730:O1793" si="27">IF(ISERROR(VLOOKUP(A1730,A1731:A6728,1,FALSE)),0, 1)</f>
        <v>0</v>
      </c>
    </row>
    <row r="1731" spans="1:15">
      <c r="A1731" s="1" t="s">
        <v>1771</v>
      </c>
      <c r="B1731" s="2">
        <v>45027</v>
      </c>
      <c r="C1731" s="13" t="str">
        <f>TEXT(bbdd_Social_Media_Trends[[#This Row],[Post_Date]],"aaaa-mm")</f>
        <v>2023-04</v>
      </c>
      <c r="D1731" s="1" t="s">
        <v>27</v>
      </c>
      <c r="E1731" s="1" t="s">
        <v>31</v>
      </c>
      <c r="F1731" s="1" t="s">
        <v>41</v>
      </c>
      <c r="G1731" s="1" t="s">
        <v>50</v>
      </c>
      <c r="H1731">
        <v>2075584</v>
      </c>
      <c r="I1731">
        <v>162238</v>
      </c>
      <c r="J1731">
        <v>444</v>
      </c>
      <c r="K1731">
        <v>11401</v>
      </c>
      <c r="L1731">
        <f>bbdd_Social_Media_Trends[[#This Row],[Likes]]+bbdd_Social_Media_Trends[[#This Row],[Shares]]+bbdd_Social_Media_Trends[[#This Row],[Comments]]</f>
        <v>174083</v>
      </c>
      <c r="M1731">
        <f>bbdd_Social_Media_Trends[[#This Row],[Interactions]]/bbdd_Social_Media_Trends[[#This Row],[Views]]</f>
        <v>8.3871816317720699E-2</v>
      </c>
      <c r="N1731" s="1" t="s">
        <v>29</v>
      </c>
      <c r="O1731" s="4">
        <f t="shared" si="27"/>
        <v>0</v>
      </c>
    </row>
    <row r="1732" spans="1:15">
      <c r="A1732" s="1" t="s">
        <v>1772</v>
      </c>
      <c r="B1732" s="2">
        <v>44644</v>
      </c>
      <c r="C1732" s="13" t="str">
        <f>TEXT(bbdd_Social_Media_Trends[[#This Row],[Post_Date]],"aaaa-mm")</f>
        <v>2022-03</v>
      </c>
      <c r="D1732" s="1" t="s">
        <v>24</v>
      </c>
      <c r="E1732" s="1" t="s">
        <v>19</v>
      </c>
      <c r="F1732" s="1" t="s">
        <v>36</v>
      </c>
      <c r="G1732" s="1" t="s">
        <v>15</v>
      </c>
      <c r="H1732">
        <v>3172236</v>
      </c>
      <c r="I1732">
        <v>294917</v>
      </c>
      <c r="J1732">
        <v>58118</v>
      </c>
      <c r="K1732">
        <v>23149</v>
      </c>
      <c r="L1732">
        <f>bbdd_Social_Media_Trends[[#This Row],[Likes]]+bbdd_Social_Media_Trends[[#This Row],[Shares]]+bbdd_Social_Media_Trends[[#This Row],[Comments]]</f>
        <v>376184</v>
      </c>
      <c r="M1732">
        <f>bbdd_Social_Media_Trends[[#This Row],[Interactions]]/bbdd_Social_Media_Trends[[#This Row],[Views]]</f>
        <v>0.11858638512393151</v>
      </c>
      <c r="N1732" s="1" t="s">
        <v>16</v>
      </c>
      <c r="O1732" s="4">
        <f t="shared" si="27"/>
        <v>0</v>
      </c>
    </row>
    <row r="1733" spans="1:15">
      <c r="A1733" s="1" t="s">
        <v>1773</v>
      </c>
      <c r="B1733" s="2">
        <v>45103</v>
      </c>
      <c r="C1733" s="13" t="str">
        <f>TEXT(bbdd_Social_Media_Trends[[#This Row],[Post_Date]],"aaaa-mm")</f>
        <v>2023-06</v>
      </c>
      <c r="D1733" s="1" t="s">
        <v>24</v>
      </c>
      <c r="E1733" s="1" t="s">
        <v>52</v>
      </c>
      <c r="F1733" s="1" t="s">
        <v>47</v>
      </c>
      <c r="G1733" s="1" t="s">
        <v>28</v>
      </c>
      <c r="H1733">
        <v>2368193</v>
      </c>
      <c r="I1733">
        <v>171217</v>
      </c>
      <c r="J1733">
        <v>24221</v>
      </c>
      <c r="K1733">
        <v>16695</v>
      </c>
      <c r="L1733">
        <f>bbdd_Social_Media_Trends[[#This Row],[Likes]]+bbdd_Social_Media_Trends[[#This Row],[Shares]]+bbdd_Social_Media_Trends[[#This Row],[Comments]]</f>
        <v>212133</v>
      </c>
      <c r="M1733">
        <f>bbdd_Social_Media_Trends[[#This Row],[Interactions]]/bbdd_Social_Media_Trends[[#This Row],[Views]]</f>
        <v>8.957589182976218E-2</v>
      </c>
      <c r="N1733" s="1" t="s">
        <v>29</v>
      </c>
      <c r="O1733" s="4">
        <f t="shared" si="27"/>
        <v>0</v>
      </c>
    </row>
    <row r="1734" spans="1:15">
      <c r="A1734" s="1" t="s">
        <v>1774</v>
      </c>
      <c r="B1734" s="2">
        <v>45019</v>
      </c>
      <c r="C1734" s="13" t="str">
        <f>TEXT(bbdd_Social_Media_Trends[[#This Row],[Post_Date]],"aaaa-mm")</f>
        <v>2023-04</v>
      </c>
      <c r="D1734" s="1" t="s">
        <v>18</v>
      </c>
      <c r="E1734" s="1" t="s">
        <v>13</v>
      </c>
      <c r="F1734" s="1" t="s">
        <v>14</v>
      </c>
      <c r="G1734" s="1" t="s">
        <v>28</v>
      </c>
      <c r="H1734">
        <v>4039664</v>
      </c>
      <c r="I1734">
        <v>215178</v>
      </c>
      <c r="J1734">
        <v>17518</v>
      </c>
      <c r="K1734">
        <v>34782</v>
      </c>
      <c r="L1734">
        <f>bbdd_Social_Media_Trends[[#This Row],[Likes]]+bbdd_Social_Media_Trends[[#This Row],[Shares]]+bbdd_Social_Media_Trends[[#This Row],[Comments]]</f>
        <v>267478</v>
      </c>
      <c r="M1734">
        <f>bbdd_Social_Media_Trends[[#This Row],[Interactions]]/bbdd_Social_Media_Trends[[#This Row],[Views]]</f>
        <v>6.6212932560727827E-2</v>
      </c>
      <c r="N1734" s="1" t="s">
        <v>22</v>
      </c>
      <c r="O1734" s="4">
        <f t="shared" si="27"/>
        <v>0</v>
      </c>
    </row>
    <row r="1735" spans="1:15">
      <c r="A1735" s="1" t="s">
        <v>1775</v>
      </c>
      <c r="B1735" s="2">
        <v>44831</v>
      </c>
      <c r="C1735" s="13" t="str">
        <f>TEXT(bbdd_Social_Media_Trends[[#This Row],[Post_Date]],"aaaa-mm")</f>
        <v>2022-09</v>
      </c>
      <c r="D1735" s="1" t="s">
        <v>27</v>
      </c>
      <c r="E1735" s="1" t="s">
        <v>39</v>
      </c>
      <c r="F1735" s="1" t="s">
        <v>20</v>
      </c>
      <c r="G1735" s="1" t="s">
        <v>21</v>
      </c>
      <c r="H1735">
        <v>2598420</v>
      </c>
      <c r="I1735">
        <v>304484</v>
      </c>
      <c r="J1735">
        <v>19829</v>
      </c>
      <c r="K1735">
        <v>19545</v>
      </c>
      <c r="L1735">
        <f>bbdd_Social_Media_Trends[[#This Row],[Likes]]+bbdd_Social_Media_Trends[[#This Row],[Shares]]+bbdd_Social_Media_Trends[[#This Row],[Comments]]</f>
        <v>343858</v>
      </c>
      <c r="M1735">
        <f>bbdd_Social_Media_Trends[[#This Row],[Interactions]]/bbdd_Social_Media_Trends[[#This Row],[Views]]</f>
        <v>0.13233349497002025</v>
      </c>
      <c r="N1735" s="1" t="s">
        <v>29</v>
      </c>
      <c r="O1735" s="4">
        <f t="shared" si="27"/>
        <v>0</v>
      </c>
    </row>
    <row r="1736" spans="1:15">
      <c r="A1736" s="1" t="s">
        <v>1776</v>
      </c>
      <c r="B1736" s="2">
        <v>45161</v>
      </c>
      <c r="C1736" s="13" t="str">
        <f>TEXT(bbdd_Social_Media_Trends[[#This Row],[Post_Date]],"aaaa-mm")</f>
        <v>2023-08</v>
      </c>
      <c r="D1736" s="1" t="s">
        <v>12</v>
      </c>
      <c r="E1736" s="1" t="s">
        <v>46</v>
      </c>
      <c r="F1736" s="1" t="s">
        <v>47</v>
      </c>
      <c r="G1736" s="1" t="s">
        <v>50</v>
      </c>
      <c r="H1736">
        <v>2332745</v>
      </c>
      <c r="I1736">
        <v>40568</v>
      </c>
      <c r="J1736">
        <v>23894</v>
      </c>
      <c r="K1736">
        <v>29224</v>
      </c>
      <c r="L1736">
        <f>bbdd_Social_Media_Trends[[#This Row],[Likes]]+bbdd_Social_Media_Trends[[#This Row],[Shares]]+bbdd_Social_Media_Trends[[#This Row],[Comments]]</f>
        <v>93686</v>
      </c>
      <c r="M1736">
        <f>bbdd_Social_Media_Trends[[#This Row],[Interactions]]/bbdd_Social_Media_Trends[[#This Row],[Views]]</f>
        <v>4.0161269234314081E-2</v>
      </c>
      <c r="N1736" s="1" t="s">
        <v>16</v>
      </c>
      <c r="O1736" s="4">
        <f t="shared" si="27"/>
        <v>0</v>
      </c>
    </row>
    <row r="1737" spans="1:15">
      <c r="A1737" s="1" t="s">
        <v>1777</v>
      </c>
      <c r="B1737" s="2">
        <v>45202</v>
      </c>
      <c r="C1737" s="13" t="str">
        <f>TEXT(bbdd_Social_Media_Trends[[#This Row],[Post_Date]],"aaaa-mm")</f>
        <v>2023-10</v>
      </c>
      <c r="D1737" s="1" t="s">
        <v>27</v>
      </c>
      <c r="E1737" s="1" t="s">
        <v>31</v>
      </c>
      <c r="F1737" s="1" t="s">
        <v>32</v>
      </c>
      <c r="G1737" s="1" t="s">
        <v>21</v>
      </c>
      <c r="H1737">
        <v>770227</v>
      </c>
      <c r="I1737">
        <v>299966</v>
      </c>
      <c r="J1737">
        <v>67551</v>
      </c>
      <c r="K1737">
        <v>7360</v>
      </c>
      <c r="L1737">
        <f>bbdd_Social_Media_Trends[[#This Row],[Likes]]+bbdd_Social_Media_Trends[[#This Row],[Shares]]+bbdd_Social_Media_Trends[[#This Row],[Comments]]</f>
        <v>374877</v>
      </c>
      <c r="M1737">
        <f>bbdd_Social_Media_Trends[[#This Row],[Interactions]]/bbdd_Social_Media_Trends[[#This Row],[Views]]</f>
        <v>0.48670976218699163</v>
      </c>
      <c r="N1737" s="1" t="s">
        <v>16</v>
      </c>
      <c r="O1737" s="4">
        <f t="shared" si="27"/>
        <v>0</v>
      </c>
    </row>
    <row r="1738" spans="1:15">
      <c r="A1738" s="1" t="s">
        <v>1778</v>
      </c>
      <c r="B1738" s="2">
        <v>44588</v>
      </c>
      <c r="C1738" s="13" t="str">
        <f>TEXT(bbdd_Social_Media_Trends[[#This Row],[Post_Date]],"aaaa-mm")</f>
        <v>2022-01</v>
      </c>
      <c r="D1738" s="1" t="s">
        <v>24</v>
      </c>
      <c r="E1738" s="1" t="s">
        <v>19</v>
      </c>
      <c r="F1738" s="1" t="s">
        <v>47</v>
      </c>
      <c r="G1738" s="1" t="s">
        <v>21</v>
      </c>
      <c r="H1738">
        <v>2805428</v>
      </c>
      <c r="I1738">
        <v>266431</v>
      </c>
      <c r="J1738">
        <v>48212</v>
      </c>
      <c r="K1738">
        <v>43658</v>
      </c>
      <c r="L1738">
        <f>bbdd_Social_Media_Trends[[#This Row],[Likes]]+bbdd_Social_Media_Trends[[#This Row],[Shares]]+bbdd_Social_Media_Trends[[#This Row],[Comments]]</f>
        <v>358301</v>
      </c>
      <c r="M1738">
        <f>bbdd_Social_Media_Trends[[#This Row],[Interactions]]/bbdd_Social_Media_Trends[[#This Row],[Views]]</f>
        <v>0.12771705422488119</v>
      </c>
      <c r="N1738" s="1" t="s">
        <v>29</v>
      </c>
      <c r="O1738" s="4">
        <f t="shared" si="27"/>
        <v>0</v>
      </c>
    </row>
    <row r="1739" spans="1:15">
      <c r="A1739" s="1" t="s">
        <v>1779</v>
      </c>
      <c r="B1739" s="2">
        <v>45272</v>
      </c>
      <c r="C1739" s="13" t="str">
        <f>TEXT(bbdd_Social_Media_Trends[[#This Row],[Post_Date]],"aaaa-mm")</f>
        <v>2023-12</v>
      </c>
      <c r="D1739" s="1" t="s">
        <v>18</v>
      </c>
      <c r="E1739" s="1" t="s">
        <v>31</v>
      </c>
      <c r="F1739" s="1" t="s">
        <v>36</v>
      </c>
      <c r="G1739" s="1" t="s">
        <v>60</v>
      </c>
      <c r="H1739">
        <v>2536643</v>
      </c>
      <c r="I1739">
        <v>205972</v>
      </c>
      <c r="J1739">
        <v>96758</v>
      </c>
      <c r="K1739">
        <v>48582</v>
      </c>
      <c r="L1739">
        <f>bbdd_Social_Media_Trends[[#This Row],[Likes]]+bbdd_Social_Media_Trends[[#This Row],[Shares]]+bbdd_Social_Media_Trends[[#This Row],[Comments]]</f>
        <v>351312</v>
      </c>
      <c r="M1739">
        <f>bbdd_Social_Media_Trends[[#This Row],[Interactions]]/bbdd_Social_Media_Trends[[#This Row],[Views]]</f>
        <v>0.1384948532371327</v>
      </c>
      <c r="N1739" s="1" t="s">
        <v>29</v>
      </c>
      <c r="O1739" s="4">
        <f t="shared" si="27"/>
        <v>0</v>
      </c>
    </row>
    <row r="1740" spans="1:15">
      <c r="A1740" s="1" t="s">
        <v>1780</v>
      </c>
      <c r="B1740" s="2">
        <v>44599</v>
      </c>
      <c r="C1740" s="13" t="str">
        <f>TEXT(bbdd_Social_Media_Trends[[#This Row],[Post_Date]],"aaaa-mm")</f>
        <v>2022-02</v>
      </c>
      <c r="D1740" s="1" t="s">
        <v>27</v>
      </c>
      <c r="E1740" s="1" t="s">
        <v>39</v>
      </c>
      <c r="F1740" s="1" t="s">
        <v>41</v>
      </c>
      <c r="G1740" s="1" t="s">
        <v>28</v>
      </c>
      <c r="H1740">
        <v>51815</v>
      </c>
      <c r="I1740">
        <v>14220</v>
      </c>
      <c r="J1740">
        <v>88469</v>
      </c>
      <c r="K1740">
        <v>23486</v>
      </c>
      <c r="L1740">
        <f>bbdd_Social_Media_Trends[[#This Row],[Likes]]+bbdd_Social_Media_Trends[[#This Row],[Shares]]+bbdd_Social_Media_Trends[[#This Row],[Comments]]</f>
        <v>126175</v>
      </c>
      <c r="M1740">
        <f>bbdd_Social_Media_Trends[[#This Row],[Interactions]]/bbdd_Social_Media_Trends[[#This Row],[Views]]</f>
        <v>2.4351056643829008</v>
      </c>
      <c r="N1740" s="1" t="s">
        <v>16</v>
      </c>
      <c r="O1740" s="4">
        <f t="shared" si="27"/>
        <v>0</v>
      </c>
    </row>
    <row r="1741" spans="1:15">
      <c r="A1741" s="1" t="s">
        <v>1781</v>
      </c>
      <c r="B1741" s="2">
        <v>44818</v>
      </c>
      <c r="C1741" s="13" t="str">
        <f>TEXT(bbdd_Social_Media_Trends[[#This Row],[Post_Date]],"aaaa-mm")</f>
        <v>2022-09</v>
      </c>
      <c r="D1741" s="1" t="s">
        <v>27</v>
      </c>
      <c r="E1741" s="1" t="s">
        <v>59</v>
      </c>
      <c r="F1741" s="1" t="s">
        <v>14</v>
      </c>
      <c r="G1741" s="1" t="s">
        <v>60</v>
      </c>
      <c r="H1741">
        <v>4817560</v>
      </c>
      <c r="I1741">
        <v>335811</v>
      </c>
      <c r="J1741">
        <v>91403</v>
      </c>
      <c r="K1741">
        <v>46079</v>
      </c>
      <c r="L1741">
        <f>bbdd_Social_Media_Trends[[#This Row],[Likes]]+bbdd_Social_Media_Trends[[#This Row],[Shares]]+bbdd_Social_Media_Trends[[#This Row],[Comments]]</f>
        <v>473293</v>
      </c>
      <c r="M1741">
        <f>bbdd_Social_Media_Trends[[#This Row],[Interactions]]/bbdd_Social_Media_Trends[[#This Row],[Views]]</f>
        <v>9.8243301588355925E-2</v>
      </c>
      <c r="N1741" s="1" t="s">
        <v>29</v>
      </c>
      <c r="O1741" s="4">
        <f t="shared" si="27"/>
        <v>0</v>
      </c>
    </row>
    <row r="1742" spans="1:15">
      <c r="A1742" s="1" t="s">
        <v>1782</v>
      </c>
      <c r="B1742" s="2">
        <v>44818</v>
      </c>
      <c r="C1742" s="13" t="str">
        <f>TEXT(bbdd_Social_Media_Trends[[#This Row],[Post_Date]],"aaaa-mm")</f>
        <v>2022-09</v>
      </c>
      <c r="D1742" s="1" t="s">
        <v>24</v>
      </c>
      <c r="E1742" s="1" t="s">
        <v>59</v>
      </c>
      <c r="F1742" s="1" t="s">
        <v>47</v>
      </c>
      <c r="G1742" s="1" t="s">
        <v>25</v>
      </c>
      <c r="H1742">
        <v>1690909</v>
      </c>
      <c r="I1742">
        <v>344166</v>
      </c>
      <c r="J1742">
        <v>38801</v>
      </c>
      <c r="K1742">
        <v>49469</v>
      </c>
      <c r="L1742">
        <f>bbdd_Social_Media_Trends[[#This Row],[Likes]]+bbdd_Social_Media_Trends[[#This Row],[Shares]]+bbdd_Social_Media_Trends[[#This Row],[Comments]]</f>
        <v>432436</v>
      </c>
      <c r="M1742">
        <f>bbdd_Social_Media_Trends[[#This Row],[Interactions]]/bbdd_Social_Media_Trends[[#This Row],[Views]]</f>
        <v>0.25574173417966312</v>
      </c>
      <c r="N1742" s="1" t="s">
        <v>22</v>
      </c>
      <c r="O1742" s="4">
        <f t="shared" si="27"/>
        <v>0</v>
      </c>
    </row>
    <row r="1743" spans="1:15">
      <c r="A1743" s="1" t="s">
        <v>1783</v>
      </c>
      <c r="B1743" s="2">
        <v>45033</v>
      </c>
      <c r="C1743" s="13" t="str">
        <f>TEXT(bbdd_Social_Media_Trends[[#This Row],[Post_Date]],"aaaa-mm")</f>
        <v>2023-04</v>
      </c>
      <c r="D1743" s="1" t="s">
        <v>12</v>
      </c>
      <c r="E1743" s="1" t="s">
        <v>49</v>
      </c>
      <c r="F1743" s="1" t="s">
        <v>14</v>
      </c>
      <c r="G1743" s="1" t="s">
        <v>60</v>
      </c>
      <c r="H1743">
        <v>4921272</v>
      </c>
      <c r="I1743">
        <v>345751</v>
      </c>
      <c r="J1743">
        <v>48526</v>
      </c>
      <c r="K1743">
        <v>28348</v>
      </c>
      <c r="L1743">
        <f>bbdd_Social_Media_Trends[[#This Row],[Likes]]+bbdd_Social_Media_Trends[[#This Row],[Shares]]+bbdd_Social_Media_Trends[[#This Row],[Comments]]</f>
        <v>422625</v>
      </c>
      <c r="M1743">
        <f>bbdd_Social_Media_Trends[[#This Row],[Interactions]]/bbdd_Social_Media_Trends[[#This Row],[Views]]</f>
        <v>8.5877187848995132E-2</v>
      </c>
      <c r="N1743" s="1" t="s">
        <v>22</v>
      </c>
      <c r="O1743" s="4">
        <f t="shared" si="27"/>
        <v>0</v>
      </c>
    </row>
    <row r="1744" spans="1:15">
      <c r="A1744" s="1" t="s">
        <v>1784</v>
      </c>
      <c r="B1744" s="2">
        <v>44925</v>
      </c>
      <c r="C1744" s="13" t="str">
        <f>TEXT(bbdd_Social_Media_Trends[[#This Row],[Post_Date]],"aaaa-mm")</f>
        <v>2022-12</v>
      </c>
      <c r="D1744" s="1" t="s">
        <v>12</v>
      </c>
      <c r="E1744" s="1" t="s">
        <v>31</v>
      </c>
      <c r="F1744" s="1" t="s">
        <v>14</v>
      </c>
      <c r="G1744" s="1" t="s">
        <v>25</v>
      </c>
      <c r="H1744">
        <v>4098173</v>
      </c>
      <c r="I1744">
        <v>91022</v>
      </c>
      <c r="J1744">
        <v>62312</v>
      </c>
      <c r="K1744">
        <v>33968</v>
      </c>
      <c r="L1744">
        <f>bbdd_Social_Media_Trends[[#This Row],[Likes]]+bbdd_Social_Media_Trends[[#This Row],[Shares]]+bbdd_Social_Media_Trends[[#This Row],[Comments]]</f>
        <v>187302</v>
      </c>
      <c r="M1744">
        <f>bbdd_Social_Media_Trends[[#This Row],[Interactions]]/bbdd_Social_Media_Trends[[#This Row],[Views]]</f>
        <v>4.570378068470999E-2</v>
      </c>
      <c r="N1744" s="1" t="s">
        <v>29</v>
      </c>
      <c r="O1744" s="4">
        <f t="shared" si="27"/>
        <v>0</v>
      </c>
    </row>
    <row r="1745" spans="1:15">
      <c r="A1745" s="1" t="s">
        <v>1785</v>
      </c>
      <c r="B1745" s="2">
        <v>44572</v>
      </c>
      <c r="C1745" s="13" t="str">
        <f>TEXT(bbdd_Social_Media_Trends[[#This Row],[Post_Date]],"aaaa-mm")</f>
        <v>2022-01</v>
      </c>
      <c r="D1745" s="1" t="s">
        <v>18</v>
      </c>
      <c r="E1745" s="1" t="s">
        <v>35</v>
      </c>
      <c r="F1745" s="1" t="s">
        <v>20</v>
      </c>
      <c r="G1745" s="1" t="s">
        <v>25</v>
      </c>
      <c r="H1745">
        <v>336698</v>
      </c>
      <c r="I1745">
        <v>348443</v>
      </c>
      <c r="J1745">
        <v>1797</v>
      </c>
      <c r="K1745">
        <v>2675</v>
      </c>
      <c r="L1745">
        <f>bbdd_Social_Media_Trends[[#This Row],[Likes]]+bbdd_Social_Media_Trends[[#This Row],[Shares]]+bbdd_Social_Media_Trends[[#This Row],[Comments]]</f>
        <v>352915</v>
      </c>
      <c r="M1745">
        <f>bbdd_Social_Media_Trends[[#This Row],[Interactions]]/bbdd_Social_Media_Trends[[#This Row],[Views]]</f>
        <v>1.0481648242638804</v>
      </c>
      <c r="N1745" s="1" t="s">
        <v>22</v>
      </c>
      <c r="O1745" s="4">
        <f t="shared" si="27"/>
        <v>0</v>
      </c>
    </row>
    <row r="1746" spans="1:15">
      <c r="A1746" s="1" t="s">
        <v>1786</v>
      </c>
      <c r="B1746" s="2">
        <v>45248</v>
      </c>
      <c r="C1746" s="13" t="str">
        <f>TEXT(bbdd_Social_Media_Trends[[#This Row],[Post_Date]],"aaaa-mm")</f>
        <v>2023-11</v>
      </c>
      <c r="D1746" s="1" t="s">
        <v>24</v>
      </c>
      <c r="E1746" s="1" t="s">
        <v>57</v>
      </c>
      <c r="F1746" s="1" t="s">
        <v>47</v>
      </c>
      <c r="G1746" s="1" t="s">
        <v>60</v>
      </c>
      <c r="H1746">
        <v>4379236</v>
      </c>
      <c r="I1746">
        <v>485559</v>
      </c>
      <c r="J1746">
        <v>59926</v>
      </c>
      <c r="K1746">
        <v>7507</v>
      </c>
      <c r="L1746">
        <f>bbdd_Social_Media_Trends[[#This Row],[Likes]]+bbdd_Social_Media_Trends[[#This Row],[Shares]]+bbdd_Social_Media_Trends[[#This Row],[Comments]]</f>
        <v>552992</v>
      </c>
      <c r="M1746">
        <f>bbdd_Social_Media_Trends[[#This Row],[Interactions]]/bbdd_Social_Media_Trends[[#This Row],[Views]]</f>
        <v>0.12627590748705939</v>
      </c>
      <c r="N1746" s="1" t="s">
        <v>29</v>
      </c>
      <c r="O1746" s="4">
        <f t="shared" si="27"/>
        <v>0</v>
      </c>
    </row>
    <row r="1747" spans="1:15">
      <c r="A1747" s="1" t="s">
        <v>1787</v>
      </c>
      <c r="B1747" s="2">
        <v>45265</v>
      </c>
      <c r="C1747" s="13" t="str">
        <f>TEXT(bbdd_Social_Media_Trends[[#This Row],[Post_Date]],"aaaa-mm")</f>
        <v>2023-12</v>
      </c>
      <c r="D1747" s="1" t="s">
        <v>12</v>
      </c>
      <c r="E1747" s="1" t="s">
        <v>19</v>
      </c>
      <c r="F1747" s="1" t="s">
        <v>36</v>
      </c>
      <c r="G1747" s="1" t="s">
        <v>21</v>
      </c>
      <c r="H1747">
        <v>1213903</v>
      </c>
      <c r="I1747">
        <v>313955</v>
      </c>
      <c r="J1747">
        <v>54987</v>
      </c>
      <c r="K1747">
        <v>27784</v>
      </c>
      <c r="L1747">
        <f>bbdd_Social_Media_Trends[[#This Row],[Likes]]+bbdd_Social_Media_Trends[[#This Row],[Shares]]+bbdd_Social_Media_Trends[[#This Row],[Comments]]</f>
        <v>396726</v>
      </c>
      <c r="M1747">
        <f>bbdd_Social_Media_Trends[[#This Row],[Interactions]]/bbdd_Social_Media_Trends[[#This Row],[Views]]</f>
        <v>0.32681853492412494</v>
      </c>
      <c r="N1747" s="1" t="s">
        <v>22</v>
      </c>
      <c r="O1747" s="4">
        <f t="shared" si="27"/>
        <v>0</v>
      </c>
    </row>
    <row r="1748" spans="1:15">
      <c r="A1748" s="1" t="s">
        <v>1788</v>
      </c>
      <c r="B1748" s="2">
        <v>45254</v>
      </c>
      <c r="C1748" s="13" t="str">
        <f>TEXT(bbdd_Social_Media_Trends[[#This Row],[Post_Date]],"aaaa-mm")</f>
        <v>2023-11</v>
      </c>
      <c r="D1748" s="1" t="s">
        <v>24</v>
      </c>
      <c r="E1748" s="1" t="s">
        <v>19</v>
      </c>
      <c r="F1748" s="1" t="s">
        <v>32</v>
      </c>
      <c r="G1748" s="1" t="s">
        <v>50</v>
      </c>
      <c r="H1748">
        <v>2121520</v>
      </c>
      <c r="I1748">
        <v>204206</v>
      </c>
      <c r="J1748">
        <v>17380</v>
      </c>
      <c r="K1748">
        <v>21689</v>
      </c>
      <c r="L1748">
        <f>bbdd_Social_Media_Trends[[#This Row],[Likes]]+bbdd_Social_Media_Trends[[#This Row],[Shares]]+bbdd_Social_Media_Trends[[#This Row],[Comments]]</f>
        <v>243275</v>
      </c>
      <c r="M1748">
        <f>bbdd_Social_Media_Trends[[#This Row],[Interactions]]/bbdd_Social_Media_Trends[[#This Row],[Views]]</f>
        <v>0.11467014216222331</v>
      </c>
      <c r="N1748" s="1" t="s">
        <v>29</v>
      </c>
      <c r="O1748" s="4">
        <f t="shared" si="27"/>
        <v>0</v>
      </c>
    </row>
    <row r="1749" spans="1:15">
      <c r="A1749" s="1" t="s">
        <v>1789</v>
      </c>
      <c r="B1749" s="2">
        <v>44584</v>
      </c>
      <c r="C1749" s="13" t="str">
        <f>TEXT(bbdd_Social_Media_Trends[[#This Row],[Post_Date]],"aaaa-mm")</f>
        <v>2022-01</v>
      </c>
      <c r="D1749" s="1" t="s">
        <v>24</v>
      </c>
      <c r="E1749" s="1" t="s">
        <v>39</v>
      </c>
      <c r="F1749" s="1" t="s">
        <v>14</v>
      </c>
      <c r="G1749" s="1" t="s">
        <v>37</v>
      </c>
      <c r="H1749">
        <v>4143188</v>
      </c>
      <c r="I1749">
        <v>47437</v>
      </c>
      <c r="J1749">
        <v>53378</v>
      </c>
      <c r="K1749">
        <v>21394</v>
      </c>
      <c r="L1749">
        <f>bbdd_Social_Media_Trends[[#This Row],[Likes]]+bbdd_Social_Media_Trends[[#This Row],[Shares]]+bbdd_Social_Media_Trends[[#This Row],[Comments]]</f>
        <v>122209</v>
      </c>
      <c r="M1749">
        <f>bbdd_Social_Media_Trends[[#This Row],[Interactions]]/bbdd_Social_Media_Trends[[#This Row],[Views]]</f>
        <v>2.9496368496915903E-2</v>
      </c>
      <c r="N1749" s="1" t="s">
        <v>16</v>
      </c>
      <c r="O1749" s="4">
        <f t="shared" si="27"/>
        <v>0</v>
      </c>
    </row>
    <row r="1750" spans="1:15">
      <c r="A1750" s="1" t="s">
        <v>1790</v>
      </c>
      <c r="B1750" s="2">
        <v>44735</v>
      </c>
      <c r="C1750" s="13" t="str">
        <f>TEXT(bbdd_Social_Media_Trends[[#This Row],[Post_Date]],"aaaa-mm")</f>
        <v>2022-06</v>
      </c>
      <c r="D1750" s="1" t="s">
        <v>27</v>
      </c>
      <c r="E1750" s="1" t="s">
        <v>57</v>
      </c>
      <c r="F1750" s="1" t="s">
        <v>41</v>
      </c>
      <c r="G1750" s="1" t="s">
        <v>44</v>
      </c>
      <c r="H1750">
        <v>502571</v>
      </c>
      <c r="I1750">
        <v>222460</v>
      </c>
      <c r="J1750">
        <v>43807</v>
      </c>
      <c r="K1750">
        <v>47455</v>
      </c>
      <c r="L1750">
        <f>bbdd_Social_Media_Trends[[#This Row],[Likes]]+bbdd_Social_Media_Trends[[#This Row],[Shares]]+bbdd_Social_Media_Trends[[#This Row],[Comments]]</f>
        <v>313722</v>
      </c>
      <c r="M1750">
        <f>bbdd_Social_Media_Trends[[#This Row],[Interactions]]/bbdd_Social_Media_Trends[[#This Row],[Views]]</f>
        <v>0.62423418780630002</v>
      </c>
      <c r="N1750" s="1" t="s">
        <v>16</v>
      </c>
      <c r="O1750" s="4">
        <f t="shared" si="27"/>
        <v>0</v>
      </c>
    </row>
    <row r="1751" spans="1:15">
      <c r="A1751" s="1" t="s">
        <v>1791</v>
      </c>
      <c r="B1751" s="2">
        <v>45177</v>
      </c>
      <c r="C1751" s="13" t="str">
        <f>TEXT(bbdd_Social_Media_Trends[[#This Row],[Post_Date]],"aaaa-mm")</f>
        <v>2023-09</v>
      </c>
      <c r="D1751" s="1" t="s">
        <v>27</v>
      </c>
      <c r="E1751" s="1" t="s">
        <v>59</v>
      </c>
      <c r="F1751" s="1" t="s">
        <v>41</v>
      </c>
      <c r="G1751" s="1" t="s">
        <v>44</v>
      </c>
      <c r="H1751">
        <v>3301819</v>
      </c>
      <c r="I1751">
        <v>219535</v>
      </c>
      <c r="J1751">
        <v>69694</v>
      </c>
      <c r="K1751">
        <v>1274</v>
      </c>
      <c r="L1751">
        <f>bbdd_Social_Media_Trends[[#This Row],[Likes]]+bbdd_Social_Media_Trends[[#This Row],[Shares]]+bbdd_Social_Media_Trends[[#This Row],[Comments]]</f>
        <v>290503</v>
      </c>
      <c r="M1751">
        <f>bbdd_Social_Media_Trends[[#This Row],[Interactions]]/bbdd_Social_Media_Trends[[#This Row],[Views]]</f>
        <v>8.7982714982256752E-2</v>
      </c>
      <c r="N1751" s="1" t="s">
        <v>29</v>
      </c>
      <c r="O1751" s="4">
        <f t="shared" si="27"/>
        <v>0</v>
      </c>
    </row>
    <row r="1752" spans="1:15">
      <c r="A1752" s="1" t="s">
        <v>1792</v>
      </c>
      <c r="B1752" s="2">
        <v>44639</v>
      </c>
      <c r="C1752" s="13" t="str">
        <f>TEXT(bbdd_Social_Media_Trends[[#This Row],[Post_Date]],"aaaa-mm")</f>
        <v>2022-03</v>
      </c>
      <c r="D1752" s="1" t="s">
        <v>12</v>
      </c>
      <c r="E1752" s="1" t="s">
        <v>13</v>
      </c>
      <c r="F1752" s="1" t="s">
        <v>41</v>
      </c>
      <c r="G1752" s="1" t="s">
        <v>15</v>
      </c>
      <c r="H1752">
        <v>153188</v>
      </c>
      <c r="I1752">
        <v>185171</v>
      </c>
      <c r="J1752">
        <v>99287</v>
      </c>
      <c r="K1752">
        <v>27548</v>
      </c>
      <c r="L1752">
        <f>bbdd_Social_Media_Trends[[#This Row],[Likes]]+bbdd_Social_Media_Trends[[#This Row],[Shares]]+bbdd_Social_Media_Trends[[#This Row],[Comments]]</f>
        <v>312006</v>
      </c>
      <c r="M1752">
        <f>bbdd_Social_Media_Trends[[#This Row],[Interactions]]/bbdd_Social_Media_Trends[[#This Row],[Views]]</f>
        <v>2.036752226022926</v>
      </c>
      <c r="N1752" s="1" t="s">
        <v>22</v>
      </c>
      <c r="O1752" s="4">
        <f t="shared" si="27"/>
        <v>0</v>
      </c>
    </row>
    <row r="1753" spans="1:15">
      <c r="A1753" s="1" t="s">
        <v>1793</v>
      </c>
      <c r="B1753" s="2">
        <v>45224</v>
      </c>
      <c r="C1753" s="13" t="str">
        <f>TEXT(bbdd_Social_Media_Trends[[#This Row],[Post_Date]],"aaaa-mm")</f>
        <v>2023-10</v>
      </c>
      <c r="D1753" s="1" t="s">
        <v>24</v>
      </c>
      <c r="E1753" s="1" t="s">
        <v>57</v>
      </c>
      <c r="F1753" s="1" t="s">
        <v>14</v>
      </c>
      <c r="G1753" s="1" t="s">
        <v>50</v>
      </c>
      <c r="H1753">
        <v>4070958</v>
      </c>
      <c r="I1753">
        <v>301070</v>
      </c>
      <c r="J1753">
        <v>66175</v>
      </c>
      <c r="K1753">
        <v>32605</v>
      </c>
      <c r="L1753">
        <f>bbdd_Social_Media_Trends[[#This Row],[Likes]]+bbdd_Social_Media_Trends[[#This Row],[Shares]]+bbdd_Social_Media_Trends[[#This Row],[Comments]]</f>
        <v>399850</v>
      </c>
      <c r="M1753">
        <f>bbdd_Social_Media_Trends[[#This Row],[Interactions]]/bbdd_Social_Media_Trends[[#This Row],[Views]]</f>
        <v>9.8220124108379409E-2</v>
      </c>
      <c r="N1753" s="1" t="s">
        <v>22</v>
      </c>
      <c r="O1753" s="4">
        <f t="shared" si="27"/>
        <v>0</v>
      </c>
    </row>
    <row r="1754" spans="1:15">
      <c r="A1754" s="1" t="s">
        <v>1794</v>
      </c>
      <c r="B1754" s="2">
        <v>44832</v>
      </c>
      <c r="C1754" s="13" t="str">
        <f>TEXT(bbdd_Social_Media_Trends[[#This Row],[Post_Date]],"aaaa-mm")</f>
        <v>2022-09</v>
      </c>
      <c r="D1754" s="1" t="s">
        <v>27</v>
      </c>
      <c r="E1754" s="1" t="s">
        <v>13</v>
      </c>
      <c r="F1754" s="1" t="s">
        <v>36</v>
      </c>
      <c r="G1754" s="1" t="s">
        <v>25</v>
      </c>
      <c r="H1754">
        <v>248786</v>
      </c>
      <c r="I1754">
        <v>265311</v>
      </c>
      <c r="J1754">
        <v>3531</v>
      </c>
      <c r="K1754">
        <v>23777</v>
      </c>
      <c r="L1754">
        <f>bbdd_Social_Media_Trends[[#This Row],[Likes]]+bbdd_Social_Media_Trends[[#This Row],[Shares]]+bbdd_Social_Media_Trends[[#This Row],[Comments]]</f>
        <v>292619</v>
      </c>
      <c r="M1754">
        <f>bbdd_Social_Media_Trends[[#This Row],[Interactions]]/bbdd_Social_Media_Trends[[#This Row],[Views]]</f>
        <v>1.1761875668244999</v>
      </c>
      <c r="N1754" s="1" t="s">
        <v>16</v>
      </c>
      <c r="O1754" s="4">
        <f t="shared" si="27"/>
        <v>0</v>
      </c>
    </row>
    <row r="1755" spans="1:15">
      <c r="A1755" s="1" t="s">
        <v>1795</v>
      </c>
      <c r="B1755" s="2">
        <v>44945</v>
      </c>
      <c r="C1755" s="13" t="str">
        <f>TEXT(bbdd_Social_Media_Trends[[#This Row],[Post_Date]],"aaaa-mm")</f>
        <v>2023-01</v>
      </c>
      <c r="D1755" s="1" t="s">
        <v>18</v>
      </c>
      <c r="E1755" s="1" t="s">
        <v>13</v>
      </c>
      <c r="F1755" s="1" t="s">
        <v>14</v>
      </c>
      <c r="G1755" s="1" t="s">
        <v>60</v>
      </c>
      <c r="H1755">
        <v>1984433</v>
      </c>
      <c r="I1755">
        <v>210428</v>
      </c>
      <c r="J1755">
        <v>28342</v>
      </c>
      <c r="K1755">
        <v>5355</v>
      </c>
      <c r="L1755">
        <f>bbdd_Social_Media_Trends[[#This Row],[Likes]]+bbdd_Social_Media_Trends[[#This Row],[Shares]]+bbdd_Social_Media_Trends[[#This Row],[Comments]]</f>
        <v>244125</v>
      </c>
      <c r="M1755">
        <f>bbdd_Social_Media_Trends[[#This Row],[Interactions]]/bbdd_Social_Media_Trends[[#This Row],[Views]]</f>
        <v>0.12302002637529208</v>
      </c>
      <c r="N1755" s="1" t="s">
        <v>22</v>
      </c>
      <c r="O1755" s="4">
        <f t="shared" si="27"/>
        <v>0</v>
      </c>
    </row>
    <row r="1756" spans="1:15">
      <c r="A1756" s="1" t="s">
        <v>1796</v>
      </c>
      <c r="B1756" s="2">
        <v>45091</v>
      </c>
      <c r="C1756" s="13" t="str">
        <f>TEXT(bbdd_Social_Media_Trends[[#This Row],[Post_Date]],"aaaa-mm")</f>
        <v>2023-06</v>
      </c>
      <c r="D1756" s="1" t="s">
        <v>27</v>
      </c>
      <c r="E1756" s="1" t="s">
        <v>35</v>
      </c>
      <c r="F1756" s="1" t="s">
        <v>20</v>
      </c>
      <c r="G1756" s="1" t="s">
        <v>44</v>
      </c>
      <c r="H1756">
        <v>3640508</v>
      </c>
      <c r="I1756">
        <v>370123</v>
      </c>
      <c r="J1756">
        <v>1262</v>
      </c>
      <c r="K1756">
        <v>2622</v>
      </c>
      <c r="L1756">
        <f>bbdd_Social_Media_Trends[[#This Row],[Likes]]+bbdd_Social_Media_Trends[[#This Row],[Shares]]+bbdd_Social_Media_Trends[[#This Row],[Comments]]</f>
        <v>374007</v>
      </c>
      <c r="M1756">
        <f>bbdd_Social_Media_Trends[[#This Row],[Interactions]]/bbdd_Social_Media_Trends[[#This Row],[Views]]</f>
        <v>0.10273483810501172</v>
      </c>
      <c r="N1756" s="1" t="s">
        <v>29</v>
      </c>
      <c r="O1756" s="4">
        <f t="shared" si="27"/>
        <v>0</v>
      </c>
    </row>
    <row r="1757" spans="1:15">
      <c r="A1757" s="1" t="s">
        <v>1797</v>
      </c>
      <c r="B1757" s="2">
        <v>44562</v>
      </c>
      <c r="C1757" s="13" t="str">
        <f>TEXT(bbdd_Social_Media_Trends[[#This Row],[Post_Date]],"aaaa-mm")</f>
        <v>2022-01</v>
      </c>
      <c r="D1757" s="1" t="s">
        <v>27</v>
      </c>
      <c r="E1757" s="1" t="s">
        <v>52</v>
      </c>
      <c r="F1757" s="1" t="s">
        <v>41</v>
      </c>
      <c r="G1757" s="1" t="s">
        <v>60</v>
      </c>
      <c r="H1757">
        <v>3150317</v>
      </c>
      <c r="I1757">
        <v>265173</v>
      </c>
      <c r="J1757">
        <v>11352</v>
      </c>
      <c r="K1757">
        <v>30489</v>
      </c>
      <c r="L1757">
        <f>bbdd_Social_Media_Trends[[#This Row],[Likes]]+bbdd_Social_Media_Trends[[#This Row],[Shares]]+bbdd_Social_Media_Trends[[#This Row],[Comments]]</f>
        <v>307014</v>
      </c>
      <c r="M1757">
        <f>bbdd_Social_Media_Trends[[#This Row],[Interactions]]/bbdd_Social_Media_Trends[[#This Row],[Views]]</f>
        <v>9.7454954533146981E-2</v>
      </c>
      <c r="N1757" s="1" t="s">
        <v>29</v>
      </c>
      <c r="O1757" s="4">
        <f t="shared" si="27"/>
        <v>0</v>
      </c>
    </row>
    <row r="1758" spans="1:15">
      <c r="A1758" s="1" t="s">
        <v>1798</v>
      </c>
      <c r="B1758" s="2">
        <v>44727</v>
      </c>
      <c r="C1758" s="13" t="str">
        <f>TEXT(bbdd_Social_Media_Trends[[#This Row],[Post_Date]],"aaaa-mm")</f>
        <v>2022-06</v>
      </c>
      <c r="D1758" s="1" t="s">
        <v>12</v>
      </c>
      <c r="E1758" s="1" t="s">
        <v>13</v>
      </c>
      <c r="F1758" s="1" t="s">
        <v>32</v>
      </c>
      <c r="G1758" s="1" t="s">
        <v>37</v>
      </c>
      <c r="H1758">
        <v>3678968</v>
      </c>
      <c r="I1758">
        <v>65840</v>
      </c>
      <c r="J1758">
        <v>37210</v>
      </c>
      <c r="K1758">
        <v>5897</v>
      </c>
      <c r="L1758">
        <f>bbdd_Social_Media_Trends[[#This Row],[Likes]]+bbdd_Social_Media_Trends[[#This Row],[Shares]]+bbdd_Social_Media_Trends[[#This Row],[Comments]]</f>
        <v>108947</v>
      </c>
      <c r="M1758">
        <f>bbdd_Social_Media_Trends[[#This Row],[Interactions]]/bbdd_Social_Media_Trends[[#This Row],[Views]]</f>
        <v>2.9613467689852156E-2</v>
      </c>
      <c r="N1758" s="1" t="s">
        <v>16</v>
      </c>
      <c r="O1758" s="4">
        <f t="shared" si="27"/>
        <v>0</v>
      </c>
    </row>
    <row r="1759" spans="1:15">
      <c r="A1759" s="1" t="s">
        <v>1799</v>
      </c>
      <c r="B1759" s="2">
        <v>45025</v>
      </c>
      <c r="C1759" s="13" t="str">
        <f>TEXT(bbdd_Social_Media_Trends[[#This Row],[Post_Date]],"aaaa-mm")</f>
        <v>2023-04</v>
      </c>
      <c r="D1759" s="1" t="s">
        <v>24</v>
      </c>
      <c r="E1759" s="1" t="s">
        <v>39</v>
      </c>
      <c r="F1759" s="1" t="s">
        <v>20</v>
      </c>
      <c r="G1759" s="1" t="s">
        <v>50</v>
      </c>
      <c r="H1759">
        <v>2872626</v>
      </c>
      <c r="I1759">
        <v>288603</v>
      </c>
      <c r="J1759">
        <v>83247</v>
      </c>
      <c r="K1759">
        <v>9082</v>
      </c>
      <c r="L1759">
        <f>bbdd_Social_Media_Trends[[#This Row],[Likes]]+bbdd_Social_Media_Trends[[#This Row],[Shares]]+bbdd_Social_Media_Trends[[#This Row],[Comments]]</f>
        <v>380932</v>
      </c>
      <c r="M1759">
        <f>bbdd_Social_Media_Trends[[#This Row],[Interactions]]/bbdd_Social_Media_Trends[[#This Row],[Views]]</f>
        <v>0.13260758622946392</v>
      </c>
      <c r="N1759" s="1" t="s">
        <v>22</v>
      </c>
      <c r="O1759" s="4">
        <f t="shared" si="27"/>
        <v>0</v>
      </c>
    </row>
    <row r="1760" spans="1:15">
      <c r="A1760" s="1" t="s">
        <v>1800</v>
      </c>
      <c r="B1760" s="2">
        <v>44825</v>
      </c>
      <c r="C1760" s="13" t="str">
        <f>TEXT(bbdd_Social_Media_Trends[[#This Row],[Post_Date]],"aaaa-mm")</f>
        <v>2022-09</v>
      </c>
      <c r="D1760" s="1" t="s">
        <v>27</v>
      </c>
      <c r="E1760" s="1" t="s">
        <v>59</v>
      </c>
      <c r="F1760" s="1" t="s">
        <v>36</v>
      </c>
      <c r="G1760" s="1" t="s">
        <v>21</v>
      </c>
      <c r="H1760">
        <v>1136605</v>
      </c>
      <c r="I1760">
        <v>225684</v>
      </c>
      <c r="J1760">
        <v>16605</v>
      </c>
      <c r="K1760">
        <v>46318</v>
      </c>
      <c r="L1760">
        <f>bbdd_Social_Media_Trends[[#This Row],[Likes]]+bbdd_Social_Media_Trends[[#This Row],[Shares]]+bbdd_Social_Media_Trends[[#This Row],[Comments]]</f>
        <v>288607</v>
      </c>
      <c r="M1760">
        <f>bbdd_Social_Media_Trends[[#This Row],[Interactions]]/bbdd_Social_Media_Trends[[#This Row],[Views]]</f>
        <v>0.25392022734371217</v>
      </c>
      <c r="N1760" s="1" t="s">
        <v>29</v>
      </c>
      <c r="O1760" s="4">
        <f t="shared" si="27"/>
        <v>0</v>
      </c>
    </row>
    <row r="1761" spans="1:15">
      <c r="A1761" s="1" t="s">
        <v>1801</v>
      </c>
      <c r="B1761" s="2">
        <v>45253</v>
      </c>
      <c r="C1761" s="13" t="str">
        <f>TEXT(bbdd_Social_Media_Trends[[#This Row],[Post_Date]],"aaaa-mm")</f>
        <v>2023-11</v>
      </c>
      <c r="D1761" s="1" t="s">
        <v>24</v>
      </c>
      <c r="E1761" s="1" t="s">
        <v>35</v>
      </c>
      <c r="F1761" s="1" t="s">
        <v>36</v>
      </c>
      <c r="G1761" s="1" t="s">
        <v>21</v>
      </c>
      <c r="H1761">
        <v>3683380</v>
      </c>
      <c r="I1761">
        <v>60476</v>
      </c>
      <c r="J1761">
        <v>10992</v>
      </c>
      <c r="K1761">
        <v>43278</v>
      </c>
      <c r="L1761">
        <f>bbdd_Social_Media_Trends[[#This Row],[Likes]]+bbdd_Social_Media_Trends[[#This Row],[Shares]]+bbdd_Social_Media_Trends[[#This Row],[Comments]]</f>
        <v>114746</v>
      </c>
      <c r="M1761">
        <f>bbdd_Social_Media_Trends[[#This Row],[Interactions]]/bbdd_Social_Media_Trends[[#This Row],[Views]]</f>
        <v>3.1152365490391978E-2</v>
      </c>
      <c r="N1761" s="1" t="s">
        <v>16</v>
      </c>
      <c r="O1761" s="4">
        <f t="shared" si="27"/>
        <v>0</v>
      </c>
    </row>
    <row r="1762" spans="1:15">
      <c r="A1762" s="1" t="s">
        <v>1802</v>
      </c>
      <c r="B1762" s="2">
        <v>45113</v>
      </c>
      <c r="C1762" s="13" t="str">
        <f>TEXT(bbdd_Social_Media_Trends[[#This Row],[Post_Date]],"aaaa-mm")</f>
        <v>2023-07</v>
      </c>
      <c r="D1762" s="1" t="s">
        <v>12</v>
      </c>
      <c r="E1762" s="1" t="s">
        <v>35</v>
      </c>
      <c r="F1762" s="1" t="s">
        <v>32</v>
      </c>
      <c r="G1762" s="1" t="s">
        <v>44</v>
      </c>
      <c r="H1762">
        <v>4554044</v>
      </c>
      <c r="I1762">
        <v>144825</v>
      </c>
      <c r="J1762">
        <v>45930</v>
      </c>
      <c r="K1762">
        <v>8774</v>
      </c>
      <c r="L1762">
        <f>bbdd_Social_Media_Trends[[#This Row],[Likes]]+bbdd_Social_Media_Trends[[#This Row],[Shares]]+bbdd_Social_Media_Trends[[#This Row],[Comments]]</f>
        <v>199529</v>
      </c>
      <c r="M1762">
        <f>bbdd_Social_Media_Trends[[#This Row],[Interactions]]/bbdd_Social_Media_Trends[[#This Row],[Views]]</f>
        <v>4.3813586342160947E-2</v>
      </c>
      <c r="N1762" s="1" t="s">
        <v>29</v>
      </c>
      <c r="O1762" s="4">
        <f t="shared" si="27"/>
        <v>0</v>
      </c>
    </row>
    <row r="1763" spans="1:15">
      <c r="A1763" s="1" t="s">
        <v>1803</v>
      </c>
      <c r="B1763" s="2">
        <v>44998</v>
      </c>
      <c r="C1763" s="13" t="str">
        <f>TEXT(bbdd_Social_Media_Trends[[#This Row],[Post_Date]],"aaaa-mm")</f>
        <v>2023-03</v>
      </c>
      <c r="D1763" s="1" t="s">
        <v>27</v>
      </c>
      <c r="E1763" s="1" t="s">
        <v>52</v>
      </c>
      <c r="F1763" s="1" t="s">
        <v>41</v>
      </c>
      <c r="G1763" s="1" t="s">
        <v>15</v>
      </c>
      <c r="H1763">
        <v>2328409</v>
      </c>
      <c r="I1763">
        <v>278174</v>
      </c>
      <c r="J1763">
        <v>1846</v>
      </c>
      <c r="K1763">
        <v>648</v>
      </c>
      <c r="L1763">
        <f>bbdd_Social_Media_Trends[[#This Row],[Likes]]+bbdd_Social_Media_Trends[[#This Row],[Shares]]+bbdd_Social_Media_Trends[[#This Row],[Comments]]</f>
        <v>280668</v>
      </c>
      <c r="M1763">
        <f>bbdd_Social_Media_Trends[[#This Row],[Interactions]]/bbdd_Social_Media_Trends[[#This Row],[Views]]</f>
        <v>0.12054067820559017</v>
      </c>
      <c r="N1763" s="1" t="s">
        <v>29</v>
      </c>
      <c r="O1763" s="4">
        <f t="shared" si="27"/>
        <v>0</v>
      </c>
    </row>
    <row r="1764" spans="1:15">
      <c r="A1764" s="1" t="s">
        <v>1804</v>
      </c>
      <c r="B1764" s="2">
        <v>45047</v>
      </c>
      <c r="C1764" s="13" t="str">
        <f>TEXT(bbdd_Social_Media_Trends[[#This Row],[Post_Date]],"aaaa-mm")</f>
        <v>2023-05</v>
      </c>
      <c r="D1764" s="1" t="s">
        <v>27</v>
      </c>
      <c r="E1764" s="1" t="s">
        <v>35</v>
      </c>
      <c r="F1764" s="1" t="s">
        <v>14</v>
      </c>
      <c r="G1764" s="1" t="s">
        <v>50</v>
      </c>
      <c r="H1764">
        <v>2790322</v>
      </c>
      <c r="I1764">
        <v>179192</v>
      </c>
      <c r="J1764">
        <v>68128</v>
      </c>
      <c r="K1764">
        <v>12943</v>
      </c>
      <c r="L1764">
        <f>bbdd_Social_Media_Trends[[#This Row],[Likes]]+bbdd_Social_Media_Trends[[#This Row],[Shares]]+bbdd_Social_Media_Trends[[#This Row],[Comments]]</f>
        <v>260263</v>
      </c>
      <c r="M1764">
        <f>bbdd_Social_Media_Trends[[#This Row],[Interactions]]/bbdd_Social_Media_Trends[[#This Row],[Views]]</f>
        <v>9.3273464496212266E-2</v>
      </c>
      <c r="N1764" s="1" t="s">
        <v>16</v>
      </c>
      <c r="O1764" s="4">
        <f t="shared" si="27"/>
        <v>0</v>
      </c>
    </row>
    <row r="1765" spans="1:15">
      <c r="A1765" s="1" t="s">
        <v>1805</v>
      </c>
      <c r="B1765" s="2">
        <v>44758</v>
      </c>
      <c r="C1765" s="13" t="str">
        <f>TEXT(bbdd_Social_Media_Trends[[#This Row],[Post_Date]],"aaaa-mm")</f>
        <v>2022-07</v>
      </c>
      <c r="D1765" s="1" t="s">
        <v>27</v>
      </c>
      <c r="E1765" s="1" t="s">
        <v>49</v>
      </c>
      <c r="F1765" s="1" t="s">
        <v>14</v>
      </c>
      <c r="G1765" s="1" t="s">
        <v>15</v>
      </c>
      <c r="H1765">
        <v>2322882</v>
      </c>
      <c r="I1765">
        <v>29085</v>
      </c>
      <c r="J1765">
        <v>62256</v>
      </c>
      <c r="K1765">
        <v>39359</v>
      </c>
      <c r="L1765">
        <f>bbdd_Social_Media_Trends[[#This Row],[Likes]]+bbdd_Social_Media_Trends[[#This Row],[Shares]]+bbdd_Social_Media_Trends[[#This Row],[Comments]]</f>
        <v>130700</v>
      </c>
      <c r="M1765">
        <f>bbdd_Social_Media_Trends[[#This Row],[Interactions]]/bbdd_Social_Media_Trends[[#This Row],[Views]]</f>
        <v>5.6266310557316297E-2</v>
      </c>
      <c r="N1765" s="1" t="s">
        <v>29</v>
      </c>
      <c r="O1765" s="4">
        <f t="shared" si="27"/>
        <v>0</v>
      </c>
    </row>
    <row r="1766" spans="1:15">
      <c r="A1766" s="1" t="s">
        <v>1806</v>
      </c>
      <c r="B1766" s="2">
        <v>44900</v>
      </c>
      <c r="C1766" s="13" t="str">
        <f>TEXT(bbdd_Social_Media_Trends[[#This Row],[Post_Date]],"aaaa-mm")</f>
        <v>2022-12</v>
      </c>
      <c r="D1766" s="1" t="s">
        <v>12</v>
      </c>
      <c r="E1766" s="1" t="s">
        <v>31</v>
      </c>
      <c r="F1766" s="1" t="s">
        <v>32</v>
      </c>
      <c r="G1766" s="1" t="s">
        <v>28</v>
      </c>
      <c r="H1766">
        <v>3833488</v>
      </c>
      <c r="I1766">
        <v>410851</v>
      </c>
      <c r="J1766">
        <v>36575</v>
      </c>
      <c r="K1766">
        <v>18180</v>
      </c>
      <c r="L1766">
        <f>bbdd_Social_Media_Trends[[#This Row],[Likes]]+bbdd_Social_Media_Trends[[#This Row],[Shares]]+bbdd_Social_Media_Trends[[#This Row],[Comments]]</f>
        <v>465606</v>
      </c>
      <c r="M1766">
        <f>bbdd_Social_Media_Trends[[#This Row],[Interactions]]/bbdd_Social_Media_Trends[[#This Row],[Views]]</f>
        <v>0.12145753423514043</v>
      </c>
      <c r="N1766" s="1" t="s">
        <v>16</v>
      </c>
      <c r="O1766" s="4">
        <f t="shared" si="27"/>
        <v>0</v>
      </c>
    </row>
    <row r="1767" spans="1:15">
      <c r="A1767" s="1" t="s">
        <v>1807</v>
      </c>
      <c r="B1767" s="2">
        <v>45252</v>
      </c>
      <c r="C1767" s="13" t="str">
        <f>TEXT(bbdd_Social_Media_Trends[[#This Row],[Post_Date]],"aaaa-mm")</f>
        <v>2023-11</v>
      </c>
      <c r="D1767" s="1" t="s">
        <v>18</v>
      </c>
      <c r="E1767" s="1" t="s">
        <v>13</v>
      </c>
      <c r="F1767" s="1" t="s">
        <v>41</v>
      </c>
      <c r="G1767" s="1" t="s">
        <v>44</v>
      </c>
      <c r="H1767">
        <v>1876071</v>
      </c>
      <c r="I1767">
        <v>259700</v>
      </c>
      <c r="J1767">
        <v>34498</v>
      </c>
      <c r="K1767">
        <v>9001</v>
      </c>
      <c r="L1767">
        <f>bbdd_Social_Media_Trends[[#This Row],[Likes]]+bbdd_Social_Media_Trends[[#This Row],[Shares]]+bbdd_Social_Media_Trends[[#This Row],[Comments]]</f>
        <v>303199</v>
      </c>
      <c r="M1767">
        <f>bbdd_Social_Media_Trends[[#This Row],[Interactions]]/bbdd_Social_Media_Trends[[#This Row],[Views]]</f>
        <v>0.16161381951962372</v>
      </c>
      <c r="N1767" s="1" t="s">
        <v>16</v>
      </c>
      <c r="O1767" s="4">
        <f t="shared" si="27"/>
        <v>0</v>
      </c>
    </row>
    <row r="1768" spans="1:15">
      <c r="A1768" s="1" t="s">
        <v>1808</v>
      </c>
      <c r="B1768" s="2">
        <v>45111</v>
      </c>
      <c r="C1768" s="13" t="str">
        <f>TEXT(bbdd_Social_Media_Trends[[#This Row],[Post_Date]],"aaaa-mm")</f>
        <v>2023-07</v>
      </c>
      <c r="D1768" s="1" t="s">
        <v>24</v>
      </c>
      <c r="E1768" s="1" t="s">
        <v>13</v>
      </c>
      <c r="F1768" s="1" t="s">
        <v>32</v>
      </c>
      <c r="G1768" s="1" t="s">
        <v>60</v>
      </c>
      <c r="H1768">
        <v>1712244</v>
      </c>
      <c r="I1768">
        <v>62154</v>
      </c>
      <c r="J1768">
        <v>17276</v>
      </c>
      <c r="K1768">
        <v>37377</v>
      </c>
      <c r="L1768">
        <f>bbdd_Social_Media_Trends[[#This Row],[Likes]]+bbdd_Social_Media_Trends[[#This Row],[Shares]]+bbdd_Social_Media_Trends[[#This Row],[Comments]]</f>
        <v>116807</v>
      </c>
      <c r="M1768">
        <f>bbdd_Social_Media_Trends[[#This Row],[Interactions]]/bbdd_Social_Media_Trends[[#This Row],[Views]]</f>
        <v>6.8218665096796957E-2</v>
      </c>
      <c r="N1768" s="1" t="s">
        <v>29</v>
      </c>
      <c r="O1768" s="4">
        <f t="shared" si="27"/>
        <v>0</v>
      </c>
    </row>
    <row r="1769" spans="1:15">
      <c r="A1769" s="1" t="s">
        <v>1809</v>
      </c>
      <c r="B1769" s="2">
        <v>45135</v>
      </c>
      <c r="C1769" s="13" t="str">
        <f>TEXT(bbdd_Social_Media_Trends[[#This Row],[Post_Date]],"aaaa-mm")</f>
        <v>2023-07</v>
      </c>
      <c r="D1769" s="1" t="s">
        <v>12</v>
      </c>
      <c r="E1769" s="1" t="s">
        <v>39</v>
      </c>
      <c r="F1769" s="1" t="s">
        <v>47</v>
      </c>
      <c r="G1769" s="1" t="s">
        <v>21</v>
      </c>
      <c r="H1769">
        <v>2139923</v>
      </c>
      <c r="I1769">
        <v>287553</v>
      </c>
      <c r="J1769">
        <v>50271</v>
      </c>
      <c r="K1769">
        <v>26407</v>
      </c>
      <c r="L1769">
        <f>bbdd_Social_Media_Trends[[#This Row],[Likes]]+bbdd_Social_Media_Trends[[#This Row],[Shares]]+bbdd_Social_Media_Trends[[#This Row],[Comments]]</f>
        <v>364231</v>
      </c>
      <c r="M1769">
        <f>bbdd_Social_Media_Trends[[#This Row],[Interactions]]/bbdd_Social_Media_Trends[[#This Row],[Views]]</f>
        <v>0.17020752615865151</v>
      </c>
      <c r="N1769" s="1" t="s">
        <v>29</v>
      </c>
      <c r="O1769" s="4">
        <f t="shared" si="27"/>
        <v>0</v>
      </c>
    </row>
    <row r="1770" spans="1:15">
      <c r="A1770" s="1" t="s">
        <v>1810</v>
      </c>
      <c r="B1770" s="2">
        <v>45076</v>
      </c>
      <c r="C1770" s="13" t="str">
        <f>TEXT(bbdd_Social_Media_Trends[[#This Row],[Post_Date]],"aaaa-mm")</f>
        <v>2023-05</v>
      </c>
      <c r="D1770" s="1" t="s">
        <v>18</v>
      </c>
      <c r="E1770" s="1" t="s">
        <v>13</v>
      </c>
      <c r="F1770" s="1" t="s">
        <v>36</v>
      </c>
      <c r="G1770" s="1" t="s">
        <v>44</v>
      </c>
      <c r="H1770">
        <v>3656215</v>
      </c>
      <c r="I1770">
        <v>348583</v>
      </c>
      <c r="J1770">
        <v>16646</v>
      </c>
      <c r="K1770">
        <v>48049</v>
      </c>
      <c r="L1770">
        <f>bbdd_Social_Media_Trends[[#This Row],[Likes]]+bbdd_Social_Media_Trends[[#This Row],[Shares]]+bbdd_Social_Media_Trends[[#This Row],[Comments]]</f>
        <v>413278</v>
      </c>
      <c r="M1770">
        <f>bbdd_Social_Media_Trends[[#This Row],[Interactions]]/bbdd_Social_Media_Trends[[#This Row],[Views]]</f>
        <v>0.11303438118381988</v>
      </c>
      <c r="N1770" s="1" t="s">
        <v>16</v>
      </c>
      <c r="O1770" s="4">
        <f t="shared" si="27"/>
        <v>0</v>
      </c>
    </row>
    <row r="1771" spans="1:15">
      <c r="A1771" s="1" t="s">
        <v>1811</v>
      </c>
      <c r="B1771" s="2">
        <v>44719</v>
      </c>
      <c r="C1771" s="13" t="str">
        <f>TEXT(bbdd_Social_Media_Trends[[#This Row],[Post_Date]],"aaaa-mm")</f>
        <v>2022-06</v>
      </c>
      <c r="D1771" s="1" t="s">
        <v>24</v>
      </c>
      <c r="E1771" s="1" t="s">
        <v>59</v>
      </c>
      <c r="F1771" s="1" t="s">
        <v>41</v>
      </c>
      <c r="G1771" s="1" t="s">
        <v>37</v>
      </c>
      <c r="H1771">
        <v>3241892</v>
      </c>
      <c r="I1771">
        <v>359553</v>
      </c>
      <c r="J1771">
        <v>36033</v>
      </c>
      <c r="K1771">
        <v>22903</v>
      </c>
      <c r="L1771">
        <f>bbdd_Social_Media_Trends[[#This Row],[Likes]]+bbdd_Social_Media_Trends[[#This Row],[Shares]]+bbdd_Social_Media_Trends[[#This Row],[Comments]]</f>
        <v>418489</v>
      </c>
      <c r="M1771">
        <f>bbdd_Social_Media_Trends[[#This Row],[Interactions]]/bbdd_Social_Media_Trends[[#This Row],[Views]]</f>
        <v>0.12908789065150844</v>
      </c>
      <c r="N1771" s="1" t="s">
        <v>16</v>
      </c>
      <c r="O1771" s="4">
        <f t="shared" si="27"/>
        <v>0</v>
      </c>
    </row>
    <row r="1772" spans="1:15">
      <c r="A1772" s="1" t="s">
        <v>1812</v>
      </c>
      <c r="B1772" s="2">
        <v>44701</v>
      </c>
      <c r="C1772" s="13" t="str">
        <f>TEXT(bbdd_Social_Media_Trends[[#This Row],[Post_Date]],"aaaa-mm")</f>
        <v>2022-05</v>
      </c>
      <c r="D1772" s="1" t="s">
        <v>27</v>
      </c>
      <c r="E1772" s="1" t="s">
        <v>19</v>
      </c>
      <c r="F1772" s="1" t="s">
        <v>47</v>
      </c>
      <c r="G1772" s="1" t="s">
        <v>15</v>
      </c>
      <c r="H1772">
        <v>4972204</v>
      </c>
      <c r="I1772">
        <v>70410</v>
      </c>
      <c r="J1772">
        <v>10979</v>
      </c>
      <c r="K1772">
        <v>34122</v>
      </c>
      <c r="L1772">
        <f>bbdd_Social_Media_Trends[[#This Row],[Likes]]+bbdd_Social_Media_Trends[[#This Row],[Shares]]+bbdd_Social_Media_Trends[[#This Row],[Comments]]</f>
        <v>115511</v>
      </c>
      <c r="M1772">
        <f>bbdd_Social_Media_Trends[[#This Row],[Interactions]]/bbdd_Social_Media_Trends[[#This Row],[Views]]</f>
        <v>2.323134770817931E-2</v>
      </c>
      <c r="N1772" s="1" t="s">
        <v>16</v>
      </c>
      <c r="O1772" s="4">
        <f t="shared" si="27"/>
        <v>0</v>
      </c>
    </row>
    <row r="1773" spans="1:15">
      <c r="A1773" s="1" t="s">
        <v>1813</v>
      </c>
      <c r="B1773" s="2">
        <v>44861</v>
      </c>
      <c r="C1773" s="13" t="str">
        <f>TEXT(bbdd_Social_Media_Trends[[#This Row],[Post_Date]],"aaaa-mm")</f>
        <v>2022-10</v>
      </c>
      <c r="D1773" s="1" t="s">
        <v>18</v>
      </c>
      <c r="E1773" s="1" t="s">
        <v>46</v>
      </c>
      <c r="F1773" s="1" t="s">
        <v>20</v>
      </c>
      <c r="G1773" s="1" t="s">
        <v>60</v>
      </c>
      <c r="H1773">
        <v>1750615</v>
      </c>
      <c r="I1773">
        <v>413287</v>
      </c>
      <c r="J1773">
        <v>91905</v>
      </c>
      <c r="K1773">
        <v>18325</v>
      </c>
      <c r="L1773">
        <f>bbdd_Social_Media_Trends[[#This Row],[Likes]]+bbdd_Social_Media_Trends[[#This Row],[Shares]]+bbdd_Social_Media_Trends[[#This Row],[Comments]]</f>
        <v>523517</v>
      </c>
      <c r="M1773">
        <f>bbdd_Social_Media_Trends[[#This Row],[Interactions]]/bbdd_Social_Media_Trends[[#This Row],[Views]]</f>
        <v>0.29904747760072886</v>
      </c>
      <c r="N1773" s="1" t="s">
        <v>29</v>
      </c>
      <c r="O1773" s="4">
        <f t="shared" si="27"/>
        <v>0</v>
      </c>
    </row>
    <row r="1774" spans="1:15">
      <c r="A1774" s="1" t="s">
        <v>1814</v>
      </c>
      <c r="B1774" s="2">
        <v>45205</v>
      </c>
      <c r="C1774" s="13" t="str">
        <f>TEXT(bbdd_Social_Media_Trends[[#This Row],[Post_Date]],"aaaa-mm")</f>
        <v>2023-10</v>
      </c>
      <c r="D1774" s="1" t="s">
        <v>24</v>
      </c>
      <c r="E1774" s="1" t="s">
        <v>35</v>
      </c>
      <c r="F1774" s="1" t="s">
        <v>41</v>
      </c>
      <c r="G1774" s="1" t="s">
        <v>44</v>
      </c>
      <c r="H1774">
        <v>1155502</v>
      </c>
      <c r="I1774">
        <v>421577</v>
      </c>
      <c r="J1774">
        <v>53062</v>
      </c>
      <c r="K1774">
        <v>23820</v>
      </c>
      <c r="L1774">
        <f>bbdd_Social_Media_Trends[[#This Row],[Likes]]+bbdd_Social_Media_Trends[[#This Row],[Shares]]+bbdd_Social_Media_Trends[[#This Row],[Comments]]</f>
        <v>498459</v>
      </c>
      <c r="M1774">
        <f>bbdd_Social_Media_Trends[[#This Row],[Interactions]]/bbdd_Social_Media_Trends[[#This Row],[Views]]</f>
        <v>0.43137874274557725</v>
      </c>
      <c r="N1774" s="1" t="s">
        <v>16</v>
      </c>
      <c r="O1774" s="4">
        <f t="shared" si="27"/>
        <v>0</v>
      </c>
    </row>
    <row r="1775" spans="1:15">
      <c r="A1775" s="1" t="s">
        <v>1815</v>
      </c>
      <c r="B1775" s="2">
        <v>45127</v>
      </c>
      <c r="C1775" s="13" t="str">
        <f>TEXT(bbdd_Social_Media_Trends[[#This Row],[Post_Date]],"aaaa-mm")</f>
        <v>2023-07</v>
      </c>
      <c r="D1775" s="1" t="s">
        <v>24</v>
      </c>
      <c r="E1775" s="1" t="s">
        <v>49</v>
      </c>
      <c r="F1775" s="1" t="s">
        <v>36</v>
      </c>
      <c r="G1775" s="1" t="s">
        <v>44</v>
      </c>
      <c r="H1775">
        <v>2397678</v>
      </c>
      <c r="I1775">
        <v>418390</v>
      </c>
      <c r="J1775">
        <v>10658</v>
      </c>
      <c r="K1775">
        <v>16153</v>
      </c>
      <c r="L1775">
        <f>bbdd_Social_Media_Trends[[#This Row],[Likes]]+bbdd_Social_Media_Trends[[#This Row],[Shares]]+bbdd_Social_Media_Trends[[#This Row],[Comments]]</f>
        <v>445201</v>
      </c>
      <c r="M1775">
        <f>bbdd_Social_Media_Trends[[#This Row],[Interactions]]/bbdd_Social_Media_Trends[[#This Row],[Views]]</f>
        <v>0.18568006212677432</v>
      </c>
      <c r="N1775" s="1" t="s">
        <v>29</v>
      </c>
      <c r="O1775" s="4">
        <f t="shared" si="27"/>
        <v>0</v>
      </c>
    </row>
    <row r="1776" spans="1:15">
      <c r="A1776" s="1" t="s">
        <v>1816</v>
      </c>
      <c r="B1776" s="2">
        <v>45249</v>
      </c>
      <c r="C1776" s="13" t="str">
        <f>TEXT(bbdd_Social_Media_Trends[[#This Row],[Post_Date]],"aaaa-mm")</f>
        <v>2023-11</v>
      </c>
      <c r="D1776" s="1" t="s">
        <v>27</v>
      </c>
      <c r="E1776" s="1" t="s">
        <v>52</v>
      </c>
      <c r="F1776" s="1" t="s">
        <v>32</v>
      </c>
      <c r="G1776" s="1" t="s">
        <v>44</v>
      </c>
      <c r="H1776">
        <v>4424982</v>
      </c>
      <c r="I1776">
        <v>473087</v>
      </c>
      <c r="J1776">
        <v>70529</v>
      </c>
      <c r="K1776">
        <v>6195</v>
      </c>
      <c r="L1776">
        <f>bbdd_Social_Media_Trends[[#This Row],[Likes]]+bbdd_Social_Media_Trends[[#This Row],[Shares]]+bbdd_Social_Media_Trends[[#This Row],[Comments]]</f>
        <v>549811</v>
      </c>
      <c r="M1776">
        <f>bbdd_Social_Media_Trends[[#This Row],[Interactions]]/bbdd_Social_Media_Trends[[#This Row],[Views]]</f>
        <v>0.12425157887647904</v>
      </c>
      <c r="N1776" s="1" t="s">
        <v>22</v>
      </c>
      <c r="O1776" s="4">
        <f t="shared" si="27"/>
        <v>0</v>
      </c>
    </row>
    <row r="1777" spans="1:15">
      <c r="A1777" s="1" t="s">
        <v>1817</v>
      </c>
      <c r="B1777" s="2">
        <v>45175</v>
      </c>
      <c r="C1777" s="13" t="str">
        <f>TEXT(bbdd_Social_Media_Trends[[#This Row],[Post_Date]],"aaaa-mm")</f>
        <v>2023-09</v>
      </c>
      <c r="D1777" s="1" t="s">
        <v>18</v>
      </c>
      <c r="E1777" s="1" t="s">
        <v>39</v>
      </c>
      <c r="F1777" s="1" t="s">
        <v>47</v>
      </c>
      <c r="G1777" s="1" t="s">
        <v>44</v>
      </c>
      <c r="H1777">
        <v>898361</v>
      </c>
      <c r="I1777">
        <v>447804</v>
      </c>
      <c r="J1777">
        <v>83016</v>
      </c>
      <c r="K1777">
        <v>38408</v>
      </c>
      <c r="L1777">
        <f>bbdd_Social_Media_Trends[[#This Row],[Likes]]+bbdd_Social_Media_Trends[[#This Row],[Shares]]+bbdd_Social_Media_Trends[[#This Row],[Comments]]</f>
        <v>569228</v>
      </c>
      <c r="M1777">
        <f>bbdd_Social_Media_Trends[[#This Row],[Interactions]]/bbdd_Social_Media_Trends[[#This Row],[Views]]</f>
        <v>0.63362946521498598</v>
      </c>
      <c r="N1777" s="1" t="s">
        <v>29</v>
      </c>
      <c r="O1777" s="4">
        <f t="shared" si="27"/>
        <v>0</v>
      </c>
    </row>
    <row r="1778" spans="1:15">
      <c r="A1778" s="1" t="s">
        <v>1818</v>
      </c>
      <c r="B1778" s="2">
        <v>45040</v>
      </c>
      <c r="C1778" s="13" t="str">
        <f>TEXT(bbdd_Social_Media_Trends[[#This Row],[Post_Date]],"aaaa-mm")</f>
        <v>2023-04</v>
      </c>
      <c r="D1778" s="1" t="s">
        <v>27</v>
      </c>
      <c r="E1778" s="1" t="s">
        <v>39</v>
      </c>
      <c r="F1778" s="1" t="s">
        <v>32</v>
      </c>
      <c r="G1778" s="1" t="s">
        <v>37</v>
      </c>
      <c r="H1778">
        <v>4500674</v>
      </c>
      <c r="I1778">
        <v>12522</v>
      </c>
      <c r="J1778">
        <v>23287</v>
      </c>
      <c r="K1778">
        <v>37281</v>
      </c>
      <c r="L1778">
        <f>bbdd_Social_Media_Trends[[#This Row],[Likes]]+bbdd_Social_Media_Trends[[#This Row],[Shares]]+bbdd_Social_Media_Trends[[#This Row],[Comments]]</f>
        <v>73090</v>
      </c>
      <c r="M1778">
        <f>bbdd_Social_Media_Trends[[#This Row],[Interactions]]/bbdd_Social_Media_Trends[[#This Row],[Views]]</f>
        <v>1.6239789862585025E-2</v>
      </c>
      <c r="N1778" s="1" t="s">
        <v>29</v>
      </c>
      <c r="O1778" s="4">
        <f t="shared" si="27"/>
        <v>0</v>
      </c>
    </row>
    <row r="1779" spans="1:15">
      <c r="A1779" s="1" t="s">
        <v>1819</v>
      </c>
      <c r="B1779" s="2">
        <v>44687</v>
      </c>
      <c r="C1779" s="13" t="str">
        <f>TEXT(bbdd_Social_Media_Trends[[#This Row],[Post_Date]],"aaaa-mm")</f>
        <v>2022-05</v>
      </c>
      <c r="D1779" s="1" t="s">
        <v>18</v>
      </c>
      <c r="E1779" s="1" t="s">
        <v>59</v>
      </c>
      <c r="F1779" s="1" t="s">
        <v>32</v>
      </c>
      <c r="G1779" s="1" t="s">
        <v>50</v>
      </c>
      <c r="H1779">
        <v>194757</v>
      </c>
      <c r="I1779">
        <v>207872</v>
      </c>
      <c r="J1779">
        <v>13510</v>
      </c>
      <c r="K1779">
        <v>3589</v>
      </c>
      <c r="L1779">
        <f>bbdd_Social_Media_Trends[[#This Row],[Likes]]+bbdd_Social_Media_Trends[[#This Row],[Shares]]+bbdd_Social_Media_Trends[[#This Row],[Comments]]</f>
        <v>224971</v>
      </c>
      <c r="M1779">
        <f>bbdd_Social_Media_Trends[[#This Row],[Interactions]]/bbdd_Social_Media_Trends[[#This Row],[Views]]</f>
        <v>1.1551369142059078</v>
      </c>
      <c r="N1779" s="1" t="s">
        <v>22</v>
      </c>
      <c r="O1779" s="4">
        <f t="shared" si="27"/>
        <v>0</v>
      </c>
    </row>
    <row r="1780" spans="1:15">
      <c r="A1780" s="1" t="s">
        <v>1820</v>
      </c>
      <c r="B1780" s="2">
        <v>45183</v>
      </c>
      <c r="C1780" s="13" t="str">
        <f>TEXT(bbdd_Social_Media_Trends[[#This Row],[Post_Date]],"aaaa-mm")</f>
        <v>2023-09</v>
      </c>
      <c r="D1780" s="1" t="s">
        <v>18</v>
      </c>
      <c r="E1780" s="1" t="s">
        <v>59</v>
      </c>
      <c r="F1780" s="1" t="s">
        <v>36</v>
      </c>
      <c r="G1780" s="1" t="s">
        <v>44</v>
      </c>
      <c r="H1780">
        <v>438881</v>
      </c>
      <c r="I1780">
        <v>24059</v>
      </c>
      <c r="J1780">
        <v>8038</v>
      </c>
      <c r="K1780">
        <v>11310</v>
      </c>
      <c r="L1780">
        <f>bbdd_Social_Media_Trends[[#This Row],[Likes]]+bbdd_Social_Media_Trends[[#This Row],[Shares]]+bbdd_Social_Media_Trends[[#This Row],[Comments]]</f>
        <v>43407</v>
      </c>
      <c r="M1780">
        <f>bbdd_Social_Media_Trends[[#This Row],[Interactions]]/bbdd_Social_Media_Trends[[#This Row],[Views]]</f>
        <v>9.89038030810174E-2</v>
      </c>
      <c r="N1780" s="1" t="s">
        <v>16</v>
      </c>
      <c r="O1780" s="4">
        <f t="shared" si="27"/>
        <v>0</v>
      </c>
    </row>
    <row r="1781" spans="1:15">
      <c r="A1781" s="1" t="s">
        <v>1821</v>
      </c>
      <c r="B1781" s="2">
        <v>44961</v>
      </c>
      <c r="C1781" s="13" t="str">
        <f>TEXT(bbdd_Social_Media_Trends[[#This Row],[Post_Date]],"aaaa-mm")</f>
        <v>2023-02</v>
      </c>
      <c r="D1781" s="1" t="s">
        <v>12</v>
      </c>
      <c r="E1781" s="1" t="s">
        <v>39</v>
      </c>
      <c r="F1781" s="1" t="s">
        <v>20</v>
      </c>
      <c r="G1781" s="1" t="s">
        <v>21</v>
      </c>
      <c r="H1781">
        <v>1753799</v>
      </c>
      <c r="I1781">
        <v>100757</v>
      </c>
      <c r="J1781">
        <v>89855</v>
      </c>
      <c r="K1781">
        <v>19963</v>
      </c>
      <c r="L1781">
        <f>bbdd_Social_Media_Trends[[#This Row],[Likes]]+bbdd_Social_Media_Trends[[#This Row],[Shares]]+bbdd_Social_Media_Trends[[#This Row],[Comments]]</f>
        <v>210575</v>
      </c>
      <c r="M1781">
        <f>bbdd_Social_Media_Trends[[#This Row],[Interactions]]/bbdd_Social_Media_Trends[[#This Row],[Views]]</f>
        <v>0.12006792112437058</v>
      </c>
      <c r="N1781" s="1" t="s">
        <v>22</v>
      </c>
      <c r="O1781" s="4">
        <f t="shared" si="27"/>
        <v>0</v>
      </c>
    </row>
    <row r="1782" spans="1:15">
      <c r="A1782" s="1" t="s">
        <v>1822</v>
      </c>
      <c r="B1782" s="2">
        <v>44743</v>
      </c>
      <c r="C1782" s="13" t="str">
        <f>TEXT(bbdd_Social_Media_Trends[[#This Row],[Post_Date]],"aaaa-mm")</f>
        <v>2022-07</v>
      </c>
      <c r="D1782" s="1" t="s">
        <v>24</v>
      </c>
      <c r="E1782" s="1" t="s">
        <v>35</v>
      </c>
      <c r="F1782" s="1" t="s">
        <v>14</v>
      </c>
      <c r="G1782" s="1" t="s">
        <v>60</v>
      </c>
      <c r="H1782">
        <v>286519</v>
      </c>
      <c r="I1782">
        <v>493538</v>
      </c>
      <c r="J1782">
        <v>16285</v>
      </c>
      <c r="K1782">
        <v>39834</v>
      </c>
      <c r="L1782">
        <f>bbdd_Social_Media_Trends[[#This Row],[Likes]]+bbdd_Social_Media_Trends[[#This Row],[Shares]]+bbdd_Social_Media_Trends[[#This Row],[Comments]]</f>
        <v>549657</v>
      </c>
      <c r="M1782">
        <f>bbdd_Social_Media_Trends[[#This Row],[Interactions]]/bbdd_Social_Media_Trends[[#This Row],[Views]]</f>
        <v>1.9183963367176349</v>
      </c>
      <c r="N1782" s="1" t="s">
        <v>16</v>
      </c>
      <c r="O1782" s="4">
        <f t="shared" si="27"/>
        <v>0</v>
      </c>
    </row>
    <row r="1783" spans="1:15">
      <c r="A1783" s="1" t="s">
        <v>1823</v>
      </c>
      <c r="B1783" s="2">
        <v>45132</v>
      </c>
      <c r="C1783" s="13" t="str">
        <f>TEXT(bbdd_Social_Media_Trends[[#This Row],[Post_Date]],"aaaa-mm")</f>
        <v>2023-07</v>
      </c>
      <c r="D1783" s="1" t="s">
        <v>27</v>
      </c>
      <c r="E1783" s="1" t="s">
        <v>13</v>
      </c>
      <c r="F1783" s="1" t="s">
        <v>36</v>
      </c>
      <c r="G1783" s="1" t="s">
        <v>21</v>
      </c>
      <c r="H1783">
        <v>3018214</v>
      </c>
      <c r="I1783">
        <v>300016</v>
      </c>
      <c r="J1783">
        <v>27155</v>
      </c>
      <c r="K1783">
        <v>10136</v>
      </c>
      <c r="L1783">
        <f>bbdd_Social_Media_Trends[[#This Row],[Likes]]+bbdd_Social_Media_Trends[[#This Row],[Shares]]+bbdd_Social_Media_Trends[[#This Row],[Comments]]</f>
        <v>337307</v>
      </c>
      <c r="M1783">
        <f>bbdd_Social_Media_Trends[[#This Row],[Interactions]]/bbdd_Social_Media_Trends[[#This Row],[Views]]</f>
        <v>0.11175715174603258</v>
      </c>
      <c r="N1783" s="1" t="s">
        <v>22</v>
      </c>
      <c r="O1783" s="4">
        <f t="shared" si="27"/>
        <v>0</v>
      </c>
    </row>
    <row r="1784" spans="1:15">
      <c r="A1784" s="1" t="s">
        <v>1824</v>
      </c>
      <c r="B1784" s="2">
        <v>45244</v>
      </c>
      <c r="C1784" s="13" t="str">
        <f>TEXT(bbdd_Social_Media_Trends[[#This Row],[Post_Date]],"aaaa-mm")</f>
        <v>2023-11</v>
      </c>
      <c r="D1784" s="1" t="s">
        <v>12</v>
      </c>
      <c r="E1784" s="1" t="s">
        <v>57</v>
      </c>
      <c r="F1784" s="1" t="s">
        <v>41</v>
      </c>
      <c r="G1784" s="1" t="s">
        <v>50</v>
      </c>
      <c r="H1784">
        <v>2478731</v>
      </c>
      <c r="I1784">
        <v>10393</v>
      </c>
      <c r="J1784">
        <v>40195</v>
      </c>
      <c r="K1784">
        <v>18394</v>
      </c>
      <c r="L1784">
        <f>bbdd_Social_Media_Trends[[#This Row],[Likes]]+bbdd_Social_Media_Trends[[#This Row],[Shares]]+bbdd_Social_Media_Trends[[#This Row],[Comments]]</f>
        <v>68982</v>
      </c>
      <c r="M1784">
        <f>bbdd_Social_Media_Trends[[#This Row],[Interactions]]/bbdd_Social_Media_Trends[[#This Row],[Views]]</f>
        <v>2.782956278837841E-2</v>
      </c>
      <c r="N1784" s="1" t="s">
        <v>22</v>
      </c>
      <c r="O1784" s="4">
        <f t="shared" si="27"/>
        <v>0</v>
      </c>
    </row>
    <row r="1785" spans="1:15">
      <c r="A1785" s="1" t="s">
        <v>1825</v>
      </c>
      <c r="B1785" s="2">
        <v>44736</v>
      </c>
      <c r="C1785" s="13" t="str">
        <f>TEXT(bbdd_Social_Media_Trends[[#This Row],[Post_Date]],"aaaa-mm")</f>
        <v>2022-06</v>
      </c>
      <c r="D1785" s="1" t="s">
        <v>12</v>
      </c>
      <c r="E1785" s="1" t="s">
        <v>59</v>
      </c>
      <c r="F1785" s="1" t="s">
        <v>14</v>
      </c>
      <c r="G1785" s="1" t="s">
        <v>15</v>
      </c>
      <c r="H1785">
        <v>998802</v>
      </c>
      <c r="I1785">
        <v>15176</v>
      </c>
      <c r="J1785">
        <v>95015</v>
      </c>
      <c r="K1785">
        <v>47750</v>
      </c>
      <c r="L1785">
        <f>bbdd_Social_Media_Trends[[#This Row],[Likes]]+bbdd_Social_Media_Trends[[#This Row],[Shares]]+bbdd_Social_Media_Trends[[#This Row],[Comments]]</f>
        <v>157941</v>
      </c>
      <c r="M1785">
        <f>bbdd_Social_Media_Trends[[#This Row],[Interactions]]/bbdd_Social_Media_Trends[[#This Row],[Views]]</f>
        <v>0.15813044026744039</v>
      </c>
      <c r="N1785" s="1" t="s">
        <v>29</v>
      </c>
      <c r="O1785" s="4">
        <f t="shared" si="27"/>
        <v>0</v>
      </c>
    </row>
    <row r="1786" spans="1:15">
      <c r="A1786" s="1" t="s">
        <v>1826</v>
      </c>
      <c r="B1786" s="2">
        <v>44762</v>
      </c>
      <c r="C1786" s="13" t="str">
        <f>TEXT(bbdd_Social_Media_Trends[[#This Row],[Post_Date]],"aaaa-mm")</f>
        <v>2022-07</v>
      </c>
      <c r="D1786" s="1" t="s">
        <v>24</v>
      </c>
      <c r="E1786" s="1" t="s">
        <v>46</v>
      </c>
      <c r="F1786" s="1" t="s">
        <v>36</v>
      </c>
      <c r="G1786" s="1" t="s">
        <v>37</v>
      </c>
      <c r="H1786">
        <v>1019654</v>
      </c>
      <c r="I1786">
        <v>113693</v>
      </c>
      <c r="J1786">
        <v>84132</v>
      </c>
      <c r="K1786">
        <v>39202</v>
      </c>
      <c r="L1786">
        <f>bbdd_Social_Media_Trends[[#This Row],[Likes]]+bbdd_Social_Media_Trends[[#This Row],[Shares]]+bbdd_Social_Media_Trends[[#This Row],[Comments]]</f>
        <v>237027</v>
      </c>
      <c r="M1786">
        <f>bbdd_Social_Media_Trends[[#This Row],[Interactions]]/bbdd_Social_Media_Trends[[#This Row],[Views]]</f>
        <v>0.23245826525468444</v>
      </c>
      <c r="N1786" s="1" t="s">
        <v>22</v>
      </c>
      <c r="O1786" s="4">
        <f t="shared" si="27"/>
        <v>0</v>
      </c>
    </row>
    <row r="1787" spans="1:15">
      <c r="A1787" s="1" t="s">
        <v>1827</v>
      </c>
      <c r="B1787" s="2">
        <v>44591</v>
      </c>
      <c r="C1787" s="13" t="str">
        <f>TEXT(bbdd_Social_Media_Trends[[#This Row],[Post_Date]],"aaaa-mm")</f>
        <v>2022-01</v>
      </c>
      <c r="D1787" s="1" t="s">
        <v>24</v>
      </c>
      <c r="E1787" s="1" t="s">
        <v>31</v>
      </c>
      <c r="F1787" s="1" t="s">
        <v>41</v>
      </c>
      <c r="G1787" s="1" t="s">
        <v>15</v>
      </c>
      <c r="H1787">
        <v>4901437</v>
      </c>
      <c r="I1787">
        <v>184487</v>
      </c>
      <c r="J1787">
        <v>53526</v>
      </c>
      <c r="K1787">
        <v>26660</v>
      </c>
      <c r="L1787">
        <f>bbdd_Social_Media_Trends[[#This Row],[Likes]]+bbdd_Social_Media_Trends[[#This Row],[Shares]]+bbdd_Social_Media_Trends[[#This Row],[Comments]]</f>
        <v>264673</v>
      </c>
      <c r="M1787">
        <f>bbdd_Social_Media_Trends[[#This Row],[Interactions]]/bbdd_Social_Media_Trends[[#This Row],[Views]]</f>
        <v>5.399906190776297E-2</v>
      </c>
      <c r="N1787" s="1" t="s">
        <v>29</v>
      </c>
      <c r="O1787" s="4">
        <f t="shared" si="27"/>
        <v>0</v>
      </c>
    </row>
    <row r="1788" spans="1:15">
      <c r="A1788" s="1" t="s">
        <v>1828</v>
      </c>
      <c r="B1788" s="2">
        <v>44583</v>
      </c>
      <c r="C1788" s="13" t="str">
        <f>TEXT(bbdd_Social_Media_Trends[[#This Row],[Post_Date]],"aaaa-mm")</f>
        <v>2022-01</v>
      </c>
      <c r="D1788" s="1" t="s">
        <v>18</v>
      </c>
      <c r="E1788" s="1" t="s">
        <v>49</v>
      </c>
      <c r="F1788" s="1" t="s">
        <v>47</v>
      </c>
      <c r="G1788" s="1" t="s">
        <v>21</v>
      </c>
      <c r="H1788">
        <v>2763725</v>
      </c>
      <c r="I1788">
        <v>53379</v>
      </c>
      <c r="J1788">
        <v>35169</v>
      </c>
      <c r="K1788">
        <v>6483</v>
      </c>
      <c r="L1788">
        <f>bbdd_Social_Media_Trends[[#This Row],[Likes]]+bbdd_Social_Media_Trends[[#This Row],[Shares]]+bbdd_Social_Media_Trends[[#This Row],[Comments]]</f>
        <v>95031</v>
      </c>
      <c r="M1788">
        <f>bbdd_Social_Media_Trends[[#This Row],[Interactions]]/bbdd_Social_Media_Trends[[#This Row],[Views]]</f>
        <v>3.4385114293209347E-2</v>
      </c>
      <c r="N1788" s="1" t="s">
        <v>22</v>
      </c>
      <c r="O1788" s="4">
        <f t="shared" si="27"/>
        <v>0</v>
      </c>
    </row>
    <row r="1789" spans="1:15">
      <c r="A1789" s="1" t="s">
        <v>1829</v>
      </c>
      <c r="B1789" s="2">
        <v>44857</v>
      </c>
      <c r="C1789" s="13" t="str">
        <f>TEXT(bbdd_Social_Media_Trends[[#This Row],[Post_Date]],"aaaa-mm")</f>
        <v>2022-10</v>
      </c>
      <c r="D1789" s="1" t="s">
        <v>24</v>
      </c>
      <c r="E1789" s="1" t="s">
        <v>35</v>
      </c>
      <c r="F1789" s="1" t="s">
        <v>41</v>
      </c>
      <c r="G1789" s="1" t="s">
        <v>44</v>
      </c>
      <c r="H1789">
        <v>3197856</v>
      </c>
      <c r="I1789">
        <v>290226</v>
      </c>
      <c r="J1789">
        <v>21343</v>
      </c>
      <c r="K1789">
        <v>32394</v>
      </c>
      <c r="L1789">
        <f>bbdd_Social_Media_Trends[[#This Row],[Likes]]+bbdd_Social_Media_Trends[[#This Row],[Shares]]+bbdd_Social_Media_Trends[[#This Row],[Comments]]</f>
        <v>343963</v>
      </c>
      <c r="M1789">
        <f>bbdd_Social_Media_Trends[[#This Row],[Interactions]]/bbdd_Social_Media_Trends[[#This Row],[Views]]</f>
        <v>0.10756050303703481</v>
      </c>
      <c r="N1789" s="1" t="s">
        <v>22</v>
      </c>
      <c r="O1789" s="4">
        <f t="shared" si="27"/>
        <v>0</v>
      </c>
    </row>
    <row r="1790" spans="1:15">
      <c r="A1790" s="1" t="s">
        <v>1830</v>
      </c>
      <c r="B1790" s="2">
        <v>44648</v>
      </c>
      <c r="C1790" s="13" t="str">
        <f>TEXT(bbdd_Social_Media_Trends[[#This Row],[Post_Date]],"aaaa-mm")</f>
        <v>2022-03</v>
      </c>
      <c r="D1790" s="1" t="s">
        <v>18</v>
      </c>
      <c r="E1790" s="1" t="s">
        <v>13</v>
      </c>
      <c r="F1790" s="1" t="s">
        <v>47</v>
      </c>
      <c r="G1790" s="1" t="s">
        <v>21</v>
      </c>
      <c r="H1790">
        <v>3429630</v>
      </c>
      <c r="I1790">
        <v>163927</v>
      </c>
      <c r="J1790">
        <v>73040</v>
      </c>
      <c r="K1790">
        <v>10283</v>
      </c>
      <c r="L1790">
        <f>bbdd_Social_Media_Trends[[#This Row],[Likes]]+bbdd_Social_Media_Trends[[#This Row],[Shares]]+bbdd_Social_Media_Trends[[#This Row],[Comments]]</f>
        <v>247250</v>
      </c>
      <c r="M1790">
        <f>bbdd_Social_Media_Trends[[#This Row],[Interactions]]/bbdd_Social_Media_Trends[[#This Row],[Views]]</f>
        <v>7.2092324828042675E-2</v>
      </c>
      <c r="N1790" s="1" t="s">
        <v>22</v>
      </c>
      <c r="O1790" s="4">
        <f t="shared" si="27"/>
        <v>0</v>
      </c>
    </row>
    <row r="1791" spans="1:15">
      <c r="A1791" s="1" t="s">
        <v>1831</v>
      </c>
      <c r="B1791" s="2">
        <v>45223</v>
      </c>
      <c r="C1791" s="13" t="str">
        <f>TEXT(bbdd_Social_Media_Trends[[#This Row],[Post_Date]],"aaaa-mm")</f>
        <v>2023-10</v>
      </c>
      <c r="D1791" s="1" t="s">
        <v>27</v>
      </c>
      <c r="E1791" s="1" t="s">
        <v>59</v>
      </c>
      <c r="F1791" s="1" t="s">
        <v>20</v>
      </c>
      <c r="G1791" s="1" t="s">
        <v>37</v>
      </c>
      <c r="H1791">
        <v>522517</v>
      </c>
      <c r="I1791">
        <v>264048</v>
      </c>
      <c r="J1791">
        <v>81370</v>
      </c>
      <c r="K1791">
        <v>35137</v>
      </c>
      <c r="L1791">
        <f>bbdd_Social_Media_Trends[[#This Row],[Likes]]+bbdd_Social_Media_Trends[[#This Row],[Shares]]+bbdd_Social_Media_Trends[[#This Row],[Comments]]</f>
        <v>380555</v>
      </c>
      <c r="M1791">
        <f>bbdd_Social_Media_Trends[[#This Row],[Interactions]]/bbdd_Social_Media_Trends[[#This Row],[Views]]</f>
        <v>0.72831123197905523</v>
      </c>
      <c r="N1791" s="1" t="s">
        <v>22</v>
      </c>
      <c r="O1791" s="4">
        <f t="shared" si="27"/>
        <v>0</v>
      </c>
    </row>
    <row r="1792" spans="1:15">
      <c r="A1792" s="1" t="s">
        <v>1832</v>
      </c>
      <c r="B1792" s="2">
        <v>45189</v>
      </c>
      <c r="C1792" s="13" t="str">
        <f>TEXT(bbdd_Social_Media_Trends[[#This Row],[Post_Date]],"aaaa-mm")</f>
        <v>2023-09</v>
      </c>
      <c r="D1792" s="1" t="s">
        <v>18</v>
      </c>
      <c r="E1792" s="1" t="s">
        <v>52</v>
      </c>
      <c r="F1792" s="1" t="s">
        <v>47</v>
      </c>
      <c r="G1792" s="1" t="s">
        <v>60</v>
      </c>
      <c r="H1792">
        <v>168561</v>
      </c>
      <c r="I1792">
        <v>82166</v>
      </c>
      <c r="J1792">
        <v>65838</v>
      </c>
      <c r="K1792">
        <v>18714</v>
      </c>
      <c r="L1792">
        <f>bbdd_Social_Media_Trends[[#This Row],[Likes]]+bbdd_Social_Media_Trends[[#This Row],[Shares]]+bbdd_Social_Media_Trends[[#This Row],[Comments]]</f>
        <v>166718</v>
      </c>
      <c r="M1792">
        <f>bbdd_Social_Media_Trends[[#This Row],[Interactions]]/bbdd_Social_Media_Trends[[#This Row],[Views]]</f>
        <v>0.98906627274399184</v>
      </c>
      <c r="N1792" s="1" t="s">
        <v>16</v>
      </c>
      <c r="O1792" s="4">
        <f t="shared" si="27"/>
        <v>0</v>
      </c>
    </row>
    <row r="1793" spans="1:15">
      <c r="A1793" s="1" t="s">
        <v>1833</v>
      </c>
      <c r="B1793" s="2">
        <v>44786</v>
      </c>
      <c r="C1793" s="13" t="str">
        <f>TEXT(bbdd_Social_Media_Trends[[#This Row],[Post_Date]],"aaaa-mm")</f>
        <v>2022-08</v>
      </c>
      <c r="D1793" s="1" t="s">
        <v>18</v>
      </c>
      <c r="E1793" s="1" t="s">
        <v>57</v>
      </c>
      <c r="F1793" s="1" t="s">
        <v>36</v>
      </c>
      <c r="G1793" s="1" t="s">
        <v>37</v>
      </c>
      <c r="H1793">
        <v>3070332</v>
      </c>
      <c r="I1793">
        <v>34145</v>
      </c>
      <c r="J1793">
        <v>25996</v>
      </c>
      <c r="K1793">
        <v>24504</v>
      </c>
      <c r="L1793">
        <f>bbdd_Social_Media_Trends[[#This Row],[Likes]]+bbdd_Social_Media_Trends[[#This Row],[Shares]]+bbdd_Social_Media_Trends[[#This Row],[Comments]]</f>
        <v>84645</v>
      </c>
      <c r="M1793">
        <f>bbdd_Social_Media_Trends[[#This Row],[Interactions]]/bbdd_Social_Media_Trends[[#This Row],[Views]]</f>
        <v>2.75686798691477E-2</v>
      </c>
      <c r="N1793" s="1" t="s">
        <v>22</v>
      </c>
      <c r="O1793" s="4">
        <f t="shared" si="27"/>
        <v>0</v>
      </c>
    </row>
    <row r="1794" spans="1:15">
      <c r="A1794" s="1" t="s">
        <v>1834</v>
      </c>
      <c r="B1794" s="2">
        <v>44868</v>
      </c>
      <c r="C1794" s="13" t="str">
        <f>TEXT(bbdd_Social_Media_Trends[[#This Row],[Post_Date]],"aaaa-mm")</f>
        <v>2022-11</v>
      </c>
      <c r="D1794" s="1" t="s">
        <v>12</v>
      </c>
      <c r="E1794" s="1" t="s">
        <v>59</v>
      </c>
      <c r="F1794" s="1" t="s">
        <v>36</v>
      </c>
      <c r="G1794" s="1" t="s">
        <v>15</v>
      </c>
      <c r="H1794">
        <v>1345733</v>
      </c>
      <c r="I1794">
        <v>200806</v>
      </c>
      <c r="J1794">
        <v>25914</v>
      </c>
      <c r="K1794">
        <v>23500</v>
      </c>
      <c r="L1794">
        <f>bbdd_Social_Media_Trends[[#This Row],[Likes]]+bbdd_Social_Media_Trends[[#This Row],[Shares]]+bbdd_Social_Media_Trends[[#This Row],[Comments]]</f>
        <v>250220</v>
      </c>
      <c r="M1794">
        <f>bbdd_Social_Media_Trends[[#This Row],[Interactions]]/bbdd_Social_Media_Trends[[#This Row],[Views]]</f>
        <v>0.18593584314273337</v>
      </c>
      <c r="N1794" s="1" t="s">
        <v>22</v>
      </c>
      <c r="O1794" s="4">
        <f t="shared" ref="O1794:O1857" si="28">IF(ISERROR(VLOOKUP(A1794,A1795:A6792,1,FALSE)),0, 1)</f>
        <v>0</v>
      </c>
    </row>
    <row r="1795" spans="1:15">
      <c r="A1795" s="1" t="s">
        <v>1835</v>
      </c>
      <c r="B1795" s="2">
        <v>44834</v>
      </c>
      <c r="C1795" s="13" t="str">
        <f>TEXT(bbdd_Social_Media_Trends[[#This Row],[Post_Date]],"aaaa-mm")</f>
        <v>2022-09</v>
      </c>
      <c r="D1795" s="1" t="s">
        <v>24</v>
      </c>
      <c r="E1795" s="1" t="s">
        <v>35</v>
      </c>
      <c r="F1795" s="1" t="s">
        <v>41</v>
      </c>
      <c r="G1795" s="1" t="s">
        <v>37</v>
      </c>
      <c r="H1795">
        <v>564496</v>
      </c>
      <c r="I1795">
        <v>212366</v>
      </c>
      <c r="J1795">
        <v>38889</v>
      </c>
      <c r="K1795">
        <v>8425</v>
      </c>
      <c r="L1795">
        <f>bbdd_Social_Media_Trends[[#This Row],[Likes]]+bbdd_Social_Media_Trends[[#This Row],[Shares]]+bbdd_Social_Media_Trends[[#This Row],[Comments]]</f>
        <v>259680</v>
      </c>
      <c r="M1795">
        <f>bbdd_Social_Media_Trends[[#This Row],[Interactions]]/bbdd_Social_Media_Trends[[#This Row],[Views]]</f>
        <v>0.4600209744621751</v>
      </c>
      <c r="N1795" s="1" t="s">
        <v>29</v>
      </c>
      <c r="O1795" s="4">
        <f t="shared" si="28"/>
        <v>0</v>
      </c>
    </row>
    <row r="1796" spans="1:15">
      <c r="A1796" s="1" t="s">
        <v>1836</v>
      </c>
      <c r="B1796" s="2">
        <v>44678</v>
      </c>
      <c r="C1796" s="13" t="str">
        <f>TEXT(bbdd_Social_Media_Trends[[#This Row],[Post_Date]],"aaaa-mm")</f>
        <v>2022-04</v>
      </c>
      <c r="D1796" s="1" t="s">
        <v>27</v>
      </c>
      <c r="E1796" s="1" t="s">
        <v>13</v>
      </c>
      <c r="F1796" s="1" t="s">
        <v>20</v>
      </c>
      <c r="G1796" s="1" t="s">
        <v>50</v>
      </c>
      <c r="H1796">
        <v>2459556</v>
      </c>
      <c r="I1796">
        <v>105917</v>
      </c>
      <c r="J1796">
        <v>66293</v>
      </c>
      <c r="K1796">
        <v>2828</v>
      </c>
      <c r="L1796">
        <f>bbdd_Social_Media_Trends[[#This Row],[Likes]]+bbdd_Social_Media_Trends[[#This Row],[Shares]]+bbdd_Social_Media_Trends[[#This Row],[Comments]]</f>
        <v>175038</v>
      </c>
      <c r="M1796">
        <f>bbdd_Social_Media_Trends[[#This Row],[Interactions]]/bbdd_Social_Media_Trends[[#This Row],[Views]]</f>
        <v>7.1166503222532845E-2</v>
      </c>
      <c r="N1796" s="1" t="s">
        <v>22</v>
      </c>
      <c r="O1796" s="4">
        <f t="shared" si="28"/>
        <v>0</v>
      </c>
    </row>
    <row r="1797" spans="1:15">
      <c r="A1797" s="1" t="s">
        <v>1837</v>
      </c>
      <c r="B1797" s="2">
        <v>44607</v>
      </c>
      <c r="C1797" s="13" t="str">
        <f>TEXT(bbdd_Social_Media_Trends[[#This Row],[Post_Date]],"aaaa-mm")</f>
        <v>2022-02</v>
      </c>
      <c r="D1797" s="1" t="s">
        <v>12</v>
      </c>
      <c r="E1797" s="1" t="s">
        <v>35</v>
      </c>
      <c r="F1797" s="1" t="s">
        <v>14</v>
      </c>
      <c r="G1797" s="1" t="s">
        <v>28</v>
      </c>
      <c r="H1797">
        <v>3929151</v>
      </c>
      <c r="I1797">
        <v>111838</v>
      </c>
      <c r="J1797">
        <v>69221</v>
      </c>
      <c r="K1797">
        <v>43570</v>
      </c>
      <c r="L1797">
        <f>bbdd_Social_Media_Trends[[#This Row],[Likes]]+bbdd_Social_Media_Trends[[#This Row],[Shares]]+bbdd_Social_Media_Trends[[#This Row],[Comments]]</f>
        <v>224629</v>
      </c>
      <c r="M1797">
        <f>bbdd_Social_Media_Trends[[#This Row],[Interactions]]/bbdd_Social_Media_Trends[[#This Row],[Views]]</f>
        <v>5.7169856796035583E-2</v>
      </c>
      <c r="N1797" s="1" t="s">
        <v>16</v>
      </c>
      <c r="O1797" s="4">
        <f t="shared" si="28"/>
        <v>0</v>
      </c>
    </row>
    <row r="1798" spans="1:15">
      <c r="A1798" s="1" t="s">
        <v>1838</v>
      </c>
      <c r="B1798" s="2">
        <v>44745</v>
      </c>
      <c r="C1798" s="13" t="str">
        <f>TEXT(bbdd_Social_Media_Trends[[#This Row],[Post_Date]],"aaaa-mm")</f>
        <v>2022-07</v>
      </c>
      <c r="D1798" s="1" t="s">
        <v>18</v>
      </c>
      <c r="E1798" s="1" t="s">
        <v>19</v>
      </c>
      <c r="F1798" s="1" t="s">
        <v>20</v>
      </c>
      <c r="G1798" s="1" t="s">
        <v>25</v>
      </c>
      <c r="H1798">
        <v>3198439</v>
      </c>
      <c r="I1798">
        <v>108162</v>
      </c>
      <c r="J1798">
        <v>26927</v>
      </c>
      <c r="K1798">
        <v>16486</v>
      </c>
      <c r="L1798">
        <f>bbdd_Social_Media_Trends[[#This Row],[Likes]]+bbdd_Social_Media_Trends[[#This Row],[Shares]]+bbdd_Social_Media_Trends[[#This Row],[Comments]]</f>
        <v>151575</v>
      </c>
      <c r="M1798">
        <f>bbdd_Social_Media_Trends[[#This Row],[Interactions]]/bbdd_Social_Media_Trends[[#This Row],[Views]]</f>
        <v>4.73903050831984E-2</v>
      </c>
      <c r="N1798" s="1" t="s">
        <v>16</v>
      </c>
      <c r="O1798" s="4">
        <f t="shared" si="28"/>
        <v>0</v>
      </c>
    </row>
    <row r="1799" spans="1:15">
      <c r="A1799" s="1" t="s">
        <v>1839</v>
      </c>
      <c r="B1799" s="2">
        <v>45284</v>
      </c>
      <c r="C1799" s="13" t="str">
        <f>TEXT(bbdd_Social_Media_Trends[[#This Row],[Post_Date]],"aaaa-mm")</f>
        <v>2023-12</v>
      </c>
      <c r="D1799" s="1" t="s">
        <v>18</v>
      </c>
      <c r="E1799" s="1" t="s">
        <v>39</v>
      </c>
      <c r="F1799" s="1" t="s">
        <v>41</v>
      </c>
      <c r="G1799" s="1" t="s">
        <v>37</v>
      </c>
      <c r="H1799">
        <v>1144375</v>
      </c>
      <c r="I1799">
        <v>451097</v>
      </c>
      <c r="J1799">
        <v>98397</v>
      </c>
      <c r="K1799">
        <v>2912</v>
      </c>
      <c r="L1799">
        <f>bbdd_Social_Media_Trends[[#This Row],[Likes]]+bbdd_Social_Media_Trends[[#This Row],[Shares]]+bbdd_Social_Media_Trends[[#This Row],[Comments]]</f>
        <v>552406</v>
      </c>
      <c r="M1799">
        <f>bbdd_Social_Media_Trends[[#This Row],[Interactions]]/bbdd_Social_Media_Trends[[#This Row],[Views]]</f>
        <v>0.48271414527580558</v>
      </c>
      <c r="N1799" s="1" t="s">
        <v>29</v>
      </c>
      <c r="O1799" s="4">
        <f t="shared" si="28"/>
        <v>0</v>
      </c>
    </row>
    <row r="1800" spans="1:15">
      <c r="A1800" s="1" t="s">
        <v>1840</v>
      </c>
      <c r="B1800" s="2">
        <v>44738</v>
      </c>
      <c r="C1800" s="13" t="str">
        <f>TEXT(bbdd_Social_Media_Trends[[#This Row],[Post_Date]],"aaaa-mm")</f>
        <v>2022-06</v>
      </c>
      <c r="D1800" s="1" t="s">
        <v>27</v>
      </c>
      <c r="E1800" s="1" t="s">
        <v>57</v>
      </c>
      <c r="F1800" s="1" t="s">
        <v>36</v>
      </c>
      <c r="G1800" s="1" t="s">
        <v>15</v>
      </c>
      <c r="H1800">
        <v>4217172</v>
      </c>
      <c r="I1800">
        <v>258038</v>
      </c>
      <c r="J1800">
        <v>5572</v>
      </c>
      <c r="K1800">
        <v>25183</v>
      </c>
      <c r="L1800">
        <f>bbdd_Social_Media_Trends[[#This Row],[Likes]]+bbdd_Social_Media_Trends[[#This Row],[Shares]]+bbdd_Social_Media_Trends[[#This Row],[Comments]]</f>
        <v>288793</v>
      </c>
      <c r="M1800">
        <f>bbdd_Social_Media_Trends[[#This Row],[Interactions]]/bbdd_Social_Media_Trends[[#This Row],[Views]]</f>
        <v>6.8480251694737607E-2</v>
      </c>
      <c r="N1800" s="1" t="s">
        <v>29</v>
      </c>
      <c r="O1800" s="4">
        <f t="shared" si="28"/>
        <v>0</v>
      </c>
    </row>
    <row r="1801" spans="1:15">
      <c r="A1801" s="1" t="s">
        <v>1841</v>
      </c>
      <c r="B1801" s="2">
        <v>44892</v>
      </c>
      <c r="C1801" s="13" t="str">
        <f>TEXT(bbdd_Social_Media_Trends[[#This Row],[Post_Date]],"aaaa-mm")</f>
        <v>2022-11</v>
      </c>
      <c r="D1801" s="1" t="s">
        <v>24</v>
      </c>
      <c r="E1801" s="1" t="s">
        <v>39</v>
      </c>
      <c r="F1801" s="1" t="s">
        <v>47</v>
      </c>
      <c r="G1801" s="1" t="s">
        <v>21</v>
      </c>
      <c r="H1801">
        <v>180669</v>
      </c>
      <c r="I1801">
        <v>7280</v>
      </c>
      <c r="J1801">
        <v>64009</v>
      </c>
      <c r="K1801">
        <v>29302</v>
      </c>
      <c r="L1801">
        <f>bbdd_Social_Media_Trends[[#This Row],[Likes]]+bbdd_Social_Media_Trends[[#This Row],[Shares]]+bbdd_Social_Media_Trends[[#This Row],[Comments]]</f>
        <v>100591</v>
      </c>
      <c r="M1801">
        <f>bbdd_Social_Media_Trends[[#This Row],[Interactions]]/bbdd_Social_Media_Trends[[#This Row],[Views]]</f>
        <v>0.55676956201672667</v>
      </c>
      <c r="N1801" s="1" t="s">
        <v>29</v>
      </c>
      <c r="O1801" s="4">
        <f t="shared" si="28"/>
        <v>0</v>
      </c>
    </row>
    <row r="1802" spans="1:15">
      <c r="A1802" s="1" t="s">
        <v>1842</v>
      </c>
      <c r="B1802" s="2">
        <v>44862</v>
      </c>
      <c r="C1802" s="13" t="str">
        <f>TEXT(bbdd_Social_Media_Trends[[#This Row],[Post_Date]],"aaaa-mm")</f>
        <v>2022-10</v>
      </c>
      <c r="D1802" s="1" t="s">
        <v>27</v>
      </c>
      <c r="E1802" s="1" t="s">
        <v>19</v>
      </c>
      <c r="F1802" s="1" t="s">
        <v>41</v>
      </c>
      <c r="G1802" s="1" t="s">
        <v>50</v>
      </c>
      <c r="H1802">
        <v>2152110</v>
      </c>
      <c r="I1802">
        <v>456511</v>
      </c>
      <c r="J1802">
        <v>79661</v>
      </c>
      <c r="K1802">
        <v>1371</v>
      </c>
      <c r="L1802">
        <f>bbdd_Social_Media_Trends[[#This Row],[Likes]]+bbdd_Social_Media_Trends[[#This Row],[Shares]]+bbdd_Social_Media_Trends[[#This Row],[Comments]]</f>
        <v>537543</v>
      </c>
      <c r="M1802">
        <f>bbdd_Social_Media_Trends[[#This Row],[Interactions]]/bbdd_Social_Media_Trends[[#This Row],[Views]]</f>
        <v>0.24977487210226243</v>
      </c>
      <c r="N1802" s="1" t="s">
        <v>16</v>
      </c>
      <c r="O1802" s="4">
        <f t="shared" si="28"/>
        <v>0</v>
      </c>
    </row>
    <row r="1803" spans="1:15">
      <c r="A1803" s="1" t="s">
        <v>1843</v>
      </c>
      <c r="B1803" s="2">
        <v>45100</v>
      </c>
      <c r="C1803" s="13" t="str">
        <f>TEXT(bbdd_Social_Media_Trends[[#This Row],[Post_Date]],"aaaa-mm")</f>
        <v>2023-06</v>
      </c>
      <c r="D1803" s="1" t="s">
        <v>27</v>
      </c>
      <c r="E1803" s="1" t="s">
        <v>31</v>
      </c>
      <c r="F1803" s="1" t="s">
        <v>47</v>
      </c>
      <c r="G1803" s="1" t="s">
        <v>21</v>
      </c>
      <c r="H1803">
        <v>3349574</v>
      </c>
      <c r="I1803">
        <v>467084</v>
      </c>
      <c r="J1803">
        <v>93624</v>
      </c>
      <c r="K1803">
        <v>20110</v>
      </c>
      <c r="L1803">
        <f>bbdd_Social_Media_Trends[[#This Row],[Likes]]+bbdd_Social_Media_Trends[[#This Row],[Shares]]+bbdd_Social_Media_Trends[[#This Row],[Comments]]</f>
        <v>580818</v>
      </c>
      <c r="M1803">
        <f>bbdd_Social_Media_Trends[[#This Row],[Interactions]]/bbdd_Social_Media_Trends[[#This Row],[Views]]</f>
        <v>0.17340055780227576</v>
      </c>
      <c r="N1803" s="1" t="s">
        <v>16</v>
      </c>
      <c r="O1803" s="4">
        <f t="shared" si="28"/>
        <v>0</v>
      </c>
    </row>
    <row r="1804" spans="1:15">
      <c r="A1804" s="1" t="s">
        <v>1844</v>
      </c>
      <c r="B1804" s="2">
        <v>44717</v>
      </c>
      <c r="C1804" s="13" t="str">
        <f>TEXT(bbdd_Social_Media_Trends[[#This Row],[Post_Date]],"aaaa-mm")</f>
        <v>2022-06</v>
      </c>
      <c r="D1804" s="1" t="s">
        <v>27</v>
      </c>
      <c r="E1804" s="1" t="s">
        <v>57</v>
      </c>
      <c r="F1804" s="1" t="s">
        <v>20</v>
      </c>
      <c r="G1804" s="1" t="s">
        <v>28</v>
      </c>
      <c r="H1804">
        <v>2082007</v>
      </c>
      <c r="I1804">
        <v>190921</v>
      </c>
      <c r="J1804">
        <v>58478</v>
      </c>
      <c r="K1804">
        <v>48329</v>
      </c>
      <c r="L1804">
        <f>bbdd_Social_Media_Trends[[#This Row],[Likes]]+bbdd_Social_Media_Trends[[#This Row],[Shares]]+bbdd_Social_Media_Trends[[#This Row],[Comments]]</f>
        <v>297728</v>
      </c>
      <c r="M1804">
        <f>bbdd_Social_Media_Trends[[#This Row],[Interactions]]/bbdd_Social_Media_Trends[[#This Row],[Views]]</f>
        <v>0.14300047982547609</v>
      </c>
      <c r="N1804" s="1" t="s">
        <v>29</v>
      </c>
      <c r="O1804" s="4">
        <f t="shared" si="28"/>
        <v>0</v>
      </c>
    </row>
    <row r="1805" spans="1:15">
      <c r="A1805" s="1" t="s">
        <v>1845</v>
      </c>
      <c r="B1805" s="2">
        <v>45266</v>
      </c>
      <c r="C1805" s="13" t="str">
        <f>TEXT(bbdd_Social_Media_Trends[[#This Row],[Post_Date]],"aaaa-mm")</f>
        <v>2023-12</v>
      </c>
      <c r="D1805" s="1" t="s">
        <v>18</v>
      </c>
      <c r="E1805" s="1" t="s">
        <v>49</v>
      </c>
      <c r="F1805" s="1" t="s">
        <v>47</v>
      </c>
      <c r="G1805" s="1" t="s">
        <v>21</v>
      </c>
      <c r="H1805">
        <v>3814814</v>
      </c>
      <c r="I1805">
        <v>395537</v>
      </c>
      <c r="J1805">
        <v>75050</v>
      </c>
      <c r="K1805">
        <v>32906</v>
      </c>
      <c r="L1805">
        <f>bbdd_Social_Media_Trends[[#This Row],[Likes]]+bbdd_Social_Media_Trends[[#This Row],[Shares]]+bbdd_Social_Media_Trends[[#This Row],[Comments]]</f>
        <v>503493</v>
      </c>
      <c r="M1805">
        <f>bbdd_Social_Media_Trends[[#This Row],[Interactions]]/bbdd_Social_Media_Trends[[#This Row],[Views]]</f>
        <v>0.13198363013242587</v>
      </c>
      <c r="N1805" s="1" t="s">
        <v>16</v>
      </c>
      <c r="O1805" s="4">
        <f t="shared" si="28"/>
        <v>0</v>
      </c>
    </row>
    <row r="1806" spans="1:15">
      <c r="A1806" s="1" t="s">
        <v>1846</v>
      </c>
      <c r="B1806" s="2">
        <v>45110</v>
      </c>
      <c r="C1806" s="13" t="str">
        <f>TEXT(bbdd_Social_Media_Trends[[#This Row],[Post_Date]],"aaaa-mm")</f>
        <v>2023-07</v>
      </c>
      <c r="D1806" s="1" t="s">
        <v>27</v>
      </c>
      <c r="E1806" s="1" t="s">
        <v>13</v>
      </c>
      <c r="F1806" s="1" t="s">
        <v>41</v>
      </c>
      <c r="G1806" s="1" t="s">
        <v>28</v>
      </c>
      <c r="H1806">
        <v>4687019</v>
      </c>
      <c r="I1806">
        <v>208163</v>
      </c>
      <c r="J1806">
        <v>10461</v>
      </c>
      <c r="K1806">
        <v>25665</v>
      </c>
      <c r="L1806">
        <f>bbdd_Social_Media_Trends[[#This Row],[Likes]]+bbdd_Social_Media_Trends[[#This Row],[Shares]]+bbdd_Social_Media_Trends[[#This Row],[Comments]]</f>
        <v>244289</v>
      </c>
      <c r="M1806">
        <f>bbdd_Social_Media_Trends[[#This Row],[Interactions]]/bbdd_Social_Media_Trends[[#This Row],[Views]]</f>
        <v>5.2120334907966026E-2</v>
      </c>
      <c r="N1806" s="1" t="s">
        <v>22</v>
      </c>
      <c r="O1806" s="4">
        <f t="shared" si="28"/>
        <v>0</v>
      </c>
    </row>
    <row r="1807" spans="1:15">
      <c r="A1807" s="1" t="s">
        <v>1847</v>
      </c>
      <c r="B1807" s="2">
        <v>45170</v>
      </c>
      <c r="C1807" s="13" t="str">
        <f>TEXT(bbdd_Social_Media_Trends[[#This Row],[Post_Date]],"aaaa-mm")</f>
        <v>2023-09</v>
      </c>
      <c r="D1807" s="1" t="s">
        <v>12</v>
      </c>
      <c r="E1807" s="1" t="s">
        <v>57</v>
      </c>
      <c r="F1807" s="1" t="s">
        <v>20</v>
      </c>
      <c r="G1807" s="1" t="s">
        <v>44</v>
      </c>
      <c r="H1807">
        <v>4166522</v>
      </c>
      <c r="I1807">
        <v>257433</v>
      </c>
      <c r="J1807">
        <v>36087</v>
      </c>
      <c r="K1807">
        <v>23361</v>
      </c>
      <c r="L1807">
        <f>bbdd_Social_Media_Trends[[#This Row],[Likes]]+bbdd_Social_Media_Trends[[#This Row],[Shares]]+bbdd_Social_Media_Trends[[#This Row],[Comments]]</f>
        <v>316881</v>
      </c>
      <c r="M1807">
        <f>bbdd_Social_Media_Trends[[#This Row],[Interactions]]/bbdd_Social_Media_Trends[[#This Row],[Views]]</f>
        <v>7.6054080597678347E-2</v>
      </c>
      <c r="N1807" s="1" t="s">
        <v>29</v>
      </c>
      <c r="O1807" s="4">
        <f t="shared" si="28"/>
        <v>0</v>
      </c>
    </row>
    <row r="1808" spans="1:15">
      <c r="A1808" s="1" t="s">
        <v>1848</v>
      </c>
      <c r="B1808" s="2">
        <v>45201</v>
      </c>
      <c r="C1808" s="13" t="str">
        <f>TEXT(bbdd_Social_Media_Trends[[#This Row],[Post_Date]],"aaaa-mm")</f>
        <v>2023-10</v>
      </c>
      <c r="D1808" s="1" t="s">
        <v>24</v>
      </c>
      <c r="E1808" s="1" t="s">
        <v>39</v>
      </c>
      <c r="F1808" s="1" t="s">
        <v>47</v>
      </c>
      <c r="G1808" s="1" t="s">
        <v>25</v>
      </c>
      <c r="H1808">
        <v>4069431</v>
      </c>
      <c r="I1808">
        <v>39427</v>
      </c>
      <c r="J1808">
        <v>57084</v>
      </c>
      <c r="K1808">
        <v>12631</v>
      </c>
      <c r="L1808">
        <f>bbdd_Social_Media_Trends[[#This Row],[Likes]]+bbdd_Social_Media_Trends[[#This Row],[Shares]]+bbdd_Social_Media_Trends[[#This Row],[Comments]]</f>
        <v>109142</v>
      </c>
      <c r="M1808">
        <f>bbdd_Social_Media_Trends[[#This Row],[Interactions]]/bbdd_Social_Media_Trends[[#This Row],[Views]]</f>
        <v>2.6819965739682036E-2</v>
      </c>
      <c r="N1808" s="1" t="s">
        <v>16</v>
      </c>
      <c r="O1808" s="4">
        <f t="shared" si="28"/>
        <v>0</v>
      </c>
    </row>
    <row r="1809" spans="1:15">
      <c r="A1809" s="1" t="s">
        <v>1849</v>
      </c>
      <c r="B1809" s="2">
        <v>44941</v>
      </c>
      <c r="C1809" s="13" t="str">
        <f>TEXT(bbdd_Social_Media_Trends[[#This Row],[Post_Date]],"aaaa-mm")</f>
        <v>2023-01</v>
      </c>
      <c r="D1809" s="1" t="s">
        <v>18</v>
      </c>
      <c r="E1809" s="1" t="s">
        <v>19</v>
      </c>
      <c r="F1809" s="1" t="s">
        <v>32</v>
      </c>
      <c r="G1809" s="1" t="s">
        <v>37</v>
      </c>
      <c r="H1809">
        <v>337040</v>
      </c>
      <c r="I1809">
        <v>430802</v>
      </c>
      <c r="J1809">
        <v>63240</v>
      </c>
      <c r="K1809">
        <v>5638</v>
      </c>
      <c r="L1809">
        <f>bbdd_Social_Media_Trends[[#This Row],[Likes]]+bbdd_Social_Media_Trends[[#This Row],[Shares]]+bbdd_Social_Media_Trends[[#This Row],[Comments]]</f>
        <v>499680</v>
      </c>
      <c r="M1809">
        <f>bbdd_Social_Media_Trends[[#This Row],[Interactions]]/bbdd_Social_Media_Trends[[#This Row],[Views]]</f>
        <v>1.482553999525279</v>
      </c>
      <c r="N1809" s="1" t="s">
        <v>29</v>
      </c>
      <c r="O1809" s="4">
        <f t="shared" si="28"/>
        <v>0</v>
      </c>
    </row>
    <row r="1810" spans="1:15">
      <c r="A1810" s="1" t="s">
        <v>1850</v>
      </c>
      <c r="B1810" s="2">
        <v>44842</v>
      </c>
      <c r="C1810" s="13" t="str">
        <f>TEXT(bbdd_Social_Media_Trends[[#This Row],[Post_Date]],"aaaa-mm")</f>
        <v>2022-10</v>
      </c>
      <c r="D1810" s="1" t="s">
        <v>27</v>
      </c>
      <c r="E1810" s="1" t="s">
        <v>52</v>
      </c>
      <c r="F1810" s="1" t="s">
        <v>36</v>
      </c>
      <c r="G1810" s="1" t="s">
        <v>60</v>
      </c>
      <c r="H1810">
        <v>3376862</v>
      </c>
      <c r="I1810">
        <v>256792</v>
      </c>
      <c r="J1810">
        <v>32295</v>
      </c>
      <c r="K1810">
        <v>36817</v>
      </c>
      <c r="L1810">
        <f>bbdd_Social_Media_Trends[[#This Row],[Likes]]+bbdd_Social_Media_Trends[[#This Row],[Shares]]+bbdd_Social_Media_Trends[[#This Row],[Comments]]</f>
        <v>325904</v>
      </c>
      <c r="M1810">
        <f>bbdd_Social_Media_Trends[[#This Row],[Interactions]]/bbdd_Social_Media_Trends[[#This Row],[Views]]</f>
        <v>9.6510902725666606E-2</v>
      </c>
      <c r="N1810" s="1" t="s">
        <v>29</v>
      </c>
      <c r="O1810" s="4">
        <f t="shared" si="28"/>
        <v>0</v>
      </c>
    </row>
    <row r="1811" spans="1:15">
      <c r="A1811" s="1" t="s">
        <v>1851</v>
      </c>
      <c r="B1811" s="2">
        <v>45143</v>
      </c>
      <c r="C1811" s="13" t="str">
        <f>TEXT(bbdd_Social_Media_Trends[[#This Row],[Post_Date]],"aaaa-mm")</f>
        <v>2023-08</v>
      </c>
      <c r="D1811" s="1" t="s">
        <v>12</v>
      </c>
      <c r="E1811" s="1" t="s">
        <v>52</v>
      </c>
      <c r="F1811" s="1" t="s">
        <v>32</v>
      </c>
      <c r="G1811" s="1" t="s">
        <v>50</v>
      </c>
      <c r="H1811">
        <v>2282731</v>
      </c>
      <c r="I1811">
        <v>406474</v>
      </c>
      <c r="J1811">
        <v>94993</v>
      </c>
      <c r="K1811">
        <v>28457</v>
      </c>
      <c r="L1811">
        <f>bbdd_Social_Media_Trends[[#This Row],[Likes]]+bbdd_Social_Media_Trends[[#This Row],[Shares]]+bbdd_Social_Media_Trends[[#This Row],[Comments]]</f>
        <v>529924</v>
      </c>
      <c r="M1811">
        <f>bbdd_Social_Media_Trends[[#This Row],[Interactions]]/bbdd_Social_Media_Trends[[#This Row],[Views]]</f>
        <v>0.23214474241599206</v>
      </c>
      <c r="N1811" s="1" t="s">
        <v>16</v>
      </c>
      <c r="O1811" s="4">
        <f t="shared" si="28"/>
        <v>0</v>
      </c>
    </row>
    <row r="1812" spans="1:15">
      <c r="A1812" s="1" t="s">
        <v>1852</v>
      </c>
      <c r="B1812" s="2">
        <v>44811</v>
      </c>
      <c r="C1812" s="13" t="str">
        <f>TEXT(bbdd_Social_Media_Trends[[#This Row],[Post_Date]],"aaaa-mm")</f>
        <v>2022-09</v>
      </c>
      <c r="D1812" s="1" t="s">
        <v>12</v>
      </c>
      <c r="E1812" s="1" t="s">
        <v>13</v>
      </c>
      <c r="F1812" s="1" t="s">
        <v>32</v>
      </c>
      <c r="G1812" s="1" t="s">
        <v>37</v>
      </c>
      <c r="H1812">
        <v>4033416</v>
      </c>
      <c r="I1812">
        <v>205717</v>
      </c>
      <c r="J1812">
        <v>90647</v>
      </c>
      <c r="K1812">
        <v>33681</v>
      </c>
      <c r="L1812">
        <f>bbdd_Social_Media_Trends[[#This Row],[Likes]]+bbdd_Social_Media_Trends[[#This Row],[Shares]]+bbdd_Social_Media_Trends[[#This Row],[Comments]]</f>
        <v>330045</v>
      </c>
      <c r="M1812">
        <f>bbdd_Social_Media_Trends[[#This Row],[Interactions]]/bbdd_Social_Media_Trends[[#This Row],[Views]]</f>
        <v>8.1827661714040906E-2</v>
      </c>
      <c r="N1812" s="1" t="s">
        <v>16</v>
      </c>
      <c r="O1812" s="4">
        <f t="shared" si="28"/>
        <v>0</v>
      </c>
    </row>
    <row r="1813" spans="1:15">
      <c r="A1813" s="1" t="s">
        <v>1853</v>
      </c>
      <c r="B1813" s="2">
        <v>45258</v>
      </c>
      <c r="C1813" s="13" t="str">
        <f>TEXT(bbdd_Social_Media_Trends[[#This Row],[Post_Date]],"aaaa-mm")</f>
        <v>2023-11</v>
      </c>
      <c r="D1813" s="1" t="s">
        <v>24</v>
      </c>
      <c r="E1813" s="1" t="s">
        <v>39</v>
      </c>
      <c r="F1813" s="1" t="s">
        <v>14</v>
      </c>
      <c r="G1813" s="1" t="s">
        <v>44</v>
      </c>
      <c r="H1813">
        <v>1112312</v>
      </c>
      <c r="I1813">
        <v>363750</v>
      </c>
      <c r="J1813">
        <v>80345</v>
      </c>
      <c r="K1813">
        <v>19382</v>
      </c>
      <c r="L1813">
        <f>bbdd_Social_Media_Trends[[#This Row],[Likes]]+bbdd_Social_Media_Trends[[#This Row],[Shares]]+bbdd_Social_Media_Trends[[#This Row],[Comments]]</f>
        <v>463477</v>
      </c>
      <c r="M1813">
        <f>bbdd_Social_Media_Trends[[#This Row],[Interactions]]/bbdd_Social_Media_Trends[[#This Row],[Views]]</f>
        <v>0.41667895338717914</v>
      </c>
      <c r="N1813" s="1" t="s">
        <v>29</v>
      </c>
      <c r="O1813" s="4">
        <f t="shared" si="28"/>
        <v>0</v>
      </c>
    </row>
    <row r="1814" spans="1:15">
      <c r="A1814" s="1" t="s">
        <v>1854</v>
      </c>
      <c r="B1814" s="2">
        <v>44606</v>
      </c>
      <c r="C1814" s="13" t="str">
        <f>TEXT(bbdd_Social_Media_Trends[[#This Row],[Post_Date]],"aaaa-mm")</f>
        <v>2022-02</v>
      </c>
      <c r="D1814" s="1" t="s">
        <v>18</v>
      </c>
      <c r="E1814" s="1" t="s">
        <v>35</v>
      </c>
      <c r="F1814" s="1" t="s">
        <v>32</v>
      </c>
      <c r="G1814" s="1" t="s">
        <v>15</v>
      </c>
      <c r="H1814">
        <v>1201764</v>
      </c>
      <c r="I1814">
        <v>142790</v>
      </c>
      <c r="J1814">
        <v>37404</v>
      </c>
      <c r="K1814">
        <v>42934</v>
      </c>
      <c r="L1814">
        <f>bbdd_Social_Media_Trends[[#This Row],[Likes]]+bbdd_Social_Media_Trends[[#This Row],[Shares]]+bbdd_Social_Media_Trends[[#This Row],[Comments]]</f>
        <v>223128</v>
      </c>
      <c r="M1814">
        <f>bbdd_Social_Media_Trends[[#This Row],[Interactions]]/bbdd_Social_Media_Trends[[#This Row],[Views]]</f>
        <v>0.18566706940797029</v>
      </c>
      <c r="N1814" s="1" t="s">
        <v>22</v>
      </c>
      <c r="O1814" s="4">
        <f t="shared" si="28"/>
        <v>0</v>
      </c>
    </row>
    <row r="1815" spans="1:15">
      <c r="A1815" s="1" t="s">
        <v>1855</v>
      </c>
      <c r="B1815" s="2">
        <v>44585</v>
      </c>
      <c r="C1815" s="13" t="str">
        <f>TEXT(bbdd_Social_Media_Trends[[#This Row],[Post_Date]],"aaaa-mm")</f>
        <v>2022-01</v>
      </c>
      <c r="D1815" s="1" t="s">
        <v>27</v>
      </c>
      <c r="E1815" s="1" t="s">
        <v>59</v>
      </c>
      <c r="F1815" s="1" t="s">
        <v>14</v>
      </c>
      <c r="G1815" s="1" t="s">
        <v>44</v>
      </c>
      <c r="H1815">
        <v>2410258</v>
      </c>
      <c r="I1815">
        <v>276044</v>
      </c>
      <c r="J1815">
        <v>18080</v>
      </c>
      <c r="K1815">
        <v>4973</v>
      </c>
      <c r="L1815">
        <f>bbdd_Social_Media_Trends[[#This Row],[Likes]]+bbdd_Social_Media_Trends[[#This Row],[Shares]]+bbdd_Social_Media_Trends[[#This Row],[Comments]]</f>
        <v>299097</v>
      </c>
      <c r="M1815">
        <f>bbdd_Social_Media_Trends[[#This Row],[Interactions]]/bbdd_Social_Media_Trends[[#This Row],[Views]]</f>
        <v>0.1240933543214046</v>
      </c>
      <c r="N1815" s="1" t="s">
        <v>16</v>
      </c>
      <c r="O1815" s="4">
        <f t="shared" si="28"/>
        <v>0</v>
      </c>
    </row>
    <row r="1816" spans="1:15">
      <c r="A1816" s="1" t="s">
        <v>1856</v>
      </c>
      <c r="B1816" s="2">
        <v>44617</v>
      </c>
      <c r="C1816" s="13" t="str">
        <f>TEXT(bbdd_Social_Media_Trends[[#This Row],[Post_Date]],"aaaa-mm")</f>
        <v>2022-02</v>
      </c>
      <c r="D1816" s="1" t="s">
        <v>24</v>
      </c>
      <c r="E1816" s="1" t="s">
        <v>52</v>
      </c>
      <c r="F1816" s="1" t="s">
        <v>32</v>
      </c>
      <c r="G1816" s="1" t="s">
        <v>28</v>
      </c>
      <c r="H1816">
        <v>4273890</v>
      </c>
      <c r="I1816">
        <v>457777</v>
      </c>
      <c r="J1816">
        <v>53428</v>
      </c>
      <c r="K1816">
        <v>36657</v>
      </c>
      <c r="L1816">
        <f>bbdd_Social_Media_Trends[[#This Row],[Likes]]+bbdd_Social_Media_Trends[[#This Row],[Shares]]+bbdd_Social_Media_Trends[[#This Row],[Comments]]</f>
        <v>547862</v>
      </c>
      <c r="M1816">
        <f>bbdd_Social_Media_Trends[[#This Row],[Interactions]]/bbdd_Social_Media_Trends[[#This Row],[Views]]</f>
        <v>0.1281881377386877</v>
      </c>
      <c r="N1816" s="1" t="s">
        <v>16</v>
      </c>
      <c r="O1816" s="4">
        <f t="shared" si="28"/>
        <v>0</v>
      </c>
    </row>
    <row r="1817" spans="1:15">
      <c r="A1817" s="1" t="s">
        <v>1857</v>
      </c>
      <c r="B1817" s="2">
        <v>45116</v>
      </c>
      <c r="C1817" s="13" t="str">
        <f>TEXT(bbdd_Social_Media_Trends[[#This Row],[Post_Date]],"aaaa-mm")</f>
        <v>2023-07</v>
      </c>
      <c r="D1817" s="1" t="s">
        <v>12</v>
      </c>
      <c r="E1817" s="1" t="s">
        <v>19</v>
      </c>
      <c r="F1817" s="1" t="s">
        <v>20</v>
      </c>
      <c r="G1817" s="1" t="s">
        <v>25</v>
      </c>
      <c r="H1817">
        <v>4524809</v>
      </c>
      <c r="I1817">
        <v>54594</v>
      </c>
      <c r="J1817">
        <v>90263</v>
      </c>
      <c r="K1817">
        <v>45323</v>
      </c>
      <c r="L1817">
        <f>bbdd_Social_Media_Trends[[#This Row],[Likes]]+bbdd_Social_Media_Trends[[#This Row],[Shares]]+bbdd_Social_Media_Trends[[#This Row],[Comments]]</f>
        <v>190180</v>
      </c>
      <c r="M1817">
        <f>bbdd_Social_Media_Trends[[#This Row],[Interactions]]/bbdd_Social_Media_Trends[[#This Row],[Views]]</f>
        <v>4.2030503386993795E-2</v>
      </c>
      <c r="N1817" s="1" t="s">
        <v>22</v>
      </c>
      <c r="O1817" s="4">
        <f t="shared" si="28"/>
        <v>0</v>
      </c>
    </row>
    <row r="1818" spans="1:15">
      <c r="A1818" s="1" t="s">
        <v>1858</v>
      </c>
      <c r="B1818" s="2">
        <v>44982</v>
      </c>
      <c r="C1818" s="13" t="str">
        <f>TEXT(bbdd_Social_Media_Trends[[#This Row],[Post_Date]],"aaaa-mm")</f>
        <v>2023-02</v>
      </c>
      <c r="D1818" s="1" t="s">
        <v>27</v>
      </c>
      <c r="E1818" s="1" t="s">
        <v>31</v>
      </c>
      <c r="F1818" s="1" t="s">
        <v>20</v>
      </c>
      <c r="G1818" s="1" t="s">
        <v>25</v>
      </c>
      <c r="H1818">
        <v>3347556</v>
      </c>
      <c r="I1818">
        <v>499143</v>
      </c>
      <c r="J1818">
        <v>71117</v>
      </c>
      <c r="K1818">
        <v>26750</v>
      </c>
      <c r="L1818">
        <f>bbdd_Social_Media_Trends[[#This Row],[Likes]]+bbdd_Social_Media_Trends[[#This Row],[Shares]]+bbdd_Social_Media_Trends[[#This Row],[Comments]]</f>
        <v>597010</v>
      </c>
      <c r="M1818">
        <f>bbdd_Social_Media_Trends[[#This Row],[Interactions]]/bbdd_Social_Media_Trends[[#This Row],[Views]]</f>
        <v>0.17834205014046067</v>
      </c>
      <c r="N1818" s="1" t="s">
        <v>16</v>
      </c>
      <c r="O1818" s="4">
        <f t="shared" si="28"/>
        <v>0</v>
      </c>
    </row>
    <row r="1819" spans="1:15">
      <c r="A1819" s="1" t="s">
        <v>1859</v>
      </c>
      <c r="B1819" s="2">
        <v>44774</v>
      </c>
      <c r="C1819" s="13" t="str">
        <f>TEXT(bbdd_Social_Media_Trends[[#This Row],[Post_Date]],"aaaa-mm")</f>
        <v>2022-08</v>
      </c>
      <c r="D1819" s="1" t="s">
        <v>18</v>
      </c>
      <c r="E1819" s="1" t="s">
        <v>46</v>
      </c>
      <c r="F1819" s="1" t="s">
        <v>41</v>
      </c>
      <c r="G1819" s="1" t="s">
        <v>28</v>
      </c>
      <c r="H1819">
        <v>4638513</v>
      </c>
      <c r="I1819">
        <v>226807</v>
      </c>
      <c r="J1819">
        <v>91716</v>
      </c>
      <c r="K1819">
        <v>9225</v>
      </c>
      <c r="L1819">
        <f>bbdd_Social_Media_Trends[[#This Row],[Likes]]+bbdd_Social_Media_Trends[[#This Row],[Shares]]+bbdd_Social_Media_Trends[[#This Row],[Comments]]</f>
        <v>327748</v>
      </c>
      <c r="M1819">
        <f>bbdd_Social_Media_Trends[[#This Row],[Interactions]]/bbdd_Social_Media_Trends[[#This Row],[Views]]</f>
        <v>7.0657988885662285E-2</v>
      </c>
      <c r="N1819" s="1" t="s">
        <v>29</v>
      </c>
      <c r="O1819" s="4">
        <f t="shared" si="28"/>
        <v>0</v>
      </c>
    </row>
    <row r="1820" spans="1:15">
      <c r="A1820" s="1" t="s">
        <v>1860</v>
      </c>
      <c r="B1820" s="2">
        <v>45030</v>
      </c>
      <c r="C1820" s="13" t="str">
        <f>TEXT(bbdd_Social_Media_Trends[[#This Row],[Post_Date]],"aaaa-mm")</f>
        <v>2023-04</v>
      </c>
      <c r="D1820" s="1" t="s">
        <v>27</v>
      </c>
      <c r="E1820" s="1" t="s">
        <v>35</v>
      </c>
      <c r="F1820" s="1" t="s">
        <v>47</v>
      </c>
      <c r="G1820" s="1" t="s">
        <v>60</v>
      </c>
      <c r="H1820">
        <v>1203677</v>
      </c>
      <c r="I1820">
        <v>367652</v>
      </c>
      <c r="J1820">
        <v>3301</v>
      </c>
      <c r="K1820">
        <v>35773</v>
      </c>
      <c r="L1820">
        <f>bbdd_Social_Media_Trends[[#This Row],[Likes]]+bbdd_Social_Media_Trends[[#This Row],[Shares]]+bbdd_Social_Media_Trends[[#This Row],[Comments]]</f>
        <v>406726</v>
      </c>
      <c r="M1820">
        <f>bbdd_Social_Media_Trends[[#This Row],[Interactions]]/bbdd_Social_Media_Trends[[#This Row],[Views]]</f>
        <v>0.33790294240066066</v>
      </c>
      <c r="N1820" s="1" t="s">
        <v>22</v>
      </c>
      <c r="O1820" s="4">
        <f t="shared" si="28"/>
        <v>0</v>
      </c>
    </row>
    <row r="1821" spans="1:15">
      <c r="A1821" s="1" t="s">
        <v>1861</v>
      </c>
      <c r="B1821" s="2">
        <v>45085</v>
      </c>
      <c r="C1821" s="13" t="str">
        <f>TEXT(bbdd_Social_Media_Trends[[#This Row],[Post_Date]],"aaaa-mm")</f>
        <v>2023-06</v>
      </c>
      <c r="D1821" s="1" t="s">
        <v>24</v>
      </c>
      <c r="E1821" s="1" t="s">
        <v>49</v>
      </c>
      <c r="F1821" s="1" t="s">
        <v>32</v>
      </c>
      <c r="G1821" s="1" t="s">
        <v>25</v>
      </c>
      <c r="H1821">
        <v>3445868</v>
      </c>
      <c r="I1821">
        <v>185241</v>
      </c>
      <c r="J1821">
        <v>98935</v>
      </c>
      <c r="K1821">
        <v>32088</v>
      </c>
      <c r="L1821">
        <f>bbdd_Social_Media_Trends[[#This Row],[Likes]]+bbdd_Social_Media_Trends[[#This Row],[Shares]]+bbdd_Social_Media_Trends[[#This Row],[Comments]]</f>
        <v>316264</v>
      </c>
      <c r="M1821">
        <f>bbdd_Social_Media_Trends[[#This Row],[Interactions]]/bbdd_Social_Media_Trends[[#This Row],[Views]]</f>
        <v>9.1780648591298336E-2</v>
      </c>
      <c r="N1821" s="1" t="s">
        <v>16</v>
      </c>
      <c r="O1821" s="4">
        <f t="shared" si="28"/>
        <v>0</v>
      </c>
    </row>
    <row r="1822" spans="1:15">
      <c r="A1822" s="1" t="s">
        <v>1862</v>
      </c>
      <c r="B1822" s="2">
        <v>44603</v>
      </c>
      <c r="C1822" s="13" t="str">
        <f>TEXT(bbdd_Social_Media_Trends[[#This Row],[Post_Date]],"aaaa-mm")</f>
        <v>2022-02</v>
      </c>
      <c r="D1822" s="1" t="s">
        <v>27</v>
      </c>
      <c r="E1822" s="1" t="s">
        <v>52</v>
      </c>
      <c r="F1822" s="1" t="s">
        <v>36</v>
      </c>
      <c r="G1822" s="1" t="s">
        <v>28</v>
      </c>
      <c r="H1822">
        <v>4430105</v>
      </c>
      <c r="I1822">
        <v>374616</v>
      </c>
      <c r="J1822">
        <v>59305</v>
      </c>
      <c r="K1822">
        <v>38022</v>
      </c>
      <c r="L1822">
        <f>bbdd_Social_Media_Trends[[#This Row],[Likes]]+bbdd_Social_Media_Trends[[#This Row],[Shares]]+bbdd_Social_Media_Trends[[#This Row],[Comments]]</f>
        <v>471943</v>
      </c>
      <c r="M1822">
        <f>bbdd_Social_Media_Trends[[#This Row],[Interactions]]/bbdd_Social_Media_Trends[[#This Row],[Views]]</f>
        <v>0.10653088357950884</v>
      </c>
      <c r="N1822" s="1" t="s">
        <v>22</v>
      </c>
      <c r="O1822" s="4">
        <f t="shared" si="28"/>
        <v>0</v>
      </c>
    </row>
    <row r="1823" spans="1:15">
      <c r="A1823" s="1" t="s">
        <v>1863</v>
      </c>
      <c r="B1823" s="2">
        <v>44643</v>
      </c>
      <c r="C1823" s="13" t="str">
        <f>TEXT(bbdd_Social_Media_Trends[[#This Row],[Post_Date]],"aaaa-mm")</f>
        <v>2022-03</v>
      </c>
      <c r="D1823" s="1" t="s">
        <v>18</v>
      </c>
      <c r="E1823" s="1" t="s">
        <v>52</v>
      </c>
      <c r="F1823" s="1" t="s">
        <v>32</v>
      </c>
      <c r="G1823" s="1" t="s">
        <v>15</v>
      </c>
      <c r="H1823">
        <v>3927149</v>
      </c>
      <c r="I1823">
        <v>204604</v>
      </c>
      <c r="J1823">
        <v>48798</v>
      </c>
      <c r="K1823">
        <v>45548</v>
      </c>
      <c r="L1823">
        <f>bbdd_Social_Media_Trends[[#This Row],[Likes]]+bbdd_Social_Media_Trends[[#This Row],[Shares]]+bbdd_Social_Media_Trends[[#This Row],[Comments]]</f>
        <v>298950</v>
      </c>
      <c r="M1823">
        <f>bbdd_Social_Media_Trends[[#This Row],[Interactions]]/bbdd_Social_Media_Trends[[#This Row],[Views]]</f>
        <v>7.6123926033873426E-2</v>
      </c>
      <c r="N1823" s="1" t="s">
        <v>16</v>
      </c>
      <c r="O1823" s="4">
        <f t="shared" si="28"/>
        <v>0</v>
      </c>
    </row>
    <row r="1824" spans="1:15">
      <c r="A1824" s="1" t="s">
        <v>1864</v>
      </c>
      <c r="B1824" s="2">
        <v>44855</v>
      </c>
      <c r="C1824" s="13" t="str">
        <f>TEXT(bbdd_Social_Media_Trends[[#This Row],[Post_Date]],"aaaa-mm")</f>
        <v>2022-10</v>
      </c>
      <c r="D1824" s="1" t="s">
        <v>18</v>
      </c>
      <c r="E1824" s="1" t="s">
        <v>35</v>
      </c>
      <c r="F1824" s="1" t="s">
        <v>20</v>
      </c>
      <c r="G1824" s="1" t="s">
        <v>50</v>
      </c>
      <c r="H1824">
        <v>1377720</v>
      </c>
      <c r="I1824">
        <v>464859</v>
      </c>
      <c r="J1824">
        <v>14355</v>
      </c>
      <c r="K1824">
        <v>4959</v>
      </c>
      <c r="L1824">
        <f>bbdd_Social_Media_Trends[[#This Row],[Likes]]+bbdd_Social_Media_Trends[[#This Row],[Shares]]+bbdd_Social_Media_Trends[[#This Row],[Comments]]</f>
        <v>484173</v>
      </c>
      <c r="M1824">
        <f>bbdd_Social_Media_Trends[[#This Row],[Interactions]]/bbdd_Social_Media_Trends[[#This Row],[Views]]</f>
        <v>0.35143062451006007</v>
      </c>
      <c r="N1824" s="1" t="s">
        <v>22</v>
      </c>
      <c r="O1824" s="4">
        <f t="shared" si="28"/>
        <v>0</v>
      </c>
    </row>
    <row r="1825" spans="1:15">
      <c r="A1825" s="1" t="s">
        <v>1865</v>
      </c>
      <c r="B1825" s="2">
        <v>44774</v>
      </c>
      <c r="C1825" s="13" t="str">
        <f>TEXT(bbdd_Social_Media_Trends[[#This Row],[Post_Date]],"aaaa-mm")</f>
        <v>2022-08</v>
      </c>
      <c r="D1825" s="1" t="s">
        <v>27</v>
      </c>
      <c r="E1825" s="1" t="s">
        <v>52</v>
      </c>
      <c r="F1825" s="1" t="s">
        <v>47</v>
      </c>
      <c r="G1825" s="1" t="s">
        <v>60</v>
      </c>
      <c r="H1825">
        <v>1910857</v>
      </c>
      <c r="I1825">
        <v>341639</v>
      </c>
      <c r="J1825">
        <v>81369</v>
      </c>
      <c r="K1825">
        <v>41098</v>
      </c>
      <c r="L1825">
        <f>bbdd_Social_Media_Trends[[#This Row],[Likes]]+bbdd_Social_Media_Trends[[#This Row],[Shares]]+bbdd_Social_Media_Trends[[#This Row],[Comments]]</f>
        <v>464106</v>
      </c>
      <c r="M1825">
        <f>bbdd_Social_Media_Trends[[#This Row],[Interactions]]/bbdd_Social_Media_Trends[[#This Row],[Views]]</f>
        <v>0.24287845715299469</v>
      </c>
      <c r="N1825" s="1" t="s">
        <v>22</v>
      </c>
      <c r="O1825" s="4">
        <f t="shared" si="28"/>
        <v>0</v>
      </c>
    </row>
    <row r="1826" spans="1:15">
      <c r="A1826" s="1" t="s">
        <v>1866</v>
      </c>
      <c r="B1826" s="2">
        <v>44713</v>
      </c>
      <c r="C1826" s="13" t="str">
        <f>TEXT(bbdd_Social_Media_Trends[[#This Row],[Post_Date]],"aaaa-mm")</f>
        <v>2022-06</v>
      </c>
      <c r="D1826" s="1" t="s">
        <v>27</v>
      </c>
      <c r="E1826" s="1" t="s">
        <v>39</v>
      </c>
      <c r="F1826" s="1" t="s">
        <v>47</v>
      </c>
      <c r="G1826" s="1" t="s">
        <v>28</v>
      </c>
      <c r="H1826">
        <v>4970299</v>
      </c>
      <c r="I1826">
        <v>427690</v>
      </c>
      <c r="J1826">
        <v>66709</v>
      </c>
      <c r="K1826">
        <v>10014</v>
      </c>
      <c r="L1826">
        <f>bbdd_Social_Media_Trends[[#This Row],[Likes]]+bbdd_Social_Media_Trends[[#This Row],[Shares]]+bbdd_Social_Media_Trends[[#This Row],[Comments]]</f>
        <v>504413</v>
      </c>
      <c r="M1826">
        <f>bbdd_Social_Media_Trends[[#This Row],[Interactions]]/bbdd_Social_Media_Trends[[#This Row],[Views]]</f>
        <v>0.10148544383345952</v>
      </c>
      <c r="N1826" s="1" t="s">
        <v>16</v>
      </c>
      <c r="O1826" s="4">
        <f t="shared" si="28"/>
        <v>0</v>
      </c>
    </row>
    <row r="1827" spans="1:15">
      <c r="A1827" s="1" t="s">
        <v>1867</v>
      </c>
      <c r="B1827" s="2">
        <v>45012</v>
      </c>
      <c r="C1827" s="13" t="str">
        <f>TEXT(bbdd_Social_Media_Trends[[#This Row],[Post_Date]],"aaaa-mm")</f>
        <v>2023-03</v>
      </c>
      <c r="D1827" s="1" t="s">
        <v>24</v>
      </c>
      <c r="E1827" s="1" t="s">
        <v>19</v>
      </c>
      <c r="F1827" s="1" t="s">
        <v>14</v>
      </c>
      <c r="G1827" s="1" t="s">
        <v>37</v>
      </c>
      <c r="H1827">
        <v>1396001</v>
      </c>
      <c r="I1827">
        <v>435655</v>
      </c>
      <c r="J1827">
        <v>66081</v>
      </c>
      <c r="K1827">
        <v>15038</v>
      </c>
      <c r="L1827">
        <f>bbdd_Social_Media_Trends[[#This Row],[Likes]]+bbdd_Social_Media_Trends[[#This Row],[Shares]]+bbdd_Social_Media_Trends[[#This Row],[Comments]]</f>
        <v>516774</v>
      </c>
      <c r="M1827">
        <f>bbdd_Social_Media_Trends[[#This Row],[Interactions]]/bbdd_Social_Media_Trends[[#This Row],[Views]]</f>
        <v>0.37018168325094325</v>
      </c>
      <c r="N1827" s="1" t="s">
        <v>16</v>
      </c>
      <c r="O1827" s="4">
        <f t="shared" si="28"/>
        <v>0</v>
      </c>
    </row>
    <row r="1828" spans="1:15">
      <c r="A1828" s="1" t="s">
        <v>1868</v>
      </c>
      <c r="B1828" s="2">
        <v>45257</v>
      </c>
      <c r="C1828" s="13" t="str">
        <f>TEXT(bbdd_Social_Media_Trends[[#This Row],[Post_Date]],"aaaa-mm")</f>
        <v>2023-11</v>
      </c>
      <c r="D1828" s="1" t="s">
        <v>18</v>
      </c>
      <c r="E1828" s="1" t="s">
        <v>52</v>
      </c>
      <c r="F1828" s="1" t="s">
        <v>32</v>
      </c>
      <c r="G1828" s="1" t="s">
        <v>37</v>
      </c>
      <c r="H1828">
        <v>1598314</v>
      </c>
      <c r="I1828">
        <v>404896</v>
      </c>
      <c r="J1828">
        <v>69137</v>
      </c>
      <c r="K1828">
        <v>28060</v>
      </c>
      <c r="L1828">
        <f>bbdd_Social_Media_Trends[[#This Row],[Likes]]+bbdd_Social_Media_Trends[[#This Row],[Shares]]+bbdd_Social_Media_Trends[[#This Row],[Comments]]</f>
        <v>502093</v>
      </c>
      <c r="M1828">
        <f>bbdd_Social_Media_Trends[[#This Row],[Interactions]]/bbdd_Social_Media_Trends[[#This Row],[Views]]</f>
        <v>0.31413914912839402</v>
      </c>
      <c r="N1828" s="1" t="s">
        <v>22</v>
      </c>
      <c r="O1828" s="4">
        <f t="shared" si="28"/>
        <v>0</v>
      </c>
    </row>
    <row r="1829" spans="1:15">
      <c r="A1829" s="1" t="s">
        <v>1869</v>
      </c>
      <c r="B1829" s="2">
        <v>44581</v>
      </c>
      <c r="C1829" s="13" t="str">
        <f>TEXT(bbdd_Social_Media_Trends[[#This Row],[Post_Date]],"aaaa-mm")</f>
        <v>2022-01</v>
      </c>
      <c r="D1829" s="1" t="s">
        <v>18</v>
      </c>
      <c r="E1829" s="1" t="s">
        <v>52</v>
      </c>
      <c r="F1829" s="1" t="s">
        <v>14</v>
      </c>
      <c r="G1829" s="1" t="s">
        <v>21</v>
      </c>
      <c r="H1829">
        <v>784996</v>
      </c>
      <c r="I1829">
        <v>495718</v>
      </c>
      <c r="J1829">
        <v>72882</v>
      </c>
      <c r="K1829">
        <v>33474</v>
      </c>
      <c r="L1829">
        <f>bbdd_Social_Media_Trends[[#This Row],[Likes]]+bbdd_Social_Media_Trends[[#This Row],[Shares]]+bbdd_Social_Media_Trends[[#This Row],[Comments]]</f>
        <v>602074</v>
      </c>
      <c r="M1829">
        <f>bbdd_Social_Media_Trends[[#This Row],[Interactions]]/bbdd_Social_Media_Trends[[#This Row],[Views]]</f>
        <v>0.76697715657149845</v>
      </c>
      <c r="N1829" s="1" t="s">
        <v>29</v>
      </c>
      <c r="O1829" s="4">
        <f t="shared" si="28"/>
        <v>0</v>
      </c>
    </row>
    <row r="1830" spans="1:15">
      <c r="A1830" s="1" t="s">
        <v>1870</v>
      </c>
      <c r="B1830" s="2">
        <v>44781</v>
      </c>
      <c r="C1830" s="13" t="str">
        <f>TEXT(bbdd_Social_Media_Trends[[#This Row],[Post_Date]],"aaaa-mm")</f>
        <v>2022-08</v>
      </c>
      <c r="D1830" s="1" t="s">
        <v>27</v>
      </c>
      <c r="E1830" s="1" t="s">
        <v>19</v>
      </c>
      <c r="F1830" s="1" t="s">
        <v>41</v>
      </c>
      <c r="G1830" s="1" t="s">
        <v>44</v>
      </c>
      <c r="H1830">
        <v>1375599</v>
      </c>
      <c r="I1830">
        <v>297534</v>
      </c>
      <c r="J1830">
        <v>38448</v>
      </c>
      <c r="K1830">
        <v>25016</v>
      </c>
      <c r="L1830">
        <f>bbdd_Social_Media_Trends[[#This Row],[Likes]]+bbdd_Social_Media_Trends[[#This Row],[Shares]]+bbdd_Social_Media_Trends[[#This Row],[Comments]]</f>
        <v>360998</v>
      </c>
      <c r="M1830">
        <f>bbdd_Social_Media_Trends[[#This Row],[Interactions]]/bbdd_Social_Media_Trends[[#This Row],[Views]]</f>
        <v>0.26242967609019779</v>
      </c>
      <c r="N1830" s="1" t="s">
        <v>22</v>
      </c>
      <c r="O1830" s="4">
        <f t="shared" si="28"/>
        <v>0</v>
      </c>
    </row>
    <row r="1831" spans="1:15">
      <c r="A1831" s="1" t="s">
        <v>1871</v>
      </c>
      <c r="B1831" s="2">
        <v>44758</v>
      </c>
      <c r="C1831" s="13" t="str">
        <f>TEXT(bbdd_Social_Media_Trends[[#This Row],[Post_Date]],"aaaa-mm")</f>
        <v>2022-07</v>
      </c>
      <c r="D1831" s="1" t="s">
        <v>12</v>
      </c>
      <c r="E1831" s="1" t="s">
        <v>49</v>
      </c>
      <c r="F1831" s="1" t="s">
        <v>41</v>
      </c>
      <c r="G1831" s="1" t="s">
        <v>50</v>
      </c>
      <c r="H1831">
        <v>3362238</v>
      </c>
      <c r="I1831">
        <v>278723</v>
      </c>
      <c r="J1831">
        <v>94008</v>
      </c>
      <c r="K1831">
        <v>22654</v>
      </c>
      <c r="L1831">
        <f>bbdd_Social_Media_Trends[[#This Row],[Likes]]+bbdd_Social_Media_Trends[[#This Row],[Shares]]+bbdd_Social_Media_Trends[[#This Row],[Comments]]</f>
        <v>395385</v>
      </c>
      <c r="M1831">
        <f>bbdd_Social_Media_Trends[[#This Row],[Interactions]]/bbdd_Social_Media_Trends[[#This Row],[Views]]</f>
        <v>0.1175957799537094</v>
      </c>
      <c r="N1831" s="1" t="s">
        <v>22</v>
      </c>
      <c r="O1831" s="4">
        <f t="shared" si="28"/>
        <v>0</v>
      </c>
    </row>
    <row r="1832" spans="1:15">
      <c r="A1832" s="1" t="s">
        <v>1872</v>
      </c>
      <c r="B1832" s="2">
        <v>44821</v>
      </c>
      <c r="C1832" s="13" t="str">
        <f>TEXT(bbdd_Social_Media_Trends[[#This Row],[Post_Date]],"aaaa-mm")</f>
        <v>2022-09</v>
      </c>
      <c r="D1832" s="1" t="s">
        <v>18</v>
      </c>
      <c r="E1832" s="1" t="s">
        <v>13</v>
      </c>
      <c r="F1832" s="1" t="s">
        <v>14</v>
      </c>
      <c r="G1832" s="1" t="s">
        <v>60</v>
      </c>
      <c r="H1832">
        <v>3888420</v>
      </c>
      <c r="I1832">
        <v>106266</v>
      </c>
      <c r="J1832">
        <v>41933</v>
      </c>
      <c r="K1832">
        <v>5458</v>
      </c>
      <c r="L1832">
        <f>bbdd_Social_Media_Trends[[#This Row],[Likes]]+bbdd_Social_Media_Trends[[#This Row],[Shares]]+bbdd_Social_Media_Trends[[#This Row],[Comments]]</f>
        <v>153657</v>
      </c>
      <c r="M1832">
        <f>bbdd_Social_Media_Trends[[#This Row],[Interactions]]/bbdd_Social_Media_Trends[[#This Row],[Views]]</f>
        <v>3.9516564568642276E-2</v>
      </c>
      <c r="N1832" s="1" t="s">
        <v>29</v>
      </c>
      <c r="O1832" s="4">
        <f t="shared" si="28"/>
        <v>0</v>
      </c>
    </row>
    <row r="1833" spans="1:15">
      <c r="A1833" s="1" t="s">
        <v>1873</v>
      </c>
      <c r="B1833" s="2">
        <v>44639</v>
      </c>
      <c r="C1833" s="13" t="str">
        <f>TEXT(bbdd_Social_Media_Trends[[#This Row],[Post_Date]],"aaaa-mm")</f>
        <v>2022-03</v>
      </c>
      <c r="D1833" s="1" t="s">
        <v>24</v>
      </c>
      <c r="E1833" s="1" t="s">
        <v>57</v>
      </c>
      <c r="F1833" s="1" t="s">
        <v>41</v>
      </c>
      <c r="G1833" s="1" t="s">
        <v>28</v>
      </c>
      <c r="H1833">
        <v>3825393</v>
      </c>
      <c r="I1833">
        <v>449057</v>
      </c>
      <c r="J1833">
        <v>58906</v>
      </c>
      <c r="K1833">
        <v>5707</v>
      </c>
      <c r="L1833">
        <f>bbdd_Social_Media_Trends[[#This Row],[Likes]]+bbdd_Social_Media_Trends[[#This Row],[Shares]]+bbdd_Social_Media_Trends[[#This Row],[Comments]]</f>
        <v>513670</v>
      </c>
      <c r="M1833">
        <f>bbdd_Social_Media_Trends[[#This Row],[Interactions]]/bbdd_Social_Media_Trends[[#This Row],[Views]]</f>
        <v>0.13427901394706374</v>
      </c>
      <c r="N1833" s="1" t="s">
        <v>29</v>
      </c>
      <c r="O1833" s="4">
        <f t="shared" si="28"/>
        <v>0</v>
      </c>
    </row>
    <row r="1834" spans="1:15">
      <c r="A1834" s="1" t="s">
        <v>1874</v>
      </c>
      <c r="B1834" s="2">
        <v>44965</v>
      </c>
      <c r="C1834" s="13" t="str">
        <f>TEXT(bbdd_Social_Media_Trends[[#This Row],[Post_Date]],"aaaa-mm")</f>
        <v>2023-02</v>
      </c>
      <c r="D1834" s="1" t="s">
        <v>12</v>
      </c>
      <c r="E1834" s="1" t="s">
        <v>57</v>
      </c>
      <c r="F1834" s="1" t="s">
        <v>20</v>
      </c>
      <c r="G1834" s="1" t="s">
        <v>60</v>
      </c>
      <c r="H1834">
        <v>2928219</v>
      </c>
      <c r="I1834">
        <v>484249</v>
      </c>
      <c r="J1834">
        <v>4371</v>
      </c>
      <c r="K1834">
        <v>32276</v>
      </c>
      <c r="L1834">
        <f>bbdd_Social_Media_Trends[[#This Row],[Likes]]+bbdd_Social_Media_Trends[[#This Row],[Shares]]+bbdd_Social_Media_Trends[[#This Row],[Comments]]</f>
        <v>520896</v>
      </c>
      <c r="M1834">
        <f>bbdd_Social_Media_Trends[[#This Row],[Interactions]]/bbdd_Social_Media_Trends[[#This Row],[Views]]</f>
        <v>0.17788833417172692</v>
      </c>
      <c r="N1834" s="1" t="s">
        <v>22</v>
      </c>
      <c r="O1834" s="4">
        <f t="shared" si="28"/>
        <v>0</v>
      </c>
    </row>
    <row r="1835" spans="1:15">
      <c r="A1835" s="1" t="s">
        <v>1875</v>
      </c>
      <c r="B1835" s="2">
        <v>45140</v>
      </c>
      <c r="C1835" s="13" t="str">
        <f>TEXT(bbdd_Social_Media_Trends[[#This Row],[Post_Date]],"aaaa-mm")</f>
        <v>2023-08</v>
      </c>
      <c r="D1835" s="1" t="s">
        <v>27</v>
      </c>
      <c r="E1835" s="1" t="s">
        <v>57</v>
      </c>
      <c r="F1835" s="1" t="s">
        <v>20</v>
      </c>
      <c r="G1835" s="1" t="s">
        <v>25</v>
      </c>
      <c r="H1835">
        <v>506301</v>
      </c>
      <c r="I1835">
        <v>229389</v>
      </c>
      <c r="J1835">
        <v>85327</v>
      </c>
      <c r="K1835">
        <v>31817</v>
      </c>
      <c r="L1835">
        <f>bbdd_Social_Media_Trends[[#This Row],[Likes]]+bbdd_Social_Media_Trends[[#This Row],[Shares]]+bbdd_Social_Media_Trends[[#This Row],[Comments]]</f>
        <v>346533</v>
      </c>
      <c r="M1835">
        <f>bbdd_Social_Media_Trends[[#This Row],[Interactions]]/bbdd_Social_Media_Trends[[#This Row],[Views]]</f>
        <v>0.68444067856867752</v>
      </c>
      <c r="N1835" s="1" t="s">
        <v>29</v>
      </c>
      <c r="O1835" s="4">
        <f t="shared" si="28"/>
        <v>0</v>
      </c>
    </row>
    <row r="1836" spans="1:15">
      <c r="A1836" s="1" t="s">
        <v>1876</v>
      </c>
      <c r="B1836" s="2">
        <v>44816</v>
      </c>
      <c r="C1836" s="13" t="str">
        <f>TEXT(bbdd_Social_Media_Trends[[#This Row],[Post_Date]],"aaaa-mm")</f>
        <v>2022-09</v>
      </c>
      <c r="D1836" s="1" t="s">
        <v>27</v>
      </c>
      <c r="E1836" s="1" t="s">
        <v>31</v>
      </c>
      <c r="F1836" s="1" t="s">
        <v>36</v>
      </c>
      <c r="G1836" s="1" t="s">
        <v>28</v>
      </c>
      <c r="H1836">
        <v>21300</v>
      </c>
      <c r="I1836">
        <v>339452</v>
      </c>
      <c r="J1836">
        <v>57791</v>
      </c>
      <c r="K1836">
        <v>30571</v>
      </c>
      <c r="L1836">
        <f>bbdd_Social_Media_Trends[[#This Row],[Likes]]+bbdd_Social_Media_Trends[[#This Row],[Shares]]+bbdd_Social_Media_Trends[[#This Row],[Comments]]</f>
        <v>427814</v>
      </c>
      <c r="M1836">
        <f>bbdd_Social_Media_Trends[[#This Row],[Interactions]]/bbdd_Social_Media_Trends[[#This Row],[Views]]</f>
        <v>20.085164319248825</v>
      </c>
      <c r="N1836" s="1" t="s">
        <v>16</v>
      </c>
      <c r="O1836" s="4">
        <f t="shared" si="28"/>
        <v>0</v>
      </c>
    </row>
    <row r="1837" spans="1:15">
      <c r="A1837" s="1" t="s">
        <v>1877</v>
      </c>
      <c r="B1837" s="2">
        <v>45067</v>
      </c>
      <c r="C1837" s="13" t="str">
        <f>TEXT(bbdd_Social_Media_Trends[[#This Row],[Post_Date]],"aaaa-mm")</f>
        <v>2023-05</v>
      </c>
      <c r="D1837" s="1" t="s">
        <v>27</v>
      </c>
      <c r="E1837" s="1" t="s">
        <v>35</v>
      </c>
      <c r="F1837" s="1" t="s">
        <v>36</v>
      </c>
      <c r="G1837" s="1" t="s">
        <v>28</v>
      </c>
      <c r="H1837">
        <v>3759712</v>
      </c>
      <c r="I1837">
        <v>127592</v>
      </c>
      <c r="J1837">
        <v>51493</v>
      </c>
      <c r="K1837">
        <v>37036</v>
      </c>
      <c r="L1837">
        <f>bbdd_Social_Media_Trends[[#This Row],[Likes]]+bbdd_Social_Media_Trends[[#This Row],[Shares]]+bbdd_Social_Media_Trends[[#This Row],[Comments]]</f>
        <v>216121</v>
      </c>
      <c r="M1837">
        <f>bbdd_Social_Media_Trends[[#This Row],[Interactions]]/bbdd_Social_Media_Trends[[#This Row],[Views]]</f>
        <v>5.7483392344945573E-2</v>
      </c>
      <c r="N1837" s="1" t="s">
        <v>16</v>
      </c>
      <c r="O1837" s="4">
        <f t="shared" si="28"/>
        <v>0</v>
      </c>
    </row>
    <row r="1838" spans="1:15">
      <c r="A1838" s="1" t="s">
        <v>1878</v>
      </c>
      <c r="B1838" s="2">
        <v>45044</v>
      </c>
      <c r="C1838" s="13" t="str">
        <f>TEXT(bbdd_Social_Media_Trends[[#This Row],[Post_Date]],"aaaa-mm")</f>
        <v>2023-04</v>
      </c>
      <c r="D1838" s="1" t="s">
        <v>24</v>
      </c>
      <c r="E1838" s="1" t="s">
        <v>46</v>
      </c>
      <c r="F1838" s="1" t="s">
        <v>47</v>
      </c>
      <c r="G1838" s="1" t="s">
        <v>28</v>
      </c>
      <c r="H1838">
        <v>4838364</v>
      </c>
      <c r="I1838">
        <v>341314</v>
      </c>
      <c r="J1838">
        <v>61</v>
      </c>
      <c r="K1838">
        <v>13939</v>
      </c>
      <c r="L1838">
        <f>bbdd_Social_Media_Trends[[#This Row],[Likes]]+bbdd_Social_Media_Trends[[#This Row],[Shares]]+bbdd_Social_Media_Trends[[#This Row],[Comments]]</f>
        <v>355314</v>
      </c>
      <c r="M1838">
        <f>bbdd_Social_Media_Trends[[#This Row],[Interactions]]/bbdd_Social_Media_Trends[[#This Row],[Views]]</f>
        <v>7.3436806325443887E-2</v>
      </c>
      <c r="N1838" s="1" t="s">
        <v>22</v>
      </c>
      <c r="O1838" s="4">
        <f t="shared" si="28"/>
        <v>0</v>
      </c>
    </row>
    <row r="1839" spans="1:15">
      <c r="A1839" s="1" t="s">
        <v>1879</v>
      </c>
      <c r="B1839" s="2">
        <v>44940</v>
      </c>
      <c r="C1839" s="13" t="str">
        <f>TEXT(bbdd_Social_Media_Trends[[#This Row],[Post_Date]],"aaaa-mm")</f>
        <v>2023-01</v>
      </c>
      <c r="D1839" s="1" t="s">
        <v>27</v>
      </c>
      <c r="E1839" s="1" t="s">
        <v>49</v>
      </c>
      <c r="F1839" s="1" t="s">
        <v>14</v>
      </c>
      <c r="G1839" s="1" t="s">
        <v>50</v>
      </c>
      <c r="H1839">
        <v>332886</v>
      </c>
      <c r="I1839">
        <v>473224</v>
      </c>
      <c r="J1839">
        <v>57891</v>
      </c>
      <c r="K1839">
        <v>14749</v>
      </c>
      <c r="L1839">
        <f>bbdd_Social_Media_Trends[[#This Row],[Likes]]+bbdd_Social_Media_Trends[[#This Row],[Shares]]+bbdd_Social_Media_Trends[[#This Row],[Comments]]</f>
        <v>545864</v>
      </c>
      <c r="M1839">
        <f>bbdd_Social_Media_Trends[[#This Row],[Interactions]]/bbdd_Social_Media_Trends[[#This Row],[Views]]</f>
        <v>1.639792601671443</v>
      </c>
      <c r="N1839" s="1" t="s">
        <v>22</v>
      </c>
      <c r="O1839" s="4">
        <f t="shared" si="28"/>
        <v>0</v>
      </c>
    </row>
    <row r="1840" spans="1:15">
      <c r="A1840" s="1" t="s">
        <v>1880</v>
      </c>
      <c r="B1840" s="2">
        <v>44603</v>
      </c>
      <c r="C1840" s="13" t="str">
        <f>TEXT(bbdd_Social_Media_Trends[[#This Row],[Post_Date]],"aaaa-mm")</f>
        <v>2022-02</v>
      </c>
      <c r="D1840" s="1" t="s">
        <v>24</v>
      </c>
      <c r="E1840" s="1" t="s">
        <v>13</v>
      </c>
      <c r="F1840" s="1" t="s">
        <v>36</v>
      </c>
      <c r="G1840" s="1" t="s">
        <v>25</v>
      </c>
      <c r="H1840">
        <v>902229</v>
      </c>
      <c r="I1840">
        <v>166118</v>
      </c>
      <c r="J1840">
        <v>61721</v>
      </c>
      <c r="K1840">
        <v>35192</v>
      </c>
      <c r="L1840">
        <f>bbdd_Social_Media_Trends[[#This Row],[Likes]]+bbdd_Social_Media_Trends[[#This Row],[Shares]]+bbdd_Social_Media_Trends[[#This Row],[Comments]]</f>
        <v>263031</v>
      </c>
      <c r="M1840">
        <f>bbdd_Social_Media_Trends[[#This Row],[Interactions]]/bbdd_Social_Media_Trends[[#This Row],[Views]]</f>
        <v>0.29153463256002632</v>
      </c>
      <c r="N1840" s="1" t="s">
        <v>22</v>
      </c>
      <c r="O1840" s="4">
        <f t="shared" si="28"/>
        <v>0</v>
      </c>
    </row>
    <row r="1841" spans="1:15">
      <c r="A1841" s="1" t="s">
        <v>1881</v>
      </c>
      <c r="B1841" s="2">
        <v>45289</v>
      </c>
      <c r="C1841" s="13" t="str">
        <f>TEXT(bbdd_Social_Media_Trends[[#This Row],[Post_Date]],"aaaa-mm")</f>
        <v>2023-12</v>
      </c>
      <c r="D1841" s="1" t="s">
        <v>27</v>
      </c>
      <c r="E1841" s="1" t="s">
        <v>59</v>
      </c>
      <c r="F1841" s="1" t="s">
        <v>41</v>
      </c>
      <c r="G1841" s="1" t="s">
        <v>60</v>
      </c>
      <c r="H1841">
        <v>3959547</v>
      </c>
      <c r="I1841">
        <v>305095</v>
      </c>
      <c r="J1841">
        <v>29410</v>
      </c>
      <c r="K1841">
        <v>45864</v>
      </c>
      <c r="L1841">
        <f>bbdd_Social_Media_Trends[[#This Row],[Likes]]+bbdd_Social_Media_Trends[[#This Row],[Shares]]+bbdd_Social_Media_Trends[[#This Row],[Comments]]</f>
        <v>380369</v>
      </c>
      <c r="M1841">
        <f>bbdd_Social_Media_Trends[[#This Row],[Interactions]]/bbdd_Social_Media_Trends[[#This Row],[Views]]</f>
        <v>9.60637668905054E-2</v>
      </c>
      <c r="N1841" s="1" t="s">
        <v>16</v>
      </c>
      <c r="O1841" s="4">
        <f t="shared" si="28"/>
        <v>0</v>
      </c>
    </row>
    <row r="1842" spans="1:15">
      <c r="A1842" s="1" t="s">
        <v>1882</v>
      </c>
      <c r="B1842" s="2">
        <v>44824</v>
      </c>
      <c r="C1842" s="13" t="str">
        <f>TEXT(bbdd_Social_Media_Trends[[#This Row],[Post_Date]],"aaaa-mm")</f>
        <v>2022-09</v>
      </c>
      <c r="D1842" s="1" t="s">
        <v>24</v>
      </c>
      <c r="E1842" s="1" t="s">
        <v>13</v>
      </c>
      <c r="F1842" s="1" t="s">
        <v>41</v>
      </c>
      <c r="G1842" s="1" t="s">
        <v>37</v>
      </c>
      <c r="H1842">
        <v>635761</v>
      </c>
      <c r="I1842">
        <v>432146</v>
      </c>
      <c r="J1842">
        <v>27237</v>
      </c>
      <c r="K1842">
        <v>43941</v>
      </c>
      <c r="L1842">
        <f>bbdd_Social_Media_Trends[[#This Row],[Likes]]+bbdd_Social_Media_Trends[[#This Row],[Shares]]+bbdd_Social_Media_Trends[[#This Row],[Comments]]</f>
        <v>503324</v>
      </c>
      <c r="M1842">
        <f>bbdd_Social_Media_Trends[[#This Row],[Interactions]]/bbdd_Social_Media_Trends[[#This Row],[Views]]</f>
        <v>0.79168744229356625</v>
      </c>
      <c r="N1842" s="1" t="s">
        <v>16</v>
      </c>
      <c r="O1842" s="4">
        <f t="shared" si="28"/>
        <v>0</v>
      </c>
    </row>
    <row r="1843" spans="1:15">
      <c r="A1843" s="1" t="s">
        <v>1883</v>
      </c>
      <c r="B1843" s="2">
        <v>44783</v>
      </c>
      <c r="C1843" s="13" t="str">
        <f>TEXT(bbdd_Social_Media_Trends[[#This Row],[Post_Date]],"aaaa-mm")</f>
        <v>2022-08</v>
      </c>
      <c r="D1843" s="1" t="s">
        <v>18</v>
      </c>
      <c r="E1843" s="1" t="s">
        <v>46</v>
      </c>
      <c r="F1843" s="1" t="s">
        <v>47</v>
      </c>
      <c r="G1843" s="1" t="s">
        <v>21</v>
      </c>
      <c r="H1843">
        <v>4997766</v>
      </c>
      <c r="I1843">
        <v>113205</v>
      </c>
      <c r="J1843">
        <v>99750</v>
      </c>
      <c r="K1843">
        <v>26950</v>
      </c>
      <c r="L1843">
        <f>bbdd_Social_Media_Trends[[#This Row],[Likes]]+bbdd_Social_Media_Trends[[#This Row],[Shares]]+bbdd_Social_Media_Trends[[#This Row],[Comments]]</f>
        <v>239905</v>
      </c>
      <c r="M1843">
        <f>bbdd_Social_Media_Trends[[#This Row],[Interactions]]/bbdd_Social_Media_Trends[[#This Row],[Views]]</f>
        <v>4.8002447493540115E-2</v>
      </c>
      <c r="N1843" s="1" t="s">
        <v>29</v>
      </c>
      <c r="O1843" s="4">
        <f t="shared" si="28"/>
        <v>0</v>
      </c>
    </row>
    <row r="1844" spans="1:15">
      <c r="A1844" s="1" t="s">
        <v>1884</v>
      </c>
      <c r="B1844" s="2">
        <v>44768</v>
      </c>
      <c r="C1844" s="13" t="str">
        <f>TEXT(bbdd_Social_Media_Trends[[#This Row],[Post_Date]],"aaaa-mm")</f>
        <v>2022-07</v>
      </c>
      <c r="D1844" s="1" t="s">
        <v>18</v>
      </c>
      <c r="E1844" s="1" t="s">
        <v>31</v>
      </c>
      <c r="F1844" s="1" t="s">
        <v>41</v>
      </c>
      <c r="G1844" s="1" t="s">
        <v>50</v>
      </c>
      <c r="H1844">
        <v>1715056</v>
      </c>
      <c r="I1844">
        <v>386316</v>
      </c>
      <c r="J1844">
        <v>69991</v>
      </c>
      <c r="K1844">
        <v>15257</v>
      </c>
      <c r="L1844">
        <f>bbdd_Social_Media_Trends[[#This Row],[Likes]]+bbdd_Social_Media_Trends[[#This Row],[Shares]]+bbdd_Social_Media_Trends[[#This Row],[Comments]]</f>
        <v>471564</v>
      </c>
      <c r="M1844">
        <f>bbdd_Social_Media_Trends[[#This Row],[Interactions]]/bbdd_Social_Media_Trends[[#This Row],[Views]]</f>
        <v>0.27495545334962823</v>
      </c>
      <c r="N1844" s="1" t="s">
        <v>16</v>
      </c>
      <c r="O1844" s="4">
        <f t="shared" si="28"/>
        <v>0</v>
      </c>
    </row>
    <row r="1845" spans="1:15">
      <c r="A1845" s="1" t="s">
        <v>1885</v>
      </c>
      <c r="B1845" s="2">
        <v>45106</v>
      </c>
      <c r="C1845" s="13" t="str">
        <f>TEXT(bbdd_Social_Media_Trends[[#This Row],[Post_Date]],"aaaa-mm")</f>
        <v>2023-06</v>
      </c>
      <c r="D1845" s="1" t="s">
        <v>27</v>
      </c>
      <c r="E1845" s="1" t="s">
        <v>31</v>
      </c>
      <c r="F1845" s="1" t="s">
        <v>32</v>
      </c>
      <c r="G1845" s="1" t="s">
        <v>60</v>
      </c>
      <c r="H1845">
        <v>2856804</v>
      </c>
      <c r="I1845">
        <v>48734</v>
      </c>
      <c r="J1845">
        <v>34691</v>
      </c>
      <c r="K1845">
        <v>24234</v>
      </c>
      <c r="L1845">
        <f>bbdd_Social_Media_Trends[[#This Row],[Likes]]+bbdd_Social_Media_Trends[[#This Row],[Shares]]+bbdd_Social_Media_Trends[[#This Row],[Comments]]</f>
        <v>107659</v>
      </c>
      <c r="M1845">
        <f>bbdd_Social_Media_Trends[[#This Row],[Interactions]]/bbdd_Social_Media_Trends[[#This Row],[Views]]</f>
        <v>3.7685119455167386E-2</v>
      </c>
      <c r="N1845" s="1" t="s">
        <v>29</v>
      </c>
      <c r="O1845" s="4">
        <f t="shared" si="28"/>
        <v>0</v>
      </c>
    </row>
    <row r="1846" spans="1:15">
      <c r="A1846" s="1" t="s">
        <v>1886</v>
      </c>
      <c r="B1846" s="2">
        <v>45211</v>
      </c>
      <c r="C1846" s="13" t="str">
        <f>TEXT(bbdd_Social_Media_Trends[[#This Row],[Post_Date]],"aaaa-mm")</f>
        <v>2023-10</v>
      </c>
      <c r="D1846" s="1" t="s">
        <v>12</v>
      </c>
      <c r="E1846" s="1" t="s">
        <v>57</v>
      </c>
      <c r="F1846" s="1" t="s">
        <v>20</v>
      </c>
      <c r="G1846" s="1" t="s">
        <v>50</v>
      </c>
      <c r="H1846">
        <v>3139776</v>
      </c>
      <c r="I1846">
        <v>138605</v>
      </c>
      <c r="J1846">
        <v>20376</v>
      </c>
      <c r="K1846">
        <v>44725</v>
      </c>
      <c r="L1846">
        <f>bbdd_Social_Media_Trends[[#This Row],[Likes]]+bbdd_Social_Media_Trends[[#This Row],[Shares]]+bbdd_Social_Media_Trends[[#This Row],[Comments]]</f>
        <v>203706</v>
      </c>
      <c r="M1846">
        <f>bbdd_Social_Media_Trends[[#This Row],[Interactions]]/bbdd_Social_Media_Trends[[#This Row],[Views]]</f>
        <v>6.4879150614566131E-2</v>
      </c>
      <c r="N1846" s="1" t="s">
        <v>22</v>
      </c>
      <c r="O1846" s="4">
        <f t="shared" si="28"/>
        <v>0</v>
      </c>
    </row>
    <row r="1847" spans="1:15">
      <c r="A1847" s="1" t="s">
        <v>1887</v>
      </c>
      <c r="B1847" s="2">
        <v>45227</v>
      </c>
      <c r="C1847" s="13" t="str">
        <f>TEXT(bbdd_Social_Media_Trends[[#This Row],[Post_Date]],"aaaa-mm")</f>
        <v>2023-10</v>
      </c>
      <c r="D1847" s="1" t="s">
        <v>24</v>
      </c>
      <c r="E1847" s="1" t="s">
        <v>46</v>
      </c>
      <c r="F1847" s="1" t="s">
        <v>47</v>
      </c>
      <c r="G1847" s="1" t="s">
        <v>37</v>
      </c>
      <c r="H1847">
        <v>4530589</v>
      </c>
      <c r="I1847">
        <v>160376</v>
      </c>
      <c r="J1847">
        <v>34461</v>
      </c>
      <c r="K1847">
        <v>22342</v>
      </c>
      <c r="L1847">
        <f>bbdd_Social_Media_Trends[[#This Row],[Likes]]+bbdd_Social_Media_Trends[[#This Row],[Shares]]+bbdd_Social_Media_Trends[[#This Row],[Comments]]</f>
        <v>217179</v>
      </c>
      <c r="M1847">
        <f>bbdd_Social_Media_Trends[[#This Row],[Interactions]]/bbdd_Social_Media_Trends[[#This Row],[Views]]</f>
        <v>4.7936151348091829E-2</v>
      </c>
      <c r="N1847" s="1" t="s">
        <v>29</v>
      </c>
      <c r="O1847" s="4">
        <f t="shared" si="28"/>
        <v>0</v>
      </c>
    </row>
    <row r="1848" spans="1:15">
      <c r="A1848" s="1" t="s">
        <v>1888</v>
      </c>
      <c r="B1848" s="2">
        <v>44750</v>
      </c>
      <c r="C1848" s="13" t="str">
        <f>TEXT(bbdd_Social_Media_Trends[[#This Row],[Post_Date]],"aaaa-mm")</f>
        <v>2022-07</v>
      </c>
      <c r="D1848" s="1" t="s">
        <v>27</v>
      </c>
      <c r="E1848" s="1" t="s">
        <v>35</v>
      </c>
      <c r="F1848" s="1" t="s">
        <v>14</v>
      </c>
      <c r="G1848" s="1" t="s">
        <v>28</v>
      </c>
      <c r="H1848">
        <v>4902986</v>
      </c>
      <c r="I1848">
        <v>245503</v>
      </c>
      <c r="J1848">
        <v>93608</v>
      </c>
      <c r="K1848">
        <v>25637</v>
      </c>
      <c r="L1848">
        <f>bbdd_Social_Media_Trends[[#This Row],[Likes]]+bbdd_Social_Media_Trends[[#This Row],[Shares]]+bbdd_Social_Media_Trends[[#This Row],[Comments]]</f>
        <v>364748</v>
      </c>
      <c r="M1848">
        <f>bbdd_Social_Media_Trends[[#This Row],[Interactions]]/bbdd_Social_Media_Trends[[#This Row],[Views]]</f>
        <v>7.4393033143476242E-2</v>
      </c>
      <c r="N1848" s="1" t="s">
        <v>16</v>
      </c>
      <c r="O1848" s="4">
        <f t="shared" si="28"/>
        <v>0</v>
      </c>
    </row>
    <row r="1849" spans="1:15">
      <c r="A1849" s="1" t="s">
        <v>1889</v>
      </c>
      <c r="B1849" s="2">
        <v>44780</v>
      </c>
      <c r="C1849" s="13" t="str">
        <f>TEXT(bbdd_Social_Media_Trends[[#This Row],[Post_Date]],"aaaa-mm")</f>
        <v>2022-08</v>
      </c>
      <c r="D1849" s="1" t="s">
        <v>27</v>
      </c>
      <c r="E1849" s="1" t="s">
        <v>57</v>
      </c>
      <c r="F1849" s="1" t="s">
        <v>36</v>
      </c>
      <c r="G1849" s="1" t="s">
        <v>25</v>
      </c>
      <c r="H1849">
        <v>1257253</v>
      </c>
      <c r="I1849">
        <v>58870</v>
      </c>
      <c r="J1849">
        <v>45618</v>
      </c>
      <c r="K1849">
        <v>43369</v>
      </c>
      <c r="L1849">
        <f>bbdd_Social_Media_Trends[[#This Row],[Likes]]+bbdd_Social_Media_Trends[[#This Row],[Shares]]+bbdd_Social_Media_Trends[[#This Row],[Comments]]</f>
        <v>147857</v>
      </c>
      <c r="M1849">
        <f>bbdd_Social_Media_Trends[[#This Row],[Interactions]]/bbdd_Social_Media_Trends[[#This Row],[Views]]</f>
        <v>0.11760321908160092</v>
      </c>
      <c r="N1849" s="1" t="s">
        <v>22</v>
      </c>
      <c r="O1849" s="4">
        <f t="shared" si="28"/>
        <v>0</v>
      </c>
    </row>
    <row r="1850" spans="1:15">
      <c r="A1850" s="1" t="s">
        <v>1890</v>
      </c>
      <c r="B1850" s="2">
        <v>44617</v>
      </c>
      <c r="C1850" s="13" t="str">
        <f>TEXT(bbdd_Social_Media_Trends[[#This Row],[Post_Date]],"aaaa-mm")</f>
        <v>2022-02</v>
      </c>
      <c r="D1850" s="1" t="s">
        <v>24</v>
      </c>
      <c r="E1850" s="1" t="s">
        <v>19</v>
      </c>
      <c r="F1850" s="1" t="s">
        <v>41</v>
      </c>
      <c r="G1850" s="1" t="s">
        <v>37</v>
      </c>
      <c r="H1850">
        <v>824491</v>
      </c>
      <c r="I1850">
        <v>48864</v>
      </c>
      <c r="J1850">
        <v>96680</v>
      </c>
      <c r="K1850">
        <v>2188</v>
      </c>
      <c r="L1850">
        <f>bbdd_Social_Media_Trends[[#This Row],[Likes]]+bbdd_Social_Media_Trends[[#This Row],[Shares]]+bbdd_Social_Media_Trends[[#This Row],[Comments]]</f>
        <v>147732</v>
      </c>
      <c r="M1850">
        <f>bbdd_Social_Media_Trends[[#This Row],[Interactions]]/bbdd_Social_Media_Trends[[#This Row],[Views]]</f>
        <v>0.17917963931686337</v>
      </c>
      <c r="N1850" s="1" t="s">
        <v>16</v>
      </c>
      <c r="O1850" s="4">
        <f t="shared" si="28"/>
        <v>0</v>
      </c>
    </row>
    <row r="1851" spans="1:15">
      <c r="A1851" s="1" t="s">
        <v>1891</v>
      </c>
      <c r="B1851" s="2">
        <v>44706</v>
      </c>
      <c r="C1851" s="13" t="str">
        <f>TEXT(bbdd_Social_Media_Trends[[#This Row],[Post_Date]],"aaaa-mm")</f>
        <v>2022-05</v>
      </c>
      <c r="D1851" s="1" t="s">
        <v>27</v>
      </c>
      <c r="E1851" s="1" t="s">
        <v>46</v>
      </c>
      <c r="F1851" s="1" t="s">
        <v>41</v>
      </c>
      <c r="G1851" s="1" t="s">
        <v>60</v>
      </c>
      <c r="H1851">
        <v>2416511</v>
      </c>
      <c r="I1851">
        <v>341242</v>
      </c>
      <c r="J1851">
        <v>35906</v>
      </c>
      <c r="K1851">
        <v>11227</v>
      </c>
      <c r="L1851">
        <f>bbdd_Social_Media_Trends[[#This Row],[Likes]]+bbdd_Social_Media_Trends[[#This Row],[Shares]]+bbdd_Social_Media_Trends[[#This Row],[Comments]]</f>
        <v>388375</v>
      </c>
      <c r="M1851">
        <f>bbdd_Social_Media_Trends[[#This Row],[Interactions]]/bbdd_Social_Media_Trends[[#This Row],[Views]]</f>
        <v>0.16071724895934675</v>
      </c>
      <c r="N1851" s="1" t="s">
        <v>16</v>
      </c>
      <c r="O1851" s="4">
        <f t="shared" si="28"/>
        <v>0</v>
      </c>
    </row>
    <row r="1852" spans="1:15">
      <c r="A1852" s="1" t="s">
        <v>1892</v>
      </c>
      <c r="B1852" s="2">
        <v>44887</v>
      </c>
      <c r="C1852" s="13" t="str">
        <f>TEXT(bbdd_Social_Media_Trends[[#This Row],[Post_Date]],"aaaa-mm")</f>
        <v>2022-11</v>
      </c>
      <c r="D1852" s="1" t="s">
        <v>24</v>
      </c>
      <c r="E1852" s="1" t="s">
        <v>19</v>
      </c>
      <c r="F1852" s="1" t="s">
        <v>14</v>
      </c>
      <c r="G1852" s="1" t="s">
        <v>28</v>
      </c>
      <c r="H1852">
        <v>4273529</v>
      </c>
      <c r="I1852">
        <v>165479</v>
      </c>
      <c r="J1852">
        <v>71931</v>
      </c>
      <c r="K1852">
        <v>29512</v>
      </c>
      <c r="L1852">
        <f>bbdd_Social_Media_Trends[[#This Row],[Likes]]+bbdd_Social_Media_Trends[[#This Row],[Shares]]+bbdd_Social_Media_Trends[[#This Row],[Comments]]</f>
        <v>266922</v>
      </c>
      <c r="M1852">
        <f>bbdd_Social_Media_Trends[[#This Row],[Interactions]]/bbdd_Social_Media_Trends[[#This Row],[Views]]</f>
        <v>6.2459386609989072E-2</v>
      </c>
      <c r="N1852" s="1" t="s">
        <v>22</v>
      </c>
      <c r="O1852" s="4">
        <f t="shared" si="28"/>
        <v>0</v>
      </c>
    </row>
    <row r="1853" spans="1:15">
      <c r="A1853" s="1" t="s">
        <v>1893</v>
      </c>
      <c r="B1853" s="2">
        <v>45192</v>
      </c>
      <c r="C1853" s="13" t="str">
        <f>TEXT(bbdd_Social_Media_Trends[[#This Row],[Post_Date]],"aaaa-mm")</f>
        <v>2023-09</v>
      </c>
      <c r="D1853" s="1" t="s">
        <v>24</v>
      </c>
      <c r="E1853" s="1" t="s">
        <v>52</v>
      </c>
      <c r="F1853" s="1" t="s">
        <v>47</v>
      </c>
      <c r="G1853" s="1" t="s">
        <v>21</v>
      </c>
      <c r="H1853">
        <v>4966138</v>
      </c>
      <c r="I1853">
        <v>284880</v>
      </c>
      <c r="J1853">
        <v>79331</v>
      </c>
      <c r="K1853">
        <v>658</v>
      </c>
      <c r="L1853">
        <f>bbdd_Social_Media_Trends[[#This Row],[Likes]]+bbdd_Social_Media_Trends[[#This Row],[Shares]]+bbdd_Social_Media_Trends[[#This Row],[Comments]]</f>
        <v>364869</v>
      </c>
      <c r="M1853">
        <f>bbdd_Social_Media_Trends[[#This Row],[Interactions]]/bbdd_Social_Media_Trends[[#This Row],[Views]]</f>
        <v>7.347137755736953E-2</v>
      </c>
      <c r="N1853" s="1" t="s">
        <v>29</v>
      </c>
      <c r="O1853" s="4">
        <f t="shared" si="28"/>
        <v>0</v>
      </c>
    </row>
    <row r="1854" spans="1:15">
      <c r="A1854" s="1" t="s">
        <v>1894</v>
      </c>
      <c r="B1854" s="2">
        <v>45265</v>
      </c>
      <c r="C1854" s="13" t="str">
        <f>TEXT(bbdd_Social_Media_Trends[[#This Row],[Post_Date]],"aaaa-mm")</f>
        <v>2023-12</v>
      </c>
      <c r="D1854" s="1" t="s">
        <v>12</v>
      </c>
      <c r="E1854" s="1" t="s">
        <v>57</v>
      </c>
      <c r="F1854" s="1" t="s">
        <v>32</v>
      </c>
      <c r="G1854" s="1" t="s">
        <v>28</v>
      </c>
      <c r="H1854">
        <v>4435720</v>
      </c>
      <c r="I1854">
        <v>172273</v>
      </c>
      <c r="J1854">
        <v>26466</v>
      </c>
      <c r="K1854">
        <v>9176</v>
      </c>
      <c r="L1854">
        <f>bbdd_Social_Media_Trends[[#This Row],[Likes]]+bbdd_Social_Media_Trends[[#This Row],[Shares]]+bbdd_Social_Media_Trends[[#This Row],[Comments]]</f>
        <v>207915</v>
      </c>
      <c r="M1854">
        <f>bbdd_Social_Media_Trends[[#This Row],[Interactions]]/bbdd_Social_Media_Trends[[#This Row],[Views]]</f>
        <v>4.6872886476152689E-2</v>
      </c>
      <c r="N1854" s="1" t="s">
        <v>22</v>
      </c>
      <c r="O1854" s="4">
        <f t="shared" si="28"/>
        <v>0</v>
      </c>
    </row>
    <row r="1855" spans="1:15">
      <c r="A1855" s="1" t="s">
        <v>1895</v>
      </c>
      <c r="B1855" s="2">
        <v>44923</v>
      </c>
      <c r="C1855" s="13" t="str">
        <f>TEXT(bbdd_Social_Media_Trends[[#This Row],[Post_Date]],"aaaa-mm")</f>
        <v>2022-12</v>
      </c>
      <c r="D1855" s="1" t="s">
        <v>27</v>
      </c>
      <c r="E1855" s="1" t="s">
        <v>13</v>
      </c>
      <c r="F1855" s="1" t="s">
        <v>14</v>
      </c>
      <c r="G1855" s="1" t="s">
        <v>37</v>
      </c>
      <c r="H1855">
        <v>386796</v>
      </c>
      <c r="I1855">
        <v>176552</v>
      </c>
      <c r="J1855">
        <v>26504</v>
      </c>
      <c r="K1855">
        <v>6005</v>
      </c>
      <c r="L1855">
        <f>bbdd_Social_Media_Trends[[#This Row],[Likes]]+bbdd_Social_Media_Trends[[#This Row],[Shares]]+bbdd_Social_Media_Trends[[#This Row],[Comments]]</f>
        <v>209061</v>
      </c>
      <c r="M1855">
        <f>bbdd_Social_Media_Trends[[#This Row],[Interactions]]/bbdd_Social_Media_Trends[[#This Row],[Views]]</f>
        <v>0.54049421400428133</v>
      </c>
      <c r="N1855" s="1" t="s">
        <v>16</v>
      </c>
      <c r="O1855" s="4">
        <f t="shared" si="28"/>
        <v>0</v>
      </c>
    </row>
    <row r="1856" spans="1:15">
      <c r="A1856" s="1" t="s">
        <v>1896</v>
      </c>
      <c r="B1856" s="2">
        <v>45214</v>
      </c>
      <c r="C1856" s="13" t="str">
        <f>TEXT(bbdd_Social_Media_Trends[[#This Row],[Post_Date]],"aaaa-mm")</f>
        <v>2023-10</v>
      </c>
      <c r="D1856" s="1" t="s">
        <v>12</v>
      </c>
      <c r="E1856" s="1" t="s">
        <v>46</v>
      </c>
      <c r="F1856" s="1" t="s">
        <v>36</v>
      </c>
      <c r="G1856" s="1" t="s">
        <v>25</v>
      </c>
      <c r="H1856">
        <v>2933265</v>
      </c>
      <c r="I1856">
        <v>63406</v>
      </c>
      <c r="J1856">
        <v>15539</v>
      </c>
      <c r="K1856">
        <v>48828</v>
      </c>
      <c r="L1856">
        <f>bbdd_Social_Media_Trends[[#This Row],[Likes]]+bbdd_Social_Media_Trends[[#This Row],[Shares]]+bbdd_Social_Media_Trends[[#This Row],[Comments]]</f>
        <v>127773</v>
      </c>
      <c r="M1856">
        <f>bbdd_Social_Media_Trends[[#This Row],[Interactions]]/bbdd_Social_Media_Trends[[#This Row],[Views]]</f>
        <v>4.3559992022541433E-2</v>
      </c>
      <c r="N1856" s="1" t="s">
        <v>22</v>
      </c>
      <c r="O1856" s="4">
        <f t="shared" si="28"/>
        <v>0</v>
      </c>
    </row>
    <row r="1857" spans="1:15">
      <c r="A1857" s="1" t="s">
        <v>1897</v>
      </c>
      <c r="B1857" s="2">
        <v>45244</v>
      </c>
      <c r="C1857" s="13" t="str">
        <f>TEXT(bbdd_Social_Media_Trends[[#This Row],[Post_Date]],"aaaa-mm")</f>
        <v>2023-11</v>
      </c>
      <c r="D1857" s="1" t="s">
        <v>27</v>
      </c>
      <c r="E1857" s="1" t="s">
        <v>35</v>
      </c>
      <c r="F1857" s="1" t="s">
        <v>32</v>
      </c>
      <c r="G1857" s="1" t="s">
        <v>50</v>
      </c>
      <c r="H1857">
        <v>2337383</v>
      </c>
      <c r="I1857">
        <v>390284</v>
      </c>
      <c r="J1857">
        <v>55216</v>
      </c>
      <c r="K1857">
        <v>31713</v>
      </c>
      <c r="L1857">
        <f>bbdd_Social_Media_Trends[[#This Row],[Likes]]+bbdd_Social_Media_Trends[[#This Row],[Shares]]+bbdd_Social_Media_Trends[[#This Row],[Comments]]</f>
        <v>477213</v>
      </c>
      <c r="M1857">
        <f>bbdd_Social_Media_Trends[[#This Row],[Interactions]]/bbdd_Social_Media_Trends[[#This Row],[Views]]</f>
        <v>0.20416551331125452</v>
      </c>
      <c r="N1857" s="1" t="s">
        <v>22</v>
      </c>
      <c r="O1857" s="4">
        <f t="shared" si="28"/>
        <v>0</v>
      </c>
    </row>
    <row r="1858" spans="1:15">
      <c r="A1858" s="1" t="s">
        <v>1898</v>
      </c>
      <c r="B1858" s="2">
        <v>44991</v>
      </c>
      <c r="C1858" s="13" t="str">
        <f>TEXT(bbdd_Social_Media_Trends[[#This Row],[Post_Date]],"aaaa-mm")</f>
        <v>2023-03</v>
      </c>
      <c r="D1858" s="1" t="s">
        <v>12</v>
      </c>
      <c r="E1858" s="1" t="s">
        <v>49</v>
      </c>
      <c r="F1858" s="1" t="s">
        <v>20</v>
      </c>
      <c r="G1858" s="1" t="s">
        <v>44</v>
      </c>
      <c r="H1858">
        <v>3364916</v>
      </c>
      <c r="I1858">
        <v>26808</v>
      </c>
      <c r="J1858">
        <v>89202</v>
      </c>
      <c r="K1858">
        <v>27099</v>
      </c>
      <c r="L1858">
        <f>bbdd_Social_Media_Trends[[#This Row],[Likes]]+bbdd_Social_Media_Trends[[#This Row],[Shares]]+bbdd_Social_Media_Trends[[#This Row],[Comments]]</f>
        <v>143109</v>
      </c>
      <c r="M1858">
        <f>bbdd_Social_Media_Trends[[#This Row],[Interactions]]/bbdd_Social_Media_Trends[[#This Row],[Views]]</f>
        <v>4.2529739226774159E-2</v>
      </c>
      <c r="N1858" s="1" t="s">
        <v>22</v>
      </c>
      <c r="O1858" s="4">
        <f t="shared" ref="O1858:O1921" si="29">IF(ISERROR(VLOOKUP(A1858,A1859:A6856,1,FALSE)),0, 1)</f>
        <v>0</v>
      </c>
    </row>
    <row r="1859" spans="1:15">
      <c r="A1859" s="1" t="s">
        <v>1899</v>
      </c>
      <c r="B1859" s="2">
        <v>45080</v>
      </c>
      <c r="C1859" s="13" t="str">
        <f>TEXT(bbdd_Social_Media_Trends[[#This Row],[Post_Date]],"aaaa-mm")</f>
        <v>2023-06</v>
      </c>
      <c r="D1859" s="1" t="s">
        <v>27</v>
      </c>
      <c r="E1859" s="1" t="s">
        <v>46</v>
      </c>
      <c r="F1859" s="1" t="s">
        <v>20</v>
      </c>
      <c r="G1859" s="1" t="s">
        <v>44</v>
      </c>
      <c r="H1859">
        <v>3716517</v>
      </c>
      <c r="I1859">
        <v>438899</v>
      </c>
      <c r="J1859">
        <v>73784</v>
      </c>
      <c r="K1859">
        <v>4027</v>
      </c>
      <c r="L1859">
        <f>bbdd_Social_Media_Trends[[#This Row],[Likes]]+bbdd_Social_Media_Trends[[#This Row],[Shares]]+bbdd_Social_Media_Trends[[#This Row],[Comments]]</f>
        <v>516710</v>
      </c>
      <c r="M1859">
        <f>bbdd_Social_Media_Trends[[#This Row],[Interactions]]/bbdd_Social_Media_Trends[[#This Row],[Views]]</f>
        <v>0.13903071074341916</v>
      </c>
      <c r="N1859" s="1" t="s">
        <v>29</v>
      </c>
      <c r="O1859" s="4">
        <f t="shared" si="29"/>
        <v>0</v>
      </c>
    </row>
    <row r="1860" spans="1:15">
      <c r="A1860" s="1" t="s">
        <v>1900</v>
      </c>
      <c r="B1860" s="2">
        <v>44703</v>
      </c>
      <c r="C1860" s="13" t="str">
        <f>TEXT(bbdd_Social_Media_Trends[[#This Row],[Post_Date]],"aaaa-mm")</f>
        <v>2022-05</v>
      </c>
      <c r="D1860" s="1" t="s">
        <v>18</v>
      </c>
      <c r="E1860" s="1" t="s">
        <v>31</v>
      </c>
      <c r="F1860" s="1" t="s">
        <v>41</v>
      </c>
      <c r="G1860" s="1" t="s">
        <v>25</v>
      </c>
      <c r="H1860">
        <v>3358828</v>
      </c>
      <c r="I1860">
        <v>121374</v>
      </c>
      <c r="J1860">
        <v>48219</v>
      </c>
      <c r="K1860">
        <v>25068</v>
      </c>
      <c r="L1860">
        <f>bbdd_Social_Media_Trends[[#This Row],[Likes]]+bbdd_Social_Media_Trends[[#This Row],[Shares]]+bbdd_Social_Media_Trends[[#This Row],[Comments]]</f>
        <v>194661</v>
      </c>
      <c r="M1860">
        <f>bbdd_Social_Media_Trends[[#This Row],[Interactions]]/bbdd_Social_Media_Trends[[#This Row],[Views]]</f>
        <v>5.7955036697324186E-2</v>
      </c>
      <c r="N1860" s="1" t="s">
        <v>16</v>
      </c>
      <c r="O1860" s="4">
        <f t="shared" si="29"/>
        <v>0</v>
      </c>
    </row>
    <row r="1861" spans="1:15">
      <c r="A1861" s="1" t="s">
        <v>1901</v>
      </c>
      <c r="B1861" s="2">
        <v>44701</v>
      </c>
      <c r="C1861" s="13" t="str">
        <f>TEXT(bbdd_Social_Media_Trends[[#This Row],[Post_Date]],"aaaa-mm")</f>
        <v>2022-05</v>
      </c>
      <c r="D1861" s="1" t="s">
        <v>27</v>
      </c>
      <c r="E1861" s="1" t="s">
        <v>46</v>
      </c>
      <c r="F1861" s="1" t="s">
        <v>32</v>
      </c>
      <c r="G1861" s="1" t="s">
        <v>44</v>
      </c>
      <c r="H1861">
        <v>3591834</v>
      </c>
      <c r="I1861">
        <v>216428</v>
      </c>
      <c r="J1861">
        <v>98920</v>
      </c>
      <c r="K1861">
        <v>37185</v>
      </c>
      <c r="L1861">
        <f>bbdd_Social_Media_Trends[[#This Row],[Likes]]+bbdd_Social_Media_Trends[[#This Row],[Shares]]+bbdd_Social_Media_Trends[[#This Row],[Comments]]</f>
        <v>352533</v>
      </c>
      <c r="M1861">
        <f>bbdd_Social_Media_Trends[[#This Row],[Interactions]]/bbdd_Social_Media_Trends[[#This Row],[Views]]</f>
        <v>9.8148466772128115E-2</v>
      </c>
      <c r="N1861" s="1" t="s">
        <v>22</v>
      </c>
      <c r="O1861" s="4">
        <f t="shared" si="29"/>
        <v>0</v>
      </c>
    </row>
    <row r="1862" spans="1:15">
      <c r="A1862" s="1" t="s">
        <v>1902</v>
      </c>
      <c r="B1862" s="2">
        <v>44752</v>
      </c>
      <c r="C1862" s="13" t="str">
        <f>TEXT(bbdd_Social_Media_Trends[[#This Row],[Post_Date]],"aaaa-mm")</f>
        <v>2022-07</v>
      </c>
      <c r="D1862" s="1" t="s">
        <v>18</v>
      </c>
      <c r="E1862" s="1" t="s">
        <v>52</v>
      </c>
      <c r="F1862" s="1" t="s">
        <v>41</v>
      </c>
      <c r="G1862" s="1" t="s">
        <v>50</v>
      </c>
      <c r="H1862">
        <v>4515285</v>
      </c>
      <c r="I1862">
        <v>443710</v>
      </c>
      <c r="J1862">
        <v>6736</v>
      </c>
      <c r="K1862">
        <v>11422</v>
      </c>
      <c r="L1862">
        <f>bbdd_Social_Media_Trends[[#This Row],[Likes]]+bbdd_Social_Media_Trends[[#This Row],[Shares]]+bbdd_Social_Media_Trends[[#This Row],[Comments]]</f>
        <v>461868</v>
      </c>
      <c r="M1862">
        <f>bbdd_Social_Media_Trends[[#This Row],[Interactions]]/bbdd_Social_Media_Trends[[#This Row],[Views]]</f>
        <v>0.1022898886781233</v>
      </c>
      <c r="N1862" s="1" t="s">
        <v>16</v>
      </c>
      <c r="O1862" s="4">
        <f t="shared" si="29"/>
        <v>0</v>
      </c>
    </row>
    <row r="1863" spans="1:15">
      <c r="A1863" s="1" t="s">
        <v>1903</v>
      </c>
      <c r="B1863" s="2">
        <v>44828</v>
      </c>
      <c r="C1863" s="13" t="str">
        <f>TEXT(bbdd_Social_Media_Trends[[#This Row],[Post_Date]],"aaaa-mm")</f>
        <v>2022-09</v>
      </c>
      <c r="D1863" s="1" t="s">
        <v>24</v>
      </c>
      <c r="E1863" s="1" t="s">
        <v>57</v>
      </c>
      <c r="F1863" s="1" t="s">
        <v>41</v>
      </c>
      <c r="G1863" s="1" t="s">
        <v>60</v>
      </c>
      <c r="H1863">
        <v>1463886</v>
      </c>
      <c r="I1863">
        <v>297834</v>
      </c>
      <c r="J1863">
        <v>6037</v>
      </c>
      <c r="K1863">
        <v>14302</v>
      </c>
      <c r="L1863">
        <f>bbdd_Social_Media_Trends[[#This Row],[Likes]]+bbdd_Social_Media_Trends[[#This Row],[Shares]]+bbdd_Social_Media_Trends[[#This Row],[Comments]]</f>
        <v>318173</v>
      </c>
      <c r="M1863">
        <f>bbdd_Social_Media_Trends[[#This Row],[Interactions]]/bbdd_Social_Media_Trends[[#This Row],[Views]]</f>
        <v>0.21734820880860942</v>
      </c>
      <c r="N1863" s="1" t="s">
        <v>22</v>
      </c>
      <c r="O1863" s="4">
        <f t="shared" si="29"/>
        <v>0</v>
      </c>
    </row>
    <row r="1864" spans="1:15">
      <c r="A1864" s="1" t="s">
        <v>1904</v>
      </c>
      <c r="B1864" s="2">
        <v>45049</v>
      </c>
      <c r="C1864" s="13" t="str">
        <f>TEXT(bbdd_Social_Media_Trends[[#This Row],[Post_Date]],"aaaa-mm")</f>
        <v>2023-05</v>
      </c>
      <c r="D1864" s="1" t="s">
        <v>18</v>
      </c>
      <c r="E1864" s="1" t="s">
        <v>49</v>
      </c>
      <c r="F1864" s="1" t="s">
        <v>47</v>
      </c>
      <c r="G1864" s="1" t="s">
        <v>28</v>
      </c>
      <c r="H1864">
        <v>2206289</v>
      </c>
      <c r="I1864">
        <v>230130</v>
      </c>
      <c r="J1864">
        <v>40936</v>
      </c>
      <c r="K1864">
        <v>3040</v>
      </c>
      <c r="L1864">
        <f>bbdd_Social_Media_Trends[[#This Row],[Likes]]+bbdd_Social_Media_Trends[[#This Row],[Shares]]+bbdd_Social_Media_Trends[[#This Row],[Comments]]</f>
        <v>274106</v>
      </c>
      <c r="M1864">
        <f>bbdd_Social_Media_Trends[[#This Row],[Interactions]]/bbdd_Social_Media_Trends[[#This Row],[Views]]</f>
        <v>0.12423848371632185</v>
      </c>
      <c r="N1864" s="1" t="s">
        <v>29</v>
      </c>
      <c r="O1864" s="4">
        <f t="shared" si="29"/>
        <v>0</v>
      </c>
    </row>
    <row r="1865" spans="1:15">
      <c r="A1865" s="1" t="s">
        <v>1905</v>
      </c>
      <c r="B1865" s="2">
        <v>44761</v>
      </c>
      <c r="C1865" s="13" t="str">
        <f>TEXT(bbdd_Social_Media_Trends[[#This Row],[Post_Date]],"aaaa-mm")</f>
        <v>2022-07</v>
      </c>
      <c r="D1865" s="1" t="s">
        <v>27</v>
      </c>
      <c r="E1865" s="1" t="s">
        <v>19</v>
      </c>
      <c r="F1865" s="1" t="s">
        <v>20</v>
      </c>
      <c r="G1865" s="1" t="s">
        <v>37</v>
      </c>
      <c r="H1865">
        <v>1252628</v>
      </c>
      <c r="I1865">
        <v>397190</v>
      </c>
      <c r="J1865">
        <v>19345</v>
      </c>
      <c r="K1865">
        <v>32718</v>
      </c>
      <c r="L1865">
        <f>bbdd_Social_Media_Trends[[#This Row],[Likes]]+bbdd_Social_Media_Trends[[#This Row],[Shares]]+bbdd_Social_Media_Trends[[#This Row],[Comments]]</f>
        <v>449253</v>
      </c>
      <c r="M1865">
        <f>bbdd_Social_Media_Trends[[#This Row],[Interactions]]/bbdd_Social_Media_Trends[[#This Row],[Views]]</f>
        <v>0.35864837765082691</v>
      </c>
      <c r="N1865" s="1" t="s">
        <v>29</v>
      </c>
      <c r="O1865" s="4">
        <f t="shared" si="29"/>
        <v>0</v>
      </c>
    </row>
    <row r="1866" spans="1:15">
      <c r="A1866" s="1" t="s">
        <v>1906</v>
      </c>
      <c r="B1866" s="2">
        <v>44948</v>
      </c>
      <c r="C1866" s="13" t="str">
        <f>TEXT(bbdd_Social_Media_Trends[[#This Row],[Post_Date]],"aaaa-mm")</f>
        <v>2023-01</v>
      </c>
      <c r="D1866" s="1" t="s">
        <v>12</v>
      </c>
      <c r="E1866" s="1" t="s">
        <v>59</v>
      </c>
      <c r="F1866" s="1" t="s">
        <v>41</v>
      </c>
      <c r="G1866" s="1" t="s">
        <v>25</v>
      </c>
      <c r="H1866">
        <v>313920</v>
      </c>
      <c r="I1866">
        <v>52827</v>
      </c>
      <c r="J1866">
        <v>794</v>
      </c>
      <c r="K1866">
        <v>37816</v>
      </c>
      <c r="L1866">
        <f>bbdd_Social_Media_Trends[[#This Row],[Likes]]+bbdd_Social_Media_Trends[[#This Row],[Shares]]+bbdd_Social_Media_Trends[[#This Row],[Comments]]</f>
        <v>91437</v>
      </c>
      <c r="M1866">
        <f>bbdd_Social_Media_Trends[[#This Row],[Interactions]]/bbdd_Social_Media_Trends[[#This Row],[Views]]</f>
        <v>0.29127484709480123</v>
      </c>
      <c r="N1866" s="1" t="s">
        <v>16</v>
      </c>
      <c r="O1866" s="4">
        <f t="shared" si="29"/>
        <v>0</v>
      </c>
    </row>
    <row r="1867" spans="1:15">
      <c r="A1867" s="1" t="s">
        <v>1907</v>
      </c>
      <c r="B1867" s="2">
        <v>45281</v>
      </c>
      <c r="C1867" s="13" t="str">
        <f>TEXT(bbdd_Social_Media_Trends[[#This Row],[Post_Date]],"aaaa-mm")</f>
        <v>2023-12</v>
      </c>
      <c r="D1867" s="1" t="s">
        <v>12</v>
      </c>
      <c r="E1867" s="1" t="s">
        <v>35</v>
      </c>
      <c r="F1867" s="1" t="s">
        <v>14</v>
      </c>
      <c r="G1867" s="1" t="s">
        <v>44</v>
      </c>
      <c r="H1867">
        <v>475699</v>
      </c>
      <c r="I1867">
        <v>432611</v>
      </c>
      <c r="J1867">
        <v>71088</v>
      </c>
      <c r="K1867">
        <v>24498</v>
      </c>
      <c r="L1867">
        <f>bbdd_Social_Media_Trends[[#This Row],[Likes]]+bbdd_Social_Media_Trends[[#This Row],[Shares]]+bbdd_Social_Media_Trends[[#This Row],[Comments]]</f>
        <v>528197</v>
      </c>
      <c r="M1867">
        <f>bbdd_Social_Media_Trends[[#This Row],[Interactions]]/bbdd_Social_Media_Trends[[#This Row],[Views]]</f>
        <v>1.1103597022486908</v>
      </c>
      <c r="N1867" s="1" t="s">
        <v>22</v>
      </c>
      <c r="O1867" s="4">
        <f t="shared" si="29"/>
        <v>0</v>
      </c>
    </row>
    <row r="1868" spans="1:15">
      <c r="A1868" s="1" t="s">
        <v>1908</v>
      </c>
      <c r="B1868" s="2">
        <v>44568</v>
      </c>
      <c r="C1868" s="13" t="str">
        <f>TEXT(bbdd_Social_Media_Trends[[#This Row],[Post_Date]],"aaaa-mm")</f>
        <v>2022-01</v>
      </c>
      <c r="D1868" s="1" t="s">
        <v>12</v>
      </c>
      <c r="E1868" s="1" t="s">
        <v>57</v>
      </c>
      <c r="F1868" s="1" t="s">
        <v>47</v>
      </c>
      <c r="G1868" s="1" t="s">
        <v>15</v>
      </c>
      <c r="H1868">
        <v>884967</v>
      </c>
      <c r="I1868">
        <v>49027</v>
      </c>
      <c r="J1868">
        <v>43339</v>
      </c>
      <c r="K1868">
        <v>27494</v>
      </c>
      <c r="L1868">
        <f>bbdd_Social_Media_Trends[[#This Row],[Likes]]+bbdd_Social_Media_Trends[[#This Row],[Shares]]+bbdd_Social_Media_Trends[[#This Row],[Comments]]</f>
        <v>119860</v>
      </c>
      <c r="M1868">
        <f>bbdd_Social_Media_Trends[[#This Row],[Interactions]]/bbdd_Social_Media_Trends[[#This Row],[Views]]</f>
        <v>0.13544007855660153</v>
      </c>
      <c r="N1868" s="1" t="s">
        <v>29</v>
      </c>
      <c r="O1868" s="4">
        <f t="shared" si="29"/>
        <v>0</v>
      </c>
    </row>
    <row r="1869" spans="1:15">
      <c r="A1869" s="1" t="s">
        <v>1909</v>
      </c>
      <c r="B1869" s="2">
        <v>45131</v>
      </c>
      <c r="C1869" s="13" t="str">
        <f>TEXT(bbdd_Social_Media_Trends[[#This Row],[Post_Date]],"aaaa-mm")</f>
        <v>2023-07</v>
      </c>
      <c r="D1869" s="1" t="s">
        <v>12</v>
      </c>
      <c r="E1869" s="1" t="s">
        <v>52</v>
      </c>
      <c r="F1869" s="1" t="s">
        <v>32</v>
      </c>
      <c r="G1869" s="1" t="s">
        <v>50</v>
      </c>
      <c r="H1869">
        <v>3000891</v>
      </c>
      <c r="I1869">
        <v>433393</v>
      </c>
      <c r="J1869">
        <v>20337</v>
      </c>
      <c r="K1869">
        <v>17183</v>
      </c>
      <c r="L1869">
        <f>bbdd_Social_Media_Trends[[#This Row],[Likes]]+bbdd_Social_Media_Trends[[#This Row],[Shares]]+bbdd_Social_Media_Trends[[#This Row],[Comments]]</f>
        <v>470913</v>
      </c>
      <c r="M1869">
        <f>bbdd_Social_Media_Trends[[#This Row],[Interactions]]/bbdd_Social_Media_Trends[[#This Row],[Views]]</f>
        <v>0.15692439345514383</v>
      </c>
      <c r="N1869" s="1" t="s">
        <v>22</v>
      </c>
      <c r="O1869" s="4">
        <f t="shared" si="29"/>
        <v>0</v>
      </c>
    </row>
    <row r="1870" spans="1:15">
      <c r="A1870" s="1" t="s">
        <v>1910</v>
      </c>
      <c r="B1870" s="2">
        <v>45006</v>
      </c>
      <c r="C1870" s="13" t="str">
        <f>TEXT(bbdd_Social_Media_Trends[[#This Row],[Post_Date]],"aaaa-mm")</f>
        <v>2023-03</v>
      </c>
      <c r="D1870" s="1" t="s">
        <v>24</v>
      </c>
      <c r="E1870" s="1" t="s">
        <v>35</v>
      </c>
      <c r="F1870" s="1" t="s">
        <v>20</v>
      </c>
      <c r="G1870" s="1" t="s">
        <v>21</v>
      </c>
      <c r="H1870">
        <v>1298529</v>
      </c>
      <c r="I1870">
        <v>455513</v>
      </c>
      <c r="J1870">
        <v>45918</v>
      </c>
      <c r="K1870">
        <v>41015</v>
      </c>
      <c r="L1870">
        <f>bbdd_Social_Media_Trends[[#This Row],[Likes]]+bbdd_Social_Media_Trends[[#This Row],[Shares]]+bbdd_Social_Media_Trends[[#This Row],[Comments]]</f>
        <v>542446</v>
      </c>
      <c r="M1870">
        <f>bbdd_Social_Media_Trends[[#This Row],[Interactions]]/bbdd_Social_Media_Trends[[#This Row],[Views]]</f>
        <v>0.41773884141209017</v>
      </c>
      <c r="N1870" s="1" t="s">
        <v>16</v>
      </c>
      <c r="O1870" s="4">
        <f t="shared" si="29"/>
        <v>0</v>
      </c>
    </row>
    <row r="1871" spans="1:15">
      <c r="A1871" s="1" t="s">
        <v>1911</v>
      </c>
      <c r="B1871" s="2">
        <v>45286</v>
      </c>
      <c r="C1871" s="13" t="str">
        <f>TEXT(bbdd_Social_Media_Trends[[#This Row],[Post_Date]],"aaaa-mm")</f>
        <v>2023-12</v>
      </c>
      <c r="D1871" s="1" t="s">
        <v>27</v>
      </c>
      <c r="E1871" s="1" t="s">
        <v>39</v>
      </c>
      <c r="F1871" s="1" t="s">
        <v>14</v>
      </c>
      <c r="G1871" s="1" t="s">
        <v>44</v>
      </c>
      <c r="H1871">
        <v>489667</v>
      </c>
      <c r="I1871">
        <v>464385</v>
      </c>
      <c r="J1871">
        <v>79535</v>
      </c>
      <c r="K1871">
        <v>37291</v>
      </c>
      <c r="L1871">
        <f>bbdd_Social_Media_Trends[[#This Row],[Likes]]+bbdd_Social_Media_Trends[[#This Row],[Shares]]+bbdd_Social_Media_Trends[[#This Row],[Comments]]</f>
        <v>581211</v>
      </c>
      <c r="M1871">
        <f>bbdd_Social_Media_Trends[[#This Row],[Interactions]]/bbdd_Social_Media_Trends[[#This Row],[Views]]</f>
        <v>1.1869515405367321</v>
      </c>
      <c r="N1871" s="1" t="s">
        <v>16</v>
      </c>
      <c r="O1871" s="4">
        <f t="shared" si="29"/>
        <v>0</v>
      </c>
    </row>
    <row r="1872" spans="1:15">
      <c r="A1872" s="1" t="s">
        <v>1912</v>
      </c>
      <c r="B1872" s="2">
        <v>44611</v>
      </c>
      <c r="C1872" s="13" t="str">
        <f>TEXT(bbdd_Social_Media_Trends[[#This Row],[Post_Date]],"aaaa-mm")</f>
        <v>2022-02</v>
      </c>
      <c r="D1872" s="1" t="s">
        <v>24</v>
      </c>
      <c r="E1872" s="1" t="s">
        <v>59</v>
      </c>
      <c r="F1872" s="1" t="s">
        <v>32</v>
      </c>
      <c r="G1872" s="1" t="s">
        <v>50</v>
      </c>
      <c r="H1872">
        <v>3695445</v>
      </c>
      <c r="I1872">
        <v>78724</v>
      </c>
      <c r="J1872">
        <v>76615</v>
      </c>
      <c r="K1872">
        <v>4201</v>
      </c>
      <c r="L1872">
        <f>bbdd_Social_Media_Trends[[#This Row],[Likes]]+bbdd_Social_Media_Trends[[#This Row],[Shares]]+bbdd_Social_Media_Trends[[#This Row],[Comments]]</f>
        <v>159540</v>
      </c>
      <c r="M1872">
        <f>bbdd_Social_Media_Trends[[#This Row],[Interactions]]/bbdd_Social_Media_Trends[[#This Row],[Views]]</f>
        <v>4.3172067234122008E-2</v>
      </c>
      <c r="N1872" s="1" t="s">
        <v>29</v>
      </c>
      <c r="O1872" s="4">
        <f t="shared" si="29"/>
        <v>0</v>
      </c>
    </row>
    <row r="1873" spans="1:15">
      <c r="A1873" s="1" t="s">
        <v>1913</v>
      </c>
      <c r="B1873" s="2">
        <v>44811</v>
      </c>
      <c r="C1873" s="13" t="str">
        <f>TEXT(bbdd_Social_Media_Trends[[#This Row],[Post_Date]],"aaaa-mm")</f>
        <v>2022-09</v>
      </c>
      <c r="D1873" s="1" t="s">
        <v>18</v>
      </c>
      <c r="E1873" s="1" t="s">
        <v>57</v>
      </c>
      <c r="F1873" s="1" t="s">
        <v>20</v>
      </c>
      <c r="G1873" s="1" t="s">
        <v>21</v>
      </c>
      <c r="H1873">
        <v>301575</v>
      </c>
      <c r="I1873">
        <v>492868</v>
      </c>
      <c r="J1873">
        <v>95534</v>
      </c>
      <c r="K1873">
        <v>42034</v>
      </c>
      <c r="L1873">
        <f>bbdd_Social_Media_Trends[[#This Row],[Likes]]+bbdd_Social_Media_Trends[[#This Row],[Shares]]+bbdd_Social_Media_Trends[[#This Row],[Comments]]</f>
        <v>630436</v>
      </c>
      <c r="M1873">
        <f>bbdd_Social_Media_Trends[[#This Row],[Interactions]]/bbdd_Social_Media_Trends[[#This Row],[Views]]</f>
        <v>2.0904783221420873</v>
      </c>
      <c r="N1873" s="1" t="s">
        <v>16</v>
      </c>
      <c r="O1873" s="4">
        <f t="shared" si="29"/>
        <v>0</v>
      </c>
    </row>
    <row r="1874" spans="1:15">
      <c r="A1874" s="1" t="s">
        <v>1914</v>
      </c>
      <c r="B1874" s="2">
        <v>45244</v>
      </c>
      <c r="C1874" s="13" t="str">
        <f>TEXT(bbdd_Social_Media_Trends[[#This Row],[Post_Date]],"aaaa-mm")</f>
        <v>2023-11</v>
      </c>
      <c r="D1874" s="1" t="s">
        <v>27</v>
      </c>
      <c r="E1874" s="1" t="s">
        <v>31</v>
      </c>
      <c r="F1874" s="1" t="s">
        <v>41</v>
      </c>
      <c r="G1874" s="1" t="s">
        <v>28</v>
      </c>
      <c r="H1874">
        <v>4571766</v>
      </c>
      <c r="I1874">
        <v>372276</v>
      </c>
      <c r="J1874">
        <v>47001</v>
      </c>
      <c r="K1874">
        <v>9417</v>
      </c>
      <c r="L1874">
        <f>bbdd_Social_Media_Trends[[#This Row],[Likes]]+bbdd_Social_Media_Trends[[#This Row],[Shares]]+bbdd_Social_Media_Trends[[#This Row],[Comments]]</f>
        <v>428694</v>
      </c>
      <c r="M1874">
        <f>bbdd_Social_Media_Trends[[#This Row],[Interactions]]/bbdd_Social_Media_Trends[[#This Row],[Views]]</f>
        <v>9.3769891109912448E-2</v>
      </c>
      <c r="N1874" s="1" t="s">
        <v>29</v>
      </c>
      <c r="O1874" s="4">
        <f t="shared" si="29"/>
        <v>0</v>
      </c>
    </row>
    <row r="1875" spans="1:15">
      <c r="A1875" s="1" t="s">
        <v>1915</v>
      </c>
      <c r="B1875" s="2">
        <v>44903</v>
      </c>
      <c r="C1875" s="13" t="str">
        <f>TEXT(bbdd_Social_Media_Trends[[#This Row],[Post_Date]],"aaaa-mm")</f>
        <v>2022-12</v>
      </c>
      <c r="D1875" s="1" t="s">
        <v>18</v>
      </c>
      <c r="E1875" s="1" t="s">
        <v>35</v>
      </c>
      <c r="F1875" s="1" t="s">
        <v>36</v>
      </c>
      <c r="G1875" s="1" t="s">
        <v>50</v>
      </c>
      <c r="H1875">
        <v>4918275</v>
      </c>
      <c r="I1875">
        <v>335200</v>
      </c>
      <c r="J1875">
        <v>77799</v>
      </c>
      <c r="K1875">
        <v>37203</v>
      </c>
      <c r="L1875">
        <f>bbdd_Social_Media_Trends[[#This Row],[Likes]]+bbdd_Social_Media_Trends[[#This Row],[Shares]]+bbdd_Social_Media_Trends[[#This Row],[Comments]]</f>
        <v>450202</v>
      </c>
      <c r="M1875">
        <f>bbdd_Social_Media_Trends[[#This Row],[Interactions]]/bbdd_Social_Media_Trends[[#This Row],[Views]]</f>
        <v>9.1536565157499333E-2</v>
      </c>
      <c r="N1875" s="1" t="s">
        <v>16</v>
      </c>
      <c r="O1875" s="4">
        <f t="shared" si="29"/>
        <v>0</v>
      </c>
    </row>
    <row r="1876" spans="1:15">
      <c r="A1876" s="1" t="s">
        <v>1916</v>
      </c>
      <c r="B1876" s="2">
        <v>44676</v>
      </c>
      <c r="C1876" s="13" t="str">
        <f>TEXT(bbdd_Social_Media_Trends[[#This Row],[Post_Date]],"aaaa-mm")</f>
        <v>2022-04</v>
      </c>
      <c r="D1876" s="1" t="s">
        <v>12</v>
      </c>
      <c r="E1876" s="1" t="s">
        <v>31</v>
      </c>
      <c r="F1876" s="1" t="s">
        <v>36</v>
      </c>
      <c r="G1876" s="1" t="s">
        <v>15</v>
      </c>
      <c r="H1876">
        <v>1971595</v>
      </c>
      <c r="I1876">
        <v>434230</v>
      </c>
      <c r="J1876">
        <v>19189</v>
      </c>
      <c r="K1876">
        <v>23843</v>
      </c>
      <c r="L1876">
        <f>bbdd_Social_Media_Trends[[#This Row],[Likes]]+bbdd_Social_Media_Trends[[#This Row],[Shares]]+bbdd_Social_Media_Trends[[#This Row],[Comments]]</f>
        <v>477262</v>
      </c>
      <c r="M1876">
        <f>bbdd_Social_Media_Trends[[#This Row],[Interactions]]/bbdd_Social_Media_Trends[[#This Row],[Views]]</f>
        <v>0.24206898475599706</v>
      </c>
      <c r="N1876" s="1" t="s">
        <v>29</v>
      </c>
      <c r="O1876" s="4">
        <f t="shared" si="29"/>
        <v>0</v>
      </c>
    </row>
    <row r="1877" spans="1:15">
      <c r="A1877" s="1" t="s">
        <v>1917</v>
      </c>
      <c r="B1877" s="2">
        <v>45258</v>
      </c>
      <c r="C1877" s="13" t="str">
        <f>TEXT(bbdd_Social_Media_Trends[[#This Row],[Post_Date]],"aaaa-mm")</f>
        <v>2023-11</v>
      </c>
      <c r="D1877" s="1" t="s">
        <v>18</v>
      </c>
      <c r="E1877" s="1" t="s">
        <v>46</v>
      </c>
      <c r="F1877" s="1" t="s">
        <v>32</v>
      </c>
      <c r="G1877" s="1" t="s">
        <v>50</v>
      </c>
      <c r="H1877">
        <v>4914449</v>
      </c>
      <c r="I1877">
        <v>262719</v>
      </c>
      <c r="J1877">
        <v>19486</v>
      </c>
      <c r="K1877">
        <v>33696</v>
      </c>
      <c r="L1877">
        <f>bbdd_Social_Media_Trends[[#This Row],[Likes]]+bbdd_Social_Media_Trends[[#This Row],[Shares]]+bbdd_Social_Media_Trends[[#This Row],[Comments]]</f>
        <v>315901</v>
      </c>
      <c r="M1877">
        <f>bbdd_Social_Media_Trends[[#This Row],[Interactions]]/bbdd_Social_Media_Trends[[#This Row],[Views]]</f>
        <v>6.4280044415966062E-2</v>
      </c>
      <c r="N1877" s="1" t="s">
        <v>29</v>
      </c>
      <c r="O1877" s="4">
        <f t="shared" si="29"/>
        <v>0</v>
      </c>
    </row>
    <row r="1878" spans="1:15">
      <c r="A1878" s="1" t="s">
        <v>1918</v>
      </c>
      <c r="B1878" s="2">
        <v>45125</v>
      </c>
      <c r="C1878" s="13" t="str">
        <f>TEXT(bbdd_Social_Media_Trends[[#This Row],[Post_Date]],"aaaa-mm")</f>
        <v>2023-07</v>
      </c>
      <c r="D1878" s="1" t="s">
        <v>24</v>
      </c>
      <c r="E1878" s="1" t="s">
        <v>13</v>
      </c>
      <c r="F1878" s="1" t="s">
        <v>32</v>
      </c>
      <c r="G1878" s="1" t="s">
        <v>21</v>
      </c>
      <c r="H1878">
        <v>1181290</v>
      </c>
      <c r="I1878">
        <v>228496</v>
      </c>
      <c r="J1878">
        <v>23867</v>
      </c>
      <c r="K1878">
        <v>2977</v>
      </c>
      <c r="L1878">
        <f>bbdd_Social_Media_Trends[[#This Row],[Likes]]+bbdd_Social_Media_Trends[[#This Row],[Shares]]+bbdd_Social_Media_Trends[[#This Row],[Comments]]</f>
        <v>255340</v>
      </c>
      <c r="M1878">
        <f>bbdd_Social_Media_Trends[[#This Row],[Interactions]]/bbdd_Social_Media_Trends[[#This Row],[Views]]</f>
        <v>0.21615352707633181</v>
      </c>
      <c r="N1878" s="1" t="s">
        <v>16</v>
      </c>
      <c r="O1878" s="4">
        <f t="shared" si="29"/>
        <v>0</v>
      </c>
    </row>
    <row r="1879" spans="1:15">
      <c r="A1879" s="1" t="s">
        <v>1919</v>
      </c>
      <c r="B1879" s="2">
        <v>44982</v>
      </c>
      <c r="C1879" s="13" t="str">
        <f>TEXT(bbdd_Social_Media_Trends[[#This Row],[Post_Date]],"aaaa-mm")</f>
        <v>2023-02</v>
      </c>
      <c r="D1879" s="1" t="s">
        <v>27</v>
      </c>
      <c r="E1879" s="1" t="s">
        <v>19</v>
      </c>
      <c r="F1879" s="1" t="s">
        <v>36</v>
      </c>
      <c r="G1879" s="1" t="s">
        <v>21</v>
      </c>
      <c r="H1879">
        <v>990147</v>
      </c>
      <c r="I1879">
        <v>219960</v>
      </c>
      <c r="J1879">
        <v>25706</v>
      </c>
      <c r="K1879">
        <v>45138</v>
      </c>
      <c r="L1879">
        <f>bbdd_Social_Media_Trends[[#This Row],[Likes]]+bbdd_Social_Media_Trends[[#This Row],[Shares]]+bbdd_Social_Media_Trends[[#This Row],[Comments]]</f>
        <v>290804</v>
      </c>
      <c r="M1879">
        <f>bbdd_Social_Media_Trends[[#This Row],[Interactions]]/bbdd_Social_Media_Trends[[#This Row],[Views]]</f>
        <v>0.29369780446741744</v>
      </c>
      <c r="N1879" s="1" t="s">
        <v>22</v>
      </c>
      <c r="O1879" s="4">
        <f t="shared" si="29"/>
        <v>0</v>
      </c>
    </row>
    <row r="1880" spans="1:15">
      <c r="A1880" s="1" t="s">
        <v>1920</v>
      </c>
      <c r="B1880" s="2">
        <v>45171</v>
      </c>
      <c r="C1880" s="13" t="str">
        <f>TEXT(bbdd_Social_Media_Trends[[#This Row],[Post_Date]],"aaaa-mm")</f>
        <v>2023-09</v>
      </c>
      <c r="D1880" s="1" t="s">
        <v>18</v>
      </c>
      <c r="E1880" s="1" t="s">
        <v>59</v>
      </c>
      <c r="F1880" s="1" t="s">
        <v>36</v>
      </c>
      <c r="G1880" s="1" t="s">
        <v>28</v>
      </c>
      <c r="H1880">
        <v>1268878</v>
      </c>
      <c r="I1880">
        <v>234893</v>
      </c>
      <c r="J1880">
        <v>38551</v>
      </c>
      <c r="K1880">
        <v>46517</v>
      </c>
      <c r="L1880">
        <f>bbdd_Social_Media_Trends[[#This Row],[Likes]]+bbdd_Social_Media_Trends[[#This Row],[Shares]]+bbdd_Social_Media_Trends[[#This Row],[Comments]]</f>
        <v>319961</v>
      </c>
      <c r="M1880">
        <f>bbdd_Social_Media_Trends[[#This Row],[Interactions]]/bbdd_Social_Media_Trends[[#This Row],[Views]]</f>
        <v>0.25216057020454291</v>
      </c>
      <c r="N1880" s="1" t="s">
        <v>22</v>
      </c>
      <c r="O1880" s="4">
        <f t="shared" si="29"/>
        <v>0</v>
      </c>
    </row>
    <row r="1881" spans="1:15">
      <c r="A1881" s="1" t="s">
        <v>1921</v>
      </c>
      <c r="B1881" s="2">
        <v>44864</v>
      </c>
      <c r="C1881" s="13" t="str">
        <f>TEXT(bbdd_Social_Media_Trends[[#This Row],[Post_Date]],"aaaa-mm")</f>
        <v>2022-10</v>
      </c>
      <c r="D1881" s="1" t="s">
        <v>12</v>
      </c>
      <c r="E1881" s="1" t="s">
        <v>52</v>
      </c>
      <c r="F1881" s="1" t="s">
        <v>20</v>
      </c>
      <c r="G1881" s="1" t="s">
        <v>37</v>
      </c>
      <c r="H1881">
        <v>2533247</v>
      </c>
      <c r="I1881">
        <v>4775</v>
      </c>
      <c r="J1881">
        <v>13471</v>
      </c>
      <c r="K1881">
        <v>25118</v>
      </c>
      <c r="L1881">
        <f>bbdd_Social_Media_Trends[[#This Row],[Likes]]+bbdd_Social_Media_Trends[[#This Row],[Shares]]+bbdd_Social_Media_Trends[[#This Row],[Comments]]</f>
        <v>43364</v>
      </c>
      <c r="M1881">
        <f>bbdd_Social_Media_Trends[[#This Row],[Interactions]]/bbdd_Social_Media_Trends[[#This Row],[Views]]</f>
        <v>1.7117951782830494E-2</v>
      </c>
      <c r="N1881" s="1" t="s">
        <v>29</v>
      </c>
      <c r="O1881" s="4">
        <f t="shared" si="29"/>
        <v>0</v>
      </c>
    </row>
    <row r="1882" spans="1:15">
      <c r="A1882" s="1" t="s">
        <v>1922</v>
      </c>
      <c r="B1882" s="2">
        <v>44689</v>
      </c>
      <c r="C1882" s="13" t="str">
        <f>TEXT(bbdd_Social_Media_Trends[[#This Row],[Post_Date]],"aaaa-mm")</f>
        <v>2022-05</v>
      </c>
      <c r="D1882" s="1" t="s">
        <v>24</v>
      </c>
      <c r="E1882" s="1" t="s">
        <v>19</v>
      </c>
      <c r="F1882" s="1" t="s">
        <v>32</v>
      </c>
      <c r="G1882" s="1" t="s">
        <v>28</v>
      </c>
      <c r="H1882">
        <v>601927</v>
      </c>
      <c r="I1882">
        <v>18643</v>
      </c>
      <c r="J1882">
        <v>53816</v>
      </c>
      <c r="K1882">
        <v>2804</v>
      </c>
      <c r="L1882">
        <f>bbdd_Social_Media_Trends[[#This Row],[Likes]]+bbdd_Social_Media_Trends[[#This Row],[Shares]]+bbdd_Social_Media_Trends[[#This Row],[Comments]]</f>
        <v>75263</v>
      </c>
      <c r="M1882">
        <f>bbdd_Social_Media_Trends[[#This Row],[Interactions]]/bbdd_Social_Media_Trends[[#This Row],[Views]]</f>
        <v>0.12503675694893235</v>
      </c>
      <c r="N1882" s="1" t="s">
        <v>22</v>
      </c>
      <c r="O1882" s="4">
        <f t="shared" si="29"/>
        <v>0</v>
      </c>
    </row>
    <row r="1883" spans="1:15">
      <c r="A1883" s="1" t="s">
        <v>1923</v>
      </c>
      <c r="B1883" s="2">
        <v>44937</v>
      </c>
      <c r="C1883" s="13" t="str">
        <f>TEXT(bbdd_Social_Media_Trends[[#This Row],[Post_Date]],"aaaa-mm")</f>
        <v>2023-01</v>
      </c>
      <c r="D1883" s="1" t="s">
        <v>27</v>
      </c>
      <c r="E1883" s="1" t="s">
        <v>13</v>
      </c>
      <c r="F1883" s="1" t="s">
        <v>32</v>
      </c>
      <c r="G1883" s="1" t="s">
        <v>37</v>
      </c>
      <c r="H1883">
        <v>4995973</v>
      </c>
      <c r="I1883">
        <v>392551</v>
      </c>
      <c r="J1883">
        <v>86164</v>
      </c>
      <c r="K1883">
        <v>31055</v>
      </c>
      <c r="L1883">
        <f>bbdd_Social_Media_Trends[[#This Row],[Likes]]+bbdd_Social_Media_Trends[[#This Row],[Shares]]+bbdd_Social_Media_Trends[[#This Row],[Comments]]</f>
        <v>509770</v>
      </c>
      <c r="M1883">
        <f>bbdd_Social_Media_Trends[[#This Row],[Interactions]]/bbdd_Social_Media_Trends[[#This Row],[Views]]</f>
        <v>0.10203617993932312</v>
      </c>
      <c r="N1883" s="1" t="s">
        <v>16</v>
      </c>
      <c r="O1883" s="4">
        <f t="shared" si="29"/>
        <v>0</v>
      </c>
    </row>
    <row r="1884" spans="1:15">
      <c r="A1884" s="1" t="s">
        <v>1924</v>
      </c>
      <c r="B1884" s="2">
        <v>44962</v>
      </c>
      <c r="C1884" s="13" t="str">
        <f>TEXT(bbdd_Social_Media_Trends[[#This Row],[Post_Date]],"aaaa-mm")</f>
        <v>2023-02</v>
      </c>
      <c r="D1884" s="1" t="s">
        <v>12</v>
      </c>
      <c r="E1884" s="1" t="s">
        <v>46</v>
      </c>
      <c r="F1884" s="1" t="s">
        <v>20</v>
      </c>
      <c r="G1884" s="1" t="s">
        <v>50</v>
      </c>
      <c r="H1884">
        <v>758897</v>
      </c>
      <c r="I1884">
        <v>484797</v>
      </c>
      <c r="J1884">
        <v>85360</v>
      </c>
      <c r="K1884">
        <v>28431</v>
      </c>
      <c r="L1884">
        <f>bbdd_Social_Media_Trends[[#This Row],[Likes]]+bbdd_Social_Media_Trends[[#This Row],[Shares]]+bbdd_Social_Media_Trends[[#This Row],[Comments]]</f>
        <v>598588</v>
      </c>
      <c r="M1884">
        <f>bbdd_Social_Media_Trends[[#This Row],[Interactions]]/bbdd_Social_Media_Trends[[#This Row],[Views]]</f>
        <v>0.78876053008511038</v>
      </c>
      <c r="N1884" s="1" t="s">
        <v>16</v>
      </c>
      <c r="O1884" s="4">
        <f t="shared" si="29"/>
        <v>0</v>
      </c>
    </row>
    <row r="1885" spans="1:15">
      <c r="A1885" s="1" t="s">
        <v>1925</v>
      </c>
      <c r="B1885" s="2">
        <v>44648</v>
      </c>
      <c r="C1885" s="13" t="str">
        <f>TEXT(bbdd_Social_Media_Trends[[#This Row],[Post_Date]],"aaaa-mm")</f>
        <v>2022-03</v>
      </c>
      <c r="D1885" s="1" t="s">
        <v>24</v>
      </c>
      <c r="E1885" s="1" t="s">
        <v>35</v>
      </c>
      <c r="F1885" s="1" t="s">
        <v>41</v>
      </c>
      <c r="G1885" s="1" t="s">
        <v>25</v>
      </c>
      <c r="H1885">
        <v>4821034</v>
      </c>
      <c r="I1885">
        <v>182518</v>
      </c>
      <c r="J1885">
        <v>97479</v>
      </c>
      <c r="K1885">
        <v>48134</v>
      </c>
      <c r="L1885">
        <f>bbdd_Social_Media_Trends[[#This Row],[Likes]]+bbdd_Social_Media_Trends[[#This Row],[Shares]]+bbdd_Social_Media_Trends[[#This Row],[Comments]]</f>
        <v>328131</v>
      </c>
      <c r="M1885">
        <f>bbdd_Social_Media_Trends[[#This Row],[Interactions]]/bbdd_Social_Media_Trends[[#This Row],[Views]]</f>
        <v>6.806237002269637E-2</v>
      </c>
      <c r="N1885" s="1" t="s">
        <v>16</v>
      </c>
      <c r="O1885" s="4">
        <f t="shared" si="29"/>
        <v>0</v>
      </c>
    </row>
    <row r="1886" spans="1:15">
      <c r="A1886" s="1" t="s">
        <v>1926</v>
      </c>
      <c r="B1886" s="2">
        <v>44685</v>
      </c>
      <c r="C1886" s="13" t="str">
        <f>TEXT(bbdd_Social_Media_Trends[[#This Row],[Post_Date]],"aaaa-mm")</f>
        <v>2022-05</v>
      </c>
      <c r="D1886" s="1" t="s">
        <v>27</v>
      </c>
      <c r="E1886" s="1" t="s">
        <v>57</v>
      </c>
      <c r="F1886" s="1" t="s">
        <v>14</v>
      </c>
      <c r="G1886" s="1" t="s">
        <v>60</v>
      </c>
      <c r="H1886">
        <v>1995022</v>
      </c>
      <c r="I1886">
        <v>332925</v>
      </c>
      <c r="J1886">
        <v>75328</v>
      </c>
      <c r="K1886">
        <v>31499</v>
      </c>
      <c r="L1886">
        <f>bbdd_Social_Media_Trends[[#This Row],[Likes]]+bbdd_Social_Media_Trends[[#This Row],[Shares]]+bbdd_Social_Media_Trends[[#This Row],[Comments]]</f>
        <v>439752</v>
      </c>
      <c r="M1886">
        <f>bbdd_Social_Media_Trends[[#This Row],[Interactions]]/bbdd_Social_Media_Trends[[#This Row],[Views]]</f>
        <v>0.2204246369212971</v>
      </c>
      <c r="N1886" s="1" t="s">
        <v>29</v>
      </c>
      <c r="O1886" s="4">
        <f t="shared" si="29"/>
        <v>0</v>
      </c>
    </row>
    <row r="1887" spans="1:15">
      <c r="A1887" s="1" t="s">
        <v>1927</v>
      </c>
      <c r="B1887" s="2">
        <v>45282</v>
      </c>
      <c r="C1887" s="13" t="str">
        <f>TEXT(bbdd_Social_Media_Trends[[#This Row],[Post_Date]],"aaaa-mm")</f>
        <v>2023-12</v>
      </c>
      <c r="D1887" s="1" t="s">
        <v>18</v>
      </c>
      <c r="E1887" s="1" t="s">
        <v>13</v>
      </c>
      <c r="F1887" s="1" t="s">
        <v>47</v>
      </c>
      <c r="G1887" s="1" t="s">
        <v>50</v>
      </c>
      <c r="H1887">
        <v>849631</v>
      </c>
      <c r="I1887">
        <v>341563</v>
      </c>
      <c r="J1887">
        <v>84777</v>
      </c>
      <c r="K1887">
        <v>14097</v>
      </c>
      <c r="L1887">
        <f>bbdd_Social_Media_Trends[[#This Row],[Likes]]+bbdd_Social_Media_Trends[[#This Row],[Shares]]+bbdd_Social_Media_Trends[[#This Row],[Comments]]</f>
        <v>440437</v>
      </c>
      <c r="M1887">
        <f>bbdd_Social_Media_Trends[[#This Row],[Interactions]]/bbdd_Social_Media_Trends[[#This Row],[Views]]</f>
        <v>0.51838621707541277</v>
      </c>
      <c r="N1887" s="1" t="s">
        <v>16</v>
      </c>
      <c r="O1887" s="4">
        <f t="shared" si="29"/>
        <v>0</v>
      </c>
    </row>
    <row r="1888" spans="1:15">
      <c r="A1888" s="1" t="s">
        <v>1928</v>
      </c>
      <c r="B1888" s="2">
        <v>44565</v>
      </c>
      <c r="C1888" s="13" t="str">
        <f>TEXT(bbdd_Social_Media_Trends[[#This Row],[Post_Date]],"aaaa-mm")</f>
        <v>2022-01</v>
      </c>
      <c r="D1888" s="1" t="s">
        <v>27</v>
      </c>
      <c r="E1888" s="1" t="s">
        <v>57</v>
      </c>
      <c r="F1888" s="1" t="s">
        <v>36</v>
      </c>
      <c r="G1888" s="1" t="s">
        <v>25</v>
      </c>
      <c r="H1888">
        <v>320605</v>
      </c>
      <c r="I1888">
        <v>273315</v>
      </c>
      <c r="J1888">
        <v>66056</v>
      </c>
      <c r="K1888">
        <v>8941</v>
      </c>
      <c r="L1888">
        <f>bbdd_Social_Media_Trends[[#This Row],[Likes]]+bbdd_Social_Media_Trends[[#This Row],[Shares]]+bbdd_Social_Media_Trends[[#This Row],[Comments]]</f>
        <v>348312</v>
      </c>
      <c r="M1888">
        <f>bbdd_Social_Media_Trends[[#This Row],[Interactions]]/bbdd_Social_Media_Trends[[#This Row],[Views]]</f>
        <v>1.0864209853246207</v>
      </c>
      <c r="N1888" s="1" t="s">
        <v>22</v>
      </c>
      <c r="O1888" s="4">
        <f t="shared" si="29"/>
        <v>0</v>
      </c>
    </row>
    <row r="1889" spans="1:15">
      <c r="A1889" s="1" t="s">
        <v>1929</v>
      </c>
      <c r="B1889" s="2">
        <v>44614</v>
      </c>
      <c r="C1889" s="13" t="str">
        <f>TEXT(bbdd_Social_Media_Trends[[#This Row],[Post_Date]],"aaaa-mm")</f>
        <v>2022-02</v>
      </c>
      <c r="D1889" s="1" t="s">
        <v>27</v>
      </c>
      <c r="E1889" s="1" t="s">
        <v>13</v>
      </c>
      <c r="F1889" s="1" t="s">
        <v>20</v>
      </c>
      <c r="G1889" s="1" t="s">
        <v>28</v>
      </c>
      <c r="H1889">
        <v>4007218</v>
      </c>
      <c r="I1889">
        <v>440738</v>
      </c>
      <c r="J1889">
        <v>42840</v>
      </c>
      <c r="K1889">
        <v>6434</v>
      </c>
      <c r="L1889">
        <f>bbdd_Social_Media_Trends[[#This Row],[Likes]]+bbdd_Social_Media_Trends[[#This Row],[Shares]]+bbdd_Social_Media_Trends[[#This Row],[Comments]]</f>
        <v>490012</v>
      </c>
      <c r="M1889">
        <f>bbdd_Social_Media_Trends[[#This Row],[Interactions]]/bbdd_Social_Media_Trends[[#This Row],[Views]]</f>
        <v>0.12228234151473666</v>
      </c>
      <c r="N1889" s="1" t="s">
        <v>16</v>
      </c>
      <c r="O1889" s="4">
        <f t="shared" si="29"/>
        <v>0</v>
      </c>
    </row>
    <row r="1890" spans="1:15">
      <c r="A1890" s="1" t="s">
        <v>1930</v>
      </c>
      <c r="B1890" s="2">
        <v>44737</v>
      </c>
      <c r="C1890" s="13" t="str">
        <f>TEXT(bbdd_Social_Media_Trends[[#This Row],[Post_Date]],"aaaa-mm")</f>
        <v>2022-06</v>
      </c>
      <c r="D1890" s="1" t="s">
        <v>27</v>
      </c>
      <c r="E1890" s="1" t="s">
        <v>31</v>
      </c>
      <c r="F1890" s="1" t="s">
        <v>36</v>
      </c>
      <c r="G1890" s="1" t="s">
        <v>37</v>
      </c>
      <c r="H1890">
        <v>828943</v>
      </c>
      <c r="I1890">
        <v>491125</v>
      </c>
      <c r="J1890">
        <v>88275</v>
      </c>
      <c r="K1890">
        <v>10440</v>
      </c>
      <c r="L1890">
        <f>bbdd_Social_Media_Trends[[#This Row],[Likes]]+bbdd_Social_Media_Trends[[#This Row],[Shares]]+bbdd_Social_Media_Trends[[#This Row],[Comments]]</f>
        <v>589840</v>
      </c>
      <c r="M1890">
        <f>bbdd_Social_Media_Trends[[#This Row],[Interactions]]/bbdd_Social_Media_Trends[[#This Row],[Views]]</f>
        <v>0.71155676566422543</v>
      </c>
      <c r="N1890" s="1" t="s">
        <v>29</v>
      </c>
      <c r="O1890" s="4">
        <f t="shared" si="29"/>
        <v>0</v>
      </c>
    </row>
    <row r="1891" spans="1:15">
      <c r="A1891" s="1" t="s">
        <v>1931</v>
      </c>
      <c r="B1891" s="2">
        <v>44572</v>
      </c>
      <c r="C1891" s="13" t="str">
        <f>TEXT(bbdd_Social_Media_Trends[[#This Row],[Post_Date]],"aaaa-mm")</f>
        <v>2022-01</v>
      </c>
      <c r="D1891" s="1" t="s">
        <v>12</v>
      </c>
      <c r="E1891" s="1" t="s">
        <v>49</v>
      </c>
      <c r="F1891" s="1" t="s">
        <v>20</v>
      </c>
      <c r="G1891" s="1" t="s">
        <v>25</v>
      </c>
      <c r="H1891">
        <v>2005876</v>
      </c>
      <c r="I1891">
        <v>221371</v>
      </c>
      <c r="J1891">
        <v>29199</v>
      </c>
      <c r="K1891">
        <v>3389</v>
      </c>
      <c r="L1891">
        <f>bbdd_Social_Media_Trends[[#This Row],[Likes]]+bbdd_Social_Media_Trends[[#This Row],[Shares]]+bbdd_Social_Media_Trends[[#This Row],[Comments]]</f>
        <v>253959</v>
      </c>
      <c r="M1891">
        <f>bbdd_Social_Media_Trends[[#This Row],[Interactions]]/bbdd_Social_Media_Trends[[#This Row],[Views]]</f>
        <v>0.12660752708542303</v>
      </c>
      <c r="N1891" s="1" t="s">
        <v>16</v>
      </c>
      <c r="O1891" s="4">
        <f t="shared" si="29"/>
        <v>0</v>
      </c>
    </row>
    <row r="1892" spans="1:15">
      <c r="A1892" s="1" t="s">
        <v>1932</v>
      </c>
      <c r="B1892" s="2">
        <v>45255</v>
      </c>
      <c r="C1892" s="13" t="str">
        <f>TEXT(bbdd_Social_Media_Trends[[#This Row],[Post_Date]],"aaaa-mm")</f>
        <v>2023-11</v>
      </c>
      <c r="D1892" s="1" t="s">
        <v>27</v>
      </c>
      <c r="E1892" s="1" t="s">
        <v>52</v>
      </c>
      <c r="F1892" s="1" t="s">
        <v>20</v>
      </c>
      <c r="G1892" s="1" t="s">
        <v>28</v>
      </c>
      <c r="H1892">
        <v>4256166</v>
      </c>
      <c r="I1892">
        <v>391217</v>
      </c>
      <c r="J1892">
        <v>1492</v>
      </c>
      <c r="K1892">
        <v>5070</v>
      </c>
      <c r="L1892">
        <f>bbdd_Social_Media_Trends[[#This Row],[Likes]]+bbdd_Social_Media_Trends[[#This Row],[Shares]]+bbdd_Social_Media_Trends[[#This Row],[Comments]]</f>
        <v>397779</v>
      </c>
      <c r="M1892">
        <f>bbdd_Social_Media_Trends[[#This Row],[Interactions]]/bbdd_Social_Media_Trends[[#This Row],[Views]]</f>
        <v>9.345946563174462E-2</v>
      </c>
      <c r="N1892" s="1" t="s">
        <v>16</v>
      </c>
      <c r="O1892" s="4">
        <f t="shared" si="29"/>
        <v>0</v>
      </c>
    </row>
    <row r="1893" spans="1:15">
      <c r="A1893" s="1" t="s">
        <v>1933</v>
      </c>
      <c r="B1893" s="2">
        <v>45205</v>
      </c>
      <c r="C1893" s="13" t="str">
        <f>TEXT(bbdd_Social_Media_Trends[[#This Row],[Post_Date]],"aaaa-mm")</f>
        <v>2023-10</v>
      </c>
      <c r="D1893" s="1" t="s">
        <v>12</v>
      </c>
      <c r="E1893" s="1" t="s">
        <v>57</v>
      </c>
      <c r="F1893" s="1" t="s">
        <v>14</v>
      </c>
      <c r="G1893" s="1" t="s">
        <v>44</v>
      </c>
      <c r="H1893">
        <v>3900994</v>
      </c>
      <c r="I1893">
        <v>126234</v>
      </c>
      <c r="J1893">
        <v>4800</v>
      </c>
      <c r="K1893">
        <v>42985</v>
      </c>
      <c r="L1893">
        <f>bbdd_Social_Media_Trends[[#This Row],[Likes]]+bbdd_Social_Media_Trends[[#This Row],[Shares]]+bbdd_Social_Media_Trends[[#This Row],[Comments]]</f>
        <v>174019</v>
      </c>
      <c r="M1893">
        <f>bbdd_Social_Media_Trends[[#This Row],[Interactions]]/bbdd_Social_Media_Trends[[#This Row],[Views]]</f>
        <v>4.4608886863194357E-2</v>
      </c>
      <c r="N1893" s="1" t="s">
        <v>29</v>
      </c>
      <c r="O1893" s="4">
        <f t="shared" si="29"/>
        <v>0</v>
      </c>
    </row>
    <row r="1894" spans="1:15">
      <c r="A1894" s="1" t="s">
        <v>1934</v>
      </c>
      <c r="B1894" s="2">
        <v>44709</v>
      </c>
      <c r="C1894" s="13" t="str">
        <f>TEXT(bbdd_Social_Media_Trends[[#This Row],[Post_Date]],"aaaa-mm")</f>
        <v>2022-05</v>
      </c>
      <c r="D1894" s="1" t="s">
        <v>18</v>
      </c>
      <c r="E1894" s="1" t="s">
        <v>39</v>
      </c>
      <c r="F1894" s="1" t="s">
        <v>41</v>
      </c>
      <c r="G1894" s="1" t="s">
        <v>25</v>
      </c>
      <c r="H1894">
        <v>503394</v>
      </c>
      <c r="I1894">
        <v>495368</v>
      </c>
      <c r="J1894">
        <v>92691</v>
      </c>
      <c r="K1894">
        <v>9122</v>
      </c>
      <c r="L1894">
        <f>bbdd_Social_Media_Trends[[#This Row],[Likes]]+bbdd_Social_Media_Trends[[#This Row],[Shares]]+bbdd_Social_Media_Trends[[#This Row],[Comments]]</f>
        <v>597181</v>
      </c>
      <c r="M1894">
        <f>bbdd_Social_Media_Trends[[#This Row],[Interactions]]/bbdd_Social_Media_Trends[[#This Row],[Views]]</f>
        <v>1.186309332252669</v>
      </c>
      <c r="N1894" s="1" t="s">
        <v>29</v>
      </c>
      <c r="O1894" s="4">
        <f t="shared" si="29"/>
        <v>0</v>
      </c>
    </row>
    <row r="1895" spans="1:15">
      <c r="A1895" s="1" t="s">
        <v>1935</v>
      </c>
      <c r="B1895" s="2">
        <v>44948</v>
      </c>
      <c r="C1895" s="13" t="str">
        <f>TEXT(bbdd_Social_Media_Trends[[#This Row],[Post_Date]],"aaaa-mm")</f>
        <v>2023-01</v>
      </c>
      <c r="D1895" s="1" t="s">
        <v>18</v>
      </c>
      <c r="E1895" s="1" t="s">
        <v>31</v>
      </c>
      <c r="F1895" s="1" t="s">
        <v>14</v>
      </c>
      <c r="G1895" s="1" t="s">
        <v>60</v>
      </c>
      <c r="H1895">
        <v>1160169</v>
      </c>
      <c r="I1895">
        <v>74584</v>
      </c>
      <c r="J1895">
        <v>94280</v>
      </c>
      <c r="K1895">
        <v>40793</v>
      </c>
      <c r="L1895">
        <f>bbdd_Social_Media_Trends[[#This Row],[Likes]]+bbdd_Social_Media_Trends[[#This Row],[Shares]]+bbdd_Social_Media_Trends[[#This Row],[Comments]]</f>
        <v>209657</v>
      </c>
      <c r="M1895">
        <f>bbdd_Social_Media_Trends[[#This Row],[Interactions]]/bbdd_Social_Media_Trends[[#This Row],[Views]]</f>
        <v>0.18071246516671277</v>
      </c>
      <c r="N1895" s="1" t="s">
        <v>16</v>
      </c>
      <c r="O1895" s="4">
        <f t="shared" si="29"/>
        <v>0</v>
      </c>
    </row>
    <row r="1896" spans="1:15">
      <c r="A1896" s="1" t="s">
        <v>1936</v>
      </c>
      <c r="B1896" s="2">
        <v>44571</v>
      </c>
      <c r="C1896" s="13" t="str">
        <f>TEXT(bbdd_Social_Media_Trends[[#This Row],[Post_Date]],"aaaa-mm")</f>
        <v>2022-01</v>
      </c>
      <c r="D1896" s="1" t="s">
        <v>12</v>
      </c>
      <c r="E1896" s="1" t="s">
        <v>35</v>
      </c>
      <c r="F1896" s="1" t="s">
        <v>20</v>
      </c>
      <c r="G1896" s="1" t="s">
        <v>21</v>
      </c>
      <c r="H1896">
        <v>569201</v>
      </c>
      <c r="I1896">
        <v>492614</v>
      </c>
      <c r="J1896">
        <v>22513</v>
      </c>
      <c r="K1896">
        <v>32105</v>
      </c>
      <c r="L1896">
        <f>bbdd_Social_Media_Trends[[#This Row],[Likes]]+bbdd_Social_Media_Trends[[#This Row],[Shares]]+bbdd_Social_Media_Trends[[#This Row],[Comments]]</f>
        <v>547232</v>
      </c>
      <c r="M1896">
        <f>bbdd_Social_Media_Trends[[#This Row],[Interactions]]/bbdd_Social_Media_Trends[[#This Row],[Views]]</f>
        <v>0.96140379233346396</v>
      </c>
      <c r="N1896" s="1" t="s">
        <v>22</v>
      </c>
      <c r="O1896" s="4">
        <f t="shared" si="29"/>
        <v>0</v>
      </c>
    </row>
    <row r="1897" spans="1:15">
      <c r="A1897" s="1" t="s">
        <v>1937</v>
      </c>
      <c r="B1897" s="2">
        <v>44734</v>
      </c>
      <c r="C1897" s="13" t="str">
        <f>TEXT(bbdd_Social_Media_Trends[[#This Row],[Post_Date]],"aaaa-mm")</f>
        <v>2022-06</v>
      </c>
      <c r="D1897" s="1" t="s">
        <v>18</v>
      </c>
      <c r="E1897" s="1" t="s">
        <v>35</v>
      </c>
      <c r="F1897" s="1" t="s">
        <v>20</v>
      </c>
      <c r="G1897" s="1" t="s">
        <v>44</v>
      </c>
      <c r="H1897">
        <v>3926645</v>
      </c>
      <c r="I1897">
        <v>474611</v>
      </c>
      <c r="J1897">
        <v>34435</v>
      </c>
      <c r="K1897">
        <v>33268</v>
      </c>
      <c r="L1897">
        <f>bbdd_Social_Media_Trends[[#This Row],[Likes]]+bbdd_Social_Media_Trends[[#This Row],[Shares]]+bbdd_Social_Media_Trends[[#This Row],[Comments]]</f>
        <v>542314</v>
      </c>
      <c r="M1897">
        <f>bbdd_Social_Media_Trends[[#This Row],[Interactions]]/bbdd_Social_Media_Trends[[#This Row],[Views]]</f>
        <v>0.1381112883899614</v>
      </c>
      <c r="N1897" s="1" t="s">
        <v>16</v>
      </c>
      <c r="O1897" s="4">
        <f t="shared" si="29"/>
        <v>0</v>
      </c>
    </row>
    <row r="1898" spans="1:15">
      <c r="A1898" s="1" t="s">
        <v>1938</v>
      </c>
      <c r="B1898" s="2">
        <v>45208</v>
      </c>
      <c r="C1898" s="13" t="str">
        <f>TEXT(bbdd_Social_Media_Trends[[#This Row],[Post_Date]],"aaaa-mm")</f>
        <v>2023-10</v>
      </c>
      <c r="D1898" s="1" t="s">
        <v>24</v>
      </c>
      <c r="E1898" s="1" t="s">
        <v>35</v>
      </c>
      <c r="F1898" s="1" t="s">
        <v>36</v>
      </c>
      <c r="G1898" s="1" t="s">
        <v>21</v>
      </c>
      <c r="H1898">
        <v>4507100</v>
      </c>
      <c r="I1898">
        <v>363826</v>
      </c>
      <c r="J1898">
        <v>62646</v>
      </c>
      <c r="K1898">
        <v>25854</v>
      </c>
      <c r="L1898">
        <f>bbdd_Social_Media_Trends[[#This Row],[Likes]]+bbdd_Social_Media_Trends[[#This Row],[Shares]]+bbdd_Social_Media_Trends[[#This Row],[Comments]]</f>
        <v>452326</v>
      </c>
      <c r="M1898">
        <f>bbdd_Social_Media_Trends[[#This Row],[Interactions]]/bbdd_Social_Media_Trends[[#This Row],[Views]]</f>
        <v>0.10035854540613698</v>
      </c>
      <c r="N1898" s="1" t="s">
        <v>22</v>
      </c>
      <c r="O1898" s="4">
        <f t="shared" si="29"/>
        <v>0</v>
      </c>
    </row>
    <row r="1899" spans="1:15">
      <c r="A1899" s="1" t="s">
        <v>1939</v>
      </c>
      <c r="B1899" s="2">
        <v>44938</v>
      </c>
      <c r="C1899" s="13" t="str">
        <f>TEXT(bbdd_Social_Media_Trends[[#This Row],[Post_Date]],"aaaa-mm")</f>
        <v>2023-01</v>
      </c>
      <c r="D1899" s="1" t="s">
        <v>24</v>
      </c>
      <c r="E1899" s="1" t="s">
        <v>13</v>
      </c>
      <c r="F1899" s="1" t="s">
        <v>47</v>
      </c>
      <c r="G1899" s="1" t="s">
        <v>28</v>
      </c>
      <c r="H1899">
        <v>4582676</v>
      </c>
      <c r="I1899">
        <v>206957</v>
      </c>
      <c r="J1899">
        <v>30289</v>
      </c>
      <c r="K1899">
        <v>24206</v>
      </c>
      <c r="L1899">
        <f>bbdd_Social_Media_Trends[[#This Row],[Likes]]+bbdd_Social_Media_Trends[[#This Row],[Shares]]+bbdd_Social_Media_Trends[[#This Row],[Comments]]</f>
        <v>261452</v>
      </c>
      <c r="M1899">
        <f>bbdd_Social_Media_Trends[[#This Row],[Interactions]]/bbdd_Social_Media_Trends[[#This Row],[Views]]</f>
        <v>5.705225505796177E-2</v>
      </c>
      <c r="N1899" s="1" t="s">
        <v>16</v>
      </c>
      <c r="O1899" s="4">
        <f t="shared" si="29"/>
        <v>0</v>
      </c>
    </row>
    <row r="1900" spans="1:15">
      <c r="A1900" s="1" t="s">
        <v>1940</v>
      </c>
      <c r="B1900" s="2">
        <v>45062</v>
      </c>
      <c r="C1900" s="13" t="str">
        <f>TEXT(bbdd_Social_Media_Trends[[#This Row],[Post_Date]],"aaaa-mm")</f>
        <v>2023-05</v>
      </c>
      <c r="D1900" s="1" t="s">
        <v>27</v>
      </c>
      <c r="E1900" s="1" t="s">
        <v>13</v>
      </c>
      <c r="F1900" s="1" t="s">
        <v>32</v>
      </c>
      <c r="G1900" s="1" t="s">
        <v>50</v>
      </c>
      <c r="H1900">
        <v>2934403</v>
      </c>
      <c r="I1900">
        <v>327541</v>
      </c>
      <c r="J1900">
        <v>26265</v>
      </c>
      <c r="K1900">
        <v>21989</v>
      </c>
      <c r="L1900">
        <f>bbdd_Social_Media_Trends[[#This Row],[Likes]]+bbdd_Social_Media_Trends[[#This Row],[Shares]]+bbdd_Social_Media_Trends[[#This Row],[Comments]]</f>
        <v>375795</v>
      </c>
      <c r="M1900">
        <f>bbdd_Social_Media_Trends[[#This Row],[Interactions]]/bbdd_Social_Media_Trends[[#This Row],[Views]]</f>
        <v>0.128065231667225</v>
      </c>
      <c r="N1900" s="1" t="s">
        <v>16</v>
      </c>
      <c r="O1900" s="4">
        <f t="shared" si="29"/>
        <v>0</v>
      </c>
    </row>
    <row r="1901" spans="1:15">
      <c r="A1901" s="1" t="s">
        <v>1941</v>
      </c>
      <c r="B1901" s="2">
        <v>44925</v>
      </c>
      <c r="C1901" s="13" t="str">
        <f>TEXT(bbdd_Social_Media_Trends[[#This Row],[Post_Date]],"aaaa-mm")</f>
        <v>2022-12</v>
      </c>
      <c r="D1901" s="1" t="s">
        <v>27</v>
      </c>
      <c r="E1901" s="1" t="s">
        <v>46</v>
      </c>
      <c r="F1901" s="1" t="s">
        <v>32</v>
      </c>
      <c r="G1901" s="1" t="s">
        <v>37</v>
      </c>
      <c r="H1901">
        <v>2439753</v>
      </c>
      <c r="I1901">
        <v>267108</v>
      </c>
      <c r="J1901">
        <v>85546</v>
      </c>
      <c r="K1901">
        <v>12609</v>
      </c>
      <c r="L1901">
        <f>bbdd_Social_Media_Trends[[#This Row],[Likes]]+bbdd_Social_Media_Trends[[#This Row],[Shares]]+bbdd_Social_Media_Trends[[#This Row],[Comments]]</f>
        <v>365263</v>
      </c>
      <c r="M1901">
        <f>bbdd_Social_Media_Trends[[#This Row],[Interactions]]/bbdd_Social_Media_Trends[[#This Row],[Views]]</f>
        <v>0.14971310620378375</v>
      </c>
      <c r="N1901" s="1" t="s">
        <v>29</v>
      </c>
      <c r="O1901" s="4">
        <f t="shared" si="29"/>
        <v>0</v>
      </c>
    </row>
    <row r="1902" spans="1:15">
      <c r="A1902" s="1" t="s">
        <v>1942</v>
      </c>
      <c r="B1902" s="2">
        <v>44829</v>
      </c>
      <c r="C1902" s="13" t="str">
        <f>TEXT(bbdd_Social_Media_Trends[[#This Row],[Post_Date]],"aaaa-mm")</f>
        <v>2022-09</v>
      </c>
      <c r="D1902" s="1" t="s">
        <v>24</v>
      </c>
      <c r="E1902" s="1" t="s">
        <v>49</v>
      </c>
      <c r="F1902" s="1" t="s">
        <v>14</v>
      </c>
      <c r="G1902" s="1" t="s">
        <v>44</v>
      </c>
      <c r="H1902">
        <v>612367</v>
      </c>
      <c r="I1902">
        <v>377940</v>
      </c>
      <c r="J1902">
        <v>84389</v>
      </c>
      <c r="K1902">
        <v>2074</v>
      </c>
      <c r="L1902">
        <f>bbdd_Social_Media_Trends[[#This Row],[Likes]]+bbdd_Social_Media_Trends[[#This Row],[Shares]]+bbdd_Social_Media_Trends[[#This Row],[Comments]]</f>
        <v>464403</v>
      </c>
      <c r="M1902">
        <f>bbdd_Social_Media_Trends[[#This Row],[Interactions]]/bbdd_Social_Media_Trends[[#This Row],[Views]]</f>
        <v>0.75837365501406839</v>
      </c>
      <c r="N1902" s="1" t="s">
        <v>16</v>
      </c>
      <c r="O1902" s="4">
        <f t="shared" si="29"/>
        <v>0</v>
      </c>
    </row>
    <row r="1903" spans="1:15">
      <c r="A1903" s="1" t="s">
        <v>1943</v>
      </c>
      <c r="B1903" s="2">
        <v>44858</v>
      </c>
      <c r="C1903" s="13" t="str">
        <f>TEXT(bbdd_Social_Media_Trends[[#This Row],[Post_Date]],"aaaa-mm")</f>
        <v>2022-10</v>
      </c>
      <c r="D1903" s="1" t="s">
        <v>27</v>
      </c>
      <c r="E1903" s="1" t="s">
        <v>13</v>
      </c>
      <c r="F1903" s="1" t="s">
        <v>47</v>
      </c>
      <c r="G1903" s="1" t="s">
        <v>25</v>
      </c>
      <c r="H1903">
        <v>4636278</v>
      </c>
      <c r="I1903">
        <v>73454</v>
      </c>
      <c r="J1903">
        <v>29403</v>
      </c>
      <c r="K1903">
        <v>25464</v>
      </c>
      <c r="L1903">
        <f>bbdd_Social_Media_Trends[[#This Row],[Likes]]+bbdd_Social_Media_Trends[[#This Row],[Shares]]+bbdd_Social_Media_Trends[[#This Row],[Comments]]</f>
        <v>128321</v>
      </c>
      <c r="M1903">
        <f>bbdd_Social_Media_Trends[[#This Row],[Interactions]]/bbdd_Social_Media_Trends[[#This Row],[Views]]</f>
        <v>2.7677589652734369E-2</v>
      </c>
      <c r="N1903" s="1" t="s">
        <v>16</v>
      </c>
      <c r="O1903" s="4">
        <f t="shared" si="29"/>
        <v>0</v>
      </c>
    </row>
    <row r="1904" spans="1:15">
      <c r="A1904" s="1" t="s">
        <v>1944</v>
      </c>
      <c r="B1904" s="2">
        <v>45115</v>
      </c>
      <c r="C1904" s="13" t="str">
        <f>TEXT(bbdd_Social_Media_Trends[[#This Row],[Post_Date]],"aaaa-mm")</f>
        <v>2023-07</v>
      </c>
      <c r="D1904" s="1" t="s">
        <v>12</v>
      </c>
      <c r="E1904" s="1" t="s">
        <v>59</v>
      </c>
      <c r="F1904" s="1" t="s">
        <v>47</v>
      </c>
      <c r="G1904" s="1" t="s">
        <v>50</v>
      </c>
      <c r="H1904">
        <v>1398792</v>
      </c>
      <c r="I1904">
        <v>421151</v>
      </c>
      <c r="J1904">
        <v>45599</v>
      </c>
      <c r="K1904">
        <v>7589</v>
      </c>
      <c r="L1904">
        <f>bbdd_Social_Media_Trends[[#This Row],[Likes]]+bbdd_Social_Media_Trends[[#This Row],[Shares]]+bbdd_Social_Media_Trends[[#This Row],[Comments]]</f>
        <v>474339</v>
      </c>
      <c r="M1904">
        <f>bbdd_Social_Media_Trends[[#This Row],[Interactions]]/bbdd_Social_Media_Trends[[#This Row],[Views]]</f>
        <v>0.33910617161093287</v>
      </c>
      <c r="N1904" s="1" t="s">
        <v>16</v>
      </c>
      <c r="O1904" s="4">
        <f t="shared" si="29"/>
        <v>0</v>
      </c>
    </row>
    <row r="1905" spans="1:15">
      <c r="A1905" s="1" t="s">
        <v>1945</v>
      </c>
      <c r="B1905" s="2">
        <v>45005</v>
      </c>
      <c r="C1905" s="13" t="str">
        <f>TEXT(bbdd_Social_Media_Trends[[#This Row],[Post_Date]],"aaaa-mm")</f>
        <v>2023-03</v>
      </c>
      <c r="D1905" s="1" t="s">
        <v>18</v>
      </c>
      <c r="E1905" s="1" t="s">
        <v>57</v>
      </c>
      <c r="F1905" s="1" t="s">
        <v>32</v>
      </c>
      <c r="G1905" s="1" t="s">
        <v>37</v>
      </c>
      <c r="H1905">
        <v>661248</v>
      </c>
      <c r="I1905">
        <v>168503</v>
      </c>
      <c r="J1905">
        <v>49139</v>
      </c>
      <c r="K1905">
        <v>22125</v>
      </c>
      <c r="L1905">
        <f>bbdd_Social_Media_Trends[[#This Row],[Likes]]+bbdd_Social_Media_Trends[[#This Row],[Shares]]+bbdd_Social_Media_Trends[[#This Row],[Comments]]</f>
        <v>239767</v>
      </c>
      <c r="M1905">
        <f>bbdd_Social_Media_Trends[[#This Row],[Interactions]]/bbdd_Social_Media_Trends[[#This Row],[Views]]</f>
        <v>0.36259769405729769</v>
      </c>
      <c r="N1905" s="1" t="s">
        <v>22</v>
      </c>
      <c r="O1905" s="4">
        <f t="shared" si="29"/>
        <v>0</v>
      </c>
    </row>
    <row r="1906" spans="1:15">
      <c r="A1906" s="1" t="s">
        <v>1946</v>
      </c>
      <c r="B1906" s="2">
        <v>44609</v>
      </c>
      <c r="C1906" s="13" t="str">
        <f>TEXT(bbdd_Social_Media_Trends[[#This Row],[Post_Date]],"aaaa-mm")</f>
        <v>2022-02</v>
      </c>
      <c r="D1906" s="1" t="s">
        <v>12</v>
      </c>
      <c r="E1906" s="1" t="s">
        <v>49</v>
      </c>
      <c r="F1906" s="1" t="s">
        <v>36</v>
      </c>
      <c r="G1906" s="1" t="s">
        <v>60</v>
      </c>
      <c r="H1906">
        <v>2805537</v>
      </c>
      <c r="I1906">
        <v>329895</v>
      </c>
      <c r="J1906">
        <v>38661</v>
      </c>
      <c r="K1906">
        <v>27857</v>
      </c>
      <c r="L1906">
        <f>bbdd_Social_Media_Trends[[#This Row],[Likes]]+bbdd_Social_Media_Trends[[#This Row],[Shares]]+bbdd_Social_Media_Trends[[#This Row],[Comments]]</f>
        <v>396413</v>
      </c>
      <c r="M1906">
        <f>bbdd_Social_Media_Trends[[#This Row],[Interactions]]/bbdd_Social_Media_Trends[[#This Row],[Views]]</f>
        <v>0.14129665728878285</v>
      </c>
      <c r="N1906" s="1" t="s">
        <v>29</v>
      </c>
      <c r="O1906" s="4">
        <f t="shared" si="29"/>
        <v>0</v>
      </c>
    </row>
    <row r="1907" spans="1:15">
      <c r="A1907" s="1" t="s">
        <v>1947</v>
      </c>
      <c r="B1907" s="2">
        <v>45281</v>
      </c>
      <c r="C1907" s="13" t="str">
        <f>TEXT(bbdd_Social_Media_Trends[[#This Row],[Post_Date]],"aaaa-mm")</f>
        <v>2023-12</v>
      </c>
      <c r="D1907" s="1" t="s">
        <v>12</v>
      </c>
      <c r="E1907" s="1" t="s">
        <v>57</v>
      </c>
      <c r="F1907" s="1" t="s">
        <v>32</v>
      </c>
      <c r="G1907" s="1" t="s">
        <v>28</v>
      </c>
      <c r="H1907">
        <v>4153069</v>
      </c>
      <c r="I1907">
        <v>355599</v>
      </c>
      <c r="J1907">
        <v>67741</v>
      </c>
      <c r="K1907">
        <v>653</v>
      </c>
      <c r="L1907">
        <f>bbdd_Social_Media_Trends[[#This Row],[Likes]]+bbdd_Social_Media_Trends[[#This Row],[Shares]]+bbdd_Social_Media_Trends[[#This Row],[Comments]]</f>
        <v>423993</v>
      </c>
      <c r="M1907">
        <f>bbdd_Social_Media_Trends[[#This Row],[Interactions]]/bbdd_Social_Media_Trends[[#This Row],[Views]]</f>
        <v>0.10209148945033179</v>
      </c>
      <c r="N1907" s="1" t="s">
        <v>22</v>
      </c>
      <c r="O1907" s="4">
        <f t="shared" si="29"/>
        <v>0</v>
      </c>
    </row>
    <row r="1908" spans="1:15">
      <c r="A1908" s="1" t="s">
        <v>1948</v>
      </c>
      <c r="B1908" s="2">
        <v>44589</v>
      </c>
      <c r="C1908" s="13" t="str">
        <f>TEXT(bbdd_Social_Media_Trends[[#This Row],[Post_Date]],"aaaa-mm")</f>
        <v>2022-01</v>
      </c>
      <c r="D1908" s="1" t="s">
        <v>12</v>
      </c>
      <c r="E1908" s="1" t="s">
        <v>46</v>
      </c>
      <c r="F1908" s="1" t="s">
        <v>41</v>
      </c>
      <c r="G1908" s="1" t="s">
        <v>44</v>
      </c>
      <c r="H1908">
        <v>2622948</v>
      </c>
      <c r="I1908">
        <v>17240</v>
      </c>
      <c r="J1908">
        <v>46438</v>
      </c>
      <c r="K1908">
        <v>7967</v>
      </c>
      <c r="L1908">
        <f>bbdd_Social_Media_Trends[[#This Row],[Likes]]+bbdd_Social_Media_Trends[[#This Row],[Shares]]+bbdd_Social_Media_Trends[[#This Row],[Comments]]</f>
        <v>71645</v>
      </c>
      <c r="M1908">
        <f>bbdd_Social_Media_Trends[[#This Row],[Interactions]]/bbdd_Social_Media_Trends[[#This Row],[Views]]</f>
        <v>2.7314685613287034E-2</v>
      </c>
      <c r="N1908" s="1" t="s">
        <v>22</v>
      </c>
      <c r="O1908" s="4">
        <f t="shared" si="29"/>
        <v>0</v>
      </c>
    </row>
    <row r="1909" spans="1:15">
      <c r="A1909" s="1" t="s">
        <v>1949</v>
      </c>
      <c r="B1909" s="2">
        <v>45224</v>
      </c>
      <c r="C1909" s="13" t="str">
        <f>TEXT(bbdd_Social_Media_Trends[[#This Row],[Post_Date]],"aaaa-mm")</f>
        <v>2023-10</v>
      </c>
      <c r="D1909" s="1" t="s">
        <v>12</v>
      </c>
      <c r="E1909" s="1" t="s">
        <v>13</v>
      </c>
      <c r="F1909" s="1" t="s">
        <v>41</v>
      </c>
      <c r="G1909" s="1" t="s">
        <v>25</v>
      </c>
      <c r="H1909">
        <v>4555505</v>
      </c>
      <c r="I1909">
        <v>186489</v>
      </c>
      <c r="J1909">
        <v>89591</v>
      </c>
      <c r="K1909">
        <v>19511</v>
      </c>
      <c r="L1909">
        <f>bbdd_Social_Media_Trends[[#This Row],[Likes]]+bbdd_Social_Media_Trends[[#This Row],[Shares]]+bbdd_Social_Media_Trends[[#This Row],[Comments]]</f>
        <v>295591</v>
      </c>
      <c r="M1909">
        <f>bbdd_Social_Media_Trends[[#This Row],[Interactions]]/bbdd_Social_Media_Trends[[#This Row],[Views]]</f>
        <v>6.4886549350730599E-2</v>
      </c>
      <c r="N1909" s="1" t="s">
        <v>29</v>
      </c>
      <c r="O1909" s="4">
        <f t="shared" si="29"/>
        <v>0</v>
      </c>
    </row>
    <row r="1910" spans="1:15">
      <c r="A1910" s="1" t="s">
        <v>1950</v>
      </c>
      <c r="B1910" s="2">
        <v>45021</v>
      </c>
      <c r="C1910" s="13" t="str">
        <f>TEXT(bbdd_Social_Media_Trends[[#This Row],[Post_Date]],"aaaa-mm")</f>
        <v>2023-04</v>
      </c>
      <c r="D1910" s="1" t="s">
        <v>27</v>
      </c>
      <c r="E1910" s="1" t="s">
        <v>35</v>
      </c>
      <c r="F1910" s="1" t="s">
        <v>36</v>
      </c>
      <c r="G1910" s="1" t="s">
        <v>25</v>
      </c>
      <c r="H1910">
        <v>1252820</v>
      </c>
      <c r="I1910">
        <v>496560</v>
      </c>
      <c r="J1910">
        <v>89202</v>
      </c>
      <c r="K1910">
        <v>11634</v>
      </c>
      <c r="L1910">
        <f>bbdd_Social_Media_Trends[[#This Row],[Likes]]+bbdd_Social_Media_Trends[[#This Row],[Shares]]+bbdd_Social_Media_Trends[[#This Row],[Comments]]</f>
        <v>597396</v>
      </c>
      <c r="M1910">
        <f>bbdd_Social_Media_Trends[[#This Row],[Interactions]]/bbdd_Social_Media_Trends[[#This Row],[Views]]</f>
        <v>0.47684104659887294</v>
      </c>
      <c r="N1910" s="1" t="s">
        <v>22</v>
      </c>
      <c r="O1910" s="4">
        <f t="shared" si="29"/>
        <v>0</v>
      </c>
    </row>
    <row r="1911" spans="1:15">
      <c r="A1911" s="1" t="s">
        <v>1951</v>
      </c>
      <c r="B1911" s="2">
        <v>45250</v>
      </c>
      <c r="C1911" s="13" t="str">
        <f>TEXT(bbdd_Social_Media_Trends[[#This Row],[Post_Date]],"aaaa-mm")</f>
        <v>2023-11</v>
      </c>
      <c r="D1911" s="1" t="s">
        <v>24</v>
      </c>
      <c r="E1911" s="1" t="s">
        <v>59</v>
      </c>
      <c r="F1911" s="1" t="s">
        <v>41</v>
      </c>
      <c r="G1911" s="1" t="s">
        <v>44</v>
      </c>
      <c r="H1911">
        <v>3136069</v>
      </c>
      <c r="I1911">
        <v>187730</v>
      </c>
      <c r="J1911">
        <v>22089</v>
      </c>
      <c r="K1911">
        <v>33189</v>
      </c>
      <c r="L1911">
        <f>bbdd_Social_Media_Trends[[#This Row],[Likes]]+bbdd_Social_Media_Trends[[#This Row],[Shares]]+bbdd_Social_Media_Trends[[#This Row],[Comments]]</f>
        <v>243008</v>
      </c>
      <c r="M1911">
        <f>bbdd_Social_Media_Trends[[#This Row],[Interactions]]/bbdd_Social_Media_Trends[[#This Row],[Views]]</f>
        <v>7.7488090982692021E-2</v>
      </c>
      <c r="N1911" s="1" t="s">
        <v>29</v>
      </c>
      <c r="O1911" s="4">
        <f t="shared" si="29"/>
        <v>0</v>
      </c>
    </row>
    <row r="1912" spans="1:15">
      <c r="A1912" s="1" t="s">
        <v>1952</v>
      </c>
      <c r="B1912" s="2">
        <v>44891</v>
      </c>
      <c r="C1912" s="13" t="str">
        <f>TEXT(bbdd_Social_Media_Trends[[#This Row],[Post_Date]],"aaaa-mm")</f>
        <v>2022-11</v>
      </c>
      <c r="D1912" s="1" t="s">
        <v>27</v>
      </c>
      <c r="E1912" s="1" t="s">
        <v>13</v>
      </c>
      <c r="F1912" s="1" t="s">
        <v>14</v>
      </c>
      <c r="G1912" s="1" t="s">
        <v>44</v>
      </c>
      <c r="H1912">
        <v>4846462</v>
      </c>
      <c r="I1912">
        <v>47915</v>
      </c>
      <c r="J1912">
        <v>71386</v>
      </c>
      <c r="K1912">
        <v>38987</v>
      </c>
      <c r="L1912">
        <f>bbdd_Social_Media_Trends[[#This Row],[Likes]]+bbdd_Social_Media_Trends[[#This Row],[Shares]]+bbdd_Social_Media_Trends[[#This Row],[Comments]]</f>
        <v>158288</v>
      </c>
      <c r="M1912">
        <f>bbdd_Social_Media_Trends[[#This Row],[Interactions]]/bbdd_Social_Media_Trends[[#This Row],[Views]]</f>
        <v>3.2660526379862255E-2</v>
      </c>
      <c r="N1912" s="1" t="s">
        <v>16</v>
      </c>
      <c r="O1912" s="4">
        <f t="shared" si="29"/>
        <v>0</v>
      </c>
    </row>
    <row r="1913" spans="1:15">
      <c r="A1913" s="1" t="s">
        <v>1953</v>
      </c>
      <c r="B1913" s="2">
        <v>44771</v>
      </c>
      <c r="C1913" s="13" t="str">
        <f>TEXT(bbdd_Social_Media_Trends[[#This Row],[Post_Date]],"aaaa-mm")</f>
        <v>2022-07</v>
      </c>
      <c r="D1913" s="1" t="s">
        <v>12</v>
      </c>
      <c r="E1913" s="1" t="s">
        <v>46</v>
      </c>
      <c r="F1913" s="1" t="s">
        <v>41</v>
      </c>
      <c r="G1913" s="1" t="s">
        <v>60</v>
      </c>
      <c r="H1913">
        <v>3868115</v>
      </c>
      <c r="I1913">
        <v>16509</v>
      </c>
      <c r="J1913">
        <v>41258</v>
      </c>
      <c r="K1913">
        <v>35367</v>
      </c>
      <c r="L1913">
        <f>bbdd_Social_Media_Trends[[#This Row],[Likes]]+bbdd_Social_Media_Trends[[#This Row],[Shares]]+bbdd_Social_Media_Trends[[#This Row],[Comments]]</f>
        <v>93134</v>
      </c>
      <c r="M1913">
        <f>bbdd_Social_Media_Trends[[#This Row],[Interactions]]/bbdd_Social_Media_Trends[[#This Row],[Views]]</f>
        <v>2.4077360678263184E-2</v>
      </c>
      <c r="N1913" s="1" t="s">
        <v>22</v>
      </c>
      <c r="O1913" s="4">
        <f t="shared" si="29"/>
        <v>0</v>
      </c>
    </row>
    <row r="1914" spans="1:15">
      <c r="A1914" s="1" t="s">
        <v>1954</v>
      </c>
      <c r="B1914" s="2">
        <v>45007</v>
      </c>
      <c r="C1914" s="13" t="str">
        <f>TEXT(bbdd_Social_Media_Trends[[#This Row],[Post_Date]],"aaaa-mm")</f>
        <v>2023-03</v>
      </c>
      <c r="D1914" s="1" t="s">
        <v>12</v>
      </c>
      <c r="E1914" s="1" t="s">
        <v>19</v>
      </c>
      <c r="F1914" s="1" t="s">
        <v>14</v>
      </c>
      <c r="G1914" s="1" t="s">
        <v>44</v>
      </c>
      <c r="H1914">
        <v>2436327</v>
      </c>
      <c r="I1914">
        <v>155784</v>
      </c>
      <c r="J1914">
        <v>70534</v>
      </c>
      <c r="K1914">
        <v>8101</v>
      </c>
      <c r="L1914">
        <f>bbdd_Social_Media_Trends[[#This Row],[Likes]]+bbdd_Social_Media_Trends[[#This Row],[Shares]]+bbdd_Social_Media_Trends[[#This Row],[Comments]]</f>
        <v>234419</v>
      </c>
      <c r="M1914">
        <f>bbdd_Social_Media_Trends[[#This Row],[Interactions]]/bbdd_Social_Media_Trends[[#This Row],[Views]]</f>
        <v>9.6218200594583567E-2</v>
      </c>
      <c r="N1914" s="1" t="s">
        <v>29</v>
      </c>
      <c r="O1914" s="4">
        <f t="shared" si="29"/>
        <v>0</v>
      </c>
    </row>
    <row r="1915" spans="1:15">
      <c r="A1915" s="1" t="s">
        <v>1955</v>
      </c>
      <c r="B1915" s="2">
        <v>44996</v>
      </c>
      <c r="C1915" s="13" t="str">
        <f>TEXT(bbdd_Social_Media_Trends[[#This Row],[Post_Date]],"aaaa-mm")</f>
        <v>2023-03</v>
      </c>
      <c r="D1915" s="1" t="s">
        <v>24</v>
      </c>
      <c r="E1915" s="1" t="s">
        <v>52</v>
      </c>
      <c r="F1915" s="1" t="s">
        <v>20</v>
      </c>
      <c r="G1915" s="1" t="s">
        <v>28</v>
      </c>
      <c r="H1915">
        <v>3910450</v>
      </c>
      <c r="I1915">
        <v>184844</v>
      </c>
      <c r="J1915">
        <v>57393</v>
      </c>
      <c r="K1915">
        <v>22803</v>
      </c>
      <c r="L1915">
        <f>bbdd_Social_Media_Trends[[#This Row],[Likes]]+bbdd_Social_Media_Trends[[#This Row],[Shares]]+bbdd_Social_Media_Trends[[#This Row],[Comments]]</f>
        <v>265040</v>
      </c>
      <c r="M1915">
        <f>bbdd_Social_Media_Trends[[#This Row],[Interactions]]/bbdd_Social_Media_Trends[[#This Row],[Views]]</f>
        <v>6.7777365776317308E-2</v>
      </c>
      <c r="N1915" s="1" t="s">
        <v>16</v>
      </c>
      <c r="O1915" s="4">
        <f t="shared" si="29"/>
        <v>0</v>
      </c>
    </row>
    <row r="1916" spans="1:15">
      <c r="A1916" s="1" t="s">
        <v>1956</v>
      </c>
      <c r="B1916" s="2">
        <v>44959</v>
      </c>
      <c r="C1916" s="13" t="str">
        <f>TEXT(bbdd_Social_Media_Trends[[#This Row],[Post_Date]],"aaaa-mm")</f>
        <v>2023-02</v>
      </c>
      <c r="D1916" s="1" t="s">
        <v>27</v>
      </c>
      <c r="E1916" s="1" t="s">
        <v>13</v>
      </c>
      <c r="F1916" s="1" t="s">
        <v>20</v>
      </c>
      <c r="G1916" s="1" t="s">
        <v>21</v>
      </c>
      <c r="H1916">
        <v>844108</v>
      </c>
      <c r="I1916">
        <v>319819</v>
      </c>
      <c r="J1916">
        <v>36180</v>
      </c>
      <c r="K1916">
        <v>45727</v>
      </c>
      <c r="L1916">
        <f>bbdd_Social_Media_Trends[[#This Row],[Likes]]+bbdd_Social_Media_Trends[[#This Row],[Shares]]+bbdd_Social_Media_Trends[[#This Row],[Comments]]</f>
        <v>401726</v>
      </c>
      <c r="M1916">
        <f>bbdd_Social_Media_Trends[[#This Row],[Interactions]]/bbdd_Social_Media_Trends[[#This Row],[Views]]</f>
        <v>0.47591777355504272</v>
      </c>
      <c r="N1916" s="1" t="s">
        <v>29</v>
      </c>
      <c r="O1916" s="4">
        <f t="shared" si="29"/>
        <v>0</v>
      </c>
    </row>
    <row r="1917" spans="1:15">
      <c r="A1917" s="1" t="s">
        <v>1957</v>
      </c>
      <c r="B1917" s="2">
        <v>44941</v>
      </c>
      <c r="C1917" s="13" t="str">
        <f>TEXT(bbdd_Social_Media_Trends[[#This Row],[Post_Date]],"aaaa-mm")</f>
        <v>2023-01</v>
      </c>
      <c r="D1917" s="1" t="s">
        <v>27</v>
      </c>
      <c r="E1917" s="1" t="s">
        <v>49</v>
      </c>
      <c r="F1917" s="1" t="s">
        <v>36</v>
      </c>
      <c r="G1917" s="1" t="s">
        <v>15</v>
      </c>
      <c r="H1917">
        <v>4711034</v>
      </c>
      <c r="I1917">
        <v>399825</v>
      </c>
      <c r="J1917">
        <v>37269</v>
      </c>
      <c r="K1917">
        <v>1289</v>
      </c>
      <c r="L1917">
        <f>bbdd_Social_Media_Trends[[#This Row],[Likes]]+bbdd_Social_Media_Trends[[#This Row],[Shares]]+bbdd_Social_Media_Trends[[#This Row],[Comments]]</f>
        <v>438383</v>
      </c>
      <c r="M1917">
        <f>bbdd_Social_Media_Trends[[#This Row],[Interactions]]/bbdd_Social_Media_Trends[[#This Row],[Views]]</f>
        <v>9.3054518392352931E-2</v>
      </c>
      <c r="N1917" s="1" t="s">
        <v>16</v>
      </c>
      <c r="O1917" s="4">
        <f t="shared" si="29"/>
        <v>0</v>
      </c>
    </row>
    <row r="1918" spans="1:15">
      <c r="A1918" s="1" t="s">
        <v>1958</v>
      </c>
      <c r="B1918" s="2">
        <v>44582</v>
      </c>
      <c r="C1918" s="13" t="str">
        <f>TEXT(bbdd_Social_Media_Trends[[#This Row],[Post_Date]],"aaaa-mm")</f>
        <v>2022-01</v>
      </c>
      <c r="D1918" s="1" t="s">
        <v>27</v>
      </c>
      <c r="E1918" s="1" t="s">
        <v>46</v>
      </c>
      <c r="F1918" s="1" t="s">
        <v>41</v>
      </c>
      <c r="G1918" s="1" t="s">
        <v>50</v>
      </c>
      <c r="H1918">
        <v>29816</v>
      </c>
      <c r="I1918">
        <v>396506</v>
      </c>
      <c r="J1918">
        <v>411</v>
      </c>
      <c r="K1918">
        <v>41454</v>
      </c>
      <c r="L1918">
        <f>bbdd_Social_Media_Trends[[#This Row],[Likes]]+bbdd_Social_Media_Trends[[#This Row],[Shares]]+bbdd_Social_Media_Trends[[#This Row],[Comments]]</f>
        <v>438371</v>
      </c>
      <c r="M1918">
        <f>bbdd_Social_Media_Trends[[#This Row],[Interactions]]/bbdd_Social_Media_Trends[[#This Row],[Views]]</f>
        <v>14.702542259189697</v>
      </c>
      <c r="N1918" s="1" t="s">
        <v>29</v>
      </c>
      <c r="O1918" s="4">
        <f t="shared" si="29"/>
        <v>0</v>
      </c>
    </row>
    <row r="1919" spans="1:15">
      <c r="A1919" s="1" t="s">
        <v>1959</v>
      </c>
      <c r="B1919" s="2">
        <v>44852</v>
      </c>
      <c r="C1919" s="13" t="str">
        <f>TEXT(bbdd_Social_Media_Trends[[#This Row],[Post_Date]],"aaaa-mm")</f>
        <v>2022-10</v>
      </c>
      <c r="D1919" s="1" t="s">
        <v>24</v>
      </c>
      <c r="E1919" s="1" t="s">
        <v>13</v>
      </c>
      <c r="F1919" s="1" t="s">
        <v>41</v>
      </c>
      <c r="G1919" s="1" t="s">
        <v>25</v>
      </c>
      <c r="H1919">
        <v>2581052</v>
      </c>
      <c r="I1919">
        <v>65940</v>
      </c>
      <c r="J1919">
        <v>31348</v>
      </c>
      <c r="K1919">
        <v>24666</v>
      </c>
      <c r="L1919">
        <f>bbdd_Social_Media_Trends[[#This Row],[Likes]]+bbdd_Social_Media_Trends[[#This Row],[Shares]]+bbdd_Social_Media_Trends[[#This Row],[Comments]]</f>
        <v>121954</v>
      </c>
      <c r="M1919">
        <f>bbdd_Social_Media_Trends[[#This Row],[Interactions]]/bbdd_Social_Media_Trends[[#This Row],[Views]]</f>
        <v>4.7249726080683382E-2</v>
      </c>
      <c r="N1919" s="1" t="s">
        <v>22</v>
      </c>
      <c r="O1919" s="4">
        <f t="shared" si="29"/>
        <v>0</v>
      </c>
    </row>
    <row r="1920" spans="1:15">
      <c r="A1920" s="1" t="s">
        <v>1960</v>
      </c>
      <c r="B1920" s="2">
        <v>44960</v>
      </c>
      <c r="C1920" s="13" t="str">
        <f>TEXT(bbdd_Social_Media_Trends[[#This Row],[Post_Date]],"aaaa-mm")</f>
        <v>2023-02</v>
      </c>
      <c r="D1920" s="1" t="s">
        <v>18</v>
      </c>
      <c r="E1920" s="1" t="s">
        <v>49</v>
      </c>
      <c r="F1920" s="1" t="s">
        <v>47</v>
      </c>
      <c r="G1920" s="1" t="s">
        <v>44</v>
      </c>
      <c r="H1920">
        <v>3332344</v>
      </c>
      <c r="I1920">
        <v>128008</v>
      </c>
      <c r="J1920">
        <v>89553</v>
      </c>
      <c r="K1920">
        <v>23522</v>
      </c>
      <c r="L1920">
        <f>bbdd_Social_Media_Trends[[#This Row],[Likes]]+bbdd_Social_Media_Trends[[#This Row],[Shares]]+bbdd_Social_Media_Trends[[#This Row],[Comments]]</f>
        <v>241083</v>
      </c>
      <c r="M1920">
        <f>bbdd_Social_Media_Trends[[#This Row],[Interactions]]/bbdd_Social_Media_Trends[[#This Row],[Views]]</f>
        <v>7.2346372403329307E-2</v>
      </c>
      <c r="N1920" s="1" t="s">
        <v>22</v>
      </c>
      <c r="O1920" s="4">
        <f t="shared" si="29"/>
        <v>0</v>
      </c>
    </row>
    <row r="1921" spans="1:15">
      <c r="A1921" s="1" t="s">
        <v>1961</v>
      </c>
      <c r="B1921" s="2">
        <v>44601</v>
      </c>
      <c r="C1921" s="13" t="str">
        <f>TEXT(bbdd_Social_Media_Trends[[#This Row],[Post_Date]],"aaaa-mm")</f>
        <v>2022-02</v>
      </c>
      <c r="D1921" s="1" t="s">
        <v>12</v>
      </c>
      <c r="E1921" s="1" t="s">
        <v>39</v>
      </c>
      <c r="F1921" s="1" t="s">
        <v>32</v>
      </c>
      <c r="G1921" s="1" t="s">
        <v>15</v>
      </c>
      <c r="H1921">
        <v>1459984</v>
      </c>
      <c r="I1921">
        <v>399450</v>
      </c>
      <c r="J1921">
        <v>4838</v>
      </c>
      <c r="K1921">
        <v>12047</v>
      </c>
      <c r="L1921">
        <f>bbdd_Social_Media_Trends[[#This Row],[Likes]]+bbdd_Social_Media_Trends[[#This Row],[Shares]]+bbdd_Social_Media_Trends[[#This Row],[Comments]]</f>
        <v>416335</v>
      </c>
      <c r="M1921">
        <f>bbdd_Social_Media_Trends[[#This Row],[Interactions]]/bbdd_Social_Media_Trends[[#This Row],[Views]]</f>
        <v>0.28516408398996151</v>
      </c>
      <c r="N1921" s="1" t="s">
        <v>16</v>
      </c>
      <c r="O1921" s="4">
        <f t="shared" si="29"/>
        <v>0</v>
      </c>
    </row>
    <row r="1922" spans="1:15">
      <c r="A1922" s="1" t="s">
        <v>1962</v>
      </c>
      <c r="B1922" s="2">
        <v>44936</v>
      </c>
      <c r="C1922" s="13" t="str">
        <f>TEXT(bbdd_Social_Media_Trends[[#This Row],[Post_Date]],"aaaa-mm")</f>
        <v>2023-01</v>
      </c>
      <c r="D1922" s="1" t="s">
        <v>27</v>
      </c>
      <c r="E1922" s="1" t="s">
        <v>59</v>
      </c>
      <c r="F1922" s="1" t="s">
        <v>32</v>
      </c>
      <c r="G1922" s="1" t="s">
        <v>37</v>
      </c>
      <c r="H1922">
        <v>526926</v>
      </c>
      <c r="I1922">
        <v>223556</v>
      </c>
      <c r="J1922">
        <v>83342</v>
      </c>
      <c r="K1922">
        <v>14983</v>
      </c>
      <c r="L1922">
        <f>bbdd_Social_Media_Trends[[#This Row],[Likes]]+bbdd_Social_Media_Trends[[#This Row],[Shares]]+bbdd_Social_Media_Trends[[#This Row],[Comments]]</f>
        <v>321881</v>
      </c>
      <c r="M1922">
        <f>bbdd_Social_Media_Trends[[#This Row],[Interactions]]/bbdd_Social_Media_Trends[[#This Row],[Views]]</f>
        <v>0.6108656623510702</v>
      </c>
      <c r="N1922" s="1" t="s">
        <v>29</v>
      </c>
      <c r="O1922" s="4">
        <f t="shared" ref="O1922:O1985" si="30">IF(ISERROR(VLOOKUP(A1922,A1923:A6920,1,FALSE)),0, 1)</f>
        <v>0</v>
      </c>
    </row>
    <row r="1923" spans="1:15">
      <c r="A1923" s="1" t="s">
        <v>1963</v>
      </c>
      <c r="B1923" s="2">
        <v>45257</v>
      </c>
      <c r="C1923" s="13" t="str">
        <f>TEXT(bbdd_Social_Media_Trends[[#This Row],[Post_Date]],"aaaa-mm")</f>
        <v>2023-11</v>
      </c>
      <c r="D1923" s="1" t="s">
        <v>24</v>
      </c>
      <c r="E1923" s="1" t="s">
        <v>57</v>
      </c>
      <c r="F1923" s="1" t="s">
        <v>32</v>
      </c>
      <c r="G1923" s="1" t="s">
        <v>37</v>
      </c>
      <c r="H1923">
        <v>1022617</v>
      </c>
      <c r="I1923">
        <v>263255</v>
      </c>
      <c r="J1923">
        <v>32265</v>
      </c>
      <c r="K1923">
        <v>49499</v>
      </c>
      <c r="L1923">
        <f>bbdd_Social_Media_Trends[[#This Row],[Likes]]+bbdd_Social_Media_Trends[[#This Row],[Shares]]+bbdd_Social_Media_Trends[[#This Row],[Comments]]</f>
        <v>345019</v>
      </c>
      <c r="M1923">
        <f>bbdd_Social_Media_Trends[[#This Row],[Interactions]]/bbdd_Social_Media_Trends[[#This Row],[Views]]</f>
        <v>0.33738828906619001</v>
      </c>
      <c r="N1923" s="1" t="s">
        <v>22</v>
      </c>
      <c r="O1923" s="4">
        <f t="shared" si="30"/>
        <v>0</v>
      </c>
    </row>
    <row r="1924" spans="1:15">
      <c r="A1924" s="1" t="s">
        <v>1964</v>
      </c>
      <c r="B1924" s="2">
        <v>45116</v>
      </c>
      <c r="C1924" s="13" t="str">
        <f>TEXT(bbdd_Social_Media_Trends[[#This Row],[Post_Date]],"aaaa-mm")</f>
        <v>2023-07</v>
      </c>
      <c r="D1924" s="1" t="s">
        <v>18</v>
      </c>
      <c r="E1924" s="1" t="s">
        <v>39</v>
      </c>
      <c r="F1924" s="1" t="s">
        <v>36</v>
      </c>
      <c r="G1924" s="1" t="s">
        <v>25</v>
      </c>
      <c r="H1924">
        <v>4477668</v>
      </c>
      <c r="I1924">
        <v>192983</v>
      </c>
      <c r="J1924">
        <v>89916</v>
      </c>
      <c r="K1924">
        <v>41367</v>
      </c>
      <c r="L1924">
        <f>bbdd_Social_Media_Trends[[#This Row],[Likes]]+bbdd_Social_Media_Trends[[#This Row],[Shares]]+bbdd_Social_Media_Trends[[#This Row],[Comments]]</f>
        <v>324266</v>
      </c>
      <c r="M1924">
        <f>bbdd_Social_Media_Trends[[#This Row],[Interactions]]/bbdd_Social_Media_Trends[[#This Row],[Views]]</f>
        <v>7.241849998704683E-2</v>
      </c>
      <c r="N1924" s="1" t="s">
        <v>16</v>
      </c>
      <c r="O1924" s="4">
        <f t="shared" si="30"/>
        <v>0</v>
      </c>
    </row>
    <row r="1925" spans="1:15">
      <c r="A1925" s="1" t="s">
        <v>1965</v>
      </c>
      <c r="B1925" s="2">
        <v>44727</v>
      </c>
      <c r="C1925" s="13" t="str">
        <f>TEXT(bbdd_Social_Media_Trends[[#This Row],[Post_Date]],"aaaa-mm")</f>
        <v>2022-06</v>
      </c>
      <c r="D1925" s="1" t="s">
        <v>12</v>
      </c>
      <c r="E1925" s="1" t="s">
        <v>31</v>
      </c>
      <c r="F1925" s="1" t="s">
        <v>20</v>
      </c>
      <c r="G1925" s="1" t="s">
        <v>25</v>
      </c>
      <c r="H1925">
        <v>2785587</v>
      </c>
      <c r="I1925">
        <v>329454</v>
      </c>
      <c r="J1925">
        <v>68787</v>
      </c>
      <c r="K1925">
        <v>12448</v>
      </c>
      <c r="L1925">
        <f>bbdd_Social_Media_Trends[[#This Row],[Likes]]+bbdd_Social_Media_Trends[[#This Row],[Shares]]+bbdd_Social_Media_Trends[[#This Row],[Comments]]</f>
        <v>410689</v>
      </c>
      <c r="M1925">
        <f>bbdd_Social_Media_Trends[[#This Row],[Interactions]]/bbdd_Social_Media_Trends[[#This Row],[Views]]</f>
        <v>0.14743355709227535</v>
      </c>
      <c r="N1925" s="1" t="s">
        <v>16</v>
      </c>
      <c r="O1925" s="4">
        <f t="shared" si="30"/>
        <v>0</v>
      </c>
    </row>
    <row r="1926" spans="1:15">
      <c r="A1926" s="1" t="s">
        <v>1966</v>
      </c>
      <c r="B1926" s="2">
        <v>45026</v>
      </c>
      <c r="C1926" s="13" t="str">
        <f>TEXT(bbdd_Social_Media_Trends[[#This Row],[Post_Date]],"aaaa-mm")</f>
        <v>2023-04</v>
      </c>
      <c r="D1926" s="1" t="s">
        <v>27</v>
      </c>
      <c r="E1926" s="1" t="s">
        <v>59</v>
      </c>
      <c r="F1926" s="1" t="s">
        <v>36</v>
      </c>
      <c r="G1926" s="1" t="s">
        <v>28</v>
      </c>
      <c r="H1926">
        <v>4846969</v>
      </c>
      <c r="I1926">
        <v>477701</v>
      </c>
      <c r="J1926">
        <v>52532</v>
      </c>
      <c r="K1926">
        <v>46084</v>
      </c>
      <c r="L1926">
        <f>bbdd_Social_Media_Trends[[#This Row],[Likes]]+bbdd_Social_Media_Trends[[#This Row],[Shares]]+bbdd_Social_Media_Trends[[#This Row],[Comments]]</f>
        <v>576317</v>
      </c>
      <c r="M1926">
        <f>bbdd_Social_Media_Trends[[#This Row],[Interactions]]/bbdd_Social_Media_Trends[[#This Row],[Views]]</f>
        <v>0.11890255539080197</v>
      </c>
      <c r="N1926" s="1" t="s">
        <v>22</v>
      </c>
      <c r="O1926" s="4">
        <f t="shared" si="30"/>
        <v>0</v>
      </c>
    </row>
    <row r="1927" spans="1:15">
      <c r="A1927" s="1" t="s">
        <v>1967</v>
      </c>
      <c r="B1927" s="2">
        <v>45269</v>
      </c>
      <c r="C1927" s="13" t="str">
        <f>TEXT(bbdd_Social_Media_Trends[[#This Row],[Post_Date]],"aaaa-mm")</f>
        <v>2023-12</v>
      </c>
      <c r="D1927" s="1" t="s">
        <v>27</v>
      </c>
      <c r="E1927" s="1" t="s">
        <v>31</v>
      </c>
      <c r="F1927" s="1" t="s">
        <v>14</v>
      </c>
      <c r="G1927" s="1" t="s">
        <v>50</v>
      </c>
      <c r="H1927">
        <v>1104642</v>
      </c>
      <c r="I1927">
        <v>327242</v>
      </c>
      <c r="J1927">
        <v>19938</v>
      </c>
      <c r="K1927">
        <v>3621</v>
      </c>
      <c r="L1927">
        <f>bbdd_Social_Media_Trends[[#This Row],[Likes]]+bbdd_Social_Media_Trends[[#This Row],[Shares]]+bbdd_Social_Media_Trends[[#This Row],[Comments]]</f>
        <v>350801</v>
      </c>
      <c r="M1927">
        <f>bbdd_Social_Media_Trends[[#This Row],[Interactions]]/bbdd_Social_Media_Trends[[#This Row],[Views]]</f>
        <v>0.31756985521100956</v>
      </c>
      <c r="N1927" s="1" t="s">
        <v>22</v>
      </c>
      <c r="O1927" s="4">
        <f t="shared" si="30"/>
        <v>0</v>
      </c>
    </row>
    <row r="1928" spans="1:15">
      <c r="A1928" s="1" t="s">
        <v>1968</v>
      </c>
      <c r="B1928" s="2">
        <v>44604</v>
      </c>
      <c r="C1928" s="13" t="str">
        <f>TEXT(bbdd_Social_Media_Trends[[#This Row],[Post_Date]],"aaaa-mm")</f>
        <v>2022-02</v>
      </c>
      <c r="D1928" s="1" t="s">
        <v>27</v>
      </c>
      <c r="E1928" s="1" t="s">
        <v>31</v>
      </c>
      <c r="F1928" s="1" t="s">
        <v>32</v>
      </c>
      <c r="G1928" s="1" t="s">
        <v>60</v>
      </c>
      <c r="H1928">
        <v>1112862</v>
      </c>
      <c r="I1928">
        <v>490073</v>
      </c>
      <c r="J1928">
        <v>29355</v>
      </c>
      <c r="K1928">
        <v>2274</v>
      </c>
      <c r="L1928">
        <f>bbdd_Social_Media_Trends[[#This Row],[Likes]]+bbdd_Social_Media_Trends[[#This Row],[Shares]]+bbdd_Social_Media_Trends[[#This Row],[Comments]]</f>
        <v>521702</v>
      </c>
      <c r="M1928">
        <f>bbdd_Social_Media_Trends[[#This Row],[Interactions]]/bbdd_Social_Media_Trends[[#This Row],[Views]]</f>
        <v>0.46879307587104241</v>
      </c>
      <c r="N1928" s="1" t="s">
        <v>29</v>
      </c>
      <c r="O1928" s="4">
        <f t="shared" si="30"/>
        <v>0</v>
      </c>
    </row>
    <row r="1929" spans="1:15">
      <c r="A1929" s="1" t="s">
        <v>1969</v>
      </c>
      <c r="B1929" s="2">
        <v>44595</v>
      </c>
      <c r="C1929" s="13" t="str">
        <f>TEXT(bbdd_Social_Media_Trends[[#This Row],[Post_Date]],"aaaa-mm")</f>
        <v>2022-02</v>
      </c>
      <c r="D1929" s="1" t="s">
        <v>12</v>
      </c>
      <c r="E1929" s="1" t="s">
        <v>39</v>
      </c>
      <c r="F1929" s="1" t="s">
        <v>14</v>
      </c>
      <c r="G1929" s="1" t="s">
        <v>15</v>
      </c>
      <c r="H1929">
        <v>4865554</v>
      </c>
      <c r="I1929">
        <v>129992</v>
      </c>
      <c r="J1929">
        <v>3291</v>
      </c>
      <c r="K1929">
        <v>27656</v>
      </c>
      <c r="L1929">
        <f>bbdd_Social_Media_Trends[[#This Row],[Likes]]+bbdd_Social_Media_Trends[[#This Row],[Shares]]+bbdd_Social_Media_Trends[[#This Row],[Comments]]</f>
        <v>160939</v>
      </c>
      <c r="M1929">
        <f>bbdd_Social_Media_Trends[[#This Row],[Interactions]]/bbdd_Social_Media_Trends[[#This Row],[Views]]</f>
        <v>3.3077219983582547E-2</v>
      </c>
      <c r="N1929" s="1" t="s">
        <v>22</v>
      </c>
      <c r="O1929" s="4">
        <f t="shared" si="30"/>
        <v>0</v>
      </c>
    </row>
    <row r="1930" spans="1:15">
      <c r="A1930" s="1" t="s">
        <v>1970</v>
      </c>
      <c r="B1930" s="2">
        <v>44751</v>
      </c>
      <c r="C1930" s="13" t="str">
        <f>TEXT(bbdd_Social_Media_Trends[[#This Row],[Post_Date]],"aaaa-mm")</f>
        <v>2022-07</v>
      </c>
      <c r="D1930" s="1" t="s">
        <v>18</v>
      </c>
      <c r="E1930" s="1" t="s">
        <v>49</v>
      </c>
      <c r="F1930" s="1" t="s">
        <v>14</v>
      </c>
      <c r="G1930" s="1" t="s">
        <v>44</v>
      </c>
      <c r="H1930">
        <v>1007595</v>
      </c>
      <c r="I1930">
        <v>473430</v>
      </c>
      <c r="J1930">
        <v>80078</v>
      </c>
      <c r="K1930">
        <v>49619</v>
      </c>
      <c r="L1930">
        <f>bbdd_Social_Media_Trends[[#This Row],[Likes]]+bbdd_Social_Media_Trends[[#This Row],[Shares]]+bbdd_Social_Media_Trends[[#This Row],[Comments]]</f>
        <v>603127</v>
      </c>
      <c r="M1930">
        <f>bbdd_Social_Media_Trends[[#This Row],[Interactions]]/bbdd_Social_Media_Trends[[#This Row],[Views]]</f>
        <v>0.59858077898361939</v>
      </c>
      <c r="N1930" s="1" t="s">
        <v>16</v>
      </c>
      <c r="O1930" s="4">
        <f t="shared" si="30"/>
        <v>0</v>
      </c>
    </row>
    <row r="1931" spans="1:15">
      <c r="A1931" s="1" t="s">
        <v>1971</v>
      </c>
      <c r="B1931" s="2">
        <v>44985</v>
      </c>
      <c r="C1931" s="13" t="str">
        <f>TEXT(bbdd_Social_Media_Trends[[#This Row],[Post_Date]],"aaaa-mm")</f>
        <v>2023-02</v>
      </c>
      <c r="D1931" s="1" t="s">
        <v>27</v>
      </c>
      <c r="E1931" s="1" t="s">
        <v>19</v>
      </c>
      <c r="F1931" s="1" t="s">
        <v>47</v>
      </c>
      <c r="G1931" s="1" t="s">
        <v>25</v>
      </c>
      <c r="H1931">
        <v>2719803</v>
      </c>
      <c r="I1931">
        <v>470536</v>
      </c>
      <c r="J1931">
        <v>62860</v>
      </c>
      <c r="K1931">
        <v>17646</v>
      </c>
      <c r="L1931">
        <f>bbdd_Social_Media_Trends[[#This Row],[Likes]]+bbdd_Social_Media_Trends[[#This Row],[Shares]]+bbdd_Social_Media_Trends[[#This Row],[Comments]]</f>
        <v>551042</v>
      </c>
      <c r="M1931">
        <f>bbdd_Social_Media_Trends[[#This Row],[Interactions]]/bbdd_Social_Media_Trends[[#This Row],[Views]]</f>
        <v>0.20260364445513149</v>
      </c>
      <c r="N1931" s="1" t="s">
        <v>22</v>
      </c>
      <c r="O1931" s="4">
        <f t="shared" si="30"/>
        <v>0</v>
      </c>
    </row>
    <row r="1932" spans="1:15">
      <c r="A1932" s="1" t="s">
        <v>1972</v>
      </c>
      <c r="B1932" s="2">
        <v>44606</v>
      </c>
      <c r="C1932" s="13" t="str">
        <f>TEXT(bbdd_Social_Media_Trends[[#This Row],[Post_Date]],"aaaa-mm")</f>
        <v>2022-02</v>
      </c>
      <c r="D1932" s="1" t="s">
        <v>12</v>
      </c>
      <c r="E1932" s="1" t="s">
        <v>57</v>
      </c>
      <c r="F1932" s="1" t="s">
        <v>20</v>
      </c>
      <c r="G1932" s="1" t="s">
        <v>15</v>
      </c>
      <c r="H1932">
        <v>4721969</v>
      </c>
      <c r="I1932">
        <v>230080</v>
      </c>
      <c r="J1932">
        <v>11521</v>
      </c>
      <c r="K1932">
        <v>45946</v>
      </c>
      <c r="L1932">
        <f>bbdd_Social_Media_Trends[[#This Row],[Likes]]+bbdd_Social_Media_Trends[[#This Row],[Shares]]+bbdd_Social_Media_Trends[[#This Row],[Comments]]</f>
        <v>287547</v>
      </c>
      <c r="M1932">
        <f>bbdd_Social_Media_Trends[[#This Row],[Interactions]]/bbdd_Social_Media_Trends[[#This Row],[Views]]</f>
        <v>6.089557131781255E-2</v>
      </c>
      <c r="N1932" s="1" t="s">
        <v>22</v>
      </c>
      <c r="O1932" s="4">
        <f t="shared" si="30"/>
        <v>0</v>
      </c>
    </row>
    <row r="1933" spans="1:15">
      <c r="A1933" s="1" t="s">
        <v>1973</v>
      </c>
      <c r="B1933" s="2">
        <v>44656</v>
      </c>
      <c r="C1933" s="13" t="str">
        <f>TEXT(bbdd_Social_Media_Trends[[#This Row],[Post_Date]],"aaaa-mm")</f>
        <v>2022-04</v>
      </c>
      <c r="D1933" s="1" t="s">
        <v>27</v>
      </c>
      <c r="E1933" s="1" t="s">
        <v>31</v>
      </c>
      <c r="F1933" s="1" t="s">
        <v>32</v>
      </c>
      <c r="G1933" s="1" t="s">
        <v>21</v>
      </c>
      <c r="H1933">
        <v>3619985</v>
      </c>
      <c r="I1933">
        <v>168202</v>
      </c>
      <c r="J1933">
        <v>97388</v>
      </c>
      <c r="K1933">
        <v>41760</v>
      </c>
      <c r="L1933">
        <f>bbdd_Social_Media_Trends[[#This Row],[Likes]]+bbdd_Social_Media_Trends[[#This Row],[Shares]]+bbdd_Social_Media_Trends[[#This Row],[Comments]]</f>
        <v>307350</v>
      </c>
      <c r="M1933">
        <f>bbdd_Social_Media_Trends[[#This Row],[Interactions]]/bbdd_Social_Media_Trends[[#This Row],[Views]]</f>
        <v>8.4903666727900812E-2</v>
      </c>
      <c r="N1933" s="1" t="s">
        <v>29</v>
      </c>
      <c r="O1933" s="4">
        <f t="shared" si="30"/>
        <v>0</v>
      </c>
    </row>
    <row r="1934" spans="1:15">
      <c r="A1934" s="1" t="s">
        <v>1974</v>
      </c>
      <c r="B1934" s="2">
        <v>45278</v>
      </c>
      <c r="C1934" s="13" t="str">
        <f>TEXT(bbdd_Social_Media_Trends[[#This Row],[Post_Date]],"aaaa-mm")</f>
        <v>2023-12</v>
      </c>
      <c r="D1934" s="1" t="s">
        <v>27</v>
      </c>
      <c r="E1934" s="1" t="s">
        <v>52</v>
      </c>
      <c r="F1934" s="1" t="s">
        <v>32</v>
      </c>
      <c r="G1934" s="1" t="s">
        <v>25</v>
      </c>
      <c r="H1934">
        <v>2584947</v>
      </c>
      <c r="I1934">
        <v>450936</v>
      </c>
      <c r="J1934">
        <v>97710</v>
      </c>
      <c r="K1934">
        <v>156</v>
      </c>
      <c r="L1934">
        <f>bbdd_Social_Media_Trends[[#This Row],[Likes]]+bbdd_Social_Media_Trends[[#This Row],[Shares]]+bbdd_Social_Media_Trends[[#This Row],[Comments]]</f>
        <v>548802</v>
      </c>
      <c r="M1934">
        <f>bbdd_Social_Media_Trends[[#This Row],[Interactions]]/bbdd_Social_Media_Trends[[#This Row],[Views]]</f>
        <v>0.21230686741352917</v>
      </c>
      <c r="N1934" s="1" t="s">
        <v>22</v>
      </c>
      <c r="O1934" s="4">
        <f t="shared" si="30"/>
        <v>0</v>
      </c>
    </row>
    <row r="1935" spans="1:15">
      <c r="A1935" s="1" t="s">
        <v>1975</v>
      </c>
      <c r="B1935" s="2">
        <v>44815</v>
      </c>
      <c r="C1935" s="13" t="str">
        <f>TEXT(bbdd_Social_Media_Trends[[#This Row],[Post_Date]],"aaaa-mm")</f>
        <v>2022-09</v>
      </c>
      <c r="D1935" s="1" t="s">
        <v>27</v>
      </c>
      <c r="E1935" s="1" t="s">
        <v>13</v>
      </c>
      <c r="F1935" s="1" t="s">
        <v>47</v>
      </c>
      <c r="G1935" s="1" t="s">
        <v>15</v>
      </c>
      <c r="H1935">
        <v>2025937</v>
      </c>
      <c r="I1935">
        <v>218589</v>
      </c>
      <c r="J1935">
        <v>97104</v>
      </c>
      <c r="K1935">
        <v>34136</v>
      </c>
      <c r="L1935">
        <f>bbdd_Social_Media_Trends[[#This Row],[Likes]]+bbdd_Social_Media_Trends[[#This Row],[Shares]]+bbdd_Social_Media_Trends[[#This Row],[Comments]]</f>
        <v>349829</v>
      </c>
      <c r="M1935">
        <f>bbdd_Social_Media_Trends[[#This Row],[Interactions]]/bbdd_Social_Media_Trends[[#This Row],[Views]]</f>
        <v>0.17267516215953407</v>
      </c>
      <c r="N1935" s="1" t="s">
        <v>16</v>
      </c>
      <c r="O1935" s="4">
        <f t="shared" si="30"/>
        <v>0</v>
      </c>
    </row>
    <row r="1936" spans="1:15">
      <c r="A1936" s="1" t="s">
        <v>1976</v>
      </c>
      <c r="B1936" s="2">
        <v>44651</v>
      </c>
      <c r="C1936" s="13" t="str">
        <f>TEXT(bbdd_Social_Media_Trends[[#This Row],[Post_Date]],"aaaa-mm")</f>
        <v>2022-03</v>
      </c>
      <c r="D1936" s="1" t="s">
        <v>27</v>
      </c>
      <c r="E1936" s="1" t="s">
        <v>19</v>
      </c>
      <c r="F1936" s="1" t="s">
        <v>47</v>
      </c>
      <c r="G1936" s="1" t="s">
        <v>21</v>
      </c>
      <c r="H1936">
        <v>3370939</v>
      </c>
      <c r="I1936">
        <v>233815</v>
      </c>
      <c r="J1936">
        <v>37777</v>
      </c>
      <c r="K1936">
        <v>29096</v>
      </c>
      <c r="L1936">
        <f>bbdd_Social_Media_Trends[[#This Row],[Likes]]+bbdd_Social_Media_Trends[[#This Row],[Shares]]+bbdd_Social_Media_Trends[[#This Row],[Comments]]</f>
        <v>300688</v>
      </c>
      <c r="M1936">
        <f>bbdd_Social_Media_Trends[[#This Row],[Interactions]]/bbdd_Social_Media_Trends[[#This Row],[Views]]</f>
        <v>8.9200071552763188E-2</v>
      </c>
      <c r="N1936" s="1" t="s">
        <v>16</v>
      </c>
      <c r="O1936" s="4">
        <f t="shared" si="30"/>
        <v>0</v>
      </c>
    </row>
    <row r="1937" spans="1:15">
      <c r="A1937" s="1" t="s">
        <v>1977</v>
      </c>
      <c r="B1937" s="2">
        <v>45001</v>
      </c>
      <c r="C1937" s="13" t="str">
        <f>TEXT(bbdd_Social_Media_Trends[[#This Row],[Post_Date]],"aaaa-mm")</f>
        <v>2023-03</v>
      </c>
      <c r="D1937" s="1" t="s">
        <v>24</v>
      </c>
      <c r="E1937" s="1" t="s">
        <v>52</v>
      </c>
      <c r="F1937" s="1" t="s">
        <v>41</v>
      </c>
      <c r="G1937" s="1" t="s">
        <v>37</v>
      </c>
      <c r="H1937">
        <v>3462370</v>
      </c>
      <c r="I1937">
        <v>78467</v>
      </c>
      <c r="J1937">
        <v>70308</v>
      </c>
      <c r="K1937">
        <v>23887</v>
      </c>
      <c r="L1937">
        <f>bbdd_Social_Media_Trends[[#This Row],[Likes]]+bbdd_Social_Media_Trends[[#This Row],[Shares]]+bbdd_Social_Media_Trends[[#This Row],[Comments]]</f>
        <v>172662</v>
      </c>
      <c r="M1937">
        <f>bbdd_Social_Media_Trends[[#This Row],[Interactions]]/bbdd_Social_Media_Trends[[#This Row],[Views]]</f>
        <v>4.9868153894586653E-2</v>
      </c>
      <c r="N1937" s="1" t="s">
        <v>22</v>
      </c>
      <c r="O1937" s="4">
        <f t="shared" si="30"/>
        <v>0</v>
      </c>
    </row>
    <row r="1938" spans="1:15">
      <c r="A1938" s="1" t="s">
        <v>1978</v>
      </c>
      <c r="B1938" s="2">
        <v>45118</v>
      </c>
      <c r="C1938" s="13" t="str">
        <f>TEXT(bbdd_Social_Media_Trends[[#This Row],[Post_Date]],"aaaa-mm")</f>
        <v>2023-07</v>
      </c>
      <c r="D1938" s="1" t="s">
        <v>12</v>
      </c>
      <c r="E1938" s="1" t="s">
        <v>39</v>
      </c>
      <c r="F1938" s="1" t="s">
        <v>36</v>
      </c>
      <c r="G1938" s="1" t="s">
        <v>50</v>
      </c>
      <c r="H1938">
        <v>4185814</v>
      </c>
      <c r="I1938">
        <v>195362</v>
      </c>
      <c r="J1938">
        <v>59917</v>
      </c>
      <c r="K1938">
        <v>7088</v>
      </c>
      <c r="L1938">
        <f>bbdd_Social_Media_Trends[[#This Row],[Likes]]+bbdd_Social_Media_Trends[[#This Row],[Shares]]+bbdd_Social_Media_Trends[[#This Row],[Comments]]</f>
        <v>262367</v>
      </c>
      <c r="M1938">
        <f>bbdd_Social_Media_Trends[[#This Row],[Interactions]]/bbdd_Social_Media_Trends[[#This Row],[Views]]</f>
        <v>6.2680042639257263E-2</v>
      </c>
      <c r="N1938" s="1" t="s">
        <v>16</v>
      </c>
      <c r="O1938" s="4">
        <f t="shared" si="30"/>
        <v>0</v>
      </c>
    </row>
    <row r="1939" spans="1:15">
      <c r="A1939" s="1" t="s">
        <v>1979</v>
      </c>
      <c r="B1939" s="2">
        <v>44883</v>
      </c>
      <c r="C1939" s="13" t="str">
        <f>TEXT(bbdd_Social_Media_Trends[[#This Row],[Post_Date]],"aaaa-mm")</f>
        <v>2022-11</v>
      </c>
      <c r="D1939" s="1" t="s">
        <v>18</v>
      </c>
      <c r="E1939" s="1" t="s">
        <v>57</v>
      </c>
      <c r="F1939" s="1" t="s">
        <v>36</v>
      </c>
      <c r="G1939" s="1" t="s">
        <v>21</v>
      </c>
      <c r="H1939">
        <v>1381662</v>
      </c>
      <c r="I1939">
        <v>487591</v>
      </c>
      <c r="J1939">
        <v>42788</v>
      </c>
      <c r="K1939">
        <v>34702</v>
      </c>
      <c r="L1939">
        <f>bbdd_Social_Media_Trends[[#This Row],[Likes]]+bbdd_Social_Media_Trends[[#This Row],[Shares]]+bbdd_Social_Media_Trends[[#This Row],[Comments]]</f>
        <v>565081</v>
      </c>
      <c r="M1939">
        <f>bbdd_Social_Media_Trends[[#This Row],[Interactions]]/bbdd_Social_Media_Trends[[#This Row],[Views]]</f>
        <v>0.40898642359708814</v>
      </c>
      <c r="N1939" s="1" t="s">
        <v>16</v>
      </c>
      <c r="O1939" s="4">
        <f t="shared" si="30"/>
        <v>0</v>
      </c>
    </row>
    <row r="1940" spans="1:15">
      <c r="A1940" s="1" t="s">
        <v>1980</v>
      </c>
      <c r="B1940" s="2">
        <v>45011</v>
      </c>
      <c r="C1940" s="13" t="str">
        <f>TEXT(bbdd_Social_Media_Trends[[#This Row],[Post_Date]],"aaaa-mm")</f>
        <v>2023-03</v>
      </c>
      <c r="D1940" s="1" t="s">
        <v>18</v>
      </c>
      <c r="E1940" s="1" t="s">
        <v>39</v>
      </c>
      <c r="F1940" s="1" t="s">
        <v>20</v>
      </c>
      <c r="G1940" s="1" t="s">
        <v>21</v>
      </c>
      <c r="H1940">
        <v>4461646</v>
      </c>
      <c r="I1940">
        <v>53583</v>
      </c>
      <c r="J1940">
        <v>54657</v>
      </c>
      <c r="K1940">
        <v>15128</v>
      </c>
      <c r="L1940">
        <f>bbdd_Social_Media_Trends[[#This Row],[Likes]]+bbdd_Social_Media_Trends[[#This Row],[Shares]]+bbdd_Social_Media_Trends[[#This Row],[Comments]]</f>
        <v>123368</v>
      </c>
      <c r="M1940">
        <f>bbdd_Social_Media_Trends[[#This Row],[Interactions]]/bbdd_Social_Media_Trends[[#This Row],[Views]]</f>
        <v>2.7650781796673244E-2</v>
      </c>
      <c r="N1940" s="1" t="s">
        <v>22</v>
      </c>
      <c r="O1940" s="4">
        <f t="shared" si="30"/>
        <v>0</v>
      </c>
    </row>
    <row r="1941" spans="1:15">
      <c r="A1941" s="1" t="s">
        <v>1981</v>
      </c>
      <c r="B1941" s="2">
        <v>45105</v>
      </c>
      <c r="C1941" s="13" t="str">
        <f>TEXT(bbdd_Social_Media_Trends[[#This Row],[Post_Date]],"aaaa-mm")</f>
        <v>2023-06</v>
      </c>
      <c r="D1941" s="1" t="s">
        <v>18</v>
      </c>
      <c r="E1941" s="1" t="s">
        <v>19</v>
      </c>
      <c r="F1941" s="1" t="s">
        <v>14</v>
      </c>
      <c r="G1941" s="1" t="s">
        <v>37</v>
      </c>
      <c r="H1941">
        <v>1799797</v>
      </c>
      <c r="I1941">
        <v>411374</v>
      </c>
      <c r="J1941">
        <v>9924</v>
      </c>
      <c r="K1941">
        <v>10776</v>
      </c>
      <c r="L1941">
        <f>bbdd_Social_Media_Trends[[#This Row],[Likes]]+bbdd_Social_Media_Trends[[#This Row],[Shares]]+bbdd_Social_Media_Trends[[#This Row],[Comments]]</f>
        <v>432074</v>
      </c>
      <c r="M1941">
        <f>bbdd_Social_Media_Trends[[#This Row],[Interactions]]/bbdd_Social_Media_Trends[[#This Row],[Views]]</f>
        <v>0.24006818546758329</v>
      </c>
      <c r="N1941" s="1" t="s">
        <v>16</v>
      </c>
      <c r="O1941" s="4">
        <f t="shared" si="30"/>
        <v>0</v>
      </c>
    </row>
    <row r="1942" spans="1:15">
      <c r="A1942" s="1" t="s">
        <v>1982</v>
      </c>
      <c r="B1942" s="2">
        <v>45101</v>
      </c>
      <c r="C1942" s="13" t="str">
        <f>TEXT(bbdd_Social_Media_Trends[[#This Row],[Post_Date]],"aaaa-mm")</f>
        <v>2023-06</v>
      </c>
      <c r="D1942" s="1" t="s">
        <v>18</v>
      </c>
      <c r="E1942" s="1" t="s">
        <v>46</v>
      </c>
      <c r="F1942" s="1" t="s">
        <v>41</v>
      </c>
      <c r="G1942" s="1" t="s">
        <v>21</v>
      </c>
      <c r="H1942">
        <v>4781276</v>
      </c>
      <c r="I1942">
        <v>315498</v>
      </c>
      <c r="J1942">
        <v>49235</v>
      </c>
      <c r="K1942">
        <v>27630</v>
      </c>
      <c r="L1942">
        <f>bbdd_Social_Media_Trends[[#This Row],[Likes]]+bbdd_Social_Media_Trends[[#This Row],[Shares]]+bbdd_Social_Media_Trends[[#This Row],[Comments]]</f>
        <v>392363</v>
      </c>
      <c r="M1942">
        <f>bbdd_Social_Media_Trends[[#This Row],[Interactions]]/bbdd_Social_Media_Trends[[#This Row],[Views]]</f>
        <v>8.2062403425361766E-2</v>
      </c>
      <c r="N1942" s="1" t="s">
        <v>29</v>
      </c>
      <c r="O1942" s="4">
        <f t="shared" si="30"/>
        <v>0</v>
      </c>
    </row>
    <row r="1943" spans="1:15">
      <c r="A1943" s="1" t="s">
        <v>1983</v>
      </c>
      <c r="B1943" s="2">
        <v>44684</v>
      </c>
      <c r="C1943" s="13" t="str">
        <f>TEXT(bbdd_Social_Media_Trends[[#This Row],[Post_Date]],"aaaa-mm")</f>
        <v>2022-05</v>
      </c>
      <c r="D1943" s="1" t="s">
        <v>12</v>
      </c>
      <c r="E1943" s="1" t="s">
        <v>46</v>
      </c>
      <c r="F1943" s="1" t="s">
        <v>36</v>
      </c>
      <c r="G1943" s="1" t="s">
        <v>50</v>
      </c>
      <c r="H1943">
        <v>800884</v>
      </c>
      <c r="I1943">
        <v>357032</v>
      </c>
      <c r="J1943">
        <v>15074</v>
      </c>
      <c r="K1943">
        <v>42750</v>
      </c>
      <c r="L1943">
        <f>bbdd_Social_Media_Trends[[#This Row],[Likes]]+bbdd_Social_Media_Trends[[#This Row],[Shares]]+bbdd_Social_Media_Trends[[#This Row],[Comments]]</f>
        <v>414856</v>
      </c>
      <c r="M1943">
        <f>bbdd_Social_Media_Trends[[#This Row],[Interactions]]/bbdd_Social_Media_Trends[[#This Row],[Views]]</f>
        <v>0.51799761263803501</v>
      </c>
      <c r="N1943" s="1" t="s">
        <v>22</v>
      </c>
      <c r="O1943" s="4">
        <f t="shared" si="30"/>
        <v>0</v>
      </c>
    </row>
    <row r="1944" spans="1:15">
      <c r="A1944" s="1" t="s">
        <v>1984</v>
      </c>
      <c r="B1944" s="2">
        <v>44581</v>
      </c>
      <c r="C1944" s="13" t="str">
        <f>TEXT(bbdd_Social_Media_Trends[[#This Row],[Post_Date]],"aaaa-mm")</f>
        <v>2022-01</v>
      </c>
      <c r="D1944" s="1" t="s">
        <v>27</v>
      </c>
      <c r="E1944" s="1" t="s">
        <v>19</v>
      </c>
      <c r="F1944" s="1" t="s">
        <v>20</v>
      </c>
      <c r="G1944" s="1" t="s">
        <v>50</v>
      </c>
      <c r="H1944">
        <v>1740963</v>
      </c>
      <c r="I1944">
        <v>388958</v>
      </c>
      <c r="J1944">
        <v>2389</v>
      </c>
      <c r="K1944">
        <v>7978</v>
      </c>
      <c r="L1944">
        <f>bbdd_Social_Media_Trends[[#This Row],[Likes]]+bbdd_Social_Media_Trends[[#This Row],[Shares]]+bbdd_Social_Media_Trends[[#This Row],[Comments]]</f>
        <v>399325</v>
      </c>
      <c r="M1944">
        <f>bbdd_Social_Media_Trends[[#This Row],[Interactions]]/bbdd_Social_Media_Trends[[#This Row],[Views]]</f>
        <v>0.22937018190507208</v>
      </c>
      <c r="N1944" s="1" t="s">
        <v>16</v>
      </c>
      <c r="O1944" s="4">
        <f t="shared" si="30"/>
        <v>0</v>
      </c>
    </row>
    <row r="1945" spans="1:15">
      <c r="A1945" s="1" t="s">
        <v>1985</v>
      </c>
      <c r="B1945" s="2">
        <v>44848</v>
      </c>
      <c r="C1945" s="13" t="str">
        <f>TEXT(bbdd_Social_Media_Trends[[#This Row],[Post_Date]],"aaaa-mm")</f>
        <v>2022-10</v>
      </c>
      <c r="D1945" s="1" t="s">
        <v>18</v>
      </c>
      <c r="E1945" s="1" t="s">
        <v>46</v>
      </c>
      <c r="F1945" s="1" t="s">
        <v>14</v>
      </c>
      <c r="G1945" s="1" t="s">
        <v>50</v>
      </c>
      <c r="H1945">
        <v>4979028</v>
      </c>
      <c r="I1945">
        <v>496075</v>
      </c>
      <c r="J1945">
        <v>14684</v>
      </c>
      <c r="K1945">
        <v>23034</v>
      </c>
      <c r="L1945">
        <f>bbdd_Social_Media_Trends[[#This Row],[Likes]]+bbdd_Social_Media_Trends[[#This Row],[Shares]]+bbdd_Social_Media_Trends[[#This Row],[Comments]]</f>
        <v>533793</v>
      </c>
      <c r="M1945">
        <f>bbdd_Social_Media_Trends[[#This Row],[Interactions]]/bbdd_Social_Media_Trends[[#This Row],[Views]]</f>
        <v>0.10720827438608499</v>
      </c>
      <c r="N1945" s="1" t="s">
        <v>16</v>
      </c>
      <c r="O1945" s="4">
        <f t="shared" si="30"/>
        <v>0</v>
      </c>
    </row>
    <row r="1946" spans="1:15">
      <c r="A1946" s="1" t="s">
        <v>1986</v>
      </c>
      <c r="B1946" s="2">
        <v>45001</v>
      </c>
      <c r="C1946" s="13" t="str">
        <f>TEXT(bbdd_Social_Media_Trends[[#This Row],[Post_Date]],"aaaa-mm")</f>
        <v>2023-03</v>
      </c>
      <c r="D1946" s="1" t="s">
        <v>18</v>
      </c>
      <c r="E1946" s="1" t="s">
        <v>31</v>
      </c>
      <c r="F1946" s="1" t="s">
        <v>20</v>
      </c>
      <c r="G1946" s="1" t="s">
        <v>50</v>
      </c>
      <c r="H1946">
        <v>2260054</v>
      </c>
      <c r="I1946">
        <v>333540</v>
      </c>
      <c r="J1946">
        <v>87685</v>
      </c>
      <c r="K1946">
        <v>15277</v>
      </c>
      <c r="L1946">
        <f>bbdd_Social_Media_Trends[[#This Row],[Likes]]+bbdd_Social_Media_Trends[[#This Row],[Shares]]+bbdd_Social_Media_Trends[[#This Row],[Comments]]</f>
        <v>436502</v>
      </c>
      <c r="M1946">
        <f>bbdd_Social_Media_Trends[[#This Row],[Interactions]]/bbdd_Social_Media_Trends[[#This Row],[Views]]</f>
        <v>0.19313786307760789</v>
      </c>
      <c r="N1946" s="1" t="s">
        <v>22</v>
      </c>
      <c r="O1946" s="4">
        <f t="shared" si="30"/>
        <v>0</v>
      </c>
    </row>
    <row r="1947" spans="1:15">
      <c r="A1947" s="1" t="s">
        <v>1987</v>
      </c>
      <c r="B1947" s="2">
        <v>45080</v>
      </c>
      <c r="C1947" s="13" t="str">
        <f>TEXT(bbdd_Social_Media_Trends[[#This Row],[Post_Date]],"aaaa-mm")</f>
        <v>2023-06</v>
      </c>
      <c r="D1947" s="1" t="s">
        <v>12</v>
      </c>
      <c r="E1947" s="1" t="s">
        <v>52</v>
      </c>
      <c r="F1947" s="1" t="s">
        <v>32</v>
      </c>
      <c r="G1947" s="1" t="s">
        <v>44</v>
      </c>
      <c r="H1947">
        <v>4318086</v>
      </c>
      <c r="I1947">
        <v>297540</v>
      </c>
      <c r="J1947">
        <v>37515</v>
      </c>
      <c r="K1947">
        <v>35324</v>
      </c>
      <c r="L1947">
        <f>bbdd_Social_Media_Trends[[#This Row],[Likes]]+bbdd_Social_Media_Trends[[#This Row],[Shares]]+bbdd_Social_Media_Trends[[#This Row],[Comments]]</f>
        <v>370379</v>
      </c>
      <c r="M1947">
        <f>bbdd_Social_Media_Trends[[#This Row],[Interactions]]/bbdd_Social_Media_Trends[[#This Row],[Views]]</f>
        <v>8.5773882224670833E-2</v>
      </c>
      <c r="N1947" s="1" t="s">
        <v>29</v>
      </c>
      <c r="O1947" s="4">
        <f t="shared" si="30"/>
        <v>0</v>
      </c>
    </row>
    <row r="1948" spans="1:15">
      <c r="A1948" s="1" t="s">
        <v>1988</v>
      </c>
      <c r="B1948" s="2">
        <v>44860</v>
      </c>
      <c r="C1948" s="13" t="str">
        <f>TEXT(bbdd_Social_Media_Trends[[#This Row],[Post_Date]],"aaaa-mm")</f>
        <v>2022-10</v>
      </c>
      <c r="D1948" s="1" t="s">
        <v>24</v>
      </c>
      <c r="E1948" s="1" t="s">
        <v>31</v>
      </c>
      <c r="F1948" s="1" t="s">
        <v>32</v>
      </c>
      <c r="G1948" s="1" t="s">
        <v>37</v>
      </c>
      <c r="H1948">
        <v>1807871</v>
      </c>
      <c r="I1948">
        <v>297988</v>
      </c>
      <c r="J1948">
        <v>87418</v>
      </c>
      <c r="K1948">
        <v>16916</v>
      </c>
      <c r="L1948">
        <f>bbdd_Social_Media_Trends[[#This Row],[Likes]]+bbdd_Social_Media_Trends[[#This Row],[Shares]]+bbdd_Social_Media_Trends[[#This Row],[Comments]]</f>
        <v>402322</v>
      </c>
      <c r="M1948">
        <f>bbdd_Social_Media_Trends[[#This Row],[Interactions]]/bbdd_Social_Media_Trends[[#This Row],[Views]]</f>
        <v>0.22253910815539382</v>
      </c>
      <c r="N1948" s="1" t="s">
        <v>16</v>
      </c>
      <c r="O1948" s="4">
        <f t="shared" si="30"/>
        <v>0</v>
      </c>
    </row>
    <row r="1949" spans="1:15">
      <c r="A1949" s="1" t="s">
        <v>1989</v>
      </c>
      <c r="B1949" s="2">
        <v>45276</v>
      </c>
      <c r="C1949" s="13" t="str">
        <f>TEXT(bbdd_Social_Media_Trends[[#This Row],[Post_Date]],"aaaa-mm")</f>
        <v>2023-12</v>
      </c>
      <c r="D1949" s="1" t="s">
        <v>27</v>
      </c>
      <c r="E1949" s="1" t="s">
        <v>19</v>
      </c>
      <c r="F1949" s="1" t="s">
        <v>20</v>
      </c>
      <c r="G1949" s="1" t="s">
        <v>21</v>
      </c>
      <c r="H1949">
        <v>3203657</v>
      </c>
      <c r="I1949">
        <v>84559</v>
      </c>
      <c r="J1949">
        <v>58387</v>
      </c>
      <c r="K1949">
        <v>36234</v>
      </c>
      <c r="L1949">
        <f>bbdd_Social_Media_Trends[[#This Row],[Likes]]+bbdd_Social_Media_Trends[[#This Row],[Shares]]+bbdd_Social_Media_Trends[[#This Row],[Comments]]</f>
        <v>179180</v>
      </c>
      <c r="M1949">
        <f>bbdd_Social_Media_Trends[[#This Row],[Interactions]]/bbdd_Social_Media_Trends[[#This Row],[Views]]</f>
        <v>5.5929832688081153E-2</v>
      </c>
      <c r="N1949" s="1" t="s">
        <v>29</v>
      </c>
      <c r="O1949" s="4">
        <f t="shared" si="30"/>
        <v>0</v>
      </c>
    </row>
    <row r="1950" spans="1:15">
      <c r="A1950" s="1" t="s">
        <v>1990</v>
      </c>
      <c r="B1950" s="2">
        <v>44764</v>
      </c>
      <c r="C1950" s="13" t="str">
        <f>TEXT(bbdd_Social_Media_Trends[[#This Row],[Post_Date]],"aaaa-mm")</f>
        <v>2022-07</v>
      </c>
      <c r="D1950" s="1" t="s">
        <v>27</v>
      </c>
      <c r="E1950" s="1" t="s">
        <v>13</v>
      </c>
      <c r="F1950" s="1" t="s">
        <v>32</v>
      </c>
      <c r="G1950" s="1" t="s">
        <v>50</v>
      </c>
      <c r="H1950">
        <v>54853</v>
      </c>
      <c r="I1950">
        <v>331423</v>
      </c>
      <c r="J1950">
        <v>63763</v>
      </c>
      <c r="K1950">
        <v>2984</v>
      </c>
      <c r="L1950">
        <f>bbdd_Social_Media_Trends[[#This Row],[Likes]]+bbdd_Social_Media_Trends[[#This Row],[Shares]]+bbdd_Social_Media_Trends[[#This Row],[Comments]]</f>
        <v>398170</v>
      </c>
      <c r="M1950">
        <f>bbdd_Social_Media_Trends[[#This Row],[Interactions]]/bbdd_Social_Media_Trends[[#This Row],[Views]]</f>
        <v>7.2588554864820516</v>
      </c>
      <c r="N1950" s="1" t="s">
        <v>22</v>
      </c>
      <c r="O1950" s="4">
        <f t="shared" si="30"/>
        <v>0</v>
      </c>
    </row>
    <row r="1951" spans="1:15">
      <c r="A1951" s="1" t="s">
        <v>1991</v>
      </c>
      <c r="B1951" s="2">
        <v>44683</v>
      </c>
      <c r="C1951" s="13" t="str">
        <f>TEXT(bbdd_Social_Media_Trends[[#This Row],[Post_Date]],"aaaa-mm")</f>
        <v>2022-05</v>
      </c>
      <c r="D1951" s="1" t="s">
        <v>24</v>
      </c>
      <c r="E1951" s="1" t="s">
        <v>52</v>
      </c>
      <c r="F1951" s="1" t="s">
        <v>36</v>
      </c>
      <c r="G1951" s="1" t="s">
        <v>21</v>
      </c>
      <c r="H1951">
        <v>738822</v>
      </c>
      <c r="I1951">
        <v>341078</v>
      </c>
      <c r="J1951">
        <v>21459</v>
      </c>
      <c r="K1951">
        <v>47079</v>
      </c>
      <c r="L1951">
        <f>bbdd_Social_Media_Trends[[#This Row],[Likes]]+bbdd_Social_Media_Trends[[#This Row],[Shares]]+bbdd_Social_Media_Trends[[#This Row],[Comments]]</f>
        <v>409616</v>
      </c>
      <c r="M1951">
        <f>bbdd_Social_Media_Trends[[#This Row],[Interactions]]/bbdd_Social_Media_Trends[[#This Row],[Views]]</f>
        <v>0.5544177081895233</v>
      </c>
      <c r="N1951" s="1" t="s">
        <v>16</v>
      </c>
      <c r="O1951" s="4">
        <f t="shared" si="30"/>
        <v>0</v>
      </c>
    </row>
    <row r="1952" spans="1:15">
      <c r="A1952" s="1" t="s">
        <v>1992</v>
      </c>
      <c r="B1952" s="2">
        <v>44896</v>
      </c>
      <c r="C1952" s="13" t="str">
        <f>TEXT(bbdd_Social_Media_Trends[[#This Row],[Post_Date]],"aaaa-mm")</f>
        <v>2022-12</v>
      </c>
      <c r="D1952" s="1" t="s">
        <v>12</v>
      </c>
      <c r="E1952" s="1" t="s">
        <v>52</v>
      </c>
      <c r="F1952" s="1" t="s">
        <v>32</v>
      </c>
      <c r="G1952" s="1" t="s">
        <v>21</v>
      </c>
      <c r="H1952">
        <v>2530016</v>
      </c>
      <c r="I1952">
        <v>217176</v>
      </c>
      <c r="J1952">
        <v>9746</v>
      </c>
      <c r="K1952">
        <v>19237</v>
      </c>
      <c r="L1952">
        <f>bbdd_Social_Media_Trends[[#This Row],[Likes]]+bbdd_Social_Media_Trends[[#This Row],[Shares]]+bbdd_Social_Media_Trends[[#This Row],[Comments]]</f>
        <v>246159</v>
      </c>
      <c r="M1952">
        <f>bbdd_Social_Media_Trends[[#This Row],[Interactions]]/bbdd_Social_Media_Trends[[#This Row],[Views]]</f>
        <v>9.7295432123749415E-2</v>
      </c>
      <c r="N1952" s="1" t="s">
        <v>29</v>
      </c>
      <c r="O1952" s="4">
        <f t="shared" si="30"/>
        <v>0</v>
      </c>
    </row>
    <row r="1953" spans="1:15">
      <c r="A1953" s="1" t="s">
        <v>1993</v>
      </c>
      <c r="B1953" s="2">
        <v>44932</v>
      </c>
      <c r="C1953" s="13" t="str">
        <f>TEXT(bbdd_Social_Media_Trends[[#This Row],[Post_Date]],"aaaa-mm")</f>
        <v>2023-01</v>
      </c>
      <c r="D1953" s="1" t="s">
        <v>27</v>
      </c>
      <c r="E1953" s="1" t="s">
        <v>59</v>
      </c>
      <c r="F1953" s="1" t="s">
        <v>14</v>
      </c>
      <c r="G1953" s="1" t="s">
        <v>15</v>
      </c>
      <c r="H1953">
        <v>4334346</v>
      </c>
      <c r="I1953">
        <v>248087</v>
      </c>
      <c r="J1953">
        <v>33934</v>
      </c>
      <c r="K1953">
        <v>22770</v>
      </c>
      <c r="L1953">
        <f>bbdd_Social_Media_Trends[[#This Row],[Likes]]+bbdd_Social_Media_Trends[[#This Row],[Shares]]+bbdd_Social_Media_Trends[[#This Row],[Comments]]</f>
        <v>304791</v>
      </c>
      <c r="M1953">
        <f>bbdd_Social_Media_Trends[[#This Row],[Interactions]]/bbdd_Social_Media_Trends[[#This Row],[Views]]</f>
        <v>7.0319951383668949E-2</v>
      </c>
      <c r="N1953" s="1" t="s">
        <v>22</v>
      </c>
      <c r="O1953" s="4">
        <f t="shared" si="30"/>
        <v>0</v>
      </c>
    </row>
    <row r="1954" spans="1:15">
      <c r="A1954" s="1" t="s">
        <v>1994</v>
      </c>
      <c r="B1954" s="2">
        <v>44581</v>
      </c>
      <c r="C1954" s="13" t="str">
        <f>TEXT(bbdd_Social_Media_Trends[[#This Row],[Post_Date]],"aaaa-mm")</f>
        <v>2022-01</v>
      </c>
      <c r="D1954" s="1" t="s">
        <v>24</v>
      </c>
      <c r="E1954" s="1" t="s">
        <v>52</v>
      </c>
      <c r="F1954" s="1" t="s">
        <v>36</v>
      </c>
      <c r="G1954" s="1" t="s">
        <v>60</v>
      </c>
      <c r="H1954">
        <v>1313145</v>
      </c>
      <c r="I1954">
        <v>14056</v>
      </c>
      <c r="J1954">
        <v>80213</v>
      </c>
      <c r="K1954">
        <v>27953</v>
      </c>
      <c r="L1954">
        <f>bbdd_Social_Media_Trends[[#This Row],[Likes]]+bbdd_Social_Media_Trends[[#This Row],[Shares]]+bbdd_Social_Media_Trends[[#This Row],[Comments]]</f>
        <v>122222</v>
      </c>
      <c r="M1954">
        <f>bbdd_Social_Media_Trends[[#This Row],[Interactions]]/bbdd_Social_Media_Trends[[#This Row],[Views]]</f>
        <v>9.3075783710100557E-2</v>
      </c>
      <c r="N1954" s="1" t="s">
        <v>29</v>
      </c>
      <c r="O1954" s="4">
        <f t="shared" si="30"/>
        <v>0</v>
      </c>
    </row>
    <row r="1955" spans="1:15">
      <c r="A1955" s="1" t="s">
        <v>1995</v>
      </c>
      <c r="B1955" s="2">
        <v>44890</v>
      </c>
      <c r="C1955" s="13" t="str">
        <f>TEXT(bbdd_Social_Media_Trends[[#This Row],[Post_Date]],"aaaa-mm")</f>
        <v>2022-11</v>
      </c>
      <c r="D1955" s="1" t="s">
        <v>12</v>
      </c>
      <c r="E1955" s="1" t="s">
        <v>59</v>
      </c>
      <c r="F1955" s="1" t="s">
        <v>36</v>
      </c>
      <c r="G1955" s="1" t="s">
        <v>28</v>
      </c>
      <c r="H1955">
        <v>2374152</v>
      </c>
      <c r="I1955">
        <v>42365</v>
      </c>
      <c r="J1955">
        <v>85512</v>
      </c>
      <c r="K1955">
        <v>6217</v>
      </c>
      <c r="L1955">
        <f>bbdd_Social_Media_Trends[[#This Row],[Likes]]+bbdd_Social_Media_Trends[[#This Row],[Shares]]+bbdd_Social_Media_Trends[[#This Row],[Comments]]</f>
        <v>134094</v>
      </c>
      <c r="M1955">
        <f>bbdd_Social_Media_Trends[[#This Row],[Interactions]]/bbdd_Social_Media_Trends[[#This Row],[Views]]</f>
        <v>5.6480798196577135E-2</v>
      </c>
      <c r="N1955" s="1" t="s">
        <v>29</v>
      </c>
      <c r="O1955" s="4">
        <f t="shared" si="30"/>
        <v>0</v>
      </c>
    </row>
    <row r="1956" spans="1:15">
      <c r="A1956" s="1" t="s">
        <v>1996</v>
      </c>
      <c r="B1956" s="2">
        <v>44688</v>
      </c>
      <c r="C1956" s="13" t="str">
        <f>TEXT(bbdd_Social_Media_Trends[[#This Row],[Post_Date]],"aaaa-mm")</f>
        <v>2022-05</v>
      </c>
      <c r="D1956" s="1" t="s">
        <v>18</v>
      </c>
      <c r="E1956" s="1" t="s">
        <v>39</v>
      </c>
      <c r="F1956" s="1" t="s">
        <v>20</v>
      </c>
      <c r="G1956" s="1" t="s">
        <v>28</v>
      </c>
      <c r="H1956">
        <v>665714</v>
      </c>
      <c r="I1956">
        <v>301322</v>
      </c>
      <c r="J1956">
        <v>55816</v>
      </c>
      <c r="K1956">
        <v>38455</v>
      </c>
      <c r="L1956">
        <f>bbdd_Social_Media_Trends[[#This Row],[Likes]]+bbdd_Social_Media_Trends[[#This Row],[Shares]]+bbdd_Social_Media_Trends[[#This Row],[Comments]]</f>
        <v>395593</v>
      </c>
      <c r="M1956">
        <f>bbdd_Social_Media_Trends[[#This Row],[Interactions]]/bbdd_Social_Media_Trends[[#This Row],[Views]]</f>
        <v>0.59423866705522188</v>
      </c>
      <c r="N1956" s="1" t="s">
        <v>16</v>
      </c>
      <c r="O1956" s="4">
        <f t="shared" si="30"/>
        <v>0</v>
      </c>
    </row>
    <row r="1957" spans="1:15">
      <c r="A1957" s="1" t="s">
        <v>1997</v>
      </c>
      <c r="B1957" s="2">
        <v>45105</v>
      </c>
      <c r="C1957" s="13" t="str">
        <f>TEXT(bbdd_Social_Media_Trends[[#This Row],[Post_Date]],"aaaa-mm")</f>
        <v>2023-06</v>
      </c>
      <c r="D1957" s="1" t="s">
        <v>27</v>
      </c>
      <c r="E1957" s="1" t="s">
        <v>31</v>
      </c>
      <c r="F1957" s="1" t="s">
        <v>32</v>
      </c>
      <c r="G1957" s="1" t="s">
        <v>50</v>
      </c>
      <c r="H1957">
        <v>3816177</v>
      </c>
      <c r="I1957">
        <v>355774</v>
      </c>
      <c r="J1957">
        <v>21287</v>
      </c>
      <c r="K1957">
        <v>44930</v>
      </c>
      <c r="L1957">
        <f>bbdd_Social_Media_Trends[[#This Row],[Likes]]+bbdd_Social_Media_Trends[[#This Row],[Shares]]+bbdd_Social_Media_Trends[[#This Row],[Comments]]</f>
        <v>421991</v>
      </c>
      <c r="M1957">
        <f>bbdd_Social_Media_Trends[[#This Row],[Interactions]]/bbdd_Social_Media_Trends[[#This Row],[Views]]</f>
        <v>0.11057951452461455</v>
      </c>
      <c r="N1957" s="1" t="s">
        <v>29</v>
      </c>
      <c r="O1957" s="4">
        <f t="shared" si="30"/>
        <v>0</v>
      </c>
    </row>
    <row r="1958" spans="1:15">
      <c r="A1958" s="1" t="s">
        <v>1998</v>
      </c>
      <c r="B1958" s="2">
        <v>44696</v>
      </c>
      <c r="C1958" s="13" t="str">
        <f>TEXT(bbdd_Social_Media_Trends[[#This Row],[Post_Date]],"aaaa-mm")</f>
        <v>2022-05</v>
      </c>
      <c r="D1958" s="1" t="s">
        <v>12</v>
      </c>
      <c r="E1958" s="1" t="s">
        <v>57</v>
      </c>
      <c r="F1958" s="1" t="s">
        <v>14</v>
      </c>
      <c r="G1958" s="1" t="s">
        <v>21</v>
      </c>
      <c r="H1958">
        <v>725159</v>
      </c>
      <c r="I1958">
        <v>20810</v>
      </c>
      <c r="J1958">
        <v>3697</v>
      </c>
      <c r="K1958">
        <v>38133</v>
      </c>
      <c r="L1958">
        <f>bbdd_Social_Media_Trends[[#This Row],[Likes]]+bbdd_Social_Media_Trends[[#This Row],[Shares]]+bbdd_Social_Media_Trends[[#This Row],[Comments]]</f>
        <v>62640</v>
      </c>
      <c r="M1958">
        <f>bbdd_Social_Media_Trends[[#This Row],[Interactions]]/bbdd_Social_Media_Trends[[#This Row],[Views]]</f>
        <v>8.6381055740878898E-2</v>
      </c>
      <c r="N1958" s="1" t="s">
        <v>22</v>
      </c>
      <c r="O1958" s="4">
        <f t="shared" si="30"/>
        <v>0</v>
      </c>
    </row>
    <row r="1959" spans="1:15">
      <c r="A1959" s="1" t="s">
        <v>1999</v>
      </c>
      <c r="B1959" s="2">
        <v>44606</v>
      </c>
      <c r="C1959" s="13" t="str">
        <f>TEXT(bbdd_Social_Media_Trends[[#This Row],[Post_Date]],"aaaa-mm")</f>
        <v>2022-02</v>
      </c>
      <c r="D1959" s="1" t="s">
        <v>18</v>
      </c>
      <c r="E1959" s="1" t="s">
        <v>57</v>
      </c>
      <c r="F1959" s="1" t="s">
        <v>20</v>
      </c>
      <c r="G1959" s="1" t="s">
        <v>21</v>
      </c>
      <c r="H1959">
        <v>875186</v>
      </c>
      <c r="I1959">
        <v>131418</v>
      </c>
      <c r="J1959">
        <v>55237</v>
      </c>
      <c r="K1959">
        <v>25538</v>
      </c>
      <c r="L1959">
        <f>bbdd_Social_Media_Trends[[#This Row],[Likes]]+bbdd_Social_Media_Trends[[#This Row],[Shares]]+bbdd_Social_Media_Trends[[#This Row],[Comments]]</f>
        <v>212193</v>
      </c>
      <c r="M1959">
        <f>bbdd_Social_Media_Trends[[#This Row],[Interactions]]/bbdd_Social_Media_Trends[[#This Row],[Views]]</f>
        <v>0.2424547467624025</v>
      </c>
      <c r="N1959" s="1" t="s">
        <v>16</v>
      </c>
      <c r="O1959" s="4">
        <f t="shared" si="30"/>
        <v>0</v>
      </c>
    </row>
    <row r="1960" spans="1:15">
      <c r="A1960" s="1" t="s">
        <v>2000</v>
      </c>
      <c r="B1960" s="2">
        <v>44574</v>
      </c>
      <c r="C1960" s="13" t="str">
        <f>TEXT(bbdd_Social_Media_Trends[[#This Row],[Post_Date]],"aaaa-mm")</f>
        <v>2022-01</v>
      </c>
      <c r="D1960" s="1" t="s">
        <v>12</v>
      </c>
      <c r="E1960" s="1" t="s">
        <v>57</v>
      </c>
      <c r="F1960" s="1" t="s">
        <v>47</v>
      </c>
      <c r="G1960" s="1" t="s">
        <v>25</v>
      </c>
      <c r="H1960">
        <v>2436246</v>
      </c>
      <c r="I1960">
        <v>264035</v>
      </c>
      <c r="J1960">
        <v>22806</v>
      </c>
      <c r="K1960">
        <v>41438</v>
      </c>
      <c r="L1960">
        <f>bbdd_Social_Media_Trends[[#This Row],[Likes]]+bbdd_Social_Media_Trends[[#This Row],[Shares]]+bbdd_Social_Media_Trends[[#This Row],[Comments]]</f>
        <v>328279</v>
      </c>
      <c r="M1960">
        <f>bbdd_Social_Media_Trends[[#This Row],[Interactions]]/bbdd_Social_Media_Trends[[#This Row],[Views]]</f>
        <v>0.13474788670766416</v>
      </c>
      <c r="N1960" s="1" t="s">
        <v>29</v>
      </c>
      <c r="O1960" s="4">
        <f t="shared" si="30"/>
        <v>0</v>
      </c>
    </row>
    <row r="1961" spans="1:15">
      <c r="A1961" s="1" t="s">
        <v>2001</v>
      </c>
      <c r="B1961" s="2">
        <v>44596</v>
      </c>
      <c r="C1961" s="13" t="str">
        <f>TEXT(bbdd_Social_Media_Trends[[#This Row],[Post_Date]],"aaaa-mm")</f>
        <v>2022-02</v>
      </c>
      <c r="D1961" s="1" t="s">
        <v>27</v>
      </c>
      <c r="E1961" s="1" t="s">
        <v>46</v>
      </c>
      <c r="F1961" s="1" t="s">
        <v>14</v>
      </c>
      <c r="G1961" s="1" t="s">
        <v>37</v>
      </c>
      <c r="H1961">
        <v>1038493</v>
      </c>
      <c r="I1961">
        <v>116281</v>
      </c>
      <c r="J1961">
        <v>38535</v>
      </c>
      <c r="K1961">
        <v>34834</v>
      </c>
      <c r="L1961">
        <f>bbdd_Social_Media_Trends[[#This Row],[Likes]]+bbdd_Social_Media_Trends[[#This Row],[Shares]]+bbdd_Social_Media_Trends[[#This Row],[Comments]]</f>
        <v>189650</v>
      </c>
      <c r="M1961">
        <f>bbdd_Social_Media_Trends[[#This Row],[Interactions]]/bbdd_Social_Media_Trends[[#This Row],[Views]]</f>
        <v>0.18262039320438367</v>
      </c>
      <c r="N1961" s="1" t="s">
        <v>22</v>
      </c>
      <c r="O1961" s="4">
        <f t="shared" si="30"/>
        <v>0</v>
      </c>
    </row>
    <row r="1962" spans="1:15">
      <c r="A1962" s="1" t="s">
        <v>2002</v>
      </c>
      <c r="B1962" s="2">
        <v>44795</v>
      </c>
      <c r="C1962" s="13" t="str">
        <f>TEXT(bbdd_Social_Media_Trends[[#This Row],[Post_Date]],"aaaa-mm")</f>
        <v>2022-08</v>
      </c>
      <c r="D1962" s="1" t="s">
        <v>27</v>
      </c>
      <c r="E1962" s="1" t="s">
        <v>13</v>
      </c>
      <c r="F1962" s="1" t="s">
        <v>20</v>
      </c>
      <c r="G1962" s="1" t="s">
        <v>28</v>
      </c>
      <c r="H1962">
        <v>2356676</v>
      </c>
      <c r="I1962">
        <v>78111</v>
      </c>
      <c r="J1962">
        <v>70417</v>
      </c>
      <c r="K1962">
        <v>5222</v>
      </c>
      <c r="L1962">
        <f>bbdd_Social_Media_Trends[[#This Row],[Likes]]+bbdd_Social_Media_Trends[[#This Row],[Shares]]+bbdd_Social_Media_Trends[[#This Row],[Comments]]</f>
        <v>153750</v>
      </c>
      <c r="M1962">
        <f>bbdd_Social_Media_Trends[[#This Row],[Interactions]]/bbdd_Social_Media_Trends[[#This Row],[Views]]</f>
        <v>6.5240194239683344E-2</v>
      </c>
      <c r="N1962" s="1" t="s">
        <v>29</v>
      </c>
      <c r="O1962" s="4">
        <f t="shared" si="30"/>
        <v>0</v>
      </c>
    </row>
    <row r="1963" spans="1:15">
      <c r="A1963" s="1" t="s">
        <v>2003</v>
      </c>
      <c r="B1963" s="2">
        <v>45128</v>
      </c>
      <c r="C1963" s="13" t="str">
        <f>TEXT(bbdd_Social_Media_Trends[[#This Row],[Post_Date]],"aaaa-mm")</f>
        <v>2023-07</v>
      </c>
      <c r="D1963" s="1" t="s">
        <v>27</v>
      </c>
      <c r="E1963" s="1" t="s">
        <v>13</v>
      </c>
      <c r="F1963" s="1" t="s">
        <v>32</v>
      </c>
      <c r="G1963" s="1" t="s">
        <v>21</v>
      </c>
      <c r="H1963">
        <v>4205174</v>
      </c>
      <c r="I1963">
        <v>326076</v>
      </c>
      <c r="J1963">
        <v>53467</v>
      </c>
      <c r="K1963">
        <v>16260</v>
      </c>
      <c r="L1963">
        <f>bbdd_Social_Media_Trends[[#This Row],[Likes]]+bbdd_Social_Media_Trends[[#This Row],[Shares]]+bbdd_Social_Media_Trends[[#This Row],[Comments]]</f>
        <v>395803</v>
      </c>
      <c r="M1963">
        <f>bbdd_Social_Media_Trends[[#This Row],[Interactions]]/bbdd_Social_Media_Trends[[#This Row],[Views]]</f>
        <v>9.4122859125448793E-2</v>
      </c>
      <c r="N1963" s="1" t="s">
        <v>16</v>
      </c>
      <c r="O1963" s="4">
        <f t="shared" si="30"/>
        <v>0</v>
      </c>
    </row>
    <row r="1964" spans="1:15">
      <c r="A1964" s="1" t="s">
        <v>2004</v>
      </c>
      <c r="B1964" s="2">
        <v>44914</v>
      </c>
      <c r="C1964" s="13" t="str">
        <f>TEXT(bbdd_Social_Media_Trends[[#This Row],[Post_Date]],"aaaa-mm")</f>
        <v>2022-12</v>
      </c>
      <c r="D1964" s="1" t="s">
        <v>18</v>
      </c>
      <c r="E1964" s="1" t="s">
        <v>35</v>
      </c>
      <c r="F1964" s="1" t="s">
        <v>47</v>
      </c>
      <c r="G1964" s="1" t="s">
        <v>50</v>
      </c>
      <c r="H1964">
        <v>191209</v>
      </c>
      <c r="I1964">
        <v>33804</v>
      </c>
      <c r="J1964">
        <v>49670</v>
      </c>
      <c r="K1964">
        <v>39284</v>
      </c>
      <c r="L1964">
        <f>bbdd_Social_Media_Trends[[#This Row],[Likes]]+bbdd_Social_Media_Trends[[#This Row],[Shares]]+bbdd_Social_Media_Trends[[#This Row],[Comments]]</f>
        <v>122758</v>
      </c>
      <c r="M1964">
        <f>bbdd_Social_Media_Trends[[#This Row],[Interactions]]/bbdd_Social_Media_Trends[[#This Row],[Views]]</f>
        <v>0.64200952884016971</v>
      </c>
      <c r="N1964" s="1" t="s">
        <v>16</v>
      </c>
      <c r="O1964" s="4">
        <f t="shared" si="30"/>
        <v>0</v>
      </c>
    </row>
    <row r="1965" spans="1:15">
      <c r="A1965" s="1" t="s">
        <v>2005</v>
      </c>
      <c r="B1965" s="2">
        <v>45021</v>
      </c>
      <c r="C1965" s="13" t="str">
        <f>TEXT(bbdd_Social_Media_Trends[[#This Row],[Post_Date]],"aaaa-mm")</f>
        <v>2023-04</v>
      </c>
      <c r="D1965" s="1" t="s">
        <v>24</v>
      </c>
      <c r="E1965" s="1" t="s">
        <v>35</v>
      </c>
      <c r="F1965" s="1" t="s">
        <v>32</v>
      </c>
      <c r="G1965" s="1" t="s">
        <v>21</v>
      </c>
      <c r="H1965">
        <v>3136415</v>
      </c>
      <c r="I1965">
        <v>145298</v>
      </c>
      <c r="J1965">
        <v>23095</v>
      </c>
      <c r="K1965">
        <v>19963</v>
      </c>
      <c r="L1965">
        <f>bbdd_Social_Media_Trends[[#This Row],[Likes]]+bbdd_Social_Media_Trends[[#This Row],[Shares]]+bbdd_Social_Media_Trends[[#This Row],[Comments]]</f>
        <v>188356</v>
      </c>
      <c r="M1965">
        <f>bbdd_Social_Media_Trends[[#This Row],[Interactions]]/bbdd_Social_Media_Trends[[#This Row],[Views]]</f>
        <v>6.0054552729788629E-2</v>
      </c>
      <c r="N1965" s="1" t="s">
        <v>29</v>
      </c>
      <c r="O1965" s="4">
        <f t="shared" si="30"/>
        <v>0</v>
      </c>
    </row>
    <row r="1966" spans="1:15">
      <c r="A1966" s="1" t="s">
        <v>2006</v>
      </c>
      <c r="B1966" s="2">
        <v>45023</v>
      </c>
      <c r="C1966" s="13" t="str">
        <f>TEXT(bbdd_Social_Media_Trends[[#This Row],[Post_Date]],"aaaa-mm")</f>
        <v>2023-04</v>
      </c>
      <c r="D1966" s="1" t="s">
        <v>27</v>
      </c>
      <c r="E1966" s="1" t="s">
        <v>46</v>
      </c>
      <c r="F1966" s="1" t="s">
        <v>14</v>
      </c>
      <c r="G1966" s="1" t="s">
        <v>21</v>
      </c>
      <c r="H1966">
        <v>1037395</v>
      </c>
      <c r="I1966">
        <v>385043</v>
      </c>
      <c r="J1966">
        <v>49209</v>
      </c>
      <c r="K1966">
        <v>9326</v>
      </c>
      <c r="L1966">
        <f>bbdd_Social_Media_Trends[[#This Row],[Likes]]+bbdd_Social_Media_Trends[[#This Row],[Shares]]+bbdd_Social_Media_Trends[[#This Row],[Comments]]</f>
        <v>443578</v>
      </c>
      <c r="M1966">
        <f>bbdd_Social_Media_Trends[[#This Row],[Interactions]]/bbdd_Social_Media_Trends[[#This Row],[Views]]</f>
        <v>0.42758833424105575</v>
      </c>
      <c r="N1966" s="1" t="s">
        <v>16</v>
      </c>
      <c r="O1966" s="4">
        <f t="shared" si="30"/>
        <v>0</v>
      </c>
    </row>
    <row r="1967" spans="1:15">
      <c r="A1967" s="1" t="s">
        <v>2007</v>
      </c>
      <c r="B1967" s="2">
        <v>45072</v>
      </c>
      <c r="C1967" s="13" t="str">
        <f>TEXT(bbdd_Social_Media_Trends[[#This Row],[Post_Date]],"aaaa-mm")</f>
        <v>2023-05</v>
      </c>
      <c r="D1967" s="1" t="s">
        <v>24</v>
      </c>
      <c r="E1967" s="1" t="s">
        <v>35</v>
      </c>
      <c r="F1967" s="1" t="s">
        <v>41</v>
      </c>
      <c r="G1967" s="1" t="s">
        <v>28</v>
      </c>
      <c r="H1967">
        <v>2705472</v>
      </c>
      <c r="I1967">
        <v>372823</v>
      </c>
      <c r="J1967">
        <v>35570</v>
      </c>
      <c r="K1967">
        <v>21397</v>
      </c>
      <c r="L1967">
        <f>bbdd_Social_Media_Trends[[#This Row],[Likes]]+bbdd_Social_Media_Trends[[#This Row],[Shares]]+bbdd_Social_Media_Trends[[#This Row],[Comments]]</f>
        <v>429790</v>
      </c>
      <c r="M1967">
        <f>bbdd_Social_Media_Trends[[#This Row],[Interactions]]/bbdd_Social_Media_Trends[[#This Row],[Views]]</f>
        <v>0.15885952617509994</v>
      </c>
      <c r="N1967" s="1" t="s">
        <v>16</v>
      </c>
      <c r="O1967" s="4">
        <f t="shared" si="30"/>
        <v>0</v>
      </c>
    </row>
    <row r="1968" spans="1:15">
      <c r="A1968" s="1" t="s">
        <v>2008</v>
      </c>
      <c r="B1968" s="2">
        <v>44690</v>
      </c>
      <c r="C1968" s="13" t="str">
        <f>TEXT(bbdd_Social_Media_Trends[[#This Row],[Post_Date]],"aaaa-mm")</f>
        <v>2022-05</v>
      </c>
      <c r="D1968" s="1" t="s">
        <v>27</v>
      </c>
      <c r="E1968" s="1" t="s">
        <v>39</v>
      </c>
      <c r="F1968" s="1" t="s">
        <v>41</v>
      </c>
      <c r="G1968" s="1" t="s">
        <v>15</v>
      </c>
      <c r="H1968">
        <v>4210453</v>
      </c>
      <c r="I1968">
        <v>389783</v>
      </c>
      <c r="J1968">
        <v>60019</v>
      </c>
      <c r="K1968">
        <v>13375</v>
      </c>
      <c r="L1968">
        <f>bbdd_Social_Media_Trends[[#This Row],[Likes]]+bbdd_Social_Media_Trends[[#This Row],[Shares]]+bbdd_Social_Media_Trends[[#This Row],[Comments]]</f>
        <v>463177</v>
      </c>
      <c r="M1968">
        <f>bbdd_Social_Media_Trends[[#This Row],[Interactions]]/bbdd_Social_Media_Trends[[#This Row],[Views]]</f>
        <v>0.11000645298736264</v>
      </c>
      <c r="N1968" s="1" t="s">
        <v>16</v>
      </c>
      <c r="O1968" s="4">
        <f t="shared" si="30"/>
        <v>0</v>
      </c>
    </row>
    <row r="1969" spans="1:15">
      <c r="A1969" s="1" t="s">
        <v>2009</v>
      </c>
      <c r="B1969" s="2">
        <v>45043</v>
      </c>
      <c r="C1969" s="13" t="str">
        <f>TEXT(bbdd_Social_Media_Trends[[#This Row],[Post_Date]],"aaaa-mm")</f>
        <v>2023-04</v>
      </c>
      <c r="D1969" s="1" t="s">
        <v>18</v>
      </c>
      <c r="E1969" s="1" t="s">
        <v>57</v>
      </c>
      <c r="F1969" s="1" t="s">
        <v>47</v>
      </c>
      <c r="G1969" s="1" t="s">
        <v>44</v>
      </c>
      <c r="H1969">
        <v>1899136</v>
      </c>
      <c r="I1969">
        <v>434017</v>
      </c>
      <c r="J1969">
        <v>45642</v>
      </c>
      <c r="K1969">
        <v>47397</v>
      </c>
      <c r="L1969">
        <f>bbdd_Social_Media_Trends[[#This Row],[Likes]]+bbdd_Social_Media_Trends[[#This Row],[Shares]]+bbdd_Social_Media_Trends[[#This Row],[Comments]]</f>
        <v>527056</v>
      </c>
      <c r="M1969">
        <f>bbdd_Social_Media_Trends[[#This Row],[Interactions]]/bbdd_Social_Media_Trends[[#This Row],[Views]]</f>
        <v>0.27752409516748666</v>
      </c>
      <c r="N1969" s="1" t="s">
        <v>29</v>
      </c>
      <c r="O1969" s="4">
        <f t="shared" si="30"/>
        <v>0</v>
      </c>
    </row>
    <row r="1970" spans="1:15">
      <c r="A1970" s="1" t="s">
        <v>2010</v>
      </c>
      <c r="B1970" s="2">
        <v>44923</v>
      </c>
      <c r="C1970" s="13" t="str">
        <f>TEXT(bbdd_Social_Media_Trends[[#This Row],[Post_Date]],"aaaa-mm")</f>
        <v>2022-12</v>
      </c>
      <c r="D1970" s="1" t="s">
        <v>24</v>
      </c>
      <c r="E1970" s="1" t="s">
        <v>49</v>
      </c>
      <c r="F1970" s="1" t="s">
        <v>36</v>
      </c>
      <c r="G1970" s="1" t="s">
        <v>21</v>
      </c>
      <c r="H1970">
        <v>2806355</v>
      </c>
      <c r="I1970">
        <v>19767</v>
      </c>
      <c r="J1970">
        <v>37594</v>
      </c>
      <c r="K1970">
        <v>1410</v>
      </c>
      <c r="L1970">
        <f>bbdd_Social_Media_Trends[[#This Row],[Likes]]+bbdd_Social_Media_Trends[[#This Row],[Shares]]+bbdd_Social_Media_Trends[[#This Row],[Comments]]</f>
        <v>58771</v>
      </c>
      <c r="M1970">
        <f>bbdd_Social_Media_Trends[[#This Row],[Interactions]]/bbdd_Social_Media_Trends[[#This Row],[Views]]</f>
        <v>2.0942111742812297E-2</v>
      </c>
      <c r="N1970" s="1" t="s">
        <v>29</v>
      </c>
      <c r="O1970" s="4">
        <f t="shared" si="30"/>
        <v>0</v>
      </c>
    </row>
    <row r="1971" spans="1:15">
      <c r="A1971" s="1" t="s">
        <v>2011</v>
      </c>
      <c r="B1971" s="2">
        <v>44934</v>
      </c>
      <c r="C1971" s="13" t="str">
        <f>TEXT(bbdd_Social_Media_Trends[[#This Row],[Post_Date]],"aaaa-mm")</f>
        <v>2023-01</v>
      </c>
      <c r="D1971" s="1" t="s">
        <v>27</v>
      </c>
      <c r="E1971" s="1" t="s">
        <v>31</v>
      </c>
      <c r="F1971" s="1" t="s">
        <v>14</v>
      </c>
      <c r="G1971" s="1" t="s">
        <v>44</v>
      </c>
      <c r="H1971">
        <v>3274297</v>
      </c>
      <c r="I1971">
        <v>184354</v>
      </c>
      <c r="J1971">
        <v>81187</v>
      </c>
      <c r="K1971">
        <v>44492</v>
      </c>
      <c r="L1971">
        <f>bbdd_Social_Media_Trends[[#This Row],[Likes]]+bbdd_Social_Media_Trends[[#This Row],[Shares]]+bbdd_Social_Media_Trends[[#This Row],[Comments]]</f>
        <v>310033</v>
      </c>
      <c r="M1971">
        <f>bbdd_Social_Media_Trends[[#This Row],[Interactions]]/bbdd_Social_Media_Trends[[#This Row],[Views]]</f>
        <v>9.4686890040824034E-2</v>
      </c>
      <c r="N1971" s="1" t="s">
        <v>16</v>
      </c>
      <c r="O1971" s="4">
        <f t="shared" si="30"/>
        <v>0</v>
      </c>
    </row>
    <row r="1972" spans="1:15">
      <c r="A1972" s="1" t="s">
        <v>2012</v>
      </c>
      <c r="B1972" s="2">
        <v>44575</v>
      </c>
      <c r="C1972" s="13" t="str">
        <f>TEXT(bbdd_Social_Media_Trends[[#This Row],[Post_Date]],"aaaa-mm")</f>
        <v>2022-01</v>
      </c>
      <c r="D1972" s="1" t="s">
        <v>27</v>
      </c>
      <c r="E1972" s="1" t="s">
        <v>59</v>
      </c>
      <c r="F1972" s="1" t="s">
        <v>32</v>
      </c>
      <c r="G1972" s="1" t="s">
        <v>21</v>
      </c>
      <c r="H1972">
        <v>692249</v>
      </c>
      <c r="I1972">
        <v>59339</v>
      </c>
      <c r="J1972">
        <v>46173</v>
      </c>
      <c r="K1972">
        <v>23289</v>
      </c>
      <c r="L1972">
        <f>bbdd_Social_Media_Trends[[#This Row],[Likes]]+bbdd_Social_Media_Trends[[#This Row],[Shares]]+bbdd_Social_Media_Trends[[#This Row],[Comments]]</f>
        <v>128801</v>
      </c>
      <c r="M1972">
        <f>bbdd_Social_Media_Trends[[#This Row],[Interactions]]/bbdd_Social_Media_Trends[[#This Row],[Views]]</f>
        <v>0.18606166278318928</v>
      </c>
      <c r="N1972" s="1" t="s">
        <v>22</v>
      </c>
      <c r="O1972" s="4">
        <f t="shared" si="30"/>
        <v>0</v>
      </c>
    </row>
    <row r="1973" spans="1:15">
      <c r="A1973" s="1" t="s">
        <v>2013</v>
      </c>
      <c r="B1973" s="2">
        <v>44840</v>
      </c>
      <c r="C1973" s="13" t="str">
        <f>TEXT(bbdd_Social_Media_Trends[[#This Row],[Post_Date]],"aaaa-mm")</f>
        <v>2022-10</v>
      </c>
      <c r="D1973" s="1" t="s">
        <v>24</v>
      </c>
      <c r="E1973" s="1" t="s">
        <v>13</v>
      </c>
      <c r="F1973" s="1" t="s">
        <v>32</v>
      </c>
      <c r="G1973" s="1" t="s">
        <v>25</v>
      </c>
      <c r="H1973">
        <v>1056289</v>
      </c>
      <c r="I1973">
        <v>71036</v>
      </c>
      <c r="J1973">
        <v>48498</v>
      </c>
      <c r="K1973">
        <v>5795</v>
      </c>
      <c r="L1973">
        <f>bbdd_Social_Media_Trends[[#This Row],[Likes]]+bbdd_Social_Media_Trends[[#This Row],[Shares]]+bbdd_Social_Media_Trends[[#This Row],[Comments]]</f>
        <v>125329</v>
      </c>
      <c r="M1973">
        <f>bbdd_Social_Media_Trends[[#This Row],[Interactions]]/bbdd_Social_Media_Trends[[#This Row],[Views]]</f>
        <v>0.11865029362229465</v>
      </c>
      <c r="N1973" s="1" t="s">
        <v>16</v>
      </c>
      <c r="O1973" s="4">
        <f t="shared" si="30"/>
        <v>0</v>
      </c>
    </row>
    <row r="1974" spans="1:15">
      <c r="A1974" s="1" t="s">
        <v>2014</v>
      </c>
      <c r="B1974" s="2">
        <v>44971</v>
      </c>
      <c r="C1974" s="13" t="str">
        <f>TEXT(bbdd_Social_Media_Trends[[#This Row],[Post_Date]],"aaaa-mm")</f>
        <v>2023-02</v>
      </c>
      <c r="D1974" s="1" t="s">
        <v>24</v>
      </c>
      <c r="E1974" s="1" t="s">
        <v>57</v>
      </c>
      <c r="F1974" s="1" t="s">
        <v>14</v>
      </c>
      <c r="G1974" s="1" t="s">
        <v>44</v>
      </c>
      <c r="H1974">
        <v>1940236</v>
      </c>
      <c r="I1974">
        <v>125022</v>
      </c>
      <c r="J1974">
        <v>92019</v>
      </c>
      <c r="K1974">
        <v>17019</v>
      </c>
      <c r="L1974">
        <f>bbdd_Social_Media_Trends[[#This Row],[Likes]]+bbdd_Social_Media_Trends[[#This Row],[Shares]]+bbdd_Social_Media_Trends[[#This Row],[Comments]]</f>
        <v>234060</v>
      </c>
      <c r="M1974">
        <f>bbdd_Social_Media_Trends[[#This Row],[Interactions]]/bbdd_Social_Media_Trends[[#This Row],[Views]]</f>
        <v>0.12063480937370505</v>
      </c>
      <c r="N1974" s="1" t="s">
        <v>16</v>
      </c>
      <c r="O1974" s="4">
        <f t="shared" si="30"/>
        <v>0</v>
      </c>
    </row>
    <row r="1975" spans="1:15">
      <c r="A1975" s="1" t="s">
        <v>2015</v>
      </c>
      <c r="B1975" s="2">
        <v>44717</v>
      </c>
      <c r="C1975" s="13" t="str">
        <f>TEXT(bbdd_Social_Media_Trends[[#This Row],[Post_Date]],"aaaa-mm")</f>
        <v>2022-06</v>
      </c>
      <c r="D1975" s="1" t="s">
        <v>18</v>
      </c>
      <c r="E1975" s="1" t="s">
        <v>31</v>
      </c>
      <c r="F1975" s="1" t="s">
        <v>41</v>
      </c>
      <c r="G1975" s="1" t="s">
        <v>50</v>
      </c>
      <c r="H1975">
        <v>73305</v>
      </c>
      <c r="I1975">
        <v>71221</v>
      </c>
      <c r="J1975">
        <v>51250</v>
      </c>
      <c r="K1975">
        <v>7922</v>
      </c>
      <c r="L1975">
        <f>bbdd_Social_Media_Trends[[#This Row],[Likes]]+bbdd_Social_Media_Trends[[#This Row],[Shares]]+bbdd_Social_Media_Trends[[#This Row],[Comments]]</f>
        <v>130393</v>
      </c>
      <c r="M1975">
        <f>bbdd_Social_Media_Trends[[#This Row],[Interactions]]/bbdd_Social_Media_Trends[[#This Row],[Views]]</f>
        <v>1.778773617079326</v>
      </c>
      <c r="N1975" s="1" t="s">
        <v>22</v>
      </c>
      <c r="O1975" s="4">
        <f t="shared" si="30"/>
        <v>0</v>
      </c>
    </row>
    <row r="1976" spans="1:15">
      <c r="A1976" s="1" t="s">
        <v>2016</v>
      </c>
      <c r="B1976" s="2">
        <v>45246</v>
      </c>
      <c r="C1976" s="13" t="str">
        <f>TEXT(bbdd_Social_Media_Trends[[#This Row],[Post_Date]],"aaaa-mm")</f>
        <v>2023-11</v>
      </c>
      <c r="D1976" s="1" t="s">
        <v>27</v>
      </c>
      <c r="E1976" s="1" t="s">
        <v>31</v>
      </c>
      <c r="F1976" s="1" t="s">
        <v>47</v>
      </c>
      <c r="G1976" s="1" t="s">
        <v>37</v>
      </c>
      <c r="H1976">
        <v>624461</v>
      </c>
      <c r="I1976">
        <v>242045</v>
      </c>
      <c r="J1976">
        <v>53178</v>
      </c>
      <c r="K1976">
        <v>47610</v>
      </c>
      <c r="L1976">
        <f>bbdd_Social_Media_Trends[[#This Row],[Likes]]+bbdd_Social_Media_Trends[[#This Row],[Shares]]+bbdd_Social_Media_Trends[[#This Row],[Comments]]</f>
        <v>342833</v>
      </c>
      <c r="M1976">
        <f>bbdd_Social_Media_Trends[[#This Row],[Interactions]]/bbdd_Social_Media_Trends[[#This Row],[Views]]</f>
        <v>0.54900626300121225</v>
      </c>
      <c r="N1976" s="1" t="s">
        <v>16</v>
      </c>
      <c r="O1976" s="4">
        <f t="shared" si="30"/>
        <v>0</v>
      </c>
    </row>
    <row r="1977" spans="1:15">
      <c r="A1977" s="1" t="s">
        <v>2017</v>
      </c>
      <c r="B1977" s="2">
        <v>44680</v>
      </c>
      <c r="C1977" s="13" t="str">
        <f>TEXT(bbdd_Social_Media_Trends[[#This Row],[Post_Date]],"aaaa-mm")</f>
        <v>2022-04</v>
      </c>
      <c r="D1977" s="1" t="s">
        <v>27</v>
      </c>
      <c r="E1977" s="1" t="s">
        <v>46</v>
      </c>
      <c r="F1977" s="1" t="s">
        <v>20</v>
      </c>
      <c r="G1977" s="1" t="s">
        <v>37</v>
      </c>
      <c r="H1977">
        <v>1180565</v>
      </c>
      <c r="I1977">
        <v>50531</v>
      </c>
      <c r="J1977">
        <v>95541</v>
      </c>
      <c r="K1977">
        <v>45708</v>
      </c>
      <c r="L1977">
        <f>bbdd_Social_Media_Trends[[#This Row],[Likes]]+bbdd_Social_Media_Trends[[#This Row],[Shares]]+bbdd_Social_Media_Trends[[#This Row],[Comments]]</f>
        <v>191780</v>
      </c>
      <c r="M1977">
        <f>bbdd_Social_Media_Trends[[#This Row],[Interactions]]/bbdd_Social_Media_Trends[[#This Row],[Views]]</f>
        <v>0.16244764159533784</v>
      </c>
      <c r="N1977" s="1" t="s">
        <v>22</v>
      </c>
      <c r="O1977" s="4">
        <f t="shared" si="30"/>
        <v>0</v>
      </c>
    </row>
    <row r="1978" spans="1:15">
      <c r="A1978" s="1" t="s">
        <v>2018</v>
      </c>
      <c r="B1978" s="2">
        <v>44578</v>
      </c>
      <c r="C1978" s="13" t="str">
        <f>TEXT(bbdd_Social_Media_Trends[[#This Row],[Post_Date]],"aaaa-mm")</f>
        <v>2022-01</v>
      </c>
      <c r="D1978" s="1" t="s">
        <v>18</v>
      </c>
      <c r="E1978" s="1" t="s">
        <v>19</v>
      </c>
      <c r="F1978" s="1" t="s">
        <v>47</v>
      </c>
      <c r="G1978" s="1" t="s">
        <v>44</v>
      </c>
      <c r="H1978">
        <v>3727268</v>
      </c>
      <c r="I1978">
        <v>498148</v>
      </c>
      <c r="J1978">
        <v>22306</v>
      </c>
      <c r="K1978">
        <v>37966</v>
      </c>
      <c r="L1978">
        <f>bbdd_Social_Media_Trends[[#This Row],[Likes]]+bbdd_Social_Media_Trends[[#This Row],[Shares]]+bbdd_Social_Media_Trends[[#This Row],[Comments]]</f>
        <v>558420</v>
      </c>
      <c r="M1978">
        <f>bbdd_Social_Media_Trends[[#This Row],[Interactions]]/bbdd_Social_Media_Trends[[#This Row],[Views]]</f>
        <v>0.14982019001585076</v>
      </c>
      <c r="N1978" s="1" t="s">
        <v>29</v>
      </c>
      <c r="O1978" s="4">
        <f t="shared" si="30"/>
        <v>0</v>
      </c>
    </row>
    <row r="1979" spans="1:15">
      <c r="A1979" s="1" t="s">
        <v>2019</v>
      </c>
      <c r="B1979" s="2">
        <v>45200</v>
      </c>
      <c r="C1979" s="13" t="str">
        <f>TEXT(bbdd_Social_Media_Trends[[#This Row],[Post_Date]],"aaaa-mm")</f>
        <v>2023-10</v>
      </c>
      <c r="D1979" s="1" t="s">
        <v>27</v>
      </c>
      <c r="E1979" s="1" t="s">
        <v>46</v>
      </c>
      <c r="F1979" s="1" t="s">
        <v>41</v>
      </c>
      <c r="G1979" s="1" t="s">
        <v>25</v>
      </c>
      <c r="H1979">
        <v>3952848</v>
      </c>
      <c r="I1979">
        <v>256180</v>
      </c>
      <c r="J1979">
        <v>92132</v>
      </c>
      <c r="K1979">
        <v>40687</v>
      </c>
      <c r="L1979">
        <f>bbdd_Social_Media_Trends[[#This Row],[Likes]]+bbdd_Social_Media_Trends[[#This Row],[Shares]]+bbdd_Social_Media_Trends[[#This Row],[Comments]]</f>
        <v>388999</v>
      </c>
      <c r="M1979">
        <f>bbdd_Social_Media_Trends[[#This Row],[Interactions]]/bbdd_Social_Media_Trends[[#This Row],[Views]]</f>
        <v>9.8409804778731694E-2</v>
      </c>
      <c r="N1979" s="1" t="s">
        <v>16</v>
      </c>
      <c r="O1979" s="4">
        <f t="shared" si="30"/>
        <v>0</v>
      </c>
    </row>
    <row r="1980" spans="1:15">
      <c r="A1980" s="1" t="s">
        <v>2020</v>
      </c>
      <c r="B1980" s="2">
        <v>45064</v>
      </c>
      <c r="C1980" s="13" t="str">
        <f>TEXT(bbdd_Social_Media_Trends[[#This Row],[Post_Date]],"aaaa-mm")</f>
        <v>2023-05</v>
      </c>
      <c r="D1980" s="1" t="s">
        <v>27</v>
      </c>
      <c r="E1980" s="1" t="s">
        <v>46</v>
      </c>
      <c r="F1980" s="1" t="s">
        <v>20</v>
      </c>
      <c r="G1980" s="1" t="s">
        <v>50</v>
      </c>
      <c r="H1980">
        <v>4791590</v>
      </c>
      <c r="I1980">
        <v>490632</v>
      </c>
      <c r="J1980">
        <v>87681</v>
      </c>
      <c r="K1980">
        <v>35110</v>
      </c>
      <c r="L1980">
        <f>bbdd_Social_Media_Trends[[#This Row],[Likes]]+bbdd_Social_Media_Trends[[#This Row],[Shares]]+bbdd_Social_Media_Trends[[#This Row],[Comments]]</f>
        <v>613423</v>
      </c>
      <c r="M1980">
        <f>bbdd_Social_Media_Trends[[#This Row],[Interactions]]/bbdd_Social_Media_Trends[[#This Row],[Views]]</f>
        <v>0.12802076137566026</v>
      </c>
      <c r="N1980" s="1" t="s">
        <v>22</v>
      </c>
      <c r="O1980" s="4">
        <f t="shared" si="30"/>
        <v>0</v>
      </c>
    </row>
    <row r="1981" spans="1:15">
      <c r="A1981" s="1" t="s">
        <v>2021</v>
      </c>
      <c r="B1981" s="2">
        <v>45160</v>
      </c>
      <c r="C1981" s="13" t="str">
        <f>TEXT(bbdd_Social_Media_Trends[[#This Row],[Post_Date]],"aaaa-mm")</f>
        <v>2023-08</v>
      </c>
      <c r="D1981" s="1" t="s">
        <v>18</v>
      </c>
      <c r="E1981" s="1" t="s">
        <v>31</v>
      </c>
      <c r="F1981" s="1" t="s">
        <v>41</v>
      </c>
      <c r="G1981" s="1" t="s">
        <v>15</v>
      </c>
      <c r="H1981">
        <v>4385009</v>
      </c>
      <c r="I1981">
        <v>261366</v>
      </c>
      <c r="J1981">
        <v>12234</v>
      </c>
      <c r="K1981">
        <v>22595</v>
      </c>
      <c r="L1981">
        <f>bbdd_Social_Media_Trends[[#This Row],[Likes]]+bbdd_Social_Media_Trends[[#This Row],[Shares]]+bbdd_Social_Media_Trends[[#This Row],[Comments]]</f>
        <v>296195</v>
      </c>
      <c r="M1981">
        <f>bbdd_Social_Media_Trends[[#This Row],[Interactions]]/bbdd_Social_Media_Trends[[#This Row],[Views]]</f>
        <v>6.7547181773173093E-2</v>
      </c>
      <c r="N1981" s="1" t="s">
        <v>22</v>
      </c>
      <c r="O1981" s="4">
        <f t="shared" si="30"/>
        <v>0</v>
      </c>
    </row>
    <row r="1982" spans="1:15">
      <c r="A1982" s="1" t="s">
        <v>2022</v>
      </c>
      <c r="B1982" s="2">
        <v>44960</v>
      </c>
      <c r="C1982" s="13" t="str">
        <f>TEXT(bbdd_Social_Media_Trends[[#This Row],[Post_Date]],"aaaa-mm")</f>
        <v>2023-02</v>
      </c>
      <c r="D1982" s="1" t="s">
        <v>27</v>
      </c>
      <c r="E1982" s="1" t="s">
        <v>35</v>
      </c>
      <c r="F1982" s="1" t="s">
        <v>20</v>
      </c>
      <c r="G1982" s="1" t="s">
        <v>50</v>
      </c>
      <c r="H1982">
        <v>2017090</v>
      </c>
      <c r="I1982">
        <v>441353</v>
      </c>
      <c r="J1982">
        <v>31596</v>
      </c>
      <c r="K1982">
        <v>30156</v>
      </c>
      <c r="L1982">
        <f>bbdd_Social_Media_Trends[[#This Row],[Likes]]+bbdd_Social_Media_Trends[[#This Row],[Shares]]+bbdd_Social_Media_Trends[[#This Row],[Comments]]</f>
        <v>503105</v>
      </c>
      <c r="M1982">
        <f>bbdd_Social_Media_Trends[[#This Row],[Interactions]]/bbdd_Social_Media_Trends[[#This Row],[Views]]</f>
        <v>0.24942119588119518</v>
      </c>
      <c r="N1982" s="1" t="s">
        <v>22</v>
      </c>
      <c r="O1982" s="4">
        <f t="shared" si="30"/>
        <v>0</v>
      </c>
    </row>
    <row r="1983" spans="1:15">
      <c r="A1983" s="1" t="s">
        <v>2023</v>
      </c>
      <c r="B1983" s="2">
        <v>45219</v>
      </c>
      <c r="C1983" s="13" t="str">
        <f>TEXT(bbdd_Social_Media_Trends[[#This Row],[Post_Date]],"aaaa-mm")</f>
        <v>2023-10</v>
      </c>
      <c r="D1983" s="1" t="s">
        <v>24</v>
      </c>
      <c r="E1983" s="1" t="s">
        <v>59</v>
      </c>
      <c r="F1983" s="1" t="s">
        <v>20</v>
      </c>
      <c r="G1983" s="1" t="s">
        <v>37</v>
      </c>
      <c r="H1983">
        <v>758023</v>
      </c>
      <c r="I1983">
        <v>91793</v>
      </c>
      <c r="J1983">
        <v>51037</v>
      </c>
      <c r="K1983">
        <v>44079</v>
      </c>
      <c r="L1983">
        <f>bbdd_Social_Media_Trends[[#This Row],[Likes]]+bbdd_Social_Media_Trends[[#This Row],[Shares]]+bbdd_Social_Media_Trends[[#This Row],[Comments]]</f>
        <v>186909</v>
      </c>
      <c r="M1983">
        <f>bbdd_Social_Media_Trends[[#This Row],[Interactions]]/bbdd_Social_Media_Trends[[#This Row],[Views]]</f>
        <v>0.24657431238893807</v>
      </c>
      <c r="N1983" s="1" t="s">
        <v>16</v>
      </c>
      <c r="O1983" s="4">
        <f t="shared" si="30"/>
        <v>0</v>
      </c>
    </row>
    <row r="1984" spans="1:15">
      <c r="A1984" s="1" t="s">
        <v>2024</v>
      </c>
      <c r="B1984" s="2">
        <v>45054</v>
      </c>
      <c r="C1984" s="13" t="str">
        <f>TEXT(bbdd_Social_Media_Trends[[#This Row],[Post_Date]],"aaaa-mm")</f>
        <v>2023-05</v>
      </c>
      <c r="D1984" s="1" t="s">
        <v>18</v>
      </c>
      <c r="E1984" s="1" t="s">
        <v>19</v>
      </c>
      <c r="F1984" s="1" t="s">
        <v>32</v>
      </c>
      <c r="G1984" s="1" t="s">
        <v>60</v>
      </c>
      <c r="H1984">
        <v>3919221</v>
      </c>
      <c r="I1984">
        <v>497249</v>
      </c>
      <c r="J1984">
        <v>2694</v>
      </c>
      <c r="K1984">
        <v>27576</v>
      </c>
      <c r="L1984">
        <f>bbdd_Social_Media_Trends[[#This Row],[Likes]]+bbdd_Social_Media_Trends[[#This Row],[Shares]]+bbdd_Social_Media_Trends[[#This Row],[Comments]]</f>
        <v>527519</v>
      </c>
      <c r="M1984">
        <f>bbdd_Social_Media_Trends[[#This Row],[Interactions]]/bbdd_Social_Media_Trends[[#This Row],[Views]]</f>
        <v>0.13459792137264012</v>
      </c>
      <c r="N1984" s="1" t="s">
        <v>22</v>
      </c>
      <c r="O1984" s="4">
        <f t="shared" si="30"/>
        <v>0</v>
      </c>
    </row>
    <row r="1985" spans="1:15">
      <c r="A1985" s="1" t="s">
        <v>2025</v>
      </c>
      <c r="B1985" s="2">
        <v>45270</v>
      </c>
      <c r="C1985" s="13" t="str">
        <f>TEXT(bbdd_Social_Media_Trends[[#This Row],[Post_Date]],"aaaa-mm")</f>
        <v>2023-12</v>
      </c>
      <c r="D1985" s="1" t="s">
        <v>27</v>
      </c>
      <c r="E1985" s="1" t="s">
        <v>13</v>
      </c>
      <c r="F1985" s="1" t="s">
        <v>47</v>
      </c>
      <c r="G1985" s="1" t="s">
        <v>60</v>
      </c>
      <c r="H1985">
        <v>3634651</v>
      </c>
      <c r="I1985">
        <v>193211</v>
      </c>
      <c r="J1985">
        <v>91421</v>
      </c>
      <c r="K1985">
        <v>48931</v>
      </c>
      <c r="L1985">
        <f>bbdd_Social_Media_Trends[[#This Row],[Likes]]+bbdd_Social_Media_Trends[[#This Row],[Shares]]+bbdd_Social_Media_Trends[[#This Row],[Comments]]</f>
        <v>333563</v>
      </c>
      <c r="M1985">
        <f>bbdd_Social_Media_Trends[[#This Row],[Interactions]]/bbdd_Social_Media_Trends[[#This Row],[Views]]</f>
        <v>9.1773047811192873E-2</v>
      </c>
      <c r="N1985" s="1" t="s">
        <v>29</v>
      </c>
      <c r="O1985" s="4">
        <f t="shared" si="30"/>
        <v>0</v>
      </c>
    </row>
    <row r="1986" spans="1:15">
      <c r="A1986" s="1" t="s">
        <v>2026</v>
      </c>
      <c r="B1986" s="2">
        <v>44629</v>
      </c>
      <c r="C1986" s="13" t="str">
        <f>TEXT(bbdd_Social_Media_Trends[[#This Row],[Post_Date]],"aaaa-mm")</f>
        <v>2022-03</v>
      </c>
      <c r="D1986" s="1" t="s">
        <v>27</v>
      </c>
      <c r="E1986" s="1" t="s">
        <v>49</v>
      </c>
      <c r="F1986" s="1" t="s">
        <v>14</v>
      </c>
      <c r="G1986" s="1" t="s">
        <v>50</v>
      </c>
      <c r="H1986">
        <v>3024824</v>
      </c>
      <c r="I1986">
        <v>125212</v>
      </c>
      <c r="J1986">
        <v>51333</v>
      </c>
      <c r="K1986">
        <v>10618</v>
      </c>
      <c r="L1986">
        <f>bbdd_Social_Media_Trends[[#This Row],[Likes]]+bbdd_Social_Media_Trends[[#This Row],[Shares]]+bbdd_Social_Media_Trends[[#This Row],[Comments]]</f>
        <v>187163</v>
      </c>
      <c r="M1986">
        <f>bbdd_Social_Media_Trends[[#This Row],[Interactions]]/bbdd_Social_Media_Trends[[#This Row],[Views]]</f>
        <v>6.1875666154460558E-2</v>
      </c>
      <c r="N1986" s="1" t="s">
        <v>29</v>
      </c>
      <c r="O1986" s="4">
        <f t="shared" ref="O1986:O2049" si="31">IF(ISERROR(VLOOKUP(A1986,A1987:A6984,1,FALSE)),0, 1)</f>
        <v>0</v>
      </c>
    </row>
    <row r="1987" spans="1:15">
      <c r="A1987" s="1" t="s">
        <v>2027</v>
      </c>
      <c r="B1987" s="2">
        <v>44791</v>
      </c>
      <c r="C1987" s="13" t="str">
        <f>TEXT(bbdd_Social_Media_Trends[[#This Row],[Post_Date]],"aaaa-mm")</f>
        <v>2022-08</v>
      </c>
      <c r="D1987" s="1" t="s">
        <v>12</v>
      </c>
      <c r="E1987" s="1" t="s">
        <v>49</v>
      </c>
      <c r="F1987" s="1" t="s">
        <v>47</v>
      </c>
      <c r="G1987" s="1" t="s">
        <v>44</v>
      </c>
      <c r="H1987">
        <v>4087185</v>
      </c>
      <c r="I1987">
        <v>135652</v>
      </c>
      <c r="J1987">
        <v>4625</v>
      </c>
      <c r="K1987">
        <v>8672</v>
      </c>
      <c r="L1987">
        <f>bbdd_Social_Media_Trends[[#This Row],[Likes]]+bbdd_Social_Media_Trends[[#This Row],[Shares]]+bbdd_Social_Media_Trends[[#This Row],[Comments]]</f>
        <v>148949</v>
      </c>
      <c r="M1987">
        <f>bbdd_Social_Media_Trends[[#This Row],[Interactions]]/bbdd_Social_Media_Trends[[#This Row],[Views]]</f>
        <v>3.6442930770200027E-2</v>
      </c>
      <c r="N1987" s="1" t="s">
        <v>29</v>
      </c>
      <c r="O1987" s="4">
        <f t="shared" si="31"/>
        <v>0</v>
      </c>
    </row>
    <row r="1988" spans="1:15">
      <c r="A1988" s="1" t="s">
        <v>2028</v>
      </c>
      <c r="B1988" s="2">
        <v>45117</v>
      </c>
      <c r="C1988" s="13" t="str">
        <f>TEXT(bbdd_Social_Media_Trends[[#This Row],[Post_Date]],"aaaa-mm")</f>
        <v>2023-07</v>
      </c>
      <c r="D1988" s="1" t="s">
        <v>27</v>
      </c>
      <c r="E1988" s="1" t="s">
        <v>13</v>
      </c>
      <c r="F1988" s="1" t="s">
        <v>32</v>
      </c>
      <c r="G1988" s="1" t="s">
        <v>44</v>
      </c>
      <c r="H1988">
        <v>4859517</v>
      </c>
      <c r="I1988">
        <v>355118</v>
      </c>
      <c r="J1988">
        <v>3206</v>
      </c>
      <c r="K1988">
        <v>41782</v>
      </c>
      <c r="L1988">
        <f>bbdd_Social_Media_Trends[[#This Row],[Likes]]+bbdd_Social_Media_Trends[[#This Row],[Shares]]+bbdd_Social_Media_Trends[[#This Row],[Comments]]</f>
        <v>400106</v>
      </c>
      <c r="M1988">
        <f>bbdd_Social_Media_Trends[[#This Row],[Interactions]]/bbdd_Social_Media_Trends[[#This Row],[Views]]</f>
        <v>8.2334520076789527E-2</v>
      </c>
      <c r="N1988" s="1" t="s">
        <v>22</v>
      </c>
      <c r="O1988" s="4">
        <f t="shared" si="31"/>
        <v>0</v>
      </c>
    </row>
    <row r="1989" spans="1:15">
      <c r="A1989" s="1" t="s">
        <v>2029</v>
      </c>
      <c r="B1989" s="2">
        <v>44777</v>
      </c>
      <c r="C1989" s="13" t="str">
        <f>TEXT(bbdd_Social_Media_Trends[[#This Row],[Post_Date]],"aaaa-mm")</f>
        <v>2022-08</v>
      </c>
      <c r="D1989" s="1" t="s">
        <v>24</v>
      </c>
      <c r="E1989" s="1" t="s">
        <v>57</v>
      </c>
      <c r="F1989" s="1" t="s">
        <v>47</v>
      </c>
      <c r="G1989" s="1" t="s">
        <v>21</v>
      </c>
      <c r="H1989">
        <v>724706</v>
      </c>
      <c r="I1989">
        <v>424691</v>
      </c>
      <c r="J1989">
        <v>59898</v>
      </c>
      <c r="K1989">
        <v>33359</v>
      </c>
      <c r="L1989">
        <f>bbdd_Social_Media_Trends[[#This Row],[Likes]]+bbdd_Social_Media_Trends[[#This Row],[Shares]]+bbdd_Social_Media_Trends[[#This Row],[Comments]]</f>
        <v>517948</v>
      </c>
      <c r="M1989">
        <f>bbdd_Social_Media_Trends[[#This Row],[Interactions]]/bbdd_Social_Media_Trends[[#This Row],[Views]]</f>
        <v>0.71470085800310745</v>
      </c>
      <c r="N1989" s="1" t="s">
        <v>29</v>
      </c>
      <c r="O1989" s="4">
        <f t="shared" si="31"/>
        <v>0</v>
      </c>
    </row>
    <row r="1990" spans="1:15">
      <c r="A1990" s="1" t="s">
        <v>2030</v>
      </c>
      <c r="B1990" s="2">
        <v>44677</v>
      </c>
      <c r="C1990" s="13" t="str">
        <f>TEXT(bbdd_Social_Media_Trends[[#This Row],[Post_Date]],"aaaa-mm")</f>
        <v>2022-04</v>
      </c>
      <c r="D1990" s="1" t="s">
        <v>12</v>
      </c>
      <c r="E1990" s="1" t="s">
        <v>59</v>
      </c>
      <c r="F1990" s="1" t="s">
        <v>36</v>
      </c>
      <c r="G1990" s="1" t="s">
        <v>50</v>
      </c>
      <c r="H1990">
        <v>1408093</v>
      </c>
      <c r="I1990">
        <v>364412</v>
      </c>
      <c r="J1990">
        <v>43196</v>
      </c>
      <c r="K1990">
        <v>35593</v>
      </c>
      <c r="L1990">
        <f>bbdd_Social_Media_Trends[[#This Row],[Likes]]+bbdd_Social_Media_Trends[[#This Row],[Shares]]+bbdd_Social_Media_Trends[[#This Row],[Comments]]</f>
        <v>443201</v>
      </c>
      <c r="M1990">
        <f>bbdd_Social_Media_Trends[[#This Row],[Interactions]]/bbdd_Social_Media_Trends[[#This Row],[Views]]</f>
        <v>0.31475264772994399</v>
      </c>
      <c r="N1990" s="1" t="s">
        <v>22</v>
      </c>
      <c r="O1990" s="4">
        <f t="shared" si="31"/>
        <v>0</v>
      </c>
    </row>
    <row r="1991" spans="1:15">
      <c r="A1991" s="1" t="s">
        <v>2031</v>
      </c>
      <c r="B1991" s="2">
        <v>44701</v>
      </c>
      <c r="C1991" s="13" t="str">
        <f>TEXT(bbdd_Social_Media_Trends[[#This Row],[Post_Date]],"aaaa-mm")</f>
        <v>2022-05</v>
      </c>
      <c r="D1991" s="1" t="s">
        <v>18</v>
      </c>
      <c r="E1991" s="1" t="s">
        <v>19</v>
      </c>
      <c r="F1991" s="1" t="s">
        <v>47</v>
      </c>
      <c r="G1991" s="1" t="s">
        <v>28</v>
      </c>
      <c r="H1991">
        <v>3076229</v>
      </c>
      <c r="I1991">
        <v>447588</v>
      </c>
      <c r="J1991">
        <v>97652</v>
      </c>
      <c r="K1991">
        <v>34103</v>
      </c>
      <c r="L1991">
        <f>bbdd_Social_Media_Trends[[#This Row],[Likes]]+bbdd_Social_Media_Trends[[#This Row],[Shares]]+bbdd_Social_Media_Trends[[#This Row],[Comments]]</f>
        <v>579343</v>
      </c>
      <c r="M1991">
        <f>bbdd_Social_Media_Trends[[#This Row],[Interactions]]/bbdd_Social_Media_Trends[[#This Row],[Views]]</f>
        <v>0.18832895730454396</v>
      </c>
      <c r="N1991" s="1" t="s">
        <v>22</v>
      </c>
      <c r="O1991" s="4">
        <f t="shared" si="31"/>
        <v>0</v>
      </c>
    </row>
    <row r="1992" spans="1:15">
      <c r="A1992" s="1" t="s">
        <v>2032</v>
      </c>
      <c r="B1992" s="2">
        <v>44562</v>
      </c>
      <c r="C1992" s="13" t="str">
        <f>TEXT(bbdd_Social_Media_Trends[[#This Row],[Post_Date]],"aaaa-mm")</f>
        <v>2022-01</v>
      </c>
      <c r="D1992" s="1" t="s">
        <v>27</v>
      </c>
      <c r="E1992" s="1" t="s">
        <v>57</v>
      </c>
      <c r="F1992" s="1" t="s">
        <v>32</v>
      </c>
      <c r="G1992" s="1" t="s">
        <v>15</v>
      </c>
      <c r="H1992">
        <v>1060377</v>
      </c>
      <c r="I1992">
        <v>361801</v>
      </c>
      <c r="J1992">
        <v>39128</v>
      </c>
      <c r="K1992">
        <v>17226</v>
      </c>
      <c r="L1992">
        <f>bbdd_Social_Media_Trends[[#This Row],[Likes]]+bbdd_Social_Media_Trends[[#This Row],[Shares]]+bbdd_Social_Media_Trends[[#This Row],[Comments]]</f>
        <v>418155</v>
      </c>
      <c r="M1992">
        <f>bbdd_Social_Media_Trends[[#This Row],[Interactions]]/bbdd_Social_Media_Trends[[#This Row],[Views]]</f>
        <v>0.3943455959531374</v>
      </c>
      <c r="N1992" s="1" t="s">
        <v>22</v>
      </c>
      <c r="O1992" s="4">
        <f t="shared" si="31"/>
        <v>0</v>
      </c>
    </row>
    <row r="1993" spans="1:15">
      <c r="A1993" s="1" t="s">
        <v>2033</v>
      </c>
      <c r="B1993" s="2">
        <v>45069</v>
      </c>
      <c r="C1993" s="13" t="str">
        <f>TEXT(bbdd_Social_Media_Trends[[#This Row],[Post_Date]],"aaaa-mm")</f>
        <v>2023-05</v>
      </c>
      <c r="D1993" s="1" t="s">
        <v>24</v>
      </c>
      <c r="E1993" s="1" t="s">
        <v>19</v>
      </c>
      <c r="F1993" s="1" t="s">
        <v>20</v>
      </c>
      <c r="G1993" s="1" t="s">
        <v>21</v>
      </c>
      <c r="H1993">
        <v>3664216</v>
      </c>
      <c r="I1993">
        <v>95608</v>
      </c>
      <c r="J1993">
        <v>71443</v>
      </c>
      <c r="K1993">
        <v>48549</v>
      </c>
      <c r="L1993">
        <f>bbdd_Social_Media_Trends[[#This Row],[Likes]]+bbdd_Social_Media_Trends[[#This Row],[Shares]]+bbdd_Social_Media_Trends[[#This Row],[Comments]]</f>
        <v>215600</v>
      </c>
      <c r="M1993">
        <f>bbdd_Social_Media_Trends[[#This Row],[Interactions]]/bbdd_Social_Media_Trends[[#This Row],[Views]]</f>
        <v>5.8839326065930612E-2</v>
      </c>
      <c r="N1993" s="1" t="s">
        <v>16</v>
      </c>
      <c r="O1993" s="4">
        <f t="shared" si="31"/>
        <v>0</v>
      </c>
    </row>
    <row r="1994" spans="1:15">
      <c r="A1994" s="1" t="s">
        <v>2034</v>
      </c>
      <c r="B1994" s="2">
        <v>44984</v>
      </c>
      <c r="C1994" s="13" t="str">
        <f>TEXT(bbdd_Social_Media_Trends[[#This Row],[Post_Date]],"aaaa-mm")</f>
        <v>2023-02</v>
      </c>
      <c r="D1994" s="1" t="s">
        <v>18</v>
      </c>
      <c r="E1994" s="1" t="s">
        <v>31</v>
      </c>
      <c r="F1994" s="1" t="s">
        <v>41</v>
      </c>
      <c r="G1994" s="1" t="s">
        <v>60</v>
      </c>
      <c r="H1994">
        <v>746440</v>
      </c>
      <c r="I1994">
        <v>448758</v>
      </c>
      <c r="J1994">
        <v>50483</v>
      </c>
      <c r="K1994">
        <v>27487</v>
      </c>
      <c r="L1994">
        <f>bbdd_Social_Media_Trends[[#This Row],[Likes]]+bbdd_Social_Media_Trends[[#This Row],[Shares]]+bbdd_Social_Media_Trends[[#This Row],[Comments]]</f>
        <v>526728</v>
      </c>
      <c r="M1994">
        <f>bbdd_Social_Media_Trends[[#This Row],[Interactions]]/bbdd_Social_Media_Trends[[#This Row],[Views]]</f>
        <v>0.70565350195595089</v>
      </c>
      <c r="N1994" s="1" t="s">
        <v>29</v>
      </c>
      <c r="O1994" s="4">
        <f t="shared" si="31"/>
        <v>0</v>
      </c>
    </row>
    <row r="1995" spans="1:15">
      <c r="A1995" s="1" t="s">
        <v>2035</v>
      </c>
      <c r="B1995" s="2">
        <v>45215</v>
      </c>
      <c r="C1995" s="13" t="str">
        <f>TEXT(bbdd_Social_Media_Trends[[#This Row],[Post_Date]],"aaaa-mm")</f>
        <v>2023-10</v>
      </c>
      <c r="D1995" s="1" t="s">
        <v>18</v>
      </c>
      <c r="E1995" s="1" t="s">
        <v>19</v>
      </c>
      <c r="F1995" s="1" t="s">
        <v>36</v>
      </c>
      <c r="G1995" s="1" t="s">
        <v>28</v>
      </c>
      <c r="H1995">
        <v>3223735</v>
      </c>
      <c r="I1995">
        <v>484066</v>
      </c>
      <c r="J1995">
        <v>88547</v>
      </c>
      <c r="K1995">
        <v>2582</v>
      </c>
      <c r="L1995">
        <f>bbdd_Social_Media_Trends[[#This Row],[Likes]]+bbdd_Social_Media_Trends[[#This Row],[Shares]]+bbdd_Social_Media_Trends[[#This Row],[Comments]]</f>
        <v>575195</v>
      </c>
      <c r="M1995">
        <f>bbdd_Social_Media_Trends[[#This Row],[Interactions]]/bbdd_Social_Media_Trends[[#This Row],[Views]]</f>
        <v>0.17842502563020843</v>
      </c>
      <c r="N1995" s="1" t="s">
        <v>22</v>
      </c>
      <c r="O1995" s="4">
        <f t="shared" si="31"/>
        <v>0</v>
      </c>
    </row>
    <row r="1996" spans="1:15">
      <c r="A1996" s="1" t="s">
        <v>2036</v>
      </c>
      <c r="B1996" s="2">
        <v>44563</v>
      </c>
      <c r="C1996" s="13" t="str">
        <f>TEXT(bbdd_Social_Media_Trends[[#This Row],[Post_Date]],"aaaa-mm")</f>
        <v>2022-01</v>
      </c>
      <c r="D1996" s="1" t="s">
        <v>12</v>
      </c>
      <c r="E1996" s="1" t="s">
        <v>46</v>
      </c>
      <c r="F1996" s="1" t="s">
        <v>32</v>
      </c>
      <c r="G1996" s="1" t="s">
        <v>60</v>
      </c>
      <c r="H1996">
        <v>986920</v>
      </c>
      <c r="I1996">
        <v>320547</v>
      </c>
      <c r="J1996">
        <v>73945</v>
      </c>
      <c r="K1996">
        <v>11000</v>
      </c>
      <c r="L1996">
        <f>bbdd_Social_Media_Trends[[#This Row],[Likes]]+bbdd_Social_Media_Trends[[#This Row],[Shares]]+bbdd_Social_Media_Trends[[#This Row],[Comments]]</f>
        <v>405492</v>
      </c>
      <c r="M1996">
        <f>bbdd_Social_Media_Trends[[#This Row],[Interactions]]/bbdd_Social_Media_Trends[[#This Row],[Views]]</f>
        <v>0.4108661289668869</v>
      </c>
      <c r="N1996" s="1" t="s">
        <v>16</v>
      </c>
      <c r="O1996" s="4">
        <f t="shared" si="31"/>
        <v>0</v>
      </c>
    </row>
    <row r="1997" spans="1:15">
      <c r="A1997" s="1" t="s">
        <v>2037</v>
      </c>
      <c r="B1997" s="2">
        <v>44571</v>
      </c>
      <c r="C1997" s="13" t="str">
        <f>TEXT(bbdd_Social_Media_Trends[[#This Row],[Post_Date]],"aaaa-mm")</f>
        <v>2022-01</v>
      </c>
      <c r="D1997" s="1" t="s">
        <v>27</v>
      </c>
      <c r="E1997" s="1" t="s">
        <v>49</v>
      </c>
      <c r="F1997" s="1" t="s">
        <v>20</v>
      </c>
      <c r="G1997" s="1" t="s">
        <v>37</v>
      </c>
      <c r="H1997">
        <v>489158</v>
      </c>
      <c r="I1997">
        <v>306635</v>
      </c>
      <c r="J1997">
        <v>58291</v>
      </c>
      <c r="K1997">
        <v>47525</v>
      </c>
      <c r="L1997">
        <f>bbdd_Social_Media_Trends[[#This Row],[Likes]]+bbdd_Social_Media_Trends[[#This Row],[Shares]]+bbdd_Social_Media_Trends[[#This Row],[Comments]]</f>
        <v>412451</v>
      </c>
      <c r="M1997">
        <f>bbdd_Social_Media_Trends[[#This Row],[Interactions]]/bbdd_Social_Media_Trends[[#This Row],[Views]]</f>
        <v>0.84318563736052565</v>
      </c>
      <c r="N1997" s="1" t="s">
        <v>29</v>
      </c>
      <c r="O1997" s="4">
        <f t="shared" si="31"/>
        <v>0</v>
      </c>
    </row>
    <row r="1998" spans="1:15">
      <c r="A1998" s="1" t="s">
        <v>2038</v>
      </c>
      <c r="B1998" s="2">
        <v>44879</v>
      </c>
      <c r="C1998" s="13" t="str">
        <f>TEXT(bbdd_Social_Media_Trends[[#This Row],[Post_Date]],"aaaa-mm")</f>
        <v>2022-11</v>
      </c>
      <c r="D1998" s="1" t="s">
        <v>27</v>
      </c>
      <c r="E1998" s="1" t="s">
        <v>13</v>
      </c>
      <c r="F1998" s="1" t="s">
        <v>20</v>
      </c>
      <c r="G1998" s="1" t="s">
        <v>37</v>
      </c>
      <c r="H1998">
        <v>3788789</v>
      </c>
      <c r="I1998">
        <v>320034</v>
      </c>
      <c r="J1998">
        <v>10095</v>
      </c>
      <c r="K1998">
        <v>30187</v>
      </c>
      <c r="L1998">
        <f>bbdd_Social_Media_Trends[[#This Row],[Likes]]+bbdd_Social_Media_Trends[[#This Row],[Shares]]+bbdd_Social_Media_Trends[[#This Row],[Comments]]</f>
        <v>360316</v>
      </c>
      <c r="M1998">
        <f>bbdd_Social_Media_Trends[[#This Row],[Interactions]]/bbdd_Social_Media_Trends[[#This Row],[Views]]</f>
        <v>9.5100571713019652E-2</v>
      </c>
      <c r="N1998" s="1" t="s">
        <v>29</v>
      </c>
      <c r="O1998" s="4">
        <f t="shared" si="31"/>
        <v>0</v>
      </c>
    </row>
    <row r="1999" spans="1:15">
      <c r="A1999" s="1" t="s">
        <v>2039</v>
      </c>
      <c r="B1999" s="2">
        <v>44662</v>
      </c>
      <c r="C1999" s="13" t="str">
        <f>TEXT(bbdd_Social_Media_Trends[[#This Row],[Post_Date]],"aaaa-mm")</f>
        <v>2022-04</v>
      </c>
      <c r="D1999" s="1" t="s">
        <v>24</v>
      </c>
      <c r="E1999" s="1" t="s">
        <v>19</v>
      </c>
      <c r="F1999" s="1" t="s">
        <v>41</v>
      </c>
      <c r="G1999" s="1" t="s">
        <v>25</v>
      </c>
      <c r="H1999">
        <v>233403</v>
      </c>
      <c r="I1999">
        <v>401209</v>
      </c>
      <c r="J1999">
        <v>43595</v>
      </c>
      <c r="K1999">
        <v>10647</v>
      </c>
      <c r="L1999">
        <f>bbdd_Social_Media_Trends[[#This Row],[Likes]]+bbdd_Social_Media_Trends[[#This Row],[Shares]]+bbdd_Social_Media_Trends[[#This Row],[Comments]]</f>
        <v>455451</v>
      </c>
      <c r="M1999">
        <f>bbdd_Social_Media_Trends[[#This Row],[Interactions]]/bbdd_Social_Media_Trends[[#This Row],[Views]]</f>
        <v>1.9513502397141425</v>
      </c>
      <c r="N1999" s="1" t="s">
        <v>16</v>
      </c>
      <c r="O1999" s="4">
        <f t="shared" si="31"/>
        <v>0</v>
      </c>
    </row>
    <row r="2000" spans="1:15">
      <c r="A2000" s="1" t="s">
        <v>2040</v>
      </c>
      <c r="B2000" s="2">
        <v>45179</v>
      </c>
      <c r="C2000" s="13" t="str">
        <f>TEXT(bbdd_Social_Media_Trends[[#This Row],[Post_Date]],"aaaa-mm")</f>
        <v>2023-09</v>
      </c>
      <c r="D2000" s="1" t="s">
        <v>12</v>
      </c>
      <c r="E2000" s="1" t="s">
        <v>19</v>
      </c>
      <c r="F2000" s="1" t="s">
        <v>36</v>
      </c>
      <c r="G2000" s="1" t="s">
        <v>25</v>
      </c>
      <c r="H2000">
        <v>1171917</v>
      </c>
      <c r="I2000">
        <v>288837</v>
      </c>
      <c r="J2000">
        <v>85031</v>
      </c>
      <c r="K2000">
        <v>1053</v>
      </c>
      <c r="L2000">
        <f>bbdd_Social_Media_Trends[[#This Row],[Likes]]+bbdd_Social_Media_Trends[[#This Row],[Shares]]+bbdd_Social_Media_Trends[[#This Row],[Comments]]</f>
        <v>374921</v>
      </c>
      <c r="M2000">
        <f>bbdd_Social_Media_Trends[[#This Row],[Interactions]]/bbdd_Social_Media_Trends[[#This Row],[Views]]</f>
        <v>0.31992112069370099</v>
      </c>
      <c r="N2000" s="1" t="s">
        <v>29</v>
      </c>
      <c r="O2000" s="4">
        <f t="shared" si="31"/>
        <v>0</v>
      </c>
    </row>
    <row r="2001" spans="1:15">
      <c r="A2001" s="1" t="s">
        <v>2041</v>
      </c>
      <c r="B2001" s="2">
        <v>44928</v>
      </c>
      <c r="C2001" s="13" t="str">
        <f>TEXT(bbdd_Social_Media_Trends[[#This Row],[Post_Date]],"aaaa-mm")</f>
        <v>2023-01</v>
      </c>
      <c r="D2001" s="1" t="s">
        <v>18</v>
      </c>
      <c r="E2001" s="1" t="s">
        <v>57</v>
      </c>
      <c r="F2001" s="1" t="s">
        <v>14</v>
      </c>
      <c r="G2001" s="1" t="s">
        <v>60</v>
      </c>
      <c r="H2001">
        <v>3921281</v>
      </c>
      <c r="I2001">
        <v>438744</v>
      </c>
      <c r="J2001">
        <v>24576</v>
      </c>
      <c r="K2001">
        <v>42634</v>
      </c>
      <c r="L2001">
        <f>bbdd_Social_Media_Trends[[#This Row],[Likes]]+bbdd_Social_Media_Trends[[#This Row],[Shares]]+bbdd_Social_Media_Trends[[#This Row],[Comments]]</f>
        <v>505954</v>
      </c>
      <c r="M2001">
        <f>bbdd_Social_Media_Trends[[#This Row],[Interactions]]/bbdd_Social_Media_Trends[[#This Row],[Views]]</f>
        <v>0.12902773353911642</v>
      </c>
      <c r="N2001" s="1" t="s">
        <v>29</v>
      </c>
      <c r="O2001" s="4">
        <f t="shared" si="31"/>
        <v>0</v>
      </c>
    </row>
    <row r="2002" spans="1:15">
      <c r="A2002" s="1" t="s">
        <v>2042</v>
      </c>
      <c r="B2002" s="2">
        <v>44884</v>
      </c>
      <c r="C2002" s="13" t="str">
        <f>TEXT(bbdd_Social_Media_Trends[[#This Row],[Post_Date]],"aaaa-mm")</f>
        <v>2022-11</v>
      </c>
      <c r="D2002" s="1" t="s">
        <v>27</v>
      </c>
      <c r="E2002" s="1" t="s">
        <v>57</v>
      </c>
      <c r="F2002" s="1" t="s">
        <v>41</v>
      </c>
      <c r="G2002" s="1" t="s">
        <v>37</v>
      </c>
      <c r="H2002">
        <v>4122674</v>
      </c>
      <c r="I2002">
        <v>52898</v>
      </c>
      <c r="J2002">
        <v>32678</v>
      </c>
      <c r="K2002">
        <v>40984</v>
      </c>
      <c r="L2002">
        <f>bbdd_Social_Media_Trends[[#This Row],[Likes]]+bbdd_Social_Media_Trends[[#This Row],[Shares]]+bbdd_Social_Media_Trends[[#This Row],[Comments]]</f>
        <v>126560</v>
      </c>
      <c r="M2002">
        <f>bbdd_Social_Media_Trends[[#This Row],[Interactions]]/bbdd_Social_Media_Trends[[#This Row],[Views]]</f>
        <v>3.069852236679398E-2</v>
      </c>
      <c r="N2002" s="1" t="s">
        <v>16</v>
      </c>
      <c r="O2002" s="4">
        <f t="shared" si="31"/>
        <v>0</v>
      </c>
    </row>
    <row r="2003" spans="1:15">
      <c r="A2003" s="1" t="s">
        <v>2043</v>
      </c>
      <c r="B2003" s="2">
        <v>45219</v>
      </c>
      <c r="C2003" s="13" t="str">
        <f>TEXT(bbdd_Social_Media_Trends[[#This Row],[Post_Date]],"aaaa-mm")</f>
        <v>2023-10</v>
      </c>
      <c r="D2003" s="1" t="s">
        <v>12</v>
      </c>
      <c r="E2003" s="1" t="s">
        <v>46</v>
      </c>
      <c r="F2003" s="1" t="s">
        <v>14</v>
      </c>
      <c r="G2003" s="1" t="s">
        <v>44</v>
      </c>
      <c r="H2003">
        <v>246466</v>
      </c>
      <c r="I2003">
        <v>47839</v>
      </c>
      <c r="J2003">
        <v>94745</v>
      </c>
      <c r="K2003">
        <v>23517</v>
      </c>
      <c r="L2003">
        <f>bbdd_Social_Media_Trends[[#This Row],[Likes]]+bbdd_Social_Media_Trends[[#This Row],[Shares]]+bbdd_Social_Media_Trends[[#This Row],[Comments]]</f>
        <v>166101</v>
      </c>
      <c r="M2003">
        <f>bbdd_Social_Media_Trends[[#This Row],[Interactions]]/bbdd_Social_Media_Trends[[#This Row],[Views]]</f>
        <v>0.67393068415116086</v>
      </c>
      <c r="N2003" s="1" t="s">
        <v>22</v>
      </c>
      <c r="O2003" s="4">
        <f t="shared" si="31"/>
        <v>0</v>
      </c>
    </row>
    <row r="2004" spans="1:15">
      <c r="A2004" s="1" t="s">
        <v>2044</v>
      </c>
      <c r="B2004" s="2">
        <v>44891</v>
      </c>
      <c r="C2004" s="13" t="str">
        <f>TEXT(bbdd_Social_Media_Trends[[#This Row],[Post_Date]],"aaaa-mm")</f>
        <v>2022-11</v>
      </c>
      <c r="D2004" s="1" t="s">
        <v>27</v>
      </c>
      <c r="E2004" s="1" t="s">
        <v>19</v>
      </c>
      <c r="F2004" s="1" t="s">
        <v>36</v>
      </c>
      <c r="G2004" s="1" t="s">
        <v>15</v>
      </c>
      <c r="H2004">
        <v>1523550</v>
      </c>
      <c r="I2004">
        <v>441585</v>
      </c>
      <c r="J2004">
        <v>49383</v>
      </c>
      <c r="K2004">
        <v>31154</v>
      </c>
      <c r="L2004">
        <f>bbdd_Social_Media_Trends[[#This Row],[Likes]]+bbdd_Social_Media_Trends[[#This Row],[Shares]]+bbdd_Social_Media_Trends[[#This Row],[Comments]]</f>
        <v>522122</v>
      </c>
      <c r="M2004">
        <f>bbdd_Social_Media_Trends[[#This Row],[Interactions]]/bbdd_Social_Media_Trends[[#This Row],[Views]]</f>
        <v>0.34270092875192804</v>
      </c>
      <c r="N2004" s="1" t="s">
        <v>22</v>
      </c>
      <c r="O2004" s="4">
        <f t="shared" si="31"/>
        <v>0</v>
      </c>
    </row>
    <row r="2005" spans="1:15">
      <c r="A2005" s="1" t="s">
        <v>2045</v>
      </c>
      <c r="B2005" s="2">
        <v>44751</v>
      </c>
      <c r="C2005" s="13" t="str">
        <f>TEXT(bbdd_Social_Media_Trends[[#This Row],[Post_Date]],"aaaa-mm")</f>
        <v>2022-07</v>
      </c>
      <c r="D2005" s="1" t="s">
        <v>27</v>
      </c>
      <c r="E2005" s="1" t="s">
        <v>46</v>
      </c>
      <c r="F2005" s="1" t="s">
        <v>41</v>
      </c>
      <c r="G2005" s="1" t="s">
        <v>28</v>
      </c>
      <c r="H2005">
        <v>4948739</v>
      </c>
      <c r="I2005">
        <v>162748</v>
      </c>
      <c r="J2005">
        <v>87359</v>
      </c>
      <c r="K2005">
        <v>32111</v>
      </c>
      <c r="L2005">
        <f>bbdd_Social_Media_Trends[[#This Row],[Likes]]+bbdd_Social_Media_Trends[[#This Row],[Shares]]+bbdd_Social_Media_Trends[[#This Row],[Comments]]</f>
        <v>282218</v>
      </c>
      <c r="M2005">
        <f>bbdd_Social_Media_Trends[[#This Row],[Interactions]]/bbdd_Social_Media_Trends[[#This Row],[Views]]</f>
        <v>5.7028265180281278E-2</v>
      </c>
      <c r="N2005" s="1" t="s">
        <v>29</v>
      </c>
      <c r="O2005" s="4">
        <f t="shared" si="31"/>
        <v>0</v>
      </c>
    </row>
    <row r="2006" spans="1:15">
      <c r="A2006" s="1" t="s">
        <v>2046</v>
      </c>
      <c r="B2006" s="2">
        <v>45195</v>
      </c>
      <c r="C2006" s="13" t="str">
        <f>TEXT(bbdd_Social_Media_Trends[[#This Row],[Post_Date]],"aaaa-mm")</f>
        <v>2023-09</v>
      </c>
      <c r="D2006" s="1" t="s">
        <v>12</v>
      </c>
      <c r="E2006" s="1" t="s">
        <v>39</v>
      </c>
      <c r="F2006" s="1" t="s">
        <v>32</v>
      </c>
      <c r="G2006" s="1" t="s">
        <v>60</v>
      </c>
      <c r="H2006">
        <v>3933118</v>
      </c>
      <c r="I2006">
        <v>419110</v>
      </c>
      <c r="J2006">
        <v>95681</v>
      </c>
      <c r="K2006">
        <v>48719</v>
      </c>
      <c r="L2006">
        <f>bbdd_Social_Media_Trends[[#This Row],[Likes]]+bbdd_Social_Media_Trends[[#This Row],[Shares]]+bbdd_Social_Media_Trends[[#This Row],[Comments]]</f>
        <v>563510</v>
      </c>
      <c r="M2006">
        <f>bbdd_Social_Media_Trends[[#This Row],[Interactions]]/bbdd_Social_Media_Trends[[#This Row],[Views]]</f>
        <v>0.14327309783230505</v>
      </c>
      <c r="N2006" s="1" t="s">
        <v>16</v>
      </c>
      <c r="O2006" s="4">
        <f t="shared" si="31"/>
        <v>0</v>
      </c>
    </row>
    <row r="2007" spans="1:15">
      <c r="A2007" s="1" t="s">
        <v>2047</v>
      </c>
      <c r="B2007" s="2">
        <v>44887</v>
      </c>
      <c r="C2007" s="13" t="str">
        <f>TEXT(bbdd_Social_Media_Trends[[#This Row],[Post_Date]],"aaaa-mm")</f>
        <v>2022-11</v>
      </c>
      <c r="D2007" s="1" t="s">
        <v>18</v>
      </c>
      <c r="E2007" s="1" t="s">
        <v>19</v>
      </c>
      <c r="F2007" s="1" t="s">
        <v>47</v>
      </c>
      <c r="G2007" s="1" t="s">
        <v>28</v>
      </c>
      <c r="H2007">
        <v>402877</v>
      </c>
      <c r="I2007">
        <v>176794</v>
      </c>
      <c r="J2007">
        <v>55741</v>
      </c>
      <c r="K2007">
        <v>16724</v>
      </c>
      <c r="L2007">
        <f>bbdd_Social_Media_Trends[[#This Row],[Likes]]+bbdd_Social_Media_Trends[[#This Row],[Shares]]+bbdd_Social_Media_Trends[[#This Row],[Comments]]</f>
        <v>249259</v>
      </c>
      <c r="M2007">
        <f>bbdd_Social_Media_Trends[[#This Row],[Interactions]]/bbdd_Social_Media_Trends[[#This Row],[Views]]</f>
        <v>0.61869751810105811</v>
      </c>
      <c r="N2007" s="1" t="s">
        <v>22</v>
      </c>
      <c r="O2007" s="4">
        <f t="shared" si="31"/>
        <v>0</v>
      </c>
    </row>
    <row r="2008" spans="1:15">
      <c r="A2008" s="1" t="s">
        <v>2048</v>
      </c>
      <c r="B2008" s="2">
        <v>44605</v>
      </c>
      <c r="C2008" s="13" t="str">
        <f>TEXT(bbdd_Social_Media_Trends[[#This Row],[Post_Date]],"aaaa-mm")</f>
        <v>2022-02</v>
      </c>
      <c r="D2008" s="1" t="s">
        <v>18</v>
      </c>
      <c r="E2008" s="1" t="s">
        <v>46</v>
      </c>
      <c r="F2008" s="1" t="s">
        <v>20</v>
      </c>
      <c r="G2008" s="1" t="s">
        <v>44</v>
      </c>
      <c r="H2008">
        <v>3428385</v>
      </c>
      <c r="I2008">
        <v>275405</v>
      </c>
      <c r="J2008">
        <v>86829</v>
      </c>
      <c r="K2008">
        <v>48383</v>
      </c>
      <c r="L2008">
        <f>bbdd_Social_Media_Trends[[#This Row],[Likes]]+bbdd_Social_Media_Trends[[#This Row],[Shares]]+bbdd_Social_Media_Trends[[#This Row],[Comments]]</f>
        <v>410617</v>
      </c>
      <c r="M2008">
        <f>bbdd_Social_Media_Trends[[#This Row],[Interactions]]/bbdd_Social_Media_Trends[[#This Row],[Views]]</f>
        <v>0.11976980414976732</v>
      </c>
      <c r="N2008" s="1" t="s">
        <v>16</v>
      </c>
      <c r="O2008" s="4">
        <f t="shared" si="31"/>
        <v>0</v>
      </c>
    </row>
    <row r="2009" spans="1:15">
      <c r="A2009" s="1" t="s">
        <v>2049</v>
      </c>
      <c r="B2009" s="2">
        <v>44924</v>
      </c>
      <c r="C2009" s="13" t="str">
        <f>TEXT(bbdd_Social_Media_Trends[[#This Row],[Post_Date]],"aaaa-mm")</f>
        <v>2022-12</v>
      </c>
      <c r="D2009" s="1" t="s">
        <v>18</v>
      </c>
      <c r="E2009" s="1" t="s">
        <v>52</v>
      </c>
      <c r="F2009" s="1" t="s">
        <v>47</v>
      </c>
      <c r="G2009" s="1" t="s">
        <v>60</v>
      </c>
      <c r="H2009">
        <v>4857009</v>
      </c>
      <c r="I2009">
        <v>234614</v>
      </c>
      <c r="J2009">
        <v>71215</v>
      </c>
      <c r="K2009">
        <v>2428</v>
      </c>
      <c r="L2009">
        <f>bbdd_Social_Media_Trends[[#This Row],[Likes]]+bbdd_Social_Media_Trends[[#This Row],[Shares]]+bbdd_Social_Media_Trends[[#This Row],[Comments]]</f>
        <v>308257</v>
      </c>
      <c r="M2009">
        <f>bbdd_Social_Media_Trends[[#This Row],[Interactions]]/bbdd_Social_Media_Trends[[#This Row],[Views]]</f>
        <v>6.346642553060948E-2</v>
      </c>
      <c r="N2009" s="1" t="s">
        <v>16</v>
      </c>
      <c r="O2009" s="4">
        <f t="shared" si="31"/>
        <v>0</v>
      </c>
    </row>
    <row r="2010" spans="1:15">
      <c r="A2010" s="1" t="s">
        <v>2050</v>
      </c>
      <c r="B2010" s="2">
        <v>45097</v>
      </c>
      <c r="C2010" s="13" t="str">
        <f>TEXT(bbdd_Social_Media_Trends[[#This Row],[Post_Date]],"aaaa-mm")</f>
        <v>2023-06</v>
      </c>
      <c r="D2010" s="1" t="s">
        <v>27</v>
      </c>
      <c r="E2010" s="1" t="s">
        <v>35</v>
      </c>
      <c r="F2010" s="1" t="s">
        <v>14</v>
      </c>
      <c r="G2010" s="1" t="s">
        <v>50</v>
      </c>
      <c r="H2010">
        <v>4995038</v>
      </c>
      <c r="I2010">
        <v>103192</v>
      </c>
      <c r="J2010">
        <v>31089</v>
      </c>
      <c r="K2010">
        <v>17817</v>
      </c>
      <c r="L2010">
        <f>bbdd_Social_Media_Trends[[#This Row],[Likes]]+bbdd_Social_Media_Trends[[#This Row],[Shares]]+bbdd_Social_Media_Trends[[#This Row],[Comments]]</f>
        <v>152098</v>
      </c>
      <c r="M2010">
        <f>bbdd_Social_Media_Trends[[#This Row],[Interactions]]/bbdd_Social_Media_Trends[[#This Row],[Views]]</f>
        <v>3.0449818399779942E-2</v>
      </c>
      <c r="N2010" s="1" t="s">
        <v>29</v>
      </c>
      <c r="O2010" s="4">
        <f t="shared" si="31"/>
        <v>0</v>
      </c>
    </row>
    <row r="2011" spans="1:15">
      <c r="A2011" s="1" t="s">
        <v>2051</v>
      </c>
      <c r="B2011" s="2">
        <v>44908</v>
      </c>
      <c r="C2011" s="13" t="str">
        <f>TEXT(bbdd_Social_Media_Trends[[#This Row],[Post_Date]],"aaaa-mm")</f>
        <v>2022-12</v>
      </c>
      <c r="D2011" s="1" t="s">
        <v>27</v>
      </c>
      <c r="E2011" s="1" t="s">
        <v>49</v>
      </c>
      <c r="F2011" s="1" t="s">
        <v>41</v>
      </c>
      <c r="G2011" s="1" t="s">
        <v>15</v>
      </c>
      <c r="H2011">
        <v>1308252</v>
      </c>
      <c r="I2011">
        <v>499175</v>
      </c>
      <c r="J2011">
        <v>87675</v>
      </c>
      <c r="K2011">
        <v>3016</v>
      </c>
      <c r="L2011">
        <f>bbdd_Social_Media_Trends[[#This Row],[Likes]]+bbdd_Social_Media_Trends[[#This Row],[Shares]]+bbdd_Social_Media_Trends[[#This Row],[Comments]]</f>
        <v>589866</v>
      </c>
      <c r="M2011">
        <f>bbdd_Social_Media_Trends[[#This Row],[Interactions]]/bbdd_Social_Media_Trends[[#This Row],[Views]]</f>
        <v>0.45088102292218929</v>
      </c>
      <c r="N2011" s="1" t="s">
        <v>29</v>
      </c>
      <c r="O2011" s="4">
        <f t="shared" si="31"/>
        <v>0</v>
      </c>
    </row>
    <row r="2012" spans="1:15">
      <c r="A2012" s="1" t="s">
        <v>2052</v>
      </c>
      <c r="B2012" s="2">
        <v>44640</v>
      </c>
      <c r="C2012" s="13" t="str">
        <f>TEXT(bbdd_Social_Media_Trends[[#This Row],[Post_Date]],"aaaa-mm")</f>
        <v>2022-03</v>
      </c>
      <c r="D2012" s="1" t="s">
        <v>24</v>
      </c>
      <c r="E2012" s="1" t="s">
        <v>31</v>
      </c>
      <c r="F2012" s="1" t="s">
        <v>41</v>
      </c>
      <c r="G2012" s="1" t="s">
        <v>44</v>
      </c>
      <c r="H2012">
        <v>1486951</v>
      </c>
      <c r="I2012">
        <v>221586</v>
      </c>
      <c r="J2012">
        <v>3514</v>
      </c>
      <c r="K2012">
        <v>43220</v>
      </c>
      <c r="L2012">
        <f>bbdd_Social_Media_Trends[[#This Row],[Likes]]+bbdd_Social_Media_Trends[[#This Row],[Shares]]+bbdd_Social_Media_Trends[[#This Row],[Comments]]</f>
        <v>268320</v>
      </c>
      <c r="M2012">
        <f>bbdd_Social_Media_Trends[[#This Row],[Interactions]]/bbdd_Social_Media_Trends[[#This Row],[Views]]</f>
        <v>0.18044979289835375</v>
      </c>
      <c r="N2012" s="1" t="s">
        <v>22</v>
      </c>
      <c r="O2012" s="4">
        <f t="shared" si="31"/>
        <v>0</v>
      </c>
    </row>
    <row r="2013" spans="1:15">
      <c r="A2013" s="1" t="s">
        <v>2053</v>
      </c>
      <c r="B2013" s="2">
        <v>45027</v>
      </c>
      <c r="C2013" s="13" t="str">
        <f>TEXT(bbdd_Social_Media_Trends[[#This Row],[Post_Date]],"aaaa-mm")</f>
        <v>2023-04</v>
      </c>
      <c r="D2013" s="1" t="s">
        <v>18</v>
      </c>
      <c r="E2013" s="1" t="s">
        <v>31</v>
      </c>
      <c r="F2013" s="1" t="s">
        <v>20</v>
      </c>
      <c r="G2013" s="1" t="s">
        <v>25</v>
      </c>
      <c r="H2013">
        <v>4866077</v>
      </c>
      <c r="I2013">
        <v>171830</v>
      </c>
      <c r="J2013">
        <v>79859</v>
      </c>
      <c r="K2013">
        <v>40217</v>
      </c>
      <c r="L2013">
        <f>bbdd_Social_Media_Trends[[#This Row],[Likes]]+bbdd_Social_Media_Trends[[#This Row],[Shares]]+bbdd_Social_Media_Trends[[#This Row],[Comments]]</f>
        <v>291906</v>
      </c>
      <c r="M2013">
        <f>bbdd_Social_Media_Trends[[#This Row],[Interactions]]/bbdd_Social_Media_Trends[[#This Row],[Views]]</f>
        <v>5.9987953334893797E-2</v>
      </c>
      <c r="N2013" s="1" t="s">
        <v>29</v>
      </c>
      <c r="O2013" s="4">
        <f t="shared" si="31"/>
        <v>0</v>
      </c>
    </row>
    <row r="2014" spans="1:15">
      <c r="A2014" s="1" t="s">
        <v>2054</v>
      </c>
      <c r="B2014" s="2">
        <v>44996</v>
      </c>
      <c r="C2014" s="13" t="str">
        <f>TEXT(bbdd_Social_Media_Trends[[#This Row],[Post_Date]],"aaaa-mm")</f>
        <v>2023-03</v>
      </c>
      <c r="D2014" s="1" t="s">
        <v>24</v>
      </c>
      <c r="E2014" s="1" t="s">
        <v>52</v>
      </c>
      <c r="F2014" s="1" t="s">
        <v>47</v>
      </c>
      <c r="G2014" s="1" t="s">
        <v>21</v>
      </c>
      <c r="H2014">
        <v>1891257</v>
      </c>
      <c r="I2014">
        <v>200446</v>
      </c>
      <c r="J2014">
        <v>78397</v>
      </c>
      <c r="K2014">
        <v>36461</v>
      </c>
      <c r="L2014">
        <f>bbdd_Social_Media_Trends[[#This Row],[Likes]]+bbdd_Social_Media_Trends[[#This Row],[Shares]]+bbdd_Social_Media_Trends[[#This Row],[Comments]]</f>
        <v>315304</v>
      </c>
      <c r="M2014">
        <f>bbdd_Social_Media_Trends[[#This Row],[Interactions]]/bbdd_Social_Media_Trends[[#This Row],[Views]]</f>
        <v>0.16671663343480025</v>
      </c>
      <c r="N2014" s="1" t="s">
        <v>16</v>
      </c>
      <c r="O2014" s="4">
        <f t="shared" si="31"/>
        <v>0</v>
      </c>
    </row>
    <row r="2015" spans="1:15">
      <c r="A2015" s="1" t="s">
        <v>2055</v>
      </c>
      <c r="B2015" s="2">
        <v>44570</v>
      </c>
      <c r="C2015" s="13" t="str">
        <f>TEXT(bbdd_Social_Media_Trends[[#This Row],[Post_Date]],"aaaa-mm")</f>
        <v>2022-01</v>
      </c>
      <c r="D2015" s="1" t="s">
        <v>12</v>
      </c>
      <c r="E2015" s="1" t="s">
        <v>46</v>
      </c>
      <c r="F2015" s="1" t="s">
        <v>32</v>
      </c>
      <c r="G2015" s="1" t="s">
        <v>44</v>
      </c>
      <c r="H2015">
        <v>2610727</v>
      </c>
      <c r="I2015">
        <v>357203</v>
      </c>
      <c r="J2015">
        <v>6242</v>
      </c>
      <c r="K2015">
        <v>35107</v>
      </c>
      <c r="L2015">
        <f>bbdd_Social_Media_Trends[[#This Row],[Likes]]+bbdd_Social_Media_Trends[[#This Row],[Shares]]+bbdd_Social_Media_Trends[[#This Row],[Comments]]</f>
        <v>398552</v>
      </c>
      <c r="M2015">
        <f>bbdd_Social_Media_Trends[[#This Row],[Interactions]]/bbdd_Social_Media_Trends[[#This Row],[Views]]</f>
        <v>0.15265939334139494</v>
      </c>
      <c r="N2015" s="1" t="s">
        <v>16</v>
      </c>
      <c r="O2015" s="4">
        <f t="shared" si="31"/>
        <v>0</v>
      </c>
    </row>
    <row r="2016" spans="1:15">
      <c r="A2016" s="1" t="s">
        <v>2056</v>
      </c>
      <c r="B2016" s="2">
        <v>45215</v>
      </c>
      <c r="C2016" s="13" t="str">
        <f>TEXT(bbdd_Social_Media_Trends[[#This Row],[Post_Date]],"aaaa-mm")</f>
        <v>2023-10</v>
      </c>
      <c r="D2016" s="1" t="s">
        <v>24</v>
      </c>
      <c r="E2016" s="1" t="s">
        <v>49</v>
      </c>
      <c r="F2016" s="1" t="s">
        <v>20</v>
      </c>
      <c r="G2016" s="1" t="s">
        <v>37</v>
      </c>
      <c r="H2016">
        <v>2301844</v>
      </c>
      <c r="I2016">
        <v>123130</v>
      </c>
      <c r="J2016">
        <v>86696</v>
      </c>
      <c r="K2016">
        <v>34714</v>
      </c>
      <c r="L2016">
        <f>bbdd_Social_Media_Trends[[#This Row],[Likes]]+bbdd_Social_Media_Trends[[#This Row],[Shares]]+bbdd_Social_Media_Trends[[#This Row],[Comments]]</f>
        <v>244540</v>
      </c>
      <c r="M2016">
        <f>bbdd_Social_Media_Trends[[#This Row],[Interactions]]/bbdd_Social_Media_Trends[[#This Row],[Views]]</f>
        <v>0.10623656511909582</v>
      </c>
      <c r="N2016" s="1" t="s">
        <v>29</v>
      </c>
      <c r="O2016" s="4">
        <f t="shared" si="31"/>
        <v>0</v>
      </c>
    </row>
    <row r="2017" spans="1:15">
      <c r="A2017" s="1" t="s">
        <v>2057</v>
      </c>
      <c r="B2017" s="2">
        <v>44614</v>
      </c>
      <c r="C2017" s="13" t="str">
        <f>TEXT(bbdd_Social_Media_Trends[[#This Row],[Post_Date]],"aaaa-mm")</f>
        <v>2022-02</v>
      </c>
      <c r="D2017" s="1" t="s">
        <v>27</v>
      </c>
      <c r="E2017" s="1" t="s">
        <v>52</v>
      </c>
      <c r="F2017" s="1" t="s">
        <v>47</v>
      </c>
      <c r="G2017" s="1" t="s">
        <v>60</v>
      </c>
      <c r="H2017">
        <v>4392368</v>
      </c>
      <c r="I2017">
        <v>301535</v>
      </c>
      <c r="J2017">
        <v>48079</v>
      </c>
      <c r="K2017">
        <v>37360</v>
      </c>
      <c r="L2017">
        <f>bbdd_Social_Media_Trends[[#This Row],[Likes]]+bbdd_Social_Media_Trends[[#This Row],[Shares]]+bbdd_Social_Media_Trends[[#This Row],[Comments]]</f>
        <v>386974</v>
      </c>
      <c r="M2017">
        <f>bbdd_Social_Media_Trends[[#This Row],[Interactions]]/bbdd_Social_Media_Trends[[#This Row],[Views]]</f>
        <v>8.8101452337326927E-2</v>
      </c>
      <c r="N2017" s="1" t="s">
        <v>22</v>
      </c>
      <c r="O2017" s="4">
        <f t="shared" si="31"/>
        <v>0</v>
      </c>
    </row>
    <row r="2018" spans="1:15">
      <c r="A2018" s="1" t="s">
        <v>2058</v>
      </c>
      <c r="B2018" s="2">
        <v>45290</v>
      </c>
      <c r="C2018" s="13" t="str">
        <f>TEXT(bbdd_Social_Media_Trends[[#This Row],[Post_Date]],"aaaa-mm")</f>
        <v>2023-12</v>
      </c>
      <c r="D2018" s="1" t="s">
        <v>24</v>
      </c>
      <c r="E2018" s="1" t="s">
        <v>35</v>
      </c>
      <c r="F2018" s="1" t="s">
        <v>14</v>
      </c>
      <c r="G2018" s="1" t="s">
        <v>37</v>
      </c>
      <c r="H2018">
        <v>3194300</v>
      </c>
      <c r="I2018">
        <v>364905</v>
      </c>
      <c r="J2018">
        <v>10897</v>
      </c>
      <c r="K2018">
        <v>45148</v>
      </c>
      <c r="L2018">
        <f>bbdd_Social_Media_Trends[[#This Row],[Likes]]+bbdd_Social_Media_Trends[[#This Row],[Shares]]+bbdd_Social_Media_Trends[[#This Row],[Comments]]</f>
        <v>420950</v>
      </c>
      <c r="M2018">
        <f>bbdd_Social_Media_Trends[[#This Row],[Interactions]]/bbdd_Social_Media_Trends[[#This Row],[Views]]</f>
        <v>0.1317816109945841</v>
      </c>
      <c r="N2018" s="1" t="s">
        <v>29</v>
      </c>
      <c r="O2018" s="4">
        <f t="shared" si="31"/>
        <v>0</v>
      </c>
    </row>
    <row r="2019" spans="1:15">
      <c r="A2019" s="1" t="s">
        <v>2059</v>
      </c>
      <c r="B2019" s="2">
        <v>45173</v>
      </c>
      <c r="C2019" s="13" t="str">
        <f>TEXT(bbdd_Social_Media_Trends[[#This Row],[Post_Date]],"aaaa-mm")</f>
        <v>2023-09</v>
      </c>
      <c r="D2019" s="1" t="s">
        <v>24</v>
      </c>
      <c r="E2019" s="1" t="s">
        <v>13</v>
      </c>
      <c r="F2019" s="1" t="s">
        <v>47</v>
      </c>
      <c r="G2019" s="1" t="s">
        <v>28</v>
      </c>
      <c r="H2019">
        <v>3147556</v>
      </c>
      <c r="I2019">
        <v>268769</v>
      </c>
      <c r="J2019">
        <v>46703</v>
      </c>
      <c r="K2019">
        <v>13429</v>
      </c>
      <c r="L2019">
        <f>bbdd_Social_Media_Trends[[#This Row],[Likes]]+bbdd_Social_Media_Trends[[#This Row],[Shares]]+bbdd_Social_Media_Trends[[#This Row],[Comments]]</f>
        <v>328901</v>
      </c>
      <c r="M2019">
        <f>bbdd_Social_Media_Trends[[#This Row],[Interactions]]/bbdd_Social_Media_Trends[[#This Row],[Views]]</f>
        <v>0.10449409001777887</v>
      </c>
      <c r="N2019" s="1" t="s">
        <v>16</v>
      </c>
      <c r="O2019" s="4">
        <f t="shared" si="31"/>
        <v>0</v>
      </c>
    </row>
    <row r="2020" spans="1:15">
      <c r="A2020" s="1" t="s">
        <v>2060</v>
      </c>
      <c r="B2020" s="2">
        <v>45141</v>
      </c>
      <c r="C2020" s="13" t="str">
        <f>TEXT(bbdd_Social_Media_Trends[[#This Row],[Post_Date]],"aaaa-mm")</f>
        <v>2023-08</v>
      </c>
      <c r="D2020" s="1" t="s">
        <v>24</v>
      </c>
      <c r="E2020" s="1" t="s">
        <v>31</v>
      </c>
      <c r="F2020" s="1" t="s">
        <v>47</v>
      </c>
      <c r="G2020" s="1" t="s">
        <v>25</v>
      </c>
      <c r="H2020">
        <v>3969775</v>
      </c>
      <c r="I2020">
        <v>405621</v>
      </c>
      <c r="J2020">
        <v>41978</v>
      </c>
      <c r="K2020">
        <v>26548</v>
      </c>
      <c r="L2020">
        <f>bbdd_Social_Media_Trends[[#This Row],[Likes]]+bbdd_Social_Media_Trends[[#This Row],[Shares]]+bbdd_Social_Media_Trends[[#This Row],[Comments]]</f>
        <v>474147</v>
      </c>
      <c r="M2020">
        <f>bbdd_Social_Media_Trends[[#This Row],[Interactions]]/bbdd_Social_Media_Trends[[#This Row],[Views]]</f>
        <v>0.11943926293051874</v>
      </c>
      <c r="N2020" s="1" t="s">
        <v>16</v>
      </c>
      <c r="O2020" s="4">
        <f t="shared" si="31"/>
        <v>0</v>
      </c>
    </row>
    <row r="2021" spans="1:15">
      <c r="A2021" s="1" t="s">
        <v>2061</v>
      </c>
      <c r="B2021" s="2">
        <v>44599</v>
      </c>
      <c r="C2021" s="13" t="str">
        <f>TEXT(bbdd_Social_Media_Trends[[#This Row],[Post_Date]],"aaaa-mm")</f>
        <v>2022-02</v>
      </c>
      <c r="D2021" s="1" t="s">
        <v>24</v>
      </c>
      <c r="E2021" s="1" t="s">
        <v>39</v>
      </c>
      <c r="F2021" s="1" t="s">
        <v>47</v>
      </c>
      <c r="G2021" s="1" t="s">
        <v>60</v>
      </c>
      <c r="H2021">
        <v>1420501</v>
      </c>
      <c r="I2021">
        <v>496804</v>
      </c>
      <c r="J2021">
        <v>23623</v>
      </c>
      <c r="K2021">
        <v>47615</v>
      </c>
      <c r="L2021">
        <f>bbdd_Social_Media_Trends[[#This Row],[Likes]]+bbdd_Social_Media_Trends[[#This Row],[Shares]]+bbdd_Social_Media_Trends[[#This Row],[Comments]]</f>
        <v>568042</v>
      </c>
      <c r="M2021">
        <f>bbdd_Social_Media_Trends[[#This Row],[Interactions]]/bbdd_Social_Media_Trends[[#This Row],[Views]]</f>
        <v>0.39988849004682153</v>
      </c>
      <c r="N2021" s="1" t="s">
        <v>16</v>
      </c>
      <c r="O2021" s="4">
        <f t="shared" si="31"/>
        <v>0</v>
      </c>
    </row>
    <row r="2022" spans="1:15">
      <c r="A2022" s="1" t="s">
        <v>2062</v>
      </c>
      <c r="B2022" s="2">
        <v>45083</v>
      </c>
      <c r="C2022" s="13" t="str">
        <f>TEXT(bbdd_Social_Media_Trends[[#This Row],[Post_Date]],"aaaa-mm")</f>
        <v>2023-06</v>
      </c>
      <c r="D2022" s="1" t="s">
        <v>12</v>
      </c>
      <c r="E2022" s="1" t="s">
        <v>52</v>
      </c>
      <c r="F2022" s="1" t="s">
        <v>36</v>
      </c>
      <c r="G2022" s="1" t="s">
        <v>44</v>
      </c>
      <c r="H2022">
        <v>4576354</v>
      </c>
      <c r="I2022">
        <v>417016</v>
      </c>
      <c r="J2022">
        <v>83248</v>
      </c>
      <c r="K2022">
        <v>45520</v>
      </c>
      <c r="L2022">
        <f>bbdd_Social_Media_Trends[[#This Row],[Likes]]+bbdd_Social_Media_Trends[[#This Row],[Shares]]+bbdd_Social_Media_Trends[[#This Row],[Comments]]</f>
        <v>545784</v>
      </c>
      <c r="M2022">
        <f>bbdd_Social_Media_Trends[[#This Row],[Interactions]]/bbdd_Social_Media_Trends[[#This Row],[Views]]</f>
        <v>0.11926175291509354</v>
      </c>
      <c r="N2022" s="1" t="s">
        <v>16</v>
      </c>
      <c r="O2022" s="4">
        <f t="shared" si="31"/>
        <v>0</v>
      </c>
    </row>
    <row r="2023" spans="1:15">
      <c r="A2023" s="1" t="s">
        <v>2063</v>
      </c>
      <c r="B2023" s="2">
        <v>44647</v>
      </c>
      <c r="C2023" s="13" t="str">
        <f>TEXT(bbdd_Social_Media_Trends[[#This Row],[Post_Date]],"aaaa-mm")</f>
        <v>2022-03</v>
      </c>
      <c r="D2023" s="1" t="s">
        <v>12</v>
      </c>
      <c r="E2023" s="1" t="s">
        <v>52</v>
      </c>
      <c r="F2023" s="1" t="s">
        <v>32</v>
      </c>
      <c r="G2023" s="1" t="s">
        <v>25</v>
      </c>
      <c r="H2023">
        <v>160874</v>
      </c>
      <c r="I2023">
        <v>377258</v>
      </c>
      <c r="J2023">
        <v>84601</v>
      </c>
      <c r="K2023">
        <v>22974</v>
      </c>
      <c r="L2023">
        <f>bbdd_Social_Media_Trends[[#This Row],[Likes]]+bbdd_Social_Media_Trends[[#This Row],[Shares]]+bbdd_Social_Media_Trends[[#This Row],[Comments]]</f>
        <v>484833</v>
      </c>
      <c r="M2023">
        <f>bbdd_Social_Media_Trends[[#This Row],[Interactions]]/bbdd_Social_Media_Trends[[#This Row],[Views]]</f>
        <v>3.0137436751743603</v>
      </c>
      <c r="N2023" s="1" t="s">
        <v>22</v>
      </c>
      <c r="O2023" s="4">
        <f t="shared" si="31"/>
        <v>0</v>
      </c>
    </row>
    <row r="2024" spans="1:15">
      <c r="A2024" s="1" t="s">
        <v>2064</v>
      </c>
      <c r="B2024" s="2">
        <v>44694</v>
      </c>
      <c r="C2024" s="13" t="str">
        <f>TEXT(bbdd_Social_Media_Trends[[#This Row],[Post_Date]],"aaaa-mm")</f>
        <v>2022-05</v>
      </c>
      <c r="D2024" s="1" t="s">
        <v>27</v>
      </c>
      <c r="E2024" s="1" t="s">
        <v>31</v>
      </c>
      <c r="F2024" s="1" t="s">
        <v>47</v>
      </c>
      <c r="G2024" s="1" t="s">
        <v>60</v>
      </c>
      <c r="H2024">
        <v>4527939</v>
      </c>
      <c r="I2024">
        <v>282607</v>
      </c>
      <c r="J2024">
        <v>15479</v>
      </c>
      <c r="K2024">
        <v>18712</v>
      </c>
      <c r="L2024">
        <f>bbdd_Social_Media_Trends[[#This Row],[Likes]]+bbdd_Social_Media_Trends[[#This Row],[Shares]]+bbdd_Social_Media_Trends[[#This Row],[Comments]]</f>
        <v>316798</v>
      </c>
      <c r="M2024">
        <f>bbdd_Social_Media_Trends[[#This Row],[Interactions]]/bbdd_Social_Media_Trends[[#This Row],[Views]]</f>
        <v>6.9965165166756882E-2</v>
      </c>
      <c r="N2024" s="1" t="s">
        <v>29</v>
      </c>
      <c r="O2024" s="4">
        <f t="shared" si="31"/>
        <v>0</v>
      </c>
    </row>
    <row r="2025" spans="1:15">
      <c r="A2025" s="1" t="s">
        <v>2065</v>
      </c>
      <c r="B2025" s="2">
        <v>44834</v>
      </c>
      <c r="C2025" s="13" t="str">
        <f>TEXT(bbdd_Social_Media_Trends[[#This Row],[Post_Date]],"aaaa-mm")</f>
        <v>2022-09</v>
      </c>
      <c r="D2025" s="1" t="s">
        <v>24</v>
      </c>
      <c r="E2025" s="1" t="s">
        <v>49</v>
      </c>
      <c r="F2025" s="1" t="s">
        <v>36</v>
      </c>
      <c r="G2025" s="1" t="s">
        <v>50</v>
      </c>
      <c r="H2025">
        <v>1457624</v>
      </c>
      <c r="I2025">
        <v>103808</v>
      </c>
      <c r="J2025">
        <v>88926</v>
      </c>
      <c r="K2025">
        <v>25099</v>
      </c>
      <c r="L2025">
        <f>bbdd_Social_Media_Trends[[#This Row],[Likes]]+bbdd_Social_Media_Trends[[#This Row],[Shares]]+bbdd_Social_Media_Trends[[#This Row],[Comments]]</f>
        <v>217833</v>
      </c>
      <c r="M2025">
        <f>bbdd_Social_Media_Trends[[#This Row],[Interactions]]/bbdd_Social_Media_Trends[[#This Row],[Views]]</f>
        <v>0.14944388950785661</v>
      </c>
      <c r="N2025" s="1" t="s">
        <v>22</v>
      </c>
      <c r="O2025" s="4">
        <f t="shared" si="31"/>
        <v>0</v>
      </c>
    </row>
    <row r="2026" spans="1:15">
      <c r="A2026" s="1" t="s">
        <v>2066</v>
      </c>
      <c r="B2026" s="2">
        <v>44792</v>
      </c>
      <c r="C2026" s="13" t="str">
        <f>TEXT(bbdd_Social_Media_Trends[[#This Row],[Post_Date]],"aaaa-mm")</f>
        <v>2022-08</v>
      </c>
      <c r="D2026" s="1" t="s">
        <v>18</v>
      </c>
      <c r="E2026" s="1" t="s">
        <v>31</v>
      </c>
      <c r="F2026" s="1" t="s">
        <v>14</v>
      </c>
      <c r="G2026" s="1" t="s">
        <v>25</v>
      </c>
      <c r="H2026">
        <v>693717</v>
      </c>
      <c r="I2026">
        <v>257532</v>
      </c>
      <c r="J2026">
        <v>54285</v>
      </c>
      <c r="K2026">
        <v>10651</v>
      </c>
      <c r="L2026">
        <f>bbdd_Social_Media_Trends[[#This Row],[Likes]]+bbdd_Social_Media_Trends[[#This Row],[Shares]]+bbdd_Social_Media_Trends[[#This Row],[Comments]]</f>
        <v>322468</v>
      </c>
      <c r="M2026">
        <f>bbdd_Social_Media_Trends[[#This Row],[Interactions]]/bbdd_Social_Media_Trends[[#This Row],[Views]]</f>
        <v>0.46484085008728343</v>
      </c>
      <c r="N2026" s="1" t="s">
        <v>22</v>
      </c>
      <c r="O2026" s="4">
        <f t="shared" si="31"/>
        <v>0</v>
      </c>
    </row>
    <row r="2027" spans="1:15">
      <c r="A2027" s="1" t="s">
        <v>2067</v>
      </c>
      <c r="B2027" s="2">
        <v>45028</v>
      </c>
      <c r="C2027" s="13" t="str">
        <f>TEXT(bbdd_Social_Media_Trends[[#This Row],[Post_Date]],"aaaa-mm")</f>
        <v>2023-04</v>
      </c>
      <c r="D2027" s="1" t="s">
        <v>24</v>
      </c>
      <c r="E2027" s="1" t="s">
        <v>31</v>
      </c>
      <c r="F2027" s="1" t="s">
        <v>20</v>
      </c>
      <c r="G2027" s="1" t="s">
        <v>37</v>
      </c>
      <c r="H2027">
        <v>3830754</v>
      </c>
      <c r="I2027">
        <v>327815</v>
      </c>
      <c r="J2027">
        <v>39667</v>
      </c>
      <c r="K2027">
        <v>43483</v>
      </c>
      <c r="L2027">
        <f>bbdd_Social_Media_Trends[[#This Row],[Likes]]+bbdd_Social_Media_Trends[[#This Row],[Shares]]+bbdd_Social_Media_Trends[[#This Row],[Comments]]</f>
        <v>410965</v>
      </c>
      <c r="M2027">
        <f>bbdd_Social_Media_Trends[[#This Row],[Interactions]]/bbdd_Social_Media_Trends[[#This Row],[Views]]</f>
        <v>0.10728044661703676</v>
      </c>
      <c r="N2027" s="1" t="s">
        <v>29</v>
      </c>
      <c r="O2027" s="4">
        <f t="shared" si="31"/>
        <v>0</v>
      </c>
    </row>
    <row r="2028" spans="1:15">
      <c r="A2028" s="1" t="s">
        <v>2068</v>
      </c>
      <c r="B2028" s="2">
        <v>45075</v>
      </c>
      <c r="C2028" s="13" t="str">
        <f>TEXT(bbdd_Social_Media_Trends[[#This Row],[Post_Date]],"aaaa-mm")</f>
        <v>2023-05</v>
      </c>
      <c r="D2028" s="1" t="s">
        <v>24</v>
      </c>
      <c r="E2028" s="1" t="s">
        <v>31</v>
      </c>
      <c r="F2028" s="1" t="s">
        <v>20</v>
      </c>
      <c r="G2028" s="1" t="s">
        <v>28</v>
      </c>
      <c r="H2028">
        <v>3303950</v>
      </c>
      <c r="I2028">
        <v>41885</v>
      </c>
      <c r="J2028">
        <v>49005</v>
      </c>
      <c r="K2028">
        <v>5588</v>
      </c>
      <c r="L2028">
        <f>bbdd_Social_Media_Trends[[#This Row],[Likes]]+bbdd_Social_Media_Trends[[#This Row],[Shares]]+bbdd_Social_Media_Trends[[#This Row],[Comments]]</f>
        <v>96478</v>
      </c>
      <c r="M2028">
        <f>bbdd_Social_Media_Trends[[#This Row],[Interactions]]/bbdd_Social_Media_Trends[[#This Row],[Views]]</f>
        <v>2.9200805096929433E-2</v>
      </c>
      <c r="N2028" s="1" t="s">
        <v>29</v>
      </c>
      <c r="O2028" s="4">
        <f t="shared" si="31"/>
        <v>0</v>
      </c>
    </row>
    <row r="2029" spans="1:15">
      <c r="A2029" s="1" t="s">
        <v>2069</v>
      </c>
      <c r="B2029" s="2">
        <v>44767</v>
      </c>
      <c r="C2029" s="13" t="str">
        <f>TEXT(bbdd_Social_Media_Trends[[#This Row],[Post_Date]],"aaaa-mm")</f>
        <v>2022-07</v>
      </c>
      <c r="D2029" s="1" t="s">
        <v>24</v>
      </c>
      <c r="E2029" s="1" t="s">
        <v>19</v>
      </c>
      <c r="F2029" s="1" t="s">
        <v>20</v>
      </c>
      <c r="G2029" s="1" t="s">
        <v>21</v>
      </c>
      <c r="H2029">
        <v>2231412</v>
      </c>
      <c r="I2029">
        <v>43911</v>
      </c>
      <c r="J2029">
        <v>38740</v>
      </c>
      <c r="K2029">
        <v>7543</v>
      </c>
      <c r="L2029">
        <f>bbdd_Social_Media_Trends[[#This Row],[Likes]]+bbdd_Social_Media_Trends[[#This Row],[Shares]]+bbdd_Social_Media_Trends[[#This Row],[Comments]]</f>
        <v>90194</v>
      </c>
      <c r="M2029">
        <f>bbdd_Social_Media_Trends[[#This Row],[Interactions]]/bbdd_Social_Media_Trends[[#This Row],[Views]]</f>
        <v>4.0420146526056147E-2</v>
      </c>
      <c r="N2029" s="1" t="s">
        <v>16</v>
      </c>
      <c r="O2029" s="4">
        <f t="shared" si="31"/>
        <v>0</v>
      </c>
    </row>
    <row r="2030" spans="1:15">
      <c r="A2030" s="1" t="s">
        <v>2070</v>
      </c>
      <c r="B2030" s="2">
        <v>44673</v>
      </c>
      <c r="C2030" s="13" t="str">
        <f>TEXT(bbdd_Social_Media_Trends[[#This Row],[Post_Date]],"aaaa-mm")</f>
        <v>2022-04</v>
      </c>
      <c r="D2030" s="1" t="s">
        <v>12</v>
      </c>
      <c r="E2030" s="1" t="s">
        <v>59</v>
      </c>
      <c r="F2030" s="1" t="s">
        <v>47</v>
      </c>
      <c r="G2030" s="1" t="s">
        <v>21</v>
      </c>
      <c r="H2030">
        <v>3298897</v>
      </c>
      <c r="I2030">
        <v>387916</v>
      </c>
      <c r="J2030">
        <v>69400</v>
      </c>
      <c r="K2030">
        <v>36957</v>
      </c>
      <c r="L2030">
        <f>bbdd_Social_Media_Trends[[#This Row],[Likes]]+bbdd_Social_Media_Trends[[#This Row],[Shares]]+bbdd_Social_Media_Trends[[#This Row],[Comments]]</f>
        <v>494273</v>
      </c>
      <c r="M2030">
        <f>bbdd_Social_Media_Trends[[#This Row],[Interactions]]/bbdd_Social_Media_Trends[[#This Row],[Views]]</f>
        <v>0.14982977643739712</v>
      </c>
      <c r="N2030" s="1" t="s">
        <v>29</v>
      </c>
      <c r="O2030" s="4">
        <f t="shared" si="31"/>
        <v>0</v>
      </c>
    </row>
    <row r="2031" spans="1:15">
      <c r="A2031" s="1" t="s">
        <v>2071</v>
      </c>
      <c r="B2031" s="2">
        <v>44900</v>
      </c>
      <c r="C2031" s="13" t="str">
        <f>TEXT(bbdd_Social_Media_Trends[[#This Row],[Post_Date]],"aaaa-mm")</f>
        <v>2022-12</v>
      </c>
      <c r="D2031" s="1" t="s">
        <v>27</v>
      </c>
      <c r="E2031" s="1" t="s">
        <v>19</v>
      </c>
      <c r="F2031" s="1" t="s">
        <v>47</v>
      </c>
      <c r="G2031" s="1" t="s">
        <v>28</v>
      </c>
      <c r="H2031">
        <v>4741710</v>
      </c>
      <c r="I2031">
        <v>493757</v>
      </c>
      <c r="J2031">
        <v>20633</v>
      </c>
      <c r="K2031">
        <v>42197</v>
      </c>
      <c r="L2031">
        <f>bbdd_Social_Media_Trends[[#This Row],[Likes]]+bbdd_Social_Media_Trends[[#This Row],[Shares]]+bbdd_Social_Media_Trends[[#This Row],[Comments]]</f>
        <v>556587</v>
      </c>
      <c r="M2031">
        <f>bbdd_Social_Media_Trends[[#This Row],[Interactions]]/bbdd_Social_Media_Trends[[#This Row],[Views]]</f>
        <v>0.11738107138563936</v>
      </c>
      <c r="N2031" s="1" t="s">
        <v>22</v>
      </c>
      <c r="O2031" s="4">
        <f t="shared" si="31"/>
        <v>0</v>
      </c>
    </row>
    <row r="2032" spans="1:15">
      <c r="A2032" s="1" t="s">
        <v>2072</v>
      </c>
      <c r="B2032" s="2">
        <v>44603</v>
      </c>
      <c r="C2032" s="13" t="str">
        <f>TEXT(bbdd_Social_Media_Trends[[#This Row],[Post_Date]],"aaaa-mm")</f>
        <v>2022-02</v>
      </c>
      <c r="D2032" s="1" t="s">
        <v>18</v>
      </c>
      <c r="E2032" s="1" t="s">
        <v>46</v>
      </c>
      <c r="F2032" s="1" t="s">
        <v>47</v>
      </c>
      <c r="G2032" s="1" t="s">
        <v>37</v>
      </c>
      <c r="H2032">
        <v>412999</v>
      </c>
      <c r="I2032">
        <v>290694</v>
      </c>
      <c r="J2032">
        <v>82634</v>
      </c>
      <c r="K2032">
        <v>19326</v>
      </c>
      <c r="L2032">
        <f>bbdd_Social_Media_Trends[[#This Row],[Likes]]+bbdd_Social_Media_Trends[[#This Row],[Shares]]+bbdd_Social_Media_Trends[[#This Row],[Comments]]</f>
        <v>392654</v>
      </c>
      <c r="M2032">
        <f>bbdd_Social_Media_Trends[[#This Row],[Interactions]]/bbdd_Social_Media_Trends[[#This Row],[Views]]</f>
        <v>0.95073837951181484</v>
      </c>
      <c r="N2032" s="1" t="s">
        <v>29</v>
      </c>
      <c r="O2032" s="4">
        <f t="shared" si="31"/>
        <v>0</v>
      </c>
    </row>
    <row r="2033" spans="1:15">
      <c r="A2033" s="1" t="s">
        <v>2073</v>
      </c>
      <c r="B2033" s="2">
        <v>44672</v>
      </c>
      <c r="C2033" s="13" t="str">
        <f>TEXT(bbdd_Social_Media_Trends[[#This Row],[Post_Date]],"aaaa-mm")</f>
        <v>2022-04</v>
      </c>
      <c r="D2033" s="1" t="s">
        <v>12</v>
      </c>
      <c r="E2033" s="1" t="s">
        <v>49</v>
      </c>
      <c r="F2033" s="1" t="s">
        <v>36</v>
      </c>
      <c r="G2033" s="1" t="s">
        <v>37</v>
      </c>
      <c r="H2033">
        <v>2626467</v>
      </c>
      <c r="I2033">
        <v>221699</v>
      </c>
      <c r="J2033">
        <v>85669</v>
      </c>
      <c r="K2033">
        <v>26740</v>
      </c>
      <c r="L2033">
        <f>bbdd_Social_Media_Trends[[#This Row],[Likes]]+bbdd_Social_Media_Trends[[#This Row],[Shares]]+bbdd_Social_Media_Trends[[#This Row],[Comments]]</f>
        <v>334108</v>
      </c>
      <c r="M2033">
        <f>bbdd_Social_Media_Trends[[#This Row],[Interactions]]/bbdd_Social_Media_Trends[[#This Row],[Views]]</f>
        <v>0.12720814691370574</v>
      </c>
      <c r="N2033" s="1" t="s">
        <v>29</v>
      </c>
      <c r="O2033" s="4">
        <f t="shared" si="31"/>
        <v>0</v>
      </c>
    </row>
    <row r="2034" spans="1:15">
      <c r="A2034" s="1" t="s">
        <v>2074</v>
      </c>
      <c r="B2034" s="2">
        <v>44711</v>
      </c>
      <c r="C2034" s="13" t="str">
        <f>TEXT(bbdd_Social_Media_Trends[[#This Row],[Post_Date]],"aaaa-mm")</f>
        <v>2022-05</v>
      </c>
      <c r="D2034" s="1" t="s">
        <v>18</v>
      </c>
      <c r="E2034" s="1" t="s">
        <v>35</v>
      </c>
      <c r="F2034" s="1" t="s">
        <v>36</v>
      </c>
      <c r="G2034" s="1" t="s">
        <v>28</v>
      </c>
      <c r="H2034">
        <v>1163746</v>
      </c>
      <c r="I2034">
        <v>382193</v>
      </c>
      <c r="J2034">
        <v>79589</v>
      </c>
      <c r="K2034">
        <v>38016</v>
      </c>
      <c r="L2034">
        <f>bbdd_Social_Media_Trends[[#This Row],[Likes]]+bbdd_Social_Media_Trends[[#This Row],[Shares]]+bbdd_Social_Media_Trends[[#This Row],[Comments]]</f>
        <v>499798</v>
      </c>
      <c r="M2034">
        <f>bbdd_Social_Media_Trends[[#This Row],[Interactions]]/bbdd_Social_Media_Trends[[#This Row],[Views]]</f>
        <v>0.42947344179915548</v>
      </c>
      <c r="N2034" s="1" t="s">
        <v>16</v>
      </c>
      <c r="O2034" s="4">
        <f t="shared" si="31"/>
        <v>0</v>
      </c>
    </row>
    <row r="2035" spans="1:15">
      <c r="A2035" s="1" t="s">
        <v>2075</v>
      </c>
      <c r="B2035" s="2">
        <v>45122</v>
      </c>
      <c r="C2035" s="13" t="str">
        <f>TEXT(bbdd_Social_Media_Trends[[#This Row],[Post_Date]],"aaaa-mm")</f>
        <v>2023-07</v>
      </c>
      <c r="D2035" s="1" t="s">
        <v>18</v>
      </c>
      <c r="E2035" s="1" t="s">
        <v>49</v>
      </c>
      <c r="F2035" s="1" t="s">
        <v>47</v>
      </c>
      <c r="G2035" s="1" t="s">
        <v>28</v>
      </c>
      <c r="H2035">
        <v>2015897</v>
      </c>
      <c r="I2035">
        <v>214072</v>
      </c>
      <c r="J2035">
        <v>93955</v>
      </c>
      <c r="K2035">
        <v>9393</v>
      </c>
      <c r="L2035">
        <f>bbdd_Social_Media_Trends[[#This Row],[Likes]]+bbdd_Social_Media_Trends[[#This Row],[Shares]]+bbdd_Social_Media_Trends[[#This Row],[Comments]]</f>
        <v>317420</v>
      </c>
      <c r="M2035">
        <f>bbdd_Social_Media_Trends[[#This Row],[Interactions]]/bbdd_Social_Media_Trends[[#This Row],[Views]]</f>
        <v>0.15745844157712424</v>
      </c>
      <c r="N2035" s="1" t="s">
        <v>16</v>
      </c>
      <c r="O2035" s="4">
        <f t="shared" si="31"/>
        <v>0</v>
      </c>
    </row>
    <row r="2036" spans="1:15">
      <c r="A2036" s="1" t="s">
        <v>2076</v>
      </c>
      <c r="B2036" s="2">
        <v>44843</v>
      </c>
      <c r="C2036" s="13" t="str">
        <f>TEXT(bbdd_Social_Media_Trends[[#This Row],[Post_Date]],"aaaa-mm")</f>
        <v>2022-10</v>
      </c>
      <c r="D2036" s="1" t="s">
        <v>27</v>
      </c>
      <c r="E2036" s="1" t="s">
        <v>46</v>
      </c>
      <c r="F2036" s="1" t="s">
        <v>41</v>
      </c>
      <c r="G2036" s="1" t="s">
        <v>15</v>
      </c>
      <c r="H2036">
        <v>4924870</v>
      </c>
      <c r="I2036">
        <v>372739</v>
      </c>
      <c r="J2036">
        <v>52629</v>
      </c>
      <c r="K2036">
        <v>10488</v>
      </c>
      <c r="L2036">
        <f>bbdd_Social_Media_Trends[[#This Row],[Likes]]+bbdd_Social_Media_Trends[[#This Row],[Shares]]+bbdd_Social_Media_Trends[[#This Row],[Comments]]</f>
        <v>435856</v>
      </c>
      <c r="M2036">
        <f>bbdd_Social_Media_Trends[[#This Row],[Interactions]]/bbdd_Social_Media_Trends[[#This Row],[Views]]</f>
        <v>8.8501016270480237E-2</v>
      </c>
      <c r="N2036" s="1" t="s">
        <v>16</v>
      </c>
      <c r="O2036" s="4">
        <f t="shared" si="31"/>
        <v>0</v>
      </c>
    </row>
    <row r="2037" spans="1:15">
      <c r="A2037" s="1" t="s">
        <v>2077</v>
      </c>
      <c r="B2037" s="2">
        <v>45227</v>
      </c>
      <c r="C2037" s="13" t="str">
        <f>TEXT(bbdd_Social_Media_Trends[[#This Row],[Post_Date]],"aaaa-mm")</f>
        <v>2023-10</v>
      </c>
      <c r="D2037" s="1" t="s">
        <v>12</v>
      </c>
      <c r="E2037" s="1" t="s">
        <v>19</v>
      </c>
      <c r="F2037" s="1" t="s">
        <v>32</v>
      </c>
      <c r="G2037" s="1" t="s">
        <v>37</v>
      </c>
      <c r="H2037">
        <v>2602031</v>
      </c>
      <c r="I2037">
        <v>305284</v>
      </c>
      <c r="J2037">
        <v>80764</v>
      </c>
      <c r="K2037">
        <v>26733</v>
      </c>
      <c r="L2037">
        <f>bbdd_Social_Media_Trends[[#This Row],[Likes]]+bbdd_Social_Media_Trends[[#This Row],[Shares]]+bbdd_Social_Media_Trends[[#This Row],[Comments]]</f>
        <v>412781</v>
      </c>
      <c r="M2037">
        <f>bbdd_Social_Media_Trends[[#This Row],[Interactions]]/bbdd_Social_Media_Trends[[#This Row],[Views]]</f>
        <v>0.15863800239120901</v>
      </c>
      <c r="N2037" s="1" t="s">
        <v>16</v>
      </c>
      <c r="O2037" s="4">
        <f t="shared" si="31"/>
        <v>0</v>
      </c>
    </row>
    <row r="2038" spans="1:15">
      <c r="A2038" s="1" t="s">
        <v>2078</v>
      </c>
      <c r="B2038" s="2">
        <v>44636</v>
      </c>
      <c r="C2038" s="13" t="str">
        <f>TEXT(bbdd_Social_Media_Trends[[#This Row],[Post_Date]],"aaaa-mm")</f>
        <v>2022-03</v>
      </c>
      <c r="D2038" s="1" t="s">
        <v>24</v>
      </c>
      <c r="E2038" s="1" t="s">
        <v>19</v>
      </c>
      <c r="F2038" s="1" t="s">
        <v>32</v>
      </c>
      <c r="G2038" s="1" t="s">
        <v>50</v>
      </c>
      <c r="H2038">
        <v>3332289</v>
      </c>
      <c r="I2038">
        <v>223968</v>
      </c>
      <c r="J2038">
        <v>61852</v>
      </c>
      <c r="K2038">
        <v>14511</v>
      </c>
      <c r="L2038">
        <f>bbdd_Social_Media_Trends[[#This Row],[Likes]]+bbdd_Social_Media_Trends[[#This Row],[Shares]]+bbdd_Social_Media_Trends[[#This Row],[Comments]]</f>
        <v>300331</v>
      </c>
      <c r="M2038">
        <f>bbdd_Social_Media_Trends[[#This Row],[Interactions]]/bbdd_Social_Media_Trends[[#This Row],[Views]]</f>
        <v>9.0127536957328724E-2</v>
      </c>
      <c r="N2038" s="1" t="s">
        <v>22</v>
      </c>
      <c r="O2038" s="4">
        <f t="shared" si="31"/>
        <v>0</v>
      </c>
    </row>
    <row r="2039" spans="1:15">
      <c r="A2039" s="1" t="s">
        <v>2079</v>
      </c>
      <c r="B2039" s="2">
        <v>44738</v>
      </c>
      <c r="C2039" s="13" t="str">
        <f>TEXT(bbdd_Social_Media_Trends[[#This Row],[Post_Date]],"aaaa-mm")</f>
        <v>2022-06</v>
      </c>
      <c r="D2039" s="1" t="s">
        <v>27</v>
      </c>
      <c r="E2039" s="1" t="s">
        <v>59</v>
      </c>
      <c r="F2039" s="1" t="s">
        <v>32</v>
      </c>
      <c r="G2039" s="1" t="s">
        <v>15</v>
      </c>
      <c r="H2039">
        <v>2714135</v>
      </c>
      <c r="I2039">
        <v>399795</v>
      </c>
      <c r="J2039">
        <v>74842</v>
      </c>
      <c r="K2039">
        <v>20833</v>
      </c>
      <c r="L2039">
        <f>bbdd_Social_Media_Trends[[#This Row],[Likes]]+bbdd_Social_Media_Trends[[#This Row],[Shares]]+bbdd_Social_Media_Trends[[#This Row],[Comments]]</f>
        <v>495470</v>
      </c>
      <c r="M2039">
        <f>bbdd_Social_Media_Trends[[#This Row],[Interactions]]/bbdd_Social_Media_Trends[[#This Row],[Views]]</f>
        <v>0.18255171537156406</v>
      </c>
      <c r="N2039" s="1" t="s">
        <v>29</v>
      </c>
      <c r="O2039" s="4">
        <f t="shared" si="31"/>
        <v>0</v>
      </c>
    </row>
    <row r="2040" spans="1:15">
      <c r="A2040" s="1" t="s">
        <v>2080</v>
      </c>
      <c r="B2040" s="2">
        <v>44837</v>
      </c>
      <c r="C2040" s="13" t="str">
        <f>TEXT(bbdd_Social_Media_Trends[[#This Row],[Post_Date]],"aaaa-mm")</f>
        <v>2022-10</v>
      </c>
      <c r="D2040" s="1" t="s">
        <v>18</v>
      </c>
      <c r="E2040" s="1" t="s">
        <v>46</v>
      </c>
      <c r="F2040" s="1" t="s">
        <v>32</v>
      </c>
      <c r="G2040" s="1" t="s">
        <v>25</v>
      </c>
      <c r="H2040">
        <v>2739421</v>
      </c>
      <c r="I2040">
        <v>200623</v>
      </c>
      <c r="J2040">
        <v>11202</v>
      </c>
      <c r="K2040">
        <v>32797</v>
      </c>
      <c r="L2040">
        <f>bbdd_Social_Media_Trends[[#This Row],[Likes]]+bbdd_Social_Media_Trends[[#This Row],[Shares]]+bbdd_Social_Media_Trends[[#This Row],[Comments]]</f>
        <v>244622</v>
      </c>
      <c r="M2040">
        <f>bbdd_Social_Media_Trends[[#This Row],[Interactions]]/bbdd_Social_Media_Trends[[#This Row],[Views]]</f>
        <v>8.9296971878364079E-2</v>
      </c>
      <c r="N2040" s="1" t="s">
        <v>29</v>
      </c>
      <c r="O2040" s="4">
        <f t="shared" si="31"/>
        <v>0</v>
      </c>
    </row>
    <row r="2041" spans="1:15">
      <c r="A2041" s="1" t="s">
        <v>2081</v>
      </c>
      <c r="B2041" s="2">
        <v>44793</v>
      </c>
      <c r="C2041" s="13" t="str">
        <f>TEXT(bbdd_Social_Media_Trends[[#This Row],[Post_Date]],"aaaa-mm")</f>
        <v>2022-08</v>
      </c>
      <c r="D2041" s="1" t="s">
        <v>12</v>
      </c>
      <c r="E2041" s="1" t="s">
        <v>39</v>
      </c>
      <c r="F2041" s="1" t="s">
        <v>41</v>
      </c>
      <c r="G2041" s="1" t="s">
        <v>21</v>
      </c>
      <c r="H2041">
        <v>633729</v>
      </c>
      <c r="I2041">
        <v>102671</v>
      </c>
      <c r="J2041">
        <v>36502</v>
      </c>
      <c r="K2041">
        <v>33365</v>
      </c>
      <c r="L2041">
        <f>bbdd_Social_Media_Trends[[#This Row],[Likes]]+bbdd_Social_Media_Trends[[#This Row],[Shares]]+bbdd_Social_Media_Trends[[#This Row],[Comments]]</f>
        <v>172538</v>
      </c>
      <c r="M2041">
        <f>bbdd_Social_Media_Trends[[#This Row],[Interactions]]/bbdd_Social_Media_Trends[[#This Row],[Views]]</f>
        <v>0.27225833124253429</v>
      </c>
      <c r="N2041" s="1" t="s">
        <v>16</v>
      </c>
      <c r="O2041" s="4">
        <f t="shared" si="31"/>
        <v>0</v>
      </c>
    </row>
    <row r="2042" spans="1:15">
      <c r="A2042" s="1" t="s">
        <v>2082</v>
      </c>
      <c r="B2042" s="2">
        <v>45164</v>
      </c>
      <c r="C2042" s="13" t="str">
        <f>TEXT(bbdd_Social_Media_Trends[[#This Row],[Post_Date]],"aaaa-mm")</f>
        <v>2023-08</v>
      </c>
      <c r="D2042" s="1" t="s">
        <v>27</v>
      </c>
      <c r="E2042" s="1" t="s">
        <v>57</v>
      </c>
      <c r="F2042" s="1" t="s">
        <v>14</v>
      </c>
      <c r="G2042" s="1" t="s">
        <v>28</v>
      </c>
      <c r="H2042">
        <v>4170429</v>
      </c>
      <c r="I2042">
        <v>240453</v>
      </c>
      <c r="J2042">
        <v>43182</v>
      </c>
      <c r="K2042">
        <v>37669</v>
      </c>
      <c r="L2042">
        <f>bbdd_Social_Media_Trends[[#This Row],[Likes]]+bbdd_Social_Media_Trends[[#This Row],[Shares]]+bbdd_Social_Media_Trends[[#This Row],[Comments]]</f>
        <v>321304</v>
      </c>
      <c r="M2042">
        <f>bbdd_Social_Media_Trends[[#This Row],[Interactions]]/bbdd_Social_Media_Trends[[#This Row],[Views]]</f>
        <v>7.704339289794887E-2</v>
      </c>
      <c r="N2042" s="1" t="s">
        <v>29</v>
      </c>
      <c r="O2042" s="4">
        <f t="shared" si="31"/>
        <v>0</v>
      </c>
    </row>
    <row r="2043" spans="1:15">
      <c r="A2043" s="1" t="s">
        <v>2083</v>
      </c>
      <c r="B2043" s="2">
        <v>44939</v>
      </c>
      <c r="C2043" s="13" t="str">
        <f>TEXT(bbdd_Social_Media_Trends[[#This Row],[Post_Date]],"aaaa-mm")</f>
        <v>2023-01</v>
      </c>
      <c r="D2043" s="1" t="s">
        <v>18</v>
      </c>
      <c r="E2043" s="1" t="s">
        <v>13</v>
      </c>
      <c r="F2043" s="1" t="s">
        <v>47</v>
      </c>
      <c r="G2043" s="1" t="s">
        <v>28</v>
      </c>
      <c r="H2043">
        <v>453984</v>
      </c>
      <c r="I2043">
        <v>374672</v>
      </c>
      <c r="J2043">
        <v>81490</v>
      </c>
      <c r="K2043">
        <v>46887</v>
      </c>
      <c r="L2043">
        <f>bbdd_Social_Media_Trends[[#This Row],[Likes]]+bbdd_Social_Media_Trends[[#This Row],[Shares]]+bbdd_Social_Media_Trends[[#This Row],[Comments]]</f>
        <v>503049</v>
      </c>
      <c r="M2043">
        <f>bbdd_Social_Media_Trends[[#This Row],[Interactions]]/bbdd_Social_Media_Trends[[#This Row],[Views]]</f>
        <v>1.1080764960879679</v>
      </c>
      <c r="N2043" s="1" t="s">
        <v>16</v>
      </c>
      <c r="O2043" s="4">
        <f t="shared" si="31"/>
        <v>0</v>
      </c>
    </row>
    <row r="2044" spans="1:15">
      <c r="A2044" s="1" t="s">
        <v>2084</v>
      </c>
      <c r="B2044" s="2">
        <v>45261</v>
      </c>
      <c r="C2044" s="13" t="str">
        <f>TEXT(bbdd_Social_Media_Trends[[#This Row],[Post_Date]],"aaaa-mm")</f>
        <v>2023-12</v>
      </c>
      <c r="D2044" s="1" t="s">
        <v>12</v>
      </c>
      <c r="E2044" s="1" t="s">
        <v>49</v>
      </c>
      <c r="F2044" s="1" t="s">
        <v>36</v>
      </c>
      <c r="G2044" s="1" t="s">
        <v>15</v>
      </c>
      <c r="H2044">
        <v>519114</v>
      </c>
      <c r="I2044">
        <v>457624</v>
      </c>
      <c r="J2044">
        <v>31292</v>
      </c>
      <c r="K2044">
        <v>27260</v>
      </c>
      <c r="L2044">
        <f>bbdd_Social_Media_Trends[[#This Row],[Likes]]+bbdd_Social_Media_Trends[[#This Row],[Shares]]+bbdd_Social_Media_Trends[[#This Row],[Comments]]</f>
        <v>516176</v>
      </c>
      <c r="M2044">
        <f>bbdd_Social_Media_Trends[[#This Row],[Interactions]]/bbdd_Social_Media_Trends[[#This Row],[Views]]</f>
        <v>0.99434035683876765</v>
      </c>
      <c r="N2044" s="1" t="s">
        <v>16</v>
      </c>
      <c r="O2044" s="4">
        <f t="shared" si="31"/>
        <v>0</v>
      </c>
    </row>
    <row r="2045" spans="1:15">
      <c r="A2045" s="1" t="s">
        <v>2085</v>
      </c>
      <c r="B2045" s="2">
        <v>45053</v>
      </c>
      <c r="C2045" s="13" t="str">
        <f>TEXT(bbdd_Social_Media_Trends[[#This Row],[Post_Date]],"aaaa-mm")</f>
        <v>2023-05</v>
      </c>
      <c r="D2045" s="1" t="s">
        <v>18</v>
      </c>
      <c r="E2045" s="1" t="s">
        <v>39</v>
      </c>
      <c r="F2045" s="1" t="s">
        <v>36</v>
      </c>
      <c r="G2045" s="1" t="s">
        <v>28</v>
      </c>
      <c r="H2045">
        <v>3646115</v>
      </c>
      <c r="I2045">
        <v>392151</v>
      </c>
      <c r="J2045">
        <v>88887</v>
      </c>
      <c r="K2045">
        <v>3518</v>
      </c>
      <c r="L2045">
        <f>bbdd_Social_Media_Trends[[#This Row],[Likes]]+bbdd_Social_Media_Trends[[#This Row],[Shares]]+bbdd_Social_Media_Trends[[#This Row],[Comments]]</f>
        <v>484556</v>
      </c>
      <c r="M2045">
        <f>bbdd_Social_Media_Trends[[#This Row],[Interactions]]/bbdd_Social_Media_Trends[[#This Row],[Views]]</f>
        <v>0.1328965213658922</v>
      </c>
      <c r="N2045" s="1" t="s">
        <v>16</v>
      </c>
      <c r="O2045" s="4">
        <f t="shared" si="31"/>
        <v>0</v>
      </c>
    </row>
    <row r="2046" spans="1:15">
      <c r="A2046" s="1" t="s">
        <v>2086</v>
      </c>
      <c r="B2046" s="2">
        <v>44890</v>
      </c>
      <c r="C2046" s="13" t="str">
        <f>TEXT(bbdd_Social_Media_Trends[[#This Row],[Post_Date]],"aaaa-mm")</f>
        <v>2022-11</v>
      </c>
      <c r="D2046" s="1" t="s">
        <v>12</v>
      </c>
      <c r="E2046" s="1" t="s">
        <v>59</v>
      </c>
      <c r="F2046" s="1" t="s">
        <v>36</v>
      </c>
      <c r="G2046" s="1" t="s">
        <v>15</v>
      </c>
      <c r="H2046">
        <v>2844830</v>
      </c>
      <c r="I2046">
        <v>42925</v>
      </c>
      <c r="J2046">
        <v>23161</v>
      </c>
      <c r="K2046">
        <v>40155</v>
      </c>
      <c r="L2046">
        <f>bbdd_Social_Media_Trends[[#This Row],[Likes]]+bbdd_Social_Media_Trends[[#This Row],[Shares]]+bbdd_Social_Media_Trends[[#This Row],[Comments]]</f>
        <v>106241</v>
      </c>
      <c r="M2046">
        <f>bbdd_Social_Media_Trends[[#This Row],[Interactions]]/bbdd_Social_Media_Trends[[#This Row],[Views]]</f>
        <v>3.7345289525208887E-2</v>
      </c>
      <c r="N2046" s="1" t="s">
        <v>29</v>
      </c>
      <c r="O2046" s="4">
        <f t="shared" si="31"/>
        <v>0</v>
      </c>
    </row>
    <row r="2047" spans="1:15">
      <c r="A2047" s="1" t="s">
        <v>2087</v>
      </c>
      <c r="B2047" s="2">
        <v>45062</v>
      </c>
      <c r="C2047" s="13" t="str">
        <f>TEXT(bbdd_Social_Media_Trends[[#This Row],[Post_Date]],"aaaa-mm")</f>
        <v>2023-05</v>
      </c>
      <c r="D2047" s="1" t="s">
        <v>24</v>
      </c>
      <c r="E2047" s="1" t="s">
        <v>49</v>
      </c>
      <c r="F2047" s="1" t="s">
        <v>14</v>
      </c>
      <c r="G2047" s="1" t="s">
        <v>37</v>
      </c>
      <c r="H2047">
        <v>3084134</v>
      </c>
      <c r="I2047">
        <v>38065</v>
      </c>
      <c r="J2047">
        <v>98106</v>
      </c>
      <c r="K2047">
        <v>1036</v>
      </c>
      <c r="L2047">
        <f>bbdd_Social_Media_Trends[[#This Row],[Likes]]+bbdd_Social_Media_Trends[[#This Row],[Shares]]+bbdd_Social_Media_Trends[[#This Row],[Comments]]</f>
        <v>137207</v>
      </c>
      <c r="M2047">
        <f>bbdd_Social_Media_Trends[[#This Row],[Interactions]]/bbdd_Social_Media_Trends[[#This Row],[Views]]</f>
        <v>4.4488015112183844E-2</v>
      </c>
      <c r="N2047" s="1" t="s">
        <v>16</v>
      </c>
      <c r="O2047" s="4">
        <f t="shared" si="31"/>
        <v>0</v>
      </c>
    </row>
    <row r="2048" spans="1:15">
      <c r="A2048" s="1" t="s">
        <v>2088</v>
      </c>
      <c r="B2048" s="2">
        <v>44882</v>
      </c>
      <c r="C2048" s="13" t="str">
        <f>TEXT(bbdd_Social_Media_Trends[[#This Row],[Post_Date]],"aaaa-mm")</f>
        <v>2022-11</v>
      </c>
      <c r="D2048" s="1" t="s">
        <v>18</v>
      </c>
      <c r="E2048" s="1" t="s">
        <v>46</v>
      </c>
      <c r="F2048" s="1" t="s">
        <v>41</v>
      </c>
      <c r="G2048" s="1" t="s">
        <v>28</v>
      </c>
      <c r="H2048">
        <v>1973499</v>
      </c>
      <c r="I2048">
        <v>230125</v>
      </c>
      <c r="J2048">
        <v>44232</v>
      </c>
      <c r="K2048">
        <v>36873</v>
      </c>
      <c r="L2048">
        <f>bbdd_Social_Media_Trends[[#This Row],[Likes]]+bbdd_Social_Media_Trends[[#This Row],[Shares]]+bbdd_Social_Media_Trends[[#This Row],[Comments]]</f>
        <v>311230</v>
      </c>
      <c r="M2048">
        <f>bbdd_Social_Media_Trends[[#This Row],[Interactions]]/bbdd_Social_Media_Trends[[#This Row],[Views]]</f>
        <v>0.15770466567249336</v>
      </c>
      <c r="N2048" s="1" t="s">
        <v>16</v>
      </c>
      <c r="O2048" s="4">
        <f t="shared" si="31"/>
        <v>0</v>
      </c>
    </row>
    <row r="2049" spans="1:15">
      <c r="A2049" s="1" t="s">
        <v>2089</v>
      </c>
      <c r="B2049" s="2">
        <v>44953</v>
      </c>
      <c r="C2049" s="13" t="str">
        <f>TEXT(bbdd_Social_Media_Trends[[#This Row],[Post_Date]],"aaaa-mm")</f>
        <v>2023-01</v>
      </c>
      <c r="D2049" s="1" t="s">
        <v>27</v>
      </c>
      <c r="E2049" s="1" t="s">
        <v>13</v>
      </c>
      <c r="F2049" s="1" t="s">
        <v>32</v>
      </c>
      <c r="G2049" s="1" t="s">
        <v>44</v>
      </c>
      <c r="H2049">
        <v>3577591</v>
      </c>
      <c r="I2049">
        <v>88612</v>
      </c>
      <c r="J2049">
        <v>19537</v>
      </c>
      <c r="K2049">
        <v>5632</v>
      </c>
      <c r="L2049">
        <f>bbdd_Social_Media_Trends[[#This Row],[Likes]]+bbdd_Social_Media_Trends[[#This Row],[Shares]]+bbdd_Social_Media_Trends[[#This Row],[Comments]]</f>
        <v>113781</v>
      </c>
      <c r="M2049">
        <f>bbdd_Social_Media_Trends[[#This Row],[Interactions]]/bbdd_Social_Media_Trends[[#This Row],[Views]]</f>
        <v>3.1803803173699845E-2</v>
      </c>
      <c r="N2049" s="1" t="s">
        <v>29</v>
      </c>
      <c r="O2049" s="4">
        <f t="shared" si="31"/>
        <v>0</v>
      </c>
    </row>
    <row r="2050" spans="1:15">
      <c r="A2050" s="1" t="s">
        <v>2090</v>
      </c>
      <c r="B2050" s="2">
        <v>45177</v>
      </c>
      <c r="C2050" s="13" t="str">
        <f>TEXT(bbdd_Social_Media_Trends[[#This Row],[Post_Date]],"aaaa-mm")</f>
        <v>2023-09</v>
      </c>
      <c r="D2050" s="1" t="s">
        <v>24</v>
      </c>
      <c r="E2050" s="1" t="s">
        <v>13</v>
      </c>
      <c r="F2050" s="1" t="s">
        <v>47</v>
      </c>
      <c r="G2050" s="1" t="s">
        <v>28</v>
      </c>
      <c r="H2050">
        <v>1451444</v>
      </c>
      <c r="I2050">
        <v>412467</v>
      </c>
      <c r="J2050">
        <v>4563</v>
      </c>
      <c r="K2050">
        <v>36176</v>
      </c>
      <c r="L2050">
        <f>bbdd_Social_Media_Trends[[#This Row],[Likes]]+bbdd_Social_Media_Trends[[#This Row],[Shares]]+bbdd_Social_Media_Trends[[#This Row],[Comments]]</f>
        <v>453206</v>
      </c>
      <c r="M2050">
        <f>bbdd_Social_Media_Trends[[#This Row],[Interactions]]/bbdd_Social_Media_Trends[[#This Row],[Views]]</f>
        <v>0.31224490920765802</v>
      </c>
      <c r="N2050" s="1" t="s">
        <v>29</v>
      </c>
      <c r="O2050" s="4">
        <f t="shared" ref="O2050:O2113" si="32">IF(ISERROR(VLOOKUP(A2050,A2051:A7048,1,FALSE)),0, 1)</f>
        <v>0</v>
      </c>
    </row>
    <row r="2051" spans="1:15">
      <c r="A2051" s="1" t="s">
        <v>2091</v>
      </c>
      <c r="B2051" s="2">
        <v>44645</v>
      </c>
      <c r="C2051" s="13" t="str">
        <f>TEXT(bbdd_Social_Media_Trends[[#This Row],[Post_Date]],"aaaa-mm")</f>
        <v>2022-03</v>
      </c>
      <c r="D2051" s="1" t="s">
        <v>27</v>
      </c>
      <c r="E2051" s="1" t="s">
        <v>57</v>
      </c>
      <c r="F2051" s="1" t="s">
        <v>47</v>
      </c>
      <c r="G2051" s="1" t="s">
        <v>25</v>
      </c>
      <c r="H2051">
        <v>1414029</v>
      </c>
      <c r="I2051">
        <v>242099</v>
      </c>
      <c r="J2051">
        <v>62896</v>
      </c>
      <c r="K2051">
        <v>40487</v>
      </c>
      <c r="L2051">
        <f>bbdd_Social_Media_Trends[[#This Row],[Likes]]+bbdd_Social_Media_Trends[[#This Row],[Shares]]+bbdd_Social_Media_Trends[[#This Row],[Comments]]</f>
        <v>345482</v>
      </c>
      <c r="M2051">
        <f>bbdd_Social_Media_Trends[[#This Row],[Interactions]]/bbdd_Social_Media_Trends[[#This Row],[Views]]</f>
        <v>0.24432455062802813</v>
      </c>
      <c r="N2051" s="1" t="s">
        <v>16</v>
      </c>
      <c r="O2051" s="4">
        <f t="shared" si="32"/>
        <v>0</v>
      </c>
    </row>
    <row r="2052" spans="1:15">
      <c r="A2052" s="1" t="s">
        <v>2092</v>
      </c>
      <c r="B2052" s="2">
        <v>44965</v>
      </c>
      <c r="C2052" s="13" t="str">
        <f>TEXT(bbdd_Social_Media_Trends[[#This Row],[Post_Date]],"aaaa-mm")</f>
        <v>2023-02</v>
      </c>
      <c r="D2052" s="1" t="s">
        <v>27</v>
      </c>
      <c r="E2052" s="1" t="s">
        <v>31</v>
      </c>
      <c r="F2052" s="1" t="s">
        <v>14</v>
      </c>
      <c r="G2052" s="1" t="s">
        <v>50</v>
      </c>
      <c r="H2052">
        <v>2340942</v>
      </c>
      <c r="I2052">
        <v>475216</v>
      </c>
      <c r="J2052">
        <v>13357</v>
      </c>
      <c r="K2052">
        <v>29605</v>
      </c>
      <c r="L2052">
        <f>bbdd_Social_Media_Trends[[#This Row],[Likes]]+bbdd_Social_Media_Trends[[#This Row],[Shares]]+bbdd_Social_Media_Trends[[#This Row],[Comments]]</f>
        <v>518178</v>
      </c>
      <c r="M2052">
        <f>bbdd_Social_Media_Trends[[#This Row],[Interactions]]/bbdd_Social_Media_Trends[[#This Row],[Views]]</f>
        <v>0.22135448037584871</v>
      </c>
      <c r="N2052" s="1" t="s">
        <v>16</v>
      </c>
      <c r="O2052" s="4">
        <f t="shared" si="32"/>
        <v>0</v>
      </c>
    </row>
    <row r="2053" spans="1:15">
      <c r="A2053" s="1" t="s">
        <v>2093</v>
      </c>
      <c r="B2053" s="2">
        <v>44718</v>
      </c>
      <c r="C2053" s="13" t="str">
        <f>TEXT(bbdd_Social_Media_Trends[[#This Row],[Post_Date]],"aaaa-mm")</f>
        <v>2022-06</v>
      </c>
      <c r="D2053" s="1" t="s">
        <v>12</v>
      </c>
      <c r="E2053" s="1" t="s">
        <v>46</v>
      </c>
      <c r="F2053" s="1" t="s">
        <v>14</v>
      </c>
      <c r="G2053" s="1" t="s">
        <v>15</v>
      </c>
      <c r="H2053">
        <v>4694412</v>
      </c>
      <c r="I2053">
        <v>189246</v>
      </c>
      <c r="J2053">
        <v>98613</v>
      </c>
      <c r="K2053">
        <v>14536</v>
      </c>
      <c r="L2053">
        <f>bbdd_Social_Media_Trends[[#This Row],[Likes]]+bbdd_Social_Media_Trends[[#This Row],[Shares]]+bbdd_Social_Media_Trends[[#This Row],[Comments]]</f>
        <v>302395</v>
      </c>
      <c r="M2053">
        <f>bbdd_Social_Media_Trends[[#This Row],[Interactions]]/bbdd_Social_Media_Trends[[#This Row],[Views]]</f>
        <v>6.44159481528251E-2</v>
      </c>
      <c r="N2053" s="1" t="s">
        <v>29</v>
      </c>
      <c r="O2053" s="4">
        <f t="shared" si="32"/>
        <v>0</v>
      </c>
    </row>
    <row r="2054" spans="1:15">
      <c r="A2054" s="1" t="s">
        <v>2094</v>
      </c>
      <c r="B2054" s="2">
        <v>44614</v>
      </c>
      <c r="C2054" s="13" t="str">
        <f>TEXT(bbdd_Social_Media_Trends[[#This Row],[Post_Date]],"aaaa-mm")</f>
        <v>2022-02</v>
      </c>
      <c r="D2054" s="1" t="s">
        <v>18</v>
      </c>
      <c r="E2054" s="1" t="s">
        <v>57</v>
      </c>
      <c r="F2054" s="1" t="s">
        <v>20</v>
      </c>
      <c r="G2054" s="1" t="s">
        <v>25</v>
      </c>
      <c r="H2054">
        <v>1044357</v>
      </c>
      <c r="I2054">
        <v>263951</v>
      </c>
      <c r="J2054">
        <v>69315</v>
      </c>
      <c r="K2054">
        <v>12306</v>
      </c>
      <c r="L2054">
        <f>bbdd_Social_Media_Trends[[#This Row],[Likes]]+bbdd_Social_Media_Trends[[#This Row],[Shares]]+bbdd_Social_Media_Trends[[#This Row],[Comments]]</f>
        <v>345572</v>
      </c>
      <c r="M2054">
        <f>bbdd_Social_Media_Trends[[#This Row],[Interactions]]/bbdd_Social_Media_Trends[[#This Row],[Views]]</f>
        <v>0.33089451212564286</v>
      </c>
      <c r="N2054" s="1" t="s">
        <v>22</v>
      </c>
      <c r="O2054" s="4">
        <f t="shared" si="32"/>
        <v>0</v>
      </c>
    </row>
    <row r="2055" spans="1:15">
      <c r="A2055" s="1" t="s">
        <v>2095</v>
      </c>
      <c r="B2055" s="2">
        <v>44805</v>
      </c>
      <c r="C2055" s="13" t="str">
        <f>TEXT(bbdd_Social_Media_Trends[[#This Row],[Post_Date]],"aaaa-mm")</f>
        <v>2022-09</v>
      </c>
      <c r="D2055" s="1" t="s">
        <v>18</v>
      </c>
      <c r="E2055" s="1" t="s">
        <v>13</v>
      </c>
      <c r="F2055" s="1" t="s">
        <v>47</v>
      </c>
      <c r="G2055" s="1" t="s">
        <v>21</v>
      </c>
      <c r="H2055">
        <v>2889449</v>
      </c>
      <c r="I2055">
        <v>114404</v>
      </c>
      <c r="J2055">
        <v>51912</v>
      </c>
      <c r="K2055">
        <v>46965</v>
      </c>
      <c r="L2055">
        <f>bbdd_Social_Media_Trends[[#This Row],[Likes]]+bbdd_Social_Media_Trends[[#This Row],[Shares]]+bbdd_Social_Media_Trends[[#This Row],[Comments]]</f>
        <v>213281</v>
      </c>
      <c r="M2055">
        <f>bbdd_Social_Media_Trends[[#This Row],[Interactions]]/bbdd_Social_Media_Trends[[#This Row],[Views]]</f>
        <v>7.3813727115446578E-2</v>
      </c>
      <c r="N2055" s="1" t="s">
        <v>22</v>
      </c>
      <c r="O2055" s="4">
        <f t="shared" si="32"/>
        <v>0</v>
      </c>
    </row>
    <row r="2056" spans="1:15">
      <c r="A2056" s="1" t="s">
        <v>2096</v>
      </c>
      <c r="B2056" s="2">
        <v>44765</v>
      </c>
      <c r="C2056" s="13" t="str">
        <f>TEXT(bbdd_Social_Media_Trends[[#This Row],[Post_Date]],"aaaa-mm")</f>
        <v>2022-07</v>
      </c>
      <c r="D2056" s="1" t="s">
        <v>18</v>
      </c>
      <c r="E2056" s="1" t="s">
        <v>59</v>
      </c>
      <c r="F2056" s="1" t="s">
        <v>47</v>
      </c>
      <c r="G2056" s="1" t="s">
        <v>37</v>
      </c>
      <c r="H2056">
        <v>2524434</v>
      </c>
      <c r="I2056">
        <v>362737</v>
      </c>
      <c r="J2056">
        <v>16212</v>
      </c>
      <c r="K2056">
        <v>26880</v>
      </c>
      <c r="L2056">
        <f>bbdd_Social_Media_Trends[[#This Row],[Likes]]+bbdd_Social_Media_Trends[[#This Row],[Shares]]+bbdd_Social_Media_Trends[[#This Row],[Comments]]</f>
        <v>405829</v>
      </c>
      <c r="M2056">
        <f>bbdd_Social_Media_Trends[[#This Row],[Interactions]]/bbdd_Social_Media_Trends[[#This Row],[Views]]</f>
        <v>0.16076039223049601</v>
      </c>
      <c r="N2056" s="1" t="s">
        <v>22</v>
      </c>
      <c r="O2056" s="4">
        <f t="shared" si="32"/>
        <v>0</v>
      </c>
    </row>
    <row r="2057" spans="1:15">
      <c r="A2057" s="1" t="s">
        <v>2097</v>
      </c>
      <c r="B2057" s="2">
        <v>44955</v>
      </c>
      <c r="C2057" s="13" t="str">
        <f>TEXT(bbdd_Social_Media_Trends[[#This Row],[Post_Date]],"aaaa-mm")</f>
        <v>2023-01</v>
      </c>
      <c r="D2057" s="1" t="s">
        <v>18</v>
      </c>
      <c r="E2057" s="1" t="s">
        <v>35</v>
      </c>
      <c r="F2057" s="1" t="s">
        <v>32</v>
      </c>
      <c r="G2057" s="1" t="s">
        <v>44</v>
      </c>
      <c r="H2057">
        <v>2347498</v>
      </c>
      <c r="I2057">
        <v>130260</v>
      </c>
      <c r="J2057">
        <v>17988</v>
      </c>
      <c r="K2057">
        <v>37680</v>
      </c>
      <c r="L2057">
        <f>bbdd_Social_Media_Trends[[#This Row],[Likes]]+bbdd_Social_Media_Trends[[#This Row],[Shares]]+bbdd_Social_Media_Trends[[#This Row],[Comments]]</f>
        <v>185928</v>
      </c>
      <c r="M2057">
        <f>bbdd_Social_Media_Trends[[#This Row],[Interactions]]/bbdd_Social_Media_Trends[[#This Row],[Views]]</f>
        <v>7.920262338881652E-2</v>
      </c>
      <c r="N2057" s="1" t="s">
        <v>29</v>
      </c>
      <c r="O2057" s="4">
        <f t="shared" si="32"/>
        <v>0</v>
      </c>
    </row>
    <row r="2058" spans="1:15">
      <c r="A2058" s="1" t="s">
        <v>2098</v>
      </c>
      <c r="B2058" s="2">
        <v>44805</v>
      </c>
      <c r="C2058" s="13" t="str">
        <f>TEXT(bbdd_Social_Media_Trends[[#This Row],[Post_Date]],"aaaa-mm")</f>
        <v>2022-09</v>
      </c>
      <c r="D2058" s="1" t="s">
        <v>12</v>
      </c>
      <c r="E2058" s="1" t="s">
        <v>52</v>
      </c>
      <c r="F2058" s="1" t="s">
        <v>20</v>
      </c>
      <c r="G2058" s="1" t="s">
        <v>25</v>
      </c>
      <c r="H2058">
        <v>4254543</v>
      </c>
      <c r="I2058">
        <v>360399</v>
      </c>
      <c r="J2058">
        <v>3532</v>
      </c>
      <c r="K2058">
        <v>4647</v>
      </c>
      <c r="L2058">
        <f>bbdd_Social_Media_Trends[[#This Row],[Likes]]+bbdd_Social_Media_Trends[[#This Row],[Shares]]+bbdd_Social_Media_Trends[[#This Row],[Comments]]</f>
        <v>368578</v>
      </c>
      <c r="M2058">
        <f>bbdd_Social_Media_Trends[[#This Row],[Interactions]]/bbdd_Social_Media_Trends[[#This Row],[Views]]</f>
        <v>8.663163117636842E-2</v>
      </c>
      <c r="N2058" s="1" t="s">
        <v>22</v>
      </c>
      <c r="O2058" s="4">
        <f t="shared" si="32"/>
        <v>0</v>
      </c>
    </row>
    <row r="2059" spans="1:15">
      <c r="A2059" s="1" t="s">
        <v>2099</v>
      </c>
      <c r="B2059" s="2">
        <v>44770</v>
      </c>
      <c r="C2059" s="13" t="str">
        <f>TEXT(bbdd_Social_Media_Trends[[#This Row],[Post_Date]],"aaaa-mm")</f>
        <v>2022-07</v>
      </c>
      <c r="D2059" s="1" t="s">
        <v>24</v>
      </c>
      <c r="E2059" s="1" t="s">
        <v>35</v>
      </c>
      <c r="F2059" s="1" t="s">
        <v>36</v>
      </c>
      <c r="G2059" s="1" t="s">
        <v>50</v>
      </c>
      <c r="H2059">
        <v>1376200</v>
      </c>
      <c r="I2059">
        <v>440777</v>
      </c>
      <c r="J2059">
        <v>20099</v>
      </c>
      <c r="K2059">
        <v>875</v>
      </c>
      <c r="L2059">
        <f>bbdd_Social_Media_Trends[[#This Row],[Likes]]+bbdd_Social_Media_Trends[[#This Row],[Shares]]+bbdd_Social_Media_Trends[[#This Row],[Comments]]</f>
        <v>461751</v>
      </c>
      <c r="M2059">
        <f>bbdd_Social_Media_Trends[[#This Row],[Interactions]]/bbdd_Social_Media_Trends[[#This Row],[Views]]</f>
        <v>0.33552608632466213</v>
      </c>
      <c r="N2059" s="1" t="s">
        <v>16</v>
      </c>
      <c r="O2059" s="4">
        <f t="shared" si="32"/>
        <v>0</v>
      </c>
    </row>
    <row r="2060" spans="1:15">
      <c r="A2060" s="1" t="s">
        <v>2100</v>
      </c>
      <c r="B2060" s="2">
        <v>44862</v>
      </c>
      <c r="C2060" s="13" t="str">
        <f>TEXT(bbdd_Social_Media_Trends[[#This Row],[Post_Date]],"aaaa-mm")</f>
        <v>2022-10</v>
      </c>
      <c r="D2060" s="1" t="s">
        <v>24</v>
      </c>
      <c r="E2060" s="1" t="s">
        <v>49</v>
      </c>
      <c r="F2060" s="1" t="s">
        <v>41</v>
      </c>
      <c r="G2060" s="1" t="s">
        <v>50</v>
      </c>
      <c r="H2060">
        <v>2986450</v>
      </c>
      <c r="I2060">
        <v>287776</v>
      </c>
      <c r="J2060">
        <v>17350</v>
      </c>
      <c r="K2060">
        <v>35190</v>
      </c>
      <c r="L2060">
        <f>bbdd_Social_Media_Trends[[#This Row],[Likes]]+bbdd_Social_Media_Trends[[#This Row],[Shares]]+bbdd_Social_Media_Trends[[#This Row],[Comments]]</f>
        <v>340316</v>
      </c>
      <c r="M2060">
        <f>bbdd_Social_Media_Trends[[#This Row],[Interactions]]/bbdd_Social_Media_Trends[[#This Row],[Views]]</f>
        <v>0.11395335599122704</v>
      </c>
      <c r="N2060" s="1" t="s">
        <v>29</v>
      </c>
      <c r="O2060" s="4">
        <f t="shared" si="32"/>
        <v>0</v>
      </c>
    </row>
    <row r="2061" spans="1:15">
      <c r="A2061" s="1" t="s">
        <v>2101</v>
      </c>
      <c r="B2061" s="2">
        <v>44723</v>
      </c>
      <c r="C2061" s="13" t="str">
        <f>TEXT(bbdd_Social_Media_Trends[[#This Row],[Post_Date]],"aaaa-mm")</f>
        <v>2022-06</v>
      </c>
      <c r="D2061" s="1" t="s">
        <v>27</v>
      </c>
      <c r="E2061" s="1" t="s">
        <v>19</v>
      </c>
      <c r="F2061" s="1" t="s">
        <v>47</v>
      </c>
      <c r="G2061" s="1" t="s">
        <v>25</v>
      </c>
      <c r="H2061">
        <v>4010899</v>
      </c>
      <c r="I2061">
        <v>237962</v>
      </c>
      <c r="J2061">
        <v>78747</v>
      </c>
      <c r="K2061">
        <v>30545</v>
      </c>
      <c r="L2061">
        <f>bbdd_Social_Media_Trends[[#This Row],[Likes]]+bbdd_Social_Media_Trends[[#This Row],[Shares]]+bbdd_Social_Media_Trends[[#This Row],[Comments]]</f>
        <v>347254</v>
      </c>
      <c r="M2061">
        <f>bbdd_Social_Media_Trends[[#This Row],[Interactions]]/bbdd_Social_Media_Trends[[#This Row],[Views]]</f>
        <v>8.6577597690692287E-2</v>
      </c>
      <c r="N2061" s="1" t="s">
        <v>16</v>
      </c>
      <c r="O2061" s="4">
        <f t="shared" si="32"/>
        <v>0</v>
      </c>
    </row>
    <row r="2062" spans="1:15">
      <c r="A2062" s="1" t="s">
        <v>2102</v>
      </c>
      <c r="B2062" s="2">
        <v>44950</v>
      </c>
      <c r="C2062" s="13" t="str">
        <f>TEXT(bbdd_Social_Media_Trends[[#This Row],[Post_Date]],"aaaa-mm")</f>
        <v>2023-01</v>
      </c>
      <c r="D2062" s="1" t="s">
        <v>24</v>
      </c>
      <c r="E2062" s="1" t="s">
        <v>39</v>
      </c>
      <c r="F2062" s="1" t="s">
        <v>41</v>
      </c>
      <c r="G2062" s="1" t="s">
        <v>50</v>
      </c>
      <c r="H2062">
        <v>3707314</v>
      </c>
      <c r="I2062">
        <v>424026</v>
      </c>
      <c r="J2062">
        <v>93907</v>
      </c>
      <c r="K2062">
        <v>46065</v>
      </c>
      <c r="L2062">
        <f>bbdd_Social_Media_Trends[[#This Row],[Likes]]+bbdd_Social_Media_Trends[[#This Row],[Shares]]+bbdd_Social_Media_Trends[[#This Row],[Comments]]</f>
        <v>563998</v>
      </c>
      <c r="M2062">
        <f>bbdd_Social_Media_Trends[[#This Row],[Interactions]]/bbdd_Social_Media_Trends[[#This Row],[Views]]</f>
        <v>0.15213116558241357</v>
      </c>
      <c r="N2062" s="1" t="s">
        <v>22</v>
      </c>
      <c r="O2062" s="4">
        <f t="shared" si="32"/>
        <v>0</v>
      </c>
    </row>
    <row r="2063" spans="1:15">
      <c r="A2063" s="1" t="s">
        <v>2103</v>
      </c>
      <c r="B2063" s="2">
        <v>45260</v>
      </c>
      <c r="C2063" s="13" t="str">
        <f>TEXT(bbdd_Social_Media_Trends[[#This Row],[Post_Date]],"aaaa-mm")</f>
        <v>2023-11</v>
      </c>
      <c r="D2063" s="1" t="s">
        <v>24</v>
      </c>
      <c r="E2063" s="1" t="s">
        <v>13</v>
      </c>
      <c r="F2063" s="1" t="s">
        <v>20</v>
      </c>
      <c r="G2063" s="1" t="s">
        <v>50</v>
      </c>
      <c r="H2063">
        <v>372995</v>
      </c>
      <c r="I2063">
        <v>141809</v>
      </c>
      <c r="J2063">
        <v>46091</v>
      </c>
      <c r="K2063">
        <v>13991</v>
      </c>
      <c r="L2063">
        <f>bbdd_Social_Media_Trends[[#This Row],[Likes]]+bbdd_Social_Media_Trends[[#This Row],[Shares]]+bbdd_Social_Media_Trends[[#This Row],[Comments]]</f>
        <v>201891</v>
      </c>
      <c r="M2063">
        <f>bbdd_Social_Media_Trends[[#This Row],[Interactions]]/bbdd_Social_Media_Trends[[#This Row],[Views]]</f>
        <v>0.54126999021434608</v>
      </c>
      <c r="N2063" s="1" t="s">
        <v>16</v>
      </c>
      <c r="O2063" s="4">
        <f t="shared" si="32"/>
        <v>0</v>
      </c>
    </row>
    <row r="2064" spans="1:15">
      <c r="A2064" s="1" t="s">
        <v>2104</v>
      </c>
      <c r="B2064" s="2">
        <v>45079</v>
      </c>
      <c r="C2064" s="13" t="str">
        <f>TEXT(bbdd_Social_Media_Trends[[#This Row],[Post_Date]],"aaaa-mm")</f>
        <v>2023-06</v>
      </c>
      <c r="D2064" s="1" t="s">
        <v>12</v>
      </c>
      <c r="E2064" s="1" t="s">
        <v>35</v>
      </c>
      <c r="F2064" s="1" t="s">
        <v>14</v>
      </c>
      <c r="G2064" s="1" t="s">
        <v>60</v>
      </c>
      <c r="H2064">
        <v>2395144</v>
      </c>
      <c r="I2064">
        <v>9089</v>
      </c>
      <c r="J2064">
        <v>25973</v>
      </c>
      <c r="K2064">
        <v>2929</v>
      </c>
      <c r="L2064">
        <f>bbdd_Social_Media_Trends[[#This Row],[Likes]]+bbdd_Social_Media_Trends[[#This Row],[Shares]]+bbdd_Social_Media_Trends[[#This Row],[Comments]]</f>
        <v>37991</v>
      </c>
      <c r="M2064">
        <f>bbdd_Social_Media_Trends[[#This Row],[Interactions]]/bbdd_Social_Media_Trends[[#This Row],[Views]]</f>
        <v>1.5861676792710583E-2</v>
      </c>
      <c r="N2064" s="1" t="s">
        <v>16</v>
      </c>
      <c r="O2064" s="4">
        <f t="shared" si="32"/>
        <v>0</v>
      </c>
    </row>
    <row r="2065" spans="1:15">
      <c r="A2065" s="1" t="s">
        <v>2105</v>
      </c>
      <c r="B2065" s="2">
        <v>44641</v>
      </c>
      <c r="C2065" s="13" t="str">
        <f>TEXT(bbdd_Social_Media_Trends[[#This Row],[Post_Date]],"aaaa-mm")</f>
        <v>2022-03</v>
      </c>
      <c r="D2065" s="1" t="s">
        <v>27</v>
      </c>
      <c r="E2065" s="1" t="s">
        <v>49</v>
      </c>
      <c r="F2065" s="1" t="s">
        <v>14</v>
      </c>
      <c r="G2065" s="1" t="s">
        <v>60</v>
      </c>
      <c r="H2065">
        <v>4223193</v>
      </c>
      <c r="I2065">
        <v>176020</v>
      </c>
      <c r="J2065">
        <v>88836</v>
      </c>
      <c r="K2065">
        <v>18233</v>
      </c>
      <c r="L2065">
        <f>bbdd_Social_Media_Trends[[#This Row],[Likes]]+bbdd_Social_Media_Trends[[#This Row],[Shares]]+bbdd_Social_Media_Trends[[#This Row],[Comments]]</f>
        <v>283089</v>
      </c>
      <c r="M2065">
        <f>bbdd_Social_Media_Trends[[#This Row],[Interactions]]/bbdd_Social_Media_Trends[[#This Row],[Views]]</f>
        <v>6.7031982672825993E-2</v>
      </c>
      <c r="N2065" s="1" t="s">
        <v>16</v>
      </c>
      <c r="O2065" s="4">
        <f t="shared" si="32"/>
        <v>0</v>
      </c>
    </row>
    <row r="2066" spans="1:15">
      <c r="A2066" s="1" t="s">
        <v>2106</v>
      </c>
      <c r="B2066" s="2">
        <v>45115</v>
      </c>
      <c r="C2066" s="13" t="str">
        <f>TEXT(bbdd_Social_Media_Trends[[#This Row],[Post_Date]],"aaaa-mm")</f>
        <v>2023-07</v>
      </c>
      <c r="D2066" s="1" t="s">
        <v>27</v>
      </c>
      <c r="E2066" s="1" t="s">
        <v>19</v>
      </c>
      <c r="F2066" s="1" t="s">
        <v>41</v>
      </c>
      <c r="G2066" s="1" t="s">
        <v>60</v>
      </c>
      <c r="H2066">
        <v>2990937</v>
      </c>
      <c r="I2066">
        <v>437335</v>
      </c>
      <c r="J2066">
        <v>28808</v>
      </c>
      <c r="K2066">
        <v>37570</v>
      </c>
      <c r="L2066">
        <f>bbdd_Social_Media_Trends[[#This Row],[Likes]]+bbdd_Social_Media_Trends[[#This Row],[Shares]]+bbdd_Social_Media_Trends[[#This Row],[Comments]]</f>
        <v>503713</v>
      </c>
      <c r="M2066">
        <f>bbdd_Social_Media_Trends[[#This Row],[Interactions]]/bbdd_Social_Media_Trends[[#This Row],[Views]]</f>
        <v>0.16841310933663933</v>
      </c>
      <c r="N2066" s="1" t="s">
        <v>29</v>
      </c>
      <c r="O2066" s="4">
        <f t="shared" si="32"/>
        <v>0</v>
      </c>
    </row>
    <row r="2067" spans="1:15">
      <c r="A2067" s="1" t="s">
        <v>2107</v>
      </c>
      <c r="B2067" s="2">
        <v>45132</v>
      </c>
      <c r="C2067" s="13" t="str">
        <f>TEXT(bbdd_Social_Media_Trends[[#This Row],[Post_Date]],"aaaa-mm")</f>
        <v>2023-07</v>
      </c>
      <c r="D2067" s="1" t="s">
        <v>12</v>
      </c>
      <c r="E2067" s="1" t="s">
        <v>49</v>
      </c>
      <c r="F2067" s="1" t="s">
        <v>20</v>
      </c>
      <c r="G2067" s="1" t="s">
        <v>28</v>
      </c>
      <c r="H2067">
        <v>2188445</v>
      </c>
      <c r="I2067">
        <v>414224</v>
      </c>
      <c r="J2067">
        <v>59543</v>
      </c>
      <c r="K2067">
        <v>33103</v>
      </c>
      <c r="L2067">
        <f>bbdd_Social_Media_Trends[[#This Row],[Likes]]+bbdd_Social_Media_Trends[[#This Row],[Shares]]+bbdd_Social_Media_Trends[[#This Row],[Comments]]</f>
        <v>506870</v>
      </c>
      <c r="M2067">
        <f>bbdd_Social_Media_Trends[[#This Row],[Interactions]]/bbdd_Social_Media_Trends[[#This Row],[Views]]</f>
        <v>0.23161194364034737</v>
      </c>
      <c r="N2067" s="1" t="s">
        <v>29</v>
      </c>
      <c r="O2067" s="4">
        <f t="shared" si="32"/>
        <v>0</v>
      </c>
    </row>
    <row r="2068" spans="1:15">
      <c r="A2068" s="1" t="s">
        <v>2108</v>
      </c>
      <c r="B2068" s="2">
        <v>45112</v>
      </c>
      <c r="C2068" s="13" t="str">
        <f>TEXT(bbdd_Social_Media_Trends[[#This Row],[Post_Date]],"aaaa-mm")</f>
        <v>2023-07</v>
      </c>
      <c r="D2068" s="1" t="s">
        <v>24</v>
      </c>
      <c r="E2068" s="1" t="s">
        <v>57</v>
      </c>
      <c r="F2068" s="1" t="s">
        <v>47</v>
      </c>
      <c r="G2068" s="1" t="s">
        <v>28</v>
      </c>
      <c r="H2068">
        <v>2488603</v>
      </c>
      <c r="I2068">
        <v>78159</v>
      </c>
      <c r="J2068">
        <v>50447</v>
      </c>
      <c r="K2068">
        <v>42943</v>
      </c>
      <c r="L2068">
        <f>bbdd_Social_Media_Trends[[#This Row],[Likes]]+bbdd_Social_Media_Trends[[#This Row],[Shares]]+bbdd_Social_Media_Trends[[#This Row],[Comments]]</f>
        <v>171549</v>
      </c>
      <c r="M2068">
        <f>bbdd_Social_Media_Trends[[#This Row],[Interactions]]/bbdd_Social_Media_Trends[[#This Row],[Views]]</f>
        <v>6.8933855661188231E-2</v>
      </c>
      <c r="N2068" s="1" t="s">
        <v>22</v>
      </c>
      <c r="O2068" s="4">
        <f t="shared" si="32"/>
        <v>0</v>
      </c>
    </row>
    <row r="2069" spans="1:15">
      <c r="A2069" s="1" t="s">
        <v>2109</v>
      </c>
      <c r="B2069" s="2">
        <v>44933</v>
      </c>
      <c r="C2069" s="13" t="str">
        <f>TEXT(bbdd_Social_Media_Trends[[#This Row],[Post_Date]],"aaaa-mm")</f>
        <v>2023-01</v>
      </c>
      <c r="D2069" s="1" t="s">
        <v>24</v>
      </c>
      <c r="E2069" s="1" t="s">
        <v>19</v>
      </c>
      <c r="F2069" s="1" t="s">
        <v>41</v>
      </c>
      <c r="G2069" s="1" t="s">
        <v>37</v>
      </c>
      <c r="H2069">
        <v>1154826</v>
      </c>
      <c r="I2069">
        <v>136734</v>
      </c>
      <c r="J2069">
        <v>83646</v>
      </c>
      <c r="K2069">
        <v>39191</v>
      </c>
      <c r="L2069">
        <f>bbdd_Social_Media_Trends[[#This Row],[Likes]]+bbdd_Social_Media_Trends[[#This Row],[Shares]]+bbdd_Social_Media_Trends[[#This Row],[Comments]]</f>
        <v>259571</v>
      </c>
      <c r="M2069">
        <f>bbdd_Social_Media_Trends[[#This Row],[Interactions]]/bbdd_Social_Media_Trends[[#This Row],[Views]]</f>
        <v>0.22477065809048288</v>
      </c>
      <c r="N2069" s="1" t="s">
        <v>29</v>
      </c>
      <c r="O2069" s="4">
        <f t="shared" si="32"/>
        <v>0</v>
      </c>
    </row>
    <row r="2070" spans="1:15">
      <c r="A2070" s="1" t="s">
        <v>2110</v>
      </c>
      <c r="B2070" s="2">
        <v>45031</v>
      </c>
      <c r="C2070" s="13" t="str">
        <f>TEXT(bbdd_Social_Media_Trends[[#This Row],[Post_Date]],"aaaa-mm")</f>
        <v>2023-04</v>
      </c>
      <c r="D2070" s="1" t="s">
        <v>12</v>
      </c>
      <c r="E2070" s="1" t="s">
        <v>49</v>
      </c>
      <c r="F2070" s="1" t="s">
        <v>14</v>
      </c>
      <c r="G2070" s="1" t="s">
        <v>37</v>
      </c>
      <c r="H2070">
        <v>2547428</v>
      </c>
      <c r="I2070">
        <v>444557</v>
      </c>
      <c r="J2070">
        <v>87696</v>
      </c>
      <c r="K2070">
        <v>16993</v>
      </c>
      <c r="L2070">
        <f>bbdd_Social_Media_Trends[[#This Row],[Likes]]+bbdd_Social_Media_Trends[[#This Row],[Shares]]+bbdd_Social_Media_Trends[[#This Row],[Comments]]</f>
        <v>549246</v>
      </c>
      <c r="M2070">
        <f>bbdd_Social_Media_Trends[[#This Row],[Interactions]]/bbdd_Social_Media_Trends[[#This Row],[Views]]</f>
        <v>0.21560805643967171</v>
      </c>
      <c r="N2070" s="1" t="s">
        <v>29</v>
      </c>
      <c r="O2070" s="4">
        <f t="shared" si="32"/>
        <v>0</v>
      </c>
    </row>
    <row r="2071" spans="1:15">
      <c r="A2071" s="1" t="s">
        <v>2111</v>
      </c>
      <c r="B2071" s="2">
        <v>44716</v>
      </c>
      <c r="C2071" s="13" t="str">
        <f>TEXT(bbdd_Social_Media_Trends[[#This Row],[Post_Date]],"aaaa-mm")</f>
        <v>2022-06</v>
      </c>
      <c r="D2071" s="1" t="s">
        <v>18</v>
      </c>
      <c r="E2071" s="1" t="s">
        <v>57</v>
      </c>
      <c r="F2071" s="1" t="s">
        <v>47</v>
      </c>
      <c r="G2071" s="1" t="s">
        <v>44</v>
      </c>
      <c r="H2071">
        <v>3658771</v>
      </c>
      <c r="I2071">
        <v>290514</v>
      </c>
      <c r="J2071">
        <v>58998</v>
      </c>
      <c r="K2071">
        <v>36045</v>
      </c>
      <c r="L2071">
        <f>bbdd_Social_Media_Trends[[#This Row],[Likes]]+bbdd_Social_Media_Trends[[#This Row],[Shares]]+bbdd_Social_Media_Trends[[#This Row],[Comments]]</f>
        <v>385557</v>
      </c>
      <c r="M2071">
        <f>bbdd_Social_Media_Trends[[#This Row],[Interactions]]/bbdd_Social_Media_Trends[[#This Row],[Views]]</f>
        <v>0.10537882802722554</v>
      </c>
      <c r="N2071" s="1" t="s">
        <v>16</v>
      </c>
      <c r="O2071" s="4">
        <f t="shared" si="32"/>
        <v>0</v>
      </c>
    </row>
    <row r="2072" spans="1:15">
      <c r="A2072" s="1" t="s">
        <v>2112</v>
      </c>
      <c r="B2072" s="2">
        <v>44568</v>
      </c>
      <c r="C2072" s="13" t="str">
        <f>TEXT(bbdd_Social_Media_Trends[[#This Row],[Post_Date]],"aaaa-mm")</f>
        <v>2022-01</v>
      </c>
      <c r="D2072" s="1" t="s">
        <v>12</v>
      </c>
      <c r="E2072" s="1" t="s">
        <v>35</v>
      </c>
      <c r="F2072" s="1" t="s">
        <v>14</v>
      </c>
      <c r="G2072" s="1" t="s">
        <v>15</v>
      </c>
      <c r="H2072">
        <v>2251120</v>
      </c>
      <c r="I2072">
        <v>333971</v>
      </c>
      <c r="J2072">
        <v>79937</v>
      </c>
      <c r="K2072">
        <v>1186</v>
      </c>
      <c r="L2072">
        <f>bbdd_Social_Media_Trends[[#This Row],[Likes]]+bbdd_Social_Media_Trends[[#This Row],[Shares]]+bbdd_Social_Media_Trends[[#This Row],[Comments]]</f>
        <v>415094</v>
      </c>
      <c r="M2072">
        <f>bbdd_Social_Media_Trends[[#This Row],[Interactions]]/bbdd_Social_Media_Trends[[#This Row],[Views]]</f>
        <v>0.18439443477024769</v>
      </c>
      <c r="N2072" s="1" t="s">
        <v>16</v>
      </c>
      <c r="O2072" s="4">
        <f t="shared" si="32"/>
        <v>0</v>
      </c>
    </row>
    <row r="2073" spans="1:15">
      <c r="A2073" s="1" t="s">
        <v>2113</v>
      </c>
      <c r="B2073" s="2">
        <v>44973</v>
      </c>
      <c r="C2073" s="13" t="str">
        <f>TEXT(bbdd_Social_Media_Trends[[#This Row],[Post_Date]],"aaaa-mm")</f>
        <v>2023-02</v>
      </c>
      <c r="D2073" s="1" t="s">
        <v>27</v>
      </c>
      <c r="E2073" s="1" t="s">
        <v>19</v>
      </c>
      <c r="F2073" s="1" t="s">
        <v>41</v>
      </c>
      <c r="G2073" s="1" t="s">
        <v>50</v>
      </c>
      <c r="H2073">
        <v>3638549</v>
      </c>
      <c r="I2073">
        <v>57913</v>
      </c>
      <c r="J2073">
        <v>23342</v>
      </c>
      <c r="K2073">
        <v>2629</v>
      </c>
      <c r="L2073">
        <f>bbdd_Social_Media_Trends[[#This Row],[Likes]]+bbdd_Social_Media_Trends[[#This Row],[Shares]]+bbdd_Social_Media_Trends[[#This Row],[Comments]]</f>
        <v>83884</v>
      </c>
      <c r="M2073">
        <f>bbdd_Social_Media_Trends[[#This Row],[Interactions]]/bbdd_Social_Media_Trends[[#This Row],[Views]]</f>
        <v>2.3054244975126075E-2</v>
      </c>
      <c r="N2073" s="1" t="s">
        <v>29</v>
      </c>
      <c r="O2073" s="4">
        <f t="shared" si="32"/>
        <v>0</v>
      </c>
    </row>
    <row r="2074" spans="1:15">
      <c r="A2074" s="1" t="s">
        <v>2114</v>
      </c>
      <c r="B2074" s="2">
        <v>44833</v>
      </c>
      <c r="C2074" s="13" t="str">
        <f>TEXT(bbdd_Social_Media_Trends[[#This Row],[Post_Date]],"aaaa-mm")</f>
        <v>2022-09</v>
      </c>
      <c r="D2074" s="1" t="s">
        <v>12</v>
      </c>
      <c r="E2074" s="1" t="s">
        <v>13</v>
      </c>
      <c r="F2074" s="1" t="s">
        <v>47</v>
      </c>
      <c r="G2074" s="1" t="s">
        <v>25</v>
      </c>
      <c r="H2074">
        <v>1579972</v>
      </c>
      <c r="I2074">
        <v>111961</v>
      </c>
      <c r="J2074">
        <v>78755</v>
      </c>
      <c r="K2074">
        <v>42502</v>
      </c>
      <c r="L2074">
        <f>bbdd_Social_Media_Trends[[#This Row],[Likes]]+bbdd_Social_Media_Trends[[#This Row],[Shares]]+bbdd_Social_Media_Trends[[#This Row],[Comments]]</f>
        <v>233218</v>
      </c>
      <c r="M2074">
        <f>bbdd_Social_Media_Trends[[#This Row],[Interactions]]/bbdd_Social_Media_Trends[[#This Row],[Views]]</f>
        <v>0.14760894496864502</v>
      </c>
      <c r="N2074" s="1" t="s">
        <v>29</v>
      </c>
      <c r="O2074" s="4">
        <f t="shared" si="32"/>
        <v>0</v>
      </c>
    </row>
    <row r="2075" spans="1:15">
      <c r="A2075" s="1" t="s">
        <v>2115</v>
      </c>
      <c r="B2075" s="2">
        <v>44861</v>
      </c>
      <c r="C2075" s="13" t="str">
        <f>TEXT(bbdd_Social_Media_Trends[[#This Row],[Post_Date]],"aaaa-mm")</f>
        <v>2022-10</v>
      </c>
      <c r="D2075" s="1" t="s">
        <v>12</v>
      </c>
      <c r="E2075" s="1" t="s">
        <v>19</v>
      </c>
      <c r="F2075" s="1" t="s">
        <v>14</v>
      </c>
      <c r="G2075" s="1" t="s">
        <v>37</v>
      </c>
      <c r="H2075">
        <v>4139460</v>
      </c>
      <c r="I2075">
        <v>150081</v>
      </c>
      <c r="J2075">
        <v>25585</v>
      </c>
      <c r="K2075">
        <v>34528</v>
      </c>
      <c r="L2075">
        <f>bbdd_Social_Media_Trends[[#This Row],[Likes]]+bbdd_Social_Media_Trends[[#This Row],[Shares]]+bbdd_Social_Media_Trends[[#This Row],[Comments]]</f>
        <v>210194</v>
      </c>
      <c r="M2075">
        <f>bbdd_Social_Media_Trends[[#This Row],[Interactions]]/bbdd_Social_Media_Trends[[#This Row],[Views]]</f>
        <v>5.0778120817691196E-2</v>
      </c>
      <c r="N2075" s="1" t="s">
        <v>16</v>
      </c>
      <c r="O2075" s="4">
        <f t="shared" si="32"/>
        <v>0</v>
      </c>
    </row>
    <row r="2076" spans="1:15">
      <c r="A2076" s="1" t="s">
        <v>2116</v>
      </c>
      <c r="B2076" s="2">
        <v>44608</v>
      </c>
      <c r="C2076" s="13" t="str">
        <f>TEXT(bbdd_Social_Media_Trends[[#This Row],[Post_Date]],"aaaa-mm")</f>
        <v>2022-02</v>
      </c>
      <c r="D2076" s="1" t="s">
        <v>18</v>
      </c>
      <c r="E2076" s="1" t="s">
        <v>59</v>
      </c>
      <c r="F2076" s="1" t="s">
        <v>20</v>
      </c>
      <c r="G2076" s="1" t="s">
        <v>28</v>
      </c>
      <c r="H2076">
        <v>293601</v>
      </c>
      <c r="I2076">
        <v>338084</v>
      </c>
      <c r="J2076">
        <v>69736</v>
      </c>
      <c r="K2076">
        <v>30711</v>
      </c>
      <c r="L2076">
        <f>bbdd_Social_Media_Trends[[#This Row],[Likes]]+bbdd_Social_Media_Trends[[#This Row],[Shares]]+bbdd_Social_Media_Trends[[#This Row],[Comments]]</f>
        <v>438531</v>
      </c>
      <c r="M2076">
        <f>bbdd_Social_Media_Trends[[#This Row],[Interactions]]/bbdd_Social_Media_Trends[[#This Row],[Views]]</f>
        <v>1.493629108892681</v>
      </c>
      <c r="N2076" s="1" t="s">
        <v>22</v>
      </c>
      <c r="O2076" s="4">
        <f t="shared" si="32"/>
        <v>0</v>
      </c>
    </row>
    <row r="2077" spans="1:15">
      <c r="A2077" s="1" t="s">
        <v>2117</v>
      </c>
      <c r="B2077" s="2">
        <v>44715</v>
      </c>
      <c r="C2077" s="13" t="str">
        <f>TEXT(bbdd_Social_Media_Trends[[#This Row],[Post_Date]],"aaaa-mm")</f>
        <v>2022-06</v>
      </c>
      <c r="D2077" s="1" t="s">
        <v>12</v>
      </c>
      <c r="E2077" s="1" t="s">
        <v>31</v>
      </c>
      <c r="F2077" s="1" t="s">
        <v>47</v>
      </c>
      <c r="G2077" s="1" t="s">
        <v>50</v>
      </c>
      <c r="H2077">
        <v>4935367</v>
      </c>
      <c r="I2077">
        <v>456736</v>
      </c>
      <c r="J2077">
        <v>55765</v>
      </c>
      <c r="K2077">
        <v>42618</v>
      </c>
      <c r="L2077">
        <f>bbdd_Social_Media_Trends[[#This Row],[Likes]]+bbdd_Social_Media_Trends[[#This Row],[Shares]]+bbdd_Social_Media_Trends[[#This Row],[Comments]]</f>
        <v>555119</v>
      </c>
      <c r="M2077">
        <f>bbdd_Social_Media_Trends[[#This Row],[Interactions]]/bbdd_Social_Media_Trends[[#This Row],[Views]]</f>
        <v>0.11247775494709918</v>
      </c>
      <c r="N2077" s="1" t="s">
        <v>16</v>
      </c>
      <c r="O2077" s="4">
        <f t="shared" si="32"/>
        <v>0</v>
      </c>
    </row>
    <row r="2078" spans="1:15">
      <c r="A2078" s="1" t="s">
        <v>2118</v>
      </c>
      <c r="B2078" s="2">
        <v>44614</v>
      </c>
      <c r="C2078" s="13" t="str">
        <f>TEXT(bbdd_Social_Media_Trends[[#This Row],[Post_Date]],"aaaa-mm")</f>
        <v>2022-02</v>
      </c>
      <c r="D2078" s="1" t="s">
        <v>18</v>
      </c>
      <c r="E2078" s="1" t="s">
        <v>19</v>
      </c>
      <c r="F2078" s="1" t="s">
        <v>47</v>
      </c>
      <c r="G2078" s="1" t="s">
        <v>37</v>
      </c>
      <c r="H2078">
        <v>453975</v>
      </c>
      <c r="I2078">
        <v>48308</v>
      </c>
      <c r="J2078">
        <v>60971</v>
      </c>
      <c r="K2078">
        <v>38116</v>
      </c>
      <c r="L2078">
        <f>bbdd_Social_Media_Trends[[#This Row],[Likes]]+bbdd_Social_Media_Trends[[#This Row],[Shares]]+bbdd_Social_Media_Trends[[#This Row],[Comments]]</f>
        <v>147395</v>
      </c>
      <c r="M2078">
        <f>bbdd_Social_Media_Trends[[#This Row],[Interactions]]/bbdd_Social_Media_Trends[[#This Row],[Views]]</f>
        <v>0.32467646896855556</v>
      </c>
      <c r="N2078" s="1" t="s">
        <v>22</v>
      </c>
      <c r="O2078" s="4">
        <f t="shared" si="32"/>
        <v>0</v>
      </c>
    </row>
    <row r="2079" spans="1:15">
      <c r="A2079" s="1" t="s">
        <v>2119</v>
      </c>
      <c r="B2079" s="2">
        <v>45008</v>
      </c>
      <c r="C2079" s="13" t="str">
        <f>TEXT(bbdd_Social_Media_Trends[[#This Row],[Post_Date]],"aaaa-mm")</f>
        <v>2023-03</v>
      </c>
      <c r="D2079" s="1" t="s">
        <v>18</v>
      </c>
      <c r="E2079" s="1" t="s">
        <v>52</v>
      </c>
      <c r="F2079" s="1" t="s">
        <v>32</v>
      </c>
      <c r="G2079" s="1" t="s">
        <v>21</v>
      </c>
      <c r="H2079">
        <v>356764</v>
      </c>
      <c r="I2079">
        <v>263855</v>
      </c>
      <c r="J2079">
        <v>20640</v>
      </c>
      <c r="K2079">
        <v>43357</v>
      </c>
      <c r="L2079">
        <f>bbdd_Social_Media_Trends[[#This Row],[Likes]]+bbdd_Social_Media_Trends[[#This Row],[Shares]]+bbdd_Social_Media_Trends[[#This Row],[Comments]]</f>
        <v>327852</v>
      </c>
      <c r="M2079">
        <f>bbdd_Social_Media_Trends[[#This Row],[Interactions]]/bbdd_Social_Media_Trends[[#This Row],[Views]]</f>
        <v>0.91896043322756782</v>
      </c>
      <c r="N2079" s="1" t="s">
        <v>29</v>
      </c>
      <c r="O2079" s="4">
        <f t="shared" si="32"/>
        <v>0</v>
      </c>
    </row>
    <row r="2080" spans="1:15">
      <c r="A2080" s="1" t="s">
        <v>2120</v>
      </c>
      <c r="B2080" s="2">
        <v>44969</v>
      </c>
      <c r="C2080" s="13" t="str">
        <f>TEXT(bbdd_Social_Media_Trends[[#This Row],[Post_Date]],"aaaa-mm")</f>
        <v>2023-02</v>
      </c>
      <c r="D2080" s="1" t="s">
        <v>24</v>
      </c>
      <c r="E2080" s="1" t="s">
        <v>31</v>
      </c>
      <c r="F2080" s="1" t="s">
        <v>36</v>
      </c>
      <c r="G2080" s="1" t="s">
        <v>15</v>
      </c>
      <c r="H2080">
        <v>2269963</v>
      </c>
      <c r="I2080">
        <v>333069</v>
      </c>
      <c r="J2080">
        <v>81591</v>
      </c>
      <c r="K2080">
        <v>17434</v>
      </c>
      <c r="L2080">
        <f>bbdd_Social_Media_Trends[[#This Row],[Likes]]+bbdd_Social_Media_Trends[[#This Row],[Shares]]+bbdd_Social_Media_Trends[[#This Row],[Comments]]</f>
        <v>432094</v>
      </c>
      <c r="M2080">
        <f>bbdd_Social_Media_Trends[[#This Row],[Interactions]]/bbdd_Social_Media_Trends[[#This Row],[Views]]</f>
        <v>0.1903528824038101</v>
      </c>
      <c r="N2080" s="1" t="s">
        <v>29</v>
      </c>
      <c r="O2080" s="4">
        <f t="shared" si="32"/>
        <v>0</v>
      </c>
    </row>
    <row r="2081" spans="1:15">
      <c r="A2081" s="1" t="s">
        <v>2121</v>
      </c>
      <c r="B2081" s="2">
        <v>44612</v>
      </c>
      <c r="C2081" s="13" t="str">
        <f>TEXT(bbdd_Social_Media_Trends[[#This Row],[Post_Date]],"aaaa-mm")</f>
        <v>2022-02</v>
      </c>
      <c r="D2081" s="1" t="s">
        <v>18</v>
      </c>
      <c r="E2081" s="1" t="s">
        <v>57</v>
      </c>
      <c r="F2081" s="1" t="s">
        <v>14</v>
      </c>
      <c r="G2081" s="1" t="s">
        <v>28</v>
      </c>
      <c r="H2081">
        <v>4203091</v>
      </c>
      <c r="I2081">
        <v>443042</v>
      </c>
      <c r="J2081">
        <v>43058</v>
      </c>
      <c r="K2081">
        <v>13463</v>
      </c>
      <c r="L2081">
        <f>bbdd_Social_Media_Trends[[#This Row],[Likes]]+bbdd_Social_Media_Trends[[#This Row],[Shares]]+bbdd_Social_Media_Trends[[#This Row],[Comments]]</f>
        <v>499563</v>
      </c>
      <c r="M2081">
        <f>bbdd_Social_Media_Trends[[#This Row],[Interactions]]/bbdd_Social_Media_Trends[[#This Row],[Views]]</f>
        <v>0.11885609899952201</v>
      </c>
      <c r="N2081" s="1" t="s">
        <v>22</v>
      </c>
      <c r="O2081" s="4">
        <f t="shared" si="32"/>
        <v>0</v>
      </c>
    </row>
    <row r="2082" spans="1:15">
      <c r="A2082" s="1" t="s">
        <v>2122</v>
      </c>
      <c r="B2082" s="2">
        <v>45004</v>
      </c>
      <c r="C2082" s="13" t="str">
        <f>TEXT(bbdd_Social_Media_Trends[[#This Row],[Post_Date]],"aaaa-mm")</f>
        <v>2023-03</v>
      </c>
      <c r="D2082" s="1" t="s">
        <v>27</v>
      </c>
      <c r="E2082" s="1" t="s">
        <v>46</v>
      </c>
      <c r="F2082" s="1" t="s">
        <v>14</v>
      </c>
      <c r="G2082" s="1" t="s">
        <v>21</v>
      </c>
      <c r="H2082">
        <v>509123</v>
      </c>
      <c r="I2082">
        <v>259581</v>
      </c>
      <c r="J2082">
        <v>53583</v>
      </c>
      <c r="K2082">
        <v>2019</v>
      </c>
      <c r="L2082">
        <f>bbdd_Social_Media_Trends[[#This Row],[Likes]]+bbdd_Social_Media_Trends[[#This Row],[Shares]]+bbdd_Social_Media_Trends[[#This Row],[Comments]]</f>
        <v>315183</v>
      </c>
      <c r="M2082">
        <f>bbdd_Social_Media_Trends[[#This Row],[Interactions]]/bbdd_Social_Media_Trends[[#This Row],[Views]]</f>
        <v>0.61907044073828921</v>
      </c>
      <c r="N2082" s="1" t="s">
        <v>16</v>
      </c>
      <c r="O2082" s="4">
        <f t="shared" si="32"/>
        <v>0</v>
      </c>
    </row>
    <row r="2083" spans="1:15">
      <c r="A2083" s="1" t="s">
        <v>2123</v>
      </c>
      <c r="B2083" s="2">
        <v>44831</v>
      </c>
      <c r="C2083" s="13" t="str">
        <f>TEXT(bbdd_Social_Media_Trends[[#This Row],[Post_Date]],"aaaa-mm")</f>
        <v>2022-09</v>
      </c>
      <c r="D2083" s="1" t="s">
        <v>18</v>
      </c>
      <c r="E2083" s="1" t="s">
        <v>52</v>
      </c>
      <c r="F2083" s="1" t="s">
        <v>20</v>
      </c>
      <c r="G2083" s="1" t="s">
        <v>60</v>
      </c>
      <c r="H2083">
        <v>1396437</v>
      </c>
      <c r="I2083">
        <v>367349</v>
      </c>
      <c r="J2083">
        <v>24578</v>
      </c>
      <c r="K2083">
        <v>35760</v>
      </c>
      <c r="L2083">
        <f>bbdd_Social_Media_Trends[[#This Row],[Likes]]+bbdd_Social_Media_Trends[[#This Row],[Shares]]+bbdd_Social_Media_Trends[[#This Row],[Comments]]</f>
        <v>427687</v>
      </c>
      <c r="M2083">
        <f>bbdd_Social_Media_Trends[[#This Row],[Interactions]]/bbdd_Social_Media_Trends[[#This Row],[Views]]</f>
        <v>0.30627017187313138</v>
      </c>
      <c r="N2083" s="1" t="s">
        <v>22</v>
      </c>
      <c r="O2083" s="4">
        <f t="shared" si="32"/>
        <v>0</v>
      </c>
    </row>
    <row r="2084" spans="1:15">
      <c r="A2084" s="1" t="s">
        <v>2124</v>
      </c>
      <c r="B2084" s="2">
        <v>44745</v>
      </c>
      <c r="C2084" s="13" t="str">
        <f>TEXT(bbdd_Social_Media_Trends[[#This Row],[Post_Date]],"aaaa-mm")</f>
        <v>2022-07</v>
      </c>
      <c r="D2084" s="1" t="s">
        <v>24</v>
      </c>
      <c r="E2084" s="1" t="s">
        <v>49</v>
      </c>
      <c r="F2084" s="1" t="s">
        <v>47</v>
      </c>
      <c r="G2084" s="1" t="s">
        <v>28</v>
      </c>
      <c r="H2084">
        <v>852224</v>
      </c>
      <c r="I2084">
        <v>97960</v>
      </c>
      <c r="J2084">
        <v>48879</v>
      </c>
      <c r="K2084">
        <v>46512</v>
      </c>
      <c r="L2084">
        <f>bbdd_Social_Media_Trends[[#This Row],[Likes]]+bbdd_Social_Media_Trends[[#This Row],[Shares]]+bbdd_Social_Media_Trends[[#This Row],[Comments]]</f>
        <v>193351</v>
      </c>
      <c r="M2084">
        <f>bbdd_Social_Media_Trends[[#This Row],[Interactions]]/bbdd_Social_Media_Trends[[#This Row],[Views]]</f>
        <v>0.22687814471312706</v>
      </c>
      <c r="N2084" s="1" t="s">
        <v>22</v>
      </c>
      <c r="O2084" s="4">
        <f t="shared" si="32"/>
        <v>0</v>
      </c>
    </row>
    <row r="2085" spans="1:15">
      <c r="A2085" s="1" t="s">
        <v>2125</v>
      </c>
      <c r="B2085" s="2">
        <v>45283</v>
      </c>
      <c r="C2085" s="13" t="str">
        <f>TEXT(bbdd_Social_Media_Trends[[#This Row],[Post_Date]],"aaaa-mm")</f>
        <v>2023-12</v>
      </c>
      <c r="D2085" s="1" t="s">
        <v>27</v>
      </c>
      <c r="E2085" s="1" t="s">
        <v>52</v>
      </c>
      <c r="F2085" s="1" t="s">
        <v>14</v>
      </c>
      <c r="G2085" s="1" t="s">
        <v>37</v>
      </c>
      <c r="H2085">
        <v>2393584</v>
      </c>
      <c r="I2085">
        <v>145807</v>
      </c>
      <c r="J2085">
        <v>92401</v>
      </c>
      <c r="K2085">
        <v>29656</v>
      </c>
      <c r="L2085">
        <f>bbdd_Social_Media_Trends[[#This Row],[Likes]]+bbdd_Social_Media_Trends[[#This Row],[Shares]]+bbdd_Social_Media_Trends[[#This Row],[Comments]]</f>
        <v>267864</v>
      </c>
      <c r="M2085">
        <f>bbdd_Social_Media_Trends[[#This Row],[Interactions]]/bbdd_Social_Media_Trends[[#This Row],[Views]]</f>
        <v>0.11190917051584569</v>
      </c>
      <c r="N2085" s="1" t="s">
        <v>29</v>
      </c>
      <c r="O2085" s="4">
        <f t="shared" si="32"/>
        <v>0</v>
      </c>
    </row>
    <row r="2086" spans="1:15">
      <c r="A2086" s="1" t="s">
        <v>2126</v>
      </c>
      <c r="B2086" s="2">
        <v>45044</v>
      </c>
      <c r="C2086" s="13" t="str">
        <f>TEXT(bbdd_Social_Media_Trends[[#This Row],[Post_Date]],"aaaa-mm")</f>
        <v>2023-04</v>
      </c>
      <c r="D2086" s="1" t="s">
        <v>18</v>
      </c>
      <c r="E2086" s="1" t="s">
        <v>57</v>
      </c>
      <c r="F2086" s="1" t="s">
        <v>32</v>
      </c>
      <c r="G2086" s="1" t="s">
        <v>44</v>
      </c>
      <c r="H2086">
        <v>142695</v>
      </c>
      <c r="I2086">
        <v>223095</v>
      </c>
      <c r="J2086">
        <v>15542</v>
      </c>
      <c r="K2086">
        <v>11469</v>
      </c>
      <c r="L2086">
        <f>bbdd_Social_Media_Trends[[#This Row],[Likes]]+bbdd_Social_Media_Trends[[#This Row],[Shares]]+bbdd_Social_Media_Trends[[#This Row],[Comments]]</f>
        <v>250106</v>
      </c>
      <c r="M2086">
        <f>bbdd_Social_Media_Trends[[#This Row],[Interactions]]/bbdd_Social_Media_Trends[[#This Row],[Views]]</f>
        <v>1.7527313500823434</v>
      </c>
      <c r="N2086" s="1" t="s">
        <v>22</v>
      </c>
      <c r="O2086" s="4">
        <f t="shared" si="32"/>
        <v>0</v>
      </c>
    </row>
    <row r="2087" spans="1:15">
      <c r="A2087" s="1" t="s">
        <v>2127</v>
      </c>
      <c r="B2087" s="2">
        <v>45033</v>
      </c>
      <c r="C2087" s="13" t="str">
        <f>TEXT(bbdd_Social_Media_Trends[[#This Row],[Post_Date]],"aaaa-mm")</f>
        <v>2023-04</v>
      </c>
      <c r="D2087" s="1" t="s">
        <v>24</v>
      </c>
      <c r="E2087" s="1" t="s">
        <v>57</v>
      </c>
      <c r="F2087" s="1" t="s">
        <v>36</v>
      </c>
      <c r="G2087" s="1" t="s">
        <v>15</v>
      </c>
      <c r="H2087">
        <v>734242</v>
      </c>
      <c r="I2087">
        <v>113418</v>
      </c>
      <c r="J2087">
        <v>42016</v>
      </c>
      <c r="K2087">
        <v>49506</v>
      </c>
      <c r="L2087">
        <f>bbdd_Social_Media_Trends[[#This Row],[Likes]]+bbdd_Social_Media_Trends[[#This Row],[Shares]]+bbdd_Social_Media_Trends[[#This Row],[Comments]]</f>
        <v>204940</v>
      </c>
      <c r="M2087">
        <f>bbdd_Social_Media_Trends[[#This Row],[Interactions]]/bbdd_Social_Media_Trends[[#This Row],[Views]]</f>
        <v>0.27911778405484838</v>
      </c>
      <c r="N2087" s="1" t="s">
        <v>22</v>
      </c>
      <c r="O2087" s="4">
        <f t="shared" si="32"/>
        <v>0</v>
      </c>
    </row>
    <row r="2088" spans="1:15">
      <c r="A2088" s="1" t="s">
        <v>2128</v>
      </c>
      <c r="B2088" s="2">
        <v>44579</v>
      </c>
      <c r="C2088" s="13" t="str">
        <f>TEXT(bbdd_Social_Media_Trends[[#This Row],[Post_Date]],"aaaa-mm")</f>
        <v>2022-01</v>
      </c>
      <c r="D2088" s="1" t="s">
        <v>24</v>
      </c>
      <c r="E2088" s="1" t="s">
        <v>46</v>
      </c>
      <c r="F2088" s="1" t="s">
        <v>47</v>
      </c>
      <c r="G2088" s="1" t="s">
        <v>21</v>
      </c>
      <c r="H2088">
        <v>2255727</v>
      </c>
      <c r="I2088">
        <v>43344</v>
      </c>
      <c r="J2088">
        <v>23104</v>
      </c>
      <c r="K2088">
        <v>29427</v>
      </c>
      <c r="L2088">
        <f>bbdd_Social_Media_Trends[[#This Row],[Likes]]+bbdd_Social_Media_Trends[[#This Row],[Shares]]+bbdd_Social_Media_Trends[[#This Row],[Comments]]</f>
        <v>95875</v>
      </c>
      <c r="M2088">
        <f>bbdd_Social_Media_Trends[[#This Row],[Interactions]]/bbdd_Social_Media_Trends[[#This Row],[Views]]</f>
        <v>4.2502926994268365E-2</v>
      </c>
      <c r="N2088" s="1" t="s">
        <v>29</v>
      </c>
      <c r="O2088" s="4">
        <f t="shared" si="32"/>
        <v>0</v>
      </c>
    </row>
    <row r="2089" spans="1:15">
      <c r="A2089" s="1" t="s">
        <v>2129</v>
      </c>
      <c r="B2089" s="2">
        <v>44723</v>
      </c>
      <c r="C2089" s="13" t="str">
        <f>TEXT(bbdd_Social_Media_Trends[[#This Row],[Post_Date]],"aaaa-mm")</f>
        <v>2022-06</v>
      </c>
      <c r="D2089" s="1" t="s">
        <v>12</v>
      </c>
      <c r="E2089" s="1" t="s">
        <v>31</v>
      </c>
      <c r="F2089" s="1" t="s">
        <v>36</v>
      </c>
      <c r="G2089" s="1" t="s">
        <v>25</v>
      </c>
      <c r="H2089">
        <v>2085790</v>
      </c>
      <c r="I2089">
        <v>301010</v>
      </c>
      <c r="J2089">
        <v>93981</v>
      </c>
      <c r="K2089">
        <v>40343</v>
      </c>
      <c r="L2089">
        <f>bbdd_Social_Media_Trends[[#This Row],[Likes]]+bbdd_Social_Media_Trends[[#This Row],[Shares]]+bbdd_Social_Media_Trends[[#This Row],[Comments]]</f>
        <v>435334</v>
      </c>
      <c r="M2089">
        <f>bbdd_Social_Media_Trends[[#This Row],[Interactions]]/bbdd_Social_Media_Trends[[#This Row],[Views]]</f>
        <v>0.2087142042103951</v>
      </c>
      <c r="N2089" s="1" t="s">
        <v>29</v>
      </c>
      <c r="O2089" s="4">
        <f t="shared" si="32"/>
        <v>0</v>
      </c>
    </row>
    <row r="2090" spans="1:15">
      <c r="A2090" s="1" t="s">
        <v>2130</v>
      </c>
      <c r="B2090" s="2">
        <v>44704</v>
      </c>
      <c r="C2090" s="13" t="str">
        <f>TEXT(bbdd_Social_Media_Trends[[#This Row],[Post_Date]],"aaaa-mm")</f>
        <v>2022-05</v>
      </c>
      <c r="D2090" s="1" t="s">
        <v>27</v>
      </c>
      <c r="E2090" s="1" t="s">
        <v>35</v>
      </c>
      <c r="F2090" s="1" t="s">
        <v>14</v>
      </c>
      <c r="G2090" s="1" t="s">
        <v>37</v>
      </c>
      <c r="H2090">
        <v>97074</v>
      </c>
      <c r="I2090">
        <v>436030</v>
      </c>
      <c r="J2090">
        <v>82440</v>
      </c>
      <c r="K2090">
        <v>9626</v>
      </c>
      <c r="L2090">
        <f>bbdd_Social_Media_Trends[[#This Row],[Likes]]+bbdd_Social_Media_Trends[[#This Row],[Shares]]+bbdd_Social_Media_Trends[[#This Row],[Comments]]</f>
        <v>528096</v>
      </c>
      <c r="M2090">
        <f>bbdd_Social_Media_Trends[[#This Row],[Interactions]]/bbdd_Social_Media_Trends[[#This Row],[Views]]</f>
        <v>5.4401384510785586</v>
      </c>
      <c r="N2090" s="1" t="s">
        <v>16</v>
      </c>
      <c r="O2090" s="4">
        <f t="shared" si="32"/>
        <v>0</v>
      </c>
    </row>
    <row r="2091" spans="1:15">
      <c r="A2091" s="1" t="s">
        <v>2131</v>
      </c>
      <c r="B2091" s="2">
        <v>45234</v>
      </c>
      <c r="C2091" s="13" t="str">
        <f>TEXT(bbdd_Social_Media_Trends[[#This Row],[Post_Date]],"aaaa-mm")</f>
        <v>2023-11</v>
      </c>
      <c r="D2091" s="1" t="s">
        <v>18</v>
      </c>
      <c r="E2091" s="1" t="s">
        <v>49</v>
      </c>
      <c r="F2091" s="1" t="s">
        <v>47</v>
      </c>
      <c r="G2091" s="1" t="s">
        <v>21</v>
      </c>
      <c r="H2091">
        <v>1737131</v>
      </c>
      <c r="I2091">
        <v>359589</v>
      </c>
      <c r="J2091">
        <v>16428</v>
      </c>
      <c r="K2091">
        <v>25826</v>
      </c>
      <c r="L2091">
        <f>bbdd_Social_Media_Trends[[#This Row],[Likes]]+bbdd_Social_Media_Trends[[#This Row],[Shares]]+bbdd_Social_Media_Trends[[#This Row],[Comments]]</f>
        <v>401843</v>
      </c>
      <c r="M2091">
        <f>bbdd_Social_Media_Trends[[#This Row],[Interactions]]/bbdd_Social_Media_Trends[[#This Row],[Views]]</f>
        <v>0.23132567434465218</v>
      </c>
      <c r="N2091" s="1" t="s">
        <v>29</v>
      </c>
      <c r="O2091" s="4">
        <f t="shared" si="32"/>
        <v>0</v>
      </c>
    </row>
    <row r="2092" spans="1:15">
      <c r="A2092" s="1" t="s">
        <v>2132</v>
      </c>
      <c r="B2092" s="2">
        <v>44893</v>
      </c>
      <c r="C2092" s="13" t="str">
        <f>TEXT(bbdd_Social_Media_Trends[[#This Row],[Post_Date]],"aaaa-mm")</f>
        <v>2022-11</v>
      </c>
      <c r="D2092" s="1" t="s">
        <v>24</v>
      </c>
      <c r="E2092" s="1" t="s">
        <v>49</v>
      </c>
      <c r="F2092" s="1" t="s">
        <v>20</v>
      </c>
      <c r="G2092" s="1" t="s">
        <v>15</v>
      </c>
      <c r="H2092">
        <v>229483</v>
      </c>
      <c r="I2092">
        <v>328091</v>
      </c>
      <c r="J2092">
        <v>45989</v>
      </c>
      <c r="K2092">
        <v>23851</v>
      </c>
      <c r="L2092">
        <f>bbdd_Social_Media_Trends[[#This Row],[Likes]]+bbdd_Social_Media_Trends[[#This Row],[Shares]]+bbdd_Social_Media_Trends[[#This Row],[Comments]]</f>
        <v>397931</v>
      </c>
      <c r="M2092">
        <f>bbdd_Social_Media_Trends[[#This Row],[Interactions]]/bbdd_Social_Media_Trends[[#This Row],[Views]]</f>
        <v>1.7340325862917951</v>
      </c>
      <c r="N2092" s="1" t="s">
        <v>22</v>
      </c>
      <c r="O2092" s="4">
        <f t="shared" si="32"/>
        <v>0</v>
      </c>
    </row>
    <row r="2093" spans="1:15">
      <c r="A2093" s="1" t="s">
        <v>2133</v>
      </c>
      <c r="B2093" s="2">
        <v>45161</v>
      </c>
      <c r="C2093" s="13" t="str">
        <f>TEXT(bbdd_Social_Media_Trends[[#This Row],[Post_Date]],"aaaa-mm")</f>
        <v>2023-08</v>
      </c>
      <c r="D2093" s="1" t="s">
        <v>24</v>
      </c>
      <c r="E2093" s="1" t="s">
        <v>59</v>
      </c>
      <c r="F2093" s="1" t="s">
        <v>47</v>
      </c>
      <c r="G2093" s="1" t="s">
        <v>28</v>
      </c>
      <c r="H2093">
        <v>1173942</v>
      </c>
      <c r="I2093">
        <v>223986</v>
      </c>
      <c r="J2093">
        <v>1007</v>
      </c>
      <c r="K2093">
        <v>5877</v>
      </c>
      <c r="L2093">
        <f>bbdd_Social_Media_Trends[[#This Row],[Likes]]+bbdd_Social_Media_Trends[[#This Row],[Shares]]+bbdd_Social_Media_Trends[[#This Row],[Comments]]</f>
        <v>230870</v>
      </c>
      <c r="M2093">
        <f>bbdd_Social_Media_Trends[[#This Row],[Interactions]]/bbdd_Social_Media_Trends[[#This Row],[Views]]</f>
        <v>0.19666218603644814</v>
      </c>
      <c r="N2093" s="1" t="s">
        <v>29</v>
      </c>
      <c r="O2093" s="4">
        <f t="shared" si="32"/>
        <v>0</v>
      </c>
    </row>
    <row r="2094" spans="1:15">
      <c r="A2094" s="1" t="s">
        <v>2134</v>
      </c>
      <c r="B2094" s="2">
        <v>44927</v>
      </c>
      <c r="C2094" s="13" t="str">
        <f>TEXT(bbdd_Social_Media_Trends[[#This Row],[Post_Date]],"aaaa-mm")</f>
        <v>2023-01</v>
      </c>
      <c r="D2094" s="1" t="s">
        <v>18</v>
      </c>
      <c r="E2094" s="1" t="s">
        <v>39</v>
      </c>
      <c r="F2094" s="1" t="s">
        <v>36</v>
      </c>
      <c r="G2094" s="1" t="s">
        <v>60</v>
      </c>
      <c r="H2094">
        <v>2430472</v>
      </c>
      <c r="I2094">
        <v>83691</v>
      </c>
      <c r="J2094">
        <v>70843</v>
      </c>
      <c r="K2094">
        <v>41634</v>
      </c>
      <c r="L2094">
        <f>bbdd_Social_Media_Trends[[#This Row],[Likes]]+bbdd_Social_Media_Trends[[#This Row],[Shares]]+bbdd_Social_Media_Trends[[#This Row],[Comments]]</f>
        <v>196168</v>
      </c>
      <c r="M2094">
        <f>bbdd_Social_Media_Trends[[#This Row],[Interactions]]/bbdd_Social_Media_Trends[[#This Row],[Views]]</f>
        <v>8.0711894644332455E-2</v>
      </c>
      <c r="N2094" s="1" t="s">
        <v>22</v>
      </c>
      <c r="O2094" s="4">
        <f t="shared" si="32"/>
        <v>0</v>
      </c>
    </row>
    <row r="2095" spans="1:15">
      <c r="A2095" s="1" t="s">
        <v>2135</v>
      </c>
      <c r="B2095" s="2">
        <v>44896</v>
      </c>
      <c r="C2095" s="13" t="str">
        <f>TEXT(bbdd_Social_Media_Trends[[#This Row],[Post_Date]],"aaaa-mm")</f>
        <v>2022-12</v>
      </c>
      <c r="D2095" s="1" t="s">
        <v>18</v>
      </c>
      <c r="E2095" s="1" t="s">
        <v>59</v>
      </c>
      <c r="F2095" s="1" t="s">
        <v>20</v>
      </c>
      <c r="G2095" s="1" t="s">
        <v>60</v>
      </c>
      <c r="H2095">
        <v>3010836</v>
      </c>
      <c r="I2095">
        <v>422269</v>
      </c>
      <c r="J2095">
        <v>58452</v>
      </c>
      <c r="K2095">
        <v>4866</v>
      </c>
      <c r="L2095">
        <f>bbdd_Social_Media_Trends[[#This Row],[Likes]]+bbdd_Social_Media_Trends[[#This Row],[Shares]]+bbdd_Social_Media_Trends[[#This Row],[Comments]]</f>
        <v>485587</v>
      </c>
      <c r="M2095">
        <f>bbdd_Social_Media_Trends[[#This Row],[Interactions]]/bbdd_Social_Media_Trends[[#This Row],[Views]]</f>
        <v>0.16127979072921939</v>
      </c>
      <c r="N2095" s="1" t="s">
        <v>16</v>
      </c>
      <c r="O2095" s="4">
        <f t="shared" si="32"/>
        <v>0</v>
      </c>
    </row>
    <row r="2096" spans="1:15">
      <c r="A2096" s="1" t="s">
        <v>2136</v>
      </c>
      <c r="B2096" s="2">
        <v>44627</v>
      </c>
      <c r="C2096" s="13" t="str">
        <f>TEXT(bbdd_Social_Media_Trends[[#This Row],[Post_Date]],"aaaa-mm")</f>
        <v>2022-03</v>
      </c>
      <c r="D2096" s="1" t="s">
        <v>18</v>
      </c>
      <c r="E2096" s="1" t="s">
        <v>52</v>
      </c>
      <c r="F2096" s="1" t="s">
        <v>47</v>
      </c>
      <c r="G2096" s="1" t="s">
        <v>25</v>
      </c>
      <c r="H2096">
        <v>448051</v>
      </c>
      <c r="I2096">
        <v>256526</v>
      </c>
      <c r="J2096">
        <v>88555</v>
      </c>
      <c r="K2096">
        <v>9475</v>
      </c>
      <c r="L2096">
        <f>bbdd_Social_Media_Trends[[#This Row],[Likes]]+bbdd_Social_Media_Trends[[#This Row],[Shares]]+bbdd_Social_Media_Trends[[#This Row],[Comments]]</f>
        <v>354556</v>
      </c>
      <c r="M2096">
        <f>bbdd_Social_Media_Trends[[#This Row],[Interactions]]/bbdd_Social_Media_Trends[[#This Row],[Views]]</f>
        <v>0.79132955846544251</v>
      </c>
      <c r="N2096" s="1" t="s">
        <v>22</v>
      </c>
      <c r="O2096" s="4">
        <f t="shared" si="32"/>
        <v>0</v>
      </c>
    </row>
    <row r="2097" spans="1:15">
      <c r="A2097" s="1" t="s">
        <v>2137</v>
      </c>
      <c r="B2097" s="2">
        <v>44895</v>
      </c>
      <c r="C2097" s="13" t="str">
        <f>TEXT(bbdd_Social_Media_Trends[[#This Row],[Post_Date]],"aaaa-mm")</f>
        <v>2022-11</v>
      </c>
      <c r="D2097" s="1" t="s">
        <v>12</v>
      </c>
      <c r="E2097" s="1" t="s">
        <v>13</v>
      </c>
      <c r="F2097" s="1" t="s">
        <v>20</v>
      </c>
      <c r="G2097" s="1" t="s">
        <v>50</v>
      </c>
      <c r="H2097">
        <v>94169</v>
      </c>
      <c r="I2097">
        <v>128922</v>
      </c>
      <c r="J2097">
        <v>215</v>
      </c>
      <c r="K2097">
        <v>48847</v>
      </c>
      <c r="L2097">
        <f>bbdd_Social_Media_Trends[[#This Row],[Likes]]+bbdd_Social_Media_Trends[[#This Row],[Shares]]+bbdd_Social_Media_Trends[[#This Row],[Comments]]</f>
        <v>177984</v>
      </c>
      <c r="M2097">
        <f>bbdd_Social_Media_Trends[[#This Row],[Interactions]]/bbdd_Social_Media_Trends[[#This Row],[Views]]</f>
        <v>1.8900487421550616</v>
      </c>
      <c r="N2097" s="1" t="s">
        <v>16</v>
      </c>
      <c r="O2097" s="4">
        <f t="shared" si="32"/>
        <v>0</v>
      </c>
    </row>
    <row r="2098" spans="1:15">
      <c r="A2098" s="1" t="s">
        <v>2138</v>
      </c>
      <c r="B2098" s="2">
        <v>44836</v>
      </c>
      <c r="C2098" s="13" t="str">
        <f>TEXT(bbdd_Social_Media_Trends[[#This Row],[Post_Date]],"aaaa-mm")</f>
        <v>2022-10</v>
      </c>
      <c r="D2098" s="1" t="s">
        <v>12</v>
      </c>
      <c r="E2098" s="1" t="s">
        <v>52</v>
      </c>
      <c r="F2098" s="1" t="s">
        <v>32</v>
      </c>
      <c r="G2098" s="1" t="s">
        <v>25</v>
      </c>
      <c r="H2098">
        <v>3759988</v>
      </c>
      <c r="I2098">
        <v>283295</v>
      </c>
      <c r="J2098">
        <v>67140</v>
      </c>
      <c r="K2098">
        <v>3530</v>
      </c>
      <c r="L2098">
        <f>bbdd_Social_Media_Trends[[#This Row],[Likes]]+bbdd_Social_Media_Trends[[#This Row],[Shares]]+bbdd_Social_Media_Trends[[#This Row],[Comments]]</f>
        <v>353965</v>
      </c>
      <c r="M2098">
        <f>bbdd_Social_Media_Trends[[#This Row],[Interactions]]/bbdd_Social_Media_Trends[[#This Row],[Views]]</f>
        <v>9.4139928106153528E-2</v>
      </c>
      <c r="N2098" s="1" t="s">
        <v>22</v>
      </c>
      <c r="O2098" s="4">
        <f t="shared" si="32"/>
        <v>0</v>
      </c>
    </row>
    <row r="2099" spans="1:15">
      <c r="A2099" s="1" t="s">
        <v>2139</v>
      </c>
      <c r="B2099" s="2">
        <v>45189</v>
      </c>
      <c r="C2099" s="13" t="str">
        <f>TEXT(bbdd_Social_Media_Trends[[#This Row],[Post_Date]],"aaaa-mm")</f>
        <v>2023-09</v>
      </c>
      <c r="D2099" s="1" t="s">
        <v>12</v>
      </c>
      <c r="E2099" s="1" t="s">
        <v>35</v>
      </c>
      <c r="F2099" s="1" t="s">
        <v>41</v>
      </c>
      <c r="G2099" s="1" t="s">
        <v>28</v>
      </c>
      <c r="H2099">
        <v>3003843</v>
      </c>
      <c r="I2099">
        <v>320819</v>
      </c>
      <c r="J2099">
        <v>72442</v>
      </c>
      <c r="K2099">
        <v>1410</v>
      </c>
      <c r="L2099">
        <f>bbdd_Social_Media_Trends[[#This Row],[Likes]]+bbdd_Social_Media_Trends[[#This Row],[Shares]]+bbdd_Social_Media_Trends[[#This Row],[Comments]]</f>
        <v>394671</v>
      </c>
      <c r="M2099">
        <f>bbdd_Social_Media_Trends[[#This Row],[Interactions]]/bbdd_Social_Media_Trends[[#This Row],[Views]]</f>
        <v>0.13138869108671791</v>
      </c>
      <c r="N2099" s="1" t="s">
        <v>16</v>
      </c>
      <c r="O2099" s="4">
        <f t="shared" si="32"/>
        <v>0</v>
      </c>
    </row>
    <row r="2100" spans="1:15">
      <c r="A2100" s="1" t="s">
        <v>2140</v>
      </c>
      <c r="B2100" s="2">
        <v>44580</v>
      </c>
      <c r="C2100" s="13" t="str">
        <f>TEXT(bbdd_Social_Media_Trends[[#This Row],[Post_Date]],"aaaa-mm")</f>
        <v>2022-01</v>
      </c>
      <c r="D2100" s="1" t="s">
        <v>12</v>
      </c>
      <c r="E2100" s="1" t="s">
        <v>52</v>
      </c>
      <c r="F2100" s="1" t="s">
        <v>20</v>
      </c>
      <c r="G2100" s="1" t="s">
        <v>37</v>
      </c>
      <c r="H2100">
        <v>3382006</v>
      </c>
      <c r="I2100">
        <v>410513</v>
      </c>
      <c r="J2100">
        <v>17552</v>
      </c>
      <c r="K2100">
        <v>18639</v>
      </c>
      <c r="L2100">
        <f>bbdd_Social_Media_Trends[[#This Row],[Likes]]+bbdd_Social_Media_Trends[[#This Row],[Shares]]+bbdd_Social_Media_Trends[[#This Row],[Comments]]</f>
        <v>446704</v>
      </c>
      <c r="M2100">
        <f>bbdd_Social_Media_Trends[[#This Row],[Interactions]]/bbdd_Social_Media_Trends[[#This Row],[Views]]</f>
        <v>0.13208255692036028</v>
      </c>
      <c r="N2100" s="1" t="s">
        <v>29</v>
      </c>
      <c r="O2100" s="4">
        <f t="shared" si="32"/>
        <v>0</v>
      </c>
    </row>
    <row r="2101" spans="1:15">
      <c r="A2101" s="1" t="s">
        <v>2141</v>
      </c>
      <c r="B2101" s="2">
        <v>44694</v>
      </c>
      <c r="C2101" s="13" t="str">
        <f>TEXT(bbdd_Social_Media_Trends[[#This Row],[Post_Date]],"aaaa-mm")</f>
        <v>2022-05</v>
      </c>
      <c r="D2101" s="1" t="s">
        <v>18</v>
      </c>
      <c r="E2101" s="1" t="s">
        <v>13</v>
      </c>
      <c r="F2101" s="1" t="s">
        <v>47</v>
      </c>
      <c r="G2101" s="1" t="s">
        <v>15</v>
      </c>
      <c r="H2101">
        <v>2292806</v>
      </c>
      <c r="I2101">
        <v>162800</v>
      </c>
      <c r="J2101">
        <v>30173</v>
      </c>
      <c r="K2101">
        <v>43887</v>
      </c>
      <c r="L2101">
        <f>bbdd_Social_Media_Trends[[#This Row],[Likes]]+bbdd_Social_Media_Trends[[#This Row],[Shares]]+bbdd_Social_Media_Trends[[#This Row],[Comments]]</f>
        <v>236860</v>
      </c>
      <c r="M2101">
        <f>bbdd_Social_Media_Trends[[#This Row],[Interactions]]/bbdd_Social_Media_Trends[[#This Row],[Views]]</f>
        <v>0.10330573105618181</v>
      </c>
      <c r="N2101" s="1" t="s">
        <v>22</v>
      </c>
      <c r="O2101" s="4">
        <f t="shared" si="32"/>
        <v>0</v>
      </c>
    </row>
    <row r="2102" spans="1:15">
      <c r="A2102" s="1" t="s">
        <v>2142</v>
      </c>
      <c r="B2102" s="2">
        <v>44605</v>
      </c>
      <c r="C2102" s="13" t="str">
        <f>TEXT(bbdd_Social_Media_Trends[[#This Row],[Post_Date]],"aaaa-mm")</f>
        <v>2022-02</v>
      </c>
      <c r="D2102" s="1" t="s">
        <v>27</v>
      </c>
      <c r="E2102" s="1" t="s">
        <v>59</v>
      </c>
      <c r="F2102" s="1" t="s">
        <v>47</v>
      </c>
      <c r="G2102" s="1" t="s">
        <v>15</v>
      </c>
      <c r="H2102">
        <v>2635064</v>
      </c>
      <c r="I2102">
        <v>198420</v>
      </c>
      <c r="J2102">
        <v>10257</v>
      </c>
      <c r="K2102">
        <v>2620</v>
      </c>
      <c r="L2102">
        <f>bbdd_Social_Media_Trends[[#This Row],[Likes]]+bbdd_Social_Media_Trends[[#This Row],[Shares]]+bbdd_Social_Media_Trends[[#This Row],[Comments]]</f>
        <v>211297</v>
      </c>
      <c r="M2102">
        <f>bbdd_Social_Media_Trends[[#This Row],[Interactions]]/bbdd_Social_Media_Trends[[#This Row],[Views]]</f>
        <v>8.0186667192903099E-2</v>
      </c>
      <c r="N2102" s="1" t="s">
        <v>29</v>
      </c>
      <c r="O2102" s="4">
        <f t="shared" si="32"/>
        <v>0</v>
      </c>
    </row>
    <row r="2103" spans="1:15">
      <c r="A2103" s="1" t="s">
        <v>2143</v>
      </c>
      <c r="B2103" s="2">
        <v>45028</v>
      </c>
      <c r="C2103" s="13" t="str">
        <f>TEXT(bbdd_Social_Media_Trends[[#This Row],[Post_Date]],"aaaa-mm")</f>
        <v>2023-04</v>
      </c>
      <c r="D2103" s="1" t="s">
        <v>24</v>
      </c>
      <c r="E2103" s="1" t="s">
        <v>49</v>
      </c>
      <c r="F2103" s="1" t="s">
        <v>32</v>
      </c>
      <c r="G2103" s="1" t="s">
        <v>50</v>
      </c>
      <c r="H2103">
        <v>2073534</v>
      </c>
      <c r="I2103">
        <v>409007</v>
      </c>
      <c r="J2103">
        <v>30389</v>
      </c>
      <c r="K2103">
        <v>40273</v>
      </c>
      <c r="L2103">
        <f>bbdd_Social_Media_Trends[[#This Row],[Likes]]+bbdd_Social_Media_Trends[[#This Row],[Shares]]+bbdd_Social_Media_Trends[[#This Row],[Comments]]</f>
        <v>479669</v>
      </c>
      <c r="M2103">
        <f>bbdd_Social_Media_Trends[[#This Row],[Interactions]]/bbdd_Social_Media_Trends[[#This Row],[Views]]</f>
        <v>0.23132921861903397</v>
      </c>
      <c r="N2103" s="1" t="s">
        <v>29</v>
      </c>
      <c r="O2103" s="4">
        <f t="shared" si="32"/>
        <v>0</v>
      </c>
    </row>
    <row r="2104" spans="1:15">
      <c r="A2104" s="1" t="s">
        <v>2144</v>
      </c>
      <c r="B2104" s="2">
        <v>45111</v>
      </c>
      <c r="C2104" s="13" t="str">
        <f>TEXT(bbdd_Social_Media_Trends[[#This Row],[Post_Date]],"aaaa-mm")</f>
        <v>2023-07</v>
      </c>
      <c r="D2104" s="1" t="s">
        <v>12</v>
      </c>
      <c r="E2104" s="1" t="s">
        <v>19</v>
      </c>
      <c r="F2104" s="1" t="s">
        <v>36</v>
      </c>
      <c r="G2104" s="1" t="s">
        <v>37</v>
      </c>
      <c r="H2104">
        <v>3262646</v>
      </c>
      <c r="I2104">
        <v>374397</v>
      </c>
      <c r="J2104">
        <v>6751</v>
      </c>
      <c r="K2104">
        <v>40244</v>
      </c>
      <c r="L2104">
        <f>bbdd_Social_Media_Trends[[#This Row],[Likes]]+bbdd_Social_Media_Trends[[#This Row],[Shares]]+bbdd_Social_Media_Trends[[#This Row],[Comments]]</f>
        <v>421392</v>
      </c>
      <c r="M2104">
        <f>bbdd_Social_Media_Trends[[#This Row],[Interactions]]/bbdd_Social_Media_Trends[[#This Row],[Views]]</f>
        <v>0.12915651897263755</v>
      </c>
      <c r="N2104" s="1" t="s">
        <v>16</v>
      </c>
      <c r="O2104" s="4">
        <f t="shared" si="32"/>
        <v>0</v>
      </c>
    </row>
    <row r="2105" spans="1:15">
      <c r="A2105" s="1" t="s">
        <v>2145</v>
      </c>
      <c r="B2105" s="2">
        <v>44936</v>
      </c>
      <c r="C2105" s="13" t="str">
        <f>TEXT(bbdd_Social_Media_Trends[[#This Row],[Post_Date]],"aaaa-mm")</f>
        <v>2023-01</v>
      </c>
      <c r="D2105" s="1" t="s">
        <v>24</v>
      </c>
      <c r="E2105" s="1" t="s">
        <v>35</v>
      </c>
      <c r="F2105" s="1" t="s">
        <v>20</v>
      </c>
      <c r="G2105" s="1" t="s">
        <v>37</v>
      </c>
      <c r="H2105">
        <v>839182</v>
      </c>
      <c r="I2105">
        <v>195990</v>
      </c>
      <c r="J2105">
        <v>75841</v>
      </c>
      <c r="K2105">
        <v>49010</v>
      </c>
      <c r="L2105">
        <f>bbdd_Social_Media_Trends[[#This Row],[Likes]]+bbdd_Social_Media_Trends[[#This Row],[Shares]]+bbdd_Social_Media_Trends[[#This Row],[Comments]]</f>
        <v>320841</v>
      </c>
      <c r="M2105">
        <f>bbdd_Social_Media_Trends[[#This Row],[Interactions]]/bbdd_Social_Media_Trends[[#This Row],[Views]]</f>
        <v>0.38232588401562473</v>
      </c>
      <c r="N2105" s="1" t="s">
        <v>22</v>
      </c>
      <c r="O2105" s="4">
        <f t="shared" si="32"/>
        <v>0</v>
      </c>
    </row>
    <row r="2106" spans="1:15">
      <c r="A2106" s="1" t="s">
        <v>2146</v>
      </c>
      <c r="B2106" s="2">
        <v>45148</v>
      </c>
      <c r="C2106" s="13" t="str">
        <f>TEXT(bbdd_Social_Media_Trends[[#This Row],[Post_Date]],"aaaa-mm")</f>
        <v>2023-08</v>
      </c>
      <c r="D2106" s="1" t="s">
        <v>12</v>
      </c>
      <c r="E2106" s="1" t="s">
        <v>31</v>
      </c>
      <c r="F2106" s="1" t="s">
        <v>36</v>
      </c>
      <c r="G2106" s="1" t="s">
        <v>25</v>
      </c>
      <c r="H2106">
        <v>4124260</v>
      </c>
      <c r="I2106">
        <v>26004</v>
      </c>
      <c r="J2106">
        <v>93306</v>
      </c>
      <c r="K2106">
        <v>38219</v>
      </c>
      <c r="L2106">
        <f>bbdd_Social_Media_Trends[[#This Row],[Likes]]+bbdd_Social_Media_Trends[[#This Row],[Shares]]+bbdd_Social_Media_Trends[[#This Row],[Comments]]</f>
        <v>157529</v>
      </c>
      <c r="M2106">
        <f>bbdd_Social_Media_Trends[[#This Row],[Interactions]]/bbdd_Social_Media_Trends[[#This Row],[Views]]</f>
        <v>3.8195700562040219E-2</v>
      </c>
      <c r="N2106" s="1" t="s">
        <v>16</v>
      </c>
      <c r="O2106" s="4">
        <f t="shared" si="32"/>
        <v>0</v>
      </c>
    </row>
    <row r="2107" spans="1:15">
      <c r="A2107" s="1" t="s">
        <v>2147</v>
      </c>
      <c r="B2107" s="2">
        <v>44906</v>
      </c>
      <c r="C2107" s="13" t="str">
        <f>TEXT(bbdd_Social_Media_Trends[[#This Row],[Post_Date]],"aaaa-mm")</f>
        <v>2022-12</v>
      </c>
      <c r="D2107" s="1" t="s">
        <v>12</v>
      </c>
      <c r="E2107" s="1" t="s">
        <v>59</v>
      </c>
      <c r="F2107" s="1" t="s">
        <v>32</v>
      </c>
      <c r="G2107" s="1" t="s">
        <v>21</v>
      </c>
      <c r="H2107">
        <v>4979485</v>
      </c>
      <c r="I2107">
        <v>346102</v>
      </c>
      <c r="J2107">
        <v>73812</v>
      </c>
      <c r="K2107">
        <v>44802</v>
      </c>
      <c r="L2107">
        <f>bbdd_Social_Media_Trends[[#This Row],[Likes]]+bbdd_Social_Media_Trends[[#This Row],[Shares]]+bbdd_Social_Media_Trends[[#This Row],[Comments]]</f>
        <v>464716</v>
      </c>
      <c r="M2107">
        <f>bbdd_Social_Media_Trends[[#This Row],[Interactions]]/bbdd_Social_Media_Trends[[#This Row],[Views]]</f>
        <v>9.3326117058290164E-2</v>
      </c>
      <c r="N2107" s="1" t="s">
        <v>16</v>
      </c>
      <c r="O2107" s="4">
        <f t="shared" si="32"/>
        <v>0</v>
      </c>
    </row>
    <row r="2108" spans="1:15">
      <c r="A2108" s="1" t="s">
        <v>2148</v>
      </c>
      <c r="B2108" s="2">
        <v>45009</v>
      </c>
      <c r="C2108" s="13" t="str">
        <f>TEXT(bbdd_Social_Media_Trends[[#This Row],[Post_Date]],"aaaa-mm")</f>
        <v>2023-03</v>
      </c>
      <c r="D2108" s="1" t="s">
        <v>24</v>
      </c>
      <c r="E2108" s="1" t="s">
        <v>31</v>
      </c>
      <c r="F2108" s="1" t="s">
        <v>36</v>
      </c>
      <c r="G2108" s="1" t="s">
        <v>15</v>
      </c>
      <c r="H2108">
        <v>4940565</v>
      </c>
      <c r="I2108">
        <v>326871</v>
      </c>
      <c r="J2108">
        <v>92268</v>
      </c>
      <c r="K2108">
        <v>5785</v>
      </c>
      <c r="L2108">
        <f>bbdd_Social_Media_Trends[[#This Row],[Likes]]+bbdd_Social_Media_Trends[[#This Row],[Shares]]+bbdd_Social_Media_Trends[[#This Row],[Comments]]</f>
        <v>424924</v>
      </c>
      <c r="M2108">
        <f>bbdd_Social_Media_Trends[[#This Row],[Interactions]]/bbdd_Social_Media_Trends[[#This Row],[Views]]</f>
        <v>8.6007167196464368E-2</v>
      </c>
      <c r="N2108" s="1" t="s">
        <v>16</v>
      </c>
      <c r="O2108" s="4">
        <f t="shared" si="32"/>
        <v>0</v>
      </c>
    </row>
    <row r="2109" spans="1:15">
      <c r="A2109" s="1" t="s">
        <v>2149</v>
      </c>
      <c r="B2109" s="2">
        <v>44802</v>
      </c>
      <c r="C2109" s="13" t="str">
        <f>TEXT(bbdd_Social_Media_Trends[[#This Row],[Post_Date]],"aaaa-mm")</f>
        <v>2022-08</v>
      </c>
      <c r="D2109" s="1" t="s">
        <v>27</v>
      </c>
      <c r="E2109" s="1" t="s">
        <v>39</v>
      </c>
      <c r="F2109" s="1" t="s">
        <v>20</v>
      </c>
      <c r="G2109" s="1" t="s">
        <v>37</v>
      </c>
      <c r="H2109">
        <v>3498297</v>
      </c>
      <c r="I2109">
        <v>280997</v>
      </c>
      <c r="J2109">
        <v>67445</v>
      </c>
      <c r="K2109">
        <v>41756</v>
      </c>
      <c r="L2109">
        <f>bbdd_Social_Media_Trends[[#This Row],[Likes]]+bbdd_Social_Media_Trends[[#This Row],[Shares]]+bbdd_Social_Media_Trends[[#This Row],[Comments]]</f>
        <v>390198</v>
      </c>
      <c r="M2109">
        <f>bbdd_Social_Media_Trends[[#This Row],[Interactions]]/bbdd_Social_Media_Trends[[#This Row],[Views]]</f>
        <v>0.11153941474951955</v>
      </c>
      <c r="N2109" s="1" t="s">
        <v>29</v>
      </c>
      <c r="O2109" s="4">
        <f t="shared" si="32"/>
        <v>0</v>
      </c>
    </row>
    <row r="2110" spans="1:15">
      <c r="A2110" s="1" t="s">
        <v>2150</v>
      </c>
      <c r="B2110" s="2">
        <v>44820</v>
      </c>
      <c r="C2110" s="13" t="str">
        <f>TEXT(bbdd_Social_Media_Trends[[#This Row],[Post_Date]],"aaaa-mm")</f>
        <v>2022-09</v>
      </c>
      <c r="D2110" s="1" t="s">
        <v>18</v>
      </c>
      <c r="E2110" s="1" t="s">
        <v>13</v>
      </c>
      <c r="F2110" s="1" t="s">
        <v>14</v>
      </c>
      <c r="G2110" s="1" t="s">
        <v>21</v>
      </c>
      <c r="H2110">
        <v>3886364</v>
      </c>
      <c r="I2110">
        <v>247013</v>
      </c>
      <c r="J2110">
        <v>99313</v>
      </c>
      <c r="K2110">
        <v>15416</v>
      </c>
      <c r="L2110">
        <f>bbdd_Social_Media_Trends[[#This Row],[Likes]]+bbdd_Social_Media_Trends[[#This Row],[Shares]]+bbdd_Social_Media_Trends[[#This Row],[Comments]]</f>
        <v>361742</v>
      </c>
      <c r="M2110">
        <f>bbdd_Social_Media_Trends[[#This Row],[Interactions]]/bbdd_Social_Media_Trends[[#This Row],[Views]]</f>
        <v>9.3079804156275633E-2</v>
      </c>
      <c r="N2110" s="1" t="s">
        <v>16</v>
      </c>
      <c r="O2110" s="4">
        <f t="shared" si="32"/>
        <v>0</v>
      </c>
    </row>
    <row r="2111" spans="1:15">
      <c r="A2111" s="1" t="s">
        <v>2151</v>
      </c>
      <c r="B2111" s="2">
        <v>45165</v>
      </c>
      <c r="C2111" s="13" t="str">
        <f>TEXT(bbdd_Social_Media_Trends[[#This Row],[Post_Date]],"aaaa-mm")</f>
        <v>2023-08</v>
      </c>
      <c r="D2111" s="1" t="s">
        <v>24</v>
      </c>
      <c r="E2111" s="1" t="s">
        <v>49</v>
      </c>
      <c r="F2111" s="1" t="s">
        <v>41</v>
      </c>
      <c r="G2111" s="1" t="s">
        <v>60</v>
      </c>
      <c r="H2111">
        <v>1338312</v>
      </c>
      <c r="I2111">
        <v>264567</v>
      </c>
      <c r="J2111">
        <v>75100</v>
      </c>
      <c r="K2111">
        <v>16361</v>
      </c>
      <c r="L2111">
        <f>bbdd_Social_Media_Trends[[#This Row],[Likes]]+bbdd_Social_Media_Trends[[#This Row],[Shares]]+bbdd_Social_Media_Trends[[#This Row],[Comments]]</f>
        <v>356028</v>
      </c>
      <c r="M2111">
        <f>bbdd_Social_Media_Trends[[#This Row],[Interactions]]/bbdd_Social_Media_Trends[[#This Row],[Views]]</f>
        <v>0.26602765274465145</v>
      </c>
      <c r="N2111" s="1" t="s">
        <v>16</v>
      </c>
      <c r="O2111" s="4">
        <f t="shared" si="32"/>
        <v>0</v>
      </c>
    </row>
    <row r="2112" spans="1:15">
      <c r="A2112" s="1" t="s">
        <v>2152</v>
      </c>
      <c r="B2112" s="2">
        <v>45092</v>
      </c>
      <c r="C2112" s="13" t="str">
        <f>TEXT(bbdd_Social_Media_Trends[[#This Row],[Post_Date]],"aaaa-mm")</f>
        <v>2023-06</v>
      </c>
      <c r="D2112" s="1" t="s">
        <v>12</v>
      </c>
      <c r="E2112" s="1" t="s">
        <v>19</v>
      </c>
      <c r="F2112" s="1" t="s">
        <v>36</v>
      </c>
      <c r="G2112" s="1" t="s">
        <v>25</v>
      </c>
      <c r="H2112">
        <v>4925928</v>
      </c>
      <c r="I2112">
        <v>223449</v>
      </c>
      <c r="J2112">
        <v>71385</v>
      </c>
      <c r="K2112">
        <v>24086</v>
      </c>
      <c r="L2112">
        <f>bbdd_Social_Media_Trends[[#This Row],[Likes]]+bbdd_Social_Media_Trends[[#This Row],[Shares]]+bbdd_Social_Media_Trends[[#This Row],[Comments]]</f>
        <v>318920</v>
      </c>
      <c r="M2112">
        <f>bbdd_Social_Media_Trends[[#This Row],[Interactions]]/bbdd_Social_Media_Trends[[#This Row],[Views]]</f>
        <v>6.4743130634471319E-2</v>
      </c>
      <c r="N2112" s="1" t="s">
        <v>22</v>
      </c>
      <c r="O2112" s="4">
        <f t="shared" si="32"/>
        <v>0</v>
      </c>
    </row>
    <row r="2113" spans="1:15">
      <c r="A2113" s="1" t="s">
        <v>2153</v>
      </c>
      <c r="B2113" s="2">
        <v>45216</v>
      </c>
      <c r="C2113" s="13" t="str">
        <f>TEXT(bbdd_Social_Media_Trends[[#This Row],[Post_Date]],"aaaa-mm")</f>
        <v>2023-10</v>
      </c>
      <c r="D2113" s="1" t="s">
        <v>27</v>
      </c>
      <c r="E2113" s="1" t="s">
        <v>31</v>
      </c>
      <c r="F2113" s="1" t="s">
        <v>32</v>
      </c>
      <c r="G2113" s="1" t="s">
        <v>25</v>
      </c>
      <c r="H2113">
        <v>16410</v>
      </c>
      <c r="I2113">
        <v>88118</v>
      </c>
      <c r="J2113">
        <v>70254</v>
      </c>
      <c r="K2113">
        <v>9681</v>
      </c>
      <c r="L2113">
        <f>bbdd_Social_Media_Trends[[#This Row],[Likes]]+bbdd_Social_Media_Trends[[#This Row],[Shares]]+bbdd_Social_Media_Trends[[#This Row],[Comments]]</f>
        <v>168053</v>
      </c>
      <c r="M2113">
        <f>bbdd_Social_Media_Trends[[#This Row],[Interactions]]/bbdd_Social_Media_Trends[[#This Row],[Views]]</f>
        <v>10.240889701401585</v>
      </c>
      <c r="N2113" s="1" t="s">
        <v>22</v>
      </c>
      <c r="O2113" s="4">
        <f t="shared" si="32"/>
        <v>0</v>
      </c>
    </row>
    <row r="2114" spans="1:15">
      <c r="A2114" s="1" t="s">
        <v>2154</v>
      </c>
      <c r="B2114" s="2">
        <v>45289</v>
      </c>
      <c r="C2114" s="13" t="str">
        <f>TEXT(bbdd_Social_Media_Trends[[#This Row],[Post_Date]],"aaaa-mm")</f>
        <v>2023-12</v>
      </c>
      <c r="D2114" s="1" t="s">
        <v>12</v>
      </c>
      <c r="E2114" s="1" t="s">
        <v>31</v>
      </c>
      <c r="F2114" s="1" t="s">
        <v>41</v>
      </c>
      <c r="G2114" s="1" t="s">
        <v>44</v>
      </c>
      <c r="H2114">
        <v>1778307</v>
      </c>
      <c r="I2114">
        <v>57050</v>
      </c>
      <c r="J2114">
        <v>82609</v>
      </c>
      <c r="K2114">
        <v>28347</v>
      </c>
      <c r="L2114">
        <f>bbdd_Social_Media_Trends[[#This Row],[Likes]]+bbdd_Social_Media_Trends[[#This Row],[Shares]]+bbdd_Social_Media_Trends[[#This Row],[Comments]]</f>
        <v>168006</v>
      </c>
      <c r="M2114">
        <f>bbdd_Social_Media_Trends[[#This Row],[Interactions]]/bbdd_Social_Media_Trends[[#This Row],[Views]]</f>
        <v>9.4475250898748073E-2</v>
      </c>
      <c r="N2114" s="1" t="s">
        <v>22</v>
      </c>
      <c r="O2114" s="4">
        <f t="shared" ref="O2114:O2177" si="33">IF(ISERROR(VLOOKUP(A2114,A2115:A7112,1,FALSE)),0, 1)</f>
        <v>0</v>
      </c>
    </row>
    <row r="2115" spans="1:15">
      <c r="A2115" s="1" t="s">
        <v>2155</v>
      </c>
      <c r="B2115" s="2">
        <v>44872</v>
      </c>
      <c r="C2115" s="13" t="str">
        <f>TEXT(bbdd_Social_Media_Trends[[#This Row],[Post_Date]],"aaaa-mm")</f>
        <v>2022-11</v>
      </c>
      <c r="D2115" s="1" t="s">
        <v>18</v>
      </c>
      <c r="E2115" s="1" t="s">
        <v>13</v>
      </c>
      <c r="F2115" s="1" t="s">
        <v>20</v>
      </c>
      <c r="G2115" s="1" t="s">
        <v>21</v>
      </c>
      <c r="H2115">
        <v>3692069</v>
      </c>
      <c r="I2115">
        <v>182095</v>
      </c>
      <c r="J2115">
        <v>72323</v>
      </c>
      <c r="K2115">
        <v>13292</v>
      </c>
      <c r="L2115">
        <f>bbdd_Social_Media_Trends[[#This Row],[Likes]]+bbdd_Social_Media_Trends[[#This Row],[Shares]]+bbdd_Social_Media_Trends[[#This Row],[Comments]]</f>
        <v>267710</v>
      </c>
      <c r="M2115">
        <f>bbdd_Social_Media_Trends[[#This Row],[Interactions]]/bbdd_Social_Media_Trends[[#This Row],[Views]]</f>
        <v>7.250947910236781E-2</v>
      </c>
      <c r="N2115" s="1" t="s">
        <v>22</v>
      </c>
      <c r="O2115" s="4">
        <f t="shared" si="33"/>
        <v>0</v>
      </c>
    </row>
    <row r="2116" spans="1:15">
      <c r="A2116" s="1" t="s">
        <v>2156</v>
      </c>
      <c r="B2116" s="2">
        <v>45159</v>
      </c>
      <c r="C2116" s="13" t="str">
        <f>TEXT(bbdd_Social_Media_Trends[[#This Row],[Post_Date]],"aaaa-mm")</f>
        <v>2023-08</v>
      </c>
      <c r="D2116" s="1" t="s">
        <v>27</v>
      </c>
      <c r="E2116" s="1" t="s">
        <v>59</v>
      </c>
      <c r="F2116" s="1" t="s">
        <v>32</v>
      </c>
      <c r="G2116" s="1" t="s">
        <v>50</v>
      </c>
      <c r="H2116">
        <v>2408155</v>
      </c>
      <c r="I2116">
        <v>331242</v>
      </c>
      <c r="J2116">
        <v>45520</v>
      </c>
      <c r="K2116">
        <v>30152</v>
      </c>
      <c r="L2116">
        <f>bbdd_Social_Media_Trends[[#This Row],[Likes]]+bbdd_Social_Media_Trends[[#This Row],[Shares]]+bbdd_Social_Media_Trends[[#This Row],[Comments]]</f>
        <v>406914</v>
      </c>
      <c r="M2116">
        <f>bbdd_Social_Media_Trends[[#This Row],[Interactions]]/bbdd_Social_Media_Trends[[#This Row],[Views]]</f>
        <v>0.16897334266274389</v>
      </c>
      <c r="N2116" s="1" t="s">
        <v>29</v>
      </c>
      <c r="O2116" s="4">
        <f t="shared" si="33"/>
        <v>0</v>
      </c>
    </row>
    <row r="2117" spans="1:15">
      <c r="A2117" s="1" t="s">
        <v>2157</v>
      </c>
      <c r="B2117" s="2">
        <v>45083</v>
      </c>
      <c r="C2117" s="13" t="str">
        <f>TEXT(bbdd_Social_Media_Trends[[#This Row],[Post_Date]],"aaaa-mm")</f>
        <v>2023-06</v>
      </c>
      <c r="D2117" s="1" t="s">
        <v>24</v>
      </c>
      <c r="E2117" s="1" t="s">
        <v>19</v>
      </c>
      <c r="F2117" s="1" t="s">
        <v>47</v>
      </c>
      <c r="G2117" s="1" t="s">
        <v>21</v>
      </c>
      <c r="H2117">
        <v>1338230</v>
      </c>
      <c r="I2117">
        <v>350566</v>
      </c>
      <c r="J2117">
        <v>75830</v>
      </c>
      <c r="K2117">
        <v>44606</v>
      </c>
      <c r="L2117">
        <f>bbdd_Social_Media_Trends[[#This Row],[Likes]]+bbdd_Social_Media_Trends[[#This Row],[Shares]]+bbdd_Social_Media_Trends[[#This Row],[Comments]]</f>
        <v>471002</v>
      </c>
      <c r="M2117">
        <f>bbdd_Social_Media_Trends[[#This Row],[Interactions]]/bbdd_Social_Media_Trends[[#This Row],[Views]]</f>
        <v>0.35195893082653951</v>
      </c>
      <c r="N2117" s="1" t="s">
        <v>29</v>
      </c>
      <c r="O2117" s="4">
        <f t="shared" si="33"/>
        <v>0</v>
      </c>
    </row>
    <row r="2118" spans="1:15">
      <c r="A2118" s="1" t="s">
        <v>2158</v>
      </c>
      <c r="B2118" s="2">
        <v>44717</v>
      </c>
      <c r="C2118" s="13" t="str">
        <f>TEXT(bbdd_Social_Media_Trends[[#This Row],[Post_Date]],"aaaa-mm")</f>
        <v>2022-06</v>
      </c>
      <c r="D2118" s="1" t="s">
        <v>24</v>
      </c>
      <c r="E2118" s="1" t="s">
        <v>39</v>
      </c>
      <c r="F2118" s="1" t="s">
        <v>14</v>
      </c>
      <c r="G2118" s="1" t="s">
        <v>44</v>
      </c>
      <c r="H2118">
        <v>3252632</v>
      </c>
      <c r="I2118">
        <v>398969</v>
      </c>
      <c r="J2118">
        <v>85010</v>
      </c>
      <c r="K2118">
        <v>22720</v>
      </c>
      <c r="L2118">
        <f>bbdd_Social_Media_Trends[[#This Row],[Likes]]+bbdd_Social_Media_Trends[[#This Row],[Shares]]+bbdd_Social_Media_Trends[[#This Row],[Comments]]</f>
        <v>506699</v>
      </c>
      <c r="M2118">
        <f>bbdd_Social_Media_Trends[[#This Row],[Interactions]]/bbdd_Social_Media_Trends[[#This Row],[Views]]</f>
        <v>0.15578122578883807</v>
      </c>
      <c r="N2118" s="1" t="s">
        <v>29</v>
      </c>
      <c r="O2118" s="4">
        <f t="shared" si="33"/>
        <v>0</v>
      </c>
    </row>
    <row r="2119" spans="1:15">
      <c r="A2119" s="1" t="s">
        <v>2159</v>
      </c>
      <c r="B2119" s="2">
        <v>44706</v>
      </c>
      <c r="C2119" s="13" t="str">
        <f>TEXT(bbdd_Social_Media_Trends[[#This Row],[Post_Date]],"aaaa-mm")</f>
        <v>2022-05</v>
      </c>
      <c r="D2119" s="1" t="s">
        <v>18</v>
      </c>
      <c r="E2119" s="1" t="s">
        <v>57</v>
      </c>
      <c r="F2119" s="1" t="s">
        <v>32</v>
      </c>
      <c r="G2119" s="1" t="s">
        <v>60</v>
      </c>
      <c r="H2119">
        <v>2800983</v>
      </c>
      <c r="I2119">
        <v>294183</v>
      </c>
      <c r="J2119">
        <v>6110</v>
      </c>
      <c r="K2119">
        <v>21898</v>
      </c>
      <c r="L2119">
        <f>bbdd_Social_Media_Trends[[#This Row],[Likes]]+bbdd_Social_Media_Trends[[#This Row],[Shares]]+bbdd_Social_Media_Trends[[#This Row],[Comments]]</f>
        <v>322191</v>
      </c>
      <c r="M2119">
        <f>bbdd_Social_Media_Trends[[#This Row],[Interactions]]/bbdd_Social_Media_Trends[[#This Row],[Views]]</f>
        <v>0.1150278313006541</v>
      </c>
      <c r="N2119" s="1" t="s">
        <v>29</v>
      </c>
      <c r="O2119" s="4">
        <f t="shared" si="33"/>
        <v>0</v>
      </c>
    </row>
    <row r="2120" spans="1:15">
      <c r="A2120" s="1" t="s">
        <v>2160</v>
      </c>
      <c r="B2120" s="2">
        <v>45105</v>
      </c>
      <c r="C2120" s="13" t="str">
        <f>TEXT(bbdd_Social_Media_Trends[[#This Row],[Post_Date]],"aaaa-mm")</f>
        <v>2023-06</v>
      </c>
      <c r="D2120" s="1" t="s">
        <v>24</v>
      </c>
      <c r="E2120" s="1" t="s">
        <v>52</v>
      </c>
      <c r="F2120" s="1" t="s">
        <v>32</v>
      </c>
      <c r="G2120" s="1" t="s">
        <v>21</v>
      </c>
      <c r="H2120">
        <v>1191790</v>
      </c>
      <c r="I2120">
        <v>18070</v>
      </c>
      <c r="J2120">
        <v>38513</v>
      </c>
      <c r="K2120">
        <v>39735</v>
      </c>
      <c r="L2120">
        <f>bbdd_Social_Media_Trends[[#This Row],[Likes]]+bbdd_Social_Media_Trends[[#This Row],[Shares]]+bbdd_Social_Media_Trends[[#This Row],[Comments]]</f>
        <v>96318</v>
      </c>
      <c r="M2120">
        <f>bbdd_Social_Media_Trends[[#This Row],[Interactions]]/bbdd_Social_Media_Trends[[#This Row],[Views]]</f>
        <v>8.0817929333187891E-2</v>
      </c>
      <c r="N2120" s="1" t="s">
        <v>16</v>
      </c>
      <c r="O2120" s="4">
        <f t="shared" si="33"/>
        <v>0</v>
      </c>
    </row>
    <row r="2121" spans="1:15">
      <c r="A2121" s="1" t="s">
        <v>2161</v>
      </c>
      <c r="B2121" s="2">
        <v>44712</v>
      </c>
      <c r="C2121" s="13" t="str">
        <f>TEXT(bbdd_Social_Media_Trends[[#This Row],[Post_Date]],"aaaa-mm")</f>
        <v>2022-05</v>
      </c>
      <c r="D2121" s="1" t="s">
        <v>12</v>
      </c>
      <c r="E2121" s="1" t="s">
        <v>59</v>
      </c>
      <c r="F2121" s="1" t="s">
        <v>14</v>
      </c>
      <c r="G2121" s="1" t="s">
        <v>28</v>
      </c>
      <c r="H2121">
        <v>932583</v>
      </c>
      <c r="I2121">
        <v>243874</v>
      </c>
      <c r="J2121">
        <v>61449</v>
      </c>
      <c r="K2121">
        <v>31026</v>
      </c>
      <c r="L2121">
        <f>bbdd_Social_Media_Trends[[#This Row],[Likes]]+bbdd_Social_Media_Trends[[#This Row],[Shares]]+bbdd_Social_Media_Trends[[#This Row],[Comments]]</f>
        <v>336349</v>
      </c>
      <c r="M2121">
        <f>bbdd_Social_Media_Trends[[#This Row],[Interactions]]/bbdd_Social_Media_Trends[[#This Row],[Views]]</f>
        <v>0.36066387656648258</v>
      </c>
      <c r="N2121" s="1" t="s">
        <v>29</v>
      </c>
      <c r="O2121" s="4">
        <f t="shared" si="33"/>
        <v>0</v>
      </c>
    </row>
    <row r="2122" spans="1:15">
      <c r="A2122" s="1" t="s">
        <v>2162</v>
      </c>
      <c r="B2122" s="2">
        <v>44870</v>
      </c>
      <c r="C2122" s="13" t="str">
        <f>TEXT(bbdd_Social_Media_Trends[[#This Row],[Post_Date]],"aaaa-mm")</f>
        <v>2022-11</v>
      </c>
      <c r="D2122" s="1" t="s">
        <v>24</v>
      </c>
      <c r="E2122" s="1" t="s">
        <v>13</v>
      </c>
      <c r="F2122" s="1" t="s">
        <v>14</v>
      </c>
      <c r="G2122" s="1" t="s">
        <v>60</v>
      </c>
      <c r="H2122">
        <v>2088610</v>
      </c>
      <c r="I2122">
        <v>416340</v>
      </c>
      <c r="J2122">
        <v>73103</v>
      </c>
      <c r="K2122">
        <v>8029</v>
      </c>
      <c r="L2122">
        <f>bbdd_Social_Media_Trends[[#This Row],[Likes]]+bbdd_Social_Media_Trends[[#This Row],[Shares]]+bbdd_Social_Media_Trends[[#This Row],[Comments]]</f>
        <v>497472</v>
      </c>
      <c r="M2122">
        <f>bbdd_Social_Media_Trends[[#This Row],[Interactions]]/bbdd_Social_Media_Trends[[#This Row],[Views]]</f>
        <v>0.2381832893646971</v>
      </c>
      <c r="N2122" s="1" t="s">
        <v>29</v>
      </c>
      <c r="O2122" s="4">
        <f t="shared" si="33"/>
        <v>0</v>
      </c>
    </row>
    <row r="2123" spans="1:15">
      <c r="A2123" s="1" t="s">
        <v>2163</v>
      </c>
      <c r="B2123" s="2">
        <v>44774</v>
      </c>
      <c r="C2123" s="13" t="str">
        <f>TEXT(bbdd_Social_Media_Trends[[#This Row],[Post_Date]],"aaaa-mm")</f>
        <v>2022-08</v>
      </c>
      <c r="D2123" s="1" t="s">
        <v>18</v>
      </c>
      <c r="E2123" s="1" t="s">
        <v>59</v>
      </c>
      <c r="F2123" s="1" t="s">
        <v>47</v>
      </c>
      <c r="G2123" s="1" t="s">
        <v>15</v>
      </c>
      <c r="H2123">
        <v>2975538</v>
      </c>
      <c r="I2123">
        <v>428206</v>
      </c>
      <c r="J2123">
        <v>273</v>
      </c>
      <c r="K2123">
        <v>5526</v>
      </c>
      <c r="L2123">
        <f>bbdd_Social_Media_Trends[[#This Row],[Likes]]+bbdd_Social_Media_Trends[[#This Row],[Shares]]+bbdd_Social_Media_Trends[[#This Row],[Comments]]</f>
        <v>434005</v>
      </c>
      <c r="M2123">
        <f>bbdd_Social_Media_Trends[[#This Row],[Interactions]]/bbdd_Social_Media_Trends[[#This Row],[Views]]</f>
        <v>0.14585765666578615</v>
      </c>
      <c r="N2123" s="1" t="s">
        <v>29</v>
      </c>
      <c r="O2123" s="4">
        <f t="shared" si="33"/>
        <v>0</v>
      </c>
    </row>
    <row r="2124" spans="1:15">
      <c r="A2124" s="1" t="s">
        <v>2164</v>
      </c>
      <c r="B2124" s="2">
        <v>45289</v>
      </c>
      <c r="C2124" s="13" t="str">
        <f>TEXT(bbdd_Social_Media_Trends[[#This Row],[Post_Date]],"aaaa-mm")</f>
        <v>2023-12</v>
      </c>
      <c r="D2124" s="1" t="s">
        <v>18</v>
      </c>
      <c r="E2124" s="1" t="s">
        <v>39</v>
      </c>
      <c r="F2124" s="1" t="s">
        <v>20</v>
      </c>
      <c r="G2124" s="1" t="s">
        <v>21</v>
      </c>
      <c r="H2124">
        <v>1518636</v>
      </c>
      <c r="I2124">
        <v>419030</v>
      </c>
      <c r="J2124">
        <v>5094</v>
      </c>
      <c r="K2124">
        <v>14494</v>
      </c>
      <c r="L2124">
        <f>bbdd_Social_Media_Trends[[#This Row],[Likes]]+bbdd_Social_Media_Trends[[#This Row],[Shares]]+bbdd_Social_Media_Trends[[#This Row],[Comments]]</f>
        <v>438618</v>
      </c>
      <c r="M2124">
        <f>bbdd_Social_Media_Trends[[#This Row],[Interactions]]/bbdd_Social_Media_Trends[[#This Row],[Views]]</f>
        <v>0.28882365491138101</v>
      </c>
      <c r="N2124" s="1" t="s">
        <v>22</v>
      </c>
      <c r="O2124" s="4">
        <f t="shared" si="33"/>
        <v>0</v>
      </c>
    </row>
    <row r="2125" spans="1:15">
      <c r="A2125" s="1" t="s">
        <v>2165</v>
      </c>
      <c r="B2125" s="2">
        <v>44586</v>
      </c>
      <c r="C2125" s="13" t="str">
        <f>TEXT(bbdd_Social_Media_Trends[[#This Row],[Post_Date]],"aaaa-mm")</f>
        <v>2022-01</v>
      </c>
      <c r="D2125" s="1" t="s">
        <v>12</v>
      </c>
      <c r="E2125" s="1" t="s">
        <v>13</v>
      </c>
      <c r="F2125" s="1" t="s">
        <v>32</v>
      </c>
      <c r="G2125" s="1" t="s">
        <v>15</v>
      </c>
      <c r="H2125">
        <v>912055</v>
      </c>
      <c r="I2125">
        <v>363839</v>
      </c>
      <c r="J2125">
        <v>15376</v>
      </c>
      <c r="K2125">
        <v>24499</v>
      </c>
      <c r="L2125">
        <f>bbdd_Social_Media_Trends[[#This Row],[Likes]]+bbdd_Social_Media_Trends[[#This Row],[Shares]]+bbdd_Social_Media_Trends[[#This Row],[Comments]]</f>
        <v>403714</v>
      </c>
      <c r="M2125">
        <f>bbdd_Social_Media_Trends[[#This Row],[Interactions]]/bbdd_Social_Media_Trends[[#This Row],[Views]]</f>
        <v>0.4426421652202992</v>
      </c>
      <c r="N2125" s="1" t="s">
        <v>22</v>
      </c>
      <c r="O2125" s="4">
        <f t="shared" si="33"/>
        <v>0</v>
      </c>
    </row>
    <row r="2126" spans="1:15">
      <c r="A2126" s="1" t="s">
        <v>2166</v>
      </c>
      <c r="B2126" s="2">
        <v>44772</v>
      </c>
      <c r="C2126" s="13" t="str">
        <f>TEXT(bbdd_Social_Media_Trends[[#This Row],[Post_Date]],"aaaa-mm")</f>
        <v>2022-07</v>
      </c>
      <c r="D2126" s="1" t="s">
        <v>18</v>
      </c>
      <c r="E2126" s="1" t="s">
        <v>49</v>
      </c>
      <c r="F2126" s="1" t="s">
        <v>41</v>
      </c>
      <c r="G2126" s="1" t="s">
        <v>60</v>
      </c>
      <c r="H2126">
        <v>812313</v>
      </c>
      <c r="I2126">
        <v>84212</v>
      </c>
      <c r="J2126">
        <v>67698</v>
      </c>
      <c r="K2126">
        <v>12732</v>
      </c>
      <c r="L2126">
        <f>bbdd_Social_Media_Trends[[#This Row],[Likes]]+bbdd_Social_Media_Trends[[#This Row],[Shares]]+bbdd_Social_Media_Trends[[#This Row],[Comments]]</f>
        <v>164642</v>
      </c>
      <c r="M2126">
        <f>bbdd_Social_Media_Trends[[#This Row],[Interactions]]/bbdd_Social_Media_Trends[[#This Row],[Views]]</f>
        <v>0.20268295595417038</v>
      </c>
      <c r="N2126" s="1" t="s">
        <v>22</v>
      </c>
      <c r="O2126" s="4">
        <f t="shared" si="33"/>
        <v>0</v>
      </c>
    </row>
    <row r="2127" spans="1:15">
      <c r="A2127" s="1" t="s">
        <v>2167</v>
      </c>
      <c r="B2127" s="2">
        <v>44621</v>
      </c>
      <c r="C2127" s="13" t="str">
        <f>TEXT(bbdd_Social_Media_Trends[[#This Row],[Post_Date]],"aaaa-mm")</f>
        <v>2022-03</v>
      </c>
      <c r="D2127" s="1" t="s">
        <v>27</v>
      </c>
      <c r="E2127" s="1" t="s">
        <v>59</v>
      </c>
      <c r="F2127" s="1" t="s">
        <v>20</v>
      </c>
      <c r="G2127" s="1" t="s">
        <v>60</v>
      </c>
      <c r="H2127">
        <v>2367290</v>
      </c>
      <c r="I2127">
        <v>417154</v>
      </c>
      <c r="J2127">
        <v>30197</v>
      </c>
      <c r="K2127">
        <v>40668</v>
      </c>
      <c r="L2127">
        <f>bbdd_Social_Media_Trends[[#This Row],[Likes]]+bbdd_Social_Media_Trends[[#This Row],[Shares]]+bbdd_Social_Media_Trends[[#This Row],[Comments]]</f>
        <v>488019</v>
      </c>
      <c r="M2127">
        <f>bbdd_Social_Media_Trends[[#This Row],[Interactions]]/bbdd_Social_Media_Trends[[#This Row],[Views]]</f>
        <v>0.20615091518149445</v>
      </c>
      <c r="N2127" s="1" t="s">
        <v>29</v>
      </c>
      <c r="O2127" s="4">
        <f t="shared" si="33"/>
        <v>0</v>
      </c>
    </row>
    <row r="2128" spans="1:15">
      <c r="A2128" s="1" t="s">
        <v>2168</v>
      </c>
      <c r="B2128" s="2">
        <v>44565</v>
      </c>
      <c r="C2128" s="13" t="str">
        <f>TEXT(bbdd_Social_Media_Trends[[#This Row],[Post_Date]],"aaaa-mm")</f>
        <v>2022-01</v>
      </c>
      <c r="D2128" s="1" t="s">
        <v>24</v>
      </c>
      <c r="E2128" s="1" t="s">
        <v>57</v>
      </c>
      <c r="F2128" s="1" t="s">
        <v>47</v>
      </c>
      <c r="G2128" s="1" t="s">
        <v>28</v>
      </c>
      <c r="H2128">
        <v>802693</v>
      </c>
      <c r="I2128">
        <v>337801</v>
      </c>
      <c r="J2128">
        <v>95338</v>
      </c>
      <c r="K2128">
        <v>43967</v>
      </c>
      <c r="L2128">
        <f>bbdd_Social_Media_Trends[[#This Row],[Likes]]+bbdd_Social_Media_Trends[[#This Row],[Shares]]+bbdd_Social_Media_Trends[[#This Row],[Comments]]</f>
        <v>477106</v>
      </c>
      <c r="M2128">
        <f>bbdd_Social_Media_Trends[[#This Row],[Interactions]]/bbdd_Social_Media_Trends[[#This Row],[Views]]</f>
        <v>0.59438166272784243</v>
      </c>
      <c r="N2128" s="1" t="s">
        <v>29</v>
      </c>
      <c r="O2128" s="4">
        <f t="shared" si="33"/>
        <v>0</v>
      </c>
    </row>
    <row r="2129" spans="1:15">
      <c r="A2129" s="1" t="s">
        <v>2169</v>
      </c>
      <c r="B2129" s="2">
        <v>44712</v>
      </c>
      <c r="C2129" s="13" t="str">
        <f>TEXT(bbdd_Social_Media_Trends[[#This Row],[Post_Date]],"aaaa-mm")</f>
        <v>2022-05</v>
      </c>
      <c r="D2129" s="1" t="s">
        <v>12</v>
      </c>
      <c r="E2129" s="1" t="s">
        <v>46</v>
      </c>
      <c r="F2129" s="1" t="s">
        <v>32</v>
      </c>
      <c r="G2129" s="1" t="s">
        <v>15</v>
      </c>
      <c r="H2129">
        <v>1883707</v>
      </c>
      <c r="I2129">
        <v>129899</v>
      </c>
      <c r="J2129">
        <v>15872</v>
      </c>
      <c r="K2129">
        <v>30639</v>
      </c>
      <c r="L2129">
        <f>bbdd_Social_Media_Trends[[#This Row],[Likes]]+bbdd_Social_Media_Trends[[#This Row],[Shares]]+bbdd_Social_Media_Trends[[#This Row],[Comments]]</f>
        <v>176410</v>
      </c>
      <c r="M2129">
        <f>bbdd_Social_Media_Trends[[#This Row],[Interactions]]/bbdd_Social_Media_Trends[[#This Row],[Views]]</f>
        <v>9.365044563724613E-2</v>
      </c>
      <c r="N2129" s="1" t="s">
        <v>22</v>
      </c>
      <c r="O2129" s="4">
        <f t="shared" si="33"/>
        <v>0</v>
      </c>
    </row>
    <row r="2130" spans="1:15">
      <c r="A2130" s="1" t="s">
        <v>2170</v>
      </c>
      <c r="B2130" s="2">
        <v>44833</v>
      </c>
      <c r="C2130" s="13" t="str">
        <f>TEXT(bbdd_Social_Media_Trends[[#This Row],[Post_Date]],"aaaa-mm")</f>
        <v>2022-09</v>
      </c>
      <c r="D2130" s="1" t="s">
        <v>12</v>
      </c>
      <c r="E2130" s="1" t="s">
        <v>49</v>
      </c>
      <c r="F2130" s="1" t="s">
        <v>41</v>
      </c>
      <c r="G2130" s="1" t="s">
        <v>50</v>
      </c>
      <c r="H2130">
        <v>1274494</v>
      </c>
      <c r="I2130">
        <v>317324</v>
      </c>
      <c r="J2130">
        <v>32727</v>
      </c>
      <c r="K2130">
        <v>21300</v>
      </c>
      <c r="L2130">
        <f>bbdd_Social_Media_Trends[[#This Row],[Likes]]+bbdd_Social_Media_Trends[[#This Row],[Shares]]+bbdd_Social_Media_Trends[[#This Row],[Comments]]</f>
        <v>371351</v>
      </c>
      <c r="M2130">
        <f>bbdd_Social_Media_Trends[[#This Row],[Interactions]]/bbdd_Social_Media_Trends[[#This Row],[Views]]</f>
        <v>0.29137132069668431</v>
      </c>
      <c r="N2130" s="1" t="s">
        <v>16</v>
      </c>
      <c r="O2130" s="4">
        <f t="shared" si="33"/>
        <v>0</v>
      </c>
    </row>
    <row r="2131" spans="1:15">
      <c r="A2131" s="1" t="s">
        <v>2171</v>
      </c>
      <c r="B2131" s="2">
        <v>44775</v>
      </c>
      <c r="C2131" s="13" t="str">
        <f>TEXT(bbdd_Social_Media_Trends[[#This Row],[Post_Date]],"aaaa-mm")</f>
        <v>2022-08</v>
      </c>
      <c r="D2131" s="1" t="s">
        <v>27</v>
      </c>
      <c r="E2131" s="1" t="s">
        <v>46</v>
      </c>
      <c r="F2131" s="1" t="s">
        <v>14</v>
      </c>
      <c r="G2131" s="1" t="s">
        <v>50</v>
      </c>
      <c r="H2131">
        <v>1152050</v>
      </c>
      <c r="I2131">
        <v>57749</v>
      </c>
      <c r="J2131">
        <v>49408</v>
      </c>
      <c r="K2131">
        <v>17292</v>
      </c>
      <c r="L2131">
        <f>bbdd_Social_Media_Trends[[#This Row],[Likes]]+bbdd_Social_Media_Trends[[#This Row],[Shares]]+bbdd_Social_Media_Trends[[#This Row],[Comments]]</f>
        <v>124449</v>
      </c>
      <c r="M2131">
        <f>bbdd_Social_Media_Trends[[#This Row],[Interactions]]/bbdd_Social_Media_Trends[[#This Row],[Views]]</f>
        <v>0.10802395729352024</v>
      </c>
      <c r="N2131" s="1" t="s">
        <v>29</v>
      </c>
      <c r="O2131" s="4">
        <f t="shared" si="33"/>
        <v>0</v>
      </c>
    </row>
    <row r="2132" spans="1:15">
      <c r="A2132" s="1" t="s">
        <v>2172</v>
      </c>
      <c r="B2132" s="2">
        <v>44901</v>
      </c>
      <c r="C2132" s="13" t="str">
        <f>TEXT(bbdd_Social_Media_Trends[[#This Row],[Post_Date]],"aaaa-mm")</f>
        <v>2022-12</v>
      </c>
      <c r="D2132" s="1" t="s">
        <v>12</v>
      </c>
      <c r="E2132" s="1" t="s">
        <v>52</v>
      </c>
      <c r="F2132" s="1" t="s">
        <v>32</v>
      </c>
      <c r="G2132" s="1" t="s">
        <v>15</v>
      </c>
      <c r="H2132">
        <v>2757579</v>
      </c>
      <c r="I2132">
        <v>463841</v>
      </c>
      <c r="J2132">
        <v>73343</v>
      </c>
      <c r="K2132">
        <v>31447</v>
      </c>
      <c r="L2132">
        <f>bbdd_Social_Media_Trends[[#This Row],[Likes]]+bbdd_Social_Media_Trends[[#This Row],[Shares]]+bbdd_Social_Media_Trends[[#This Row],[Comments]]</f>
        <v>568631</v>
      </c>
      <c r="M2132">
        <f>bbdd_Social_Media_Trends[[#This Row],[Interactions]]/bbdd_Social_Media_Trends[[#This Row],[Views]]</f>
        <v>0.20620660369113633</v>
      </c>
      <c r="N2132" s="1" t="s">
        <v>29</v>
      </c>
      <c r="O2132" s="4">
        <f t="shared" si="33"/>
        <v>0</v>
      </c>
    </row>
    <row r="2133" spans="1:15">
      <c r="A2133" s="1" t="s">
        <v>2173</v>
      </c>
      <c r="B2133" s="2">
        <v>44586</v>
      </c>
      <c r="C2133" s="13" t="str">
        <f>TEXT(bbdd_Social_Media_Trends[[#This Row],[Post_Date]],"aaaa-mm")</f>
        <v>2022-01</v>
      </c>
      <c r="D2133" s="1" t="s">
        <v>12</v>
      </c>
      <c r="E2133" s="1" t="s">
        <v>19</v>
      </c>
      <c r="F2133" s="1" t="s">
        <v>32</v>
      </c>
      <c r="G2133" s="1" t="s">
        <v>37</v>
      </c>
      <c r="H2133">
        <v>1816648</v>
      </c>
      <c r="I2133">
        <v>16624</v>
      </c>
      <c r="J2133">
        <v>67249</v>
      </c>
      <c r="K2133">
        <v>37672</v>
      </c>
      <c r="L2133">
        <f>bbdd_Social_Media_Trends[[#This Row],[Likes]]+bbdd_Social_Media_Trends[[#This Row],[Shares]]+bbdd_Social_Media_Trends[[#This Row],[Comments]]</f>
        <v>121545</v>
      </c>
      <c r="M2133">
        <f>bbdd_Social_Media_Trends[[#This Row],[Interactions]]/bbdd_Social_Media_Trends[[#This Row],[Views]]</f>
        <v>6.6906192063624872E-2</v>
      </c>
      <c r="N2133" s="1" t="s">
        <v>16</v>
      </c>
      <c r="O2133" s="4">
        <f t="shared" si="33"/>
        <v>0</v>
      </c>
    </row>
    <row r="2134" spans="1:15">
      <c r="A2134" s="1" t="s">
        <v>2174</v>
      </c>
      <c r="B2134" s="2">
        <v>44957</v>
      </c>
      <c r="C2134" s="13" t="str">
        <f>TEXT(bbdd_Social_Media_Trends[[#This Row],[Post_Date]],"aaaa-mm")</f>
        <v>2023-01</v>
      </c>
      <c r="D2134" s="1" t="s">
        <v>12</v>
      </c>
      <c r="E2134" s="1" t="s">
        <v>19</v>
      </c>
      <c r="F2134" s="1" t="s">
        <v>36</v>
      </c>
      <c r="G2134" s="1" t="s">
        <v>21</v>
      </c>
      <c r="H2134">
        <v>4016595</v>
      </c>
      <c r="I2134">
        <v>201094</v>
      </c>
      <c r="J2134">
        <v>92285</v>
      </c>
      <c r="K2134">
        <v>20196</v>
      </c>
      <c r="L2134">
        <f>bbdd_Social_Media_Trends[[#This Row],[Likes]]+bbdd_Social_Media_Trends[[#This Row],[Shares]]+bbdd_Social_Media_Trends[[#This Row],[Comments]]</f>
        <v>313575</v>
      </c>
      <c r="M2134">
        <f>bbdd_Social_Media_Trends[[#This Row],[Interactions]]/bbdd_Social_Media_Trends[[#This Row],[Views]]</f>
        <v>7.8069857677958571E-2</v>
      </c>
      <c r="N2134" s="1" t="s">
        <v>22</v>
      </c>
      <c r="O2134" s="4">
        <f t="shared" si="33"/>
        <v>0</v>
      </c>
    </row>
    <row r="2135" spans="1:15">
      <c r="A2135" s="1" t="s">
        <v>2175</v>
      </c>
      <c r="B2135" s="2">
        <v>44994</v>
      </c>
      <c r="C2135" s="13" t="str">
        <f>TEXT(bbdd_Social_Media_Trends[[#This Row],[Post_Date]],"aaaa-mm")</f>
        <v>2023-03</v>
      </c>
      <c r="D2135" s="1" t="s">
        <v>18</v>
      </c>
      <c r="E2135" s="1" t="s">
        <v>35</v>
      </c>
      <c r="F2135" s="1" t="s">
        <v>20</v>
      </c>
      <c r="G2135" s="1" t="s">
        <v>25</v>
      </c>
      <c r="H2135">
        <v>3685642</v>
      </c>
      <c r="I2135">
        <v>89680</v>
      </c>
      <c r="J2135">
        <v>72848</v>
      </c>
      <c r="K2135">
        <v>26621</v>
      </c>
      <c r="L2135">
        <f>bbdd_Social_Media_Trends[[#This Row],[Likes]]+bbdd_Social_Media_Trends[[#This Row],[Shares]]+bbdd_Social_Media_Trends[[#This Row],[Comments]]</f>
        <v>189149</v>
      </c>
      <c r="M2135">
        <f>bbdd_Social_Media_Trends[[#This Row],[Interactions]]/bbdd_Social_Media_Trends[[#This Row],[Views]]</f>
        <v>5.1320502642416166E-2</v>
      </c>
      <c r="N2135" s="1" t="s">
        <v>29</v>
      </c>
      <c r="O2135" s="4">
        <f t="shared" si="33"/>
        <v>0</v>
      </c>
    </row>
    <row r="2136" spans="1:15">
      <c r="A2136" s="1" t="s">
        <v>2176</v>
      </c>
      <c r="B2136" s="2">
        <v>44962</v>
      </c>
      <c r="C2136" s="13" t="str">
        <f>TEXT(bbdd_Social_Media_Trends[[#This Row],[Post_Date]],"aaaa-mm")</f>
        <v>2023-02</v>
      </c>
      <c r="D2136" s="1" t="s">
        <v>27</v>
      </c>
      <c r="E2136" s="1" t="s">
        <v>59</v>
      </c>
      <c r="F2136" s="1" t="s">
        <v>36</v>
      </c>
      <c r="G2136" s="1" t="s">
        <v>37</v>
      </c>
      <c r="H2136">
        <v>1115325</v>
      </c>
      <c r="I2136">
        <v>368716</v>
      </c>
      <c r="J2136">
        <v>8007</v>
      </c>
      <c r="K2136">
        <v>4218</v>
      </c>
      <c r="L2136">
        <f>bbdd_Social_Media_Trends[[#This Row],[Likes]]+bbdd_Social_Media_Trends[[#This Row],[Shares]]+bbdd_Social_Media_Trends[[#This Row],[Comments]]</f>
        <v>380941</v>
      </c>
      <c r="M2136">
        <f>bbdd_Social_Media_Trends[[#This Row],[Interactions]]/bbdd_Social_Media_Trends[[#This Row],[Views]]</f>
        <v>0.34155156568713158</v>
      </c>
      <c r="N2136" s="1" t="s">
        <v>16</v>
      </c>
      <c r="O2136" s="4">
        <f t="shared" si="33"/>
        <v>0</v>
      </c>
    </row>
    <row r="2137" spans="1:15">
      <c r="A2137" s="1" t="s">
        <v>2177</v>
      </c>
      <c r="B2137" s="2">
        <v>44789</v>
      </c>
      <c r="C2137" s="13" t="str">
        <f>TEXT(bbdd_Social_Media_Trends[[#This Row],[Post_Date]],"aaaa-mm")</f>
        <v>2022-08</v>
      </c>
      <c r="D2137" s="1" t="s">
        <v>27</v>
      </c>
      <c r="E2137" s="1" t="s">
        <v>57</v>
      </c>
      <c r="F2137" s="1" t="s">
        <v>36</v>
      </c>
      <c r="G2137" s="1" t="s">
        <v>15</v>
      </c>
      <c r="H2137">
        <v>3808359</v>
      </c>
      <c r="I2137">
        <v>310007</v>
      </c>
      <c r="J2137">
        <v>69591</v>
      </c>
      <c r="K2137">
        <v>9596</v>
      </c>
      <c r="L2137">
        <f>bbdd_Social_Media_Trends[[#This Row],[Likes]]+bbdd_Social_Media_Trends[[#This Row],[Shares]]+bbdd_Social_Media_Trends[[#This Row],[Comments]]</f>
        <v>389194</v>
      </c>
      <c r="M2137">
        <f>bbdd_Social_Media_Trends[[#This Row],[Interactions]]/bbdd_Social_Media_Trends[[#This Row],[Views]]</f>
        <v>0.10219467229848866</v>
      </c>
      <c r="N2137" s="1" t="s">
        <v>29</v>
      </c>
      <c r="O2137" s="4">
        <f t="shared" si="33"/>
        <v>0</v>
      </c>
    </row>
    <row r="2138" spans="1:15">
      <c r="A2138" s="1" t="s">
        <v>2178</v>
      </c>
      <c r="B2138" s="2">
        <v>44723</v>
      </c>
      <c r="C2138" s="13" t="str">
        <f>TEXT(bbdd_Social_Media_Trends[[#This Row],[Post_Date]],"aaaa-mm")</f>
        <v>2022-06</v>
      </c>
      <c r="D2138" s="1" t="s">
        <v>18</v>
      </c>
      <c r="E2138" s="1" t="s">
        <v>39</v>
      </c>
      <c r="F2138" s="1" t="s">
        <v>47</v>
      </c>
      <c r="G2138" s="1" t="s">
        <v>28</v>
      </c>
      <c r="H2138">
        <v>3894059</v>
      </c>
      <c r="I2138">
        <v>344593</v>
      </c>
      <c r="J2138">
        <v>93343</v>
      </c>
      <c r="K2138">
        <v>21314</v>
      </c>
      <c r="L2138">
        <f>bbdd_Social_Media_Trends[[#This Row],[Likes]]+bbdd_Social_Media_Trends[[#This Row],[Shares]]+bbdd_Social_Media_Trends[[#This Row],[Comments]]</f>
        <v>459250</v>
      </c>
      <c r="M2138">
        <f>bbdd_Social_Media_Trends[[#This Row],[Interactions]]/bbdd_Social_Media_Trends[[#This Row],[Views]]</f>
        <v>0.11793606619725074</v>
      </c>
      <c r="N2138" s="1" t="s">
        <v>22</v>
      </c>
      <c r="O2138" s="4">
        <f t="shared" si="33"/>
        <v>0</v>
      </c>
    </row>
    <row r="2139" spans="1:15">
      <c r="A2139" s="1" t="s">
        <v>2179</v>
      </c>
      <c r="B2139" s="2">
        <v>45227</v>
      </c>
      <c r="C2139" s="13" t="str">
        <f>TEXT(bbdd_Social_Media_Trends[[#This Row],[Post_Date]],"aaaa-mm")</f>
        <v>2023-10</v>
      </c>
      <c r="D2139" s="1" t="s">
        <v>27</v>
      </c>
      <c r="E2139" s="1" t="s">
        <v>19</v>
      </c>
      <c r="F2139" s="1" t="s">
        <v>32</v>
      </c>
      <c r="G2139" s="1" t="s">
        <v>25</v>
      </c>
      <c r="H2139">
        <v>2748098</v>
      </c>
      <c r="I2139">
        <v>238202</v>
      </c>
      <c r="J2139">
        <v>11437</v>
      </c>
      <c r="K2139">
        <v>42674</v>
      </c>
      <c r="L2139">
        <f>bbdd_Social_Media_Trends[[#This Row],[Likes]]+bbdd_Social_Media_Trends[[#This Row],[Shares]]+bbdd_Social_Media_Trends[[#This Row],[Comments]]</f>
        <v>292313</v>
      </c>
      <c r="M2139">
        <f>bbdd_Social_Media_Trends[[#This Row],[Interactions]]/bbdd_Social_Media_Trends[[#This Row],[Views]]</f>
        <v>0.10636920517390573</v>
      </c>
      <c r="N2139" s="1" t="s">
        <v>16</v>
      </c>
      <c r="O2139" s="4">
        <f t="shared" si="33"/>
        <v>0</v>
      </c>
    </row>
    <row r="2140" spans="1:15">
      <c r="A2140" s="1" t="s">
        <v>2180</v>
      </c>
      <c r="B2140" s="2">
        <v>44666</v>
      </c>
      <c r="C2140" s="13" t="str">
        <f>TEXT(bbdd_Social_Media_Trends[[#This Row],[Post_Date]],"aaaa-mm")</f>
        <v>2022-04</v>
      </c>
      <c r="D2140" s="1" t="s">
        <v>27</v>
      </c>
      <c r="E2140" s="1" t="s">
        <v>13</v>
      </c>
      <c r="F2140" s="1" t="s">
        <v>14</v>
      </c>
      <c r="G2140" s="1" t="s">
        <v>37</v>
      </c>
      <c r="H2140">
        <v>2221509</v>
      </c>
      <c r="I2140">
        <v>94536</v>
      </c>
      <c r="J2140">
        <v>30994</v>
      </c>
      <c r="K2140">
        <v>17067</v>
      </c>
      <c r="L2140">
        <f>bbdd_Social_Media_Trends[[#This Row],[Likes]]+bbdd_Social_Media_Trends[[#This Row],[Shares]]+bbdd_Social_Media_Trends[[#This Row],[Comments]]</f>
        <v>142597</v>
      </c>
      <c r="M2140">
        <f>bbdd_Social_Media_Trends[[#This Row],[Interactions]]/bbdd_Social_Media_Trends[[#This Row],[Views]]</f>
        <v>6.418925154028185E-2</v>
      </c>
      <c r="N2140" s="1" t="s">
        <v>29</v>
      </c>
      <c r="O2140" s="4">
        <f t="shared" si="33"/>
        <v>0</v>
      </c>
    </row>
    <row r="2141" spans="1:15">
      <c r="A2141" s="1" t="s">
        <v>2181</v>
      </c>
      <c r="B2141" s="2">
        <v>45025</v>
      </c>
      <c r="C2141" s="13" t="str">
        <f>TEXT(bbdd_Social_Media_Trends[[#This Row],[Post_Date]],"aaaa-mm")</f>
        <v>2023-04</v>
      </c>
      <c r="D2141" s="1" t="s">
        <v>18</v>
      </c>
      <c r="E2141" s="1" t="s">
        <v>46</v>
      </c>
      <c r="F2141" s="1" t="s">
        <v>47</v>
      </c>
      <c r="G2141" s="1" t="s">
        <v>25</v>
      </c>
      <c r="H2141">
        <v>2854637</v>
      </c>
      <c r="I2141">
        <v>188755</v>
      </c>
      <c r="J2141">
        <v>50133</v>
      </c>
      <c r="K2141">
        <v>48809</v>
      </c>
      <c r="L2141">
        <f>bbdd_Social_Media_Trends[[#This Row],[Likes]]+bbdd_Social_Media_Trends[[#This Row],[Shares]]+bbdd_Social_Media_Trends[[#This Row],[Comments]]</f>
        <v>287697</v>
      </c>
      <c r="M2141">
        <f>bbdd_Social_Media_Trends[[#This Row],[Interactions]]/bbdd_Social_Media_Trends[[#This Row],[Views]]</f>
        <v>0.10078234115230764</v>
      </c>
      <c r="N2141" s="1" t="s">
        <v>29</v>
      </c>
      <c r="O2141" s="4">
        <f t="shared" si="33"/>
        <v>0</v>
      </c>
    </row>
    <row r="2142" spans="1:15">
      <c r="A2142" s="1" t="s">
        <v>2182</v>
      </c>
      <c r="B2142" s="2">
        <v>45192</v>
      </c>
      <c r="C2142" s="13" t="str">
        <f>TEXT(bbdd_Social_Media_Trends[[#This Row],[Post_Date]],"aaaa-mm")</f>
        <v>2023-09</v>
      </c>
      <c r="D2142" s="1" t="s">
        <v>18</v>
      </c>
      <c r="E2142" s="1" t="s">
        <v>46</v>
      </c>
      <c r="F2142" s="1" t="s">
        <v>14</v>
      </c>
      <c r="G2142" s="1" t="s">
        <v>44</v>
      </c>
      <c r="H2142">
        <v>1155651</v>
      </c>
      <c r="I2142">
        <v>50816</v>
      </c>
      <c r="J2142">
        <v>83762</v>
      </c>
      <c r="K2142">
        <v>21207</v>
      </c>
      <c r="L2142">
        <f>bbdd_Social_Media_Trends[[#This Row],[Likes]]+bbdd_Social_Media_Trends[[#This Row],[Shares]]+bbdd_Social_Media_Trends[[#This Row],[Comments]]</f>
        <v>155785</v>
      </c>
      <c r="M2142">
        <f>bbdd_Social_Media_Trends[[#This Row],[Interactions]]/bbdd_Social_Media_Trends[[#This Row],[Views]]</f>
        <v>0.13480280811421441</v>
      </c>
      <c r="N2142" s="1" t="s">
        <v>16</v>
      </c>
      <c r="O2142" s="4">
        <f t="shared" si="33"/>
        <v>0</v>
      </c>
    </row>
    <row r="2143" spans="1:15">
      <c r="A2143" s="1" t="s">
        <v>2183</v>
      </c>
      <c r="B2143" s="2">
        <v>44609</v>
      </c>
      <c r="C2143" s="13" t="str">
        <f>TEXT(bbdd_Social_Media_Trends[[#This Row],[Post_Date]],"aaaa-mm")</f>
        <v>2022-02</v>
      </c>
      <c r="D2143" s="1" t="s">
        <v>27</v>
      </c>
      <c r="E2143" s="1" t="s">
        <v>13</v>
      </c>
      <c r="F2143" s="1" t="s">
        <v>41</v>
      </c>
      <c r="G2143" s="1" t="s">
        <v>28</v>
      </c>
      <c r="H2143">
        <v>3863014</v>
      </c>
      <c r="I2143">
        <v>248275</v>
      </c>
      <c r="J2143">
        <v>65817</v>
      </c>
      <c r="K2143">
        <v>25327</v>
      </c>
      <c r="L2143">
        <f>bbdd_Social_Media_Trends[[#This Row],[Likes]]+bbdd_Social_Media_Trends[[#This Row],[Shares]]+bbdd_Social_Media_Trends[[#This Row],[Comments]]</f>
        <v>339419</v>
      </c>
      <c r="M2143">
        <f>bbdd_Social_Media_Trends[[#This Row],[Interactions]]/bbdd_Social_Media_Trends[[#This Row],[Views]]</f>
        <v>8.7863776833322374E-2</v>
      </c>
      <c r="N2143" s="1" t="s">
        <v>22</v>
      </c>
      <c r="O2143" s="4">
        <f t="shared" si="33"/>
        <v>0</v>
      </c>
    </row>
    <row r="2144" spans="1:15">
      <c r="A2144" s="1" t="s">
        <v>2184</v>
      </c>
      <c r="B2144" s="2">
        <v>45046</v>
      </c>
      <c r="C2144" s="13" t="str">
        <f>TEXT(bbdd_Social_Media_Trends[[#This Row],[Post_Date]],"aaaa-mm")</f>
        <v>2023-04</v>
      </c>
      <c r="D2144" s="1" t="s">
        <v>27</v>
      </c>
      <c r="E2144" s="1" t="s">
        <v>13</v>
      </c>
      <c r="F2144" s="1" t="s">
        <v>41</v>
      </c>
      <c r="G2144" s="1" t="s">
        <v>25</v>
      </c>
      <c r="H2144">
        <v>1653694</v>
      </c>
      <c r="I2144">
        <v>108742</v>
      </c>
      <c r="J2144">
        <v>26758</v>
      </c>
      <c r="K2144">
        <v>18715</v>
      </c>
      <c r="L2144">
        <f>bbdd_Social_Media_Trends[[#This Row],[Likes]]+bbdd_Social_Media_Trends[[#This Row],[Shares]]+bbdd_Social_Media_Trends[[#This Row],[Comments]]</f>
        <v>154215</v>
      </c>
      <c r="M2144">
        <f>bbdd_Social_Media_Trends[[#This Row],[Interactions]]/bbdd_Social_Media_Trends[[#This Row],[Views]]</f>
        <v>9.3254858516750985E-2</v>
      </c>
      <c r="N2144" s="1" t="s">
        <v>22</v>
      </c>
      <c r="O2144" s="4">
        <f t="shared" si="33"/>
        <v>0</v>
      </c>
    </row>
    <row r="2145" spans="1:15">
      <c r="A2145" s="1" t="s">
        <v>2185</v>
      </c>
      <c r="B2145" s="2">
        <v>44814</v>
      </c>
      <c r="C2145" s="13" t="str">
        <f>TEXT(bbdd_Social_Media_Trends[[#This Row],[Post_Date]],"aaaa-mm")</f>
        <v>2022-09</v>
      </c>
      <c r="D2145" s="1" t="s">
        <v>18</v>
      </c>
      <c r="E2145" s="1" t="s">
        <v>59</v>
      </c>
      <c r="F2145" s="1" t="s">
        <v>14</v>
      </c>
      <c r="G2145" s="1" t="s">
        <v>60</v>
      </c>
      <c r="H2145">
        <v>4429431</v>
      </c>
      <c r="I2145">
        <v>5153</v>
      </c>
      <c r="J2145">
        <v>43971</v>
      </c>
      <c r="K2145">
        <v>14991</v>
      </c>
      <c r="L2145">
        <f>bbdd_Social_Media_Trends[[#This Row],[Likes]]+bbdd_Social_Media_Trends[[#This Row],[Shares]]+bbdd_Social_Media_Trends[[#This Row],[Comments]]</f>
        <v>64115</v>
      </c>
      <c r="M2145">
        <f>bbdd_Social_Media_Trends[[#This Row],[Interactions]]/bbdd_Social_Media_Trends[[#This Row],[Views]]</f>
        <v>1.4474771138776064E-2</v>
      </c>
      <c r="N2145" s="1" t="s">
        <v>29</v>
      </c>
      <c r="O2145" s="4">
        <f t="shared" si="33"/>
        <v>0</v>
      </c>
    </row>
    <row r="2146" spans="1:15">
      <c r="A2146" s="1" t="s">
        <v>2186</v>
      </c>
      <c r="B2146" s="2">
        <v>44762</v>
      </c>
      <c r="C2146" s="13" t="str">
        <f>TEXT(bbdd_Social_Media_Trends[[#This Row],[Post_Date]],"aaaa-mm")</f>
        <v>2022-07</v>
      </c>
      <c r="D2146" s="1" t="s">
        <v>12</v>
      </c>
      <c r="E2146" s="1" t="s">
        <v>19</v>
      </c>
      <c r="F2146" s="1" t="s">
        <v>47</v>
      </c>
      <c r="G2146" s="1" t="s">
        <v>28</v>
      </c>
      <c r="H2146">
        <v>454948</v>
      </c>
      <c r="I2146">
        <v>306641</v>
      </c>
      <c r="J2146">
        <v>59145</v>
      </c>
      <c r="K2146">
        <v>37973</v>
      </c>
      <c r="L2146">
        <f>bbdd_Social_Media_Trends[[#This Row],[Likes]]+bbdd_Social_Media_Trends[[#This Row],[Shares]]+bbdd_Social_Media_Trends[[#This Row],[Comments]]</f>
        <v>403759</v>
      </c>
      <c r="M2146">
        <f>bbdd_Social_Media_Trends[[#This Row],[Interactions]]/bbdd_Social_Media_Trends[[#This Row],[Views]]</f>
        <v>0.88748384430748128</v>
      </c>
      <c r="N2146" s="1" t="s">
        <v>16</v>
      </c>
      <c r="O2146" s="4">
        <f t="shared" si="33"/>
        <v>0</v>
      </c>
    </row>
    <row r="2147" spans="1:15">
      <c r="A2147" s="1" t="s">
        <v>2187</v>
      </c>
      <c r="B2147" s="2">
        <v>45247</v>
      </c>
      <c r="C2147" s="13" t="str">
        <f>TEXT(bbdd_Social_Media_Trends[[#This Row],[Post_Date]],"aaaa-mm")</f>
        <v>2023-11</v>
      </c>
      <c r="D2147" s="1" t="s">
        <v>24</v>
      </c>
      <c r="E2147" s="1" t="s">
        <v>49</v>
      </c>
      <c r="F2147" s="1" t="s">
        <v>36</v>
      </c>
      <c r="G2147" s="1" t="s">
        <v>15</v>
      </c>
      <c r="H2147">
        <v>2664697</v>
      </c>
      <c r="I2147">
        <v>448573</v>
      </c>
      <c r="J2147">
        <v>15378</v>
      </c>
      <c r="K2147">
        <v>20611</v>
      </c>
      <c r="L2147">
        <f>bbdd_Social_Media_Trends[[#This Row],[Likes]]+bbdd_Social_Media_Trends[[#This Row],[Shares]]+bbdd_Social_Media_Trends[[#This Row],[Comments]]</f>
        <v>484562</v>
      </c>
      <c r="M2147">
        <f>bbdd_Social_Media_Trends[[#This Row],[Interactions]]/bbdd_Social_Media_Trends[[#This Row],[Views]]</f>
        <v>0.1818450653113656</v>
      </c>
      <c r="N2147" s="1" t="s">
        <v>22</v>
      </c>
      <c r="O2147" s="4">
        <f t="shared" si="33"/>
        <v>0</v>
      </c>
    </row>
    <row r="2148" spans="1:15">
      <c r="A2148" s="1" t="s">
        <v>2188</v>
      </c>
      <c r="B2148" s="2">
        <v>44701</v>
      </c>
      <c r="C2148" s="13" t="str">
        <f>TEXT(bbdd_Social_Media_Trends[[#This Row],[Post_Date]],"aaaa-mm")</f>
        <v>2022-05</v>
      </c>
      <c r="D2148" s="1" t="s">
        <v>12</v>
      </c>
      <c r="E2148" s="1" t="s">
        <v>39</v>
      </c>
      <c r="F2148" s="1" t="s">
        <v>36</v>
      </c>
      <c r="G2148" s="1" t="s">
        <v>28</v>
      </c>
      <c r="H2148">
        <v>1365873</v>
      </c>
      <c r="I2148">
        <v>210793</v>
      </c>
      <c r="J2148">
        <v>21826</v>
      </c>
      <c r="K2148">
        <v>38899</v>
      </c>
      <c r="L2148">
        <f>bbdd_Social_Media_Trends[[#This Row],[Likes]]+bbdd_Social_Media_Trends[[#This Row],[Shares]]+bbdd_Social_Media_Trends[[#This Row],[Comments]]</f>
        <v>271518</v>
      </c>
      <c r="M2148">
        <f>bbdd_Social_Media_Trends[[#This Row],[Interactions]]/bbdd_Social_Media_Trends[[#This Row],[Views]]</f>
        <v>0.19878714931768912</v>
      </c>
      <c r="N2148" s="1" t="s">
        <v>29</v>
      </c>
      <c r="O2148" s="4">
        <f t="shared" si="33"/>
        <v>0</v>
      </c>
    </row>
    <row r="2149" spans="1:15">
      <c r="A2149" s="1" t="s">
        <v>2189</v>
      </c>
      <c r="B2149" s="2">
        <v>45056</v>
      </c>
      <c r="C2149" s="13" t="str">
        <f>TEXT(bbdd_Social_Media_Trends[[#This Row],[Post_Date]],"aaaa-mm")</f>
        <v>2023-05</v>
      </c>
      <c r="D2149" s="1" t="s">
        <v>27</v>
      </c>
      <c r="E2149" s="1" t="s">
        <v>19</v>
      </c>
      <c r="F2149" s="1" t="s">
        <v>32</v>
      </c>
      <c r="G2149" s="1" t="s">
        <v>15</v>
      </c>
      <c r="H2149">
        <v>3236438</v>
      </c>
      <c r="I2149">
        <v>331077</v>
      </c>
      <c r="J2149">
        <v>62035</v>
      </c>
      <c r="K2149">
        <v>20808</v>
      </c>
      <c r="L2149">
        <f>bbdd_Social_Media_Trends[[#This Row],[Likes]]+bbdd_Social_Media_Trends[[#This Row],[Shares]]+bbdd_Social_Media_Trends[[#This Row],[Comments]]</f>
        <v>413920</v>
      </c>
      <c r="M2149">
        <f>bbdd_Social_Media_Trends[[#This Row],[Interactions]]/bbdd_Social_Media_Trends[[#This Row],[Views]]</f>
        <v>0.1278936905326164</v>
      </c>
      <c r="N2149" s="1" t="s">
        <v>16</v>
      </c>
      <c r="O2149" s="4">
        <f t="shared" si="33"/>
        <v>0</v>
      </c>
    </row>
    <row r="2150" spans="1:15">
      <c r="A2150" s="1" t="s">
        <v>2190</v>
      </c>
      <c r="B2150" s="2">
        <v>44790</v>
      </c>
      <c r="C2150" s="13" t="str">
        <f>TEXT(bbdd_Social_Media_Trends[[#This Row],[Post_Date]],"aaaa-mm")</f>
        <v>2022-08</v>
      </c>
      <c r="D2150" s="1" t="s">
        <v>18</v>
      </c>
      <c r="E2150" s="1" t="s">
        <v>39</v>
      </c>
      <c r="F2150" s="1" t="s">
        <v>36</v>
      </c>
      <c r="G2150" s="1" t="s">
        <v>28</v>
      </c>
      <c r="H2150">
        <v>1187542</v>
      </c>
      <c r="I2150">
        <v>417824</v>
      </c>
      <c r="J2150">
        <v>3004</v>
      </c>
      <c r="K2150">
        <v>33799</v>
      </c>
      <c r="L2150">
        <f>bbdd_Social_Media_Trends[[#This Row],[Likes]]+bbdd_Social_Media_Trends[[#This Row],[Shares]]+bbdd_Social_Media_Trends[[#This Row],[Comments]]</f>
        <v>454627</v>
      </c>
      <c r="M2150">
        <f>bbdd_Social_Media_Trends[[#This Row],[Interactions]]/bbdd_Social_Media_Trends[[#This Row],[Views]]</f>
        <v>0.38283024937223276</v>
      </c>
      <c r="N2150" s="1" t="s">
        <v>29</v>
      </c>
      <c r="O2150" s="4">
        <f t="shared" si="33"/>
        <v>0</v>
      </c>
    </row>
    <row r="2151" spans="1:15">
      <c r="A2151" s="1" t="s">
        <v>2191</v>
      </c>
      <c r="B2151" s="2">
        <v>45085</v>
      </c>
      <c r="C2151" s="13" t="str">
        <f>TEXT(bbdd_Social_Media_Trends[[#This Row],[Post_Date]],"aaaa-mm")</f>
        <v>2023-06</v>
      </c>
      <c r="D2151" s="1" t="s">
        <v>12</v>
      </c>
      <c r="E2151" s="1" t="s">
        <v>52</v>
      </c>
      <c r="F2151" s="1" t="s">
        <v>32</v>
      </c>
      <c r="G2151" s="1" t="s">
        <v>44</v>
      </c>
      <c r="H2151">
        <v>347711</v>
      </c>
      <c r="I2151">
        <v>204813</v>
      </c>
      <c r="J2151">
        <v>98930</v>
      </c>
      <c r="K2151">
        <v>24858</v>
      </c>
      <c r="L2151">
        <f>bbdd_Social_Media_Trends[[#This Row],[Likes]]+bbdd_Social_Media_Trends[[#This Row],[Shares]]+bbdd_Social_Media_Trends[[#This Row],[Comments]]</f>
        <v>328601</v>
      </c>
      <c r="M2151">
        <f>bbdd_Social_Media_Trends[[#This Row],[Interactions]]/bbdd_Social_Media_Trends[[#This Row],[Views]]</f>
        <v>0.94504056529704261</v>
      </c>
      <c r="N2151" s="1" t="s">
        <v>22</v>
      </c>
      <c r="O2151" s="4">
        <f t="shared" si="33"/>
        <v>0</v>
      </c>
    </row>
    <row r="2152" spans="1:15">
      <c r="A2152" s="1" t="s">
        <v>2192</v>
      </c>
      <c r="B2152" s="2">
        <v>44946</v>
      </c>
      <c r="C2152" s="13" t="str">
        <f>TEXT(bbdd_Social_Media_Trends[[#This Row],[Post_Date]],"aaaa-mm")</f>
        <v>2023-01</v>
      </c>
      <c r="D2152" s="1" t="s">
        <v>27</v>
      </c>
      <c r="E2152" s="1" t="s">
        <v>31</v>
      </c>
      <c r="F2152" s="1" t="s">
        <v>20</v>
      </c>
      <c r="G2152" s="1" t="s">
        <v>50</v>
      </c>
      <c r="H2152">
        <v>1869423</v>
      </c>
      <c r="I2152">
        <v>167610</v>
      </c>
      <c r="J2152">
        <v>54151</v>
      </c>
      <c r="K2152">
        <v>30587</v>
      </c>
      <c r="L2152">
        <f>bbdd_Social_Media_Trends[[#This Row],[Likes]]+bbdd_Social_Media_Trends[[#This Row],[Shares]]+bbdd_Social_Media_Trends[[#This Row],[Comments]]</f>
        <v>252348</v>
      </c>
      <c r="M2152">
        <f>bbdd_Social_Media_Trends[[#This Row],[Interactions]]/bbdd_Social_Media_Trends[[#This Row],[Views]]</f>
        <v>0.13498710564703656</v>
      </c>
      <c r="N2152" s="1" t="s">
        <v>22</v>
      </c>
      <c r="O2152" s="4">
        <f t="shared" si="33"/>
        <v>0</v>
      </c>
    </row>
    <row r="2153" spans="1:15">
      <c r="A2153" s="1" t="s">
        <v>2193</v>
      </c>
      <c r="B2153" s="2">
        <v>45248</v>
      </c>
      <c r="C2153" s="13" t="str">
        <f>TEXT(bbdd_Social_Media_Trends[[#This Row],[Post_Date]],"aaaa-mm")</f>
        <v>2023-11</v>
      </c>
      <c r="D2153" s="1" t="s">
        <v>12</v>
      </c>
      <c r="E2153" s="1" t="s">
        <v>52</v>
      </c>
      <c r="F2153" s="1" t="s">
        <v>14</v>
      </c>
      <c r="G2153" s="1" t="s">
        <v>15</v>
      </c>
      <c r="H2153">
        <v>4706191</v>
      </c>
      <c r="I2153">
        <v>318830</v>
      </c>
      <c r="J2153">
        <v>35920</v>
      </c>
      <c r="K2153">
        <v>32602</v>
      </c>
      <c r="L2153">
        <f>bbdd_Social_Media_Trends[[#This Row],[Likes]]+bbdd_Social_Media_Trends[[#This Row],[Shares]]+bbdd_Social_Media_Trends[[#This Row],[Comments]]</f>
        <v>387352</v>
      </c>
      <c r="M2153">
        <f>bbdd_Social_Media_Trends[[#This Row],[Interactions]]/bbdd_Social_Media_Trends[[#This Row],[Views]]</f>
        <v>8.2306901696085011E-2</v>
      </c>
      <c r="N2153" s="1" t="s">
        <v>29</v>
      </c>
      <c r="O2153" s="4">
        <f t="shared" si="33"/>
        <v>0</v>
      </c>
    </row>
    <row r="2154" spans="1:15">
      <c r="A2154" s="1" t="s">
        <v>2194</v>
      </c>
      <c r="B2154" s="2">
        <v>44626</v>
      </c>
      <c r="C2154" s="13" t="str">
        <f>TEXT(bbdd_Social_Media_Trends[[#This Row],[Post_Date]],"aaaa-mm")</f>
        <v>2022-03</v>
      </c>
      <c r="D2154" s="1" t="s">
        <v>12</v>
      </c>
      <c r="E2154" s="1" t="s">
        <v>39</v>
      </c>
      <c r="F2154" s="1" t="s">
        <v>14</v>
      </c>
      <c r="G2154" s="1" t="s">
        <v>50</v>
      </c>
      <c r="H2154">
        <v>311896</v>
      </c>
      <c r="I2154">
        <v>380243</v>
      </c>
      <c r="J2154">
        <v>78206</v>
      </c>
      <c r="K2154">
        <v>27299</v>
      </c>
      <c r="L2154">
        <f>bbdd_Social_Media_Trends[[#This Row],[Likes]]+bbdd_Social_Media_Trends[[#This Row],[Shares]]+bbdd_Social_Media_Trends[[#This Row],[Comments]]</f>
        <v>485748</v>
      </c>
      <c r="M2154">
        <f>bbdd_Social_Media_Trends[[#This Row],[Interactions]]/bbdd_Social_Media_Trends[[#This Row],[Views]]</f>
        <v>1.5574037499679381</v>
      </c>
      <c r="N2154" s="1" t="s">
        <v>29</v>
      </c>
      <c r="O2154" s="4">
        <f t="shared" si="33"/>
        <v>0</v>
      </c>
    </row>
    <row r="2155" spans="1:15">
      <c r="A2155" s="1" t="s">
        <v>2195</v>
      </c>
      <c r="B2155" s="2">
        <v>45146</v>
      </c>
      <c r="C2155" s="13" t="str">
        <f>TEXT(bbdd_Social_Media_Trends[[#This Row],[Post_Date]],"aaaa-mm")</f>
        <v>2023-08</v>
      </c>
      <c r="D2155" s="1" t="s">
        <v>12</v>
      </c>
      <c r="E2155" s="1" t="s">
        <v>19</v>
      </c>
      <c r="F2155" s="1" t="s">
        <v>32</v>
      </c>
      <c r="G2155" s="1" t="s">
        <v>15</v>
      </c>
      <c r="H2155">
        <v>970198</v>
      </c>
      <c r="I2155">
        <v>143299</v>
      </c>
      <c r="J2155">
        <v>46943</v>
      </c>
      <c r="K2155">
        <v>46777</v>
      </c>
      <c r="L2155">
        <f>bbdd_Social_Media_Trends[[#This Row],[Likes]]+bbdd_Social_Media_Trends[[#This Row],[Shares]]+bbdd_Social_Media_Trends[[#This Row],[Comments]]</f>
        <v>237019</v>
      </c>
      <c r="M2155">
        <f>bbdd_Social_Media_Trends[[#This Row],[Interactions]]/bbdd_Social_Media_Trends[[#This Row],[Views]]</f>
        <v>0.24429961719154233</v>
      </c>
      <c r="N2155" s="1" t="s">
        <v>16</v>
      </c>
      <c r="O2155" s="4">
        <f t="shared" si="33"/>
        <v>0</v>
      </c>
    </row>
    <row r="2156" spans="1:15">
      <c r="A2156" s="1" t="s">
        <v>2196</v>
      </c>
      <c r="B2156" s="2">
        <v>44651</v>
      </c>
      <c r="C2156" s="13" t="str">
        <f>TEXT(bbdd_Social_Media_Trends[[#This Row],[Post_Date]],"aaaa-mm")</f>
        <v>2022-03</v>
      </c>
      <c r="D2156" s="1" t="s">
        <v>27</v>
      </c>
      <c r="E2156" s="1" t="s">
        <v>39</v>
      </c>
      <c r="F2156" s="1" t="s">
        <v>36</v>
      </c>
      <c r="G2156" s="1" t="s">
        <v>50</v>
      </c>
      <c r="H2156">
        <v>2930604</v>
      </c>
      <c r="I2156">
        <v>72137</v>
      </c>
      <c r="J2156">
        <v>89326</v>
      </c>
      <c r="K2156">
        <v>11770</v>
      </c>
      <c r="L2156">
        <f>bbdd_Social_Media_Trends[[#This Row],[Likes]]+bbdd_Social_Media_Trends[[#This Row],[Shares]]+bbdd_Social_Media_Trends[[#This Row],[Comments]]</f>
        <v>173233</v>
      </c>
      <c r="M2156">
        <f>bbdd_Social_Media_Trends[[#This Row],[Interactions]]/bbdd_Social_Media_Trends[[#This Row],[Views]]</f>
        <v>5.9111705300340815E-2</v>
      </c>
      <c r="N2156" s="1" t="s">
        <v>22</v>
      </c>
      <c r="O2156" s="4">
        <f t="shared" si="33"/>
        <v>0</v>
      </c>
    </row>
    <row r="2157" spans="1:15">
      <c r="A2157" s="1" t="s">
        <v>2197</v>
      </c>
      <c r="B2157" s="2">
        <v>44985</v>
      </c>
      <c r="C2157" s="13" t="str">
        <f>TEXT(bbdd_Social_Media_Trends[[#This Row],[Post_Date]],"aaaa-mm")</f>
        <v>2023-02</v>
      </c>
      <c r="D2157" s="1" t="s">
        <v>12</v>
      </c>
      <c r="E2157" s="1" t="s">
        <v>52</v>
      </c>
      <c r="F2157" s="1" t="s">
        <v>47</v>
      </c>
      <c r="G2157" s="1" t="s">
        <v>44</v>
      </c>
      <c r="H2157">
        <v>3351813</v>
      </c>
      <c r="I2157">
        <v>93307</v>
      </c>
      <c r="J2157">
        <v>40221</v>
      </c>
      <c r="K2157">
        <v>28094</v>
      </c>
      <c r="L2157">
        <f>bbdd_Social_Media_Trends[[#This Row],[Likes]]+bbdd_Social_Media_Trends[[#This Row],[Shares]]+bbdd_Social_Media_Trends[[#This Row],[Comments]]</f>
        <v>161622</v>
      </c>
      <c r="M2157">
        <f>bbdd_Social_Media_Trends[[#This Row],[Interactions]]/bbdd_Social_Media_Trends[[#This Row],[Views]]</f>
        <v>4.8219277149411377E-2</v>
      </c>
      <c r="N2157" s="1" t="s">
        <v>16</v>
      </c>
      <c r="O2157" s="4">
        <f t="shared" si="33"/>
        <v>0</v>
      </c>
    </row>
    <row r="2158" spans="1:15">
      <c r="A2158" s="1" t="s">
        <v>2198</v>
      </c>
      <c r="B2158" s="2">
        <v>44817</v>
      </c>
      <c r="C2158" s="13" t="str">
        <f>TEXT(bbdd_Social_Media_Trends[[#This Row],[Post_Date]],"aaaa-mm")</f>
        <v>2022-09</v>
      </c>
      <c r="D2158" s="1" t="s">
        <v>27</v>
      </c>
      <c r="E2158" s="1" t="s">
        <v>39</v>
      </c>
      <c r="F2158" s="1" t="s">
        <v>14</v>
      </c>
      <c r="G2158" s="1" t="s">
        <v>60</v>
      </c>
      <c r="H2158">
        <v>3200398</v>
      </c>
      <c r="I2158">
        <v>275571</v>
      </c>
      <c r="J2158">
        <v>97019</v>
      </c>
      <c r="K2158">
        <v>15736</v>
      </c>
      <c r="L2158">
        <f>bbdd_Social_Media_Trends[[#This Row],[Likes]]+bbdd_Social_Media_Trends[[#This Row],[Shares]]+bbdd_Social_Media_Trends[[#This Row],[Comments]]</f>
        <v>388326</v>
      </c>
      <c r="M2158">
        <f>bbdd_Social_Media_Trends[[#This Row],[Interactions]]/bbdd_Social_Media_Trends[[#This Row],[Views]]</f>
        <v>0.12133678373752264</v>
      </c>
      <c r="N2158" s="1" t="s">
        <v>29</v>
      </c>
      <c r="O2158" s="4">
        <f t="shared" si="33"/>
        <v>0</v>
      </c>
    </row>
    <row r="2159" spans="1:15">
      <c r="A2159" s="1" t="s">
        <v>2199</v>
      </c>
      <c r="B2159" s="2">
        <v>45275</v>
      </c>
      <c r="C2159" s="13" t="str">
        <f>TEXT(bbdd_Social_Media_Trends[[#This Row],[Post_Date]],"aaaa-mm")</f>
        <v>2023-12</v>
      </c>
      <c r="D2159" s="1" t="s">
        <v>18</v>
      </c>
      <c r="E2159" s="1" t="s">
        <v>49</v>
      </c>
      <c r="F2159" s="1" t="s">
        <v>14</v>
      </c>
      <c r="G2159" s="1" t="s">
        <v>37</v>
      </c>
      <c r="H2159">
        <v>3011767</v>
      </c>
      <c r="I2159">
        <v>223622</v>
      </c>
      <c r="J2159">
        <v>99894</v>
      </c>
      <c r="K2159">
        <v>9453</v>
      </c>
      <c r="L2159">
        <f>bbdd_Social_Media_Trends[[#This Row],[Likes]]+bbdd_Social_Media_Trends[[#This Row],[Shares]]+bbdd_Social_Media_Trends[[#This Row],[Comments]]</f>
        <v>332969</v>
      </c>
      <c r="M2159">
        <f>bbdd_Social_Media_Trends[[#This Row],[Interactions]]/bbdd_Social_Media_Trends[[#This Row],[Views]]</f>
        <v>0.11055602906864974</v>
      </c>
      <c r="N2159" s="1" t="s">
        <v>16</v>
      </c>
      <c r="O2159" s="4">
        <f t="shared" si="33"/>
        <v>0</v>
      </c>
    </row>
    <row r="2160" spans="1:15">
      <c r="A2160" s="1" t="s">
        <v>2200</v>
      </c>
      <c r="B2160" s="2">
        <v>45222</v>
      </c>
      <c r="C2160" s="13" t="str">
        <f>TEXT(bbdd_Social_Media_Trends[[#This Row],[Post_Date]],"aaaa-mm")</f>
        <v>2023-10</v>
      </c>
      <c r="D2160" s="1" t="s">
        <v>27</v>
      </c>
      <c r="E2160" s="1" t="s">
        <v>31</v>
      </c>
      <c r="F2160" s="1" t="s">
        <v>32</v>
      </c>
      <c r="G2160" s="1" t="s">
        <v>21</v>
      </c>
      <c r="H2160">
        <v>3208192</v>
      </c>
      <c r="I2160">
        <v>148479</v>
      </c>
      <c r="J2160">
        <v>59728</v>
      </c>
      <c r="K2160">
        <v>43085</v>
      </c>
      <c r="L2160">
        <f>bbdd_Social_Media_Trends[[#This Row],[Likes]]+bbdd_Social_Media_Trends[[#This Row],[Shares]]+bbdd_Social_Media_Trends[[#This Row],[Comments]]</f>
        <v>251292</v>
      </c>
      <c r="M2160">
        <f>bbdd_Social_Media_Trends[[#This Row],[Interactions]]/bbdd_Social_Media_Trends[[#This Row],[Views]]</f>
        <v>7.832822973188637E-2</v>
      </c>
      <c r="N2160" s="1" t="s">
        <v>16</v>
      </c>
      <c r="O2160" s="4">
        <f t="shared" si="33"/>
        <v>0</v>
      </c>
    </row>
    <row r="2161" spans="1:15">
      <c r="A2161" s="1" t="s">
        <v>2201</v>
      </c>
      <c r="B2161" s="2">
        <v>44567</v>
      </c>
      <c r="C2161" s="13" t="str">
        <f>TEXT(bbdd_Social_Media_Trends[[#This Row],[Post_Date]],"aaaa-mm")</f>
        <v>2022-01</v>
      </c>
      <c r="D2161" s="1" t="s">
        <v>12</v>
      </c>
      <c r="E2161" s="1" t="s">
        <v>19</v>
      </c>
      <c r="F2161" s="1" t="s">
        <v>14</v>
      </c>
      <c r="G2161" s="1" t="s">
        <v>37</v>
      </c>
      <c r="H2161">
        <v>4306154</v>
      </c>
      <c r="I2161">
        <v>289599</v>
      </c>
      <c r="J2161">
        <v>29188</v>
      </c>
      <c r="K2161">
        <v>17469</v>
      </c>
      <c r="L2161">
        <f>bbdd_Social_Media_Trends[[#This Row],[Likes]]+bbdd_Social_Media_Trends[[#This Row],[Shares]]+bbdd_Social_Media_Trends[[#This Row],[Comments]]</f>
        <v>336256</v>
      </c>
      <c r="M2161">
        <f>bbdd_Social_Media_Trends[[#This Row],[Interactions]]/bbdd_Social_Media_Trends[[#This Row],[Views]]</f>
        <v>7.8087314109063444E-2</v>
      </c>
      <c r="N2161" s="1" t="s">
        <v>29</v>
      </c>
      <c r="O2161" s="4">
        <f t="shared" si="33"/>
        <v>0</v>
      </c>
    </row>
    <row r="2162" spans="1:15">
      <c r="A2162" s="1" t="s">
        <v>2202</v>
      </c>
      <c r="B2162" s="2">
        <v>45277</v>
      </c>
      <c r="C2162" s="13" t="str">
        <f>TEXT(bbdd_Social_Media_Trends[[#This Row],[Post_Date]],"aaaa-mm")</f>
        <v>2023-12</v>
      </c>
      <c r="D2162" s="1" t="s">
        <v>27</v>
      </c>
      <c r="E2162" s="1" t="s">
        <v>13</v>
      </c>
      <c r="F2162" s="1" t="s">
        <v>14</v>
      </c>
      <c r="G2162" s="1" t="s">
        <v>28</v>
      </c>
      <c r="H2162">
        <v>4521597</v>
      </c>
      <c r="I2162">
        <v>438998</v>
      </c>
      <c r="J2162">
        <v>99103</v>
      </c>
      <c r="K2162">
        <v>14083</v>
      </c>
      <c r="L2162">
        <f>bbdd_Social_Media_Trends[[#This Row],[Likes]]+bbdd_Social_Media_Trends[[#This Row],[Shares]]+bbdd_Social_Media_Trends[[#This Row],[Comments]]</f>
        <v>552184</v>
      </c>
      <c r="M2162">
        <f>bbdd_Social_Media_Trends[[#This Row],[Interactions]]/bbdd_Social_Media_Trends[[#This Row],[Views]]</f>
        <v>0.12212145399070284</v>
      </c>
      <c r="N2162" s="1" t="s">
        <v>22</v>
      </c>
      <c r="O2162" s="4">
        <f t="shared" si="33"/>
        <v>0</v>
      </c>
    </row>
    <row r="2163" spans="1:15">
      <c r="A2163" s="1" t="s">
        <v>2203</v>
      </c>
      <c r="B2163" s="2">
        <v>44974</v>
      </c>
      <c r="C2163" s="13" t="str">
        <f>TEXT(bbdd_Social_Media_Trends[[#This Row],[Post_Date]],"aaaa-mm")</f>
        <v>2023-02</v>
      </c>
      <c r="D2163" s="1" t="s">
        <v>12</v>
      </c>
      <c r="E2163" s="1" t="s">
        <v>52</v>
      </c>
      <c r="F2163" s="1" t="s">
        <v>20</v>
      </c>
      <c r="G2163" s="1" t="s">
        <v>50</v>
      </c>
      <c r="H2163">
        <v>119572</v>
      </c>
      <c r="I2163">
        <v>481352</v>
      </c>
      <c r="J2163">
        <v>83967</v>
      </c>
      <c r="K2163">
        <v>27291</v>
      </c>
      <c r="L2163">
        <f>bbdd_Social_Media_Trends[[#This Row],[Likes]]+bbdd_Social_Media_Trends[[#This Row],[Shares]]+bbdd_Social_Media_Trends[[#This Row],[Comments]]</f>
        <v>592610</v>
      </c>
      <c r="M2163">
        <f>bbdd_Social_Media_Trends[[#This Row],[Interactions]]/bbdd_Social_Media_Trends[[#This Row],[Views]]</f>
        <v>4.9560933997925938</v>
      </c>
      <c r="N2163" s="1" t="s">
        <v>29</v>
      </c>
      <c r="O2163" s="4">
        <f t="shared" si="33"/>
        <v>0</v>
      </c>
    </row>
    <row r="2164" spans="1:15">
      <c r="A2164" s="1" t="s">
        <v>2204</v>
      </c>
      <c r="B2164" s="2">
        <v>44834</v>
      </c>
      <c r="C2164" s="13" t="str">
        <f>TEXT(bbdd_Social_Media_Trends[[#This Row],[Post_Date]],"aaaa-mm")</f>
        <v>2022-09</v>
      </c>
      <c r="D2164" s="1" t="s">
        <v>27</v>
      </c>
      <c r="E2164" s="1" t="s">
        <v>57</v>
      </c>
      <c r="F2164" s="1" t="s">
        <v>47</v>
      </c>
      <c r="G2164" s="1" t="s">
        <v>60</v>
      </c>
      <c r="H2164">
        <v>3387703</v>
      </c>
      <c r="I2164">
        <v>258583</v>
      </c>
      <c r="J2164">
        <v>51255</v>
      </c>
      <c r="K2164">
        <v>46631</v>
      </c>
      <c r="L2164">
        <f>bbdd_Social_Media_Trends[[#This Row],[Likes]]+bbdd_Social_Media_Trends[[#This Row],[Shares]]+bbdd_Social_Media_Trends[[#This Row],[Comments]]</f>
        <v>356469</v>
      </c>
      <c r="M2164">
        <f>bbdd_Social_Media_Trends[[#This Row],[Interactions]]/bbdd_Social_Media_Trends[[#This Row],[Views]]</f>
        <v>0.10522439540892457</v>
      </c>
      <c r="N2164" s="1" t="s">
        <v>29</v>
      </c>
      <c r="O2164" s="4">
        <f t="shared" si="33"/>
        <v>0</v>
      </c>
    </row>
    <row r="2165" spans="1:15">
      <c r="A2165" s="1" t="s">
        <v>2205</v>
      </c>
      <c r="B2165" s="2">
        <v>45044</v>
      </c>
      <c r="C2165" s="13" t="str">
        <f>TEXT(bbdd_Social_Media_Trends[[#This Row],[Post_Date]],"aaaa-mm")</f>
        <v>2023-04</v>
      </c>
      <c r="D2165" s="1" t="s">
        <v>18</v>
      </c>
      <c r="E2165" s="1" t="s">
        <v>39</v>
      </c>
      <c r="F2165" s="1" t="s">
        <v>36</v>
      </c>
      <c r="G2165" s="1" t="s">
        <v>21</v>
      </c>
      <c r="H2165">
        <v>628363</v>
      </c>
      <c r="I2165">
        <v>74367</v>
      </c>
      <c r="J2165">
        <v>94257</v>
      </c>
      <c r="K2165">
        <v>13383</v>
      </c>
      <c r="L2165">
        <f>bbdd_Social_Media_Trends[[#This Row],[Likes]]+bbdd_Social_Media_Trends[[#This Row],[Shares]]+bbdd_Social_Media_Trends[[#This Row],[Comments]]</f>
        <v>182007</v>
      </c>
      <c r="M2165">
        <f>bbdd_Social_Media_Trends[[#This Row],[Interactions]]/bbdd_Social_Media_Trends[[#This Row],[Views]]</f>
        <v>0.28965263709034428</v>
      </c>
      <c r="N2165" s="1" t="s">
        <v>16</v>
      </c>
      <c r="O2165" s="4">
        <f t="shared" si="33"/>
        <v>0</v>
      </c>
    </row>
    <row r="2166" spans="1:15">
      <c r="A2166" s="1" t="s">
        <v>2206</v>
      </c>
      <c r="B2166" s="2">
        <v>44663</v>
      </c>
      <c r="C2166" s="13" t="str">
        <f>TEXT(bbdd_Social_Media_Trends[[#This Row],[Post_Date]],"aaaa-mm")</f>
        <v>2022-04</v>
      </c>
      <c r="D2166" s="1" t="s">
        <v>27</v>
      </c>
      <c r="E2166" s="1" t="s">
        <v>31</v>
      </c>
      <c r="F2166" s="1" t="s">
        <v>32</v>
      </c>
      <c r="G2166" s="1" t="s">
        <v>28</v>
      </c>
      <c r="H2166">
        <v>3800272</v>
      </c>
      <c r="I2166">
        <v>198740</v>
      </c>
      <c r="J2166">
        <v>15794</v>
      </c>
      <c r="K2166">
        <v>46661</v>
      </c>
      <c r="L2166">
        <f>bbdd_Social_Media_Trends[[#This Row],[Likes]]+bbdd_Social_Media_Trends[[#This Row],[Shares]]+bbdd_Social_Media_Trends[[#This Row],[Comments]]</f>
        <v>261195</v>
      </c>
      <c r="M2166">
        <f>bbdd_Social_Media_Trends[[#This Row],[Interactions]]/bbdd_Social_Media_Trends[[#This Row],[Views]]</f>
        <v>6.8730606651313378E-2</v>
      </c>
      <c r="N2166" s="1" t="s">
        <v>22</v>
      </c>
      <c r="O2166" s="4">
        <f t="shared" si="33"/>
        <v>0</v>
      </c>
    </row>
    <row r="2167" spans="1:15">
      <c r="A2167" s="1" t="s">
        <v>2207</v>
      </c>
      <c r="B2167" s="2">
        <v>45011</v>
      </c>
      <c r="C2167" s="13" t="str">
        <f>TEXT(bbdd_Social_Media_Trends[[#This Row],[Post_Date]],"aaaa-mm")</f>
        <v>2023-03</v>
      </c>
      <c r="D2167" s="1" t="s">
        <v>24</v>
      </c>
      <c r="E2167" s="1" t="s">
        <v>39</v>
      </c>
      <c r="F2167" s="1" t="s">
        <v>47</v>
      </c>
      <c r="G2167" s="1" t="s">
        <v>21</v>
      </c>
      <c r="H2167">
        <v>3210454</v>
      </c>
      <c r="I2167">
        <v>289874</v>
      </c>
      <c r="J2167">
        <v>90165</v>
      </c>
      <c r="K2167">
        <v>43484</v>
      </c>
      <c r="L2167">
        <f>bbdd_Social_Media_Trends[[#This Row],[Likes]]+bbdd_Social_Media_Trends[[#This Row],[Shares]]+bbdd_Social_Media_Trends[[#This Row],[Comments]]</f>
        <v>423523</v>
      </c>
      <c r="M2167">
        <f>bbdd_Social_Media_Trends[[#This Row],[Interactions]]/bbdd_Social_Media_Trends[[#This Row],[Views]]</f>
        <v>0.13191997144329121</v>
      </c>
      <c r="N2167" s="1" t="s">
        <v>16</v>
      </c>
      <c r="O2167" s="4">
        <f t="shared" si="33"/>
        <v>0</v>
      </c>
    </row>
    <row r="2168" spans="1:15">
      <c r="A2168" s="1" t="s">
        <v>2208</v>
      </c>
      <c r="B2168" s="2">
        <v>45247</v>
      </c>
      <c r="C2168" s="13" t="str">
        <f>TEXT(bbdd_Social_Media_Trends[[#This Row],[Post_Date]],"aaaa-mm")</f>
        <v>2023-11</v>
      </c>
      <c r="D2168" s="1" t="s">
        <v>24</v>
      </c>
      <c r="E2168" s="1" t="s">
        <v>31</v>
      </c>
      <c r="F2168" s="1" t="s">
        <v>14</v>
      </c>
      <c r="G2168" s="1" t="s">
        <v>50</v>
      </c>
      <c r="H2168">
        <v>320720</v>
      </c>
      <c r="I2168">
        <v>465297</v>
      </c>
      <c r="J2168">
        <v>36253</v>
      </c>
      <c r="K2168">
        <v>43115</v>
      </c>
      <c r="L2168">
        <f>bbdd_Social_Media_Trends[[#This Row],[Likes]]+bbdd_Social_Media_Trends[[#This Row],[Shares]]+bbdd_Social_Media_Trends[[#This Row],[Comments]]</f>
        <v>544665</v>
      </c>
      <c r="M2168">
        <f>bbdd_Social_Media_Trends[[#This Row],[Interactions]]/bbdd_Social_Media_Trends[[#This Row],[Views]]</f>
        <v>1.6982570466450486</v>
      </c>
      <c r="N2168" s="1" t="s">
        <v>16</v>
      </c>
      <c r="O2168" s="4">
        <f t="shared" si="33"/>
        <v>0</v>
      </c>
    </row>
    <row r="2169" spans="1:15">
      <c r="A2169" s="1" t="s">
        <v>2209</v>
      </c>
      <c r="B2169" s="2">
        <v>44789</v>
      </c>
      <c r="C2169" s="13" t="str">
        <f>TEXT(bbdd_Social_Media_Trends[[#This Row],[Post_Date]],"aaaa-mm")</f>
        <v>2022-08</v>
      </c>
      <c r="D2169" s="1" t="s">
        <v>24</v>
      </c>
      <c r="E2169" s="1" t="s">
        <v>46</v>
      </c>
      <c r="F2169" s="1" t="s">
        <v>36</v>
      </c>
      <c r="G2169" s="1" t="s">
        <v>37</v>
      </c>
      <c r="H2169">
        <v>4217823</v>
      </c>
      <c r="I2169">
        <v>141048</v>
      </c>
      <c r="J2169">
        <v>38461</v>
      </c>
      <c r="K2169">
        <v>5788</v>
      </c>
      <c r="L2169">
        <f>bbdd_Social_Media_Trends[[#This Row],[Likes]]+bbdd_Social_Media_Trends[[#This Row],[Shares]]+bbdd_Social_Media_Trends[[#This Row],[Comments]]</f>
        <v>185297</v>
      </c>
      <c r="M2169">
        <f>bbdd_Social_Media_Trends[[#This Row],[Interactions]]/bbdd_Social_Media_Trends[[#This Row],[Views]]</f>
        <v>4.393190515581142E-2</v>
      </c>
      <c r="N2169" s="1" t="s">
        <v>16</v>
      </c>
      <c r="O2169" s="4">
        <f t="shared" si="33"/>
        <v>0</v>
      </c>
    </row>
    <row r="2170" spans="1:15">
      <c r="A2170" s="1" t="s">
        <v>2210</v>
      </c>
      <c r="B2170" s="2">
        <v>44612</v>
      </c>
      <c r="C2170" s="13" t="str">
        <f>TEXT(bbdd_Social_Media_Trends[[#This Row],[Post_Date]],"aaaa-mm")</f>
        <v>2022-02</v>
      </c>
      <c r="D2170" s="1" t="s">
        <v>27</v>
      </c>
      <c r="E2170" s="1" t="s">
        <v>13</v>
      </c>
      <c r="F2170" s="1" t="s">
        <v>36</v>
      </c>
      <c r="G2170" s="1" t="s">
        <v>50</v>
      </c>
      <c r="H2170">
        <v>3887988</v>
      </c>
      <c r="I2170">
        <v>9588</v>
      </c>
      <c r="J2170">
        <v>49773</v>
      </c>
      <c r="K2170">
        <v>40260</v>
      </c>
      <c r="L2170">
        <f>bbdd_Social_Media_Trends[[#This Row],[Likes]]+bbdd_Social_Media_Trends[[#This Row],[Shares]]+bbdd_Social_Media_Trends[[#This Row],[Comments]]</f>
        <v>99621</v>
      </c>
      <c r="M2170">
        <f>bbdd_Social_Media_Trends[[#This Row],[Interactions]]/bbdd_Social_Media_Trends[[#This Row],[Views]]</f>
        <v>2.5622764267790948E-2</v>
      </c>
      <c r="N2170" s="1" t="s">
        <v>22</v>
      </c>
      <c r="O2170" s="4">
        <f t="shared" si="33"/>
        <v>0</v>
      </c>
    </row>
    <row r="2171" spans="1:15">
      <c r="A2171" s="1" t="s">
        <v>2211</v>
      </c>
      <c r="B2171" s="2">
        <v>44679</v>
      </c>
      <c r="C2171" s="13" t="str">
        <f>TEXT(bbdd_Social_Media_Trends[[#This Row],[Post_Date]],"aaaa-mm")</f>
        <v>2022-04</v>
      </c>
      <c r="D2171" s="1" t="s">
        <v>27</v>
      </c>
      <c r="E2171" s="1" t="s">
        <v>13</v>
      </c>
      <c r="F2171" s="1" t="s">
        <v>47</v>
      </c>
      <c r="G2171" s="1" t="s">
        <v>37</v>
      </c>
      <c r="H2171">
        <v>888391</v>
      </c>
      <c r="I2171">
        <v>41916</v>
      </c>
      <c r="J2171">
        <v>38940</v>
      </c>
      <c r="K2171">
        <v>10831</v>
      </c>
      <c r="L2171">
        <f>bbdd_Social_Media_Trends[[#This Row],[Likes]]+bbdd_Social_Media_Trends[[#This Row],[Shares]]+bbdd_Social_Media_Trends[[#This Row],[Comments]]</f>
        <v>91687</v>
      </c>
      <c r="M2171">
        <f>bbdd_Social_Media_Trends[[#This Row],[Interactions]]/bbdd_Social_Media_Trends[[#This Row],[Views]]</f>
        <v>0.10320568308323699</v>
      </c>
      <c r="N2171" s="1" t="s">
        <v>22</v>
      </c>
      <c r="O2171" s="4">
        <f t="shared" si="33"/>
        <v>0</v>
      </c>
    </row>
    <row r="2172" spans="1:15">
      <c r="A2172" s="1" t="s">
        <v>2212</v>
      </c>
      <c r="B2172" s="2">
        <v>45096</v>
      </c>
      <c r="C2172" s="13" t="str">
        <f>TEXT(bbdd_Social_Media_Trends[[#This Row],[Post_Date]],"aaaa-mm")</f>
        <v>2023-06</v>
      </c>
      <c r="D2172" s="1" t="s">
        <v>24</v>
      </c>
      <c r="E2172" s="1" t="s">
        <v>35</v>
      </c>
      <c r="F2172" s="1" t="s">
        <v>14</v>
      </c>
      <c r="G2172" s="1" t="s">
        <v>37</v>
      </c>
      <c r="H2172">
        <v>4620289</v>
      </c>
      <c r="I2172">
        <v>304155</v>
      </c>
      <c r="J2172">
        <v>43414</v>
      </c>
      <c r="K2172">
        <v>44280</v>
      </c>
      <c r="L2172">
        <f>bbdd_Social_Media_Trends[[#This Row],[Likes]]+bbdd_Social_Media_Trends[[#This Row],[Shares]]+bbdd_Social_Media_Trends[[#This Row],[Comments]]</f>
        <v>391849</v>
      </c>
      <c r="M2172">
        <f>bbdd_Social_Media_Trends[[#This Row],[Interactions]]/bbdd_Social_Media_Trends[[#This Row],[Views]]</f>
        <v>8.4810495620512044E-2</v>
      </c>
      <c r="N2172" s="1" t="s">
        <v>22</v>
      </c>
      <c r="O2172" s="4">
        <f t="shared" si="33"/>
        <v>0</v>
      </c>
    </row>
    <row r="2173" spans="1:15">
      <c r="A2173" s="1" t="s">
        <v>2213</v>
      </c>
      <c r="B2173" s="2">
        <v>45271</v>
      </c>
      <c r="C2173" s="13" t="str">
        <f>TEXT(bbdd_Social_Media_Trends[[#This Row],[Post_Date]],"aaaa-mm")</f>
        <v>2023-12</v>
      </c>
      <c r="D2173" s="1" t="s">
        <v>18</v>
      </c>
      <c r="E2173" s="1" t="s">
        <v>49</v>
      </c>
      <c r="F2173" s="1" t="s">
        <v>14</v>
      </c>
      <c r="G2173" s="1" t="s">
        <v>21</v>
      </c>
      <c r="H2173">
        <v>933951</v>
      </c>
      <c r="I2173">
        <v>188820</v>
      </c>
      <c r="J2173">
        <v>89181</v>
      </c>
      <c r="K2173">
        <v>2551</v>
      </c>
      <c r="L2173">
        <f>bbdd_Social_Media_Trends[[#This Row],[Likes]]+bbdd_Social_Media_Trends[[#This Row],[Shares]]+bbdd_Social_Media_Trends[[#This Row],[Comments]]</f>
        <v>280552</v>
      </c>
      <c r="M2173">
        <f>bbdd_Social_Media_Trends[[#This Row],[Interactions]]/bbdd_Social_Media_Trends[[#This Row],[Views]]</f>
        <v>0.30039263301822045</v>
      </c>
      <c r="N2173" s="1" t="s">
        <v>16</v>
      </c>
      <c r="O2173" s="4">
        <f t="shared" si="33"/>
        <v>0</v>
      </c>
    </row>
    <row r="2174" spans="1:15">
      <c r="A2174" s="1" t="s">
        <v>2214</v>
      </c>
      <c r="B2174" s="2">
        <v>45270</v>
      </c>
      <c r="C2174" s="13" t="str">
        <f>TEXT(bbdd_Social_Media_Trends[[#This Row],[Post_Date]],"aaaa-mm")</f>
        <v>2023-12</v>
      </c>
      <c r="D2174" s="1" t="s">
        <v>27</v>
      </c>
      <c r="E2174" s="1" t="s">
        <v>49</v>
      </c>
      <c r="F2174" s="1" t="s">
        <v>47</v>
      </c>
      <c r="G2174" s="1" t="s">
        <v>25</v>
      </c>
      <c r="H2174">
        <v>3021490</v>
      </c>
      <c r="I2174">
        <v>245628</v>
      </c>
      <c r="J2174">
        <v>5788</v>
      </c>
      <c r="K2174">
        <v>46874</v>
      </c>
      <c r="L2174">
        <f>bbdd_Social_Media_Trends[[#This Row],[Likes]]+bbdd_Social_Media_Trends[[#This Row],[Shares]]+bbdd_Social_Media_Trends[[#This Row],[Comments]]</f>
        <v>298290</v>
      </c>
      <c r="M2174">
        <f>bbdd_Social_Media_Trends[[#This Row],[Interactions]]/bbdd_Social_Media_Trends[[#This Row],[Views]]</f>
        <v>9.8722815564506253E-2</v>
      </c>
      <c r="N2174" s="1" t="s">
        <v>22</v>
      </c>
      <c r="O2174" s="4">
        <f t="shared" si="33"/>
        <v>0</v>
      </c>
    </row>
    <row r="2175" spans="1:15">
      <c r="A2175" s="1" t="s">
        <v>2215</v>
      </c>
      <c r="B2175" s="2">
        <v>45109</v>
      </c>
      <c r="C2175" s="13" t="str">
        <f>TEXT(bbdd_Social_Media_Trends[[#This Row],[Post_Date]],"aaaa-mm")</f>
        <v>2023-07</v>
      </c>
      <c r="D2175" s="1" t="s">
        <v>12</v>
      </c>
      <c r="E2175" s="1" t="s">
        <v>49</v>
      </c>
      <c r="F2175" s="1" t="s">
        <v>32</v>
      </c>
      <c r="G2175" s="1" t="s">
        <v>37</v>
      </c>
      <c r="H2175">
        <v>257530</v>
      </c>
      <c r="I2175">
        <v>427342</v>
      </c>
      <c r="J2175">
        <v>76586</v>
      </c>
      <c r="K2175">
        <v>49730</v>
      </c>
      <c r="L2175">
        <f>bbdd_Social_Media_Trends[[#This Row],[Likes]]+bbdd_Social_Media_Trends[[#This Row],[Shares]]+bbdd_Social_Media_Trends[[#This Row],[Comments]]</f>
        <v>553658</v>
      </c>
      <c r="M2175">
        <f>bbdd_Social_Media_Trends[[#This Row],[Interactions]]/bbdd_Social_Media_Trends[[#This Row],[Views]]</f>
        <v>2.1498776841533025</v>
      </c>
      <c r="N2175" s="1" t="s">
        <v>16</v>
      </c>
      <c r="O2175" s="4">
        <f t="shared" si="33"/>
        <v>0</v>
      </c>
    </row>
    <row r="2176" spans="1:15">
      <c r="A2176" s="1" t="s">
        <v>2216</v>
      </c>
      <c r="B2176" s="2">
        <v>45076</v>
      </c>
      <c r="C2176" s="13" t="str">
        <f>TEXT(bbdd_Social_Media_Trends[[#This Row],[Post_Date]],"aaaa-mm")</f>
        <v>2023-05</v>
      </c>
      <c r="D2176" s="1" t="s">
        <v>24</v>
      </c>
      <c r="E2176" s="1" t="s">
        <v>49</v>
      </c>
      <c r="F2176" s="1" t="s">
        <v>20</v>
      </c>
      <c r="G2176" s="1" t="s">
        <v>25</v>
      </c>
      <c r="H2176">
        <v>428868</v>
      </c>
      <c r="I2176">
        <v>248217</v>
      </c>
      <c r="J2176">
        <v>34709</v>
      </c>
      <c r="K2176">
        <v>49708</v>
      </c>
      <c r="L2176">
        <f>bbdd_Social_Media_Trends[[#This Row],[Likes]]+bbdd_Social_Media_Trends[[#This Row],[Shares]]+bbdd_Social_Media_Trends[[#This Row],[Comments]]</f>
        <v>332634</v>
      </c>
      <c r="M2176">
        <f>bbdd_Social_Media_Trends[[#This Row],[Interactions]]/bbdd_Social_Media_Trends[[#This Row],[Views]]</f>
        <v>0.77560927837936144</v>
      </c>
      <c r="N2176" s="1" t="s">
        <v>22</v>
      </c>
      <c r="O2176" s="4">
        <f t="shared" si="33"/>
        <v>0</v>
      </c>
    </row>
    <row r="2177" spans="1:15">
      <c r="A2177" s="1" t="s">
        <v>2217</v>
      </c>
      <c r="B2177" s="2">
        <v>44598</v>
      </c>
      <c r="C2177" s="13" t="str">
        <f>TEXT(bbdd_Social_Media_Trends[[#This Row],[Post_Date]],"aaaa-mm")</f>
        <v>2022-02</v>
      </c>
      <c r="D2177" s="1" t="s">
        <v>12</v>
      </c>
      <c r="E2177" s="1" t="s">
        <v>31</v>
      </c>
      <c r="F2177" s="1" t="s">
        <v>20</v>
      </c>
      <c r="G2177" s="1" t="s">
        <v>37</v>
      </c>
      <c r="H2177">
        <v>3374576</v>
      </c>
      <c r="I2177">
        <v>396248</v>
      </c>
      <c r="J2177">
        <v>23904</v>
      </c>
      <c r="K2177">
        <v>1717</v>
      </c>
      <c r="L2177">
        <f>bbdd_Social_Media_Trends[[#This Row],[Likes]]+bbdd_Social_Media_Trends[[#This Row],[Shares]]+bbdd_Social_Media_Trends[[#This Row],[Comments]]</f>
        <v>421869</v>
      </c>
      <c r="M2177">
        <f>bbdd_Social_Media_Trends[[#This Row],[Interactions]]/bbdd_Social_Media_Trends[[#This Row],[Views]]</f>
        <v>0.12501392767565467</v>
      </c>
      <c r="N2177" s="1" t="s">
        <v>29</v>
      </c>
      <c r="O2177" s="4">
        <f t="shared" si="33"/>
        <v>0</v>
      </c>
    </row>
    <row r="2178" spans="1:15">
      <c r="A2178" s="1" t="s">
        <v>2218</v>
      </c>
      <c r="B2178" s="2">
        <v>45015</v>
      </c>
      <c r="C2178" s="13" t="str">
        <f>TEXT(bbdd_Social_Media_Trends[[#This Row],[Post_Date]],"aaaa-mm")</f>
        <v>2023-03</v>
      </c>
      <c r="D2178" s="1" t="s">
        <v>24</v>
      </c>
      <c r="E2178" s="1" t="s">
        <v>49</v>
      </c>
      <c r="F2178" s="1" t="s">
        <v>14</v>
      </c>
      <c r="G2178" s="1" t="s">
        <v>50</v>
      </c>
      <c r="H2178">
        <v>2974026</v>
      </c>
      <c r="I2178">
        <v>445834</v>
      </c>
      <c r="J2178">
        <v>2556</v>
      </c>
      <c r="K2178">
        <v>36194</v>
      </c>
      <c r="L2178">
        <f>bbdd_Social_Media_Trends[[#This Row],[Likes]]+bbdd_Social_Media_Trends[[#This Row],[Shares]]+bbdd_Social_Media_Trends[[#This Row],[Comments]]</f>
        <v>484584</v>
      </c>
      <c r="M2178">
        <f>bbdd_Social_Media_Trends[[#This Row],[Interactions]]/bbdd_Social_Media_Trends[[#This Row],[Views]]</f>
        <v>0.16293872346778407</v>
      </c>
      <c r="N2178" s="1" t="s">
        <v>16</v>
      </c>
      <c r="O2178" s="4">
        <f t="shared" ref="O2178:O2241" si="34">IF(ISERROR(VLOOKUP(A2178,A2179:A7176,1,FALSE)),0, 1)</f>
        <v>0</v>
      </c>
    </row>
    <row r="2179" spans="1:15">
      <c r="A2179" s="1" t="s">
        <v>2219</v>
      </c>
      <c r="B2179" s="2">
        <v>45040</v>
      </c>
      <c r="C2179" s="13" t="str">
        <f>TEXT(bbdd_Social_Media_Trends[[#This Row],[Post_Date]],"aaaa-mm")</f>
        <v>2023-04</v>
      </c>
      <c r="D2179" s="1" t="s">
        <v>18</v>
      </c>
      <c r="E2179" s="1" t="s">
        <v>59</v>
      </c>
      <c r="F2179" s="1" t="s">
        <v>41</v>
      </c>
      <c r="G2179" s="1" t="s">
        <v>15</v>
      </c>
      <c r="H2179">
        <v>2658996</v>
      </c>
      <c r="I2179">
        <v>329969</v>
      </c>
      <c r="J2179">
        <v>61578</v>
      </c>
      <c r="K2179">
        <v>12445</v>
      </c>
      <c r="L2179">
        <f>bbdd_Social_Media_Trends[[#This Row],[Likes]]+bbdd_Social_Media_Trends[[#This Row],[Shares]]+bbdd_Social_Media_Trends[[#This Row],[Comments]]</f>
        <v>403992</v>
      </c>
      <c r="M2179">
        <f>bbdd_Social_Media_Trends[[#This Row],[Interactions]]/bbdd_Social_Media_Trends[[#This Row],[Views]]</f>
        <v>0.15193403826105795</v>
      </c>
      <c r="N2179" s="1" t="s">
        <v>16</v>
      </c>
      <c r="O2179" s="4">
        <f t="shared" si="34"/>
        <v>0</v>
      </c>
    </row>
    <row r="2180" spans="1:15">
      <c r="A2180" s="1" t="s">
        <v>2220</v>
      </c>
      <c r="B2180" s="2">
        <v>45290</v>
      </c>
      <c r="C2180" s="13" t="str">
        <f>TEXT(bbdd_Social_Media_Trends[[#This Row],[Post_Date]],"aaaa-mm")</f>
        <v>2023-12</v>
      </c>
      <c r="D2180" s="1" t="s">
        <v>12</v>
      </c>
      <c r="E2180" s="1" t="s">
        <v>35</v>
      </c>
      <c r="F2180" s="1" t="s">
        <v>32</v>
      </c>
      <c r="G2180" s="1" t="s">
        <v>28</v>
      </c>
      <c r="H2180">
        <v>1343257</v>
      </c>
      <c r="I2180">
        <v>494555</v>
      </c>
      <c r="J2180">
        <v>85238</v>
      </c>
      <c r="K2180">
        <v>41759</v>
      </c>
      <c r="L2180">
        <f>bbdd_Social_Media_Trends[[#This Row],[Likes]]+bbdd_Social_Media_Trends[[#This Row],[Shares]]+bbdd_Social_Media_Trends[[#This Row],[Comments]]</f>
        <v>621552</v>
      </c>
      <c r="M2180">
        <f>bbdd_Social_Media_Trends[[#This Row],[Interactions]]/bbdd_Social_Media_Trends[[#This Row],[Views]]</f>
        <v>0.46272009004978198</v>
      </c>
      <c r="N2180" s="1" t="s">
        <v>22</v>
      </c>
      <c r="O2180" s="4">
        <f t="shared" si="34"/>
        <v>0</v>
      </c>
    </row>
    <row r="2181" spans="1:15">
      <c r="A2181" s="1" t="s">
        <v>2221</v>
      </c>
      <c r="B2181" s="2">
        <v>45131</v>
      </c>
      <c r="C2181" s="13" t="str">
        <f>TEXT(bbdd_Social_Media_Trends[[#This Row],[Post_Date]],"aaaa-mm")</f>
        <v>2023-07</v>
      </c>
      <c r="D2181" s="1" t="s">
        <v>18</v>
      </c>
      <c r="E2181" s="1" t="s">
        <v>49</v>
      </c>
      <c r="F2181" s="1" t="s">
        <v>36</v>
      </c>
      <c r="G2181" s="1" t="s">
        <v>50</v>
      </c>
      <c r="H2181">
        <v>4004581</v>
      </c>
      <c r="I2181">
        <v>192354</v>
      </c>
      <c r="J2181">
        <v>3305</v>
      </c>
      <c r="K2181">
        <v>2480</v>
      </c>
      <c r="L2181">
        <f>bbdd_Social_Media_Trends[[#This Row],[Likes]]+bbdd_Social_Media_Trends[[#This Row],[Shares]]+bbdd_Social_Media_Trends[[#This Row],[Comments]]</f>
        <v>198139</v>
      </c>
      <c r="M2181">
        <f>bbdd_Social_Media_Trends[[#This Row],[Interactions]]/bbdd_Social_Media_Trends[[#This Row],[Views]]</f>
        <v>4.9478085222898475E-2</v>
      </c>
      <c r="N2181" s="1" t="s">
        <v>29</v>
      </c>
      <c r="O2181" s="4">
        <f t="shared" si="34"/>
        <v>0</v>
      </c>
    </row>
    <row r="2182" spans="1:15">
      <c r="A2182" s="1" t="s">
        <v>2222</v>
      </c>
      <c r="B2182" s="2">
        <v>44596</v>
      </c>
      <c r="C2182" s="13" t="str">
        <f>TEXT(bbdd_Social_Media_Trends[[#This Row],[Post_Date]],"aaaa-mm")</f>
        <v>2022-02</v>
      </c>
      <c r="D2182" s="1" t="s">
        <v>24</v>
      </c>
      <c r="E2182" s="1" t="s">
        <v>46</v>
      </c>
      <c r="F2182" s="1" t="s">
        <v>20</v>
      </c>
      <c r="G2182" s="1" t="s">
        <v>21</v>
      </c>
      <c r="H2182">
        <v>4521859</v>
      </c>
      <c r="I2182">
        <v>43194</v>
      </c>
      <c r="J2182">
        <v>6727</v>
      </c>
      <c r="K2182">
        <v>971</v>
      </c>
      <c r="L2182">
        <f>bbdd_Social_Media_Trends[[#This Row],[Likes]]+bbdd_Social_Media_Trends[[#This Row],[Shares]]+bbdd_Social_Media_Trends[[#This Row],[Comments]]</f>
        <v>50892</v>
      </c>
      <c r="M2182">
        <f>bbdd_Social_Media_Trends[[#This Row],[Interactions]]/bbdd_Social_Media_Trends[[#This Row],[Views]]</f>
        <v>1.125466318166931E-2</v>
      </c>
      <c r="N2182" s="1" t="s">
        <v>16</v>
      </c>
      <c r="O2182" s="4">
        <f t="shared" si="34"/>
        <v>0</v>
      </c>
    </row>
    <row r="2183" spans="1:15">
      <c r="A2183" s="1" t="s">
        <v>2223</v>
      </c>
      <c r="B2183" s="2">
        <v>45017</v>
      </c>
      <c r="C2183" s="13" t="str">
        <f>TEXT(bbdd_Social_Media_Trends[[#This Row],[Post_Date]],"aaaa-mm")</f>
        <v>2023-04</v>
      </c>
      <c r="D2183" s="1" t="s">
        <v>18</v>
      </c>
      <c r="E2183" s="1" t="s">
        <v>46</v>
      </c>
      <c r="F2183" s="1" t="s">
        <v>41</v>
      </c>
      <c r="G2183" s="1" t="s">
        <v>50</v>
      </c>
      <c r="H2183">
        <v>3148704</v>
      </c>
      <c r="I2183">
        <v>463587</v>
      </c>
      <c r="J2183">
        <v>9057</v>
      </c>
      <c r="K2183">
        <v>13811</v>
      </c>
      <c r="L2183">
        <f>bbdd_Social_Media_Trends[[#This Row],[Likes]]+bbdd_Social_Media_Trends[[#This Row],[Shares]]+bbdd_Social_Media_Trends[[#This Row],[Comments]]</f>
        <v>486455</v>
      </c>
      <c r="M2183">
        <f>bbdd_Social_Media_Trends[[#This Row],[Interactions]]/bbdd_Social_Media_Trends[[#This Row],[Views]]</f>
        <v>0.15449372186143887</v>
      </c>
      <c r="N2183" s="1" t="s">
        <v>22</v>
      </c>
      <c r="O2183" s="4">
        <f t="shared" si="34"/>
        <v>0</v>
      </c>
    </row>
    <row r="2184" spans="1:15">
      <c r="A2184" s="1" t="s">
        <v>2224</v>
      </c>
      <c r="B2184" s="2">
        <v>45123</v>
      </c>
      <c r="C2184" s="13" t="str">
        <f>TEXT(bbdd_Social_Media_Trends[[#This Row],[Post_Date]],"aaaa-mm")</f>
        <v>2023-07</v>
      </c>
      <c r="D2184" s="1" t="s">
        <v>27</v>
      </c>
      <c r="E2184" s="1" t="s">
        <v>19</v>
      </c>
      <c r="F2184" s="1" t="s">
        <v>36</v>
      </c>
      <c r="G2184" s="1" t="s">
        <v>15</v>
      </c>
      <c r="H2184">
        <v>263141</v>
      </c>
      <c r="I2184">
        <v>181365</v>
      </c>
      <c r="J2184">
        <v>92942</v>
      </c>
      <c r="K2184">
        <v>5308</v>
      </c>
      <c r="L2184">
        <f>bbdd_Social_Media_Trends[[#This Row],[Likes]]+bbdd_Social_Media_Trends[[#This Row],[Shares]]+bbdd_Social_Media_Trends[[#This Row],[Comments]]</f>
        <v>279615</v>
      </c>
      <c r="M2184">
        <f>bbdd_Social_Media_Trends[[#This Row],[Interactions]]/bbdd_Social_Media_Trends[[#This Row],[Views]]</f>
        <v>1.0626052192550761</v>
      </c>
      <c r="N2184" s="1" t="s">
        <v>16</v>
      </c>
      <c r="O2184" s="4">
        <f t="shared" si="34"/>
        <v>0</v>
      </c>
    </row>
    <row r="2185" spans="1:15">
      <c r="A2185" s="1" t="s">
        <v>2225</v>
      </c>
      <c r="B2185" s="2">
        <v>44954</v>
      </c>
      <c r="C2185" s="13" t="str">
        <f>TEXT(bbdd_Social_Media_Trends[[#This Row],[Post_Date]],"aaaa-mm")</f>
        <v>2023-01</v>
      </c>
      <c r="D2185" s="1" t="s">
        <v>24</v>
      </c>
      <c r="E2185" s="1" t="s">
        <v>57</v>
      </c>
      <c r="F2185" s="1" t="s">
        <v>32</v>
      </c>
      <c r="G2185" s="1" t="s">
        <v>37</v>
      </c>
      <c r="H2185">
        <v>1746095</v>
      </c>
      <c r="I2185">
        <v>162903</v>
      </c>
      <c r="J2185">
        <v>81213</v>
      </c>
      <c r="K2185">
        <v>47445</v>
      </c>
      <c r="L2185">
        <f>bbdd_Social_Media_Trends[[#This Row],[Likes]]+bbdd_Social_Media_Trends[[#This Row],[Shares]]+bbdd_Social_Media_Trends[[#This Row],[Comments]]</f>
        <v>291561</v>
      </c>
      <c r="M2185">
        <f>bbdd_Social_Media_Trends[[#This Row],[Interactions]]/bbdd_Social_Media_Trends[[#This Row],[Views]]</f>
        <v>0.16697888717395101</v>
      </c>
      <c r="N2185" s="1" t="s">
        <v>29</v>
      </c>
      <c r="O2185" s="4">
        <f t="shared" si="34"/>
        <v>0</v>
      </c>
    </row>
    <row r="2186" spans="1:15">
      <c r="A2186" s="1" t="s">
        <v>2226</v>
      </c>
      <c r="B2186" s="2">
        <v>44810</v>
      </c>
      <c r="C2186" s="13" t="str">
        <f>TEXT(bbdd_Social_Media_Trends[[#This Row],[Post_Date]],"aaaa-mm")</f>
        <v>2022-09</v>
      </c>
      <c r="D2186" s="1" t="s">
        <v>27</v>
      </c>
      <c r="E2186" s="1" t="s">
        <v>59</v>
      </c>
      <c r="F2186" s="1" t="s">
        <v>20</v>
      </c>
      <c r="G2186" s="1" t="s">
        <v>15</v>
      </c>
      <c r="H2186">
        <v>2204480</v>
      </c>
      <c r="I2186">
        <v>287793</v>
      </c>
      <c r="J2186">
        <v>19461</v>
      </c>
      <c r="K2186">
        <v>28472</v>
      </c>
      <c r="L2186">
        <f>bbdd_Social_Media_Trends[[#This Row],[Likes]]+bbdd_Social_Media_Trends[[#This Row],[Shares]]+bbdd_Social_Media_Trends[[#This Row],[Comments]]</f>
        <v>335726</v>
      </c>
      <c r="M2186">
        <f>bbdd_Social_Media_Trends[[#This Row],[Interactions]]/bbdd_Social_Media_Trends[[#This Row],[Views]]</f>
        <v>0.15229260415154594</v>
      </c>
      <c r="N2186" s="1" t="s">
        <v>29</v>
      </c>
      <c r="O2186" s="4">
        <f t="shared" si="34"/>
        <v>0</v>
      </c>
    </row>
    <row r="2187" spans="1:15">
      <c r="A2187" s="1" t="s">
        <v>2227</v>
      </c>
      <c r="B2187" s="2">
        <v>44875</v>
      </c>
      <c r="C2187" s="13" t="str">
        <f>TEXT(bbdd_Social_Media_Trends[[#This Row],[Post_Date]],"aaaa-mm")</f>
        <v>2022-11</v>
      </c>
      <c r="D2187" s="1" t="s">
        <v>27</v>
      </c>
      <c r="E2187" s="1" t="s">
        <v>49</v>
      </c>
      <c r="F2187" s="1" t="s">
        <v>20</v>
      </c>
      <c r="G2187" s="1" t="s">
        <v>15</v>
      </c>
      <c r="H2187">
        <v>1764533</v>
      </c>
      <c r="I2187">
        <v>472012</v>
      </c>
      <c r="J2187">
        <v>15668</v>
      </c>
      <c r="K2187">
        <v>49499</v>
      </c>
      <c r="L2187">
        <f>bbdd_Social_Media_Trends[[#This Row],[Likes]]+bbdd_Social_Media_Trends[[#This Row],[Shares]]+bbdd_Social_Media_Trends[[#This Row],[Comments]]</f>
        <v>537179</v>
      </c>
      <c r="M2187">
        <f>bbdd_Social_Media_Trends[[#This Row],[Interactions]]/bbdd_Social_Media_Trends[[#This Row],[Views]]</f>
        <v>0.30443125744885474</v>
      </c>
      <c r="N2187" s="1" t="s">
        <v>29</v>
      </c>
      <c r="O2187" s="4">
        <f t="shared" si="34"/>
        <v>0</v>
      </c>
    </row>
    <row r="2188" spans="1:15">
      <c r="A2188" s="1" t="s">
        <v>2228</v>
      </c>
      <c r="B2188" s="2">
        <v>44996</v>
      </c>
      <c r="C2188" s="13" t="str">
        <f>TEXT(bbdd_Social_Media_Trends[[#This Row],[Post_Date]],"aaaa-mm")</f>
        <v>2023-03</v>
      </c>
      <c r="D2188" s="1" t="s">
        <v>27</v>
      </c>
      <c r="E2188" s="1" t="s">
        <v>46</v>
      </c>
      <c r="F2188" s="1" t="s">
        <v>36</v>
      </c>
      <c r="G2188" s="1" t="s">
        <v>25</v>
      </c>
      <c r="H2188">
        <v>3939014</v>
      </c>
      <c r="I2188">
        <v>405603</v>
      </c>
      <c r="J2188">
        <v>52812</v>
      </c>
      <c r="K2188">
        <v>15241</v>
      </c>
      <c r="L2188">
        <f>bbdd_Social_Media_Trends[[#This Row],[Likes]]+bbdd_Social_Media_Trends[[#This Row],[Shares]]+bbdd_Social_Media_Trends[[#This Row],[Comments]]</f>
        <v>473656</v>
      </c>
      <c r="M2188">
        <f>bbdd_Social_Media_Trends[[#This Row],[Interactions]]/bbdd_Social_Media_Trends[[#This Row],[Views]]</f>
        <v>0.12024735124069119</v>
      </c>
      <c r="N2188" s="1" t="s">
        <v>22</v>
      </c>
      <c r="O2188" s="4">
        <f t="shared" si="34"/>
        <v>0</v>
      </c>
    </row>
    <row r="2189" spans="1:15">
      <c r="A2189" s="1" t="s">
        <v>2229</v>
      </c>
      <c r="B2189" s="2">
        <v>44839</v>
      </c>
      <c r="C2189" s="13" t="str">
        <f>TEXT(bbdd_Social_Media_Trends[[#This Row],[Post_Date]],"aaaa-mm")</f>
        <v>2022-10</v>
      </c>
      <c r="D2189" s="1" t="s">
        <v>24</v>
      </c>
      <c r="E2189" s="1" t="s">
        <v>31</v>
      </c>
      <c r="F2189" s="1" t="s">
        <v>41</v>
      </c>
      <c r="G2189" s="1" t="s">
        <v>50</v>
      </c>
      <c r="H2189">
        <v>1448171</v>
      </c>
      <c r="I2189">
        <v>171170</v>
      </c>
      <c r="J2189">
        <v>97460</v>
      </c>
      <c r="K2189">
        <v>23669</v>
      </c>
      <c r="L2189">
        <f>bbdd_Social_Media_Trends[[#This Row],[Likes]]+bbdd_Social_Media_Trends[[#This Row],[Shares]]+bbdd_Social_Media_Trends[[#This Row],[Comments]]</f>
        <v>292299</v>
      </c>
      <c r="M2189">
        <f>bbdd_Social_Media_Trends[[#This Row],[Interactions]]/bbdd_Social_Media_Trends[[#This Row],[Views]]</f>
        <v>0.20184011418541042</v>
      </c>
      <c r="N2189" s="1" t="s">
        <v>16</v>
      </c>
      <c r="O2189" s="4">
        <f t="shared" si="34"/>
        <v>0</v>
      </c>
    </row>
    <row r="2190" spans="1:15">
      <c r="A2190" s="1" t="s">
        <v>2230</v>
      </c>
      <c r="B2190" s="2">
        <v>44917</v>
      </c>
      <c r="C2190" s="13" t="str">
        <f>TEXT(bbdd_Social_Media_Trends[[#This Row],[Post_Date]],"aaaa-mm")</f>
        <v>2022-12</v>
      </c>
      <c r="D2190" s="1" t="s">
        <v>27</v>
      </c>
      <c r="E2190" s="1" t="s">
        <v>46</v>
      </c>
      <c r="F2190" s="1" t="s">
        <v>32</v>
      </c>
      <c r="G2190" s="1" t="s">
        <v>25</v>
      </c>
      <c r="H2190">
        <v>3151221</v>
      </c>
      <c r="I2190">
        <v>407639</v>
      </c>
      <c r="J2190">
        <v>84929</v>
      </c>
      <c r="K2190">
        <v>11992</v>
      </c>
      <c r="L2190">
        <f>bbdd_Social_Media_Trends[[#This Row],[Likes]]+bbdd_Social_Media_Trends[[#This Row],[Shares]]+bbdd_Social_Media_Trends[[#This Row],[Comments]]</f>
        <v>504560</v>
      </c>
      <c r="M2190">
        <f>bbdd_Social_Media_Trends[[#This Row],[Interactions]]/bbdd_Social_Media_Trends[[#This Row],[Views]]</f>
        <v>0.16011571387725584</v>
      </c>
      <c r="N2190" s="1" t="s">
        <v>22</v>
      </c>
      <c r="O2190" s="4">
        <f t="shared" si="34"/>
        <v>0</v>
      </c>
    </row>
    <row r="2191" spans="1:15">
      <c r="A2191" s="1" t="s">
        <v>2231</v>
      </c>
      <c r="B2191" s="2">
        <v>45223</v>
      </c>
      <c r="C2191" s="13" t="str">
        <f>TEXT(bbdd_Social_Media_Trends[[#This Row],[Post_Date]],"aaaa-mm")</f>
        <v>2023-10</v>
      </c>
      <c r="D2191" s="1" t="s">
        <v>12</v>
      </c>
      <c r="E2191" s="1" t="s">
        <v>39</v>
      </c>
      <c r="F2191" s="1" t="s">
        <v>32</v>
      </c>
      <c r="G2191" s="1" t="s">
        <v>60</v>
      </c>
      <c r="H2191">
        <v>1320584</v>
      </c>
      <c r="I2191">
        <v>445459</v>
      </c>
      <c r="J2191">
        <v>33529</v>
      </c>
      <c r="K2191">
        <v>3631</v>
      </c>
      <c r="L2191">
        <f>bbdd_Social_Media_Trends[[#This Row],[Likes]]+bbdd_Social_Media_Trends[[#This Row],[Shares]]+bbdd_Social_Media_Trends[[#This Row],[Comments]]</f>
        <v>482619</v>
      </c>
      <c r="M2191">
        <f>bbdd_Social_Media_Trends[[#This Row],[Interactions]]/bbdd_Social_Media_Trends[[#This Row],[Views]]</f>
        <v>0.36545876672744787</v>
      </c>
      <c r="N2191" s="1" t="s">
        <v>22</v>
      </c>
      <c r="O2191" s="4">
        <f t="shared" si="34"/>
        <v>0</v>
      </c>
    </row>
    <row r="2192" spans="1:15">
      <c r="A2192" s="1" t="s">
        <v>2232</v>
      </c>
      <c r="B2192" s="2">
        <v>45102</v>
      </c>
      <c r="C2192" s="13" t="str">
        <f>TEXT(bbdd_Social_Media_Trends[[#This Row],[Post_Date]],"aaaa-mm")</f>
        <v>2023-06</v>
      </c>
      <c r="D2192" s="1" t="s">
        <v>18</v>
      </c>
      <c r="E2192" s="1" t="s">
        <v>35</v>
      </c>
      <c r="F2192" s="1" t="s">
        <v>41</v>
      </c>
      <c r="G2192" s="1" t="s">
        <v>50</v>
      </c>
      <c r="H2192">
        <v>3712830</v>
      </c>
      <c r="I2192">
        <v>135258</v>
      </c>
      <c r="J2192">
        <v>87420</v>
      </c>
      <c r="K2192">
        <v>47950</v>
      </c>
      <c r="L2192">
        <f>bbdd_Social_Media_Trends[[#This Row],[Likes]]+bbdd_Social_Media_Trends[[#This Row],[Shares]]+bbdd_Social_Media_Trends[[#This Row],[Comments]]</f>
        <v>270628</v>
      </c>
      <c r="M2192">
        <f>bbdd_Social_Media_Trends[[#This Row],[Interactions]]/bbdd_Social_Media_Trends[[#This Row],[Views]]</f>
        <v>7.2889951869598124E-2</v>
      </c>
      <c r="N2192" s="1" t="s">
        <v>16</v>
      </c>
      <c r="O2192" s="4">
        <f t="shared" si="34"/>
        <v>0</v>
      </c>
    </row>
    <row r="2193" spans="1:15">
      <c r="A2193" s="1" t="s">
        <v>2233</v>
      </c>
      <c r="B2193" s="2">
        <v>45022</v>
      </c>
      <c r="C2193" s="13" t="str">
        <f>TEXT(bbdd_Social_Media_Trends[[#This Row],[Post_Date]],"aaaa-mm")</f>
        <v>2023-04</v>
      </c>
      <c r="D2193" s="1" t="s">
        <v>27</v>
      </c>
      <c r="E2193" s="1" t="s">
        <v>59</v>
      </c>
      <c r="F2193" s="1" t="s">
        <v>20</v>
      </c>
      <c r="G2193" s="1" t="s">
        <v>15</v>
      </c>
      <c r="H2193">
        <v>658004</v>
      </c>
      <c r="I2193">
        <v>435828</v>
      </c>
      <c r="J2193">
        <v>78312</v>
      </c>
      <c r="K2193">
        <v>29891</v>
      </c>
      <c r="L2193">
        <f>bbdd_Social_Media_Trends[[#This Row],[Likes]]+bbdd_Social_Media_Trends[[#This Row],[Shares]]+bbdd_Social_Media_Trends[[#This Row],[Comments]]</f>
        <v>544031</v>
      </c>
      <c r="M2193">
        <f>bbdd_Social_Media_Trends[[#This Row],[Interactions]]/bbdd_Social_Media_Trends[[#This Row],[Views]]</f>
        <v>0.82678980674889513</v>
      </c>
      <c r="N2193" s="1" t="s">
        <v>29</v>
      </c>
      <c r="O2193" s="4">
        <f t="shared" si="34"/>
        <v>0</v>
      </c>
    </row>
    <row r="2194" spans="1:15">
      <c r="A2194" s="1" t="s">
        <v>2234</v>
      </c>
      <c r="B2194" s="2">
        <v>44570</v>
      </c>
      <c r="C2194" s="13" t="str">
        <f>TEXT(bbdd_Social_Media_Trends[[#This Row],[Post_Date]],"aaaa-mm")</f>
        <v>2022-01</v>
      </c>
      <c r="D2194" s="1" t="s">
        <v>24</v>
      </c>
      <c r="E2194" s="1" t="s">
        <v>57</v>
      </c>
      <c r="F2194" s="1" t="s">
        <v>36</v>
      </c>
      <c r="G2194" s="1" t="s">
        <v>28</v>
      </c>
      <c r="H2194">
        <v>2044541</v>
      </c>
      <c r="I2194">
        <v>57785</v>
      </c>
      <c r="J2194">
        <v>95543</v>
      </c>
      <c r="K2194">
        <v>45021</v>
      </c>
      <c r="L2194">
        <f>bbdd_Social_Media_Trends[[#This Row],[Likes]]+bbdd_Social_Media_Trends[[#This Row],[Shares]]+bbdd_Social_Media_Trends[[#This Row],[Comments]]</f>
        <v>198349</v>
      </c>
      <c r="M2194">
        <f>bbdd_Social_Media_Trends[[#This Row],[Interactions]]/bbdd_Social_Media_Trends[[#This Row],[Views]]</f>
        <v>9.7013950808518878E-2</v>
      </c>
      <c r="N2194" s="1" t="s">
        <v>16</v>
      </c>
      <c r="O2194" s="4">
        <f t="shared" si="34"/>
        <v>0</v>
      </c>
    </row>
    <row r="2195" spans="1:15">
      <c r="A2195" s="1" t="s">
        <v>2235</v>
      </c>
      <c r="B2195" s="2">
        <v>45214</v>
      </c>
      <c r="C2195" s="13" t="str">
        <f>TEXT(bbdd_Social_Media_Trends[[#This Row],[Post_Date]],"aaaa-mm")</f>
        <v>2023-10</v>
      </c>
      <c r="D2195" s="1" t="s">
        <v>12</v>
      </c>
      <c r="E2195" s="1" t="s">
        <v>49</v>
      </c>
      <c r="F2195" s="1" t="s">
        <v>47</v>
      </c>
      <c r="G2195" s="1" t="s">
        <v>37</v>
      </c>
      <c r="H2195">
        <v>3224016</v>
      </c>
      <c r="I2195">
        <v>293451</v>
      </c>
      <c r="J2195">
        <v>48981</v>
      </c>
      <c r="K2195">
        <v>27567</v>
      </c>
      <c r="L2195">
        <f>bbdd_Social_Media_Trends[[#This Row],[Likes]]+bbdd_Social_Media_Trends[[#This Row],[Shares]]+bbdd_Social_Media_Trends[[#This Row],[Comments]]</f>
        <v>369999</v>
      </c>
      <c r="M2195">
        <f>bbdd_Social_Media_Trends[[#This Row],[Interactions]]/bbdd_Social_Media_Trends[[#This Row],[Views]]</f>
        <v>0.11476338827102595</v>
      </c>
      <c r="N2195" s="1" t="s">
        <v>22</v>
      </c>
      <c r="O2195" s="4">
        <f t="shared" si="34"/>
        <v>0</v>
      </c>
    </row>
    <row r="2196" spans="1:15">
      <c r="A2196" s="1" t="s">
        <v>2236</v>
      </c>
      <c r="B2196" s="2">
        <v>45042</v>
      </c>
      <c r="C2196" s="13" t="str">
        <f>TEXT(bbdd_Social_Media_Trends[[#This Row],[Post_Date]],"aaaa-mm")</f>
        <v>2023-04</v>
      </c>
      <c r="D2196" s="1" t="s">
        <v>18</v>
      </c>
      <c r="E2196" s="1" t="s">
        <v>52</v>
      </c>
      <c r="F2196" s="1" t="s">
        <v>32</v>
      </c>
      <c r="G2196" s="1" t="s">
        <v>44</v>
      </c>
      <c r="H2196">
        <v>1615734</v>
      </c>
      <c r="I2196">
        <v>285555</v>
      </c>
      <c r="J2196">
        <v>68383</v>
      </c>
      <c r="K2196">
        <v>31687</v>
      </c>
      <c r="L2196">
        <f>bbdd_Social_Media_Trends[[#This Row],[Likes]]+bbdd_Social_Media_Trends[[#This Row],[Shares]]+bbdd_Social_Media_Trends[[#This Row],[Comments]]</f>
        <v>385625</v>
      </c>
      <c r="M2196">
        <f>bbdd_Social_Media_Trends[[#This Row],[Interactions]]/bbdd_Social_Media_Trends[[#This Row],[Views]]</f>
        <v>0.23866861748282825</v>
      </c>
      <c r="N2196" s="1" t="s">
        <v>29</v>
      </c>
      <c r="O2196" s="4">
        <f t="shared" si="34"/>
        <v>0</v>
      </c>
    </row>
    <row r="2197" spans="1:15">
      <c r="A2197" s="1" t="s">
        <v>2237</v>
      </c>
      <c r="B2197" s="2">
        <v>44824</v>
      </c>
      <c r="C2197" s="13" t="str">
        <f>TEXT(bbdd_Social_Media_Trends[[#This Row],[Post_Date]],"aaaa-mm")</f>
        <v>2022-09</v>
      </c>
      <c r="D2197" s="1" t="s">
        <v>12</v>
      </c>
      <c r="E2197" s="1" t="s">
        <v>13</v>
      </c>
      <c r="F2197" s="1" t="s">
        <v>41</v>
      </c>
      <c r="G2197" s="1" t="s">
        <v>25</v>
      </c>
      <c r="H2197">
        <v>639630</v>
      </c>
      <c r="I2197">
        <v>343326</v>
      </c>
      <c r="J2197">
        <v>96725</v>
      </c>
      <c r="K2197">
        <v>48577</v>
      </c>
      <c r="L2197">
        <f>bbdd_Social_Media_Trends[[#This Row],[Likes]]+bbdd_Social_Media_Trends[[#This Row],[Shares]]+bbdd_Social_Media_Trends[[#This Row],[Comments]]</f>
        <v>488628</v>
      </c>
      <c r="M2197">
        <f>bbdd_Social_Media_Trends[[#This Row],[Interactions]]/bbdd_Social_Media_Trends[[#This Row],[Views]]</f>
        <v>0.76392289292247084</v>
      </c>
      <c r="N2197" s="1" t="s">
        <v>29</v>
      </c>
      <c r="O2197" s="4">
        <f t="shared" si="34"/>
        <v>0</v>
      </c>
    </row>
    <row r="2198" spans="1:15">
      <c r="A2198" s="1" t="s">
        <v>2238</v>
      </c>
      <c r="B2198" s="2">
        <v>45079</v>
      </c>
      <c r="C2198" s="13" t="str">
        <f>TEXT(bbdd_Social_Media_Trends[[#This Row],[Post_Date]],"aaaa-mm")</f>
        <v>2023-06</v>
      </c>
      <c r="D2198" s="1" t="s">
        <v>12</v>
      </c>
      <c r="E2198" s="1" t="s">
        <v>49</v>
      </c>
      <c r="F2198" s="1" t="s">
        <v>47</v>
      </c>
      <c r="G2198" s="1" t="s">
        <v>28</v>
      </c>
      <c r="H2198">
        <v>4027013</v>
      </c>
      <c r="I2198">
        <v>187226</v>
      </c>
      <c r="J2198">
        <v>91851</v>
      </c>
      <c r="K2198">
        <v>23484</v>
      </c>
      <c r="L2198">
        <f>bbdd_Social_Media_Trends[[#This Row],[Likes]]+bbdd_Social_Media_Trends[[#This Row],[Shares]]+bbdd_Social_Media_Trends[[#This Row],[Comments]]</f>
        <v>302561</v>
      </c>
      <c r="M2198">
        <f>bbdd_Social_Media_Trends[[#This Row],[Interactions]]/bbdd_Social_Media_Trends[[#This Row],[Views]]</f>
        <v>7.5132859019824375E-2</v>
      </c>
      <c r="N2198" s="1" t="s">
        <v>16</v>
      </c>
      <c r="O2198" s="4">
        <f t="shared" si="34"/>
        <v>0</v>
      </c>
    </row>
    <row r="2199" spans="1:15">
      <c r="A2199" s="1" t="s">
        <v>2239</v>
      </c>
      <c r="B2199" s="2">
        <v>45120</v>
      </c>
      <c r="C2199" s="13" t="str">
        <f>TEXT(bbdd_Social_Media_Trends[[#This Row],[Post_Date]],"aaaa-mm")</f>
        <v>2023-07</v>
      </c>
      <c r="D2199" s="1" t="s">
        <v>24</v>
      </c>
      <c r="E2199" s="1" t="s">
        <v>59</v>
      </c>
      <c r="F2199" s="1" t="s">
        <v>36</v>
      </c>
      <c r="G2199" s="1" t="s">
        <v>50</v>
      </c>
      <c r="H2199">
        <v>1006906</v>
      </c>
      <c r="I2199">
        <v>153888</v>
      </c>
      <c r="J2199">
        <v>62055</v>
      </c>
      <c r="K2199">
        <v>43370</v>
      </c>
      <c r="L2199">
        <f>bbdd_Social_Media_Trends[[#This Row],[Likes]]+bbdd_Social_Media_Trends[[#This Row],[Shares]]+bbdd_Social_Media_Trends[[#This Row],[Comments]]</f>
        <v>259313</v>
      </c>
      <c r="M2199">
        <f>bbdd_Social_Media_Trends[[#This Row],[Interactions]]/bbdd_Social_Media_Trends[[#This Row],[Views]]</f>
        <v>0.25753446697109761</v>
      </c>
      <c r="N2199" s="1" t="s">
        <v>29</v>
      </c>
      <c r="O2199" s="4">
        <f t="shared" si="34"/>
        <v>0</v>
      </c>
    </row>
    <row r="2200" spans="1:15">
      <c r="A2200" s="1" t="s">
        <v>2240</v>
      </c>
      <c r="B2200" s="2">
        <v>45188</v>
      </c>
      <c r="C2200" s="13" t="str">
        <f>TEXT(bbdd_Social_Media_Trends[[#This Row],[Post_Date]],"aaaa-mm")</f>
        <v>2023-09</v>
      </c>
      <c r="D2200" s="1" t="s">
        <v>12</v>
      </c>
      <c r="E2200" s="1" t="s">
        <v>39</v>
      </c>
      <c r="F2200" s="1" t="s">
        <v>41</v>
      </c>
      <c r="G2200" s="1" t="s">
        <v>25</v>
      </c>
      <c r="H2200">
        <v>810419</v>
      </c>
      <c r="I2200">
        <v>34397</v>
      </c>
      <c r="J2200">
        <v>20268</v>
      </c>
      <c r="K2200">
        <v>21325</v>
      </c>
      <c r="L2200">
        <f>bbdd_Social_Media_Trends[[#This Row],[Likes]]+bbdd_Social_Media_Trends[[#This Row],[Shares]]+bbdd_Social_Media_Trends[[#This Row],[Comments]]</f>
        <v>75990</v>
      </c>
      <c r="M2200">
        <f>bbdd_Social_Media_Trends[[#This Row],[Interactions]]/bbdd_Social_Media_Trends[[#This Row],[Views]]</f>
        <v>9.376631100702229E-2</v>
      </c>
      <c r="N2200" s="1" t="s">
        <v>29</v>
      </c>
      <c r="O2200" s="4">
        <f t="shared" si="34"/>
        <v>0</v>
      </c>
    </row>
    <row r="2201" spans="1:15">
      <c r="A2201" s="1" t="s">
        <v>2241</v>
      </c>
      <c r="B2201" s="2">
        <v>44880</v>
      </c>
      <c r="C2201" s="13" t="str">
        <f>TEXT(bbdd_Social_Media_Trends[[#This Row],[Post_Date]],"aaaa-mm")</f>
        <v>2022-11</v>
      </c>
      <c r="D2201" s="1" t="s">
        <v>18</v>
      </c>
      <c r="E2201" s="1" t="s">
        <v>13</v>
      </c>
      <c r="F2201" s="1" t="s">
        <v>41</v>
      </c>
      <c r="G2201" s="1" t="s">
        <v>44</v>
      </c>
      <c r="H2201">
        <v>3995291</v>
      </c>
      <c r="I2201">
        <v>237537</v>
      </c>
      <c r="J2201">
        <v>75689</v>
      </c>
      <c r="K2201">
        <v>38151</v>
      </c>
      <c r="L2201">
        <f>bbdd_Social_Media_Trends[[#This Row],[Likes]]+bbdd_Social_Media_Trends[[#This Row],[Shares]]+bbdd_Social_Media_Trends[[#This Row],[Comments]]</f>
        <v>351377</v>
      </c>
      <c r="M2201">
        <f>bbdd_Social_Media_Trends[[#This Row],[Interactions]]/bbdd_Social_Media_Trends[[#This Row],[Views]]</f>
        <v>8.7947786531694438E-2</v>
      </c>
      <c r="N2201" s="1" t="s">
        <v>22</v>
      </c>
      <c r="O2201" s="4">
        <f t="shared" si="34"/>
        <v>0</v>
      </c>
    </row>
    <row r="2202" spans="1:15">
      <c r="A2202" s="1" t="s">
        <v>2242</v>
      </c>
      <c r="B2202" s="2">
        <v>45067</v>
      </c>
      <c r="C2202" s="13" t="str">
        <f>TEXT(bbdd_Social_Media_Trends[[#This Row],[Post_Date]],"aaaa-mm")</f>
        <v>2023-05</v>
      </c>
      <c r="D2202" s="1" t="s">
        <v>27</v>
      </c>
      <c r="E2202" s="1" t="s">
        <v>49</v>
      </c>
      <c r="F2202" s="1" t="s">
        <v>36</v>
      </c>
      <c r="G2202" s="1" t="s">
        <v>21</v>
      </c>
      <c r="H2202">
        <v>2965309</v>
      </c>
      <c r="I2202">
        <v>180167</v>
      </c>
      <c r="J2202">
        <v>89358</v>
      </c>
      <c r="K2202">
        <v>9672</v>
      </c>
      <c r="L2202">
        <f>bbdd_Social_Media_Trends[[#This Row],[Likes]]+bbdd_Social_Media_Trends[[#This Row],[Shares]]+bbdd_Social_Media_Trends[[#This Row],[Comments]]</f>
        <v>279197</v>
      </c>
      <c r="M2202">
        <f>bbdd_Social_Media_Trends[[#This Row],[Interactions]]/bbdd_Social_Media_Trends[[#This Row],[Views]]</f>
        <v>9.4154437193560606E-2</v>
      </c>
      <c r="N2202" s="1" t="s">
        <v>22</v>
      </c>
      <c r="O2202" s="4">
        <f t="shared" si="34"/>
        <v>0</v>
      </c>
    </row>
    <row r="2203" spans="1:15">
      <c r="A2203" s="1" t="s">
        <v>2243</v>
      </c>
      <c r="B2203" s="2">
        <v>44883</v>
      </c>
      <c r="C2203" s="13" t="str">
        <f>TEXT(bbdd_Social_Media_Trends[[#This Row],[Post_Date]],"aaaa-mm")</f>
        <v>2022-11</v>
      </c>
      <c r="D2203" s="1" t="s">
        <v>24</v>
      </c>
      <c r="E2203" s="1" t="s">
        <v>57</v>
      </c>
      <c r="F2203" s="1" t="s">
        <v>41</v>
      </c>
      <c r="G2203" s="1" t="s">
        <v>60</v>
      </c>
      <c r="H2203">
        <v>1551796</v>
      </c>
      <c r="I2203">
        <v>454815</v>
      </c>
      <c r="J2203">
        <v>86874</v>
      </c>
      <c r="K2203">
        <v>2310</v>
      </c>
      <c r="L2203">
        <f>bbdd_Social_Media_Trends[[#This Row],[Likes]]+bbdd_Social_Media_Trends[[#This Row],[Shares]]+bbdd_Social_Media_Trends[[#This Row],[Comments]]</f>
        <v>543999</v>
      </c>
      <c r="M2203">
        <f>bbdd_Social_Media_Trends[[#This Row],[Interactions]]/bbdd_Social_Media_Trends[[#This Row],[Views]]</f>
        <v>0.35056089846861316</v>
      </c>
      <c r="N2203" s="1" t="s">
        <v>16</v>
      </c>
      <c r="O2203" s="4">
        <f t="shared" si="34"/>
        <v>0</v>
      </c>
    </row>
    <row r="2204" spans="1:15">
      <c r="A2204" s="1" t="s">
        <v>2244</v>
      </c>
      <c r="B2204" s="2">
        <v>44695</v>
      </c>
      <c r="C2204" s="13" t="str">
        <f>TEXT(bbdd_Social_Media_Trends[[#This Row],[Post_Date]],"aaaa-mm")</f>
        <v>2022-05</v>
      </c>
      <c r="D2204" s="1" t="s">
        <v>18</v>
      </c>
      <c r="E2204" s="1" t="s">
        <v>52</v>
      </c>
      <c r="F2204" s="1" t="s">
        <v>32</v>
      </c>
      <c r="G2204" s="1" t="s">
        <v>44</v>
      </c>
      <c r="H2204">
        <v>4913452</v>
      </c>
      <c r="I2204">
        <v>306350</v>
      </c>
      <c r="J2204">
        <v>2985</v>
      </c>
      <c r="K2204">
        <v>44655</v>
      </c>
      <c r="L2204">
        <f>bbdd_Social_Media_Trends[[#This Row],[Likes]]+bbdd_Social_Media_Trends[[#This Row],[Shares]]+bbdd_Social_Media_Trends[[#This Row],[Comments]]</f>
        <v>353990</v>
      </c>
      <c r="M2204">
        <f>bbdd_Social_Media_Trends[[#This Row],[Interactions]]/bbdd_Social_Media_Trends[[#This Row],[Views]]</f>
        <v>7.2045071367340105E-2</v>
      </c>
      <c r="N2204" s="1" t="s">
        <v>29</v>
      </c>
      <c r="O2204" s="4">
        <f t="shared" si="34"/>
        <v>0</v>
      </c>
    </row>
    <row r="2205" spans="1:15">
      <c r="A2205" s="1" t="s">
        <v>2245</v>
      </c>
      <c r="B2205" s="2">
        <v>44776</v>
      </c>
      <c r="C2205" s="13" t="str">
        <f>TEXT(bbdd_Social_Media_Trends[[#This Row],[Post_Date]],"aaaa-mm")</f>
        <v>2022-08</v>
      </c>
      <c r="D2205" s="1" t="s">
        <v>12</v>
      </c>
      <c r="E2205" s="1" t="s">
        <v>39</v>
      </c>
      <c r="F2205" s="1" t="s">
        <v>41</v>
      </c>
      <c r="G2205" s="1" t="s">
        <v>21</v>
      </c>
      <c r="H2205">
        <v>2443283</v>
      </c>
      <c r="I2205">
        <v>82547</v>
      </c>
      <c r="J2205">
        <v>85481</v>
      </c>
      <c r="K2205">
        <v>19090</v>
      </c>
      <c r="L2205">
        <f>bbdd_Social_Media_Trends[[#This Row],[Likes]]+bbdd_Social_Media_Trends[[#This Row],[Shares]]+bbdd_Social_Media_Trends[[#This Row],[Comments]]</f>
        <v>187118</v>
      </c>
      <c r="M2205">
        <f>bbdd_Social_Media_Trends[[#This Row],[Interactions]]/bbdd_Social_Media_Trends[[#This Row],[Views]]</f>
        <v>7.6584660884555733E-2</v>
      </c>
      <c r="N2205" s="1" t="s">
        <v>29</v>
      </c>
      <c r="O2205" s="4">
        <f t="shared" si="34"/>
        <v>0</v>
      </c>
    </row>
    <row r="2206" spans="1:15">
      <c r="A2206" s="1" t="s">
        <v>2246</v>
      </c>
      <c r="B2206" s="2">
        <v>45041</v>
      </c>
      <c r="C2206" s="13" t="str">
        <f>TEXT(bbdd_Social_Media_Trends[[#This Row],[Post_Date]],"aaaa-mm")</f>
        <v>2023-04</v>
      </c>
      <c r="D2206" s="1" t="s">
        <v>27</v>
      </c>
      <c r="E2206" s="1" t="s">
        <v>13</v>
      </c>
      <c r="F2206" s="1" t="s">
        <v>14</v>
      </c>
      <c r="G2206" s="1" t="s">
        <v>44</v>
      </c>
      <c r="H2206">
        <v>4037538</v>
      </c>
      <c r="I2206">
        <v>373205</v>
      </c>
      <c r="J2206">
        <v>89453</v>
      </c>
      <c r="K2206">
        <v>48449</v>
      </c>
      <c r="L2206">
        <f>bbdd_Social_Media_Trends[[#This Row],[Likes]]+bbdd_Social_Media_Trends[[#This Row],[Shares]]+bbdd_Social_Media_Trends[[#This Row],[Comments]]</f>
        <v>511107</v>
      </c>
      <c r="M2206">
        <f>bbdd_Social_Media_Trends[[#This Row],[Interactions]]/bbdd_Social_Media_Trends[[#This Row],[Views]]</f>
        <v>0.12658877761645834</v>
      </c>
      <c r="N2206" s="1" t="s">
        <v>16</v>
      </c>
      <c r="O2206" s="4">
        <f t="shared" si="34"/>
        <v>0</v>
      </c>
    </row>
    <row r="2207" spans="1:15">
      <c r="A2207" s="1" t="s">
        <v>2247</v>
      </c>
      <c r="B2207" s="2">
        <v>44692</v>
      </c>
      <c r="C2207" s="13" t="str">
        <f>TEXT(bbdd_Social_Media_Trends[[#This Row],[Post_Date]],"aaaa-mm")</f>
        <v>2022-05</v>
      </c>
      <c r="D2207" s="1" t="s">
        <v>27</v>
      </c>
      <c r="E2207" s="1" t="s">
        <v>57</v>
      </c>
      <c r="F2207" s="1" t="s">
        <v>47</v>
      </c>
      <c r="G2207" s="1" t="s">
        <v>37</v>
      </c>
      <c r="H2207">
        <v>378803</v>
      </c>
      <c r="I2207">
        <v>367221</v>
      </c>
      <c r="J2207">
        <v>69287</v>
      </c>
      <c r="K2207">
        <v>15299</v>
      </c>
      <c r="L2207">
        <f>bbdd_Social_Media_Trends[[#This Row],[Likes]]+bbdd_Social_Media_Trends[[#This Row],[Shares]]+bbdd_Social_Media_Trends[[#This Row],[Comments]]</f>
        <v>451807</v>
      </c>
      <c r="M2207">
        <f>bbdd_Social_Media_Trends[[#This Row],[Interactions]]/bbdd_Social_Media_Trends[[#This Row],[Views]]</f>
        <v>1.1927228665031693</v>
      </c>
      <c r="N2207" s="1" t="s">
        <v>16</v>
      </c>
      <c r="O2207" s="4">
        <f t="shared" si="34"/>
        <v>0</v>
      </c>
    </row>
    <row r="2208" spans="1:15">
      <c r="A2208" s="1" t="s">
        <v>2248</v>
      </c>
      <c r="B2208" s="2">
        <v>44902</v>
      </c>
      <c r="C2208" s="13" t="str">
        <f>TEXT(bbdd_Social_Media_Trends[[#This Row],[Post_Date]],"aaaa-mm")</f>
        <v>2022-12</v>
      </c>
      <c r="D2208" s="1" t="s">
        <v>27</v>
      </c>
      <c r="E2208" s="1" t="s">
        <v>46</v>
      </c>
      <c r="F2208" s="1" t="s">
        <v>41</v>
      </c>
      <c r="G2208" s="1" t="s">
        <v>44</v>
      </c>
      <c r="H2208">
        <v>591859</v>
      </c>
      <c r="I2208">
        <v>475173</v>
      </c>
      <c r="J2208">
        <v>79780</v>
      </c>
      <c r="K2208">
        <v>15871</v>
      </c>
      <c r="L2208">
        <f>bbdd_Social_Media_Trends[[#This Row],[Likes]]+bbdd_Social_Media_Trends[[#This Row],[Shares]]+bbdd_Social_Media_Trends[[#This Row],[Comments]]</f>
        <v>570824</v>
      </c>
      <c r="M2208">
        <f>bbdd_Social_Media_Trends[[#This Row],[Interactions]]/bbdd_Social_Media_Trends[[#This Row],[Views]]</f>
        <v>0.96445944050863464</v>
      </c>
      <c r="N2208" s="1" t="s">
        <v>29</v>
      </c>
      <c r="O2208" s="4">
        <f t="shared" si="34"/>
        <v>0</v>
      </c>
    </row>
    <row r="2209" spans="1:15">
      <c r="A2209" s="1" t="s">
        <v>2249</v>
      </c>
      <c r="B2209" s="2">
        <v>44958</v>
      </c>
      <c r="C2209" s="13" t="str">
        <f>TEXT(bbdd_Social_Media_Trends[[#This Row],[Post_Date]],"aaaa-mm")</f>
        <v>2023-02</v>
      </c>
      <c r="D2209" s="1" t="s">
        <v>27</v>
      </c>
      <c r="E2209" s="1" t="s">
        <v>31</v>
      </c>
      <c r="F2209" s="1" t="s">
        <v>32</v>
      </c>
      <c r="G2209" s="1" t="s">
        <v>28</v>
      </c>
      <c r="H2209">
        <v>1035827</v>
      </c>
      <c r="I2209">
        <v>207082</v>
      </c>
      <c r="J2209">
        <v>54620</v>
      </c>
      <c r="K2209">
        <v>2009</v>
      </c>
      <c r="L2209">
        <f>bbdd_Social_Media_Trends[[#This Row],[Likes]]+bbdd_Social_Media_Trends[[#This Row],[Shares]]+bbdd_Social_Media_Trends[[#This Row],[Comments]]</f>
        <v>263711</v>
      </c>
      <c r="M2209">
        <f>bbdd_Social_Media_Trends[[#This Row],[Interactions]]/bbdd_Social_Media_Trends[[#This Row],[Views]]</f>
        <v>0.254589810846792</v>
      </c>
      <c r="N2209" s="1" t="s">
        <v>22</v>
      </c>
      <c r="O2209" s="4">
        <f t="shared" si="34"/>
        <v>0</v>
      </c>
    </row>
    <row r="2210" spans="1:15">
      <c r="A2210" s="1" t="s">
        <v>2250</v>
      </c>
      <c r="B2210" s="2">
        <v>45043</v>
      </c>
      <c r="C2210" s="13" t="str">
        <f>TEXT(bbdd_Social_Media_Trends[[#This Row],[Post_Date]],"aaaa-mm")</f>
        <v>2023-04</v>
      </c>
      <c r="D2210" s="1" t="s">
        <v>12</v>
      </c>
      <c r="E2210" s="1" t="s">
        <v>19</v>
      </c>
      <c r="F2210" s="1" t="s">
        <v>41</v>
      </c>
      <c r="G2210" s="1" t="s">
        <v>37</v>
      </c>
      <c r="H2210">
        <v>2114199</v>
      </c>
      <c r="I2210">
        <v>130092</v>
      </c>
      <c r="J2210">
        <v>77083</v>
      </c>
      <c r="K2210">
        <v>28834</v>
      </c>
      <c r="L2210">
        <f>bbdd_Social_Media_Trends[[#This Row],[Likes]]+bbdd_Social_Media_Trends[[#This Row],[Shares]]+bbdd_Social_Media_Trends[[#This Row],[Comments]]</f>
        <v>236009</v>
      </c>
      <c r="M2210">
        <f>bbdd_Social_Media_Trends[[#This Row],[Interactions]]/bbdd_Social_Media_Trends[[#This Row],[Views]]</f>
        <v>0.11163045673562423</v>
      </c>
      <c r="N2210" s="1" t="s">
        <v>22</v>
      </c>
      <c r="O2210" s="4">
        <f t="shared" si="34"/>
        <v>0</v>
      </c>
    </row>
    <row r="2211" spans="1:15">
      <c r="A2211" s="1" t="s">
        <v>2251</v>
      </c>
      <c r="B2211" s="2">
        <v>44792</v>
      </c>
      <c r="C2211" s="13" t="str">
        <f>TEXT(bbdd_Social_Media_Trends[[#This Row],[Post_Date]],"aaaa-mm")</f>
        <v>2022-08</v>
      </c>
      <c r="D2211" s="1" t="s">
        <v>27</v>
      </c>
      <c r="E2211" s="1" t="s">
        <v>19</v>
      </c>
      <c r="F2211" s="1" t="s">
        <v>47</v>
      </c>
      <c r="G2211" s="1" t="s">
        <v>25</v>
      </c>
      <c r="H2211">
        <v>4909844</v>
      </c>
      <c r="I2211">
        <v>224556</v>
      </c>
      <c r="J2211">
        <v>76869</v>
      </c>
      <c r="K2211">
        <v>28192</v>
      </c>
      <c r="L2211">
        <f>bbdd_Social_Media_Trends[[#This Row],[Likes]]+bbdd_Social_Media_Trends[[#This Row],[Shares]]+bbdd_Social_Media_Trends[[#This Row],[Comments]]</f>
        <v>329617</v>
      </c>
      <c r="M2211">
        <f>bbdd_Social_Media_Trends[[#This Row],[Interactions]]/bbdd_Social_Media_Trends[[#This Row],[Views]]</f>
        <v>6.7133904865409169E-2</v>
      </c>
      <c r="N2211" s="1" t="s">
        <v>22</v>
      </c>
      <c r="O2211" s="4">
        <f t="shared" si="34"/>
        <v>0</v>
      </c>
    </row>
    <row r="2212" spans="1:15">
      <c r="A2212" s="1" t="s">
        <v>2252</v>
      </c>
      <c r="B2212" s="2">
        <v>44570</v>
      </c>
      <c r="C2212" s="13" t="str">
        <f>TEXT(bbdd_Social_Media_Trends[[#This Row],[Post_Date]],"aaaa-mm")</f>
        <v>2022-01</v>
      </c>
      <c r="D2212" s="1" t="s">
        <v>24</v>
      </c>
      <c r="E2212" s="1" t="s">
        <v>52</v>
      </c>
      <c r="F2212" s="1" t="s">
        <v>32</v>
      </c>
      <c r="G2212" s="1" t="s">
        <v>60</v>
      </c>
      <c r="H2212">
        <v>2756985</v>
      </c>
      <c r="I2212">
        <v>167281</v>
      </c>
      <c r="J2212">
        <v>38374</v>
      </c>
      <c r="K2212">
        <v>11465</v>
      </c>
      <c r="L2212">
        <f>bbdd_Social_Media_Trends[[#This Row],[Likes]]+bbdd_Social_Media_Trends[[#This Row],[Shares]]+bbdd_Social_Media_Trends[[#This Row],[Comments]]</f>
        <v>217120</v>
      </c>
      <c r="M2212">
        <f>bbdd_Social_Media_Trends[[#This Row],[Interactions]]/bbdd_Social_Media_Trends[[#This Row],[Views]]</f>
        <v>7.875269542634436E-2</v>
      </c>
      <c r="N2212" s="1" t="s">
        <v>29</v>
      </c>
      <c r="O2212" s="4">
        <f t="shared" si="34"/>
        <v>0</v>
      </c>
    </row>
    <row r="2213" spans="1:15">
      <c r="A2213" s="1" t="s">
        <v>2253</v>
      </c>
      <c r="B2213" s="2">
        <v>45132</v>
      </c>
      <c r="C2213" s="13" t="str">
        <f>TEXT(bbdd_Social_Media_Trends[[#This Row],[Post_Date]],"aaaa-mm")</f>
        <v>2023-07</v>
      </c>
      <c r="D2213" s="1" t="s">
        <v>12</v>
      </c>
      <c r="E2213" s="1" t="s">
        <v>35</v>
      </c>
      <c r="F2213" s="1" t="s">
        <v>14</v>
      </c>
      <c r="G2213" s="1" t="s">
        <v>25</v>
      </c>
      <c r="H2213">
        <v>4854526</v>
      </c>
      <c r="I2213">
        <v>409766</v>
      </c>
      <c r="J2213">
        <v>24084</v>
      </c>
      <c r="K2213">
        <v>33526</v>
      </c>
      <c r="L2213">
        <f>bbdd_Social_Media_Trends[[#This Row],[Likes]]+bbdd_Social_Media_Trends[[#This Row],[Shares]]+bbdd_Social_Media_Trends[[#This Row],[Comments]]</f>
        <v>467376</v>
      </c>
      <c r="M2213">
        <f>bbdd_Social_Media_Trends[[#This Row],[Interactions]]/bbdd_Social_Media_Trends[[#This Row],[Views]]</f>
        <v>9.6276340882714403E-2</v>
      </c>
      <c r="N2213" s="1" t="s">
        <v>16</v>
      </c>
      <c r="O2213" s="4">
        <f t="shared" si="34"/>
        <v>0</v>
      </c>
    </row>
    <row r="2214" spans="1:15">
      <c r="A2214" s="1" t="s">
        <v>2254</v>
      </c>
      <c r="B2214" s="2">
        <v>45112</v>
      </c>
      <c r="C2214" s="13" t="str">
        <f>TEXT(bbdd_Social_Media_Trends[[#This Row],[Post_Date]],"aaaa-mm")</f>
        <v>2023-07</v>
      </c>
      <c r="D2214" s="1" t="s">
        <v>27</v>
      </c>
      <c r="E2214" s="1" t="s">
        <v>13</v>
      </c>
      <c r="F2214" s="1" t="s">
        <v>41</v>
      </c>
      <c r="G2214" s="1" t="s">
        <v>44</v>
      </c>
      <c r="H2214">
        <v>2968614</v>
      </c>
      <c r="I2214">
        <v>8940</v>
      </c>
      <c r="J2214">
        <v>55512</v>
      </c>
      <c r="K2214">
        <v>39938</v>
      </c>
      <c r="L2214">
        <f>bbdd_Social_Media_Trends[[#This Row],[Likes]]+bbdd_Social_Media_Trends[[#This Row],[Shares]]+bbdd_Social_Media_Trends[[#This Row],[Comments]]</f>
        <v>104390</v>
      </c>
      <c r="M2214">
        <f>bbdd_Social_Media_Trends[[#This Row],[Interactions]]/bbdd_Social_Media_Trends[[#This Row],[Views]]</f>
        <v>3.5164558275343309E-2</v>
      </c>
      <c r="N2214" s="1" t="s">
        <v>16</v>
      </c>
      <c r="O2214" s="4">
        <f t="shared" si="34"/>
        <v>0</v>
      </c>
    </row>
    <row r="2215" spans="1:15">
      <c r="A2215" s="1" t="s">
        <v>2255</v>
      </c>
      <c r="B2215" s="2">
        <v>44956</v>
      </c>
      <c r="C2215" s="13" t="str">
        <f>TEXT(bbdd_Social_Media_Trends[[#This Row],[Post_Date]],"aaaa-mm")</f>
        <v>2023-01</v>
      </c>
      <c r="D2215" s="1" t="s">
        <v>18</v>
      </c>
      <c r="E2215" s="1" t="s">
        <v>13</v>
      </c>
      <c r="F2215" s="1" t="s">
        <v>32</v>
      </c>
      <c r="G2215" s="1" t="s">
        <v>25</v>
      </c>
      <c r="H2215">
        <v>261001</v>
      </c>
      <c r="I2215">
        <v>277498</v>
      </c>
      <c r="J2215">
        <v>57943</v>
      </c>
      <c r="K2215">
        <v>20924</v>
      </c>
      <c r="L2215">
        <f>bbdd_Social_Media_Trends[[#This Row],[Likes]]+bbdd_Social_Media_Trends[[#This Row],[Shares]]+bbdd_Social_Media_Trends[[#This Row],[Comments]]</f>
        <v>356365</v>
      </c>
      <c r="M2215">
        <f>bbdd_Social_Media_Trends[[#This Row],[Interactions]]/bbdd_Social_Media_Trends[[#This Row],[Views]]</f>
        <v>1.3653779104294619</v>
      </c>
      <c r="N2215" s="1" t="s">
        <v>29</v>
      </c>
      <c r="O2215" s="4">
        <f t="shared" si="34"/>
        <v>0</v>
      </c>
    </row>
    <row r="2216" spans="1:15">
      <c r="A2216" s="1" t="s">
        <v>2256</v>
      </c>
      <c r="B2216" s="2">
        <v>45209</v>
      </c>
      <c r="C2216" s="13" t="str">
        <f>TEXT(bbdd_Social_Media_Trends[[#This Row],[Post_Date]],"aaaa-mm")</f>
        <v>2023-10</v>
      </c>
      <c r="D2216" s="1" t="s">
        <v>18</v>
      </c>
      <c r="E2216" s="1" t="s">
        <v>59</v>
      </c>
      <c r="F2216" s="1" t="s">
        <v>14</v>
      </c>
      <c r="G2216" s="1" t="s">
        <v>15</v>
      </c>
      <c r="H2216">
        <v>1136022</v>
      </c>
      <c r="I2216">
        <v>158575</v>
      </c>
      <c r="J2216">
        <v>56196</v>
      </c>
      <c r="K2216">
        <v>15648</v>
      </c>
      <c r="L2216">
        <f>bbdd_Social_Media_Trends[[#This Row],[Likes]]+bbdd_Social_Media_Trends[[#This Row],[Shares]]+bbdd_Social_Media_Trends[[#This Row],[Comments]]</f>
        <v>230419</v>
      </c>
      <c r="M2216">
        <f>bbdd_Social_Media_Trends[[#This Row],[Interactions]]/bbdd_Social_Media_Trends[[#This Row],[Views]]</f>
        <v>0.20282969872062337</v>
      </c>
      <c r="N2216" s="1" t="s">
        <v>16</v>
      </c>
      <c r="O2216" s="4">
        <f t="shared" si="34"/>
        <v>0</v>
      </c>
    </row>
    <row r="2217" spans="1:15">
      <c r="A2217" s="1" t="s">
        <v>2257</v>
      </c>
      <c r="B2217" s="2">
        <v>44973</v>
      </c>
      <c r="C2217" s="13" t="str">
        <f>TEXT(bbdd_Social_Media_Trends[[#This Row],[Post_Date]],"aaaa-mm")</f>
        <v>2023-02</v>
      </c>
      <c r="D2217" s="1" t="s">
        <v>27</v>
      </c>
      <c r="E2217" s="1" t="s">
        <v>39</v>
      </c>
      <c r="F2217" s="1" t="s">
        <v>20</v>
      </c>
      <c r="G2217" s="1" t="s">
        <v>37</v>
      </c>
      <c r="H2217">
        <v>2831737</v>
      </c>
      <c r="I2217">
        <v>137353</v>
      </c>
      <c r="J2217">
        <v>78616</v>
      </c>
      <c r="K2217">
        <v>8365</v>
      </c>
      <c r="L2217">
        <f>bbdd_Social_Media_Trends[[#This Row],[Likes]]+bbdd_Social_Media_Trends[[#This Row],[Shares]]+bbdd_Social_Media_Trends[[#This Row],[Comments]]</f>
        <v>224334</v>
      </c>
      <c r="M2217">
        <f>bbdd_Social_Media_Trends[[#This Row],[Interactions]]/bbdd_Social_Media_Trends[[#This Row],[Views]]</f>
        <v>7.9221340117390848E-2</v>
      </c>
      <c r="N2217" s="1" t="s">
        <v>16</v>
      </c>
      <c r="O2217" s="4">
        <f t="shared" si="34"/>
        <v>0</v>
      </c>
    </row>
    <row r="2218" spans="1:15">
      <c r="A2218" s="1" t="s">
        <v>2258</v>
      </c>
      <c r="B2218" s="2">
        <v>44918</v>
      </c>
      <c r="C2218" s="13" t="str">
        <f>TEXT(bbdd_Social_Media_Trends[[#This Row],[Post_Date]],"aaaa-mm")</f>
        <v>2022-12</v>
      </c>
      <c r="D2218" s="1" t="s">
        <v>24</v>
      </c>
      <c r="E2218" s="1" t="s">
        <v>19</v>
      </c>
      <c r="F2218" s="1" t="s">
        <v>36</v>
      </c>
      <c r="G2218" s="1" t="s">
        <v>50</v>
      </c>
      <c r="H2218">
        <v>3681125</v>
      </c>
      <c r="I2218">
        <v>234402</v>
      </c>
      <c r="J2218">
        <v>12937</v>
      </c>
      <c r="K2218">
        <v>11806</v>
      </c>
      <c r="L2218">
        <f>bbdd_Social_Media_Trends[[#This Row],[Likes]]+bbdd_Social_Media_Trends[[#This Row],[Shares]]+bbdd_Social_Media_Trends[[#This Row],[Comments]]</f>
        <v>259145</v>
      </c>
      <c r="M2218">
        <f>bbdd_Social_Media_Trends[[#This Row],[Interactions]]/bbdd_Social_Media_Trends[[#This Row],[Views]]</f>
        <v>7.0398315732282932E-2</v>
      </c>
      <c r="N2218" s="1" t="s">
        <v>29</v>
      </c>
      <c r="O2218" s="4">
        <f t="shared" si="34"/>
        <v>0</v>
      </c>
    </row>
    <row r="2219" spans="1:15">
      <c r="A2219" s="1" t="s">
        <v>2259</v>
      </c>
      <c r="B2219" s="2">
        <v>45166</v>
      </c>
      <c r="C2219" s="13" t="str">
        <f>TEXT(bbdd_Social_Media_Trends[[#This Row],[Post_Date]],"aaaa-mm")</f>
        <v>2023-08</v>
      </c>
      <c r="D2219" s="1" t="s">
        <v>18</v>
      </c>
      <c r="E2219" s="1" t="s">
        <v>35</v>
      </c>
      <c r="F2219" s="1" t="s">
        <v>14</v>
      </c>
      <c r="G2219" s="1" t="s">
        <v>28</v>
      </c>
      <c r="H2219">
        <v>213956</v>
      </c>
      <c r="I2219">
        <v>293513</v>
      </c>
      <c r="J2219">
        <v>50197</v>
      </c>
      <c r="K2219">
        <v>22937</v>
      </c>
      <c r="L2219">
        <f>bbdd_Social_Media_Trends[[#This Row],[Likes]]+bbdd_Social_Media_Trends[[#This Row],[Shares]]+bbdd_Social_Media_Trends[[#This Row],[Comments]]</f>
        <v>366647</v>
      </c>
      <c r="M2219">
        <f>bbdd_Social_Media_Trends[[#This Row],[Interactions]]/bbdd_Social_Media_Trends[[#This Row],[Views]]</f>
        <v>1.7136560788199442</v>
      </c>
      <c r="N2219" s="1" t="s">
        <v>29</v>
      </c>
      <c r="O2219" s="4">
        <f t="shared" si="34"/>
        <v>0</v>
      </c>
    </row>
    <row r="2220" spans="1:15">
      <c r="A2220" s="1" t="s">
        <v>2260</v>
      </c>
      <c r="B2220" s="2">
        <v>44758</v>
      </c>
      <c r="C2220" s="13" t="str">
        <f>TEXT(bbdd_Social_Media_Trends[[#This Row],[Post_Date]],"aaaa-mm")</f>
        <v>2022-07</v>
      </c>
      <c r="D2220" s="1" t="s">
        <v>24</v>
      </c>
      <c r="E2220" s="1" t="s">
        <v>19</v>
      </c>
      <c r="F2220" s="1" t="s">
        <v>36</v>
      </c>
      <c r="G2220" s="1" t="s">
        <v>50</v>
      </c>
      <c r="H2220">
        <v>175511</v>
      </c>
      <c r="I2220">
        <v>168183</v>
      </c>
      <c r="J2220">
        <v>60981</v>
      </c>
      <c r="K2220">
        <v>48874</v>
      </c>
      <c r="L2220">
        <f>bbdd_Social_Media_Trends[[#This Row],[Likes]]+bbdd_Social_Media_Trends[[#This Row],[Shares]]+bbdd_Social_Media_Trends[[#This Row],[Comments]]</f>
        <v>278038</v>
      </c>
      <c r="M2220">
        <f>bbdd_Social_Media_Trends[[#This Row],[Interactions]]/bbdd_Social_Media_Trends[[#This Row],[Views]]</f>
        <v>1.5841628160058343</v>
      </c>
      <c r="N2220" s="1" t="s">
        <v>29</v>
      </c>
      <c r="O2220" s="4">
        <f t="shared" si="34"/>
        <v>0</v>
      </c>
    </row>
    <row r="2221" spans="1:15">
      <c r="A2221" s="1" t="s">
        <v>2261</v>
      </c>
      <c r="B2221" s="2">
        <v>44742</v>
      </c>
      <c r="C2221" s="13" t="str">
        <f>TEXT(bbdd_Social_Media_Trends[[#This Row],[Post_Date]],"aaaa-mm")</f>
        <v>2022-06</v>
      </c>
      <c r="D2221" s="1" t="s">
        <v>18</v>
      </c>
      <c r="E2221" s="1" t="s">
        <v>49</v>
      </c>
      <c r="F2221" s="1" t="s">
        <v>14</v>
      </c>
      <c r="G2221" s="1" t="s">
        <v>21</v>
      </c>
      <c r="H2221">
        <v>517316</v>
      </c>
      <c r="I2221">
        <v>364221</v>
      </c>
      <c r="J2221">
        <v>48454</v>
      </c>
      <c r="K2221">
        <v>32308</v>
      </c>
      <c r="L2221">
        <f>bbdd_Social_Media_Trends[[#This Row],[Likes]]+bbdd_Social_Media_Trends[[#This Row],[Shares]]+bbdd_Social_Media_Trends[[#This Row],[Comments]]</f>
        <v>444983</v>
      </c>
      <c r="M2221">
        <f>bbdd_Social_Media_Trends[[#This Row],[Interactions]]/bbdd_Social_Media_Trends[[#This Row],[Views]]</f>
        <v>0.86017637188874885</v>
      </c>
      <c r="N2221" s="1" t="s">
        <v>16</v>
      </c>
      <c r="O2221" s="4">
        <f t="shared" si="34"/>
        <v>0</v>
      </c>
    </row>
    <row r="2222" spans="1:15">
      <c r="A2222" s="1" t="s">
        <v>2262</v>
      </c>
      <c r="B2222" s="2">
        <v>44610</v>
      </c>
      <c r="C2222" s="13" t="str">
        <f>TEXT(bbdd_Social_Media_Trends[[#This Row],[Post_Date]],"aaaa-mm")</f>
        <v>2022-02</v>
      </c>
      <c r="D2222" s="1" t="s">
        <v>18</v>
      </c>
      <c r="E2222" s="1" t="s">
        <v>52</v>
      </c>
      <c r="F2222" s="1" t="s">
        <v>36</v>
      </c>
      <c r="G2222" s="1" t="s">
        <v>25</v>
      </c>
      <c r="H2222">
        <v>2776258</v>
      </c>
      <c r="I2222">
        <v>317373</v>
      </c>
      <c r="J2222">
        <v>95587</v>
      </c>
      <c r="K2222">
        <v>17971</v>
      </c>
      <c r="L2222">
        <f>bbdd_Social_Media_Trends[[#This Row],[Likes]]+bbdd_Social_Media_Trends[[#This Row],[Shares]]+bbdd_Social_Media_Trends[[#This Row],[Comments]]</f>
        <v>430931</v>
      </c>
      <c r="M2222">
        <f>bbdd_Social_Media_Trends[[#This Row],[Interactions]]/bbdd_Social_Media_Trends[[#This Row],[Views]]</f>
        <v>0.15522008401236484</v>
      </c>
      <c r="N2222" s="1" t="s">
        <v>16</v>
      </c>
      <c r="O2222" s="4">
        <f t="shared" si="34"/>
        <v>0</v>
      </c>
    </row>
    <row r="2223" spans="1:15">
      <c r="A2223" s="1" t="s">
        <v>2263</v>
      </c>
      <c r="B2223" s="2">
        <v>45204</v>
      </c>
      <c r="C2223" s="13" t="str">
        <f>TEXT(bbdd_Social_Media_Trends[[#This Row],[Post_Date]],"aaaa-mm")</f>
        <v>2023-10</v>
      </c>
      <c r="D2223" s="1" t="s">
        <v>18</v>
      </c>
      <c r="E2223" s="1" t="s">
        <v>46</v>
      </c>
      <c r="F2223" s="1" t="s">
        <v>14</v>
      </c>
      <c r="G2223" s="1" t="s">
        <v>25</v>
      </c>
      <c r="H2223">
        <v>3603843</v>
      </c>
      <c r="I2223">
        <v>331779</v>
      </c>
      <c r="J2223">
        <v>44762</v>
      </c>
      <c r="K2223">
        <v>42966</v>
      </c>
      <c r="L2223">
        <f>bbdd_Social_Media_Trends[[#This Row],[Likes]]+bbdd_Social_Media_Trends[[#This Row],[Shares]]+bbdd_Social_Media_Trends[[#This Row],[Comments]]</f>
        <v>419507</v>
      </c>
      <c r="M2223">
        <f>bbdd_Social_Media_Trends[[#This Row],[Interactions]]/bbdd_Social_Media_Trends[[#This Row],[Views]]</f>
        <v>0.11640545939431879</v>
      </c>
      <c r="N2223" s="1" t="s">
        <v>22</v>
      </c>
      <c r="O2223" s="4">
        <f t="shared" si="34"/>
        <v>0</v>
      </c>
    </row>
    <row r="2224" spans="1:15">
      <c r="A2224" s="1" t="s">
        <v>2264</v>
      </c>
      <c r="B2224" s="2">
        <v>45030</v>
      </c>
      <c r="C2224" s="13" t="str">
        <f>TEXT(bbdd_Social_Media_Trends[[#This Row],[Post_Date]],"aaaa-mm")</f>
        <v>2023-04</v>
      </c>
      <c r="D2224" s="1" t="s">
        <v>27</v>
      </c>
      <c r="E2224" s="1" t="s">
        <v>35</v>
      </c>
      <c r="F2224" s="1" t="s">
        <v>36</v>
      </c>
      <c r="G2224" s="1" t="s">
        <v>28</v>
      </c>
      <c r="H2224">
        <v>965294</v>
      </c>
      <c r="I2224">
        <v>180682</v>
      </c>
      <c r="J2224">
        <v>20214</v>
      </c>
      <c r="K2224">
        <v>10817</v>
      </c>
      <c r="L2224">
        <f>bbdd_Social_Media_Trends[[#This Row],[Likes]]+bbdd_Social_Media_Trends[[#This Row],[Shares]]+bbdd_Social_Media_Trends[[#This Row],[Comments]]</f>
        <v>211713</v>
      </c>
      <c r="M2224">
        <f>bbdd_Social_Media_Trends[[#This Row],[Interactions]]/bbdd_Social_Media_Trends[[#This Row],[Views]]</f>
        <v>0.21932488961912122</v>
      </c>
      <c r="N2224" s="1" t="s">
        <v>22</v>
      </c>
      <c r="O2224" s="4">
        <f t="shared" si="34"/>
        <v>0</v>
      </c>
    </row>
    <row r="2225" spans="1:15">
      <c r="A2225" s="1" t="s">
        <v>2265</v>
      </c>
      <c r="B2225" s="2">
        <v>45037</v>
      </c>
      <c r="C2225" s="13" t="str">
        <f>TEXT(bbdd_Social_Media_Trends[[#This Row],[Post_Date]],"aaaa-mm")</f>
        <v>2023-04</v>
      </c>
      <c r="D2225" s="1" t="s">
        <v>27</v>
      </c>
      <c r="E2225" s="1" t="s">
        <v>57</v>
      </c>
      <c r="F2225" s="1" t="s">
        <v>20</v>
      </c>
      <c r="G2225" s="1" t="s">
        <v>15</v>
      </c>
      <c r="H2225">
        <v>4513431</v>
      </c>
      <c r="I2225">
        <v>496958</v>
      </c>
      <c r="J2225">
        <v>8179</v>
      </c>
      <c r="K2225">
        <v>42318</v>
      </c>
      <c r="L2225">
        <f>bbdd_Social_Media_Trends[[#This Row],[Likes]]+bbdd_Social_Media_Trends[[#This Row],[Shares]]+bbdd_Social_Media_Trends[[#This Row],[Comments]]</f>
        <v>547455</v>
      </c>
      <c r="M2225">
        <f>bbdd_Social_Media_Trends[[#This Row],[Interactions]]/bbdd_Social_Media_Trends[[#This Row],[Views]]</f>
        <v>0.1212946425900828</v>
      </c>
      <c r="N2225" s="1" t="s">
        <v>29</v>
      </c>
      <c r="O2225" s="4">
        <f t="shared" si="34"/>
        <v>0</v>
      </c>
    </row>
    <row r="2226" spans="1:15">
      <c r="A2226" s="1" t="s">
        <v>2266</v>
      </c>
      <c r="B2226" s="2">
        <v>45027</v>
      </c>
      <c r="C2226" s="13" t="str">
        <f>TEXT(bbdd_Social_Media_Trends[[#This Row],[Post_Date]],"aaaa-mm")</f>
        <v>2023-04</v>
      </c>
      <c r="D2226" s="1" t="s">
        <v>18</v>
      </c>
      <c r="E2226" s="1" t="s">
        <v>39</v>
      </c>
      <c r="F2226" s="1" t="s">
        <v>41</v>
      </c>
      <c r="G2226" s="1" t="s">
        <v>60</v>
      </c>
      <c r="H2226">
        <v>3087010</v>
      </c>
      <c r="I2226">
        <v>167365</v>
      </c>
      <c r="J2226">
        <v>34302</v>
      </c>
      <c r="K2226">
        <v>37657</v>
      </c>
      <c r="L2226">
        <f>bbdd_Social_Media_Trends[[#This Row],[Likes]]+bbdd_Social_Media_Trends[[#This Row],[Shares]]+bbdd_Social_Media_Trends[[#This Row],[Comments]]</f>
        <v>239324</v>
      </c>
      <c r="M2226">
        <f>bbdd_Social_Media_Trends[[#This Row],[Interactions]]/bbdd_Social_Media_Trends[[#This Row],[Views]]</f>
        <v>7.7526149899093302E-2</v>
      </c>
      <c r="N2226" s="1" t="s">
        <v>16</v>
      </c>
      <c r="O2226" s="4">
        <f t="shared" si="34"/>
        <v>0</v>
      </c>
    </row>
    <row r="2227" spans="1:15">
      <c r="A2227" s="1" t="s">
        <v>2267</v>
      </c>
      <c r="B2227" s="2">
        <v>45223</v>
      </c>
      <c r="C2227" s="13" t="str">
        <f>TEXT(bbdd_Social_Media_Trends[[#This Row],[Post_Date]],"aaaa-mm")</f>
        <v>2023-10</v>
      </c>
      <c r="D2227" s="1" t="s">
        <v>12</v>
      </c>
      <c r="E2227" s="1" t="s">
        <v>19</v>
      </c>
      <c r="F2227" s="1" t="s">
        <v>32</v>
      </c>
      <c r="G2227" s="1" t="s">
        <v>25</v>
      </c>
      <c r="H2227">
        <v>2979191</v>
      </c>
      <c r="I2227">
        <v>471046</v>
      </c>
      <c r="J2227">
        <v>81457</v>
      </c>
      <c r="K2227">
        <v>11460</v>
      </c>
      <c r="L2227">
        <f>bbdd_Social_Media_Trends[[#This Row],[Likes]]+bbdd_Social_Media_Trends[[#This Row],[Shares]]+bbdd_Social_Media_Trends[[#This Row],[Comments]]</f>
        <v>563963</v>
      </c>
      <c r="M2227">
        <f>bbdd_Social_Media_Trends[[#This Row],[Interactions]]/bbdd_Social_Media_Trends[[#This Row],[Views]]</f>
        <v>0.18930071955775912</v>
      </c>
      <c r="N2227" s="1" t="s">
        <v>29</v>
      </c>
      <c r="O2227" s="4">
        <f t="shared" si="34"/>
        <v>0</v>
      </c>
    </row>
    <row r="2228" spans="1:15">
      <c r="A2228" s="1" t="s">
        <v>2268</v>
      </c>
      <c r="B2228" s="2">
        <v>44825</v>
      </c>
      <c r="C2228" s="13" t="str">
        <f>TEXT(bbdd_Social_Media_Trends[[#This Row],[Post_Date]],"aaaa-mm")</f>
        <v>2022-09</v>
      </c>
      <c r="D2228" s="1" t="s">
        <v>18</v>
      </c>
      <c r="E2228" s="1" t="s">
        <v>19</v>
      </c>
      <c r="F2228" s="1" t="s">
        <v>14</v>
      </c>
      <c r="G2228" s="1" t="s">
        <v>50</v>
      </c>
      <c r="H2228">
        <v>646803</v>
      </c>
      <c r="I2228">
        <v>49231</v>
      </c>
      <c r="J2228">
        <v>73332</v>
      </c>
      <c r="K2228">
        <v>4583</v>
      </c>
      <c r="L2228">
        <f>bbdd_Social_Media_Trends[[#This Row],[Likes]]+bbdd_Social_Media_Trends[[#This Row],[Shares]]+bbdd_Social_Media_Trends[[#This Row],[Comments]]</f>
        <v>127146</v>
      </c>
      <c r="M2228">
        <f>bbdd_Social_Media_Trends[[#This Row],[Interactions]]/bbdd_Social_Media_Trends[[#This Row],[Views]]</f>
        <v>0.19657608267123064</v>
      </c>
      <c r="N2228" s="1" t="s">
        <v>16</v>
      </c>
      <c r="O2228" s="4">
        <f t="shared" si="34"/>
        <v>0</v>
      </c>
    </row>
    <row r="2229" spans="1:15">
      <c r="A2229" s="1" t="s">
        <v>2269</v>
      </c>
      <c r="B2229" s="2">
        <v>44887</v>
      </c>
      <c r="C2229" s="13" t="str">
        <f>TEXT(bbdd_Social_Media_Trends[[#This Row],[Post_Date]],"aaaa-mm")</f>
        <v>2022-11</v>
      </c>
      <c r="D2229" s="1" t="s">
        <v>27</v>
      </c>
      <c r="E2229" s="1" t="s">
        <v>46</v>
      </c>
      <c r="F2229" s="1" t="s">
        <v>32</v>
      </c>
      <c r="G2229" s="1" t="s">
        <v>15</v>
      </c>
      <c r="H2229">
        <v>2711276</v>
      </c>
      <c r="I2229">
        <v>358664</v>
      </c>
      <c r="J2229">
        <v>90509</v>
      </c>
      <c r="K2229">
        <v>24286</v>
      </c>
      <c r="L2229">
        <f>bbdd_Social_Media_Trends[[#This Row],[Likes]]+bbdd_Social_Media_Trends[[#This Row],[Shares]]+bbdd_Social_Media_Trends[[#This Row],[Comments]]</f>
        <v>473459</v>
      </c>
      <c r="M2229">
        <f>bbdd_Social_Media_Trends[[#This Row],[Interactions]]/bbdd_Social_Media_Trends[[#This Row],[Views]]</f>
        <v>0.17462589570372031</v>
      </c>
      <c r="N2229" s="1" t="s">
        <v>22</v>
      </c>
      <c r="O2229" s="4">
        <f t="shared" si="34"/>
        <v>0</v>
      </c>
    </row>
    <row r="2230" spans="1:15">
      <c r="A2230" s="1" t="s">
        <v>2270</v>
      </c>
      <c r="B2230" s="2">
        <v>45014</v>
      </c>
      <c r="C2230" s="13" t="str">
        <f>TEXT(bbdd_Social_Media_Trends[[#This Row],[Post_Date]],"aaaa-mm")</f>
        <v>2023-03</v>
      </c>
      <c r="D2230" s="1" t="s">
        <v>24</v>
      </c>
      <c r="E2230" s="1" t="s">
        <v>39</v>
      </c>
      <c r="F2230" s="1" t="s">
        <v>32</v>
      </c>
      <c r="G2230" s="1" t="s">
        <v>60</v>
      </c>
      <c r="H2230">
        <v>4210489</v>
      </c>
      <c r="I2230">
        <v>127953</v>
      </c>
      <c r="J2230">
        <v>19306</v>
      </c>
      <c r="K2230">
        <v>21718</v>
      </c>
      <c r="L2230">
        <f>bbdd_Social_Media_Trends[[#This Row],[Likes]]+bbdd_Social_Media_Trends[[#This Row],[Shares]]+bbdd_Social_Media_Trends[[#This Row],[Comments]]</f>
        <v>168977</v>
      </c>
      <c r="M2230">
        <f>bbdd_Social_Media_Trends[[#This Row],[Interactions]]/bbdd_Social_Media_Trends[[#This Row],[Views]]</f>
        <v>4.0132393173334502E-2</v>
      </c>
      <c r="N2230" s="1" t="s">
        <v>29</v>
      </c>
      <c r="O2230" s="4">
        <f t="shared" si="34"/>
        <v>0</v>
      </c>
    </row>
    <row r="2231" spans="1:15">
      <c r="A2231" s="1" t="s">
        <v>2271</v>
      </c>
      <c r="B2231" s="2">
        <v>44944</v>
      </c>
      <c r="C2231" s="13" t="str">
        <f>TEXT(bbdd_Social_Media_Trends[[#This Row],[Post_Date]],"aaaa-mm")</f>
        <v>2023-01</v>
      </c>
      <c r="D2231" s="1" t="s">
        <v>12</v>
      </c>
      <c r="E2231" s="1" t="s">
        <v>19</v>
      </c>
      <c r="F2231" s="1" t="s">
        <v>47</v>
      </c>
      <c r="G2231" s="1" t="s">
        <v>28</v>
      </c>
      <c r="H2231">
        <v>3384848</v>
      </c>
      <c r="I2231">
        <v>210894</v>
      </c>
      <c r="J2231">
        <v>82911</v>
      </c>
      <c r="K2231">
        <v>24114</v>
      </c>
      <c r="L2231">
        <f>bbdd_Social_Media_Trends[[#This Row],[Likes]]+bbdd_Social_Media_Trends[[#This Row],[Shares]]+bbdd_Social_Media_Trends[[#This Row],[Comments]]</f>
        <v>317919</v>
      </c>
      <c r="M2231">
        <f>bbdd_Social_Media_Trends[[#This Row],[Interactions]]/bbdd_Social_Media_Trends[[#This Row],[Views]]</f>
        <v>9.3924158485107753E-2</v>
      </c>
      <c r="N2231" s="1" t="s">
        <v>16</v>
      </c>
      <c r="O2231" s="4">
        <f t="shared" si="34"/>
        <v>0</v>
      </c>
    </row>
    <row r="2232" spans="1:15">
      <c r="A2232" s="1" t="s">
        <v>2272</v>
      </c>
      <c r="B2232" s="2">
        <v>44920</v>
      </c>
      <c r="C2232" s="13" t="str">
        <f>TEXT(bbdd_Social_Media_Trends[[#This Row],[Post_Date]],"aaaa-mm")</f>
        <v>2022-12</v>
      </c>
      <c r="D2232" s="1" t="s">
        <v>12</v>
      </c>
      <c r="E2232" s="1" t="s">
        <v>46</v>
      </c>
      <c r="F2232" s="1" t="s">
        <v>36</v>
      </c>
      <c r="G2232" s="1" t="s">
        <v>44</v>
      </c>
      <c r="H2232">
        <v>4799072</v>
      </c>
      <c r="I2232">
        <v>236114</v>
      </c>
      <c r="J2232">
        <v>47386</v>
      </c>
      <c r="K2232">
        <v>40537</v>
      </c>
      <c r="L2232">
        <f>bbdd_Social_Media_Trends[[#This Row],[Likes]]+bbdd_Social_Media_Trends[[#This Row],[Shares]]+bbdd_Social_Media_Trends[[#This Row],[Comments]]</f>
        <v>324037</v>
      </c>
      <c r="M2232">
        <f>bbdd_Social_Media_Trends[[#This Row],[Interactions]]/bbdd_Social_Media_Trends[[#This Row],[Views]]</f>
        <v>6.7520762347387159E-2</v>
      </c>
      <c r="N2232" s="1" t="s">
        <v>29</v>
      </c>
      <c r="O2232" s="4">
        <f t="shared" si="34"/>
        <v>0</v>
      </c>
    </row>
    <row r="2233" spans="1:15">
      <c r="A2233" s="1" t="s">
        <v>2273</v>
      </c>
      <c r="B2233" s="2">
        <v>44594</v>
      </c>
      <c r="C2233" s="13" t="str">
        <f>TEXT(bbdd_Social_Media_Trends[[#This Row],[Post_Date]],"aaaa-mm")</f>
        <v>2022-02</v>
      </c>
      <c r="D2233" s="1" t="s">
        <v>27</v>
      </c>
      <c r="E2233" s="1" t="s">
        <v>52</v>
      </c>
      <c r="F2233" s="1" t="s">
        <v>14</v>
      </c>
      <c r="G2233" s="1" t="s">
        <v>25</v>
      </c>
      <c r="H2233">
        <v>3371495</v>
      </c>
      <c r="I2233">
        <v>283970</v>
      </c>
      <c r="J2233">
        <v>78225</v>
      </c>
      <c r="K2233">
        <v>32830</v>
      </c>
      <c r="L2233">
        <f>bbdd_Social_Media_Trends[[#This Row],[Likes]]+bbdd_Social_Media_Trends[[#This Row],[Shares]]+bbdd_Social_Media_Trends[[#This Row],[Comments]]</f>
        <v>395025</v>
      </c>
      <c r="M2233">
        <f>bbdd_Social_Media_Trends[[#This Row],[Interactions]]/bbdd_Social_Media_Trends[[#This Row],[Views]]</f>
        <v>0.11716612363358095</v>
      </c>
      <c r="N2233" s="1" t="s">
        <v>22</v>
      </c>
      <c r="O2233" s="4">
        <f t="shared" si="34"/>
        <v>0</v>
      </c>
    </row>
    <row r="2234" spans="1:15">
      <c r="A2234" s="1" t="s">
        <v>2274</v>
      </c>
      <c r="B2234" s="2">
        <v>45258</v>
      </c>
      <c r="C2234" s="13" t="str">
        <f>TEXT(bbdd_Social_Media_Trends[[#This Row],[Post_Date]],"aaaa-mm")</f>
        <v>2023-11</v>
      </c>
      <c r="D2234" s="1" t="s">
        <v>12</v>
      </c>
      <c r="E2234" s="1" t="s">
        <v>49</v>
      </c>
      <c r="F2234" s="1" t="s">
        <v>47</v>
      </c>
      <c r="G2234" s="1" t="s">
        <v>15</v>
      </c>
      <c r="H2234">
        <v>28185</v>
      </c>
      <c r="I2234">
        <v>105103</v>
      </c>
      <c r="J2234">
        <v>37939</v>
      </c>
      <c r="K2234">
        <v>16406</v>
      </c>
      <c r="L2234">
        <f>bbdd_Social_Media_Trends[[#This Row],[Likes]]+bbdd_Social_Media_Trends[[#This Row],[Shares]]+bbdd_Social_Media_Trends[[#This Row],[Comments]]</f>
        <v>159448</v>
      </c>
      <c r="M2234">
        <f>bbdd_Social_Media_Trends[[#This Row],[Interactions]]/bbdd_Social_Media_Trends[[#This Row],[Views]]</f>
        <v>5.6571935426645377</v>
      </c>
      <c r="N2234" s="1" t="s">
        <v>29</v>
      </c>
      <c r="O2234" s="4">
        <f t="shared" si="34"/>
        <v>0</v>
      </c>
    </row>
    <row r="2235" spans="1:15">
      <c r="A2235" s="1" t="s">
        <v>2275</v>
      </c>
      <c r="B2235" s="2">
        <v>44966</v>
      </c>
      <c r="C2235" s="13" t="str">
        <f>TEXT(bbdd_Social_Media_Trends[[#This Row],[Post_Date]],"aaaa-mm")</f>
        <v>2023-02</v>
      </c>
      <c r="D2235" s="1" t="s">
        <v>27</v>
      </c>
      <c r="E2235" s="1" t="s">
        <v>46</v>
      </c>
      <c r="F2235" s="1" t="s">
        <v>32</v>
      </c>
      <c r="G2235" s="1" t="s">
        <v>60</v>
      </c>
      <c r="H2235">
        <v>3573243</v>
      </c>
      <c r="I2235">
        <v>450012</v>
      </c>
      <c r="J2235">
        <v>69135</v>
      </c>
      <c r="K2235">
        <v>30432</v>
      </c>
      <c r="L2235">
        <f>bbdd_Social_Media_Trends[[#This Row],[Likes]]+bbdd_Social_Media_Trends[[#This Row],[Shares]]+bbdd_Social_Media_Trends[[#This Row],[Comments]]</f>
        <v>549579</v>
      </c>
      <c r="M2235">
        <f>bbdd_Social_Media_Trends[[#This Row],[Interactions]]/bbdd_Social_Media_Trends[[#This Row],[Views]]</f>
        <v>0.15380398142527671</v>
      </c>
      <c r="N2235" s="1" t="s">
        <v>29</v>
      </c>
      <c r="O2235" s="4">
        <f t="shared" si="34"/>
        <v>0</v>
      </c>
    </row>
    <row r="2236" spans="1:15">
      <c r="A2236" s="1" t="s">
        <v>2276</v>
      </c>
      <c r="B2236" s="2">
        <v>44773</v>
      </c>
      <c r="C2236" s="13" t="str">
        <f>TEXT(bbdd_Social_Media_Trends[[#This Row],[Post_Date]],"aaaa-mm")</f>
        <v>2022-07</v>
      </c>
      <c r="D2236" s="1" t="s">
        <v>18</v>
      </c>
      <c r="E2236" s="1" t="s">
        <v>35</v>
      </c>
      <c r="F2236" s="1" t="s">
        <v>20</v>
      </c>
      <c r="G2236" s="1" t="s">
        <v>44</v>
      </c>
      <c r="H2236">
        <v>182764</v>
      </c>
      <c r="I2236">
        <v>157348</v>
      </c>
      <c r="J2236">
        <v>86537</v>
      </c>
      <c r="K2236">
        <v>11664</v>
      </c>
      <c r="L2236">
        <f>bbdd_Social_Media_Trends[[#This Row],[Likes]]+bbdd_Social_Media_Trends[[#This Row],[Shares]]+bbdd_Social_Media_Trends[[#This Row],[Comments]]</f>
        <v>255549</v>
      </c>
      <c r="M2236">
        <f>bbdd_Social_Media_Trends[[#This Row],[Interactions]]/bbdd_Social_Media_Trends[[#This Row],[Views]]</f>
        <v>1.3982458252172201</v>
      </c>
      <c r="N2236" s="1" t="s">
        <v>29</v>
      </c>
      <c r="O2236" s="4">
        <f t="shared" si="34"/>
        <v>0</v>
      </c>
    </row>
    <row r="2237" spans="1:15">
      <c r="A2237" s="1" t="s">
        <v>2277</v>
      </c>
      <c r="B2237" s="2">
        <v>45017</v>
      </c>
      <c r="C2237" s="13" t="str">
        <f>TEXT(bbdd_Social_Media_Trends[[#This Row],[Post_Date]],"aaaa-mm")</f>
        <v>2023-04</v>
      </c>
      <c r="D2237" s="1" t="s">
        <v>24</v>
      </c>
      <c r="E2237" s="1" t="s">
        <v>19</v>
      </c>
      <c r="F2237" s="1" t="s">
        <v>47</v>
      </c>
      <c r="G2237" s="1" t="s">
        <v>21</v>
      </c>
      <c r="H2237">
        <v>3380696</v>
      </c>
      <c r="I2237">
        <v>215220</v>
      </c>
      <c r="J2237">
        <v>38005</v>
      </c>
      <c r="K2237">
        <v>6655</v>
      </c>
      <c r="L2237">
        <f>bbdd_Social_Media_Trends[[#This Row],[Likes]]+bbdd_Social_Media_Trends[[#This Row],[Shares]]+bbdd_Social_Media_Trends[[#This Row],[Comments]]</f>
        <v>259880</v>
      </c>
      <c r="M2237">
        <f>bbdd_Social_Media_Trends[[#This Row],[Interactions]]/bbdd_Social_Media_Trends[[#This Row],[Views]]</f>
        <v>7.6871744753151422E-2</v>
      </c>
      <c r="N2237" s="1" t="s">
        <v>16</v>
      </c>
      <c r="O2237" s="4">
        <f t="shared" si="34"/>
        <v>0</v>
      </c>
    </row>
    <row r="2238" spans="1:15">
      <c r="A2238" s="1" t="s">
        <v>2278</v>
      </c>
      <c r="B2238" s="2">
        <v>44972</v>
      </c>
      <c r="C2238" s="13" t="str">
        <f>TEXT(bbdd_Social_Media_Trends[[#This Row],[Post_Date]],"aaaa-mm")</f>
        <v>2023-02</v>
      </c>
      <c r="D2238" s="1" t="s">
        <v>24</v>
      </c>
      <c r="E2238" s="1" t="s">
        <v>59</v>
      </c>
      <c r="F2238" s="1" t="s">
        <v>32</v>
      </c>
      <c r="G2238" s="1" t="s">
        <v>44</v>
      </c>
      <c r="H2238">
        <v>3978070</v>
      </c>
      <c r="I2238">
        <v>428088</v>
      </c>
      <c r="J2238">
        <v>56427</v>
      </c>
      <c r="K2238">
        <v>5317</v>
      </c>
      <c r="L2238">
        <f>bbdd_Social_Media_Trends[[#This Row],[Likes]]+bbdd_Social_Media_Trends[[#This Row],[Shares]]+bbdd_Social_Media_Trends[[#This Row],[Comments]]</f>
        <v>489832</v>
      </c>
      <c r="M2238">
        <f>bbdd_Social_Media_Trends[[#This Row],[Interactions]]/bbdd_Social_Media_Trends[[#This Row],[Views]]</f>
        <v>0.12313307709517429</v>
      </c>
      <c r="N2238" s="1" t="s">
        <v>29</v>
      </c>
      <c r="O2238" s="4">
        <f t="shared" si="34"/>
        <v>0</v>
      </c>
    </row>
    <row r="2239" spans="1:15">
      <c r="A2239" s="1" t="s">
        <v>2279</v>
      </c>
      <c r="B2239" s="2">
        <v>44751</v>
      </c>
      <c r="C2239" s="13" t="str">
        <f>TEXT(bbdd_Social_Media_Trends[[#This Row],[Post_Date]],"aaaa-mm")</f>
        <v>2022-07</v>
      </c>
      <c r="D2239" s="1" t="s">
        <v>12</v>
      </c>
      <c r="E2239" s="1" t="s">
        <v>13</v>
      </c>
      <c r="F2239" s="1" t="s">
        <v>20</v>
      </c>
      <c r="G2239" s="1" t="s">
        <v>37</v>
      </c>
      <c r="H2239">
        <v>4673322</v>
      </c>
      <c r="I2239">
        <v>65950</v>
      </c>
      <c r="J2239">
        <v>25445</v>
      </c>
      <c r="K2239">
        <v>8429</v>
      </c>
      <c r="L2239">
        <f>bbdd_Social_Media_Trends[[#This Row],[Likes]]+bbdd_Social_Media_Trends[[#This Row],[Shares]]+bbdd_Social_Media_Trends[[#This Row],[Comments]]</f>
        <v>99824</v>
      </c>
      <c r="M2239">
        <f>bbdd_Social_Media_Trends[[#This Row],[Interactions]]/bbdd_Social_Media_Trends[[#This Row],[Views]]</f>
        <v>2.136039416928686E-2</v>
      </c>
      <c r="N2239" s="1" t="s">
        <v>29</v>
      </c>
      <c r="O2239" s="4">
        <f t="shared" si="34"/>
        <v>0</v>
      </c>
    </row>
    <row r="2240" spans="1:15">
      <c r="A2240" s="1" t="s">
        <v>2280</v>
      </c>
      <c r="B2240" s="2">
        <v>44669</v>
      </c>
      <c r="C2240" s="13" t="str">
        <f>TEXT(bbdd_Social_Media_Trends[[#This Row],[Post_Date]],"aaaa-mm")</f>
        <v>2022-04</v>
      </c>
      <c r="D2240" s="1" t="s">
        <v>27</v>
      </c>
      <c r="E2240" s="1" t="s">
        <v>13</v>
      </c>
      <c r="F2240" s="1" t="s">
        <v>32</v>
      </c>
      <c r="G2240" s="1" t="s">
        <v>50</v>
      </c>
      <c r="H2240">
        <v>940572</v>
      </c>
      <c r="I2240">
        <v>408240</v>
      </c>
      <c r="J2240">
        <v>54144</v>
      </c>
      <c r="K2240">
        <v>49611</v>
      </c>
      <c r="L2240">
        <f>bbdd_Social_Media_Trends[[#This Row],[Likes]]+bbdd_Social_Media_Trends[[#This Row],[Shares]]+bbdd_Social_Media_Trends[[#This Row],[Comments]]</f>
        <v>511995</v>
      </c>
      <c r="M2240">
        <f>bbdd_Social_Media_Trends[[#This Row],[Interactions]]/bbdd_Social_Media_Trends[[#This Row],[Views]]</f>
        <v>0.5443442926219364</v>
      </c>
      <c r="N2240" s="1" t="s">
        <v>22</v>
      </c>
      <c r="O2240" s="4">
        <f t="shared" si="34"/>
        <v>0</v>
      </c>
    </row>
    <row r="2241" spans="1:15">
      <c r="A2241" s="1" t="s">
        <v>2281</v>
      </c>
      <c r="B2241" s="2">
        <v>44874</v>
      </c>
      <c r="C2241" s="13" t="str">
        <f>TEXT(bbdd_Social_Media_Trends[[#This Row],[Post_Date]],"aaaa-mm")</f>
        <v>2022-11</v>
      </c>
      <c r="D2241" s="1" t="s">
        <v>12</v>
      </c>
      <c r="E2241" s="1" t="s">
        <v>39</v>
      </c>
      <c r="F2241" s="1" t="s">
        <v>32</v>
      </c>
      <c r="G2241" s="1" t="s">
        <v>28</v>
      </c>
      <c r="H2241">
        <v>1669794</v>
      </c>
      <c r="I2241">
        <v>228462</v>
      </c>
      <c r="J2241">
        <v>53780</v>
      </c>
      <c r="K2241">
        <v>38340</v>
      </c>
      <c r="L2241">
        <f>bbdd_Social_Media_Trends[[#This Row],[Likes]]+bbdd_Social_Media_Trends[[#This Row],[Shares]]+bbdd_Social_Media_Trends[[#This Row],[Comments]]</f>
        <v>320582</v>
      </c>
      <c r="M2241">
        <f>bbdd_Social_Media_Trends[[#This Row],[Interactions]]/bbdd_Social_Media_Trends[[#This Row],[Views]]</f>
        <v>0.19198895193059742</v>
      </c>
      <c r="N2241" s="1" t="s">
        <v>22</v>
      </c>
      <c r="O2241" s="4">
        <f t="shared" si="34"/>
        <v>0</v>
      </c>
    </row>
    <row r="2242" spans="1:15">
      <c r="A2242" s="1" t="s">
        <v>2282</v>
      </c>
      <c r="B2242" s="2">
        <v>44978</v>
      </c>
      <c r="C2242" s="13" t="str">
        <f>TEXT(bbdd_Social_Media_Trends[[#This Row],[Post_Date]],"aaaa-mm")</f>
        <v>2023-02</v>
      </c>
      <c r="D2242" s="1" t="s">
        <v>12</v>
      </c>
      <c r="E2242" s="1" t="s">
        <v>35</v>
      </c>
      <c r="F2242" s="1" t="s">
        <v>36</v>
      </c>
      <c r="G2242" s="1" t="s">
        <v>50</v>
      </c>
      <c r="H2242">
        <v>2204106</v>
      </c>
      <c r="I2242">
        <v>441761</v>
      </c>
      <c r="J2242">
        <v>7826</v>
      </c>
      <c r="K2242">
        <v>15774</v>
      </c>
      <c r="L2242">
        <f>bbdd_Social_Media_Trends[[#This Row],[Likes]]+bbdd_Social_Media_Trends[[#This Row],[Shares]]+bbdd_Social_Media_Trends[[#This Row],[Comments]]</f>
        <v>465361</v>
      </c>
      <c r="M2242">
        <f>bbdd_Social_Media_Trends[[#This Row],[Interactions]]/bbdd_Social_Media_Trends[[#This Row],[Views]]</f>
        <v>0.21113367505918498</v>
      </c>
      <c r="N2242" s="1" t="s">
        <v>29</v>
      </c>
      <c r="O2242" s="4">
        <f t="shared" ref="O2242:O2305" si="35">IF(ISERROR(VLOOKUP(A2242,A2243:A7240,1,FALSE)),0, 1)</f>
        <v>0</v>
      </c>
    </row>
    <row r="2243" spans="1:15">
      <c r="A2243" s="1" t="s">
        <v>2283</v>
      </c>
      <c r="B2243" s="2">
        <v>44742</v>
      </c>
      <c r="C2243" s="13" t="str">
        <f>TEXT(bbdd_Social_Media_Trends[[#This Row],[Post_Date]],"aaaa-mm")</f>
        <v>2022-06</v>
      </c>
      <c r="D2243" s="1" t="s">
        <v>24</v>
      </c>
      <c r="E2243" s="1" t="s">
        <v>52</v>
      </c>
      <c r="F2243" s="1" t="s">
        <v>41</v>
      </c>
      <c r="G2243" s="1" t="s">
        <v>15</v>
      </c>
      <c r="H2243">
        <v>1815867</v>
      </c>
      <c r="I2243">
        <v>356490</v>
      </c>
      <c r="J2243">
        <v>24330</v>
      </c>
      <c r="K2243">
        <v>35584</v>
      </c>
      <c r="L2243">
        <f>bbdd_Social_Media_Trends[[#This Row],[Likes]]+bbdd_Social_Media_Trends[[#This Row],[Shares]]+bbdd_Social_Media_Trends[[#This Row],[Comments]]</f>
        <v>416404</v>
      </c>
      <c r="M2243">
        <f>bbdd_Social_Media_Trends[[#This Row],[Interactions]]/bbdd_Social_Media_Trends[[#This Row],[Views]]</f>
        <v>0.22931415131174254</v>
      </c>
      <c r="N2243" s="1" t="s">
        <v>16</v>
      </c>
      <c r="O2243" s="4">
        <f t="shared" si="35"/>
        <v>0</v>
      </c>
    </row>
    <row r="2244" spans="1:15">
      <c r="A2244" s="1" t="s">
        <v>2284</v>
      </c>
      <c r="B2244" s="2">
        <v>45164</v>
      </c>
      <c r="C2244" s="13" t="str">
        <f>TEXT(bbdd_Social_Media_Trends[[#This Row],[Post_Date]],"aaaa-mm")</f>
        <v>2023-08</v>
      </c>
      <c r="D2244" s="1" t="s">
        <v>24</v>
      </c>
      <c r="E2244" s="1" t="s">
        <v>57</v>
      </c>
      <c r="F2244" s="1" t="s">
        <v>14</v>
      </c>
      <c r="G2244" s="1" t="s">
        <v>21</v>
      </c>
      <c r="H2244">
        <v>2654590</v>
      </c>
      <c r="I2244">
        <v>488135</v>
      </c>
      <c r="J2244">
        <v>71550</v>
      </c>
      <c r="K2244">
        <v>15800</v>
      </c>
      <c r="L2244">
        <f>bbdd_Social_Media_Trends[[#This Row],[Likes]]+bbdd_Social_Media_Trends[[#This Row],[Shares]]+bbdd_Social_Media_Trends[[#This Row],[Comments]]</f>
        <v>575485</v>
      </c>
      <c r="M2244">
        <f>bbdd_Social_Media_Trends[[#This Row],[Interactions]]/bbdd_Social_Media_Trends[[#This Row],[Views]]</f>
        <v>0.21678865662870725</v>
      </c>
      <c r="N2244" s="1" t="s">
        <v>29</v>
      </c>
      <c r="O2244" s="4">
        <f t="shared" si="35"/>
        <v>0</v>
      </c>
    </row>
    <row r="2245" spans="1:15">
      <c r="A2245" s="1" t="s">
        <v>2285</v>
      </c>
      <c r="B2245" s="2">
        <v>44632</v>
      </c>
      <c r="C2245" s="13" t="str">
        <f>TEXT(bbdd_Social_Media_Trends[[#This Row],[Post_Date]],"aaaa-mm")</f>
        <v>2022-03</v>
      </c>
      <c r="D2245" s="1" t="s">
        <v>27</v>
      </c>
      <c r="E2245" s="1" t="s">
        <v>49</v>
      </c>
      <c r="F2245" s="1" t="s">
        <v>32</v>
      </c>
      <c r="G2245" s="1" t="s">
        <v>44</v>
      </c>
      <c r="H2245">
        <v>1816000</v>
      </c>
      <c r="I2245">
        <v>113659</v>
      </c>
      <c r="J2245">
        <v>22679</v>
      </c>
      <c r="K2245">
        <v>34146</v>
      </c>
      <c r="L2245">
        <f>bbdd_Social_Media_Trends[[#This Row],[Likes]]+bbdd_Social_Media_Trends[[#This Row],[Shares]]+bbdd_Social_Media_Trends[[#This Row],[Comments]]</f>
        <v>170484</v>
      </c>
      <c r="M2245">
        <f>bbdd_Social_Media_Trends[[#This Row],[Interactions]]/bbdd_Social_Media_Trends[[#This Row],[Views]]</f>
        <v>9.3878854625550665E-2</v>
      </c>
      <c r="N2245" s="1" t="s">
        <v>29</v>
      </c>
      <c r="O2245" s="4">
        <f t="shared" si="35"/>
        <v>0</v>
      </c>
    </row>
    <row r="2246" spans="1:15">
      <c r="A2246" s="1" t="s">
        <v>2286</v>
      </c>
      <c r="B2246" s="2">
        <v>44577</v>
      </c>
      <c r="C2246" s="13" t="str">
        <f>TEXT(bbdd_Social_Media_Trends[[#This Row],[Post_Date]],"aaaa-mm")</f>
        <v>2022-01</v>
      </c>
      <c r="D2246" s="1" t="s">
        <v>12</v>
      </c>
      <c r="E2246" s="1" t="s">
        <v>13</v>
      </c>
      <c r="F2246" s="1" t="s">
        <v>36</v>
      </c>
      <c r="G2246" s="1" t="s">
        <v>21</v>
      </c>
      <c r="H2246">
        <v>4524217</v>
      </c>
      <c r="I2246">
        <v>407316</v>
      </c>
      <c r="J2246">
        <v>32931</v>
      </c>
      <c r="K2246">
        <v>25862</v>
      </c>
      <c r="L2246">
        <f>bbdd_Social_Media_Trends[[#This Row],[Likes]]+bbdd_Social_Media_Trends[[#This Row],[Shares]]+bbdd_Social_Media_Trends[[#This Row],[Comments]]</f>
        <v>466109</v>
      </c>
      <c r="M2246">
        <f>bbdd_Social_Media_Trends[[#This Row],[Interactions]]/bbdd_Social_Media_Trends[[#This Row],[Views]]</f>
        <v>0.1030253411805844</v>
      </c>
      <c r="N2246" s="1" t="s">
        <v>22</v>
      </c>
      <c r="O2246" s="4">
        <f t="shared" si="35"/>
        <v>0</v>
      </c>
    </row>
    <row r="2247" spans="1:15">
      <c r="A2247" s="1" t="s">
        <v>2287</v>
      </c>
      <c r="B2247" s="2">
        <v>45166</v>
      </c>
      <c r="C2247" s="13" t="str">
        <f>TEXT(bbdd_Social_Media_Trends[[#This Row],[Post_Date]],"aaaa-mm")</f>
        <v>2023-08</v>
      </c>
      <c r="D2247" s="1" t="s">
        <v>24</v>
      </c>
      <c r="E2247" s="1" t="s">
        <v>52</v>
      </c>
      <c r="F2247" s="1" t="s">
        <v>36</v>
      </c>
      <c r="G2247" s="1" t="s">
        <v>21</v>
      </c>
      <c r="H2247">
        <v>4946908</v>
      </c>
      <c r="I2247">
        <v>203142</v>
      </c>
      <c r="J2247">
        <v>39890</v>
      </c>
      <c r="K2247">
        <v>30878</v>
      </c>
      <c r="L2247">
        <f>bbdd_Social_Media_Trends[[#This Row],[Likes]]+bbdd_Social_Media_Trends[[#This Row],[Shares]]+bbdd_Social_Media_Trends[[#This Row],[Comments]]</f>
        <v>273910</v>
      </c>
      <c r="M2247">
        <f>bbdd_Social_Media_Trends[[#This Row],[Interactions]]/bbdd_Social_Media_Trends[[#This Row],[Views]]</f>
        <v>5.5369940172730114E-2</v>
      </c>
      <c r="N2247" s="1" t="s">
        <v>16</v>
      </c>
      <c r="O2247" s="4">
        <f t="shared" si="35"/>
        <v>0</v>
      </c>
    </row>
    <row r="2248" spans="1:15">
      <c r="A2248" s="1" t="s">
        <v>2288</v>
      </c>
      <c r="B2248" s="2">
        <v>45268</v>
      </c>
      <c r="C2248" s="13" t="str">
        <f>TEXT(bbdd_Social_Media_Trends[[#This Row],[Post_Date]],"aaaa-mm")</f>
        <v>2023-12</v>
      </c>
      <c r="D2248" s="1" t="s">
        <v>27</v>
      </c>
      <c r="E2248" s="1" t="s">
        <v>59</v>
      </c>
      <c r="F2248" s="1" t="s">
        <v>32</v>
      </c>
      <c r="G2248" s="1" t="s">
        <v>25</v>
      </c>
      <c r="H2248">
        <v>724235</v>
      </c>
      <c r="I2248">
        <v>54370</v>
      </c>
      <c r="J2248">
        <v>44166</v>
      </c>
      <c r="K2248">
        <v>41676</v>
      </c>
      <c r="L2248">
        <f>bbdd_Social_Media_Trends[[#This Row],[Likes]]+bbdd_Social_Media_Trends[[#This Row],[Shares]]+bbdd_Social_Media_Trends[[#This Row],[Comments]]</f>
        <v>140212</v>
      </c>
      <c r="M2248">
        <f>bbdd_Social_Media_Trends[[#This Row],[Interactions]]/bbdd_Social_Media_Trends[[#This Row],[Views]]</f>
        <v>0.19360014359979841</v>
      </c>
      <c r="N2248" s="1" t="s">
        <v>29</v>
      </c>
      <c r="O2248" s="4">
        <f t="shared" si="35"/>
        <v>0</v>
      </c>
    </row>
    <row r="2249" spans="1:15">
      <c r="A2249" s="1" t="s">
        <v>2289</v>
      </c>
      <c r="B2249" s="2">
        <v>44769</v>
      </c>
      <c r="C2249" s="13" t="str">
        <f>TEXT(bbdd_Social_Media_Trends[[#This Row],[Post_Date]],"aaaa-mm")</f>
        <v>2022-07</v>
      </c>
      <c r="D2249" s="1" t="s">
        <v>24</v>
      </c>
      <c r="E2249" s="1" t="s">
        <v>57</v>
      </c>
      <c r="F2249" s="1" t="s">
        <v>36</v>
      </c>
      <c r="G2249" s="1" t="s">
        <v>50</v>
      </c>
      <c r="H2249">
        <v>4549360</v>
      </c>
      <c r="I2249">
        <v>280796</v>
      </c>
      <c r="J2249">
        <v>69638</v>
      </c>
      <c r="K2249">
        <v>48578</v>
      </c>
      <c r="L2249">
        <f>bbdd_Social_Media_Trends[[#This Row],[Likes]]+bbdd_Social_Media_Trends[[#This Row],[Shares]]+bbdd_Social_Media_Trends[[#This Row],[Comments]]</f>
        <v>399012</v>
      </c>
      <c r="M2249">
        <f>bbdd_Social_Media_Trends[[#This Row],[Interactions]]/bbdd_Social_Media_Trends[[#This Row],[Views]]</f>
        <v>8.7707281903388612E-2</v>
      </c>
      <c r="N2249" s="1" t="s">
        <v>29</v>
      </c>
      <c r="O2249" s="4">
        <f t="shared" si="35"/>
        <v>0</v>
      </c>
    </row>
    <row r="2250" spans="1:15">
      <c r="A2250" s="1" t="s">
        <v>2290</v>
      </c>
      <c r="B2250" s="2">
        <v>44640</v>
      </c>
      <c r="C2250" s="13" t="str">
        <f>TEXT(bbdd_Social_Media_Trends[[#This Row],[Post_Date]],"aaaa-mm")</f>
        <v>2022-03</v>
      </c>
      <c r="D2250" s="1" t="s">
        <v>24</v>
      </c>
      <c r="E2250" s="1" t="s">
        <v>49</v>
      </c>
      <c r="F2250" s="1" t="s">
        <v>36</v>
      </c>
      <c r="G2250" s="1" t="s">
        <v>28</v>
      </c>
      <c r="H2250">
        <v>3294369</v>
      </c>
      <c r="I2250">
        <v>278905</v>
      </c>
      <c r="J2250">
        <v>91660</v>
      </c>
      <c r="K2250">
        <v>30693</v>
      </c>
      <c r="L2250">
        <f>bbdd_Social_Media_Trends[[#This Row],[Likes]]+bbdd_Social_Media_Trends[[#This Row],[Shares]]+bbdd_Social_Media_Trends[[#This Row],[Comments]]</f>
        <v>401258</v>
      </c>
      <c r="M2250">
        <f>bbdd_Social_Media_Trends[[#This Row],[Interactions]]/bbdd_Social_Media_Trends[[#This Row],[Views]]</f>
        <v>0.12180117042140695</v>
      </c>
      <c r="N2250" s="1" t="s">
        <v>29</v>
      </c>
      <c r="O2250" s="4">
        <f t="shared" si="35"/>
        <v>0</v>
      </c>
    </row>
    <row r="2251" spans="1:15">
      <c r="A2251" s="1" t="s">
        <v>2291</v>
      </c>
      <c r="B2251" s="2">
        <v>45010</v>
      </c>
      <c r="C2251" s="13" t="str">
        <f>TEXT(bbdd_Social_Media_Trends[[#This Row],[Post_Date]],"aaaa-mm")</f>
        <v>2023-03</v>
      </c>
      <c r="D2251" s="1" t="s">
        <v>27</v>
      </c>
      <c r="E2251" s="1" t="s">
        <v>13</v>
      </c>
      <c r="F2251" s="1" t="s">
        <v>32</v>
      </c>
      <c r="G2251" s="1" t="s">
        <v>28</v>
      </c>
      <c r="H2251">
        <v>1131562</v>
      </c>
      <c r="I2251">
        <v>73853</v>
      </c>
      <c r="J2251">
        <v>82394</v>
      </c>
      <c r="K2251">
        <v>40738</v>
      </c>
      <c r="L2251">
        <f>bbdd_Social_Media_Trends[[#This Row],[Likes]]+bbdd_Social_Media_Trends[[#This Row],[Shares]]+bbdd_Social_Media_Trends[[#This Row],[Comments]]</f>
        <v>196985</v>
      </c>
      <c r="M2251">
        <f>bbdd_Social_Media_Trends[[#This Row],[Interactions]]/bbdd_Social_Media_Trends[[#This Row],[Views]]</f>
        <v>0.17408237462905257</v>
      </c>
      <c r="N2251" s="1" t="s">
        <v>22</v>
      </c>
      <c r="O2251" s="4">
        <f t="shared" si="35"/>
        <v>0</v>
      </c>
    </row>
    <row r="2252" spans="1:15">
      <c r="A2252" s="1" t="s">
        <v>2292</v>
      </c>
      <c r="B2252" s="2">
        <v>44672</v>
      </c>
      <c r="C2252" s="13" t="str">
        <f>TEXT(bbdd_Social_Media_Trends[[#This Row],[Post_Date]],"aaaa-mm")</f>
        <v>2022-04</v>
      </c>
      <c r="D2252" s="1" t="s">
        <v>12</v>
      </c>
      <c r="E2252" s="1" t="s">
        <v>35</v>
      </c>
      <c r="F2252" s="1" t="s">
        <v>36</v>
      </c>
      <c r="G2252" s="1" t="s">
        <v>28</v>
      </c>
      <c r="H2252">
        <v>994341</v>
      </c>
      <c r="I2252">
        <v>435936</v>
      </c>
      <c r="J2252">
        <v>50179</v>
      </c>
      <c r="K2252">
        <v>47236</v>
      </c>
      <c r="L2252">
        <f>bbdd_Social_Media_Trends[[#This Row],[Likes]]+bbdd_Social_Media_Trends[[#This Row],[Shares]]+bbdd_Social_Media_Trends[[#This Row],[Comments]]</f>
        <v>533351</v>
      </c>
      <c r="M2252">
        <f>bbdd_Social_Media_Trends[[#This Row],[Interactions]]/bbdd_Social_Media_Trends[[#This Row],[Views]]</f>
        <v>0.53638641069814075</v>
      </c>
      <c r="N2252" s="1" t="s">
        <v>29</v>
      </c>
      <c r="O2252" s="4">
        <f t="shared" si="35"/>
        <v>0</v>
      </c>
    </row>
    <row r="2253" spans="1:15">
      <c r="A2253" s="1" t="s">
        <v>2293</v>
      </c>
      <c r="B2253" s="2">
        <v>45118</v>
      </c>
      <c r="C2253" s="13" t="str">
        <f>TEXT(bbdd_Social_Media_Trends[[#This Row],[Post_Date]],"aaaa-mm")</f>
        <v>2023-07</v>
      </c>
      <c r="D2253" s="1" t="s">
        <v>12</v>
      </c>
      <c r="E2253" s="1" t="s">
        <v>59</v>
      </c>
      <c r="F2253" s="1" t="s">
        <v>20</v>
      </c>
      <c r="G2253" s="1" t="s">
        <v>60</v>
      </c>
      <c r="H2253">
        <v>4461411</v>
      </c>
      <c r="I2253">
        <v>195035</v>
      </c>
      <c r="J2253">
        <v>1636</v>
      </c>
      <c r="K2253">
        <v>17389</v>
      </c>
      <c r="L2253">
        <f>bbdd_Social_Media_Trends[[#This Row],[Likes]]+bbdd_Social_Media_Trends[[#This Row],[Shares]]+bbdd_Social_Media_Trends[[#This Row],[Comments]]</f>
        <v>214060</v>
      </c>
      <c r="M2253">
        <f>bbdd_Social_Media_Trends[[#This Row],[Interactions]]/bbdd_Social_Media_Trends[[#This Row],[Views]]</f>
        <v>4.7980336265813661E-2</v>
      </c>
      <c r="N2253" s="1" t="s">
        <v>22</v>
      </c>
      <c r="O2253" s="4">
        <f t="shared" si="35"/>
        <v>0</v>
      </c>
    </row>
    <row r="2254" spans="1:15">
      <c r="A2254" s="1" t="s">
        <v>2294</v>
      </c>
      <c r="B2254" s="2">
        <v>45021</v>
      </c>
      <c r="C2254" s="13" t="str">
        <f>TEXT(bbdd_Social_Media_Trends[[#This Row],[Post_Date]],"aaaa-mm")</f>
        <v>2023-04</v>
      </c>
      <c r="D2254" s="1" t="s">
        <v>27</v>
      </c>
      <c r="E2254" s="1" t="s">
        <v>46</v>
      </c>
      <c r="F2254" s="1" t="s">
        <v>14</v>
      </c>
      <c r="G2254" s="1" t="s">
        <v>60</v>
      </c>
      <c r="H2254">
        <v>3906243</v>
      </c>
      <c r="I2254">
        <v>385981</v>
      </c>
      <c r="J2254">
        <v>34390</v>
      </c>
      <c r="K2254">
        <v>20819</v>
      </c>
      <c r="L2254">
        <f>bbdd_Social_Media_Trends[[#This Row],[Likes]]+bbdd_Social_Media_Trends[[#This Row],[Shares]]+bbdd_Social_Media_Trends[[#This Row],[Comments]]</f>
        <v>441190</v>
      </c>
      <c r="M2254">
        <f>bbdd_Social_Media_Trends[[#This Row],[Interactions]]/bbdd_Social_Media_Trends[[#This Row],[Views]]</f>
        <v>0.11294484239715757</v>
      </c>
      <c r="N2254" s="1" t="s">
        <v>22</v>
      </c>
      <c r="O2254" s="4">
        <f t="shared" si="35"/>
        <v>0</v>
      </c>
    </row>
    <row r="2255" spans="1:15">
      <c r="A2255" s="1" t="s">
        <v>2295</v>
      </c>
      <c r="B2255" s="2">
        <v>45249</v>
      </c>
      <c r="C2255" s="13" t="str">
        <f>TEXT(bbdd_Social_Media_Trends[[#This Row],[Post_Date]],"aaaa-mm")</f>
        <v>2023-11</v>
      </c>
      <c r="D2255" s="1" t="s">
        <v>12</v>
      </c>
      <c r="E2255" s="1" t="s">
        <v>19</v>
      </c>
      <c r="F2255" s="1" t="s">
        <v>36</v>
      </c>
      <c r="G2255" s="1" t="s">
        <v>37</v>
      </c>
      <c r="H2255">
        <v>37444</v>
      </c>
      <c r="I2255">
        <v>248092</v>
      </c>
      <c r="J2255">
        <v>97919</v>
      </c>
      <c r="K2255">
        <v>7879</v>
      </c>
      <c r="L2255">
        <f>bbdd_Social_Media_Trends[[#This Row],[Likes]]+bbdd_Social_Media_Trends[[#This Row],[Shares]]+bbdd_Social_Media_Trends[[#This Row],[Comments]]</f>
        <v>353890</v>
      </c>
      <c r="M2255">
        <f>bbdd_Social_Media_Trends[[#This Row],[Interactions]]/bbdd_Social_Media_Trends[[#This Row],[Views]]</f>
        <v>9.4511804294412993</v>
      </c>
      <c r="N2255" s="1" t="s">
        <v>22</v>
      </c>
      <c r="O2255" s="4">
        <f t="shared" si="35"/>
        <v>0</v>
      </c>
    </row>
    <row r="2256" spans="1:15">
      <c r="A2256" s="1" t="s">
        <v>2296</v>
      </c>
      <c r="B2256" s="2">
        <v>45194</v>
      </c>
      <c r="C2256" s="13" t="str">
        <f>TEXT(bbdd_Social_Media_Trends[[#This Row],[Post_Date]],"aaaa-mm")</f>
        <v>2023-09</v>
      </c>
      <c r="D2256" s="1" t="s">
        <v>27</v>
      </c>
      <c r="E2256" s="1" t="s">
        <v>35</v>
      </c>
      <c r="F2256" s="1" t="s">
        <v>47</v>
      </c>
      <c r="G2256" s="1" t="s">
        <v>37</v>
      </c>
      <c r="H2256">
        <v>1406957</v>
      </c>
      <c r="I2256">
        <v>197077</v>
      </c>
      <c r="J2256">
        <v>91374</v>
      </c>
      <c r="K2256">
        <v>827</v>
      </c>
      <c r="L2256">
        <f>bbdd_Social_Media_Trends[[#This Row],[Likes]]+bbdd_Social_Media_Trends[[#This Row],[Shares]]+bbdd_Social_Media_Trends[[#This Row],[Comments]]</f>
        <v>289278</v>
      </c>
      <c r="M2256">
        <f>bbdd_Social_Media_Trends[[#This Row],[Interactions]]/bbdd_Social_Media_Trends[[#This Row],[Views]]</f>
        <v>0.20560543072744938</v>
      </c>
      <c r="N2256" s="1" t="s">
        <v>16</v>
      </c>
      <c r="O2256" s="4">
        <f t="shared" si="35"/>
        <v>0</v>
      </c>
    </row>
    <row r="2257" spans="1:15">
      <c r="A2257" s="1" t="s">
        <v>2297</v>
      </c>
      <c r="B2257" s="2">
        <v>44926</v>
      </c>
      <c r="C2257" s="13" t="str">
        <f>TEXT(bbdd_Social_Media_Trends[[#This Row],[Post_Date]],"aaaa-mm")</f>
        <v>2022-12</v>
      </c>
      <c r="D2257" s="1" t="s">
        <v>12</v>
      </c>
      <c r="E2257" s="1" t="s">
        <v>31</v>
      </c>
      <c r="F2257" s="1" t="s">
        <v>36</v>
      </c>
      <c r="G2257" s="1" t="s">
        <v>25</v>
      </c>
      <c r="H2257">
        <v>3614546</v>
      </c>
      <c r="I2257">
        <v>30253</v>
      </c>
      <c r="J2257">
        <v>6220</v>
      </c>
      <c r="K2257">
        <v>8336</v>
      </c>
      <c r="L2257">
        <f>bbdd_Social_Media_Trends[[#This Row],[Likes]]+bbdd_Social_Media_Trends[[#This Row],[Shares]]+bbdd_Social_Media_Trends[[#This Row],[Comments]]</f>
        <v>44809</v>
      </c>
      <c r="M2257">
        <f>bbdd_Social_Media_Trends[[#This Row],[Interactions]]/bbdd_Social_Media_Trends[[#This Row],[Views]]</f>
        <v>1.239685426606827E-2</v>
      </c>
      <c r="N2257" s="1" t="s">
        <v>22</v>
      </c>
      <c r="O2257" s="4">
        <f t="shared" si="35"/>
        <v>0</v>
      </c>
    </row>
    <row r="2258" spans="1:15">
      <c r="A2258" s="1" t="s">
        <v>2298</v>
      </c>
      <c r="B2258" s="2">
        <v>44807</v>
      </c>
      <c r="C2258" s="13" t="str">
        <f>TEXT(bbdd_Social_Media_Trends[[#This Row],[Post_Date]],"aaaa-mm")</f>
        <v>2022-09</v>
      </c>
      <c r="D2258" s="1" t="s">
        <v>24</v>
      </c>
      <c r="E2258" s="1" t="s">
        <v>49</v>
      </c>
      <c r="F2258" s="1" t="s">
        <v>36</v>
      </c>
      <c r="G2258" s="1" t="s">
        <v>60</v>
      </c>
      <c r="H2258">
        <v>2173237</v>
      </c>
      <c r="I2258">
        <v>348685</v>
      </c>
      <c r="J2258">
        <v>72757</v>
      </c>
      <c r="K2258">
        <v>47567</v>
      </c>
      <c r="L2258">
        <f>bbdd_Social_Media_Trends[[#This Row],[Likes]]+bbdd_Social_Media_Trends[[#This Row],[Shares]]+bbdd_Social_Media_Trends[[#This Row],[Comments]]</f>
        <v>469009</v>
      </c>
      <c r="M2258">
        <f>bbdd_Social_Media_Trends[[#This Row],[Interactions]]/bbdd_Social_Media_Trends[[#This Row],[Views]]</f>
        <v>0.2158112529834528</v>
      </c>
      <c r="N2258" s="1" t="s">
        <v>16</v>
      </c>
      <c r="O2258" s="4">
        <f t="shared" si="35"/>
        <v>0</v>
      </c>
    </row>
    <row r="2259" spans="1:15">
      <c r="A2259" s="1" t="s">
        <v>2299</v>
      </c>
      <c r="B2259" s="2">
        <v>44855</v>
      </c>
      <c r="C2259" s="13" t="str">
        <f>TEXT(bbdd_Social_Media_Trends[[#This Row],[Post_Date]],"aaaa-mm")</f>
        <v>2022-10</v>
      </c>
      <c r="D2259" s="1" t="s">
        <v>27</v>
      </c>
      <c r="E2259" s="1" t="s">
        <v>59</v>
      </c>
      <c r="F2259" s="1" t="s">
        <v>47</v>
      </c>
      <c r="G2259" s="1" t="s">
        <v>15</v>
      </c>
      <c r="H2259">
        <v>3512308</v>
      </c>
      <c r="I2259">
        <v>352367</v>
      </c>
      <c r="J2259">
        <v>48651</v>
      </c>
      <c r="K2259">
        <v>30525</v>
      </c>
      <c r="L2259">
        <f>bbdd_Social_Media_Trends[[#This Row],[Likes]]+bbdd_Social_Media_Trends[[#This Row],[Shares]]+bbdd_Social_Media_Trends[[#This Row],[Comments]]</f>
        <v>431543</v>
      </c>
      <c r="M2259">
        <f>bbdd_Social_Media_Trends[[#This Row],[Interactions]]/bbdd_Social_Media_Trends[[#This Row],[Views]]</f>
        <v>0.12286593316987007</v>
      </c>
      <c r="N2259" s="1" t="s">
        <v>16</v>
      </c>
      <c r="O2259" s="4">
        <f t="shared" si="35"/>
        <v>0</v>
      </c>
    </row>
    <row r="2260" spans="1:15">
      <c r="A2260" s="1" t="s">
        <v>2300</v>
      </c>
      <c r="B2260" s="2">
        <v>44884</v>
      </c>
      <c r="C2260" s="13" t="str">
        <f>TEXT(bbdd_Social_Media_Trends[[#This Row],[Post_Date]],"aaaa-mm")</f>
        <v>2022-11</v>
      </c>
      <c r="D2260" s="1" t="s">
        <v>18</v>
      </c>
      <c r="E2260" s="1" t="s">
        <v>52</v>
      </c>
      <c r="F2260" s="1" t="s">
        <v>32</v>
      </c>
      <c r="G2260" s="1" t="s">
        <v>15</v>
      </c>
      <c r="H2260">
        <v>3336371</v>
      </c>
      <c r="I2260">
        <v>199406</v>
      </c>
      <c r="J2260">
        <v>96109</v>
      </c>
      <c r="K2260">
        <v>1573</v>
      </c>
      <c r="L2260">
        <f>bbdd_Social_Media_Trends[[#This Row],[Likes]]+bbdd_Social_Media_Trends[[#This Row],[Shares]]+bbdd_Social_Media_Trends[[#This Row],[Comments]]</f>
        <v>297088</v>
      </c>
      <c r="M2260">
        <f>bbdd_Social_Media_Trends[[#This Row],[Interactions]]/bbdd_Social_Media_Trends[[#This Row],[Views]]</f>
        <v>8.9045253060885621E-2</v>
      </c>
      <c r="N2260" s="1" t="s">
        <v>29</v>
      </c>
      <c r="O2260" s="4">
        <f t="shared" si="35"/>
        <v>0</v>
      </c>
    </row>
    <row r="2261" spans="1:15">
      <c r="A2261" s="1" t="s">
        <v>2301</v>
      </c>
      <c r="B2261" s="2">
        <v>45088</v>
      </c>
      <c r="C2261" s="13" t="str">
        <f>TEXT(bbdd_Social_Media_Trends[[#This Row],[Post_Date]],"aaaa-mm")</f>
        <v>2023-06</v>
      </c>
      <c r="D2261" s="1" t="s">
        <v>12</v>
      </c>
      <c r="E2261" s="1" t="s">
        <v>46</v>
      </c>
      <c r="F2261" s="1" t="s">
        <v>41</v>
      </c>
      <c r="G2261" s="1" t="s">
        <v>28</v>
      </c>
      <c r="H2261">
        <v>1792773</v>
      </c>
      <c r="I2261">
        <v>196111</v>
      </c>
      <c r="J2261">
        <v>17185</v>
      </c>
      <c r="K2261">
        <v>44558</v>
      </c>
      <c r="L2261">
        <f>bbdd_Social_Media_Trends[[#This Row],[Likes]]+bbdd_Social_Media_Trends[[#This Row],[Shares]]+bbdd_Social_Media_Trends[[#This Row],[Comments]]</f>
        <v>257854</v>
      </c>
      <c r="M2261">
        <f>bbdd_Social_Media_Trends[[#This Row],[Interactions]]/bbdd_Social_Media_Trends[[#This Row],[Views]]</f>
        <v>0.14382969846154534</v>
      </c>
      <c r="N2261" s="1" t="s">
        <v>16</v>
      </c>
      <c r="O2261" s="4">
        <f t="shared" si="35"/>
        <v>0</v>
      </c>
    </row>
    <row r="2262" spans="1:15">
      <c r="A2262" s="1" t="s">
        <v>2302</v>
      </c>
      <c r="B2262" s="2">
        <v>44816</v>
      </c>
      <c r="C2262" s="13" t="str">
        <f>TEXT(bbdd_Social_Media_Trends[[#This Row],[Post_Date]],"aaaa-mm")</f>
        <v>2022-09</v>
      </c>
      <c r="D2262" s="1" t="s">
        <v>27</v>
      </c>
      <c r="E2262" s="1" t="s">
        <v>57</v>
      </c>
      <c r="F2262" s="1" t="s">
        <v>32</v>
      </c>
      <c r="G2262" s="1" t="s">
        <v>60</v>
      </c>
      <c r="H2262">
        <v>1164487</v>
      </c>
      <c r="I2262">
        <v>190936</v>
      </c>
      <c r="J2262">
        <v>74111</v>
      </c>
      <c r="K2262">
        <v>26606</v>
      </c>
      <c r="L2262">
        <f>bbdd_Social_Media_Trends[[#This Row],[Likes]]+bbdd_Social_Media_Trends[[#This Row],[Shares]]+bbdd_Social_Media_Trends[[#This Row],[Comments]]</f>
        <v>291653</v>
      </c>
      <c r="M2262">
        <f>bbdd_Social_Media_Trends[[#This Row],[Interactions]]/bbdd_Social_Media_Trends[[#This Row],[Views]]</f>
        <v>0.2504562094724973</v>
      </c>
      <c r="N2262" s="1" t="s">
        <v>29</v>
      </c>
      <c r="O2262" s="4">
        <f t="shared" si="35"/>
        <v>0</v>
      </c>
    </row>
    <row r="2263" spans="1:15">
      <c r="A2263" s="1" t="s">
        <v>2303</v>
      </c>
      <c r="B2263" s="2">
        <v>44838</v>
      </c>
      <c r="C2263" s="13" t="str">
        <f>TEXT(bbdd_Social_Media_Trends[[#This Row],[Post_Date]],"aaaa-mm")</f>
        <v>2022-10</v>
      </c>
      <c r="D2263" s="1" t="s">
        <v>18</v>
      </c>
      <c r="E2263" s="1" t="s">
        <v>46</v>
      </c>
      <c r="F2263" s="1" t="s">
        <v>32</v>
      </c>
      <c r="G2263" s="1" t="s">
        <v>60</v>
      </c>
      <c r="H2263">
        <v>3785489</v>
      </c>
      <c r="I2263">
        <v>39486</v>
      </c>
      <c r="J2263">
        <v>15742</v>
      </c>
      <c r="K2263">
        <v>31425</v>
      </c>
      <c r="L2263">
        <f>bbdd_Social_Media_Trends[[#This Row],[Likes]]+bbdd_Social_Media_Trends[[#This Row],[Shares]]+bbdd_Social_Media_Trends[[#This Row],[Comments]]</f>
        <v>86653</v>
      </c>
      <c r="M2263">
        <f>bbdd_Social_Media_Trends[[#This Row],[Interactions]]/bbdd_Social_Media_Trends[[#This Row],[Views]]</f>
        <v>2.2890833918682633E-2</v>
      </c>
      <c r="N2263" s="1" t="s">
        <v>29</v>
      </c>
      <c r="O2263" s="4">
        <f t="shared" si="35"/>
        <v>0</v>
      </c>
    </row>
    <row r="2264" spans="1:15">
      <c r="A2264" s="1" t="s">
        <v>2304</v>
      </c>
      <c r="B2264" s="2">
        <v>44761</v>
      </c>
      <c r="C2264" s="13" t="str">
        <f>TEXT(bbdd_Social_Media_Trends[[#This Row],[Post_Date]],"aaaa-mm")</f>
        <v>2022-07</v>
      </c>
      <c r="D2264" s="1" t="s">
        <v>27</v>
      </c>
      <c r="E2264" s="1" t="s">
        <v>19</v>
      </c>
      <c r="F2264" s="1" t="s">
        <v>20</v>
      </c>
      <c r="G2264" s="1" t="s">
        <v>44</v>
      </c>
      <c r="H2264">
        <v>4654860</v>
      </c>
      <c r="I2264">
        <v>203449</v>
      </c>
      <c r="J2264">
        <v>26065</v>
      </c>
      <c r="K2264">
        <v>43151</v>
      </c>
      <c r="L2264">
        <f>bbdd_Social_Media_Trends[[#This Row],[Likes]]+bbdd_Social_Media_Trends[[#This Row],[Shares]]+bbdd_Social_Media_Trends[[#This Row],[Comments]]</f>
        <v>272665</v>
      </c>
      <c r="M2264">
        <f>bbdd_Social_Media_Trends[[#This Row],[Interactions]]/bbdd_Social_Media_Trends[[#This Row],[Views]]</f>
        <v>5.8576412609616615E-2</v>
      </c>
      <c r="N2264" s="1" t="s">
        <v>29</v>
      </c>
      <c r="O2264" s="4">
        <f t="shared" si="35"/>
        <v>0</v>
      </c>
    </row>
    <row r="2265" spans="1:15">
      <c r="A2265" s="1" t="s">
        <v>2305</v>
      </c>
      <c r="B2265" s="2">
        <v>44645</v>
      </c>
      <c r="C2265" s="13" t="str">
        <f>TEXT(bbdd_Social_Media_Trends[[#This Row],[Post_Date]],"aaaa-mm")</f>
        <v>2022-03</v>
      </c>
      <c r="D2265" s="1" t="s">
        <v>12</v>
      </c>
      <c r="E2265" s="1" t="s">
        <v>35</v>
      </c>
      <c r="F2265" s="1" t="s">
        <v>20</v>
      </c>
      <c r="G2265" s="1" t="s">
        <v>15</v>
      </c>
      <c r="H2265">
        <v>4387433</v>
      </c>
      <c r="I2265">
        <v>206254</v>
      </c>
      <c r="J2265">
        <v>65523</v>
      </c>
      <c r="K2265">
        <v>33431</v>
      </c>
      <c r="L2265">
        <f>bbdd_Social_Media_Trends[[#This Row],[Likes]]+bbdd_Social_Media_Trends[[#This Row],[Shares]]+bbdd_Social_Media_Trends[[#This Row],[Comments]]</f>
        <v>305208</v>
      </c>
      <c r="M2265">
        <f>bbdd_Social_Media_Trends[[#This Row],[Interactions]]/bbdd_Social_Media_Trends[[#This Row],[Views]]</f>
        <v>6.9564139213066048E-2</v>
      </c>
      <c r="N2265" s="1" t="s">
        <v>29</v>
      </c>
      <c r="O2265" s="4">
        <f t="shared" si="35"/>
        <v>0</v>
      </c>
    </row>
    <row r="2266" spans="1:15">
      <c r="A2266" s="1" t="s">
        <v>2306</v>
      </c>
      <c r="B2266" s="2">
        <v>44743</v>
      </c>
      <c r="C2266" s="13" t="str">
        <f>TEXT(bbdd_Social_Media_Trends[[#This Row],[Post_Date]],"aaaa-mm")</f>
        <v>2022-07</v>
      </c>
      <c r="D2266" s="1" t="s">
        <v>18</v>
      </c>
      <c r="E2266" s="1" t="s">
        <v>19</v>
      </c>
      <c r="F2266" s="1" t="s">
        <v>41</v>
      </c>
      <c r="G2266" s="1" t="s">
        <v>50</v>
      </c>
      <c r="H2266">
        <v>4306085</v>
      </c>
      <c r="I2266">
        <v>274903</v>
      </c>
      <c r="J2266">
        <v>59924</v>
      </c>
      <c r="K2266">
        <v>38017</v>
      </c>
      <c r="L2266">
        <f>bbdd_Social_Media_Trends[[#This Row],[Likes]]+bbdd_Social_Media_Trends[[#This Row],[Shares]]+bbdd_Social_Media_Trends[[#This Row],[Comments]]</f>
        <v>372844</v>
      </c>
      <c r="M2266">
        <f>bbdd_Social_Media_Trends[[#This Row],[Interactions]]/bbdd_Social_Media_Trends[[#This Row],[Views]]</f>
        <v>8.6585378597960796E-2</v>
      </c>
      <c r="N2266" s="1" t="s">
        <v>16</v>
      </c>
      <c r="O2266" s="4">
        <f t="shared" si="35"/>
        <v>0</v>
      </c>
    </row>
    <row r="2267" spans="1:15">
      <c r="A2267" s="1" t="s">
        <v>2307</v>
      </c>
      <c r="B2267" s="2">
        <v>44958</v>
      </c>
      <c r="C2267" s="13" t="str">
        <f>TEXT(bbdd_Social_Media_Trends[[#This Row],[Post_Date]],"aaaa-mm")</f>
        <v>2023-02</v>
      </c>
      <c r="D2267" s="1" t="s">
        <v>27</v>
      </c>
      <c r="E2267" s="1" t="s">
        <v>35</v>
      </c>
      <c r="F2267" s="1" t="s">
        <v>36</v>
      </c>
      <c r="G2267" s="1" t="s">
        <v>25</v>
      </c>
      <c r="H2267">
        <v>3269493</v>
      </c>
      <c r="I2267">
        <v>255001</v>
      </c>
      <c r="J2267">
        <v>76660</v>
      </c>
      <c r="K2267">
        <v>33928</v>
      </c>
      <c r="L2267">
        <f>bbdd_Social_Media_Trends[[#This Row],[Likes]]+bbdd_Social_Media_Trends[[#This Row],[Shares]]+bbdd_Social_Media_Trends[[#This Row],[Comments]]</f>
        <v>365589</v>
      </c>
      <c r="M2267">
        <f>bbdd_Social_Media_Trends[[#This Row],[Interactions]]/bbdd_Social_Media_Trends[[#This Row],[Views]]</f>
        <v>0.11181825438990083</v>
      </c>
      <c r="N2267" s="1" t="s">
        <v>29</v>
      </c>
      <c r="O2267" s="4">
        <f t="shared" si="35"/>
        <v>0</v>
      </c>
    </row>
    <row r="2268" spans="1:15">
      <c r="A2268" s="1" t="s">
        <v>2308</v>
      </c>
      <c r="B2268" s="2">
        <v>45042</v>
      </c>
      <c r="C2268" s="13" t="str">
        <f>TEXT(bbdd_Social_Media_Trends[[#This Row],[Post_Date]],"aaaa-mm")</f>
        <v>2023-04</v>
      </c>
      <c r="D2268" s="1" t="s">
        <v>24</v>
      </c>
      <c r="E2268" s="1" t="s">
        <v>46</v>
      </c>
      <c r="F2268" s="1" t="s">
        <v>41</v>
      </c>
      <c r="G2268" s="1" t="s">
        <v>25</v>
      </c>
      <c r="H2268">
        <v>4226285</v>
      </c>
      <c r="I2268">
        <v>275310</v>
      </c>
      <c r="J2268">
        <v>91592</v>
      </c>
      <c r="K2268">
        <v>30473</v>
      </c>
      <c r="L2268">
        <f>bbdd_Social_Media_Trends[[#This Row],[Likes]]+bbdd_Social_Media_Trends[[#This Row],[Shares]]+bbdd_Social_Media_Trends[[#This Row],[Comments]]</f>
        <v>397375</v>
      </c>
      <c r="M2268">
        <f>bbdd_Social_Media_Trends[[#This Row],[Interactions]]/bbdd_Social_Media_Trends[[#This Row],[Views]]</f>
        <v>9.4024657589348568E-2</v>
      </c>
      <c r="N2268" s="1" t="s">
        <v>22</v>
      </c>
      <c r="O2268" s="4">
        <f t="shared" si="35"/>
        <v>0</v>
      </c>
    </row>
    <row r="2269" spans="1:15">
      <c r="A2269" s="1" t="s">
        <v>2309</v>
      </c>
      <c r="B2269" s="2">
        <v>44712</v>
      </c>
      <c r="C2269" s="13" t="str">
        <f>TEXT(bbdd_Social_Media_Trends[[#This Row],[Post_Date]],"aaaa-mm")</f>
        <v>2022-05</v>
      </c>
      <c r="D2269" s="1" t="s">
        <v>12</v>
      </c>
      <c r="E2269" s="1" t="s">
        <v>57</v>
      </c>
      <c r="F2269" s="1" t="s">
        <v>36</v>
      </c>
      <c r="G2269" s="1" t="s">
        <v>28</v>
      </c>
      <c r="H2269">
        <v>2188892</v>
      </c>
      <c r="I2269">
        <v>461087</v>
      </c>
      <c r="J2269">
        <v>83275</v>
      </c>
      <c r="K2269">
        <v>9604</v>
      </c>
      <c r="L2269">
        <f>bbdd_Social_Media_Trends[[#This Row],[Likes]]+bbdd_Social_Media_Trends[[#This Row],[Shares]]+bbdd_Social_Media_Trends[[#This Row],[Comments]]</f>
        <v>553966</v>
      </c>
      <c r="M2269">
        <f>bbdd_Social_Media_Trends[[#This Row],[Interactions]]/bbdd_Social_Media_Trends[[#This Row],[Views]]</f>
        <v>0.25308055399718216</v>
      </c>
      <c r="N2269" s="1" t="s">
        <v>16</v>
      </c>
      <c r="O2269" s="4">
        <f t="shared" si="35"/>
        <v>0</v>
      </c>
    </row>
    <row r="2270" spans="1:15">
      <c r="A2270" s="1" t="s">
        <v>2310</v>
      </c>
      <c r="B2270" s="2">
        <v>44896</v>
      </c>
      <c r="C2270" s="13" t="str">
        <f>TEXT(bbdd_Social_Media_Trends[[#This Row],[Post_Date]],"aaaa-mm")</f>
        <v>2022-12</v>
      </c>
      <c r="D2270" s="1" t="s">
        <v>27</v>
      </c>
      <c r="E2270" s="1" t="s">
        <v>59</v>
      </c>
      <c r="F2270" s="1" t="s">
        <v>32</v>
      </c>
      <c r="G2270" s="1" t="s">
        <v>25</v>
      </c>
      <c r="H2270">
        <v>770013</v>
      </c>
      <c r="I2270">
        <v>8387</v>
      </c>
      <c r="J2270">
        <v>28886</v>
      </c>
      <c r="K2270">
        <v>19115</v>
      </c>
      <c r="L2270">
        <f>bbdd_Social_Media_Trends[[#This Row],[Likes]]+bbdd_Social_Media_Trends[[#This Row],[Shares]]+bbdd_Social_Media_Trends[[#This Row],[Comments]]</f>
        <v>56388</v>
      </c>
      <c r="M2270">
        <f>bbdd_Social_Media_Trends[[#This Row],[Interactions]]/bbdd_Social_Media_Trends[[#This Row],[Views]]</f>
        <v>7.3229932481659404E-2</v>
      </c>
      <c r="N2270" s="1" t="s">
        <v>29</v>
      </c>
      <c r="O2270" s="4">
        <f t="shared" si="35"/>
        <v>0</v>
      </c>
    </row>
    <row r="2271" spans="1:15">
      <c r="A2271" s="1" t="s">
        <v>2311</v>
      </c>
      <c r="B2271" s="2">
        <v>44981</v>
      </c>
      <c r="C2271" s="13" t="str">
        <f>TEXT(bbdd_Social_Media_Trends[[#This Row],[Post_Date]],"aaaa-mm")</f>
        <v>2023-02</v>
      </c>
      <c r="D2271" s="1" t="s">
        <v>12</v>
      </c>
      <c r="E2271" s="1" t="s">
        <v>35</v>
      </c>
      <c r="F2271" s="1" t="s">
        <v>41</v>
      </c>
      <c r="G2271" s="1" t="s">
        <v>21</v>
      </c>
      <c r="H2271">
        <v>842016</v>
      </c>
      <c r="I2271">
        <v>244313</v>
      </c>
      <c r="J2271">
        <v>18044</v>
      </c>
      <c r="K2271">
        <v>22699</v>
      </c>
      <c r="L2271">
        <f>bbdd_Social_Media_Trends[[#This Row],[Likes]]+bbdd_Social_Media_Trends[[#This Row],[Shares]]+bbdd_Social_Media_Trends[[#This Row],[Comments]]</f>
        <v>285056</v>
      </c>
      <c r="M2271">
        <f>bbdd_Social_Media_Trends[[#This Row],[Interactions]]/bbdd_Social_Media_Trends[[#This Row],[Views]]</f>
        <v>0.33853988522783413</v>
      </c>
      <c r="N2271" s="1" t="s">
        <v>29</v>
      </c>
      <c r="O2271" s="4">
        <f t="shared" si="35"/>
        <v>0</v>
      </c>
    </row>
    <row r="2272" spans="1:15">
      <c r="A2272" s="1" t="s">
        <v>2312</v>
      </c>
      <c r="B2272" s="2">
        <v>44815</v>
      </c>
      <c r="C2272" s="13" t="str">
        <f>TEXT(bbdd_Social_Media_Trends[[#This Row],[Post_Date]],"aaaa-mm")</f>
        <v>2022-09</v>
      </c>
      <c r="D2272" s="1" t="s">
        <v>24</v>
      </c>
      <c r="E2272" s="1" t="s">
        <v>46</v>
      </c>
      <c r="F2272" s="1" t="s">
        <v>41</v>
      </c>
      <c r="G2272" s="1" t="s">
        <v>60</v>
      </c>
      <c r="H2272">
        <v>834815</v>
      </c>
      <c r="I2272">
        <v>380472</v>
      </c>
      <c r="J2272">
        <v>73770</v>
      </c>
      <c r="K2272">
        <v>34678</v>
      </c>
      <c r="L2272">
        <f>bbdd_Social_Media_Trends[[#This Row],[Likes]]+bbdd_Social_Media_Trends[[#This Row],[Shares]]+bbdd_Social_Media_Trends[[#This Row],[Comments]]</f>
        <v>488920</v>
      </c>
      <c r="M2272">
        <f>bbdd_Social_Media_Trends[[#This Row],[Interactions]]/bbdd_Social_Media_Trends[[#This Row],[Views]]</f>
        <v>0.5856626917340968</v>
      </c>
      <c r="N2272" s="1" t="s">
        <v>29</v>
      </c>
      <c r="O2272" s="4">
        <f t="shared" si="35"/>
        <v>0</v>
      </c>
    </row>
    <row r="2273" spans="1:15">
      <c r="A2273" s="1" t="s">
        <v>2313</v>
      </c>
      <c r="B2273" s="2">
        <v>44799</v>
      </c>
      <c r="C2273" s="13" t="str">
        <f>TEXT(bbdd_Social_Media_Trends[[#This Row],[Post_Date]],"aaaa-mm")</f>
        <v>2022-08</v>
      </c>
      <c r="D2273" s="1" t="s">
        <v>27</v>
      </c>
      <c r="E2273" s="1" t="s">
        <v>13</v>
      </c>
      <c r="F2273" s="1" t="s">
        <v>32</v>
      </c>
      <c r="G2273" s="1" t="s">
        <v>25</v>
      </c>
      <c r="H2273">
        <v>4935280</v>
      </c>
      <c r="I2273">
        <v>316067</v>
      </c>
      <c r="J2273">
        <v>91218</v>
      </c>
      <c r="K2273">
        <v>33572</v>
      </c>
      <c r="L2273">
        <f>bbdd_Social_Media_Trends[[#This Row],[Likes]]+bbdd_Social_Media_Trends[[#This Row],[Shares]]+bbdd_Social_Media_Trends[[#This Row],[Comments]]</f>
        <v>440857</v>
      </c>
      <c r="M2273">
        <f>bbdd_Social_Media_Trends[[#This Row],[Interactions]]/bbdd_Social_Media_Trends[[#This Row],[Views]]</f>
        <v>8.9327657194728571E-2</v>
      </c>
      <c r="N2273" s="1" t="s">
        <v>29</v>
      </c>
      <c r="O2273" s="4">
        <f t="shared" si="35"/>
        <v>0</v>
      </c>
    </row>
    <row r="2274" spans="1:15">
      <c r="A2274" s="1" t="s">
        <v>2314</v>
      </c>
      <c r="B2274" s="2">
        <v>45050</v>
      </c>
      <c r="C2274" s="13" t="str">
        <f>TEXT(bbdd_Social_Media_Trends[[#This Row],[Post_Date]],"aaaa-mm")</f>
        <v>2023-05</v>
      </c>
      <c r="D2274" s="1" t="s">
        <v>18</v>
      </c>
      <c r="E2274" s="1" t="s">
        <v>31</v>
      </c>
      <c r="F2274" s="1" t="s">
        <v>32</v>
      </c>
      <c r="G2274" s="1" t="s">
        <v>21</v>
      </c>
      <c r="H2274">
        <v>2610314</v>
      </c>
      <c r="I2274">
        <v>497448</v>
      </c>
      <c r="J2274">
        <v>37488</v>
      </c>
      <c r="K2274">
        <v>3751</v>
      </c>
      <c r="L2274">
        <f>bbdd_Social_Media_Trends[[#This Row],[Likes]]+bbdd_Social_Media_Trends[[#This Row],[Shares]]+bbdd_Social_Media_Trends[[#This Row],[Comments]]</f>
        <v>538687</v>
      </c>
      <c r="M2274">
        <f>bbdd_Social_Media_Trends[[#This Row],[Interactions]]/bbdd_Social_Media_Trends[[#This Row],[Views]]</f>
        <v>0.20636865909618538</v>
      </c>
      <c r="N2274" s="1" t="s">
        <v>16</v>
      </c>
      <c r="O2274" s="4">
        <f t="shared" si="35"/>
        <v>0</v>
      </c>
    </row>
    <row r="2275" spans="1:15">
      <c r="A2275" s="1" t="s">
        <v>2315</v>
      </c>
      <c r="B2275" s="2">
        <v>44854</v>
      </c>
      <c r="C2275" s="13" t="str">
        <f>TEXT(bbdd_Social_Media_Trends[[#This Row],[Post_Date]],"aaaa-mm")</f>
        <v>2022-10</v>
      </c>
      <c r="D2275" s="1" t="s">
        <v>24</v>
      </c>
      <c r="E2275" s="1" t="s">
        <v>52</v>
      </c>
      <c r="F2275" s="1" t="s">
        <v>32</v>
      </c>
      <c r="G2275" s="1" t="s">
        <v>50</v>
      </c>
      <c r="H2275">
        <v>4043662</v>
      </c>
      <c r="I2275">
        <v>11341</v>
      </c>
      <c r="J2275">
        <v>12132</v>
      </c>
      <c r="K2275">
        <v>24625</v>
      </c>
      <c r="L2275">
        <f>bbdd_Social_Media_Trends[[#This Row],[Likes]]+bbdd_Social_Media_Trends[[#This Row],[Shares]]+bbdd_Social_Media_Trends[[#This Row],[Comments]]</f>
        <v>48098</v>
      </c>
      <c r="M2275">
        <f>bbdd_Social_Media_Trends[[#This Row],[Interactions]]/bbdd_Social_Media_Trends[[#This Row],[Views]]</f>
        <v>1.189466379732035E-2</v>
      </c>
      <c r="N2275" s="1" t="s">
        <v>22</v>
      </c>
      <c r="O2275" s="4">
        <f t="shared" si="35"/>
        <v>0</v>
      </c>
    </row>
    <row r="2276" spans="1:15">
      <c r="A2276" s="1" t="s">
        <v>2316</v>
      </c>
      <c r="B2276" s="2">
        <v>44995</v>
      </c>
      <c r="C2276" s="13" t="str">
        <f>TEXT(bbdd_Social_Media_Trends[[#This Row],[Post_Date]],"aaaa-mm")</f>
        <v>2023-03</v>
      </c>
      <c r="D2276" s="1" t="s">
        <v>12</v>
      </c>
      <c r="E2276" s="1" t="s">
        <v>13</v>
      </c>
      <c r="F2276" s="1" t="s">
        <v>32</v>
      </c>
      <c r="G2276" s="1" t="s">
        <v>60</v>
      </c>
      <c r="H2276">
        <v>663239</v>
      </c>
      <c r="I2276">
        <v>53100</v>
      </c>
      <c r="J2276">
        <v>9335</v>
      </c>
      <c r="K2276">
        <v>45066</v>
      </c>
      <c r="L2276">
        <f>bbdd_Social_Media_Trends[[#This Row],[Likes]]+bbdd_Social_Media_Trends[[#This Row],[Shares]]+bbdd_Social_Media_Trends[[#This Row],[Comments]]</f>
        <v>107501</v>
      </c>
      <c r="M2276">
        <f>bbdd_Social_Media_Trends[[#This Row],[Interactions]]/bbdd_Social_Media_Trends[[#This Row],[Views]]</f>
        <v>0.16208485930411209</v>
      </c>
      <c r="N2276" s="1" t="s">
        <v>22</v>
      </c>
      <c r="O2276" s="4">
        <f t="shared" si="35"/>
        <v>0</v>
      </c>
    </row>
    <row r="2277" spans="1:15">
      <c r="A2277" s="1" t="s">
        <v>2317</v>
      </c>
      <c r="B2277" s="2">
        <v>44637</v>
      </c>
      <c r="C2277" s="13" t="str">
        <f>TEXT(bbdd_Social_Media_Trends[[#This Row],[Post_Date]],"aaaa-mm")</f>
        <v>2022-03</v>
      </c>
      <c r="D2277" s="1" t="s">
        <v>27</v>
      </c>
      <c r="E2277" s="1" t="s">
        <v>19</v>
      </c>
      <c r="F2277" s="1" t="s">
        <v>36</v>
      </c>
      <c r="G2277" s="1" t="s">
        <v>50</v>
      </c>
      <c r="H2277">
        <v>235262</v>
      </c>
      <c r="I2277">
        <v>223770</v>
      </c>
      <c r="J2277">
        <v>59170</v>
      </c>
      <c r="K2277">
        <v>19622</v>
      </c>
      <c r="L2277">
        <f>bbdd_Social_Media_Trends[[#This Row],[Likes]]+bbdd_Social_Media_Trends[[#This Row],[Shares]]+bbdd_Social_Media_Trends[[#This Row],[Comments]]</f>
        <v>302562</v>
      </c>
      <c r="M2277">
        <f>bbdd_Social_Media_Trends[[#This Row],[Interactions]]/bbdd_Social_Media_Trends[[#This Row],[Views]]</f>
        <v>1.2860640477425169</v>
      </c>
      <c r="N2277" s="1" t="s">
        <v>29</v>
      </c>
      <c r="O2277" s="4">
        <f t="shared" si="35"/>
        <v>0</v>
      </c>
    </row>
    <row r="2278" spans="1:15">
      <c r="A2278" s="1" t="s">
        <v>2318</v>
      </c>
      <c r="B2278" s="2">
        <v>45040</v>
      </c>
      <c r="C2278" s="13" t="str">
        <f>TEXT(bbdd_Social_Media_Trends[[#This Row],[Post_Date]],"aaaa-mm")</f>
        <v>2023-04</v>
      </c>
      <c r="D2278" s="1" t="s">
        <v>27</v>
      </c>
      <c r="E2278" s="1" t="s">
        <v>59</v>
      </c>
      <c r="F2278" s="1" t="s">
        <v>20</v>
      </c>
      <c r="G2278" s="1" t="s">
        <v>44</v>
      </c>
      <c r="H2278">
        <v>1011367</v>
      </c>
      <c r="I2278">
        <v>148407</v>
      </c>
      <c r="J2278">
        <v>85203</v>
      </c>
      <c r="K2278">
        <v>37176</v>
      </c>
      <c r="L2278">
        <f>bbdd_Social_Media_Trends[[#This Row],[Likes]]+bbdd_Social_Media_Trends[[#This Row],[Shares]]+bbdd_Social_Media_Trends[[#This Row],[Comments]]</f>
        <v>270786</v>
      </c>
      <c r="M2278">
        <f>bbdd_Social_Media_Trends[[#This Row],[Interactions]]/bbdd_Social_Media_Trends[[#This Row],[Views]]</f>
        <v>0.26774257020448561</v>
      </c>
      <c r="N2278" s="1" t="s">
        <v>16</v>
      </c>
      <c r="O2278" s="4">
        <f t="shared" si="35"/>
        <v>0</v>
      </c>
    </row>
    <row r="2279" spans="1:15">
      <c r="A2279" s="1" t="s">
        <v>2319</v>
      </c>
      <c r="B2279" s="2">
        <v>45221</v>
      </c>
      <c r="C2279" s="13" t="str">
        <f>TEXT(bbdd_Social_Media_Trends[[#This Row],[Post_Date]],"aaaa-mm")</f>
        <v>2023-10</v>
      </c>
      <c r="D2279" s="1" t="s">
        <v>12</v>
      </c>
      <c r="E2279" s="1" t="s">
        <v>39</v>
      </c>
      <c r="F2279" s="1" t="s">
        <v>14</v>
      </c>
      <c r="G2279" s="1" t="s">
        <v>50</v>
      </c>
      <c r="H2279">
        <v>958894</v>
      </c>
      <c r="I2279">
        <v>353889</v>
      </c>
      <c r="J2279">
        <v>26494</v>
      </c>
      <c r="K2279">
        <v>34577</v>
      </c>
      <c r="L2279">
        <f>bbdd_Social_Media_Trends[[#This Row],[Likes]]+bbdd_Social_Media_Trends[[#This Row],[Shares]]+bbdd_Social_Media_Trends[[#This Row],[Comments]]</f>
        <v>414960</v>
      </c>
      <c r="M2279">
        <f>bbdd_Social_Media_Trends[[#This Row],[Interactions]]/bbdd_Social_Media_Trends[[#This Row],[Views]]</f>
        <v>0.43274856240627224</v>
      </c>
      <c r="N2279" s="1" t="s">
        <v>16</v>
      </c>
      <c r="O2279" s="4">
        <f t="shared" si="35"/>
        <v>0</v>
      </c>
    </row>
    <row r="2280" spans="1:15">
      <c r="A2280" s="1" t="s">
        <v>2320</v>
      </c>
      <c r="B2280" s="2">
        <v>44657</v>
      </c>
      <c r="C2280" s="13" t="str">
        <f>TEXT(bbdd_Social_Media_Trends[[#This Row],[Post_Date]],"aaaa-mm")</f>
        <v>2022-04</v>
      </c>
      <c r="D2280" s="1" t="s">
        <v>24</v>
      </c>
      <c r="E2280" s="1" t="s">
        <v>39</v>
      </c>
      <c r="F2280" s="1" t="s">
        <v>32</v>
      </c>
      <c r="G2280" s="1" t="s">
        <v>15</v>
      </c>
      <c r="H2280">
        <v>107075</v>
      </c>
      <c r="I2280">
        <v>175627</v>
      </c>
      <c r="J2280">
        <v>91997</v>
      </c>
      <c r="K2280">
        <v>26950</v>
      </c>
      <c r="L2280">
        <f>bbdd_Social_Media_Trends[[#This Row],[Likes]]+bbdd_Social_Media_Trends[[#This Row],[Shares]]+bbdd_Social_Media_Trends[[#This Row],[Comments]]</f>
        <v>294574</v>
      </c>
      <c r="M2280">
        <f>bbdd_Social_Media_Trends[[#This Row],[Interactions]]/bbdd_Social_Media_Trends[[#This Row],[Views]]</f>
        <v>2.7510996964744336</v>
      </c>
      <c r="N2280" s="1" t="s">
        <v>29</v>
      </c>
      <c r="O2280" s="4">
        <f t="shared" si="35"/>
        <v>0</v>
      </c>
    </row>
    <row r="2281" spans="1:15">
      <c r="A2281" s="1" t="s">
        <v>2321</v>
      </c>
      <c r="B2281" s="2">
        <v>45256</v>
      </c>
      <c r="C2281" s="13" t="str">
        <f>TEXT(bbdd_Social_Media_Trends[[#This Row],[Post_Date]],"aaaa-mm")</f>
        <v>2023-11</v>
      </c>
      <c r="D2281" s="1" t="s">
        <v>18</v>
      </c>
      <c r="E2281" s="1" t="s">
        <v>46</v>
      </c>
      <c r="F2281" s="1" t="s">
        <v>20</v>
      </c>
      <c r="G2281" s="1" t="s">
        <v>37</v>
      </c>
      <c r="H2281">
        <v>2719250</v>
      </c>
      <c r="I2281">
        <v>9766</v>
      </c>
      <c r="J2281">
        <v>64708</v>
      </c>
      <c r="K2281">
        <v>4376</v>
      </c>
      <c r="L2281">
        <f>bbdd_Social_Media_Trends[[#This Row],[Likes]]+bbdd_Social_Media_Trends[[#This Row],[Shares]]+bbdd_Social_Media_Trends[[#This Row],[Comments]]</f>
        <v>78850</v>
      </c>
      <c r="M2281">
        <f>bbdd_Social_Media_Trends[[#This Row],[Interactions]]/bbdd_Social_Media_Trends[[#This Row],[Views]]</f>
        <v>2.899696607520456E-2</v>
      </c>
      <c r="N2281" s="1" t="s">
        <v>16</v>
      </c>
      <c r="O2281" s="4">
        <f t="shared" si="35"/>
        <v>0</v>
      </c>
    </row>
    <row r="2282" spans="1:15">
      <c r="A2282" s="1" t="s">
        <v>2322</v>
      </c>
      <c r="B2282" s="2">
        <v>44908</v>
      </c>
      <c r="C2282" s="13" t="str">
        <f>TEXT(bbdd_Social_Media_Trends[[#This Row],[Post_Date]],"aaaa-mm")</f>
        <v>2022-12</v>
      </c>
      <c r="D2282" s="1" t="s">
        <v>18</v>
      </c>
      <c r="E2282" s="1" t="s">
        <v>31</v>
      </c>
      <c r="F2282" s="1" t="s">
        <v>32</v>
      </c>
      <c r="G2282" s="1" t="s">
        <v>50</v>
      </c>
      <c r="H2282">
        <v>4021492</v>
      </c>
      <c r="I2282">
        <v>455615</v>
      </c>
      <c r="J2282">
        <v>5258</v>
      </c>
      <c r="K2282">
        <v>11806</v>
      </c>
      <c r="L2282">
        <f>bbdd_Social_Media_Trends[[#This Row],[Likes]]+bbdd_Social_Media_Trends[[#This Row],[Shares]]+bbdd_Social_Media_Trends[[#This Row],[Comments]]</f>
        <v>472679</v>
      </c>
      <c r="M2282">
        <f>bbdd_Social_Media_Trends[[#This Row],[Interactions]]/bbdd_Social_Media_Trends[[#This Row],[Views]]</f>
        <v>0.1175382171592036</v>
      </c>
      <c r="N2282" s="1" t="s">
        <v>22</v>
      </c>
      <c r="O2282" s="4">
        <f t="shared" si="35"/>
        <v>0</v>
      </c>
    </row>
    <row r="2283" spans="1:15">
      <c r="A2283" s="1" t="s">
        <v>2323</v>
      </c>
      <c r="B2283" s="2">
        <v>45177</v>
      </c>
      <c r="C2283" s="13" t="str">
        <f>TEXT(bbdd_Social_Media_Trends[[#This Row],[Post_Date]],"aaaa-mm")</f>
        <v>2023-09</v>
      </c>
      <c r="D2283" s="1" t="s">
        <v>24</v>
      </c>
      <c r="E2283" s="1" t="s">
        <v>46</v>
      </c>
      <c r="F2283" s="1" t="s">
        <v>47</v>
      </c>
      <c r="G2283" s="1" t="s">
        <v>21</v>
      </c>
      <c r="H2283">
        <v>1668627</v>
      </c>
      <c r="I2283">
        <v>338390</v>
      </c>
      <c r="J2283">
        <v>82782</v>
      </c>
      <c r="K2283">
        <v>10516</v>
      </c>
      <c r="L2283">
        <f>bbdd_Social_Media_Trends[[#This Row],[Likes]]+bbdd_Social_Media_Trends[[#This Row],[Shares]]+bbdd_Social_Media_Trends[[#This Row],[Comments]]</f>
        <v>431688</v>
      </c>
      <c r="M2283">
        <f>bbdd_Social_Media_Trends[[#This Row],[Interactions]]/bbdd_Social_Media_Trends[[#This Row],[Views]]</f>
        <v>0.25870850705400306</v>
      </c>
      <c r="N2283" s="1" t="s">
        <v>16</v>
      </c>
      <c r="O2283" s="4">
        <f t="shared" si="35"/>
        <v>0</v>
      </c>
    </row>
    <row r="2284" spans="1:15">
      <c r="A2284" s="1" t="s">
        <v>2324</v>
      </c>
      <c r="B2284" s="2">
        <v>45219</v>
      </c>
      <c r="C2284" s="13" t="str">
        <f>TEXT(bbdd_Social_Media_Trends[[#This Row],[Post_Date]],"aaaa-mm")</f>
        <v>2023-10</v>
      </c>
      <c r="D2284" s="1" t="s">
        <v>27</v>
      </c>
      <c r="E2284" s="1" t="s">
        <v>59</v>
      </c>
      <c r="F2284" s="1" t="s">
        <v>36</v>
      </c>
      <c r="G2284" s="1" t="s">
        <v>25</v>
      </c>
      <c r="H2284">
        <v>2589762</v>
      </c>
      <c r="I2284">
        <v>395367</v>
      </c>
      <c r="J2284">
        <v>91956</v>
      </c>
      <c r="K2284">
        <v>27337</v>
      </c>
      <c r="L2284">
        <f>bbdd_Social_Media_Trends[[#This Row],[Likes]]+bbdd_Social_Media_Trends[[#This Row],[Shares]]+bbdd_Social_Media_Trends[[#This Row],[Comments]]</f>
        <v>514660</v>
      </c>
      <c r="M2284">
        <f>bbdd_Social_Media_Trends[[#This Row],[Interactions]]/bbdd_Social_Media_Trends[[#This Row],[Views]]</f>
        <v>0.19872868626537882</v>
      </c>
      <c r="N2284" s="1" t="s">
        <v>16</v>
      </c>
      <c r="O2284" s="4">
        <f t="shared" si="35"/>
        <v>0</v>
      </c>
    </row>
    <row r="2285" spans="1:15">
      <c r="A2285" s="1" t="s">
        <v>2325</v>
      </c>
      <c r="B2285" s="2">
        <v>44836</v>
      </c>
      <c r="C2285" s="13" t="str">
        <f>TEXT(bbdd_Social_Media_Trends[[#This Row],[Post_Date]],"aaaa-mm")</f>
        <v>2022-10</v>
      </c>
      <c r="D2285" s="1" t="s">
        <v>12</v>
      </c>
      <c r="E2285" s="1" t="s">
        <v>13</v>
      </c>
      <c r="F2285" s="1" t="s">
        <v>36</v>
      </c>
      <c r="G2285" s="1" t="s">
        <v>37</v>
      </c>
      <c r="H2285">
        <v>2706964</v>
      </c>
      <c r="I2285">
        <v>164322</v>
      </c>
      <c r="J2285">
        <v>27291</v>
      </c>
      <c r="K2285">
        <v>40079</v>
      </c>
      <c r="L2285">
        <f>bbdd_Social_Media_Trends[[#This Row],[Likes]]+bbdd_Social_Media_Trends[[#This Row],[Shares]]+bbdd_Social_Media_Trends[[#This Row],[Comments]]</f>
        <v>231692</v>
      </c>
      <c r="M2285">
        <f>bbdd_Social_Media_Trends[[#This Row],[Interactions]]/bbdd_Social_Media_Trends[[#This Row],[Views]]</f>
        <v>8.5591090239840642E-2</v>
      </c>
      <c r="N2285" s="1" t="s">
        <v>16</v>
      </c>
      <c r="O2285" s="4">
        <f t="shared" si="35"/>
        <v>0</v>
      </c>
    </row>
    <row r="2286" spans="1:15">
      <c r="A2286" s="1" t="s">
        <v>2326</v>
      </c>
      <c r="B2286" s="2">
        <v>44764</v>
      </c>
      <c r="C2286" s="13" t="str">
        <f>TEXT(bbdd_Social_Media_Trends[[#This Row],[Post_Date]],"aaaa-mm")</f>
        <v>2022-07</v>
      </c>
      <c r="D2286" s="1" t="s">
        <v>27</v>
      </c>
      <c r="E2286" s="1" t="s">
        <v>19</v>
      </c>
      <c r="F2286" s="1" t="s">
        <v>41</v>
      </c>
      <c r="G2286" s="1" t="s">
        <v>21</v>
      </c>
      <c r="H2286">
        <v>2181994</v>
      </c>
      <c r="I2286">
        <v>78102</v>
      </c>
      <c r="J2286">
        <v>72816</v>
      </c>
      <c r="K2286">
        <v>15652</v>
      </c>
      <c r="L2286">
        <f>bbdd_Social_Media_Trends[[#This Row],[Likes]]+bbdd_Social_Media_Trends[[#This Row],[Shares]]+bbdd_Social_Media_Trends[[#This Row],[Comments]]</f>
        <v>166570</v>
      </c>
      <c r="M2286">
        <f>bbdd_Social_Media_Trends[[#This Row],[Interactions]]/bbdd_Social_Media_Trends[[#This Row],[Views]]</f>
        <v>7.6338431728043249E-2</v>
      </c>
      <c r="N2286" s="1" t="s">
        <v>16</v>
      </c>
      <c r="O2286" s="4">
        <f t="shared" si="35"/>
        <v>0</v>
      </c>
    </row>
    <row r="2287" spans="1:15">
      <c r="A2287" s="1" t="s">
        <v>2327</v>
      </c>
      <c r="B2287" s="2">
        <v>44700</v>
      </c>
      <c r="C2287" s="13" t="str">
        <f>TEXT(bbdd_Social_Media_Trends[[#This Row],[Post_Date]],"aaaa-mm")</f>
        <v>2022-05</v>
      </c>
      <c r="D2287" s="1" t="s">
        <v>12</v>
      </c>
      <c r="E2287" s="1" t="s">
        <v>59</v>
      </c>
      <c r="F2287" s="1" t="s">
        <v>20</v>
      </c>
      <c r="G2287" s="1" t="s">
        <v>15</v>
      </c>
      <c r="H2287">
        <v>4812866</v>
      </c>
      <c r="I2287">
        <v>463457</v>
      </c>
      <c r="J2287">
        <v>70334</v>
      </c>
      <c r="K2287">
        <v>41360</v>
      </c>
      <c r="L2287">
        <f>bbdd_Social_Media_Trends[[#This Row],[Likes]]+bbdd_Social_Media_Trends[[#This Row],[Shares]]+bbdd_Social_Media_Trends[[#This Row],[Comments]]</f>
        <v>575151</v>
      </c>
      <c r="M2287">
        <f>bbdd_Social_Media_Trends[[#This Row],[Interactions]]/bbdd_Social_Media_Trends[[#This Row],[Views]]</f>
        <v>0.11950280768257417</v>
      </c>
      <c r="N2287" s="1" t="s">
        <v>22</v>
      </c>
      <c r="O2287" s="4">
        <f t="shared" si="35"/>
        <v>0</v>
      </c>
    </row>
    <row r="2288" spans="1:15">
      <c r="A2288" s="1" t="s">
        <v>2328</v>
      </c>
      <c r="B2288" s="2">
        <v>44657</v>
      </c>
      <c r="C2288" s="13" t="str">
        <f>TEXT(bbdd_Social_Media_Trends[[#This Row],[Post_Date]],"aaaa-mm")</f>
        <v>2022-04</v>
      </c>
      <c r="D2288" s="1" t="s">
        <v>24</v>
      </c>
      <c r="E2288" s="1" t="s">
        <v>19</v>
      </c>
      <c r="F2288" s="1" t="s">
        <v>41</v>
      </c>
      <c r="G2288" s="1" t="s">
        <v>60</v>
      </c>
      <c r="H2288">
        <v>2737221</v>
      </c>
      <c r="I2288">
        <v>143378</v>
      </c>
      <c r="J2288">
        <v>97838</v>
      </c>
      <c r="K2288">
        <v>36632</v>
      </c>
      <c r="L2288">
        <f>bbdd_Social_Media_Trends[[#This Row],[Likes]]+bbdd_Social_Media_Trends[[#This Row],[Shares]]+bbdd_Social_Media_Trends[[#This Row],[Comments]]</f>
        <v>277848</v>
      </c>
      <c r="M2288">
        <f>bbdd_Social_Media_Trends[[#This Row],[Interactions]]/bbdd_Social_Media_Trends[[#This Row],[Views]]</f>
        <v>0.10150733170613553</v>
      </c>
      <c r="N2288" s="1" t="s">
        <v>16</v>
      </c>
      <c r="O2288" s="4">
        <f t="shared" si="35"/>
        <v>0</v>
      </c>
    </row>
    <row r="2289" spans="1:15">
      <c r="A2289" s="1" t="s">
        <v>2329</v>
      </c>
      <c r="B2289" s="2">
        <v>44701</v>
      </c>
      <c r="C2289" s="13" t="str">
        <f>TEXT(bbdd_Social_Media_Trends[[#This Row],[Post_Date]],"aaaa-mm")</f>
        <v>2022-05</v>
      </c>
      <c r="D2289" s="1" t="s">
        <v>18</v>
      </c>
      <c r="E2289" s="1" t="s">
        <v>52</v>
      </c>
      <c r="F2289" s="1" t="s">
        <v>14</v>
      </c>
      <c r="G2289" s="1" t="s">
        <v>28</v>
      </c>
      <c r="H2289">
        <v>2986160</v>
      </c>
      <c r="I2289">
        <v>146980</v>
      </c>
      <c r="J2289">
        <v>99759</v>
      </c>
      <c r="K2289">
        <v>23072</v>
      </c>
      <c r="L2289">
        <f>bbdd_Social_Media_Trends[[#This Row],[Likes]]+bbdd_Social_Media_Trends[[#This Row],[Shares]]+bbdd_Social_Media_Trends[[#This Row],[Comments]]</f>
        <v>269811</v>
      </c>
      <c r="M2289">
        <f>bbdd_Social_Media_Trends[[#This Row],[Interactions]]/bbdd_Social_Media_Trends[[#This Row],[Views]]</f>
        <v>9.0353832346558791E-2</v>
      </c>
      <c r="N2289" s="1" t="s">
        <v>22</v>
      </c>
      <c r="O2289" s="4">
        <f t="shared" si="35"/>
        <v>0</v>
      </c>
    </row>
    <row r="2290" spans="1:15">
      <c r="A2290" s="1" t="s">
        <v>2330</v>
      </c>
      <c r="B2290" s="2">
        <v>45044</v>
      </c>
      <c r="C2290" s="13" t="str">
        <f>TEXT(bbdd_Social_Media_Trends[[#This Row],[Post_Date]],"aaaa-mm")</f>
        <v>2023-04</v>
      </c>
      <c r="D2290" s="1" t="s">
        <v>12</v>
      </c>
      <c r="E2290" s="1" t="s">
        <v>19</v>
      </c>
      <c r="F2290" s="1" t="s">
        <v>41</v>
      </c>
      <c r="G2290" s="1" t="s">
        <v>15</v>
      </c>
      <c r="H2290">
        <v>3112218</v>
      </c>
      <c r="I2290">
        <v>43412</v>
      </c>
      <c r="J2290">
        <v>99638</v>
      </c>
      <c r="K2290">
        <v>9495</v>
      </c>
      <c r="L2290">
        <f>bbdd_Social_Media_Trends[[#This Row],[Likes]]+bbdd_Social_Media_Trends[[#This Row],[Shares]]+bbdd_Social_Media_Trends[[#This Row],[Comments]]</f>
        <v>152545</v>
      </c>
      <c r="M2290">
        <f>bbdd_Social_Media_Trends[[#This Row],[Interactions]]/bbdd_Social_Media_Trends[[#This Row],[Views]]</f>
        <v>4.9014882633543026E-2</v>
      </c>
      <c r="N2290" s="1" t="s">
        <v>22</v>
      </c>
      <c r="O2290" s="4">
        <f t="shared" si="35"/>
        <v>0</v>
      </c>
    </row>
    <row r="2291" spans="1:15">
      <c r="A2291" s="1" t="s">
        <v>2331</v>
      </c>
      <c r="B2291" s="2">
        <v>45186</v>
      </c>
      <c r="C2291" s="13" t="str">
        <f>TEXT(bbdd_Social_Media_Trends[[#This Row],[Post_Date]],"aaaa-mm")</f>
        <v>2023-09</v>
      </c>
      <c r="D2291" s="1" t="s">
        <v>27</v>
      </c>
      <c r="E2291" s="1" t="s">
        <v>49</v>
      </c>
      <c r="F2291" s="1" t="s">
        <v>14</v>
      </c>
      <c r="G2291" s="1" t="s">
        <v>50</v>
      </c>
      <c r="H2291">
        <v>1178987</v>
      </c>
      <c r="I2291">
        <v>190093</v>
      </c>
      <c r="J2291">
        <v>72698</v>
      </c>
      <c r="K2291">
        <v>10056</v>
      </c>
      <c r="L2291">
        <f>bbdd_Social_Media_Trends[[#This Row],[Likes]]+bbdd_Social_Media_Trends[[#This Row],[Shares]]+bbdd_Social_Media_Trends[[#This Row],[Comments]]</f>
        <v>272847</v>
      </c>
      <c r="M2291">
        <f>bbdd_Social_Media_Trends[[#This Row],[Interactions]]/bbdd_Social_Media_Trends[[#This Row],[Views]]</f>
        <v>0.23142494361685073</v>
      </c>
      <c r="N2291" s="1" t="s">
        <v>29</v>
      </c>
      <c r="O2291" s="4">
        <f t="shared" si="35"/>
        <v>0</v>
      </c>
    </row>
    <row r="2292" spans="1:15">
      <c r="A2292" s="1" t="s">
        <v>2332</v>
      </c>
      <c r="B2292" s="2">
        <v>44718</v>
      </c>
      <c r="C2292" s="13" t="str">
        <f>TEXT(bbdd_Social_Media_Trends[[#This Row],[Post_Date]],"aaaa-mm")</f>
        <v>2022-06</v>
      </c>
      <c r="D2292" s="1" t="s">
        <v>24</v>
      </c>
      <c r="E2292" s="1" t="s">
        <v>46</v>
      </c>
      <c r="F2292" s="1" t="s">
        <v>20</v>
      </c>
      <c r="G2292" s="1" t="s">
        <v>25</v>
      </c>
      <c r="H2292">
        <v>1850122</v>
      </c>
      <c r="I2292">
        <v>59352</v>
      </c>
      <c r="J2292">
        <v>19843</v>
      </c>
      <c r="K2292">
        <v>7319</v>
      </c>
      <c r="L2292">
        <f>bbdd_Social_Media_Trends[[#This Row],[Likes]]+bbdd_Social_Media_Trends[[#This Row],[Shares]]+bbdd_Social_Media_Trends[[#This Row],[Comments]]</f>
        <v>86514</v>
      </c>
      <c r="M2292">
        <f>bbdd_Social_Media_Trends[[#This Row],[Interactions]]/bbdd_Social_Media_Trends[[#This Row],[Views]]</f>
        <v>4.6761240610078685E-2</v>
      </c>
      <c r="N2292" s="1" t="s">
        <v>16</v>
      </c>
      <c r="O2292" s="4">
        <f t="shared" si="35"/>
        <v>0</v>
      </c>
    </row>
    <row r="2293" spans="1:15">
      <c r="A2293" s="1" t="s">
        <v>2333</v>
      </c>
      <c r="B2293" s="2">
        <v>44627</v>
      </c>
      <c r="C2293" s="13" t="str">
        <f>TEXT(bbdd_Social_Media_Trends[[#This Row],[Post_Date]],"aaaa-mm")</f>
        <v>2022-03</v>
      </c>
      <c r="D2293" s="1" t="s">
        <v>12</v>
      </c>
      <c r="E2293" s="1" t="s">
        <v>19</v>
      </c>
      <c r="F2293" s="1" t="s">
        <v>47</v>
      </c>
      <c r="G2293" s="1" t="s">
        <v>37</v>
      </c>
      <c r="H2293">
        <v>1135439</v>
      </c>
      <c r="I2293">
        <v>146702</v>
      </c>
      <c r="J2293">
        <v>92258</v>
      </c>
      <c r="K2293">
        <v>22335</v>
      </c>
      <c r="L2293">
        <f>bbdd_Social_Media_Trends[[#This Row],[Likes]]+bbdd_Social_Media_Trends[[#This Row],[Shares]]+bbdd_Social_Media_Trends[[#This Row],[Comments]]</f>
        <v>261295</v>
      </c>
      <c r="M2293">
        <f>bbdd_Social_Media_Trends[[#This Row],[Interactions]]/bbdd_Social_Media_Trends[[#This Row],[Views]]</f>
        <v>0.23012684961499472</v>
      </c>
      <c r="N2293" s="1" t="s">
        <v>22</v>
      </c>
      <c r="O2293" s="4">
        <f t="shared" si="35"/>
        <v>0</v>
      </c>
    </row>
    <row r="2294" spans="1:15">
      <c r="A2294" s="1" t="s">
        <v>2334</v>
      </c>
      <c r="B2294" s="2">
        <v>45190</v>
      </c>
      <c r="C2294" s="13" t="str">
        <f>TEXT(bbdd_Social_Media_Trends[[#This Row],[Post_Date]],"aaaa-mm")</f>
        <v>2023-09</v>
      </c>
      <c r="D2294" s="1" t="s">
        <v>12</v>
      </c>
      <c r="E2294" s="1" t="s">
        <v>46</v>
      </c>
      <c r="F2294" s="1" t="s">
        <v>32</v>
      </c>
      <c r="G2294" s="1" t="s">
        <v>37</v>
      </c>
      <c r="H2294">
        <v>3273580</v>
      </c>
      <c r="I2294">
        <v>255450</v>
      </c>
      <c r="J2294">
        <v>69728</v>
      </c>
      <c r="K2294">
        <v>20381</v>
      </c>
      <c r="L2294">
        <f>bbdd_Social_Media_Trends[[#This Row],[Likes]]+bbdd_Social_Media_Trends[[#This Row],[Shares]]+bbdd_Social_Media_Trends[[#This Row],[Comments]]</f>
        <v>345559</v>
      </c>
      <c r="M2294">
        <f>bbdd_Social_Media_Trends[[#This Row],[Interactions]]/bbdd_Social_Media_Trends[[#This Row],[Views]]</f>
        <v>0.10555996798611918</v>
      </c>
      <c r="N2294" s="1" t="s">
        <v>16</v>
      </c>
      <c r="O2294" s="4">
        <f t="shared" si="35"/>
        <v>0</v>
      </c>
    </row>
    <row r="2295" spans="1:15">
      <c r="A2295" s="1" t="s">
        <v>2335</v>
      </c>
      <c r="B2295" s="2">
        <v>45018</v>
      </c>
      <c r="C2295" s="13" t="str">
        <f>TEXT(bbdd_Social_Media_Trends[[#This Row],[Post_Date]],"aaaa-mm")</f>
        <v>2023-04</v>
      </c>
      <c r="D2295" s="1" t="s">
        <v>24</v>
      </c>
      <c r="E2295" s="1" t="s">
        <v>52</v>
      </c>
      <c r="F2295" s="1" t="s">
        <v>41</v>
      </c>
      <c r="G2295" s="1" t="s">
        <v>37</v>
      </c>
      <c r="H2295">
        <v>4056000</v>
      </c>
      <c r="I2295">
        <v>198488</v>
      </c>
      <c r="J2295">
        <v>14421</v>
      </c>
      <c r="K2295">
        <v>35350</v>
      </c>
      <c r="L2295">
        <f>bbdd_Social_Media_Trends[[#This Row],[Likes]]+bbdd_Social_Media_Trends[[#This Row],[Shares]]+bbdd_Social_Media_Trends[[#This Row],[Comments]]</f>
        <v>248259</v>
      </c>
      <c r="M2295">
        <f>bbdd_Social_Media_Trends[[#This Row],[Interactions]]/bbdd_Social_Media_Trends[[#This Row],[Views]]</f>
        <v>6.1207840236686392E-2</v>
      </c>
      <c r="N2295" s="1" t="s">
        <v>16</v>
      </c>
      <c r="O2295" s="4">
        <f t="shared" si="35"/>
        <v>0</v>
      </c>
    </row>
    <row r="2296" spans="1:15">
      <c r="A2296" s="1" t="s">
        <v>2336</v>
      </c>
      <c r="B2296" s="2">
        <v>44579</v>
      </c>
      <c r="C2296" s="13" t="str">
        <f>TEXT(bbdd_Social_Media_Trends[[#This Row],[Post_Date]],"aaaa-mm")</f>
        <v>2022-01</v>
      </c>
      <c r="D2296" s="1" t="s">
        <v>24</v>
      </c>
      <c r="E2296" s="1" t="s">
        <v>31</v>
      </c>
      <c r="F2296" s="1" t="s">
        <v>36</v>
      </c>
      <c r="G2296" s="1" t="s">
        <v>15</v>
      </c>
      <c r="H2296">
        <v>3783154</v>
      </c>
      <c r="I2296">
        <v>75634</v>
      </c>
      <c r="J2296">
        <v>72448</v>
      </c>
      <c r="K2296">
        <v>27341</v>
      </c>
      <c r="L2296">
        <f>bbdd_Social_Media_Trends[[#This Row],[Likes]]+bbdd_Social_Media_Trends[[#This Row],[Shares]]+bbdd_Social_Media_Trends[[#This Row],[Comments]]</f>
        <v>175423</v>
      </c>
      <c r="M2296">
        <f>bbdd_Social_Media_Trends[[#This Row],[Interactions]]/bbdd_Social_Media_Trends[[#This Row],[Views]]</f>
        <v>4.6369510730993241E-2</v>
      </c>
      <c r="N2296" s="1" t="s">
        <v>16</v>
      </c>
      <c r="O2296" s="4">
        <f t="shared" si="35"/>
        <v>0</v>
      </c>
    </row>
    <row r="2297" spans="1:15">
      <c r="A2297" s="1" t="s">
        <v>2337</v>
      </c>
      <c r="B2297" s="2">
        <v>44740</v>
      </c>
      <c r="C2297" s="13" t="str">
        <f>TEXT(bbdd_Social_Media_Trends[[#This Row],[Post_Date]],"aaaa-mm")</f>
        <v>2022-06</v>
      </c>
      <c r="D2297" s="1" t="s">
        <v>27</v>
      </c>
      <c r="E2297" s="1" t="s">
        <v>19</v>
      </c>
      <c r="F2297" s="1" t="s">
        <v>36</v>
      </c>
      <c r="G2297" s="1" t="s">
        <v>60</v>
      </c>
      <c r="H2297">
        <v>2798895</v>
      </c>
      <c r="I2297">
        <v>117333</v>
      </c>
      <c r="J2297">
        <v>64208</v>
      </c>
      <c r="K2297">
        <v>22561</v>
      </c>
      <c r="L2297">
        <f>bbdd_Social_Media_Trends[[#This Row],[Likes]]+bbdd_Social_Media_Trends[[#This Row],[Shares]]+bbdd_Social_Media_Trends[[#This Row],[Comments]]</f>
        <v>204102</v>
      </c>
      <c r="M2297">
        <f>bbdd_Social_Media_Trends[[#This Row],[Interactions]]/bbdd_Social_Media_Trends[[#This Row],[Views]]</f>
        <v>7.2922349713011744E-2</v>
      </c>
      <c r="N2297" s="1" t="s">
        <v>22</v>
      </c>
      <c r="O2297" s="4">
        <f t="shared" si="35"/>
        <v>0</v>
      </c>
    </row>
    <row r="2298" spans="1:15">
      <c r="A2298" s="1" t="s">
        <v>2338</v>
      </c>
      <c r="B2298" s="2">
        <v>45234</v>
      </c>
      <c r="C2298" s="13" t="str">
        <f>TEXT(bbdd_Social_Media_Trends[[#This Row],[Post_Date]],"aaaa-mm")</f>
        <v>2023-11</v>
      </c>
      <c r="D2298" s="1" t="s">
        <v>12</v>
      </c>
      <c r="E2298" s="1" t="s">
        <v>31</v>
      </c>
      <c r="F2298" s="1" t="s">
        <v>32</v>
      </c>
      <c r="G2298" s="1" t="s">
        <v>44</v>
      </c>
      <c r="H2298">
        <v>516351</v>
      </c>
      <c r="I2298">
        <v>64998</v>
      </c>
      <c r="J2298">
        <v>8340</v>
      </c>
      <c r="K2298">
        <v>6090</v>
      </c>
      <c r="L2298">
        <f>bbdd_Social_Media_Trends[[#This Row],[Likes]]+bbdd_Social_Media_Trends[[#This Row],[Shares]]+bbdd_Social_Media_Trends[[#This Row],[Comments]]</f>
        <v>79428</v>
      </c>
      <c r="M2298">
        <f>bbdd_Social_Media_Trends[[#This Row],[Interactions]]/bbdd_Social_Media_Trends[[#This Row],[Views]]</f>
        <v>0.15382559537988694</v>
      </c>
      <c r="N2298" s="1" t="s">
        <v>16</v>
      </c>
      <c r="O2298" s="4">
        <f t="shared" si="35"/>
        <v>0</v>
      </c>
    </row>
    <row r="2299" spans="1:15">
      <c r="A2299" s="1" t="s">
        <v>2339</v>
      </c>
      <c r="B2299" s="2">
        <v>44986</v>
      </c>
      <c r="C2299" s="13" t="str">
        <f>TEXT(bbdd_Social_Media_Trends[[#This Row],[Post_Date]],"aaaa-mm")</f>
        <v>2023-03</v>
      </c>
      <c r="D2299" s="1" t="s">
        <v>24</v>
      </c>
      <c r="E2299" s="1" t="s">
        <v>49</v>
      </c>
      <c r="F2299" s="1" t="s">
        <v>14</v>
      </c>
      <c r="G2299" s="1" t="s">
        <v>25</v>
      </c>
      <c r="H2299">
        <v>2758545</v>
      </c>
      <c r="I2299">
        <v>191075</v>
      </c>
      <c r="J2299">
        <v>62671</v>
      </c>
      <c r="K2299">
        <v>43510</v>
      </c>
      <c r="L2299">
        <f>bbdd_Social_Media_Trends[[#This Row],[Likes]]+bbdd_Social_Media_Trends[[#This Row],[Shares]]+bbdd_Social_Media_Trends[[#This Row],[Comments]]</f>
        <v>297256</v>
      </c>
      <c r="M2299">
        <f>bbdd_Social_Media_Trends[[#This Row],[Interactions]]/bbdd_Social_Media_Trends[[#This Row],[Views]]</f>
        <v>0.10775825661716594</v>
      </c>
      <c r="N2299" s="1" t="s">
        <v>16</v>
      </c>
      <c r="O2299" s="4">
        <f t="shared" si="35"/>
        <v>0</v>
      </c>
    </row>
    <row r="2300" spans="1:15">
      <c r="A2300" s="1" t="s">
        <v>2340</v>
      </c>
      <c r="B2300" s="2">
        <v>45283</v>
      </c>
      <c r="C2300" s="13" t="str">
        <f>TEXT(bbdd_Social_Media_Trends[[#This Row],[Post_Date]],"aaaa-mm")</f>
        <v>2023-12</v>
      </c>
      <c r="D2300" s="1" t="s">
        <v>18</v>
      </c>
      <c r="E2300" s="1" t="s">
        <v>35</v>
      </c>
      <c r="F2300" s="1" t="s">
        <v>32</v>
      </c>
      <c r="G2300" s="1" t="s">
        <v>28</v>
      </c>
      <c r="H2300">
        <v>3467552</v>
      </c>
      <c r="I2300">
        <v>147696</v>
      </c>
      <c r="J2300">
        <v>27597</v>
      </c>
      <c r="K2300">
        <v>48344</v>
      </c>
      <c r="L2300">
        <f>bbdd_Social_Media_Trends[[#This Row],[Likes]]+bbdd_Social_Media_Trends[[#This Row],[Shares]]+bbdd_Social_Media_Trends[[#This Row],[Comments]]</f>
        <v>223637</v>
      </c>
      <c r="M2300">
        <f>bbdd_Social_Media_Trends[[#This Row],[Interactions]]/bbdd_Social_Media_Trends[[#This Row],[Views]]</f>
        <v>6.4494202249886959E-2</v>
      </c>
      <c r="N2300" s="1" t="s">
        <v>22</v>
      </c>
      <c r="O2300" s="4">
        <f t="shared" si="35"/>
        <v>0</v>
      </c>
    </row>
    <row r="2301" spans="1:15">
      <c r="A2301" s="1" t="s">
        <v>2341</v>
      </c>
      <c r="B2301" s="2">
        <v>44629</v>
      </c>
      <c r="C2301" s="13" t="str">
        <f>TEXT(bbdd_Social_Media_Trends[[#This Row],[Post_Date]],"aaaa-mm")</f>
        <v>2022-03</v>
      </c>
      <c r="D2301" s="1" t="s">
        <v>18</v>
      </c>
      <c r="E2301" s="1" t="s">
        <v>35</v>
      </c>
      <c r="F2301" s="1" t="s">
        <v>41</v>
      </c>
      <c r="G2301" s="1" t="s">
        <v>21</v>
      </c>
      <c r="H2301">
        <v>1557711</v>
      </c>
      <c r="I2301">
        <v>232504</v>
      </c>
      <c r="J2301">
        <v>92705</v>
      </c>
      <c r="K2301">
        <v>26887</v>
      </c>
      <c r="L2301">
        <f>bbdd_Social_Media_Trends[[#This Row],[Likes]]+bbdd_Social_Media_Trends[[#This Row],[Shares]]+bbdd_Social_Media_Trends[[#This Row],[Comments]]</f>
        <v>352096</v>
      </c>
      <c r="M2301">
        <f>bbdd_Social_Media_Trends[[#This Row],[Interactions]]/bbdd_Social_Media_Trends[[#This Row],[Views]]</f>
        <v>0.22603422586089461</v>
      </c>
      <c r="N2301" s="1" t="s">
        <v>22</v>
      </c>
      <c r="O2301" s="4">
        <f t="shared" si="35"/>
        <v>0</v>
      </c>
    </row>
    <row r="2302" spans="1:15">
      <c r="A2302" s="1" t="s">
        <v>2342</v>
      </c>
      <c r="B2302" s="2">
        <v>44994</v>
      </c>
      <c r="C2302" s="13" t="str">
        <f>TEXT(bbdd_Social_Media_Trends[[#This Row],[Post_Date]],"aaaa-mm")</f>
        <v>2023-03</v>
      </c>
      <c r="D2302" s="1" t="s">
        <v>18</v>
      </c>
      <c r="E2302" s="1" t="s">
        <v>35</v>
      </c>
      <c r="F2302" s="1" t="s">
        <v>14</v>
      </c>
      <c r="G2302" s="1" t="s">
        <v>28</v>
      </c>
      <c r="H2302">
        <v>1703779</v>
      </c>
      <c r="I2302">
        <v>308045</v>
      </c>
      <c r="J2302">
        <v>85908</v>
      </c>
      <c r="K2302">
        <v>45368</v>
      </c>
      <c r="L2302">
        <f>bbdd_Social_Media_Trends[[#This Row],[Likes]]+bbdd_Social_Media_Trends[[#This Row],[Shares]]+bbdd_Social_Media_Trends[[#This Row],[Comments]]</f>
        <v>439321</v>
      </c>
      <c r="M2302">
        <f>bbdd_Social_Media_Trends[[#This Row],[Interactions]]/bbdd_Social_Media_Trends[[#This Row],[Views]]</f>
        <v>0.25785093019693284</v>
      </c>
      <c r="N2302" s="1" t="s">
        <v>16</v>
      </c>
      <c r="O2302" s="4">
        <f t="shared" si="35"/>
        <v>0</v>
      </c>
    </row>
    <row r="2303" spans="1:15">
      <c r="A2303" s="1" t="s">
        <v>2343</v>
      </c>
      <c r="B2303" s="2">
        <v>44752</v>
      </c>
      <c r="C2303" s="13" t="str">
        <f>TEXT(bbdd_Social_Media_Trends[[#This Row],[Post_Date]],"aaaa-mm")</f>
        <v>2022-07</v>
      </c>
      <c r="D2303" s="1" t="s">
        <v>18</v>
      </c>
      <c r="E2303" s="1" t="s">
        <v>13</v>
      </c>
      <c r="F2303" s="1" t="s">
        <v>36</v>
      </c>
      <c r="G2303" s="1" t="s">
        <v>21</v>
      </c>
      <c r="H2303">
        <v>2069092</v>
      </c>
      <c r="I2303">
        <v>440513</v>
      </c>
      <c r="J2303">
        <v>93023</v>
      </c>
      <c r="K2303">
        <v>27202</v>
      </c>
      <c r="L2303">
        <f>bbdd_Social_Media_Trends[[#This Row],[Likes]]+bbdd_Social_Media_Trends[[#This Row],[Shares]]+bbdd_Social_Media_Trends[[#This Row],[Comments]]</f>
        <v>560738</v>
      </c>
      <c r="M2303">
        <f>bbdd_Social_Media_Trends[[#This Row],[Interactions]]/bbdd_Social_Media_Trends[[#This Row],[Views]]</f>
        <v>0.27100679911768061</v>
      </c>
      <c r="N2303" s="1" t="s">
        <v>29</v>
      </c>
      <c r="O2303" s="4">
        <f t="shared" si="35"/>
        <v>0</v>
      </c>
    </row>
    <row r="2304" spans="1:15">
      <c r="A2304" s="1" t="s">
        <v>2344</v>
      </c>
      <c r="B2304" s="2">
        <v>45116</v>
      </c>
      <c r="C2304" s="13" t="str">
        <f>TEXT(bbdd_Social_Media_Trends[[#This Row],[Post_Date]],"aaaa-mm")</f>
        <v>2023-07</v>
      </c>
      <c r="D2304" s="1" t="s">
        <v>24</v>
      </c>
      <c r="E2304" s="1" t="s">
        <v>59</v>
      </c>
      <c r="F2304" s="1" t="s">
        <v>14</v>
      </c>
      <c r="G2304" s="1" t="s">
        <v>60</v>
      </c>
      <c r="H2304">
        <v>3718031</v>
      </c>
      <c r="I2304">
        <v>227580</v>
      </c>
      <c r="J2304">
        <v>713</v>
      </c>
      <c r="K2304">
        <v>33831</v>
      </c>
      <c r="L2304">
        <f>bbdd_Social_Media_Trends[[#This Row],[Likes]]+bbdd_Social_Media_Trends[[#This Row],[Shares]]+bbdd_Social_Media_Trends[[#This Row],[Comments]]</f>
        <v>262124</v>
      </c>
      <c r="M2304">
        <f>bbdd_Social_Media_Trends[[#This Row],[Interactions]]/bbdd_Social_Media_Trends[[#This Row],[Views]]</f>
        <v>7.0500756986695376E-2</v>
      </c>
      <c r="N2304" s="1" t="s">
        <v>22</v>
      </c>
      <c r="O2304" s="4">
        <f t="shared" si="35"/>
        <v>0</v>
      </c>
    </row>
    <row r="2305" spans="1:15">
      <c r="A2305" s="1" t="s">
        <v>2345</v>
      </c>
      <c r="B2305" s="2">
        <v>45147</v>
      </c>
      <c r="C2305" s="13" t="str">
        <f>TEXT(bbdd_Social_Media_Trends[[#This Row],[Post_Date]],"aaaa-mm")</f>
        <v>2023-08</v>
      </c>
      <c r="D2305" s="1" t="s">
        <v>27</v>
      </c>
      <c r="E2305" s="1" t="s">
        <v>35</v>
      </c>
      <c r="F2305" s="1" t="s">
        <v>41</v>
      </c>
      <c r="G2305" s="1" t="s">
        <v>60</v>
      </c>
      <c r="H2305">
        <v>3431137</v>
      </c>
      <c r="I2305">
        <v>116381</v>
      </c>
      <c r="J2305">
        <v>42790</v>
      </c>
      <c r="K2305">
        <v>46147</v>
      </c>
      <c r="L2305">
        <f>bbdd_Social_Media_Trends[[#This Row],[Likes]]+bbdd_Social_Media_Trends[[#This Row],[Shares]]+bbdd_Social_Media_Trends[[#This Row],[Comments]]</f>
        <v>205318</v>
      </c>
      <c r="M2305">
        <f>bbdd_Social_Media_Trends[[#This Row],[Interactions]]/bbdd_Social_Media_Trends[[#This Row],[Views]]</f>
        <v>5.9839639163344394E-2</v>
      </c>
      <c r="N2305" s="1" t="s">
        <v>22</v>
      </c>
      <c r="O2305" s="4">
        <f t="shared" si="35"/>
        <v>0</v>
      </c>
    </row>
    <row r="2306" spans="1:15">
      <c r="A2306" s="1" t="s">
        <v>2346</v>
      </c>
      <c r="B2306" s="2">
        <v>45280</v>
      </c>
      <c r="C2306" s="13" t="str">
        <f>TEXT(bbdd_Social_Media_Trends[[#This Row],[Post_Date]],"aaaa-mm")</f>
        <v>2023-12</v>
      </c>
      <c r="D2306" s="1" t="s">
        <v>12</v>
      </c>
      <c r="E2306" s="1" t="s">
        <v>59</v>
      </c>
      <c r="F2306" s="1" t="s">
        <v>20</v>
      </c>
      <c r="G2306" s="1" t="s">
        <v>44</v>
      </c>
      <c r="H2306">
        <v>4214269</v>
      </c>
      <c r="I2306">
        <v>222752</v>
      </c>
      <c r="J2306">
        <v>57342</v>
      </c>
      <c r="K2306">
        <v>4097</v>
      </c>
      <c r="L2306">
        <f>bbdd_Social_Media_Trends[[#This Row],[Likes]]+bbdd_Social_Media_Trends[[#This Row],[Shares]]+bbdd_Social_Media_Trends[[#This Row],[Comments]]</f>
        <v>284191</v>
      </c>
      <c r="M2306">
        <f>bbdd_Social_Media_Trends[[#This Row],[Interactions]]/bbdd_Social_Media_Trends[[#This Row],[Views]]</f>
        <v>6.7435419998106427E-2</v>
      </c>
      <c r="N2306" s="1" t="s">
        <v>16</v>
      </c>
      <c r="O2306" s="4">
        <f t="shared" ref="O2306:O2369" si="36">IF(ISERROR(VLOOKUP(A2306,A2307:A7304,1,FALSE)),0, 1)</f>
        <v>0</v>
      </c>
    </row>
    <row r="2307" spans="1:15">
      <c r="A2307" s="1" t="s">
        <v>2347</v>
      </c>
      <c r="B2307" s="2">
        <v>44576</v>
      </c>
      <c r="C2307" s="13" t="str">
        <f>TEXT(bbdd_Social_Media_Trends[[#This Row],[Post_Date]],"aaaa-mm")</f>
        <v>2022-01</v>
      </c>
      <c r="D2307" s="1" t="s">
        <v>24</v>
      </c>
      <c r="E2307" s="1" t="s">
        <v>19</v>
      </c>
      <c r="F2307" s="1" t="s">
        <v>20</v>
      </c>
      <c r="G2307" s="1" t="s">
        <v>15</v>
      </c>
      <c r="H2307">
        <v>4746993</v>
      </c>
      <c r="I2307">
        <v>487011</v>
      </c>
      <c r="J2307">
        <v>88442</v>
      </c>
      <c r="K2307">
        <v>9469</v>
      </c>
      <c r="L2307">
        <f>bbdd_Social_Media_Trends[[#This Row],[Likes]]+bbdd_Social_Media_Trends[[#This Row],[Shares]]+bbdd_Social_Media_Trends[[#This Row],[Comments]]</f>
        <v>584922</v>
      </c>
      <c r="M2307">
        <f>bbdd_Social_Media_Trends[[#This Row],[Interactions]]/bbdd_Social_Media_Trends[[#This Row],[Views]]</f>
        <v>0.12321947809908293</v>
      </c>
      <c r="N2307" s="1" t="s">
        <v>29</v>
      </c>
      <c r="O2307" s="4">
        <f t="shared" si="36"/>
        <v>0</v>
      </c>
    </row>
    <row r="2308" spans="1:15">
      <c r="A2308" s="1" t="s">
        <v>2348</v>
      </c>
      <c r="B2308" s="2">
        <v>45285</v>
      </c>
      <c r="C2308" s="13" t="str">
        <f>TEXT(bbdd_Social_Media_Trends[[#This Row],[Post_Date]],"aaaa-mm")</f>
        <v>2023-12</v>
      </c>
      <c r="D2308" s="1" t="s">
        <v>27</v>
      </c>
      <c r="E2308" s="1" t="s">
        <v>46</v>
      </c>
      <c r="F2308" s="1" t="s">
        <v>20</v>
      </c>
      <c r="G2308" s="1" t="s">
        <v>28</v>
      </c>
      <c r="H2308">
        <v>3594748</v>
      </c>
      <c r="I2308">
        <v>64875</v>
      </c>
      <c r="J2308">
        <v>4109</v>
      </c>
      <c r="K2308">
        <v>27363</v>
      </c>
      <c r="L2308">
        <f>bbdd_Social_Media_Trends[[#This Row],[Likes]]+bbdd_Social_Media_Trends[[#This Row],[Shares]]+bbdd_Social_Media_Trends[[#This Row],[Comments]]</f>
        <v>96347</v>
      </c>
      <c r="M2308">
        <f>bbdd_Social_Media_Trends[[#This Row],[Interactions]]/bbdd_Social_Media_Trends[[#This Row],[Views]]</f>
        <v>2.6802156924490953E-2</v>
      </c>
      <c r="N2308" s="1" t="s">
        <v>16</v>
      </c>
      <c r="O2308" s="4">
        <f t="shared" si="36"/>
        <v>0</v>
      </c>
    </row>
    <row r="2309" spans="1:15">
      <c r="A2309" s="1" t="s">
        <v>2349</v>
      </c>
      <c r="B2309" s="2">
        <v>45179</v>
      </c>
      <c r="C2309" s="13" t="str">
        <f>TEXT(bbdd_Social_Media_Trends[[#This Row],[Post_Date]],"aaaa-mm")</f>
        <v>2023-09</v>
      </c>
      <c r="D2309" s="1" t="s">
        <v>12</v>
      </c>
      <c r="E2309" s="1" t="s">
        <v>19</v>
      </c>
      <c r="F2309" s="1" t="s">
        <v>41</v>
      </c>
      <c r="G2309" s="1" t="s">
        <v>37</v>
      </c>
      <c r="H2309">
        <v>1006386</v>
      </c>
      <c r="I2309">
        <v>96310</v>
      </c>
      <c r="J2309">
        <v>36336</v>
      </c>
      <c r="K2309">
        <v>12500</v>
      </c>
      <c r="L2309">
        <f>bbdd_Social_Media_Trends[[#This Row],[Likes]]+bbdd_Social_Media_Trends[[#This Row],[Shares]]+bbdd_Social_Media_Trends[[#This Row],[Comments]]</f>
        <v>145146</v>
      </c>
      <c r="M2309">
        <f>bbdd_Social_Media_Trends[[#This Row],[Interactions]]/bbdd_Social_Media_Trends[[#This Row],[Views]]</f>
        <v>0.14422497928230321</v>
      </c>
      <c r="N2309" s="1" t="s">
        <v>22</v>
      </c>
      <c r="O2309" s="4">
        <f t="shared" si="36"/>
        <v>0</v>
      </c>
    </row>
    <row r="2310" spans="1:15">
      <c r="A2310" s="1" t="s">
        <v>2350</v>
      </c>
      <c r="B2310" s="2">
        <v>44869</v>
      </c>
      <c r="C2310" s="13" t="str">
        <f>TEXT(bbdd_Social_Media_Trends[[#This Row],[Post_Date]],"aaaa-mm")</f>
        <v>2022-11</v>
      </c>
      <c r="D2310" s="1" t="s">
        <v>27</v>
      </c>
      <c r="E2310" s="1" t="s">
        <v>19</v>
      </c>
      <c r="F2310" s="1" t="s">
        <v>14</v>
      </c>
      <c r="G2310" s="1" t="s">
        <v>50</v>
      </c>
      <c r="H2310">
        <v>2899934</v>
      </c>
      <c r="I2310">
        <v>201125</v>
      </c>
      <c r="J2310">
        <v>90937</v>
      </c>
      <c r="K2310">
        <v>32201</v>
      </c>
      <c r="L2310">
        <f>bbdd_Social_Media_Trends[[#This Row],[Likes]]+bbdd_Social_Media_Trends[[#This Row],[Shares]]+bbdd_Social_Media_Trends[[#This Row],[Comments]]</f>
        <v>324263</v>
      </c>
      <c r="M2310">
        <f>bbdd_Social_Media_Trends[[#This Row],[Interactions]]/bbdd_Social_Media_Trends[[#This Row],[Views]]</f>
        <v>0.11181737239537176</v>
      </c>
      <c r="N2310" s="1" t="s">
        <v>16</v>
      </c>
      <c r="O2310" s="4">
        <f t="shared" si="36"/>
        <v>0</v>
      </c>
    </row>
    <row r="2311" spans="1:15">
      <c r="A2311" s="1" t="s">
        <v>2351</v>
      </c>
      <c r="B2311" s="2">
        <v>44671</v>
      </c>
      <c r="C2311" s="13" t="str">
        <f>TEXT(bbdd_Social_Media_Trends[[#This Row],[Post_Date]],"aaaa-mm")</f>
        <v>2022-04</v>
      </c>
      <c r="D2311" s="1" t="s">
        <v>27</v>
      </c>
      <c r="E2311" s="1" t="s">
        <v>57</v>
      </c>
      <c r="F2311" s="1" t="s">
        <v>41</v>
      </c>
      <c r="G2311" s="1" t="s">
        <v>50</v>
      </c>
      <c r="H2311">
        <v>332524</v>
      </c>
      <c r="I2311">
        <v>334771</v>
      </c>
      <c r="J2311">
        <v>62559</v>
      </c>
      <c r="K2311">
        <v>49605</v>
      </c>
      <c r="L2311">
        <f>bbdd_Social_Media_Trends[[#This Row],[Likes]]+bbdd_Social_Media_Trends[[#This Row],[Shares]]+bbdd_Social_Media_Trends[[#This Row],[Comments]]</f>
        <v>446935</v>
      </c>
      <c r="M2311">
        <f>bbdd_Social_Media_Trends[[#This Row],[Interactions]]/bbdd_Social_Media_Trends[[#This Row],[Views]]</f>
        <v>1.3440683980705153</v>
      </c>
      <c r="N2311" s="1" t="s">
        <v>16</v>
      </c>
      <c r="O2311" s="4">
        <f t="shared" si="36"/>
        <v>0</v>
      </c>
    </row>
    <row r="2312" spans="1:15">
      <c r="A2312" s="1" t="s">
        <v>2352</v>
      </c>
      <c r="B2312" s="2">
        <v>45264</v>
      </c>
      <c r="C2312" s="13" t="str">
        <f>TEXT(bbdd_Social_Media_Trends[[#This Row],[Post_Date]],"aaaa-mm")</f>
        <v>2023-12</v>
      </c>
      <c r="D2312" s="1" t="s">
        <v>18</v>
      </c>
      <c r="E2312" s="1" t="s">
        <v>39</v>
      </c>
      <c r="F2312" s="1" t="s">
        <v>20</v>
      </c>
      <c r="G2312" s="1" t="s">
        <v>50</v>
      </c>
      <c r="H2312">
        <v>1085496</v>
      </c>
      <c r="I2312">
        <v>253431</v>
      </c>
      <c r="J2312">
        <v>33825</v>
      </c>
      <c r="K2312">
        <v>31215</v>
      </c>
      <c r="L2312">
        <f>bbdd_Social_Media_Trends[[#This Row],[Likes]]+bbdd_Social_Media_Trends[[#This Row],[Shares]]+bbdd_Social_Media_Trends[[#This Row],[Comments]]</f>
        <v>318471</v>
      </c>
      <c r="M2312">
        <f>bbdd_Social_Media_Trends[[#This Row],[Interactions]]/bbdd_Social_Media_Trends[[#This Row],[Views]]</f>
        <v>0.29338753896836101</v>
      </c>
      <c r="N2312" s="1" t="s">
        <v>29</v>
      </c>
      <c r="O2312" s="4">
        <f t="shared" si="36"/>
        <v>0</v>
      </c>
    </row>
    <row r="2313" spans="1:15">
      <c r="A2313" s="1" t="s">
        <v>2353</v>
      </c>
      <c r="B2313" s="2">
        <v>44869</v>
      </c>
      <c r="C2313" s="13" t="str">
        <f>TEXT(bbdd_Social_Media_Trends[[#This Row],[Post_Date]],"aaaa-mm")</f>
        <v>2022-11</v>
      </c>
      <c r="D2313" s="1" t="s">
        <v>24</v>
      </c>
      <c r="E2313" s="1" t="s">
        <v>46</v>
      </c>
      <c r="F2313" s="1" t="s">
        <v>36</v>
      </c>
      <c r="G2313" s="1" t="s">
        <v>50</v>
      </c>
      <c r="H2313">
        <v>4101021</v>
      </c>
      <c r="I2313">
        <v>136771</v>
      </c>
      <c r="J2313">
        <v>88796</v>
      </c>
      <c r="K2313">
        <v>4043</v>
      </c>
      <c r="L2313">
        <f>bbdd_Social_Media_Trends[[#This Row],[Likes]]+bbdd_Social_Media_Trends[[#This Row],[Shares]]+bbdd_Social_Media_Trends[[#This Row],[Comments]]</f>
        <v>229610</v>
      </c>
      <c r="M2313">
        <f>bbdd_Social_Media_Trends[[#This Row],[Interactions]]/bbdd_Social_Media_Trends[[#This Row],[Views]]</f>
        <v>5.5988496523182885E-2</v>
      </c>
      <c r="N2313" s="1" t="s">
        <v>22</v>
      </c>
      <c r="O2313" s="4">
        <f t="shared" si="36"/>
        <v>0</v>
      </c>
    </row>
    <row r="2314" spans="1:15">
      <c r="A2314" s="1" t="s">
        <v>2354</v>
      </c>
      <c r="B2314" s="2">
        <v>44988</v>
      </c>
      <c r="C2314" s="13" t="str">
        <f>TEXT(bbdd_Social_Media_Trends[[#This Row],[Post_Date]],"aaaa-mm")</f>
        <v>2023-03</v>
      </c>
      <c r="D2314" s="1" t="s">
        <v>24</v>
      </c>
      <c r="E2314" s="1" t="s">
        <v>57</v>
      </c>
      <c r="F2314" s="1" t="s">
        <v>47</v>
      </c>
      <c r="G2314" s="1" t="s">
        <v>44</v>
      </c>
      <c r="H2314">
        <v>2531742</v>
      </c>
      <c r="I2314">
        <v>387241</v>
      </c>
      <c r="J2314">
        <v>7902</v>
      </c>
      <c r="K2314">
        <v>4038</v>
      </c>
      <c r="L2314">
        <f>bbdd_Social_Media_Trends[[#This Row],[Likes]]+bbdd_Social_Media_Trends[[#This Row],[Shares]]+bbdd_Social_Media_Trends[[#This Row],[Comments]]</f>
        <v>399181</v>
      </c>
      <c r="M2314">
        <f>bbdd_Social_Media_Trends[[#This Row],[Interactions]]/bbdd_Social_Media_Trends[[#This Row],[Views]]</f>
        <v>0.15767048933106137</v>
      </c>
      <c r="N2314" s="1" t="s">
        <v>29</v>
      </c>
      <c r="O2314" s="4">
        <f t="shared" si="36"/>
        <v>0</v>
      </c>
    </row>
    <row r="2315" spans="1:15">
      <c r="A2315" s="1" t="s">
        <v>2355</v>
      </c>
      <c r="B2315" s="2">
        <v>44594</v>
      </c>
      <c r="C2315" s="13" t="str">
        <f>TEXT(bbdd_Social_Media_Trends[[#This Row],[Post_Date]],"aaaa-mm")</f>
        <v>2022-02</v>
      </c>
      <c r="D2315" s="1" t="s">
        <v>24</v>
      </c>
      <c r="E2315" s="1" t="s">
        <v>39</v>
      </c>
      <c r="F2315" s="1" t="s">
        <v>36</v>
      </c>
      <c r="G2315" s="1" t="s">
        <v>28</v>
      </c>
      <c r="H2315">
        <v>3561668</v>
      </c>
      <c r="I2315">
        <v>293915</v>
      </c>
      <c r="J2315">
        <v>74678</v>
      </c>
      <c r="K2315">
        <v>26781</v>
      </c>
      <c r="L2315">
        <f>bbdd_Social_Media_Trends[[#This Row],[Likes]]+bbdd_Social_Media_Trends[[#This Row],[Shares]]+bbdd_Social_Media_Trends[[#This Row],[Comments]]</f>
        <v>395374</v>
      </c>
      <c r="M2315">
        <f>bbdd_Social_Media_Trends[[#This Row],[Interactions]]/bbdd_Social_Media_Trends[[#This Row],[Views]]</f>
        <v>0.11100810069888603</v>
      </c>
      <c r="N2315" s="1" t="s">
        <v>22</v>
      </c>
      <c r="O2315" s="4">
        <f t="shared" si="36"/>
        <v>0</v>
      </c>
    </row>
    <row r="2316" spans="1:15">
      <c r="A2316" s="1" t="s">
        <v>2356</v>
      </c>
      <c r="B2316" s="2">
        <v>44689</v>
      </c>
      <c r="C2316" s="13" t="str">
        <f>TEXT(bbdd_Social_Media_Trends[[#This Row],[Post_Date]],"aaaa-mm")</f>
        <v>2022-05</v>
      </c>
      <c r="D2316" s="1" t="s">
        <v>27</v>
      </c>
      <c r="E2316" s="1" t="s">
        <v>39</v>
      </c>
      <c r="F2316" s="1" t="s">
        <v>47</v>
      </c>
      <c r="G2316" s="1" t="s">
        <v>60</v>
      </c>
      <c r="H2316">
        <v>2672532</v>
      </c>
      <c r="I2316">
        <v>448134</v>
      </c>
      <c r="J2316">
        <v>21213</v>
      </c>
      <c r="K2316">
        <v>18748</v>
      </c>
      <c r="L2316">
        <f>bbdd_Social_Media_Trends[[#This Row],[Likes]]+bbdd_Social_Media_Trends[[#This Row],[Shares]]+bbdd_Social_Media_Trends[[#This Row],[Comments]]</f>
        <v>488095</v>
      </c>
      <c r="M2316">
        <f>bbdd_Social_Media_Trends[[#This Row],[Interactions]]/bbdd_Social_Media_Trends[[#This Row],[Views]]</f>
        <v>0.1826339216892445</v>
      </c>
      <c r="N2316" s="1" t="s">
        <v>29</v>
      </c>
      <c r="O2316" s="4">
        <f t="shared" si="36"/>
        <v>0</v>
      </c>
    </row>
    <row r="2317" spans="1:15">
      <c r="A2317" s="1" t="s">
        <v>2357</v>
      </c>
      <c r="B2317" s="2">
        <v>44907</v>
      </c>
      <c r="C2317" s="13" t="str">
        <f>TEXT(bbdd_Social_Media_Trends[[#This Row],[Post_Date]],"aaaa-mm")</f>
        <v>2022-12</v>
      </c>
      <c r="D2317" s="1" t="s">
        <v>12</v>
      </c>
      <c r="E2317" s="1" t="s">
        <v>13</v>
      </c>
      <c r="F2317" s="1" t="s">
        <v>14</v>
      </c>
      <c r="G2317" s="1" t="s">
        <v>28</v>
      </c>
      <c r="H2317">
        <v>4720948</v>
      </c>
      <c r="I2317">
        <v>4313</v>
      </c>
      <c r="J2317">
        <v>9479</v>
      </c>
      <c r="K2317">
        <v>36144</v>
      </c>
      <c r="L2317">
        <f>bbdd_Social_Media_Trends[[#This Row],[Likes]]+bbdd_Social_Media_Trends[[#This Row],[Shares]]+bbdd_Social_Media_Trends[[#This Row],[Comments]]</f>
        <v>49936</v>
      </c>
      <c r="M2317">
        <f>bbdd_Social_Media_Trends[[#This Row],[Interactions]]/bbdd_Social_Media_Trends[[#This Row],[Views]]</f>
        <v>1.0577536545626006E-2</v>
      </c>
      <c r="N2317" s="1" t="s">
        <v>16</v>
      </c>
      <c r="O2317" s="4">
        <f t="shared" si="36"/>
        <v>0</v>
      </c>
    </row>
    <row r="2318" spans="1:15">
      <c r="A2318" s="1" t="s">
        <v>2358</v>
      </c>
      <c r="B2318" s="2">
        <v>44802</v>
      </c>
      <c r="C2318" s="13" t="str">
        <f>TEXT(bbdd_Social_Media_Trends[[#This Row],[Post_Date]],"aaaa-mm")</f>
        <v>2022-08</v>
      </c>
      <c r="D2318" s="1" t="s">
        <v>12</v>
      </c>
      <c r="E2318" s="1" t="s">
        <v>19</v>
      </c>
      <c r="F2318" s="1" t="s">
        <v>41</v>
      </c>
      <c r="G2318" s="1" t="s">
        <v>15</v>
      </c>
      <c r="H2318">
        <v>1067880</v>
      </c>
      <c r="I2318">
        <v>428558</v>
      </c>
      <c r="J2318">
        <v>44337</v>
      </c>
      <c r="K2318">
        <v>33150</v>
      </c>
      <c r="L2318">
        <f>bbdd_Social_Media_Trends[[#This Row],[Likes]]+bbdd_Social_Media_Trends[[#This Row],[Shares]]+bbdd_Social_Media_Trends[[#This Row],[Comments]]</f>
        <v>506045</v>
      </c>
      <c r="M2318">
        <f>bbdd_Social_Media_Trends[[#This Row],[Interactions]]/bbdd_Social_Media_Trends[[#This Row],[Views]]</f>
        <v>0.4738781511031202</v>
      </c>
      <c r="N2318" s="1" t="s">
        <v>16</v>
      </c>
      <c r="O2318" s="4">
        <f t="shared" si="36"/>
        <v>0</v>
      </c>
    </row>
    <row r="2319" spans="1:15">
      <c r="A2319" s="1" t="s">
        <v>2359</v>
      </c>
      <c r="B2319" s="2">
        <v>44833</v>
      </c>
      <c r="C2319" s="13" t="str">
        <f>TEXT(bbdd_Social_Media_Trends[[#This Row],[Post_Date]],"aaaa-mm")</f>
        <v>2022-09</v>
      </c>
      <c r="D2319" s="1" t="s">
        <v>27</v>
      </c>
      <c r="E2319" s="1" t="s">
        <v>35</v>
      </c>
      <c r="F2319" s="1" t="s">
        <v>47</v>
      </c>
      <c r="G2319" s="1" t="s">
        <v>60</v>
      </c>
      <c r="H2319">
        <v>1820646</v>
      </c>
      <c r="I2319">
        <v>426986</v>
      </c>
      <c r="J2319">
        <v>84306</v>
      </c>
      <c r="K2319">
        <v>37105</v>
      </c>
      <c r="L2319">
        <f>bbdd_Social_Media_Trends[[#This Row],[Likes]]+bbdd_Social_Media_Trends[[#This Row],[Shares]]+bbdd_Social_Media_Trends[[#This Row],[Comments]]</f>
        <v>548397</v>
      </c>
      <c r="M2319">
        <f>bbdd_Social_Media_Trends[[#This Row],[Interactions]]/bbdd_Social_Media_Trends[[#This Row],[Views]]</f>
        <v>0.30121011992446639</v>
      </c>
      <c r="N2319" s="1" t="s">
        <v>29</v>
      </c>
      <c r="O2319" s="4">
        <f t="shared" si="36"/>
        <v>0</v>
      </c>
    </row>
    <row r="2320" spans="1:15">
      <c r="A2320" s="1" t="s">
        <v>2360</v>
      </c>
      <c r="B2320" s="2">
        <v>44840</v>
      </c>
      <c r="C2320" s="13" t="str">
        <f>TEXT(bbdd_Social_Media_Trends[[#This Row],[Post_Date]],"aaaa-mm")</f>
        <v>2022-10</v>
      </c>
      <c r="D2320" s="1" t="s">
        <v>27</v>
      </c>
      <c r="E2320" s="1" t="s">
        <v>52</v>
      </c>
      <c r="F2320" s="1" t="s">
        <v>20</v>
      </c>
      <c r="G2320" s="1" t="s">
        <v>28</v>
      </c>
      <c r="H2320">
        <v>3068330</v>
      </c>
      <c r="I2320">
        <v>12455</v>
      </c>
      <c r="J2320">
        <v>15628</v>
      </c>
      <c r="K2320">
        <v>1032</v>
      </c>
      <c r="L2320">
        <f>bbdd_Social_Media_Trends[[#This Row],[Likes]]+bbdd_Social_Media_Trends[[#This Row],[Shares]]+bbdd_Social_Media_Trends[[#This Row],[Comments]]</f>
        <v>29115</v>
      </c>
      <c r="M2320">
        <f>bbdd_Social_Media_Trends[[#This Row],[Interactions]]/bbdd_Social_Media_Trends[[#This Row],[Views]]</f>
        <v>9.4888750558121196E-3</v>
      </c>
      <c r="N2320" s="1" t="s">
        <v>29</v>
      </c>
      <c r="O2320" s="4">
        <f t="shared" si="36"/>
        <v>0</v>
      </c>
    </row>
    <row r="2321" spans="1:15">
      <c r="A2321" s="1" t="s">
        <v>2361</v>
      </c>
      <c r="B2321" s="2">
        <v>44641</v>
      </c>
      <c r="C2321" s="13" t="str">
        <f>TEXT(bbdd_Social_Media_Trends[[#This Row],[Post_Date]],"aaaa-mm")</f>
        <v>2022-03</v>
      </c>
      <c r="D2321" s="1" t="s">
        <v>18</v>
      </c>
      <c r="E2321" s="1" t="s">
        <v>13</v>
      </c>
      <c r="F2321" s="1" t="s">
        <v>47</v>
      </c>
      <c r="G2321" s="1" t="s">
        <v>50</v>
      </c>
      <c r="H2321">
        <v>3082916</v>
      </c>
      <c r="I2321">
        <v>70195</v>
      </c>
      <c r="J2321">
        <v>7912</v>
      </c>
      <c r="K2321">
        <v>15188</v>
      </c>
      <c r="L2321">
        <f>bbdd_Social_Media_Trends[[#This Row],[Likes]]+bbdd_Social_Media_Trends[[#This Row],[Shares]]+bbdd_Social_Media_Trends[[#This Row],[Comments]]</f>
        <v>93295</v>
      </c>
      <c r="M2321">
        <f>bbdd_Social_Media_Trends[[#This Row],[Interactions]]/bbdd_Social_Media_Trends[[#This Row],[Views]]</f>
        <v>3.0261933831476434E-2</v>
      </c>
      <c r="N2321" s="1" t="s">
        <v>22</v>
      </c>
      <c r="O2321" s="4">
        <f t="shared" si="36"/>
        <v>0</v>
      </c>
    </row>
    <row r="2322" spans="1:15">
      <c r="A2322" s="1" t="s">
        <v>2362</v>
      </c>
      <c r="B2322" s="2">
        <v>44794</v>
      </c>
      <c r="C2322" s="13" t="str">
        <f>TEXT(bbdd_Social_Media_Trends[[#This Row],[Post_Date]],"aaaa-mm")</f>
        <v>2022-08</v>
      </c>
      <c r="D2322" s="1" t="s">
        <v>18</v>
      </c>
      <c r="E2322" s="1" t="s">
        <v>59</v>
      </c>
      <c r="F2322" s="1" t="s">
        <v>47</v>
      </c>
      <c r="G2322" s="1" t="s">
        <v>37</v>
      </c>
      <c r="H2322">
        <v>1946599</v>
      </c>
      <c r="I2322">
        <v>162862</v>
      </c>
      <c r="J2322">
        <v>98819</v>
      </c>
      <c r="K2322">
        <v>40097</v>
      </c>
      <c r="L2322">
        <f>bbdd_Social_Media_Trends[[#This Row],[Likes]]+bbdd_Social_Media_Trends[[#This Row],[Shares]]+bbdd_Social_Media_Trends[[#This Row],[Comments]]</f>
        <v>301778</v>
      </c>
      <c r="M2322">
        <f>bbdd_Social_Media_Trends[[#This Row],[Interactions]]/bbdd_Social_Media_Trends[[#This Row],[Views]]</f>
        <v>0.15502833403284394</v>
      </c>
      <c r="N2322" s="1" t="s">
        <v>16</v>
      </c>
      <c r="O2322" s="4">
        <f t="shared" si="36"/>
        <v>0</v>
      </c>
    </row>
    <row r="2323" spans="1:15">
      <c r="A2323" s="1" t="s">
        <v>2363</v>
      </c>
      <c r="B2323" s="2">
        <v>44730</v>
      </c>
      <c r="C2323" s="13" t="str">
        <f>TEXT(bbdd_Social_Media_Trends[[#This Row],[Post_Date]],"aaaa-mm")</f>
        <v>2022-06</v>
      </c>
      <c r="D2323" s="1" t="s">
        <v>12</v>
      </c>
      <c r="E2323" s="1" t="s">
        <v>19</v>
      </c>
      <c r="F2323" s="1" t="s">
        <v>36</v>
      </c>
      <c r="G2323" s="1" t="s">
        <v>60</v>
      </c>
      <c r="H2323">
        <v>2528340</v>
      </c>
      <c r="I2323">
        <v>193265</v>
      </c>
      <c r="J2323">
        <v>42231</v>
      </c>
      <c r="K2323">
        <v>11761</v>
      </c>
      <c r="L2323">
        <f>bbdd_Social_Media_Trends[[#This Row],[Likes]]+bbdd_Social_Media_Trends[[#This Row],[Shares]]+bbdd_Social_Media_Trends[[#This Row],[Comments]]</f>
        <v>247257</v>
      </c>
      <c r="M2323">
        <f>bbdd_Social_Media_Trends[[#This Row],[Interactions]]/bbdd_Social_Media_Trends[[#This Row],[Views]]</f>
        <v>9.7794204893329226E-2</v>
      </c>
      <c r="N2323" s="1" t="s">
        <v>16</v>
      </c>
      <c r="O2323" s="4">
        <f t="shared" si="36"/>
        <v>0</v>
      </c>
    </row>
    <row r="2324" spans="1:15">
      <c r="A2324" s="1" t="s">
        <v>2364</v>
      </c>
      <c r="B2324" s="2">
        <v>44920</v>
      </c>
      <c r="C2324" s="13" t="str">
        <f>TEXT(bbdd_Social_Media_Trends[[#This Row],[Post_Date]],"aaaa-mm")</f>
        <v>2022-12</v>
      </c>
      <c r="D2324" s="1" t="s">
        <v>27</v>
      </c>
      <c r="E2324" s="1" t="s">
        <v>46</v>
      </c>
      <c r="F2324" s="1" t="s">
        <v>14</v>
      </c>
      <c r="G2324" s="1" t="s">
        <v>28</v>
      </c>
      <c r="H2324">
        <v>3464416</v>
      </c>
      <c r="I2324">
        <v>130550</v>
      </c>
      <c r="J2324">
        <v>75762</v>
      </c>
      <c r="K2324">
        <v>46478</v>
      </c>
      <c r="L2324">
        <f>bbdd_Social_Media_Trends[[#This Row],[Likes]]+bbdd_Social_Media_Trends[[#This Row],[Shares]]+bbdd_Social_Media_Trends[[#This Row],[Comments]]</f>
        <v>252790</v>
      </c>
      <c r="M2324">
        <f>bbdd_Social_Media_Trends[[#This Row],[Interactions]]/bbdd_Social_Media_Trends[[#This Row],[Views]]</f>
        <v>7.296756509610855E-2</v>
      </c>
      <c r="N2324" s="1" t="s">
        <v>29</v>
      </c>
      <c r="O2324" s="4">
        <f t="shared" si="36"/>
        <v>0</v>
      </c>
    </row>
    <row r="2325" spans="1:15">
      <c r="A2325" s="1" t="s">
        <v>2365</v>
      </c>
      <c r="B2325" s="2">
        <v>45050</v>
      </c>
      <c r="C2325" s="13" t="str">
        <f>TEXT(bbdd_Social_Media_Trends[[#This Row],[Post_Date]],"aaaa-mm")</f>
        <v>2023-05</v>
      </c>
      <c r="D2325" s="1" t="s">
        <v>12</v>
      </c>
      <c r="E2325" s="1" t="s">
        <v>19</v>
      </c>
      <c r="F2325" s="1" t="s">
        <v>41</v>
      </c>
      <c r="G2325" s="1" t="s">
        <v>50</v>
      </c>
      <c r="H2325">
        <v>2993394</v>
      </c>
      <c r="I2325">
        <v>381818</v>
      </c>
      <c r="J2325">
        <v>62760</v>
      </c>
      <c r="K2325">
        <v>25589</v>
      </c>
      <c r="L2325">
        <f>bbdd_Social_Media_Trends[[#This Row],[Likes]]+bbdd_Social_Media_Trends[[#This Row],[Shares]]+bbdd_Social_Media_Trends[[#This Row],[Comments]]</f>
        <v>470167</v>
      </c>
      <c r="M2325">
        <f>bbdd_Social_Media_Trends[[#This Row],[Interactions]]/bbdd_Social_Media_Trends[[#This Row],[Views]]</f>
        <v>0.15706819750423767</v>
      </c>
      <c r="N2325" s="1" t="s">
        <v>16</v>
      </c>
      <c r="O2325" s="4">
        <f t="shared" si="36"/>
        <v>0</v>
      </c>
    </row>
    <row r="2326" spans="1:15">
      <c r="A2326" s="1" t="s">
        <v>2366</v>
      </c>
      <c r="B2326" s="2">
        <v>45289</v>
      </c>
      <c r="C2326" s="13" t="str">
        <f>TEXT(bbdd_Social_Media_Trends[[#This Row],[Post_Date]],"aaaa-mm")</f>
        <v>2023-12</v>
      </c>
      <c r="D2326" s="1" t="s">
        <v>12</v>
      </c>
      <c r="E2326" s="1" t="s">
        <v>57</v>
      </c>
      <c r="F2326" s="1" t="s">
        <v>47</v>
      </c>
      <c r="G2326" s="1" t="s">
        <v>28</v>
      </c>
      <c r="H2326">
        <v>3347578</v>
      </c>
      <c r="I2326">
        <v>376879</v>
      </c>
      <c r="J2326">
        <v>24479</v>
      </c>
      <c r="K2326">
        <v>27327</v>
      </c>
      <c r="L2326">
        <f>bbdd_Social_Media_Trends[[#This Row],[Likes]]+bbdd_Social_Media_Trends[[#This Row],[Shares]]+bbdd_Social_Media_Trends[[#This Row],[Comments]]</f>
        <v>428685</v>
      </c>
      <c r="M2326">
        <f>bbdd_Social_Media_Trends[[#This Row],[Interactions]]/bbdd_Social_Media_Trends[[#This Row],[Views]]</f>
        <v>0.12805825584945293</v>
      </c>
      <c r="N2326" s="1" t="s">
        <v>22</v>
      </c>
      <c r="O2326" s="4">
        <f t="shared" si="36"/>
        <v>0</v>
      </c>
    </row>
    <row r="2327" spans="1:15">
      <c r="A2327" s="1" t="s">
        <v>2367</v>
      </c>
      <c r="B2327" s="2">
        <v>44937</v>
      </c>
      <c r="C2327" s="13" t="str">
        <f>TEXT(bbdd_Social_Media_Trends[[#This Row],[Post_Date]],"aaaa-mm")</f>
        <v>2023-01</v>
      </c>
      <c r="D2327" s="1" t="s">
        <v>18</v>
      </c>
      <c r="E2327" s="1" t="s">
        <v>13</v>
      </c>
      <c r="F2327" s="1" t="s">
        <v>47</v>
      </c>
      <c r="G2327" s="1" t="s">
        <v>28</v>
      </c>
      <c r="H2327">
        <v>829327</v>
      </c>
      <c r="I2327">
        <v>240625</v>
      </c>
      <c r="J2327">
        <v>50607</v>
      </c>
      <c r="K2327">
        <v>2433</v>
      </c>
      <c r="L2327">
        <f>bbdd_Social_Media_Trends[[#This Row],[Likes]]+bbdd_Social_Media_Trends[[#This Row],[Shares]]+bbdd_Social_Media_Trends[[#This Row],[Comments]]</f>
        <v>293665</v>
      </c>
      <c r="M2327">
        <f>bbdd_Social_Media_Trends[[#This Row],[Interactions]]/bbdd_Social_Media_Trends[[#This Row],[Views]]</f>
        <v>0.35410037295300889</v>
      </c>
      <c r="N2327" s="1" t="s">
        <v>16</v>
      </c>
      <c r="O2327" s="4">
        <f t="shared" si="36"/>
        <v>0</v>
      </c>
    </row>
    <row r="2328" spans="1:15">
      <c r="A2328" s="1" t="s">
        <v>2368</v>
      </c>
      <c r="B2328" s="2">
        <v>44654</v>
      </c>
      <c r="C2328" s="13" t="str">
        <f>TEXT(bbdd_Social_Media_Trends[[#This Row],[Post_Date]],"aaaa-mm")</f>
        <v>2022-04</v>
      </c>
      <c r="D2328" s="1" t="s">
        <v>18</v>
      </c>
      <c r="E2328" s="1" t="s">
        <v>19</v>
      </c>
      <c r="F2328" s="1" t="s">
        <v>14</v>
      </c>
      <c r="G2328" s="1" t="s">
        <v>37</v>
      </c>
      <c r="H2328">
        <v>3940342</v>
      </c>
      <c r="I2328">
        <v>210349</v>
      </c>
      <c r="J2328">
        <v>63035</v>
      </c>
      <c r="K2328">
        <v>33406</v>
      </c>
      <c r="L2328">
        <f>bbdd_Social_Media_Trends[[#This Row],[Likes]]+bbdd_Social_Media_Trends[[#This Row],[Shares]]+bbdd_Social_Media_Trends[[#This Row],[Comments]]</f>
        <v>306790</v>
      </c>
      <c r="M2328">
        <f>bbdd_Social_Media_Trends[[#This Row],[Interactions]]/bbdd_Social_Media_Trends[[#This Row],[Views]]</f>
        <v>7.7858723938175931E-2</v>
      </c>
      <c r="N2328" s="1" t="s">
        <v>29</v>
      </c>
      <c r="O2328" s="4">
        <f t="shared" si="36"/>
        <v>0</v>
      </c>
    </row>
    <row r="2329" spans="1:15">
      <c r="A2329" s="1" t="s">
        <v>2369</v>
      </c>
      <c r="B2329" s="2">
        <v>44929</v>
      </c>
      <c r="C2329" s="13" t="str">
        <f>TEXT(bbdd_Social_Media_Trends[[#This Row],[Post_Date]],"aaaa-mm")</f>
        <v>2023-01</v>
      </c>
      <c r="D2329" s="1" t="s">
        <v>27</v>
      </c>
      <c r="E2329" s="1" t="s">
        <v>39</v>
      </c>
      <c r="F2329" s="1" t="s">
        <v>20</v>
      </c>
      <c r="G2329" s="1" t="s">
        <v>21</v>
      </c>
      <c r="H2329">
        <v>3371209</v>
      </c>
      <c r="I2329">
        <v>159590</v>
      </c>
      <c r="J2329">
        <v>1231</v>
      </c>
      <c r="K2329">
        <v>32209</v>
      </c>
      <c r="L2329">
        <f>bbdd_Social_Media_Trends[[#This Row],[Likes]]+bbdd_Social_Media_Trends[[#This Row],[Shares]]+bbdd_Social_Media_Trends[[#This Row],[Comments]]</f>
        <v>193030</v>
      </c>
      <c r="M2329">
        <f>bbdd_Social_Media_Trends[[#This Row],[Interactions]]/bbdd_Social_Media_Trends[[#This Row],[Views]]</f>
        <v>5.725839009091397E-2</v>
      </c>
      <c r="N2329" s="1" t="s">
        <v>16</v>
      </c>
      <c r="O2329" s="4">
        <f t="shared" si="36"/>
        <v>0</v>
      </c>
    </row>
    <row r="2330" spans="1:15">
      <c r="A2330" s="1" t="s">
        <v>2370</v>
      </c>
      <c r="B2330" s="2">
        <v>45155</v>
      </c>
      <c r="C2330" s="13" t="str">
        <f>TEXT(bbdd_Social_Media_Trends[[#This Row],[Post_Date]],"aaaa-mm")</f>
        <v>2023-08</v>
      </c>
      <c r="D2330" s="1" t="s">
        <v>27</v>
      </c>
      <c r="E2330" s="1" t="s">
        <v>13</v>
      </c>
      <c r="F2330" s="1" t="s">
        <v>41</v>
      </c>
      <c r="G2330" s="1" t="s">
        <v>44</v>
      </c>
      <c r="H2330">
        <v>748460</v>
      </c>
      <c r="I2330">
        <v>229548</v>
      </c>
      <c r="J2330">
        <v>23753</v>
      </c>
      <c r="K2330">
        <v>13759</v>
      </c>
      <c r="L2330">
        <f>bbdd_Social_Media_Trends[[#This Row],[Likes]]+bbdd_Social_Media_Trends[[#This Row],[Shares]]+bbdd_Social_Media_Trends[[#This Row],[Comments]]</f>
        <v>267060</v>
      </c>
      <c r="M2330">
        <f>bbdd_Social_Media_Trends[[#This Row],[Interactions]]/bbdd_Social_Media_Trends[[#This Row],[Views]]</f>
        <v>0.35681265531892153</v>
      </c>
      <c r="N2330" s="1" t="s">
        <v>29</v>
      </c>
      <c r="O2330" s="4">
        <f t="shared" si="36"/>
        <v>0</v>
      </c>
    </row>
    <row r="2331" spans="1:15">
      <c r="A2331" s="1" t="s">
        <v>2371</v>
      </c>
      <c r="B2331" s="2">
        <v>44963</v>
      </c>
      <c r="C2331" s="13" t="str">
        <f>TEXT(bbdd_Social_Media_Trends[[#This Row],[Post_Date]],"aaaa-mm")</f>
        <v>2023-02</v>
      </c>
      <c r="D2331" s="1" t="s">
        <v>27</v>
      </c>
      <c r="E2331" s="1" t="s">
        <v>19</v>
      </c>
      <c r="F2331" s="1" t="s">
        <v>36</v>
      </c>
      <c r="G2331" s="1" t="s">
        <v>21</v>
      </c>
      <c r="H2331">
        <v>4499716</v>
      </c>
      <c r="I2331">
        <v>319387</v>
      </c>
      <c r="J2331">
        <v>40397</v>
      </c>
      <c r="K2331">
        <v>975</v>
      </c>
      <c r="L2331">
        <f>bbdd_Social_Media_Trends[[#This Row],[Likes]]+bbdd_Social_Media_Trends[[#This Row],[Shares]]+bbdd_Social_Media_Trends[[#This Row],[Comments]]</f>
        <v>360759</v>
      </c>
      <c r="M2331">
        <f>bbdd_Social_Media_Trends[[#This Row],[Interactions]]/bbdd_Social_Media_Trends[[#This Row],[Views]]</f>
        <v>8.0173726519629243E-2</v>
      </c>
      <c r="N2331" s="1" t="s">
        <v>16</v>
      </c>
      <c r="O2331" s="4">
        <f t="shared" si="36"/>
        <v>0</v>
      </c>
    </row>
    <row r="2332" spans="1:15">
      <c r="A2332" s="1" t="s">
        <v>2372</v>
      </c>
      <c r="B2332" s="2">
        <v>44890</v>
      </c>
      <c r="C2332" s="13" t="str">
        <f>TEXT(bbdd_Social_Media_Trends[[#This Row],[Post_Date]],"aaaa-mm")</f>
        <v>2022-11</v>
      </c>
      <c r="D2332" s="1" t="s">
        <v>18</v>
      </c>
      <c r="E2332" s="1" t="s">
        <v>49</v>
      </c>
      <c r="F2332" s="1" t="s">
        <v>20</v>
      </c>
      <c r="G2332" s="1" t="s">
        <v>50</v>
      </c>
      <c r="H2332">
        <v>4465663</v>
      </c>
      <c r="I2332">
        <v>253096</v>
      </c>
      <c r="J2332">
        <v>56168</v>
      </c>
      <c r="K2332">
        <v>30810</v>
      </c>
      <c r="L2332">
        <f>bbdd_Social_Media_Trends[[#This Row],[Likes]]+bbdd_Social_Media_Trends[[#This Row],[Shares]]+bbdd_Social_Media_Trends[[#This Row],[Comments]]</f>
        <v>340074</v>
      </c>
      <c r="M2332">
        <f>bbdd_Social_Media_Trends[[#This Row],[Interactions]]/bbdd_Social_Media_Trends[[#This Row],[Views]]</f>
        <v>7.6153081860409075E-2</v>
      </c>
      <c r="N2332" s="1" t="s">
        <v>29</v>
      </c>
      <c r="O2332" s="4">
        <f t="shared" si="36"/>
        <v>0</v>
      </c>
    </row>
    <row r="2333" spans="1:15">
      <c r="A2333" s="1" t="s">
        <v>2373</v>
      </c>
      <c r="B2333" s="2">
        <v>44722</v>
      </c>
      <c r="C2333" s="13" t="str">
        <f>TEXT(bbdd_Social_Media_Trends[[#This Row],[Post_Date]],"aaaa-mm")</f>
        <v>2022-06</v>
      </c>
      <c r="D2333" s="1" t="s">
        <v>18</v>
      </c>
      <c r="E2333" s="1" t="s">
        <v>35</v>
      </c>
      <c r="F2333" s="1" t="s">
        <v>47</v>
      </c>
      <c r="G2333" s="1" t="s">
        <v>25</v>
      </c>
      <c r="H2333">
        <v>3605145</v>
      </c>
      <c r="I2333">
        <v>490924</v>
      </c>
      <c r="J2333">
        <v>80578</v>
      </c>
      <c r="K2333">
        <v>11164</v>
      </c>
      <c r="L2333">
        <f>bbdd_Social_Media_Trends[[#This Row],[Likes]]+bbdd_Social_Media_Trends[[#This Row],[Shares]]+bbdd_Social_Media_Trends[[#This Row],[Comments]]</f>
        <v>582666</v>
      </c>
      <c r="M2333">
        <f>bbdd_Social_Media_Trends[[#This Row],[Interactions]]/bbdd_Social_Media_Trends[[#This Row],[Views]]</f>
        <v>0.16162068377277475</v>
      </c>
      <c r="N2333" s="1" t="s">
        <v>22</v>
      </c>
      <c r="O2333" s="4">
        <f t="shared" si="36"/>
        <v>0</v>
      </c>
    </row>
    <row r="2334" spans="1:15">
      <c r="A2334" s="1" t="s">
        <v>2374</v>
      </c>
      <c r="B2334" s="2">
        <v>44805</v>
      </c>
      <c r="C2334" s="13" t="str">
        <f>TEXT(bbdd_Social_Media_Trends[[#This Row],[Post_Date]],"aaaa-mm")</f>
        <v>2022-09</v>
      </c>
      <c r="D2334" s="1" t="s">
        <v>18</v>
      </c>
      <c r="E2334" s="1" t="s">
        <v>52</v>
      </c>
      <c r="F2334" s="1" t="s">
        <v>47</v>
      </c>
      <c r="G2334" s="1" t="s">
        <v>44</v>
      </c>
      <c r="H2334">
        <v>2244659</v>
      </c>
      <c r="I2334">
        <v>464647</v>
      </c>
      <c r="J2334">
        <v>72133</v>
      </c>
      <c r="K2334">
        <v>21371</v>
      </c>
      <c r="L2334">
        <f>bbdd_Social_Media_Trends[[#This Row],[Likes]]+bbdd_Social_Media_Trends[[#This Row],[Shares]]+bbdd_Social_Media_Trends[[#This Row],[Comments]]</f>
        <v>558151</v>
      </c>
      <c r="M2334">
        <f>bbdd_Social_Media_Trends[[#This Row],[Interactions]]/bbdd_Social_Media_Trends[[#This Row],[Views]]</f>
        <v>0.24865736844661038</v>
      </c>
      <c r="N2334" s="1" t="s">
        <v>22</v>
      </c>
      <c r="O2334" s="4">
        <f t="shared" si="36"/>
        <v>0</v>
      </c>
    </row>
    <row r="2335" spans="1:15">
      <c r="A2335" s="1" t="s">
        <v>2375</v>
      </c>
      <c r="B2335" s="2">
        <v>44896</v>
      </c>
      <c r="C2335" s="13" t="str">
        <f>TEXT(bbdd_Social_Media_Trends[[#This Row],[Post_Date]],"aaaa-mm")</f>
        <v>2022-12</v>
      </c>
      <c r="D2335" s="1" t="s">
        <v>24</v>
      </c>
      <c r="E2335" s="1" t="s">
        <v>13</v>
      </c>
      <c r="F2335" s="1" t="s">
        <v>32</v>
      </c>
      <c r="G2335" s="1" t="s">
        <v>37</v>
      </c>
      <c r="H2335">
        <v>4869978</v>
      </c>
      <c r="I2335">
        <v>319690</v>
      </c>
      <c r="J2335">
        <v>93177</v>
      </c>
      <c r="K2335">
        <v>4639</v>
      </c>
      <c r="L2335">
        <f>bbdd_Social_Media_Trends[[#This Row],[Likes]]+bbdd_Social_Media_Trends[[#This Row],[Shares]]+bbdd_Social_Media_Trends[[#This Row],[Comments]]</f>
        <v>417506</v>
      </c>
      <c r="M2335">
        <f>bbdd_Social_Media_Trends[[#This Row],[Interactions]]/bbdd_Social_Media_Trends[[#This Row],[Views]]</f>
        <v>8.5730572088826687E-2</v>
      </c>
      <c r="N2335" s="1" t="s">
        <v>22</v>
      </c>
      <c r="O2335" s="4">
        <f t="shared" si="36"/>
        <v>0</v>
      </c>
    </row>
    <row r="2336" spans="1:15">
      <c r="A2336" s="1" t="s">
        <v>2376</v>
      </c>
      <c r="B2336" s="2">
        <v>44798</v>
      </c>
      <c r="C2336" s="13" t="str">
        <f>TEXT(bbdd_Social_Media_Trends[[#This Row],[Post_Date]],"aaaa-mm")</f>
        <v>2022-08</v>
      </c>
      <c r="D2336" s="1" t="s">
        <v>24</v>
      </c>
      <c r="E2336" s="1" t="s">
        <v>57</v>
      </c>
      <c r="F2336" s="1" t="s">
        <v>47</v>
      </c>
      <c r="G2336" s="1" t="s">
        <v>15</v>
      </c>
      <c r="H2336">
        <v>152589</v>
      </c>
      <c r="I2336">
        <v>231019</v>
      </c>
      <c r="J2336">
        <v>38248</v>
      </c>
      <c r="K2336">
        <v>15161</v>
      </c>
      <c r="L2336">
        <f>bbdd_Social_Media_Trends[[#This Row],[Likes]]+bbdd_Social_Media_Trends[[#This Row],[Shares]]+bbdd_Social_Media_Trends[[#This Row],[Comments]]</f>
        <v>284428</v>
      </c>
      <c r="M2336">
        <f>bbdd_Social_Media_Trends[[#This Row],[Interactions]]/bbdd_Social_Media_Trends[[#This Row],[Views]]</f>
        <v>1.8640137886741508</v>
      </c>
      <c r="N2336" s="1" t="s">
        <v>16</v>
      </c>
      <c r="O2336" s="4">
        <f t="shared" si="36"/>
        <v>0</v>
      </c>
    </row>
    <row r="2337" spans="1:15">
      <c r="A2337" s="1" t="s">
        <v>2377</v>
      </c>
      <c r="B2337" s="2">
        <v>45180</v>
      </c>
      <c r="C2337" s="13" t="str">
        <f>TEXT(bbdd_Social_Media_Trends[[#This Row],[Post_Date]],"aaaa-mm")</f>
        <v>2023-09</v>
      </c>
      <c r="D2337" s="1" t="s">
        <v>12</v>
      </c>
      <c r="E2337" s="1" t="s">
        <v>13</v>
      </c>
      <c r="F2337" s="1" t="s">
        <v>47</v>
      </c>
      <c r="G2337" s="1" t="s">
        <v>44</v>
      </c>
      <c r="H2337">
        <v>2402078</v>
      </c>
      <c r="I2337">
        <v>344828</v>
      </c>
      <c r="J2337">
        <v>57963</v>
      </c>
      <c r="K2337">
        <v>24529</v>
      </c>
      <c r="L2337">
        <f>bbdd_Social_Media_Trends[[#This Row],[Likes]]+bbdd_Social_Media_Trends[[#This Row],[Shares]]+bbdd_Social_Media_Trends[[#This Row],[Comments]]</f>
        <v>427320</v>
      </c>
      <c r="M2337">
        <f>bbdd_Social_Media_Trends[[#This Row],[Interactions]]/bbdd_Social_Media_Trends[[#This Row],[Views]]</f>
        <v>0.17789597173780369</v>
      </c>
      <c r="N2337" s="1" t="s">
        <v>29</v>
      </c>
      <c r="O2337" s="4">
        <f t="shared" si="36"/>
        <v>0</v>
      </c>
    </row>
    <row r="2338" spans="1:15">
      <c r="A2338" s="1" t="s">
        <v>2378</v>
      </c>
      <c r="B2338" s="2">
        <v>44955</v>
      </c>
      <c r="C2338" s="13" t="str">
        <f>TEXT(bbdd_Social_Media_Trends[[#This Row],[Post_Date]],"aaaa-mm")</f>
        <v>2023-01</v>
      </c>
      <c r="D2338" s="1" t="s">
        <v>24</v>
      </c>
      <c r="E2338" s="1" t="s">
        <v>13</v>
      </c>
      <c r="F2338" s="1" t="s">
        <v>20</v>
      </c>
      <c r="G2338" s="1" t="s">
        <v>60</v>
      </c>
      <c r="H2338">
        <v>1755140</v>
      </c>
      <c r="I2338">
        <v>106639</v>
      </c>
      <c r="J2338">
        <v>69965</v>
      </c>
      <c r="K2338">
        <v>14068</v>
      </c>
      <c r="L2338">
        <f>bbdd_Social_Media_Trends[[#This Row],[Likes]]+bbdd_Social_Media_Trends[[#This Row],[Shares]]+bbdd_Social_Media_Trends[[#This Row],[Comments]]</f>
        <v>190672</v>
      </c>
      <c r="M2338">
        <f>bbdd_Social_Media_Trends[[#This Row],[Interactions]]/bbdd_Social_Media_Trends[[#This Row],[Views]]</f>
        <v>0.10863634809758765</v>
      </c>
      <c r="N2338" s="1" t="s">
        <v>29</v>
      </c>
      <c r="O2338" s="4">
        <f t="shared" si="36"/>
        <v>0</v>
      </c>
    </row>
    <row r="2339" spans="1:15">
      <c r="A2339" s="1" t="s">
        <v>2379</v>
      </c>
      <c r="B2339" s="2">
        <v>45163</v>
      </c>
      <c r="C2339" s="13" t="str">
        <f>TEXT(bbdd_Social_Media_Trends[[#This Row],[Post_Date]],"aaaa-mm")</f>
        <v>2023-08</v>
      </c>
      <c r="D2339" s="1" t="s">
        <v>27</v>
      </c>
      <c r="E2339" s="1" t="s">
        <v>52</v>
      </c>
      <c r="F2339" s="1" t="s">
        <v>47</v>
      </c>
      <c r="G2339" s="1" t="s">
        <v>21</v>
      </c>
      <c r="H2339">
        <v>3937165</v>
      </c>
      <c r="I2339">
        <v>220022</v>
      </c>
      <c r="J2339">
        <v>33447</v>
      </c>
      <c r="K2339">
        <v>40328</v>
      </c>
      <c r="L2339">
        <f>bbdd_Social_Media_Trends[[#This Row],[Likes]]+bbdd_Social_Media_Trends[[#This Row],[Shares]]+bbdd_Social_Media_Trends[[#This Row],[Comments]]</f>
        <v>293797</v>
      </c>
      <c r="M2339">
        <f>bbdd_Social_Media_Trends[[#This Row],[Interactions]]/bbdd_Social_Media_Trends[[#This Row],[Views]]</f>
        <v>7.4621459857537084E-2</v>
      </c>
      <c r="N2339" s="1" t="s">
        <v>29</v>
      </c>
      <c r="O2339" s="4">
        <f t="shared" si="36"/>
        <v>0</v>
      </c>
    </row>
    <row r="2340" spans="1:15">
      <c r="A2340" s="1" t="s">
        <v>2380</v>
      </c>
      <c r="B2340" s="2">
        <v>44594</v>
      </c>
      <c r="C2340" s="13" t="str">
        <f>TEXT(bbdd_Social_Media_Trends[[#This Row],[Post_Date]],"aaaa-mm")</f>
        <v>2022-02</v>
      </c>
      <c r="D2340" s="1" t="s">
        <v>18</v>
      </c>
      <c r="E2340" s="1" t="s">
        <v>57</v>
      </c>
      <c r="F2340" s="1" t="s">
        <v>32</v>
      </c>
      <c r="G2340" s="1" t="s">
        <v>60</v>
      </c>
      <c r="H2340">
        <v>4739340</v>
      </c>
      <c r="I2340">
        <v>30609</v>
      </c>
      <c r="J2340">
        <v>72269</v>
      </c>
      <c r="K2340">
        <v>38645</v>
      </c>
      <c r="L2340">
        <f>bbdd_Social_Media_Trends[[#This Row],[Likes]]+bbdd_Social_Media_Trends[[#This Row],[Shares]]+bbdd_Social_Media_Trends[[#This Row],[Comments]]</f>
        <v>141523</v>
      </c>
      <c r="M2340">
        <f>bbdd_Social_Media_Trends[[#This Row],[Interactions]]/bbdd_Social_Media_Trends[[#This Row],[Views]]</f>
        <v>2.986133090261513E-2</v>
      </c>
      <c r="N2340" s="1" t="s">
        <v>16</v>
      </c>
      <c r="O2340" s="4">
        <f t="shared" si="36"/>
        <v>0</v>
      </c>
    </row>
    <row r="2341" spans="1:15">
      <c r="A2341" s="1" t="s">
        <v>2381</v>
      </c>
      <c r="B2341" s="2">
        <v>44658</v>
      </c>
      <c r="C2341" s="13" t="str">
        <f>TEXT(bbdd_Social_Media_Trends[[#This Row],[Post_Date]],"aaaa-mm")</f>
        <v>2022-04</v>
      </c>
      <c r="D2341" s="1" t="s">
        <v>12</v>
      </c>
      <c r="E2341" s="1" t="s">
        <v>31</v>
      </c>
      <c r="F2341" s="1" t="s">
        <v>20</v>
      </c>
      <c r="G2341" s="1" t="s">
        <v>50</v>
      </c>
      <c r="H2341">
        <v>3831295</v>
      </c>
      <c r="I2341">
        <v>342163</v>
      </c>
      <c r="J2341">
        <v>18158</v>
      </c>
      <c r="K2341">
        <v>42891</v>
      </c>
      <c r="L2341">
        <f>bbdd_Social_Media_Trends[[#This Row],[Likes]]+bbdd_Social_Media_Trends[[#This Row],[Shares]]+bbdd_Social_Media_Trends[[#This Row],[Comments]]</f>
        <v>403212</v>
      </c>
      <c r="M2341">
        <f>bbdd_Social_Media_Trends[[#This Row],[Interactions]]/bbdd_Social_Media_Trends[[#This Row],[Views]]</f>
        <v>0.10524170026061684</v>
      </c>
      <c r="N2341" s="1" t="s">
        <v>29</v>
      </c>
      <c r="O2341" s="4">
        <f t="shared" si="36"/>
        <v>0</v>
      </c>
    </row>
    <row r="2342" spans="1:15">
      <c r="A2342" s="1" t="s">
        <v>2382</v>
      </c>
      <c r="B2342" s="2">
        <v>44973</v>
      </c>
      <c r="C2342" s="13" t="str">
        <f>TEXT(bbdd_Social_Media_Trends[[#This Row],[Post_Date]],"aaaa-mm")</f>
        <v>2023-02</v>
      </c>
      <c r="D2342" s="1" t="s">
        <v>24</v>
      </c>
      <c r="E2342" s="1" t="s">
        <v>59</v>
      </c>
      <c r="F2342" s="1" t="s">
        <v>32</v>
      </c>
      <c r="G2342" s="1" t="s">
        <v>15</v>
      </c>
      <c r="H2342">
        <v>4395518</v>
      </c>
      <c r="I2342">
        <v>177243</v>
      </c>
      <c r="J2342">
        <v>14128</v>
      </c>
      <c r="K2342">
        <v>38308</v>
      </c>
      <c r="L2342">
        <f>bbdd_Social_Media_Trends[[#This Row],[Likes]]+bbdd_Social_Media_Trends[[#This Row],[Shares]]+bbdd_Social_Media_Trends[[#This Row],[Comments]]</f>
        <v>229679</v>
      </c>
      <c r="M2342">
        <f>bbdd_Social_Media_Trends[[#This Row],[Interactions]]/bbdd_Social_Media_Trends[[#This Row],[Views]]</f>
        <v>5.2252999532705818E-2</v>
      </c>
      <c r="N2342" s="1" t="s">
        <v>22</v>
      </c>
      <c r="O2342" s="4">
        <f t="shared" si="36"/>
        <v>0</v>
      </c>
    </row>
    <row r="2343" spans="1:15">
      <c r="A2343" s="1" t="s">
        <v>2383</v>
      </c>
      <c r="B2343" s="2">
        <v>44959</v>
      </c>
      <c r="C2343" s="13" t="str">
        <f>TEXT(bbdd_Social_Media_Trends[[#This Row],[Post_Date]],"aaaa-mm")</f>
        <v>2023-02</v>
      </c>
      <c r="D2343" s="1" t="s">
        <v>24</v>
      </c>
      <c r="E2343" s="1" t="s">
        <v>49</v>
      </c>
      <c r="F2343" s="1" t="s">
        <v>36</v>
      </c>
      <c r="G2343" s="1" t="s">
        <v>21</v>
      </c>
      <c r="H2343">
        <v>3231089</v>
      </c>
      <c r="I2343">
        <v>101739</v>
      </c>
      <c r="J2343">
        <v>6371</v>
      </c>
      <c r="K2343">
        <v>33003</v>
      </c>
      <c r="L2343">
        <f>bbdd_Social_Media_Trends[[#This Row],[Likes]]+bbdd_Social_Media_Trends[[#This Row],[Shares]]+bbdd_Social_Media_Trends[[#This Row],[Comments]]</f>
        <v>141113</v>
      </c>
      <c r="M2343">
        <f>bbdd_Social_Media_Trends[[#This Row],[Interactions]]/bbdd_Social_Media_Trends[[#This Row],[Views]]</f>
        <v>4.3673510695619963E-2</v>
      </c>
      <c r="N2343" s="1" t="s">
        <v>16</v>
      </c>
      <c r="O2343" s="4">
        <f t="shared" si="36"/>
        <v>0</v>
      </c>
    </row>
    <row r="2344" spans="1:15">
      <c r="A2344" s="1" t="s">
        <v>2384</v>
      </c>
      <c r="B2344" s="2">
        <v>44841</v>
      </c>
      <c r="C2344" s="13" t="str">
        <f>TEXT(bbdd_Social_Media_Trends[[#This Row],[Post_Date]],"aaaa-mm")</f>
        <v>2022-10</v>
      </c>
      <c r="D2344" s="1" t="s">
        <v>27</v>
      </c>
      <c r="E2344" s="1" t="s">
        <v>52</v>
      </c>
      <c r="F2344" s="1" t="s">
        <v>47</v>
      </c>
      <c r="G2344" s="1" t="s">
        <v>37</v>
      </c>
      <c r="H2344">
        <v>2324440</v>
      </c>
      <c r="I2344">
        <v>32741</v>
      </c>
      <c r="J2344">
        <v>36375</v>
      </c>
      <c r="K2344">
        <v>13921</v>
      </c>
      <c r="L2344">
        <f>bbdd_Social_Media_Trends[[#This Row],[Likes]]+bbdd_Social_Media_Trends[[#This Row],[Shares]]+bbdd_Social_Media_Trends[[#This Row],[Comments]]</f>
        <v>83037</v>
      </c>
      <c r="M2344">
        <f>bbdd_Social_Media_Trends[[#This Row],[Interactions]]/bbdd_Social_Media_Trends[[#This Row],[Views]]</f>
        <v>3.5723443065856723E-2</v>
      </c>
      <c r="N2344" s="1" t="s">
        <v>16</v>
      </c>
      <c r="O2344" s="4">
        <f t="shared" si="36"/>
        <v>0</v>
      </c>
    </row>
    <row r="2345" spans="1:15">
      <c r="A2345" s="1" t="s">
        <v>2385</v>
      </c>
      <c r="B2345" s="2">
        <v>45071</v>
      </c>
      <c r="C2345" s="13" t="str">
        <f>TEXT(bbdd_Social_Media_Trends[[#This Row],[Post_Date]],"aaaa-mm")</f>
        <v>2023-05</v>
      </c>
      <c r="D2345" s="1" t="s">
        <v>27</v>
      </c>
      <c r="E2345" s="1" t="s">
        <v>52</v>
      </c>
      <c r="F2345" s="1" t="s">
        <v>20</v>
      </c>
      <c r="G2345" s="1" t="s">
        <v>50</v>
      </c>
      <c r="H2345">
        <v>3220901</v>
      </c>
      <c r="I2345">
        <v>364571</v>
      </c>
      <c r="J2345">
        <v>27324</v>
      </c>
      <c r="K2345">
        <v>39461</v>
      </c>
      <c r="L2345">
        <f>bbdd_Social_Media_Trends[[#This Row],[Likes]]+bbdd_Social_Media_Trends[[#This Row],[Shares]]+bbdd_Social_Media_Trends[[#This Row],[Comments]]</f>
        <v>431356</v>
      </c>
      <c r="M2345">
        <f>bbdd_Social_Media_Trends[[#This Row],[Interactions]]/bbdd_Social_Media_Trends[[#This Row],[Views]]</f>
        <v>0.13392401691327985</v>
      </c>
      <c r="N2345" s="1" t="s">
        <v>29</v>
      </c>
      <c r="O2345" s="4">
        <f t="shared" si="36"/>
        <v>0</v>
      </c>
    </row>
    <row r="2346" spans="1:15">
      <c r="A2346" s="1" t="s">
        <v>2386</v>
      </c>
      <c r="B2346" s="2">
        <v>44611</v>
      </c>
      <c r="C2346" s="13" t="str">
        <f>TEXT(bbdd_Social_Media_Trends[[#This Row],[Post_Date]],"aaaa-mm")</f>
        <v>2022-02</v>
      </c>
      <c r="D2346" s="1" t="s">
        <v>18</v>
      </c>
      <c r="E2346" s="1" t="s">
        <v>13</v>
      </c>
      <c r="F2346" s="1" t="s">
        <v>14</v>
      </c>
      <c r="G2346" s="1" t="s">
        <v>50</v>
      </c>
      <c r="H2346">
        <v>358197</v>
      </c>
      <c r="I2346">
        <v>302752</v>
      </c>
      <c r="J2346">
        <v>72799</v>
      </c>
      <c r="K2346">
        <v>21197</v>
      </c>
      <c r="L2346">
        <f>bbdd_Social_Media_Trends[[#This Row],[Likes]]+bbdd_Social_Media_Trends[[#This Row],[Shares]]+bbdd_Social_Media_Trends[[#This Row],[Comments]]</f>
        <v>396748</v>
      </c>
      <c r="M2346">
        <f>bbdd_Social_Media_Trends[[#This Row],[Interactions]]/bbdd_Social_Media_Trends[[#This Row],[Views]]</f>
        <v>1.1076251336555025</v>
      </c>
      <c r="N2346" s="1" t="s">
        <v>22</v>
      </c>
      <c r="O2346" s="4">
        <f t="shared" si="36"/>
        <v>0</v>
      </c>
    </row>
    <row r="2347" spans="1:15">
      <c r="A2347" s="1" t="s">
        <v>2387</v>
      </c>
      <c r="B2347" s="2">
        <v>44571</v>
      </c>
      <c r="C2347" s="13" t="str">
        <f>TEXT(bbdd_Social_Media_Trends[[#This Row],[Post_Date]],"aaaa-mm")</f>
        <v>2022-01</v>
      </c>
      <c r="D2347" s="1" t="s">
        <v>27</v>
      </c>
      <c r="E2347" s="1" t="s">
        <v>52</v>
      </c>
      <c r="F2347" s="1" t="s">
        <v>41</v>
      </c>
      <c r="G2347" s="1" t="s">
        <v>50</v>
      </c>
      <c r="H2347">
        <v>2580641</v>
      </c>
      <c r="I2347">
        <v>123664</v>
      </c>
      <c r="J2347">
        <v>69711</v>
      </c>
      <c r="K2347">
        <v>7855</v>
      </c>
      <c r="L2347">
        <f>bbdd_Social_Media_Trends[[#This Row],[Likes]]+bbdd_Social_Media_Trends[[#This Row],[Shares]]+bbdd_Social_Media_Trends[[#This Row],[Comments]]</f>
        <v>201230</v>
      </c>
      <c r="M2347">
        <f>bbdd_Social_Media_Trends[[#This Row],[Interactions]]/bbdd_Social_Media_Trends[[#This Row],[Views]]</f>
        <v>7.7976750737510564E-2</v>
      </c>
      <c r="N2347" s="1" t="s">
        <v>29</v>
      </c>
      <c r="O2347" s="4">
        <f t="shared" si="36"/>
        <v>0</v>
      </c>
    </row>
    <row r="2348" spans="1:15">
      <c r="A2348" s="1" t="s">
        <v>2388</v>
      </c>
      <c r="B2348" s="2">
        <v>45218</v>
      </c>
      <c r="C2348" s="13" t="str">
        <f>TEXT(bbdd_Social_Media_Trends[[#This Row],[Post_Date]],"aaaa-mm")</f>
        <v>2023-10</v>
      </c>
      <c r="D2348" s="1" t="s">
        <v>12</v>
      </c>
      <c r="E2348" s="1" t="s">
        <v>13</v>
      </c>
      <c r="F2348" s="1" t="s">
        <v>20</v>
      </c>
      <c r="G2348" s="1" t="s">
        <v>37</v>
      </c>
      <c r="H2348">
        <v>2681634</v>
      </c>
      <c r="I2348">
        <v>368908</v>
      </c>
      <c r="J2348">
        <v>27522</v>
      </c>
      <c r="K2348">
        <v>23777</v>
      </c>
      <c r="L2348">
        <f>bbdd_Social_Media_Trends[[#This Row],[Likes]]+bbdd_Social_Media_Trends[[#This Row],[Shares]]+bbdd_Social_Media_Trends[[#This Row],[Comments]]</f>
        <v>420207</v>
      </c>
      <c r="M2348">
        <f>bbdd_Social_Media_Trends[[#This Row],[Interactions]]/bbdd_Social_Media_Trends[[#This Row],[Views]]</f>
        <v>0.15669811764021488</v>
      </c>
      <c r="N2348" s="1" t="s">
        <v>22</v>
      </c>
      <c r="O2348" s="4">
        <f t="shared" si="36"/>
        <v>0</v>
      </c>
    </row>
    <row r="2349" spans="1:15">
      <c r="A2349" s="1" t="s">
        <v>2389</v>
      </c>
      <c r="B2349" s="2">
        <v>45073</v>
      </c>
      <c r="C2349" s="13" t="str">
        <f>TEXT(bbdd_Social_Media_Trends[[#This Row],[Post_Date]],"aaaa-mm")</f>
        <v>2023-05</v>
      </c>
      <c r="D2349" s="1" t="s">
        <v>27</v>
      </c>
      <c r="E2349" s="1" t="s">
        <v>49</v>
      </c>
      <c r="F2349" s="1" t="s">
        <v>14</v>
      </c>
      <c r="G2349" s="1" t="s">
        <v>25</v>
      </c>
      <c r="H2349">
        <v>1214414</v>
      </c>
      <c r="I2349">
        <v>157239</v>
      </c>
      <c r="J2349">
        <v>57620</v>
      </c>
      <c r="K2349">
        <v>29886</v>
      </c>
      <c r="L2349">
        <f>bbdd_Social_Media_Trends[[#This Row],[Likes]]+bbdd_Social_Media_Trends[[#This Row],[Shares]]+bbdd_Social_Media_Trends[[#This Row],[Comments]]</f>
        <v>244745</v>
      </c>
      <c r="M2349">
        <f>bbdd_Social_Media_Trends[[#This Row],[Interactions]]/bbdd_Social_Media_Trends[[#This Row],[Views]]</f>
        <v>0.20153341446985953</v>
      </c>
      <c r="N2349" s="1" t="s">
        <v>16</v>
      </c>
      <c r="O2349" s="4">
        <f t="shared" si="36"/>
        <v>0</v>
      </c>
    </row>
    <row r="2350" spans="1:15">
      <c r="A2350" s="1" t="s">
        <v>2390</v>
      </c>
      <c r="B2350" s="2">
        <v>45057</v>
      </c>
      <c r="C2350" s="13" t="str">
        <f>TEXT(bbdd_Social_Media_Trends[[#This Row],[Post_Date]],"aaaa-mm")</f>
        <v>2023-05</v>
      </c>
      <c r="D2350" s="1" t="s">
        <v>24</v>
      </c>
      <c r="E2350" s="1" t="s">
        <v>52</v>
      </c>
      <c r="F2350" s="1" t="s">
        <v>41</v>
      </c>
      <c r="G2350" s="1" t="s">
        <v>21</v>
      </c>
      <c r="H2350">
        <v>2095372</v>
      </c>
      <c r="I2350">
        <v>123030</v>
      </c>
      <c r="J2350">
        <v>65568</v>
      </c>
      <c r="K2350">
        <v>5739</v>
      </c>
      <c r="L2350">
        <f>bbdd_Social_Media_Trends[[#This Row],[Likes]]+bbdd_Social_Media_Trends[[#This Row],[Shares]]+bbdd_Social_Media_Trends[[#This Row],[Comments]]</f>
        <v>194337</v>
      </c>
      <c r="M2350">
        <f>bbdd_Social_Media_Trends[[#This Row],[Interactions]]/bbdd_Social_Media_Trends[[#This Row],[Views]]</f>
        <v>9.2745822698785702E-2</v>
      </c>
      <c r="N2350" s="1" t="s">
        <v>22</v>
      </c>
      <c r="O2350" s="4">
        <f t="shared" si="36"/>
        <v>0</v>
      </c>
    </row>
    <row r="2351" spans="1:15">
      <c r="A2351" s="1" t="s">
        <v>2391</v>
      </c>
      <c r="B2351" s="2">
        <v>44836</v>
      </c>
      <c r="C2351" s="13" t="str">
        <f>TEXT(bbdd_Social_Media_Trends[[#This Row],[Post_Date]],"aaaa-mm")</f>
        <v>2022-10</v>
      </c>
      <c r="D2351" s="1" t="s">
        <v>24</v>
      </c>
      <c r="E2351" s="1" t="s">
        <v>59</v>
      </c>
      <c r="F2351" s="1" t="s">
        <v>20</v>
      </c>
      <c r="G2351" s="1" t="s">
        <v>60</v>
      </c>
      <c r="H2351">
        <v>1459934</v>
      </c>
      <c r="I2351">
        <v>300011</v>
      </c>
      <c r="J2351">
        <v>84049</v>
      </c>
      <c r="K2351">
        <v>5584</v>
      </c>
      <c r="L2351">
        <f>bbdd_Social_Media_Trends[[#This Row],[Likes]]+bbdd_Social_Media_Trends[[#This Row],[Shares]]+bbdd_Social_Media_Trends[[#This Row],[Comments]]</f>
        <v>389644</v>
      </c>
      <c r="M2351">
        <f>bbdd_Social_Media_Trends[[#This Row],[Interactions]]/bbdd_Social_Media_Trends[[#This Row],[Views]]</f>
        <v>0.26689151701378283</v>
      </c>
      <c r="N2351" s="1" t="s">
        <v>22</v>
      </c>
      <c r="O2351" s="4">
        <f t="shared" si="36"/>
        <v>0</v>
      </c>
    </row>
    <row r="2352" spans="1:15">
      <c r="A2352" s="1" t="s">
        <v>2392</v>
      </c>
      <c r="B2352" s="2">
        <v>45082</v>
      </c>
      <c r="C2352" s="13" t="str">
        <f>TEXT(bbdd_Social_Media_Trends[[#This Row],[Post_Date]],"aaaa-mm")</f>
        <v>2023-06</v>
      </c>
      <c r="D2352" s="1" t="s">
        <v>27</v>
      </c>
      <c r="E2352" s="1" t="s">
        <v>13</v>
      </c>
      <c r="F2352" s="1" t="s">
        <v>47</v>
      </c>
      <c r="G2352" s="1" t="s">
        <v>60</v>
      </c>
      <c r="H2352">
        <v>4116315</v>
      </c>
      <c r="I2352">
        <v>46829</v>
      </c>
      <c r="J2352">
        <v>55447</v>
      </c>
      <c r="K2352">
        <v>45969</v>
      </c>
      <c r="L2352">
        <f>bbdd_Social_Media_Trends[[#This Row],[Likes]]+bbdd_Social_Media_Trends[[#This Row],[Shares]]+bbdd_Social_Media_Trends[[#This Row],[Comments]]</f>
        <v>148245</v>
      </c>
      <c r="M2352">
        <f>bbdd_Social_Media_Trends[[#This Row],[Interactions]]/bbdd_Social_Media_Trends[[#This Row],[Views]]</f>
        <v>3.6014007674339793E-2</v>
      </c>
      <c r="N2352" s="1" t="s">
        <v>22</v>
      </c>
      <c r="O2352" s="4">
        <f t="shared" si="36"/>
        <v>0</v>
      </c>
    </row>
    <row r="2353" spans="1:15">
      <c r="A2353" s="1" t="s">
        <v>2393</v>
      </c>
      <c r="B2353" s="2">
        <v>44784</v>
      </c>
      <c r="C2353" s="13" t="str">
        <f>TEXT(bbdd_Social_Media_Trends[[#This Row],[Post_Date]],"aaaa-mm")</f>
        <v>2022-08</v>
      </c>
      <c r="D2353" s="1" t="s">
        <v>12</v>
      </c>
      <c r="E2353" s="1" t="s">
        <v>39</v>
      </c>
      <c r="F2353" s="1" t="s">
        <v>32</v>
      </c>
      <c r="G2353" s="1" t="s">
        <v>21</v>
      </c>
      <c r="H2353">
        <v>296788</v>
      </c>
      <c r="I2353">
        <v>433928</v>
      </c>
      <c r="J2353">
        <v>54838</v>
      </c>
      <c r="K2353">
        <v>18371</v>
      </c>
      <c r="L2353">
        <f>bbdd_Social_Media_Trends[[#This Row],[Likes]]+bbdd_Social_Media_Trends[[#This Row],[Shares]]+bbdd_Social_Media_Trends[[#This Row],[Comments]]</f>
        <v>507137</v>
      </c>
      <c r="M2353">
        <f>bbdd_Social_Media_Trends[[#This Row],[Interactions]]/bbdd_Social_Media_Trends[[#This Row],[Views]]</f>
        <v>1.7087517015512756</v>
      </c>
      <c r="N2353" s="1" t="s">
        <v>29</v>
      </c>
      <c r="O2353" s="4">
        <f t="shared" si="36"/>
        <v>0</v>
      </c>
    </row>
    <row r="2354" spans="1:15">
      <c r="A2354" s="1" t="s">
        <v>2394</v>
      </c>
      <c r="B2354" s="2">
        <v>45104</v>
      </c>
      <c r="C2354" s="13" t="str">
        <f>TEXT(bbdd_Social_Media_Trends[[#This Row],[Post_Date]],"aaaa-mm")</f>
        <v>2023-06</v>
      </c>
      <c r="D2354" s="1" t="s">
        <v>27</v>
      </c>
      <c r="E2354" s="1" t="s">
        <v>52</v>
      </c>
      <c r="F2354" s="1" t="s">
        <v>47</v>
      </c>
      <c r="G2354" s="1" t="s">
        <v>60</v>
      </c>
      <c r="H2354">
        <v>16896</v>
      </c>
      <c r="I2354">
        <v>474590</v>
      </c>
      <c r="J2354">
        <v>4148</v>
      </c>
      <c r="K2354">
        <v>49986</v>
      </c>
      <c r="L2354">
        <f>bbdd_Social_Media_Trends[[#This Row],[Likes]]+bbdd_Social_Media_Trends[[#This Row],[Shares]]+bbdd_Social_Media_Trends[[#This Row],[Comments]]</f>
        <v>528724</v>
      </c>
      <c r="M2354">
        <f>bbdd_Social_Media_Trends[[#This Row],[Interactions]]/bbdd_Social_Media_Trends[[#This Row],[Views]]</f>
        <v>31.292850378787879</v>
      </c>
      <c r="N2354" s="1" t="s">
        <v>29</v>
      </c>
      <c r="O2354" s="4">
        <f t="shared" si="36"/>
        <v>0</v>
      </c>
    </row>
    <row r="2355" spans="1:15">
      <c r="A2355" s="1" t="s">
        <v>2395</v>
      </c>
      <c r="B2355" s="2">
        <v>45094</v>
      </c>
      <c r="C2355" s="13" t="str">
        <f>TEXT(bbdd_Social_Media_Trends[[#This Row],[Post_Date]],"aaaa-mm")</f>
        <v>2023-06</v>
      </c>
      <c r="D2355" s="1" t="s">
        <v>18</v>
      </c>
      <c r="E2355" s="1" t="s">
        <v>19</v>
      </c>
      <c r="F2355" s="1" t="s">
        <v>20</v>
      </c>
      <c r="G2355" s="1" t="s">
        <v>28</v>
      </c>
      <c r="H2355">
        <v>155519</v>
      </c>
      <c r="I2355">
        <v>315644</v>
      </c>
      <c r="J2355">
        <v>87191</v>
      </c>
      <c r="K2355">
        <v>4007</v>
      </c>
      <c r="L2355">
        <f>bbdd_Social_Media_Trends[[#This Row],[Likes]]+bbdd_Social_Media_Trends[[#This Row],[Shares]]+bbdd_Social_Media_Trends[[#This Row],[Comments]]</f>
        <v>406842</v>
      </c>
      <c r="M2355">
        <f>bbdd_Social_Media_Trends[[#This Row],[Interactions]]/bbdd_Social_Media_Trends[[#This Row],[Views]]</f>
        <v>2.6160276236344111</v>
      </c>
      <c r="N2355" s="1" t="s">
        <v>29</v>
      </c>
      <c r="O2355" s="4">
        <f t="shared" si="36"/>
        <v>0</v>
      </c>
    </row>
    <row r="2356" spans="1:15">
      <c r="A2356" s="1" t="s">
        <v>2396</v>
      </c>
      <c r="B2356" s="2">
        <v>44952</v>
      </c>
      <c r="C2356" s="13" t="str">
        <f>TEXT(bbdd_Social_Media_Trends[[#This Row],[Post_Date]],"aaaa-mm")</f>
        <v>2023-01</v>
      </c>
      <c r="D2356" s="1" t="s">
        <v>18</v>
      </c>
      <c r="E2356" s="1" t="s">
        <v>46</v>
      </c>
      <c r="F2356" s="1" t="s">
        <v>47</v>
      </c>
      <c r="G2356" s="1" t="s">
        <v>50</v>
      </c>
      <c r="H2356">
        <v>434344</v>
      </c>
      <c r="I2356">
        <v>82529</v>
      </c>
      <c r="J2356">
        <v>16899</v>
      </c>
      <c r="K2356">
        <v>35321</v>
      </c>
      <c r="L2356">
        <f>bbdd_Social_Media_Trends[[#This Row],[Likes]]+bbdd_Social_Media_Trends[[#This Row],[Shares]]+bbdd_Social_Media_Trends[[#This Row],[Comments]]</f>
        <v>134749</v>
      </c>
      <c r="M2356">
        <f>bbdd_Social_Media_Trends[[#This Row],[Interactions]]/bbdd_Social_Media_Trends[[#This Row],[Views]]</f>
        <v>0.3102356657395981</v>
      </c>
      <c r="N2356" s="1" t="s">
        <v>16</v>
      </c>
      <c r="O2356" s="4">
        <f t="shared" si="36"/>
        <v>0</v>
      </c>
    </row>
    <row r="2357" spans="1:15">
      <c r="A2357" s="1" t="s">
        <v>2397</v>
      </c>
      <c r="B2357" s="2">
        <v>44845</v>
      </c>
      <c r="C2357" s="13" t="str">
        <f>TEXT(bbdd_Social_Media_Trends[[#This Row],[Post_Date]],"aaaa-mm")</f>
        <v>2022-10</v>
      </c>
      <c r="D2357" s="1" t="s">
        <v>24</v>
      </c>
      <c r="E2357" s="1" t="s">
        <v>57</v>
      </c>
      <c r="F2357" s="1" t="s">
        <v>47</v>
      </c>
      <c r="G2357" s="1" t="s">
        <v>37</v>
      </c>
      <c r="H2357">
        <v>901026</v>
      </c>
      <c r="I2357">
        <v>172427</v>
      </c>
      <c r="J2357">
        <v>47033</v>
      </c>
      <c r="K2357">
        <v>4198</v>
      </c>
      <c r="L2357">
        <f>bbdd_Social_Media_Trends[[#This Row],[Likes]]+bbdd_Social_Media_Trends[[#This Row],[Shares]]+bbdd_Social_Media_Trends[[#This Row],[Comments]]</f>
        <v>223658</v>
      </c>
      <c r="M2357">
        <f>bbdd_Social_Media_Trends[[#This Row],[Interactions]]/bbdd_Social_Media_Trends[[#This Row],[Views]]</f>
        <v>0.24822591134994995</v>
      </c>
      <c r="N2357" s="1" t="s">
        <v>22</v>
      </c>
      <c r="O2357" s="4">
        <f t="shared" si="36"/>
        <v>0</v>
      </c>
    </row>
    <row r="2358" spans="1:15">
      <c r="A2358" s="1" t="s">
        <v>2398</v>
      </c>
      <c r="B2358" s="2">
        <v>45000</v>
      </c>
      <c r="C2358" s="13" t="str">
        <f>TEXT(bbdd_Social_Media_Trends[[#This Row],[Post_Date]],"aaaa-mm")</f>
        <v>2023-03</v>
      </c>
      <c r="D2358" s="1" t="s">
        <v>24</v>
      </c>
      <c r="E2358" s="1" t="s">
        <v>39</v>
      </c>
      <c r="F2358" s="1" t="s">
        <v>32</v>
      </c>
      <c r="G2358" s="1" t="s">
        <v>15</v>
      </c>
      <c r="H2358">
        <v>2091073</v>
      </c>
      <c r="I2358">
        <v>475472</v>
      </c>
      <c r="J2358">
        <v>4277</v>
      </c>
      <c r="K2358">
        <v>34762</v>
      </c>
      <c r="L2358">
        <f>bbdd_Social_Media_Trends[[#This Row],[Likes]]+bbdd_Social_Media_Trends[[#This Row],[Shares]]+bbdd_Social_Media_Trends[[#This Row],[Comments]]</f>
        <v>514511</v>
      </c>
      <c r="M2358">
        <f>bbdd_Social_Media_Trends[[#This Row],[Interactions]]/bbdd_Social_Media_Trends[[#This Row],[Views]]</f>
        <v>0.24605118998715014</v>
      </c>
      <c r="N2358" s="1" t="s">
        <v>22</v>
      </c>
      <c r="O2358" s="4">
        <f t="shared" si="36"/>
        <v>0</v>
      </c>
    </row>
    <row r="2359" spans="1:15">
      <c r="A2359" s="1" t="s">
        <v>2399</v>
      </c>
      <c r="B2359" s="2">
        <v>45170</v>
      </c>
      <c r="C2359" s="13" t="str">
        <f>TEXT(bbdd_Social_Media_Trends[[#This Row],[Post_Date]],"aaaa-mm")</f>
        <v>2023-09</v>
      </c>
      <c r="D2359" s="1" t="s">
        <v>24</v>
      </c>
      <c r="E2359" s="1" t="s">
        <v>59</v>
      </c>
      <c r="F2359" s="1" t="s">
        <v>47</v>
      </c>
      <c r="G2359" s="1" t="s">
        <v>28</v>
      </c>
      <c r="H2359">
        <v>1592524</v>
      </c>
      <c r="I2359">
        <v>410109</v>
      </c>
      <c r="J2359">
        <v>38169</v>
      </c>
      <c r="K2359">
        <v>2232</v>
      </c>
      <c r="L2359">
        <f>bbdd_Social_Media_Trends[[#This Row],[Likes]]+bbdd_Social_Media_Trends[[#This Row],[Shares]]+bbdd_Social_Media_Trends[[#This Row],[Comments]]</f>
        <v>450510</v>
      </c>
      <c r="M2359">
        <f>bbdd_Social_Media_Trends[[#This Row],[Interactions]]/bbdd_Social_Media_Trends[[#This Row],[Views]]</f>
        <v>0.28289055612348701</v>
      </c>
      <c r="N2359" s="1" t="s">
        <v>29</v>
      </c>
      <c r="O2359" s="4">
        <f t="shared" si="36"/>
        <v>0</v>
      </c>
    </row>
    <row r="2360" spans="1:15">
      <c r="A2360" s="1" t="s">
        <v>2400</v>
      </c>
      <c r="B2360" s="2">
        <v>44565</v>
      </c>
      <c r="C2360" s="13" t="str">
        <f>TEXT(bbdd_Social_Media_Trends[[#This Row],[Post_Date]],"aaaa-mm")</f>
        <v>2022-01</v>
      </c>
      <c r="D2360" s="1" t="s">
        <v>18</v>
      </c>
      <c r="E2360" s="1" t="s">
        <v>31</v>
      </c>
      <c r="F2360" s="1" t="s">
        <v>32</v>
      </c>
      <c r="G2360" s="1" t="s">
        <v>37</v>
      </c>
      <c r="H2360">
        <v>1567332</v>
      </c>
      <c r="I2360">
        <v>378583</v>
      </c>
      <c r="J2360">
        <v>88750</v>
      </c>
      <c r="K2360">
        <v>33441</v>
      </c>
      <c r="L2360">
        <f>bbdd_Social_Media_Trends[[#This Row],[Likes]]+bbdd_Social_Media_Trends[[#This Row],[Shares]]+bbdd_Social_Media_Trends[[#This Row],[Comments]]</f>
        <v>500774</v>
      </c>
      <c r="M2360">
        <f>bbdd_Social_Media_Trends[[#This Row],[Interactions]]/bbdd_Social_Media_Trends[[#This Row],[Views]]</f>
        <v>0.31950729009552536</v>
      </c>
      <c r="N2360" s="1" t="s">
        <v>29</v>
      </c>
      <c r="O2360" s="4">
        <f t="shared" si="36"/>
        <v>0</v>
      </c>
    </row>
    <row r="2361" spans="1:15">
      <c r="A2361" s="1" t="s">
        <v>2401</v>
      </c>
      <c r="B2361" s="2">
        <v>44970</v>
      </c>
      <c r="C2361" s="13" t="str">
        <f>TEXT(bbdd_Social_Media_Trends[[#This Row],[Post_Date]],"aaaa-mm")</f>
        <v>2023-02</v>
      </c>
      <c r="D2361" s="1" t="s">
        <v>12</v>
      </c>
      <c r="E2361" s="1" t="s">
        <v>31</v>
      </c>
      <c r="F2361" s="1" t="s">
        <v>14</v>
      </c>
      <c r="G2361" s="1" t="s">
        <v>21</v>
      </c>
      <c r="H2361">
        <v>583548</v>
      </c>
      <c r="I2361">
        <v>159734</v>
      </c>
      <c r="J2361">
        <v>5218</v>
      </c>
      <c r="K2361">
        <v>18625</v>
      </c>
      <c r="L2361">
        <f>bbdd_Social_Media_Trends[[#This Row],[Likes]]+bbdd_Social_Media_Trends[[#This Row],[Shares]]+bbdd_Social_Media_Trends[[#This Row],[Comments]]</f>
        <v>183577</v>
      </c>
      <c r="M2361">
        <f>bbdd_Social_Media_Trends[[#This Row],[Interactions]]/bbdd_Social_Media_Trends[[#This Row],[Views]]</f>
        <v>0.31458766031243357</v>
      </c>
      <c r="N2361" s="1" t="s">
        <v>22</v>
      </c>
      <c r="O2361" s="4">
        <f t="shared" si="36"/>
        <v>0</v>
      </c>
    </row>
    <row r="2362" spans="1:15">
      <c r="A2362" s="1" t="s">
        <v>2402</v>
      </c>
      <c r="B2362" s="2">
        <v>45019</v>
      </c>
      <c r="C2362" s="13" t="str">
        <f>TEXT(bbdd_Social_Media_Trends[[#This Row],[Post_Date]],"aaaa-mm")</f>
        <v>2023-04</v>
      </c>
      <c r="D2362" s="1" t="s">
        <v>27</v>
      </c>
      <c r="E2362" s="1" t="s">
        <v>31</v>
      </c>
      <c r="F2362" s="1" t="s">
        <v>20</v>
      </c>
      <c r="G2362" s="1" t="s">
        <v>50</v>
      </c>
      <c r="H2362">
        <v>3589977</v>
      </c>
      <c r="I2362">
        <v>378797</v>
      </c>
      <c r="J2362">
        <v>16666</v>
      </c>
      <c r="K2362">
        <v>45806</v>
      </c>
      <c r="L2362">
        <f>bbdd_Social_Media_Trends[[#This Row],[Likes]]+bbdd_Social_Media_Trends[[#This Row],[Shares]]+bbdd_Social_Media_Trends[[#This Row],[Comments]]</f>
        <v>441269</v>
      </c>
      <c r="M2362">
        <f>bbdd_Social_Media_Trends[[#This Row],[Interactions]]/bbdd_Social_Media_Trends[[#This Row],[Views]]</f>
        <v>0.12291694347902507</v>
      </c>
      <c r="N2362" s="1" t="s">
        <v>29</v>
      </c>
      <c r="O2362" s="4">
        <f t="shared" si="36"/>
        <v>0</v>
      </c>
    </row>
    <row r="2363" spans="1:15">
      <c r="A2363" s="1" t="s">
        <v>2403</v>
      </c>
      <c r="B2363" s="2">
        <v>44673</v>
      </c>
      <c r="C2363" s="13" t="str">
        <f>TEXT(bbdd_Social_Media_Trends[[#This Row],[Post_Date]],"aaaa-mm")</f>
        <v>2022-04</v>
      </c>
      <c r="D2363" s="1" t="s">
        <v>12</v>
      </c>
      <c r="E2363" s="1" t="s">
        <v>59</v>
      </c>
      <c r="F2363" s="1" t="s">
        <v>41</v>
      </c>
      <c r="G2363" s="1" t="s">
        <v>37</v>
      </c>
      <c r="H2363">
        <v>2142186</v>
      </c>
      <c r="I2363">
        <v>145976</v>
      </c>
      <c r="J2363">
        <v>95970</v>
      </c>
      <c r="K2363">
        <v>8679</v>
      </c>
      <c r="L2363">
        <f>bbdd_Social_Media_Trends[[#This Row],[Likes]]+bbdd_Social_Media_Trends[[#This Row],[Shares]]+bbdd_Social_Media_Trends[[#This Row],[Comments]]</f>
        <v>250625</v>
      </c>
      <c r="M2363">
        <f>bbdd_Social_Media_Trends[[#This Row],[Interactions]]/bbdd_Social_Media_Trends[[#This Row],[Views]]</f>
        <v>0.11699497615986661</v>
      </c>
      <c r="N2363" s="1" t="s">
        <v>22</v>
      </c>
      <c r="O2363" s="4">
        <f t="shared" si="36"/>
        <v>0</v>
      </c>
    </row>
    <row r="2364" spans="1:15">
      <c r="A2364" s="1" t="s">
        <v>2404</v>
      </c>
      <c r="B2364" s="2">
        <v>45112</v>
      </c>
      <c r="C2364" s="13" t="str">
        <f>TEXT(bbdd_Social_Media_Trends[[#This Row],[Post_Date]],"aaaa-mm")</f>
        <v>2023-07</v>
      </c>
      <c r="D2364" s="1" t="s">
        <v>24</v>
      </c>
      <c r="E2364" s="1" t="s">
        <v>57</v>
      </c>
      <c r="F2364" s="1" t="s">
        <v>41</v>
      </c>
      <c r="G2364" s="1" t="s">
        <v>28</v>
      </c>
      <c r="H2364">
        <v>3887527</v>
      </c>
      <c r="I2364">
        <v>400205</v>
      </c>
      <c r="J2364">
        <v>11490</v>
      </c>
      <c r="K2364">
        <v>12108</v>
      </c>
      <c r="L2364">
        <f>bbdd_Social_Media_Trends[[#This Row],[Likes]]+bbdd_Social_Media_Trends[[#This Row],[Shares]]+bbdd_Social_Media_Trends[[#This Row],[Comments]]</f>
        <v>423803</v>
      </c>
      <c r="M2364">
        <f>bbdd_Social_Media_Trends[[#This Row],[Interactions]]/bbdd_Social_Media_Trends[[#This Row],[Views]]</f>
        <v>0.10901609172103499</v>
      </c>
      <c r="N2364" s="1" t="s">
        <v>22</v>
      </c>
      <c r="O2364" s="4">
        <f t="shared" si="36"/>
        <v>0</v>
      </c>
    </row>
    <row r="2365" spans="1:15">
      <c r="A2365" s="1" t="s">
        <v>2405</v>
      </c>
      <c r="B2365" s="2">
        <v>44801</v>
      </c>
      <c r="C2365" s="13" t="str">
        <f>TEXT(bbdd_Social_Media_Trends[[#This Row],[Post_Date]],"aaaa-mm")</f>
        <v>2022-08</v>
      </c>
      <c r="D2365" s="1" t="s">
        <v>18</v>
      </c>
      <c r="E2365" s="1" t="s">
        <v>31</v>
      </c>
      <c r="F2365" s="1" t="s">
        <v>47</v>
      </c>
      <c r="G2365" s="1" t="s">
        <v>50</v>
      </c>
      <c r="H2365">
        <v>3265277</v>
      </c>
      <c r="I2365">
        <v>458051</v>
      </c>
      <c r="J2365">
        <v>29284</v>
      </c>
      <c r="K2365">
        <v>27213</v>
      </c>
      <c r="L2365">
        <f>bbdd_Social_Media_Trends[[#This Row],[Likes]]+bbdd_Social_Media_Trends[[#This Row],[Shares]]+bbdd_Social_Media_Trends[[#This Row],[Comments]]</f>
        <v>514548</v>
      </c>
      <c r="M2365">
        <f>bbdd_Social_Media_Trends[[#This Row],[Interactions]]/bbdd_Social_Media_Trends[[#This Row],[Views]]</f>
        <v>0.15758173043205828</v>
      </c>
      <c r="N2365" s="1" t="s">
        <v>16</v>
      </c>
      <c r="O2365" s="4">
        <f t="shared" si="36"/>
        <v>0</v>
      </c>
    </row>
    <row r="2366" spans="1:15">
      <c r="A2366" s="1" t="s">
        <v>2406</v>
      </c>
      <c r="B2366" s="2">
        <v>45093</v>
      </c>
      <c r="C2366" s="13" t="str">
        <f>TEXT(bbdd_Social_Media_Trends[[#This Row],[Post_Date]],"aaaa-mm")</f>
        <v>2023-06</v>
      </c>
      <c r="D2366" s="1" t="s">
        <v>18</v>
      </c>
      <c r="E2366" s="1" t="s">
        <v>52</v>
      </c>
      <c r="F2366" s="1" t="s">
        <v>14</v>
      </c>
      <c r="G2366" s="1" t="s">
        <v>60</v>
      </c>
      <c r="H2366">
        <v>2468546</v>
      </c>
      <c r="I2366">
        <v>184286</v>
      </c>
      <c r="J2366">
        <v>40314</v>
      </c>
      <c r="K2366">
        <v>40022</v>
      </c>
      <c r="L2366">
        <f>bbdd_Social_Media_Trends[[#This Row],[Likes]]+bbdd_Social_Media_Trends[[#This Row],[Shares]]+bbdd_Social_Media_Trends[[#This Row],[Comments]]</f>
        <v>264622</v>
      </c>
      <c r="M2366">
        <f>bbdd_Social_Media_Trends[[#This Row],[Interactions]]/bbdd_Social_Media_Trends[[#This Row],[Views]]</f>
        <v>0.10719751627071158</v>
      </c>
      <c r="N2366" s="1" t="s">
        <v>22</v>
      </c>
      <c r="O2366" s="4">
        <f t="shared" si="36"/>
        <v>0</v>
      </c>
    </row>
    <row r="2367" spans="1:15">
      <c r="A2367" s="1" t="s">
        <v>2407</v>
      </c>
      <c r="B2367" s="2">
        <v>45024</v>
      </c>
      <c r="C2367" s="13" t="str">
        <f>TEXT(bbdd_Social_Media_Trends[[#This Row],[Post_Date]],"aaaa-mm")</f>
        <v>2023-04</v>
      </c>
      <c r="D2367" s="1" t="s">
        <v>12</v>
      </c>
      <c r="E2367" s="1" t="s">
        <v>52</v>
      </c>
      <c r="F2367" s="1" t="s">
        <v>36</v>
      </c>
      <c r="G2367" s="1" t="s">
        <v>50</v>
      </c>
      <c r="H2367">
        <v>2069657</v>
      </c>
      <c r="I2367">
        <v>384667</v>
      </c>
      <c r="J2367">
        <v>92434</v>
      </c>
      <c r="K2367">
        <v>33853</v>
      </c>
      <c r="L2367">
        <f>bbdd_Social_Media_Trends[[#This Row],[Likes]]+bbdd_Social_Media_Trends[[#This Row],[Shares]]+bbdd_Social_Media_Trends[[#This Row],[Comments]]</f>
        <v>510954</v>
      </c>
      <c r="M2367">
        <f>bbdd_Social_Media_Trends[[#This Row],[Interactions]]/bbdd_Social_Media_Trends[[#This Row],[Views]]</f>
        <v>0.24687858906089269</v>
      </c>
      <c r="N2367" s="1" t="s">
        <v>22</v>
      </c>
      <c r="O2367" s="4">
        <f t="shared" si="36"/>
        <v>0</v>
      </c>
    </row>
    <row r="2368" spans="1:15">
      <c r="A2368" s="1" t="s">
        <v>2408</v>
      </c>
      <c r="B2368" s="2">
        <v>44649</v>
      </c>
      <c r="C2368" s="13" t="str">
        <f>TEXT(bbdd_Social_Media_Trends[[#This Row],[Post_Date]],"aaaa-mm")</f>
        <v>2022-03</v>
      </c>
      <c r="D2368" s="1" t="s">
        <v>27</v>
      </c>
      <c r="E2368" s="1" t="s">
        <v>13</v>
      </c>
      <c r="F2368" s="1" t="s">
        <v>36</v>
      </c>
      <c r="G2368" s="1" t="s">
        <v>28</v>
      </c>
      <c r="H2368">
        <v>4289977</v>
      </c>
      <c r="I2368">
        <v>96645</v>
      </c>
      <c r="J2368">
        <v>89277</v>
      </c>
      <c r="K2368">
        <v>22760</v>
      </c>
      <c r="L2368">
        <f>bbdd_Social_Media_Trends[[#This Row],[Likes]]+bbdd_Social_Media_Trends[[#This Row],[Shares]]+bbdd_Social_Media_Trends[[#This Row],[Comments]]</f>
        <v>208682</v>
      </c>
      <c r="M2368">
        <f>bbdd_Social_Media_Trends[[#This Row],[Interactions]]/bbdd_Social_Media_Trends[[#This Row],[Views]]</f>
        <v>4.8644083639609259E-2</v>
      </c>
      <c r="N2368" s="1" t="s">
        <v>29</v>
      </c>
      <c r="O2368" s="4">
        <f t="shared" si="36"/>
        <v>0</v>
      </c>
    </row>
    <row r="2369" spans="1:15">
      <c r="A2369" s="1" t="s">
        <v>2409</v>
      </c>
      <c r="B2369" s="2">
        <v>45067</v>
      </c>
      <c r="C2369" s="13" t="str">
        <f>TEXT(bbdd_Social_Media_Trends[[#This Row],[Post_Date]],"aaaa-mm")</f>
        <v>2023-05</v>
      </c>
      <c r="D2369" s="1" t="s">
        <v>27</v>
      </c>
      <c r="E2369" s="1" t="s">
        <v>35</v>
      </c>
      <c r="F2369" s="1" t="s">
        <v>41</v>
      </c>
      <c r="G2369" s="1" t="s">
        <v>37</v>
      </c>
      <c r="H2369">
        <v>274569</v>
      </c>
      <c r="I2369">
        <v>84850</v>
      </c>
      <c r="J2369">
        <v>78663</v>
      </c>
      <c r="K2369">
        <v>22317</v>
      </c>
      <c r="L2369">
        <f>bbdd_Social_Media_Trends[[#This Row],[Likes]]+bbdd_Social_Media_Trends[[#This Row],[Shares]]+bbdd_Social_Media_Trends[[#This Row],[Comments]]</f>
        <v>185830</v>
      </c>
      <c r="M2369">
        <f>bbdd_Social_Media_Trends[[#This Row],[Interactions]]/bbdd_Social_Media_Trends[[#This Row],[Views]]</f>
        <v>0.67680619443564272</v>
      </c>
      <c r="N2369" s="1" t="s">
        <v>29</v>
      </c>
      <c r="O2369" s="4">
        <f t="shared" si="36"/>
        <v>0</v>
      </c>
    </row>
    <row r="2370" spans="1:15">
      <c r="A2370" s="1" t="s">
        <v>2410</v>
      </c>
      <c r="B2370" s="2">
        <v>45007</v>
      </c>
      <c r="C2370" s="13" t="str">
        <f>TEXT(bbdd_Social_Media_Trends[[#This Row],[Post_Date]],"aaaa-mm")</f>
        <v>2023-03</v>
      </c>
      <c r="D2370" s="1" t="s">
        <v>18</v>
      </c>
      <c r="E2370" s="1" t="s">
        <v>49</v>
      </c>
      <c r="F2370" s="1" t="s">
        <v>14</v>
      </c>
      <c r="G2370" s="1" t="s">
        <v>37</v>
      </c>
      <c r="H2370">
        <v>4530657</v>
      </c>
      <c r="I2370">
        <v>343884</v>
      </c>
      <c r="J2370">
        <v>23584</v>
      </c>
      <c r="K2370">
        <v>33459</v>
      </c>
      <c r="L2370">
        <f>bbdd_Social_Media_Trends[[#This Row],[Likes]]+bbdd_Social_Media_Trends[[#This Row],[Shares]]+bbdd_Social_Media_Trends[[#This Row],[Comments]]</f>
        <v>400927</v>
      </c>
      <c r="M2370">
        <f>bbdd_Social_Media_Trends[[#This Row],[Interactions]]/bbdd_Social_Media_Trends[[#This Row],[Views]]</f>
        <v>8.8492022238717258E-2</v>
      </c>
      <c r="N2370" s="1" t="s">
        <v>29</v>
      </c>
      <c r="O2370" s="4">
        <f t="shared" ref="O2370:O2433" si="37">IF(ISERROR(VLOOKUP(A2370,A2371:A7368,1,FALSE)),0, 1)</f>
        <v>0</v>
      </c>
    </row>
    <row r="2371" spans="1:15">
      <c r="A2371" s="1" t="s">
        <v>2411</v>
      </c>
      <c r="B2371" s="2">
        <v>44780</v>
      </c>
      <c r="C2371" s="13" t="str">
        <f>TEXT(bbdd_Social_Media_Trends[[#This Row],[Post_Date]],"aaaa-mm")</f>
        <v>2022-08</v>
      </c>
      <c r="D2371" s="1" t="s">
        <v>12</v>
      </c>
      <c r="E2371" s="1" t="s">
        <v>19</v>
      </c>
      <c r="F2371" s="1" t="s">
        <v>36</v>
      </c>
      <c r="G2371" s="1" t="s">
        <v>15</v>
      </c>
      <c r="H2371">
        <v>784735</v>
      </c>
      <c r="I2371">
        <v>222216</v>
      </c>
      <c r="J2371">
        <v>18478</v>
      </c>
      <c r="K2371">
        <v>15303</v>
      </c>
      <c r="L2371">
        <f>bbdd_Social_Media_Trends[[#This Row],[Likes]]+bbdd_Social_Media_Trends[[#This Row],[Shares]]+bbdd_Social_Media_Trends[[#This Row],[Comments]]</f>
        <v>255997</v>
      </c>
      <c r="M2371">
        <f>bbdd_Social_Media_Trends[[#This Row],[Interactions]]/bbdd_Social_Media_Trends[[#This Row],[Views]]</f>
        <v>0.32622095357031355</v>
      </c>
      <c r="N2371" s="1" t="s">
        <v>16</v>
      </c>
      <c r="O2371" s="4">
        <f t="shared" si="37"/>
        <v>0</v>
      </c>
    </row>
    <row r="2372" spans="1:15">
      <c r="A2372" s="1" t="s">
        <v>2412</v>
      </c>
      <c r="B2372" s="2">
        <v>45151</v>
      </c>
      <c r="C2372" s="13" t="str">
        <f>TEXT(bbdd_Social_Media_Trends[[#This Row],[Post_Date]],"aaaa-mm")</f>
        <v>2023-08</v>
      </c>
      <c r="D2372" s="1" t="s">
        <v>12</v>
      </c>
      <c r="E2372" s="1" t="s">
        <v>39</v>
      </c>
      <c r="F2372" s="1" t="s">
        <v>14</v>
      </c>
      <c r="G2372" s="1" t="s">
        <v>28</v>
      </c>
      <c r="H2372">
        <v>3640704</v>
      </c>
      <c r="I2372">
        <v>122275</v>
      </c>
      <c r="J2372">
        <v>69449</v>
      </c>
      <c r="K2372">
        <v>39348</v>
      </c>
      <c r="L2372">
        <f>bbdd_Social_Media_Trends[[#This Row],[Likes]]+bbdd_Social_Media_Trends[[#This Row],[Shares]]+bbdd_Social_Media_Trends[[#This Row],[Comments]]</f>
        <v>231072</v>
      </c>
      <c r="M2372">
        <f>bbdd_Social_Media_Trends[[#This Row],[Interactions]]/bbdd_Social_Media_Trends[[#This Row],[Views]]</f>
        <v>6.3469043349857604E-2</v>
      </c>
      <c r="N2372" s="1" t="s">
        <v>29</v>
      </c>
      <c r="O2372" s="4">
        <f t="shared" si="37"/>
        <v>0</v>
      </c>
    </row>
    <row r="2373" spans="1:15">
      <c r="A2373" s="1" t="s">
        <v>2413</v>
      </c>
      <c r="B2373" s="2">
        <v>44652</v>
      </c>
      <c r="C2373" s="13" t="str">
        <f>TEXT(bbdd_Social_Media_Trends[[#This Row],[Post_Date]],"aaaa-mm")</f>
        <v>2022-04</v>
      </c>
      <c r="D2373" s="1" t="s">
        <v>24</v>
      </c>
      <c r="E2373" s="1" t="s">
        <v>59</v>
      </c>
      <c r="F2373" s="1" t="s">
        <v>36</v>
      </c>
      <c r="G2373" s="1" t="s">
        <v>50</v>
      </c>
      <c r="H2373">
        <v>4201548</v>
      </c>
      <c r="I2373">
        <v>235903</v>
      </c>
      <c r="J2373">
        <v>65461</v>
      </c>
      <c r="K2373">
        <v>45899</v>
      </c>
      <c r="L2373">
        <f>bbdd_Social_Media_Trends[[#This Row],[Likes]]+bbdd_Social_Media_Trends[[#This Row],[Shares]]+bbdd_Social_Media_Trends[[#This Row],[Comments]]</f>
        <v>347263</v>
      </c>
      <c r="M2373">
        <f>bbdd_Social_Media_Trends[[#This Row],[Interactions]]/bbdd_Social_Media_Trends[[#This Row],[Views]]</f>
        <v>8.2651203794411016E-2</v>
      </c>
      <c r="N2373" s="1" t="s">
        <v>29</v>
      </c>
      <c r="O2373" s="4">
        <f t="shared" si="37"/>
        <v>0</v>
      </c>
    </row>
    <row r="2374" spans="1:15">
      <c r="A2374" s="1" t="s">
        <v>2414</v>
      </c>
      <c r="B2374" s="2">
        <v>44812</v>
      </c>
      <c r="C2374" s="13" t="str">
        <f>TEXT(bbdd_Social_Media_Trends[[#This Row],[Post_Date]],"aaaa-mm")</f>
        <v>2022-09</v>
      </c>
      <c r="D2374" s="1" t="s">
        <v>18</v>
      </c>
      <c r="E2374" s="1" t="s">
        <v>49</v>
      </c>
      <c r="F2374" s="1" t="s">
        <v>47</v>
      </c>
      <c r="G2374" s="1" t="s">
        <v>15</v>
      </c>
      <c r="H2374">
        <v>2674421</v>
      </c>
      <c r="I2374">
        <v>365369</v>
      </c>
      <c r="J2374">
        <v>78273</v>
      </c>
      <c r="K2374">
        <v>45815</v>
      </c>
      <c r="L2374">
        <f>bbdd_Social_Media_Trends[[#This Row],[Likes]]+bbdd_Social_Media_Trends[[#This Row],[Shares]]+bbdd_Social_Media_Trends[[#This Row],[Comments]]</f>
        <v>489457</v>
      </c>
      <c r="M2374">
        <f>bbdd_Social_Media_Trends[[#This Row],[Interactions]]/bbdd_Social_Media_Trends[[#This Row],[Views]]</f>
        <v>0.18301419260467966</v>
      </c>
      <c r="N2374" s="1" t="s">
        <v>16</v>
      </c>
      <c r="O2374" s="4">
        <f t="shared" si="37"/>
        <v>0</v>
      </c>
    </row>
    <row r="2375" spans="1:15">
      <c r="A2375" s="1" t="s">
        <v>2415</v>
      </c>
      <c r="B2375" s="2">
        <v>45081</v>
      </c>
      <c r="C2375" s="13" t="str">
        <f>TEXT(bbdd_Social_Media_Trends[[#This Row],[Post_Date]],"aaaa-mm")</f>
        <v>2023-06</v>
      </c>
      <c r="D2375" s="1" t="s">
        <v>24</v>
      </c>
      <c r="E2375" s="1" t="s">
        <v>52</v>
      </c>
      <c r="F2375" s="1" t="s">
        <v>32</v>
      </c>
      <c r="G2375" s="1" t="s">
        <v>60</v>
      </c>
      <c r="H2375">
        <v>2944740</v>
      </c>
      <c r="I2375">
        <v>49038</v>
      </c>
      <c r="J2375">
        <v>74344</v>
      </c>
      <c r="K2375">
        <v>44081</v>
      </c>
      <c r="L2375">
        <f>bbdd_Social_Media_Trends[[#This Row],[Likes]]+bbdd_Social_Media_Trends[[#This Row],[Shares]]+bbdd_Social_Media_Trends[[#This Row],[Comments]]</f>
        <v>167463</v>
      </c>
      <c r="M2375">
        <f>bbdd_Social_Media_Trends[[#This Row],[Interactions]]/bbdd_Social_Media_Trends[[#This Row],[Views]]</f>
        <v>5.686851810346584E-2</v>
      </c>
      <c r="N2375" s="1" t="s">
        <v>16</v>
      </c>
      <c r="O2375" s="4">
        <f t="shared" si="37"/>
        <v>0</v>
      </c>
    </row>
    <row r="2376" spans="1:15">
      <c r="A2376" s="1" t="s">
        <v>2416</v>
      </c>
      <c r="B2376" s="2">
        <v>44841</v>
      </c>
      <c r="C2376" s="13" t="str">
        <f>TEXT(bbdd_Social_Media_Trends[[#This Row],[Post_Date]],"aaaa-mm")</f>
        <v>2022-10</v>
      </c>
      <c r="D2376" s="1" t="s">
        <v>27</v>
      </c>
      <c r="E2376" s="1" t="s">
        <v>52</v>
      </c>
      <c r="F2376" s="1" t="s">
        <v>41</v>
      </c>
      <c r="G2376" s="1" t="s">
        <v>28</v>
      </c>
      <c r="H2376">
        <v>1417380</v>
      </c>
      <c r="I2376">
        <v>466880</v>
      </c>
      <c r="J2376">
        <v>27498</v>
      </c>
      <c r="K2376">
        <v>31415</v>
      </c>
      <c r="L2376">
        <f>bbdd_Social_Media_Trends[[#This Row],[Likes]]+bbdd_Social_Media_Trends[[#This Row],[Shares]]+bbdd_Social_Media_Trends[[#This Row],[Comments]]</f>
        <v>525793</v>
      </c>
      <c r="M2376">
        <f>bbdd_Social_Media_Trends[[#This Row],[Interactions]]/bbdd_Social_Media_Trends[[#This Row],[Views]]</f>
        <v>0.37096121012008071</v>
      </c>
      <c r="N2376" s="1" t="s">
        <v>16</v>
      </c>
      <c r="O2376" s="4">
        <f t="shared" si="37"/>
        <v>0</v>
      </c>
    </row>
    <row r="2377" spans="1:15">
      <c r="A2377" s="1" t="s">
        <v>2417</v>
      </c>
      <c r="B2377" s="2">
        <v>44971</v>
      </c>
      <c r="C2377" s="13" t="str">
        <f>TEXT(bbdd_Social_Media_Trends[[#This Row],[Post_Date]],"aaaa-mm")</f>
        <v>2023-02</v>
      </c>
      <c r="D2377" s="1" t="s">
        <v>24</v>
      </c>
      <c r="E2377" s="1" t="s">
        <v>13</v>
      </c>
      <c r="F2377" s="1" t="s">
        <v>36</v>
      </c>
      <c r="G2377" s="1" t="s">
        <v>50</v>
      </c>
      <c r="H2377">
        <v>3439140</v>
      </c>
      <c r="I2377">
        <v>412155</v>
      </c>
      <c r="J2377">
        <v>15138</v>
      </c>
      <c r="K2377">
        <v>23614</v>
      </c>
      <c r="L2377">
        <f>bbdd_Social_Media_Trends[[#This Row],[Likes]]+bbdd_Social_Media_Trends[[#This Row],[Shares]]+bbdd_Social_Media_Trends[[#This Row],[Comments]]</f>
        <v>450907</v>
      </c>
      <c r="M2377">
        <f>bbdd_Social_Media_Trends[[#This Row],[Interactions]]/bbdd_Social_Media_Trends[[#This Row],[Views]]</f>
        <v>0.13111039387753914</v>
      </c>
      <c r="N2377" s="1" t="s">
        <v>29</v>
      </c>
      <c r="O2377" s="4">
        <f t="shared" si="37"/>
        <v>0</v>
      </c>
    </row>
    <row r="2378" spans="1:15">
      <c r="A2378" s="1" t="s">
        <v>2418</v>
      </c>
      <c r="B2378" s="2">
        <v>44983</v>
      </c>
      <c r="C2378" s="13" t="str">
        <f>TEXT(bbdd_Social_Media_Trends[[#This Row],[Post_Date]],"aaaa-mm")</f>
        <v>2023-02</v>
      </c>
      <c r="D2378" s="1" t="s">
        <v>12</v>
      </c>
      <c r="E2378" s="1" t="s">
        <v>39</v>
      </c>
      <c r="F2378" s="1" t="s">
        <v>41</v>
      </c>
      <c r="G2378" s="1" t="s">
        <v>37</v>
      </c>
      <c r="H2378">
        <v>1673508</v>
      </c>
      <c r="I2378">
        <v>79020</v>
      </c>
      <c r="J2378">
        <v>91806</v>
      </c>
      <c r="K2378">
        <v>20155</v>
      </c>
      <c r="L2378">
        <f>bbdd_Social_Media_Trends[[#This Row],[Likes]]+bbdd_Social_Media_Trends[[#This Row],[Shares]]+bbdd_Social_Media_Trends[[#This Row],[Comments]]</f>
        <v>190981</v>
      </c>
      <c r="M2378">
        <f>bbdd_Social_Media_Trends[[#This Row],[Interactions]]/bbdd_Social_Media_Trends[[#This Row],[Views]]</f>
        <v>0.11412015956900116</v>
      </c>
      <c r="N2378" s="1" t="s">
        <v>16</v>
      </c>
      <c r="O2378" s="4">
        <f t="shared" si="37"/>
        <v>0</v>
      </c>
    </row>
    <row r="2379" spans="1:15">
      <c r="A2379" s="1" t="s">
        <v>2419</v>
      </c>
      <c r="B2379" s="2">
        <v>44981</v>
      </c>
      <c r="C2379" s="13" t="str">
        <f>TEXT(bbdd_Social_Media_Trends[[#This Row],[Post_Date]],"aaaa-mm")</f>
        <v>2023-02</v>
      </c>
      <c r="D2379" s="1" t="s">
        <v>24</v>
      </c>
      <c r="E2379" s="1" t="s">
        <v>39</v>
      </c>
      <c r="F2379" s="1" t="s">
        <v>14</v>
      </c>
      <c r="G2379" s="1" t="s">
        <v>28</v>
      </c>
      <c r="H2379">
        <v>1053561</v>
      </c>
      <c r="I2379">
        <v>469326</v>
      </c>
      <c r="J2379">
        <v>72822</v>
      </c>
      <c r="K2379">
        <v>39659</v>
      </c>
      <c r="L2379">
        <f>bbdd_Social_Media_Trends[[#This Row],[Likes]]+bbdd_Social_Media_Trends[[#This Row],[Shares]]+bbdd_Social_Media_Trends[[#This Row],[Comments]]</f>
        <v>581807</v>
      </c>
      <c r="M2379">
        <f>bbdd_Social_Media_Trends[[#This Row],[Interactions]]/bbdd_Social_Media_Trends[[#This Row],[Views]]</f>
        <v>0.55222905935204514</v>
      </c>
      <c r="N2379" s="1" t="s">
        <v>29</v>
      </c>
      <c r="O2379" s="4">
        <f t="shared" si="37"/>
        <v>0</v>
      </c>
    </row>
    <row r="2380" spans="1:15">
      <c r="A2380" s="1" t="s">
        <v>2420</v>
      </c>
      <c r="B2380" s="2">
        <v>44948</v>
      </c>
      <c r="C2380" s="13" t="str">
        <f>TEXT(bbdd_Social_Media_Trends[[#This Row],[Post_Date]],"aaaa-mm")</f>
        <v>2023-01</v>
      </c>
      <c r="D2380" s="1" t="s">
        <v>24</v>
      </c>
      <c r="E2380" s="1" t="s">
        <v>35</v>
      </c>
      <c r="F2380" s="1" t="s">
        <v>47</v>
      </c>
      <c r="G2380" s="1" t="s">
        <v>60</v>
      </c>
      <c r="H2380">
        <v>2030811</v>
      </c>
      <c r="I2380">
        <v>448529</v>
      </c>
      <c r="J2380">
        <v>13583</v>
      </c>
      <c r="K2380">
        <v>24483</v>
      </c>
      <c r="L2380">
        <f>bbdd_Social_Media_Trends[[#This Row],[Likes]]+bbdd_Social_Media_Trends[[#This Row],[Shares]]+bbdd_Social_Media_Trends[[#This Row],[Comments]]</f>
        <v>486595</v>
      </c>
      <c r="M2380">
        <f>bbdd_Social_Media_Trends[[#This Row],[Interactions]]/bbdd_Social_Media_Trends[[#This Row],[Views]]</f>
        <v>0.2396062459775922</v>
      </c>
      <c r="N2380" s="1" t="s">
        <v>22</v>
      </c>
      <c r="O2380" s="4">
        <f t="shared" si="37"/>
        <v>0</v>
      </c>
    </row>
    <row r="2381" spans="1:15">
      <c r="A2381" s="1" t="s">
        <v>2421</v>
      </c>
      <c r="B2381" s="2">
        <v>44932</v>
      </c>
      <c r="C2381" s="13" t="str">
        <f>TEXT(bbdd_Social_Media_Trends[[#This Row],[Post_Date]],"aaaa-mm")</f>
        <v>2023-01</v>
      </c>
      <c r="D2381" s="1" t="s">
        <v>24</v>
      </c>
      <c r="E2381" s="1" t="s">
        <v>59</v>
      </c>
      <c r="F2381" s="1" t="s">
        <v>36</v>
      </c>
      <c r="G2381" s="1" t="s">
        <v>15</v>
      </c>
      <c r="H2381">
        <v>4210620</v>
      </c>
      <c r="I2381">
        <v>188460</v>
      </c>
      <c r="J2381">
        <v>2003</v>
      </c>
      <c r="K2381">
        <v>44118</v>
      </c>
      <c r="L2381">
        <f>bbdd_Social_Media_Trends[[#This Row],[Likes]]+bbdd_Social_Media_Trends[[#This Row],[Shares]]+bbdd_Social_Media_Trends[[#This Row],[Comments]]</f>
        <v>234581</v>
      </c>
      <c r="M2381">
        <f>bbdd_Social_Media_Trends[[#This Row],[Interactions]]/bbdd_Social_Media_Trends[[#This Row],[Views]]</f>
        <v>5.5711747913608924E-2</v>
      </c>
      <c r="N2381" s="1" t="s">
        <v>22</v>
      </c>
      <c r="O2381" s="4">
        <f t="shared" si="37"/>
        <v>0</v>
      </c>
    </row>
    <row r="2382" spans="1:15">
      <c r="A2382" s="1" t="s">
        <v>2422</v>
      </c>
      <c r="B2382" s="2">
        <v>45008</v>
      </c>
      <c r="C2382" s="13" t="str">
        <f>TEXT(bbdd_Social_Media_Trends[[#This Row],[Post_Date]],"aaaa-mm")</f>
        <v>2023-03</v>
      </c>
      <c r="D2382" s="1" t="s">
        <v>12</v>
      </c>
      <c r="E2382" s="1" t="s">
        <v>19</v>
      </c>
      <c r="F2382" s="1" t="s">
        <v>32</v>
      </c>
      <c r="G2382" s="1" t="s">
        <v>44</v>
      </c>
      <c r="H2382">
        <v>2449143</v>
      </c>
      <c r="I2382">
        <v>142284</v>
      </c>
      <c r="J2382">
        <v>86663</v>
      </c>
      <c r="K2382">
        <v>26545</v>
      </c>
      <c r="L2382">
        <f>bbdd_Social_Media_Trends[[#This Row],[Likes]]+bbdd_Social_Media_Trends[[#This Row],[Shares]]+bbdd_Social_Media_Trends[[#This Row],[Comments]]</f>
        <v>255492</v>
      </c>
      <c r="M2382">
        <f>bbdd_Social_Media_Trends[[#This Row],[Interactions]]/bbdd_Social_Media_Trends[[#This Row],[Views]]</f>
        <v>0.10431893931877395</v>
      </c>
      <c r="N2382" s="1" t="s">
        <v>16</v>
      </c>
      <c r="O2382" s="4">
        <f t="shared" si="37"/>
        <v>0</v>
      </c>
    </row>
    <row r="2383" spans="1:15">
      <c r="A2383" s="1" t="s">
        <v>2423</v>
      </c>
      <c r="B2383" s="2">
        <v>45288</v>
      </c>
      <c r="C2383" s="13" t="str">
        <f>TEXT(bbdd_Social_Media_Trends[[#This Row],[Post_Date]],"aaaa-mm")</f>
        <v>2023-12</v>
      </c>
      <c r="D2383" s="1" t="s">
        <v>27</v>
      </c>
      <c r="E2383" s="1" t="s">
        <v>59</v>
      </c>
      <c r="F2383" s="1" t="s">
        <v>41</v>
      </c>
      <c r="G2383" s="1" t="s">
        <v>15</v>
      </c>
      <c r="H2383">
        <v>1530621</v>
      </c>
      <c r="I2383">
        <v>127327</v>
      </c>
      <c r="J2383">
        <v>89084</v>
      </c>
      <c r="K2383">
        <v>33491</v>
      </c>
      <c r="L2383">
        <f>bbdd_Social_Media_Trends[[#This Row],[Likes]]+bbdd_Social_Media_Trends[[#This Row],[Shares]]+bbdd_Social_Media_Trends[[#This Row],[Comments]]</f>
        <v>249902</v>
      </c>
      <c r="M2383">
        <f>bbdd_Social_Media_Trends[[#This Row],[Interactions]]/bbdd_Social_Media_Trends[[#This Row],[Views]]</f>
        <v>0.16326837277157441</v>
      </c>
      <c r="N2383" s="1" t="s">
        <v>29</v>
      </c>
      <c r="O2383" s="4">
        <f t="shared" si="37"/>
        <v>0</v>
      </c>
    </row>
    <row r="2384" spans="1:15">
      <c r="A2384" s="1" t="s">
        <v>2424</v>
      </c>
      <c r="B2384" s="2">
        <v>45221</v>
      </c>
      <c r="C2384" s="13" t="str">
        <f>TEXT(bbdd_Social_Media_Trends[[#This Row],[Post_Date]],"aaaa-mm")</f>
        <v>2023-10</v>
      </c>
      <c r="D2384" s="1" t="s">
        <v>18</v>
      </c>
      <c r="E2384" s="1" t="s">
        <v>13</v>
      </c>
      <c r="F2384" s="1" t="s">
        <v>36</v>
      </c>
      <c r="G2384" s="1" t="s">
        <v>37</v>
      </c>
      <c r="H2384">
        <v>4848430</v>
      </c>
      <c r="I2384">
        <v>366691</v>
      </c>
      <c r="J2384">
        <v>47997</v>
      </c>
      <c r="K2384">
        <v>35753</v>
      </c>
      <c r="L2384">
        <f>bbdd_Social_Media_Trends[[#This Row],[Likes]]+bbdd_Social_Media_Trends[[#This Row],[Shares]]+bbdd_Social_Media_Trends[[#This Row],[Comments]]</f>
        <v>450441</v>
      </c>
      <c r="M2384">
        <f>bbdd_Social_Media_Trends[[#This Row],[Interactions]]/bbdd_Social_Media_Trends[[#This Row],[Views]]</f>
        <v>9.2904507232238059E-2</v>
      </c>
      <c r="N2384" s="1" t="s">
        <v>29</v>
      </c>
      <c r="O2384" s="4">
        <f t="shared" si="37"/>
        <v>0</v>
      </c>
    </row>
    <row r="2385" spans="1:15">
      <c r="A2385" s="1" t="s">
        <v>2425</v>
      </c>
      <c r="B2385" s="2">
        <v>45203</v>
      </c>
      <c r="C2385" s="13" t="str">
        <f>TEXT(bbdd_Social_Media_Trends[[#This Row],[Post_Date]],"aaaa-mm")</f>
        <v>2023-10</v>
      </c>
      <c r="D2385" s="1" t="s">
        <v>27</v>
      </c>
      <c r="E2385" s="1" t="s">
        <v>13</v>
      </c>
      <c r="F2385" s="1" t="s">
        <v>14</v>
      </c>
      <c r="G2385" s="1" t="s">
        <v>21</v>
      </c>
      <c r="H2385">
        <v>4303440</v>
      </c>
      <c r="I2385">
        <v>2761</v>
      </c>
      <c r="J2385">
        <v>98789</v>
      </c>
      <c r="K2385">
        <v>28154</v>
      </c>
      <c r="L2385">
        <f>bbdd_Social_Media_Trends[[#This Row],[Likes]]+bbdd_Social_Media_Trends[[#This Row],[Shares]]+bbdd_Social_Media_Trends[[#This Row],[Comments]]</f>
        <v>129704</v>
      </c>
      <c r="M2385">
        <f>bbdd_Social_Media_Trends[[#This Row],[Interactions]]/bbdd_Social_Media_Trends[[#This Row],[Views]]</f>
        <v>3.0139609242838289E-2</v>
      </c>
      <c r="N2385" s="1" t="s">
        <v>16</v>
      </c>
      <c r="O2385" s="4">
        <f t="shared" si="37"/>
        <v>0</v>
      </c>
    </row>
    <row r="2386" spans="1:15">
      <c r="A2386" s="1" t="s">
        <v>2426</v>
      </c>
      <c r="B2386" s="2">
        <v>44609</v>
      </c>
      <c r="C2386" s="13" t="str">
        <f>TEXT(bbdd_Social_Media_Trends[[#This Row],[Post_Date]],"aaaa-mm")</f>
        <v>2022-02</v>
      </c>
      <c r="D2386" s="1" t="s">
        <v>27</v>
      </c>
      <c r="E2386" s="1" t="s">
        <v>39</v>
      </c>
      <c r="F2386" s="1" t="s">
        <v>36</v>
      </c>
      <c r="G2386" s="1" t="s">
        <v>25</v>
      </c>
      <c r="H2386">
        <v>1334444</v>
      </c>
      <c r="I2386">
        <v>480156</v>
      </c>
      <c r="J2386">
        <v>75315</v>
      </c>
      <c r="K2386">
        <v>4080</v>
      </c>
      <c r="L2386">
        <f>bbdd_Social_Media_Trends[[#This Row],[Likes]]+bbdd_Social_Media_Trends[[#This Row],[Shares]]+bbdd_Social_Media_Trends[[#This Row],[Comments]]</f>
        <v>559551</v>
      </c>
      <c r="M2386">
        <f>bbdd_Social_Media_Trends[[#This Row],[Interactions]]/bbdd_Social_Media_Trends[[#This Row],[Views]]</f>
        <v>0.41931396147009542</v>
      </c>
      <c r="N2386" s="1" t="s">
        <v>16</v>
      </c>
      <c r="O2386" s="4">
        <f t="shared" si="37"/>
        <v>0</v>
      </c>
    </row>
    <row r="2387" spans="1:15">
      <c r="A2387" s="1" t="s">
        <v>2427</v>
      </c>
      <c r="B2387" s="2">
        <v>44735</v>
      </c>
      <c r="C2387" s="13" t="str">
        <f>TEXT(bbdd_Social_Media_Trends[[#This Row],[Post_Date]],"aaaa-mm")</f>
        <v>2022-06</v>
      </c>
      <c r="D2387" s="1" t="s">
        <v>24</v>
      </c>
      <c r="E2387" s="1" t="s">
        <v>13</v>
      </c>
      <c r="F2387" s="1" t="s">
        <v>32</v>
      </c>
      <c r="G2387" s="1" t="s">
        <v>25</v>
      </c>
      <c r="H2387">
        <v>4476612</v>
      </c>
      <c r="I2387">
        <v>393831</v>
      </c>
      <c r="J2387">
        <v>51315</v>
      </c>
      <c r="K2387">
        <v>38941</v>
      </c>
      <c r="L2387">
        <f>bbdd_Social_Media_Trends[[#This Row],[Likes]]+bbdd_Social_Media_Trends[[#This Row],[Shares]]+bbdd_Social_Media_Trends[[#This Row],[Comments]]</f>
        <v>484087</v>
      </c>
      <c r="M2387">
        <f>bbdd_Social_Media_Trends[[#This Row],[Interactions]]/bbdd_Social_Media_Trends[[#This Row],[Views]]</f>
        <v>0.10813691246862582</v>
      </c>
      <c r="N2387" s="1" t="s">
        <v>22</v>
      </c>
      <c r="O2387" s="4">
        <f t="shared" si="37"/>
        <v>0</v>
      </c>
    </row>
    <row r="2388" spans="1:15">
      <c r="A2388" s="1" t="s">
        <v>2428</v>
      </c>
      <c r="B2388" s="2">
        <v>44620</v>
      </c>
      <c r="C2388" s="13" t="str">
        <f>TEXT(bbdd_Social_Media_Trends[[#This Row],[Post_Date]],"aaaa-mm")</f>
        <v>2022-02</v>
      </c>
      <c r="D2388" s="1" t="s">
        <v>24</v>
      </c>
      <c r="E2388" s="1" t="s">
        <v>46</v>
      </c>
      <c r="F2388" s="1" t="s">
        <v>41</v>
      </c>
      <c r="G2388" s="1" t="s">
        <v>21</v>
      </c>
      <c r="H2388">
        <v>175519</v>
      </c>
      <c r="I2388">
        <v>468536</v>
      </c>
      <c r="J2388">
        <v>73583</v>
      </c>
      <c r="K2388">
        <v>28742</v>
      </c>
      <c r="L2388">
        <f>bbdd_Social_Media_Trends[[#This Row],[Likes]]+bbdd_Social_Media_Trends[[#This Row],[Shares]]+bbdd_Social_Media_Trends[[#This Row],[Comments]]</f>
        <v>570861</v>
      </c>
      <c r="M2388">
        <f>bbdd_Social_Media_Trends[[#This Row],[Interactions]]/bbdd_Social_Media_Trends[[#This Row],[Views]]</f>
        <v>3.2524171172351712</v>
      </c>
      <c r="N2388" s="1" t="s">
        <v>16</v>
      </c>
      <c r="O2388" s="4">
        <f t="shared" si="37"/>
        <v>0</v>
      </c>
    </row>
    <row r="2389" spans="1:15">
      <c r="A2389" s="1" t="s">
        <v>2429</v>
      </c>
      <c r="B2389" s="2">
        <v>45147</v>
      </c>
      <c r="C2389" s="13" t="str">
        <f>TEXT(bbdd_Social_Media_Trends[[#This Row],[Post_Date]],"aaaa-mm")</f>
        <v>2023-08</v>
      </c>
      <c r="D2389" s="1" t="s">
        <v>12</v>
      </c>
      <c r="E2389" s="1" t="s">
        <v>57</v>
      </c>
      <c r="F2389" s="1" t="s">
        <v>47</v>
      </c>
      <c r="G2389" s="1" t="s">
        <v>15</v>
      </c>
      <c r="H2389">
        <v>2101312</v>
      </c>
      <c r="I2389">
        <v>299542</v>
      </c>
      <c r="J2389">
        <v>6451</v>
      </c>
      <c r="K2389">
        <v>23831</v>
      </c>
      <c r="L2389">
        <f>bbdd_Social_Media_Trends[[#This Row],[Likes]]+bbdd_Social_Media_Trends[[#This Row],[Shares]]+bbdd_Social_Media_Trends[[#This Row],[Comments]]</f>
        <v>329824</v>
      </c>
      <c r="M2389">
        <f>bbdd_Social_Media_Trends[[#This Row],[Interactions]]/bbdd_Social_Media_Trends[[#This Row],[Views]]</f>
        <v>0.1569609843754759</v>
      </c>
      <c r="N2389" s="1" t="s">
        <v>29</v>
      </c>
      <c r="O2389" s="4">
        <f t="shared" si="37"/>
        <v>0</v>
      </c>
    </row>
    <row r="2390" spans="1:15">
      <c r="A2390" s="1" t="s">
        <v>2430</v>
      </c>
      <c r="B2390" s="2">
        <v>45126</v>
      </c>
      <c r="C2390" s="13" t="str">
        <f>TEXT(bbdd_Social_Media_Trends[[#This Row],[Post_Date]],"aaaa-mm")</f>
        <v>2023-07</v>
      </c>
      <c r="D2390" s="1" t="s">
        <v>18</v>
      </c>
      <c r="E2390" s="1" t="s">
        <v>46</v>
      </c>
      <c r="F2390" s="1" t="s">
        <v>47</v>
      </c>
      <c r="G2390" s="1" t="s">
        <v>50</v>
      </c>
      <c r="H2390">
        <v>203200</v>
      </c>
      <c r="I2390">
        <v>218590</v>
      </c>
      <c r="J2390">
        <v>72764</v>
      </c>
      <c r="K2390">
        <v>34315</v>
      </c>
      <c r="L2390">
        <f>bbdd_Social_Media_Trends[[#This Row],[Likes]]+bbdd_Social_Media_Trends[[#This Row],[Shares]]+bbdd_Social_Media_Trends[[#This Row],[Comments]]</f>
        <v>325669</v>
      </c>
      <c r="M2390">
        <f>bbdd_Social_Media_Trends[[#This Row],[Interactions]]/bbdd_Social_Media_Trends[[#This Row],[Views]]</f>
        <v>1.6027017716535432</v>
      </c>
      <c r="N2390" s="1" t="s">
        <v>29</v>
      </c>
      <c r="O2390" s="4">
        <f t="shared" si="37"/>
        <v>0</v>
      </c>
    </row>
    <row r="2391" spans="1:15">
      <c r="A2391" s="1" t="s">
        <v>2431</v>
      </c>
      <c r="B2391" s="2">
        <v>44585</v>
      </c>
      <c r="C2391" s="13" t="str">
        <f>TEXT(bbdd_Social_Media_Trends[[#This Row],[Post_Date]],"aaaa-mm")</f>
        <v>2022-01</v>
      </c>
      <c r="D2391" s="1" t="s">
        <v>12</v>
      </c>
      <c r="E2391" s="1" t="s">
        <v>13</v>
      </c>
      <c r="F2391" s="1" t="s">
        <v>41</v>
      </c>
      <c r="G2391" s="1" t="s">
        <v>60</v>
      </c>
      <c r="H2391">
        <v>3105849</v>
      </c>
      <c r="I2391">
        <v>19437</v>
      </c>
      <c r="J2391">
        <v>81661</v>
      </c>
      <c r="K2391">
        <v>30275</v>
      </c>
      <c r="L2391">
        <f>bbdd_Social_Media_Trends[[#This Row],[Likes]]+bbdd_Social_Media_Trends[[#This Row],[Shares]]+bbdd_Social_Media_Trends[[#This Row],[Comments]]</f>
        <v>131373</v>
      </c>
      <c r="M2391">
        <f>bbdd_Social_Media_Trends[[#This Row],[Interactions]]/bbdd_Social_Media_Trends[[#This Row],[Views]]</f>
        <v>4.2298579229061037E-2</v>
      </c>
      <c r="N2391" s="1" t="s">
        <v>29</v>
      </c>
      <c r="O2391" s="4">
        <f t="shared" si="37"/>
        <v>0</v>
      </c>
    </row>
    <row r="2392" spans="1:15">
      <c r="A2392" s="1" t="s">
        <v>2432</v>
      </c>
      <c r="B2392" s="2">
        <v>45178</v>
      </c>
      <c r="C2392" s="13" t="str">
        <f>TEXT(bbdd_Social_Media_Trends[[#This Row],[Post_Date]],"aaaa-mm")</f>
        <v>2023-09</v>
      </c>
      <c r="D2392" s="1" t="s">
        <v>24</v>
      </c>
      <c r="E2392" s="1" t="s">
        <v>49</v>
      </c>
      <c r="F2392" s="1" t="s">
        <v>36</v>
      </c>
      <c r="G2392" s="1" t="s">
        <v>37</v>
      </c>
      <c r="H2392">
        <v>1633210</v>
      </c>
      <c r="I2392">
        <v>436819</v>
      </c>
      <c r="J2392">
        <v>60378</v>
      </c>
      <c r="K2392">
        <v>21976</v>
      </c>
      <c r="L2392">
        <f>bbdd_Social_Media_Trends[[#This Row],[Likes]]+bbdd_Social_Media_Trends[[#This Row],[Shares]]+bbdd_Social_Media_Trends[[#This Row],[Comments]]</f>
        <v>519173</v>
      </c>
      <c r="M2392">
        <f>bbdd_Social_Media_Trends[[#This Row],[Interactions]]/bbdd_Social_Media_Trends[[#This Row],[Views]]</f>
        <v>0.31788502397119783</v>
      </c>
      <c r="N2392" s="1" t="s">
        <v>16</v>
      </c>
      <c r="O2392" s="4">
        <f t="shared" si="37"/>
        <v>0</v>
      </c>
    </row>
    <row r="2393" spans="1:15">
      <c r="A2393" s="1" t="s">
        <v>2433</v>
      </c>
      <c r="B2393" s="2">
        <v>44966</v>
      </c>
      <c r="C2393" s="13" t="str">
        <f>TEXT(bbdd_Social_Media_Trends[[#This Row],[Post_Date]],"aaaa-mm")</f>
        <v>2023-02</v>
      </c>
      <c r="D2393" s="1" t="s">
        <v>12</v>
      </c>
      <c r="E2393" s="1" t="s">
        <v>13</v>
      </c>
      <c r="F2393" s="1" t="s">
        <v>14</v>
      </c>
      <c r="G2393" s="1" t="s">
        <v>37</v>
      </c>
      <c r="H2393">
        <v>2035775</v>
      </c>
      <c r="I2393">
        <v>228933</v>
      </c>
      <c r="J2393">
        <v>57754</v>
      </c>
      <c r="K2393">
        <v>21473</v>
      </c>
      <c r="L2393">
        <f>bbdd_Social_Media_Trends[[#This Row],[Likes]]+bbdd_Social_Media_Trends[[#This Row],[Shares]]+bbdd_Social_Media_Trends[[#This Row],[Comments]]</f>
        <v>308160</v>
      </c>
      <c r="M2393">
        <f>bbdd_Social_Media_Trends[[#This Row],[Interactions]]/bbdd_Social_Media_Trends[[#This Row],[Views]]</f>
        <v>0.15137232749198709</v>
      </c>
      <c r="N2393" s="1" t="s">
        <v>16</v>
      </c>
      <c r="O2393" s="4">
        <f t="shared" si="37"/>
        <v>0</v>
      </c>
    </row>
    <row r="2394" spans="1:15">
      <c r="A2394" s="1" t="s">
        <v>2434</v>
      </c>
      <c r="B2394" s="2">
        <v>45037</v>
      </c>
      <c r="C2394" s="13" t="str">
        <f>TEXT(bbdd_Social_Media_Trends[[#This Row],[Post_Date]],"aaaa-mm")</f>
        <v>2023-04</v>
      </c>
      <c r="D2394" s="1" t="s">
        <v>12</v>
      </c>
      <c r="E2394" s="1" t="s">
        <v>52</v>
      </c>
      <c r="F2394" s="1" t="s">
        <v>32</v>
      </c>
      <c r="G2394" s="1" t="s">
        <v>21</v>
      </c>
      <c r="H2394">
        <v>3600594</v>
      </c>
      <c r="I2394">
        <v>292122</v>
      </c>
      <c r="J2394">
        <v>20092</v>
      </c>
      <c r="K2394">
        <v>46352</v>
      </c>
      <c r="L2394">
        <f>bbdd_Social_Media_Trends[[#This Row],[Likes]]+bbdd_Social_Media_Trends[[#This Row],[Shares]]+bbdd_Social_Media_Trends[[#This Row],[Comments]]</f>
        <v>358566</v>
      </c>
      <c r="M2394">
        <f>bbdd_Social_Media_Trends[[#This Row],[Interactions]]/bbdd_Social_Media_Trends[[#This Row],[Views]]</f>
        <v>9.9585235102874689E-2</v>
      </c>
      <c r="N2394" s="1" t="s">
        <v>29</v>
      </c>
      <c r="O2394" s="4">
        <f t="shared" si="37"/>
        <v>0</v>
      </c>
    </row>
    <row r="2395" spans="1:15">
      <c r="A2395" s="1" t="s">
        <v>2435</v>
      </c>
      <c r="B2395" s="2">
        <v>44592</v>
      </c>
      <c r="C2395" s="13" t="str">
        <f>TEXT(bbdd_Social_Media_Trends[[#This Row],[Post_Date]],"aaaa-mm")</f>
        <v>2022-01</v>
      </c>
      <c r="D2395" s="1" t="s">
        <v>27</v>
      </c>
      <c r="E2395" s="1" t="s">
        <v>19</v>
      </c>
      <c r="F2395" s="1" t="s">
        <v>32</v>
      </c>
      <c r="G2395" s="1" t="s">
        <v>50</v>
      </c>
      <c r="H2395">
        <v>885219</v>
      </c>
      <c r="I2395">
        <v>120632</v>
      </c>
      <c r="J2395">
        <v>61893</v>
      </c>
      <c r="K2395">
        <v>2148</v>
      </c>
      <c r="L2395">
        <f>bbdd_Social_Media_Trends[[#This Row],[Likes]]+bbdd_Social_Media_Trends[[#This Row],[Shares]]+bbdd_Social_Media_Trends[[#This Row],[Comments]]</f>
        <v>184673</v>
      </c>
      <c r="M2395">
        <f>bbdd_Social_Media_Trends[[#This Row],[Interactions]]/bbdd_Social_Media_Trends[[#This Row],[Views]]</f>
        <v>0.20861843227495117</v>
      </c>
      <c r="N2395" s="1" t="s">
        <v>22</v>
      </c>
      <c r="O2395" s="4">
        <f t="shared" si="37"/>
        <v>0</v>
      </c>
    </row>
    <row r="2396" spans="1:15">
      <c r="A2396" s="1" t="s">
        <v>2436</v>
      </c>
      <c r="B2396" s="2">
        <v>44888</v>
      </c>
      <c r="C2396" s="13" t="str">
        <f>TEXT(bbdd_Social_Media_Trends[[#This Row],[Post_Date]],"aaaa-mm")</f>
        <v>2022-11</v>
      </c>
      <c r="D2396" s="1" t="s">
        <v>18</v>
      </c>
      <c r="E2396" s="1" t="s">
        <v>13</v>
      </c>
      <c r="F2396" s="1" t="s">
        <v>36</v>
      </c>
      <c r="G2396" s="1" t="s">
        <v>60</v>
      </c>
      <c r="H2396">
        <v>3171786</v>
      </c>
      <c r="I2396">
        <v>50849</v>
      </c>
      <c r="J2396">
        <v>1646</v>
      </c>
      <c r="K2396">
        <v>20221</v>
      </c>
      <c r="L2396">
        <f>bbdd_Social_Media_Trends[[#This Row],[Likes]]+bbdd_Social_Media_Trends[[#This Row],[Shares]]+bbdd_Social_Media_Trends[[#This Row],[Comments]]</f>
        <v>72716</v>
      </c>
      <c r="M2396">
        <f>bbdd_Social_Media_Trends[[#This Row],[Interactions]]/bbdd_Social_Media_Trends[[#This Row],[Views]]</f>
        <v>2.2925884659305514E-2</v>
      </c>
      <c r="N2396" s="1" t="s">
        <v>22</v>
      </c>
      <c r="O2396" s="4">
        <f t="shared" si="37"/>
        <v>0</v>
      </c>
    </row>
    <row r="2397" spans="1:15">
      <c r="A2397" s="1" t="s">
        <v>2437</v>
      </c>
      <c r="B2397" s="2">
        <v>44848</v>
      </c>
      <c r="C2397" s="13" t="str">
        <f>TEXT(bbdd_Social_Media_Trends[[#This Row],[Post_Date]],"aaaa-mm")</f>
        <v>2022-10</v>
      </c>
      <c r="D2397" s="1" t="s">
        <v>12</v>
      </c>
      <c r="E2397" s="1" t="s">
        <v>13</v>
      </c>
      <c r="F2397" s="1" t="s">
        <v>47</v>
      </c>
      <c r="G2397" s="1" t="s">
        <v>15</v>
      </c>
      <c r="H2397">
        <v>3810326</v>
      </c>
      <c r="I2397">
        <v>307848</v>
      </c>
      <c r="J2397">
        <v>55932</v>
      </c>
      <c r="K2397">
        <v>4856</v>
      </c>
      <c r="L2397">
        <f>bbdd_Social_Media_Trends[[#This Row],[Likes]]+bbdd_Social_Media_Trends[[#This Row],[Shares]]+bbdd_Social_Media_Trends[[#This Row],[Comments]]</f>
        <v>368636</v>
      </c>
      <c r="M2397">
        <f>bbdd_Social_Media_Trends[[#This Row],[Interactions]]/bbdd_Social_Media_Trends[[#This Row],[Views]]</f>
        <v>9.6746577589424107E-2</v>
      </c>
      <c r="N2397" s="1" t="s">
        <v>16</v>
      </c>
      <c r="O2397" s="4">
        <f t="shared" si="37"/>
        <v>0</v>
      </c>
    </row>
    <row r="2398" spans="1:15">
      <c r="A2398" s="1" t="s">
        <v>2438</v>
      </c>
      <c r="B2398" s="2">
        <v>44889</v>
      </c>
      <c r="C2398" s="13" t="str">
        <f>TEXT(bbdd_Social_Media_Trends[[#This Row],[Post_Date]],"aaaa-mm")</f>
        <v>2022-11</v>
      </c>
      <c r="D2398" s="1" t="s">
        <v>18</v>
      </c>
      <c r="E2398" s="1" t="s">
        <v>31</v>
      </c>
      <c r="F2398" s="1" t="s">
        <v>14</v>
      </c>
      <c r="G2398" s="1" t="s">
        <v>28</v>
      </c>
      <c r="H2398">
        <v>103897</v>
      </c>
      <c r="I2398">
        <v>39137</v>
      </c>
      <c r="J2398">
        <v>23566</v>
      </c>
      <c r="K2398">
        <v>43482</v>
      </c>
      <c r="L2398">
        <f>bbdd_Social_Media_Trends[[#This Row],[Likes]]+bbdd_Social_Media_Trends[[#This Row],[Shares]]+bbdd_Social_Media_Trends[[#This Row],[Comments]]</f>
        <v>106185</v>
      </c>
      <c r="M2398">
        <f>bbdd_Social_Media_Trends[[#This Row],[Interactions]]/bbdd_Social_Media_Trends[[#This Row],[Views]]</f>
        <v>1.0220218100618883</v>
      </c>
      <c r="N2398" s="1" t="s">
        <v>16</v>
      </c>
      <c r="O2398" s="4">
        <f t="shared" si="37"/>
        <v>0</v>
      </c>
    </row>
    <row r="2399" spans="1:15">
      <c r="A2399" s="1" t="s">
        <v>2439</v>
      </c>
      <c r="B2399" s="2">
        <v>45080</v>
      </c>
      <c r="C2399" s="13" t="str">
        <f>TEXT(bbdd_Social_Media_Trends[[#This Row],[Post_Date]],"aaaa-mm")</f>
        <v>2023-06</v>
      </c>
      <c r="D2399" s="1" t="s">
        <v>18</v>
      </c>
      <c r="E2399" s="1" t="s">
        <v>35</v>
      </c>
      <c r="F2399" s="1" t="s">
        <v>47</v>
      </c>
      <c r="G2399" s="1" t="s">
        <v>21</v>
      </c>
      <c r="H2399">
        <v>267595</v>
      </c>
      <c r="I2399">
        <v>196017</v>
      </c>
      <c r="J2399">
        <v>71829</v>
      </c>
      <c r="K2399">
        <v>28958</v>
      </c>
      <c r="L2399">
        <f>bbdd_Social_Media_Trends[[#This Row],[Likes]]+bbdd_Social_Media_Trends[[#This Row],[Shares]]+bbdd_Social_Media_Trends[[#This Row],[Comments]]</f>
        <v>296804</v>
      </c>
      <c r="M2399">
        <f>bbdd_Social_Media_Trends[[#This Row],[Interactions]]/bbdd_Social_Media_Trends[[#This Row],[Views]]</f>
        <v>1.1091537584782973</v>
      </c>
      <c r="N2399" s="1" t="s">
        <v>22</v>
      </c>
      <c r="O2399" s="4">
        <f t="shared" si="37"/>
        <v>0</v>
      </c>
    </row>
    <row r="2400" spans="1:15">
      <c r="A2400" s="1" t="s">
        <v>2440</v>
      </c>
      <c r="B2400" s="2">
        <v>44875</v>
      </c>
      <c r="C2400" s="13" t="str">
        <f>TEXT(bbdd_Social_Media_Trends[[#This Row],[Post_Date]],"aaaa-mm")</f>
        <v>2022-11</v>
      </c>
      <c r="D2400" s="1" t="s">
        <v>24</v>
      </c>
      <c r="E2400" s="1" t="s">
        <v>49</v>
      </c>
      <c r="F2400" s="1" t="s">
        <v>20</v>
      </c>
      <c r="G2400" s="1" t="s">
        <v>60</v>
      </c>
      <c r="H2400">
        <v>859794</v>
      </c>
      <c r="I2400">
        <v>253727</v>
      </c>
      <c r="J2400">
        <v>18939</v>
      </c>
      <c r="K2400">
        <v>7344</v>
      </c>
      <c r="L2400">
        <f>bbdd_Social_Media_Trends[[#This Row],[Likes]]+bbdd_Social_Media_Trends[[#This Row],[Shares]]+bbdd_Social_Media_Trends[[#This Row],[Comments]]</f>
        <v>280010</v>
      </c>
      <c r="M2400">
        <f>bbdd_Social_Media_Trends[[#This Row],[Interactions]]/bbdd_Social_Media_Trends[[#This Row],[Views]]</f>
        <v>0.32567103282879389</v>
      </c>
      <c r="N2400" s="1" t="s">
        <v>22</v>
      </c>
      <c r="O2400" s="4">
        <f t="shared" si="37"/>
        <v>0</v>
      </c>
    </row>
    <row r="2401" spans="1:15">
      <c r="A2401" s="1" t="s">
        <v>2441</v>
      </c>
      <c r="B2401" s="2">
        <v>45150</v>
      </c>
      <c r="C2401" s="13" t="str">
        <f>TEXT(bbdd_Social_Media_Trends[[#This Row],[Post_Date]],"aaaa-mm")</f>
        <v>2023-08</v>
      </c>
      <c r="D2401" s="1" t="s">
        <v>18</v>
      </c>
      <c r="E2401" s="1" t="s">
        <v>46</v>
      </c>
      <c r="F2401" s="1" t="s">
        <v>36</v>
      </c>
      <c r="G2401" s="1" t="s">
        <v>28</v>
      </c>
      <c r="H2401">
        <v>1032172</v>
      </c>
      <c r="I2401">
        <v>63781</v>
      </c>
      <c r="J2401">
        <v>81612</v>
      </c>
      <c r="K2401">
        <v>41902</v>
      </c>
      <c r="L2401">
        <f>bbdd_Social_Media_Trends[[#This Row],[Likes]]+bbdd_Social_Media_Trends[[#This Row],[Shares]]+bbdd_Social_Media_Trends[[#This Row],[Comments]]</f>
        <v>187295</v>
      </c>
      <c r="M2401">
        <f>bbdd_Social_Media_Trends[[#This Row],[Interactions]]/bbdd_Social_Media_Trends[[#This Row],[Views]]</f>
        <v>0.18145716024073508</v>
      </c>
      <c r="N2401" s="1" t="s">
        <v>16</v>
      </c>
      <c r="O2401" s="4">
        <f t="shared" si="37"/>
        <v>0</v>
      </c>
    </row>
    <row r="2402" spans="1:15">
      <c r="A2402" s="1" t="s">
        <v>2442</v>
      </c>
      <c r="B2402" s="2">
        <v>45165</v>
      </c>
      <c r="C2402" s="13" t="str">
        <f>TEXT(bbdd_Social_Media_Trends[[#This Row],[Post_Date]],"aaaa-mm")</f>
        <v>2023-08</v>
      </c>
      <c r="D2402" s="1" t="s">
        <v>12</v>
      </c>
      <c r="E2402" s="1" t="s">
        <v>13</v>
      </c>
      <c r="F2402" s="1" t="s">
        <v>14</v>
      </c>
      <c r="G2402" s="1" t="s">
        <v>60</v>
      </c>
      <c r="H2402">
        <v>4207986</v>
      </c>
      <c r="I2402">
        <v>433397</v>
      </c>
      <c r="J2402">
        <v>76452</v>
      </c>
      <c r="K2402">
        <v>4641</v>
      </c>
      <c r="L2402">
        <f>bbdd_Social_Media_Trends[[#This Row],[Likes]]+bbdd_Social_Media_Trends[[#This Row],[Shares]]+bbdd_Social_Media_Trends[[#This Row],[Comments]]</f>
        <v>514490</v>
      </c>
      <c r="M2402">
        <f>bbdd_Social_Media_Trends[[#This Row],[Interactions]]/bbdd_Social_Media_Trends[[#This Row],[Views]]</f>
        <v>0.12226514061596212</v>
      </c>
      <c r="N2402" s="1" t="s">
        <v>16</v>
      </c>
      <c r="O2402" s="4">
        <f t="shared" si="37"/>
        <v>0</v>
      </c>
    </row>
    <row r="2403" spans="1:15">
      <c r="A2403" s="1" t="s">
        <v>2443</v>
      </c>
      <c r="B2403" s="2">
        <v>44939</v>
      </c>
      <c r="C2403" s="13" t="str">
        <f>TEXT(bbdd_Social_Media_Trends[[#This Row],[Post_Date]],"aaaa-mm")</f>
        <v>2023-01</v>
      </c>
      <c r="D2403" s="1" t="s">
        <v>24</v>
      </c>
      <c r="E2403" s="1" t="s">
        <v>31</v>
      </c>
      <c r="F2403" s="1" t="s">
        <v>32</v>
      </c>
      <c r="G2403" s="1" t="s">
        <v>44</v>
      </c>
      <c r="H2403">
        <v>4256325</v>
      </c>
      <c r="I2403">
        <v>88247</v>
      </c>
      <c r="J2403">
        <v>44482</v>
      </c>
      <c r="K2403">
        <v>34984</v>
      </c>
      <c r="L2403">
        <f>bbdd_Social_Media_Trends[[#This Row],[Likes]]+bbdd_Social_Media_Trends[[#This Row],[Shares]]+bbdd_Social_Media_Trends[[#This Row],[Comments]]</f>
        <v>167713</v>
      </c>
      <c r="M2403">
        <f>bbdd_Social_Media_Trends[[#This Row],[Interactions]]/bbdd_Social_Media_Trends[[#This Row],[Views]]</f>
        <v>3.9403241058894707E-2</v>
      </c>
      <c r="N2403" s="1" t="s">
        <v>29</v>
      </c>
      <c r="O2403" s="4">
        <f t="shared" si="37"/>
        <v>0</v>
      </c>
    </row>
    <row r="2404" spans="1:15">
      <c r="A2404" s="1" t="s">
        <v>2444</v>
      </c>
      <c r="B2404" s="2">
        <v>45223</v>
      </c>
      <c r="C2404" s="13" t="str">
        <f>TEXT(bbdd_Social_Media_Trends[[#This Row],[Post_Date]],"aaaa-mm")</f>
        <v>2023-10</v>
      </c>
      <c r="D2404" s="1" t="s">
        <v>12</v>
      </c>
      <c r="E2404" s="1" t="s">
        <v>49</v>
      </c>
      <c r="F2404" s="1" t="s">
        <v>14</v>
      </c>
      <c r="G2404" s="1" t="s">
        <v>60</v>
      </c>
      <c r="H2404">
        <v>416662</v>
      </c>
      <c r="I2404">
        <v>334892</v>
      </c>
      <c r="J2404">
        <v>26921</v>
      </c>
      <c r="K2404">
        <v>5078</v>
      </c>
      <c r="L2404">
        <f>bbdd_Social_Media_Trends[[#This Row],[Likes]]+bbdd_Social_Media_Trends[[#This Row],[Shares]]+bbdd_Social_Media_Trends[[#This Row],[Comments]]</f>
        <v>366891</v>
      </c>
      <c r="M2404">
        <f>bbdd_Social_Media_Trends[[#This Row],[Interactions]]/bbdd_Social_Media_Trends[[#This Row],[Views]]</f>
        <v>0.88054826214053594</v>
      </c>
      <c r="N2404" s="1" t="s">
        <v>16</v>
      </c>
      <c r="O2404" s="4">
        <f t="shared" si="37"/>
        <v>0</v>
      </c>
    </row>
    <row r="2405" spans="1:15">
      <c r="A2405" s="1" t="s">
        <v>2445</v>
      </c>
      <c r="B2405" s="2">
        <v>44669</v>
      </c>
      <c r="C2405" s="13" t="str">
        <f>TEXT(bbdd_Social_Media_Trends[[#This Row],[Post_Date]],"aaaa-mm")</f>
        <v>2022-04</v>
      </c>
      <c r="D2405" s="1" t="s">
        <v>24</v>
      </c>
      <c r="E2405" s="1" t="s">
        <v>46</v>
      </c>
      <c r="F2405" s="1" t="s">
        <v>36</v>
      </c>
      <c r="G2405" s="1" t="s">
        <v>37</v>
      </c>
      <c r="H2405">
        <v>3438856</v>
      </c>
      <c r="I2405">
        <v>106702</v>
      </c>
      <c r="J2405">
        <v>82635</v>
      </c>
      <c r="K2405">
        <v>48353</v>
      </c>
      <c r="L2405">
        <f>bbdd_Social_Media_Trends[[#This Row],[Likes]]+bbdd_Social_Media_Trends[[#This Row],[Shares]]+bbdd_Social_Media_Trends[[#This Row],[Comments]]</f>
        <v>237690</v>
      </c>
      <c r="M2405">
        <f>bbdd_Social_Media_Trends[[#This Row],[Interactions]]/bbdd_Social_Media_Trends[[#This Row],[Views]]</f>
        <v>6.9118916290766469E-2</v>
      </c>
      <c r="N2405" s="1" t="s">
        <v>22</v>
      </c>
      <c r="O2405" s="4">
        <f t="shared" si="37"/>
        <v>0</v>
      </c>
    </row>
    <row r="2406" spans="1:15">
      <c r="A2406" s="1" t="s">
        <v>2446</v>
      </c>
      <c r="B2406" s="2">
        <v>45141</v>
      </c>
      <c r="C2406" s="13" t="str">
        <f>TEXT(bbdd_Social_Media_Trends[[#This Row],[Post_Date]],"aaaa-mm")</f>
        <v>2023-08</v>
      </c>
      <c r="D2406" s="1" t="s">
        <v>24</v>
      </c>
      <c r="E2406" s="1" t="s">
        <v>35</v>
      </c>
      <c r="F2406" s="1" t="s">
        <v>14</v>
      </c>
      <c r="G2406" s="1" t="s">
        <v>15</v>
      </c>
      <c r="H2406">
        <v>270796</v>
      </c>
      <c r="I2406">
        <v>352250</v>
      </c>
      <c r="J2406">
        <v>73303</v>
      </c>
      <c r="K2406">
        <v>40986</v>
      </c>
      <c r="L2406">
        <f>bbdd_Social_Media_Trends[[#This Row],[Likes]]+bbdd_Social_Media_Trends[[#This Row],[Shares]]+bbdd_Social_Media_Trends[[#This Row],[Comments]]</f>
        <v>466539</v>
      </c>
      <c r="M2406">
        <f>bbdd_Social_Media_Trends[[#This Row],[Interactions]]/bbdd_Social_Media_Trends[[#This Row],[Views]]</f>
        <v>1.7228430257463183</v>
      </c>
      <c r="N2406" s="1" t="s">
        <v>22</v>
      </c>
      <c r="O2406" s="4">
        <f t="shared" si="37"/>
        <v>0</v>
      </c>
    </row>
    <row r="2407" spans="1:15">
      <c r="A2407" s="1" t="s">
        <v>2447</v>
      </c>
      <c r="B2407" s="2">
        <v>44679</v>
      </c>
      <c r="C2407" s="13" t="str">
        <f>TEXT(bbdd_Social_Media_Trends[[#This Row],[Post_Date]],"aaaa-mm")</f>
        <v>2022-04</v>
      </c>
      <c r="D2407" s="1" t="s">
        <v>12</v>
      </c>
      <c r="E2407" s="1" t="s">
        <v>46</v>
      </c>
      <c r="F2407" s="1" t="s">
        <v>20</v>
      </c>
      <c r="G2407" s="1" t="s">
        <v>21</v>
      </c>
      <c r="H2407">
        <v>168375</v>
      </c>
      <c r="I2407">
        <v>59089</v>
      </c>
      <c r="J2407">
        <v>63545</v>
      </c>
      <c r="K2407">
        <v>31044</v>
      </c>
      <c r="L2407">
        <f>bbdd_Social_Media_Trends[[#This Row],[Likes]]+bbdd_Social_Media_Trends[[#This Row],[Shares]]+bbdd_Social_Media_Trends[[#This Row],[Comments]]</f>
        <v>153678</v>
      </c>
      <c r="M2407">
        <f>bbdd_Social_Media_Trends[[#This Row],[Interactions]]/bbdd_Social_Media_Trends[[#This Row],[Views]]</f>
        <v>0.91271269487750561</v>
      </c>
      <c r="N2407" s="1" t="s">
        <v>16</v>
      </c>
      <c r="O2407" s="4">
        <f t="shared" si="37"/>
        <v>0</v>
      </c>
    </row>
    <row r="2408" spans="1:15">
      <c r="A2408" s="1" t="s">
        <v>2448</v>
      </c>
      <c r="B2408" s="2">
        <v>44702</v>
      </c>
      <c r="C2408" s="13" t="str">
        <f>TEXT(bbdd_Social_Media_Trends[[#This Row],[Post_Date]],"aaaa-mm")</f>
        <v>2022-05</v>
      </c>
      <c r="D2408" s="1" t="s">
        <v>12</v>
      </c>
      <c r="E2408" s="1" t="s">
        <v>35</v>
      </c>
      <c r="F2408" s="1" t="s">
        <v>36</v>
      </c>
      <c r="G2408" s="1" t="s">
        <v>21</v>
      </c>
      <c r="H2408">
        <v>2605588</v>
      </c>
      <c r="I2408">
        <v>324998</v>
      </c>
      <c r="J2408">
        <v>11214</v>
      </c>
      <c r="K2408">
        <v>20805</v>
      </c>
      <c r="L2408">
        <f>bbdd_Social_Media_Trends[[#This Row],[Likes]]+bbdd_Social_Media_Trends[[#This Row],[Shares]]+bbdd_Social_Media_Trends[[#This Row],[Comments]]</f>
        <v>357017</v>
      </c>
      <c r="M2408">
        <f>bbdd_Social_Media_Trends[[#This Row],[Interactions]]/bbdd_Social_Media_Trends[[#This Row],[Views]]</f>
        <v>0.13701974372003556</v>
      </c>
      <c r="N2408" s="1" t="s">
        <v>29</v>
      </c>
      <c r="O2408" s="4">
        <f t="shared" si="37"/>
        <v>0</v>
      </c>
    </row>
    <row r="2409" spans="1:15">
      <c r="A2409" s="1" t="s">
        <v>2449</v>
      </c>
      <c r="B2409" s="2">
        <v>44778</v>
      </c>
      <c r="C2409" s="13" t="str">
        <f>TEXT(bbdd_Social_Media_Trends[[#This Row],[Post_Date]],"aaaa-mm")</f>
        <v>2022-08</v>
      </c>
      <c r="D2409" s="1" t="s">
        <v>27</v>
      </c>
      <c r="E2409" s="1" t="s">
        <v>39</v>
      </c>
      <c r="F2409" s="1" t="s">
        <v>47</v>
      </c>
      <c r="G2409" s="1" t="s">
        <v>50</v>
      </c>
      <c r="H2409">
        <v>1234193</v>
      </c>
      <c r="I2409">
        <v>366180</v>
      </c>
      <c r="J2409">
        <v>76467</v>
      </c>
      <c r="K2409">
        <v>46591</v>
      </c>
      <c r="L2409">
        <f>bbdd_Social_Media_Trends[[#This Row],[Likes]]+bbdd_Social_Media_Trends[[#This Row],[Shares]]+bbdd_Social_Media_Trends[[#This Row],[Comments]]</f>
        <v>489238</v>
      </c>
      <c r="M2409">
        <f>bbdd_Social_Media_Trends[[#This Row],[Interactions]]/bbdd_Social_Media_Trends[[#This Row],[Views]]</f>
        <v>0.39640315574630547</v>
      </c>
      <c r="N2409" s="1" t="s">
        <v>29</v>
      </c>
      <c r="O2409" s="4">
        <f t="shared" si="37"/>
        <v>0</v>
      </c>
    </row>
    <row r="2410" spans="1:15">
      <c r="A2410" s="1" t="s">
        <v>2450</v>
      </c>
      <c r="B2410" s="2">
        <v>45110</v>
      </c>
      <c r="C2410" s="13" t="str">
        <f>TEXT(bbdd_Social_Media_Trends[[#This Row],[Post_Date]],"aaaa-mm")</f>
        <v>2023-07</v>
      </c>
      <c r="D2410" s="1" t="s">
        <v>27</v>
      </c>
      <c r="E2410" s="1" t="s">
        <v>19</v>
      </c>
      <c r="F2410" s="1" t="s">
        <v>32</v>
      </c>
      <c r="G2410" s="1" t="s">
        <v>60</v>
      </c>
      <c r="H2410">
        <v>1921686</v>
      </c>
      <c r="I2410">
        <v>235328</v>
      </c>
      <c r="J2410">
        <v>25763</v>
      </c>
      <c r="K2410">
        <v>14304</v>
      </c>
      <c r="L2410">
        <f>bbdd_Social_Media_Trends[[#This Row],[Likes]]+bbdd_Social_Media_Trends[[#This Row],[Shares]]+bbdd_Social_Media_Trends[[#This Row],[Comments]]</f>
        <v>275395</v>
      </c>
      <c r="M2410">
        <f>bbdd_Social_Media_Trends[[#This Row],[Interactions]]/bbdd_Social_Media_Trends[[#This Row],[Views]]</f>
        <v>0.14330905257154394</v>
      </c>
      <c r="N2410" s="1" t="s">
        <v>29</v>
      </c>
      <c r="O2410" s="4">
        <f t="shared" si="37"/>
        <v>0</v>
      </c>
    </row>
    <row r="2411" spans="1:15">
      <c r="A2411" s="1" t="s">
        <v>2451</v>
      </c>
      <c r="B2411" s="2">
        <v>44632</v>
      </c>
      <c r="C2411" s="13" t="str">
        <f>TEXT(bbdd_Social_Media_Trends[[#This Row],[Post_Date]],"aaaa-mm")</f>
        <v>2022-03</v>
      </c>
      <c r="D2411" s="1" t="s">
        <v>27</v>
      </c>
      <c r="E2411" s="1" t="s">
        <v>59</v>
      </c>
      <c r="F2411" s="1" t="s">
        <v>47</v>
      </c>
      <c r="G2411" s="1" t="s">
        <v>15</v>
      </c>
      <c r="H2411">
        <v>133339</v>
      </c>
      <c r="I2411">
        <v>248507</v>
      </c>
      <c r="J2411">
        <v>41515</v>
      </c>
      <c r="K2411">
        <v>30406</v>
      </c>
      <c r="L2411">
        <f>bbdd_Social_Media_Trends[[#This Row],[Likes]]+bbdd_Social_Media_Trends[[#This Row],[Shares]]+bbdd_Social_Media_Trends[[#This Row],[Comments]]</f>
        <v>320428</v>
      </c>
      <c r="M2411">
        <f>bbdd_Social_Media_Trends[[#This Row],[Interactions]]/bbdd_Social_Media_Trends[[#This Row],[Views]]</f>
        <v>2.4031078679156135</v>
      </c>
      <c r="N2411" s="1" t="s">
        <v>22</v>
      </c>
      <c r="O2411" s="4">
        <f t="shared" si="37"/>
        <v>0</v>
      </c>
    </row>
    <row r="2412" spans="1:15">
      <c r="A2412" s="1" t="s">
        <v>2452</v>
      </c>
      <c r="B2412" s="2">
        <v>44563</v>
      </c>
      <c r="C2412" s="13" t="str">
        <f>TEXT(bbdd_Social_Media_Trends[[#This Row],[Post_Date]],"aaaa-mm")</f>
        <v>2022-01</v>
      </c>
      <c r="D2412" s="1" t="s">
        <v>12</v>
      </c>
      <c r="E2412" s="1" t="s">
        <v>35</v>
      </c>
      <c r="F2412" s="1" t="s">
        <v>41</v>
      </c>
      <c r="G2412" s="1" t="s">
        <v>37</v>
      </c>
      <c r="H2412">
        <v>2027807</v>
      </c>
      <c r="I2412">
        <v>181535</v>
      </c>
      <c r="J2412">
        <v>68072</v>
      </c>
      <c r="K2412">
        <v>3161</v>
      </c>
      <c r="L2412">
        <f>bbdd_Social_Media_Trends[[#This Row],[Likes]]+bbdd_Social_Media_Trends[[#This Row],[Shares]]+bbdd_Social_Media_Trends[[#This Row],[Comments]]</f>
        <v>252768</v>
      </c>
      <c r="M2412">
        <f>bbdd_Social_Media_Trends[[#This Row],[Interactions]]/bbdd_Social_Media_Trends[[#This Row],[Views]]</f>
        <v>0.12465091598953944</v>
      </c>
      <c r="N2412" s="1" t="s">
        <v>22</v>
      </c>
      <c r="O2412" s="4">
        <f t="shared" si="37"/>
        <v>0</v>
      </c>
    </row>
    <row r="2413" spans="1:15">
      <c r="A2413" s="1" t="s">
        <v>2453</v>
      </c>
      <c r="B2413" s="2">
        <v>45281</v>
      </c>
      <c r="C2413" s="13" t="str">
        <f>TEXT(bbdd_Social_Media_Trends[[#This Row],[Post_Date]],"aaaa-mm")</f>
        <v>2023-12</v>
      </c>
      <c r="D2413" s="1" t="s">
        <v>24</v>
      </c>
      <c r="E2413" s="1" t="s">
        <v>31</v>
      </c>
      <c r="F2413" s="1" t="s">
        <v>36</v>
      </c>
      <c r="G2413" s="1" t="s">
        <v>60</v>
      </c>
      <c r="H2413">
        <v>2169060</v>
      </c>
      <c r="I2413">
        <v>107786</v>
      </c>
      <c r="J2413">
        <v>69766</v>
      </c>
      <c r="K2413">
        <v>49507</v>
      </c>
      <c r="L2413">
        <f>bbdd_Social_Media_Trends[[#This Row],[Likes]]+bbdd_Social_Media_Trends[[#This Row],[Shares]]+bbdd_Social_Media_Trends[[#This Row],[Comments]]</f>
        <v>227059</v>
      </c>
      <c r="M2413">
        <f>bbdd_Social_Media_Trends[[#This Row],[Interactions]]/bbdd_Social_Media_Trends[[#This Row],[Views]]</f>
        <v>0.1046808294837395</v>
      </c>
      <c r="N2413" s="1" t="s">
        <v>22</v>
      </c>
      <c r="O2413" s="4">
        <f t="shared" si="37"/>
        <v>0</v>
      </c>
    </row>
    <row r="2414" spans="1:15">
      <c r="A2414" s="1" t="s">
        <v>2454</v>
      </c>
      <c r="B2414" s="2">
        <v>45280</v>
      </c>
      <c r="C2414" s="13" t="str">
        <f>TEXT(bbdd_Social_Media_Trends[[#This Row],[Post_Date]],"aaaa-mm")</f>
        <v>2023-12</v>
      </c>
      <c r="D2414" s="1" t="s">
        <v>12</v>
      </c>
      <c r="E2414" s="1" t="s">
        <v>57</v>
      </c>
      <c r="F2414" s="1" t="s">
        <v>41</v>
      </c>
      <c r="G2414" s="1" t="s">
        <v>15</v>
      </c>
      <c r="H2414">
        <v>3544861</v>
      </c>
      <c r="I2414">
        <v>135885</v>
      </c>
      <c r="J2414">
        <v>21914</v>
      </c>
      <c r="K2414">
        <v>32733</v>
      </c>
      <c r="L2414">
        <f>bbdd_Social_Media_Trends[[#This Row],[Likes]]+bbdd_Social_Media_Trends[[#This Row],[Shares]]+bbdd_Social_Media_Trends[[#This Row],[Comments]]</f>
        <v>190532</v>
      </c>
      <c r="M2414">
        <f>bbdd_Social_Media_Trends[[#This Row],[Interactions]]/bbdd_Social_Media_Trends[[#This Row],[Views]]</f>
        <v>5.3748792971007889E-2</v>
      </c>
      <c r="N2414" s="1" t="s">
        <v>22</v>
      </c>
      <c r="O2414" s="4">
        <f t="shared" si="37"/>
        <v>0</v>
      </c>
    </row>
    <row r="2415" spans="1:15">
      <c r="A2415" s="1" t="s">
        <v>2455</v>
      </c>
      <c r="B2415" s="2">
        <v>45253</v>
      </c>
      <c r="C2415" s="13" t="str">
        <f>TEXT(bbdd_Social_Media_Trends[[#This Row],[Post_Date]],"aaaa-mm")</f>
        <v>2023-11</v>
      </c>
      <c r="D2415" s="1" t="s">
        <v>24</v>
      </c>
      <c r="E2415" s="1" t="s">
        <v>49</v>
      </c>
      <c r="F2415" s="1" t="s">
        <v>32</v>
      </c>
      <c r="G2415" s="1" t="s">
        <v>50</v>
      </c>
      <c r="H2415">
        <v>1705105</v>
      </c>
      <c r="I2415">
        <v>53294</v>
      </c>
      <c r="J2415">
        <v>74926</v>
      </c>
      <c r="K2415">
        <v>48281</v>
      </c>
      <c r="L2415">
        <f>bbdd_Social_Media_Trends[[#This Row],[Likes]]+bbdd_Social_Media_Trends[[#This Row],[Shares]]+bbdd_Social_Media_Trends[[#This Row],[Comments]]</f>
        <v>176501</v>
      </c>
      <c r="M2415">
        <f>bbdd_Social_Media_Trends[[#This Row],[Interactions]]/bbdd_Social_Media_Trends[[#This Row],[Views]]</f>
        <v>0.1035132733761264</v>
      </c>
      <c r="N2415" s="1" t="s">
        <v>16</v>
      </c>
      <c r="O2415" s="4">
        <f t="shared" si="37"/>
        <v>0</v>
      </c>
    </row>
    <row r="2416" spans="1:15">
      <c r="A2416" s="1" t="s">
        <v>2456</v>
      </c>
      <c r="B2416" s="2">
        <v>44843</v>
      </c>
      <c r="C2416" s="13" t="str">
        <f>TEXT(bbdd_Social_Media_Trends[[#This Row],[Post_Date]],"aaaa-mm")</f>
        <v>2022-10</v>
      </c>
      <c r="D2416" s="1" t="s">
        <v>27</v>
      </c>
      <c r="E2416" s="1" t="s">
        <v>35</v>
      </c>
      <c r="F2416" s="1" t="s">
        <v>14</v>
      </c>
      <c r="G2416" s="1" t="s">
        <v>28</v>
      </c>
      <c r="H2416">
        <v>2588183</v>
      </c>
      <c r="I2416">
        <v>255730</v>
      </c>
      <c r="J2416">
        <v>21342</v>
      </c>
      <c r="K2416">
        <v>29577</v>
      </c>
      <c r="L2416">
        <f>bbdd_Social_Media_Trends[[#This Row],[Likes]]+bbdd_Social_Media_Trends[[#This Row],[Shares]]+bbdd_Social_Media_Trends[[#This Row],[Comments]]</f>
        <v>306649</v>
      </c>
      <c r="M2416">
        <f>bbdd_Social_Media_Trends[[#This Row],[Interactions]]/bbdd_Social_Media_Trends[[#This Row],[Views]]</f>
        <v>0.1184804165702348</v>
      </c>
      <c r="N2416" s="1" t="s">
        <v>22</v>
      </c>
      <c r="O2416" s="4">
        <f t="shared" si="37"/>
        <v>0</v>
      </c>
    </row>
    <row r="2417" spans="1:15">
      <c r="A2417" s="1" t="s">
        <v>2457</v>
      </c>
      <c r="B2417" s="2">
        <v>45116</v>
      </c>
      <c r="C2417" s="13" t="str">
        <f>TEXT(bbdd_Social_Media_Trends[[#This Row],[Post_Date]],"aaaa-mm")</f>
        <v>2023-07</v>
      </c>
      <c r="D2417" s="1" t="s">
        <v>24</v>
      </c>
      <c r="E2417" s="1" t="s">
        <v>35</v>
      </c>
      <c r="F2417" s="1" t="s">
        <v>36</v>
      </c>
      <c r="G2417" s="1" t="s">
        <v>21</v>
      </c>
      <c r="H2417">
        <v>2235474</v>
      </c>
      <c r="I2417">
        <v>91583</v>
      </c>
      <c r="J2417">
        <v>92501</v>
      </c>
      <c r="K2417">
        <v>28268</v>
      </c>
      <c r="L2417">
        <f>bbdd_Social_Media_Trends[[#This Row],[Likes]]+bbdd_Social_Media_Trends[[#This Row],[Shares]]+bbdd_Social_Media_Trends[[#This Row],[Comments]]</f>
        <v>212352</v>
      </c>
      <c r="M2417">
        <f>bbdd_Social_Media_Trends[[#This Row],[Interactions]]/bbdd_Social_Media_Trends[[#This Row],[Views]]</f>
        <v>9.4991934596421163E-2</v>
      </c>
      <c r="N2417" s="1" t="s">
        <v>29</v>
      </c>
      <c r="O2417" s="4">
        <f t="shared" si="37"/>
        <v>0</v>
      </c>
    </row>
    <row r="2418" spans="1:15">
      <c r="A2418" s="1" t="s">
        <v>2458</v>
      </c>
      <c r="B2418" s="2">
        <v>45228</v>
      </c>
      <c r="C2418" s="13" t="str">
        <f>TEXT(bbdd_Social_Media_Trends[[#This Row],[Post_Date]],"aaaa-mm")</f>
        <v>2023-10</v>
      </c>
      <c r="D2418" s="1" t="s">
        <v>12</v>
      </c>
      <c r="E2418" s="1" t="s">
        <v>13</v>
      </c>
      <c r="F2418" s="1" t="s">
        <v>14</v>
      </c>
      <c r="G2418" s="1" t="s">
        <v>15</v>
      </c>
      <c r="H2418">
        <v>3524223</v>
      </c>
      <c r="I2418">
        <v>1184</v>
      </c>
      <c r="J2418">
        <v>78674</v>
      </c>
      <c r="K2418">
        <v>12101</v>
      </c>
      <c r="L2418">
        <f>bbdd_Social_Media_Trends[[#This Row],[Likes]]+bbdd_Social_Media_Trends[[#This Row],[Shares]]+bbdd_Social_Media_Trends[[#This Row],[Comments]]</f>
        <v>91959</v>
      </c>
      <c r="M2418">
        <f>bbdd_Social_Media_Trends[[#This Row],[Interactions]]/bbdd_Social_Media_Trends[[#This Row],[Views]]</f>
        <v>2.6093411228517605E-2</v>
      </c>
      <c r="N2418" s="1" t="s">
        <v>16</v>
      </c>
      <c r="O2418" s="4">
        <f t="shared" si="37"/>
        <v>0</v>
      </c>
    </row>
    <row r="2419" spans="1:15">
      <c r="A2419" s="1" t="s">
        <v>2459</v>
      </c>
      <c r="B2419" s="2">
        <v>45124</v>
      </c>
      <c r="C2419" s="13" t="str">
        <f>TEXT(bbdd_Social_Media_Trends[[#This Row],[Post_Date]],"aaaa-mm")</f>
        <v>2023-07</v>
      </c>
      <c r="D2419" s="1" t="s">
        <v>27</v>
      </c>
      <c r="E2419" s="1" t="s">
        <v>49</v>
      </c>
      <c r="F2419" s="1" t="s">
        <v>41</v>
      </c>
      <c r="G2419" s="1" t="s">
        <v>15</v>
      </c>
      <c r="H2419">
        <v>1893669</v>
      </c>
      <c r="I2419">
        <v>98719</v>
      </c>
      <c r="J2419">
        <v>38141</v>
      </c>
      <c r="K2419">
        <v>25909</v>
      </c>
      <c r="L2419">
        <f>bbdd_Social_Media_Trends[[#This Row],[Likes]]+bbdd_Social_Media_Trends[[#This Row],[Shares]]+bbdd_Social_Media_Trends[[#This Row],[Comments]]</f>
        <v>162769</v>
      </c>
      <c r="M2419">
        <f>bbdd_Social_Media_Trends[[#This Row],[Interactions]]/bbdd_Social_Media_Trends[[#This Row],[Views]]</f>
        <v>8.5954303524005515E-2</v>
      </c>
      <c r="N2419" s="1" t="s">
        <v>16</v>
      </c>
      <c r="O2419" s="4">
        <f t="shared" si="37"/>
        <v>0</v>
      </c>
    </row>
    <row r="2420" spans="1:15">
      <c r="A2420" s="1" t="s">
        <v>2460</v>
      </c>
      <c r="B2420" s="2">
        <v>44890</v>
      </c>
      <c r="C2420" s="13" t="str">
        <f>TEXT(bbdd_Social_Media_Trends[[#This Row],[Post_Date]],"aaaa-mm")</f>
        <v>2022-11</v>
      </c>
      <c r="D2420" s="1" t="s">
        <v>27</v>
      </c>
      <c r="E2420" s="1" t="s">
        <v>59</v>
      </c>
      <c r="F2420" s="1" t="s">
        <v>14</v>
      </c>
      <c r="G2420" s="1" t="s">
        <v>25</v>
      </c>
      <c r="H2420">
        <v>984735</v>
      </c>
      <c r="I2420">
        <v>436238</v>
      </c>
      <c r="J2420">
        <v>69677</v>
      </c>
      <c r="K2420">
        <v>42992</v>
      </c>
      <c r="L2420">
        <f>bbdd_Social_Media_Trends[[#This Row],[Likes]]+bbdd_Social_Media_Trends[[#This Row],[Shares]]+bbdd_Social_Media_Trends[[#This Row],[Comments]]</f>
        <v>548907</v>
      </c>
      <c r="M2420">
        <f>bbdd_Social_Media_Trends[[#This Row],[Interactions]]/bbdd_Social_Media_Trends[[#This Row],[Views]]</f>
        <v>0.5574159545461469</v>
      </c>
      <c r="N2420" s="1" t="s">
        <v>29</v>
      </c>
      <c r="O2420" s="4">
        <f t="shared" si="37"/>
        <v>0</v>
      </c>
    </row>
    <row r="2421" spans="1:15">
      <c r="A2421" s="1" t="s">
        <v>2461</v>
      </c>
      <c r="B2421" s="2">
        <v>45132</v>
      </c>
      <c r="C2421" s="13" t="str">
        <f>TEXT(bbdd_Social_Media_Trends[[#This Row],[Post_Date]],"aaaa-mm")</f>
        <v>2023-07</v>
      </c>
      <c r="D2421" s="1" t="s">
        <v>27</v>
      </c>
      <c r="E2421" s="1" t="s">
        <v>59</v>
      </c>
      <c r="F2421" s="1" t="s">
        <v>41</v>
      </c>
      <c r="G2421" s="1" t="s">
        <v>44</v>
      </c>
      <c r="H2421">
        <v>3801329</v>
      </c>
      <c r="I2421">
        <v>179214</v>
      </c>
      <c r="J2421">
        <v>62593</v>
      </c>
      <c r="K2421">
        <v>37675</v>
      </c>
      <c r="L2421">
        <f>bbdd_Social_Media_Trends[[#This Row],[Likes]]+bbdd_Social_Media_Trends[[#This Row],[Shares]]+bbdd_Social_Media_Trends[[#This Row],[Comments]]</f>
        <v>279482</v>
      </c>
      <c r="M2421">
        <f>bbdd_Social_Media_Trends[[#This Row],[Interactions]]/bbdd_Social_Media_Trends[[#This Row],[Views]]</f>
        <v>7.35221813213221E-2</v>
      </c>
      <c r="N2421" s="1" t="s">
        <v>29</v>
      </c>
      <c r="O2421" s="4">
        <f t="shared" si="37"/>
        <v>0</v>
      </c>
    </row>
    <row r="2422" spans="1:15">
      <c r="A2422" s="1" t="s">
        <v>2462</v>
      </c>
      <c r="B2422" s="2">
        <v>45175</v>
      </c>
      <c r="C2422" s="13" t="str">
        <f>TEXT(bbdd_Social_Media_Trends[[#This Row],[Post_Date]],"aaaa-mm")</f>
        <v>2023-09</v>
      </c>
      <c r="D2422" s="1" t="s">
        <v>12</v>
      </c>
      <c r="E2422" s="1" t="s">
        <v>57</v>
      </c>
      <c r="F2422" s="1" t="s">
        <v>36</v>
      </c>
      <c r="G2422" s="1" t="s">
        <v>37</v>
      </c>
      <c r="H2422">
        <v>4112956</v>
      </c>
      <c r="I2422">
        <v>62765</v>
      </c>
      <c r="J2422">
        <v>47325</v>
      </c>
      <c r="K2422">
        <v>39189</v>
      </c>
      <c r="L2422">
        <f>bbdd_Social_Media_Trends[[#This Row],[Likes]]+bbdd_Social_Media_Trends[[#This Row],[Shares]]+bbdd_Social_Media_Trends[[#This Row],[Comments]]</f>
        <v>149279</v>
      </c>
      <c r="M2422">
        <f>bbdd_Social_Media_Trends[[#This Row],[Interactions]]/bbdd_Social_Media_Trends[[#This Row],[Views]]</f>
        <v>3.6294820562145572E-2</v>
      </c>
      <c r="N2422" s="1" t="s">
        <v>22</v>
      </c>
      <c r="O2422" s="4">
        <f t="shared" si="37"/>
        <v>0</v>
      </c>
    </row>
    <row r="2423" spans="1:15">
      <c r="A2423" s="1" t="s">
        <v>2463</v>
      </c>
      <c r="B2423" s="2">
        <v>45009</v>
      </c>
      <c r="C2423" s="13" t="str">
        <f>TEXT(bbdd_Social_Media_Trends[[#This Row],[Post_Date]],"aaaa-mm")</f>
        <v>2023-03</v>
      </c>
      <c r="D2423" s="1" t="s">
        <v>18</v>
      </c>
      <c r="E2423" s="1" t="s">
        <v>59</v>
      </c>
      <c r="F2423" s="1" t="s">
        <v>14</v>
      </c>
      <c r="G2423" s="1" t="s">
        <v>44</v>
      </c>
      <c r="H2423">
        <v>4244091</v>
      </c>
      <c r="I2423">
        <v>247707</v>
      </c>
      <c r="J2423">
        <v>91134</v>
      </c>
      <c r="K2423">
        <v>21078</v>
      </c>
      <c r="L2423">
        <f>bbdd_Social_Media_Trends[[#This Row],[Likes]]+bbdd_Social_Media_Trends[[#This Row],[Shares]]+bbdd_Social_Media_Trends[[#This Row],[Comments]]</f>
        <v>359919</v>
      </c>
      <c r="M2423">
        <f>bbdd_Social_Media_Trends[[#This Row],[Interactions]]/bbdd_Social_Media_Trends[[#This Row],[Views]]</f>
        <v>8.480473203802652E-2</v>
      </c>
      <c r="N2423" s="1" t="s">
        <v>29</v>
      </c>
      <c r="O2423" s="4">
        <f t="shared" si="37"/>
        <v>0</v>
      </c>
    </row>
    <row r="2424" spans="1:15">
      <c r="A2424" s="1" t="s">
        <v>2464</v>
      </c>
      <c r="B2424" s="2">
        <v>44989</v>
      </c>
      <c r="C2424" s="13" t="str">
        <f>TEXT(bbdd_Social_Media_Trends[[#This Row],[Post_Date]],"aaaa-mm")</f>
        <v>2023-03</v>
      </c>
      <c r="D2424" s="1" t="s">
        <v>27</v>
      </c>
      <c r="E2424" s="1" t="s">
        <v>31</v>
      </c>
      <c r="F2424" s="1" t="s">
        <v>47</v>
      </c>
      <c r="G2424" s="1" t="s">
        <v>25</v>
      </c>
      <c r="H2424">
        <v>795243</v>
      </c>
      <c r="I2424">
        <v>129380</v>
      </c>
      <c r="J2424">
        <v>23945</v>
      </c>
      <c r="K2424">
        <v>4134</v>
      </c>
      <c r="L2424">
        <f>bbdd_Social_Media_Trends[[#This Row],[Likes]]+bbdd_Social_Media_Trends[[#This Row],[Shares]]+bbdd_Social_Media_Trends[[#This Row],[Comments]]</f>
        <v>157459</v>
      </c>
      <c r="M2424">
        <f>bbdd_Social_Media_Trends[[#This Row],[Interactions]]/bbdd_Social_Media_Trends[[#This Row],[Views]]</f>
        <v>0.19800111412486499</v>
      </c>
      <c r="N2424" s="1" t="s">
        <v>22</v>
      </c>
      <c r="O2424" s="4">
        <f t="shared" si="37"/>
        <v>0</v>
      </c>
    </row>
    <row r="2425" spans="1:15">
      <c r="A2425" s="1" t="s">
        <v>2465</v>
      </c>
      <c r="B2425" s="2">
        <v>44717</v>
      </c>
      <c r="C2425" s="13" t="str">
        <f>TEXT(bbdd_Social_Media_Trends[[#This Row],[Post_Date]],"aaaa-mm")</f>
        <v>2022-06</v>
      </c>
      <c r="D2425" s="1" t="s">
        <v>18</v>
      </c>
      <c r="E2425" s="1" t="s">
        <v>31</v>
      </c>
      <c r="F2425" s="1" t="s">
        <v>20</v>
      </c>
      <c r="G2425" s="1" t="s">
        <v>44</v>
      </c>
      <c r="H2425">
        <v>670647</v>
      </c>
      <c r="I2425">
        <v>304751</v>
      </c>
      <c r="J2425">
        <v>19252</v>
      </c>
      <c r="K2425">
        <v>4825</v>
      </c>
      <c r="L2425">
        <f>bbdd_Social_Media_Trends[[#This Row],[Likes]]+bbdd_Social_Media_Trends[[#This Row],[Shares]]+bbdd_Social_Media_Trends[[#This Row],[Comments]]</f>
        <v>328828</v>
      </c>
      <c r="M2425">
        <f>bbdd_Social_Media_Trends[[#This Row],[Interactions]]/bbdd_Social_Media_Trends[[#This Row],[Views]]</f>
        <v>0.49031457681910157</v>
      </c>
      <c r="N2425" s="1" t="s">
        <v>22</v>
      </c>
      <c r="O2425" s="4">
        <f t="shared" si="37"/>
        <v>0</v>
      </c>
    </row>
    <row r="2426" spans="1:15">
      <c r="A2426" s="1" t="s">
        <v>2466</v>
      </c>
      <c r="B2426" s="2">
        <v>44974</v>
      </c>
      <c r="C2426" s="13" t="str">
        <f>TEXT(bbdd_Social_Media_Trends[[#This Row],[Post_Date]],"aaaa-mm")</f>
        <v>2023-02</v>
      </c>
      <c r="D2426" s="1" t="s">
        <v>12</v>
      </c>
      <c r="E2426" s="1" t="s">
        <v>49</v>
      </c>
      <c r="F2426" s="1" t="s">
        <v>47</v>
      </c>
      <c r="G2426" s="1" t="s">
        <v>44</v>
      </c>
      <c r="H2426">
        <v>1333724</v>
      </c>
      <c r="I2426">
        <v>340778</v>
      </c>
      <c r="J2426">
        <v>70404</v>
      </c>
      <c r="K2426">
        <v>45627</v>
      </c>
      <c r="L2426">
        <f>bbdd_Social_Media_Trends[[#This Row],[Likes]]+bbdd_Social_Media_Trends[[#This Row],[Shares]]+bbdd_Social_Media_Trends[[#This Row],[Comments]]</f>
        <v>456809</v>
      </c>
      <c r="M2426">
        <f>bbdd_Social_Media_Trends[[#This Row],[Interactions]]/bbdd_Social_Media_Trends[[#This Row],[Views]]</f>
        <v>0.34250639562608154</v>
      </c>
      <c r="N2426" s="1" t="s">
        <v>29</v>
      </c>
      <c r="O2426" s="4">
        <f t="shared" si="37"/>
        <v>0</v>
      </c>
    </row>
    <row r="2427" spans="1:15">
      <c r="A2427" s="1" t="s">
        <v>2467</v>
      </c>
      <c r="B2427" s="2">
        <v>45210</v>
      </c>
      <c r="C2427" s="13" t="str">
        <f>TEXT(bbdd_Social_Media_Trends[[#This Row],[Post_Date]],"aaaa-mm")</f>
        <v>2023-10</v>
      </c>
      <c r="D2427" s="1" t="s">
        <v>18</v>
      </c>
      <c r="E2427" s="1" t="s">
        <v>57</v>
      </c>
      <c r="F2427" s="1" t="s">
        <v>36</v>
      </c>
      <c r="G2427" s="1" t="s">
        <v>44</v>
      </c>
      <c r="H2427">
        <v>3681863</v>
      </c>
      <c r="I2427">
        <v>228168</v>
      </c>
      <c r="J2427">
        <v>9128</v>
      </c>
      <c r="K2427">
        <v>32280</v>
      </c>
      <c r="L2427">
        <f>bbdd_Social_Media_Trends[[#This Row],[Likes]]+bbdd_Social_Media_Trends[[#This Row],[Shares]]+bbdd_Social_Media_Trends[[#This Row],[Comments]]</f>
        <v>269576</v>
      </c>
      <c r="M2427">
        <f>bbdd_Social_Media_Trends[[#This Row],[Interactions]]/bbdd_Social_Media_Trends[[#This Row],[Views]]</f>
        <v>7.3217281577288448E-2</v>
      </c>
      <c r="N2427" s="1" t="s">
        <v>22</v>
      </c>
      <c r="O2427" s="4">
        <f t="shared" si="37"/>
        <v>0</v>
      </c>
    </row>
    <row r="2428" spans="1:15">
      <c r="A2428" s="1" t="s">
        <v>2468</v>
      </c>
      <c r="B2428" s="2">
        <v>44969</v>
      </c>
      <c r="C2428" s="13" t="str">
        <f>TEXT(bbdd_Social_Media_Trends[[#This Row],[Post_Date]],"aaaa-mm")</f>
        <v>2023-02</v>
      </c>
      <c r="D2428" s="1" t="s">
        <v>18</v>
      </c>
      <c r="E2428" s="1" t="s">
        <v>57</v>
      </c>
      <c r="F2428" s="1" t="s">
        <v>41</v>
      </c>
      <c r="G2428" s="1" t="s">
        <v>21</v>
      </c>
      <c r="H2428">
        <v>4466621</v>
      </c>
      <c r="I2428">
        <v>479028</v>
      </c>
      <c r="J2428">
        <v>75159</v>
      </c>
      <c r="K2428">
        <v>13063</v>
      </c>
      <c r="L2428">
        <f>bbdd_Social_Media_Trends[[#This Row],[Likes]]+bbdd_Social_Media_Trends[[#This Row],[Shares]]+bbdd_Social_Media_Trends[[#This Row],[Comments]]</f>
        <v>567250</v>
      </c>
      <c r="M2428">
        <f>bbdd_Social_Media_Trends[[#This Row],[Interactions]]/bbdd_Social_Media_Trends[[#This Row],[Views]]</f>
        <v>0.12699756706467819</v>
      </c>
      <c r="N2428" s="1" t="s">
        <v>29</v>
      </c>
      <c r="O2428" s="4">
        <f t="shared" si="37"/>
        <v>0</v>
      </c>
    </row>
    <row r="2429" spans="1:15">
      <c r="A2429" s="1" t="s">
        <v>2469</v>
      </c>
      <c r="B2429" s="2">
        <v>44905</v>
      </c>
      <c r="C2429" s="13" t="str">
        <f>TEXT(bbdd_Social_Media_Trends[[#This Row],[Post_Date]],"aaaa-mm")</f>
        <v>2022-12</v>
      </c>
      <c r="D2429" s="1" t="s">
        <v>27</v>
      </c>
      <c r="E2429" s="1" t="s">
        <v>39</v>
      </c>
      <c r="F2429" s="1" t="s">
        <v>36</v>
      </c>
      <c r="G2429" s="1" t="s">
        <v>50</v>
      </c>
      <c r="H2429">
        <v>4294256</v>
      </c>
      <c r="I2429">
        <v>475876</v>
      </c>
      <c r="J2429">
        <v>28764</v>
      </c>
      <c r="K2429">
        <v>40435</v>
      </c>
      <c r="L2429">
        <f>bbdd_Social_Media_Trends[[#This Row],[Likes]]+bbdd_Social_Media_Trends[[#This Row],[Shares]]+bbdd_Social_Media_Trends[[#This Row],[Comments]]</f>
        <v>545075</v>
      </c>
      <c r="M2429">
        <f>bbdd_Social_Media_Trends[[#This Row],[Interactions]]/bbdd_Social_Media_Trends[[#This Row],[Views]]</f>
        <v>0.12693118435416986</v>
      </c>
      <c r="N2429" s="1" t="s">
        <v>29</v>
      </c>
      <c r="O2429" s="4">
        <f t="shared" si="37"/>
        <v>0</v>
      </c>
    </row>
    <row r="2430" spans="1:15">
      <c r="A2430" s="1" t="s">
        <v>2470</v>
      </c>
      <c r="B2430" s="2">
        <v>44925</v>
      </c>
      <c r="C2430" s="13" t="str">
        <f>TEXT(bbdd_Social_Media_Trends[[#This Row],[Post_Date]],"aaaa-mm")</f>
        <v>2022-12</v>
      </c>
      <c r="D2430" s="1" t="s">
        <v>24</v>
      </c>
      <c r="E2430" s="1" t="s">
        <v>57</v>
      </c>
      <c r="F2430" s="1" t="s">
        <v>20</v>
      </c>
      <c r="G2430" s="1" t="s">
        <v>50</v>
      </c>
      <c r="H2430">
        <v>2668217</v>
      </c>
      <c r="I2430">
        <v>489199</v>
      </c>
      <c r="J2430">
        <v>86017</v>
      </c>
      <c r="K2430">
        <v>44585</v>
      </c>
      <c r="L2430">
        <f>bbdd_Social_Media_Trends[[#This Row],[Likes]]+bbdd_Social_Media_Trends[[#This Row],[Shares]]+bbdd_Social_Media_Trends[[#This Row],[Comments]]</f>
        <v>619801</v>
      </c>
      <c r="M2430">
        <f>bbdd_Social_Media_Trends[[#This Row],[Interactions]]/bbdd_Social_Media_Trends[[#This Row],[Views]]</f>
        <v>0.23229032721101769</v>
      </c>
      <c r="N2430" s="1" t="s">
        <v>22</v>
      </c>
      <c r="O2430" s="4">
        <f t="shared" si="37"/>
        <v>0</v>
      </c>
    </row>
    <row r="2431" spans="1:15">
      <c r="A2431" s="1" t="s">
        <v>2471</v>
      </c>
      <c r="B2431" s="2">
        <v>44651</v>
      </c>
      <c r="C2431" s="13" t="str">
        <f>TEXT(bbdd_Social_Media_Trends[[#This Row],[Post_Date]],"aaaa-mm")</f>
        <v>2022-03</v>
      </c>
      <c r="D2431" s="1" t="s">
        <v>24</v>
      </c>
      <c r="E2431" s="1" t="s">
        <v>59</v>
      </c>
      <c r="F2431" s="1" t="s">
        <v>36</v>
      </c>
      <c r="G2431" s="1" t="s">
        <v>28</v>
      </c>
      <c r="H2431">
        <v>752874</v>
      </c>
      <c r="I2431">
        <v>409136</v>
      </c>
      <c r="J2431">
        <v>81870</v>
      </c>
      <c r="K2431">
        <v>13101</v>
      </c>
      <c r="L2431">
        <f>bbdd_Social_Media_Trends[[#This Row],[Likes]]+bbdd_Social_Media_Trends[[#This Row],[Shares]]+bbdd_Social_Media_Trends[[#This Row],[Comments]]</f>
        <v>504107</v>
      </c>
      <c r="M2431">
        <f>bbdd_Social_Media_Trends[[#This Row],[Interactions]]/bbdd_Social_Media_Trends[[#This Row],[Views]]</f>
        <v>0.66957684818442398</v>
      </c>
      <c r="N2431" s="1" t="s">
        <v>16</v>
      </c>
      <c r="O2431" s="4">
        <f t="shared" si="37"/>
        <v>0</v>
      </c>
    </row>
    <row r="2432" spans="1:15">
      <c r="A2432" s="1" t="s">
        <v>2472</v>
      </c>
      <c r="B2432" s="2">
        <v>44834</v>
      </c>
      <c r="C2432" s="13" t="str">
        <f>TEXT(bbdd_Social_Media_Trends[[#This Row],[Post_Date]],"aaaa-mm")</f>
        <v>2022-09</v>
      </c>
      <c r="D2432" s="1" t="s">
        <v>18</v>
      </c>
      <c r="E2432" s="1" t="s">
        <v>52</v>
      </c>
      <c r="F2432" s="1" t="s">
        <v>36</v>
      </c>
      <c r="G2432" s="1" t="s">
        <v>37</v>
      </c>
      <c r="H2432">
        <v>2168159</v>
      </c>
      <c r="I2432">
        <v>445889</v>
      </c>
      <c r="J2432">
        <v>80260</v>
      </c>
      <c r="K2432">
        <v>44121</v>
      </c>
      <c r="L2432">
        <f>bbdd_Social_Media_Trends[[#This Row],[Likes]]+bbdd_Social_Media_Trends[[#This Row],[Shares]]+bbdd_Social_Media_Trends[[#This Row],[Comments]]</f>
        <v>570270</v>
      </c>
      <c r="M2432">
        <f>bbdd_Social_Media_Trends[[#This Row],[Interactions]]/bbdd_Social_Media_Trends[[#This Row],[Views]]</f>
        <v>0.26302037811802548</v>
      </c>
      <c r="N2432" s="1" t="s">
        <v>16</v>
      </c>
      <c r="O2432" s="4">
        <f t="shared" si="37"/>
        <v>0</v>
      </c>
    </row>
    <row r="2433" spans="1:15">
      <c r="A2433" s="1" t="s">
        <v>2473</v>
      </c>
      <c r="B2433" s="2">
        <v>44594</v>
      </c>
      <c r="C2433" s="13" t="str">
        <f>TEXT(bbdd_Social_Media_Trends[[#This Row],[Post_Date]],"aaaa-mm")</f>
        <v>2022-02</v>
      </c>
      <c r="D2433" s="1" t="s">
        <v>18</v>
      </c>
      <c r="E2433" s="1" t="s">
        <v>35</v>
      </c>
      <c r="F2433" s="1" t="s">
        <v>32</v>
      </c>
      <c r="G2433" s="1" t="s">
        <v>15</v>
      </c>
      <c r="H2433">
        <v>4930465</v>
      </c>
      <c r="I2433">
        <v>145318</v>
      </c>
      <c r="J2433">
        <v>39080</v>
      </c>
      <c r="K2433">
        <v>9349</v>
      </c>
      <c r="L2433">
        <f>bbdd_Social_Media_Trends[[#This Row],[Likes]]+bbdd_Social_Media_Trends[[#This Row],[Shares]]+bbdd_Social_Media_Trends[[#This Row],[Comments]]</f>
        <v>193747</v>
      </c>
      <c r="M2433">
        <f>bbdd_Social_Media_Trends[[#This Row],[Interactions]]/bbdd_Social_Media_Trends[[#This Row],[Views]]</f>
        <v>3.9295887913208996E-2</v>
      </c>
      <c r="N2433" s="1" t="s">
        <v>16</v>
      </c>
      <c r="O2433" s="4">
        <f t="shared" si="37"/>
        <v>0</v>
      </c>
    </row>
    <row r="2434" spans="1:15">
      <c r="A2434" s="1" t="s">
        <v>2474</v>
      </c>
      <c r="B2434" s="2">
        <v>45140</v>
      </c>
      <c r="C2434" s="13" t="str">
        <f>TEXT(bbdd_Social_Media_Trends[[#This Row],[Post_Date]],"aaaa-mm")</f>
        <v>2023-08</v>
      </c>
      <c r="D2434" s="1" t="s">
        <v>24</v>
      </c>
      <c r="E2434" s="1" t="s">
        <v>31</v>
      </c>
      <c r="F2434" s="1" t="s">
        <v>14</v>
      </c>
      <c r="G2434" s="1" t="s">
        <v>50</v>
      </c>
      <c r="H2434">
        <v>4914010</v>
      </c>
      <c r="I2434">
        <v>19243</v>
      </c>
      <c r="J2434">
        <v>56002</v>
      </c>
      <c r="K2434">
        <v>8519</v>
      </c>
      <c r="L2434">
        <f>bbdd_Social_Media_Trends[[#This Row],[Likes]]+bbdd_Social_Media_Trends[[#This Row],[Shares]]+bbdd_Social_Media_Trends[[#This Row],[Comments]]</f>
        <v>83764</v>
      </c>
      <c r="M2434">
        <f>bbdd_Social_Media_Trends[[#This Row],[Interactions]]/bbdd_Social_Media_Trends[[#This Row],[Views]]</f>
        <v>1.7045956357435169E-2</v>
      </c>
      <c r="N2434" s="1" t="s">
        <v>22</v>
      </c>
      <c r="O2434" s="4">
        <f t="shared" ref="O2434:O2497" si="38">IF(ISERROR(VLOOKUP(A2434,A2435:A7432,1,FALSE)),0, 1)</f>
        <v>0</v>
      </c>
    </row>
    <row r="2435" spans="1:15">
      <c r="A2435" s="1" t="s">
        <v>2475</v>
      </c>
      <c r="B2435" s="2">
        <v>44917</v>
      </c>
      <c r="C2435" s="13" t="str">
        <f>TEXT(bbdd_Social_Media_Trends[[#This Row],[Post_Date]],"aaaa-mm")</f>
        <v>2022-12</v>
      </c>
      <c r="D2435" s="1" t="s">
        <v>24</v>
      </c>
      <c r="E2435" s="1" t="s">
        <v>39</v>
      </c>
      <c r="F2435" s="1" t="s">
        <v>14</v>
      </c>
      <c r="G2435" s="1" t="s">
        <v>28</v>
      </c>
      <c r="H2435">
        <v>584615</v>
      </c>
      <c r="I2435">
        <v>150064</v>
      </c>
      <c r="J2435">
        <v>84725</v>
      </c>
      <c r="K2435">
        <v>17775</v>
      </c>
      <c r="L2435">
        <f>bbdd_Social_Media_Trends[[#This Row],[Likes]]+bbdd_Social_Media_Trends[[#This Row],[Shares]]+bbdd_Social_Media_Trends[[#This Row],[Comments]]</f>
        <v>252564</v>
      </c>
      <c r="M2435">
        <f>bbdd_Social_Media_Trends[[#This Row],[Interactions]]/bbdd_Social_Media_Trends[[#This Row],[Views]]</f>
        <v>0.43201765264319253</v>
      </c>
      <c r="N2435" s="1" t="s">
        <v>22</v>
      </c>
      <c r="O2435" s="4">
        <f t="shared" si="38"/>
        <v>0</v>
      </c>
    </row>
    <row r="2436" spans="1:15">
      <c r="A2436" s="1" t="s">
        <v>2476</v>
      </c>
      <c r="B2436" s="2">
        <v>44922</v>
      </c>
      <c r="C2436" s="13" t="str">
        <f>TEXT(bbdd_Social_Media_Trends[[#This Row],[Post_Date]],"aaaa-mm")</f>
        <v>2022-12</v>
      </c>
      <c r="D2436" s="1" t="s">
        <v>27</v>
      </c>
      <c r="E2436" s="1" t="s">
        <v>13</v>
      </c>
      <c r="F2436" s="1" t="s">
        <v>20</v>
      </c>
      <c r="G2436" s="1" t="s">
        <v>37</v>
      </c>
      <c r="H2436">
        <v>1142278</v>
      </c>
      <c r="I2436">
        <v>236928</v>
      </c>
      <c r="J2436">
        <v>12775</v>
      </c>
      <c r="K2436">
        <v>5265</v>
      </c>
      <c r="L2436">
        <f>bbdd_Social_Media_Trends[[#This Row],[Likes]]+bbdd_Social_Media_Trends[[#This Row],[Shares]]+bbdd_Social_Media_Trends[[#This Row],[Comments]]</f>
        <v>254968</v>
      </c>
      <c r="M2436">
        <f>bbdd_Social_Media_Trends[[#This Row],[Interactions]]/bbdd_Social_Media_Trends[[#This Row],[Views]]</f>
        <v>0.2232101117241162</v>
      </c>
      <c r="N2436" s="1" t="s">
        <v>16</v>
      </c>
      <c r="O2436" s="4">
        <f t="shared" si="38"/>
        <v>0</v>
      </c>
    </row>
    <row r="2437" spans="1:15">
      <c r="A2437" s="1" t="s">
        <v>2477</v>
      </c>
      <c r="B2437" s="2">
        <v>45164</v>
      </c>
      <c r="C2437" s="13" t="str">
        <f>TEXT(bbdd_Social_Media_Trends[[#This Row],[Post_Date]],"aaaa-mm")</f>
        <v>2023-08</v>
      </c>
      <c r="D2437" s="1" t="s">
        <v>27</v>
      </c>
      <c r="E2437" s="1" t="s">
        <v>19</v>
      </c>
      <c r="F2437" s="1" t="s">
        <v>20</v>
      </c>
      <c r="G2437" s="1" t="s">
        <v>21</v>
      </c>
      <c r="H2437">
        <v>730387</v>
      </c>
      <c r="I2437">
        <v>372363</v>
      </c>
      <c r="J2437">
        <v>3897</v>
      </c>
      <c r="K2437">
        <v>3722</v>
      </c>
      <c r="L2437">
        <f>bbdd_Social_Media_Trends[[#This Row],[Likes]]+bbdd_Social_Media_Trends[[#This Row],[Shares]]+bbdd_Social_Media_Trends[[#This Row],[Comments]]</f>
        <v>379982</v>
      </c>
      <c r="M2437">
        <f>bbdd_Social_Media_Trends[[#This Row],[Interactions]]/bbdd_Social_Media_Trends[[#This Row],[Views]]</f>
        <v>0.52024748523727837</v>
      </c>
      <c r="N2437" s="1" t="s">
        <v>22</v>
      </c>
      <c r="O2437" s="4">
        <f t="shared" si="38"/>
        <v>0</v>
      </c>
    </row>
    <row r="2438" spans="1:15">
      <c r="A2438" s="1" t="s">
        <v>2478</v>
      </c>
      <c r="B2438" s="2">
        <v>44609</v>
      </c>
      <c r="C2438" s="13" t="str">
        <f>TEXT(bbdd_Social_Media_Trends[[#This Row],[Post_Date]],"aaaa-mm")</f>
        <v>2022-02</v>
      </c>
      <c r="D2438" s="1" t="s">
        <v>27</v>
      </c>
      <c r="E2438" s="1" t="s">
        <v>35</v>
      </c>
      <c r="F2438" s="1" t="s">
        <v>41</v>
      </c>
      <c r="G2438" s="1" t="s">
        <v>25</v>
      </c>
      <c r="H2438">
        <v>2023853</v>
      </c>
      <c r="I2438">
        <v>456466</v>
      </c>
      <c r="J2438">
        <v>20085</v>
      </c>
      <c r="K2438">
        <v>32976</v>
      </c>
      <c r="L2438">
        <f>bbdd_Social_Media_Trends[[#This Row],[Likes]]+bbdd_Social_Media_Trends[[#This Row],[Shares]]+bbdd_Social_Media_Trends[[#This Row],[Comments]]</f>
        <v>509527</v>
      </c>
      <c r="M2438">
        <f>bbdd_Social_Media_Trends[[#This Row],[Interactions]]/bbdd_Social_Media_Trends[[#This Row],[Views]]</f>
        <v>0.25176087393699048</v>
      </c>
      <c r="N2438" s="1" t="s">
        <v>16</v>
      </c>
      <c r="O2438" s="4">
        <f t="shared" si="38"/>
        <v>0</v>
      </c>
    </row>
    <row r="2439" spans="1:15">
      <c r="A2439" s="1" t="s">
        <v>2479</v>
      </c>
      <c r="B2439" s="2">
        <v>44785</v>
      </c>
      <c r="C2439" s="13" t="str">
        <f>TEXT(bbdd_Social_Media_Trends[[#This Row],[Post_Date]],"aaaa-mm")</f>
        <v>2022-08</v>
      </c>
      <c r="D2439" s="1" t="s">
        <v>12</v>
      </c>
      <c r="E2439" s="1" t="s">
        <v>46</v>
      </c>
      <c r="F2439" s="1" t="s">
        <v>36</v>
      </c>
      <c r="G2439" s="1" t="s">
        <v>50</v>
      </c>
      <c r="H2439">
        <v>2816495</v>
      </c>
      <c r="I2439">
        <v>370066</v>
      </c>
      <c r="J2439">
        <v>79854</v>
      </c>
      <c r="K2439">
        <v>29476</v>
      </c>
      <c r="L2439">
        <f>bbdd_Social_Media_Trends[[#This Row],[Likes]]+bbdd_Social_Media_Trends[[#This Row],[Shares]]+bbdd_Social_Media_Trends[[#This Row],[Comments]]</f>
        <v>479396</v>
      </c>
      <c r="M2439">
        <f>bbdd_Social_Media_Trends[[#This Row],[Interactions]]/bbdd_Social_Media_Trends[[#This Row],[Views]]</f>
        <v>0.17021013706752541</v>
      </c>
      <c r="N2439" s="1" t="s">
        <v>16</v>
      </c>
      <c r="O2439" s="4">
        <f t="shared" si="38"/>
        <v>0</v>
      </c>
    </row>
    <row r="2440" spans="1:15">
      <c r="A2440" s="1" t="s">
        <v>2480</v>
      </c>
      <c r="B2440" s="2">
        <v>44967</v>
      </c>
      <c r="C2440" s="13" t="str">
        <f>TEXT(bbdd_Social_Media_Trends[[#This Row],[Post_Date]],"aaaa-mm")</f>
        <v>2023-02</v>
      </c>
      <c r="D2440" s="1" t="s">
        <v>12</v>
      </c>
      <c r="E2440" s="1" t="s">
        <v>13</v>
      </c>
      <c r="F2440" s="1" t="s">
        <v>47</v>
      </c>
      <c r="G2440" s="1" t="s">
        <v>28</v>
      </c>
      <c r="H2440">
        <v>2586745</v>
      </c>
      <c r="I2440">
        <v>404333</v>
      </c>
      <c r="J2440">
        <v>74597</v>
      </c>
      <c r="K2440">
        <v>46511</v>
      </c>
      <c r="L2440">
        <f>bbdd_Social_Media_Trends[[#This Row],[Likes]]+bbdd_Social_Media_Trends[[#This Row],[Shares]]+bbdd_Social_Media_Trends[[#This Row],[Comments]]</f>
        <v>525441</v>
      </c>
      <c r="M2440">
        <f>bbdd_Social_Media_Trends[[#This Row],[Interactions]]/bbdd_Social_Media_Trends[[#This Row],[Views]]</f>
        <v>0.20312825578091384</v>
      </c>
      <c r="N2440" s="1" t="s">
        <v>22</v>
      </c>
      <c r="O2440" s="4">
        <f t="shared" si="38"/>
        <v>0</v>
      </c>
    </row>
    <row r="2441" spans="1:15">
      <c r="A2441" s="1" t="s">
        <v>2481</v>
      </c>
      <c r="B2441" s="2">
        <v>44736</v>
      </c>
      <c r="C2441" s="13" t="str">
        <f>TEXT(bbdd_Social_Media_Trends[[#This Row],[Post_Date]],"aaaa-mm")</f>
        <v>2022-06</v>
      </c>
      <c r="D2441" s="1" t="s">
        <v>12</v>
      </c>
      <c r="E2441" s="1" t="s">
        <v>59</v>
      </c>
      <c r="F2441" s="1" t="s">
        <v>41</v>
      </c>
      <c r="G2441" s="1" t="s">
        <v>21</v>
      </c>
      <c r="H2441">
        <v>57063</v>
      </c>
      <c r="I2441">
        <v>445321</v>
      </c>
      <c r="J2441">
        <v>50056</v>
      </c>
      <c r="K2441">
        <v>13751</v>
      </c>
      <c r="L2441">
        <f>bbdd_Social_Media_Trends[[#This Row],[Likes]]+bbdd_Social_Media_Trends[[#This Row],[Shares]]+bbdd_Social_Media_Trends[[#This Row],[Comments]]</f>
        <v>509128</v>
      </c>
      <c r="M2441">
        <f>bbdd_Social_Media_Trends[[#This Row],[Interactions]]/bbdd_Social_Media_Trends[[#This Row],[Views]]</f>
        <v>8.9222087867795246</v>
      </c>
      <c r="N2441" s="1" t="s">
        <v>22</v>
      </c>
      <c r="O2441" s="4">
        <f t="shared" si="38"/>
        <v>0</v>
      </c>
    </row>
    <row r="2442" spans="1:15">
      <c r="A2442" s="1" t="s">
        <v>2482</v>
      </c>
      <c r="B2442" s="2">
        <v>44893</v>
      </c>
      <c r="C2442" s="13" t="str">
        <f>TEXT(bbdd_Social_Media_Trends[[#This Row],[Post_Date]],"aaaa-mm")</f>
        <v>2022-11</v>
      </c>
      <c r="D2442" s="1" t="s">
        <v>27</v>
      </c>
      <c r="E2442" s="1" t="s">
        <v>31</v>
      </c>
      <c r="F2442" s="1" t="s">
        <v>20</v>
      </c>
      <c r="G2442" s="1" t="s">
        <v>37</v>
      </c>
      <c r="H2442">
        <v>3634921</v>
      </c>
      <c r="I2442">
        <v>62251</v>
      </c>
      <c r="J2442">
        <v>65353</v>
      </c>
      <c r="K2442">
        <v>36771</v>
      </c>
      <c r="L2442">
        <f>bbdd_Social_Media_Trends[[#This Row],[Likes]]+bbdd_Social_Media_Trends[[#This Row],[Shares]]+bbdd_Social_Media_Trends[[#This Row],[Comments]]</f>
        <v>164375</v>
      </c>
      <c r="M2442">
        <f>bbdd_Social_Media_Trends[[#This Row],[Interactions]]/bbdd_Social_Media_Trends[[#This Row],[Views]]</f>
        <v>4.5221065327141909E-2</v>
      </c>
      <c r="N2442" s="1" t="s">
        <v>16</v>
      </c>
      <c r="O2442" s="4">
        <f t="shared" si="38"/>
        <v>0</v>
      </c>
    </row>
    <row r="2443" spans="1:15">
      <c r="A2443" s="1" t="s">
        <v>2483</v>
      </c>
      <c r="B2443" s="2">
        <v>44987</v>
      </c>
      <c r="C2443" s="13" t="str">
        <f>TEXT(bbdd_Social_Media_Trends[[#This Row],[Post_Date]],"aaaa-mm")</f>
        <v>2023-03</v>
      </c>
      <c r="D2443" s="1" t="s">
        <v>12</v>
      </c>
      <c r="E2443" s="1" t="s">
        <v>49</v>
      </c>
      <c r="F2443" s="1" t="s">
        <v>47</v>
      </c>
      <c r="G2443" s="1" t="s">
        <v>44</v>
      </c>
      <c r="H2443">
        <v>4192386</v>
      </c>
      <c r="I2443">
        <v>294804</v>
      </c>
      <c r="J2443">
        <v>89443</v>
      </c>
      <c r="K2443">
        <v>27277</v>
      </c>
      <c r="L2443">
        <f>bbdd_Social_Media_Trends[[#This Row],[Likes]]+bbdd_Social_Media_Trends[[#This Row],[Shares]]+bbdd_Social_Media_Trends[[#This Row],[Comments]]</f>
        <v>411524</v>
      </c>
      <c r="M2443">
        <f>bbdd_Social_Media_Trends[[#This Row],[Interactions]]/bbdd_Social_Media_Trends[[#This Row],[Views]]</f>
        <v>9.8159854555377291E-2</v>
      </c>
      <c r="N2443" s="1" t="s">
        <v>16</v>
      </c>
      <c r="O2443" s="4">
        <f t="shared" si="38"/>
        <v>0</v>
      </c>
    </row>
    <row r="2444" spans="1:15">
      <c r="A2444" s="1" t="s">
        <v>2484</v>
      </c>
      <c r="B2444" s="2">
        <v>44972</v>
      </c>
      <c r="C2444" s="13" t="str">
        <f>TEXT(bbdd_Social_Media_Trends[[#This Row],[Post_Date]],"aaaa-mm")</f>
        <v>2023-02</v>
      </c>
      <c r="D2444" s="1" t="s">
        <v>27</v>
      </c>
      <c r="E2444" s="1" t="s">
        <v>57</v>
      </c>
      <c r="F2444" s="1" t="s">
        <v>14</v>
      </c>
      <c r="G2444" s="1" t="s">
        <v>60</v>
      </c>
      <c r="H2444">
        <v>3691681</v>
      </c>
      <c r="I2444">
        <v>86388</v>
      </c>
      <c r="J2444">
        <v>36191</v>
      </c>
      <c r="K2444">
        <v>49207</v>
      </c>
      <c r="L2444">
        <f>bbdd_Social_Media_Trends[[#This Row],[Likes]]+bbdd_Social_Media_Trends[[#This Row],[Shares]]+bbdd_Social_Media_Trends[[#This Row],[Comments]]</f>
        <v>171786</v>
      </c>
      <c r="M2444">
        <f>bbdd_Social_Media_Trends[[#This Row],[Interactions]]/bbdd_Social_Media_Trends[[#This Row],[Views]]</f>
        <v>4.6533273053657669E-2</v>
      </c>
      <c r="N2444" s="1" t="s">
        <v>22</v>
      </c>
      <c r="O2444" s="4">
        <f t="shared" si="38"/>
        <v>0</v>
      </c>
    </row>
    <row r="2445" spans="1:15">
      <c r="A2445" s="1" t="s">
        <v>2485</v>
      </c>
      <c r="B2445" s="2">
        <v>44793</v>
      </c>
      <c r="C2445" s="13" t="str">
        <f>TEXT(bbdd_Social_Media_Trends[[#This Row],[Post_Date]],"aaaa-mm")</f>
        <v>2022-08</v>
      </c>
      <c r="D2445" s="1" t="s">
        <v>12</v>
      </c>
      <c r="E2445" s="1" t="s">
        <v>57</v>
      </c>
      <c r="F2445" s="1" t="s">
        <v>14</v>
      </c>
      <c r="G2445" s="1" t="s">
        <v>44</v>
      </c>
      <c r="H2445">
        <v>4837671</v>
      </c>
      <c r="I2445">
        <v>346397</v>
      </c>
      <c r="J2445">
        <v>58957</v>
      </c>
      <c r="K2445">
        <v>5374</v>
      </c>
      <c r="L2445">
        <f>bbdd_Social_Media_Trends[[#This Row],[Likes]]+bbdd_Social_Media_Trends[[#This Row],[Shares]]+bbdd_Social_Media_Trends[[#This Row],[Comments]]</f>
        <v>410728</v>
      </c>
      <c r="M2445">
        <f>bbdd_Social_Media_Trends[[#This Row],[Interactions]]/bbdd_Social_Media_Trends[[#This Row],[Views]]</f>
        <v>8.4902011732505167E-2</v>
      </c>
      <c r="N2445" s="1" t="s">
        <v>29</v>
      </c>
      <c r="O2445" s="4">
        <f t="shared" si="38"/>
        <v>0</v>
      </c>
    </row>
    <row r="2446" spans="1:15">
      <c r="A2446" s="1" t="s">
        <v>2486</v>
      </c>
      <c r="B2446" s="2">
        <v>45173</v>
      </c>
      <c r="C2446" s="13" t="str">
        <f>TEXT(bbdd_Social_Media_Trends[[#This Row],[Post_Date]],"aaaa-mm")</f>
        <v>2023-09</v>
      </c>
      <c r="D2446" s="1" t="s">
        <v>12</v>
      </c>
      <c r="E2446" s="1" t="s">
        <v>57</v>
      </c>
      <c r="F2446" s="1" t="s">
        <v>20</v>
      </c>
      <c r="G2446" s="1" t="s">
        <v>37</v>
      </c>
      <c r="H2446">
        <v>2241707</v>
      </c>
      <c r="I2446">
        <v>352345</v>
      </c>
      <c r="J2446">
        <v>74249</v>
      </c>
      <c r="K2446">
        <v>451</v>
      </c>
      <c r="L2446">
        <f>bbdd_Social_Media_Trends[[#This Row],[Likes]]+bbdd_Social_Media_Trends[[#This Row],[Shares]]+bbdd_Social_Media_Trends[[#This Row],[Comments]]</f>
        <v>427045</v>
      </c>
      <c r="M2446">
        <f>bbdd_Social_Media_Trends[[#This Row],[Interactions]]/bbdd_Social_Media_Trends[[#This Row],[Views]]</f>
        <v>0.19049991814273676</v>
      </c>
      <c r="N2446" s="1" t="s">
        <v>22</v>
      </c>
      <c r="O2446" s="4">
        <f t="shared" si="38"/>
        <v>0</v>
      </c>
    </row>
    <row r="2447" spans="1:15">
      <c r="A2447" s="1" t="s">
        <v>2487</v>
      </c>
      <c r="B2447" s="2">
        <v>44943</v>
      </c>
      <c r="C2447" s="13" t="str">
        <f>TEXT(bbdd_Social_Media_Trends[[#This Row],[Post_Date]],"aaaa-mm")</f>
        <v>2023-01</v>
      </c>
      <c r="D2447" s="1" t="s">
        <v>12</v>
      </c>
      <c r="E2447" s="1" t="s">
        <v>19</v>
      </c>
      <c r="F2447" s="1" t="s">
        <v>14</v>
      </c>
      <c r="G2447" s="1" t="s">
        <v>25</v>
      </c>
      <c r="H2447">
        <v>2425554</v>
      </c>
      <c r="I2447">
        <v>328451</v>
      </c>
      <c r="J2447">
        <v>85600</v>
      </c>
      <c r="K2447">
        <v>31540</v>
      </c>
      <c r="L2447">
        <f>bbdd_Social_Media_Trends[[#This Row],[Likes]]+bbdd_Social_Media_Trends[[#This Row],[Shares]]+bbdd_Social_Media_Trends[[#This Row],[Comments]]</f>
        <v>445591</v>
      </c>
      <c r="M2447">
        <f>bbdd_Social_Media_Trends[[#This Row],[Interactions]]/bbdd_Social_Media_Trends[[#This Row],[Views]]</f>
        <v>0.18370689747579316</v>
      </c>
      <c r="N2447" s="1" t="s">
        <v>22</v>
      </c>
      <c r="O2447" s="4">
        <f t="shared" si="38"/>
        <v>0</v>
      </c>
    </row>
    <row r="2448" spans="1:15">
      <c r="A2448" s="1" t="s">
        <v>2488</v>
      </c>
      <c r="B2448" s="2">
        <v>44960</v>
      </c>
      <c r="C2448" s="13" t="str">
        <f>TEXT(bbdd_Social_Media_Trends[[#This Row],[Post_Date]],"aaaa-mm")</f>
        <v>2023-02</v>
      </c>
      <c r="D2448" s="1" t="s">
        <v>27</v>
      </c>
      <c r="E2448" s="1" t="s">
        <v>39</v>
      </c>
      <c r="F2448" s="1" t="s">
        <v>47</v>
      </c>
      <c r="G2448" s="1" t="s">
        <v>60</v>
      </c>
      <c r="H2448">
        <v>4400609</v>
      </c>
      <c r="I2448">
        <v>235736</v>
      </c>
      <c r="J2448">
        <v>85103</v>
      </c>
      <c r="K2448">
        <v>19014</v>
      </c>
      <c r="L2448">
        <f>bbdd_Social_Media_Trends[[#This Row],[Likes]]+bbdd_Social_Media_Trends[[#This Row],[Shares]]+bbdd_Social_Media_Trends[[#This Row],[Comments]]</f>
        <v>339853</v>
      </c>
      <c r="M2448">
        <f>bbdd_Social_Media_Trends[[#This Row],[Interactions]]/bbdd_Social_Media_Trends[[#This Row],[Views]]</f>
        <v>7.7228629037480942E-2</v>
      </c>
      <c r="N2448" s="1" t="s">
        <v>16</v>
      </c>
      <c r="O2448" s="4">
        <f t="shared" si="38"/>
        <v>0</v>
      </c>
    </row>
    <row r="2449" spans="1:15">
      <c r="A2449" s="1" t="s">
        <v>2489</v>
      </c>
      <c r="B2449" s="2">
        <v>45030</v>
      </c>
      <c r="C2449" s="13" t="str">
        <f>TEXT(bbdd_Social_Media_Trends[[#This Row],[Post_Date]],"aaaa-mm")</f>
        <v>2023-04</v>
      </c>
      <c r="D2449" s="1" t="s">
        <v>27</v>
      </c>
      <c r="E2449" s="1" t="s">
        <v>59</v>
      </c>
      <c r="F2449" s="1" t="s">
        <v>41</v>
      </c>
      <c r="G2449" s="1" t="s">
        <v>44</v>
      </c>
      <c r="H2449">
        <v>4335484</v>
      </c>
      <c r="I2449">
        <v>265736</v>
      </c>
      <c r="J2449">
        <v>60002</v>
      </c>
      <c r="K2449">
        <v>48789</v>
      </c>
      <c r="L2449">
        <f>bbdd_Social_Media_Trends[[#This Row],[Likes]]+bbdd_Social_Media_Trends[[#This Row],[Shares]]+bbdd_Social_Media_Trends[[#This Row],[Comments]]</f>
        <v>374527</v>
      </c>
      <c r="M2449">
        <f>bbdd_Social_Media_Trends[[#This Row],[Interactions]]/bbdd_Social_Media_Trends[[#This Row],[Views]]</f>
        <v>8.6386433440879956E-2</v>
      </c>
      <c r="N2449" s="1" t="s">
        <v>22</v>
      </c>
      <c r="O2449" s="4">
        <f t="shared" si="38"/>
        <v>0</v>
      </c>
    </row>
    <row r="2450" spans="1:15">
      <c r="A2450" s="1" t="s">
        <v>2490</v>
      </c>
      <c r="B2450" s="2">
        <v>44599</v>
      </c>
      <c r="C2450" s="13" t="str">
        <f>TEXT(bbdd_Social_Media_Trends[[#This Row],[Post_Date]],"aaaa-mm")</f>
        <v>2022-02</v>
      </c>
      <c r="D2450" s="1" t="s">
        <v>12</v>
      </c>
      <c r="E2450" s="1" t="s">
        <v>39</v>
      </c>
      <c r="F2450" s="1" t="s">
        <v>47</v>
      </c>
      <c r="G2450" s="1" t="s">
        <v>21</v>
      </c>
      <c r="H2450">
        <v>2103742</v>
      </c>
      <c r="I2450">
        <v>157003</v>
      </c>
      <c r="J2450">
        <v>60341</v>
      </c>
      <c r="K2450">
        <v>40513</v>
      </c>
      <c r="L2450">
        <f>bbdd_Social_Media_Trends[[#This Row],[Likes]]+bbdd_Social_Media_Trends[[#This Row],[Shares]]+bbdd_Social_Media_Trends[[#This Row],[Comments]]</f>
        <v>257857</v>
      </c>
      <c r="M2450">
        <f>bbdd_Social_Media_Trends[[#This Row],[Interactions]]/bbdd_Social_Media_Trends[[#This Row],[Views]]</f>
        <v>0.1225706384147866</v>
      </c>
      <c r="N2450" s="1" t="s">
        <v>16</v>
      </c>
      <c r="O2450" s="4">
        <f t="shared" si="38"/>
        <v>0</v>
      </c>
    </row>
    <row r="2451" spans="1:15">
      <c r="A2451" s="1" t="s">
        <v>2491</v>
      </c>
      <c r="B2451" s="2">
        <v>45236</v>
      </c>
      <c r="C2451" s="13" t="str">
        <f>TEXT(bbdd_Social_Media_Trends[[#This Row],[Post_Date]],"aaaa-mm")</f>
        <v>2023-11</v>
      </c>
      <c r="D2451" s="1" t="s">
        <v>24</v>
      </c>
      <c r="E2451" s="1" t="s">
        <v>57</v>
      </c>
      <c r="F2451" s="1" t="s">
        <v>47</v>
      </c>
      <c r="G2451" s="1" t="s">
        <v>60</v>
      </c>
      <c r="H2451">
        <v>576763</v>
      </c>
      <c r="I2451">
        <v>467832</v>
      </c>
      <c r="J2451">
        <v>41087</v>
      </c>
      <c r="K2451">
        <v>8066</v>
      </c>
      <c r="L2451">
        <f>bbdd_Social_Media_Trends[[#This Row],[Likes]]+bbdd_Social_Media_Trends[[#This Row],[Shares]]+bbdd_Social_Media_Trends[[#This Row],[Comments]]</f>
        <v>516985</v>
      </c>
      <c r="M2451">
        <f>bbdd_Social_Media_Trends[[#This Row],[Interactions]]/bbdd_Social_Media_Trends[[#This Row],[Views]]</f>
        <v>0.89635604225652477</v>
      </c>
      <c r="N2451" s="1" t="s">
        <v>22</v>
      </c>
      <c r="O2451" s="4">
        <f t="shared" si="38"/>
        <v>0</v>
      </c>
    </row>
    <row r="2452" spans="1:15">
      <c r="A2452" s="1" t="s">
        <v>2492</v>
      </c>
      <c r="B2452" s="2">
        <v>44656</v>
      </c>
      <c r="C2452" s="13" t="str">
        <f>TEXT(bbdd_Social_Media_Trends[[#This Row],[Post_Date]],"aaaa-mm")</f>
        <v>2022-04</v>
      </c>
      <c r="D2452" s="1" t="s">
        <v>27</v>
      </c>
      <c r="E2452" s="1" t="s">
        <v>57</v>
      </c>
      <c r="F2452" s="1" t="s">
        <v>47</v>
      </c>
      <c r="G2452" s="1" t="s">
        <v>37</v>
      </c>
      <c r="H2452">
        <v>1143848</v>
      </c>
      <c r="I2452">
        <v>58018</v>
      </c>
      <c r="J2452">
        <v>37436</v>
      </c>
      <c r="K2452">
        <v>18311</v>
      </c>
      <c r="L2452">
        <f>bbdd_Social_Media_Trends[[#This Row],[Likes]]+bbdd_Social_Media_Trends[[#This Row],[Shares]]+bbdd_Social_Media_Trends[[#This Row],[Comments]]</f>
        <v>113765</v>
      </c>
      <c r="M2452">
        <f>bbdd_Social_Media_Trends[[#This Row],[Interactions]]/bbdd_Social_Media_Trends[[#This Row],[Views]]</f>
        <v>9.94581447884684E-2</v>
      </c>
      <c r="N2452" s="1" t="s">
        <v>29</v>
      </c>
      <c r="O2452" s="4">
        <f t="shared" si="38"/>
        <v>0</v>
      </c>
    </row>
    <row r="2453" spans="1:15">
      <c r="A2453" s="1" t="s">
        <v>2493</v>
      </c>
      <c r="B2453" s="2">
        <v>44813</v>
      </c>
      <c r="C2453" s="13" t="str">
        <f>TEXT(bbdd_Social_Media_Trends[[#This Row],[Post_Date]],"aaaa-mm")</f>
        <v>2022-09</v>
      </c>
      <c r="D2453" s="1" t="s">
        <v>18</v>
      </c>
      <c r="E2453" s="1" t="s">
        <v>39</v>
      </c>
      <c r="F2453" s="1" t="s">
        <v>20</v>
      </c>
      <c r="G2453" s="1" t="s">
        <v>15</v>
      </c>
      <c r="H2453">
        <v>4356392</v>
      </c>
      <c r="I2453">
        <v>411938</v>
      </c>
      <c r="J2453">
        <v>75228</v>
      </c>
      <c r="K2453">
        <v>24469</v>
      </c>
      <c r="L2453">
        <f>bbdd_Social_Media_Trends[[#This Row],[Likes]]+bbdd_Social_Media_Trends[[#This Row],[Shares]]+bbdd_Social_Media_Trends[[#This Row],[Comments]]</f>
        <v>511635</v>
      </c>
      <c r="M2453">
        <f>bbdd_Social_Media_Trends[[#This Row],[Interactions]]/bbdd_Social_Media_Trends[[#This Row],[Views]]</f>
        <v>0.11744466521837336</v>
      </c>
      <c r="N2453" s="1" t="s">
        <v>29</v>
      </c>
      <c r="O2453" s="4">
        <f t="shared" si="38"/>
        <v>0</v>
      </c>
    </row>
    <row r="2454" spans="1:15">
      <c r="A2454" s="1" t="s">
        <v>2494</v>
      </c>
      <c r="B2454" s="2">
        <v>44708</v>
      </c>
      <c r="C2454" s="13" t="str">
        <f>TEXT(bbdd_Social_Media_Trends[[#This Row],[Post_Date]],"aaaa-mm")</f>
        <v>2022-05</v>
      </c>
      <c r="D2454" s="1" t="s">
        <v>27</v>
      </c>
      <c r="E2454" s="1" t="s">
        <v>57</v>
      </c>
      <c r="F2454" s="1" t="s">
        <v>36</v>
      </c>
      <c r="G2454" s="1" t="s">
        <v>37</v>
      </c>
      <c r="H2454">
        <v>405063</v>
      </c>
      <c r="I2454">
        <v>366573</v>
      </c>
      <c r="J2454">
        <v>35185</v>
      </c>
      <c r="K2454">
        <v>36177</v>
      </c>
      <c r="L2454">
        <f>bbdd_Social_Media_Trends[[#This Row],[Likes]]+bbdd_Social_Media_Trends[[#This Row],[Shares]]+bbdd_Social_Media_Trends[[#This Row],[Comments]]</f>
        <v>437935</v>
      </c>
      <c r="M2454">
        <f>bbdd_Social_Media_Trends[[#This Row],[Interactions]]/bbdd_Social_Media_Trends[[#This Row],[Views]]</f>
        <v>1.0811528083285811</v>
      </c>
      <c r="N2454" s="1" t="s">
        <v>22</v>
      </c>
      <c r="O2454" s="4">
        <f t="shared" si="38"/>
        <v>0</v>
      </c>
    </row>
    <row r="2455" spans="1:15">
      <c r="A2455" s="1" t="s">
        <v>2495</v>
      </c>
      <c r="B2455" s="2">
        <v>45263</v>
      </c>
      <c r="C2455" s="13" t="str">
        <f>TEXT(bbdd_Social_Media_Trends[[#This Row],[Post_Date]],"aaaa-mm")</f>
        <v>2023-12</v>
      </c>
      <c r="D2455" s="1" t="s">
        <v>27</v>
      </c>
      <c r="E2455" s="1" t="s">
        <v>59</v>
      </c>
      <c r="F2455" s="1" t="s">
        <v>41</v>
      </c>
      <c r="G2455" s="1" t="s">
        <v>15</v>
      </c>
      <c r="H2455">
        <v>939082</v>
      </c>
      <c r="I2455">
        <v>406358</v>
      </c>
      <c r="J2455">
        <v>86675</v>
      </c>
      <c r="K2455">
        <v>10858</v>
      </c>
      <c r="L2455">
        <f>bbdd_Social_Media_Trends[[#This Row],[Likes]]+bbdd_Social_Media_Trends[[#This Row],[Shares]]+bbdd_Social_Media_Trends[[#This Row],[Comments]]</f>
        <v>503891</v>
      </c>
      <c r="M2455">
        <f>bbdd_Social_Media_Trends[[#This Row],[Interactions]]/bbdd_Social_Media_Trends[[#This Row],[Views]]</f>
        <v>0.53657827537957281</v>
      </c>
      <c r="N2455" s="1" t="s">
        <v>29</v>
      </c>
      <c r="O2455" s="4">
        <f t="shared" si="38"/>
        <v>0</v>
      </c>
    </row>
    <row r="2456" spans="1:15">
      <c r="A2456" s="1" t="s">
        <v>2496</v>
      </c>
      <c r="B2456" s="2">
        <v>44944</v>
      </c>
      <c r="C2456" s="13" t="str">
        <f>TEXT(bbdd_Social_Media_Trends[[#This Row],[Post_Date]],"aaaa-mm")</f>
        <v>2023-01</v>
      </c>
      <c r="D2456" s="1" t="s">
        <v>27</v>
      </c>
      <c r="E2456" s="1" t="s">
        <v>59</v>
      </c>
      <c r="F2456" s="1" t="s">
        <v>14</v>
      </c>
      <c r="G2456" s="1" t="s">
        <v>25</v>
      </c>
      <c r="H2456">
        <v>1911934</v>
      </c>
      <c r="I2456">
        <v>414686</v>
      </c>
      <c r="J2456">
        <v>62802</v>
      </c>
      <c r="K2456">
        <v>17662</v>
      </c>
      <c r="L2456">
        <f>bbdd_Social_Media_Trends[[#This Row],[Likes]]+bbdd_Social_Media_Trends[[#This Row],[Shares]]+bbdd_Social_Media_Trends[[#This Row],[Comments]]</f>
        <v>495150</v>
      </c>
      <c r="M2456">
        <f>bbdd_Social_Media_Trends[[#This Row],[Interactions]]/bbdd_Social_Media_Trends[[#This Row],[Views]]</f>
        <v>0.25897860491000213</v>
      </c>
      <c r="N2456" s="1" t="s">
        <v>29</v>
      </c>
      <c r="O2456" s="4">
        <f t="shared" si="38"/>
        <v>0</v>
      </c>
    </row>
    <row r="2457" spans="1:15">
      <c r="A2457" s="1" t="s">
        <v>2497</v>
      </c>
      <c r="B2457" s="2">
        <v>44986</v>
      </c>
      <c r="C2457" s="13" t="str">
        <f>TEXT(bbdd_Social_Media_Trends[[#This Row],[Post_Date]],"aaaa-mm")</f>
        <v>2023-03</v>
      </c>
      <c r="D2457" s="1" t="s">
        <v>27</v>
      </c>
      <c r="E2457" s="1" t="s">
        <v>57</v>
      </c>
      <c r="F2457" s="1" t="s">
        <v>41</v>
      </c>
      <c r="G2457" s="1" t="s">
        <v>44</v>
      </c>
      <c r="H2457">
        <v>1708144</v>
      </c>
      <c r="I2457">
        <v>56901</v>
      </c>
      <c r="J2457">
        <v>20001</v>
      </c>
      <c r="K2457">
        <v>7802</v>
      </c>
      <c r="L2457">
        <f>bbdd_Social_Media_Trends[[#This Row],[Likes]]+bbdd_Social_Media_Trends[[#This Row],[Shares]]+bbdd_Social_Media_Trends[[#This Row],[Comments]]</f>
        <v>84704</v>
      </c>
      <c r="M2457">
        <f>bbdd_Social_Media_Trends[[#This Row],[Interactions]]/bbdd_Social_Media_Trends[[#This Row],[Views]]</f>
        <v>4.958832510608005E-2</v>
      </c>
      <c r="N2457" s="1" t="s">
        <v>22</v>
      </c>
      <c r="O2457" s="4">
        <f t="shared" si="38"/>
        <v>0</v>
      </c>
    </row>
    <row r="2458" spans="1:15">
      <c r="A2458" s="1" t="s">
        <v>2498</v>
      </c>
      <c r="B2458" s="2">
        <v>44930</v>
      </c>
      <c r="C2458" s="13" t="str">
        <f>TEXT(bbdd_Social_Media_Trends[[#This Row],[Post_Date]],"aaaa-mm")</f>
        <v>2023-01</v>
      </c>
      <c r="D2458" s="1" t="s">
        <v>12</v>
      </c>
      <c r="E2458" s="1" t="s">
        <v>31</v>
      </c>
      <c r="F2458" s="1" t="s">
        <v>41</v>
      </c>
      <c r="G2458" s="1" t="s">
        <v>50</v>
      </c>
      <c r="H2458">
        <v>4730930</v>
      </c>
      <c r="I2458">
        <v>442721</v>
      </c>
      <c r="J2458">
        <v>55560</v>
      </c>
      <c r="K2458">
        <v>33554</v>
      </c>
      <c r="L2458">
        <f>bbdd_Social_Media_Trends[[#This Row],[Likes]]+bbdd_Social_Media_Trends[[#This Row],[Shares]]+bbdd_Social_Media_Trends[[#This Row],[Comments]]</f>
        <v>531835</v>
      </c>
      <c r="M2458">
        <f>bbdd_Social_Media_Trends[[#This Row],[Interactions]]/bbdd_Social_Media_Trends[[#This Row],[Views]]</f>
        <v>0.1124165861680473</v>
      </c>
      <c r="N2458" s="1" t="s">
        <v>16</v>
      </c>
      <c r="O2458" s="4">
        <f t="shared" si="38"/>
        <v>0</v>
      </c>
    </row>
    <row r="2459" spans="1:15">
      <c r="A2459" s="1" t="s">
        <v>2499</v>
      </c>
      <c r="B2459" s="2">
        <v>44702</v>
      </c>
      <c r="C2459" s="13" t="str">
        <f>TEXT(bbdd_Social_Media_Trends[[#This Row],[Post_Date]],"aaaa-mm")</f>
        <v>2022-05</v>
      </c>
      <c r="D2459" s="1" t="s">
        <v>18</v>
      </c>
      <c r="E2459" s="1" t="s">
        <v>39</v>
      </c>
      <c r="F2459" s="1" t="s">
        <v>36</v>
      </c>
      <c r="G2459" s="1" t="s">
        <v>50</v>
      </c>
      <c r="H2459">
        <v>2361266</v>
      </c>
      <c r="I2459">
        <v>184502</v>
      </c>
      <c r="J2459">
        <v>87669</v>
      </c>
      <c r="K2459">
        <v>13578</v>
      </c>
      <c r="L2459">
        <f>bbdd_Social_Media_Trends[[#This Row],[Likes]]+bbdd_Social_Media_Trends[[#This Row],[Shares]]+bbdd_Social_Media_Trends[[#This Row],[Comments]]</f>
        <v>285749</v>
      </c>
      <c r="M2459">
        <f>bbdd_Social_Media_Trends[[#This Row],[Interactions]]/bbdd_Social_Media_Trends[[#This Row],[Views]]</f>
        <v>0.12101516728737889</v>
      </c>
      <c r="N2459" s="1" t="s">
        <v>22</v>
      </c>
      <c r="O2459" s="4">
        <f t="shared" si="38"/>
        <v>0</v>
      </c>
    </row>
    <row r="2460" spans="1:15">
      <c r="A2460" s="1" t="s">
        <v>2500</v>
      </c>
      <c r="B2460" s="2">
        <v>44978</v>
      </c>
      <c r="C2460" s="13" t="str">
        <f>TEXT(bbdd_Social_Media_Trends[[#This Row],[Post_Date]],"aaaa-mm")</f>
        <v>2023-02</v>
      </c>
      <c r="D2460" s="1" t="s">
        <v>27</v>
      </c>
      <c r="E2460" s="1" t="s">
        <v>39</v>
      </c>
      <c r="F2460" s="1" t="s">
        <v>36</v>
      </c>
      <c r="G2460" s="1" t="s">
        <v>25</v>
      </c>
      <c r="H2460">
        <v>3159075</v>
      </c>
      <c r="I2460">
        <v>438956</v>
      </c>
      <c r="J2460">
        <v>91840</v>
      </c>
      <c r="K2460">
        <v>31899</v>
      </c>
      <c r="L2460">
        <f>bbdd_Social_Media_Trends[[#This Row],[Likes]]+bbdd_Social_Media_Trends[[#This Row],[Shares]]+bbdd_Social_Media_Trends[[#This Row],[Comments]]</f>
        <v>562695</v>
      </c>
      <c r="M2460">
        <f>bbdd_Social_Media_Trends[[#This Row],[Interactions]]/bbdd_Social_Media_Trends[[#This Row],[Views]]</f>
        <v>0.17812017758362811</v>
      </c>
      <c r="N2460" s="1" t="s">
        <v>29</v>
      </c>
      <c r="O2460" s="4">
        <f t="shared" si="38"/>
        <v>0</v>
      </c>
    </row>
    <row r="2461" spans="1:15">
      <c r="A2461" s="1" t="s">
        <v>2501</v>
      </c>
      <c r="B2461" s="2">
        <v>44691</v>
      </c>
      <c r="C2461" s="13" t="str">
        <f>TEXT(bbdd_Social_Media_Trends[[#This Row],[Post_Date]],"aaaa-mm")</f>
        <v>2022-05</v>
      </c>
      <c r="D2461" s="1" t="s">
        <v>18</v>
      </c>
      <c r="E2461" s="1" t="s">
        <v>31</v>
      </c>
      <c r="F2461" s="1" t="s">
        <v>36</v>
      </c>
      <c r="G2461" s="1" t="s">
        <v>15</v>
      </c>
      <c r="H2461">
        <v>3526448</v>
      </c>
      <c r="I2461">
        <v>51600</v>
      </c>
      <c r="J2461">
        <v>83324</v>
      </c>
      <c r="K2461">
        <v>34949</v>
      </c>
      <c r="L2461">
        <f>bbdd_Social_Media_Trends[[#This Row],[Likes]]+bbdd_Social_Media_Trends[[#This Row],[Shares]]+bbdd_Social_Media_Trends[[#This Row],[Comments]]</f>
        <v>169873</v>
      </c>
      <c r="M2461">
        <f>bbdd_Social_Media_Trends[[#This Row],[Interactions]]/bbdd_Social_Media_Trends[[#This Row],[Views]]</f>
        <v>4.8171134240459525E-2</v>
      </c>
      <c r="N2461" s="1" t="s">
        <v>16</v>
      </c>
      <c r="O2461" s="4">
        <f t="shared" si="38"/>
        <v>0</v>
      </c>
    </row>
    <row r="2462" spans="1:15">
      <c r="A2462" s="1" t="s">
        <v>2502</v>
      </c>
      <c r="B2462" s="2">
        <v>44846</v>
      </c>
      <c r="C2462" s="13" t="str">
        <f>TEXT(bbdd_Social_Media_Trends[[#This Row],[Post_Date]],"aaaa-mm")</f>
        <v>2022-10</v>
      </c>
      <c r="D2462" s="1" t="s">
        <v>12</v>
      </c>
      <c r="E2462" s="1" t="s">
        <v>35</v>
      </c>
      <c r="F2462" s="1" t="s">
        <v>20</v>
      </c>
      <c r="G2462" s="1" t="s">
        <v>37</v>
      </c>
      <c r="H2462">
        <v>449285</v>
      </c>
      <c r="I2462">
        <v>61991</v>
      </c>
      <c r="J2462">
        <v>31039</v>
      </c>
      <c r="K2462">
        <v>47417</v>
      </c>
      <c r="L2462">
        <f>bbdd_Social_Media_Trends[[#This Row],[Likes]]+bbdd_Social_Media_Trends[[#This Row],[Shares]]+bbdd_Social_Media_Trends[[#This Row],[Comments]]</f>
        <v>140447</v>
      </c>
      <c r="M2462">
        <f>bbdd_Social_Media_Trends[[#This Row],[Interactions]]/bbdd_Social_Media_Trends[[#This Row],[Views]]</f>
        <v>0.31260113291118108</v>
      </c>
      <c r="N2462" s="1" t="s">
        <v>29</v>
      </c>
      <c r="O2462" s="4">
        <f t="shared" si="38"/>
        <v>0</v>
      </c>
    </row>
    <row r="2463" spans="1:15">
      <c r="A2463" s="1" t="s">
        <v>2503</v>
      </c>
      <c r="B2463" s="2">
        <v>45147</v>
      </c>
      <c r="C2463" s="13" t="str">
        <f>TEXT(bbdd_Social_Media_Trends[[#This Row],[Post_Date]],"aaaa-mm")</f>
        <v>2023-08</v>
      </c>
      <c r="D2463" s="1" t="s">
        <v>18</v>
      </c>
      <c r="E2463" s="1" t="s">
        <v>59</v>
      </c>
      <c r="F2463" s="1" t="s">
        <v>41</v>
      </c>
      <c r="G2463" s="1" t="s">
        <v>21</v>
      </c>
      <c r="H2463">
        <v>3003531</v>
      </c>
      <c r="I2463">
        <v>381398</v>
      </c>
      <c r="J2463">
        <v>70031</v>
      </c>
      <c r="K2463">
        <v>25141</v>
      </c>
      <c r="L2463">
        <f>bbdd_Social_Media_Trends[[#This Row],[Likes]]+bbdd_Social_Media_Trends[[#This Row],[Shares]]+bbdd_Social_Media_Trends[[#This Row],[Comments]]</f>
        <v>476570</v>
      </c>
      <c r="M2463">
        <f>bbdd_Social_Media_Trends[[#This Row],[Interactions]]/bbdd_Social_Media_Trends[[#This Row],[Views]]</f>
        <v>0.15866991218003076</v>
      </c>
      <c r="N2463" s="1" t="s">
        <v>29</v>
      </c>
      <c r="O2463" s="4">
        <f t="shared" si="38"/>
        <v>0</v>
      </c>
    </row>
    <row r="2464" spans="1:15">
      <c r="A2464" s="1" t="s">
        <v>2504</v>
      </c>
      <c r="B2464" s="2">
        <v>44884</v>
      </c>
      <c r="C2464" s="13" t="str">
        <f>TEXT(bbdd_Social_Media_Trends[[#This Row],[Post_Date]],"aaaa-mm")</f>
        <v>2022-11</v>
      </c>
      <c r="D2464" s="1" t="s">
        <v>12</v>
      </c>
      <c r="E2464" s="1" t="s">
        <v>39</v>
      </c>
      <c r="F2464" s="1" t="s">
        <v>41</v>
      </c>
      <c r="G2464" s="1" t="s">
        <v>44</v>
      </c>
      <c r="H2464">
        <v>4589879</v>
      </c>
      <c r="I2464">
        <v>316201</v>
      </c>
      <c r="J2464">
        <v>78508</v>
      </c>
      <c r="K2464">
        <v>13106</v>
      </c>
      <c r="L2464">
        <f>bbdd_Social_Media_Trends[[#This Row],[Likes]]+bbdd_Social_Media_Trends[[#This Row],[Shares]]+bbdd_Social_Media_Trends[[#This Row],[Comments]]</f>
        <v>407815</v>
      </c>
      <c r="M2464">
        <f>bbdd_Social_Media_Trends[[#This Row],[Interactions]]/bbdd_Social_Media_Trends[[#This Row],[Views]]</f>
        <v>8.8850926135525574E-2</v>
      </c>
      <c r="N2464" s="1" t="s">
        <v>29</v>
      </c>
      <c r="O2464" s="4">
        <f t="shared" si="38"/>
        <v>0</v>
      </c>
    </row>
    <row r="2465" spans="1:15">
      <c r="A2465" s="1" t="s">
        <v>2505</v>
      </c>
      <c r="B2465" s="2">
        <v>44888</v>
      </c>
      <c r="C2465" s="13" t="str">
        <f>TEXT(bbdd_Social_Media_Trends[[#This Row],[Post_Date]],"aaaa-mm")</f>
        <v>2022-11</v>
      </c>
      <c r="D2465" s="1" t="s">
        <v>24</v>
      </c>
      <c r="E2465" s="1" t="s">
        <v>59</v>
      </c>
      <c r="F2465" s="1" t="s">
        <v>32</v>
      </c>
      <c r="G2465" s="1" t="s">
        <v>25</v>
      </c>
      <c r="H2465">
        <v>556209</v>
      </c>
      <c r="I2465">
        <v>487912</v>
      </c>
      <c r="J2465">
        <v>29642</v>
      </c>
      <c r="K2465">
        <v>45365</v>
      </c>
      <c r="L2465">
        <f>bbdd_Social_Media_Trends[[#This Row],[Likes]]+bbdd_Social_Media_Trends[[#This Row],[Shares]]+bbdd_Social_Media_Trends[[#This Row],[Comments]]</f>
        <v>562919</v>
      </c>
      <c r="M2465">
        <f>bbdd_Social_Media_Trends[[#This Row],[Interactions]]/bbdd_Social_Media_Trends[[#This Row],[Views]]</f>
        <v>1.0120638105460358</v>
      </c>
      <c r="N2465" s="1" t="s">
        <v>22</v>
      </c>
      <c r="O2465" s="4">
        <f t="shared" si="38"/>
        <v>0</v>
      </c>
    </row>
    <row r="2466" spans="1:15">
      <c r="A2466" s="1" t="s">
        <v>2506</v>
      </c>
      <c r="B2466" s="2">
        <v>44728</v>
      </c>
      <c r="C2466" s="13" t="str">
        <f>TEXT(bbdd_Social_Media_Trends[[#This Row],[Post_Date]],"aaaa-mm")</f>
        <v>2022-06</v>
      </c>
      <c r="D2466" s="1" t="s">
        <v>27</v>
      </c>
      <c r="E2466" s="1" t="s">
        <v>35</v>
      </c>
      <c r="F2466" s="1" t="s">
        <v>20</v>
      </c>
      <c r="G2466" s="1" t="s">
        <v>21</v>
      </c>
      <c r="H2466">
        <v>3050658</v>
      </c>
      <c r="I2466">
        <v>191272</v>
      </c>
      <c r="J2466">
        <v>53935</v>
      </c>
      <c r="K2466">
        <v>19636</v>
      </c>
      <c r="L2466">
        <f>bbdd_Social_Media_Trends[[#This Row],[Likes]]+bbdd_Social_Media_Trends[[#This Row],[Shares]]+bbdd_Social_Media_Trends[[#This Row],[Comments]]</f>
        <v>264843</v>
      </c>
      <c r="M2466">
        <f>bbdd_Social_Media_Trends[[#This Row],[Interactions]]/bbdd_Social_Media_Trends[[#This Row],[Views]]</f>
        <v>8.6815041214059391E-2</v>
      </c>
      <c r="N2466" s="1" t="s">
        <v>16</v>
      </c>
      <c r="O2466" s="4">
        <f t="shared" si="38"/>
        <v>0</v>
      </c>
    </row>
    <row r="2467" spans="1:15">
      <c r="A2467" s="1" t="s">
        <v>2507</v>
      </c>
      <c r="B2467" s="2">
        <v>44909</v>
      </c>
      <c r="C2467" s="13" t="str">
        <f>TEXT(bbdd_Social_Media_Trends[[#This Row],[Post_Date]],"aaaa-mm")</f>
        <v>2022-12</v>
      </c>
      <c r="D2467" s="1" t="s">
        <v>24</v>
      </c>
      <c r="E2467" s="1" t="s">
        <v>13</v>
      </c>
      <c r="F2467" s="1" t="s">
        <v>36</v>
      </c>
      <c r="G2467" s="1" t="s">
        <v>60</v>
      </c>
      <c r="H2467">
        <v>468718</v>
      </c>
      <c r="I2467">
        <v>351338</v>
      </c>
      <c r="J2467">
        <v>89790</v>
      </c>
      <c r="K2467">
        <v>32094</v>
      </c>
      <c r="L2467">
        <f>bbdd_Social_Media_Trends[[#This Row],[Likes]]+bbdd_Social_Media_Trends[[#This Row],[Shares]]+bbdd_Social_Media_Trends[[#This Row],[Comments]]</f>
        <v>473222</v>
      </c>
      <c r="M2467">
        <f>bbdd_Social_Media_Trends[[#This Row],[Interactions]]/bbdd_Social_Media_Trends[[#This Row],[Views]]</f>
        <v>1.0096091893206576</v>
      </c>
      <c r="N2467" s="1" t="s">
        <v>16</v>
      </c>
      <c r="O2467" s="4">
        <f t="shared" si="38"/>
        <v>0</v>
      </c>
    </row>
    <row r="2468" spans="1:15">
      <c r="A2468" s="1" t="s">
        <v>2508</v>
      </c>
      <c r="B2468" s="2">
        <v>44738</v>
      </c>
      <c r="C2468" s="13" t="str">
        <f>TEXT(bbdd_Social_Media_Trends[[#This Row],[Post_Date]],"aaaa-mm")</f>
        <v>2022-06</v>
      </c>
      <c r="D2468" s="1" t="s">
        <v>12</v>
      </c>
      <c r="E2468" s="1" t="s">
        <v>46</v>
      </c>
      <c r="F2468" s="1" t="s">
        <v>41</v>
      </c>
      <c r="G2468" s="1" t="s">
        <v>25</v>
      </c>
      <c r="H2468">
        <v>1024956</v>
      </c>
      <c r="I2468">
        <v>294506</v>
      </c>
      <c r="J2468">
        <v>13536</v>
      </c>
      <c r="K2468">
        <v>48320</v>
      </c>
      <c r="L2468">
        <f>bbdd_Social_Media_Trends[[#This Row],[Likes]]+bbdd_Social_Media_Trends[[#This Row],[Shares]]+bbdd_Social_Media_Trends[[#This Row],[Comments]]</f>
        <v>356362</v>
      </c>
      <c r="M2468">
        <f>bbdd_Social_Media_Trends[[#This Row],[Interactions]]/bbdd_Social_Media_Trends[[#This Row],[Views]]</f>
        <v>0.34768516892432455</v>
      </c>
      <c r="N2468" s="1" t="s">
        <v>16</v>
      </c>
      <c r="O2468" s="4">
        <f t="shared" si="38"/>
        <v>0</v>
      </c>
    </row>
    <row r="2469" spans="1:15">
      <c r="A2469" s="1" t="s">
        <v>2509</v>
      </c>
      <c r="B2469" s="2">
        <v>44670</v>
      </c>
      <c r="C2469" s="13" t="str">
        <f>TEXT(bbdd_Social_Media_Trends[[#This Row],[Post_Date]],"aaaa-mm")</f>
        <v>2022-04</v>
      </c>
      <c r="D2469" s="1" t="s">
        <v>24</v>
      </c>
      <c r="E2469" s="1" t="s">
        <v>13</v>
      </c>
      <c r="F2469" s="1" t="s">
        <v>14</v>
      </c>
      <c r="G2469" s="1" t="s">
        <v>44</v>
      </c>
      <c r="H2469">
        <v>2127962</v>
      </c>
      <c r="I2469">
        <v>220734</v>
      </c>
      <c r="J2469">
        <v>21453</v>
      </c>
      <c r="K2469">
        <v>14972</v>
      </c>
      <c r="L2469">
        <f>bbdd_Social_Media_Trends[[#This Row],[Likes]]+bbdd_Social_Media_Trends[[#This Row],[Shares]]+bbdd_Social_Media_Trends[[#This Row],[Comments]]</f>
        <v>257159</v>
      </c>
      <c r="M2469">
        <f>bbdd_Social_Media_Trends[[#This Row],[Interactions]]/bbdd_Social_Media_Trends[[#This Row],[Views]]</f>
        <v>0.12084755272885513</v>
      </c>
      <c r="N2469" s="1" t="s">
        <v>22</v>
      </c>
      <c r="O2469" s="4">
        <f t="shared" si="38"/>
        <v>0</v>
      </c>
    </row>
    <row r="2470" spans="1:15">
      <c r="A2470" s="1" t="s">
        <v>2510</v>
      </c>
      <c r="B2470" s="2">
        <v>44633</v>
      </c>
      <c r="C2470" s="13" t="str">
        <f>TEXT(bbdd_Social_Media_Trends[[#This Row],[Post_Date]],"aaaa-mm")</f>
        <v>2022-03</v>
      </c>
      <c r="D2470" s="1" t="s">
        <v>24</v>
      </c>
      <c r="E2470" s="1" t="s">
        <v>59</v>
      </c>
      <c r="F2470" s="1" t="s">
        <v>47</v>
      </c>
      <c r="G2470" s="1" t="s">
        <v>50</v>
      </c>
      <c r="H2470">
        <v>4856986</v>
      </c>
      <c r="I2470">
        <v>291395</v>
      </c>
      <c r="J2470">
        <v>99817</v>
      </c>
      <c r="K2470">
        <v>7707</v>
      </c>
      <c r="L2470">
        <f>bbdd_Social_Media_Trends[[#This Row],[Likes]]+bbdd_Social_Media_Trends[[#This Row],[Shares]]+bbdd_Social_Media_Trends[[#This Row],[Comments]]</f>
        <v>398919</v>
      </c>
      <c r="M2470">
        <f>bbdd_Social_Media_Trends[[#This Row],[Interactions]]/bbdd_Social_Media_Trends[[#This Row],[Views]]</f>
        <v>8.213303476682865E-2</v>
      </c>
      <c r="N2470" s="1" t="s">
        <v>16</v>
      </c>
      <c r="O2470" s="4">
        <f t="shared" si="38"/>
        <v>0</v>
      </c>
    </row>
    <row r="2471" spans="1:15">
      <c r="A2471" s="1" t="s">
        <v>2511</v>
      </c>
      <c r="B2471" s="2">
        <v>44725</v>
      </c>
      <c r="C2471" s="13" t="str">
        <f>TEXT(bbdd_Social_Media_Trends[[#This Row],[Post_Date]],"aaaa-mm")</f>
        <v>2022-06</v>
      </c>
      <c r="D2471" s="1" t="s">
        <v>24</v>
      </c>
      <c r="E2471" s="1" t="s">
        <v>35</v>
      </c>
      <c r="F2471" s="1" t="s">
        <v>32</v>
      </c>
      <c r="G2471" s="1" t="s">
        <v>28</v>
      </c>
      <c r="H2471">
        <v>1318537</v>
      </c>
      <c r="I2471">
        <v>324242</v>
      </c>
      <c r="J2471">
        <v>11914</v>
      </c>
      <c r="K2471">
        <v>19688</v>
      </c>
      <c r="L2471">
        <f>bbdd_Social_Media_Trends[[#This Row],[Likes]]+bbdd_Social_Media_Trends[[#This Row],[Shares]]+bbdd_Social_Media_Trends[[#This Row],[Comments]]</f>
        <v>355844</v>
      </c>
      <c r="M2471">
        <f>bbdd_Social_Media_Trends[[#This Row],[Interactions]]/bbdd_Social_Media_Trends[[#This Row],[Views]]</f>
        <v>0.2698779025541187</v>
      </c>
      <c r="N2471" s="1" t="s">
        <v>29</v>
      </c>
      <c r="O2471" s="4">
        <f t="shared" si="38"/>
        <v>0</v>
      </c>
    </row>
    <row r="2472" spans="1:15">
      <c r="A2472" s="1" t="s">
        <v>2512</v>
      </c>
      <c r="B2472" s="2">
        <v>44713</v>
      </c>
      <c r="C2472" s="13" t="str">
        <f>TEXT(bbdd_Social_Media_Trends[[#This Row],[Post_Date]],"aaaa-mm")</f>
        <v>2022-06</v>
      </c>
      <c r="D2472" s="1" t="s">
        <v>24</v>
      </c>
      <c r="E2472" s="1" t="s">
        <v>49</v>
      </c>
      <c r="F2472" s="1" t="s">
        <v>14</v>
      </c>
      <c r="G2472" s="1" t="s">
        <v>28</v>
      </c>
      <c r="H2472">
        <v>2020909</v>
      </c>
      <c r="I2472">
        <v>65259</v>
      </c>
      <c r="J2472">
        <v>90445</v>
      </c>
      <c r="K2472">
        <v>33608</v>
      </c>
      <c r="L2472">
        <f>bbdd_Social_Media_Trends[[#This Row],[Likes]]+bbdd_Social_Media_Trends[[#This Row],[Shares]]+bbdd_Social_Media_Trends[[#This Row],[Comments]]</f>
        <v>189312</v>
      </c>
      <c r="M2472">
        <f>bbdd_Social_Media_Trends[[#This Row],[Interactions]]/bbdd_Social_Media_Trends[[#This Row],[Views]]</f>
        <v>9.3676657385364709E-2</v>
      </c>
      <c r="N2472" s="1" t="s">
        <v>22</v>
      </c>
      <c r="O2472" s="4">
        <f t="shared" si="38"/>
        <v>0</v>
      </c>
    </row>
    <row r="2473" spans="1:15">
      <c r="A2473" s="1" t="s">
        <v>2513</v>
      </c>
      <c r="B2473" s="2">
        <v>44987</v>
      </c>
      <c r="C2473" s="13" t="str">
        <f>TEXT(bbdd_Social_Media_Trends[[#This Row],[Post_Date]],"aaaa-mm")</f>
        <v>2023-03</v>
      </c>
      <c r="D2473" s="1" t="s">
        <v>12</v>
      </c>
      <c r="E2473" s="1" t="s">
        <v>46</v>
      </c>
      <c r="F2473" s="1" t="s">
        <v>47</v>
      </c>
      <c r="G2473" s="1" t="s">
        <v>28</v>
      </c>
      <c r="H2473">
        <v>781134</v>
      </c>
      <c r="I2473">
        <v>305684</v>
      </c>
      <c r="J2473">
        <v>90185</v>
      </c>
      <c r="K2473">
        <v>22404</v>
      </c>
      <c r="L2473">
        <f>bbdd_Social_Media_Trends[[#This Row],[Likes]]+bbdd_Social_Media_Trends[[#This Row],[Shares]]+bbdd_Social_Media_Trends[[#This Row],[Comments]]</f>
        <v>418273</v>
      </c>
      <c r="M2473">
        <f>bbdd_Social_Media_Trends[[#This Row],[Interactions]]/bbdd_Social_Media_Trends[[#This Row],[Views]]</f>
        <v>0.53546894642916576</v>
      </c>
      <c r="N2473" s="1" t="s">
        <v>16</v>
      </c>
      <c r="O2473" s="4">
        <f t="shared" si="38"/>
        <v>0</v>
      </c>
    </row>
    <row r="2474" spans="1:15">
      <c r="A2474" s="1" t="s">
        <v>2514</v>
      </c>
      <c r="B2474" s="2">
        <v>44741</v>
      </c>
      <c r="C2474" s="13" t="str">
        <f>TEXT(bbdd_Social_Media_Trends[[#This Row],[Post_Date]],"aaaa-mm")</f>
        <v>2022-06</v>
      </c>
      <c r="D2474" s="1" t="s">
        <v>18</v>
      </c>
      <c r="E2474" s="1" t="s">
        <v>31</v>
      </c>
      <c r="F2474" s="1" t="s">
        <v>41</v>
      </c>
      <c r="G2474" s="1" t="s">
        <v>44</v>
      </c>
      <c r="H2474">
        <v>2349428</v>
      </c>
      <c r="I2474">
        <v>91877</v>
      </c>
      <c r="J2474">
        <v>14035</v>
      </c>
      <c r="K2474">
        <v>48890</v>
      </c>
      <c r="L2474">
        <f>bbdd_Social_Media_Trends[[#This Row],[Likes]]+bbdd_Social_Media_Trends[[#This Row],[Shares]]+bbdd_Social_Media_Trends[[#This Row],[Comments]]</f>
        <v>154802</v>
      </c>
      <c r="M2474">
        <f>bbdd_Social_Media_Trends[[#This Row],[Interactions]]/bbdd_Social_Media_Trends[[#This Row],[Views]]</f>
        <v>6.5889229208130659E-2</v>
      </c>
      <c r="N2474" s="1" t="s">
        <v>16</v>
      </c>
      <c r="O2474" s="4">
        <f t="shared" si="38"/>
        <v>0</v>
      </c>
    </row>
    <row r="2475" spans="1:15">
      <c r="A2475" s="1" t="s">
        <v>2515</v>
      </c>
      <c r="B2475" s="2">
        <v>44702</v>
      </c>
      <c r="C2475" s="13" t="str">
        <f>TEXT(bbdd_Social_Media_Trends[[#This Row],[Post_Date]],"aaaa-mm")</f>
        <v>2022-05</v>
      </c>
      <c r="D2475" s="1" t="s">
        <v>18</v>
      </c>
      <c r="E2475" s="1" t="s">
        <v>46</v>
      </c>
      <c r="F2475" s="1" t="s">
        <v>32</v>
      </c>
      <c r="G2475" s="1" t="s">
        <v>50</v>
      </c>
      <c r="H2475">
        <v>3495833</v>
      </c>
      <c r="I2475">
        <v>247723</v>
      </c>
      <c r="J2475">
        <v>73354</v>
      </c>
      <c r="K2475">
        <v>24761</v>
      </c>
      <c r="L2475">
        <f>bbdd_Social_Media_Trends[[#This Row],[Likes]]+bbdd_Social_Media_Trends[[#This Row],[Shares]]+bbdd_Social_Media_Trends[[#This Row],[Comments]]</f>
        <v>345838</v>
      </c>
      <c r="M2475">
        <f>bbdd_Social_Media_Trends[[#This Row],[Interactions]]/bbdd_Social_Media_Trends[[#This Row],[Views]]</f>
        <v>9.8928638753624676E-2</v>
      </c>
      <c r="N2475" s="1" t="s">
        <v>16</v>
      </c>
      <c r="O2475" s="4">
        <f t="shared" si="38"/>
        <v>0</v>
      </c>
    </row>
    <row r="2476" spans="1:15">
      <c r="A2476" s="1" t="s">
        <v>2516</v>
      </c>
      <c r="B2476" s="2">
        <v>45122</v>
      </c>
      <c r="C2476" s="13" t="str">
        <f>TEXT(bbdd_Social_Media_Trends[[#This Row],[Post_Date]],"aaaa-mm")</f>
        <v>2023-07</v>
      </c>
      <c r="D2476" s="1" t="s">
        <v>24</v>
      </c>
      <c r="E2476" s="1" t="s">
        <v>35</v>
      </c>
      <c r="F2476" s="1" t="s">
        <v>41</v>
      </c>
      <c r="G2476" s="1" t="s">
        <v>15</v>
      </c>
      <c r="H2476">
        <v>754145</v>
      </c>
      <c r="I2476">
        <v>104586</v>
      </c>
      <c r="J2476">
        <v>83802</v>
      </c>
      <c r="K2476">
        <v>36911</v>
      </c>
      <c r="L2476">
        <f>bbdd_Social_Media_Trends[[#This Row],[Likes]]+bbdd_Social_Media_Trends[[#This Row],[Shares]]+bbdd_Social_Media_Trends[[#This Row],[Comments]]</f>
        <v>225299</v>
      </c>
      <c r="M2476">
        <f>bbdd_Social_Media_Trends[[#This Row],[Interactions]]/bbdd_Social_Media_Trends[[#This Row],[Views]]</f>
        <v>0.29874758832850445</v>
      </c>
      <c r="N2476" s="1" t="s">
        <v>16</v>
      </c>
      <c r="O2476" s="4">
        <f t="shared" si="38"/>
        <v>0</v>
      </c>
    </row>
    <row r="2477" spans="1:15">
      <c r="A2477" s="1" t="s">
        <v>2517</v>
      </c>
      <c r="B2477" s="2">
        <v>45233</v>
      </c>
      <c r="C2477" s="13" t="str">
        <f>TEXT(bbdd_Social_Media_Trends[[#This Row],[Post_Date]],"aaaa-mm")</f>
        <v>2023-11</v>
      </c>
      <c r="D2477" s="1" t="s">
        <v>12</v>
      </c>
      <c r="E2477" s="1" t="s">
        <v>59</v>
      </c>
      <c r="F2477" s="1" t="s">
        <v>20</v>
      </c>
      <c r="G2477" s="1" t="s">
        <v>60</v>
      </c>
      <c r="H2477">
        <v>2286322</v>
      </c>
      <c r="I2477">
        <v>316805</v>
      </c>
      <c r="J2477">
        <v>99649</v>
      </c>
      <c r="K2477">
        <v>12197</v>
      </c>
      <c r="L2477">
        <f>bbdd_Social_Media_Trends[[#This Row],[Likes]]+bbdd_Social_Media_Trends[[#This Row],[Shares]]+bbdd_Social_Media_Trends[[#This Row],[Comments]]</f>
        <v>428651</v>
      </c>
      <c r="M2477">
        <f>bbdd_Social_Media_Trends[[#This Row],[Interactions]]/bbdd_Social_Media_Trends[[#This Row],[Views]]</f>
        <v>0.18748496493494793</v>
      </c>
      <c r="N2477" s="1" t="s">
        <v>16</v>
      </c>
      <c r="O2477" s="4">
        <f t="shared" si="38"/>
        <v>0</v>
      </c>
    </row>
    <row r="2478" spans="1:15">
      <c r="A2478" s="1" t="s">
        <v>2518</v>
      </c>
      <c r="B2478" s="2">
        <v>45148</v>
      </c>
      <c r="C2478" s="13" t="str">
        <f>TEXT(bbdd_Social_Media_Trends[[#This Row],[Post_Date]],"aaaa-mm")</f>
        <v>2023-08</v>
      </c>
      <c r="D2478" s="1" t="s">
        <v>27</v>
      </c>
      <c r="E2478" s="1" t="s">
        <v>49</v>
      </c>
      <c r="F2478" s="1" t="s">
        <v>20</v>
      </c>
      <c r="G2478" s="1" t="s">
        <v>50</v>
      </c>
      <c r="H2478">
        <v>2307501</v>
      </c>
      <c r="I2478">
        <v>358459</v>
      </c>
      <c r="J2478">
        <v>4933</v>
      </c>
      <c r="K2478">
        <v>24085</v>
      </c>
      <c r="L2478">
        <f>bbdd_Social_Media_Trends[[#This Row],[Likes]]+bbdd_Social_Media_Trends[[#This Row],[Shares]]+bbdd_Social_Media_Trends[[#This Row],[Comments]]</f>
        <v>387477</v>
      </c>
      <c r="M2478">
        <f>bbdd_Social_Media_Trends[[#This Row],[Interactions]]/bbdd_Social_Media_Trends[[#This Row],[Views]]</f>
        <v>0.16792062061944935</v>
      </c>
      <c r="N2478" s="1" t="s">
        <v>22</v>
      </c>
      <c r="O2478" s="4">
        <f t="shared" si="38"/>
        <v>0</v>
      </c>
    </row>
    <row r="2479" spans="1:15">
      <c r="A2479" s="1" t="s">
        <v>2519</v>
      </c>
      <c r="B2479" s="2">
        <v>45028</v>
      </c>
      <c r="C2479" s="13" t="str">
        <f>TEXT(bbdd_Social_Media_Trends[[#This Row],[Post_Date]],"aaaa-mm")</f>
        <v>2023-04</v>
      </c>
      <c r="D2479" s="1" t="s">
        <v>27</v>
      </c>
      <c r="E2479" s="1" t="s">
        <v>52</v>
      </c>
      <c r="F2479" s="1" t="s">
        <v>36</v>
      </c>
      <c r="G2479" s="1" t="s">
        <v>60</v>
      </c>
      <c r="H2479">
        <v>3047358</v>
      </c>
      <c r="I2479">
        <v>462784</v>
      </c>
      <c r="J2479">
        <v>10533</v>
      </c>
      <c r="K2479">
        <v>18903</v>
      </c>
      <c r="L2479">
        <f>bbdd_Social_Media_Trends[[#This Row],[Likes]]+bbdd_Social_Media_Trends[[#This Row],[Shares]]+bbdd_Social_Media_Trends[[#This Row],[Comments]]</f>
        <v>492220</v>
      </c>
      <c r="M2479">
        <f>bbdd_Social_Media_Trends[[#This Row],[Interactions]]/bbdd_Social_Media_Trends[[#This Row],[Views]]</f>
        <v>0.16152352299926689</v>
      </c>
      <c r="N2479" s="1" t="s">
        <v>29</v>
      </c>
      <c r="O2479" s="4">
        <f t="shared" si="38"/>
        <v>0</v>
      </c>
    </row>
    <row r="2480" spans="1:15">
      <c r="A2480" s="1" t="s">
        <v>2520</v>
      </c>
      <c r="B2480" s="2">
        <v>45226</v>
      </c>
      <c r="C2480" s="13" t="str">
        <f>TEXT(bbdd_Social_Media_Trends[[#This Row],[Post_Date]],"aaaa-mm")</f>
        <v>2023-10</v>
      </c>
      <c r="D2480" s="1" t="s">
        <v>27</v>
      </c>
      <c r="E2480" s="1" t="s">
        <v>52</v>
      </c>
      <c r="F2480" s="1" t="s">
        <v>47</v>
      </c>
      <c r="G2480" s="1" t="s">
        <v>50</v>
      </c>
      <c r="H2480">
        <v>3309387</v>
      </c>
      <c r="I2480">
        <v>35776</v>
      </c>
      <c r="J2480">
        <v>49912</v>
      </c>
      <c r="K2480">
        <v>10371</v>
      </c>
      <c r="L2480">
        <f>bbdd_Social_Media_Trends[[#This Row],[Likes]]+bbdd_Social_Media_Trends[[#This Row],[Shares]]+bbdd_Social_Media_Trends[[#This Row],[Comments]]</f>
        <v>96059</v>
      </c>
      <c r="M2480">
        <f>bbdd_Social_Media_Trends[[#This Row],[Interactions]]/bbdd_Social_Media_Trends[[#This Row],[Views]]</f>
        <v>2.9026221472435831E-2</v>
      </c>
      <c r="N2480" s="1" t="s">
        <v>22</v>
      </c>
      <c r="O2480" s="4">
        <f t="shared" si="38"/>
        <v>0</v>
      </c>
    </row>
    <row r="2481" spans="1:15">
      <c r="A2481" s="1" t="s">
        <v>2521</v>
      </c>
      <c r="B2481" s="2">
        <v>45245</v>
      </c>
      <c r="C2481" s="13" t="str">
        <f>TEXT(bbdd_Social_Media_Trends[[#This Row],[Post_Date]],"aaaa-mm")</f>
        <v>2023-11</v>
      </c>
      <c r="D2481" s="1" t="s">
        <v>12</v>
      </c>
      <c r="E2481" s="1" t="s">
        <v>46</v>
      </c>
      <c r="F2481" s="1" t="s">
        <v>36</v>
      </c>
      <c r="G2481" s="1" t="s">
        <v>60</v>
      </c>
      <c r="H2481">
        <v>187729</v>
      </c>
      <c r="I2481">
        <v>306823</v>
      </c>
      <c r="J2481">
        <v>3693</v>
      </c>
      <c r="K2481">
        <v>18459</v>
      </c>
      <c r="L2481">
        <f>bbdd_Social_Media_Trends[[#This Row],[Likes]]+bbdd_Social_Media_Trends[[#This Row],[Shares]]+bbdd_Social_Media_Trends[[#This Row],[Comments]]</f>
        <v>328975</v>
      </c>
      <c r="M2481">
        <f>bbdd_Social_Media_Trends[[#This Row],[Interactions]]/bbdd_Social_Media_Trends[[#This Row],[Views]]</f>
        <v>1.7523930772549792</v>
      </c>
      <c r="N2481" s="1" t="s">
        <v>16</v>
      </c>
      <c r="O2481" s="4">
        <f t="shared" si="38"/>
        <v>0</v>
      </c>
    </row>
    <row r="2482" spans="1:15">
      <c r="A2482" s="1" t="s">
        <v>2522</v>
      </c>
      <c r="B2482" s="2">
        <v>45244</v>
      </c>
      <c r="C2482" s="13" t="str">
        <f>TEXT(bbdd_Social_Media_Trends[[#This Row],[Post_Date]],"aaaa-mm")</f>
        <v>2023-11</v>
      </c>
      <c r="D2482" s="1" t="s">
        <v>24</v>
      </c>
      <c r="E2482" s="1" t="s">
        <v>59</v>
      </c>
      <c r="F2482" s="1" t="s">
        <v>20</v>
      </c>
      <c r="G2482" s="1" t="s">
        <v>28</v>
      </c>
      <c r="H2482">
        <v>3058341</v>
      </c>
      <c r="I2482">
        <v>425490</v>
      </c>
      <c r="J2482">
        <v>24075</v>
      </c>
      <c r="K2482">
        <v>1043</v>
      </c>
      <c r="L2482">
        <f>bbdd_Social_Media_Trends[[#This Row],[Likes]]+bbdd_Social_Media_Trends[[#This Row],[Shares]]+bbdd_Social_Media_Trends[[#This Row],[Comments]]</f>
        <v>450608</v>
      </c>
      <c r="M2482">
        <f>bbdd_Social_Media_Trends[[#This Row],[Interactions]]/bbdd_Social_Media_Trends[[#This Row],[Views]]</f>
        <v>0.14733739632042339</v>
      </c>
      <c r="N2482" s="1" t="s">
        <v>29</v>
      </c>
      <c r="O2482" s="4">
        <f t="shared" si="38"/>
        <v>0</v>
      </c>
    </row>
    <row r="2483" spans="1:15">
      <c r="A2483" s="1" t="s">
        <v>2523</v>
      </c>
      <c r="B2483" s="2">
        <v>44817</v>
      </c>
      <c r="C2483" s="13" t="str">
        <f>TEXT(bbdd_Social_Media_Trends[[#This Row],[Post_Date]],"aaaa-mm")</f>
        <v>2022-09</v>
      </c>
      <c r="D2483" s="1" t="s">
        <v>12</v>
      </c>
      <c r="E2483" s="1" t="s">
        <v>57</v>
      </c>
      <c r="F2483" s="1" t="s">
        <v>20</v>
      </c>
      <c r="G2483" s="1" t="s">
        <v>21</v>
      </c>
      <c r="H2483">
        <v>4047723</v>
      </c>
      <c r="I2483">
        <v>238367</v>
      </c>
      <c r="J2483">
        <v>5924</v>
      </c>
      <c r="K2483">
        <v>7164</v>
      </c>
      <c r="L2483">
        <f>bbdd_Social_Media_Trends[[#This Row],[Likes]]+bbdd_Social_Media_Trends[[#This Row],[Shares]]+bbdd_Social_Media_Trends[[#This Row],[Comments]]</f>
        <v>251455</v>
      </c>
      <c r="M2483">
        <f>bbdd_Social_Media_Trends[[#This Row],[Interactions]]/bbdd_Social_Media_Trends[[#This Row],[Views]]</f>
        <v>6.2122581016536949E-2</v>
      </c>
      <c r="N2483" s="1" t="s">
        <v>22</v>
      </c>
      <c r="O2483" s="4">
        <f t="shared" si="38"/>
        <v>0</v>
      </c>
    </row>
    <row r="2484" spans="1:15">
      <c r="A2484" s="1" t="s">
        <v>2524</v>
      </c>
      <c r="B2484" s="2">
        <v>45245</v>
      </c>
      <c r="C2484" s="13" t="str">
        <f>TEXT(bbdd_Social_Media_Trends[[#This Row],[Post_Date]],"aaaa-mm")</f>
        <v>2023-11</v>
      </c>
      <c r="D2484" s="1" t="s">
        <v>24</v>
      </c>
      <c r="E2484" s="1" t="s">
        <v>52</v>
      </c>
      <c r="F2484" s="1" t="s">
        <v>47</v>
      </c>
      <c r="G2484" s="1" t="s">
        <v>28</v>
      </c>
      <c r="H2484">
        <v>1543219</v>
      </c>
      <c r="I2484">
        <v>36775</v>
      </c>
      <c r="J2484">
        <v>22461</v>
      </c>
      <c r="K2484">
        <v>12596</v>
      </c>
      <c r="L2484">
        <f>bbdd_Social_Media_Trends[[#This Row],[Likes]]+bbdd_Social_Media_Trends[[#This Row],[Shares]]+bbdd_Social_Media_Trends[[#This Row],[Comments]]</f>
        <v>71832</v>
      </c>
      <c r="M2484">
        <f>bbdd_Social_Media_Trends[[#This Row],[Interactions]]/bbdd_Social_Media_Trends[[#This Row],[Views]]</f>
        <v>4.654686081495886E-2</v>
      </c>
      <c r="N2484" s="1" t="s">
        <v>29</v>
      </c>
      <c r="O2484" s="4">
        <f t="shared" si="38"/>
        <v>0</v>
      </c>
    </row>
    <row r="2485" spans="1:15">
      <c r="A2485" s="1" t="s">
        <v>2525</v>
      </c>
      <c r="B2485" s="2">
        <v>45057</v>
      </c>
      <c r="C2485" s="13" t="str">
        <f>TEXT(bbdd_Social_Media_Trends[[#This Row],[Post_Date]],"aaaa-mm")</f>
        <v>2023-05</v>
      </c>
      <c r="D2485" s="1" t="s">
        <v>24</v>
      </c>
      <c r="E2485" s="1" t="s">
        <v>35</v>
      </c>
      <c r="F2485" s="1" t="s">
        <v>32</v>
      </c>
      <c r="G2485" s="1" t="s">
        <v>15</v>
      </c>
      <c r="H2485">
        <v>1912145</v>
      </c>
      <c r="I2485">
        <v>125046</v>
      </c>
      <c r="J2485">
        <v>33950</v>
      </c>
      <c r="K2485">
        <v>35129</v>
      </c>
      <c r="L2485">
        <f>bbdd_Social_Media_Trends[[#This Row],[Likes]]+bbdd_Social_Media_Trends[[#This Row],[Shares]]+bbdd_Social_Media_Trends[[#This Row],[Comments]]</f>
        <v>194125</v>
      </c>
      <c r="M2485">
        <f>bbdd_Social_Media_Trends[[#This Row],[Interactions]]/bbdd_Social_Media_Trends[[#This Row],[Views]]</f>
        <v>0.10152211260129332</v>
      </c>
      <c r="N2485" s="1" t="s">
        <v>22</v>
      </c>
      <c r="O2485" s="4">
        <f t="shared" si="38"/>
        <v>0</v>
      </c>
    </row>
    <row r="2486" spans="1:15">
      <c r="A2486" s="1" t="s">
        <v>2526</v>
      </c>
      <c r="B2486" s="2">
        <v>44871</v>
      </c>
      <c r="C2486" s="13" t="str">
        <f>TEXT(bbdd_Social_Media_Trends[[#This Row],[Post_Date]],"aaaa-mm")</f>
        <v>2022-11</v>
      </c>
      <c r="D2486" s="1" t="s">
        <v>12</v>
      </c>
      <c r="E2486" s="1" t="s">
        <v>13</v>
      </c>
      <c r="F2486" s="1" t="s">
        <v>14</v>
      </c>
      <c r="G2486" s="1" t="s">
        <v>21</v>
      </c>
      <c r="H2486">
        <v>2497149</v>
      </c>
      <c r="I2486">
        <v>23114</v>
      </c>
      <c r="J2486">
        <v>23917</v>
      </c>
      <c r="K2486">
        <v>18942</v>
      </c>
      <c r="L2486">
        <f>bbdd_Social_Media_Trends[[#This Row],[Likes]]+bbdd_Social_Media_Trends[[#This Row],[Shares]]+bbdd_Social_Media_Trends[[#This Row],[Comments]]</f>
        <v>65973</v>
      </c>
      <c r="M2486">
        <f>bbdd_Social_Media_Trends[[#This Row],[Interactions]]/bbdd_Social_Media_Trends[[#This Row],[Views]]</f>
        <v>2.6419328602338105E-2</v>
      </c>
      <c r="N2486" s="1" t="s">
        <v>29</v>
      </c>
      <c r="O2486" s="4">
        <f t="shared" si="38"/>
        <v>0</v>
      </c>
    </row>
    <row r="2487" spans="1:15">
      <c r="A2487" s="1" t="s">
        <v>2527</v>
      </c>
      <c r="B2487" s="2">
        <v>44885</v>
      </c>
      <c r="C2487" s="13" t="str">
        <f>TEXT(bbdd_Social_Media_Trends[[#This Row],[Post_Date]],"aaaa-mm")</f>
        <v>2022-11</v>
      </c>
      <c r="D2487" s="1" t="s">
        <v>18</v>
      </c>
      <c r="E2487" s="1" t="s">
        <v>19</v>
      </c>
      <c r="F2487" s="1" t="s">
        <v>20</v>
      </c>
      <c r="G2487" s="1" t="s">
        <v>25</v>
      </c>
      <c r="H2487">
        <v>220575</v>
      </c>
      <c r="I2487">
        <v>200694</v>
      </c>
      <c r="J2487">
        <v>61870</v>
      </c>
      <c r="K2487">
        <v>17571</v>
      </c>
      <c r="L2487">
        <f>bbdd_Social_Media_Trends[[#This Row],[Likes]]+bbdd_Social_Media_Trends[[#This Row],[Shares]]+bbdd_Social_Media_Trends[[#This Row],[Comments]]</f>
        <v>280135</v>
      </c>
      <c r="M2487">
        <f>bbdd_Social_Media_Trends[[#This Row],[Interactions]]/bbdd_Social_Media_Trends[[#This Row],[Views]]</f>
        <v>1.2700215346254109</v>
      </c>
      <c r="N2487" s="1" t="s">
        <v>22</v>
      </c>
      <c r="O2487" s="4">
        <f t="shared" si="38"/>
        <v>0</v>
      </c>
    </row>
    <row r="2488" spans="1:15">
      <c r="A2488" s="1" t="s">
        <v>2528</v>
      </c>
      <c r="B2488" s="2">
        <v>44637</v>
      </c>
      <c r="C2488" s="13" t="str">
        <f>TEXT(bbdd_Social_Media_Trends[[#This Row],[Post_Date]],"aaaa-mm")</f>
        <v>2022-03</v>
      </c>
      <c r="D2488" s="1" t="s">
        <v>12</v>
      </c>
      <c r="E2488" s="1" t="s">
        <v>39</v>
      </c>
      <c r="F2488" s="1" t="s">
        <v>47</v>
      </c>
      <c r="G2488" s="1" t="s">
        <v>50</v>
      </c>
      <c r="H2488">
        <v>1373925</v>
      </c>
      <c r="I2488">
        <v>83584</v>
      </c>
      <c r="J2488">
        <v>5032</v>
      </c>
      <c r="K2488">
        <v>45668</v>
      </c>
      <c r="L2488">
        <f>bbdd_Social_Media_Trends[[#This Row],[Likes]]+bbdd_Social_Media_Trends[[#This Row],[Shares]]+bbdd_Social_Media_Trends[[#This Row],[Comments]]</f>
        <v>134284</v>
      </c>
      <c r="M2488">
        <f>bbdd_Social_Media_Trends[[#This Row],[Interactions]]/bbdd_Social_Media_Trends[[#This Row],[Views]]</f>
        <v>9.7737503866659386E-2</v>
      </c>
      <c r="N2488" s="1" t="s">
        <v>22</v>
      </c>
      <c r="O2488" s="4">
        <f t="shared" si="38"/>
        <v>0</v>
      </c>
    </row>
    <row r="2489" spans="1:15">
      <c r="A2489" s="1" t="s">
        <v>2529</v>
      </c>
      <c r="B2489" s="2">
        <v>44624</v>
      </c>
      <c r="C2489" s="13" t="str">
        <f>TEXT(bbdd_Social_Media_Trends[[#This Row],[Post_Date]],"aaaa-mm")</f>
        <v>2022-03</v>
      </c>
      <c r="D2489" s="1" t="s">
        <v>18</v>
      </c>
      <c r="E2489" s="1" t="s">
        <v>39</v>
      </c>
      <c r="F2489" s="1" t="s">
        <v>14</v>
      </c>
      <c r="G2489" s="1" t="s">
        <v>50</v>
      </c>
      <c r="H2489">
        <v>3287015</v>
      </c>
      <c r="I2489">
        <v>228853</v>
      </c>
      <c r="J2489">
        <v>73672</v>
      </c>
      <c r="K2489">
        <v>31885</v>
      </c>
      <c r="L2489">
        <f>bbdd_Social_Media_Trends[[#This Row],[Likes]]+bbdd_Social_Media_Trends[[#This Row],[Shares]]+bbdd_Social_Media_Trends[[#This Row],[Comments]]</f>
        <v>334410</v>
      </c>
      <c r="M2489">
        <f>bbdd_Social_Media_Trends[[#This Row],[Interactions]]/bbdd_Social_Media_Trends[[#This Row],[Views]]</f>
        <v>0.10173668206564314</v>
      </c>
      <c r="N2489" s="1" t="s">
        <v>22</v>
      </c>
      <c r="O2489" s="4">
        <f t="shared" si="38"/>
        <v>0</v>
      </c>
    </row>
    <row r="2490" spans="1:15">
      <c r="A2490" s="1" t="s">
        <v>2530</v>
      </c>
      <c r="B2490" s="2">
        <v>45104</v>
      </c>
      <c r="C2490" s="13" t="str">
        <f>TEXT(bbdd_Social_Media_Trends[[#This Row],[Post_Date]],"aaaa-mm")</f>
        <v>2023-06</v>
      </c>
      <c r="D2490" s="1" t="s">
        <v>12</v>
      </c>
      <c r="E2490" s="1" t="s">
        <v>52</v>
      </c>
      <c r="F2490" s="1" t="s">
        <v>36</v>
      </c>
      <c r="G2490" s="1" t="s">
        <v>50</v>
      </c>
      <c r="H2490">
        <v>3257070</v>
      </c>
      <c r="I2490">
        <v>20757</v>
      </c>
      <c r="J2490">
        <v>52198</v>
      </c>
      <c r="K2490">
        <v>42698</v>
      </c>
      <c r="L2490">
        <f>bbdd_Social_Media_Trends[[#This Row],[Likes]]+bbdd_Social_Media_Trends[[#This Row],[Shares]]+bbdd_Social_Media_Trends[[#This Row],[Comments]]</f>
        <v>115653</v>
      </c>
      <c r="M2490">
        <f>bbdd_Social_Media_Trends[[#This Row],[Interactions]]/bbdd_Social_Media_Trends[[#This Row],[Views]]</f>
        <v>3.5508294264476971E-2</v>
      </c>
      <c r="N2490" s="1" t="s">
        <v>22</v>
      </c>
      <c r="O2490" s="4">
        <f t="shared" si="38"/>
        <v>0</v>
      </c>
    </row>
    <row r="2491" spans="1:15">
      <c r="A2491" s="1" t="s">
        <v>2531</v>
      </c>
      <c r="B2491" s="2">
        <v>45130</v>
      </c>
      <c r="C2491" s="13" t="str">
        <f>TEXT(bbdd_Social_Media_Trends[[#This Row],[Post_Date]],"aaaa-mm")</f>
        <v>2023-07</v>
      </c>
      <c r="D2491" s="1" t="s">
        <v>27</v>
      </c>
      <c r="E2491" s="1" t="s">
        <v>35</v>
      </c>
      <c r="F2491" s="1" t="s">
        <v>47</v>
      </c>
      <c r="G2491" s="1" t="s">
        <v>50</v>
      </c>
      <c r="H2491">
        <v>2240771</v>
      </c>
      <c r="I2491">
        <v>454178</v>
      </c>
      <c r="J2491">
        <v>29349</v>
      </c>
      <c r="K2491">
        <v>31522</v>
      </c>
      <c r="L2491">
        <f>bbdd_Social_Media_Trends[[#This Row],[Likes]]+bbdd_Social_Media_Trends[[#This Row],[Shares]]+bbdd_Social_Media_Trends[[#This Row],[Comments]]</f>
        <v>515049</v>
      </c>
      <c r="M2491">
        <f>bbdd_Social_Media_Trends[[#This Row],[Interactions]]/bbdd_Social_Media_Trends[[#This Row],[Views]]</f>
        <v>0.22985347454068264</v>
      </c>
      <c r="N2491" s="1" t="s">
        <v>29</v>
      </c>
      <c r="O2491" s="4">
        <f t="shared" si="38"/>
        <v>0</v>
      </c>
    </row>
    <row r="2492" spans="1:15">
      <c r="A2492" s="1" t="s">
        <v>2532</v>
      </c>
      <c r="B2492" s="2">
        <v>44684</v>
      </c>
      <c r="C2492" s="13" t="str">
        <f>TEXT(bbdd_Social_Media_Trends[[#This Row],[Post_Date]],"aaaa-mm")</f>
        <v>2022-05</v>
      </c>
      <c r="D2492" s="1" t="s">
        <v>27</v>
      </c>
      <c r="E2492" s="1" t="s">
        <v>35</v>
      </c>
      <c r="F2492" s="1" t="s">
        <v>32</v>
      </c>
      <c r="G2492" s="1" t="s">
        <v>60</v>
      </c>
      <c r="H2492">
        <v>1111363</v>
      </c>
      <c r="I2492">
        <v>349304</v>
      </c>
      <c r="J2492">
        <v>23955</v>
      </c>
      <c r="K2492">
        <v>7574</v>
      </c>
      <c r="L2492">
        <f>bbdd_Social_Media_Trends[[#This Row],[Likes]]+bbdd_Social_Media_Trends[[#This Row],[Shares]]+bbdd_Social_Media_Trends[[#This Row],[Comments]]</f>
        <v>380833</v>
      </c>
      <c r="M2492">
        <f>bbdd_Social_Media_Trends[[#This Row],[Interactions]]/bbdd_Social_Media_Trends[[#This Row],[Views]]</f>
        <v>0.34267201625391525</v>
      </c>
      <c r="N2492" s="1" t="s">
        <v>16</v>
      </c>
      <c r="O2492" s="4">
        <f t="shared" si="38"/>
        <v>0</v>
      </c>
    </row>
    <row r="2493" spans="1:15">
      <c r="A2493" s="1" t="s">
        <v>2533</v>
      </c>
      <c r="B2493" s="2">
        <v>44734</v>
      </c>
      <c r="C2493" s="13" t="str">
        <f>TEXT(bbdd_Social_Media_Trends[[#This Row],[Post_Date]],"aaaa-mm")</f>
        <v>2022-06</v>
      </c>
      <c r="D2493" s="1" t="s">
        <v>18</v>
      </c>
      <c r="E2493" s="1" t="s">
        <v>39</v>
      </c>
      <c r="F2493" s="1" t="s">
        <v>47</v>
      </c>
      <c r="G2493" s="1" t="s">
        <v>60</v>
      </c>
      <c r="H2493">
        <v>1976709</v>
      </c>
      <c r="I2493">
        <v>80323</v>
      </c>
      <c r="J2493">
        <v>48505</v>
      </c>
      <c r="K2493">
        <v>43372</v>
      </c>
      <c r="L2493">
        <f>bbdd_Social_Media_Trends[[#This Row],[Likes]]+bbdd_Social_Media_Trends[[#This Row],[Shares]]+bbdd_Social_Media_Trends[[#This Row],[Comments]]</f>
        <v>172200</v>
      </c>
      <c r="M2493">
        <f>bbdd_Social_Media_Trends[[#This Row],[Interactions]]/bbdd_Social_Media_Trends[[#This Row],[Views]]</f>
        <v>8.7114491814424891E-2</v>
      </c>
      <c r="N2493" s="1" t="s">
        <v>22</v>
      </c>
      <c r="O2493" s="4">
        <f t="shared" si="38"/>
        <v>0</v>
      </c>
    </row>
    <row r="2494" spans="1:15">
      <c r="A2494" s="1" t="s">
        <v>2534</v>
      </c>
      <c r="B2494" s="2">
        <v>45057</v>
      </c>
      <c r="C2494" s="13" t="str">
        <f>TEXT(bbdd_Social_Media_Trends[[#This Row],[Post_Date]],"aaaa-mm")</f>
        <v>2023-05</v>
      </c>
      <c r="D2494" s="1" t="s">
        <v>24</v>
      </c>
      <c r="E2494" s="1" t="s">
        <v>59</v>
      </c>
      <c r="F2494" s="1" t="s">
        <v>47</v>
      </c>
      <c r="G2494" s="1" t="s">
        <v>25</v>
      </c>
      <c r="H2494">
        <v>3802774</v>
      </c>
      <c r="I2494">
        <v>499236</v>
      </c>
      <c r="J2494">
        <v>96550</v>
      </c>
      <c r="K2494">
        <v>28438</v>
      </c>
      <c r="L2494">
        <f>bbdd_Social_Media_Trends[[#This Row],[Likes]]+bbdd_Social_Media_Trends[[#This Row],[Shares]]+bbdd_Social_Media_Trends[[#This Row],[Comments]]</f>
        <v>624224</v>
      </c>
      <c r="M2494">
        <f>bbdd_Social_Media_Trends[[#This Row],[Interactions]]/bbdd_Social_Media_Trends[[#This Row],[Views]]</f>
        <v>0.16414964444376659</v>
      </c>
      <c r="N2494" s="1" t="s">
        <v>22</v>
      </c>
      <c r="O2494" s="4">
        <f t="shared" si="38"/>
        <v>0</v>
      </c>
    </row>
    <row r="2495" spans="1:15">
      <c r="A2495" s="1" t="s">
        <v>2535</v>
      </c>
      <c r="B2495" s="2">
        <v>45268</v>
      </c>
      <c r="C2495" s="13" t="str">
        <f>TEXT(bbdd_Social_Media_Trends[[#This Row],[Post_Date]],"aaaa-mm")</f>
        <v>2023-12</v>
      </c>
      <c r="D2495" s="1" t="s">
        <v>18</v>
      </c>
      <c r="E2495" s="1" t="s">
        <v>13</v>
      </c>
      <c r="F2495" s="1" t="s">
        <v>41</v>
      </c>
      <c r="G2495" s="1" t="s">
        <v>25</v>
      </c>
      <c r="H2495">
        <v>2827457</v>
      </c>
      <c r="I2495">
        <v>65941</v>
      </c>
      <c r="J2495">
        <v>46483</v>
      </c>
      <c r="K2495">
        <v>48418</v>
      </c>
      <c r="L2495">
        <f>bbdd_Social_Media_Trends[[#This Row],[Likes]]+bbdd_Social_Media_Trends[[#This Row],[Shares]]+bbdd_Social_Media_Trends[[#This Row],[Comments]]</f>
        <v>160842</v>
      </c>
      <c r="M2495">
        <f>bbdd_Social_Media_Trends[[#This Row],[Interactions]]/bbdd_Social_Media_Trends[[#This Row],[Views]]</f>
        <v>5.688574574255241E-2</v>
      </c>
      <c r="N2495" s="1" t="s">
        <v>22</v>
      </c>
      <c r="O2495" s="4">
        <f t="shared" si="38"/>
        <v>0</v>
      </c>
    </row>
    <row r="2496" spans="1:15">
      <c r="A2496" s="1" t="s">
        <v>2536</v>
      </c>
      <c r="B2496" s="2">
        <v>44639</v>
      </c>
      <c r="C2496" s="13" t="str">
        <f>TEXT(bbdd_Social_Media_Trends[[#This Row],[Post_Date]],"aaaa-mm")</f>
        <v>2022-03</v>
      </c>
      <c r="D2496" s="1" t="s">
        <v>24</v>
      </c>
      <c r="E2496" s="1" t="s">
        <v>49</v>
      </c>
      <c r="F2496" s="1" t="s">
        <v>14</v>
      </c>
      <c r="G2496" s="1" t="s">
        <v>15</v>
      </c>
      <c r="H2496">
        <v>1452698</v>
      </c>
      <c r="I2496">
        <v>161930</v>
      </c>
      <c r="J2496">
        <v>17928</v>
      </c>
      <c r="K2496">
        <v>18917</v>
      </c>
      <c r="L2496">
        <f>bbdd_Social_Media_Trends[[#This Row],[Likes]]+bbdd_Social_Media_Trends[[#This Row],[Shares]]+bbdd_Social_Media_Trends[[#This Row],[Comments]]</f>
        <v>198775</v>
      </c>
      <c r="M2496">
        <f>bbdd_Social_Media_Trends[[#This Row],[Interactions]]/bbdd_Social_Media_Trends[[#This Row],[Views]]</f>
        <v>0.13683160574324463</v>
      </c>
      <c r="N2496" s="1" t="s">
        <v>22</v>
      </c>
      <c r="O2496" s="4">
        <f t="shared" si="38"/>
        <v>0</v>
      </c>
    </row>
    <row r="2497" spans="1:15">
      <c r="A2497" s="1" t="s">
        <v>2537</v>
      </c>
      <c r="B2497" s="2">
        <v>44804</v>
      </c>
      <c r="C2497" s="13" t="str">
        <f>TEXT(bbdd_Social_Media_Trends[[#This Row],[Post_Date]],"aaaa-mm")</f>
        <v>2022-08</v>
      </c>
      <c r="D2497" s="1" t="s">
        <v>24</v>
      </c>
      <c r="E2497" s="1" t="s">
        <v>39</v>
      </c>
      <c r="F2497" s="1" t="s">
        <v>47</v>
      </c>
      <c r="G2497" s="1" t="s">
        <v>37</v>
      </c>
      <c r="H2497">
        <v>1415487</v>
      </c>
      <c r="I2497">
        <v>399428</v>
      </c>
      <c r="J2497">
        <v>8466</v>
      </c>
      <c r="K2497">
        <v>3334</v>
      </c>
      <c r="L2497">
        <f>bbdd_Social_Media_Trends[[#This Row],[Likes]]+bbdd_Social_Media_Trends[[#This Row],[Shares]]+bbdd_Social_Media_Trends[[#This Row],[Comments]]</f>
        <v>411228</v>
      </c>
      <c r="M2497">
        <f>bbdd_Social_Media_Trends[[#This Row],[Interactions]]/bbdd_Social_Media_Trends[[#This Row],[Views]]</f>
        <v>0.29052050636989246</v>
      </c>
      <c r="N2497" s="1" t="s">
        <v>16</v>
      </c>
      <c r="O2497" s="4">
        <f t="shared" si="38"/>
        <v>0</v>
      </c>
    </row>
    <row r="2498" spans="1:15">
      <c r="A2498" s="1" t="s">
        <v>2538</v>
      </c>
      <c r="B2498" s="2">
        <v>45147</v>
      </c>
      <c r="C2498" s="13" t="str">
        <f>TEXT(bbdd_Social_Media_Trends[[#This Row],[Post_Date]],"aaaa-mm")</f>
        <v>2023-08</v>
      </c>
      <c r="D2498" s="1" t="s">
        <v>12</v>
      </c>
      <c r="E2498" s="1" t="s">
        <v>13</v>
      </c>
      <c r="F2498" s="1" t="s">
        <v>47</v>
      </c>
      <c r="G2498" s="1" t="s">
        <v>25</v>
      </c>
      <c r="H2498">
        <v>1633680</v>
      </c>
      <c r="I2498">
        <v>423061</v>
      </c>
      <c r="J2498">
        <v>89011</v>
      </c>
      <c r="K2498">
        <v>33365</v>
      </c>
      <c r="L2498">
        <f>bbdd_Social_Media_Trends[[#This Row],[Likes]]+bbdd_Social_Media_Trends[[#This Row],[Shares]]+bbdd_Social_Media_Trends[[#This Row],[Comments]]</f>
        <v>545437</v>
      </c>
      <c r="M2498">
        <f>bbdd_Social_Media_Trends[[#This Row],[Interactions]]/bbdd_Social_Media_Trends[[#This Row],[Views]]</f>
        <v>0.33387015817051074</v>
      </c>
      <c r="N2498" s="1" t="s">
        <v>16</v>
      </c>
      <c r="O2498" s="4">
        <f t="shared" ref="O2498:O2561" si="39">IF(ISERROR(VLOOKUP(A2498,A2499:A7496,1,FALSE)),0, 1)</f>
        <v>0</v>
      </c>
    </row>
    <row r="2499" spans="1:15">
      <c r="A2499" s="1" t="s">
        <v>2539</v>
      </c>
      <c r="B2499" s="2">
        <v>44667</v>
      </c>
      <c r="C2499" s="13" t="str">
        <f>TEXT(bbdd_Social_Media_Trends[[#This Row],[Post_Date]],"aaaa-mm")</f>
        <v>2022-04</v>
      </c>
      <c r="D2499" s="1" t="s">
        <v>18</v>
      </c>
      <c r="E2499" s="1" t="s">
        <v>49</v>
      </c>
      <c r="F2499" s="1" t="s">
        <v>47</v>
      </c>
      <c r="G2499" s="1" t="s">
        <v>44</v>
      </c>
      <c r="H2499">
        <v>493921</v>
      </c>
      <c r="I2499">
        <v>40363</v>
      </c>
      <c r="J2499">
        <v>16844</v>
      </c>
      <c r="K2499">
        <v>32469</v>
      </c>
      <c r="L2499">
        <f>bbdd_Social_Media_Trends[[#This Row],[Likes]]+bbdd_Social_Media_Trends[[#This Row],[Shares]]+bbdd_Social_Media_Trends[[#This Row],[Comments]]</f>
        <v>89676</v>
      </c>
      <c r="M2499">
        <f>bbdd_Social_Media_Trends[[#This Row],[Interactions]]/bbdd_Social_Media_Trends[[#This Row],[Views]]</f>
        <v>0.18155939917517175</v>
      </c>
      <c r="N2499" s="1" t="s">
        <v>29</v>
      </c>
      <c r="O2499" s="4">
        <f t="shared" si="39"/>
        <v>0</v>
      </c>
    </row>
    <row r="2500" spans="1:15">
      <c r="A2500" s="1" t="s">
        <v>2540</v>
      </c>
      <c r="B2500" s="2">
        <v>45256</v>
      </c>
      <c r="C2500" s="13" t="str">
        <f>TEXT(bbdd_Social_Media_Trends[[#This Row],[Post_Date]],"aaaa-mm")</f>
        <v>2023-11</v>
      </c>
      <c r="D2500" s="1" t="s">
        <v>27</v>
      </c>
      <c r="E2500" s="1" t="s">
        <v>46</v>
      </c>
      <c r="F2500" s="1" t="s">
        <v>36</v>
      </c>
      <c r="G2500" s="1" t="s">
        <v>15</v>
      </c>
      <c r="H2500">
        <v>2517670</v>
      </c>
      <c r="I2500">
        <v>360247</v>
      </c>
      <c r="J2500">
        <v>26754</v>
      </c>
      <c r="K2500">
        <v>33262</v>
      </c>
      <c r="L2500">
        <f>bbdd_Social_Media_Trends[[#This Row],[Likes]]+bbdd_Social_Media_Trends[[#This Row],[Shares]]+bbdd_Social_Media_Trends[[#This Row],[Comments]]</f>
        <v>420263</v>
      </c>
      <c r="M2500">
        <f>bbdd_Social_Media_Trends[[#This Row],[Interactions]]/bbdd_Social_Media_Trends[[#This Row],[Views]]</f>
        <v>0.1669253714744188</v>
      </c>
      <c r="N2500" s="1" t="s">
        <v>29</v>
      </c>
      <c r="O2500" s="4">
        <f t="shared" si="39"/>
        <v>0</v>
      </c>
    </row>
    <row r="2501" spans="1:15">
      <c r="A2501" s="1" t="s">
        <v>2541</v>
      </c>
      <c r="B2501" s="2">
        <v>45268</v>
      </c>
      <c r="C2501" s="13" t="str">
        <f>TEXT(bbdd_Social_Media_Trends[[#This Row],[Post_Date]],"aaaa-mm")</f>
        <v>2023-12</v>
      </c>
      <c r="D2501" s="1" t="s">
        <v>24</v>
      </c>
      <c r="E2501" s="1" t="s">
        <v>52</v>
      </c>
      <c r="F2501" s="1" t="s">
        <v>36</v>
      </c>
      <c r="G2501" s="1" t="s">
        <v>25</v>
      </c>
      <c r="H2501">
        <v>2701054</v>
      </c>
      <c r="I2501">
        <v>19099</v>
      </c>
      <c r="J2501">
        <v>6791</v>
      </c>
      <c r="K2501">
        <v>12487</v>
      </c>
      <c r="L2501">
        <f>bbdd_Social_Media_Trends[[#This Row],[Likes]]+bbdd_Social_Media_Trends[[#This Row],[Shares]]+bbdd_Social_Media_Trends[[#This Row],[Comments]]</f>
        <v>38377</v>
      </c>
      <c r="M2501">
        <f>bbdd_Social_Media_Trends[[#This Row],[Interactions]]/bbdd_Social_Media_Trends[[#This Row],[Views]]</f>
        <v>1.4208157260091801E-2</v>
      </c>
      <c r="N2501" s="1" t="s">
        <v>22</v>
      </c>
      <c r="O2501" s="4">
        <f t="shared" si="39"/>
        <v>0</v>
      </c>
    </row>
    <row r="2502" spans="1:15">
      <c r="A2502" s="1" t="s">
        <v>2542</v>
      </c>
      <c r="B2502" s="2">
        <v>44806</v>
      </c>
      <c r="C2502" s="13" t="str">
        <f>TEXT(bbdd_Social_Media_Trends[[#This Row],[Post_Date]],"aaaa-mm")</f>
        <v>2022-09</v>
      </c>
      <c r="D2502" s="1" t="s">
        <v>12</v>
      </c>
      <c r="E2502" s="1" t="s">
        <v>35</v>
      </c>
      <c r="F2502" s="1" t="s">
        <v>36</v>
      </c>
      <c r="G2502" s="1" t="s">
        <v>50</v>
      </c>
      <c r="H2502">
        <v>566432</v>
      </c>
      <c r="I2502">
        <v>123321</v>
      </c>
      <c r="J2502">
        <v>33394</v>
      </c>
      <c r="K2502">
        <v>35085</v>
      </c>
      <c r="L2502">
        <f>bbdd_Social_Media_Trends[[#This Row],[Likes]]+bbdd_Social_Media_Trends[[#This Row],[Shares]]+bbdd_Social_Media_Trends[[#This Row],[Comments]]</f>
        <v>191800</v>
      </c>
      <c r="M2502">
        <f>bbdd_Social_Media_Trends[[#This Row],[Interactions]]/bbdd_Social_Media_Trends[[#This Row],[Views]]</f>
        <v>0.33861081294842099</v>
      </c>
      <c r="N2502" s="1" t="s">
        <v>16</v>
      </c>
      <c r="O2502" s="4">
        <f t="shared" si="39"/>
        <v>0</v>
      </c>
    </row>
    <row r="2503" spans="1:15">
      <c r="A2503" s="1" t="s">
        <v>2543</v>
      </c>
      <c r="B2503" s="2">
        <v>44972</v>
      </c>
      <c r="C2503" s="13" t="str">
        <f>TEXT(bbdd_Social_Media_Trends[[#This Row],[Post_Date]],"aaaa-mm")</f>
        <v>2023-02</v>
      </c>
      <c r="D2503" s="1" t="s">
        <v>24</v>
      </c>
      <c r="E2503" s="1" t="s">
        <v>31</v>
      </c>
      <c r="F2503" s="1" t="s">
        <v>32</v>
      </c>
      <c r="G2503" s="1" t="s">
        <v>50</v>
      </c>
      <c r="H2503">
        <v>4087476</v>
      </c>
      <c r="I2503">
        <v>19388</v>
      </c>
      <c r="J2503">
        <v>12617</v>
      </c>
      <c r="K2503">
        <v>13668</v>
      </c>
      <c r="L2503">
        <f>bbdd_Social_Media_Trends[[#This Row],[Likes]]+bbdd_Social_Media_Trends[[#This Row],[Shares]]+bbdd_Social_Media_Trends[[#This Row],[Comments]]</f>
        <v>45673</v>
      </c>
      <c r="M2503">
        <f>bbdd_Social_Media_Trends[[#This Row],[Interactions]]/bbdd_Social_Media_Trends[[#This Row],[Views]]</f>
        <v>1.1173888238120542E-2</v>
      </c>
      <c r="N2503" s="1" t="s">
        <v>16</v>
      </c>
      <c r="O2503" s="4">
        <f t="shared" si="39"/>
        <v>0</v>
      </c>
    </row>
    <row r="2504" spans="1:15">
      <c r="A2504" s="1" t="s">
        <v>2544</v>
      </c>
      <c r="B2504" s="2">
        <v>44751</v>
      </c>
      <c r="C2504" s="13" t="str">
        <f>TEXT(bbdd_Social_Media_Trends[[#This Row],[Post_Date]],"aaaa-mm")</f>
        <v>2022-07</v>
      </c>
      <c r="D2504" s="1" t="s">
        <v>18</v>
      </c>
      <c r="E2504" s="1" t="s">
        <v>46</v>
      </c>
      <c r="F2504" s="1" t="s">
        <v>41</v>
      </c>
      <c r="G2504" s="1" t="s">
        <v>37</v>
      </c>
      <c r="H2504">
        <v>1703104</v>
      </c>
      <c r="I2504">
        <v>197192</v>
      </c>
      <c r="J2504">
        <v>63338</v>
      </c>
      <c r="K2504">
        <v>3886</v>
      </c>
      <c r="L2504">
        <f>bbdd_Social_Media_Trends[[#This Row],[Likes]]+bbdd_Social_Media_Trends[[#This Row],[Shares]]+bbdd_Social_Media_Trends[[#This Row],[Comments]]</f>
        <v>264416</v>
      </c>
      <c r="M2504">
        <f>bbdd_Social_Media_Trends[[#This Row],[Interactions]]/bbdd_Social_Media_Trends[[#This Row],[Views]]</f>
        <v>0.15525534553380183</v>
      </c>
      <c r="N2504" s="1" t="s">
        <v>16</v>
      </c>
      <c r="O2504" s="4">
        <f t="shared" si="39"/>
        <v>0</v>
      </c>
    </row>
    <row r="2505" spans="1:15">
      <c r="A2505" s="1" t="s">
        <v>2545</v>
      </c>
      <c r="B2505" s="2">
        <v>44609</v>
      </c>
      <c r="C2505" s="13" t="str">
        <f>TEXT(bbdd_Social_Media_Trends[[#This Row],[Post_Date]],"aaaa-mm")</f>
        <v>2022-02</v>
      </c>
      <c r="D2505" s="1" t="s">
        <v>12</v>
      </c>
      <c r="E2505" s="1" t="s">
        <v>35</v>
      </c>
      <c r="F2505" s="1" t="s">
        <v>20</v>
      </c>
      <c r="G2505" s="1" t="s">
        <v>44</v>
      </c>
      <c r="H2505">
        <v>4794357</v>
      </c>
      <c r="I2505">
        <v>460406</v>
      </c>
      <c r="J2505">
        <v>36718</v>
      </c>
      <c r="K2505">
        <v>9386</v>
      </c>
      <c r="L2505">
        <f>bbdd_Social_Media_Trends[[#This Row],[Likes]]+bbdd_Social_Media_Trends[[#This Row],[Shares]]+bbdd_Social_Media_Trends[[#This Row],[Comments]]</f>
        <v>506510</v>
      </c>
      <c r="M2505">
        <f>bbdd_Social_Media_Trends[[#This Row],[Interactions]]/bbdd_Social_Media_Trends[[#This Row],[Views]]</f>
        <v>0.10564711805983576</v>
      </c>
      <c r="N2505" s="1" t="s">
        <v>22</v>
      </c>
      <c r="O2505" s="4">
        <f t="shared" si="39"/>
        <v>0</v>
      </c>
    </row>
    <row r="2506" spans="1:15">
      <c r="A2506" s="1" t="s">
        <v>2546</v>
      </c>
      <c r="B2506" s="2">
        <v>45102</v>
      </c>
      <c r="C2506" s="13" t="str">
        <f>TEXT(bbdd_Social_Media_Trends[[#This Row],[Post_Date]],"aaaa-mm")</f>
        <v>2023-06</v>
      </c>
      <c r="D2506" s="1" t="s">
        <v>24</v>
      </c>
      <c r="E2506" s="1" t="s">
        <v>35</v>
      </c>
      <c r="F2506" s="1" t="s">
        <v>32</v>
      </c>
      <c r="G2506" s="1" t="s">
        <v>60</v>
      </c>
      <c r="H2506">
        <v>3758458</v>
      </c>
      <c r="I2506">
        <v>228695</v>
      </c>
      <c r="J2506">
        <v>61603</v>
      </c>
      <c r="K2506">
        <v>4448</v>
      </c>
      <c r="L2506">
        <f>bbdd_Social_Media_Trends[[#This Row],[Likes]]+bbdd_Social_Media_Trends[[#This Row],[Shares]]+bbdd_Social_Media_Trends[[#This Row],[Comments]]</f>
        <v>294746</v>
      </c>
      <c r="M2506">
        <f>bbdd_Social_Media_Trends[[#This Row],[Interactions]]/bbdd_Social_Media_Trends[[#This Row],[Views]]</f>
        <v>7.8422055002344046E-2</v>
      </c>
      <c r="N2506" s="1" t="s">
        <v>29</v>
      </c>
      <c r="O2506" s="4">
        <f t="shared" si="39"/>
        <v>0</v>
      </c>
    </row>
    <row r="2507" spans="1:15">
      <c r="A2507" s="1" t="s">
        <v>2547</v>
      </c>
      <c r="B2507" s="2">
        <v>45161</v>
      </c>
      <c r="C2507" s="13" t="str">
        <f>TEXT(bbdd_Social_Media_Trends[[#This Row],[Post_Date]],"aaaa-mm")</f>
        <v>2023-08</v>
      </c>
      <c r="D2507" s="1" t="s">
        <v>24</v>
      </c>
      <c r="E2507" s="1" t="s">
        <v>13</v>
      </c>
      <c r="F2507" s="1" t="s">
        <v>41</v>
      </c>
      <c r="G2507" s="1" t="s">
        <v>25</v>
      </c>
      <c r="H2507">
        <v>1557528</v>
      </c>
      <c r="I2507">
        <v>434353</v>
      </c>
      <c r="J2507">
        <v>94792</v>
      </c>
      <c r="K2507">
        <v>47416</v>
      </c>
      <c r="L2507">
        <f>bbdd_Social_Media_Trends[[#This Row],[Likes]]+bbdd_Social_Media_Trends[[#This Row],[Shares]]+bbdd_Social_Media_Trends[[#This Row],[Comments]]</f>
        <v>576561</v>
      </c>
      <c r="M2507">
        <f>bbdd_Social_Media_Trends[[#This Row],[Interactions]]/bbdd_Social_Media_Trends[[#This Row],[Views]]</f>
        <v>0.37017697274142103</v>
      </c>
      <c r="N2507" s="1" t="s">
        <v>16</v>
      </c>
      <c r="O2507" s="4">
        <f t="shared" si="39"/>
        <v>0</v>
      </c>
    </row>
    <row r="2508" spans="1:15">
      <c r="A2508" s="1" t="s">
        <v>2548</v>
      </c>
      <c r="B2508" s="2">
        <v>45176</v>
      </c>
      <c r="C2508" s="13" t="str">
        <f>TEXT(bbdd_Social_Media_Trends[[#This Row],[Post_Date]],"aaaa-mm")</f>
        <v>2023-09</v>
      </c>
      <c r="D2508" s="1" t="s">
        <v>27</v>
      </c>
      <c r="E2508" s="1" t="s">
        <v>13</v>
      </c>
      <c r="F2508" s="1" t="s">
        <v>47</v>
      </c>
      <c r="G2508" s="1" t="s">
        <v>44</v>
      </c>
      <c r="H2508">
        <v>2962657</v>
      </c>
      <c r="I2508">
        <v>129075</v>
      </c>
      <c r="J2508">
        <v>42946</v>
      </c>
      <c r="K2508">
        <v>24127</v>
      </c>
      <c r="L2508">
        <f>bbdd_Social_Media_Trends[[#This Row],[Likes]]+bbdd_Social_Media_Trends[[#This Row],[Shares]]+bbdd_Social_Media_Trends[[#This Row],[Comments]]</f>
        <v>196148</v>
      </c>
      <c r="M2508">
        <f>bbdd_Social_Media_Trends[[#This Row],[Interactions]]/bbdd_Social_Media_Trends[[#This Row],[Views]]</f>
        <v>6.6206786678309371E-2</v>
      </c>
      <c r="N2508" s="1" t="s">
        <v>22</v>
      </c>
      <c r="O2508" s="4">
        <f t="shared" si="39"/>
        <v>0</v>
      </c>
    </row>
    <row r="2509" spans="1:15">
      <c r="A2509" s="1" t="s">
        <v>2549</v>
      </c>
      <c r="B2509" s="2">
        <v>45083</v>
      </c>
      <c r="C2509" s="13" t="str">
        <f>TEXT(bbdd_Social_Media_Trends[[#This Row],[Post_Date]],"aaaa-mm")</f>
        <v>2023-06</v>
      </c>
      <c r="D2509" s="1" t="s">
        <v>18</v>
      </c>
      <c r="E2509" s="1" t="s">
        <v>59</v>
      </c>
      <c r="F2509" s="1" t="s">
        <v>36</v>
      </c>
      <c r="G2509" s="1" t="s">
        <v>21</v>
      </c>
      <c r="H2509">
        <v>4992601</v>
      </c>
      <c r="I2509">
        <v>389024</v>
      </c>
      <c r="J2509">
        <v>91886</v>
      </c>
      <c r="K2509">
        <v>16411</v>
      </c>
      <c r="L2509">
        <f>bbdd_Social_Media_Trends[[#This Row],[Likes]]+bbdd_Social_Media_Trends[[#This Row],[Shares]]+bbdd_Social_Media_Trends[[#This Row],[Comments]]</f>
        <v>497321</v>
      </c>
      <c r="M2509">
        <f>bbdd_Social_Media_Trends[[#This Row],[Interactions]]/bbdd_Social_Media_Trends[[#This Row],[Views]]</f>
        <v>9.9611605253454055E-2</v>
      </c>
      <c r="N2509" s="1" t="s">
        <v>16</v>
      </c>
      <c r="O2509" s="4">
        <f t="shared" si="39"/>
        <v>0</v>
      </c>
    </row>
    <row r="2510" spans="1:15">
      <c r="A2510" s="1" t="s">
        <v>2550</v>
      </c>
      <c r="B2510" s="2">
        <v>44587</v>
      </c>
      <c r="C2510" s="13" t="str">
        <f>TEXT(bbdd_Social_Media_Trends[[#This Row],[Post_Date]],"aaaa-mm")</f>
        <v>2022-01</v>
      </c>
      <c r="D2510" s="1" t="s">
        <v>27</v>
      </c>
      <c r="E2510" s="1" t="s">
        <v>46</v>
      </c>
      <c r="F2510" s="1" t="s">
        <v>47</v>
      </c>
      <c r="G2510" s="1" t="s">
        <v>21</v>
      </c>
      <c r="H2510">
        <v>1703137</v>
      </c>
      <c r="I2510">
        <v>293146</v>
      </c>
      <c r="J2510">
        <v>32428</v>
      </c>
      <c r="K2510">
        <v>36233</v>
      </c>
      <c r="L2510">
        <f>bbdd_Social_Media_Trends[[#This Row],[Likes]]+bbdd_Social_Media_Trends[[#This Row],[Shares]]+bbdd_Social_Media_Trends[[#This Row],[Comments]]</f>
        <v>361807</v>
      </c>
      <c r="M2510">
        <f>bbdd_Social_Media_Trends[[#This Row],[Interactions]]/bbdd_Social_Media_Trends[[#This Row],[Views]]</f>
        <v>0.212435640820439</v>
      </c>
      <c r="N2510" s="1" t="s">
        <v>16</v>
      </c>
      <c r="O2510" s="4">
        <f t="shared" si="39"/>
        <v>0</v>
      </c>
    </row>
    <row r="2511" spans="1:15">
      <c r="A2511" s="1" t="s">
        <v>2551</v>
      </c>
      <c r="B2511" s="2">
        <v>44805</v>
      </c>
      <c r="C2511" s="13" t="str">
        <f>TEXT(bbdd_Social_Media_Trends[[#This Row],[Post_Date]],"aaaa-mm")</f>
        <v>2022-09</v>
      </c>
      <c r="D2511" s="1" t="s">
        <v>24</v>
      </c>
      <c r="E2511" s="1" t="s">
        <v>35</v>
      </c>
      <c r="F2511" s="1" t="s">
        <v>47</v>
      </c>
      <c r="G2511" s="1" t="s">
        <v>15</v>
      </c>
      <c r="H2511">
        <v>3749586</v>
      </c>
      <c r="I2511">
        <v>315273</v>
      </c>
      <c r="J2511">
        <v>93109</v>
      </c>
      <c r="K2511">
        <v>16533</v>
      </c>
      <c r="L2511">
        <f>bbdd_Social_Media_Trends[[#This Row],[Likes]]+bbdd_Social_Media_Trends[[#This Row],[Shares]]+bbdd_Social_Media_Trends[[#This Row],[Comments]]</f>
        <v>424915</v>
      </c>
      <c r="M2511">
        <f>bbdd_Social_Media_Trends[[#This Row],[Interactions]]/bbdd_Social_Media_Trends[[#This Row],[Views]]</f>
        <v>0.11332317754546768</v>
      </c>
      <c r="N2511" s="1" t="s">
        <v>29</v>
      </c>
      <c r="O2511" s="4">
        <f t="shared" si="39"/>
        <v>0</v>
      </c>
    </row>
    <row r="2512" spans="1:15">
      <c r="A2512" s="1" t="s">
        <v>2552</v>
      </c>
      <c r="B2512" s="2">
        <v>45073</v>
      </c>
      <c r="C2512" s="13" t="str">
        <f>TEXT(bbdd_Social_Media_Trends[[#This Row],[Post_Date]],"aaaa-mm")</f>
        <v>2023-05</v>
      </c>
      <c r="D2512" s="1" t="s">
        <v>24</v>
      </c>
      <c r="E2512" s="1" t="s">
        <v>46</v>
      </c>
      <c r="F2512" s="1" t="s">
        <v>14</v>
      </c>
      <c r="G2512" s="1" t="s">
        <v>15</v>
      </c>
      <c r="H2512">
        <v>1350342</v>
      </c>
      <c r="I2512">
        <v>347635</v>
      </c>
      <c r="J2512">
        <v>85096</v>
      </c>
      <c r="K2512">
        <v>4171</v>
      </c>
      <c r="L2512">
        <f>bbdd_Social_Media_Trends[[#This Row],[Likes]]+bbdd_Social_Media_Trends[[#This Row],[Shares]]+bbdd_Social_Media_Trends[[#This Row],[Comments]]</f>
        <v>436902</v>
      </c>
      <c r="M2512">
        <f>bbdd_Social_Media_Trends[[#This Row],[Interactions]]/bbdd_Social_Media_Trends[[#This Row],[Views]]</f>
        <v>0.32354914532762813</v>
      </c>
      <c r="N2512" s="1" t="s">
        <v>22</v>
      </c>
      <c r="O2512" s="4">
        <f t="shared" si="39"/>
        <v>0</v>
      </c>
    </row>
    <row r="2513" spans="1:15">
      <c r="A2513" s="1" t="s">
        <v>2553</v>
      </c>
      <c r="B2513" s="2">
        <v>45117</v>
      </c>
      <c r="C2513" s="13" t="str">
        <f>TEXT(bbdd_Social_Media_Trends[[#This Row],[Post_Date]],"aaaa-mm")</f>
        <v>2023-07</v>
      </c>
      <c r="D2513" s="1" t="s">
        <v>12</v>
      </c>
      <c r="E2513" s="1" t="s">
        <v>59</v>
      </c>
      <c r="F2513" s="1" t="s">
        <v>20</v>
      </c>
      <c r="G2513" s="1" t="s">
        <v>60</v>
      </c>
      <c r="H2513">
        <v>3771445</v>
      </c>
      <c r="I2513">
        <v>420305</v>
      </c>
      <c r="J2513">
        <v>58653</v>
      </c>
      <c r="K2513">
        <v>23940</v>
      </c>
      <c r="L2513">
        <f>bbdd_Social_Media_Trends[[#This Row],[Likes]]+bbdd_Social_Media_Trends[[#This Row],[Shares]]+bbdd_Social_Media_Trends[[#This Row],[Comments]]</f>
        <v>502898</v>
      </c>
      <c r="M2513">
        <f>bbdd_Social_Media_Trends[[#This Row],[Interactions]]/bbdd_Social_Media_Trends[[#This Row],[Views]]</f>
        <v>0.13334358581392544</v>
      </c>
      <c r="N2513" s="1" t="s">
        <v>29</v>
      </c>
      <c r="O2513" s="4">
        <f t="shared" si="39"/>
        <v>0</v>
      </c>
    </row>
    <row r="2514" spans="1:15">
      <c r="A2514" s="1" t="s">
        <v>2554</v>
      </c>
      <c r="B2514" s="2">
        <v>44959</v>
      </c>
      <c r="C2514" s="13" t="str">
        <f>TEXT(bbdd_Social_Media_Trends[[#This Row],[Post_Date]],"aaaa-mm")</f>
        <v>2023-02</v>
      </c>
      <c r="D2514" s="1" t="s">
        <v>18</v>
      </c>
      <c r="E2514" s="1" t="s">
        <v>57</v>
      </c>
      <c r="F2514" s="1" t="s">
        <v>36</v>
      </c>
      <c r="G2514" s="1" t="s">
        <v>44</v>
      </c>
      <c r="H2514">
        <v>1814986</v>
      </c>
      <c r="I2514">
        <v>411569</v>
      </c>
      <c r="J2514">
        <v>12811</v>
      </c>
      <c r="K2514">
        <v>40638</v>
      </c>
      <c r="L2514">
        <f>bbdd_Social_Media_Trends[[#This Row],[Likes]]+bbdd_Social_Media_Trends[[#This Row],[Shares]]+bbdd_Social_Media_Trends[[#This Row],[Comments]]</f>
        <v>465018</v>
      </c>
      <c r="M2514">
        <f>bbdd_Social_Media_Trends[[#This Row],[Interactions]]/bbdd_Social_Media_Trends[[#This Row],[Views]]</f>
        <v>0.25621024074014898</v>
      </c>
      <c r="N2514" s="1" t="s">
        <v>22</v>
      </c>
      <c r="O2514" s="4">
        <f t="shared" si="39"/>
        <v>0</v>
      </c>
    </row>
    <row r="2515" spans="1:15">
      <c r="A2515" s="1" t="s">
        <v>2555</v>
      </c>
      <c r="B2515" s="2">
        <v>44627</v>
      </c>
      <c r="C2515" s="13" t="str">
        <f>TEXT(bbdd_Social_Media_Trends[[#This Row],[Post_Date]],"aaaa-mm")</f>
        <v>2022-03</v>
      </c>
      <c r="D2515" s="1" t="s">
        <v>27</v>
      </c>
      <c r="E2515" s="1" t="s">
        <v>52</v>
      </c>
      <c r="F2515" s="1" t="s">
        <v>14</v>
      </c>
      <c r="G2515" s="1" t="s">
        <v>21</v>
      </c>
      <c r="H2515">
        <v>2694912</v>
      </c>
      <c r="I2515">
        <v>28836</v>
      </c>
      <c r="J2515">
        <v>90228</v>
      </c>
      <c r="K2515">
        <v>9577</v>
      </c>
      <c r="L2515">
        <f>bbdd_Social_Media_Trends[[#This Row],[Likes]]+bbdd_Social_Media_Trends[[#This Row],[Shares]]+bbdd_Social_Media_Trends[[#This Row],[Comments]]</f>
        <v>128641</v>
      </c>
      <c r="M2515">
        <f>bbdd_Social_Media_Trends[[#This Row],[Interactions]]/bbdd_Social_Media_Trends[[#This Row],[Views]]</f>
        <v>4.7734768333808304E-2</v>
      </c>
      <c r="N2515" s="1" t="s">
        <v>29</v>
      </c>
      <c r="O2515" s="4">
        <f t="shared" si="39"/>
        <v>0</v>
      </c>
    </row>
    <row r="2516" spans="1:15">
      <c r="A2516" s="1" t="s">
        <v>2556</v>
      </c>
      <c r="B2516" s="2">
        <v>45004</v>
      </c>
      <c r="C2516" s="13" t="str">
        <f>TEXT(bbdd_Social_Media_Trends[[#This Row],[Post_Date]],"aaaa-mm")</f>
        <v>2023-03</v>
      </c>
      <c r="D2516" s="1" t="s">
        <v>12</v>
      </c>
      <c r="E2516" s="1" t="s">
        <v>59</v>
      </c>
      <c r="F2516" s="1" t="s">
        <v>41</v>
      </c>
      <c r="G2516" s="1" t="s">
        <v>60</v>
      </c>
      <c r="H2516">
        <v>4368330</v>
      </c>
      <c r="I2516">
        <v>103328</v>
      </c>
      <c r="J2516">
        <v>93696</v>
      </c>
      <c r="K2516">
        <v>45312</v>
      </c>
      <c r="L2516">
        <f>bbdd_Social_Media_Trends[[#This Row],[Likes]]+bbdd_Social_Media_Trends[[#This Row],[Shares]]+bbdd_Social_Media_Trends[[#This Row],[Comments]]</f>
        <v>242336</v>
      </c>
      <c r="M2516">
        <f>bbdd_Social_Media_Trends[[#This Row],[Interactions]]/bbdd_Social_Media_Trends[[#This Row],[Views]]</f>
        <v>5.5475662324046028E-2</v>
      </c>
      <c r="N2516" s="1" t="s">
        <v>16</v>
      </c>
      <c r="O2516" s="4">
        <f t="shared" si="39"/>
        <v>0</v>
      </c>
    </row>
    <row r="2517" spans="1:15">
      <c r="A2517" s="1" t="s">
        <v>2557</v>
      </c>
      <c r="B2517" s="2">
        <v>44770</v>
      </c>
      <c r="C2517" s="13" t="str">
        <f>TEXT(bbdd_Social_Media_Trends[[#This Row],[Post_Date]],"aaaa-mm")</f>
        <v>2022-07</v>
      </c>
      <c r="D2517" s="1" t="s">
        <v>18</v>
      </c>
      <c r="E2517" s="1" t="s">
        <v>46</v>
      </c>
      <c r="F2517" s="1" t="s">
        <v>41</v>
      </c>
      <c r="G2517" s="1" t="s">
        <v>60</v>
      </c>
      <c r="H2517">
        <v>213212</v>
      </c>
      <c r="I2517">
        <v>31125</v>
      </c>
      <c r="J2517">
        <v>57224</v>
      </c>
      <c r="K2517">
        <v>27244</v>
      </c>
      <c r="L2517">
        <f>bbdd_Social_Media_Trends[[#This Row],[Likes]]+bbdd_Social_Media_Trends[[#This Row],[Shares]]+bbdd_Social_Media_Trends[[#This Row],[Comments]]</f>
        <v>115593</v>
      </c>
      <c r="M2517">
        <f>bbdd_Social_Media_Trends[[#This Row],[Interactions]]/bbdd_Social_Media_Trends[[#This Row],[Views]]</f>
        <v>0.54215053561713222</v>
      </c>
      <c r="N2517" s="1" t="s">
        <v>16</v>
      </c>
      <c r="O2517" s="4">
        <f t="shared" si="39"/>
        <v>0</v>
      </c>
    </row>
    <row r="2518" spans="1:15">
      <c r="A2518" s="1" t="s">
        <v>2558</v>
      </c>
      <c r="B2518" s="2">
        <v>45007</v>
      </c>
      <c r="C2518" s="13" t="str">
        <f>TEXT(bbdd_Social_Media_Trends[[#This Row],[Post_Date]],"aaaa-mm")</f>
        <v>2023-03</v>
      </c>
      <c r="D2518" s="1" t="s">
        <v>12</v>
      </c>
      <c r="E2518" s="1" t="s">
        <v>31</v>
      </c>
      <c r="F2518" s="1" t="s">
        <v>20</v>
      </c>
      <c r="G2518" s="1" t="s">
        <v>15</v>
      </c>
      <c r="H2518">
        <v>2875732</v>
      </c>
      <c r="I2518">
        <v>138204</v>
      </c>
      <c r="J2518">
        <v>72909</v>
      </c>
      <c r="K2518">
        <v>42115</v>
      </c>
      <c r="L2518">
        <f>bbdd_Social_Media_Trends[[#This Row],[Likes]]+bbdd_Social_Media_Trends[[#This Row],[Shares]]+bbdd_Social_Media_Trends[[#This Row],[Comments]]</f>
        <v>253228</v>
      </c>
      <c r="M2518">
        <f>bbdd_Social_Media_Trends[[#This Row],[Interactions]]/bbdd_Social_Media_Trends[[#This Row],[Views]]</f>
        <v>8.8056884299371432E-2</v>
      </c>
      <c r="N2518" s="1" t="s">
        <v>22</v>
      </c>
      <c r="O2518" s="4">
        <f t="shared" si="39"/>
        <v>0</v>
      </c>
    </row>
    <row r="2519" spans="1:15">
      <c r="A2519" s="1" t="s">
        <v>2559</v>
      </c>
      <c r="B2519" s="2">
        <v>44722</v>
      </c>
      <c r="C2519" s="13" t="str">
        <f>TEXT(bbdd_Social_Media_Trends[[#This Row],[Post_Date]],"aaaa-mm")</f>
        <v>2022-06</v>
      </c>
      <c r="D2519" s="1" t="s">
        <v>24</v>
      </c>
      <c r="E2519" s="1" t="s">
        <v>59</v>
      </c>
      <c r="F2519" s="1" t="s">
        <v>36</v>
      </c>
      <c r="G2519" s="1" t="s">
        <v>37</v>
      </c>
      <c r="H2519">
        <v>4413422</v>
      </c>
      <c r="I2519">
        <v>167555</v>
      </c>
      <c r="J2519">
        <v>58449</v>
      </c>
      <c r="K2519">
        <v>806</v>
      </c>
      <c r="L2519">
        <f>bbdd_Social_Media_Trends[[#This Row],[Likes]]+bbdd_Social_Media_Trends[[#This Row],[Shares]]+bbdd_Social_Media_Trends[[#This Row],[Comments]]</f>
        <v>226810</v>
      </c>
      <c r="M2519">
        <f>bbdd_Social_Media_Trends[[#This Row],[Interactions]]/bbdd_Social_Media_Trends[[#This Row],[Views]]</f>
        <v>5.1390961480683242E-2</v>
      </c>
      <c r="N2519" s="1" t="s">
        <v>29</v>
      </c>
      <c r="O2519" s="4">
        <f t="shared" si="39"/>
        <v>0</v>
      </c>
    </row>
    <row r="2520" spans="1:15">
      <c r="A2520" s="1" t="s">
        <v>2560</v>
      </c>
      <c r="B2520" s="2">
        <v>44716</v>
      </c>
      <c r="C2520" s="13" t="str">
        <f>TEXT(bbdd_Social_Media_Trends[[#This Row],[Post_Date]],"aaaa-mm")</f>
        <v>2022-06</v>
      </c>
      <c r="D2520" s="1" t="s">
        <v>12</v>
      </c>
      <c r="E2520" s="1" t="s">
        <v>35</v>
      </c>
      <c r="F2520" s="1" t="s">
        <v>47</v>
      </c>
      <c r="G2520" s="1" t="s">
        <v>50</v>
      </c>
      <c r="H2520">
        <v>4657315</v>
      </c>
      <c r="I2520">
        <v>76313</v>
      </c>
      <c r="J2520">
        <v>37855</v>
      </c>
      <c r="K2520">
        <v>4252</v>
      </c>
      <c r="L2520">
        <f>bbdd_Social_Media_Trends[[#This Row],[Likes]]+bbdd_Social_Media_Trends[[#This Row],[Shares]]+bbdd_Social_Media_Trends[[#This Row],[Comments]]</f>
        <v>118420</v>
      </c>
      <c r="M2520">
        <f>bbdd_Social_Media_Trends[[#This Row],[Interactions]]/bbdd_Social_Media_Trends[[#This Row],[Views]]</f>
        <v>2.5426667511216226E-2</v>
      </c>
      <c r="N2520" s="1" t="s">
        <v>22</v>
      </c>
      <c r="O2520" s="4">
        <f t="shared" si="39"/>
        <v>0</v>
      </c>
    </row>
    <row r="2521" spans="1:15">
      <c r="A2521" s="1" t="s">
        <v>2561</v>
      </c>
      <c r="B2521" s="2">
        <v>44705</v>
      </c>
      <c r="C2521" s="13" t="str">
        <f>TEXT(bbdd_Social_Media_Trends[[#This Row],[Post_Date]],"aaaa-mm")</f>
        <v>2022-05</v>
      </c>
      <c r="D2521" s="1" t="s">
        <v>12</v>
      </c>
      <c r="E2521" s="1" t="s">
        <v>59</v>
      </c>
      <c r="F2521" s="1" t="s">
        <v>36</v>
      </c>
      <c r="G2521" s="1" t="s">
        <v>37</v>
      </c>
      <c r="H2521">
        <v>1677563</v>
      </c>
      <c r="I2521">
        <v>50282</v>
      </c>
      <c r="J2521">
        <v>14469</v>
      </c>
      <c r="K2521">
        <v>12725</v>
      </c>
      <c r="L2521">
        <f>bbdd_Social_Media_Trends[[#This Row],[Likes]]+bbdd_Social_Media_Trends[[#This Row],[Shares]]+bbdd_Social_Media_Trends[[#This Row],[Comments]]</f>
        <v>77476</v>
      </c>
      <c r="M2521">
        <f>bbdd_Social_Media_Trends[[#This Row],[Interactions]]/bbdd_Social_Media_Trends[[#This Row],[Views]]</f>
        <v>4.6183660464614446E-2</v>
      </c>
      <c r="N2521" s="1" t="s">
        <v>16</v>
      </c>
      <c r="O2521" s="4">
        <f t="shared" si="39"/>
        <v>0</v>
      </c>
    </row>
    <row r="2522" spans="1:15">
      <c r="A2522" s="1" t="s">
        <v>2562</v>
      </c>
      <c r="B2522" s="2">
        <v>45275</v>
      </c>
      <c r="C2522" s="13" t="str">
        <f>TEXT(bbdd_Social_Media_Trends[[#This Row],[Post_Date]],"aaaa-mm")</f>
        <v>2023-12</v>
      </c>
      <c r="D2522" s="1" t="s">
        <v>12</v>
      </c>
      <c r="E2522" s="1" t="s">
        <v>31</v>
      </c>
      <c r="F2522" s="1" t="s">
        <v>32</v>
      </c>
      <c r="G2522" s="1" t="s">
        <v>21</v>
      </c>
      <c r="H2522">
        <v>3295972</v>
      </c>
      <c r="I2522">
        <v>316535</v>
      </c>
      <c r="J2522">
        <v>22109</v>
      </c>
      <c r="K2522">
        <v>19848</v>
      </c>
      <c r="L2522">
        <f>bbdd_Social_Media_Trends[[#This Row],[Likes]]+bbdd_Social_Media_Trends[[#This Row],[Shares]]+bbdd_Social_Media_Trends[[#This Row],[Comments]]</f>
        <v>358492</v>
      </c>
      <c r="M2522">
        <f>bbdd_Social_Media_Trends[[#This Row],[Interactions]]/bbdd_Social_Media_Trends[[#This Row],[Views]]</f>
        <v>0.10876670068799128</v>
      </c>
      <c r="N2522" s="1" t="s">
        <v>22</v>
      </c>
      <c r="O2522" s="4">
        <f t="shared" si="39"/>
        <v>0</v>
      </c>
    </row>
    <row r="2523" spans="1:15">
      <c r="A2523" s="1" t="s">
        <v>2563</v>
      </c>
      <c r="B2523" s="2">
        <v>44642</v>
      </c>
      <c r="C2523" s="13" t="str">
        <f>TEXT(bbdd_Social_Media_Trends[[#This Row],[Post_Date]],"aaaa-mm")</f>
        <v>2022-03</v>
      </c>
      <c r="D2523" s="1" t="s">
        <v>27</v>
      </c>
      <c r="E2523" s="1" t="s">
        <v>52</v>
      </c>
      <c r="F2523" s="1" t="s">
        <v>32</v>
      </c>
      <c r="G2523" s="1" t="s">
        <v>28</v>
      </c>
      <c r="H2523">
        <v>1917861</v>
      </c>
      <c r="I2523">
        <v>499874</v>
      </c>
      <c r="J2523">
        <v>92567</v>
      </c>
      <c r="K2523">
        <v>19082</v>
      </c>
      <c r="L2523">
        <f>bbdd_Social_Media_Trends[[#This Row],[Likes]]+bbdd_Social_Media_Trends[[#This Row],[Shares]]+bbdd_Social_Media_Trends[[#This Row],[Comments]]</f>
        <v>611523</v>
      </c>
      <c r="M2523">
        <f>bbdd_Social_Media_Trends[[#This Row],[Interactions]]/bbdd_Social_Media_Trends[[#This Row],[Views]]</f>
        <v>0.31885678889137431</v>
      </c>
      <c r="N2523" s="1" t="s">
        <v>29</v>
      </c>
      <c r="O2523" s="4">
        <f t="shared" si="39"/>
        <v>0</v>
      </c>
    </row>
    <row r="2524" spans="1:15">
      <c r="A2524" s="1" t="s">
        <v>2564</v>
      </c>
      <c r="B2524" s="2">
        <v>44743</v>
      </c>
      <c r="C2524" s="13" t="str">
        <f>TEXT(bbdd_Social_Media_Trends[[#This Row],[Post_Date]],"aaaa-mm")</f>
        <v>2022-07</v>
      </c>
      <c r="D2524" s="1" t="s">
        <v>27</v>
      </c>
      <c r="E2524" s="1" t="s">
        <v>39</v>
      </c>
      <c r="F2524" s="1" t="s">
        <v>47</v>
      </c>
      <c r="G2524" s="1" t="s">
        <v>50</v>
      </c>
      <c r="H2524">
        <v>842705</v>
      </c>
      <c r="I2524">
        <v>231984</v>
      </c>
      <c r="J2524">
        <v>87290</v>
      </c>
      <c r="K2524">
        <v>43282</v>
      </c>
      <c r="L2524">
        <f>bbdd_Social_Media_Trends[[#This Row],[Likes]]+bbdd_Social_Media_Trends[[#This Row],[Shares]]+bbdd_Social_Media_Trends[[#This Row],[Comments]]</f>
        <v>362556</v>
      </c>
      <c r="M2524">
        <f>bbdd_Social_Media_Trends[[#This Row],[Interactions]]/bbdd_Social_Media_Trends[[#This Row],[Views]]</f>
        <v>0.43022884639345915</v>
      </c>
      <c r="N2524" s="1" t="s">
        <v>29</v>
      </c>
      <c r="O2524" s="4">
        <f t="shared" si="39"/>
        <v>0</v>
      </c>
    </row>
    <row r="2525" spans="1:15">
      <c r="A2525" s="1" t="s">
        <v>2565</v>
      </c>
      <c r="B2525" s="2">
        <v>44908</v>
      </c>
      <c r="C2525" s="13" t="str">
        <f>TEXT(bbdd_Social_Media_Trends[[#This Row],[Post_Date]],"aaaa-mm")</f>
        <v>2022-12</v>
      </c>
      <c r="D2525" s="1" t="s">
        <v>27</v>
      </c>
      <c r="E2525" s="1" t="s">
        <v>49</v>
      </c>
      <c r="F2525" s="1" t="s">
        <v>14</v>
      </c>
      <c r="G2525" s="1" t="s">
        <v>60</v>
      </c>
      <c r="H2525">
        <v>1197159</v>
      </c>
      <c r="I2525">
        <v>216342</v>
      </c>
      <c r="J2525">
        <v>10156</v>
      </c>
      <c r="K2525">
        <v>7638</v>
      </c>
      <c r="L2525">
        <f>bbdd_Social_Media_Trends[[#This Row],[Likes]]+bbdd_Social_Media_Trends[[#This Row],[Shares]]+bbdd_Social_Media_Trends[[#This Row],[Comments]]</f>
        <v>234136</v>
      </c>
      <c r="M2525">
        <f>bbdd_Social_Media_Trends[[#This Row],[Interactions]]/bbdd_Social_Media_Trends[[#This Row],[Views]]</f>
        <v>0.19557636036650103</v>
      </c>
      <c r="N2525" s="1" t="s">
        <v>22</v>
      </c>
      <c r="O2525" s="4">
        <f t="shared" si="39"/>
        <v>0</v>
      </c>
    </row>
    <row r="2526" spans="1:15">
      <c r="A2526" s="1" t="s">
        <v>2566</v>
      </c>
      <c r="B2526" s="2">
        <v>44894</v>
      </c>
      <c r="C2526" s="13" t="str">
        <f>TEXT(bbdd_Social_Media_Trends[[#This Row],[Post_Date]],"aaaa-mm")</f>
        <v>2022-11</v>
      </c>
      <c r="D2526" s="1" t="s">
        <v>24</v>
      </c>
      <c r="E2526" s="1" t="s">
        <v>35</v>
      </c>
      <c r="F2526" s="1" t="s">
        <v>41</v>
      </c>
      <c r="G2526" s="1" t="s">
        <v>50</v>
      </c>
      <c r="H2526">
        <v>3357438</v>
      </c>
      <c r="I2526">
        <v>35821</v>
      </c>
      <c r="J2526">
        <v>87391</v>
      </c>
      <c r="K2526">
        <v>33823</v>
      </c>
      <c r="L2526">
        <f>bbdd_Social_Media_Trends[[#This Row],[Likes]]+bbdd_Social_Media_Trends[[#This Row],[Shares]]+bbdd_Social_Media_Trends[[#This Row],[Comments]]</f>
        <v>157035</v>
      </c>
      <c r="M2526">
        <f>bbdd_Social_Media_Trends[[#This Row],[Interactions]]/bbdd_Social_Media_Trends[[#This Row],[Views]]</f>
        <v>4.6772270999494256E-2</v>
      </c>
      <c r="N2526" s="1" t="s">
        <v>29</v>
      </c>
      <c r="O2526" s="4">
        <f t="shared" si="39"/>
        <v>0</v>
      </c>
    </row>
    <row r="2527" spans="1:15">
      <c r="A2527" s="1" t="s">
        <v>2567</v>
      </c>
      <c r="B2527" s="2">
        <v>44807</v>
      </c>
      <c r="C2527" s="13" t="str">
        <f>TEXT(bbdd_Social_Media_Trends[[#This Row],[Post_Date]],"aaaa-mm")</f>
        <v>2022-09</v>
      </c>
      <c r="D2527" s="1" t="s">
        <v>12</v>
      </c>
      <c r="E2527" s="1" t="s">
        <v>39</v>
      </c>
      <c r="F2527" s="1" t="s">
        <v>36</v>
      </c>
      <c r="G2527" s="1" t="s">
        <v>50</v>
      </c>
      <c r="H2527">
        <v>2248921</v>
      </c>
      <c r="I2527">
        <v>5928</v>
      </c>
      <c r="J2527">
        <v>68590</v>
      </c>
      <c r="K2527">
        <v>38086</v>
      </c>
      <c r="L2527">
        <f>bbdd_Social_Media_Trends[[#This Row],[Likes]]+bbdd_Social_Media_Trends[[#This Row],[Shares]]+bbdd_Social_Media_Trends[[#This Row],[Comments]]</f>
        <v>112604</v>
      </c>
      <c r="M2527">
        <f>bbdd_Social_Media_Trends[[#This Row],[Interactions]]/bbdd_Social_Media_Trends[[#This Row],[Views]]</f>
        <v>5.0070233680951891E-2</v>
      </c>
      <c r="N2527" s="1" t="s">
        <v>16</v>
      </c>
      <c r="O2527" s="4">
        <f t="shared" si="39"/>
        <v>0</v>
      </c>
    </row>
    <row r="2528" spans="1:15">
      <c r="A2528" s="1" t="s">
        <v>2568</v>
      </c>
      <c r="B2528" s="2">
        <v>44842</v>
      </c>
      <c r="C2528" s="13" t="str">
        <f>TEXT(bbdd_Social_Media_Trends[[#This Row],[Post_Date]],"aaaa-mm")</f>
        <v>2022-10</v>
      </c>
      <c r="D2528" s="1" t="s">
        <v>27</v>
      </c>
      <c r="E2528" s="1" t="s">
        <v>49</v>
      </c>
      <c r="F2528" s="1" t="s">
        <v>36</v>
      </c>
      <c r="G2528" s="1" t="s">
        <v>15</v>
      </c>
      <c r="H2528">
        <v>636012</v>
      </c>
      <c r="I2528">
        <v>204341</v>
      </c>
      <c r="J2528">
        <v>36007</v>
      </c>
      <c r="K2528">
        <v>14775</v>
      </c>
      <c r="L2528">
        <f>bbdd_Social_Media_Trends[[#This Row],[Likes]]+bbdd_Social_Media_Trends[[#This Row],[Shares]]+bbdd_Social_Media_Trends[[#This Row],[Comments]]</f>
        <v>255123</v>
      </c>
      <c r="M2528">
        <f>bbdd_Social_Media_Trends[[#This Row],[Interactions]]/bbdd_Social_Media_Trends[[#This Row],[Views]]</f>
        <v>0.40112922397690609</v>
      </c>
      <c r="N2528" s="1" t="s">
        <v>22</v>
      </c>
      <c r="O2528" s="4">
        <f t="shared" si="39"/>
        <v>0</v>
      </c>
    </row>
    <row r="2529" spans="1:15">
      <c r="A2529" s="1" t="s">
        <v>2569</v>
      </c>
      <c r="B2529" s="2">
        <v>45102</v>
      </c>
      <c r="C2529" s="13" t="str">
        <f>TEXT(bbdd_Social_Media_Trends[[#This Row],[Post_Date]],"aaaa-mm")</f>
        <v>2023-06</v>
      </c>
      <c r="D2529" s="1" t="s">
        <v>27</v>
      </c>
      <c r="E2529" s="1" t="s">
        <v>39</v>
      </c>
      <c r="F2529" s="1" t="s">
        <v>41</v>
      </c>
      <c r="G2529" s="1" t="s">
        <v>50</v>
      </c>
      <c r="H2529">
        <v>580413</v>
      </c>
      <c r="I2529">
        <v>148546</v>
      </c>
      <c r="J2529">
        <v>85714</v>
      </c>
      <c r="K2529">
        <v>30266</v>
      </c>
      <c r="L2529">
        <f>bbdd_Social_Media_Trends[[#This Row],[Likes]]+bbdd_Social_Media_Trends[[#This Row],[Shares]]+bbdd_Social_Media_Trends[[#This Row],[Comments]]</f>
        <v>264526</v>
      </c>
      <c r="M2529">
        <f>bbdd_Social_Media_Trends[[#This Row],[Interactions]]/bbdd_Social_Media_Trends[[#This Row],[Views]]</f>
        <v>0.45575478150902893</v>
      </c>
      <c r="N2529" s="1" t="s">
        <v>22</v>
      </c>
      <c r="O2529" s="4">
        <f t="shared" si="39"/>
        <v>0</v>
      </c>
    </row>
    <row r="2530" spans="1:15">
      <c r="A2530" s="1" t="s">
        <v>2570</v>
      </c>
      <c r="B2530" s="2">
        <v>44894</v>
      </c>
      <c r="C2530" s="13" t="str">
        <f>TEXT(bbdd_Social_Media_Trends[[#This Row],[Post_Date]],"aaaa-mm")</f>
        <v>2022-11</v>
      </c>
      <c r="D2530" s="1" t="s">
        <v>24</v>
      </c>
      <c r="E2530" s="1" t="s">
        <v>39</v>
      </c>
      <c r="F2530" s="1" t="s">
        <v>32</v>
      </c>
      <c r="G2530" s="1" t="s">
        <v>25</v>
      </c>
      <c r="H2530">
        <v>1619478</v>
      </c>
      <c r="I2530">
        <v>202449</v>
      </c>
      <c r="J2530">
        <v>22506</v>
      </c>
      <c r="K2530">
        <v>49206</v>
      </c>
      <c r="L2530">
        <f>bbdd_Social_Media_Trends[[#This Row],[Likes]]+bbdd_Social_Media_Trends[[#This Row],[Shares]]+bbdd_Social_Media_Trends[[#This Row],[Comments]]</f>
        <v>274161</v>
      </c>
      <c r="M2530">
        <f>bbdd_Social_Media_Trends[[#This Row],[Interactions]]/bbdd_Social_Media_Trends[[#This Row],[Views]]</f>
        <v>0.16928973409950615</v>
      </c>
      <c r="N2530" s="1" t="s">
        <v>29</v>
      </c>
      <c r="O2530" s="4">
        <f t="shared" si="39"/>
        <v>0</v>
      </c>
    </row>
    <row r="2531" spans="1:15">
      <c r="A2531" s="1" t="s">
        <v>2571</v>
      </c>
      <c r="B2531" s="2">
        <v>45061</v>
      </c>
      <c r="C2531" s="13" t="str">
        <f>TEXT(bbdd_Social_Media_Trends[[#This Row],[Post_Date]],"aaaa-mm")</f>
        <v>2023-05</v>
      </c>
      <c r="D2531" s="1" t="s">
        <v>27</v>
      </c>
      <c r="E2531" s="1" t="s">
        <v>13</v>
      </c>
      <c r="F2531" s="1" t="s">
        <v>32</v>
      </c>
      <c r="G2531" s="1" t="s">
        <v>44</v>
      </c>
      <c r="H2531">
        <v>2727339</v>
      </c>
      <c r="I2531">
        <v>225746</v>
      </c>
      <c r="J2531">
        <v>26005</v>
      </c>
      <c r="K2531">
        <v>12638</v>
      </c>
      <c r="L2531">
        <f>bbdd_Social_Media_Trends[[#This Row],[Likes]]+bbdd_Social_Media_Trends[[#This Row],[Shares]]+bbdd_Social_Media_Trends[[#This Row],[Comments]]</f>
        <v>264389</v>
      </c>
      <c r="M2531">
        <f>bbdd_Social_Media_Trends[[#This Row],[Interactions]]/bbdd_Social_Media_Trends[[#This Row],[Views]]</f>
        <v>9.6940277684585602E-2</v>
      </c>
      <c r="N2531" s="1" t="s">
        <v>16</v>
      </c>
      <c r="O2531" s="4">
        <f t="shared" si="39"/>
        <v>0</v>
      </c>
    </row>
    <row r="2532" spans="1:15">
      <c r="A2532" s="1" t="s">
        <v>2572</v>
      </c>
      <c r="B2532" s="2">
        <v>44849</v>
      </c>
      <c r="C2532" s="13" t="str">
        <f>TEXT(bbdd_Social_Media_Trends[[#This Row],[Post_Date]],"aaaa-mm")</f>
        <v>2022-10</v>
      </c>
      <c r="D2532" s="1" t="s">
        <v>18</v>
      </c>
      <c r="E2532" s="1" t="s">
        <v>57</v>
      </c>
      <c r="F2532" s="1" t="s">
        <v>32</v>
      </c>
      <c r="G2532" s="1" t="s">
        <v>50</v>
      </c>
      <c r="H2532">
        <v>4168696</v>
      </c>
      <c r="I2532">
        <v>113448</v>
      </c>
      <c r="J2532">
        <v>30625</v>
      </c>
      <c r="K2532">
        <v>48391</v>
      </c>
      <c r="L2532">
        <f>bbdd_Social_Media_Trends[[#This Row],[Likes]]+bbdd_Social_Media_Trends[[#This Row],[Shares]]+bbdd_Social_Media_Trends[[#This Row],[Comments]]</f>
        <v>192464</v>
      </c>
      <c r="M2532">
        <f>bbdd_Social_Media_Trends[[#This Row],[Interactions]]/bbdd_Social_Media_Trends[[#This Row],[Views]]</f>
        <v>4.6168873911650067E-2</v>
      </c>
      <c r="N2532" s="1" t="s">
        <v>22</v>
      </c>
      <c r="O2532" s="4">
        <f t="shared" si="39"/>
        <v>0</v>
      </c>
    </row>
    <row r="2533" spans="1:15">
      <c r="A2533" s="1" t="s">
        <v>2573</v>
      </c>
      <c r="B2533" s="2">
        <v>44613</v>
      </c>
      <c r="C2533" s="13" t="str">
        <f>TEXT(bbdd_Social_Media_Trends[[#This Row],[Post_Date]],"aaaa-mm")</f>
        <v>2022-02</v>
      </c>
      <c r="D2533" s="1" t="s">
        <v>27</v>
      </c>
      <c r="E2533" s="1" t="s">
        <v>13</v>
      </c>
      <c r="F2533" s="1" t="s">
        <v>32</v>
      </c>
      <c r="G2533" s="1" t="s">
        <v>15</v>
      </c>
      <c r="H2533">
        <v>4780227</v>
      </c>
      <c r="I2533">
        <v>282426</v>
      </c>
      <c r="J2533">
        <v>29708</v>
      </c>
      <c r="K2533">
        <v>35199</v>
      </c>
      <c r="L2533">
        <f>bbdd_Social_Media_Trends[[#This Row],[Likes]]+bbdd_Social_Media_Trends[[#This Row],[Shares]]+bbdd_Social_Media_Trends[[#This Row],[Comments]]</f>
        <v>347333</v>
      </c>
      <c r="M2533">
        <f>bbdd_Social_Media_Trends[[#This Row],[Interactions]]/bbdd_Social_Media_Trends[[#This Row],[Views]]</f>
        <v>7.2660356924472411E-2</v>
      </c>
      <c r="N2533" s="1" t="s">
        <v>29</v>
      </c>
      <c r="O2533" s="4">
        <f t="shared" si="39"/>
        <v>0</v>
      </c>
    </row>
    <row r="2534" spans="1:15">
      <c r="A2534" s="1" t="s">
        <v>2574</v>
      </c>
      <c r="B2534" s="2">
        <v>44735</v>
      </c>
      <c r="C2534" s="13" t="str">
        <f>TEXT(bbdd_Social_Media_Trends[[#This Row],[Post_Date]],"aaaa-mm")</f>
        <v>2022-06</v>
      </c>
      <c r="D2534" s="1" t="s">
        <v>27</v>
      </c>
      <c r="E2534" s="1" t="s">
        <v>52</v>
      </c>
      <c r="F2534" s="1" t="s">
        <v>32</v>
      </c>
      <c r="G2534" s="1" t="s">
        <v>28</v>
      </c>
      <c r="H2534">
        <v>4112679</v>
      </c>
      <c r="I2534">
        <v>426935</v>
      </c>
      <c r="J2534">
        <v>38868</v>
      </c>
      <c r="K2534">
        <v>26186</v>
      </c>
      <c r="L2534">
        <f>bbdd_Social_Media_Trends[[#This Row],[Likes]]+bbdd_Social_Media_Trends[[#This Row],[Shares]]+bbdd_Social_Media_Trends[[#This Row],[Comments]]</f>
        <v>491989</v>
      </c>
      <c r="M2534">
        <f>bbdd_Social_Media_Trends[[#This Row],[Interactions]]/bbdd_Social_Media_Trends[[#This Row],[Views]]</f>
        <v>0.11962737670506256</v>
      </c>
      <c r="N2534" s="1" t="s">
        <v>22</v>
      </c>
      <c r="O2534" s="4">
        <f t="shared" si="39"/>
        <v>0</v>
      </c>
    </row>
    <row r="2535" spans="1:15">
      <c r="A2535" s="1" t="s">
        <v>2575</v>
      </c>
      <c r="B2535" s="2">
        <v>44626</v>
      </c>
      <c r="C2535" s="13" t="str">
        <f>TEXT(bbdd_Social_Media_Trends[[#This Row],[Post_Date]],"aaaa-mm")</f>
        <v>2022-03</v>
      </c>
      <c r="D2535" s="1" t="s">
        <v>24</v>
      </c>
      <c r="E2535" s="1" t="s">
        <v>31</v>
      </c>
      <c r="F2535" s="1" t="s">
        <v>36</v>
      </c>
      <c r="G2535" s="1" t="s">
        <v>37</v>
      </c>
      <c r="H2535">
        <v>4758478</v>
      </c>
      <c r="I2535">
        <v>12810</v>
      </c>
      <c r="J2535">
        <v>84684</v>
      </c>
      <c r="K2535">
        <v>28499</v>
      </c>
      <c r="L2535">
        <f>bbdd_Social_Media_Trends[[#This Row],[Likes]]+bbdd_Social_Media_Trends[[#This Row],[Shares]]+bbdd_Social_Media_Trends[[#This Row],[Comments]]</f>
        <v>125993</v>
      </c>
      <c r="M2535">
        <f>bbdd_Social_Media_Trends[[#This Row],[Interactions]]/bbdd_Social_Media_Trends[[#This Row],[Views]]</f>
        <v>2.647758379885333E-2</v>
      </c>
      <c r="N2535" s="1" t="s">
        <v>16</v>
      </c>
      <c r="O2535" s="4">
        <f t="shared" si="39"/>
        <v>0</v>
      </c>
    </row>
    <row r="2536" spans="1:15">
      <c r="A2536" s="1" t="s">
        <v>2576</v>
      </c>
      <c r="B2536" s="2">
        <v>44667</v>
      </c>
      <c r="C2536" s="13" t="str">
        <f>TEXT(bbdd_Social_Media_Trends[[#This Row],[Post_Date]],"aaaa-mm")</f>
        <v>2022-04</v>
      </c>
      <c r="D2536" s="1" t="s">
        <v>18</v>
      </c>
      <c r="E2536" s="1" t="s">
        <v>57</v>
      </c>
      <c r="F2536" s="1" t="s">
        <v>32</v>
      </c>
      <c r="G2536" s="1" t="s">
        <v>15</v>
      </c>
      <c r="H2536">
        <v>2942675</v>
      </c>
      <c r="I2536">
        <v>167857</v>
      </c>
      <c r="J2536">
        <v>18673</v>
      </c>
      <c r="K2536">
        <v>3273</v>
      </c>
      <c r="L2536">
        <f>bbdd_Social_Media_Trends[[#This Row],[Likes]]+bbdd_Social_Media_Trends[[#This Row],[Shares]]+bbdd_Social_Media_Trends[[#This Row],[Comments]]</f>
        <v>189803</v>
      </c>
      <c r="M2536">
        <f>bbdd_Social_Media_Trends[[#This Row],[Interactions]]/bbdd_Social_Media_Trends[[#This Row],[Views]]</f>
        <v>6.4500157169921926E-2</v>
      </c>
      <c r="N2536" s="1" t="s">
        <v>22</v>
      </c>
      <c r="O2536" s="4">
        <f t="shared" si="39"/>
        <v>0</v>
      </c>
    </row>
    <row r="2537" spans="1:15">
      <c r="A2537" s="1" t="s">
        <v>2577</v>
      </c>
      <c r="B2537" s="2">
        <v>44891</v>
      </c>
      <c r="C2537" s="13" t="str">
        <f>TEXT(bbdd_Social_Media_Trends[[#This Row],[Post_Date]],"aaaa-mm")</f>
        <v>2022-11</v>
      </c>
      <c r="D2537" s="1" t="s">
        <v>12</v>
      </c>
      <c r="E2537" s="1" t="s">
        <v>59</v>
      </c>
      <c r="F2537" s="1" t="s">
        <v>32</v>
      </c>
      <c r="G2537" s="1" t="s">
        <v>50</v>
      </c>
      <c r="H2537">
        <v>3955213</v>
      </c>
      <c r="I2537">
        <v>127357</v>
      </c>
      <c r="J2537">
        <v>29753</v>
      </c>
      <c r="K2537">
        <v>3803</v>
      </c>
      <c r="L2537">
        <f>bbdd_Social_Media_Trends[[#This Row],[Likes]]+bbdd_Social_Media_Trends[[#This Row],[Shares]]+bbdd_Social_Media_Trends[[#This Row],[Comments]]</f>
        <v>160913</v>
      </c>
      <c r="M2537">
        <f>bbdd_Social_Media_Trends[[#This Row],[Interactions]]/bbdd_Social_Media_Trends[[#This Row],[Views]]</f>
        <v>4.0683776069708508E-2</v>
      </c>
      <c r="N2537" s="1" t="s">
        <v>22</v>
      </c>
      <c r="O2537" s="4">
        <f t="shared" si="39"/>
        <v>0</v>
      </c>
    </row>
    <row r="2538" spans="1:15">
      <c r="A2538" s="1" t="s">
        <v>2578</v>
      </c>
      <c r="B2538" s="2">
        <v>44920</v>
      </c>
      <c r="C2538" s="13" t="str">
        <f>TEXT(bbdd_Social_Media_Trends[[#This Row],[Post_Date]],"aaaa-mm")</f>
        <v>2022-12</v>
      </c>
      <c r="D2538" s="1" t="s">
        <v>12</v>
      </c>
      <c r="E2538" s="1" t="s">
        <v>35</v>
      </c>
      <c r="F2538" s="1" t="s">
        <v>20</v>
      </c>
      <c r="G2538" s="1" t="s">
        <v>28</v>
      </c>
      <c r="H2538">
        <v>74888</v>
      </c>
      <c r="I2538">
        <v>471073</v>
      </c>
      <c r="J2538">
        <v>9766</v>
      </c>
      <c r="K2538">
        <v>20104</v>
      </c>
      <c r="L2538">
        <f>bbdd_Social_Media_Trends[[#This Row],[Likes]]+bbdd_Social_Media_Trends[[#This Row],[Shares]]+bbdd_Social_Media_Trends[[#This Row],[Comments]]</f>
        <v>500943</v>
      </c>
      <c r="M2538">
        <f>bbdd_Social_Media_Trends[[#This Row],[Interactions]]/bbdd_Social_Media_Trends[[#This Row],[Views]]</f>
        <v>6.6892292490118574</v>
      </c>
      <c r="N2538" s="1" t="s">
        <v>29</v>
      </c>
      <c r="O2538" s="4">
        <f t="shared" si="39"/>
        <v>0</v>
      </c>
    </row>
    <row r="2539" spans="1:15">
      <c r="A2539" s="1" t="s">
        <v>2579</v>
      </c>
      <c r="B2539" s="2">
        <v>44571</v>
      </c>
      <c r="C2539" s="13" t="str">
        <f>TEXT(bbdd_Social_Media_Trends[[#This Row],[Post_Date]],"aaaa-mm")</f>
        <v>2022-01</v>
      </c>
      <c r="D2539" s="1" t="s">
        <v>27</v>
      </c>
      <c r="E2539" s="1" t="s">
        <v>57</v>
      </c>
      <c r="F2539" s="1" t="s">
        <v>14</v>
      </c>
      <c r="G2539" s="1" t="s">
        <v>21</v>
      </c>
      <c r="H2539">
        <v>4261296</v>
      </c>
      <c r="I2539">
        <v>160489</v>
      </c>
      <c r="J2539">
        <v>27495</v>
      </c>
      <c r="K2539">
        <v>49820</v>
      </c>
      <c r="L2539">
        <f>bbdd_Social_Media_Trends[[#This Row],[Likes]]+bbdd_Social_Media_Trends[[#This Row],[Shares]]+bbdd_Social_Media_Trends[[#This Row],[Comments]]</f>
        <v>237804</v>
      </c>
      <c r="M2539">
        <f>bbdd_Social_Media_Trends[[#This Row],[Interactions]]/bbdd_Social_Media_Trends[[#This Row],[Views]]</f>
        <v>5.5805557745812542E-2</v>
      </c>
      <c r="N2539" s="1" t="s">
        <v>29</v>
      </c>
      <c r="O2539" s="4">
        <f t="shared" si="39"/>
        <v>0</v>
      </c>
    </row>
    <row r="2540" spans="1:15">
      <c r="A2540" s="1" t="s">
        <v>2580</v>
      </c>
      <c r="B2540" s="2">
        <v>45000</v>
      </c>
      <c r="C2540" s="13" t="str">
        <f>TEXT(bbdd_Social_Media_Trends[[#This Row],[Post_Date]],"aaaa-mm")</f>
        <v>2023-03</v>
      </c>
      <c r="D2540" s="1" t="s">
        <v>27</v>
      </c>
      <c r="E2540" s="1" t="s">
        <v>13</v>
      </c>
      <c r="F2540" s="1" t="s">
        <v>41</v>
      </c>
      <c r="G2540" s="1" t="s">
        <v>28</v>
      </c>
      <c r="H2540">
        <v>85136</v>
      </c>
      <c r="I2540">
        <v>155014</v>
      </c>
      <c r="J2540">
        <v>78757</v>
      </c>
      <c r="K2540">
        <v>18966</v>
      </c>
      <c r="L2540">
        <f>bbdd_Social_Media_Trends[[#This Row],[Likes]]+bbdd_Social_Media_Trends[[#This Row],[Shares]]+bbdd_Social_Media_Trends[[#This Row],[Comments]]</f>
        <v>252737</v>
      </c>
      <c r="M2540">
        <f>bbdd_Social_Media_Trends[[#This Row],[Interactions]]/bbdd_Social_Media_Trends[[#This Row],[Views]]</f>
        <v>2.9686266679195641</v>
      </c>
      <c r="N2540" s="1" t="s">
        <v>29</v>
      </c>
      <c r="O2540" s="4">
        <f t="shared" si="39"/>
        <v>0</v>
      </c>
    </row>
    <row r="2541" spans="1:15">
      <c r="A2541" s="1" t="s">
        <v>2581</v>
      </c>
      <c r="B2541" s="2">
        <v>44878</v>
      </c>
      <c r="C2541" s="13" t="str">
        <f>TEXT(bbdd_Social_Media_Trends[[#This Row],[Post_Date]],"aaaa-mm")</f>
        <v>2022-11</v>
      </c>
      <c r="D2541" s="1" t="s">
        <v>18</v>
      </c>
      <c r="E2541" s="1" t="s">
        <v>46</v>
      </c>
      <c r="F2541" s="1" t="s">
        <v>41</v>
      </c>
      <c r="G2541" s="1" t="s">
        <v>28</v>
      </c>
      <c r="H2541">
        <v>401582</v>
      </c>
      <c r="I2541">
        <v>415577</v>
      </c>
      <c r="J2541">
        <v>39290</v>
      </c>
      <c r="K2541">
        <v>43037</v>
      </c>
      <c r="L2541">
        <f>bbdd_Social_Media_Trends[[#This Row],[Likes]]+bbdd_Social_Media_Trends[[#This Row],[Shares]]+bbdd_Social_Media_Trends[[#This Row],[Comments]]</f>
        <v>497904</v>
      </c>
      <c r="M2541">
        <f>bbdd_Social_Media_Trends[[#This Row],[Interactions]]/bbdd_Social_Media_Trends[[#This Row],[Views]]</f>
        <v>1.2398563680643058</v>
      </c>
      <c r="N2541" s="1" t="s">
        <v>16</v>
      </c>
      <c r="O2541" s="4">
        <f t="shared" si="39"/>
        <v>0</v>
      </c>
    </row>
    <row r="2542" spans="1:15">
      <c r="A2542" s="1" t="s">
        <v>2582</v>
      </c>
      <c r="B2542" s="2">
        <v>45184</v>
      </c>
      <c r="C2542" s="13" t="str">
        <f>TEXT(bbdd_Social_Media_Trends[[#This Row],[Post_Date]],"aaaa-mm")</f>
        <v>2023-09</v>
      </c>
      <c r="D2542" s="1" t="s">
        <v>24</v>
      </c>
      <c r="E2542" s="1" t="s">
        <v>59</v>
      </c>
      <c r="F2542" s="1" t="s">
        <v>41</v>
      </c>
      <c r="G2542" s="1" t="s">
        <v>25</v>
      </c>
      <c r="H2542">
        <v>2355918</v>
      </c>
      <c r="I2542">
        <v>414382</v>
      </c>
      <c r="J2542">
        <v>71397</v>
      </c>
      <c r="K2542">
        <v>7294</v>
      </c>
      <c r="L2542">
        <f>bbdd_Social_Media_Trends[[#This Row],[Likes]]+bbdd_Social_Media_Trends[[#This Row],[Shares]]+bbdd_Social_Media_Trends[[#This Row],[Comments]]</f>
        <v>493073</v>
      </c>
      <c r="M2542">
        <f>bbdd_Social_Media_Trends[[#This Row],[Interactions]]/bbdd_Social_Media_Trends[[#This Row],[Views]]</f>
        <v>0.2092912401874768</v>
      </c>
      <c r="N2542" s="1" t="s">
        <v>29</v>
      </c>
      <c r="O2542" s="4">
        <f t="shared" si="39"/>
        <v>0</v>
      </c>
    </row>
    <row r="2543" spans="1:15">
      <c r="A2543" s="1" t="s">
        <v>2583</v>
      </c>
      <c r="B2543" s="2">
        <v>45155</v>
      </c>
      <c r="C2543" s="13" t="str">
        <f>TEXT(bbdd_Social_Media_Trends[[#This Row],[Post_Date]],"aaaa-mm")</f>
        <v>2023-08</v>
      </c>
      <c r="D2543" s="1" t="s">
        <v>18</v>
      </c>
      <c r="E2543" s="1" t="s">
        <v>39</v>
      </c>
      <c r="F2543" s="1" t="s">
        <v>47</v>
      </c>
      <c r="G2543" s="1" t="s">
        <v>15</v>
      </c>
      <c r="H2543">
        <v>3508758</v>
      </c>
      <c r="I2543">
        <v>417726</v>
      </c>
      <c r="J2543">
        <v>86984</v>
      </c>
      <c r="K2543">
        <v>579</v>
      </c>
      <c r="L2543">
        <f>bbdd_Social_Media_Trends[[#This Row],[Likes]]+bbdd_Social_Media_Trends[[#This Row],[Shares]]+bbdd_Social_Media_Trends[[#This Row],[Comments]]</f>
        <v>505289</v>
      </c>
      <c r="M2543">
        <f>bbdd_Social_Media_Trends[[#This Row],[Interactions]]/bbdd_Social_Media_Trends[[#This Row],[Views]]</f>
        <v>0.14400793671150874</v>
      </c>
      <c r="N2543" s="1" t="s">
        <v>29</v>
      </c>
      <c r="O2543" s="4">
        <f t="shared" si="39"/>
        <v>0</v>
      </c>
    </row>
    <row r="2544" spans="1:15">
      <c r="A2544" s="1" t="s">
        <v>2584</v>
      </c>
      <c r="B2544" s="2">
        <v>45215</v>
      </c>
      <c r="C2544" s="13" t="str">
        <f>TEXT(bbdd_Social_Media_Trends[[#This Row],[Post_Date]],"aaaa-mm")</f>
        <v>2023-10</v>
      </c>
      <c r="D2544" s="1" t="s">
        <v>24</v>
      </c>
      <c r="E2544" s="1" t="s">
        <v>49</v>
      </c>
      <c r="F2544" s="1" t="s">
        <v>14</v>
      </c>
      <c r="G2544" s="1" t="s">
        <v>25</v>
      </c>
      <c r="H2544">
        <v>4974277</v>
      </c>
      <c r="I2544">
        <v>54468</v>
      </c>
      <c r="J2544">
        <v>92889</v>
      </c>
      <c r="K2544">
        <v>6169</v>
      </c>
      <c r="L2544">
        <f>bbdd_Social_Media_Trends[[#This Row],[Likes]]+bbdd_Social_Media_Trends[[#This Row],[Shares]]+bbdd_Social_Media_Trends[[#This Row],[Comments]]</f>
        <v>153526</v>
      </c>
      <c r="M2544">
        <f>bbdd_Social_Media_Trends[[#This Row],[Interactions]]/bbdd_Social_Media_Trends[[#This Row],[Views]]</f>
        <v>3.0863982846150304E-2</v>
      </c>
      <c r="N2544" s="1" t="s">
        <v>29</v>
      </c>
      <c r="O2544" s="4">
        <f t="shared" si="39"/>
        <v>0</v>
      </c>
    </row>
    <row r="2545" spans="1:15">
      <c r="A2545" s="1" t="s">
        <v>2585</v>
      </c>
      <c r="B2545" s="2">
        <v>44995</v>
      </c>
      <c r="C2545" s="13" t="str">
        <f>TEXT(bbdd_Social_Media_Trends[[#This Row],[Post_Date]],"aaaa-mm")</f>
        <v>2023-03</v>
      </c>
      <c r="D2545" s="1" t="s">
        <v>27</v>
      </c>
      <c r="E2545" s="1" t="s">
        <v>59</v>
      </c>
      <c r="F2545" s="1" t="s">
        <v>41</v>
      </c>
      <c r="G2545" s="1" t="s">
        <v>15</v>
      </c>
      <c r="H2545">
        <v>1032747</v>
      </c>
      <c r="I2545">
        <v>356909</v>
      </c>
      <c r="J2545">
        <v>54789</v>
      </c>
      <c r="K2545">
        <v>47157</v>
      </c>
      <c r="L2545">
        <f>bbdd_Social_Media_Trends[[#This Row],[Likes]]+bbdd_Social_Media_Trends[[#This Row],[Shares]]+bbdd_Social_Media_Trends[[#This Row],[Comments]]</f>
        <v>458855</v>
      </c>
      <c r="M2545">
        <f>bbdd_Social_Media_Trends[[#This Row],[Interactions]]/bbdd_Social_Media_Trends[[#This Row],[Views]]</f>
        <v>0.44430533325199684</v>
      </c>
      <c r="N2545" s="1" t="s">
        <v>22</v>
      </c>
      <c r="O2545" s="4">
        <f t="shared" si="39"/>
        <v>0</v>
      </c>
    </row>
    <row r="2546" spans="1:15">
      <c r="A2546" s="1" t="s">
        <v>2586</v>
      </c>
      <c r="B2546" s="2">
        <v>45215</v>
      </c>
      <c r="C2546" s="13" t="str">
        <f>TEXT(bbdd_Social_Media_Trends[[#This Row],[Post_Date]],"aaaa-mm")</f>
        <v>2023-10</v>
      </c>
      <c r="D2546" s="1" t="s">
        <v>18</v>
      </c>
      <c r="E2546" s="1" t="s">
        <v>35</v>
      </c>
      <c r="F2546" s="1" t="s">
        <v>32</v>
      </c>
      <c r="G2546" s="1" t="s">
        <v>21</v>
      </c>
      <c r="H2546">
        <v>1827742</v>
      </c>
      <c r="I2546">
        <v>68140</v>
      </c>
      <c r="J2546">
        <v>14386</v>
      </c>
      <c r="K2546">
        <v>10354</v>
      </c>
      <c r="L2546">
        <f>bbdd_Social_Media_Trends[[#This Row],[Likes]]+bbdd_Social_Media_Trends[[#This Row],[Shares]]+bbdd_Social_Media_Trends[[#This Row],[Comments]]</f>
        <v>92880</v>
      </c>
      <c r="M2546">
        <f>bbdd_Social_Media_Trends[[#This Row],[Interactions]]/bbdd_Social_Media_Trends[[#This Row],[Views]]</f>
        <v>5.0816800182957991E-2</v>
      </c>
      <c r="N2546" s="1" t="s">
        <v>22</v>
      </c>
      <c r="O2546" s="4">
        <f t="shared" si="39"/>
        <v>0</v>
      </c>
    </row>
    <row r="2547" spans="1:15">
      <c r="A2547" s="1" t="s">
        <v>2587</v>
      </c>
      <c r="B2547" s="2">
        <v>44733</v>
      </c>
      <c r="C2547" s="13" t="str">
        <f>TEXT(bbdd_Social_Media_Trends[[#This Row],[Post_Date]],"aaaa-mm")</f>
        <v>2022-06</v>
      </c>
      <c r="D2547" s="1" t="s">
        <v>24</v>
      </c>
      <c r="E2547" s="1" t="s">
        <v>57</v>
      </c>
      <c r="F2547" s="1" t="s">
        <v>32</v>
      </c>
      <c r="G2547" s="1" t="s">
        <v>44</v>
      </c>
      <c r="H2547">
        <v>4002361</v>
      </c>
      <c r="I2547">
        <v>185270</v>
      </c>
      <c r="J2547">
        <v>4346</v>
      </c>
      <c r="K2547">
        <v>44739</v>
      </c>
      <c r="L2547">
        <f>bbdd_Social_Media_Trends[[#This Row],[Likes]]+bbdd_Social_Media_Trends[[#This Row],[Shares]]+bbdd_Social_Media_Trends[[#This Row],[Comments]]</f>
        <v>234355</v>
      </c>
      <c r="M2547">
        <f>bbdd_Social_Media_Trends[[#This Row],[Interactions]]/bbdd_Social_Media_Trends[[#This Row],[Views]]</f>
        <v>5.8554188390302624E-2</v>
      </c>
      <c r="N2547" s="1" t="s">
        <v>16</v>
      </c>
      <c r="O2547" s="4">
        <f t="shared" si="39"/>
        <v>0</v>
      </c>
    </row>
    <row r="2548" spans="1:15">
      <c r="A2548" s="1" t="s">
        <v>2588</v>
      </c>
      <c r="B2548" s="2">
        <v>44630</v>
      </c>
      <c r="C2548" s="13" t="str">
        <f>TEXT(bbdd_Social_Media_Trends[[#This Row],[Post_Date]],"aaaa-mm")</f>
        <v>2022-03</v>
      </c>
      <c r="D2548" s="1" t="s">
        <v>18</v>
      </c>
      <c r="E2548" s="1" t="s">
        <v>52</v>
      </c>
      <c r="F2548" s="1" t="s">
        <v>32</v>
      </c>
      <c r="G2548" s="1" t="s">
        <v>15</v>
      </c>
      <c r="H2548">
        <v>3892548</v>
      </c>
      <c r="I2548">
        <v>47532</v>
      </c>
      <c r="J2548">
        <v>2967</v>
      </c>
      <c r="K2548">
        <v>4004</v>
      </c>
      <c r="L2548">
        <f>bbdd_Social_Media_Trends[[#This Row],[Likes]]+bbdd_Social_Media_Trends[[#This Row],[Shares]]+bbdd_Social_Media_Trends[[#This Row],[Comments]]</f>
        <v>54503</v>
      </c>
      <c r="M2548">
        <f>bbdd_Social_Media_Trends[[#This Row],[Interactions]]/bbdd_Social_Media_Trends[[#This Row],[Views]]</f>
        <v>1.4001882571518708E-2</v>
      </c>
      <c r="N2548" s="1" t="s">
        <v>29</v>
      </c>
      <c r="O2548" s="4">
        <f t="shared" si="39"/>
        <v>0</v>
      </c>
    </row>
    <row r="2549" spans="1:15">
      <c r="A2549" s="1" t="s">
        <v>2589</v>
      </c>
      <c r="B2549" s="2">
        <v>45060</v>
      </c>
      <c r="C2549" s="13" t="str">
        <f>TEXT(bbdd_Social_Media_Trends[[#This Row],[Post_Date]],"aaaa-mm")</f>
        <v>2023-05</v>
      </c>
      <c r="D2549" s="1" t="s">
        <v>24</v>
      </c>
      <c r="E2549" s="1" t="s">
        <v>59</v>
      </c>
      <c r="F2549" s="1" t="s">
        <v>36</v>
      </c>
      <c r="G2549" s="1" t="s">
        <v>15</v>
      </c>
      <c r="H2549">
        <v>815181</v>
      </c>
      <c r="I2549">
        <v>3087</v>
      </c>
      <c r="J2549">
        <v>33539</v>
      </c>
      <c r="K2549">
        <v>8879</v>
      </c>
      <c r="L2549">
        <f>bbdd_Social_Media_Trends[[#This Row],[Likes]]+bbdd_Social_Media_Trends[[#This Row],[Shares]]+bbdd_Social_Media_Trends[[#This Row],[Comments]]</f>
        <v>45505</v>
      </c>
      <c r="M2549">
        <f>bbdd_Social_Media_Trends[[#This Row],[Interactions]]/bbdd_Social_Media_Trends[[#This Row],[Views]]</f>
        <v>5.5821958558896732E-2</v>
      </c>
      <c r="N2549" s="1" t="s">
        <v>16</v>
      </c>
      <c r="O2549" s="4">
        <f t="shared" si="39"/>
        <v>0</v>
      </c>
    </row>
    <row r="2550" spans="1:15">
      <c r="A2550" s="1" t="s">
        <v>2590</v>
      </c>
      <c r="B2550" s="2">
        <v>45257</v>
      </c>
      <c r="C2550" s="13" t="str">
        <f>TEXT(bbdd_Social_Media_Trends[[#This Row],[Post_Date]],"aaaa-mm")</f>
        <v>2023-11</v>
      </c>
      <c r="D2550" s="1" t="s">
        <v>18</v>
      </c>
      <c r="E2550" s="1" t="s">
        <v>35</v>
      </c>
      <c r="F2550" s="1" t="s">
        <v>47</v>
      </c>
      <c r="G2550" s="1" t="s">
        <v>15</v>
      </c>
      <c r="H2550">
        <v>4428223</v>
      </c>
      <c r="I2550">
        <v>263558</v>
      </c>
      <c r="J2550">
        <v>38409</v>
      </c>
      <c r="K2550">
        <v>220</v>
      </c>
      <c r="L2550">
        <f>bbdd_Social_Media_Trends[[#This Row],[Likes]]+bbdd_Social_Media_Trends[[#This Row],[Shares]]+bbdd_Social_Media_Trends[[#This Row],[Comments]]</f>
        <v>302187</v>
      </c>
      <c r="M2550">
        <f>bbdd_Social_Media_Trends[[#This Row],[Interactions]]/bbdd_Social_Media_Trends[[#This Row],[Views]]</f>
        <v>6.8241143230591592E-2</v>
      </c>
      <c r="N2550" s="1" t="s">
        <v>22</v>
      </c>
      <c r="O2550" s="4">
        <f t="shared" si="39"/>
        <v>0</v>
      </c>
    </row>
    <row r="2551" spans="1:15">
      <c r="A2551" s="1" t="s">
        <v>2591</v>
      </c>
      <c r="B2551" s="2">
        <v>44847</v>
      </c>
      <c r="C2551" s="13" t="str">
        <f>TEXT(bbdd_Social_Media_Trends[[#This Row],[Post_Date]],"aaaa-mm")</f>
        <v>2022-10</v>
      </c>
      <c r="D2551" s="1" t="s">
        <v>12</v>
      </c>
      <c r="E2551" s="1" t="s">
        <v>13</v>
      </c>
      <c r="F2551" s="1" t="s">
        <v>14</v>
      </c>
      <c r="G2551" s="1" t="s">
        <v>60</v>
      </c>
      <c r="H2551">
        <v>3499233</v>
      </c>
      <c r="I2551">
        <v>152081</v>
      </c>
      <c r="J2551">
        <v>83684</v>
      </c>
      <c r="K2551">
        <v>11191</v>
      </c>
      <c r="L2551">
        <f>bbdd_Social_Media_Trends[[#This Row],[Likes]]+bbdd_Social_Media_Trends[[#This Row],[Shares]]+bbdd_Social_Media_Trends[[#This Row],[Comments]]</f>
        <v>246956</v>
      </c>
      <c r="M2551">
        <f>bbdd_Social_Media_Trends[[#This Row],[Interactions]]/bbdd_Social_Media_Trends[[#This Row],[Views]]</f>
        <v>7.057432300164064E-2</v>
      </c>
      <c r="N2551" s="1" t="s">
        <v>16</v>
      </c>
      <c r="O2551" s="4">
        <f t="shared" si="39"/>
        <v>0</v>
      </c>
    </row>
    <row r="2552" spans="1:15">
      <c r="A2552" s="1" t="s">
        <v>2592</v>
      </c>
      <c r="B2552" s="2">
        <v>45239</v>
      </c>
      <c r="C2552" s="13" t="str">
        <f>TEXT(bbdd_Social_Media_Trends[[#This Row],[Post_Date]],"aaaa-mm")</f>
        <v>2023-11</v>
      </c>
      <c r="D2552" s="1" t="s">
        <v>12</v>
      </c>
      <c r="E2552" s="1" t="s">
        <v>52</v>
      </c>
      <c r="F2552" s="1" t="s">
        <v>47</v>
      </c>
      <c r="G2552" s="1" t="s">
        <v>15</v>
      </c>
      <c r="H2552">
        <v>276967</v>
      </c>
      <c r="I2552">
        <v>343350</v>
      </c>
      <c r="J2552">
        <v>55422</v>
      </c>
      <c r="K2552">
        <v>42492</v>
      </c>
      <c r="L2552">
        <f>bbdd_Social_Media_Trends[[#This Row],[Likes]]+bbdd_Social_Media_Trends[[#This Row],[Shares]]+bbdd_Social_Media_Trends[[#This Row],[Comments]]</f>
        <v>441264</v>
      </c>
      <c r="M2552">
        <f>bbdd_Social_Media_Trends[[#This Row],[Interactions]]/bbdd_Social_Media_Trends[[#This Row],[Views]]</f>
        <v>1.59320063401055</v>
      </c>
      <c r="N2552" s="1" t="s">
        <v>22</v>
      </c>
      <c r="O2552" s="4">
        <f t="shared" si="39"/>
        <v>0</v>
      </c>
    </row>
    <row r="2553" spans="1:15">
      <c r="A2553" s="1" t="s">
        <v>2593</v>
      </c>
      <c r="B2553" s="2">
        <v>45081</v>
      </c>
      <c r="C2553" s="13" t="str">
        <f>TEXT(bbdd_Social_Media_Trends[[#This Row],[Post_Date]],"aaaa-mm")</f>
        <v>2023-06</v>
      </c>
      <c r="D2553" s="1" t="s">
        <v>12</v>
      </c>
      <c r="E2553" s="1" t="s">
        <v>35</v>
      </c>
      <c r="F2553" s="1" t="s">
        <v>41</v>
      </c>
      <c r="G2553" s="1" t="s">
        <v>50</v>
      </c>
      <c r="H2553">
        <v>556068</v>
      </c>
      <c r="I2553">
        <v>40772</v>
      </c>
      <c r="J2553">
        <v>70937</v>
      </c>
      <c r="K2553">
        <v>39800</v>
      </c>
      <c r="L2553">
        <f>bbdd_Social_Media_Trends[[#This Row],[Likes]]+bbdd_Social_Media_Trends[[#This Row],[Shares]]+bbdd_Social_Media_Trends[[#This Row],[Comments]]</f>
        <v>151509</v>
      </c>
      <c r="M2553">
        <f>bbdd_Social_Media_Trends[[#This Row],[Interactions]]/bbdd_Social_Media_Trends[[#This Row],[Views]]</f>
        <v>0.2724648783961674</v>
      </c>
      <c r="N2553" s="1" t="s">
        <v>16</v>
      </c>
      <c r="O2553" s="4">
        <f t="shared" si="39"/>
        <v>0</v>
      </c>
    </row>
    <row r="2554" spans="1:15">
      <c r="A2554" s="1" t="s">
        <v>2594</v>
      </c>
      <c r="B2554" s="2">
        <v>45289</v>
      </c>
      <c r="C2554" s="13" t="str">
        <f>TEXT(bbdd_Social_Media_Trends[[#This Row],[Post_Date]],"aaaa-mm")</f>
        <v>2023-12</v>
      </c>
      <c r="D2554" s="1" t="s">
        <v>12</v>
      </c>
      <c r="E2554" s="1" t="s">
        <v>57</v>
      </c>
      <c r="F2554" s="1" t="s">
        <v>41</v>
      </c>
      <c r="G2554" s="1" t="s">
        <v>50</v>
      </c>
      <c r="H2554">
        <v>3658692</v>
      </c>
      <c r="I2554">
        <v>209387</v>
      </c>
      <c r="J2554">
        <v>89681</v>
      </c>
      <c r="K2554">
        <v>14453</v>
      </c>
      <c r="L2554">
        <f>bbdd_Social_Media_Trends[[#This Row],[Likes]]+bbdd_Social_Media_Trends[[#This Row],[Shares]]+bbdd_Social_Media_Trends[[#This Row],[Comments]]</f>
        <v>313521</v>
      </c>
      <c r="M2554">
        <f>bbdd_Social_Media_Trends[[#This Row],[Interactions]]/bbdd_Social_Media_Trends[[#This Row],[Views]]</f>
        <v>8.5692099799600518E-2</v>
      </c>
      <c r="N2554" s="1" t="s">
        <v>22</v>
      </c>
      <c r="O2554" s="4">
        <f t="shared" si="39"/>
        <v>0</v>
      </c>
    </row>
    <row r="2555" spans="1:15">
      <c r="A2555" s="1" t="s">
        <v>2595</v>
      </c>
      <c r="B2555" s="2">
        <v>45270</v>
      </c>
      <c r="C2555" s="13" t="str">
        <f>TEXT(bbdd_Social_Media_Trends[[#This Row],[Post_Date]],"aaaa-mm")</f>
        <v>2023-12</v>
      </c>
      <c r="D2555" s="1" t="s">
        <v>12</v>
      </c>
      <c r="E2555" s="1" t="s">
        <v>31</v>
      </c>
      <c r="F2555" s="1" t="s">
        <v>36</v>
      </c>
      <c r="G2555" s="1" t="s">
        <v>25</v>
      </c>
      <c r="H2555">
        <v>4694065</v>
      </c>
      <c r="I2555">
        <v>334810</v>
      </c>
      <c r="J2555">
        <v>58512</v>
      </c>
      <c r="K2555">
        <v>17934</v>
      </c>
      <c r="L2555">
        <f>bbdd_Social_Media_Trends[[#This Row],[Likes]]+bbdd_Social_Media_Trends[[#This Row],[Shares]]+bbdd_Social_Media_Trends[[#This Row],[Comments]]</f>
        <v>411256</v>
      </c>
      <c r="M2555">
        <f>bbdd_Social_Media_Trends[[#This Row],[Interactions]]/bbdd_Social_Media_Trends[[#This Row],[Views]]</f>
        <v>8.7611909933075063E-2</v>
      </c>
      <c r="N2555" s="1" t="s">
        <v>29</v>
      </c>
      <c r="O2555" s="4">
        <f t="shared" si="39"/>
        <v>0</v>
      </c>
    </row>
    <row r="2556" spans="1:15">
      <c r="A2556" s="1" t="s">
        <v>2596</v>
      </c>
      <c r="B2556" s="2">
        <v>45040</v>
      </c>
      <c r="C2556" s="13" t="str">
        <f>TEXT(bbdd_Social_Media_Trends[[#This Row],[Post_Date]],"aaaa-mm")</f>
        <v>2023-04</v>
      </c>
      <c r="D2556" s="1" t="s">
        <v>24</v>
      </c>
      <c r="E2556" s="1" t="s">
        <v>13</v>
      </c>
      <c r="F2556" s="1" t="s">
        <v>14</v>
      </c>
      <c r="G2556" s="1" t="s">
        <v>60</v>
      </c>
      <c r="H2556">
        <v>674124</v>
      </c>
      <c r="I2556">
        <v>498332</v>
      </c>
      <c r="J2556">
        <v>88370</v>
      </c>
      <c r="K2556">
        <v>26302</v>
      </c>
      <c r="L2556">
        <f>bbdd_Social_Media_Trends[[#This Row],[Likes]]+bbdd_Social_Media_Trends[[#This Row],[Shares]]+bbdd_Social_Media_Trends[[#This Row],[Comments]]</f>
        <v>613004</v>
      </c>
      <c r="M2556">
        <f>bbdd_Social_Media_Trends[[#This Row],[Interactions]]/bbdd_Social_Media_Trends[[#This Row],[Views]]</f>
        <v>0.90933418777554276</v>
      </c>
      <c r="N2556" s="1" t="s">
        <v>22</v>
      </c>
      <c r="O2556" s="4">
        <f t="shared" si="39"/>
        <v>0</v>
      </c>
    </row>
    <row r="2557" spans="1:15">
      <c r="A2557" s="1" t="s">
        <v>2597</v>
      </c>
      <c r="B2557" s="2">
        <v>45265</v>
      </c>
      <c r="C2557" s="13" t="str">
        <f>TEXT(bbdd_Social_Media_Trends[[#This Row],[Post_Date]],"aaaa-mm")</f>
        <v>2023-12</v>
      </c>
      <c r="D2557" s="1" t="s">
        <v>24</v>
      </c>
      <c r="E2557" s="1" t="s">
        <v>59</v>
      </c>
      <c r="F2557" s="1" t="s">
        <v>20</v>
      </c>
      <c r="G2557" s="1" t="s">
        <v>28</v>
      </c>
      <c r="H2557">
        <v>967084</v>
      </c>
      <c r="I2557">
        <v>311164</v>
      </c>
      <c r="J2557">
        <v>92571</v>
      </c>
      <c r="K2557">
        <v>42138</v>
      </c>
      <c r="L2557">
        <f>bbdd_Social_Media_Trends[[#This Row],[Likes]]+bbdd_Social_Media_Trends[[#This Row],[Shares]]+bbdd_Social_Media_Trends[[#This Row],[Comments]]</f>
        <v>445873</v>
      </c>
      <c r="M2557">
        <f>bbdd_Social_Media_Trends[[#This Row],[Interactions]]/bbdd_Social_Media_Trends[[#This Row],[Views]]</f>
        <v>0.46104888510201802</v>
      </c>
      <c r="N2557" s="1" t="s">
        <v>29</v>
      </c>
      <c r="O2557" s="4">
        <f t="shared" si="39"/>
        <v>0</v>
      </c>
    </row>
    <row r="2558" spans="1:15">
      <c r="A2558" s="1" t="s">
        <v>2598</v>
      </c>
      <c r="B2558" s="2">
        <v>45217</v>
      </c>
      <c r="C2558" s="13" t="str">
        <f>TEXT(bbdd_Social_Media_Trends[[#This Row],[Post_Date]],"aaaa-mm")</f>
        <v>2023-10</v>
      </c>
      <c r="D2558" s="1" t="s">
        <v>12</v>
      </c>
      <c r="E2558" s="1" t="s">
        <v>57</v>
      </c>
      <c r="F2558" s="1" t="s">
        <v>32</v>
      </c>
      <c r="G2558" s="1" t="s">
        <v>37</v>
      </c>
      <c r="H2558">
        <v>3461594</v>
      </c>
      <c r="I2558">
        <v>176543</v>
      </c>
      <c r="J2558">
        <v>86904</v>
      </c>
      <c r="K2558">
        <v>47992</v>
      </c>
      <c r="L2558">
        <f>bbdd_Social_Media_Trends[[#This Row],[Likes]]+bbdd_Social_Media_Trends[[#This Row],[Shares]]+bbdd_Social_Media_Trends[[#This Row],[Comments]]</f>
        <v>311439</v>
      </c>
      <c r="M2558">
        <f>bbdd_Social_Media_Trends[[#This Row],[Interactions]]/bbdd_Social_Media_Trends[[#This Row],[Views]]</f>
        <v>8.9969823150837444E-2</v>
      </c>
      <c r="N2558" s="1" t="s">
        <v>22</v>
      </c>
      <c r="O2558" s="4">
        <f t="shared" si="39"/>
        <v>0</v>
      </c>
    </row>
    <row r="2559" spans="1:15">
      <c r="A2559" s="1" t="s">
        <v>2599</v>
      </c>
      <c r="B2559" s="2">
        <v>44787</v>
      </c>
      <c r="C2559" s="13" t="str">
        <f>TEXT(bbdd_Social_Media_Trends[[#This Row],[Post_Date]],"aaaa-mm")</f>
        <v>2022-08</v>
      </c>
      <c r="D2559" s="1" t="s">
        <v>24</v>
      </c>
      <c r="E2559" s="1" t="s">
        <v>57</v>
      </c>
      <c r="F2559" s="1" t="s">
        <v>32</v>
      </c>
      <c r="G2559" s="1" t="s">
        <v>50</v>
      </c>
      <c r="H2559">
        <v>691868</v>
      </c>
      <c r="I2559">
        <v>492439</v>
      </c>
      <c r="J2559">
        <v>22816</v>
      </c>
      <c r="K2559">
        <v>25718</v>
      </c>
      <c r="L2559">
        <f>bbdd_Social_Media_Trends[[#This Row],[Likes]]+bbdd_Social_Media_Trends[[#This Row],[Shares]]+bbdd_Social_Media_Trends[[#This Row],[Comments]]</f>
        <v>540973</v>
      </c>
      <c r="M2559">
        <f>bbdd_Social_Media_Trends[[#This Row],[Interactions]]/bbdd_Social_Media_Trends[[#This Row],[Views]]</f>
        <v>0.78190203911728828</v>
      </c>
      <c r="N2559" s="1" t="s">
        <v>29</v>
      </c>
      <c r="O2559" s="4">
        <f t="shared" si="39"/>
        <v>0</v>
      </c>
    </row>
    <row r="2560" spans="1:15">
      <c r="A2560" s="1" t="s">
        <v>2600</v>
      </c>
      <c r="B2560" s="2">
        <v>45027</v>
      </c>
      <c r="C2560" s="13" t="str">
        <f>TEXT(bbdd_Social_Media_Trends[[#This Row],[Post_Date]],"aaaa-mm")</f>
        <v>2023-04</v>
      </c>
      <c r="D2560" s="1" t="s">
        <v>27</v>
      </c>
      <c r="E2560" s="1" t="s">
        <v>57</v>
      </c>
      <c r="F2560" s="1" t="s">
        <v>36</v>
      </c>
      <c r="G2560" s="1" t="s">
        <v>15</v>
      </c>
      <c r="H2560">
        <v>1628325</v>
      </c>
      <c r="I2560">
        <v>256374</v>
      </c>
      <c r="J2560">
        <v>7548</v>
      </c>
      <c r="K2560">
        <v>17955</v>
      </c>
      <c r="L2560">
        <f>bbdd_Social_Media_Trends[[#This Row],[Likes]]+bbdd_Social_Media_Trends[[#This Row],[Shares]]+bbdd_Social_Media_Trends[[#This Row],[Comments]]</f>
        <v>281877</v>
      </c>
      <c r="M2560">
        <f>bbdd_Social_Media_Trends[[#This Row],[Interactions]]/bbdd_Social_Media_Trends[[#This Row],[Views]]</f>
        <v>0.17310856247984893</v>
      </c>
      <c r="N2560" s="1" t="s">
        <v>16</v>
      </c>
      <c r="O2560" s="4">
        <f t="shared" si="39"/>
        <v>0</v>
      </c>
    </row>
    <row r="2561" spans="1:15">
      <c r="A2561" s="1" t="s">
        <v>2601</v>
      </c>
      <c r="B2561" s="2">
        <v>44844</v>
      </c>
      <c r="C2561" s="13" t="str">
        <f>TEXT(bbdd_Social_Media_Trends[[#This Row],[Post_Date]],"aaaa-mm")</f>
        <v>2022-10</v>
      </c>
      <c r="D2561" s="1" t="s">
        <v>12</v>
      </c>
      <c r="E2561" s="1" t="s">
        <v>52</v>
      </c>
      <c r="F2561" s="1" t="s">
        <v>32</v>
      </c>
      <c r="G2561" s="1" t="s">
        <v>15</v>
      </c>
      <c r="H2561">
        <v>2000181</v>
      </c>
      <c r="I2561">
        <v>232088</v>
      </c>
      <c r="J2561">
        <v>3584</v>
      </c>
      <c r="K2561">
        <v>21517</v>
      </c>
      <c r="L2561">
        <f>bbdd_Social_Media_Trends[[#This Row],[Likes]]+bbdd_Social_Media_Trends[[#This Row],[Shares]]+bbdd_Social_Media_Trends[[#This Row],[Comments]]</f>
        <v>257189</v>
      </c>
      <c r="M2561">
        <f>bbdd_Social_Media_Trends[[#This Row],[Interactions]]/bbdd_Social_Media_Trends[[#This Row],[Views]]</f>
        <v>0.12858286325087578</v>
      </c>
      <c r="N2561" s="1" t="s">
        <v>22</v>
      </c>
      <c r="O2561" s="4">
        <f t="shared" si="39"/>
        <v>0</v>
      </c>
    </row>
    <row r="2562" spans="1:15">
      <c r="A2562" s="1" t="s">
        <v>2602</v>
      </c>
      <c r="B2562" s="2">
        <v>45153</v>
      </c>
      <c r="C2562" s="13" t="str">
        <f>TEXT(bbdd_Social_Media_Trends[[#This Row],[Post_Date]],"aaaa-mm")</f>
        <v>2023-08</v>
      </c>
      <c r="D2562" s="1" t="s">
        <v>18</v>
      </c>
      <c r="E2562" s="1" t="s">
        <v>31</v>
      </c>
      <c r="F2562" s="1" t="s">
        <v>20</v>
      </c>
      <c r="G2562" s="1" t="s">
        <v>60</v>
      </c>
      <c r="H2562">
        <v>1277252</v>
      </c>
      <c r="I2562">
        <v>142436</v>
      </c>
      <c r="J2562">
        <v>54890</v>
      </c>
      <c r="K2562">
        <v>11779</v>
      </c>
      <c r="L2562">
        <f>bbdd_Social_Media_Trends[[#This Row],[Likes]]+bbdd_Social_Media_Trends[[#This Row],[Shares]]+bbdd_Social_Media_Trends[[#This Row],[Comments]]</f>
        <v>209105</v>
      </c>
      <c r="M2562">
        <f>bbdd_Social_Media_Trends[[#This Row],[Interactions]]/bbdd_Social_Media_Trends[[#This Row],[Views]]</f>
        <v>0.16371475636757665</v>
      </c>
      <c r="N2562" s="1" t="s">
        <v>29</v>
      </c>
      <c r="O2562" s="4">
        <f t="shared" ref="O2562:O2625" si="40">IF(ISERROR(VLOOKUP(A2562,A2563:A7560,1,FALSE)),0, 1)</f>
        <v>0</v>
      </c>
    </row>
    <row r="2563" spans="1:15">
      <c r="A2563" s="1" t="s">
        <v>2603</v>
      </c>
      <c r="B2563" s="2">
        <v>45026</v>
      </c>
      <c r="C2563" s="13" t="str">
        <f>TEXT(bbdd_Social_Media_Trends[[#This Row],[Post_Date]],"aaaa-mm")</f>
        <v>2023-04</v>
      </c>
      <c r="D2563" s="1" t="s">
        <v>27</v>
      </c>
      <c r="E2563" s="1" t="s">
        <v>49</v>
      </c>
      <c r="F2563" s="1" t="s">
        <v>47</v>
      </c>
      <c r="G2563" s="1" t="s">
        <v>15</v>
      </c>
      <c r="H2563">
        <v>4920706</v>
      </c>
      <c r="I2563">
        <v>357561</v>
      </c>
      <c r="J2563">
        <v>63705</v>
      </c>
      <c r="K2563">
        <v>22476</v>
      </c>
      <c r="L2563">
        <f>bbdd_Social_Media_Trends[[#This Row],[Likes]]+bbdd_Social_Media_Trends[[#This Row],[Shares]]+bbdd_Social_Media_Trends[[#This Row],[Comments]]</f>
        <v>443742</v>
      </c>
      <c r="M2563">
        <f>bbdd_Social_Media_Trends[[#This Row],[Interactions]]/bbdd_Social_Media_Trends[[#This Row],[Views]]</f>
        <v>9.0178523163139596E-2</v>
      </c>
      <c r="N2563" s="1" t="s">
        <v>22</v>
      </c>
      <c r="O2563" s="4">
        <f t="shared" si="40"/>
        <v>0</v>
      </c>
    </row>
    <row r="2564" spans="1:15">
      <c r="A2564" s="1" t="s">
        <v>2604</v>
      </c>
      <c r="B2564" s="2">
        <v>45185</v>
      </c>
      <c r="C2564" s="13" t="str">
        <f>TEXT(bbdd_Social_Media_Trends[[#This Row],[Post_Date]],"aaaa-mm")</f>
        <v>2023-09</v>
      </c>
      <c r="D2564" s="1" t="s">
        <v>27</v>
      </c>
      <c r="E2564" s="1" t="s">
        <v>13</v>
      </c>
      <c r="F2564" s="1" t="s">
        <v>32</v>
      </c>
      <c r="G2564" s="1" t="s">
        <v>60</v>
      </c>
      <c r="H2564">
        <v>2496480</v>
      </c>
      <c r="I2564">
        <v>117284</v>
      </c>
      <c r="J2564">
        <v>813</v>
      </c>
      <c r="K2564">
        <v>15105</v>
      </c>
      <c r="L2564">
        <f>bbdd_Social_Media_Trends[[#This Row],[Likes]]+bbdd_Social_Media_Trends[[#This Row],[Shares]]+bbdd_Social_Media_Trends[[#This Row],[Comments]]</f>
        <v>133202</v>
      </c>
      <c r="M2564">
        <f>bbdd_Social_Media_Trends[[#This Row],[Interactions]]/bbdd_Social_Media_Trends[[#This Row],[Views]]</f>
        <v>5.3355925142600784E-2</v>
      </c>
      <c r="N2564" s="1" t="s">
        <v>29</v>
      </c>
      <c r="O2564" s="4">
        <f t="shared" si="40"/>
        <v>0</v>
      </c>
    </row>
    <row r="2565" spans="1:15">
      <c r="A2565" s="1" t="s">
        <v>2605</v>
      </c>
      <c r="B2565" s="2">
        <v>44575</v>
      </c>
      <c r="C2565" s="13" t="str">
        <f>TEXT(bbdd_Social_Media_Trends[[#This Row],[Post_Date]],"aaaa-mm")</f>
        <v>2022-01</v>
      </c>
      <c r="D2565" s="1" t="s">
        <v>12</v>
      </c>
      <c r="E2565" s="1" t="s">
        <v>39</v>
      </c>
      <c r="F2565" s="1" t="s">
        <v>36</v>
      </c>
      <c r="G2565" s="1" t="s">
        <v>60</v>
      </c>
      <c r="H2565">
        <v>2020483</v>
      </c>
      <c r="I2565">
        <v>136675</v>
      </c>
      <c r="J2565">
        <v>31661</v>
      </c>
      <c r="K2565">
        <v>39695</v>
      </c>
      <c r="L2565">
        <f>bbdd_Social_Media_Trends[[#This Row],[Likes]]+bbdd_Social_Media_Trends[[#This Row],[Shares]]+bbdd_Social_Media_Trends[[#This Row],[Comments]]</f>
        <v>208031</v>
      </c>
      <c r="M2565">
        <f>bbdd_Social_Media_Trends[[#This Row],[Interactions]]/bbdd_Social_Media_Trends[[#This Row],[Views]]</f>
        <v>0.10296102466588435</v>
      </c>
      <c r="N2565" s="1" t="s">
        <v>29</v>
      </c>
      <c r="O2565" s="4">
        <f t="shared" si="40"/>
        <v>0</v>
      </c>
    </row>
    <row r="2566" spans="1:15">
      <c r="A2566" s="1" t="s">
        <v>2606</v>
      </c>
      <c r="B2566" s="2">
        <v>44587</v>
      </c>
      <c r="C2566" s="13" t="str">
        <f>TEXT(bbdd_Social_Media_Trends[[#This Row],[Post_Date]],"aaaa-mm")</f>
        <v>2022-01</v>
      </c>
      <c r="D2566" s="1" t="s">
        <v>27</v>
      </c>
      <c r="E2566" s="1" t="s">
        <v>46</v>
      </c>
      <c r="F2566" s="1" t="s">
        <v>36</v>
      </c>
      <c r="G2566" s="1" t="s">
        <v>28</v>
      </c>
      <c r="H2566">
        <v>2034792</v>
      </c>
      <c r="I2566">
        <v>224437</v>
      </c>
      <c r="J2566">
        <v>6189</v>
      </c>
      <c r="K2566">
        <v>13971</v>
      </c>
      <c r="L2566">
        <f>bbdd_Social_Media_Trends[[#This Row],[Likes]]+bbdd_Social_Media_Trends[[#This Row],[Shares]]+bbdd_Social_Media_Trends[[#This Row],[Comments]]</f>
        <v>244597</v>
      </c>
      <c r="M2566">
        <f>bbdd_Social_Media_Trends[[#This Row],[Interactions]]/bbdd_Social_Media_Trends[[#This Row],[Views]]</f>
        <v>0.12020737254716944</v>
      </c>
      <c r="N2566" s="1" t="s">
        <v>22</v>
      </c>
      <c r="O2566" s="4">
        <f t="shared" si="40"/>
        <v>0</v>
      </c>
    </row>
    <row r="2567" spans="1:15">
      <c r="A2567" s="1" t="s">
        <v>2607</v>
      </c>
      <c r="B2567" s="2">
        <v>44575</v>
      </c>
      <c r="C2567" s="13" t="str">
        <f>TEXT(bbdd_Social_Media_Trends[[#This Row],[Post_Date]],"aaaa-mm")</f>
        <v>2022-01</v>
      </c>
      <c r="D2567" s="1" t="s">
        <v>24</v>
      </c>
      <c r="E2567" s="1" t="s">
        <v>46</v>
      </c>
      <c r="F2567" s="1" t="s">
        <v>36</v>
      </c>
      <c r="G2567" s="1" t="s">
        <v>21</v>
      </c>
      <c r="H2567">
        <v>3596679</v>
      </c>
      <c r="I2567">
        <v>429470</v>
      </c>
      <c r="J2567">
        <v>19732</v>
      </c>
      <c r="K2567">
        <v>12766</v>
      </c>
      <c r="L2567">
        <f>bbdd_Social_Media_Trends[[#This Row],[Likes]]+bbdd_Social_Media_Trends[[#This Row],[Shares]]+bbdd_Social_Media_Trends[[#This Row],[Comments]]</f>
        <v>461968</v>
      </c>
      <c r="M2567">
        <f>bbdd_Social_Media_Trends[[#This Row],[Interactions]]/bbdd_Social_Media_Trends[[#This Row],[Views]]</f>
        <v>0.12844293305018323</v>
      </c>
      <c r="N2567" s="1" t="s">
        <v>16</v>
      </c>
      <c r="O2567" s="4">
        <f t="shared" si="40"/>
        <v>0</v>
      </c>
    </row>
    <row r="2568" spans="1:15">
      <c r="A2568" s="1" t="s">
        <v>2608</v>
      </c>
      <c r="B2568" s="2">
        <v>45126</v>
      </c>
      <c r="C2568" s="13" t="str">
        <f>TEXT(bbdd_Social_Media_Trends[[#This Row],[Post_Date]],"aaaa-mm")</f>
        <v>2023-07</v>
      </c>
      <c r="D2568" s="1" t="s">
        <v>12</v>
      </c>
      <c r="E2568" s="1" t="s">
        <v>57</v>
      </c>
      <c r="F2568" s="1" t="s">
        <v>47</v>
      </c>
      <c r="G2568" s="1" t="s">
        <v>28</v>
      </c>
      <c r="H2568">
        <v>1402768</v>
      </c>
      <c r="I2568">
        <v>385952</v>
      </c>
      <c r="J2568">
        <v>59599</v>
      </c>
      <c r="K2568">
        <v>23267</v>
      </c>
      <c r="L2568">
        <f>bbdd_Social_Media_Trends[[#This Row],[Likes]]+bbdd_Social_Media_Trends[[#This Row],[Shares]]+bbdd_Social_Media_Trends[[#This Row],[Comments]]</f>
        <v>468818</v>
      </c>
      <c r="M2568">
        <f>bbdd_Social_Media_Trends[[#This Row],[Interactions]]/bbdd_Social_Media_Trends[[#This Row],[Views]]</f>
        <v>0.33420922062664676</v>
      </c>
      <c r="N2568" s="1" t="s">
        <v>29</v>
      </c>
      <c r="O2568" s="4">
        <f t="shared" si="40"/>
        <v>0</v>
      </c>
    </row>
    <row r="2569" spans="1:15">
      <c r="A2569" s="1" t="s">
        <v>2609</v>
      </c>
      <c r="B2569" s="2">
        <v>44599</v>
      </c>
      <c r="C2569" s="13" t="str">
        <f>TEXT(bbdd_Social_Media_Trends[[#This Row],[Post_Date]],"aaaa-mm")</f>
        <v>2022-02</v>
      </c>
      <c r="D2569" s="1" t="s">
        <v>12</v>
      </c>
      <c r="E2569" s="1" t="s">
        <v>59</v>
      </c>
      <c r="F2569" s="1" t="s">
        <v>36</v>
      </c>
      <c r="G2569" s="1" t="s">
        <v>15</v>
      </c>
      <c r="H2569">
        <v>33485</v>
      </c>
      <c r="I2569">
        <v>153446</v>
      </c>
      <c r="J2569">
        <v>97898</v>
      </c>
      <c r="K2569">
        <v>28727</v>
      </c>
      <c r="L2569">
        <f>bbdd_Social_Media_Trends[[#This Row],[Likes]]+bbdd_Social_Media_Trends[[#This Row],[Shares]]+bbdd_Social_Media_Trends[[#This Row],[Comments]]</f>
        <v>280071</v>
      </c>
      <c r="M2569">
        <f>bbdd_Social_Media_Trends[[#This Row],[Interactions]]/bbdd_Social_Media_Trends[[#This Row],[Views]]</f>
        <v>8.3640734657309235</v>
      </c>
      <c r="N2569" s="1" t="s">
        <v>22</v>
      </c>
      <c r="O2569" s="4">
        <f t="shared" si="40"/>
        <v>0</v>
      </c>
    </row>
    <row r="2570" spans="1:15">
      <c r="A2570" s="1" t="s">
        <v>2610</v>
      </c>
      <c r="B2570" s="2">
        <v>44798</v>
      </c>
      <c r="C2570" s="13" t="str">
        <f>TEXT(bbdd_Social_Media_Trends[[#This Row],[Post_Date]],"aaaa-mm")</f>
        <v>2022-08</v>
      </c>
      <c r="D2570" s="1" t="s">
        <v>27</v>
      </c>
      <c r="E2570" s="1" t="s">
        <v>59</v>
      </c>
      <c r="F2570" s="1" t="s">
        <v>47</v>
      </c>
      <c r="G2570" s="1" t="s">
        <v>60</v>
      </c>
      <c r="H2570">
        <v>237107</v>
      </c>
      <c r="I2570">
        <v>374569</v>
      </c>
      <c r="J2570">
        <v>56320</v>
      </c>
      <c r="K2570">
        <v>28305</v>
      </c>
      <c r="L2570">
        <f>bbdd_Social_Media_Trends[[#This Row],[Likes]]+bbdd_Social_Media_Trends[[#This Row],[Shares]]+bbdd_Social_Media_Trends[[#This Row],[Comments]]</f>
        <v>459194</v>
      </c>
      <c r="M2570">
        <f>bbdd_Social_Media_Trends[[#This Row],[Interactions]]/bbdd_Social_Media_Trends[[#This Row],[Views]]</f>
        <v>1.9366530722416462</v>
      </c>
      <c r="N2570" s="1" t="s">
        <v>22</v>
      </c>
      <c r="O2570" s="4">
        <f t="shared" si="40"/>
        <v>0</v>
      </c>
    </row>
    <row r="2571" spans="1:15">
      <c r="A2571" s="1" t="s">
        <v>2611</v>
      </c>
      <c r="B2571" s="2">
        <v>45204</v>
      </c>
      <c r="C2571" s="13" t="str">
        <f>TEXT(bbdd_Social_Media_Trends[[#This Row],[Post_Date]],"aaaa-mm")</f>
        <v>2023-10</v>
      </c>
      <c r="D2571" s="1" t="s">
        <v>27</v>
      </c>
      <c r="E2571" s="1" t="s">
        <v>52</v>
      </c>
      <c r="F2571" s="1" t="s">
        <v>14</v>
      </c>
      <c r="G2571" s="1" t="s">
        <v>37</v>
      </c>
      <c r="H2571">
        <v>3047626</v>
      </c>
      <c r="I2571">
        <v>396572</v>
      </c>
      <c r="J2571">
        <v>2041</v>
      </c>
      <c r="K2571">
        <v>13218</v>
      </c>
      <c r="L2571">
        <f>bbdd_Social_Media_Trends[[#This Row],[Likes]]+bbdd_Social_Media_Trends[[#This Row],[Shares]]+bbdd_Social_Media_Trends[[#This Row],[Comments]]</f>
        <v>411831</v>
      </c>
      <c r="M2571">
        <f>bbdd_Social_Media_Trends[[#This Row],[Interactions]]/bbdd_Social_Media_Trends[[#This Row],[Views]]</f>
        <v>0.13513173860572131</v>
      </c>
      <c r="N2571" s="1" t="s">
        <v>22</v>
      </c>
      <c r="O2571" s="4">
        <f t="shared" si="40"/>
        <v>0</v>
      </c>
    </row>
    <row r="2572" spans="1:15">
      <c r="A2572" s="1" t="s">
        <v>2612</v>
      </c>
      <c r="B2572" s="2">
        <v>44983</v>
      </c>
      <c r="C2572" s="13" t="str">
        <f>TEXT(bbdd_Social_Media_Trends[[#This Row],[Post_Date]],"aaaa-mm")</f>
        <v>2023-02</v>
      </c>
      <c r="D2572" s="1" t="s">
        <v>27</v>
      </c>
      <c r="E2572" s="1" t="s">
        <v>46</v>
      </c>
      <c r="F2572" s="1" t="s">
        <v>20</v>
      </c>
      <c r="G2572" s="1" t="s">
        <v>37</v>
      </c>
      <c r="H2572">
        <v>3833797</v>
      </c>
      <c r="I2572">
        <v>375717</v>
      </c>
      <c r="J2572">
        <v>6416</v>
      </c>
      <c r="K2572">
        <v>35351</v>
      </c>
      <c r="L2572">
        <f>bbdd_Social_Media_Trends[[#This Row],[Likes]]+bbdd_Social_Media_Trends[[#This Row],[Shares]]+bbdd_Social_Media_Trends[[#This Row],[Comments]]</f>
        <v>417484</v>
      </c>
      <c r="M2572">
        <f>bbdd_Social_Media_Trends[[#This Row],[Interactions]]/bbdd_Social_Media_Trends[[#This Row],[Views]]</f>
        <v>0.10889569792036459</v>
      </c>
      <c r="N2572" s="1" t="s">
        <v>29</v>
      </c>
      <c r="O2572" s="4">
        <f t="shared" si="40"/>
        <v>0</v>
      </c>
    </row>
    <row r="2573" spans="1:15">
      <c r="A2573" s="1" t="s">
        <v>2613</v>
      </c>
      <c r="B2573" s="2">
        <v>44935</v>
      </c>
      <c r="C2573" s="13" t="str">
        <f>TEXT(bbdd_Social_Media_Trends[[#This Row],[Post_Date]],"aaaa-mm")</f>
        <v>2023-01</v>
      </c>
      <c r="D2573" s="1" t="s">
        <v>12</v>
      </c>
      <c r="E2573" s="1" t="s">
        <v>59</v>
      </c>
      <c r="F2573" s="1" t="s">
        <v>32</v>
      </c>
      <c r="G2573" s="1" t="s">
        <v>25</v>
      </c>
      <c r="H2573">
        <v>2674946</v>
      </c>
      <c r="I2573">
        <v>169667</v>
      </c>
      <c r="J2573">
        <v>87354</v>
      </c>
      <c r="K2573">
        <v>28176</v>
      </c>
      <c r="L2573">
        <f>bbdd_Social_Media_Trends[[#This Row],[Likes]]+bbdd_Social_Media_Trends[[#This Row],[Shares]]+bbdd_Social_Media_Trends[[#This Row],[Comments]]</f>
        <v>285197</v>
      </c>
      <c r="M2573">
        <f>bbdd_Social_Media_Trends[[#This Row],[Interactions]]/bbdd_Social_Media_Trends[[#This Row],[Views]]</f>
        <v>0.10661785322021454</v>
      </c>
      <c r="N2573" s="1" t="s">
        <v>16</v>
      </c>
      <c r="O2573" s="4">
        <f t="shared" si="40"/>
        <v>0</v>
      </c>
    </row>
    <row r="2574" spans="1:15">
      <c r="A2574" s="1" t="s">
        <v>2614</v>
      </c>
      <c r="B2574" s="2">
        <v>45227</v>
      </c>
      <c r="C2574" s="13" t="str">
        <f>TEXT(bbdd_Social_Media_Trends[[#This Row],[Post_Date]],"aaaa-mm")</f>
        <v>2023-10</v>
      </c>
      <c r="D2574" s="1" t="s">
        <v>18</v>
      </c>
      <c r="E2574" s="1" t="s">
        <v>19</v>
      </c>
      <c r="F2574" s="1" t="s">
        <v>20</v>
      </c>
      <c r="G2574" s="1" t="s">
        <v>37</v>
      </c>
      <c r="H2574">
        <v>338623</v>
      </c>
      <c r="I2574">
        <v>170174</v>
      </c>
      <c r="J2574">
        <v>38826</v>
      </c>
      <c r="K2574">
        <v>10092</v>
      </c>
      <c r="L2574">
        <f>bbdd_Social_Media_Trends[[#This Row],[Likes]]+bbdd_Social_Media_Trends[[#This Row],[Shares]]+bbdd_Social_Media_Trends[[#This Row],[Comments]]</f>
        <v>219092</v>
      </c>
      <c r="M2574">
        <f>bbdd_Social_Media_Trends[[#This Row],[Interactions]]/bbdd_Social_Media_Trends[[#This Row],[Views]]</f>
        <v>0.64700862020595173</v>
      </c>
      <c r="N2574" s="1" t="s">
        <v>29</v>
      </c>
      <c r="O2574" s="4">
        <f t="shared" si="40"/>
        <v>0</v>
      </c>
    </row>
    <row r="2575" spans="1:15">
      <c r="A2575" s="1" t="s">
        <v>2615</v>
      </c>
      <c r="B2575" s="2">
        <v>44685</v>
      </c>
      <c r="C2575" s="13" t="str">
        <f>TEXT(bbdd_Social_Media_Trends[[#This Row],[Post_Date]],"aaaa-mm")</f>
        <v>2022-05</v>
      </c>
      <c r="D2575" s="1" t="s">
        <v>18</v>
      </c>
      <c r="E2575" s="1" t="s">
        <v>19</v>
      </c>
      <c r="F2575" s="1" t="s">
        <v>41</v>
      </c>
      <c r="G2575" s="1" t="s">
        <v>25</v>
      </c>
      <c r="H2575">
        <v>2262056</v>
      </c>
      <c r="I2575">
        <v>291846</v>
      </c>
      <c r="J2575">
        <v>30805</v>
      </c>
      <c r="K2575">
        <v>8381</v>
      </c>
      <c r="L2575">
        <f>bbdd_Social_Media_Trends[[#This Row],[Likes]]+bbdd_Social_Media_Trends[[#This Row],[Shares]]+bbdd_Social_Media_Trends[[#This Row],[Comments]]</f>
        <v>331032</v>
      </c>
      <c r="M2575">
        <f>bbdd_Social_Media_Trends[[#This Row],[Interactions]]/bbdd_Social_Media_Trends[[#This Row],[Views]]</f>
        <v>0.14634120463861194</v>
      </c>
      <c r="N2575" s="1" t="s">
        <v>29</v>
      </c>
      <c r="O2575" s="4">
        <f t="shared" si="40"/>
        <v>0</v>
      </c>
    </row>
    <row r="2576" spans="1:15">
      <c r="A2576" s="1" t="s">
        <v>2616</v>
      </c>
      <c r="B2576" s="2">
        <v>44906</v>
      </c>
      <c r="C2576" s="13" t="str">
        <f>TEXT(bbdd_Social_Media_Trends[[#This Row],[Post_Date]],"aaaa-mm")</f>
        <v>2022-12</v>
      </c>
      <c r="D2576" s="1" t="s">
        <v>27</v>
      </c>
      <c r="E2576" s="1" t="s">
        <v>39</v>
      </c>
      <c r="F2576" s="1" t="s">
        <v>47</v>
      </c>
      <c r="G2576" s="1" t="s">
        <v>44</v>
      </c>
      <c r="H2576">
        <v>1186234</v>
      </c>
      <c r="I2576">
        <v>144971</v>
      </c>
      <c r="J2576">
        <v>1008</v>
      </c>
      <c r="K2576">
        <v>34541</v>
      </c>
      <c r="L2576">
        <f>bbdd_Social_Media_Trends[[#This Row],[Likes]]+bbdd_Social_Media_Trends[[#This Row],[Shares]]+bbdd_Social_Media_Trends[[#This Row],[Comments]]</f>
        <v>180520</v>
      </c>
      <c r="M2576">
        <f>bbdd_Social_Media_Trends[[#This Row],[Interactions]]/bbdd_Social_Media_Trends[[#This Row],[Views]]</f>
        <v>0.15217908102448591</v>
      </c>
      <c r="N2576" s="1" t="s">
        <v>22</v>
      </c>
      <c r="O2576" s="4">
        <f t="shared" si="40"/>
        <v>0</v>
      </c>
    </row>
    <row r="2577" spans="1:15">
      <c r="A2577" s="1" t="s">
        <v>2617</v>
      </c>
      <c r="B2577" s="2">
        <v>44714</v>
      </c>
      <c r="C2577" s="13" t="str">
        <f>TEXT(bbdd_Social_Media_Trends[[#This Row],[Post_Date]],"aaaa-mm")</f>
        <v>2022-06</v>
      </c>
      <c r="D2577" s="1" t="s">
        <v>18</v>
      </c>
      <c r="E2577" s="1" t="s">
        <v>31</v>
      </c>
      <c r="F2577" s="1" t="s">
        <v>14</v>
      </c>
      <c r="G2577" s="1" t="s">
        <v>21</v>
      </c>
      <c r="H2577">
        <v>329482</v>
      </c>
      <c r="I2577">
        <v>463165</v>
      </c>
      <c r="J2577">
        <v>31309</v>
      </c>
      <c r="K2577">
        <v>31828</v>
      </c>
      <c r="L2577">
        <f>bbdd_Social_Media_Trends[[#This Row],[Likes]]+bbdd_Social_Media_Trends[[#This Row],[Shares]]+bbdd_Social_Media_Trends[[#This Row],[Comments]]</f>
        <v>526302</v>
      </c>
      <c r="M2577">
        <f>bbdd_Social_Media_Trends[[#This Row],[Interactions]]/bbdd_Social_Media_Trends[[#This Row],[Views]]</f>
        <v>1.5973619196192812</v>
      </c>
      <c r="N2577" s="1" t="s">
        <v>16</v>
      </c>
      <c r="O2577" s="4">
        <f t="shared" si="40"/>
        <v>0</v>
      </c>
    </row>
    <row r="2578" spans="1:15">
      <c r="A2578" s="1" t="s">
        <v>2618</v>
      </c>
      <c r="B2578" s="2">
        <v>44594</v>
      </c>
      <c r="C2578" s="13" t="str">
        <f>TEXT(bbdd_Social_Media_Trends[[#This Row],[Post_Date]],"aaaa-mm")</f>
        <v>2022-02</v>
      </c>
      <c r="D2578" s="1" t="s">
        <v>24</v>
      </c>
      <c r="E2578" s="1" t="s">
        <v>59</v>
      </c>
      <c r="F2578" s="1" t="s">
        <v>41</v>
      </c>
      <c r="G2578" s="1" t="s">
        <v>28</v>
      </c>
      <c r="H2578">
        <v>3154154</v>
      </c>
      <c r="I2578">
        <v>51824</v>
      </c>
      <c r="J2578">
        <v>6624</v>
      </c>
      <c r="K2578">
        <v>33785</v>
      </c>
      <c r="L2578">
        <f>bbdd_Social_Media_Trends[[#This Row],[Likes]]+bbdd_Social_Media_Trends[[#This Row],[Shares]]+bbdd_Social_Media_Trends[[#This Row],[Comments]]</f>
        <v>92233</v>
      </c>
      <c r="M2578">
        <f>bbdd_Social_Media_Trends[[#This Row],[Interactions]]/bbdd_Social_Media_Trends[[#This Row],[Views]]</f>
        <v>2.9241755475477735E-2</v>
      </c>
      <c r="N2578" s="1" t="s">
        <v>22</v>
      </c>
      <c r="O2578" s="4">
        <f t="shared" si="40"/>
        <v>0</v>
      </c>
    </row>
    <row r="2579" spans="1:15">
      <c r="A2579" s="1" t="s">
        <v>2619</v>
      </c>
      <c r="B2579" s="2">
        <v>44617</v>
      </c>
      <c r="C2579" s="13" t="str">
        <f>TEXT(bbdd_Social_Media_Trends[[#This Row],[Post_Date]],"aaaa-mm")</f>
        <v>2022-02</v>
      </c>
      <c r="D2579" s="1" t="s">
        <v>24</v>
      </c>
      <c r="E2579" s="1" t="s">
        <v>19</v>
      </c>
      <c r="F2579" s="1" t="s">
        <v>32</v>
      </c>
      <c r="G2579" s="1" t="s">
        <v>37</v>
      </c>
      <c r="H2579">
        <v>4996111</v>
      </c>
      <c r="I2579">
        <v>392899</v>
      </c>
      <c r="J2579">
        <v>9476</v>
      </c>
      <c r="K2579">
        <v>237</v>
      </c>
      <c r="L2579">
        <f>bbdd_Social_Media_Trends[[#This Row],[Likes]]+bbdd_Social_Media_Trends[[#This Row],[Shares]]+bbdd_Social_Media_Trends[[#This Row],[Comments]]</f>
        <v>402612</v>
      </c>
      <c r="M2579">
        <f>bbdd_Social_Media_Trends[[#This Row],[Interactions]]/bbdd_Social_Media_Trends[[#This Row],[Views]]</f>
        <v>8.0585079074504143E-2</v>
      </c>
      <c r="N2579" s="1" t="s">
        <v>22</v>
      </c>
      <c r="O2579" s="4">
        <f t="shared" si="40"/>
        <v>0</v>
      </c>
    </row>
    <row r="2580" spans="1:15">
      <c r="A2580" s="1" t="s">
        <v>2620</v>
      </c>
      <c r="B2580" s="2">
        <v>44815</v>
      </c>
      <c r="C2580" s="13" t="str">
        <f>TEXT(bbdd_Social_Media_Trends[[#This Row],[Post_Date]],"aaaa-mm")</f>
        <v>2022-09</v>
      </c>
      <c r="D2580" s="1" t="s">
        <v>18</v>
      </c>
      <c r="E2580" s="1" t="s">
        <v>52</v>
      </c>
      <c r="F2580" s="1" t="s">
        <v>47</v>
      </c>
      <c r="G2580" s="1" t="s">
        <v>60</v>
      </c>
      <c r="H2580">
        <v>1701876</v>
      </c>
      <c r="I2580">
        <v>310183</v>
      </c>
      <c r="J2580">
        <v>78161</v>
      </c>
      <c r="K2580">
        <v>41590</v>
      </c>
      <c r="L2580">
        <f>bbdd_Social_Media_Trends[[#This Row],[Likes]]+bbdd_Social_Media_Trends[[#This Row],[Shares]]+bbdd_Social_Media_Trends[[#This Row],[Comments]]</f>
        <v>429934</v>
      </c>
      <c r="M2580">
        <f>bbdd_Social_Media_Trends[[#This Row],[Interactions]]/bbdd_Social_Media_Trends[[#This Row],[Views]]</f>
        <v>0.25262357539562225</v>
      </c>
      <c r="N2580" s="1" t="s">
        <v>22</v>
      </c>
      <c r="O2580" s="4">
        <f t="shared" si="40"/>
        <v>0</v>
      </c>
    </row>
    <row r="2581" spans="1:15">
      <c r="A2581" s="1" t="s">
        <v>2621</v>
      </c>
      <c r="B2581" s="2">
        <v>45254</v>
      </c>
      <c r="C2581" s="13" t="str">
        <f>TEXT(bbdd_Social_Media_Trends[[#This Row],[Post_Date]],"aaaa-mm")</f>
        <v>2023-11</v>
      </c>
      <c r="D2581" s="1" t="s">
        <v>18</v>
      </c>
      <c r="E2581" s="1" t="s">
        <v>52</v>
      </c>
      <c r="F2581" s="1" t="s">
        <v>47</v>
      </c>
      <c r="G2581" s="1" t="s">
        <v>60</v>
      </c>
      <c r="H2581">
        <v>142287</v>
      </c>
      <c r="I2581">
        <v>488840</v>
      </c>
      <c r="J2581">
        <v>88711</v>
      </c>
      <c r="K2581">
        <v>41354</v>
      </c>
      <c r="L2581">
        <f>bbdd_Social_Media_Trends[[#This Row],[Likes]]+bbdd_Social_Media_Trends[[#This Row],[Shares]]+bbdd_Social_Media_Trends[[#This Row],[Comments]]</f>
        <v>618905</v>
      </c>
      <c r="M2581">
        <f>bbdd_Social_Media_Trends[[#This Row],[Interactions]]/bbdd_Social_Media_Trends[[#This Row],[Views]]</f>
        <v>4.3496946312734126</v>
      </c>
      <c r="N2581" s="1" t="s">
        <v>22</v>
      </c>
      <c r="O2581" s="4">
        <f t="shared" si="40"/>
        <v>0</v>
      </c>
    </row>
    <row r="2582" spans="1:15">
      <c r="A2582" s="1" t="s">
        <v>2622</v>
      </c>
      <c r="B2582" s="2">
        <v>44813</v>
      </c>
      <c r="C2582" s="13" t="str">
        <f>TEXT(bbdd_Social_Media_Trends[[#This Row],[Post_Date]],"aaaa-mm")</f>
        <v>2022-09</v>
      </c>
      <c r="D2582" s="1" t="s">
        <v>12</v>
      </c>
      <c r="E2582" s="1" t="s">
        <v>46</v>
      </c>
      <c r="F2582" s="1" t="s">
        <v>36</v>
      </c>
      <c r="G2582" s="1" t="s">
        <v>25</v>
      </c>
      <c r="H2582">
        <v>570572</v>
      </c>
      <c r="I2582">
        <v>194018</v>
      </c>
      <c r="J2582">
        <v>31840</v>
      </c>
      <c r="K2582">
        <v>38584</v>
      </c>
      <c r="L2582">
        <f>bbdd_Social_Media_Trends[[#This Row],[Likes]]+bbdd_Social_Media_Trends[[#This Row],[Shares]]+bbdd_Social_Media_Trends[[#This Row],[Comments]]</f>
        <v>264442</v>
      </c>
      <c r="M2582">
        <f>bbdd_Social_Media_Trends[[#This Row],[Interactions]]/bbdd_Social_Media_Trends[[#This Row],[Views]]</f>
        <v>0.46346823889009625</v>
      </c>
      <c r="N2582" s="1" t="s">
        <v>16</v>
      </c>
      <c r="O2582" s="4">
        <f t="shared" si="40"/>
        <v>0</v>
      </c>
    </row>
    <row r="2583" spans="1:15">
      <c r="A2583" s="1" t="s">
        <v>2623</v>
      </c>
      <c r="B2583" s="2">
        <v>44811</v>
      </c>
      <c r="C2583" s="13" t="str">
        <f>TEXT(bbdd_Social_Media_Trends[[#This Row],[Post_Date]],"aaaa-mm")</f>
        <v>2022-09</v>
      </c>
      <c r="D2583" s="1" t="s">
        <v>27</v>
      </c>
      <c r="E2583" s="1" t="s">
        <v>31</v>
      </c>
      <c r="F2583" s="1" t="s">
        <v>20</v>
      </c>
      <c r="G2583" s="1" t="s">
        <v>28</v>
      </c>
      <c r="H2583">
        <v>3823016</v>
      </c>
      <c r="I2583">
        <v>339895</v>
      </c>
      <c r="J2583">
        <v>79041</v>
      </c>
      <c r="K2583">
        <v>43901</v>
      </c>
      <c r="L2583">
        <f>bbdd_Social_Media_Trends[[#This Row],[Likes]]+bbdd_Social_Media_Trends[[#This Row],[Shares]]+bbdd_Social_Media_Trends[[#This Row],[Comments]]</f>
        <v>462837</v>
      </c>
      <c r="M2583">
        <f>bbdd_Social_Media_Trends[[#This Row],[Interactions]]/bbdd_Social_Media_Trends[[#This Row],[Views]]</f>
        <v>0.12106593328408774</v>
      </c>
      <c r="N2583" s="1" t="s">
        <v>22</v>
      </c>
      <c r="O2583" s="4">
        <f t="shared" si="40"/>
        <v>0</v>
      </c>
    </row>
    <row r="2584" spans="1:15">
      <c r="A2584" s="1" t="s">
        <v>2624</v>
      </c>
      <c r="B2584" s="2">
        <v>44977</v>
      </c>
      <c r="C2584" s="13" t="str">
        <f>TEXT(bbdd_Social_Media_Trends[[#This Row],[Post_Date]],"aaaa-mm")</f>
        <v>2023-02</v>
      </c>
      <c r="D2584" s="1" t="s">
        <v>27</v>
      </c>
      <c r="E2584" s="1" t="s">
        <v>46</v>
      </c>
      <c r="F2584" s="1" t="s">
        <v>14</v>
      </c>
      <c r="G2584" s="1" t="s">
        <v>60</v>
      </c>
      <c r="H2584">
        <v>4567760</v>
      </c>
      <c r="I2584">
        <v>463413</v>
      </c>
      <c r="J2584">
        <v>32735</v>
      </c>
      <c r="K2584">
        <v>22516</v>
      </c>
      <c r="L2584">
        <f>bbdd_Social_Media_Trends[[#This Row],[Likes]]+bbdd_Social_Media_Trends[[#This Row],[Shares]]+bbdd_Social_Media_Trends[[#This Row],[Comments]]</f>
        <v>518664</v>
      </c>
      <c r="M2584">
        <f>bbdd_Social_Media_Trends[[#This Row],[Interactions]]/bbdd_Social_Media_Trends[[#This Row],[Views]]</f>
        <v>0.11354887297055888</v>
      </c>
      <c r="N2584" s="1" t="s">
        <v>16</v>
      </c>
      <c r="O2584" s="4">
        <f t="shared" si="40"/>
        <v>0</v>
      </c>
    </row>
    <row r="2585" spans="1:15">
      <c r="A2585" s="1" t="s">
        <v>2625</v>
      </c>
      <c r="B2585" s="2">
        <v>44842</v>
      </c>
      <c r="C2585" s="13" t="str">
        <f>TEXT(bbdd_Social_Media_Trends[[#This Row],[Post_Date]],"aaaa-mm")</f>
        <v>2022-10</v>
      </c>
      <c r="D2585" s="1" t="s">
        <v>27</v>
      </c>
      <c r="E2585" s="1" t="s">
        <v>31</v>
      </c>
      <c r="F2585" s="1" t="s">
        <v>41</v>
      </c>
      <c r="G2585" s="1" t="s">
        <v>28</v>
      </c>
      <c r="H2585">
        <v>1080580</v>
      </c>
      <c r="I2585">
        <v>147375</v>
      </c>
      <c r="J2585">
        <v>99235</v>
      </c>
      <c r="K2585">
        <v>11219</v>
      </c>
      <c r="L2585">
        <f>bbdd_Social_Media_Trends[[#This Row],[Likes]]+bbdd_Social_Media_Trends[[#This Row],[Shares]]+bbdd_Social_Media_Trends[[#This Row],[Comments]]</f>
        <v>257829</v>
      </c>
      <c r="M2585">
        <f>bbdd_Social_Media_Trends[[#This Row],[Interactions]]/bbdd_Social_Media_Trends[[#This Row],[Views]]</f>
        <v>0.23860241722038164</v>
      </c>
      <c r="N2585" s="1" t="s">
        <v>22</v>
      </c>
      <c r="O2585" s="4">
        <f t="shared" si="40"/>
        <v>0</v>
      </c>
    </row>
    <row r="2586" spans="1:15">
      <c r="A2586" s="1" t="s">
        <v>2626</v>
      </c>
      <c r="B2586" s="2">
        <v>44692</v>
      </c>
      <c r="C2586" s="13" t="str">
        <f>TEXT(bbdd_Social_Media_Trends[[#This Row],[Post_Date]],"aaaa-mm")</f>
        <v>2022-05</v>
      </c>
      <c r="D2586" s="1" t="s">
        <v>12</v>
      </c>
      <c r="E2586" s="1" t="s">
        <v>19</v>
      </c>
      <c r="F2586" s="1" t="s">
        <v>20</v>
      </c>
      <c r="G2586" s="1" t="s">
        <v>50</v>
      </c>
      <c r="H2586">
        <v>4341647</v>
      </c>
      <c r="I2586">
        <v>156740</v>
      </c>
      <c r="J2586">
        <v>34892</v>
      </c>
      <c r="K2586">
        <v>8881</v>
      </c>
      <c r="L2586">
        <f>bbdd_Social_Media_Trends[[#This Row],[Likes]]+bbdd_Social_Media_Trends[[#This Row],[Shares]]+bbdd_Social_Media_Trends[[#This Row],[Comments]]</f>
        <v>200513</v>
      </c>
      <c r="M2586">
        <f>bbdd_Social_Media_Trends[[#This Row],[Interactions]]/bbdd_Social_Media_Trends[[#This Row],[Views]]</f>
        <v>4.6183625707018561E-2</v>
      </c>
      <c r="N2586" s="1" t="s">
        <v>29</v>
      </c>
      <c r="O2586" s="4">
        <f t="shared" si="40"/>
        <v>0</v>
      </c>
    </row>
    <row r="2587" spans="1:15">
      <c r="A2587" s="1" t="s">
        <v>2627</v>
      </c>
      <c r="B2587" s="2">
        <v>44867</v>
      </c>
      <c r="C2587" s="13" t="str">
        <f>TEXT(bbdd_Social_Media_Trends[[#This Row],[Post_Date]],"aaaa-mm")</f>
        <v>2022-11</v>
      </c>
      <c r="D2587" s="1" t="s">
        <v>18</v>
      </c>
      <c r="E2587" s="1" t="s">
        <v>19</v>
      </c>
      <c r="F2587" s="1" t="s">
        <v>36</v>
      </c>
      <c r="G2587" s="1" t="s">
        <v>25</v>
      </c>
      <c r="H2587">
        <v>1680761</v>
      </c>
      <c r="I2587">
        <v>17011</v>
      </c>
      <c r="J2587">
        <v>75940</v>
      </c>
      <c r="K2587">
        <v>20745</v>
      </c>
      <c r="L2587">
        <f>bbdd_Social_Media_Trends[[#This Row],[Likes]]+bbdd_Social_Media_Trends[[#This Row],[Shares]]+bbdd_Social_Media_Trends[[#This Row],[Comments]]</f>
        <v>113696</v>
      </c>
      <c r="M2587">
        <f>bbdd_Social_Media_Trends[[#This Row],[Interactions]]/bbdd_Social_Media_Trends[[#This Row],[Views]]</f>
        <v>6.764554865325885E-2</v>
      </c>
      <c r="N2587" s="1" t="s">
        <v>22</v>
      </c>
      <c r="O2587" s="4">
        <f t="shared" si="40"/>
        <v>0</v>
      </c>
    </row>
    <row r="2588" spans="1:15">
      <c r="A2588" s="1" t="s">
        <v>2628</v>
      </c>
      <c r="B2588" s="2">
        <v>44621</v>
      </c>
      <c r="C2588" s="13" t="str">
        <f>TEXT(bbdd_Social_Media_Trends[[#This Row],[Post_Date]],"aaaa-mm")</f>
        <v>2022-03</v>
      </c>
      <c r="D2588" s="1" t="s">
        <v>18</v>
      </c>
      <c r="E2588" s="1" t="s">
        <v>19</v>
      </c>
      <c r="F2588" s="1" t="s">
        <v>32</v>
      </c>
      <c r="G2588" s="1" t="s">
        <v>37</v>
      </c>
      <c r="H2588">
        <v>3759036</v>
      </c>
      <c r="I2588">
        <v>49515</v>
      </c>
      <c r="J2588">
        <v>94487</v>
      </c>
      <c r="K2588">
        <v>19525</v>
      </c>
      <c r="L2588">
        <f>bbdd_Social_Media_Trends[[#This Row],[Likes]]+bbdd_Social_Media_Trends[[#This Row],[Shares]]+bbdd_Social_Media_Trends[[#This Row],[Comments]]</f>
        <v>163527</v>
      </c>
      <c r="M2588">
        <f>bbdd_Social_Media_Trends[[#This Row],[Interactions]]/bbdd_Social_Media_Trends[[#This Row],[Views]]</f>
        <v>4.3502376673168336E-2</v>
      </c>
      <c r="N2588" s="1" t="s">
        <v>22</v>
      </c>
      <c r="O2588" s="4">
        <f t="shared" si="40"/>
        <v>0</v>
      </c>
    </row>
    <row r="2589" spans="1:15">
      <c r="A2589" s="1" t="s">
        <v>2629</v>
      </c>
      <c r="B2589" s="2">
        <v>44849</v>
      </c>
      <c r="C2589" s="13" t="str">
        <f>TEXT(bbdd_Social_Media_Trends[[#This Row],[Post_Date]],"aaaa-mm")</f>
        <v>2022-10</v>
      </c>
      <c r="D2589" s="1" t="s">
        <v>18</v>
      </c>
      <c r="E2589" s="1" t="s">
        <v>35</v>
      </c>
      <c r="F2589" s="1" t="s">
        <v>36</v>
      </c>
      <c r="G2589" s="1" t="s">
        <v>44</v>
      </c>
      <c r="H2589">
        <v>4990567</v>
      </c>
      <c r="I2589">
        <v>196104</v>
      </c>
      <c r="J2589">
        <v>40750</v>
      </c>
      <c r="K2589">
        <v>15936</v>
      </c>
      <c r="L2589">
        <f>bbdd_Social_Media_Trends[[#This Row],[Likes]]+bbdd_Social_Media_Trends[[#This Row],[Shares]]+bbdd_Social_Media_Trends[[#This Row],[Comments]]</f>
        <v>252790</v>
      </c>
      <c r="M2589">
        <f>bbdd_Social_Media_Trends[[#This Row],[Interactions]]/bbdd_Social_Media_Trends[[#This Row],[Views]]</f>
        <v>5.0653563011978396E-2</v>
      </c>
      <c r="N2589" s="1" t="s">
        <v>29</v>
      </c>
      <c r="O2589" s="4">
        <f t="shared" si="40"/>
        <v>0</v>
      </c>
    </row>
    <row r="2590" spans="1:15">
      <c r="A2590" s="1" t="s">
        <v>2630</v>
      </c>
      <c r="B2590" s="2">
        <v>44916</v>
      </c>
      <c r="C2590" s="13" t="str">
        <f>TEXT(bbdd_Social_Media_Trends[[#This Row],[Post_Date]],"aaaa-mm")</f>
        <v>2022-12</v>
      </c>
      <c r="D2590" s="1" t="s">
        <v>24</v>
      </c>
      <c r="E2590" s="1" t="s">
        <v>35</v>
      </c>
      <c r="F2590" s="1" t="s">
        <v>14</v>
      </c>
      <c r="G2590" s="1" t="s">
        <v>21</v>
      </c>
      <c r="H2590">
        <v>3878035</v>
      </c>
      <c r="I2590">
        <v>348866</v>
      </c>
      <c r="J2590">
        <v>80120</v>
      </c>
      <c r="K2590">
        <v>34139</v>
      </c>
      <c r="L2590">
        <f>bbdd_Social_Media_Trends[[#This Row],[Likes]]+bbdd_Social_Media_Trends[[#This Row],[Shares]]+bbdd_Social_Media_Trends[[#This Row],[Comments]]</f>
        <v>463125</v>
      </c>
      <c r="M2590">
        <f>bbdd_Social_Media_Trends[[#This Row],[Interactions]]/bbdd_Social_Media_Trends[[#This Row],[Views]]</f>
        <v>0.1194225941746271</v>
      </c>
      <c r="N2590" s="1" t="s">
        <v>29</v>
      </c>
      <c r="O2590" s="4">
        <f t="shared" si="40"/>
        <v>0</v>
      </c>
    </row>
    <row r="2591" spans="1:15">
      <c r="A2591" s="1" t="s">
        <v>2631</v>
      </c>
      <c r="B2591" s="2">
        <v>44961</v>
      </c>
      <c r="C2591" s="13" t="str">
        <f>TEXT(bbdd_Social_Media_Trends[[#This Row],[Post_Date]],"aaaa-mm")</f>
        <v>2023-02</v>
      </c>
      <c r="D2591" s="1" t="s">
        <v>27</v>
      </c>
      <c r="E2591" s="1" t="s">
        <v>13</v>
      </c>
      <c r="F2591" s="1" t="s">
        <v>41</v>
      </c>
      <c r="G2591" s="1" t="s">
        <v>37</v>
      </c>
      <c r="H2591">
        <v>2655487</v>
      </c>
      <c r="I2591">
        <v>236695</v>
      </c>
      <c r="J2591">
        <v>22847</v>
      </c>
      <c r="K2591">
        <v>47938</v>
      </c>
      <c r="L2591">
        <f>bbdd_Social_Media_Trends[[#This Row],[Likes]]+bbdd_Social_Media_Trends[[#This Row],[Shares]]+bbdd_Social_Media_Trends[[#This Row],[Comments]]</f>
        <v>307480</v>
      </c>
      <c r="M2591">
        <f>bbdd_Social_Media_Trends[[#This Row],[Interactions]]/bbdd_Social_Media_Trends[[#This Row],[Views]]</f>
        <v>0.11579043693303714</v>
      </c>
      <c r="N2591" s="1" t="s">
        <v>22</v>
      </c>
      <c r="O2591" s="4">
        <f t="shared" si="40"/>
        <v>0</v>
      </c>
    </row>
    <row r="2592" spans="1:15">
      <c r="A2592" s="1" t="s">
        <v>2632</v>
      </c>
      <c r="B2592" s="2">
        <v>44991</v>
      </c>
      <c r="C2592" s="13" t="str">
        <f>TEXT(bbdd_Social_Media_Trends[[#This Row],[Post_Date]],"aaaa-mm")</f>
        <v>2023-03</v>
      </c>
      <c r="D2592" s="1" t="s">
        <v>27</v>
      </c>
      <c r="E2592" s="1" t="s">
        <v>31</v>
      </c>
      <c r="F2592" s="1" t="s">
        <v>36</v>
      </c>
      <c r="G2592" s="1" t="s">
        <v>50</v>
      </c>
      <c r="H2592">
        <v>4658092</v>
      </c>
      <c r="I2592">
        <v>187743</v>
      </c>
      <c r="J2592">
        <v>97119</v>
      </c>
      <c r="K2592">
        <v>10070</v>
      </c>
      <c r="L2592">
        <f>bbdd_Social_Media_Trends[[#This Row],[Likes]]+bbdd_Social_Media_Trends[[#This Row],[Shares]]+bbdd_Social_Media_Trends[[#This Row],[Comments]]</f>
        <v>294932</v>
      </c>
      <c r="M2592">
        <f>bbdd_Social_Media_Trends[[#This Row],[Interactions]]/bbdd_Social_Media_Trends[[#This Row],[Views]]</f>
        <v>6.331605301054595E-2</v>
      </c>
      <c r="N2592" s="1" t="s">
        <v>16</v>
      </c>
      <c r="O2592" s="4">
        <f t="shared" si="40"/>
        <v>0</v>
      </c>
    </row>
    <row r="2593" spans="1:15">
      <c r="A2593" s="1" t="s">
        <v>2633</v>
      </c>
      <c r="B2593" s="2">
        <v>45049</v>
      </c>
      <c r="C2593" s="13" t="str">
        <f>TEXT(bbdd_Social_Media_Trends[[#This Row],[Post_Date]],"aaaa-mm")</f>
        <v>2023-05</v>
      </c>
      <c r="D2593" s="1" t="s">
        <v>24</v>
      </c>
      <c r="E2593" s="1" t="s">
        <v>52</v>
      </c>
      <c r="F2593" s="1" t="s">
        <v>14</v>
      </c>
      <c r="G2593" s="1" t="s">
        <v>50</v>
      </c>
      <c r="H2593">
        <v>559570</v>
      </c>
      <c r="I2593">
        <v>479352</v>
      </c>
      <c r="J2593">
        <v>39884</v>
      </c>
      <c r="K2593">
        <v>22495</v>
      </c>
      <c r="L2593">
        <f>bbdd_Social_Media_Trends[[#This Row],[Likes]]+bbdd_Social_Media_Trends[[#This Row],[Shares]]+bbdd_Social_Media_Trends[[#This Row],[Comments]]</f>
        <v>541731</v>
      </c>
      <c r="M2593">
        <f>bbdd_Social_Media_Trends[[#This Row],[Interactions]]/bbdd_Social_Media_Trends[[#This Row],[Views]]</f>
        <v>0.96812016369712461</v>
      </c>
      <c r="N2593" s="1" t="s">
        <v>22</v>
      </c>
      <c r="O2593" s="4">
        <f t="shared" si="40"/>
        <v>0</v>
      </c>
    </row>
    <row r="2594" spans="1:15">
      <c r="A2594" s="1" t="s">
        <v>2634</v>
      </c>
      <c r="B2594" s="2">
        <v>45093</v>
      </c>
      <c r="C2594" s="13" t="str">
        <f>TEXT(bbdd_Social_Media_Trends[[#This Row],[Post_Date]],"aaaa-mm")</f>
        <v>2023-06</v>
      </c>
      <c r="D2594" s="1" t="s">
        <v>12</v>
      </c>
      <c r="E2594" s="1" t="s">
        <v>59</v>
      </c>
      <c r="F2594" s="1" t="s">
        <v>14</v>
      </c>
      <c r="G2594" s="1" t="s">
        <v>25</v>
      </c>
      <c r="H2594">
        <v>36380</v>
      </c>
      <c r="I2594">
        <v>191250</v>
      </c>
      <c r="J2594">
        <v>49211</v>
      </c>
      <c r="K2594">
        <v>34693</v>
      </c>
      <c r="L2594">
        <f>bbdd_Social_Media_Trends[[#This Row],[Likes]]+bbdd_Social_Media_Trends[[#This Row],[Shares]]+bbdd_Social_Media_Trends[[#This Row],[Comments]]</f>
        <v>275154</v>
      </c>
      <c r="M2594">
        <f>bbdd_Social_Media_Trends[[#This Row],[Interactions]]/bbdd_Social_Media_Trends[[#This Row],[Views]]</f>
        <v>7.5633315008246287</v>
      </c>
      <c r="N2594" s="1" t="s">
        <v>22</v>
      </c>
      <c r="O2594" s="4">
        <f t="shared" si="40"/>
        <v>0</v>
      </c>
    </row>
    <row r="2595" spans="1:15">
      <c r="A2595" s="1" t="s">
        <v>2635</v>
      </c>
      <c r="B2595" s="2">
        <v>44665</v>
      </c>
      <c r="C2595" s="13" t="str">
        <f>TEXT(bbdd_Social_Media_Trends[[#This Row],[Post_Date]],"aaaa-mm")</f>
        <v>2022-04</v>
      </c>
      <c r="D2595" s="1" t="s">
        <v>12</v>
      </c>
      <c r="E2595" s="1" t="s">
        <v>49</v>
      </c>
      <c r="F2595" s="1" t="s">
        <v>14</v>
      </c>
      <c r="G2595" s="1" t="s">
        <v>60</v>
      </c>
      <c r="H2595">
        <v>3514325</v>
      </c>
      <c r="I2595">
        <v>72881</v>
      </c>
      <c r="J2595">
        <v>13919</v>
      </c>
      <c r="K2595">
        <v>31645</v>
      </c>
      <c r="L2595">
        <f>bbdd_Social_Media_Trends[[#This Row],[Likes]]+bbdd_Social_Media_Trends[[#This Row],[Shares]]+bbdd_Social_Media_Trends[[#This Row],[Comments]]</f>
        <v>118445</v>
      </c>
      <c r="M2595">
        <f>bbdd_Social_Media_Trends[[#This Row],[Interactions]]/bbdd_Social_Media_Trends[[#This Row],[Views]]</f>
        <v>3.3703485022017032E-2</v>
      </c>
      <c r="N2595" s="1" t="s">
        <v>16</v>
      </c>
      <c r="O2595" s="4">
        <f t="shared" si="40"/>
        <v>0</v>
      </c>
    </row>
    <row r="2596" spans="1:15">
      <c r="A2596" s="1" t="s">
        <v>2636</v>
      </c>
      <c r="B2596" s="2">
        <v>44910</v>
      </c>
      <c r="C2596" s="13" t="str">
        <f>TEXT(bbdd_Social_Media_Trends[[#This Row],[Post_Date]],"aaaa-mm")</f>
        <v>2022-12</v>
      </c>
      <c r="D2596" s="1" t="s">
        <v>12</v>
      </c>
      <c r="E2596" s="1" t="s">
        <v>39</v>
      </c>
      <c r="F2596" s="1" t="s">
        <v>47</v>
      </c>
      <c r="G2596" s="1" t="s">
        <v>15</v>
      </c>
      <c r="H2596">
        <v>4254334</v>
      </c>
      <c r="I2596">
        <v>441095</v>
      </c>
      <c r="J2596">
        <v>11321</v>
      </c>
      <c r="K2596">
        <v>4039</v>
      </c>
      <c r="L2596">
        <f>bbdd_Social_Media_Trends[[#This Row],[Likes]]+bbdd_Social_Media_Trends[[#This Row],[Shares]]+bbdd_Social_Media_Trends[[#This Row],[Comments]]</f>
        <v>456455</v>
      </c>
      <c r="M2596">
        <f>bbdd_Social_Media_Trends[[#This Row],[Interactions]]/bbdd_Social_Media_Trends[[#This Row],[Views]]</f>
        <v>0.10729176411631057</v>
      </c>
      <c r="N2596" s="1" t="s">
        <v>16</v>
      </c>
      <c r="O2596" s="4">
        <f t="shared" si="40"/>
        <v>0</v>
      </c>
    </row>
    <row r="2597" spans="1:15">
      <c r="A2597" s="1" t="s">
        <v>2637</v>
      </c>
      <c r="B2597" s="2">
        <v>44604</v>
      </c>
      <c r="C2597" s="13" t="str">
        <f>TEXT(bbdd_Social_Media_Trends[[#This Row],[Post_Date]],"aaaa-mm")</f>
        <v>2022-02</v>
      </c>
      <c r="D2597" s="1" t="s">
        <v>27</v>
      </c>
      <c r="E2597" s="1" t="s">
        <v>13</v>
      </c>
      <c r="F2597" s="1" t="s">
        <v>32</v>
      </c>
      <c r="G2597" s="1" t="s">
        <v>50</v>
      </c>
      <c r="H2597">
        <v>1700594</v>
      </c>
      <c r="I2597">
        <v>333525</v>
      </c>
      <c r="J2597">
        <v>46048</v>
      </c>
      <c r="K2597">
        <v>33160</v>
      </c>
      <c r="L2597">
        <f>bbdd_Social_Media_Trends[[#This Row],[Likes]]+bbdd_Social_Media_Trends[[#This Row],[Shares]]+bbdd_Social_Media_Trends[[#This Row],[Comments]]</f>
        <v>412733</v>
      </c>
      <c r="M2597">
        <f>bbdd_Social_Media_Trends[[#This Row],[Interactions]]/bbdd_Social_Media_Trends[[#This Row],[Views]]</f>
        <v>0.24269931565088435</v>
      </c>
      <c r="N2597" s="1" t="s">
        <v>16</v>
      </c>
      <c r="O2597" s="4">
        <f t="shared" si="40"/>
        <v>0</v>
      </c>
    </row>
    <row r="2598" spans="1:15">
      <c r="A2598" s="1" t="s">
        <v>2638</v>
      </c>
      <c r="B2598" s="2">
        <v>44755</v>
      </c>
      <c r="C2598" s="13" t="str">
        <f>TEXT(bbdd_Social_Media_Trends[[#This Row],[Post_Date]],"aaaa-mm")</f>
        <v>2022-07</v>
      </c>
      <c r="D2598" s="1" t="s">
        <v>27</v>
      </c>
      <c r="E2598" s="1" t="s">
        <v>46</v>
      </c>
      <c r="F2598" s="1" t="s">
        <v>47</v>
      </c>
      <c r="G2598" s="1" t="s">
        <v>28</v>
      </c>
      <c r="H2598">
        <v>1019069</v>
      </c>
      <c r="I2598">
        <v>306484</v>
      </c>
      <c r="J2598">
        <v>74925</v>
      </c>
      <c r="K2598">
        <v>38141</v>
      </c>
      <c r="L2598">
        <f>bbdd_Social_Media_Trends[[#This Row],[Likes]]+bbdd_Social_Media_Trends[[#This Row],[Shares]]+bbdd_Social_Media_Trends[[#This Row],[Comments]]</f>
        <v>419550</v>
      </c>
      <c r="M2598">
        <f>bbdd_Social_Media_Trends[[#This Row],[Interactions]]/bbdd_Social_Media_Trends[[#This Row],[Views]]</f>
        <v>0.41169930593512316</v>
      </c>
      <c r="N2598" s="1" t="s">
        <v>22</v>
      </c>
      <c r="O2598" s="4">
        <f t="shared" si="40"/>
        <v>0</v>
      </c>
    </row>
    <row r="2599" spans="1:15">
      <c r="A2599" s="1" t="s">
        <v>2639</v>
      </c>
      <c r="B2599" s="2">
        <v>44935</v>
      </c>
      <c r="C2599" s="13" t="str">
        <f>TEXT(bbdd_Social_Media_Trends[[#This Row],[Post_Date]],"aaaa-mm")</f>
        <v>2023-01</v>
      </c>
      <c r="D2599" s="1" t="s">
        <v>27</v>
      </c>
      <c r="E2599" s="1" t="s">
        <v>13</v>
      </c>
      <c r="F2599" s="1" t="s">
        <v>47</v>
      </c>
      <c r="G2599" s="1" t="s">
        <v>44</v>
      </c>
      <c r="H2599">
        <v>345799</v>
      </c>
      <c r="I2599">
        <v>273374</v>
      </c>
      <c r="J2599">
        <v>75861</v>
      </c>
      <c r="K2599">
        <v>44327</v>
      </c>
      <c r="L2599">
        <f>bbdd_Social_Media_Trends[[#This Row],[Likes]]+bbdd_Social_Media_Trends[[#This Row],[Shares]]+bbdd_Social_Media_Trends[[#This Row],[Comments]]</f>
        <v>393562</v>
      </c>
      <c r="M2599">
        <f>bbdd_Social_Media_Trends[[#This Row],[Interactions]]/bbdd_Social_Media_Trends[[#This Row],[Views]]</f>
        <v>1.1381235920288955</v>
      </c>
      <c r="N2599" s="1" t="s">
        <v>29</v>
      </c>
      <c r="O2599" s="4">
        <f t="shared" si="40"/>
        <v>0</v>
      </c>
    </row>
    <row r="2600" spans="1:15">
      <c r="A2600" s="1" t="s">
        <v>2640</v>
      </c>
      <c r="B2600" s="2">
        <v>45214</v>
      </c>
      <c r="C2600" s="13" t="str">
        <f>TEXT(bbdd_Social_Media_Trends[[#This Row],[Post_Date]],"aaaa-mm")</f>
        <v>2023-10</v>
      </c>
      <c r="D2600" s="1" t="s">
        <v>18</v>
      </c>
      <c r="E2600" s="1" t="s">
        <v>35</v>
      </c>
      <c r="F2600" s="1" t="s">
        <v>36</v>
      </c>
      <c r="G2600" s="1" t="s">
        <v>50</v>
      </c>
      <c r="H2600">
        <v>895082</v>
      </c>
      <c r="I2600">
        <v>165876</v>
      </c>
      <c r="J2600">
        <v>33670</v>
      </c>
      <c r="K2600">
        <v>43357</v>
      </c>
      <c r="L2600">
        <f>bbdd_Social_Media_Trends[[#This Row],[Likes]]+bbdd_Social_Media_Trends[[#This Row],[Shares]]+bbdd_Social_Media_Trends[[#This Row],[Comments]]</f>
        <v>242903</v>
      </c>
      <c r="M2600">
        <f>bbdd_Social_Media_Trends[[#This Row],[Interactions]]/bbdd_Social_Media_Trends[[#This Row],[Views]]</f>
        <v>0.27137513657966533</v>
      </c>
      <c r="N2600" s="1" t="s">
        <v>29</v>
      </c>
      <c r="O2600" s="4">
        <f t="shared" si="40"/>
        <v>0</v>
      </c>
    </row>
    <row r="2601" spans="1:15">
      <c r="A2601" s="1" t="s">
        <v>2641</v>
      </c>
      <c r="B2601" s="2">
        <v>45263</v>
      </c>
      <c r="C2601" s="13" t="str">
        <f>TEXT(bbdd_Social_Media_Trends[[#This Row],[Post_Date]],"aaaa-mm")</f>
        <v>2023-12</v>
      </c>
      <c r="D2601" s="1" t="s">
        <v>12</v>
      </c>
      <c r="E2601" s="1" t="s">
        <v>19</v>
      </c>
      <c r="F2601" s="1" t="s">
        <v>41</v>
      </c>
      <c r="G2601" s="1" t="s">
        <v>21</v>
      </c>
      <c r="H2601">
        <v>468457</v>
      </c>
      <c r="I2601">
        <v>278112</v>
      </c>
      <c r="J2601">
        <v>72079</v>
      </c>
      <c r="K2601">
        <v>5499</v>
      </c>
      <c r="L2601">
        <f>bbdd_Social_Media_Trends[[#This Row],[Likes]]+bbdd_Social_Media_Trends[[#This Row],[Shares]]+bbdd_Social_Media_Trends[[#This Row],[Comments]]</f>
        <v>355690</v>
      </c>
      <c r="M2601">
        <f>bbdd_Social_Media_Trends[[#This Row],[Interactions]]/bbdd_Social_Media_Trends[[#This Row],[Views]]</f>
        <v>0.75927993391068982</v>
      </c>
      <c r="N2601" s="1" t="s">
        <v>16</v>
      </c>
      <c r="O2601" s="4">
        <f t="shared" si="40"/>
        <v>0</v>
      </c>
    </row>
    <row r="2602" spans="1:15">
      <c r="A2602" s="1" t="s">
        <v>2642</v>
      </c>
      <c r="B2602" s="2">
        <v>45026</v>
      </c>
      <c r="C2602" s="13" t="str">
        <f>TEXT(bbdd_Social_Media_Trends[[#This Row],[Post_Date]],"aaaa-mm")</f>
        <v>2023-04</v>
      </c>
      <c r="D2602" s="1" t="s">
        <v>27</v>
      </c>
      <c r="E2602" s="1" t="s">
        <v>57</v>
      </c>
      <c r="F2602" s="1" t="s">
        <v>41</v>
      </c>
      <c r="G2602" s="1" t="s">
        <v>44</v>
      </c>
      <c r="H2602">
        <v>4999077</v>
      </c>
      <c r="I2602">
        <v>490971</v>
      </c>
      <c r="J2602">
        <v>6444</v>
      </c>
      <c r="K2602">
        <v>16296</v>
      </c>
      <c r="L2602">
        <f>bbdd_Social_Media_Trends[[#This Row],[Likes]]+bbdd_Social_Media_Trends[[#This Row],[Shares]]+bbdd_Social_Media_Trends[[#This Row],[Comments]]</f>
        <v>513711</v>
      </c>
      <c r="M2602">
        <f>bbdd_Social_Media_Trends[[#This Row],[Interactions]]/bbdd_Social_Media_Trends[[#This Row],[Views]]</f>
        <v>0.10276116971192882</v>
      </c>
      <c r="N2602" s="1" t="s">
        <v>22</v>
      </c>
      <c r="O2602" s="4">
        <f t="shared" si="40"/>
        <v>0</v>
      </c>
    </row>
    <row r="2603" spans="1:15">
      <c r="A2603" s="1" t="s">
        <v>2643</v>
      </c>
      <c r="B2603" s="2">
        <v>45021</v>
      </c>
      <c r="C2603" s="13" t="str">
        <f>TEXT(bbdd_Social_Media_Trends[[#This Row],[Post_Date]],"aaaa-mm")</f>
        <v>2023-04</v>
      </c>
      <c r="D2603" s="1" t="s">
        <v>24</v>
      </c>
      <c r="E2603" s="1" t="s">
        <v>35</v>
      </c>
      <c r="F2603" s="1" t="s">
        <v>20</v>
      </c>
      <c r="G2603" s="1" t="s">
        <v>60</v>
      </c>
      <c r="H2603">
        <v>4735015</v>
      </c>
      <c r="I2603">
        <v>459475</v>
      </c>
      <c r="J2603">
        <v>93656</v>
      </c>
      <c r="K2603">
        <v>26336</v>
      </c>
      <c r="L2603">
        <f>bbdd_Social_Media_Trends[[#This Row],[Likes]]+bbdd_Social_Media_Trends[[#This Row],[Shares]]+bbdd_Social_Media_Trends[[#This Row],[Comments]]</f>
        <v>579467</v>
      </c>
      <c r="M2603">
        <f>bbdd_Social_Media_Trends[[#This Row],[Interactions]]/bbdd_Social_Media_Trends[[#This Row],[Views]]</f>
        <v>0.12237912657087675</v>
      </c>
      <c r="N2603" s="1" t="s">
        <v>16</v>
      </c>
      <c r="O2603" s="4">
        <f t="shared" si="40"/>
        <v>0</v>
      </c>
    </row>
    <row r="2604" spans="1:15">
      <c r="A2604" s="1" t="s">
        <v>2644</v>
      </c>
      <c r="B2604" s="2">
        <v>44649</v>
      </c>
      <c r="C2604" s="13" t="str">
        <f>TEXT(bbdd_Social_Media_Trends[[#This Row],[Post_Date]],"aaaa-mm")</f>
        <v>2022-03</v>
      </c>
      <c r="D2604" s="1" t="s">
        <v>27</v>
      </c>
      <c r="E2604" s="1" t="s">
        <v>39</v>
      </c>
      <c r="F2604" s="1" t="s">
        <v>47</v>
      </c>
      <c r="G2604" s="1" t="s">
        <v>37</v>
      </c>
      <c r="H2604">
        <v>3938926</v>
      </c>
      <c r="I2604">
        <v>246185</v>
      </c>
      <c r="J2604">
        <v>99069</v>
      </c>
      <c r="K2604">
        <v>45377</v>
      </c>
      <c r="L2604">
        <f>bbdd_Social_Media_Trends[[#This Row],[Likes]]+bbdd_Social_Media_Trends[[#This Row],[Shares]]+bbdd_Social_Media_Trends[[#This Row],[Comments]]</f>
        <v>390631</v>
      </c>
      <c r="M2604">
        <f>bbdd_Social_Media_Trends[[#This Row],[Interactions]]/bbdd_Social_Media_Trends[[#This Row],[Views]]</f>
        <v>9.9171957025849175E-2</v>
      </c>
      <c r="N2604" s="1" t="s">
        <v>29</v>
      </c>
      <c r="O2604" s="4">
        <f t="shared" si="40"/>
        <v>0</v>
      </c>
    </row>
    <row r="2605" spans="1:15">
      <c r="A2605" s="1" t="s">
        <v>2645</v>
      </c>
      <c r="B2605" s="2">
        <v>44813</v>
      </c>
      <c r="C2605" s="13" t="str">
        <f>TEXT(bbdd_Social_Media_Trends[[#This Row],[Post_Date]],"aaaa-mm")</f>
        <v>2022-09</v>
      </c>
      <c r="D2605" s="1" t="s">
        <v>12</v>
      </c>
      <c r="E2605" s="1" t="s">
        <v>46</v>
      </c>
      <c r="F2605" s="1" t="s">
        <v>41</v>
      </c>
      <c r="G2605" s="1" t="s">
        <v>60</v>
      </c>
      <c r="H2605">
        <v>204921</v>
      </c>
      <c r="I2605">
        <v>127363</v>
      </c>
      <c r="J2605">
        <v>83720</v>
      </c>
      <c r="K2605">
        <v>40404</v>
      </c>
      <c r="L2605">
        <f>bbdd_Social_Media_Trends[[#This Row],[Likes]]+bbdd_Social_Media_Trends[[#This Row],[Shares]]+bbdd_Social_Media_Trends[[#This Row],[Comments]]</f>
        <v>251487</v>
      </c>
      <c r="M2605">
        <f>bbdd_Social_Media_Trends[[#This Row],[Interactions]]/bbdd_Social_Media_Trends[[#This Row],[Views]]</f>
        <v>1.2272387895823269</v>
      </c>
      <c r="N2605" s="1" t="s">
        <v>29</v>
      </c>
      <c r="O2605" s="4">
        <f t="shared" si="40"/>
        <v>0</v>
      </c>
    </row>
    <row r="2606" spans="1:15">
      <c r="A2606" s="1" t="s">
        <v>2646</v>
      </c>
      <c r="B2606" s="2">
        <v>44803</v>
      </c>
      <c r="C2606" s="13" t="str">
        <f>TEXT(bbdd_Social_Media_Trends[[#This Row],[Post_Date]],"aaaa-mm")</f>
        <v>2022-08</v>
      </c>
      <c r="D2606" s="1" t="s">
        <v>24</v>
      </c>
      <c r="E2606" s="1" t="s">
        <v>19</v>
      </c>
      <c r="F2606" s="1" t="s">
        <v>32</v>
      </c>
      <c r="G2606" s="1" t="s">
        <v>50</v>
      </c>
      <c r="H2606">
        <v>164682</v>
      </c>
      <c r="I2606">
        <v>366089</v>
      </c>
      <c r="J2606">
        <v>73679</v>
      </c>
      <c r="K2606">
        <v>36494</v>
      </c>
      <c r="L2606">
        <f>bbdd_Social_Media_Trends[[#This Row],[Likes]]+bbdd_Social_Media_Trends[[#This Row],[Shares]]+bbdd_Social_Media_Trends[[#This Row],[Comments]]</f>
        <v>476262</v>
      </c>
      <c r="M2606">
        <f>bbdd_Social_Media_Trends[[#This Row],[Interactions]]/bbdd_Social_Media_Trends[[#This Row],[Views]]</f>
        <v>2.8920100557437971</v>
      </c>
      <c r="N2606" s="1" t="s">
        <v>22</v>
      </c>
      <c r="O2606" s="4">
        <f t="shared" si="40"/>
        <v>0</v>
      </c>
    </row>
    <row r="2607" spans="1:15">
      <c r="A2607" s="1" t="s">
        <v>2647</v>
      </c>
      <c r="B2607" s="2">
        <v>44899</v>
      </c>
      <c r="C2607" s="13" t="str">
        <f>TEXT(bbdd_Social_Media_Trends[[#This Row],[Post_Date]],"aaaa-mm")</f>
        <v>2022-12</v>
      </c>
      <c r="D2607" s="1" t="s">
        <v>18</v>
      </c>
      <c r="E2607" s="1" t="s">
        <v>13</v>
      </c>
      <c r="F2607" s="1" t="s">
        <v>14</v>
      </c>
      <c r="G2607" s="1" t="s">
        <v>60</v>
      </c>
      <c r="H2607">
        <v>3223017</v>
      </c>
      <c r="I2607">
        <v>409378</v>
      </c>
      <c r="J2607">
        <v>89525</v>
      </c>
      <c r="K2607">
        <v>29071</v>
      </c>
      <c r="L2607">
        <f>bbdd_Social_Media_Trends[[#This Row],[Likes]]+bbdd_Social_Media_Trends[[#This Row],[Shares]]+bbdd_Social_Media_Trends[[#This Row],[Comments]]</f>
        <v>527974</v>
      </c>
      <c r="M2607">
        <f>bbdd_Social_Media_Trends[[#This Row],[Interactions]]/bbdd_Social_Media_Trends[[#This Row],[Views]]</f>
        <v>0.16381359452959757</v>
      </c>
      <c r="N2607" s="1" t="s">
        <v>16</v>
      </c>
      <c r="O2607" s="4">
        <f t="shared" si="40"/>
        <v>0</v>
      </c>
    </row>
    <row r="2608" spans="1:15">
      <c r="A2608" s="1" t="s">
        <v>2648</v>
      </c>
      <c r="B2608" s="2">
        <v>44687</v>
      </c>
      <c r="C2608" s="13" t="str">
        <f>TEXT(bbdd_Social_Media_Trends[[#This Row],[Post_Date]],"aaaa-mm")</f>
        <v>2022-05</v>
      </c>
      <c r="D2608" s="1" t="s">
        <v>24</v>
      </c>
      <c r="E2608" s="1" t="s">
        <v>49</v>
      </c>
      <c r="F2608" s="1" t="s">
        <v>47</v>
      </c>
      <c r="G2608" s="1" t="s">
        <v>50</v>
      </c>
      <c r="H2608">
        <v>185319</v>
      </c>
      <c r="I2608">
        <v>131508</v>
      </c>
      <c r="J2608">
        <v>70124</v>
      </c>
      <c r="K2608">
        <v>10358</v>
      </c>
      <c r="L2608">
        <f>bbdd_Social_Media_Trends[[#This Row],[Likes]]+bbdd_Social_Media_Trends[[#This Row],[Shares]]+bbdd_Social_Media_Trends[[#This Row],[Comments]]</f>
        <v>211990</v>
      </c>
      <c r="M2608">
        <f>bbdd_Social_Media_Trends[[#This Row],[Interactions]]/bbdd_Social_Media_Trends[[#This Row],[Views]]</f>
        <v>1.1439194038387861</v>
      </c>
      <c r="N2608" s="1" t="s">
        <v>16</v>
      </c>
      <c r="O2608" s="4">
        <f t="shared" si="40"/>
        <v>0</v>
      </c>
    </row>
    <row r="2609" spans="1:15">
      <c r="A2609" s="1" t="s">
        <v>2649</v>
      </c>
      <c r="B2609" s="2">
        <v>45277</v>
      </c>
      <c r="C2609" s="13" t="str">
        <f>TEXT(bbdd_Social_Media_Trends[[#This Row],[Post_Date]],"aaaa-mm")</f>
        <v>2023-12</v>
      </c>
      <c r="D2609" s="1" t="s">
        <v>24</v>
      </c>
      <c r="E2609" s="1" t="s">
        <v>57</v>
      </c>
      <c r="F2609" s="1" t="s">
        <v>32</v>
      </c>
      <c r="G2609" s="1" t="s">
        <v>25</v>
      </c>
      <c r="H2609">
        <v>69325</v>
      </c>
      <c r="I2609">
        <v>235226</v>
      </c>
      <c r="J2609">
        <v>34520</v>
      </c>
      <c r="K2609">
        <v>49751</v>
      </c>
      <c r="L2609">
        <f>bbdd_Social_Media_Trends[[#This Row],[Likes]]+bbdd_Social_Media_Trends[[#This Row],[Shares]]+bbdd_Social_Media_Trends[[#This Row],[Comments]]</f>
        <v>319497</v>
      </c>
      <c r="M2609">
        <f>bbdd_Social_Media_Trends[[#This Row],[Interactions]]/bbdd_Social_Media_Trends[[#This Row],[Views]]</f>
        <v>4.6086837360259647</v>
      </c>
      <c r="N2609" s="1" t="s">
        <v>22</v>
      </c>
      <c r="O2609" s="4">
        <f t="shared" si="40"/>
        <v>0</v>
      </c>
    </row>
    <row r="2610" spans="1:15">
      <c r="A2610" s="1" t="s">
        <v>2650</v>
      </c>
      <c r="B2610" s="2">
        <v>44956</v>
      </c>
      <c r="C2610" s="13" t="str">
        <f>TEXT(bbdd_Social_Media_Trends[[#This Row],[Post_Date]],"aaaa-mm")</f>
        <v>2023-01</v>
      </c>
      <c r="D2610" s="1" t="s">
        <v>12</v>
      </c>
      <c r="E2610" s="1" t="s">
        <v>49</v>
      </c>
      <c r="F2610" s="1" t="s">
        <v>14</v>
      </c>
      <c r="G2610" s="1" t="s">
        <v>21</v>
      </c>
      <c r="H2610">
        <v>1117579</v>
      </c>
      <c r="I2610">
        <v>243650</v>
      </c>
      <c r="J2610">
        <v>99520</v>
      </c>
      <c r="K2610">
        <v>20065</v>
      </c>
      <c r="L2610">
        <f>bbdd_Social_Media_Trends[[#This Row],[Likes]]+bbdd_Social_Media_Trends[[#This Row],[Shares]]+bbdd_Social_Media_Trends[[#This Row],[Comments]]</f>
        <v>363235</v>
      </c>
      <c r="M2610">
        <f>bbdd_Social_Media_Trends[[#This Row],[Interactions]]/bbdd_Social_Media_Trends[[#This Row],[Views]]</f>
        <v>0.32501952882078133</v>
      </c>
      <c r="N2610" s="1" t="s">
        <v>22</v>
      </c>
      <c r="O2610" s="4">
        <f t="shared" si="40"/>
        <v>0</v>
      </c>
    </row>
    <row r="2611" spans="1:15">
      <c r="A2611" s="1" t="s">
        <v>2651</v>
      </c>
      <c r="B2611" s="2">
        <v>44986</v>
      </c>
      <c r="C2611" s="13" t="str">
        <f>TEXT(bbdd_Social_Media_Trends[[#This Row],[Post_Date]],"aaaa-mm")</f>
        <v>2023-03</v>
      </c>
      <c r="D2611" s="1" t="s">
        <v>18</v>
      </c>
      <c r="E2611" s="1" t="s">
        <v>52</v>
      </c>
      <c r="F2611" s="1" t="s">
        <v>47</v>
      </c>
      <c r="G2611" s="1" t="s">
        <v>50</v>
      </c>
      <c r="H2611">
        <v>4144067</v>
      </c>
      <c r="I2611">
        <v>133720</v>
      </c>
      <c r="J2611">
        <v>86090</v>
      </c>
      <c r="K2611">
        <v>44322</v>
      </c>
      <c r="L2611">
        <f>bbdd_Social_Media_Trends[[#This Row],[Likes]]+bbdd_Social_Media_Trends[[#This Row],[Shares]]+bbdd_Social_Media_Trends[[#This Row],[Comments]]</f>
        <v>264132</v>
      </c>
      <c r="M2611">
        <f>bbdd_Social_Media_Trends[[#This Row],[Interactions]]/bbdd_Social_Media_Trends[[#This Row],[Views]]</f>
        <v>6.3737386485305372E-2</v>
      </c>
      <c r="N2611" s="1" t="s">
        <v>29</v>
      </c>
      <c r="O2611" s="4">
        <f t="shared" si="40"/>
        <v>0</v>
      </c>
    </row>
    <row r="2612" spans="1:15">
      <c r="A2612" s="1" t="s">
        <v>2652</v>
      </c>
      <c r="B2612" s="2">
        <v>44730</v>
      </c>
      <c r="C2612" s="13" t="str">
        <f>TEXT(bbdd_Social_Media_Trends[[#This Row],[Post_Date]],"aaaa-mm")</f>
        <v>2022-06</v>
      </c>
      <c r="D2612" s="1" t="s">
        <v>24</v>
      </c>
      <c r="E2612" s="1" t="s">
        <v>39</v>
      </c>
      <c r="F2612" s="1" t="s">
        <v>36</v>
      </c>
      <c r="G2612" s="1" t="s">
        <v>28</v>
      </c>
      <c r="H2612">
        <v>4059731</v>
      </c>
      <c r="I2612">
        <v>426920</v>
      </c>
      <c r="J2612">
        <v>24990</v>
      </c>
      <c r="K2612">
        <v>34937</v>
      </c>
      <c r="L2612">
        <f>bbdd_Social_Media_Trends[[#This Row],[Likes]]+bbdd_Social_Media_Trends[[#This Row],[Shares]]+bbdd_Social_Media_Trends[[#This Row],[Comments]]</f>
        <v>486847</v>
      </c>
      <c r="M2612">
        <f>bbdd_Social_Media_Trends[[#This Row],[Interactions]]/bbdd_Social_Media_Trends[[#This Row],[Views]]</f>
        <v>0.11992099969185151</v>
      </c>
      <c r="N2612" s="1" t="s">
        <v>16</v>
      </c>
      <c r="O2612" s="4">
        <f t="shared" si="40"/>
        <v>0</v>
      </c>
    </row>
    <row r="2613" spans="1:15">
      <c r="A2613" s="1" t="s">
        <v>2653</v>
      </c>
      <c r="B2613" s="2">
        <v>44809</v>
      </c>
      <c r="C2613" s="13" t="str">
        <f>TEXT(bbdd_Social_Media_Trends[[#This Row],[Post_Date]],"aaaa-mm")</f>
        <v>2022-09</v>
      </c>
      <c r="D2613" s="1" t="s">
        <v>12</v>
      </c>
      <c r="E2613" s="1" t="s">
        <v>35</v>
      </c>
      <c r="F2613" s="1" t="s">
        <v>32</v>
      </c>
      <c r="G2613" s="1" t="s">
        <v>21</v>
      </c>
      <c r="H2613">
        <v>95396</v>
      </c>
      <c r="I2613">
        <v>279129</v>
      </c>
      <c r="J2613">
        <v>37417</v>
      </c>
      <c r="K2613">
        <v>25488</v>
      </c>
      <c r="L2613">
        <f>bbdd_Social_Media_Trends[[#This Row],[Likes]]+bbdd_Social_Media_Trends[[#This Row],[Shares]]+bbdd_Social_Media_Trends[[#This Row],[Comments]]</f>
        <v>342034</v>
      </c>
      <c r="M2613">
        <f>bbdd_Social_Media_Trends[[#This Row],[Interactions]]/bbdd_Social_Media_Trends[[#This Row],[Views]]</f>
        <v>3.5854123862635752</v>
      </c>
      <c r="N2613" s="1" t="s">
        <v>29</v>
      </c>
      <c r="O2613" s="4">
        <f t="shared" si="40"/>
        <v>0</v>
      </c>
    </row>
    <row r="2614" spans="1:15">
      <c r="A2614" s="1" t="s">
        <v>2654</v>
      </c>
      <c r="B2614" s="2">
        <v>45038</v>
      </c>
      <c r="C2614" s="13" t="str">
        <f>TEXT(bbdd_Social_Media_Trends[[#This Row],[Post_Date]],"aaaa-mm")</f>
        <v>2023-04</v>
      </c>
      <c r="D2614" s="1" t="s">
        <v>12</v>
      </c>
      <c r="E2614" s="1" t="s">
        <v>39</v>
      </c>
      <c r="F2614" s="1" t="s">
        <v>47</v>
      </c>
      <c r="G2614" s="1" t="s">
        <v>50</v>
      </c>
      <c r="H2614">
        <v>3606397</v>
      </c>
      <c r="I2614">
        <v>21765</v>
      </c>
      <c r="J2614">
        <v>44898</v>
      </c>
      <c r="K2614">
        <v>25802</v>
      </c>
      <c r="L2614">
        <f>bbdd_Social_Media_Trends[[#This Row],[Likes]]+bbdd_Social_Media_Trends[[#This Row],[Shares]]+bbdd_Social_Media_Trends[[#This Row],[Comments]]</f>
        <v>92465</v>
      </c>
      <c r="M2614">
        <f>bbdd_Social_Media_Trends[[#This Row],[Interactions]]/bbdd_Social_Media_Trends[[#This Row],[Views]]</f>
        <v>2.5639162854228195E-2</v>
      </c>
      <c r="N2614" s="1" t="s">
        <v>22</v>
      </c>
      <c r="O2614" s="4">
        <f t="shared" si="40"/>
        <v>0</v>
      </c>
    </row>
    <row r="2615" spans="1:15">
      <c r="A2615" s="1" t="s">
        <v>2655</v>
      </c>
      <c r="B2615" s="2">
        <v>44770</v>
      </c>
      <c r="C2615" s="13" t="str">
        <f>TEXT(bbdd_Social_Media_Trends[[#This Row],[Post_Date]],"aaaa-mm")</f>
        <v>2022-07</v>
      </c>
      <c r="D2615" s="1" t="s">
        <v>18</v>
      </c>
      <c r="E2615" s="1" t="s">
        <v>19</v>
      </c>
      <c r="F2615" s="1" t="s">
        <v>20</v>
      </c>
      <c r="G2615" s="1" t="s">
        <v>25</v>
      </c>
      <c r="H2615">
        <v>3997068</v>
      </c>
      <c r="I2615">
        <v>292005</v>
      </c>
      <c r="J2615">
        <v>85139</v>
      </c>
      <c r="K2615">
        <v>5723</v>
      </c>
      <c r="L2615">
        <f>bbdd_Social_Media_Trends[[#This Row],[Likes]]+bbdd_Social_Media_Trends[[#This Row],[Shares]]+bbdd_Social_Media_Trends[[#This Row],[Comments]]</f>
        <v>382867</v>
      </c>
      <c r="M2615">
        <f>bbdd_Social_Media_Trends[[#This Row],[Interactions]]/bbdd_Social_Media_Trends[[#This Row],[Views]]</f>
        <v>9.5786961843030941E-2</v>
      </c>
      <c r="N2615" s="1" t="s">
        <v>22</v>
      </c>
      <c r="O2615" s="4">
        <f t="shared" si="40"/>
        <v>0</v>
      </c>
    </row>
    <row r="2616" spans="1:15">
      <c r="A2616" s="1" t="s">
        <v>2656</v>
      </c>
      <c r="B2616" s="2">
        <v>45070</v>
      </c>
      <c r="C2616" s="13" t="str">
        <f>TEXT(bbdd_Social_Media_Trends[[#This Row],[Post_Date]],"aaaa-mm")</f>
        <v>2023-05</v>
      </c>
      <c r="D2616" s="1" t="s">
        <v>12</v>
      </c>
      <c r="E2616" s="1" t="s">
        <v>49</v>
      </c>
      <c r="F2616" s="1" t="s">
        <v>41</v>
      </c>
      <c r="G2616" s="1" t="s">
        <v>25</v>
      </c>
      <c r="H2616">
        <v>2815065</v>
      </c>
      <c r="I2616">
        <v>428338</v>
      </c>
      <c r="J2616">
        <v>96688</v>
      </c>
      <c r="K2616">
        <v>9583</v>
      </c>
      <c r="L2616">
        <f>bbdd_Social_Media_Trends[[#This Row],[Likes]]+bbdd_Social_Media_Trends[[#This Row],[Shares]]+bbdd_Social_Media_Trends[[#This Row],[Comments]]</f>
        <v>534609</v>
      </c>
      <c r="M2616">
        <f>bbdd_Social_Media_Trends[[#This Row],[Interactions]]/bbdd_Social_Media_Trends[[#This Row],[Views]]</f>
        <v>0.18991000207810477</v>
      </c>
      <c r="N2616" s="1" t="s">
        <v>22</v>
      </c>
      <c r="O2616" s="4">
        <f t="shared" si="40"/>
        <v>0</v>
      </c>
    </row>
    <row r="2617" spans="1:15">
      <c r="A2617" s="1" t="s">
        <v>2657</v>
      </c>
      <c r="B2617" s="2">
        <v>45118</v>
      </c>
      <c r="C2617" s="13" t="str">
        <f>TEXT(bbdd_Social_Media_Trends[[#This Row],[Post_Date]],"aaaa-mm")</f>
        <v>2023-07</v>
      </c>
      <c r="D2617" s="1" t="s">
        <v>27</v>
      </c>
      <c r="E2617" s="1" t="s">
        <v>52</v>
      </c>
      <c r="F2617" s="1" t="s">
        <v>47</v>
      </c>
      <c r="G2617" s="1" t="s">
        <v>37</v>
      </c>
      <c r="H2617">
        <v>929026</v>
      </c>
      <c r="I2617">
        <v>60319</v>
      </c>
      <c r="J2617">
        <v>15982</v>
      </c>
      <c r="K2617">
        <v>2578</v>
      </c>
      <c r="L2617">
        <f>bbdd_Social_Media_Trends[[#This Row],[Likes]]+bbdd_Social_Media_Trends[[#This Row],[Shares]]+bbdd_Social_Media_Trends[[#This Row],[Comments]]</f>
        <v>78879</v>
      </c>
      <c r="M2617">
        <f>bbdd_Social_Media_Trends[[#This Row],[Interactions]]/bbdd_Social_Media_Trends[[#This Row],[Views]]</f>
        <v>8.4905051096524742E-2</v>
      </c>
      <c r="N2617" s="1" t="s">
        <v>16</v>
      </c>
      <c r="O2617" s="4">
        <f t="shared" si="40"/>
        <v>0</v>
      </c>
    </row>
    <row r="2618" spans="1:15">
      <c r="A2618" s="1" t="s">
        <v>2658</v>
      </c>
      <c r="B2618" s="2">
        <v>45187</v>
      </c>
      <c r="C2618" s="13" t="str">
        <f>TEXT(bbdd_Social_Media_Trends[[#This Row],[Post_Date]],"aaaa-mm")</f>
        <v>2023-09</v>
      </c>
      <c r="D2618" s="1" t="s">
        <v>12</v>
      </c>
      <c r="E2618" s="1" t="s">
        <v>49</v>
      </c>
      <c r="F2618" s="1" t="s">
        <v>20</v>
      </c>
      <c r="G2618" s="1" t="s">
        <v>15</v>
      </c>
      <c r="H2618">
        <v>717380</v>
      </c>
      <c r="I2618">
        <v>238324</v>
      </c>
      <c r="J2618">
        <v>14383</v>
      </c>
      <c r="K2618">
        <v>30798</v>
      </c>
      <c r="L2618">
        <f>bbdd_Social_Media_Trends[[#This Row],[Likes]]+bbdd_Social_Media_Trends[[#This Row],[Shares]]+bbdd_Social_Media_Trends[[#This Row],[Comments]]</f>
        <v>283505</v>
      </c>
      <c r="M2618">
        <f>bbdd_Social_Media_Trends[[#This Row],[Interactions]]/bbdd_Social_Media_Trends[[#This Row],[Views]]</f>
        <v>0.39519501519417882</v>
      </c>
      <c r="N2618" s="1" t="s">
        <v>29</v>
      </c>
      <c r="O2618" s="4">
        <f t="shared" si="40"/>
        <v>0</v>
      </c>
    </row>
    <row r="2619" spans="1:15">
      <c r="A2619" s="1" t="s">
        <v>2659</v>
      </c>
      <c r="B2619" s="2">
        <v>45263</v>
      </c>
      <c r="C2619" s="13" t="str">
        <f>TEXT(bbdd_Social_Media_Trends[[#This Row],[Post_Date]],"aaaa-mm")</f>
        <v>2023-12</v>
      </c>
      <c r="D2619" s="1" t="s">
        <v>12</v>
      </c>
      <c r="E2619" s="1" t="s">
        <v>49</v>
      </c>
      <c r="F2619" s="1" t="s">
        <v>20</v>
      </c>
      <c r="G2619" s="1" t="s">
        <v>44</v>
      </c>
      <c r="H2619">
        <v>4243476</v>
      </c>
      <c r="I2619">
        <v>160022</v>
      </c>
      <c r="J2619">
        <v>73527</v>
      </c>
      <c r="K2619">
        <v>9324</v>
      </c>
      <c r="L2619">
        <f>bbdd_Social_Media_Trends[[#This Row],[Likes]]+bbdd_Social_Media_Trends[[#This Row],[Shares]]+bbdd_Social_Media_Trends[[#This Row],[Comments]]</f>
        <v>242873</v>
      </c>
      <c r="M2619">
        <f>bbdd_Social_Media_Trends[[#This Row],[Interactions]]/bbdd_Social_Media_Trends[[#This Row],[Views]]</f>
        <v>5.7234446477369028E-2</v>
      </c>
      <c r="N2619" s="1" t="s">
        <v>16</v>
      </c>
      <c r="O2619" s="4">
        <f t="shared" si="40"/>
        <v>0</v>
      </c>
    </row>
    <row r="2620" spans="1:15">
      <c r="A2620" s="1" t="s">
        <v>2660</v>
      </c>
      <c r="B2620" s="2">
        <v>44738</v>
      </c>
      <c r="C2620" s="13" t="str">
        <f>TEXT(bbdd_Social_Media_Trends[[#This Row],[Post_Date]],"aaaa-mm")</f>
        <v>2022-06</v>
      </c>
      <c r="D2620" s="1" t="s">
        <v>18</v>
      </c>
      <c r="E2620" s="1" t="s">
        <v>52</v>
      </c>
      <c r="F2620" s="1" t="s">
        <v>20</v>
      </c>
      <c r="G2620" s="1" t="s">
        <v>37</v>
      </c>
      <c r="H2620">
        <v>2287664</v>
      </c>
      <c r="I2620">
        <v>205770</v>
      </c>
      <c r="J2620">
        <v>47154</v>
      </c>
      <c r="K2620">
        <v>11030</v>
      </c>
      <c r="L2620">
        <f>bbdd_Social_Media_Trends[[#This Row],[Likes]]+bbdd_Social_Media_Trends[[#This Row],[Shares]]+bbdd_Social_Media_Trends[[#This Row],[Comments]]</f>
        <v>263954</v>
      </c>
      <c r="M2620">
        <f>bbdd_Social_Media_Trends[[#This Row],[Interactions]]/bbdd_Social_Media_Trends[[#This Row],[Views]]</f>
        <v>0.11538145461920982</v>
      </c>
      <c r="N2620" s="1" t="s">
        <v>29</v>
      </c>
      <c r="O2620" s="4">
        <f t="shared" si="40"/>
        <v>0</v>
      </c>
    </row>
    <row r="2621" spans="1:15">
      <c r="A2621" s="1" t="s">
        <v>2661</v>
      </c>
      <c r="B2621" s="2">
        <v>44586</v>
      </c>
      <c r="C2621" s="13" t="str">
        <f>TEXT(bbdd_Social_Media_Trends[[#This Row],[Post_Date]],"aaaa-mm")</f>
        <v>2022-01</v>
      </c>
      <c r="D2621" s="1" t="s">
        <v>24</v>
      </c>
      <c r="E2621" s="1" t="s">
        <v>31</v>
      </c>
      <c r="F2621" s="1" t="s">
        <v>32</v>
      </c>
      <c r="G2621" s="1" t="s">
        <v>25</v>
      </c>
      <c r="H2621">
        <v>3459809</v>
      </c>
      <c r="I2621">
        <v>160850</v>
      </c>
      <c r="J2621">
        <v>77013</v>
      </c>
      <c r="K2621">
        <v>43812</v>
      </c>
      <c r="L2621">
        <f>bbdd_Social_Media_Trends[[#This Row],[Likes]]+bbdd_Social_Media_Trends[[#This Row],[Shares]]+bbdd_Social_Media_Trends[[#This Row],[Comments]]</f>
        <v>281675</v>
      </c>
      <c r="M2621">
        <f>bbdd_Social_Media_Trends[[#This Row],[Interactions]]/bbdd_Social_Media_Trends[[#This Row],[Views]]</f>
        <v>8.1413453748458375E-2</v>
      </c>
      <c r="N2621" s="1" t="s">
        <v>16</v>
      </c>
      <c r="O2621" s="4">
        <f t="shared" si="40"/>
        <v>0</v>
      </c>
    </row>
    <row r="2622" spans="1:15">
      <c r="A2622" s="1" t="s">
        <v>2662</v>
      </c>
      <c r="B2622" s="2">
        <v>45018</v>
      </c>
      <c r="C2622" s="13" t="str">
        <f>TEXT(bbdd_Social_Media_Trends[[#This Row],[Post_Date]],"aaaa-mm")</f>
        <v>2023-04</v>
      </c>
      <c r="D2622" s="1" t="s">
        <v>12</v>
      </c>
      <c r="E2622" s="1" t="s">
        <v>59</v>
      </c>
      <c r="F2622" s="1" t="s">
        <v>32</v>
      </c>
      <c r="G2622" s="1" t="s">
        <v>44</v>
      </c>
      <c r="H2622">
        <v>4536297</v>
      </c>
      <c r="I2622">
        <v>387809</v>
      </c>
      <c r="J2622">
        <v>76516</v>
      </c>
      <c r="K2622">
        <v>17176</v>
      </c>
      <c r="L2622">
        <f>bbdd_Social_Media_Trends[[#This Row],[Likes]]+bbdd_Social_Media_Trends[[#This Row],[Shares]]+bbdd_Social_Media_Trends[[#This Row],[Comments]]</f>
        <v>481501</v>
      </c>
      <c r="M2622">
        <f>bbdd_Social_Media_Trends[[#This Row],[Interactions]]/bbdd_Social_Media_Trends[[#This Row],[Views]]</f>
        <v>0.10614406420038194</v>
      </c>
      <c r="N2622" s="1" t="s">
        <v>22</v>
      </c>
      <c r="O2622" s="4">
        <f t="shared" si="40"/>
        <v>0</v>
      </c>
    </row>
    <row r="2623" spans="1:15">
      <c r="A2623" s="1" t="s">
        <v>2663</v>
      </c>
      <c r="B2623" s="2">
        <v>44846</v>
      </c>
      <c r="C2623" s="13" t="str">
        <f>TEXT(bbdd_Social_Media_Trends[[#This Row],[Post_Date]],"aaaa-mm")</f>
        <v>2022-10</v>
      </c>
      <c r="D2623" s="1" t="s">
        <v>12</v>
      </c>
      <c r="E2623" s="1" t="s">
        <v>57</v>
      </c>
      <c r="F2623" s="1" t="s">
        <v>36</v>
      </c>
      <c r="G2623" s="1" t="s">
        <v>28</v>
      </c>
      <c r="H2623">
        <v>852564</v>
      </c>
      <c r="I2623">
        <v>390933</v>
      </c>
      <c r="J2623">
        <v>8960</v>
      </c>
      <c r="K2623">
        <v>23869</v>
      </c>
      <c r="L2623">
        <f>bbdd_Social_Media_Trends[[#This Row],[Likes]]+bbdd_Social_Media_Trends[[#This Row],[Shares]]+bbdd_Social_Media_Trends[[#This Row],[Comments]]</f>
        <v>423762</v>
      </c>
      <c r="M2623">
        <f>bbdd_Social_Media_Trends[[#This Row],[Interactions]]/bbdd_Social_Media_Trends[[#This Row],[Views]]</f>
        <v>0.49704421017073203</v>
      </c>
      <c r="N2623" s="1" t="s">
        <v>22</v>
      </c>
      <c r="O2623" s="4">
        <f t="shared" si="40"/>
        <v>0</v>
      </c>
    </row>
    <row r="2624" spans="1:15">
      <c r="A2624" s="1" t="s">
        <v>2664</v>
      </c>
      <c r="B2624" s="2">
        <v>44709</v>
      </c>
      <c r="C2624" s="13" t="str">
        <f>TEXT(bbdd_Social_Media_Trends[[#This Row],[Post_Date]],"aaaa-mm")</f>
        <v>2022-05</v>
      </c>
      <c r="D2624" s="1" t="s">
        <v>27</v>
      </c>
      <c r="E2624" s="1" t="s">
        <v>31</v>
      </c>
      <c r="F2624" s="1" t="s">
        <v>32</v>
      </c>
      <c r="G2624" s="1" t="s">
        <v>15</v>
      </c>
      <c r="H2624">
        <v>4841341</v>
      </c>
      <c r="I2624">
        <v>357249</v>
      </c>
      <c r="J2624">
        <v>91745</v>
      </c>
      <c r="K2624">
        <v>20572</v>
      </c>
      <c r="L2624">
        <f>bbdd_Social_Media_Trends[[#This Row],[Likes]]+bbdd_Social_Media_Trends[[#This Row],[Shares]]+bbdd_Social_Media_Trends[[#This Row],[Comments]]</f>
        <v>469566</v>
      </c>
      <c r="M2624">
        <f>bbdd_Social_Media_Trends[[#This Row],[Interactions]]/bbdd_Social_Media_Trends[[#This Row],[Views]]</f>
        <v>9.6990895704310021E-2</v>
      </c>
      <c r="N2624" s="1" t="s">
        <v>29</v>
      </c>
      <c r="O2624" s="4">
        <f t="shared" si="40"/>
        <v>0</v>
      </c>
    </row>
    <row r="2625" spans="1:15">
      <c r="A2625" s="1" t="s">
        <v>2665</v>
      </c>
      <c r="B2625" s="2">
        <v>44668</v>
      </c>
      <c r="C2625" s="13" t="str">
        <f>TEXT(bbdd_Social_Media_Trends[[#This Row],[Post_Date]],"aaaa-mm")</f>
        <v>2022-04</v>
      </c>
      <c r="D2625" s="1" t="s">
        <v>12</v>
      </c>
      <c r="E2625" s="1" t="s">
        <v>46</v>
      </c>
      <c r="F2625" s="1" t="s">
        <v>32</v>
      </c>
      <c r="G2625" s="1" t="s">
        <v>37</v>
      </c>
      <c r="H2625">
        <v>2905718</v>
      </c>
      <c r="I2625">
        <v>324095</v>
      </c>
      <c r="J2625">
        <v>73361</v>
      </c>
      <c r="K2625">
        <v>37029</v>
      </c>
      <c r="L2625">
        <f>bbdd_Social_Media_Trends[[#This Row],[Likes]]+bbdd_Social_Media_Trends[[#This Row],[Shares]]+bbdd_Social_Media_Trends[[#This Row],[Comments]]</f>
        <v>434485</v>
      </c>
      <c r="M2625">
        <f>bbdd_Social_Media_Trends[[#This Row],[Interactions]]/bbdd_Social_Media_Trends[[#This Row],[Views]]</f>
        <v>0.14952758664123636</v>
      </c>
      <c r="N2625" s="1" t="s">
        <v>29</v>
      </c>
      <c r="O2625" s="4">
        <f t="shared" si="40"/>
        <v>0</v>
      </c>
    </row>
    <row r="2626" spans="1:15">
      <c r="A2626" s="1" t="s">
        <v>2666</v>
      </c>
      <c r="B2626" s="2">
        <v>44953</v>
      </c>
      <c r="C2626" s="13" t="str">
        <f>TEXT(bbdd_Social_Media_Trends[[#This Row],[Post_Date]],"aaaa-mm")</f>
        <v>2023-01</v>
      </c>
      <c r="D2626" s="1" t="s">
        <v>27</v>
      </c>
      <c r="E2626" s="1" t="s">
        <v>39</v>
      </c>
      <c r="F2626" s="1" t="s">
        <v>20</v>
      </c>
      <c r="G2626" s="1" t="s">
        <v>15</v>
      </c>
      <c r="H2626">
        <v>2035800</v>
      </c>
      <c r="I2626">
        <v>330602</v>
      </c>
      <c r="J2626">
        <v>78450</v>
      </c>
      <c r="K2626">
        <v>32908</v>
      </c>
      <c r="L2626">
        <f>bbdd_Social_Media_Trends[[#This Row],[Likes]]+bbdd_Social_Media_Trends[[#This Row],[Shares]]+bbdd_Social_Media_Trends[[#This Row],[Comments]]</f>
        <v>441960</v>
      </c>
      <c r="M2626">
        <f>bbdd_Social_Media_Trends[[#This Row],[Interactions]]/bbdd_Social_Media_Trends[[#This Row],[Views]]</f>
        <v>0.2170940170940171</v>
      </c>
      <c r="N2626" s="1" t="s">
        <v>22</v>
      </c>
      <c r="O2626" s="4">
        <f t="shared" ref="O2626:O2689" si="41">IF(ISERROR(VLOOKUP(A2626,A2627:A7624,1,FALSE)),0, 1)</f>
        <v>0</v>
      </c>
    </row>
    <row r="2627" spans="1:15">
      <c r="A2627" s="1" t="s">
        <v>2667</v>
      </c>
      <c r="B2627" s="2">
        <v>44618</v>
      </c>
      <c r="C2627" s="13" t="str">
        <f>TEXT(bbdd_Social_Media_Trends[[#This Row],[Post_Date]],"aaaa-mm")</f>
        <v>2022-02</v>
      </c>
      <c r="D2627" s="1" t="s">
        <v>12</v>
      </c>
      <c r="E2627" s="1" t="s">
        <v>49</v>
      </c>
      <c r="F2627" s="1" t="s">
        <v>41</v>
      </c>
      <c r="G2627" s="1" t="s">
        <v>60</v>
      </c>
      <c r="H2627">
        <v>3102190</v>
      </c>
      <c r="I2627">
        <v>192002</v>
      </c>
      <c r="J2627">
        <v>40911</v>
      </c>
      <c r="K2627">
        <v>3390</v>
      </c>
      <c r="L2627">
        <f>bbdd_Social_Media_Trends[[#This Row],[Likes]]+bbdd_Social_Media_Trends[[#This Row],[Shares]]+bbdd_Social_Media_Trends[[#This Row],[Comments]]</f>
        <v>236303</v>
      </c>
      <c r="M2627">
        <f>bbdd_Social_Media_Trends[[#This Row],[Interactions]]/bbdd_Social_Media_Trends[[#This Row],[Views]]</f>
        <v>7.6172961681908583E-2</v>
      </c>
      <c r="N2627" s="1" t="s">
        <v>29</v>
      </c>
      <c r="O2627" s="4">
        <f t="shared" si="41"/>
        <v>0</v>
      </c>
    </row>
    <row r="2628" spans="1:15">
      <c r="A2628" s="1" t="s">
        <v>2668</v>
      </c>
      <c r="B2628" s="2">
        <v>44821</v>
      </c>
      <c r="C2628" s="13" t="str">
        <f>TEXT(bbdd_Social_Media_Trends[[#This Row],[Post_Date]],"aaaa-mm")</f>
        <v>2022-09</v>
      </c>
      <c r="D2628" s="1" t="s">
        <v>24</v>
      </c>
      <c r="E2628" s="1" t="s">
        <v>49</v>
      </c>
      <c r="F2628" s="1" t="s">
        <v>32</v>
      </c>
      <c r="G2628" s="1" t="s">
        <v>21</v>
      </c>
      <c r="H2628">
        <v>336179</v>
      </c>
      <c r="I2628">
        <v>268506</v>
      </c>
      <c r="J2628">
        <v>44773</v>
      </c>
      <c r="K2628">
        <v>15742</v>
      </c>
      <c r="L2628">
        <f>bbdd_Social_Media_Trends[[#This Row],[Likes]]+bbdd_Social_Media_Trends[[#This Row],[Shares]]+bbdd_Social_Media_Trends[[#This Row],[Comments]]</f>
        <v>329021</v>
      </c>
      <c r="M2628">
        <f>bbdd_Social_Media_Trends[[#This Row],[Interactions]]/bbdd_Social_Media_Trends[[#This Row],[Views]]</f>
        <v>0.97870777175254853</v>
      </c>
      <c r="N2628" s="1" t="s">
        <v>22</v>
      </c>
      <c r="O2628" s="4">
        <f t="shared" si="41"/>
        <v>0</v>
      </c>
    </row>
    <row r="2629" spans="1:15">
      <c r="A2629" s="1" t="s">
        <v>2669</v>
      </c>
      <c r="B2629" s="2">
        <v>44726</v>
      </c>
      <c r="C2629" s="13" t="str">
        <f>TEXT(bbdd_Social_Media_Trends[[#This Row],[Post_Date]],"aaaa-mm")</f>
        <v>2022-06</v>
      </c>
      <c r="D2629" s="1" t="s">
        <v>27</v>
      </c>
      <c r="E2629" s="1" t="s">
        <v>19</v>
      </c>
      <c r="F2629" s="1" t="s">
        <v>47</v>
      </c>
      <c r="G2629" s="1" t="s">
        <v>21</v>
      </c>
      <c r="H2629">
        <v>1436013</v>
      </c>
      <c r="I2629">
        <v>394721</v>
      </c>
      <c r="J2629">
        <v>27620</v>
      </c>
      <c r="K2629">
        <v>4864</v>
      </c>
      <c r="L2629">
        <f>bbdd_Social_Media_Trends[[#This Row],[Likes]]+bbdd_Social_Media_Trends[[#This Row],[Shares]]+bbdd_Social_Media_Trends[[#This Row],[Comments]]</f>
        <v>427205</v>
      </c>
      <c r="M2629">
        <f>bbdd_Social_Media_Trends[[#This Row],[Interactions]]/bbdd_Social_Media_Trends[[#This Row],[Views]]</f>
        <v>0.29749382491662679</v>
      </c>
      <c r="N2629" s="1" t="s">
        <v>16</v>
      </c>
      <c r="O2629" s="4">
        <f t="shared" si="41"/>
        <v>0</v>
      </c>
    </row>
    <row r="2630" spans="1:15">
      <c r="A2630" s="1" t="s">
        <v>2670</v>
      </c>
      <c r="B2630" s="2">
        <v>44644</v>
      </c>
      <c r="C2630" s="13" t="str">
        <f>TEXT(bbdd_Social_Media_Trends[[#This Row],[Post_Date]],"aaaa-mm")</f>
        <v>2022-03</v>
      </c>
      <c r="D2630" s="1" t="s">
        <v>12</v>
      </c>
      <c r="E2630" s="1" t="s">
        <v>13</v>
      </c>
      <c r="F2630" s="1" t="s">
        <v>20</v>
      </c>
      <c r="G2630" s="1" t="s">
        <v>28</v>
      </c>
      <c r="H2630">
        <v>2484617</v>
      </c>
      <c r="I2630">
        <v>291379</v>
      </c>
      <c r="J2630">
        <v>87937</v>
      </c>
      <c r="K2630">
        <v>19854</v>
      </c>
      <c r="L2630">
        <f>bbdd_Social_Media_Trends[[#This Row],[Likes]]+bbdd_Social_Media_Trends[[#This Row],[Shares]]+bbdd_Social_Media_Trends[[#This Row],[Comments]]</f>
        <v>399170</v>
      </c>
      <c r="M2630">
        <f>bbdd_Social_Media_Trends[[#This Row],[Interactions]]/bbdd_Social_Media_Trends[[#This Row],[Views]]</f>
        <v>0.16065655189512107</v>
      </c>
      <c r="N2630" s="1" t="s">
        <v>16</v>
      </c>
      <c r="O2630" s="4">
        <f t="shared" si="41"/>
        <v>0</v>
      </c>
    </row>
    <row r="2631" spans="1:15">
      <c r="A2631" s="1" t="s">
        <v>2671</v>
      </c>
      <c r="B2631" s="2">
        <v>44737</v>
      </c>
      <c r="C2631" s="13" t="str">
        <f>TEXT(bbdd_Social_Media_Trends[[#This Row],[Post_Date]],"aaaa-mm")</f>
        <v>2022-06</v>
      </c>
      <c r="D2631" s="1" t="s">
        <v>12</v>
      </c>
      <c r="E2631" s="1" t="s">
        <v>19</v>
      </c>
      <c r="F2631" s="1" t="s">
        <v>36</v>
      </c>
      <c r="G2631" s="1" t="s">
        <v>25</v>
      </c>
      <c r="H2631">
        <v>3453424</v>
      </c>
      <c r="I2631">
        <v>279506</v>
      </c>
      <c r="J2631">
        <v>30204</v>
      </c>
      <c r="K2631">
        <v>25911</v>
      </c>
      <c r="L2631">
        <f>bbdd_Social_Media_Trends[[#This Row],[Likes]]+bbdd_Social_Media_Trends[[#This Row],[Shares]]+bbdd_Social_Media_Trends[[#This Row],[Comments]]</f>
        <v>335621</v>
      </c>
      <c r="M2631">
        <f>bbdd_Social_Media_Trends[[#This Row],[Interactions]]/bbdd_Social_Media_Trends[[#This Row],[Views]]</f>
        <v>9.7184996687345662E-2</v>
      </c>
      <c r="N2631" s="1" t="s">
        <v>29</v>
      </c>
      <c r="O2631" s="4">
        <f t="shared" si="41"/>
        <v>0</v>
      </c>
    </row>
    <row r="2632" spans="1:15">
      <c r="A2632" s="1" t="s">
        <v>2672</v>
      </c>
      <c r="B2632" s="2">
        <v>45264</v>
      </c>
      <c r="C2632" s="13" t="str">
        <f>TEXT(bbdd_Social_Media_Trends[[#This Row],[Post_Date]],"aaaa-mm")</f>
        <v>2023-12</v>
      </c>
      <c r="D2632" s="1" t="s">
        <v>18</v>
      </c>
      <c r="E2632" s="1" t="s">
        <v>59</v>
      </c>
      <c r="F2632" s="1" t="s">
        <v>14</v>
      </c>
      <c r="G2632" s="1" t="s">
        <v>44</v>
      </c>
      <c r="H2632">
        <v>172200</v>
      </c>
      <c r="I2632">
        <v>480028</v>
      </c>
      <c r="J2632">
        <v>66136</v>
      </c>
      <c r="K2632">
        <v>20523</v>
      </c>
      <c r="L2632">
        <f>bbdd_Social_Media_Trends[[#This Row],[Likes]]+bbdd_Social_Media_Trends[[#This Row],[Shares]]+bbdd_Social_Media_Trends[[#This Row],[Comments]]</f>
        <v>566687</v>
      </c>
      <c r="M2632">
        <f>bbdd_Social_Media_Trends[[#This Row],[Interactions]]/bbdd_Social_Media_Trends[[#This Row],[Views]]</f>
        <v>3.2908652729384436</v>
      </c>
      <c r="N2632" s="1" t="s">
        <v>16</v>
      </c>
      <c r="O2632" s="4">
        <f t="shared" si="41"/>
        <v>0</v>
      </c>
    </row>
    <row r="2633" spans="1:15">
      <c r="A2633" s="1" t="s">
        <v>2673</v>
      </c>
      <c r="B2633" s="2">
        <v>44995</v>
      </c>
      <c r="C2633" s="13" t="str">
        <f>TEXT(bbdd_Social_Media_Trends[[#This Row],[Post_Date]],"aaaa-mm")</f>
        <v>2023-03</v>
      </c>
      <c r="D2633" s="1" t="s">
        <v>24</v>
      </c>
      <c r="E2633" s="1" t="s">
        <v>13</v>
      </c>
      <c r="F2633" s="1" t="s">
        <v>14</v>
      </c>
      <c r="G2633" s="1" t="s">
        <v>25</v>
      </c>
      <c r="H2633">
        <v>1695407</v>
      </c>
      <c r="I2633">
        <v>499065</v>
      </c>
      <c r="J2633">
        <v>98572</v>
      </c>
      <c r="K2633">
        <v>16630</v>
      </c>
      <c r="L2633">
        <f>bbdd_Social_Media_Trends[[#This Row],[Likes]]+bbdd_Social_Media_Trends[[#This Row],[Shares]]+bbdd_Social_Media_Trends[[#This Row],[Comments]]</f>
        <v>614267</v>
      </c>
      <c r="M2633">
        <f>bbdd_Social_Media_Trends[[#This Row],[Interactions]]/bbdd_Social_Media_Trends[[#This Row],[Views]]</f>
        <v>0.36231241229981948</v>
      </c>
      <c r="N2633" s="1" t="s">
        <v>29</v>
      </c>
      <c r="O2633" s="4">
        <f t="shared" si="41"/>
        <v>0</v>
      </c>
    </row>
    <row r="2634" spans="1:15">
      <c r="A2634" s="1" t="s">
        <v>2674</v>
      </c>
      <c r="B2634" s="2">
        <v>45167</v>
      </c>
      <c r="C2634" s="13" t="str">
        <f>TEXT(bbdd_Social_Media_Trends[[#This Row],[Post_Date]],"aaaa-mm")</f>
        <v>2023-08</v>
      </c>
      <c r="D2634" s="1" t="s">
        <v>12</v>
      </c>
      <c r="E2634" s="1" t="s">
        <v>19</v>
      </c>
      <c r="F2634" s="1" t="s">
        <v>14</v>
      </c>
      <c r="G2634" s="1" t="s">
        <v>37</v>
      </c>
      <c r="H2634">
        <v>2050045</v>
      </c>
      <c r="I2634">
        <v>22490</v>
      </c>
      <c r="J2634">
        <v>29109</v>
      </c>
      <c r="K2634">
        <v>881</v>
      </c>
      <c r="L2634">
        <f>bbdd_Social_Media_Trends[[#This Row],[Likes]]+bbdd_Social_Media_Trends[[#This Row],[Shares]]+bbdd_Social_Media_Trends[[#This Row],[Comments]]</f>
        <v>52480</v>
      </c>
      <c r="M2634">
        <f>bbdd_Social_Media_Trends[[#This Row],[Interactions]]/bbdd_Social_Media_Trends[[#This Row],[Views]]</f>
        <v>2.5599438061115733E-2</v>
      </c>
      <c r="N2634" s="1" t="s">
        <v>22</v>
      </c>
      <c r="O2634" s="4">
        <f t="shared" si="41"/>
        <v>0</v>
      </c>
    </row>
    <row r="2635" spans="1:15">
      <c r="A2635" s="1" t="s">
        <v>2675</v>
      </c>
      <c r="B2635" s="2">
        <v>44783</v>
      </c>
      <c r="C2635" s="13" t="str">
        <f>TEXT(bbdd_Social_Media_Trends[[#This Row],[Post_Date]],"aaaa-mm")</f>
        <v>2022-08</v>
      </c>
      <c r="D2635" s="1" t="s">
        <v>18</v>
      </c>
      <c r="E2635" s="1" t="s">
        <v>39</v>
      </c>
      <c r="F2635" s="1" t="s">
        <v>14</v>
      </c>
      <c r="G2635" s="1" t="s">
        <v>50</v>
      </c>
      <c r="H2635">
        <v>4828592</v>
      </c>
      <c r="I2635">
        <v>471991</v>
      </c>
      <c r="J2635">
        <v>21120</v>
      </c>
      <c r="K2635">
        <v>11961</v>
      </c>
      <c r="L2635">
        <f>bbdd_Social_Media_Trends[[#This Row],[Likes]]+bbdd_Social_Media_Trends[[#This Row],[Shares]]+bbdd_Social_Media_Trends[[#This Row],[Comments]]</f>
        <v>505072</v>
      </c>
      <c r="M2635">
        <f>bbdd_Social_Media_Trends[[#This Row],[Interactions]]/bbdd_Social_Media_Trends[[#This Row],[Views]]</f>
        <v>0.10460026442490895</v>
      </c>
      <c r="N2635" s="1" t="s">
        <v>16</v>
      </c>
      <c r="O2635" s="4">
        <f t="shared" si="41"/>
        <v>0</v>
      </c>
    </row>
    <row r="2636" spans="1:15">
      <c r="A2636" s="1" t="s">
        <v>2676</v>
      </c>
      <c r="B2636" s="2">
        <v>44991</v>
      </c>
      <c r="C2636" s="13" t="str">
        <f>TEXT(bbdd_Social_Media_Trends[[#This Row],[Post_Date]],"aaaa-mm")</f>
        <v>2023-03</v>
      </c>
      <c r="D2636" s="1" t="s">
        <v>27</v>
      </c>
      <c r="E2636" s="1" t="s">
        <v>57</v>
      </c>
      <c r="F2636" s="1" t="s">
        <v>41</v>
      </c>
      <c r="G2636" s="1" t="s">
        <v>28</v>
      </c>
      <c r="H2636">
        <v>1249895</v>
      </c>
      <c r="I2636">
        <v>111529</v>
      </c>
      <c r="J2636">
        <v>10973</v>
      </c>
      <c r="K2636">
        <v>36891</v>
      </c>
      <c r="L2636">
        <f>bbdd_Social_Media_Trends[[#This Row],[Likes]]+bbdd_Social_Media_Trends[[#This Row],[Shares]]+bbdd_Social_Media_Trends[[#This Row],[Comments]]</f>
        <v>159393</v>
      </c>
      <c r="M2636">
        <f>bbdd_Social_Media_Trends[[#This Row],[Interactions]]/bbdd_Social_Media_Trends[[#This Row],[Views]]</f>
        <v>0.12752511210941719</v>
      </c>
      <c r="N2636" s="1" t="s">
        <v>22</v>
      </c>
      <c r="O2636" s="4">
        <f t="shared" si="41"/>
        <v>0</v>
      </c>
    </row>
    <row r="2637" spans="1:15">
      <c r="A2637" s="1" t="s">
        <v>2677</v>
      </c>
      <c r="B2637" s="2">
        <v>44819</v>
      </c>
      <c r="C2637" s="13" t="str">
        <f>TEXT(bbdd_Social_Media_Trends[[#This Row],[Post_Date]],"aaaa-mm")</f>
        <v>2022-09</v>
      </c>
      <c r="D2637" s="1" t="s">
        <v>12</v>
      </c>
      <c r="E2637" s="1" t="s">
        <v>59</v>
      </c>
      <c r="F2637" s="1" t="s">
        <v>32</v>
      </c>
      <c r="G2637" s="1" t="s">
        <v>15</v>
      </c>
      <c r="H2637">
        <v>2448575</v>
      </c>
      <c r="I2637">
        <v>223486</v>
      </c>
      <c r="J2637">
        <v>29403</v>
      </c>
      <c r="K2637">
        <v>39483</v>
      </c>
      <c r="L2637">
        <f>bbdd_Social_Media_Trends[[#This Row],[Likes]]+bbdd_Social_Media_Trends[[#This Row],[Shares]]+bbdd_Social_Media_Trends[[#This Row],[Comments]]</f>
        <v>292372</v>
      </c>
      <c r="M2637">
        <f>bbdd_Social_Media_Trends[[#This Row],[Interactions]]/bbdd_Social_Media_Trends[[#This Row],[Views]]</f>
        <v>0.11940496002777125</v>
      </c>
      <c r="N2637" s="1" t="s">
        <v>22</v>
      </c>
      <c r="O2637" s="4">
        <f t="shared" si="41"/>
        <v>0</v>
      </c>
    </row>
    <row r="2638" spans="1:15">
      <c r="A2638" s="1" t="s">
        <v>2678</v>
      </c>
      <c r="B2638" s="2">
        <v>44633</v>
      </c>
      <c r="C2638" s="13" t="str">
        <f>TEXT(bbdd_Social_Media_Trends[[#This Row],[Post_Date]],"aaaa-mm")</f>
        <v>2022-03</v>
      </c>
      <c r="D2638" s="1" t="s">
        <v>27</v>
      </c>
      <c r="E2638" s="1" t="s">
        <v>39</v>
      </c>
      <c r="F2638" s="1" t="s">
        <v>32</v>
      </c>
      <c r="G2638" s="1" t="s">
        <v>60</v>
      </c>
      <c r="H2638">
        <v>493548</v>
      </c>
      <c r="I2638">
        <v>76378</v>
      </c>
      <c r="J2638">
        <v>67586</v>
      </c>
      <c r="K2638">
        <v>45093</v>
      </c>
      <c r="L2638">
        <f>bbdd_Social_Media_Trends[[#This Row],[Likes]]+bbdd_Social_Media_Trends[[#This Row],[Shares]]+bbdd_Social_Media_Trends[[#This Row],[Comments]]</f>
        <v>189057</v>
      </c>
      <c r="M2638">
        <f>bbdd_Social_Media_Trends[[#This Row],[Interactions]]/bbdd_Social_Media_Trends[[#This Row],[Views]]</f>
        <v>0.38305696710350362</v>
      </c>
      <c r="N2638" s="1" t="s">
        <v>16</v>
      </c>
      <c r="O2638" s="4">
        <f t="shared" si="41"/>
        <v>0</v>
      </c>
    </row>
    <row r="2639" spans="1:15">
      <c r="A2639" s="1" t="s">
        <v>2679</v>
      </c>
      <c r="B2639" s="2">
        <v>44878</v>
      </c>
      <c r="C2639" s="13" t="str">
        <f>TEXT(bbdd_Social_Media_Trends[[#This Row],[Post_Date]],"aaaa-mm")</f>
        <v>2022-11</v>
      </c>
      <c r="D2639" s="1" t="s">
        <v>24</v>
      </c>
      <c r="E2639" s="1" t="s">
        <v>19</v>
      </c>
      <c r="F2639" s="1" t="s">
        <v>41</v>
      </c>
      <c r="G2639" s="1" t="s">
        <v>25</v>
      </c>
      <c r="H2639">
        <v>1435388</v>
      </c>
      <c r="I2639">
        <v>66738</v>
      </c>
      <c r="J2639">
        <v>40540</v>
      </c>
      <c r="K2639">
        <v>12303</v>
      </c>
      <c r="L2639">
        <f>bbdd_Social_Media_Trends[[#This Row],[Likes]]+bbdd_Social_Media_Trends[[#This Row],[Shares]]+bbdd_Social_Media_Trends[[#This Row],[Comments]]</f>
        <v>119581</v>
      </c>
      <c r="M2639">
        <f>bbdd_Social_Media_Trends[[#This Row],[Interactions]]/bbdd_Social_Media_Trends[[#This Row],[Views]]</f>
        <v>8.330918190760965E-2</v>
      </c>
      <c r="N2639" s="1" t="s">
        <v>29</v>
      </c>
      <c r="O2639" s="4">
        <f t="shared" si="41"/>
        <v>0</v>
      </c>
    </row>
    <row r="2640" spans="1:15">
      <c r="A2640" s="1" t="s">
        <v>2680</v>
      </c>
      <c r="B2640" s="2">
        <v>45153</v>
      </c>
      <c r="C2640" s="13" t="str">
        <f>TEXT(bbdd_Social_Media_Trends[[#This Row],[Post_Date]],"aaaa-mm")</f>
        <v>2023-08</v>
      </c>
      <c r="D2640" s="1" t="s">
        <v>18</v>
      </c>
      <c r="E2640" s="1" t="s">
        <v>59</v>
      </c>
      <c r="F2640" s="1" t="s">
        <v>41</v>
      </c>
      <c r="G2640" s="1" t="s">
        <v>60</v>
      </c>
      <c r="H2640">
        <v>4257118</v>
      </c>
      <c r="I2640">
        <v>186429</v>
      </c>
      <c r="J2640">
        <v>23604</v>
      </c>
      <c r="K2640">
        <v>19658</v>
      </c>
      <c r="L2640">
        <f>bbdd_Social_Media_Trends[[#This Row],[Likes]]+bbdd_Social_Media_Trends[[#This Row],[Shares]]+bbdd_Social_Media_Trends[[#This Row],[Comments]]</f>
        <v>229691</v>
      </c>
      <c r="M2640">
        <f>bbdd_Social_Media_Trends[[#This Row],[Interactions]]/bbdd_Social_Media_Trends[[#This Row],[Views]]</f>
        <v>5.3954576781757045E-2</v>
      </c>
      <c r="N2640" s="1" t="s">
        <v>16</v>
      </c>
      <c r="O2640" s="4">
        <f t="shared" si="41"/>
        <v>0</v>
      </c>
    </row>
    <row r="2641" spans="1:15">
      <c r="A2641" s="1" t="s">
        <v>2681</v>
      </c>
      <c r="B2641" s="2">
        <v>44732</v>
      </c>
      <c r="C2641" s="13" t="str">
        <f>TEXT(bbdd_Social_Media_Trends[[#This Row],[Post_Date]],"aaaa-mm")</f>
        <v>2022-06</v>
      </c>
      <c r="D2641" s="1" t="s">
        <v>27</v>
      </c>
      <c r="E2641" s="1" t="s">
        <v>35</v>
      </c>
      <c r="F2641" s="1" t="s">
        <v>36</v>
      </c>
      <c r="G2641" s="1" t="s">
        <v>50</v>
      </c>
      <c r="H2641">
        <v>3491749</v>
      </c>
      <c r="I2641">
        <v>88660</v>
      </c>
      <c r="J2641">
        <v>76249</v>
      </c>
      <c r="K2641">
        <v>22573</v>
      </c>
      <c r="L2641">
        <f>bbdd_Social_Media_Trends[[#This Row],[Likes]]+bbdd_Social_Media_Trends[[#This Row],[Shares]]+bbdd_Social_Media_Trends[[#This Row],[Comments]]</f>
        <v>187482</v>
      </c>
      <c r="M2641">
        <f>bbdd_Social_Media_Trends[[#This Row],[Interactions]]/bbdd_Social_Media_Trends[[#This Row],[Views]]</f>
        <v>5.3692862803139632E-2</v>
      </c>
      <c r="N2641" s="1" t="s">
        <v>22</v>
      </c>
      <c r="O2641" s="4">
        <f t="shared" si="41"/>
        <v>0</v>
      </c>
    </row>
    <row r="2642" spans="1:15">
      <c r="A2642" s="1" t="s">
        <v>2682</v>
      </c>
      <c r="B2642" s="2">
        <v>44778</v>
      </c>
      <c r="C2642" s="13" t="str">
        <f>TEXT(bbdd_Social_Media_Trends[[#This Row],[Post_Date]],"aaaa-mm")</f>
        <v>2022-08</v>
      </c>
      <c r="D2642" s="1" t="s">
        <v>18</v>
      </c>
      <c r="E2642" s="1" t="s">
        <v>59</v>
      </c>
      <c r="F2642" s="1" t="s">
        <v>20</v>
      </c>
      <c r="G2642" s="1" t="s">
        <v>60</v>
      </c>
      <c r="H2642">
        <v>123286</v>
      </c>
      <c r="I2642">
        <v>34636</v>
      </c>
      <c r="J2642">
        <v>6143</v>
      </c>
      <c r="K2642">
        <v>15414</v>
      </c>
      <c r="L2642">
        <f>bbdd_Social_Media_Trends[[#This Row],[Likes]]+bbdd_Social_Media_Trends[[#This Row],[Shares]]+bbdd_Social_Media_Trends[[#This Row],[Comments]]</f>
        <v>56193</v>
      </c>
      <c r="M2642">
        <f>bbdd_Social_Media_Trends[[#This Row],[Interactions]]/bbdd_Social_Media_Trends[[#This Row],[Views]]</f>
        <v>0.45579384520545724</v>
      </c>
      <c r="N2642" s="1" t="s">
        <v>22</v>
      </c>
      <c r="O2642" s="4">
        <f t="shared" si="41"/>
        <v>0</v>
      </c>
    </row>
    <row r="2643" spans="1:15">
      <c r="A2643" s="1" t="s">
        <v>2683</v>
      </c>
      <c r="B2643" s="2">
        <v>45103</v>
      </c>
      <c r="C2643" s="13" t="str">
        <f>TEXT(bbdd_Social_Media_Trends[[#This Row],[Post_Date]],"aaaa-mm")</f>
        <v>2023-06</v>
      </c>
      <c r="D2643" s="1" t="s">
        <v>24</v>
      </c>
      <c r="E2643" s="1" t="s">
        <v>35</v>
      </c>
      <c r="F2643" s="1" t="s">
        <v>20</v>
      </c>
      <c r="G2643" s="1" t="s">
        <v>50</v>
      </c>
      <c r="H2643">
        <v>1704720</v>
      </c>
      <c r="I2643">
        <v>348558</v>
      </c>
      <c r="J2643">
        <v>73574</v>
      </c>
      <c r="K2643">
        <v>10733</v>
      </c>
      <c r="L2643">
        <f>bbdd_Social_Media_Trends[[#This Row],[Likes]]+bbdd_Social_Media_Trends[[#This Row],[Shares]]+bbdd_Social_Media_Trends[[#This Row],[Comments]]</f>
        <v>432865</v>
      </c>
      <c r="M2643">
        <f>bbdd_Social_Media_Trends[[#This Row],[Interactions]]/bbdd_Social_Media_Trends[[#This Row],[Views]]</f>
        <v>0.25392146510863955</v>
      </c>
      <c r="N2643" s="1" t="s">
        <v>16</v>
      </c>
      <c r="O2643" s="4">
        <f t="shared" si="41"/>
        <v>0</v>
      </c>
    </row>
    <row r="2644" spans="1:15">
      <c r="A2644" s="1" t="s">
        <v>2684</v>
      </c>
      <c r="B2644" s="2">
        <v>44828</v>
      </c>
      <c r="C2644" s="13" t="str">
        <f>TEXT(bbdd_Social_Media_Trends[[#This Row],[Post_Date]],"aaaa-mm")</f>
        <v>2022-09</v>
      </c>
      <c r="D2644" s="1" t="s">
        <v>24</v>
      </c>
      <c r="E2644" s="1" t="s">
        <v>39</v>
      </c>
      <c r="F2644" s="1" t="s">
        <v>47</v>
      </c>
      <c r="G2644" s="1" t="s">
        <v>21</v>
      </c>
      <c r="H2644">
        <v>2543309</v>
      </c>
      <c r="I2644">
        <v>40011</v>
      </c>
      <c r="J2644">
        <v>54069</v>
      </c>
      <c r="K2644">
        <v>9368</v>
      </c>
      <c r="L2644">
        <f>bbdd_Social_Media_Trends[[#This Row],[Likes]]+bbdd_Social_Media_Trends[[#This Row],[Shares]]+bbdd_Social_Media_Trends[[#This Row],[Comments]]</f>
        <v>103448</v>
      </c>
      <c r="M2644">
        <f>bbdd_Social_Media_Trends[[#This Row],[Interactions]]/bbdd_Social_Media_Trends[[#This Row],[Views]]</f>
        <v>4.0674570018821937E-2</v>
      </c>
      <c r="N2644" s="1" t="s">
        <v>22</v>
      </c>
      <c r="O2644" s="4">
        <f t="shared" si="41"/>
        <v>0</v>
      </c>
    </row>
    <row r="2645" spans="1:15">
      <c r="A2645" s="1" t="s">
        <v>2685</v>
      </c>
      <c r="B2645" s="2">
        <v>45043</v>
      </c>
      <c r="C2645" s="13" t="str">
        <f>TEXT(bbdd_Social_Media_Trends[[#This Row],[Post_Date]],"aaaa-mm")</f>
        <v>2023-04</v>
      </c>
      <c r="D2645" s="1" t="s">
        <v>18</v>
      </c>
      <c r="E2645" s="1" t="s">
        <v>31</v>
      </c>
      <c r="F2645" s="1" t="s">
        <v>41</v>
      </c>
      <c r="G2645" s="1" t="s">
        <v>50</v>
      </c>
      <c r="H2645">
        <v>2552873</v>
      </c>
      <c r="I2645">
        <v>342534</v>
      </c>
      <c r="J2645">
        <v>85291</v>
      </c>
      <c r="K2645">
        <v>24004</v>
      </c>
      <c r="L2645">
        <f>bbdd_Social_Media_Trends[[#This Row],[Likes]]+bbdd_Social_Media_Trends[[#This Row],[Shares]]+bbdd_Social_Media_Trends[[#This Row],[Comments]]</f>
        <v>451829</v>
      </c>
      <c r="M2645">
        <f>bbdd_Social_Media_Trends[[#This Row],[Interactions]]/bbdd_Social_Media_Trends[[#This Row],[Views]]</f>
        <v>0.1769884361658414</v>
      </c>
      <c r="N2645" s="1" t="s">
        <v>16</v>
      </c>
      <c r="O2645" s="4">
        <f t="shared" si="41"/>
        <v>0</v>
      </c>
    </row>
    <row r="2646" spans="1:15">
      <c r="A2646" s="1" t="s">
        <v>2686</v>
      </c>
      <c r="B2646" s="2">
        <v>44701</v>
      </c>
      <c r="C2646" s="13" t="str">
        <f>TEXT(bbdd_Social_Media_Trends[[#This Row],[Post_Date]],"aaaa-mm")</f>
        <v>2022-05</v>
      </c>
      <c r="D2646" s="1" t="s">
        <v>24</v>
      </c>
      <c r="E2646" s="1" t="s">
        <v>59</v>
      </c>
      <c r="F2646" s="1" t="s">
        <v>32</v>
      </c>
      <c r="G2646" s="1" t="s">
        <v>60</v>
      </c>
      <c r="H2646">
        <v>811936</v>
      </c>
      <c r="I2646">
        <v>44802</v>
      </c>
      <c r="J2646">
        <v>35448</v>
      </c>
      <c r="K2646">
        <v>32099</v>
      </c>
      <c r="L2646">
        <f>bbdd_Social_Media_Trends[[#This Row],[Likes]]+bbdd_Social_Media_Trends[[#This Row],[Shares]]+bbdd_Social_Media_Trends[[#This Row],[Comments]]</f>
        <v>112349</v>
      </c>
      <c r="M2646">
        <f>bbdd_Social_Media_Trends[[#This Row],[Interactions]]/bbdd_Social_Media_Trends[[#This Row],[Views]]</f>
        <v>0.13837174358570134</v>
      </c>
      <c r="N2646" s="1" t="s">
        <v>16</v>
      </c>
      <c r="O2646" s="4">
        <f t="shared" si="41"/>
        <v>0</v>
      </c>
    </row>
    <row r="2647" spans="1:15">
      <c r="A2647" s="1" t="s">
        <v>2687</v>
      </c>
      <c r="B2647" s="2">
        <v>44911</v>
      </c>
      <c r="C2647" s="13" t="str">
        <f>TEXT(bbdd_Social_Media_Trends[[#This Row],[Post_Date]],"aaaa-mm")</f>
        <v>2022-12</v>
      </c>
      <c r="D2647" s="1" t="s">
        <v>27</v>
      </c>
      <c r="E2647" s="1" t="s">
        <v>35</v>
      </c>
      <c r="F2647" s="1" t="s">
        <v>14</v>
      </c>
      <c r="G2647" s="1" t="s">
        <v>44</v>
      </c>
      <c r="H2647">
        <v>116734</v>
      </c>
      <c r="I2647">
        <v>384391</v>
      </c>
      <c r="J2647">
        <v>60921</v>
      </c>
      <c r="K2647">
        <v>39945</v>
      </c>
      <c r="L2647">
        <f>bbdd_Social_Media_Trends[[#This Row],[Likes]]+bbdd_Social_Media_Trends[[#This Row],[Shares]]+bbdd_Social_Media_Trends[[#This Row],[Comments]]</f>
        <v>485257</v>
      </c>
      <c r="M2647">
        <f>bbdd_Social_Media_Trends[[#This Row],[Interactions]]/bbdd_Social_Media_Trends[[#This Row],[Views]]</f>
        <v>4.1569465622697761</v>
      </c>
      <c r="N2647" s="1" t="s">
        <v>16</v>
      </c>
      <c r="O2647" s="4">
        <f t="shared" si="41"/>
        <v>0</v>
      </c>
    </row>
    <row r="2648" spans="1:15">
      <c r="A2648" s="1" t="s">
        <v>2688</v>
      </c>
      <c r="B2648" s="2">
        <v>45183</v>
      </c>
      <c r="C2648" s="13" t="str">
        <f>TEXT(bbdd_Social_Media_Trends[[#This Row],[Post_Date]],"aaaa-mm")</f>
        <v>2023-09</v>
      </c>
      <c r="D2648" s="1" t="s">
        <v>24</v>
      </c>
      <c r="E2648" s="1" t="s">
        <v>19</v>
      </c>
      <c r="F2648" s="1" t="s">
        <v>32</v>
      </c>
      <c r="G2648" s="1" t="s">
        <v>37</v>
      </c>
      <c r="H2648">
        <v>1819191</v>
      </c>
      <c r="I2648">
        <v>352415</v>
      </c>
      <c r="J2648">
        <v>83445</v>
      </c>
      <c r="K2648">
        <v>48547</v>
      </c>
      <c r="L2648">
        <f>bbdd_Social_Media_Trends[[#This Row],[Likes]]+bbdd_Social_Media_Trends[[#This Row],[Shares]]+bbdd_Social_Media_Trends[[#This Row],[Comments]]</f>
        <v>484407</v>
      </c>
      <c r="M2648">
        <f>bbdd_Social_Media_Trends[[#This Row],[Interactions]]/bbdd_Social_Media_Trends[[#This Row],[Views]]</f>
        <v>0.26627605347651784</v>
      </c>
      <c r="N2648" s="1" t="s">
        <v>16</v>
      </c>
      <c r="O2648" s="4">
        <f t="shared" si="41"/>
        <v>0</v>
      </c>
    </row>
    <row r="2649" spans="1:15">
      <c r="A2649" s="1" t="s">
        <v>2689</v>
      </c>
      <c r="B2649" s="2">
        <v>45071</v>
      </c>
      <c r="C2649" s="13" t="str">
        <f>TEXT(bbdd_Social_Media_Trends[[#This Row],[Post_Date]],"aaaa-mm")</f>
        <v>2023-05</v>
      </c>
      <c r="D2649" s="1" t="s">
        <v>27</v>
      </c>
      <c r="E2649" s="1" t="s">
        <v>13</v>
      </c>
      <c r="F2649" s="1" t="s">
        <v>32</v>
      </c>
      <c r="G2649" s="1" t="s">
        <v>60</v>
      </c>
      <c r="H2649">
        <v>8982</v>
      </c>
      <c r="I2649">
        <v>353646</v>
      </c>
      <c r="J2649">
        <v>77267</v>
      </c>
      <c r="K2649">
        <v>39542</v>
      </c>
      <c r="L2649">
        <f>bbdd_Social_Media_Trends[[#This Row],[Likes]]+bbdd_Social_Media_Trends[[#This Row],[Shares]]+bbdd_Social_Media_Trends[[#This Row],[Comments]]</f>
        <v>470455</v>
      </c>
      <c r="M2649">
        <f>bbdd_Social_Media_Trends[[#This Row],[Interactions]]/bbdd_Social_Media_Trends[[#This Row],[Views]]</f>
        <v>52.377532843464707</v>
      </c>
      <c r="N2649" s="1" t="s">
        <v>22</v>
      </c>
      <c r="O2649" s="4">
        <f t="shared" si="41"/>
        <v>0</v>
      </c>
    </row>
    <row r="2650" spans="1:15">
      <c r="A2650" s="1" t="s">
        <v>2690</v>
      </c>
      <c r="B2650" s="2">
        <v>45237</v>
      </c>
      <c r="C2650" s="13" t="str">
        <f>TEXT(bbdd_Social_Media_Trends[[#This Row],[Post_Date]],"aaaa-mm")</f>
        <v>2023-11</v>
      </c>
      <c r="D2650" s="1" t="s">
        <v>24</v>
      </c>
      <c r="E2650" s="1" t="s">
        <v>39</v>
      </c>
      <c r="F2650" s="1" t="s">
        <v>32</v>
      </c>
      <c r="G2650" s="1" t="s">
        <v>15</v>
      </c>
      <c r="H2650">
        <v>4286813</v>
      </c>
      <c r="I2650">
        <v>286139</v>
      </c>
      <c r="J2650">
        <v>99445</v>
      </c>
      <c r="K2650">
        <v>10512</v>
      </c>
      <c r="L2650">
        <f>bbdd_Social_Media_Trends[[#This Row],[Likes]]+bbdd_Social_Media_Trends[[#This Row],[Shares]]+bbdd_Social_Media_Trends[[#This Row],[Comments]]</f>
        <v>396096</v>
      </c>
      <c r="M2650">
        <f>bbdd_Social_Media_Trends[[#This Row],[Interactions]]/bbdd_Social_Media_Trends[[#This Row],[Views]]</f>
        <v>9.2398712050187404E-2</v>
      </c>
      <c r="N2650" s="1" t="s">
        <v>29</v>
      </c>
      <c r="O2650" s="4">
        <f t="shared" si="41"/>
        <v>0</v>
      </c>
    </row>
    <row r="2651" spans="1:15">
      <c r="A2651" s="1" t="s">
        <v>2691</v>
      </c>
      <c r="B2651" s="2">
        <v>45008</v>
      </c>
      <c r="C2651" s="13" t="str">
        <f>TEXT(bbdd_Social_Media_Trends[[#This Row],[Post_Date]],"aaaa-mm")</f>
        <v>2023-03</v>
      </c>
      <c r="D2651" s="1" t="s">
        <v>18</v>
      </c>
      <c r="E2651" s="1" t="s">
        <v>46</v>
      </c>
      <c r="F2651" s="1" t="s">
        <v>47</v>
      </c>
      <c r="G2651" s="1" t="s">
        <v>37</v>
      </c>
      <c r="H2651">
        <v>3073979</v>
      </c>
      <c r="I2651">
        <v>274163</v>
      </c>
      <c r="J2651">
        <v>78633</v>
      </c>
      <c r="K2651">
        <v>27860</v>
      </c>
      <c r="L2651">
        <f>bbdd_Social_Media_Trends[[#This Row],[Likes]]+bbdd_Social_Media_Trends[[#This Row],[Shares]]+bbdd_Social_Media_Trends[[#This Row],[Comments]]</f>
        <v>380656</v>
      </c>
      <c r="M2651">
        <f>bbdd_Social_Media_Trends[[#This Row],[Interactions]]/bbdd_Social_Media_Trends[[#This Row],[Views]]</f>
        <v>0.12383168525224147</v>
      </c>
      <c r="N2651" s="1" t="s">
        <v>29</v>
      </c>
      <c r="O2651" s="4">
        <f t="shared" si="41"/>
        <v>0</v>
      </c>
    </row>
    <row r="2652" spans="1:15">
      <c r="A2652" s="1" t="s">
        <v>2692</v>
      </c>
      <c r="B2652" s="2">
        <v>45186</v>
      </c>
      <c r="C2652" s="13" t="str">
        <f>TEXT(bbdd_Social_Media_Trends[[#This Row],[Post_Date]],"aaaa-mm")</f>
        <v>2023-09</v>
      </c>
      <c r="D2652" s="1" t="s">
        <v>12</v>
      </c>
      <c r="E2652" s="1" t="s">
        <v>52</v>
      </c>
      <c r="F2652" s="1" t="s">
        <v>14</v>
      </c>
      <c r="G2652" s="1" t="s">
        <v>37</v>
      </c>
      <c r="H2652">
        <v>2105915</v>
      </c>
      <c r="I2652">
        <v>206288</v>
      </c>
      <c r="J2652">
        <v>56382</v>
      </c>
      <c r="K2652">
        <v>33816</v>
      </c>
      <c r="L2652">
        <f>bbdd_Social_Media_Trends[[#This Row],[Likes]]+bbdd_Social_Media_Trends[[#This Row],[Shares]]+bbdd_Social_Media_Trends[[#This Row],[Comments]]</f>
        <v>296486</v>
      </c>
      <c r="M2652">
        <f>bbdd_Social_Media_Trends[[#This Row],[Interactions]]/bbdd_Social_Media_Trends[[#This Row],[Views]]</f>
        <v>0.14078725874501108</v>
      </c>
      <c r="N2652" s="1" t="s">
        <v>16</v>
      </c>
      <c r="O2652" s="4">
        <f t="shared" si="41"/>
        <v>0</v>
      </c>
    </row>
    <row r="2653" spans="1:15">
      <c r="A2653" s="1" t="s">
        <v>2693</v>
      </c>
      <c r="B2653" s="2">
        <v>44738</v>
      </c>
      <c r="C2653" s="13" t="str">
        <f>TEXT(bbdd_Social_Media_Trends[[#This Row],[Post_Date]],"aaaa-mm")</f>
        <v>2022-06</v>
      </c>
      <c r="D2653" s="1" t="s">
        <v>27</v>
      </c>
      <c r="E2653" s="1" t="s">
        <v>46</v>
      </c>
      <c r="F2653" s="1" t="s">
        <v>47</v>
      </c>
      <c r="G2653" s="1" t="s">
        <v>25</v>
      </c>
      <c r="H2653">
        <v>4421670</v>
      </c>
      <c r="I2653">
        <v>360176</v>
      </c>
      <c r="J2653">
        <v>29475</v>
      </c>
      <c r="K2653">
        <v>39282</v>
      </c>
      <c r="L2653">
        <f>bbdd_Social_Media_Trends[[#This Row],[Likes]]+bbdd_Social_Media_Trends[[#This Row],[Shares]]+bbdd_Social_Media_Trends[[#This Row],[Comments]]</f>
        <v>428933</v>
      </c>
      <c r="M2653">
        <f>bbdd_Social_Media_Trends[[#This Row],[Interactions]]/bbdd_Social_Media_Trends[[#This Row],[Views]]</f>
        <v>9.7007013187325145E-2</v>
      </c>
      <c r="N2653" s="1" t="s">
        <v>16</v>
      </c>
      <c r="O2653" s="4">
        <f t="shared" si="41"/>
        <v>0</v>
      </c>
    </row>
    <row r="2654" spans="1:15">
      <c r="A2654" s="1" t="s">
        <v>2694</v>
      </c>
      <c r="B2654" s="2">
        <v>45215</v>
      </c>
      <c r="C2654" s="13" t="str">
        <f>TEXT(bbdd_Social_Media_Trends[[#This Row],[Post_Date]],"aaaa-mm")</f>
        <v>2023-10</v>
      </c>
      <c r="D2654" s="1" t="s">
        <v>18</v>
      </c>
      <c r="E2654" s="1" t="s">
        <v>57</v>
      </c>
      <c r="F2654" s="1" t="s">
        <v>36</v>
      </c>
      <c r="G2654" s="1" t="s">
        <v>44</v>
      </c>
      <c r="H2654">
        <v>939952</v>
      </c>
      <c r="I2654">
        <v>64597</v>
      </c>
      <c r="J2654">
        <v>3267</v>
      </c>
      <c r="K2654">
        <v>48732</v>
      </c>
      <c r="L2654">
        <f>bbdd_Social_Media_Trends[[#This Row],[Likes]]+bbdd_Social_Media_Trends[[#This Row],[Shares]]+bbdd_Social_Media_Trends[[#This Row],[Comments]]</f>
        <v>116596</v>
      </c>
      <c r="M2654">
        <f>bbdd_Social_Media_Trends[[#This Row],[Interactions]]/bbdd_Social_Media_Trends[[#This Row],[Views]]</f>
        <v>0.12404463206631829</v>
      </c>
      <c r="N2654" s="1" t="s">
        <v>29</v>
      </c>
      <c r="O2654" s="4">
        <f t="shared" si="41"/>
        <v>0</v>
      </c>
    </row>
    <row r="2655" spans="1:15">
      <c r="A2655" s="1" t="s">
        <v>2695</v>
      </c>
      <c r="B2655" s="2">
        <v>44966</v>
      </c>
      <c r="C2655" s="13" t="str">
        <f>TEXT(bbdd_Social_Media_Trends[[#This Row],[Post_Date]],"aaaa-mm")</f>
        <v>2023-02</v>
      </c>
      <c r="D2655" s="1" t="s">
        <v>18</v>
      </c>
      <c r="E2655" s="1" t="s">
        <v>39</v>
      </c>
      <c r="F2655" s="1" t="s">
        <v>20</v>
      </c>
      <c r="G2655" s="1" t="s">
        <v>25</v>
      </c>
      <c r="H2655">
        <v>3697216</v>
      </c>
      <c r="I2655">
        <v>209784</v>
      </c>
      <c r="J2655">
        <v>41633</v>
      </c>
      <c r="K2655">
        <v>19831</v>
      </c>
      <c r="L2655">
        <f>bbdd_Social_Media_Trends[[#This Row],[Likes]]+bbdd_Social_Media_Trends[[#This Row],[Shares]]+bbdd_Social_Media_Trends[[#This Row],[Comments]]</f>
        <v>271248</v>
      </c>
      <c r="M2655">
        <f>bbdd_Social_Media_Trends[[#This Row],[Interactions]]/bbdd_Social_Media_Trends[[#This Row],[Views]]</f>
        <v>7.3365472831449396E-2</v>
      </c>
      <c r="N2655" s="1" t="s">
        <v>22</v>
      </c>
      <c r="O2655" s="4">
        <f t="shared" si="41"/>
        <v>0</v>
      </c>
    </row>
    <row r="2656" spans="1:15">
      <c r="A2656" s="1" t="s">
        <v>2696</v>
      </c>
      <c r="B2656" s="2">
        <v>44593</v>
      </c>
      <c r="C2656" s="13" t="str">
        <f>TEXT(bbdd_Social_Media_Trends[[#This Row],[Post_Date]],"aaaa-mm")</f>
        <v>2022-02</v>
      </c>
      <c r="D2656" s="1" t="s">
        <v>18</v>
      </c>
      <c r="E2656" s="1" t="s">
        <v>13</v>
      </c>
      <c r="F2656" s="1" t="s">
        <v>41</v>
      </c>
      <c r="G2656" s="1" t="s">
        <v>37</v>
      </c>
      <c r="H2656">
        <v>3339645</v>
      </c>
      <c r="I2656">
        <v>423737</v>
      </c>
      <c r="J2656">
        <v>51231</v>
      </c>
      <c r="K2656">
        <v>19571</v>
      </c>
      <c r="L2656">
        <f>bbdd_Social_Media_Trends[[#This Row],[Likes]]+bbdd_Social_Media_Trends[[#This Row],[Shares]]+bbdd_Social_Media_Trends[[#This Row],[Comments]]</f>
        <v>494539</v>
      </c>
      <c r="M2656">
        <f>bbdd_Social_Media_Trends[[#This Row],[Interactions]]/bbdd_Social_Media_Trends[[#This Row],[Views]]</f>
        <v>0.14808130804322017</v>
      </c>
      <c r="N2656" s="1" t="s">
        <v>29</v>
      </c>
      <c r="O2656" s="4">
        <f t="shared" si="41"/>
        <v>0</v>
      </c>
    </row>
    <row r="2657" spans="1:15">
      <c r="A2657" s="1" t="s">
        <v>2697</v>
      </c>
      <c r="B2657" s="2">
        <v>45194</v>
      </c>
      <c r="C2657" s="13" t="str">
        <f>TEXT(bbdd_Social_Media_Trends[[#This Row],[Post_Date]],"aaaa-mm")</f>
        <v>2023-09</v>
      </c>
      <c r="D2657" s="1" t="s">
        <v>24</v>
      </c>
      <c r="E2657" s="1" t="s">
        <v>39</v>
      </c>
      <c r="F2657" s="1" t="s">
        <v>36</v>
      </c>
      <c r="G2657" s="1" t="s">
        <v>25</v>
      </c>
      <c r="H2657">
        <v>764438</v>
      </c>
      <c r="I2657">
        <v>337969</v>
      </c>
      <c r="J2657">
        <v>65215</v>
      </c>
      <c r="K2657">
        <v>38876</v>
      </c>
      <c r="L2657">
        <f>bbdd_Social_Media_Trends[[#This Row],[Likes]]+bbdd_Social_Media_Trends[[#This Row],[Shares]]+bbdd_Social_Media_Trends[[#This Row],[Comments]]</f>
        <v>442060</v>
      </c>
      <c r="M2657">
        <f>bbdd_Social_Media_Trends[[#This Row],[Interactions]]/bbdd_Social_Media_Trends[[#This Row],[Views]]</f>
        <v>0.5782810378343306</v>
      </c>
      <c r="N2657" s="1" t="s">
        <v>29</v>
      </c>
      <c r="O2657" s="4">
        <f t="shared" si="41"/>
        <v>0</v>
      </c>
    </row>
    <row r="2658" spans="1:15">
      <c r="A2658" s="1" t="s">
        <v>2698</v>
      </c>
      <c r="B2658" s="2">
        <v>44838</v>
      </c>
      <c r="C2658" s="13" t="str">
        <f>TEXT(bbdd_Social_Media_Trends[[#This Row],[Post_Date]],"aaaa-mm")</f>
        <v>2022-10</v>
      </c>
      <c r="D2658" s="1" t="s">
        <v>18</v>
      </c>
      <c r="E2658" s="1" t="s">
        <v>19</v>
      </c>
      <c r="F2658" s="1" t="s">
        <v>36</v>
      </c>
      <c r="G2658" s="1" t="s">
        <v>21</v>
      </c>
      <c r="H2658">
        <v>921280</v>
      </c>
      <c r="I2658">
        <v>387296</v>
      </c>
      <c r="J2658">
        <v>3602</v>
      </c>
      <c r="K2658">
        <v>17054</v>
      </c>
      <c r="L2658">
        <f>bbdd_Social_Media_Trends[[#This Row],[Likes]]+bbdd_Social_Media_Trends[[#This Row],[Shares]]+bbdd_Social_Media_Trends[[#This Row],[Comments]]</f>
        <v>407952</v>
      </c>
      <c r="M2658">
        <f>bbdd_Social_Media_Trends[[#This Row],[Interactions]]/bbdd_Social_Media_Trends[[#This Row],[Views]]</f>
        <v>0.44281000347342825</v>
      </c>
      <c r="N2658" s="1" t="s">
        <v>29</v>
      </c>
      <c r="O2658" s="4">
        <f t="shared" si="41"/>
        <v>0</v>
      </c>
    </row>
    <row r="2659" spans="1:15">
      <c r="A2659" s="1" t="s">
        <v>2699</v>
      </c>
      <c r="B2659" s="2">
        <v>44791</v>
      </c>
      <c r="C2659" s="13" t="str">
        <f>TEXT(bbdd_Social_Media_Trends[[#This Row],[Post_Date]],"aaaa-mm")</f>
        <v>2022-08</v>
      </c>
      <c r="D2659" s="1" t="s">
        <v>12</v>
      </c>
      <c r="E2659" s="1" t="s">
        <v>57</v>
      </c>
      <c r="F2659" s="1" t="s">
        <v>14</v>
      </c>
      <c r="G2659" s="1" t="s">
        <v>50</v>
      </c>
      <c r="H2659">
        <v>2250089</v>
      </c>
      <c r="I2659">
        <v>115248</v>
      </c>
      <c r="J2659">
        <v>20570</v>
      </c>
      <c r="K2659">
        <v>36323</v>
      </c>
      <c r="L2659">
        <f>bbdd_Social_Media_Trends[[#This Row],[Likes]]+bbdd_Social_Media_Trends[[#This Row],[Shares]]+bbdd_Social_Media_Trends[[#This Row],[Comments]]</f>
        <v>172141</v>
      </c>
      <c r="M2659">
        <f>bbdd_Social_Media_Trends[[#This Row],[Interactions]]/bbdd_Social_Media_Trends[[#This Row],[Views]]</f>
        <v>7.6504084949528664E-2</v>
      </c>
      <c r="N2659" s="1" t="s">
        <v>22</v>
      </c>
      <c r="O2659" s="4">
        <f t="shared" si="41"/>
        <v>0</v>
      </c>
    </row>
    <row r="2660" spans="1:15">
      <c r="A2660" s="1" t="s">
        <v>2700</v>
      </c>
      <c r="B2660" s="2">
        <v>44848</v>
      </c>
      <c r="C2660" s="13" t="str">
        <f>TEXT(bbdd_Social_Media_Trends[[#This Row],[Post_Date]],"aaaa-mm")</f>
        <v>2022-10</v>
      </c>
      <c r="D2660" s="1" t="s">
        <v>24</v>
      </c>
      <c r="E2660" s="1" t="s">
        <v>49</v>
      </c>
      <c r="F2660" s="1" t="s">
        <v>36</v>
      </c>
      <c r="G2660" s="1" t="s">
        <v>21</v>
      </c>
      <c r="H2660">
        <v>2705979</v>
      </c>
      <c r="I2660">
        <v>443040</v>
      </c>
      <c r="J2660">
        <v>73168</v>
      </c>
      <c r="K2660">
        <v>26742</v>
      </c>
      <c r="L2660">
        <f>bbdd_Social_Media_Trends[[#This Row],[Likes]]+bbdd_Social_Media_Trends[[#This Row],[Shares]]+bbdd_Social_Media_Trends[[#This Row],[Comments]]</f>
        <v>542950</v>
      </c>
      <c r="M2660">
        <f>bbdd_Social_Media_Trends[[#This Row],[Interactions]]/bbdd_Social_Media_Trends[[#This Row],[Views]]</f>
        <v>0.20064826814990064</v>
      </c>
      <c r="N2660" s="1" t="s">
        <v>16</v>
      </c>
      <c r="O2660" s="4">
        <f t="shared" si="41"/>
        <v>0</v>
      </c>
    </row>
    <row r="2661" spans="1:15">
      <c r="A2661" s="1" t="s">
        <v>2701</v>
      </c>
      <c r="B2661" s="2">
        <v>44578</v>
      </c>
      <c r="C2661" s="13" t="str">
        <f>TEXT(bbdd_Social_Media_Trends[[#This Row],[Post_Date]],"aaaa-mm")</f>
        <v>2022-01</v>
      </c>
      <c r="D2661" s="1" t="s">
        <v>12</v>
      </c>
      <c r="E2661" s="1" t="s">
        <v>35</v>
      </c>
      <c r="F2661" s="1" t="s">
        <v>14</v>
      </c>
      <c r="G2661" s="1" t="s">
        <v>15</v>
      </c>
      <c r="H2661">
        <v>472157</v>
      </c>
      <c r="I2661">
        <v>347400</v>
      </c>
      <c r="J2661">
        <v>81972</v>
      </c>
      <c r="K2661">
        <v>908</v>
      </c>
      <c r="L2661">
        <f>bbdd_Social_Media_Trends[[#This Row],[Likes]]+bbdd_Social_Media_Trends[[#This Row],[Shares]]+bbdd_Social_Media_Trends[[#This Row],[Comments]]</f>
        <v>430280</v>
      </c>
      <c r="M2661">
        <f>bbdd_Social_Media_Trends[[#This Row],[Interactions]]/bbdd_Social_Media_Trends[[#This Row],[Views]]</f>
        <v>0.91130704405526131</v>
      </c>
      <c r="N2661" s="1" t="s">
        <v>22</v>
      </c>
      <c r="O2661" s="4">
        <f t="shared" si="41"/>
        <v>0</v>
      </c>
    </row>
    <row r="2662" spans="1:15">
      <c r="A2662" s="1" t="s">
        <v>2702</v>
      </c>
      <c r="B2662" s="2">
        <v>45168</v>
      </c>
      <c r="C2662" s="13" t="str">
        <f>TEXT(bbdd_Social_Media_Trends[[#This Row],[Post_Date]],"aaaa-mm")</f>
        <v>2023-08</v>
      </c>
      <c r="D2662" s="1" t="s">
        <v>12</v>
      </c>
      <c r="E2662" s="1" t="s">
        <v>57</v>
      </c>
      <c r="F2662" s="1" t="s">
        <v>32</v>
      </c>
      <c r="G2662" s="1" t="s">
        <v>60</v>
      </c>
      <c r="H2662">
        <v>164014</v>
      </c>
      <c r="I2662">
        <v>242962</v>
      </c>
      <c r="J2662">
        <v>69777</v>
      </c>
      <c r="K2662">
        <v>28769</v>
      </c>
      <c r="L2662">
        <f>bbdd_Social_Media_Trends[[#This Row],[Likes]]+bbdd_Social_Media_Trends[[#This Row],[Shares]]+bbdd_Social_Media_Trends[[#This Row],[Comments]]</f>
        <v>341508</v>
      </c>
      <c r="M2662">
        <f>bbdd_Social_Media_Trends[[#This Row],[Interactions]]/bbdd_Social_Media_Trends[[#This Row],[Views]]</f>
        <v>2.0821881058933993</v>
      </c>
      <c r="N2662" s="1" t="s">
        <v>29</v>
      </c>
      <c r="O2662" s="4">
        <f t="shared" si="41"/>
        <v>0</v>
      </c>
    </row>
    <row r="2663" spans="1:15">
      <c r="A2663" s="1" t="s">
        <v>2703</v>
      </c>
      <c r="B2663" s="2">
        <v>45199</v>
      </c>
      <c r="C2663" s="13" t="str">
        <f>TEXT(bbdd_Social_Media_Trends[[#This Row],[Post_Date]],"aaaa-mm")</f>
        <v>2023-09</v>
      </c>
      <c r="D2663" s="1" t="s">
        <v>24</v>
      </c>
      <c r="E2663" s="1" t="s">
        <v>35</v>
      </c>
      <c r="F2663" s="1" t="s">
        <v>36</v>
      </c>
      <c r="G2663" s="1" t="s">
        <v>44</v>
      </c>
      <c r="H2663">
        <v>2458815</v>
      </c>
      <c r="I2663">
        <v>13248</v>
      </c>
      <c r="J2663">
        <v>84534</v>
      </c>
      <c r="K2663">
        <v>32533</v>
      </c>
      <c r="L2663">
        <f>bbdd_Social_Media_Trends[[#This Row],[Likes]]+bbdd_Social_Media_Trends[[#This Row],[Shares]]+bbdd_Social_Media_Trends[[#This Row],[Comments]]</f>
        <v>130315</v>
      </c>
      <c r="M2663">
        <f>bbdd_Social_Media_Trends[[#This Row],[Interactions]]/bbdd_Social_Media_Trends[[#This Row],[Views]]</f>
        <v>5.2999107293554011E-2</v>
      </c>
      <c r="N2663" s="1" t="s">
        <v>29</v>
      </c>
      <c r="O2663" s="4">
        <f t="shared" si="41"/>
        <v>0</v>
      </c>
    </row>
    <row r="2664" spans="1:15">
      <c r="A2664" s="1" t="s">
        <v>2704</v>
      </c>
      <c r="B2664" s="2">
        <v>45151</v>
      </c>
      <c r="C2664" s="13" t="str">
        <f>TEXT(bbdd_Social_Media_Trends[[#This Row],[Post_Date]],"aaaa-mm")</f>
        <v>2023-08</v>
      </c>
      <c r="D2664" s="1" t="s">
        <v>18</v>
      </c>
      <c r="E2664" s="1" t="s">
        <v>39</v>
      </c>
      <c r="F2664" s="1" t="s">
        <v>47</v>
      </c>
      <c r="G2664" s="1" t="s">
        <v>44</v>
      </c>
      <c r="H2664">
        <v>2513698</v>
      </c>
      <c r="I2664">
        <v>158723</v>
      </c>
      <c r="J2664">
        <v>61512</v>
      </c>
      <c r="K2664">
        <v>17584</v>
      </c>
      <c r="L2664">
        <f>bbdd_Social_Media_Trends[[#This Row],[Likes]]+bbdd_Social_Media_Trends[[#This Row],[Shares]]+bbdd_Social_Media_Trends[[#This Row],[Comments]]</f>
        <v>237819</v>
      </c>
      <c r="M2664">
        <f>bbdd_Social_Media_Trends[[#This Row],[Interactions]]/bbdd_Social_Media_Trends[[#This Row],[Views]]</f>
        <v>9.4609217177242452E-2</v>
      </c>
      <c r="N2664" s="1" t="s">
        <v>29</v>
      </c>
      <c r="O2664" s="4">
        <f t="shared" si="41"/>
        <v>0</v>
      </c>
    </row>
    <row r="2665" spans="1:15">
      <c r="A2665" s="1" t="s">
        <v>2705</v>
      </c>
      <c r="B2665" s="2">
        <v>44595</v>
      </c>
      <c r="C2665" s="13" t="str">
        <f>TEXT(bbdd_Social_Media_Trends[[#This Row],[Post_Date]],"aaaa-mm")</f>
        <v>2022-02</v>
      </c>
      <c r="D2665" s="1" t="s">
        <v>27</v>
      </c>
      <c r="E2665" s="1" t="s">
        <v>52</v>
      </c>
      <c r="F2665" s="1" t="s">
        <v>47</v>
      </c>
      <c r="G2665" s="1" t="s">
        <v>28</v>
      </c>
      <c r="H2665">
        <v>1966190</v>
      </c>
      <c r="I2665">
        <v>364036</v>
      </c>
      <c r="J2665">
        <v>10977</v>
      </c>
      <c r="K2665">
        <v>10251</v>
      </c>
      <c r="L2665">
        <f>bbdd_Social_Media_Trends[[#This Row],[Likes]]+bbdd_Social_Media_Trends[[#This Row],[Shares]]+bbdd_Social_Media_Trends[[#This Row],[Comments]]</f>
        <v>385264</v>
      </c>
      <c r="M2665">
        <f>bbdd_Social_Media_Trends[[#This Row],[Interactions]]/bbdd_Social_Media_Trends[[#This Row],[Views]]</f>
        <v>0.19594444077123777</v>
      </c>
      <c r="N2665" s="1" t="s">
        <v>29</v>
      </c>
      <c r="O2665" s="4">
        <f t="shared" si="41"/>
        <v>0</v>
      </c>
    </row>
    <row r="2666" spans="1:15">
      <c r="A2666" s="1" t="s">
        <v>2706</v>
      </c>
      <c r="B2666" s="2">
        <v>45081</v>
      </c>
      <c r="C2666" s="13" t="str">
        <f>TEXT(bbdd_Social_Media_Trends[[#This Row],[Post_Date]],"aaaa-mm")</f>
        <v>2023-06</v>
      </c>
      <c r="D2666" s="1" t="s">
        <v>12</v>
      </c>
      <c r="E2666" s="1" t="s">
        <v>49</v>
      </c>
      <c r="F2666" s="1" t="s">
        <v>41</v>
      </c>
      <c r="G2666" s="1" t="s">
        <v>44</v>
      </c>
      <c r="H2666">
        <v>1881796</v>
      </c>
      <c r="I2666">
        <v>29670</v>
      </c>
      <c r="J2666">
        <v>80020</v>
      </c>
      <c r="K2666">
        <v>1132</v>
      </c>
      <c r="L2666">
        <f>bbdd_Social_Media_Trends[[#This Row],[Likes]]+bbdd_Social_Media_Trends[[#This Row],[Shares]]+bbdd_Social_Media_Trends[[#This Row],[Comments]]</f>
        <v>110822</v>
      </c>
      <c r="M2666">
        <f>bbdd_Social_Media_Trends[[#This Row],[Interactions]]/bbdd_Social_Media_Trends[[#This Row],[Views]]</f>
        <v>5.8891612055716983E-2</v>
      </c>
      <c r="N2666" s="1" t="s">
        <v>22</v>
      </c>
      <c r="O2666" s="4">
        <f t="shared" si="41"/>
        <v>0</v>
      </c>
    </row>
    <row r="2667" spans="1:15">
      <c r="A2667" s="1" t="s">
        <v>2707</v>
      </c>
      <c r="B2667" s="2">
        <v>44585</v>
      </c>
      <c r="C2667" s="13" t="str">
        <f>TEXT(bbdd_Social_Media_Trends[[#This Row],[Post_Date]],"aaaa-mm")</f>
        <v>2022-01</v>
      </c>
      <c r="D2667" s="1" t="s">
        <v>18</v>
      </c>
      <c r="E2667" s="1" t="s">
        <v>35</v>
      </c>
      <c r="F2667" s="1" t="s">
        <v>20</v>
      </c>
      <c r="G2667" s="1" t="s">
        <v>21</v>
      </c>
      <c r="H2667">
        <v>1691423</v>
      </c>
      <c r="I2667">
        <v>152626</v>
      </c>
      <c r="J2667">
        <v>11980</v>
      </c>
      <c r="K2667">
        <v>49620</v>
      </c>
      <c r="L2667">
        <f>bbdd_Social_Media_Trends[[#This Row],[Likes]]+bbdd_Social_Media_Trends[[#This Row],[Shares]]+bbdd_Social_Media_Trends[[#This Row],[Comments]]</f>
        <v>214226</v>
      </c>
      <c r="M2667">
        <f>bbdd_Social_Media_Trends[[#This Row],[Interactions]]/bbdd_Social_Media_Trends[[#This Row],[Views]]</f>
        <v>0.12665430232413771</v>
      </c>
      <c r="N2667" s="1" t="s">
        <v>22</v>
      </c>
      <c r="O2667" s="4">
        <f t="shared" si="41"/>
        <v>0</v>
      </c>
    </row>
    <row r="2668" spans="1:15">
      <c r="A2668" s="1" t="s">
        <v>2708</v>
      </c>
      <c r="B2668" s="2">
        <v>45055</v>
      </c>
      <c r="C2668" s="13" t="str">
        <f>TEXT(bbdd_Social_Media_Trends[[#This Row],[Post_Date]],"aaaa-mm")</f>
        <v>2023-05</v>
      </c>
      <c r="D2668" s="1" t="s">
        <v>12</v>
      </c>
      <c r="E2668" s="1" t="s">
        <v>52</v>
      </c>
      <c r="F2668" s="1" t="s">
        <v>20</v>
      </c>
      <c r="G2668" s="1" t="s">
        <v>28</v>
      </c>
      <c r="H2668">
        <v>202888</v>
      </c>
      <c r="I2668">
        <v>369105</v>
      </c>
      <c r="J2668">
        <v>67944</v>
      </c>
      <c r="K2668">
        <v>49302</v>
      </c>
      <c r="L2668">
        <f>bbdd_Social_Media_Trends[[#This Row],[Likes]]+bbdd_Social_Media_Trends[[#This Row],[Shares]]+bbdd_Social_Media_Trends[[#This Row],[Comments]]</f>
        <v>486351</v>
      </c>
      <c r="M2668">
        <f>bbdd_Social_Media_Trends[[#This Row],[Interactions]]/bbdd_Social_Media_Trends[[#This Row],[Views]]</f>
        <v>2.3971402941524387</v>
      </c>
      <c r="N2668" s="1" t="s">
        <v>29</v>
      </c>
      <c r="O2668" s="4">
        <f t="shared" si="41"/>
        <v>0</v>
      </c>
    </row>
    <row r="2669" spans="1:15">
      <c r="A2669" s="1" t="s">
        <v>2709</v>
      </c>
      <c r="B2669" s="2">
        <v>44806</v>
      </c>
      <c r="C2669" s="13" t="str">
        <f>TEXT(bbdd_Social_Media_Trends[[#This Row],[Post_Date]],"aaaa-mm")</f>
        <v>2022-09</v>
      </c>
      <c r="D2669" s="1" t="s">
        <v>24</v>
      </c>
      <c r="E2669" s="1" t="s">
        <v>57</v>
      </c>
      <c r="F2669" s="1" t="s">
        <v>47</v>
      </c>
      <c r="G2669" s="1" t="s">
        <v>28</v>
      </c>
      <c r="H2669">
        <v>1495014</v>
      </c>
      <c r="I2669">
        <v>457417</v>
      </c>
      <c r="J2669">
        <v>92142</v>
      </c>
      <c r="K2669">
        <v>3572</v>
      </c>
      <c r="L2669">
        <f>bbdd_Social_Media_Trends[[#This Row],[Likes]]+bbdd_Social_Media_Trends[[#This Row],[Shares]]+bbdd_Social_Media_Trends[[#This Row],[Comments]]</f>
        <v>553131</v>
      </c>
      <c r="M2669">
        <f>bbdd_Social_Media_Trends[[#This Row],[Interactions]]/bbdd_Social_Media_Trends[[#This Row],[Views]]</f>
        <v>0.36998382623841647</v>
      </c>
      <c r="N2669" s="1" t="s">
        <v>16</v>
      </c>
      <c r="O2669" s="4">
        <f t="shared" si="41"/>
        <v>0</v>
      </c>
    </row>
    <row r="2670" spans="1:15">
      <c r="A2670" s="1" t="s">
        <v>2710</v>
      </c>
      <c r="B2670" s="2">
        <v>44631</v>
      </c>
      <c r="C2670" s="13" t="str">
        <f>TEXT(bbdd_Social_Media_Trends[[#This Row],[Post_Date]],"aaaa-mm")</f>
        <v>2022-03</v>
      </c>
      <c r="D2670" s="1" t="s">
        <v>24</v>
      </c>
      <c r="E2670" s="1" t="s">
        <v>19</v>
      </c>
      <c r="F2670" s="1" t="s">
        <v>41</v>
      </c>
      <c r="G2670" s="1" t="s">
        <v>28</v>
      </c>
      <c r="H2670">
        <v>503484</v>
      </c>
      <c r="I2670">
        <v>324674</v>
      </c>
      <c r="J2670">
        <v>53727</v>
      </c>
      <c r="K2670">
        <v>34736</v>
      </c>
      <c r="L2670">
        <f>bbdd_Social_Media_Trends[[#This Row],[Likes]]+bbdd_Social_Media_Trends[[#This Row],[Shares]]+bbdd_Social_Media_Trends[[#This Row],[Comments]]</f>
        <v>413137</v>
      </c>
      <c r="M2670">
        <f>bbdd_Social_Media_Trends[[#This Row],[Interactions]]/bbdd_Social_Media_Trends[[#This Row],[Views]]</f>
        <v>0.82055636326079873</v>
      </c>
      <c r="N2670" s="1" t="s">
        <v>16</v>
      </c>
      <c r="O2670" s="4">
        <f t="shared" si="41"/>
        <v>0</v>
      </c>
    </row>
    <row r="2671" spans="1:15">
      <c r="A2671" s="1" t="s">
        <v>2711</v>
      </c>
      <c r="B2671" s="2">
        <v>45150</v>
      </c>
      <c r="C2671" s="13" t="str">
        <f>TEXT(bbdd_Social_Media_Trends[[#This Row],[Post_Date]],"aaaa-mm")</f>
        <v>2023-08</v>
      </c>
      <c r="D2671" s="1" t="s">
        <v>27</v>
      </c>
      <c r="E2671" s="1" t="s">
        <v>31</v>
      </c>
      <c r="F2671" s="1" t="s">
        <v>41</v>
      </c>
      <c r="G2671" s="1" t="s">
        <v>44</v>
      </c>
      <c r="H2671">
        <v>1765030</v>
      </c>
      <c r="I2671">
        <v>374462</v>
      </c>
      <c r="J2671">
        <v>98165</v>
      </c>
      <c r="K2671">
        <v>42776</v>
      </c>
      <c r="L2671">
        <f>bbdd_Social_Media_Trends[[#This Row],[Likes]]+bbdd_Social_Media_Trends[[#This Row],[Shares]]+bbdd_Social_Media_Trends[[#This Row],[Comments]]</f>
        <v>515403</v>
      </c>
      <c r="M2671">
        <f>bbdd_Social_Media_Trends[[#This Row],[Interactions]]/bbdd_Social_Media_Trends[[#This Row],[Views]]</f>
        <v>0.29200806785153793</v>
      </c>
      <c r="N2671" s="1" t="s">
        <v>29</v>
      </c>
      <c r="O2671" s="4">
        <f t="shared" si="41"/>
        <v>0</v>
      </c>
    </row>
    <row r="2672" spans="1:15">
      <c r="A2672" s="1" t="s">
        <v>2712</v>
      </c>
      <c r="B2672" s="2">
        <v>44942</v>
      </c>
      <c r="C2672" s="13" t="str">
        <f>TEXT(bbdd_Social_Media_Trends[[#This Row],[Post_Date]],"aaaa-mm")</f>
        <v>2023-01</v>
      </c>
      <c r="D2672" s="1" t="s">
        <v>24</v>
      </c>
      <c r="E2672" s="1" t="s">
        <v>59</v>
      </c>
      <c r="F2672" s="1" t="s">
        <v>41</v>
      </c>
      <c r="G2672" s="1" t="s">
        <v>60</v>
      </c>
      <c r="H2672">
        <v>1044593</v>
      </c>
      <c r="I2672">
        <v>44066</v>
      </c>
      <c r="J2672">
        <v>31707</v>
      </c>
      <c r="K2672">
        <v>10987</v>
      </c>
      <c r="L2672">
        <f>bbdd_Social_Media_Trends[[#This Row],[Likes]]+bbdd_Social_Media_Trends[[#This Row],[Shares]]+bbdd_Social_Media_Trends[[#This Row],[Comments]]</f>
        <v>86760</v>
      </c>
      <c r="M2672">
        <f>bbdd_Social_Media_Trends[[#This Row],[Interactions]]/bbdd_Social_Media_Trends[[#This Row],[Views]]</f>
        <v>8.3056271677102944E-2</v>
      </c>
      <c r="N2672" s="1" t="s">
        <v>16</v>
      </c>
      <c r="O2672" s="4">
        <f t="shared" si="41"/>
        <v>0</v>
      </c>
    </row>
    <row r="2673" spans="1:15">
      <c r="A2673" s="1" t="s">
        <v>2713</v>
      </c>
      <c r="B2673" s="2">
        <v>45166</v>
      </c>
      <c r="C2673" s="13" t="str">
        <f>TEXT(bbdd_Social_Media_Trends[[#This Row],[Post_Date]],"aaaa-mm")</f>
        <v>2023-08</v>
      </c>
      <c r="D2673" s="1" t="s">
        <v>18</v>
      </c>
      <c r="E2673" s="1" t="s">
        <v>52</v>
      </c>
      <c r="F2673" s="1" t="s">
        <v>20</v>
      </c>
      <c r="G2673" s="1" t="s">
        <v>50</v>
      </c>
      <c r="H2673">
        <v>3583230</v>
      </c>
      <c r="I2673">
        <v>21976</v>
      </c>
      <c r="J2673">
        <v>19513</v>
      </c>
      <c r="K2673">
        <v>33330</v>
      </c>
      <c r="L2673">
        <f>bbdd_Social_Media_Trends[[#This Row],[Likes]]+bbdd_Social_Media_Trends[[#This Row],[Shares]]+bbdd_Social_Media_Trends[[#This Row],[Comments]]</f>
        <v>74819</v>
      </c>
      <c r="M2673">
        <f>bbdd_Social_Media_Trends[[#This Row],[Interactions]]/bbdd_Social_Media_Trends[[#This Row],[Views]]</f>
        <v>2.0880323060478954E-2</v>
      </c>
      <c r="N2673" s="1" t="s">
        <v>29</v>
      </c>
      <c r="O2673" s="4">
        <f t="shared" si="41"/>
        <v>0</v>
      </c>
    </row>
    <row r="2674" spans="1:15">
      <c r="A2674" s="1" t="s">
        <v>2714</v>
      </c>
      <c r="B2674" s="2">
        <v>44836</v>
      </c>
      <c r="C2674" s="13" t="str">
        <f>TEXT(bbdd_Social_Media_Trends[[#This Row],[Post_Date]],"aaaa-mm")</f>
        <v>2022-10</v>
      </c>
      <c r="D2674" s="1" t="s">
        <v>27</v>
      </c>
      <c r="E2674" s="1" t="s">
        <v>31</v>
      </c>
      <c r="F2674" s="1" t="s">
        <v>41</v>
      </c>
      <c r="G2674" s="1" t="s">
        <v>21</v>
      </c>
      <c r="H2674">
        <v>2586294</v>
      </c>
      <c r="I2674">
        <v>43890</v>
      </c>
      <c r="J2674">
        <v>99333</v>
      </c>
      <c r="K2674">
        <v>48975</v>
      </c>
      <c r="L2674">
        <f>bbdd_Social_Media_Trends[[#This Row],[Likes]]+bbdd_Social_Media_Trends[[#This Row],[Shares]]+bbdd_Social_Media_Trends[[#This Row],[Comments]]</f>
        <v>192198</v>
      </c>
      <c r="M2674">
        <f>bbdd_Social_Media_Trends[[#This Row],[Interactions]]/bbdd_Social_Media_Trends[[#This Row],[Views]]</f>
        <v>7.4314057102556785E-2</v>
      </c>
      <c r="N2674" s="1" t="s">
        <v>16</v>
      </c>
      <c r="O2674" s="4">
        <f t="shared" si="41"/>
        <v>0</v>
      </c>
    </row>
    <row r="2675" spans="1:15">
      <c r="A2675" s="1" t="s">
        <v>2715</v>
      </c>
      <c r="B2675" s="2">
        <v>45244</v>
      </c>
      <c r="C2675" s="13" t="str">
        <f>TEXT(bbdd_Social_Media_Trends[[#This Row],[Post_Date]],"aaaa-mm")</f>
        <v>2023-11</v>
      </c>
      <c r="D2675" s="1" t="s">
        <v>12</v>
      </c>
      <c r="E2675" s="1" t="s">
        <v>35</v>
      </c>
      <c r="F2675" s="1" t="s">
        <v>20</v>
      </c>
      <c r="G2675" s="1" t="s">
        <v>28</v>
      </c>
      <c r="H2675">
        <v>3835467</v>
      </c>
      <c r="I2675">
        <v>139347</v>
      </c>
      <c r="J2675">
        <v>80196</v>
      </c>
      <c r="K2675">
        <v>18716</v>
      </c>
      <c r="L2675">
        <f>bbdd_Social_Media_Trends[[#This Row],[Likes]]+bbdd_Social_Media_Trends[[#This Row],[Shares]]+bbdd_Social_Media_Trends[[#This Row],[Comments]]</f>
        <v>238259</v>
      </c>
      <c r="M2675">
        <f>bbdd_Social_Media_Trends[[#This Row],[Interactions]]/bbdd_Social_Media_Trends[[#This Row],[Views]]</f>
        <v>6.2119945237437843E-2</v>
      </c>
      <c r="N2675" s="1" t="s">
        <v>29</v>
      </c>
      <c r="O2675" s="4">
        <f t="shared" si="41"/>
        <v>0</v>
      </c>
    </row>
    <row r="2676" spans="1:15">
      <c r="A2676" s="1" t="s">
        <v>2716</v>
      </c>
      <c r="B2676" s="2">
        <v>44794</v>
      </c>
      <c r="C2676" s="13" t="str">
        <f>TEXT(bbdd_Social_Media_Trends[[#This Row],[Post_Date]],"aaaa-mm")</f>
        <v>2022-08</v>
      </c>
      <c r="D2676" s="1" t="s">
        <v>18</v>
      </c>
      <c r="E2676" s="1" t="s">
        <v>31</v>
      </c>
      <c r="F2676" s="1" t="s">
        <v>41</v>
      </c>
      <c r="G2676" s="1" t="s">
        <v>25</v>
      </c>
      <c r="H2676">
        <v>2619842</v>
      </c>
      <c r="I2676">
        <v>462407</v>
      </c>
      <c r="J2676">
        <v>20536</v>
      </c>
      <c r="K2676">
        <v>35579</v>
      </c>
      <c r="L2676">
        <f>bbdd_Social_Media_Trends[[#This Row],[Likes]]+bbdd_Social_Media_Trends[[#This Row],[Shares]]+bbdd_Social_Media_Trends[[#This Row],[Comments]]</f>
        <v>518522</v>
      </c>
      <c r="M2676">
        <f>bbdd_Social_Media_Trends[[#This Row],[Interactions]]/bbdd_Social_Media_Trends[[#This Row],[Views]]</f>
        <v>0.19792109600502625</v>
      </c>
      <c r="N2676" s="1" t="s">
        <v>29</v>
      </c>
      <c r="O2676" s="4">
        <f t="shared" si="41"/>
        <v>0</v>
      </c>
    </row>
    <row r="2677" spans="1:15">
      <c r="A2677" s="1" t="s">
        <v>2717</v>
      </c>
      <c r="B2677" s="2">
        <v>44650</v>
      </c>
      <c r="C2677" s="13" t="str">
        <f>TEXT(bbdd_Social_Media_Trends[[#This Row],[Post_Date]],"aaaa-mm")</f>
        <v>2022-03</v>
      </c>
      <c r="D2677" s="1" t="s">
        <v>18</v>
      </c>
      <c r="E2677" s="1" t="s">
        <v>49</v>
      </c>
      <c r="F2677" s="1" t="s">
        <v>20</v>
      </c>
      <c r="G2677" s="1" t="s">
        <v>15</v>
      </c>
      <c r="H2677">
        <v>2126536</v>
      </c>
      <c r="I2677">
        <v>193598</v>
      </c>
      <c r="J2677">
        <v>42420</v>
      </c>
      <c r="K2677">
        <v>29174</v>
      </c>
      <c r="L2677">
        <f>bbdd_Social_Media_Trends[[#This Row],[Likes]]+bbdd_Social_Media_Trends[[#This Row],[Shares]]+bbdd_Social_Media_Trends[[#This Row],[Comments]]</f>
        <v>265192</v>
      </c>
      <c r="M2677">
        <f>bbdd_Social_Media_Trends[[#This Row],[Interactions]]/bbdd_Social_Media_Trends[[#This Row],[Views]]</f>
        <v>0.1247060947945391</v>
      </c>
      <c r="N2677" s="1" t="s">
        <v>22</v>
      </c>
      <c r="O2677" s="4">
        <f t="shared" si="41"/>
        <v>0</v>
      </c>
    </row>
    <row r="2678" spans="1:15">
      <c r="A2678" s="1" t="s">
        <v>2718</v>
      </c>
      <c r="B2678" s="2">
        <v>44725</v>
      </c>
      <c r="C2678" s="13" t="str">
        <f>TEXT(bbdd_Social_Media_Trends[[#This Row],[Post_Date]],"aaaa-mm")</f>
        <v>2022-06</v>
      </c>
      <c r="D2678" s="1" t="s">
        <v>27</v>
      </c>
      <c r="E2678" s="1" t="s">
        <v>35</v>
      </c>
      <c r="F2678" s="1" t="s">
        <v>20</v>
      </c>
      <c r="G2678" s="1" t="s">
        <v>28</v>
      </c>
      <c r="H2678">
        <v>3893630</v>
      </c>
      <c r="I2678">
        <v>149567</v>
      </c>
      <c r="J2678">
        <v>65051</v>
      </c>
      <c r="K2678">
        <v>9178</v>
      </c>
      <c r="L2678">
        <f>bbdd_Social_Media_Trends[[#This Row],[Likes]]+bbdd_Social_Media_Trends[[#This Row],[Shares]]+bbdd_Social_Media_Trends[[#This Row],[Comments]]</f>
        <v>223796</v>
      </c>
      <c r="M2678">
        <f>bbdd_Social_Media_Trends[[#This Row],[Interactions]]/bbdd_Social_Media_Trends[[#This Row],[Views]]</f>
        <v>5.7477469610620426E-2</v>
      </c>
      <c r="N2678" s="1" t="s">
        <v>22</v>
      </c>
      <c r="O2678" s="4">
        <f t="shared" si="41"/>
        <v>0</v>
      </c>
    </row>
    <row r="2679" spans="1:15">
      <c r="A2679" s="1" t="s">
        <v>2719</v>
      </c>
      <c r="B2679" s="2">
        <v>45012</v>
      </c>
      <c r="C2679" s="13" t="str">
        <f>TEXT(bbdd_Social_Media_Trends[[#This Row],[Post_Date]],"aaaa-mm")</f>
        <v>2023-03</v>
      </c>
      <c r="D2679" s="1" t="s">
        <v>27</v>
      </c>
      <c r="E2679" s="1" t="s">
        <v>46</v>
      </c>
      <c r="F2679" s="1" t="s">
        <v>36</v>
      </c>
      <c r="G2679" s="1" t="s">
        <v>25</v>
      </c>
      <c r="H2679">
        <v>4667810</v>
      </c>
      <c r="I2679">
        <v>458201</v>
      </c>
      <c r="J2679">
        <v>6638</v>
      </c>
      <c r="K2679">
        <v>45579</v>
      </c>
      <c r="L2679">
        <f>bbdd_Social_Media_Trends[[#This Row],[Likes]]+bbdd_Social_Media_Trends[[#This Row],[Shares]]+bbdd_Social_Media_Trends[[#This Row],[Comments]]</f>
        <v>510418</v>
      </c>
      <c r="M2679">
        <f>bbdd_Social_Media_Trends[[#This Row],[Interactions]]/bbdd_Social_Media_Trends[[#This Row],[Views]]</f>
        <v>0.10934849533292915</v>
      </c>
      <c r="N2679" s="1" t="s">
        <v>16</v>
      </c>
      <c r="O2679" s="4">
        <f t="shared" si="41"/>
        <v>0</v>
      </c>
    </row>
    <row r="2680" spans="1:15">
      <c r="A2680" s="1" t="s">
        <v>2720</v>
      </c>
      <c r="B2680" s="2">
        <v>45180</v>
      </c>
      <c r="C2680" s="13" t="str">
        <f>TEXT(bbdd_Social_Media_Trends[[#This Row],[Post_Date]],"aaaa-mm")</f>
        <v>2023-09</v>
      </c>
      <c r="D2680" s="1" t="s">
        <v>12</v>
      </c>
      <c r="E2680" s="1" t="s">
        <v>39</v>
      </c>
      <c r="F2680" s="1" t="s">
        <v>41</v>
      </c>
      <c r="G2680" s="1" t="s">
        <v>25</v>
      </c>
      <c r="H2680">
        <v>168039</v>
      </c>
      <c r="I2680">
        <v>248372</v>
      </c>
      <c r="J2680">
        <v>76006</v>
      </c>
      <c r="K2680">
        <v>17287</v>
      </c>
      <c r="L2680">
        <f>bbdd_Social_Media_Trends[[#This Row],[Likes]]+bbdd_Social_Media_Trends[[#This Row],[Shares]]+bbdd_Social_Media_Trends[[#This Row],[Comments]]</f>
        <v>341665</v>
      </c>
      <c r="M2680">
        <f>bbdd_Social_Media_Trends[[#This Row],[Interactions]]/bbdd_Social_Media_Trends[[#This Row],[Views]]</f>
        <v>2.033248234040907</v>
      </c>
      <c r="N2680" s="1" t="s">
        <v>16</v>
      </c>
      <c r="O2680" s="4">
        <f t="shared" si="41"/>
        <v>0</v>
      </c>
    </row>
    <row r="2681" spans="1:15">
      <c r="A2681" s="1" t="s">
        <v>2721</v>
      </c>
      <c r="B2681" s="2">
        <v>44593</v>
      </c>
      <c r="C2681" s="13" t="str">
        <f>TEXT(bbdd_Social_Media_Trends[[#This Row],[Post_Date]],"aaaa-mm")</f>
        <v>2022-02</v>
      </c>
      <c r="D2681" s="1" t="s">
        <v>24</v>
      </c>
      <c r="E2681" s="1" t="s">
        <v>35</v>
      </c>
      <c r="F2681" s="1" t="s">
        <v>32</v>
      </c>
      <c r="G2681" s="1" t="s">
        <v>21</v>
      </c>
      <c r="H2681">
        <v>3638397</v>
      </c>
      <c r="I2681">
        <v>450082</v>
      </c>
      <c r="J2681">
        <v>73662</v>
      </c>
      <c r="K2681">
        <v>9308</v>
      </c>
      <c r="L2681">
        <f>bbdd_Social_Media_Trends[[#This Row],[Likes]]+bbdd_Social_Media_Trends[[#This Row],[Shares]]+bbdd_Social_Media_Trends[[#This Row],[Comments]]</f>
        <v>533052</v>
      </c>
      <c r="M2681">
        <f>bbdd_Social_Media_Trends[[#This Row],[Interactions]]/bbdd_Social_Media_Trends[[#This Row],[Views]]</f>
        <v>0.14650737673761274</v>
      </c>
      <c r="N2681" s="1" t="s">
        <v>16</v>
      </c>
      <c r="O2681" s="4">
        <f t="shared" si="41"/>
        <v>0</v>
      </c>
    </row>
    <row r="2682" spans="1:15">
      <c r="A2682" s="1" t="s">
        <v>2722</v>
      </c>
      <c r="B2682" s="2">
        <v>44713</v>
      </c>
      <c r="C2682" s="13" t="str">
        <f>TEXT(bbdd_Social_Media_Trends[[#This Row],[Post_Date]],"aaaa-mm")</f>
        <v>2022-06</v>
      </c>
      <c r="D2682" s="1" t="s">
        <v>24</v>
      </c>
      <c r="E2682" s="1" t="s">
        <v>19</v>
      </c>
      <c r="F2682" s="1" t="s">
        <v>36</v>
      </c>
      <c r="G2682" s="1" t="s">
        <v>37</v>
      </c>
      <c r="H2682">
        <v>4355093</v>
      </c>
      <c r="I2682">
        <v>419656</v>
      </c>
      <c r="J2682">
        <v>83750</v>
      </c>
      <c r="K2682">
        <v>6972</v>
      </c>
      <c r="L2682">
        <f>bbdd_Social_Media_Trends[[#This Row],[Likes]]+bbdd_Social_Media_Trends[[#This Row],[Shares]]+bbdd_Social_Media_Trends[[#This Row],[Comments]]</f>
        <v>510378</v>
      </c>
      <c r="M2682">
        <f>bbdd_Social_Media_Trends[[#This Row],[Interactions]]/bbdd_Social_Media_Trends[[#This Row],[Views]]</f>
        <v>0.11719106802082067</v>
      </c>
      <c r="N2682" s="1" t="s">
        <v>29</v>
      </c>
      <c r="O2682" s="4">
        <f t="shared" si="41"/>
        <v>0</v>
      </c>
    </row>
    <row r="2683" spans="1:15">
      <c r="A2683" s="1" t="s">
        <v>2723</v>
      </c>
      <c r="B2683" s="2">
        <v>44587</v>
      </c>
      <c r="C2683" s="13" t="str">
        <f>TEXT(bbdd_Social_Media_Trends[[#This Row],[Post_Date]],"aaaa-mm")</f>
        <v>2022-01</v>
      </c>
      <c r="D2683" s="1" t="s">
        <v>24</v>
      </c>
      <c r="E2683" s="1" t="s">
        <v>39</v>
      </c>
      <c r="F2683" s="1" t="s">
        <v>20</v>
      </c>
      <c r="G2683" s="1" t="s">
        <v>15</v>
      </c>
      <c r="H2683">
        <v>2193984</v>
      </c>
      <c r="I2683">
        <v>469335</v>
      </c>
      <c r="J2683">
        <v>14834</v>
      </c>
      <c r="K2683">
        <v>25029</v>
      </c>
      <c r="L2683">
        <f>bbdd_Social_Media_Trends[[#This Row],[Likes]]+bbdd_Social_Media_Trends[[#This Row],[Shares]]+bbdd_Social_Media_Trends[[#This Row],[Comments]]</f>
        <v>509198</v>
      </c>
      <c r="M2683">
        <f>bbdd_Social_Media_Trends[[#This Row],[Interactions]]/bbdd_Social_Media_Trends[[#This Row],[Views]]</f>
        <v>0.23208829234853126</v>
      </c>
      <c r="N2683" s="1" t="s">
        <v>22</v>
      </c>
      <c r="O2683" s="4">
        <f t="shared" si="41"/>
        <v>0</v>
      </c>
    </row>
    <row r="2684" spans="1:15">
      <c r="A2684" s="1" t="s">
        <v>2724</v>
      </c>
      <c r="B2684" s="2">
        <v>44841</v>
      </c>
      <c r="C2684" s="13" t="str">
        <f>TEXT(bbdd_Social_Media_Trends[[#This Row],[Post_Date]],"aaaa-mm")</f>
        <v>2022-10</v>
      </c>
      <c r="D2684" s="1" t="s">
        <v>24</v>
      </c>
      <c r="E2684" s="1" t="s">
        <v>49</v>
      </c>
      <c r="F2684" s="1" t="s">
        <v>36</v>
      </c>
      <c r="G2684" s="1" t="s">
        <v>44</v>
      </c>
      <c r="H2684">
        <v>3464955</v>
      </c>
      <c r="I2684">
        <v>224821</v>
      </c>
      <c r="J2684">
        <v>63786</v>
      </c>
      <c r="K2684">
        <v>9555</v>
      </c>
      <c r="L2684">
        <f>bbdd_Social_Media_Trends[[#This Row],[Likes]]+bbdd_Social_Media_Trends[[#This Row],[Shares]]+bbdd_Social_Media_Trends[[#This Row],[Comments]]</f>
        <v>298162</v>
      </c>
      <c r="M2684">
        <f>bbdd_Social_Media_Trends[[#This Row],[Interactions]]/bbdd_Social_Media_Trends[[#This Row],[Views]]</f>
        <v>8.6050756791935246E-2</v>
      </c>
      <c r="N2684" s="1" t="s">
        <v>16</v>
      </c>
      <c r="O2684" s="4">
        <f t="shared" si="41"/>
        <v>0</v>
      </c>
    </row>
    <row r="2685" spans="1:15">
      <c r="A2685" s="1" t="s">
        <v>2725</v>
      </c>
      <c r="B2685" s="2">
        <v>45076</v>
      </c>
      <c r="C2685" s="13" t="str">
        <f>TEXT(bbdd_Social_Media_Trends[[#This Row],[Post_Date]],"aaaa-mm")</f>
        <v>2023-05</v>
      </c>
      <c r="D2685" s="1" t="s">
        <v>12</v>
      </c>
      <c r="E2685" s="1" t="s">
        <v>49</v>
      </c>
      <c r="F2685" s="1" t="s">
        <v>36</v>
      </c>
      <c r="G2685" s="1" t="s">
        <v>44</v>
      </c>
      <c r="H2685">
        <v>1886018</v>
      </c>
      <c r="I2685">
        <v>21258</v>
      </c>
      <c r="J2685">
        <v>26419</v>
      </c>
      <c r="K2685">
        <v>39514</v>
      </c>
      <c r="L2685">
        <f>bbdd_Social_Media_Trends[[#This Row],[Likes]]+bbdd_Social_Media_Trends[[#This Row],[Shares]]+bbdd_Social_Media_Trends[[#This Row],[Comments]]</f>
        <v>87191</v>
      </c>
      <c r="M2685">
        <f>bbdd_Social_Media_Trends[[#This Row],[Interactions]]/bbdd_Social_Media_Trends[[#This Row],[Views]]</f>
        <v>4.6230205650211187E-2</v>
      </c>
      <c r="N2685" s="1" t="s">
        <v>16</v>
      </c>
      <c r="O2685" s="4">
        <f t="shared" si="41"/>
        <v>0</v>
      </c>
    </row>
    <row r="2686" spans="1:15">
      <c r="A2686" s="1" t="s">
        <v>2726</v>
      </c>
      <c r="B2686" s="2">
        <v>45010</v>
      </c>
      <c r="C2686" s="13" t="str">
        <f>TEXT(bbdd_Social_Media_Trends[[#This Row],[Post_Date]],"aaaa-mm")</f>
        <v>2023-03</v>
      </c>
      <c r="D2686" s="1" t="s">
        <v>18</v>
      </c>
      <c r="E2686" s="1" t="s">
        <v>57</v>
      </c>
      <c r="F2686" s="1" t="s">
        <v>14</v>
      </c>
      <c r="G2686" s="1" t="s">
        <v>21</v>
      </c>
      <c r="H2686">
        <v>1121577</v>
      </c>
      <c r="I2686">
        <v>171196</v>
      </c>
      <c r="J2686">
        <v>50556</v>
      </c>
      <c r="K2686">
        <v>19092</v>
      </c>
      <c r="L2686">
        <f>bbdd_Social_Media_Trends[[#This Row],[Likes]]+bbdd_Social_Media_Trends[[#This Row],[Shares]]+bbdd_Social_Media_Trends[[#This Row],[Comments]]</f>
        <v>240844</v>
      </c>
      <c r="M2686">
        <f>bbdd_Social_Media_Trends[[#This Row],[Interactions]]/bbdd_Social_Media_Trends[[#This Row],[Views]]</f>
        <v>0.21473692844985232</v>
      </c>
      <c r="N2686" s="1" t="s">
        <v>22</v>
      </c>
      <c r="O2686" s="4">
        <f t="shared" si="41"/>
        <v>0</v>
      </c>
    </row>
    <row r="2687" spans="1:15">
      <c r="A2687" s="1" t="s">
        <v>2727</v>
      </c>
      <c r="B2687" s="2">
        <v>44752</v>
      </c>
      <c r="C2687" s="13" t="str">
        <f>TEXT(bbdd_Social_Media_Trends[[#This Row],[Post_Date]],"aaaa-mm")</f>
        <v>2022-07</v>
      </c>
      <c r="D2687" s="1" t="s">
        <v>27</v>
      </c>
      <c r="E2687" s="1" t="s">
        <v>19</v>
      </c>
      <c r="F2687" s="1" t="s">
        <v>41</v>
      </c>
      <c r="G2687" s="1" t="s">
        <v>21</v>
      </c>
      <c r="H2687">
        <v>1618622</v>
      </c>
      <c r="I2687">
        <v>30778</v>
      </c>
      <c r="J2687">
        <v>25340</v>
      </c>
      <c r="K2687">
        <v>46218</v>
      </c>
      <c r="L2687">
        <f>bbdd_Social_Media_Trends[[#This Row],[Likes]]+bbdd_Social_Media_Trends[[#This Row],[Shares]]+bbdd_Social_Media_Trends[[#This Row],[Comments]]</f>
        <v>102336</v>
      </c>
      <c r="M2687">
        <f>bbdd_Social_Media_Trends[[#This Row],[Interactions]]/bbdd_Social_Media_Trends[[#This Row],[Views]]</f>
        <v>6.3224149925059717E-2</v>
      </c>
      <c r="N2687" s="1" t="s">
        <v>29</v>
      </c>
      <c r="O2687" s="4">
        <f t="shared" si="41"/>
        <v>0</v>
      </c>
    </row>
    <row r="2688" spans="1:15">
      <c r="A2688" s="1" t="s">
        <v>2728</v>
      </c>
      <c r="B2688" s="2">
        <v>45217</v>
      </c>
      <c r="C2688" s="13" t="str">
        <f>TEXT(bbdd_Social_Media_Trends[[#This Row],[Post_Date]],"aaaa-mm")</f>
        <v>2023-10</v>
      </c>
      <c r="D2688" s="1" t="s">
        <v>24</v>
      </c>
      <c r="E2688" s="1" t="s">
        <v>35</v>
      </c>
      <c r="F2688" s="1" t="s">
        <v>20</v>
      </c>
      <c r="G2688" s="1" t="s">
        <v>37</v>
      </c>
      <c r="H2688">
        <v>2910127</v>
      </c>
      <c r="I2688">
        <v>458172</v>
      </c>
      <c r="J2688">
        <v>9766</v>
      </c>
      <c r="K2688">
        <v>37075</v>
      </c>
      <c r="L2688">
        <f>bbdd_Social_Media_Trends[[#This Row],[Likes]]+bbdd_Social_Media_Trends[[#This Row],[Shares]]+bbdd_Social_Media_Trends[[#This Row],[Comments]]</f>
        <v>505013</v>
      </c>
      <c r="M2688">
        <f>bbdd_Social_Media_Trends[[#This Row],[Interactions]]/bbdd_Social_Media_Trends[[#This Row],[Views]]</f>
        <v>0.17353641267202427</v>
      </c>
      <c r="N2688" s="1" t="s">
        <v>16</v>
      </c>
      <c r="O2688" s="4">
        <f t="shared" si="41"/>
        <v>0</v>
      </c>
    </row>
    <row r="2689" spans="1:15">
      <c r="A2689" s="1" t="s">
        <v>2729</v>
      </c>
      <c r="B2689" s="2">
        <v>45165</v>
      </c>
      <c r="C2689" s="13" t="str">
        <f>TEXT(bbdd_Social_Media_Trends[[#This Row],[Post_Date]],"aaaa-mm")</f>
        <v>2023-08</v>
      </c>
      <c r="D2689" s="1" t="s">
        <v>27</v>
      </c>
      <c r="E2689" s="1" t="s">
        <v>57</v>
      </c>
      <c r="F2689" s="1" t="s">
        <v>14</v>
      </c>
      <c r="G2689" s="1" t="s">
        <v>37</v>
      </c>
      <c r="H2689">
        <v>2736776</v>
      </c>
      <c r="I2689">
        <v>192088</v>
      </c>
      <c r="J2689">
        <v>21628</v>
      </c>
      <c r="K2689">
        <v>43049</v>
      </c>
      <c r="L2689">
        <f>bbdd_Social_Media_Trends[[#This Row],[Likes]]+bbdd_Social_Media_Trends[[#This Row],[Shares]]+bbdd_Social_Media_Trends[[#This Row],[Comments]]</f>
        <v>256765</v>
      </c>
      <c r="M2689">
        <f>bbdd_Social_Media_Trends[[#This Row],[Interactions]]/bbdd_Social_Media_Trends[[#This Row],[Views]]</f>
        <v>9.382024688904024E-2</v>
      </c>
      <c r="N2689" s="1" t="s">
        <v>16</v>
      </c>
      <c r="O2689" s="4">
        <f t="shared" si="41"/>
        <v>0</v>
      </c>
    </row>
    <row r="2690" spans="1:15">
      <c r="A2690" s="1" t="s">
        <v>2730</v>
      </c>
      <c r="B2690" s="2">
        <v>44581</v>
      </c>
      <c r="C2690" s="13" t="str">
        <f>TEXT(bbdd_Social_Media_Trends[[#This Row],[Post_Date]],"aaaa-mm")</f>
        <v>2022-01</v>
      </c>
      <c r="D2690" s="1" t="s">
        <v>12</v>
      </c>
      <c r="E2690" s="1" t="s">
        <v>49</v>
      </c>
      <c r="F2690" s="1" t="s">
        <v>47</v>
      </c>
      <c r="G2690" s="1" t="s">
        <v>50</v>
      </c>
      <c r="H2690">
        <v>2148077</v>
      </c>
      <c r="I2690">
        <v>443339</v>
      </c>
      <c r="J2690">
        <v>88317</v>
      </c>
      <c r="K2690">
        <v>12054</v>
      </c>
      <c r="L2690">
        <f>bbdd_Social_Media_Trends[[#This Row],[Likes]]+bbdd_Social_Media_Trends[[#This Row],[Shares]]+bbdd_Social_Media_Trends[[#This Row],[Comments]]</f>
        <v>543710</v>
      </c>
      <c r="M2690">
        <f>bbdd_Social_Media_Trends[[#This Row],[Interactions]]/bbdd_Social_Media_Trends[[#This Row],[Views]]</f>
        <v>0.25311476264584554</v>
      </c>
      <c r="N2690" s="1" t="s">
        <v>16</v>
      </c>
      <c r="O2690" s="4">
        <f t="shared" ref="O2690:O2753" si="42">IF(ISERROR(VLOOKUP(A2690,A2691:A7688,1,FALSE)),0, 1)</f>
        <v>0</v>
      </c>
    </row>
    <row r="2691" spans="1:15">
      <c r="A2691" s="1" t="s">
        <v>2731</v>
      </c>
      <c r="B2691" s="2">
        <v>44682</v>
      </c>
      <c r="C2691" s="13" t="str">
        <f>TEXT(bbdd_Social_Media_Trends[[#This Row],[Post_Date]],"aaaa-mm")</f>
        <v>2022-05</v>
      </c>
      <c r="D2691" s="1" t="s">
        <v>27</v>
      </c>
      <c r="E2691" s="1" t="s">
        <v>49</v>
      </c>
      <c r="F2691" s="1" t="s">
        <v>32</v>
      </c>
      <c r="G2691" s="1" t="s">
        <v>15</v>
      </c>
      <c r="H2691">
        <v>2820538</v>
      </c>
      <c r="I2691">
        <v>368126</v>
      </c>
      <c r="J2691">
        <v>49957</v>
      </c>
      <c r="K2691">
        <v>34325</v>
      </c>
      <c r="L2691">
        <f>bbdd_Social_Media_Trends[[#This Row],[Likes]]+bbdd_Social_Media_Trends[[#This Row],[Shares]]+bbdd_Social_Media_Trends[[#This Row],[Comments]]</f>
        <v>452408</v>
      </c>
      <c r="M2691">
        <f>bbdd_Social_Media_Trends[[#This Row],[Interactions]]/bbdd_Social_Media_Trends[[#This Row],[Views]]</f>
        <v>0.16039776808537945</v>
      </c>
      <c r="N2691" s="1" t="s">
        <v>22</v>
      </c>
      <c r="O2691" s="4">
        <f t="shared" si="42"/>
        <v>0</v>
      </c>
    </row>
    <row r="2692" spans="1:15">
      <c r="A2692" s="1" t="s">
        <v>2732</v>
      </c>
      <c r="B2692" s="2">
        <v>44577</v>
      </c>
      <c r="C2692" s="13" t="str">
        <f>TEXT(bbdd_Social_Media_Trends[[#This Row],[Post_Date]],"aaaa-mm")</f>
        <v>2022-01</v>
      </c>
      <c r="D2692" s="1" t="s">
        <v>27</v>
      </c>
      <c r="E2692" s="1" t="s">
        <v>46</v>
      </c>
      <c r="F2692" s="1" t="s">
        <v>47</v>
      </c>
      <c r="G2692" s="1" t="s">
        <v>21</v>
      </c>
      <c r="H2692">
        <v>1683188</v>
      </c>
      <c r="I2692">
        <v>12857</v>
      </c>
      <c r="J2692">
        <v>67163</v>
      </c>
      <c r="K2692">
        <v>35020</v>
      </c>
      <c r="L2692">
        <f>bbdd_Social_Media_Trends[[#This Row],[Likes]]+bbdd_Social_Media_Trends[[#This Row],[Shares]]+bbdd_Social_Media_Trends[[#This Row],[Comments]]</f>
        <v>115040</v>
      </c>
      <c r="M2692">
        <f>bbdd_Social_Media_Trends[[#This Row],[Interactions]]/bbdd_Social_Media_Trends[[#This Row],[Views]]</f>
        <v>6.8346494865695329E-2</v>
      </c>
      <c r="N2692" s="1" t="s">
        <v>16</v>
      </c>
      <c r="O2692" s="4">
        <f t="shared" si="42"/>
        <v>0</v>
      </c>
    </row>
    <row r="2693" spans="1:15">
      <c r="A2693" s="1" t="s">
        <v>2733</v>
      </c>
      <c r="B2693" s="2">
        <v>44702</v>
      </c>
      <c r="C2693" s="13" t="str">
        <f>TEXT(bbdd_Social_Media_Trends[[#This Row],[Post_Date]],"aaaa-mm")</f>
        <v>2022-05</v>
      </c>
      <c r="D2693" s="1" t="s">
        <v>12</v>
      </c>
      <c r="E2693" s="1" t="s">
        <v>39</v>
      </c>
      <c r="F2693" s="1" t="s">
        <v>20</v>
      </c>
      <c r="G2693" s="1" t="s">
        <v>44</v>
      </c>
      <c r="H2693">
        <v>3154277</v>
      </c>
      <c r="I2693">
        <v>2037</v>
      </c>
      <c r="J2693">
        <v>40597</v>
      </c>
      <c r="K2693">
        <v>1561</v>
      </c>
      <c r="L2693">
        <f>bbdd_Social_Media_Trends[[#This Row],[Likes]]+bbdd_Social_Media_Trends[[#This Row],[Shares]]+bbdd_Social_Media_Trends[[#This Row],[Comments]]</f>
        <v>44195</v>
      </c>
      <c r="M2693">
        <f>bbdd_Social_Media_Trends[[#This Row],[Interactions]]/bbdd_Social_Media_Trends[[#This Row],[Views]]</f>
        <v>1.4011134722790674E-2</v>
      </c>
      <c r="N2693" s="1" t="s">
        <v>22</v>
      </c>
      <c r="O2693" s="4">
        <f t="shared" si="42"/>
        <v>0</v>
      </c>
    </row>
    <row r="2694" spans="1:15">
      <c r="A2694" s="1" t="s">
        <v>2734</v>
      </c>
      <c r="B2694" s="2">
        <v>45222</v>
      </c>
      <c r="C2694" s="13" t="str">
        <f>TEXT(bbdd_Social_Media_Trends[[#This Row],[Post_Date]],"aaaa-mm")</f>
        <v>2023-10</v>
      </c>
      <c r="D2694" s="1" t="s">
        <v>12</v>
      </c>
      <c r="E2694" s="1" t="s">
        <v>19</v>
      </c>
      <c r="F2694" s="1" t="s">
        <v>32</v>
      </c>
      <c r="G2694" s="1" t="s">
        <v>50</v>
      </c>
      <c r="H2694">
        <v>1497125</v>
      </c>
      <c r="I2694">
        <v>92835</v>
      </c>
      <c r="J2694">
        <v>28862</v>
      </c>
      <c r="K2694">
        <v>26779</v>
      </c>
      <c r="L2694">
        <f>bbdd_Social_Media_Trends[[#This Row],[Likes]]+bbdd_Social_Media_Trends[[#This Row],[Shares]]+bbdd_Social_Media_Trends[[#This Row],[Comments]]</f>
        <v>148476</v>
      </c>
      <c r="M2694">
        <f>bbdd_Social_Media_Trends[[#This Row],[Interactions]]/bbdd_Social_Media_Trends[[#This Row],[Views]]</f>
        <v>9.9174083660349008E-2</v>
      </c>
      <c r="N2694" s="1" t="s">
        <v>16</v>
      </c>
      <c r="O2694" s="4">
        <f t="shared" si="42"/>
        <v>0</v>
      </c>
    </row>
    <row r="2695" spans="1:15">
      <c r="A2695" s="1" t="s">
        <v>2735</v>
      </c>
      <c r="B2695" s="2">
        <v>45286</v>
      </c>
      <c r="C2695" s="13" t="str">
        <f>TEXT(bbdd_Social_Media_Trends[[#This Row],[Post_Date]],"aaaa-mm")</f>
        <v>2023-12</v>
      </c>
      <c r="D2695" s="1" t="s">
        <v>27</v>
      </c>
      <c r="E2695" s="1" t="s">
        <v>59</v>
      </c>
      <c r="F2695" s="1" t="s">
        <v>32</v>
      </c>
      <c r="G2695" s="1" t="s">
        <v>28</v>
      </c>
      <c r="H2695">
        <v>189735</v>
      </c>
      <c r="I2695">
        <v>353334</v>
      </c>
      <c r="J2695">
        <v>84368</v>
      </c>
      <c r="K2695">
        <v>36316</v>
      </c>
      <c r="L2695">
        <f>bbdd_Social_Media_Trends[[#This Row],[Likes]]+bbdd_Social_Media_Trends[[#This Row],[Shares]]+bbdd_Social_Media_Trends[[#This Row],[Comments]]</f>
        <v>474018</v>
      </c>
      <c r="M2695">
        <f>bbdd_Social_Media_Trends[[#This Row],[Interactions]]/bbdd_Social_Media_Trends[[#This Row],[Views]]</f>
        <v>2.4983160724167917</v>
      </c>
      <c r="N2695" s="1" t="s">
        <v>22</v>
      </c>
      <c r="O2695" s="4">
        <f t="shared" si="42"/>
        <v>0</v>
      </c>
    </row>
    <row r="2696" spans="1:15">
      <c r="A2696" s="1" t="s">
        <v>2736</v>
      </c>
      <c r="B2696" s="2">
        <v>44766</v>
      </c>
      <c r="C2696" s="13" t="str">
        <f>TEXT(bbdd_Social_Media_Trends[[#This Row],[Post_Date]],"aaaa-mm")</f>
        <v>2022-07</v>
      </c>
      <c r="D2696" s="1" t="s">
        <v>18</v>
      </c>
      <c r="E2696" s="1" t="s">
        <v>39</v>
      </c>
      <c r="F2696" s="1" t="s">
        <v>14</v>
      </c>
      <c r="G2696" s="1" t="s">
        <v>28</v>
      </c>
      <c r="H2696">
        <v>3576712</v>
      </c>
      <c r="I2696">
        <v>403450</v>
      </c>
      <c r="J2696">
        <v>97590</v>
      </c>
      <c r="K2696">
        <v>31542</v>
      </c>
      <c r="L2696">
        <f>bbdd_Social_Media_Trends[[#This Row],[Likes]]+bbdd_Social_Media_Trends[[#This Row],[Shares]]+bbdd_Social_Media_Trends[[#This Row],[Comments]]</f>
        <v>532582</v>
      </c>
      <c r="M2696">
        <f>bbdd_Social_Media_Trends[[#This Row],[Interactions]]/bbdd_Social_Media_Trends[[#This Row],[Views]]</f>
        <v>0.14890267933230297</v>
      </c>
      <c r="N2696" s="1" t="s">
        <v>22</v>
      </c>
      <c r="O2696" s="4">
        <f t="shared" si="42"/>
        <v>0</v>
      </c>
    </row>
    <row r="2697" spans="1:15">
      <c r="A2697" s="1" t="s">
        <v>2737</v>
      </c>
      <c r="B2697" s="2">
        <v>44921</v>
      </c>
      <c r="C2697" s="13" t="str">
        <f>TEXT(bbdd_Social_Media_Trends[[#This Row],[Post_Date]],"aaaa-mm")</f>
        <v>2022-12</v>
      </c>
      <c r="D2697" s="1" t="s">
        <v>24</v>
      </c>
      <c r="E2697" s="1" t="s">
        <v>13</v>
      </c>
      <c r="F2697" s="1" t="s">
        <v>47</v>
      </c>
      <c r="G2697" s="1" t="s">
        <v>28</v>
      </c>
      <c r="H2697">
        <v>2487998</v>
      </c>
      <c r="I2697">
        <v>453538</v>
      </c>
      <c r="J2697">
        <v>89408</v>
      </c>
      <c r="K2697">
        <v>18733</v>
      </c>
      <c r="L2697">
        <f>bbdd_Social_Media_Trends[[#This Row],[Likes]]+bbdd_Social_Media_Trends[[#This Row],[Shares]]+bbdd_Social_Media_Trends[[#This Row],[Comments]]</f>
        <v>561679</v>
      </c>
      <c r="M2697">
        <f>bbdd_Social_Media_Trends[[#This Row],[Interactions]]/bbdd_Social_Media_Trends[[#This Row],[Views]]</f>
        <v>0.22575540655579304</v>
      </c>
      <c r="N2697" s="1" t="s">
        <v>29</v>
      </c>
      <c r="O2697" s="4">
        <f t="shared" si="42"/>
        <v>0</v>
      </c>
    </row>
    <row r="2698" spans="1:15">
      <c r="A2698" s="1" t="s">
        <v>2738</v>
      </c>
      <c r="B2698" s="2">
        <v>44607</v>
      </c>
      <c r="C2698" s="13" t="str">
        <f>TEXT(bbdd_Social_Media_Trends[[#This Row],[Post_Date]],"aaaa-mm")</f>
        <v>2022-02</v>
      </c>
      <c r="D2698" s="1" t="s">
        <v>12</v>
      </c>
      <c r="E2698" s="1" t="s">
        <v>46</v>
      </c>
      <c r="F2698" s="1" t="s">
        <v>47</v>
      </c>
      <c r="G2698" s="1" t="s">
        <v>25</v>
      </c>
      <c r="H2698">
        <v>569180</v>
      </c>
      <c r="I2698">
        <v>209463</v>
      </c>
      <c r="J2698">
        <v>31428</v>
      </c>
      <c r="K2698">
        <v>22627</v>
      </c>
      <c r="L2698">
        <f>bbdd_Social_Media_Trends[[#This Row],[Likes]]+bbdd_Social_Media_Trends[[#This Row],[Shares]]+bbdd_Social_Media_Trends[[#This Row],[Comments]]</f>
        <v>263518</v>
      </c>
      <c r="M2698">
        <f>bbdd_Social_Media_Trends[[#This Row],[Interactions]]/bbdd_Social_Media_Trends[[#This Row],[Views]]</f>
        <v>0.46297831968797215</v>
      </c>
      <c r="N2698" s="1" t="s">
        <v>16</v>
      </c>
      <c r="O2698" s="4">
        <f t="shared" si="42"/>
        <v>0</v>
      </c>
    </row>
    <row r="2699" spans="1:15">
      <c r="A2699" s="1" t="s">
        <v>2739</v>
      </c>
      <c r="B2699" s="2">
        <v>44951</v>
      </c>
      <c r="C2699" s="13" t="str">
        <f>TEXT(bbdd_Social_Media_Trends[[#This Row],[Post_Date]],"aaaa-mm")</f>
        <v>2023-01</v>
      </c>
      <c r="D2699" s="1" t="s">
        <v>24</v>
      </c>
      <c r="E2699" s="1" t="s">
        <v>19</v>
      </c>
      <c r="F2699" s="1" t="s">
        <v>41</v>
      </c>
      <c r="G2699" s="1" t="s">
        <v>37</v>
      </c>
      <c r="H2699">
        <v>2192147</v>
      </c>
      <c r="I2699">
        <v>229151</v>
      </c>
      <c r="J2699">
        <v>866</v>
      </c>
      <c r="K2699">
        <v>38879</v>
      </c>
      <c r="L2699">
        <f>bbdd_Social_Media_Trends[[#This Row],[Likes]]+bbdd_Social_Media_Trends[[#This Row],[Shares]]+bbdd_Social_Media_Trends[[#This Row],[Comments]]</f>
        <v>268896</v>
      </c>
      <c r="M2699">
        <f>bbdd_Social_Media_Trends[[#This Row],[Interactions]]/bbdd_Social_Media_Trends[[#This Row],[Views]]</f>
        <v>0.12266330679466295</v>
      </c>
      <c r="N2699" s="1" t="s">
        <v>22</v>
      </c>
      <c r="O2699" s="4">
        <f t="shared" si="42"/>
        <v>0</v>
      </c>
    </row>
    <row r="2700" spans="1:15">
      <c r="A2700" s="1" t="s">
        <v>2740</v>
      </c>
      <c r="B2700" s="2">
        <v>45097</v>
      </c>
      <c r="C2700" s="13" t="str">
        <f>TEXT(bbdd_Social_Media_Trends[[#This Row],[Post_Date]],"aaaa-mm")</f>
        <v>2023-06</v>
      </c>
      <c r="D2700" s="1" t="s">
        <v>27</v>
      </c>
      <c r="E2700" s="1" t="s">
        <v>49</v>
      </c>
      <c r="F2700" s="1" t="s">
        <v>32</v>
      </c>
      <c r="G2700" s="1" t="s">
        <v>60</v>
      </c>
      <c r="H2700">
        <v>3093369</v>
      </c>
      <c r="I2700">
        <v>25610</v>
      </c>
      <c r="J2700">
        <v>14721</v>
      </c>
      <c r="K2700">
        <v>32826</v>
      </c>
      <c r="L2700">
        <f>bbdd_Social_Media_Trends[[#This Row],[Likes]]+bbdd_Social_Media_Trends[[#This Row],[Shares]]+bbdd_Social_Media_Trends[[#This Row],[Comments]]</f>
        <v>73157</v>
      </c>
      <c r="M2700">
        <f>bbdd_Social_Media_Trends[[#This Row],[Interactions]]/bbdd_Social_Media_Trends[[#This Row],[Views]]</f>
        <v>2.3649619557188296E-2</v>
      </c>
      <c r="N2700" s="1" t="s">
        <v>16</v>
      </c>
      <c r="O2700" s="4">
        <f t="shared" si="42"/>
        <v>0</v>
      </c>
    </row>
    <row r="2701" spans="1:15">
      <c r="A2701" s="1" t="s">
        <v>2741</v>
      </c>
      <c r="B2701" s="2">
        <v>45047</v>
      </c>
      <c r="C2701" s="13" t="str">
        <f>TEXT(bbdd_Social_Media_Trends[[#This Row],[Post_Date]],"aaaa-mm")</f>
        <v>2023-05</v>
      </c>
      <c r="D2701" s="1" t="s">
        <v>18</v>
      </c>
      <c r="E2701" s="1" t="s">
        <v>13</v>
      </c>
      <c r="F2701" s="1" t="s">
        <v>14</v>
      </c>
      <c r="G2701" s="1" t="s">
        <v>25</v>
      </c>
      <c r="H2701">
        <v>4777385</v>
      </c>
      <c r="I2701">
        <v>385660</v>
      </c>
      <c r="J2701">
        <v>33183</v>
      </c>
      <c r="K2701">
        <v>36910</v>
      </c>
      <c r="L2701">
        <f>bbdd_Social_Media_Trends[[#This Row],[Likes]]+bbdd_Social_Media_Trends[[#This Row],[Shares]]+bbdd_Social_Media_Trends[[#This Row],[Comments]]</f>
        <v>455753</v>
      </c>
      <c r="M2701">
        <f>bbdd_Social_Media_Trends[[#This Row],[Interactions]]/bbdd_Social_Media_Trends[[#This Row],[Views]]</f>
        <v>9.5398005394164376E-2</v>
      </c>
      <c r="N2701" s="1" t="s">
        <v>22</v>
      </c>
      <c r="O2701" s="4">
        <f t="shared" si="42"/>
        <v>0</v>
      </c>
    </row>
    <row r="2702" spans="1:15">
      <c r="A2702" s="1" t="s">
        <v>2742</v>
      </c>
      <c r="B2702" s="2">
        <v>45076</v>
      </c>
      <c r="C2702" s="13" t="str">
        <f>TEXT(bbdd_Social_Media_Trends[[#This Row],[Post_Date]],"aaaa-mm")</f>
        <v>2023-05</v>
      </c>
      <c r="D2702" s="1" t="s">
        <v>27</v>
      </c>
      <c r="E2702" s="1" t="s">
        <v>59</v>
      </c>
      <c r="F2702" s="1" t="s">
        <v>47</v>
      </c>
      <c r="G2702" s="1" t="s">
        <v>15</v>
      </c>
      <c r="H2702">
        <v>962435</v>
      </c>
      <c r="I2702">
        <v>63655</v>
      </c>
      <c r="J2702">
        <v>59077</v>
      </c>
      <c r="K2702">
        <v>41603</v>
      </c>
      <c r="L2702">
        <f>bbdd_Social_Media_Trends[[#This Row],[Likes]]+bbdd_Social_Media_Trends[[#This Row],[Shares]]+bbdd_Social_Media_Trends[[#This Row],[Comments]]</f>
        <v>164335</v>
      </c>
      <c r="M2702">
        <f>bbdd_Social_Media_Trends[[#This Row],[Interactions]]/bbdd_Social_Media_Trends[[#This Row],[Views]]</f>
        <v>0.17074919345202533</v>
      </c>
      <c r="N2702" s="1" t="s">
        <v>29</v>
      </c>
      <c r="O2702" s="4">
        <f t="shared" si="42"/>
        <v>0</v>
      </c>
    </row>
    <row r="2703" spans="1:15">
      <c r="A2703" s="1" t="s">
        <v>2743</v>
      </c>
      <c r="B2703" s="2">
        <v>44826</v>
      </c>
      <c r="C2703" s="13" t="str">
        <f>TEXT(bbdd_Social_Media_Trends[[#This Row],[Post_Date]],"aaaa-mm")</f>
        <v>2022-09</v>
      </c>
      <c r="D2703" s="1" t="s">
        <v>24</v>
      </c>
      <c r="E2703" s="1" t="s">
        <v>57</v>
      </c>
      <c r="F2703" s="1" t="s">
        <v>20</v>
      </c>
      <c r="G2703" s="1" t="s">
        <v>21</v>
      </c>
      <c r="H2703">
        <v>4534181</v>
      </c>
      <c r="I2703">
        <v>203286</v>
      </c>
      <c r="J2703">
        <v>71736</v>
      </c>
      <c r="K2703">
        <v>17073</v>
      </c>
      <c r="L2703">
        <f>bbdd_Social_Media_Trends[[#This Row],[Likes]]+bbdd_Social_Media_Trends[[#This Row],[Shares]]+bbdd_Social_Media_Trends[[#This Row],[Comments]]</f>
        <v>292095</v>
      </c>
      <c r="M2703">
        <f>bbdd_Social_Media_Trends[[#This Row],[Interactions]]/bbdd_Social_Media_Trends[[#This Row],[Views]]</f>
        <v>6.4420674869397579E-2</v>
      </c>
      <c r="N2703" s="1" t="s">
        <v>16</v>
      </c>
      <c r="O2703" s="4">
        <f t="shared" si="42"/>
        <v>0</v>
      </c>
    </row>
    <row r="2704" spans="1:15">
      <c r="A2704" s="1" t="s">
        <v>2744</v>
      </c>
      <c r="B2704" s="2">
        <v>44983</v>
      </c>
      <c r="C2704" s="13" t="str">
        <f>TEXT(bbdd_Social_Media_Trends[[#This Row],[Post_Date]],"aaaa-mm")</f>
        <v>2023-02</v>
      </c>
      <c r="D2704" s="1" t="s">
        <v>27</v>
      </c>
      <c r="E2704" s="1" t="s">
        <v>59</v>
      </c>
      <c r="F2704" s="1" t="s">
        <v>41</v>
      </c>
      <c r="G2704" s="1" t="s">
        <v>37</v>
      </c>
      <c r="H2704">
        <v>730087</v>
      </c>
      <c r="I2704">
        <v>3824</v>
      </c>
      <c r="J2704">
        <v>15633</v>
      </c>
      <c r="K2704">
        <v>34603</v>
      </c>
      <c r="L2704">
        <f>bbdd_Social_Media_Trends[[#This Row],[Likes]]+bbdd_Social_Media_Trends[[#This Row],[Shares]]+bbdd_Social_Media_Trends[[#This Row],[Comments]]</f>
        <v>54060</v>
      </c>
      <c r="M2704">
        <f>bbdd_Social_Media_Trends[[#This Row],[Interactions]]/bbdd_Social_Media_Trends[[#This Row],[Views]]</f>
        <v>7.4045969863865538E-2</v>
      </c>
      <c r="N2704" s="1" t="s">
        <v>16</v>
      </c>
      <c r="O2704" s="4">
        <f t="shared" si="42"/>
        <v>0</v>
      </c>
    </row>
    <row r="2705" spans="1:15">
      <c r="A2705" s="1" t="s">
        <v>2745</v>
      </c>
      <c r="B2705" s="2">
        <v>44809</v>
      </c>
      <c r="C2705" s="13" t="str">
        <f>TEXT(bbdd_Social_Media_Trends[[#This Row],[Post_Date]],"aaaa-mm")</f>
        <v>2022-09</v>
      </c>
      <c r="D2705" s="1" t="s">
        <v>24</v>
      </c>
      <c r="E2705" s="1" t="s">
        <v>13</v>
      </c>
      <c r="F2705" s="1" t="s">
        <v>47</v>
      </c>
      <c r="G2705" s="1" t="s">
        <v>21</v>
      </c>
      <c r="H2705">
        <v>4082324</v>
      </c>
      <c r="I2705">
        <v>256226</v>
      </c>
      <c r="J2705">
        <v>63193</v>
      </c>
      <c r="K2705">
        <v>18181</v>
      </c>
      <c r="L2705">
        <f>bbdd_Social_Media_Trends[[#This Row],[Likes]]+bbdd_Social_Media_Trends[[#This Row],[Shares]]+bbdd_Social_Media_Trends[[#This Row],[Comments]]</f>
        <v>337600</v>
      </c>
      <c r="M2705">
        <f>bbdd_Social_Media_Trends[[#This Row],[Interactions]]/bbdd_Social_Media_Trends[[#This Row],[Views]]</f>
        <v>8.2697992614011034E-2</v>
      </c>
      <c r="N2705" s="1" t="s">
        <v>29</v>
      </c>
      <c r="O2705" s="4">
        <f t="shared" si="42"/>
        <v>0</v>
      </c>
    </row>
    <row r="2706" spans="1:15">
      <c r="A2706" s="1" t="s">
        <v>2746</v>
      </c>
      <c r="B2706" s="2">
        <v>44889</v>
      </c>
      <c r="C2706" s="13" t="str">
        <f>TEXT(bbdd_Social_Media_Trends[[#This Row],[Post_Date]],"aaaa-mm")</f>
        <v>2022-11</v>
      </c>
      <c r="D2706" s="1" t="s">
        <v>27</v>
      </c>
      <c r="E2706" s="1" t="s">
        <v>57</v>
      </c>
      <c r="F2706" s="1" t="s">
        <v>36</v>
      </c>
      <c r="G2706" s="1" t="s">
        <v>15</v>
      </c>
      <c r="H2706">
        <v>4154463</v>
      </c>
      <c r="I2706">
        <v>105892</v>
      </c>
      <c r="J2706">
        <v>47232</v>
      </c>
      <c r="K2706">
        <v>43534</v>
      </c>
      <c r="L2706">
        <f>bbdd_Social_Media_Trends[[#This Row],[Likes]]+bbdd_Social_Media_Trends[[#This Row],[Shares]]+bbdd_Social_Media_Trends[[#This Row],[Comments]]</f>
        <v>196658</v>
      </c>
      <c r="M2706">
        <f>bbdd_Social_Media_Trends[[#This Row],[Interactions]]/bbdd_Social_Media_Trends[[#This Row],[Views]]</f>
        <v>4.7336563112970319E-2</v>
      </c>
      <c r="N2706" s="1" t="s">
        <v>16</v>
      </c>
      <c r="O2706" s="4">
        <f t="shared" si="42"/>
        <v>0</v>
      </c>
    </row>
    <row r="2707" spans="1:15">
      <c r="A2707" s="1" t="s">
        <v>2747</v>
      </c>
      <c r="B2707" s="2">
        <v>44779</v>
      </c>
      <c r="C2707" s="13" t="str">
        <f>TEXT(bbdd_Social_Media_Trends[[#This Row],[Post_Date]],"aaaa-mm")</f>
        <v>2022-08</v>
      </c>
      <c r="D2707" s="1" t="s">
        <v>12</v>
      </c>
      <c r="E2707" s="1" t="s">
        <v>49</v>
      </c>
      <c r="F2707" s="1" t="s">
        <v>41</v>
      </c>
      <c r="G2707" s="1" t="s">
        <v>15</v>
      </c>
      <c r="H2707">
        <v>3007477</v>
      </c>
      <c r="I2707">
        <v>237285</v>
      </c>
      <c r="J2707">
        <v>68950</v>
      </c>
      <c r="K2707">
        <v>21390</v>
      </c>
      <c r="L2707">
        <f>bbdd_Social_Media_Trends[[#This Row],[Likes]]+bbdd_Social_Media_Trends[[#This Row],[Shares]]+bbdd_Social_Media_Trends[[#This Row],[Comments]]</f>
        <v>327625</v>
      </c>
      <c r="M2707">
        <f>bbdd_Social_Media_Trends[[#This Row],[Interactions]]/bbdd_Social_Media_Trends[[#This Row],[Views]]</f>
        <v>0.10893682644954558</v>
      </c>
      <c r="N2707" s="1" t="s">
        <v>29</v>
      </c>
      <c r="O2707" s="4">
        <f t="shared" si="42"/>
        <v>0</v>
      </c>
    </row>
    <row r="2708" spans="1:15">
      <c r="A2708" s="1" t="s">
        <v>2748</v>
      </c>
      <c r="B2708" s="2">
        <v>44754</v>
      </c>
      <c r="C2708" s="13" t="str">
        <f>TEXT(bbdd_Social_Media_Trends[[#This Row],[Post_Date]],"aaaa-mm")</f>
        <v>2022-07</v>
      </c>
      <c r="D2708" s="1" t="s">
        <v>18</v>
      </c>
      <c r="E2708" s="1" t="s">
        <v>59</v>
      </c>
      <c r="F2708" s="1" t="s">
        <v>47</v>
      </c>
      <c r="G2708" s="1" t="s">
        <v>50</v>
      </c>
      <c r="H2708">
        <v>2711659</v>
      </c>
      <c r="I2708">
        <v>266006</v>
      </c>
      <c r="J2708">
        <v>6741</v>
      </c>
      <c r="K2708">
        <v>40856</v>
      </c>
      <c r="L2708">
        <f>bbdd_Social_Media_Trends[[#This Row],[Likes]]+bbdd_Social_Media_Trends[[#This Row],[Shares]]+bbdd_Social_Media_Trends[[#This Row],[Comments]]</f>
        <v>313603</v>
      </c>
      <c r="M2708">
        <f>bbdd_Social_Media_Trends[[#This Row],[Interactions]]/bbdd_Social_Media_Trends[[#This Row],[Views]]</f>
        <v>0.11564986600453818</v>
      </c>
      <c r="N2708" s="1" t="s">
        <v>22</v>
      </c>
      <c r="O2708" s="4">
        <f t="shared" si="42"/>
        <v>0</v>
      </c>
    </row>
    <row r="2709" spans="1:15">
      <c r="A2709" s="1" t="s">
        <v>2749</v>
      </c>
      <c r="B2709" s="2">
        <v>45237</v>
      </c>
      <c r="C2709" s="13" t="str">
        <f>TEXT(bbdd_Social_Media_Trends[[#This Row],[Post_Date]],"aaaa-mm")</f>
        <v>2023-11</v>
      </c>
      <c r="D2709" s="1" t="s">
        <v>12</v>
      </c>
      <c r="E2709" s="1" t="s">
        <v>19</v>
      </c>
      <c r="F2709" s="1" t="s">
        <v>41</v>
      </c>
      <c r="G2709" s="1" t="s">
        <v>21</v>
      </c>
      <c r="H2709">
        <v>1876306</v>
      </c>
      <c r="I2709">
        <v>149927</v>
      </c>
      <c r="J2709">
        <v>65747</v>
      </c>
      <c r="K2709">
        <v>27923</v>
      </c>
      <c r="L2709">
        <f>bbdd_Social_Media_Trends[[#This Row],[Likes]]+bbdd_Social_Media_Trends[[#This Row],[Shares]]+bbdd_Social_Media_Trends[[#This Row],[Comments]]</f>
        <v>243597</v>
      </c>
      <c r="M2709">
        <f>bbdd_Social_Media_Trends[[#This Row],[Interactions]]/bbdd_Social_Media_Trends[[#This Row],[Views]]</f>
        <v>0.12982797049095404</v>
      </c>
      <c r="N2709" s="1" t="s">
        <v>16</v>
      </c>
      <c r="O2709" s="4">
        <f t="shared" si="42"/>
        <v>0</v>
      </c>
    </row>
    <row r="2710" spans="1:15">
      <c r="A2710" s="1" t="s">
        <v>2750</v>
      </c>
      <c r="B2710" s="2">
        <v>45191</v>
      </c>
      <c r="C2710" s="13" t="str">
        <f>TEXT(bbdd_Social_Media_Trends[[#This Row],[Post_Date]],"aaaa-mm")</f>
        <v>2023-09</v>
      </c>
      <c r="D2710" s="1" t="s">
        <v>24</v>
      </c>
      <c r="E2710" s="1" t="s">
        <v>49</v>
      </c>
      <c r="F2710" s="1" t="s">
        <v>47</v>
      </c>
      <c r="G2710" s="1" t="s">
        <v>15</v>
      </c>
      <c r="H2710">
        <v>71277</v>
      </c>
      <c r="I2710">
        <v>187205</v>
      </c>
      <c r="J2710">
        <v>13956</v>
      </c>
      <c r="K2710">
        <v>34407</v>
      </c>
      <c r="L2710">
        <f>bbdd_Social_Media_Trends[[#This Row],[Likes]]+bbdd_Social_Media_Trends[[#This Row],[Shares]]+bbdd_Social_Media_Trends[[#This Row],[Comments]]</f>
        <v>235568</v>
      </c>
      <c r="M2710">
        <f>bbdd_Social_Media_Trends[[#This Row],[Interactions]]/bbdd_Social_Media_Trends[[#This Row],[Views]]</f>
        <v>3.3049651360186316</v>
      </c>
      <c r="N2710" s="1" t="s">
        <v>29</v>
      </c>
      <c r="O2710" s="4">
        <f t="shared" si="42"/>
        <v>0</v>
      </c>
    </row>
    <row r="2711" spans="1:15">
      <c r="A2711" s="1" t="s">
        <v>2751</v>
      </c>
      <c r="B2711" s="2">
        <v>45188</v>
      </c>
      <c r="C2711" s="13" t="str">
        <f>TEXT(bbdd_Social_Media_Trends[[#This Row],[Post_Date]],"aaaa-mm")</f>
        <v>2023-09</v>
      </c>
      <c r="D2711" s="1" t="s">
        <v>18</v>
      </c>
      <c r="E2711" s="1" t="s">
        <v>52</v>
      </c>
      <c r="F2711" s="1" t="s">
        <v>36</v>
      </c>
      <c r="G2711" s="1" t="s">
        <v>25</v>
      </c>
      <c r="H2711">
        <v>12365</v>
      </c>
      <c r="I2711">
        <v>150585</v>
      </c>
      <c r="J2711">
        <v>22791</v>
      </c>
      <c r="K2711">
        <v>10537</v>
      </c>
      <c r="L2711">
        <f>bbdd_Social_Media_Trends[[#This Row],[Likes]]+bbdd_Social_Media_Trends[[#This Row],[Shares]]+bbdd_Social_Media_Trends[[#This Row],[Comments]]</f>
        <v>183913</v>
      </c>
      <c r="M2711">
        <f>bbdd_Social_Media_Trends[[#This Row],[Interactions]]/bbdd_Social_Media_Trends[[#This Row],[Views]]</f>
        <v>14.873675697533359</v>
      </c>
      <c r="N2711" s="1" t="s">
        <v>29</v>
      </c>
      <c r="O2711" s="4">
        <f t="shared" si="42"/>
        <v>0</v>
      </c>
    </row>
    <row r="2712" spans="1:15">
      <c r="A2712" s="1" t="s">
        <v>2752</v>
      </c>
      <c r="B2712" s="2">
        <v>45197</v>
      </c>
      <c r="C2712" s="13" t="str">
        <f>TEXT(bbdd_Social_Media_Trends[[#This Row],[Post_Date]],"aaaa-mm")</f>
        <v>2023-09</v>
      </c>
      <c r="D2712" s="1" t="s">
        <v>12</v>
      </c>
      <c r="E2712" s="1" t="s">
        <v>19</v>
      </c>
      <c r="F2712" s="1" t="s">
        <v>47</v>
      </c>
      <c r="G2712" s="1" t="s">
        <v>21</v>
      </c>
      <c r="H2712">
        <v>4166729</v>
      </c>
      <c r="I2712">
        <v>213917</v>
      </c>
      <c r="J2712">
        <v>75721</v>
      </c>
      <c r="K2712">
        <v>46135</v>
      </c>
      <c r="L2712">
        <f>bbdd_Social_Media_Trends[[#This Row],[Likes]]+bbdd_Social_Media_Trends[[#This Row],[Shares]]+bbdd_Social_Media_Trends[[#This Row],[Comments]]</f>
        <v>335773</v>
      </c>
      <c r="M2712">
        <f>bbdd_Social_Media_Trends[[#This Row],[Interactions]]/bbdd_Social_Media_Trends[[#This Row],[Views]]</f>
        <v>8.0584314458655701E-2</v>
      </c>
      <c r="N2712" s="1" t="s">
        <v>29</v>
      </c>
      <c r="O2712" s="4">
        <f t="shared" si="42"/>
        <v>0</v>
      </c>
    </row>
    <row r="2713" spans="1:15">
      <c r="A2713" s="1" t="s">
        <v>2753</v>
      </c>
      <c r="B2713" s="2">
        <v>44910</v>
      </c>
      <c r="C2713" s="13" t="str">
        <f>TEXT(bbdd_Social_Media_Trends[[#This Row],[Post_Date]],"aaaa-mm")</f>
        <v>2022-12</v>
      </c>
      <c r="D2713" s="1" t="s">
        <v>12</v>
      </c>
      <c r="E2713" s="1" t="s">
        <v>31</v>
      </c>
      <c r="F2713" s="1" t="s">
        <v>14</v>
      </c>
      <c r="G2713" s="1" t="s">
        <v>25</v>
      </c>
      <c r="H2713">
        <v>2877171</v>
      </c>
      <c r="I2713">
        <v>194774</v>
      </c>
      <c r="J2713">
        <v>63518</v>
      </c>
      <c r="K2713">
        <v>679</v>
      </c>
      <c r="L2713">
        <f>bbdd_Social_Media_Trends[[#This Row],[Likes]]+bbdd_Social_Media_Trends[[#This Row],[Shares]]+bbdd_Social_Media_Trends[[#This Row],[Comments]]</f>
        <v>258971</v>
      </c>
      <c r="M2713">
        <f>bbdd_Social_Media_Trends[[#This Row],[Interactions]]/bbdd_Social_Media_Trends[[#This Row],[Views]]</f>
        <v>9.0008901104591976E-2</v>
      </c>
      <c r="N2713" s="1" t="s">
        <v>16</v>
      </c>
      <c r="O2713" s="4">
        <f t="shared" si="42"/>
        <v>0</v>
      </c>
    </row>
    <row r="2714" spans="1:15">
      <c r="A2714" s="1" t="s">
        <v>2754</v>
      </c>
      <c r="B2714" s="2">
        <v>44745</v>
      </c>
      <c r="C2714" s="13" t="str">
        <f>TEXT(bbdd_Social_Media_Trends[[#This Row],[Post_Date]],"aaaa-mm")</f>
        <v>2022-07</v>
      </c>
      <c r="D2714" s="1" t="s">
        <v>12</v>
      </c>
      <c r="E2714" s="1" t="s">
        <v>52</v>
      </c>
      <c r="F2714" s="1" t="s">
        <v>32</v>
      </c>
      <c r="G2714" s="1" t="s">
        <v>25</v>
      </c>
      <c r="H2714">
        <v>2274614</v>
      </c>
      <c r="I2714">
        <v>97171</v>
      </c>
      <c r="J2714">
        <v>35263</v>
      </c>
      <c r="K2714">
        <v>30958</v>
      </c>
      <c r="L2714">
        <f>bbdd_Social_Media_Trends[[#This Row],[Likes]]+bbdd_Social_Media_Trends[[#This Row],[Shares]]+bbdd_Social_Media_Trends[[#This Row],[Comments]]</f>
        <v>163392</v>
      </c>
      <c r="M2714">
        <f>bbdd_Social_Media_Trends[[#This Row],[Interactions]]/bbdd_Social_Media_Trends[[#This Row],[Views]]</f>
        <v>7.1832847243532311E-2</v>
      </c>
      <c r="N2714" s="1" t="s">
        <v>16</v>
      </c>
      <c r="O2714" s="4">
        <f t="shared" si="42"/>
        <v>0</v>
      </c>
    </row>
    <row r="2715" spans="1:15">
      <c r="A2715" s="1" t="s">
        <v>2755</v>
      </c>
      <c r="B2715" s="2">
        <v>44892</v>
      </c>
      <c r="C2715" s="13" t="str">
        <f>TEXT(bbdd_Social_Media_Trends[[#This Row],[Post_Date]],"aaaa-mm")</f>
        <v>2022-11</v>
      </c>
      <c r="D2715" s="1" t="s">
        <v>27</v>
      </c>
      <c r="E2715" s="1" t="s">
        <v>46</v>
      </c>
      <c r="F2715" s="1" t="s">
        <v>47</v>
      </c>
      <c r="G2715" s="1" t="s">
        <v>60</v>
      </c>
      <c r="H2715">
        <v>4503399</v>
      </c>
      <c r="I2715">
        <v>493775</v>
      </c>
      <c r="J2715">
        <v>72985</v>
      </c>
      <c r="K2715">
        <v>44144</v>
      </c>
      <c r="L2715">
        <f>bbdd_Social_Media_Trends[[#This Row],[Likes]]+bbdd_Social_Media_Trends[[#This Row],[Shares]]+bbdd_Social_Media_Trends[[#This Row],[Comments]]</f>
        <v>610904</v>
      </c>
      <c r="M2715">
        <f>bbdd_Social_Media_Trends[[#This Row],[Interactions]]/bbdd_Social_Media_Trends[[#This Row],[Views]]</f>
        <v>0.1356539804711952</v>
      </c>
      <c r="N2715" s="1" t="s">
        <v>22</v>
      </c>
      <c r="O2715" s="4">
        <f t="shared" si="42"/>
        <v>0</v>
      </c>
    </row>
    <row r="2716" spans="1:15">
      <c r="A2716" s="1" t="s">
        <v>2756</v>
      </c>
      <c r="B2716" s="2">
        <v>45115</v>
      </c>
      <c r="C2716" s="13" t="str">
        <f>TEXT(bbdd_Social_Media_Trends[[#This Row],[Post_Date]],"aaaa-mm")</f>
        <v>2023-07</v>
      </c>
      <c r="D2716" s="1" t="s">
        <v>18</v>
      </c>
      <c r="E2716" s="1" t="s">
        <v>57</v>
      </c>
      <c r="F2716" s="1" t="s">
        <v>32</v>
      </c>
      <c r="G2716" s="1" t="s">
        <v>28</v>
      </c>
      <c r="H2716">
        <v>3535094</v>
      </c>
      <c r="I2716">
        <v>277346</v>
      </c>
      <c r="J2716">
        <v>18702</v>
      </c>
      <c r="K2716">
        <v>27624</v>
      </c>
      <c r="L2716">
        <f>bbdd_Social_Media_Trends[[#This Row],[Likes]]+bbdd_Social_Media_Trends[[#This Row],[Shares]]+bbdd_Social_Media_Trends[[#This Row],[Comments]]</f>
        <v>323672</v>
      </c>
      <c r="M2716">
        <f>bbdd_Social_Media_Trends[[#This Row],[Interactions]]/bbdd_Social_Media_Trends[[#This Row],[Views]]</f>
        <v>9.1559658668199484E-2</v>
      </c>
      <c r="N2716" s="1" t="s">
        <v>16</v>
      </c>
      <c r="O2716" s="4">
        <f t="shared" si="42"/>
        <v>0</v>
      </c>
    </row>
    <row r="2717" spans="1:15">
      <c r="A2717" s="1" t="s">
        <v>2757</v>
      </c>
      <c r="B2717" s="2">
        <v>45148</v>
      </c>
      <c r="C2717" s="13" t="str">
        <f>TEXT(bbdd_Social_Media_Trends[[#This Row],[Post_Date]],"aaaa-mm")</f>
        <v>2023-08</v>
      </c>
      <c r="D2717" s="1" t="s">
        <v>27</v>
      </c>
      <c r="E2717" s="1" t="s">
        <v>19</v>
      </c>
      <c r="F2717" s="1" t="s">
        <v>20</v>
      </c>
      <c r="G2717" s="1" t="s">
        <v>25</v>
      </c>
      <c r="H2717">
        <v>737845</v>
      </c>
      <c r="I2717">
        <v>258734</v>
      </c>
      <c r="J2717">
        <v>17484</v>
      </c>
      <c r="K2717">
        <v>7028</v>
      </c>
      <c r="L2717">
        <f>bbdd_Social_Media_Trends[[#This Row],[Likes]]+bbdd_Social_Media_Trends[[#This Row],[Shares]]+bbdd_Social_Media_Trends[[#This Row],[Comments]]</f>
        <v>283246</v>
      </c>
      <c r="M2717">
        <f>bbdd_Social_Media_Trends[[#This Row],[Interactions]]/bbdd_Social_Media_Trends[[#This Row],[Views]]</f>
        <v>0.38388279381170842</v>
      </c>
      <c r="N2717" s="1" t="s">
        <v>22</v>
      </c>
      <c r="O2717" s="4">
        <f t="shared" si="42"/>
        <v>0</v>
      </c>
    </row>
    <row r="2718" spans="1:15">
      <c r="A2718" s="1" t="s">
        <v>2758</v>
      </c>
      <c r="B2718" s="2">
        <v>45279</v>
      </c>
      <c r="C2718" s="13" t="str">
        <f>TEXT(bbdd_Social_Media_Trends[[#This Row],[Post_Date]],"aaaa-mm")</f>
        <v>2023-12</v>
      </c>
      <c r="D2718" s="1" t="s">
        <v>24</v>
      </c>
      <c r="E2718" s="1" t="s">
        <v>35</v>
      </c>
      <c r="F2718" s="1" t="s">
        <v>14</v>
      </c>
      <c r="G2718" s="1" t="s">
        <v>21</v>
      </c>
      <c r="H2718">
        <v>435830</v>
      </c>
      <c r="I2718">
        <v>288717</v>
      </c>
      <c r="J2718">
        <v>492</v>
      </c>
      <c r="K2718">
        <v>10374</v>
      </c>
      <c r="L2718">
        <f>bbdd_Social_Media_Trends[[#This Row],[Likes]]+bbdd_Social_Media_Trends[[#This Row],[Shares]]+bbdd_Social_Media_Trends[[#This Row],[Comments]]</f>
        <v>299583</v>
      </c>
      <c r="M2718">
        <f>bbdd_Social_Media_Trends[[#This Row],[Interactions]]/bbdd_Social_Media_Trends[[#This Row],[Views]]</f>
        <v>0.6873849895601496</v>
      </c>
      <c r="N2718" s="1" t="s">
        <v>22</v>
      </c>
      <c r="O2718" s="4">
        <f t="shared" si="42"/>
        <v>0</v>
      </c>
    </row>
    <row r="2719" spans="1:15">
      <c r="A2719" s="1" t="s">
        <v>2759</v>
      </c>
      <c r="B2719" s="2">
        <v>44879</v>
      </c>
      <c r="C2719" s="13" t="str">
        <f>TEXT(bbdd_Social_Media_Trends[[#This Row],[Post_Date]],"aaaa-mm")</f>
        <v>2022-11</v>
      </c>
      <c r="D2719" s="1" t="s">
        <v>12</v>
      </c>
      <c r="E2719" s="1" t="s">
        <v>52</v>
      </c>
      <c r="F2719" s="1" t="s">
        <v>14</v>
      </c>
      <c r="G2719" s="1" t="s">
        <v>25</v>
      </c>
      <c r="H2719">
        <v>2693423</v>
      </c>
      <c r="I2719">
        <v>222683</v>
      </c>
      <c r="J2719">
        <v>32845</v>
      </c>
      <c r="K2719">
        <v>15899</v>
      </c>
      <c r="L2719">
        <f>bbdd_Social_Media_Trends[[#This Row],[Likes]]+bbdd_Social_Media_Trends[[#This Row],[Shares]]+bbdd_Social_Media_Trends[[#This Row],[Comments]]</f>
        <v>271427</v>
      </c>
      <c r="M2719">
        <f>bbdd_Social_Media_Trends[[#This Row],[Interactions]]/bbdd_Social_Media_Trends[[#This Row],[Views]]</f>
        <v>0.10077399650927463</v>
      </c>
      <c r="N2719" s="1" t="s">
        <v>16</v>
      </c>
      <c r="O2719" s="4">
        <f t="shared" si="42"/>
        <v>0</v>
      </c>
    </row>
    <row r="2720" spans="1:15">
      <c r="A2720" s="1" t="s">
        <v>2760</v>
      </c>
      <c r="B2720" s="2">
        <v>44704</v>
      </c>
      <c r="C2720" s="13" t="str">
        <f>TEXT(bbdd_Social_Media_Trends[[#This Row],[Post_Date]],"aaaa-mm")</f>
        <v>2022-05</v>
      </c>
      <c r="D2720" s="1" t="s">
        <v>18</v>
      </c>
      <c r="E2720" s="1" t="s">
        <v>13</v>
      </c>
      <c r="F2720" s="1" t="s">
        <v>41</v>
      </c>
      <c r="G2720" s="1" t="s">
        <v>15</v>
      </c>
      <c r="H2720">
        <v>4621169</v>
      </c>
      <c r="I2720">
        <v>273643</v>
      </c>
      <c r="J2720">
        <v>43438</v>
      </c>
      <c r="K2720">
        <v>18369</v>
      </c>
      <c r="L2720">
        <f>bbdd_Social_Media_Trends[[#This Row],[Likes]]+bbdd_Social_Media_Trends[[#This Row],[Shares]]+bbdd_Social_Media_Trends[[#This Row],[Comments]]</f>
        <v>335450</v>
      </c>
      <c r="M2720">
        <f>bbdd_Social_Media_Trends[[#This Row],[Interactions]]/bbdd_Social_Media_Trends[[#This Row],[Views]]</f>
        <v>7.2589857674540792E-2</v>
      </c>
      <c r="N2720" s="1" t="s">
        <v>22</v>
      </c>
      <c r="O2720" s="4">
        <f t="shared" si="42"/>
        <v>0</v>
      </c>
    </row>
    <row r="2721" spans="1:15">
      <c r="A2721" s="1" t="s">
        <v>2761</v>
      </c>
      <c r="B2721" s="2">
        <v>44605</v>
      </c>
      <c r="C2721" s="13" t="str">
        <f>TEXT(bbdd_Social_Media_Trends[[#This Row],[Post_Date]],"aaaa-mm")</f>
        <v>2022-02</v>
      </c>
      <c r="D2721" s="1" t="s">
        <v>24</v>
      </c>
      <c r="E2721" s="1" t="s">
        <v>35</v>
      </c>
      <c r="F2721" s="1" t="s">
        <v>14</v>
      </c>
      <c r="G2721" s="1" t="s">
        <v>37</v>
      </c>
      <c r="H2721">
        <v>4185185</v>
      </c>
      <c r="I2721">
        <v>11304</v>
      </c>
      <c r="J2721">
        <v>89974</v>
      </c>
      <c r="K2721">
        <v>12613</v>
      </c>
      <c r="L2721">
        <f>bbdd_Social_Media_Trends[[#This Row],[Likes]]+bbdd_Social_Media_Trends[[#This Row],[Shares]]+bbdd_Social_Media_Trends[[#This Row],[Comments]]</f>
        <v>113891</v>
      </c>
      <c r="M2721">
        <f>bbdd_Social_Media_Trends[[#This Row],[Interactions]]/bbdd_Social_Media_Trends[[#This Row],[Views]]</f>
        <v>2.7212895009420132E-2</v>
      </c>
      <c r="N2721" s="1" t="s">
        <v>16</v>
      </c>
      <c r="O2721" s="4">
        <f t="shared" si="42"/>
        <v>0</v>
      </c>
    </row>
    <row r="2722" spans="1:15">
      <c r="A2722" s="1" t="s">
        <v>2762</v>
      </c>
      <c r="B2722" s="2">
        <v>45240</v>
      </c>
      <c r="C2722" s="13" t="str">
        <f>TEXT(bbdd_Social_Media_Trends[[#This Row],[Post_Date]],"aaaa-mm")</f>
        <v>2023-11</v>
      </c>
      <c r="D2722" s="1" t="s">
        <v>18</v>
      </c>
      <c r="E2722" s="1" t="s">
        <v>46</v>
      </c>
      <c r="F2722" s="1" t="s">
        <v>41</v>
      </c>
      <c r="G2722" s="1" t="s">
        <v>15</v>
      </c>
      <c r="H2722">
        <v>1170696</v>
      </c>
      <c r="I2722">
        <v>429372</v>
      </c>
      <c r="J2722">
        <v>49207</v>
      </c>
      <c r="K2722">
        <v>49136</v>
      </c>
      <c r="L2722">
        <f>bbdd_Social_Media_Trends[[#This Row],[Likes]]+bbdd_Social_Media_Trends[[#This Row],[Shares]]+bbdd_Social_Media_Trends[[#This Row],[Comments]]</f>
        <v>527715</v>
      </c>
      <c r="M2722">
        <f>bbdd_Social_Media_Trends[[#This Row],[Interactions]]/bbdd_Social_Media_Trends[[#This Row],[Views]]</f>
        <v>0.45077031099448533</v>
      </c>
      <c r="N2722" s="1" t="s">
        <v>29</v>
      </c>
      <c r="O2722" s="4">
        <f t="shared" si="42"/>
        <v>0</v>
      </c>
    </row>
    <row r="2723" spans="1:15">
      <c r="A2723" s="1" t="s">
        <v>2763</v>
      </c>
      <c r="B2723" s="2">
        <v>44959</v>
      </c>
      <c r="C2723" s="13" t="str">
        <f>TEXT(bbdd_Social_Media_Trends[[#This Row],[Post_Date]],"aaaa-mm")</f>
        <v>2023-02</v>
      </c>
      <c r="D2723" s="1" t="s">
        <v>12</v>
      </c>
      <c r="E2723" s="1" t="s">
        <v>39</v>
      </c>
      <c r="F2723" s="1" t="s">
        <v>14</v>
      </c>
      <c r="G2723" s="1" t="s">
        <v>60</v>
      </c>
      <c r="H2723">
        <v>1215490</v>
      </c>
      <c r="I2723">
        <v>112430</v>
      </c>
      <c r="J2723">
        <v>80565</v>
      </c>
      <c r="K2723">
        <v>2738</v>
      </c>
      <c r="L2723">
        <f>bbdd_Social_Media_Trends[[#This Row],[Likes]]+bbdd_Social_Media_Trends[[#This Row],[Shares]]+bbdd_Social_Media_Trends[[#This Row],[Comments]]</f>
        <v>195733</v>
      </c>
      <c r="M2723">
        <f>bbdd_Social_Media_Trends[[#This Row],[Interactions]]/bbdd_Social_Media_Trends[[#This Row],[Views]]</f>
        <v>0.16103217632395167</v>
      </c>
      <c r="N2723" s="1" t="s">
        <v>22</v>
      </c>
      <c r="O2723" s="4">
        <f t="shared" si="42"/>
        <v>0</v>
      </c>
    </row>
    <row r="2724" spans="1:15">
      <c r="A2724" s="1" t="s">
        <v>2764</v>
      </c>
      <c r="B2724" s="2">
        <v>44713</v>
      </c>
      <c r="C2724" s="13" t="str">
        <f>TEXT(bbdd_Social_Media_Trends[[#This Row],[Post_Date]],"aaaa-mm")</f>
        <v>2022-06</v>
      </c>
      <c r="D2724" s="1" t="s">
        <v>24</v>
      </c>
      <c r="E2724" s="1" t="s">
        <v>46</v>
      </c>
      <c r="F2724" s="1" t="s">
        <v>36</v>
      </c>
      <c r="G2724" s="1" t="s">
        <v>37</v>
      </c>
      <c r="H2724">
        <v>3218850</v>
      </c>
      <c r="I2724">
        <v>182607</v>
      </c>
      <c r="J2724">
        <v>48640</v>
      </c>
      <c r="K2724">
        <v>15068</v>
      </c>
      <c r="L2724">
        <f>bbdd_Social_Media_Trends[[#This Row],[Likes]]+bbdd_Social_Media_Trends[[#This Row],[Shares]]+bbdd_Social_Media_Trends[[#This Row],[Comments]]</f>
        <v>246315</v>
      </c>
      <c r="M2724">
        <f>bbdd_Social_Media_Trends[[#This Row],[Interactions]]/bbdd_Social_Media_Trends[[#This Row],[Views]]</f>
        <v>7.6522671140314094E-2</v>
      </c>
      <c r="N2724" s="1" t="s">
        <v>22</v>
      </c>
      <c r="O2724" s="4">
        <f t="shared" si="42"/>
        <v>0</v>
      </c>
    </row>
    <row r="2725" spans="1:15">
      <c r="A2725" s="1" t="s">
        <v>2765</v>
      </c>
      <c r="B2725" s="2">
        <v>44817</v>
      </c>
      <c r="C2725" s="13" t="str">
        <f>TEXT(bbdd_Social_Media_Trends[[#This Row],[Post_Date]],"aaaa-mm")</f>
        <v>2022-09</v>
      </c>
      <c r="D2725" s="1" t="s">
        <v>12</v>
      </c>
      <c r="E2725" s="1" t="s">
        <v>52</v>
      </c>
      <c r="F2725" s="1" t="s">
        <v>32</v>
      </c>
      <c r="G2725" s="1" t="s">
        <v>44</v>
      </c>
      <c r="H2725">
        <v>2206465</v>
      </c>
      <c r="I2725">
        <v>108422</v>
      </c>
      <c r="J2725">
        <v>93547</v>
      </c>
      <c r="K2725">
        <v>6106</v>
      </c>
      <c r="L2725">
        <f>bbdd_Social_Media_Trends[[#This Row],[Likes]]+bbdd_Social_Media_Trends[[#This Row],[Shares]]+bbdd_Social_Media_Trends[[#This Row],[Comments]]</f>
        <v>208075</v>
      </c>
      <c r="M2725">
        <f>bbdd_Social_Media_Trends[[#This Row],[Interactions]]/bbdd_Social_Media_Trends[[#This Row],[Views]]</f>
        <v>9.4302424919497932E-2</v>
      </c>
      <c r="N2725" s="1" t="s">
        <v>29</v>
      </c>
      <c r="O2725" s="4">
        <f t="shared" si="42"/>
        <v>0</v>
      </c>
    </row>
    <row r="2726" spans="1:15">
      <c r="A2726" s="1" t="s">
        <v>2766</v>
      </c>
      <c r="B2726" s="2">
        <v>44695</v>
      </c>
      <c r="C2726" s="13" t="str">
        <f>TEXT(bbdd_Social_Media_Trends[[#This Row],[Post_Date]],"aaaa-mm")</f>
        <v>2022-05</v>
      </c>
      <c r="D2726" s="1" t="s">
        <v>27</v>
      </c>
      <c r="E2726" s="1" t="s">
        <v>35</v>
      </c>
      <c r="F2726" s="1" t="s">
        <v>20</v>
      </c>
      <c r="G2726" s="1" t="s">
        <v>15</v>
      </c>
      <c r="H2726">
        <v>1145845</v>
      </c>
      <c r="I2726">
        <v>286985</v>
      </c>
      <c r="J2726">
        <v>22315</v>
      </c>
      <c r="K2726">
        <v>26378</v>
      </c>
      <c r="L2726">
        <f>bbdd_Social_Media_Trends[[#This Row],[Likes]]+bbdd_Social_Media_Trends[[#This Row],[Shares]]+bbdd_Social_Media_Trends[[#This Row],[Comments]]</f>
        <v>335678</v>
      </c>
      <c r="M2726">
        <f>bbdd_Social_Media_Trends[[#This Row],[Interactions]]/bbdd_Social_Media_Trends[[#This Row],[Views]]</f>
        <v>0.29295236266685287</v>
      </c>
      <c r="N2726" s="1" t="s">
        <v>29</v>
      </c>
      <c r="O2726" s="4">
        <f t="shared" si="42"/>
        <v>0</v>
      </c>
    </row>
    <row r="2727" spans="1:15">
      <c r="A2727" s="1" t="s">
        <v>2767</v>
      </c>
      <c r="B2727" s="2">
        <v>45091</v>
      </c>
      <c r="C2727" s="13" t="str">
        <f>TEXT(bbdd_Social_Media_Trends[[#This Row],[Post_Date]],"aaaa-mm")</f>
        <v>2023-06</v>
      </c>
      <c r="D2727" s="1" t="s">
        <v>27</v>
      </c>
      <c r="E2727" s="1" t="s">
        <v>13</v>
      </c>
      <c r="F2727" s="1" t="s">
        <v>36</v>
      </c>
      <c r="G2727" s="1" t="s">
        <v>21</v>
      </c>
      <c r="H2727">
        <v>1033019</v>
      </c>
      <c r="I2727">
        <v>459345</v>
      </c>
      <c r="J2727">
        <v>67564</v>
      </c>
      <c r="K2727">
        <v>42749</v>
      </c>
      <c r="L2727">
        <f>bbdd_Social_Media_Trends[[#This Row],[Likes]]+bbdd_Social_Media_Trends[[#This Row],[Shares]]+bbdd_Social_Media_Trends[[#This Row],[Comments]]</f>
        <v>569658</v>
      </c>
      <c r="M2727">
        <f>bbdd_Social_Media_Trends[[#This Row],[Interactions]]/bbdd_Social_Media_Trends[[#This Row],[Views]]</f>
        <v>0.55144968291967522</v>
      </c>
      <c r="N2727" s="1" t="s">
        <v>22</v>
      </c>
      <c r="O2727" s="4">
        <f t="shared" si="42"/>
        <v>0</v>
      </c>
    </row>
    <row r="2728" spans="1:15">
      <c r="A2728" s="1" t="s">
        <v>2768</v>
      </c>
      <c r="B2728" s="2">
        <v>44763</v>
      </c>
      <c r="C2728" s="13" t="str">
        <f>TEXT(bbdd_Social_Media_Trends[[#This Row],[Post_Date]],"aaaa-mm")</f>
        <v>2022-07</v>
      </c>
      <c r="D2728" s="1" t="s">
        <v>12</v>
      </c>
      <c r="E2728" s="1" t="s">
        <v>49</v>
      </c>
      <c r="F2728" s="1" t="s">
        <v>32</v>
      </c>
      <c r="G2728" s="1" t="s">
        <v>44</v>
      </c>
      <c r="H2728">
        <v>2416729</v>
      </c>
      <c r="I2728">
        <v>370531</v>
      </c>
      <c r="J2728">
        <v>45676</v>
      </c>
      <c r="K2728">
        <v>35700</v>
      </c>
      <c r="L2728">
        <f>bbdd_Social_Media_Trends[[#This Row],[Likes]]+bbdd_Social_Media_Trends[[#This Row],[Shares]]+bbdd_Social_Media_Trends[[#This Row],[Comments]]</f>
        <v>451907</v>
      </c>
      <c r="M2728">
        <f>bbdd_Social_Media_Trends[[#This Row],[Interactions]]/bbdd_Social_Media_Trends[[#This Row],[Views]]</f>
        <v>0.18699117691722986</v>
      </c>
      <c r="N2728" s="1" t="s">
        <v>16</v>
      </c>
      <c r="O2728" s="4">
        <f t="shared" si="42"/>
        <v>0</v>
      </c>
    </row>
    <row r="2729" spans="1:15">
      <c r="A2729" s="1" t="s">
        <v>2769</v>
      </c>
      <c r="B2729" s="2">
        <v>44654</v>
      </c>
      <c r="C2729" s="13" t="str">
        <f>TEXT(bbdd_Social_Media_Trends[[#This Row],[Post_Date]],"aaaa-mm")</f>
        <v>2022-04</v>
      </c>
      <c r="D2729" s="1" t="s">
        <v>24</v>
      </c>
      <c r="E2729" s="1" t="s">
        <v>39</v>
      </c>
      <c r="F2729" s="1" t="s">
        <v>36</v>
      </c>
      <c r="G2729" s="1" t="s">
        <v>60</v>
      </c>
      <c r="H2729">
        <v>1942872</v>
      </c>
      <c r="I2729">
        <v>108781</v>
      </c>
      <c r="J2729">
        <v>71823</v>
      </c>
      <c r="K2729">
        <v>49737</v>
      </c>
      <c r="L2729">
        <f>bbdd_Social_Media_Trends[[#This Row],[Likes]]+bbdd_Social_Media_Trends[[#This Row],[Shares]]+bbdd_Social_Media_Trends[[#This Row],[Comments]]</f>
        <v>230341</v>
      </c>
      <c r="M2729">
        <f>bbdd_Social_Media_Trends[[#This Row],[Interactions]]/bbdd_Social_Media_Trends[[#This Row],[Views]]</f>
        <v>0.11855696103500385</v>
      </c>
      <c r="N2729" s="1" t="s">
        <v>22</v>
      </c>
      <c r="O2729" s="4">
        <f t="shared" si="42"/>
        <v>0</v>
      </c>
    </row>
    <row r="2730" spans="1:15">
      <c r="A2730" s="1" t="s">
        <v>2770</v>
      </c>
      <c r="B2730" s="2">
        <v>44769</v>
      </c>
      <c r="C2730" s="13" t="str">
        <f>TEXT(bbdd_Social_Media_Trends[[#This Row],[Post_Date]],"aaaa-mm")</f>
        <v>2022-07</v>
      </c>
      <c r="D2730" s="1" t="s">
        <v>27</v>
      </c>
      <c r="E2730" s="1" t="s">
        <v>35</v>
      </c>
      <c r="F2730" s="1" t="s">
        <v>32</v>
      </c>
      <c r="G2730" s="1" t="s">
        <v>21</v>
      </c>
      <c r="H2730">
        <v>4713381</v>
      </c>
      <c r="I2730">
        <v>439146</v>
      </c>
      <c r="J2730">
        <v>82572</v>
      </c>
      <c r="K2730">
        <v>17212</v>
      </c>
      <c r="L2730">
        <f>bbdd_Social_Media_Trends[[#This Row],[Likes]]+bbdd_Social_Media_Trends[[#This Row],[Shares]]+bbdd_Social_Media_Trends[[#This Row],[Comments]]</f>
        <v>538930</v>
      </c>
      <c r="M2730">
        <f>bbdd_Social_Media_Trends[[#This Row],[Interactions]]/bbdd_Social_Media_Trends[[#This Row],[Views]]</f>
        <v>0.11434042781604119</v>
      </c>
      <c r="N2730" s="1" t="s">
        <v>16</v>
      </c>
      <c r="O2730" s="4">
        <f t="shared" si="42"/>
        <v>0</v>
      </c>
    </row>
    <row r="2731" spans="1:15">
      <c r="A2731" s="1" t="s">
        <v>2771</v>
      </c>
      <c r="B2731" s="2">
        <v>44615</v>
      </c>
      <c r="C2731" s="13" t="str">
        <f>TEXT(bbdd_Social_Media_Trends[[#This Row],[Post_Date]],"aaaa-mm")</f>
        <v>2022-02</v>
      </c>
      <c r="D2731" s="1" t="s">
        <v>12</v>
      </c>
      <c r="E2731" s="1" t="s">
        <v>59</v>
      </c>
      <c r="F2731" s="1" t="s">
        <v>14</v>
      </c>
      <c r="G2731" s="1" t="s">
        <v>44</v>
      </c>
      <c r="H2731">
        <v>2194817</v>
      </c>
      <c r="I2731">
        <v>62191</v>
      </c>
      <c r="J2731">
        <v>83327</v>
      </c>
      <c r="K2731">
        <v>16736</v>
      </c>
      <c r="L2731">
        <f>bbdd_Social_Media_Trends[[#This Row],[Likes]]+bbdd_Social_Media_Trends[[#This Row],[Shares]]+bbdd_Social_Media_Trends[[#This Row],[Comments]]</f>
        <v>162254</v>
      </c>
      <c r="M2731">
        <f>bbdd_Social_Media_Trends[[#This Row],[Interactions]]/bbdd_Social_Media_Trends[[#This Row],[Views]]</f>
        <v>7.3925981072681682E-2</v>
      </c>
      <c r="N2731" s="1" t="s">
        <v>22</v>
      </c>
      <c r="O2731" s="4">
        <f t="shared" si="42"/>
        <v>0</v>
      </c>
    </row>
    <row r="2732" spans="1:15">
      <c r="A2732" s="1" t="s">
        <v>2772</v>
      </c>
      <c r="B2732" s="2">
        <v>45273</v>
      </c>
      <c r="C2732" s="13" t="str">
        <f>TEXT(bbdd_Social_Media_Trends[[#This Row],[Post_Date]],"aaaa-mm")</f>
        <v>2023-12</v>
      </c>
      <c r="D2732" s="1" t="s">
        <v>18</v>
      </c>
      <c r="E2732" s="1" t="s">
        <v>13</v>
      </c>
      <c r="F2732" s="1" t="s">
        <v>36</v>
      </c>
      <c r="G2732" s="1" t="s">
        <v>21</v>
      </c>
      <c r="H2732">
        <v>1150787</v>
      </c>
      <c r="I2732">
        <v>65081</v>
      </c>
      <c r="J2732">
        <v>31527</v>
      </c>
      <c r="K2732">
        <v>30435</v>
      </c>
      <c r="L2732">
        <f>bbdd_Social_Media_Trends[[#This Row],[Likes]]+bbdd_Social_Media_Trends[[#This Row],[Shares]]+bbdd_Social_Media_Trends[[#This Row],[Comments]]</f>
        <v>127043</v>
      </c>
      <c r="M2732">
        <f>bbdd_Social_Media_Trends[[#This Row],[Interactions]]/bbdd_Social_Media_Trends[[#This Row],[Views]]</f>
        <v>0.11039662422324896</v>
      </c>
      <c r="N2732" s="1" t="s">
        <v>22</v>
      </c>
      <c r="O2732" s="4">
        <f t="shared" si="42"/>
        <v>0</v>
      </c>
    </row>
    <row r="2733" spans="1:15">
      <c r="A2733" s="1" t="s">
        <v>2773</v>
      </c>
      <c r="B2733" s="2">
        <v>44610</v>
      </c>
      <c r="C2733" s="13" t="str">
        <f>TEXT(bbdd_Social_Media_Trends[[#This Row],[Post_Date]],"aaaa-mm")</f>
        <v>2022-02</v>
      </c>
      <c r="D2733" s="1" t="s">
        <v>27</v>
      </c>
      <c r="E2733" s="1" t="s">
        <v>19</v>
      </c>
      <c r="F2733" s="1" t="s">
        <v>47</v>
      </c>
      <c r="G2733" s="1" t="s">
        <v>28</v>
      </c>
      <c r="H2733">
        <v>3865208</v>
      </c>
      <c r="I2733">
        <v>392633</v>
      </c>
      <c r="J2733">
        <v>38093</v>
      </c>
      <c r="K2733">
        <v>35867</v>
      </c>
      <c r="L2733">
        <f>bbdd_Social_Media_Trends[[#This Row],[Likes]]+bbdd_Social_Media_Trends[[#This Row],[Shares]]+bbdd_Social_Media_Trends[[#This Row],[Comments]]</f>
        <v>466593</v>
      </c>
      <c r="M2733">
        <f>bbdd_Social_Media_Trends[[#This Row],[Interactions]]/bbdd_Social_Media_Trends[[#This Row],[Views]]</f>
        <v>0.1207161425724049</v>
      </c>
      <c r="N2733" s="1" t="s">
        <v>29</v>
      </c>
      <c r="O2733" s="4">
        <f t="shared" si="42"/>
        <v>0</v>
      </c>
    </row>
    <row r="2734" spans="1:15">
      <c r="A2734" s="1" t="s">
        <v>2774</v>
      </c>
      <c r="B2734" s="2">
        <v>44643</v>
      </c>
      <c r="C2734" s="13" t="str">
        <f>TEXT(bbdd_Social_Media_Trends[[#This Row],[Post_Date]],"aaaa-mm")</f>
        <v>2022-03</v>
      </c>
      <c r="D2734" s="1" t="s">
        <v>24</v>
      </c>
      <c r="E2734" s="1" t="s">
        <v>13</v>
      </c>
      <c r="F2734" s="1" t="s">
        <v>47</v>
      </c>
      <c r="G2734" s="1" t="s">
        <v>28</v>
      </c>
      <c r="H2734">
        <v>2680307</v>
      </c>
      <c r="I2734">
        <v>263946</v>
      </c>
      <c r="J2734">
        <v>18402</v>
      </c>
      <c r="K2734">
        <v>30996</v>
      </c>
      <c r="L2734">
        <f>bbdd_Social_Media_Trends[[#This Row],[Likes]]+bbdd_Social_Media_Trends[[#This Row],[Shares]]+bbdd_Social_Media_Trends[[#This Row],[Comments]]</f>
        <v>313344</v>
      </c>
      <c r="M2734">
        <f>bbdd_Social_Media_Trends[[#This Row],[Interactions]]/bbdd_Social_Media_Trends[[#This Row],[Views]]</f>
        <v>0.11690601113976869</v>
      </c>
      <c r="N2734" s="1" t="s">
        <v>29</v>
      </c>
      <c r="O2734" s="4">
        <f t="shared" si="42"/>
        <v>0</v>
      </c>
    </row>
    <row r="2735" spans="1:15">
      <c r="A2735" s="1" t="s">
        <v>2775</v>
      </c>
      <c r="B2735" s="2">
        <v>44895</v>
      </c>
      <c r="C2735" s="13" t="str">
        <f>TEXT(bbdd_Social_Media_Trends[[#This Row],[Post_Date]],"aaaa-mm")</f>
        <v>2022-11</v>
      </c>
      <c r="D2735" s="1" t="s">
        <v>24</v>
      </c>
      <c r="E2735" s="1" t="s">
        <v>49</v>
      </c>
      <c r="F2735" s="1" t="s">
        <v>41</v>
      </c>
      <c r="G2735" s="1" t="s">
        <v>15</v>
      </c>
      <c r="H2735">
        <v>1332493</v>
      </c>
      <c r="I2735">
        <v>308312</v>
      </c>
      <c r="J2735">
        <v>80258</v>
      </c>
      <c r="K2735">
        <v>33772</v>
      </c>
      <c r="L2735">
        <f>bbdd_Social_Media_Trends[[#This Row],[Likes]]+bbdd_Social_Media_Trends[[#This Row],[Shares]]+bbdd_Social_Media_Trends[[#This Row],[Comments]]</f>
        <v>422342</v>
      </c>
      <c r="M2735">
        <f>bbdd_Social_Media_Trends[[#This Row],[Interactions]]/bbdd_Social_Media_Trends[[#This Row],[Views]]</f>
        <v>0.31695626168392632</v>
      </c>
      <c r="N2735" s="1" t="s">
        <v>16</v>
      </c>
      <c r="O2735" s="4">
        <f t="shared" si="42"/>
        <v>0</v>
      </c>
    </row>
    <row r="2736" spans="1:15">
      <c r="A2736" s="1" t="s">
        <v>2776</v>
      </c>
      <c r="B2736" s="2">
        <v>45173</v>
      </c>
      <c r="C2736" s="13" t="str">
        <f>TEXT(bbdd_Social_Media_Trends[[#This Row],[Post_Date]],"aaaa-mm")</f>
        <v>2023-09</v>
      </c>
      <c r="D2736" s="1" t="s">
        <v>18</v>
      </c>
      <c r="E2736" s="1" t="s">
        <v>39</v>
      </c>
      <c r="F2736" s="1" t="s">
        <v>41</v>
      </c>
      <c r="G2736" s="1" t="s">
        <v>25</v>
      </c>
      <c r="H2736">
        <v>4312788</v>
      </c>
      <c r="I2736">
        <v>124275</v>
      </c>
      <c r="J2736">
        <v>98380</v>
      </c>
      <c r="K2736">
        <v>8457</v>
      </c>
      <c r="L2736">
        <f>bbdd_Social_Media_Trends[[#This Row],[Likes]]+bbdd_Social_Media_Trends[[#This Row],[Shares]]+bbdd_Social_Media_Trends[[#This Row],[Comments]]</f>
        <v>231112</v>
      </c>
      <c r="M2736">
        <f>bbdd_Social_Media_Trends[[#This Row],[Interactions]]/bbdd_Social_Media_Trends[[#This Row],[Views]]</f>
        <v>5.3587609685428542E-2</v>
      </c>
      <c r="N2736" s="1" t="s">
        <v>22</v>
      </c>
      <c r="O2736" s="4">
        <f t="shared" si="42"/>
        <v>0</v>
      </c>
    </row>
    <row r="2737" spans="1:15">
      <c r="A2737" s="1" t="s">
        <v>2777</v>
      </c>
      <c r="B2737" s="2">
        <v>44833</v>
      </c>
      <c r="C2737" s="13" t="str">
        <f>TEXT(bbdd_Social_Media_Trends[[#This Row],[Post_Date]],"aaaa-mm")</f>
        <v>2022-09</v>
      </c>
      <c r="D2737" s="1" t="s">
        <v>12</v>
      </c>
      <c r="E2737" s="1" t="s">
        <v>52</v>
      </c>
      <c r="F2737" s="1" t="s">
        <v>32</v>
      </c>
      <c r="G2737" s="1" t="s">
        <v>37</v>
      </c>
      <c r="H2737">
        <v>2723438</v>
      </c>
      <c r="I2737">
        <v>27284</v>
      </c>
      <c r="J2737">
        <v>56796</v>
      </c>
      <c r="K2737">
        <v>28506</v>
      </c>
      <c r="L2737">
        <f>bbdd_Social_Media_Trends[[#This Row],[Likes]]+bbdd_Social_Media_Trends[[#This Row],[Shares]]+bbdd_Social_Media_Trends[[#This Row],[Comments]]</f>
        <v>112586</v>
      </c>
      <c r="M2737">
        <f>bbdd_Social_Media_Trends[[#This Row],[Interactions]]/bbdd_Social_Media_Trends[[#This Row],[Views]]</f>
        <v>4.1339659650779639E-2</v>
      </c>
      <c r="N2737" s="1" t="s">
        <v>16</v>
      </c>
      <c r="O2737" s="4">
        <f t="shared" si="42"/>
        <v>0</v>
      </c>
    </row>
    <row r="2738" spans="1:15">
      <c r="A2738" s="1" t="s">
        <v>2778</v>
      </c>
      <c r="B2738" s="2">
        <v>44627</v>
      </c>
      <c r="C2738" s="13" t="str">
        <f>TEXT(bbdd_Social_Media_Trends[[#This Row],[Post_Date]],"aaaa-mm")</f>
        <v>2022-03</v>
      </c>
      <c r="D2738" s="1" t="s">
        <v>24</v>
      </c>
      <c r="E2738" s="1" t="s">
        <v>35</v>
      </c>
      <c r="F2738" s="1" t="s">
        <v>47</v>
      </c>
      <c r="G2738" s="1" t="s">
        <v>25</v>
      </c>
      <c r="H2738">
        <v>58002</v>
      </c>
      <c r="I2738">
        <v>227583</v>
      </c>
      <c r="J2738">
        <v>4238</v>
      </c>
      <c r="K2738">
        <v>44828</v>
      </c>
      <c r="L2738">
        <f>bbdd_Social_Media_Trends[[#This Row],[Likes]]+bbdd_Social_Media_Trends[[#This Row],[Shares]]+bbdd_Social_Media_Trends[[#This Row],[Comments]]</f>
        <v>276649</v>
      </c>
      <c r="M2738">
        <f>bbdd_Social_Media_Trends[[#This Row],[Interactions]]/bbdd_Social_Media_Trends[[#This Row],[Views]]</f>
        <v>4.7696458742801973</v>
      </c>
      <c r="N2738" s="1" t="s">
        <v>16</v>
      </c>
      <c r="O2738" s="4">
        <f t="shared" si="42"/>
        <v>0</v>
      </c>
    </row>
    <row r="2739" spans="1:15">
      <c r="A2739" s="1" t="s">
        <v>2779</v>
      </c>
      <c r="B2739" s="2">
        <v>45156</v>
      </c>
      <c r="C2739" s="13" t="str">
        <f>TEXT(bbdd_Social_Media_Trends[[#This Row],[Post_Date]],"aaaa-mm")</f>
        <v>2023-08</v>
      </c>
      <c r="D2739" s="1" t="s">
        <v>24</v>
      </c>
      <c r="E2739" s="1" t="s">
        <v>35</v>
      </c>
      <c r="F2739" s="1" t="s">
        <v>14</v>
      </c>
      <c r="G2739" s="1" t="s">
        <v>50</v>
      </c>
      <c r="H2739">
        <v>4925883</v>
      </c>
      <c r="I2739">
        <v>316798</v>
      </c>
      <c r="J2739">
        <v>20215</v>
      </c>
      <c r="K2739">
        <v>12908</v>
      </c>
      <c r="L2739">
        <f>bbdd_Social_Media_Trends[[#This Row],[Likes]]+bbdd_Social_Media_Trends[[#This Row],[Shares]]+bbdd_Social_Media_Trends[[#This Row],[Comments]]</f>
        <v>349921</v>
      </c>
      <c r="M2739">
        <f>bbdd_Social_Media_Trends[[#This Row],[Interactions]]/bbdd_Social_Media_Trends[[#This Row],[Views]]</f>
        <v>7.1037213023533038E-2</v>
      </c>
      <c r="N2739" s="1" t="s">
        <v>16</v>
      </c>
      <c r="O2739" s="4">
        <f t="shared" si="42"/>
        <v>0</v>
      </c>
    </row>
    <row r="2740" spans="1:15">
      <c r="A2740" s="1" t="s">
        <v>2780</v>
      </c>
      <c r="B2740" s="2">
        <v>44811</v>
      </c>
      <c r="C2740" s="13" t="str">
        <f>TEXT(bbdd_Social_Media_Trends[[#This Row],[Post_Date]],"aaaa-mm")</f>
        <v>2022-09</v>
      </c>
      <c r="D2740" s="1" t="s">
        <v>27</v>
      </c>
      <c r="E2740" s="1" t="s">
        <v>19</v>
      </c>
      <c r="F2740" s="1" t="s">
        <v>14</v>
      </c>
      <c r="G2740" s="1" t="s">
        <v>25</v>
      </c>
      <c r="H2740">
        <v>131069</v>
      </c>
      <c r="I2740">
        <v>228706</v>
      </c>
      <c r="J2740">
        <v>29198</v>
      </c>
      <c r="K2740">
        <v>32033</v>
      </c>
      <c r="L2740">
        <f>bbdd_Social_Media_Trends[[#This Row],[Likes]]+bbdd_Social_Media_Trends[[#This Row],[Shares]]+bbdd_Social_Media_Trends[[#This Row],[Comments]]</f>
        <v>289937</v>
      </c>
      <c r="M2740">
        <f>bbdd_Social_Media_Trends[[#This Row],[Interactions]]/bbdd_Social_Media_Trends[[#This Row],[Views]]</f>
        <v>2.2120943930296257</v>
      </c>
      <c r="N2740" s="1" t="s">
        <v>16</v>
      </c>
      <c r="O2740" s="4">
        <f t="shared" si="42"/>
        <v>0</v>
      </c>
    </row>
    <row r="2741" spans="1:15">
      <c r="A2741" s="1" t="s">
        <v>2781</v>
      </c>
      <c r="B2741" s="2">
        <v>44834</v>
      </c>
      <c r="C2741" s="13" t="str">
        <f>TEXT(bbdd_Social_Media_Trends[[#This Row],[Post_Date]],"aaaa-mm")</f>
        <v>2022-09</v>
      </c>
      <c r="D2741" s="1" t="s">
        <v>18</v>
      </c>
      <c r="E2741" s="1" t="s">
        <v>31</v>
      </c>
      <c r="F2741" s="1" t="s">
        <v>20</v>
      </c>
      <c r="G2741" s="1" t="s">
        <v>50</v>
      </c>
      <c r="H2741">
        <v>3529950</v>
      </c>
      <c r="I2741">
        <v>52867</v>
      </c>
      <c r="J2741">
        <v>17076</v>
      </c>
      <c r="K2741">
        <v>23240</v>
      </c>
      <c r="L2741">
        <f>bbdd_Social_Media_Trends[[#This Row],[Likes]]+bbdd_Social_Media_Trends[[#This Row],[Shares]]+bbdd_Social_Media_Trends[[#This Row],[Comments]]</f>
        <v>93183</v>
      </c>
      <c r="M2741">
        <f>bbdd_Social_Media_Trends[[#This Row],[Interactions]]/bbdd_Social_Media_Trends[[#This Row],[Views]]</f>
        <v>2.6397824331789402E-2</v>
      </c>
      <c r="N2741" s="1" t="s">
        <v>16</v>
      </c>
      <c r="O2741" s="4">
        <f t="shared" si="42"/>
        <v>0</v>
      </c>
    </row>
    <row r="2742" spans="1:15">
      <c r="A2742" s="1" t="s">
        <v>2782</v>
      </c>
      <c r="B2742" s="2">
        <v>44996</v>
      </c>
      <c r="C2742" s="13" t="str">
        <f>TEXT(bbdd_Social_Media_Trends[[#This Row],[Post_Date]],"aaaa-mm")</f>
        <v>2023-03</v>
      </c>
      <c r="D2742" s="1" t="s">
        <v>12</v>
      </c>
      <c r="E2742" s="1" t="s">
        <v>35</v>
      </c>
      <c r="F2742" s="1" t="s">
        <v>41</v>
      </c>
      <c r="G2742" s="1" t="s">
        <v>28</v>
      </c>
      <c r="H2742">
        <v>4274328</v>
      </c>
      <c r="I2742">
        <v>51628</v>
      </c>
      <c r="J2742">
        <v>65728</v>
      </c>
      <c r="K2742">
        <v>40477</v>
      </c>
      <c r="L2742">
        <f>bbdd_Social_Media_Trends[[#This Row],[Likes]]+bbdd_Social_Media_Trends[[#This Row],[Shares]]+bbdd_Social_Media_Trends[[#This Row],[Comments]]</f>
        <v>157833</v>
      </c>
      <c r="M2742">
        <f>bbdd_Social_Media_Trends[[#This Row],[Interactions]]/bbdd_Social_Media_Trends[[#This Row],[Views]]</f>
        <v>3.6925804477335386E-2</v>
      </c>
      <c r="N2742" s="1" t="s">
        <v>16</v>
      </c>
      <c r="O2742" s="4">
        <f t="shared" si="42"/>
        <v>0</v>
      </c>
    </row>
    <row r="2743" spans="1:15">
      <c r="A2743" s="1" t="s">
        <v>2783</v>
      </c>
      <c r="B2743" s="2">
        <v>44883</v>
      </c>
      <c r="C2743" s="13" t="str">
        <f>TEXT(bbdd_Social_Media_Trends[[#This Row],[Post_Date]],"aaaa-mm")</f>
        <v>2022-11</v>
      </c>
      <c r="D2743" s="1" t="s">
        <v>18</v>
      </c>
      <c r="E2743" s="1" t="s">
        <v>46</v>
      </c>
      <c r="F2743" s="1" t="s">
        <v>47</v>
      </c>
      <c r="G2743" s="1" t="s">
        <v>50</v>
      </c>
      <c r="H2743">
        <v>2564894</v>
      </c>
      <c r="I2743">
        <v>135335</v>
      </c>
      <c r="J2743">
        <v>28533</v>
      </c>
      <c r="K2743">
        <v>7583</v>
      </c>
      <c r="L2743">
        <f>bbdd_Social_Media_Trends[[#This Row],[Likes]]+bbdd_Social_Media_Trends[[#This Row],[Shares]]+bbdd_Social_Media_Trends[[#This Row],[Comments]]</f>
        <v>171451</v>
      </c>
      <c r="M2743">
        <f>bbdd_Social_Media_Trends[[#This Row],[Interactions]]/bbdd_Social_Media_Trends[[#This Row],[Views]]</f>
        <v>6.6845257542806832E-2</v>
      </c>
      <c r="N2743" s="1" t="s">
        <v>22</v>
      </c>
      <c r="O2743" s="4">
        <f t="shared" si="42"/>
        <v>0</v>
      </c>
    </row>
    <row r="2744" spans="1:15">
      <c r="A2744" s="1" t="s">
        <v>2784</v>
      </c>
      <c r="B2744" s="2">
        <v>44794</v>
      </c>
      <c r="C2744" s="13" t="str">
        <f>TEXT(bbdd_Social_Media_Trends[[#This Row],[Post_Date]],"aaaa-mm")</f>
        <v>2022-08</v>
      </c>
      <c r="D2744" s="1" t="s">
        <v>27</v>
      </c>
      <c r="E2744" s="1" t="s">
        <v>35</v>
      </c>
      <c r="F2744" s="1" t="s">
        <v>47</v>
      </c>
      <c r="G2744" s="1" t="s">
        <v>25</v>
      </c>
      <c r="H2744">
        <v>2316873</v>
      </c>
      <c r="I2744">
        <v>378566</v>
      </c>
      <c r="J2744">
        <v>70870</v>
      </c>
      <c r="K2744">
        <v>21370</v>
      </c>
      <c r="L2744">
        <f>bbdd_Social_Media_Trends[[#This Row],[Likes]]+bbdd_Social_Media_Trends[[#This Row],[Shares]]+bbdd_Social_Media_Trends[[#This Row],[Comments]]</f>
        <v>470806</v>
      </c>
      <c r="M2744">
        <f>bbdd_Social_Media_Trends[[#This Row],[Interactions]]/bbdd_Social_Media_Trends[[#This Row],[Views]]</f>
        <v>0.20320751288482364</v>
      </c>
      <c r="N2744" s="1" t="s">
        <v>16</v>
      </c>
      <c r="O2744" s="4">
        <f t="shared" si="42"/>
        <v>0</v>
      </c>
    </row>
    <row r="2745" spans="1:15">
      <c r="A2745" s="1" t="s">
        <v>2785</v>
      </c>
      <c r="B2745" s="2">
        <v>45101</v>
      </c>
      <c r="C2745" s="13" t="str">
        <f>TEXT(bbdd_Social_Media_Trends[[#This Row],[Post_Date]],"aaaa-mm")</f>
        <v>2023-06</v>
      </c>
      <c r="D2745" s="1" t="s">
        <v>27</v>
      </c>
      <c r="E2745" s="1" t="s">
        <v>39</v>
      </c>
      <c r="F2745" s="1" t="s">
        <v>36</v>
      </c>
      <c r="G2745" s="1" t="s">
        <v>15</v>
      </c>
      <c r="H2745">
        <v>2889436</v>
      </c>
      <c r="I2745">
        <v>3090</v>
      </c>
      <c r="J2745">
        <v>98325</v>
      </c>
      <c r="K2745">
        <v>6440</v>
      </c>
      <c r="L2745">
        <f>bbdd_Social_Media_Trends[[#This Row],[Likes]]+bbdd_Social_Media_Trends[[#This Row],[Shares]]+bbdd_Social_Media_Trends[[#This Row],[Comments]]</f>
        <v>107855</v>
      </c>
      <c r="M2745">
        <f>bbdd_Social_Media_Trends[[#This Row],[Interactions]]/bbdd_Social_Media_Trends[[#This Row],[Views]]</f>
        <v>3.7327353850370802E-2</v>
      </c>
      <c r="N2745" s="1" t="s">
        <v>22</v>
      </c>
      <c r="O2745" s="4">
        <f t="shared" si="42"/>
        <v>0</v>
      </c>
    </row>
    <row r="2746" spans="1:15">
      <c r="A2746" s="1" t="s">
        <v>2786</v>
      </c>
      <c r="B2746" s="2">
        <v>44994</v>
      </c>
      <c r="C2746" s="13" t="str">
        <f>TEXT(bbdd_Social_Media_Trends[[#This Row],[Post_Date]],"aaaa-mm")</f>
        <v>2023-03</v>
      </c>
      <c r="D2746" s="1" t="s">
        <v>18</v>
      </c>
      <c r="E2746" s="1" t="s">
        <v>52</v>
      </c>
      <c r="F2746" s="1" t="s">
        <v>47</v>
      </c>
      <c r="G2746" s="1" t="s">
        <v>37</v>
      </c>
      <c r="H2746">
        <v>731621</v>
      </c>
      <c r="I2746">
        <v>11172</v>
      </c>
      <c r="J2746">
        <v>59313</v>
      </c>
      <c r="K2746">
        <v>35492</v>
      </c>
      <c r="L2746">
        <f>bbdd_Social_Media_Trends[[#This Row],[Likes]]+bbdd_Social_Media_Trends[[#This Row],[Shares]]+bbdd_Social_Media_Trends[[#This Row],[Comments]]</f>
        <v>105977</v>
      </c>
      <c r="M2746">
        <f>bbdd_Social_Media_Trends[[#This Row],[Interactions]]/bbdd_Social_Media_Trends[[#This Row],[Views]]</f>
        <v>0.14485232107880994</v>
      </c>
      <c r="N2746" s="1" t="s">
        <v>29</v>
      </c>
      <c r="O2746" s="4">
        <f t="shared" si="42"/>
        <v>0</v>
      </c>
    </row>
    <row r="2747" spans="1:15">
      <c r="A2747" s="1" t="s">
        <v>2787</v>
      </c>
      <c r="B2747" s="2">
        <v>45047</v>
      </c>
      <c r="C2747" s="13" t="str">
        <f>TEXT(bbdd_Social_Media_Trends[[#This Row],[Post_Date]],"aaaa-mm")</f>
        <v>2023-05</v>
      </c>
      <c r="D2747" s="1" t="s">
        <v>27</v>
      </c>
      <c r="E2747" s="1" t="s">
        <v>52</v>
      </c>
      <c r="F2747" s="1" t="s">
        <v>36</v>
      </c>
      <c r="G2747" s="1" t="s">
        <v>25</v>
      </c>
      <c r="H2747">
        <v>4992676</v>
      </c>
      <c r="I2747">
        <v>208217</v>
      </c>
      <c r="J2747">
        <v>31640</v>
      </c>
      <c r="K2747">
        <v>7211</v>
      </c>
      <c r="L2747">
        <f>bbdd_Social_Media_Trends[[#This Row],[Likes]]+bbdd_Social_Media_Trends[[#This Row],[Shares]]+bbdd_Social_Media_Trends[[#This Row],[Comments]]</f>
        <v>247068</v>
      </c>
      <c r="M2747">
        <f>bbdd_Social_Media_Trends[[#This Row],[Interactions]]/bbdd_Social_Media_Trends[[#This Row],[Views]]</f>
        <v>4.9486087220560679E-2</v>
      </c>
      <c r="N2747" s="1" t="s">
        <v>29</v>
      </c>
      <c r="O2747" s="4">
        <f t="shared" si="42"/>
        <v>0</v>
      </c>
    </row>
    <row r="2748" spans="1:15">
      <c r="A2748" s="1" t="s">
        <v>2788</v>
      </c>
      <c r="B2748" s="2">
        <v>45206</v>
      </c>
      <c r="C2748" s="13" t="str">
        <f>TEXT(bbdd_Social_Media_Trends[[#This Row],[Post_Date]],"aaaa-mm")</f>
        <v>2023-10</v>
      </c>
      <c r="D2748" s="1" t="s">
        <v>24</v>
      </c>
      <c r="E2748" s="1" t="s">
        <v>19</v>
      </c>
      <c r="F2748" s="1" t="s">
        <v>20</v>
      </c>
      <c r="G2748" s="1" t="s">
        <v>25</v>
      </c>
      <c r="H2748">
        <v>1722843</v>
      </c>
      <c r="I2748">
        <v>246553</v>
      </c>
      <c r="J2748">
        <v>36913</v>
      </c>
      <c r="K2748">
        <v>1078</v>
      </c>
      <c r="L2748">
        <f>bbdd_Social_Media_Trends[[#This Row],[Likes]]+bbdd_Social_Media_Trends[[#This Row],[Shares]]+bbdd_Social_Media_Trends[[#This Row],[Comments]]</f>
        <v>284544</v>
      </c>
      <c r="M2748">
        <f>bbdd_Social_Media_Trends[[#This Row],[Interactions]]/bbdd_Social_Media_Trends[[#This Row],[Views]]</f>
        <v>0.16515956474269564</v>
      </c>
      <c r="N2748" s="1" t="s">
        <v>22</v>
      </c>
      <c r="O2748" s="4">
        <f t="shared" si="42"/>
        <v>0</v>
      </c>
    </row>
    <row r="2749" spans="1:15">
      <c r="A2749" s="1" t="s">
        <v>2789</v>
      </c>
      <c r="B2749" s="2">
        <v>44706</v>
      </c>
      <c r="C2749" s="13" t="str">
        <f>TEXT(bbdd_Social_Media_Trends[[#This Row],[Post_Date]],"aaaa-mm")</f>
        <v>2022-05</v>
      </c>
      <c r="D2749" s="1" t="s">
        <v>24</v>
      </c>
      <c r="E2749" s="1" t="s">
        <v>35</v>
      </c>
      <c r="F2749" s="1" t="s">
        <v>36</v>
      </c>
      <c r="G2749" s="1" t="s">
        <v>37</v>
      </c>
      <c r="H2749">
        <v>1478257</v>
      </c>
      <c r="I2749">
        <v>214006</v>
      </c>
      <c r="J2749">
        <v>34075</v>
      </c>
      <c r="K2749">
        <v>4887</v>
      </c>
      <c r="L2749">
        <f>bbdd_Social_Media_Trends[[#This Row],[Likes]]+bbdd_Social_Media_Trends[[#This Row],[Shares]]+bbdd_Social_Media_Trends[[#This Row],[Comments]]</f>
        <v>252968</v>
      </c>
      <c r="M2749">
        <f>bbdd_Social_Media_Trends[[#This Row],[Interactions]]/bbdd_Social_Media_Trends[[#This Row],[Views]]</f>
        <v>0.17112585971180924</v>
      </c>
      <c r="N2749" s="1" t="s">
        <v>22</v>
      </c>
      <c r="O2749" s="4">
        <f t="shared" si="42"/>
        <v>0</v>
      </c>
    </row>
    <row r="2750" spans="1:15">
      <c r="A2750" s="1" t="s">
        <v>2790</v>
      </c>
      <c r="B2750" s="2">
        <v>44913</v>
      </c>
      <c r="C2750" s="13" t="str">
        <f>TEXT(bbdd_Social_Media_Trends[[#This Row],[Post_Date]],"aaaa-mm")</f>
        <v>2022-12</v>
      </c>
      <c r="D2750" s="1" t="s">
        <v>27</v>
      </c>
      <c r="E2750" s="1" t="s">
        <v>19</v>
      </c>
      <c r="F2750" s="1" t="s">
        <v>14</v>
      </c>
      <c r="G2750" s="1" t="s">
        <v>25</v>
      </c>
      <c r="H2750">
        <v>4514734</v>
      </c>
      <c r="I2750">
        <v>379897</v>
      </c>
      <c r="J2750">
        <v>38918</v>
      </c>
      <c r="K2750">
        <v>39164</v>
      </c>
      <c r="L2750">
        <f>bbdd_Social_Media_Trends[[#This Row],[Likes]]+bbdd_Social_Media_Trends[[#This Row],[Shares]]+bbdd_Social_Media_Trends[[#This Row],[Comments]]</f>
        <v>457979</v>
      </c>
      <c r="M2750">
        <f>bbdd_Social_Media_Trends[[#This Row],[Interactions]]/bbdd_Social_Media_Trends[[#This Row],[Views]]</f>
        <v>0.10144097083017516</v>
      </c>
      <c r="N2750" s="1" t="s">
        <v>16</v>
      </c>
      <c r="O2750" s="4">
        <f t="shared" si="42"/>
        <v>0</v>
      </c>
    </row>
    <row r="2751" spans="1:15">
      <c r="A2751" s="1" t="s">
        <v>2791</v>
      </c>
      <c r="B2751" s="2">
        <v>44838</v>
      </c>
      <c r="C2751" s="13" t="str">
        <f>TEXT(bbdd_Social_Media_Trends[[#This Row],[Post_Date]],"aaaa-mm")</f>
        <v>2022-10</v>
      </c>
      <c r="D2751" s="1" t="s">
        <v>18</v>
      </c>
      <c r="E2751" s="1" t="s">
        <v>39</v>
      </c>
      <c r="F2751" s="1" t="s">
        <v>20</v>
      </c>
      <c r="G2751" s="1" t="s">
        <v>28</v>
      </c>
      <c r="H2751">
        <v>2612014</v>
      </c>
      <c r="I2751">
        <v>187743</v>
      </c>
      <c r="J2751">
        <v>54867</v>
      </c>
      <c r="K2751">
        <v>13925</v>
      </c>
      <c r="L2751">
        <f>bbdd_Social_Media_Trends[[#This Row],[Likes]]+bbdd_Social_Media_Trends[[#This Row],[Shares]]+bbdd_Social_Media_Trends[[#This Row],[Comments]]</f>
        <v>256535</v>
      </c>
      <c r="M2751">
        <f>bbdd_Social_Media_Trends[[#This Row],[Interactions]]/bbdd_Social_Media_Trends[[#This Row],[Views]]</f>
        <v>9.8213485838896733E-2</v>
      </c>
      <c r="N2751" s="1" t="s">
        <v>22</v>
      </c>
      <c r="O2751" s="4">
        <f t="shared" si="42"/>
        <v>0</v>
      </c>
    </row>
    <row r="2752" spans="1:15">
      <c r="A2752" s="1" t="s">
        <v>2792</v>
      </c>
      <c r="B2752" s="2">
        <v>44606</v>
      </c>
      <c r="C2752" s="13" t="str">
        <f>TEXT(bbdd_Social_Media_Trends[[#This Row],[Post_Date]],"aaaa-mm")</f>
        <v>2022-02</v>
      </c>
      <c r="D2752" s="1" t="s">
        <v>27</v>
      </c>
      <c r="E2752" s="1" t="s">
        <v>59</v>
      </c>
      <c r="F2752" s="1" t="s">
        <v>36</v>
      </c>
      <c r="G2752" s="1" t="s">
        <v>44</v>
      </c>
      <c r="H2752">
        <v>721066</v>
      </c>
      <c r="I2752">
        <v>233419</v>
      </c>
      <c r="J2752">
        <v>19504</v>
      </c>
      <c r="K2752">
        <v>20612</v>
      </c>
      <c r="L2752">
        <f>bbdd_Social_Media_Trends[[#This Row],[Likes]]+bbdd_Social_Media_Trends[[#This Row],[Shares]]+bbdd_Social_Media_Trends[[#This Row],[Comments]]</f>
        <v>273535</v>
      </c>
      <c r="M2752">
        <f>bbdd_Social_Media_Trends[[#This Row],[Interactions]]/bbdd_Social_Media_Trends[[#This Row],[Views]]</f>
        <v>0.37934807632033685</v>
      </c>
      <c r="N2752" s="1" t="s">
        <v>22</v>
      </c>
      <c r="O2752" s="4">
        <f t="shared" si="42"/>
        <v>0</v>
      </c>
    </row>
    <row r="2753" spans="1:15">
      <c r="A2753" s="1" t="s">
        <v>2793</v>
      </c>
      <c r="B2753" s="2">
        <v>45176</v>
      </c>
      <c r="C2753" s="13" t="str">
        <f>TEXT(bbdd_Social_Media_Trends[[#This Row],[Post_Date]],"aaaa-mm")</f>
        <v>2023-09</v>
      </c>
      <c r="D2753" s="1" t="s">
        <v>24</v>
      </c>
      <c r="E2753" s="1" t="s">
        <v>35</v>
      </c>
      <c r="F2753" s="1" t="s">
        <v>14</v>
      </c>
      <c r="G2753" s="1" t="s">
        <v>25</v>
      </c>
      <c r="H2753">
        <v>539158</v>
      </c>
      <c r="I2753">
        <v>353308</v>
      </c>
      <c r="J2753">
        <v>56963</v>
      </c>
      <c r="K2753">
        <v>25082</v>
      </c>
      <c r="L2753">
        <f>bbdd_Social_Media_Trends[[#This Row],[Likes]]+bbdd_Social_Media_Trends[[#This Row],[Shares]]+bbdd_Social_Media_Trends[[#This Row],[Comments]]</f>
        <v>435353</v>
      </c>
      <c r="M2753">
        <f>bbdd_Social_Media_Trends[[#This Row],[Interactions]]/bbdd_Social_Media_Trends[[#This Row],[Views]]</f>
        <v>0.80746831170083722</v>
      </c>
      <c r="N2753" s="1" t="s">
        <v>16</v>
      </c>
      <c r="O2753" s="4">
        <f t="shared" si="42"/>
        <v>0</v>
      </c>
    </row>
    <row r="2754" spans="1:15">
      <c r="A2754" s="1" t="s">
        <v>2794</v>
      </c>
      <c r="B2754" s="2">
        <v>44909</v>
      </c>
      <c r="C2754" s="13" t="str">
        <f>TEXT(bbdd_Social_Media_Trends[[#This Row],[Post_Date]],"aaaa-mm")</f>
        <v>2022-12</v>
      </c>
      <c r="D2754" s="1" t="s">
        <v>18</v>
      </c>
      <c r="E2754" s="1" t="s">
        <v>35</v>
      </c>
      <c r="F2754" s="1" t="s">
        <v>20</v>
      </c>
      <c r="G2754" s="1" t="s">
        <v>50</v>
      </c>
      <c r="H2754">
        <v>4425278</v>
      </c>
      <c r="I2754">
        <v>417054</v>
      </c>
      <c r="J2754">
        <v>96321</v>
      </c>
      <c r="K2754">
        <v>45234</v>
      </c>
      <c r="L2754">
        <f>bbdd_Social_Media_Trends[[#This Row],[Likes]]+bbdd_Social_Media_Trends[[#This Row],[Shares]]+bbdd_Social_Media_Trends[[#This Row],[Comments]]</f>
        <v>558609</v>
      </c>
      <c r="M2754">
        <f>bbdd_Social_Media_Trends[[#This Row],[Interactions]]/bbdd_Social_Media_Trends[[#This Row],[Views]]</f>
        <v>0.12623139156455254</v>
      </c>
      <c r="N2754" s="1" t="s">
        <v>22</v>
      </c>
      <c r="O2754" s="4">
        <f t="shared" ref="O2754:O2817" si="43">IF(ISERROR(VLOOKUP(A2754,A2755:A7752,1,FALSE)),0, 1)</f>
        <v>0</v>
      </c>
    </row>
    <row r="2755" spans="1:15">
      <c r="A2755" s="1" t="s">
        <v>2795</v>
      </c>
      <c r="B2755" s="2">
        <v>44626</v>
      </c>
      <c r="C2755" s="13" t="str">
        <f>TEXT(bbdd_Social_Media_Trends[[#This Row],[Post_Date]],"aaaa-mm")</f>
        <v>2022-03</v>
      </c>
      <c r="D2755" s="1" t="s">
        <v>27</v>
      </c>
      <c r="E2755" s="1" t="s">
        <v>31</v>
      </c>
      <c r="F2755" s="1" t="s">
        <v>36</v>
      </c>
      <c r="G2755" s="1" t="s">
        <v>21</v>
      </c>
      <c r="H2755">
        <v>4569636</v>
      </c>
      <c r="I2755">
        <v>460529</v>
      </c>
      <c r="J2755">
        <v>21363</v>
      </c>
      <c r="K2755">
        <v>19829</v>
      </c>
      <c r="L2755">
        <f>bbdd_Social_Media_Trends[[#This Row],[Likes]]+bbdd_Social_Media_Trends[[#This Row],[Shares]]+bbdd_Social_Media_Trends[[#This Row],[Comments]]</f>
        <v>501721</v>
      </c>
      <c r="M2755">
        <f>bbdd_Social_Media_Trends[[#This Row],[Interactions]]/bbdd_Social_Media_Trends[[#This Row],[Views]]</f>
        <v>0.1097945219269106</v>
      </c>
      <c r="N2755" s="1" t="s">
        <v>22</v>
      </c>
      <c r="O2755" s="4">
        <f t="shared" si="43"/>
        <v>0</v>
      </c>
    </row>
    <row r="2756" spans="1:15">
      <c r="A2756" s="1" t="s">
        <v>2796</v>
      </c>
      <c r="B2756" s="2">
        <v>44626</v>
      </c>
      <c r="C2756" s="13" t="str">
        <f>TEXT(bbdd_Social_Media_Trends[[#This Row],[Post_Date]],"aaaa-mm")</f>
        <v>2022-03</v>
      </c>
      <c r="D2756" s="1" t="s">
        <v>12</v>
      </c>
      <c r="E2756" s="1" t="s">
        <v>35</v>
      </c>
      <c r="F2756" s="1" t="s">
        <v>47</v>
      </c>
      <c r="G2756" s="1" t="s">
        <v>44</v>
      </c>
      <c r="H2756">
        <v>2331434</v>
      </c>
      <c r="I2756">
        <v>254470</v>
      </c>
      <c r="J2756">
        <v>63786</v>
      </c>
      <c r="K2756">
        <v>40585</v>
      </c>
      <c r="L2756">
        <f>bbdd_Social_Media_Trends[[#This Row],[Likes]]+bbdd_Social_Media_Trends[[#This Row],[Shares]]+bbdd_Social_Media_Trends[[#This Row],[Comments]]</f>
        <v>358841</v>
      </c>
      <c r="M2756">
        <f>bbdd_Social_Media_Trends[[#This Row],[Interactions]]/bbdd_Social_Media_Trends[[#This Row],[Views]]</f>
        <v>0.15391428622899039</v>
      </c>
      <c r="N2756" s="1" t="s">
        <v>29</v>
      </c>
      <c r="O2756" s="4">
        <f t="shared" si="43"/>
        <v>0</v>
      </c>
    </row>
    <row r="2757" spans="1:15">
      <c r="A2757" s="1" t="s">
        <v>2797</v>
      </c>
      <c r="B2757" s="2">
        <v>44863</v>
      </c>
      <c r="C2757" s="13" t="str">
        <f>TEXT(bbdd_Social_Media_Trends[[#This Row],[Post_Date]],"aaaa-mm")</f>
        <v>2022-10</v>
      </c>
      <c r="D2757" s="1" t="s">
        <v>12</v>
      </c>
      <c r="E2757" s="1" t="s">
        <v>46</v>
      </c>
      <c r="F2757" s="1" t="s">
        <v>32</v>
      </c>
      <c r="G2757" s="1" t="s">
        <v>44</v>
      </c>
      <c r="H2757">
        <v>2321225</v>
      </c>
      <c r="I2757">
        <v>141180</v>
      </c>
      <c r="J2757">
        <v>73404</v>
      </c>
      <c r="K2757">
        <v>20751</v>
      </c>
      <c r="L2757">
        <f>bbdd_Social_Media_Trends[[#This Row],[Likes]]+bbdd_Social_Media_Trends[[#This Row],[Shares]]+bbdd_Social_Media_Trends[[#This Row],[Comments]]</f>
        <v>235335</v>
      </c>
      <c r="M2757">
        <f>bbdd_Social_Media_Trends[[#This Row],[Interactions]]/bbdd_Social_Media_Trends[[#This Row],[Views]]</f>
        <v>0.10138396751715151</v>
      </c>
      <c r="N2757" s="1" t="s">
        <v>16</v>
      </c>
      <c r="O2757" s="4">
        <f t="shared" si="43"/>
        <v>0</v>
      </c>
    </row>
    <row r="2758" spans="1:15">
      <c r="A2758" s="1" t="s">
        <v>2798</v>
      </c>
      <c r="B2758" s="2">
        <v>45080</v>
      </c>
      <c r="C2758" s="13" t="str">
        <f>TEXT(bbdd_Social_Media_Trends[[#This Row],[Post_Date]],"aaaa-mm")</f>
        <v>2023-06</v>
      </c>
      <c r="D2758" s="1" t="s">
        <v>18</v>
      </c>
      <c r="E2758" s="1" t="s">
        <v>13</v>
      </c>
      <c r="F2758" s="1" t="s">
        <v>20</v>
      </c>
      <c r="G2758" s="1" t="s">
        <v>60</v>
      </c>
      <c r="H2758">
        <v>1596330</v>
      </c>
      <c r="I2758">
        <v>438566</v>
      </c>
      <c r="J2758">
        <v>46359</v>
      </c>
      <c r="K2758">
        <v>10781</v>
      </c>
      <c r="L2758">
        <f>bbdd_Social_Media_Trends[[#This Row],[Likes]]+bbdd_Social_Media_Trends[[#This Row],[Shares]]+bbdd_Social_Media_Trends[[#This Row],[Comments]]</f>
        <v>495706</v>
      </c>
      <c r="M2758">
        <f>bbdd_Social_Media_Trends[[#This Row],[Interactions]]/bbdd_Social_Media_Trends[[#This Row],[Views]]</f>
        <v>0.31052852480376864</v>
      </c>
      <c r="N2758" s="1" t="s">
        <v>22</v>
      </c>
      <c r="O2758" s="4">
        <f t="shared" si="43"/>
        <v>0</v>
      </c>
    </row>
    <row r="2759" spans="1:15">
      <c r="A2759" s="1" t="s">
        <v>2799</v>
      </c>
      <c r="B2759" s="2">
        <v>44978</v>
      </c>
      <c r="C2759" s="13" t="str">
        <f>TEXT(bbdd_Social_Media_Trends[[#This Row],[Post_Date]],"aaaa-mm")</f>
        <v>2023-02</v>
      </c>
      <c r="D2759" s="1" t="s">
        <v>18</v>
      </c>
      <c r="E2759" s="1" t="s">
        <v>31</v>
      </c>
      <c r="F2759" s="1" t="s">
        <v>20</v>
      </c>
      <c r="G2759" s="1" t="s">
        <v>25</v>
      </c>
      <c r="H2759">
        <v>2568596</v>
      </c>
      <c r="I2759">
        <v>17463</v>
      </c>
      <c r="J2759">
        <v>27489</v>
      </c>
      <c r="K2759">
        <v>29011</v>
      </c>
      <c r="L2759">
        <f>bbdd_Social_Media_Trends[[#This Row],[Likes]]+bbdd_Social_Media_Trends[[#This Row],[Shares]]+bbdd_Social_Media_Trends[[#This Row],[Comments]]</f>
        <v>73963</v>
      </c>
      <c r="M2759">
        <f>bbdd_Social_Media_Trends[[#This Row],[Interactions]]/bbdd_Social_Media_Trends[[#This Row],[Views]]</f>
        <v>2.879510830041003E-2</v>
      </c>
      <c r="N2759" s="1" t="s">
        <v>22</v>
      </c>
      <c r="O2759" s="4">
        <f t="shared" si="43"/>
        <v>0</v>
      </c>
    </row>
    <row r="2760" spans="1:15">
      <c r="A2760" s="1" t="s">
        <v>2800</v>
      </c>
      <c r="B2760" s="2">
        <v>45159</v>
      </c>
      <c r="C2760" s="13" t="str">
        <f>TEXT(bbdd_Social_Media_Trends[[#This Row],[Post_Date]],"aaaa-mm")</f>
        <v>2023-08</v>
      </c>
      <c r="D2760" s="1" t="s">
        <v>18</v>
      </c>
      <c r="E2760" s="1" t="s">
        <v>46</v>
      </c>
      <c r="F2760" s="1" t="s">
        <v>36</v>
      </c>
      <c r="G2760" s="1" t="s">
        <v>28</v>
      </c>
      <c r="H2760">
        <v>1602583</v>
      </c>
      <c r="I2760">
        <v>95273</v>
      </c>
      <c r="J2760">
        <v>33154</v>
      </c>
      <c r="K2760">
        <v>31607</v>
      </c>
      <c r="L2760">
        <f>bbdd_Social_Media_Trends[[#This Row],[Likes]]+bbdd_Social_Media_Trends[[#This Row],[Shares]]+bbdd_Social_Media_Trends[[#This Row],[Comments]]</f>
        <v>160034</v>
      </c>
      <c r="M2760">
        <f>bbdd_Social_Media_Trends[[#This Row],[Interactions]]/bbdd_Social_Media_Trends[[#This Row],[Views]]</f>
        <v>9.9860038450426597E-2</v>
      </c>
      <c r="N2760" s="1" t="s">
        <v>16</v>
      </c>
      <c r="O2760" s="4">
        <f t="shared" si="43"/>
        <v>0</v>
      </c>
    </row>
    <row r="2761" spans="1:15">
      <c r="A2761" s="1" t="s">
        <v>2801</v>
      </c>
      <c r="B2761" s="2">
        <v>44641</v>
      </c>
      <c r="C2761" s="13" t="str">
        <f>TEXT(bbdd_Social_Media_Trends[[#This Row],[Post_Date]],"aaaa-mm")</f>
        <v>2022-03</v>
      </c>
      <c r="D2761" s="1" t="s">
        <v>27</v>
      </c>
      <c r="E2761" s="1" t="s">
        <v>13</v>
      </c>
      <c r="F2761" s="1" t="s">
        <v>36</v>
      </c>
      <c r="G2761" s="1" t="s">
        <v>28</v>
      </c>
      <c r="H2761">
        <v>4042630</v>
      </c>
      <c r="I2761">
        <v>463439</v>
      </c>
      <c r="J2761">
        <v>13491</v>
      </c>
      <c r="K2761">
        <v>9970</v>
      </c>
      <c r="L2761">
        <f>bbdd_Social_Media_Trends[[#This Row],[Likes]]+bbdd_Social_Media_Trends[[#This Row],[Shares]]+bbdd_Social_Media_Trends[[#This Row],[Comments]]</f>
        <v>486900</v>
      </c>
      <c r="M2761">
        <f>bbdd_Social_Media_Trends[[#This Row],[Interactions]]/bbdd_Social_Media_Trends[[#This Row],[Views]]</f>
        <v>0.12044139582400566</v>
      </c>
      <c r="N2761" s="1" t="s">
        <v>16</v>
      </c>
      <c r="O2761" s="4">
        <f t="shared" si="43"/>
        <v>0</v>
      </c>
    </row>
    <row r="2762" spans="1:15">
      <c r="A2762" s="1" t="s">
        <v>2802</v>
      </c>
      <c r="B2762" s="2">
        <v>45142</v>
      </c>
      <c r="C2762" s="13" t="str">
        <f>TEXT(bbdd_Social_Media_Trends[[#This Row],[Post_Date]],"aaaa-mm")</f>
        <v>2023-08</v>
      </c>
      <c r="D2762" s="1" t="s">
        <v>12</v>
      </c>
      <c r="E2762" s="1" t="s">
        <v>39</v>
      </c>
      <c r="F2762" s="1" t="s">
        <v>14</v>
      </c>
      <c r="G2762" s="1" t="s">
        <v>37</v>
      </c>
      <c r="H2762">
        <v>1644851</v>
      </c>
      <c r="I2762">
        <v>298638</v>
      </c>
      <c r="J2762">
        <v>90093</v>
      </c>
      <c r="K2762">
        <v>8246</v>
      </c>
      <c r="L2762">
        <f>bbdd_Social_Media_Trends[[#This Row],[Likes]]+bbdd_Social_Media_Trends[[#This Row],[Shares]]+bbdd_Social_Media_Trends[[#This Row],[Comments]]</f>
        <v>396977</v>
      </c>
      <c r="M2762">
        <f>bbdd_Social_Media_Trends[[#This Row],[Interactions]]/bbdd_Social_Media_Trends[[#This Row],[Views]]</f>
        <v>0.24134526470786716</v>
      </c>
      <c r="N2762" s="1" t="s">
        <v>29</v>
      </c>
      <c r="O2762" s="4">
        <f t="shared" si="43"/>
        <v>0</v>
      </c>
    </row>
    <row r="2763" spans="1:15">
      <c r="A2763" s="1" t="s">
        <v>2803</v>
      </c>
      <c r="B2763" s="2">
        <v>44948</v>
      </c>
      <c r="C2763" s="13" t="str">
        <f>TEXT(bbdd_Social_Media_Trends[[#This Row],[Post_Date]],"aaaa-mm")</f>
        <v>2023-01</v>
      </c>
      <c r="D2763" s="1" t="s">
        <v>24</v>
      </c>
      <c r="E2763" s="1" t="s">
        <v>46</v>
      </c>
      <c r="F2763" s="1" t="s">
        <v>47</v>
      </c>
      <c r="G2763" s="1" t="s">
        <v>50</v>
      </c>
      <c r="H2763">
        <v>4813102</v>
      </c>
      <c r="I2763">
        <v>139163</v>
      </c>
      <c r="J2763">
        <v>69572</v>
      </c>
      <c r="K2763">
        <v>25727</v>
      </c>
      <c r="L2763">
        <f>bbdd_Social_Media_Trends[[#This Row],[Likes]]+bbdd_Social_Media_Trends[[#This Row],[Shares]]+bbdd_Social_Media_Trends[[#This Row],[Comments]]</f>
        <v>234462</v>
      </c>
      <c r="M2763">
        <f>bbdd_Social_Media_Trends[[#This Row],[Interactions]]/bbdd_Social_Media_Trends[[#This Row],[Views]]</f>
        <v>4.8713283034517031E-2</v>
      </c>
      <c r="N2763" s="1" t="s">
        <v>16</v>
      </c>
      <c r="O2763" s="4">
        <f t="shared" si="43"/>
        <v>0</v>
      </c>
    </row>
    <row r="2764" spans="1:15">
      <c r="A2764" s="1" t="s">
        <v>2804</v>
      </c>
      <c r="B2764" s="2">
        <v>45197</v>
      </c>
      <c r="C2764" s="13" t="str">
        <f>TEXT(bbdd_Social_Media_Trends[[#This Row],[Post_Date]],"aaaa-mm")</f>
        <v>2023-09</v>
      </c>
      <c r="D2764" s="1" t="s">
        <v>27</v>
      </c>
      <c r="E2764" s="1" t="s">
        <v>46</v>
      </c>
      <c r="F2764" s="1" t="s">
        <v>36</v>
      </c>
      <c r="G2764" s="1" t="s">
        <v>60</v>
      </c>
      <c r="H2764">
        <v>2436911</v>
      </c>
      <c r="I2764">
        <v>216568</v>
      </c>
      <c r="J2764">
        <v>32707</v>
      </c>
      <c r="K2764">
        <v>19949</v>
      </c>
      <c r="L2764">
        <f>bbdd_Social_Media_Trends[[#This Row],[Likes]]+bbdd_Social_Media_Trends[[#This Row],[Shares]]+bbdd_Social_Media_Trends[[#This Row],[Comments]]</f>
        <v>269224</v>
      </c>
      <c r="M2764">
        <f>bbdd_Social_Media_Trends[[#This Row],[Interactions]]/bbdd_Social_Media_Trends[[#This Row],[Views]]</f>
        <v>0.110477567707643</v>
      </c>
      <c r="N2764" s="1" t="s">
        <v>22</v>
      </c>
      <c r="O2764" s="4">
        <f t="shared" si="43"/>
        <v>0</v>
      </c>
    </row>
    <row r="2765" spans="1:15">
      <c r="A2765" s="1" t="s">
        <v>2805</v>
      </c>
      <c r="B2765" s="2">
        <v>44839</v>
      </c>
      <c r="C2765" s="13" t="str">
        <f>TEXT(bbdd_Social_Media_Trends[[#This Row],[Post_Date]],"aaaa-mm")</f>
        <v>2022-10</v>
      </c>
      <c r="D2765" s="1" t="s">
        <v>24</v>
      </c>
      <c r="E2765" s="1" t="s">
        <v>13</v>
      </c>
      <c r="F2765" s="1" t="s">
        <v>36</v>
      </c>
      <c r="G2765" s="1" t="s">
        <v>25</v>
      </c>
      <c r="H2765">
        <v>163743</v>
      </c>
      <c r="I2765">
        <v>224473</v>
      </c>
      <c r="J2765">
        <v>55311</v>
      </c>
      <c r="K2765">
        <v>4919</v>
      </c>
      <c r="L2765">
        <f>bbdd_Social_Media_Trends[[#This Row],[Likes]]+bbdd_Social_Media_Trends[[#This Row],[Shares]]+bbdd_Social_Media_Trends[[#This Row],[Comments]]</f>
        <v>284703</v>
      </c>
      <c r="M2765">
        <f>bbdd_Social_Media_Trends[[#This Row],[Interactions]]/bbdd_Social_Media_Trends[[#This Row],[Views]]</f>
        <v>1.7387186017112182</v>
      </c>
      <c r="N2765" s="1" t="s">
        <v>22</v>
      </c>
      <c r="O2765" s="4">
        <f t="shared" si="43"/>
        <v>0</v>
      </c>
    </row>
    <row r="2766" spans="1:15">
      <c r="A2766" s="1" t="s">
        <v>2806</v>
      </c>
      <c r="B2766" s="2">
        <v>45058</v>
      </c>
      <c r="C2766" s="13" t="str">
        <f>TEXT(bbdd_Social_Media_Trends[[#This Row],[Post_Date]],"aaaa-mm")</f>
        <v>2023-05</v>
      </c>
      <c r="D2766" s="1" t="s">
        <v>27</v>
      </c>
      <c r="E2766" s="1" t="s">
        <v>46</v>
      </c>
      <c r="F2766" s="1" t="s">
        <v>32</v>
      </c>
      <c r="G2766" s="1" t="s">
        <v>25</v>
      </c>
      <c r="H2766">
        <v>2407043</v>
      </c>
      <c r="I2766">
        <v>77842</v>
      </c>
      <c r="J2766">
        <v>28524</v>
      </c>
      <c r="K2766">
        <v>16655</v>
      </c>
      <c r="L2766">
        <f>bbdd_Social_Media_Trends[[#This Row],[Likes]]+bbdd_Social_Media_Trends[[#This Row],[Shares]]+bbdd_Social_Media_Trends[[#This Row],[Comments]]</f>
        <v>123021</v>
      </c>
      <c r="M2766">
        <f>bbdd_Social_Media_Trends[[#This Row],[Interactions]]/bbdd_Social_Media_Trends[[#This Row],[Views]]</f>
        <v>5.1108767063986808E-2</v>
      </c>
      <c r="N2766" s="1" t="s">
        <v>22</v>
      </c>
      <c r="O2766" s="4">
        <f t="shared" si="43"/>
        <v>0</v>
      </c>
    </row>
    <row r="2767" spans="1:15">
      <c r="A2767" s="1" t="s">
        <v>2807</v>
      </c>
      <c r="B2767" s="2">
        <v>44698</v>
      </c>
      <c r="C2767" s="13" t="str">
        <f>TEXT(bbdd_Social_Media_Trends[[#This Row],[Post_Date]],"aaaa-mm")</f>
        <v>2022-05</v>
      </c>
      <c r="D2767" s="1" t="s">
        <v>18</v>
      </c>
      <c r="E2767" s="1" t="s">
        <v>19</v>
      </c>
      <c r="F2767" s="1" t="s">
        <v>36</v>
      </c>
      <c r="G2767" s="1" t="s">
        <v>44</v>
      </c>
      <c r="H2767">
        <v>946340</v>
      </c>
      <c r="I2767">
        <v>417158</v>
      </c>
      <c r="J2767">
        <v>91240</v>
      </c>
      <c r="K2767">
        <v>25016</v>
      </c>
      <c r="L2767">
        <f>bbdd_Social_Media_Trends[[#This Row],[Likes]]+bbdd_Social_Media_Trends[[#This Row],[Shares]]+bbdd_Social_Media_Trends[[#This Row],[Comments]]</f>
        <v>533414</v>
      </c>
      <c r="M2767">
        <f>bbdd_Social_Media_Trends[[#This Row],[Interactions]]/bbdd_Social_Media_Trends[[#This Row],[Views]]</f>
        <v>0.56365999535050826</v>
      </c>
      <c r="N2767" s="1" t="s">
        <v>29</v>
      </c>
      <c r="O2767" s="4">
        <f t="shared" si="43"/>
        <v>0</v>
      </c>
    </row>
    <row r="2768" spans="1:15">
      <c r="A2768" s="1" t="s">
        <v>2808</v>
      </c>
      <c r="B2768" s="2">
        <v>45077</v>
      </c>
      <c r="C2768" s="13" t="str">
        <f>TEXT(bbdd_Social_Media_Trends[[#This Row],[Post_Date]],"aaaa-mm")</f>
        <v>2023-05</v>
      </c>
      <c r="D2768" s="1" t="s">
        <v>18</v>
      </c>
      <c r="E2768" s="1" t="s">
        <v>35</v>
      </c>
      <c r="F2768" s="1" t="s">
        <v>47</v>
      </c>
      <c r="G2768" s="1" t="s">
        <v>15</v>
      </c>
      <c r="H2768">
        <v>3747884</v>
      </c>
      <c r="I2768">
        <v>82226</v>
      </c>
      <c r="J2768">
        <v>76069</v>
      </c>
      <c r="K2768">
        <v>31192</v>
      </c>
      <c r="L2768">
        <f>bbdd_Social_Media_Trends[[#This Row],[Likes]]+bbdd_Social_Media_Trends[[#This Row],[Shares]]+bbdd_Social_Media_Trends[[#This Row],[Comments]]</f>
        <v>189487</v>
      </c>
      <c r="M2768">
        <f>bbdd_Social_Media_Trends[[#This Row],[Interactions]]/bbdd_Social_Media_Trends[[#This Row],[Views]]</f>
        <v>5.0558395083732582E-2</v>
      </c>
      <c r="N2768" s="1" t="s">
        <v>22</v>
      </c>
      <c r="O2768" s="4">
        <f t="shared" si="43"/>
        <v>0</v>
      </c>
    </row>
    <row r="2769" spans="1:15">
      <c r="A2769" s="1" t="s">
        <v>2809</v>
      </c>
      <c r="B2769" s="2">
        <v>44913</v>
      </c>
      <c r="C2769" s="13" t="str">
        <f>TEXT(bbdd_Social_Media_Trends[[#This Row],[Post_Date]],"aaaa-mm")</f>
        <v>2022-12</v>
      </c>
      <c r="D2769" s="1" t="s">
        <v>12</v>
      </c>
      <c r="E2769" s="1" t="s">
        <v>57</v>
      </c>
      <c r="F2769" s="1" t="s">
        <v>14</v>
      </c>
      <c r="G2769" s="1" t="s">
        <v>37</v>
      </c>
      <c r="H2769">
        <v>4199267</v>
      </c>
      <c r="I2769">
        <v>328742</v>
      </c>
      <c r="J2769">
        <v>88715</v>
      </c>
      <c r="K2769">
        <v>29237</v>
      </c>
      <c r="L2769">
        <f>bbdd_Social_Media_Trends[[#This Row],[Likes]]+bbdd_Social_Media_Trends[[#This Row],[Shares]]+bbdd_Social_Media_Trends[[#This Row],[Comments]]</f>
        <v>446694</v>
      </c>
      <c r="M2769">
        <f>bbdd_Social_Media_Trends[[#This Row],[Interactions]]/bbdd_Social_Media_Trends[[#This Row],[Views]]</f>
        <v>0.10637427913014343</v>
      </c>
      <c r="N2769" s="1" t="s">
        <v>22</v>
      </c>
      <c r="O2769" s="4">
        <f t="shared" si="43"/>
        <v>0</v>
      </c>
    </row>
    <row r="2770" spans="1:15">
      <c r="A2770" s="1" t="s">
        <v>2810</v>
      </c>
      <c r="B2770" s="2">
        <v>44613</v>
      </c>
      <c r="C2770" s="13" t="str">
        <f>TEXT(bbdd_Social_Media_Trends[[#This Row],[Post_Date]],"aaaa-mm")</f>
        <v>2022-02</v>
      </c>
      <c r="D2770" s="1" t="s">
        <v>12</v>
      </c>
      <c r="E2770" s="1" t="s">
        <v>46</v>
      </c>
      <c r="F2770" s="1" t="s">
        <v>47</v>
      </c>
      <c r="G2770" s="1" t="s">
        <v>50</v>
      </c>
      <c r="H2770">
        <v>4909699</v>
      </c>
      <c r="I2770">
        <v>192610</v>
      </c>
      <c r="J2770">
        <v>29375</v>
      </c>
      <c r="K2770">
        <v>34738</v>
      </c>
      <c r="L2770">
        <f>bbdd_Social_Media_Trends[[#This Row],[Likes]]+bbdd_Social_Media_Trends[[#This Row],[Shares]]+bbdd_Social_Media_Trends[[#This Row],[Comments]]</f>
        <v>256723</v>
      </c>
      <c r="M2770">
        <f>bbdd_Social_Media_Trends[[#This Row],[Interactions]]/bbdd_Social_Media_Trends[[#This Row],[Views]]</f>
        <v>5.2288948874462567E-2</v>
      </c>
      <c r="N2770" s="1" t="s">
        <v>16</v>
      </c>
      <c r="O2770" s="4">
        <f t="shared" si="43"/>
        <v>0</v>
      </c>
    </row>
    <row r="2771" spans="1:15">
      <c r="A2771" s="1" t="s">
        <v>2811</v>
      </c>
      <c r="B2771" s="2">
        <v>44707</v>
      </c>
      <c r="C2771" s="13" t="str">
        <f>TEXT(bbdd_Social_Media_Trends[[#This Row],[Post_Date]],"aaaa-mm")</f>
        <v>2022-05</v>
      </c>
      <c r="D2771" s="1" t="s">
        <v>24</v>
      </c>
      <c r="E2771" s="1" t="s">
        <v>19</v>
      </c>
      <c r="F2771" s="1" t="s">
        <v>14</v>
      </c>
      <c r="G2771" s="1" t="s">
        <v>15</v>
      </c>
      <c r="H2771">
        <v>3631559</v>
      </c>
      <c r="I2771">
        <v>342320</v>
      </c>
      <c r="J2771">
        <v>77277</v>
      </c>
      <c r="K2771">
        <v>42683</v>
      </c>
      <c r="L2771">
        <f>bbdd_Social_Media_Trends[[#This Row],[Likes]]+bbdd_Social_Media_Trends[[#This Row],[Shares]]+bbdd_Social_Media_Trends[[#This Row],[Comments]]</f>
        <v>462280</v>
      </c>
      <c r="M2771">
        <f>bbdd_Social_Media_Trends[[#This Row],[Interactions]]/bbdd_Social_Media_Trends[[#This Row],[Views]]</f>
        <v>0.12729519195475</v>
      </c>
      <c r="N2771" s="1" t="s">
        <v>16</v>
      </c>
      <c r="O2771" s="4">
        <f t="shared" si="43"/>
        <v>0</v>
      </c>
    </row>
    <row r="2772" spans="1:15">
      <c r="A2772" s="1" t="s">
        <v>2812</v>
      </c>
      <c r="B2772" s="2">
        <v>45150</v>
      </c>
      <c r="C2772" s="13" t="str">
        <f>TEXT(bbdd_Social_Media_Trends[[#This Row],[Post_Date]],"aaaa-mm")</f>
        <v>2023-08</v>
      </c>
      <c r="D2772" s="1" t="s">
        <v>24</v>
      </c>
      <c r="E2772" s="1" t="s">
        <v>19</v>
      </c>
      <c r="F2772" s="1" t="s">
        <v>32</v>
      </c>
      <c r="G2772" s="1" t="s">
        <v>50</v>
      </c>
      <c r="H2772">
        <v>438926</v>
      </c>
      <c r="I2772">
        <v>418878</v>
      </c>
      <c r="J2772">
        <v>61638</v>
      </c>
      <c r="K2772">
        <v>26939</v>
      </c>
      <c r="L2772">
        <f>bbdd_Social_Media_Trends[[#This Row],[Likes]]+bbdd_Social_Media_Trends[[#This Row],[Shares]]+bbdd_Social_Media_Trends[[#This Row],[Comments]]</f>
        <v>507455</v>
      </c>
      <c r="M2772">
        <f>bbdd_Social_Media_Trends[[#This Row],[Interactions]]/bbdd_Social_Media_Trends[[#This Row],[Views]]</f>
        <v>1.1561288235374527</v>
      </c>
      <c r="N2772" s="1" t="s">
        <v>16</v>
      </c>
      <c r="O2772" s="4">
        <f t="shared" si="43"/>
        <v>0</v>
      </c>
    </row>
    <row r="2773" spans="1:15">
      <c r="A2773" s="1" t="s">
        <v>2813</v>
      </c>
      <c r="B2773" s="2">
        <v>44850</v>
      </c>
      <c r="C2773" s="13" t="str">
        <f>TEXT(bbdd_Social_Media_Trends[[#This Row],[Post_Date]],"aaaa-mm")</f>
        <v>2022-10</v>
      </c>
      <c r="D2773" s="1" t="s">
        <v>18</v>
      </c>
      <c r="E2773" s="1" t="s">
        <v>13</v>
      </c>
      <c r="F2773" s="1" t="s">
        <v>36</v>
      </c>
      <c r="G2773" s="1" t="s">
        <v>50</v>
      </c>
      <c r="H2773">
        <v>3093066</v>
      </c>
      <c r="I2773">
        <v>372946</v>
      </c>
      <c r="J2773">
        <v>38682</v>
      </c>
      <c r="K2773">
        <v>18578</v>
      </c>
      <c r="L2773">
        <f>bbdd_Social_Media_Trends[[#This Row],[Likes]]+bbdd_Social_Media_Trends[[#This Row],[Shares]]+bbdd_Social_Media_Trends[[#This Row],[Comments]]</f>
        <v>430206</v>
      </c>
      <c r="M2773">
        <f>bbdd_Social_Media_Trends[[#This Row],[Interactions]]/bbdd_Social_Media_Trends[[#This Row],[Views]]</f>
        <v>0.13908723577188459</v>
      </c>
      <c r="N2773" s="1" t="s">
        <v>16</v>
      </c>
      <c r="O2773" s="4">
        <f t="shared" si="43"/>
        <v>0</v>
      </c>
    </row>
    <row r="2774" spans="1:15">
      <c r="A2774" s="1" t="s">
        <v>2814</v>
      </c>
      <c r="B2774" s="2">
        <v>44628</v>
      </c>
      <c r="C2774" s="13" t="str">
        <f>TEXT(bbdd_Social_Media_Trends[[#This Row],[Post_Date]],"aaaa-mm")</f>
        <v>2022-03</v>
      </c>
      <c r="D2774" s="1" t="s">
        <v>27</v>
      </c>
      <c r="E2774" s="1" t="s">
        <v>31</v>
      </c>
      <c r="F2774" s="1" t="s">
        <v>14</v>
      </c>
      <c r="G2774" s="1" t="s">
        <v>15</v>
      </c>
      <c r="H2774">
        <v>1603866</v>
      </c>
      <c r="I2774">
        <v>238566</v>
      </c>
      <c r="J2774">
        <v>18807</v>
      </c>
      <c r="K2774">
        <v>26566</v>
      </c>
      <c r="L2774">
        <f>bbdd_Social_Media_Trends[[#This Row],[Likes]]+bbdd_Social_Media_Trends[[#This Row],[Shares]]+bbdd_Social_Media_Trends[[#This Row],[Comments]]</f>
        <v>283939</v>
      </c>
      <c r="M2774">
        <f>bbdd_Social_Media_Trends[[#This Row],[Interactions]]/bbdd_Social_Media_Trends[[#This Row],[Views]]</f>
        <v>0.17703411631645039</v>
      </c>
      <c r="N2774" s="1" t="s">
        <v>22</v>
      </c>
      <c r="O2774" s="4">
        <f t="shared" si="43"/>
        <v>0</v>
      </c>
    </row>
    <row r="2775" spans="1:15">
      <c r="A2775" s="1" t="s">
        <v>2815</v>
      </c>
      <c r="B2775" s="2">
        <v>45205</v>
      </c>
      <c r="C2775" s="13" t="str">
        <f>TEXT(bbdd_Social_Media_Trends[[#This Row],[Post_Date]],"aaaa-mm")</f>
        <v>2023-10</v>
      </c>
      <c r="D2775" s="1" t="s">
        <v>18</v>
      </c>
      <c r="E2775" s="1" t="s">
        <v>52</v>
      </c>
      <c r="F2775" s="1" t="s">
        <v>47</v>
      </c>
      <c r="G2775" s="1" t="s">
        <v>50</v>
      </c>
      <c r="H2775">
        <v>3634352</v>
      </c>
      <c r="I2775">
        <v>280654</v>
      </c>
      <c r="J2775">
        <v>38955</v>
      </c>
      <c r="K2775">
        <v>13864</v>
      </c>
      <c r="L2775">
        <f>bbdd_Social_Media_Trends[[#This Row],[Likes]]+bbdd_Social_Media_Trends[[#This Row],[Shares]]+bbdd_Social_Media_Trends[[#This Row],[Comments]]</f>
        <v>333473</v>
      </c>
      <c r="M2775">
        <f>bbdd_Social_Media_Trends[[#This Row],[Interactions]]/bbdd_Social_Media_Trends[[#This Row],[Views]]</f>
        <v>9.1755834327549995E-2</v>
      </c>
      <c r="N2775" s="1" t="s">
        <v>29</v>
      </c>
      <c r="O2775" s="4">
        <f t="shared" si="43"/>
        <v>0</v>
      </c>
    </row>
    <row r="2776" spans="1:15">
      <c r="A2776" s="1" t="s">
        <v>2816</v>
      </c>
      <c r="B2776" s="2">
        <v>45290</v>
      </c>
      <c r="C2776" s="13" t="str">
        <f>TEXT(bbdd_Social_Media_Trends[[#This Row],[Post_Date]],"aaaa-mm")</f>
        <v>2023-12</v>
      </c>
      <c r="D2776" s="1" t="s">
        <v>18</v>
      </c>
      <c r="E2776" s="1" t="s">
        <v>31</v>
      </c>
      <c r="F2776" s="1" t="s">
        <v>32</v>
      </c>
      <c r="G2776" s="1" t="s">
        <v>25</v>
      </c>
      <c r="H2776">
        <v>3727003</v>
      </c>
      <c r="I2776">
        <v>242287</v>
      </c>
      <c r="J2776">
        <v>93794</v>
      </c>
      <c r="K2776">
        <v>1561</v>
      </c>
      <c r="L2776">
        <f>bbdd_Social_Media_Trends[[#This Row],[Likes]]+bbdd_Social_Media_Trends[[#This Row],[Shares]]+bbdd_Social_Media_Trends[[#This Row],[Comments]]</f>
        <v>337642</v>
      </c>
      <c r="M2776">
        <f>bbdd_Social_Media_Trends[[#This Row],[Interactions]]/bbdd_Social_Media_Trends[[#This Row],[Views]]</f>
        <v>9.0593433919961969E-2</v>
      </c>
      <c r="N2776" s="1" t="s">
        <v>29</v>
      </c>
      <c r="O2776" s="4">
        <f t="shared" si="43"/>
        <v>0</v>
      </c>
    </row>
    <row r="2777" spans="1:15">
      <c r="A2777" s="1" t="s">
        <v>2817</v>
      </c>
      <c r="B2777" s="2">
        <v>44654</v>
      </c>
      <c r="C2777" s="13" t="str">
        <f>TEXT(bbdd_Social_Media_Trends[[#This Row],[Post_Date]],"aaaa-mm")</f>
        <v>2022-04</v>
      </c>
      <c r="D2777" s="1" t="s">
        <v>24</v>
      </c>
      <c r="E2777" s="1" t="s">
        <v>31</v>
      </c>
      <c r="F2777" s="1" t="s">
        <v>41</v>
      </c>
      <c r="G2777" s="1" t="s">
        <v>25</v>
      </c>
      <c r="H2777">
        <v>772421</v>
      </c>
      <c r="I2777">
        <v>247479</v>
      </c>
      <c r="J2777">
        <v>23789</v>
      </c>
      <c r="K2777">
        <v>12567</v>
      </c>
      <c r="L2777">
        <f>bbdd_Social_Media_Trends[[#This Row],[Likes]]+bbdd_Social_Media_Trends[[#This Row],[Shares]]+bbdd_Social_Media_Trends[[#This Row],[Comments]]</f>
        <v>283835</v>
      </c>
      <c r="M2777">
        <f>bbdd_Social_Media_Trends[[#This Row],[Interactions]]/bbdd_Social_Media_Trends[[#This Row],[Views]]</f>
        <v>0.36746152680986144</v>
      </c>
      <c r="N2777" s="1" t="s">
        <v>16</v>
      </c>
      <c r="O2777" s="4">
        <f t="shared" si="43"/>
        <v>0</v>
      </c>
    </row>
    <row r="2778" spans="1:15">
      <c r="A2778" s="1" t="s">
        <v>2818</v>
      </c>
      <c r="B2778" s="2">
        <v>44670</v>
      </c>
      <c r="C2778" s="13" t="str">
        <f>TEXT(bbdd_Social_Media_Trends[[#This Row],[Post_Date]],"aaaa-mm")</f>
        <v>2022-04</v>
      </c>
      <c r="D2778" s="1" t="s">
        <v>12</v>
      </c>
      <c r="E2778" s="1" t="s">
        <v>46</v>
      </c>
      <c r="F2778" s="1" t="s">
        <v>47</v>
      </c>
      <c r="G2778" s="1" t="s">
        <v>21</v>
      </c>
      <c r="H2778">
        <v>1772246</v>
      </c>
      <c r="I2778">
        <v>493760</v>
      </c>
      <c r="J2778">
        <v>4974</v>
      </c>
      <c r="K2778">
        <v>31362</v>
      </c>
      <c r="L2778">
        <f>bbdd_Social_Media_Trends[[#This Row],[Likes]]+bbdd_Social_Media_Trends[[#This Row],[Shares]]+bbdd_Social_Media_Trends[[#This Row],[Comments]]</f>
        <v>530096</v>
      </c>
      <c r="M2778">
        <f>bbdd_Social_Media_Trends[[#This Row],[Interactions]]/bbdd_Social_Media_Trends[[#This Row],[Views]]</f>
        <v>0.29910971727401275</v>
      </c>
      <c r="N2778" s="1" t="s">
        <v>29</v>
      </c>
      <c r="O2778" s="4">
        <f t="shared" si="43"/>
        <v>0</v>
      </c>
    </row>
    <row r="2779" spans="1:15">
      <c r="A2779" s="1" t="s">
        <v>2819</v>
      </c>
      <c r="B2779" s="2">
        <v>44819</v>
      </c>
      <c r="C2779" s="13" t="str">
        <f>TEXT(bbdd_Social_Media_Trends[[#This Row],[Post_Date]],"aaaa-mm")</f>
        <v>2022-09</v>
      </c>
      <c r="D2779" s="1" t="s">
        <v>18</v>
      </c>
      <c r="E2779" s="1" t="s">
        <v>19</v>
      </c>
      <c r="F2779" s="1" t="s">
        <v>20</v>
      </c>
      <c r="G2779" s="1" t="s">
        <v>37</v>
      </c>
      <c r="H2779">
        <v>4660917</v>
      </c>
      <c r="I2779">
        <v>108250</v>
      </c>
      <c r="J2779">
        <v>64438</v>
      </c>
      <c r="K2779">
        <v>46473</v>
      </c>
      <c r="L2779">
        <f>bbdd_Social_Media_Trends[[#This Row],[Likes]]+bbdd_Social_Media_Trends[[#This Row],[Shares]]+bbdd_Social_Media_Trends[[#This Row],[Comments]]</f>
        <v>219161</v>
      </c>
      <c r="M2779">
        <f>bbdd_Social_Media_Trends[[#This Row],[Interactions]]/bbdd_Social_Media_Trends[[#This Row],[Views]]</f>
        <v>4.7021004664961855E-2</v>
      </c>
      <c r="N2779" s="1" t="s">
        <v>29</v>
      </c>
      <c r="O2779" s="4">
        <f t="shared" si="43"/>
        <v>0</v>
      </c>
    </row>
    <row r="2780" spans="1:15">
      <c r="A2780" s="1" t="s">
        <v>2820</v>
      </c>
      <c r="B2780" s="2">
        <v>45052</v>
      </c>
      <c r="C2780" s="13" t="str">
        <f>TEXT(bbdd_Social_Media_Trends[[#This Row],[Post_Date]],"aaaa-mm")</f>
        <v>2023-05</v>
      </c>
      <c r="D2780" s="1" t="s">
        <v>27</v>
      </c>
      <c r="E2780" s="1" t="s">
        <v>59</v>
      </c>
      <c r="F2780" s="1" t="s">
        <v>32</v>
      </c>
      <c r="G2780" s="1" t="s">
        <v>44</v>
      </c>
      <c r="H2780">
        <v>126887</v>
      </c>
      <c r="I2780">
        <v>164296</v>
      </c>
      <c r="J2780">
        <v>64233</v>
      </c>
      <c r="K2780">
        <v>4209</v>
      </c>
      <c r="L2780">
        <f>bbdd_Social_Media_Trends[[#This Row],[Likes]]+bbdd_Social_Media_Trends[[#This Row],[Shares]]+bbdd_Social_Media_Trends[[#This Row],[Comments]]</f>
        <v>232738</v>
      </c>
      <c r="M2780">
        <f>bbdd_Social_Media_Trends[[#This Row],[Interactions]]/bbdd_Social_Media_Trends[[#This Row],[Views]]</f>
        <v>1.8342146949648113</v>
      </c>
      <c r="N2780" s="1" t="s">
        <v>16</v>
      </c>
      <c r="O2780" s="4">
        <f t="shared" si="43"/>
        <v>0</v>
      </c>
    </row>
    <row r="2781" spans="1:15">
      <c r="A2781" s="1" t="s">
        <v>2821</v>
      </c>
      <c r="B2781" s="2">
        <v>44660</v>
      </c>
      <c r="C2781" s="13" t="str">
        <f>TEXT(bbdd_Social_Media_Trends[[#This Row],[Post_Date]],"aaaa-mm")</f>
        <v>2022-04</v>
      </c>
      <c r="D2781" s="1" t="s">
        <v>27</v>
      </c>
      <c r="E2781" s="1" t="s">
        <v>52</v>
      </c>
      <c r="F2781" s="1" t="s">
        <v>20</v>
      </c>
      <c r="G2781" s="1" t="s">
        <v>21</v>
      </c>
      <c r="H2781">
        <v>3424500</v>
      </c>
      <c r="I2781">
        <v>479439</v>
      </c>
      <c r="J2781">
        <v>45234</v>
      </c>
      <c r="K2781">
        <v>17018</v>
      </c>
      <c r="L2781">
        <f>bbdd_Social_Media_Trends[[#This Row],[Likes]]+bbdd_Social_Media_Trends[[#This Row],[Shares]]+bbdd_Social_Media_Trends[[#This Row],[Comments]]</f>
        <v>541691</v>
      </c>
      <c r="M2781">
        <f>bbdd_Social_Media_Trends[[#This Row],[Interactions]]/bbdd_Social_Media_Trends[[#This Row],[Views]]</f>
        <v>0.15818104832822311</v>
      </c>
      <c r="N2781" s="1" t="s">
        <v>16</v>
      </c>
      <c r="O2781" s="4">
        <f t="shared" si="43"/>
        <v>0</v>
      </c>
    </row>
    <row r="2782" spans="1:15">
      <c r="A2782" s="1" t="s">
        <v>2822</v>
      </c>
      <c r="B2782" s="2">
        <v>44929</v>
      </c>
      <c r="C2782" s="13" t="str">
        <f>TEXT(bbdd_Social_Media_Trends[[#This Row],[Post_Date]],"aaaa-mm")</f>
        <v>2023-01</v>
      </c>
      <c r="D2782" s="1" t="s">
        <v>27</v>
      </c>
      <c r="E2782" s="1" t="s">
        <v>39</v>
      </c>
      <c r="F2782" s="1" t="s">
        <v>32</v>
      </c>
      <c r="G2782" s="1" t="s">
        <v>44</v>
      </c>
      <c r="H2782">
        <v>3895699</v>
      </c>
      <c r="I2782">
        <v>248131</v>
      </c>
      <c r="J2782">
        <v>52488</v>
      </c>
      <c r="K2782">
        <v>39519</v>
      </c>
      <c r="L2782">
        <f>bbdd_Social_Media_Trends[[#This Row],[Likes]]+bbdd_Social_Media_Trends[[#This Row],[Shares]]+bbdd_Social_Media_Trends[[#This Row],[Comments]]</f>
        <v>340138</v>
      </c>
      <c r="M2782">
        <f>bbdd_Social_Media_Trends[[#This Row],[Interactions]]/bbdd_Social_Media_Trends[[#This Row],[Views]]</f>
        <v>8.7311160333485724E-2</v>
      </c>
      <c r="N2782" s="1" t="s">
        <v>29</v>
      </c>
      <c r="O2782" s="4">
        <f t="shared" si="43"/>
        <v>0</v>
      </c>
    </row>
    <row r="2783" spans="1:15">
      <c r="A2783" s="1" t="s">
        <v>2823</v>
      </c>
      <c r="B2783" s="2">
        <v>45103</v>
      </c>
      <c r="C2783" s="13" t="str">
        <f>TEXT(bbdd_Social_Media_Trends[[#This Row],[Post_Date]],"aaaa-mm")</f>
        <v>2023-06</v>
      </c>
      <c r="D2783" s="1" t="s">
        <v>12</v>
      </c>
      <c r="E2783" s="1" t="s">
        <v>35</v>
      </c>
      <c r="F2783" s="1" t="s">
        <v>14</v>
      </c>
      <c r="G2783" s="1" t="s">
        <v>37</v>
      </c>
      <c r="H2783">
        <v>75475</v>
      </c>
      <c r="I2783">
        <v>85849</v>
      </c>
      <c r="J2783">
        <v>52358</v>
      </c>
      <c r="K2783">
        <v>44489</v>
      </c>
      <c r="L2783">
        <f>bbdd_Social_Media_Trends[[#This Row],[Likes]]+bbdd_Social_Media_Trends[[#This Row],[Shares]]+bbdd_Social_Media_Trends[[#This Row],[Comments]]</f>
        <v>182696</v>
      </c>
      <c r="M2783">
        <f>bbdd_Social_Media_Trends[[#This Row],[Interactions]]/bbdd_Social_Media_Trends[[#This Row],[Views]]</f>
        <v>2.4206160980457105</v>
      </c>
      <c r="N2783" s="1" t="s">
        <v>22</v>
      </c>
      <c r="O2783" s="4">
        <f t="shared" si="43"/>
        <v>0</v>
      </c>
    </row>
    <row r="2784" spans="1:15">
      <c r="A2784" s="1" t="s">
        <v>2824</v>
      </c>
      <c r="B2784" s="2">
        <v>44672</v>
      </c>
      <c r="C2784" s="13" t="str">
        <f>TEXT(bbdd_Social_Media_Trends[[#This Row],[Post_Date]],"aaaa-mm")</f>
        <v>2022-04</v>
      </c>
      <c r="D2784" s="1" t="s">
        <v>24</v>
      </c>
      <c r="E2784" s="1" t="s">
        <v>49</v>
      </c>
      <c r="F2784" s="1" t="s">
        <v>32</v>
      </c>
      <c r="G2784" s="1" t="s">
        <v>28</v>
      </c>
      <c r="H2784">
        <v>4815367</v>
      </c>
      <c r="I2784">
        <v>353822</v>
      </c>
      <c r="J2784">
        <v>49194</v>
      </c>
      <c r="K2784">
        <v>24139</v>
      </c>
      <c r="L2784">
        <f>bbdd_Social_Media_Trends[[#This Row],[Likes]]+bbdd_Social_Media_Trends[[#This Row],[Shares]]+bbdd_Social_Media_Trends[[#This Row],[Comments]]</f>
        <v>427155</v>
      </c>
      <c r="M2784">
        <f>bbdd_Social_Media_Trends[[#This Row],[Interactions]]/bbdd_Social_Media_Trends[[#This Row],[Views]]</f>
        <v>8.8706634406058776E-2</v>
      </c>
      <c r="N2784" s="1" t="s">
        <v>22</v>
      </c>
      <c r="O2784" s="4">
        <f t="shared" si="43"/>
        <v>0</v>
      </c>
    </row>
    <row r="2785" spans="1:15">
      <c r="A2785" s="1" t="s">
        <v>2825</v>
      </c>
      <c r="B2785" s="2">
        <v>45251</v>
      </c>
      <c r="C2785" s="13" t="str">
        <f>TEXT(bbdd_Social_Media_Trends[[#This Row],[Post_Date]],"aaaa-mm")</f>
        <v>2023-11</v>
      </c>
      <c r="D2785" s="1" t="s">
        <v>27</v>
      </c>
      <c r="E2785" s="1" t="s">
        <v>31</v>
      </c>
      <c r="F2785" s="1" t="s">
        <v>14</v>
      </c>
      <c r="G2785" s="1" t="s">
        <v>21</v>
      </c>
      <c r="H2785">
        <v>3148221</v>
      </c>
      <c r="I2785">
        <v>85754</v>
      </c>
      <c r="J2785">
        <v>68644</v>
      </c>
      <c r="K2785">
        <v>17491</v>
      </c>
      <c r="L2785">
        <f>bbdd_Social_Media_Trends[[#This Row],[Likes]]+bbdd_Social_Media_Trends[[#This Row],[Shares]]+bbdd_Social_Media_Trends[[#This Row],[Comments]]</f>
        <v>171889</v>
      </c>
      <c r="M2785">
        <f>bbdd_Social_Media_Trends[[#This Row],[Interactions]]/bbdd_Social_Media_Trends[[#This Row],[Views]]</f>
        <v>5.4598771814304017E-2</v>
      </c>
      <c r="N2785" s="1" t="s">
        <v>29</v>
      </c>
      <c r="O2785" s="4">
        <f t="shared" si="43"/>
        <v>0</v>
      </c>
    </row>
    <row r="2786" spans="1:15">
      <c r="A2786" s="1" t="s">
        <v>2826</v>
      </c>
      <c r="B2786" s="2">
        <v>45031</v>
      </c>
      <c r="C2786" s="13" t="str">
        <f>TEXT(bbdd_Social_Media_Trends[[#This Row],[Post_Date]],"aaaa-mm")</f>
        <v>2023-04</v>
      </c>
      <c r="D2786" s="1" t="s">
        <v>18</v>
      </c>
      <c r="E2786" s="1" t="s">
        <v>49</v>
      </c>
      <c r="F2786" s="1" t="s">
        <v>20</v>
      </c>
      <c r="G2786" s="1" t="s">
        <v>60</v>
      </c>
      <c r="H2786">
        <v>3233563</v>
      </c>
      <c r="I2786">
        <v>150813</v>
      </c>
      <c r="J2786">
        <v>58386</v>
      </c>
      <c r="K2786">
        <v>1709</v>
      </c>
      <c r="L2786">
        <f>bbdd_Social_Media_Trends[[#This Row],[Likes]]+bbdd_Social_Media_Trends[[#This Row],[Shares]]+bbdd_Social_Media_Trends[[#This Row],[Comments]]</f>
        <v>210908</v>
      </c>
      <c r="M2786">
        <f>bbdd_Social_Media_Trends[[#This Row],[Interactions]]/bbdd_Social_Media_Trends[[#This Row],[Views]]</f>
        <v>6.5224645383436169E-2</v>
      </c>
      <c r="N2786" s="1" t="s">
        <v>29</v>
      </c>
      <c r="O2786" s="4">
        <f t="shared" si="43"/>
        <v>0</v>
      </c>
    </row>
    <row r="2787" spans="1:15">
      <c r="A2787" s="1" t="s">
        <v>2827</v>
      </c>
      <c r="B2787" s="2">
        <v>44594</v>
      </c>
      <c r="C2787" s="13" t="str">
        <f>TEXT(bbdd_Social_Media_Trends[[#This Row],[Post_Date]],"aaaa-mm")</f>
        <v>2022-02</v>
      </c>
      <c r="D2787" s="1" t="s">
        <v>18</v>
      </c>
      <c r="E2787" s="1" t="s">
        <v>46</v>
      </c>
      <c r="F2787" s="1" t="s">
        <v>36</v>
      </c>
      <c r="G2787" s="1" t="s">
        <v>25</v>
      </c>
      <c r="H2787">
        <v>3824375</v>
      </c>
      <c r="I2787">
        <v>327312</v>
      </c>
      <c r="J2787">
        <v>21152</v>
      </c>
      <c r="K2787">
        <v>33353</v>
      </c>
      <c r="L2787">
        <f>bbdd_Social_Media_Trends[[#This Row],[Likes]]+bbdd_Social_Media_Trends[[#This Row],[Shares]]+bbdd_Social_Media_Trends[[#This Row],[Comments]]</f>
        <v>381817</v>
      </c>
      <c r="M2787">
        <f>bbdd_Social_Media_Trends[[#This Row],[Interactions]]/bbdd_Social_Media_Trends[[#This Row],[Views]]</f>
        <v>9.9837751266546815E-2</v>
      </c>
      <c r="N2787" s="1" t="s">
        <v>29</v>
      </c>
      <c r="O2787" s="4">
        <f t="shared" si="43"/>
        <v>0</v>
      </c>
    </row>
    <row r="2788" spans="1:15">
      <c r="A2788" s="1" t="s">
        <v>2828</v>
      </c>
      <c r="B2788" s="2">
        <v>45075</v>
      </c>
      <c r="C2788" s="13" t="str">
        <f>TEXT(bbdd_Social_Media_Trends[[#This Row],[Post_Date]],"aaaa-mm")</f>
        <v>2023-05</v>
      </c>
      <c r="D2788" s="1" t="s">
        <v>18</v>
      </c>
      <c r="E2788" s="1" t="s">
        <v>49</v>
      </c>
      <c r="F2788" s="1" t="s">
        <v>20</v>
      </c>
      <c r="G2788" s="1" t="s">
        <v>28</v>
      </c>
      <c r="H2788">
        <v>1004552</v>
      </c>
      <c r="I2788">
        <v>189682</v>
      </c>
      <c r="J2788">
        <v>46042</v>
      </c>
      <c r="K2788">
        <v>10235</v>
      </c>
      <c r="L2788">
        <f>bbdd_Social_Media_Trends[[#This Row],[Likes]]+bbdd_Social_Media_Trends[[#This Row],[Shares]]+bbdd_Social_Media_Trends[[#This Row],[Comments]]</f>
        <v>245959</v>
      </c>
      <c r="M2788">
        <f>bbdd_Social_Media_Trends[[#This Row],[Interactions]]/bbdd_Social_Media_Trends[[#This Row],[Views]]</f>
        <v>0.24484446798174708</v>
      </c>
      <c r="N2788" s="1" t="s">
        <v>22</v>
      </c>
      <c r="O2788" s="4">
        <f t="shared" si="43"/>
        <v>0</v>
      </c>
    </row>
    <row r="2789" spans="1:15">
      <c r="A2789" s="1" t="s">
        <v>2829</v>
      </c>
      <c r="B2789" s="2">
        <v>44754</v>
      </c>
      <c r="C2789" s="13" t="str">
        <f>TEXT(bbdd_Social_Media_Trends[[#This Row],[Post_Date]],"aaaa-mm")</f>
        <v>2022-07</v>
      </c>
      <c r="D2789" s="1" t="s">
        <v>12</v>
      </c>
      <c r="E2789" s="1" t="s">
        <v>52</v>
      </c>
      <c r="F2789" s="1" t="s">
        <v>41</v>
      </c>
      <c r="G2789" s="1" t="s">
        <v>60</v>
      </c>
      <c r="H2789">
        <v>3269477</v>
      </c>
      <c r="I2789">
        <v>35752</v>
      </c>
      <c r="J2789">
        <v>21135</v>
      </c>
      <c r="K2789">
        <v>8550</v>
      </c>
      <c r="L2789">
        <f>bbdd_Social_Media_Trends[[#This Row],[Likes]]+bbdd_Social_Media_Trends[[#This Row],[Shares]]+bbdd_Social_Media_Trends[[#This Row],[Comments]]</f>
        <v>65437</v>
      </c>
      <c r="M2789">
        <f>bbdd_Social_Media_Trends[[#This Row],[Interactions]]/bbdd_Social_Media_Trends[[#This Row],[Views]]</f>
        <v>2.0014516083153362E-2</v>
      </c>
      <c r="N2789" s="1" t="s">
        <v>29</v>
      </c>
      <c r="O2789" s="4">
        <f t="shared" si="43"/>
        <v>0</v>
      </c>
    </row>
    <row r="2790" spans="1:15">
      <c r="A2790" s="1" t="s">
        <v>2830</v>
      </c>
      <c r="B2790" s="2">
        <v>45215</v>
      </c>
      <c r="C2790" s="13" t="str">
        <f>TEXT(bbdd_Social_Media_Trends[[#This Row],[Post_Date]],"aaaa-mm")</f>
        <v>2023-10</v>
      </c>
      <c r="D2790" s="1" t="s">
        <v>18</v>
      </c>
      <c r="E2790" s="1" t="s">
        <v>59</v>
      </c>
      <c r="F2790" s="1" t="s">
        <v>36</v>
      </c>
      <c r="G2790" s="1" t="s">
        <v>60</v>
      </c>
      <c r="H2790">
        <v>481808</v>
      </c>
      <c r="I2790">
        <v>61671</v>
      </c>
      <c r="J2790">
        <v>7895</v>
      </c>
      <c r="K2790">
        <v>34339</v>
      </c>
      <c r="L2790">
        <f>bbdd_Social_Media_Trends[[#This Row],[Likes]]+bbdd_Social_Media_Trends[[#This Row],[Shares]]+bbdd_Social_Media_Trends[[#This Row],[Comments]]</f>
        <v>103905</v>
      </c>
      <c r="M2790">
        <f>bbdd_Social_Media_Trends[[#This Row],[Interactions]]/bbdd_Social_Media_Trends[[#This Row],[Views]]</f>
        <v>0.21565644406070467</v>
      </c>
      <c r="N2790" s="1" t="s">
        <v>29</v>
      </c>
      <c r="O2790" s="4">
        <f t="shared" si="43"/>
        <v>0</v>
      </c>
    </row>
    <row r="2791" spans="1:15">
      <c r="A2791" s="1" t="s">
        <v>2831</v>
      </c>
      <c r="B2791" s="2">
        <v>44675</v>
      </c>
      <c r="C2791" s="13" t="str">
        <f>TEXT(bbdd_Social_Media_Trends[[#This Row],[Post_Date]],"aaaa-mm")</f>
        <v>2022-04</v>
      </c>
      <c r="D2791" s="1" t="s">
        <v>12</v>
      </c>
      <c r="E2791" s="1" t="s">
        <v>46</v>
      </c>
      <c r="F2791" s="1" t="s">
        <v>20</v>
      </c>
      <c r="G2791" s="1" t="s">
        <v>25</v>
      </c>
      <c r="H2791">
        <v>696436</v>
      </c>
      <c r="I2791">
        <v>342863</v>
      </c>
      <c r="J2791">
        <v>72320</v>
      </c>
      <c r="K2791">
        <v>35891</v>
      </c>
      <c r="L2791">
        <f>bbdd_Social_Media_Trends[[#This Row],[Likes]]+bbdd_Social_Media_Trends[[#This Row],[Shares]]+bbdd_Social_Media_Trends[[#This Row],[Comments]]</f>
        <v>451074</v>
      </c>
      <c r="M2791">
        <f>bbdd_Social_Media_Trends[[#This Row],[Interactions]]/bbdd_Social_Media_Trends[[#This Row],[Views]]</f>
        <v>0.64768909131635932</v>
      </c>
      <c r="N2791" s="1" t="s">
        <v>29</v>
      </c>
      <c r="O2791" s="4">
        <f t="shared" si="43"/>
        <v>0</v>
      </c>
    </row>
    <row r="2792" spans="1:15">
      <c r="A2792" s="1" t="s">
        <v>2832</v>
      </c>
      <c r="B2792" s="2">
        <v>45049</v>
      </c>
      <c r="C2792" s="13" t="str">
        <f>TEXT(bbdd_Social_Media_Trends[[#This Row],[Post_Date]],"aaaa-mm")</f>
        <v>2023-05</v>
      </c>
      <c r="D2792" s="1" t="s">
        <v>27</v>
      </c>
      <c r="E2792" s="1" t="s">
        <v>31</v>
      </c>
      <c r="F2792" s="1" t="s">
        <v>47</v>
      </c>
      <c r="G2792" s="1" t="s">
        <v>50</v>
      </c>
      <c r="H2792">
        <v>4701021</v>
      </c>
      <c r="I2792">
        <v>315148</v>
      </c>
      <c r="J2792">
        <v>11535</v>
      </c>
      <c r="K2792">
        <v>1792</v>
      </c>
      <c r="L2792">
        <f>bbdd_Social_Media_Trends[[#This Row],[Likes]]+bbdd_Social_Media_Trends[[#This Row],[Shares]]+bbdd_Social_Media_Trends[[#This Row],[Comments]]</f>
        <v>328475</v>
      </c>
      <c r="M2792">
        <f>bbdd_Social_Media_Trends[[#This Row],[Interactions]]/bbdd_Social_Media_Trends[[#This Row],[Views]]</f>
        <v>6.9873119052222904E-2</v>
      </c>
      <c r="N2792" s="1" t="s">
        <v>22</v>
      </c>
      <c r="O2792" s="4">
        <f t="shared" si="43"/>
        <v>0</v>
      </c>
    </row>
    <row r="2793" spans="1:15">
      <c r="A2793" s="1" t="s">
        <v>2833</v>
      </c>
      <c r="B2793" s="2">
        <v>44856</v>
      </c>
      <c r="C2793" s="13" t="str">
        <f>TEXT(bbdd_Social_Media_Trends[[#This Row],[Post_Date]],"aaaa-mm")</f>
        <v>2022-10</v>
      </c>
      <c r="D2793" s="1" t="s">
        <v>27</v>
      </c>
      <c r="E2793" s="1" t="s">
        <v>52</v>
      </c>
      <c r="F2793" s="1" t="s">
        <v>41</v>
      </c>
      <c r="G2793" s="1" t="s">
        <v>50</v>
      </c>
      <c r="H2793">
        <v>1546021</v>
      </c>
      <c r="I2793">
        <v>17786</v>
      </c>
      <c r="J2793">
        <v>66926</v>
      </c>
      <c r="K2793">
        <v>20602</v>
      </c>
      <c r="L2793">
        <f>bbdd_Social_Media_Trends[[#This Row],[Likes]]+bbdd_Social_Media_Trends[[#This Row],[Shares]]+bbdd_Social_Media_Trends[[#This Row],[Comments]]</f>
        <v>105314</v>
      </c>
      <c r="M2793">
        <f>bbdd_Social_Media_Trends[[#This Row],[Interactions]]/bbdd_Social_Media_Trends[[#This Row],[Views]]</f>
        <v>6.8119385182995568E-2</v>
      </c>
      <c r="N2793" s="1" t="s">
        <v>29</v>
      </c>
      <c r="O2793" s="4">
        <f t="shared" si="43"/>
        <v>0</v>
      </c>
    </row>
    <row r="2794" spans="1:15">
      <c r="A2794" s="1" t="s">
        <v>2834</v>
      </c>
      <c r="B2794" s="2">
        <v>45211</v>
      </c>
      <c r="C2794" s="13" t="str">
        <f>TEXT(bbdd_Social_Media_Trends[[#This Row],[Post_Date]],"aaaa-mm")</f>
        <v>2023-10</v>
      </c>
      <c r="D2794" s="1" t="s">
        <v>12</v>
      </c>
      <c r="E2794" s="1" t="s">
        <v>52</v>
      </c>
      <c r="F2794" s="1" t="s">
        <v>32</v>
      </c>
      <c r="G2794" s="1" t="s">
        <v>25</v>
      </c>
      <c r="H2794">
        <v>3504067</v>
      </c>
      <c r="I2794">
        <v>17759</v>
      </c>
      <c r="J2794">
        <v>35751</v>
      </c>
      <c r="K2794">
        <v>7695</v>
      </c>
      <c r="L2794">
        <f>bbdd_Social_Media_Trends[[#This Row],[Likes]]+bbdd_Social_Media_Trends[[#This Row],[Shares]]+bbdd_Social_Media_Trends[[#This Row],[Comments]]</f>
        <v>61205</v>
      </c>
      <c r="M2794">
        <f>bbdd_Social_Media_Trends[[#This Row],[Interactions]]/bbdd_Social_Media_Trends[[#This Row],[Views]]</f>
        <v>1.7466846381647382E-2</v>
      </c>
      <c r="N2794" s="1" t="s">
        <v>16</v>
      </c>
      <c r="O2794" s="4">
        <f t="shared" si="43"/>
        <v>0</v>
      </c>
    </row>
    <row r="2795" spans="1:15">
      <c r="A2795" s="1" t="s">
        <v>2835</v>
      </c>
      <c r="B2795" s="2">
        <v>45146</v>
      </c>
      <c r="C2795" s="13" t="str">
        <f>TEXT(bbdd_Social_Media_Trends[[#This Row],[Post_Date]],"aaaa-mm")</f>
        <v>2023-08</v>
      </c>
      <c r="D2795" s="1" t="s">
        <v>18</v>
      </c>
      <c r="E2795" s="1" t="s">
        <v>46</v>
      </c>
      <c r="F2795" s="1" t="s">
        <v>47</v>
      </c>
      <c r="G2795" s="1" t="s">
        <v>15</v>
      </c>
      <c r="H2795">
        <v>3816051</v>
      </c>
      <c r="I2795">
        <v>462424</v>
      </c>
      <c r="J2795">
        <v>91866</v>
      </c>
      <c r="K2795">
        <v>41600</v>
      </c>
      <c r="L2795">
        <f>bbdd_Social_Media_Trends[[#This Row],[Likes]]+bbdd_Social_Media_Trends[[#This Row],[Shares]]+bbdd_Social_Media_Trends[[#This Row],[Comments]]</f>
        <v>595890</v>
      </c>
      <c r="M2795">
        <f>bbdd_Social_Media_Trends[[#This Row],[Interactions]]/bbdd_Social_Media_Trends[[#This Row],[Views]]</f>
        <v>0.15615357341922317</v>
      </c>
      <c r="N2795" s="1" t="s">
        <v>16</v>
      </c>
      <c r="O2795" s="4">
        <f t="shared" si="43"/>
        <v>0</v>
      </c>
    </row>
    <row r="2796" spans="1:15">
      <c r="A2796" s="1" t="s">
        <v>2836</v>
      </c>
      <c r="B2796" s="2">
        <v>44971</v>
      </c>
      <c r="C2796" s="13" t="str">
        <f>TEXT(bbdd_Social_Media_Trends[[#This Row],[Post_Date]],"aaaa-mm")</f>
        <v>2023-02</v>
      </c>
      <c r="D2796" s="1" t="s">
        <v>27</v>
      </c>
      <c r="E2796" s="1" t="s">
        <v>31</v>
      </c>
      <c r="F2796" s="1" t="s">
        <v>41</v>
      </c>
      <c r="G2796" s="1" t="s">
        <v>21</v>
      </c>
      <c r="H2796">
        <v>254262</v>
      </c>
      <c r="I2796">
        <v>162743</v>
      </c>
      <c r="J2796">
        <v>48675</v>
      </c>
      <c r="K2796">
        <v>19106</v>
      </c>
      <c r="L2796">
        <f>bbdd_Social_Media_Trends[[#This Row],[Likes]]+bbdd_Social_Media_Trends[[#This Row],[Shares]]+bbdd_Social_Media_Trends[[#This Row],[Comments]]</f>
        <v>230524</v>
      </c>
      <c r="M2796">
        <f>bbdd_Social_Media_Trends[[#This Row],[Interactions]]/bbdd_Social_Media_Trends[[#This Row],[Views]]</f>
        <v>0.90663960796343934</v>
      </c>
      <c r="N2796" s="1" t="s">
        <v>29</v>
      </c>
      <c r="O2796" s="4">
        <f t="shared" si="43"/>
        <v>0</v>
      </c>
    </row>
    <row r="2797" spans="1:15">
      <c r="A2797" s="1" t="s">
        <v>2837</v>
      </c>
      <c r="B2797" s="2">
        <v>44641</v>
      </c>
      <c r="C2797" s="13" t="str">
        <f>TEXT(bbdd_Social_Media_Trends[[#This Row],[Post_Date]],"aaaa-mm")</f>
        <v>2022-03</v>
      </c>
      <c r="D2797" s="1" t="s">
        <v>27</v>
      </c>
      <c r="E2797" s="1" t="s">
        <v>49</v>
      </c>
      <c r="F2797" s="1" t="s">
        <v>14</v>
      </c>
      <c r="G2797" s="1" t="s">
        <v>15</v>
      </c>
      <c r="H2797">
        <v>497552</v>
      </c>
      <c r="I2797">
        <v>297185</v>
      </c>
      <c r="J2797">
        <v>73947</v>
      </c>
      <c r="K2797">
        <v>641</v>
      </c>
      <c r="L2797">
        <f>bbdd_Social_Media_Trends[[#This Row],[Likes]]+bbdd_Social_Media_Trends[[#This Row],[Shares]]+bbdd_Social_Media_Trends[[#This Row],[Comments]]</f>
        <v>371773</v>
      </c>
      <c r="M2797">
        <f>bbdd_Social_Media_Trends[[#This Row],[Interactions]]/bbdd_Social_Media_Trends[[#This Row],[Views]]</f>
        <v>0.74720431231308482</v>
      </c>
      <c r="N2797" s="1" t="s">
        <v>22</v>
      </c>
      <c r="O2797" s="4">
        <f t="shared" si="43"/>
        <v>0</v>
      </c>
    </row>
    <row r="2798" spans="1:15">
      <c r="A2798" s="1" t="s">
        <v>2838</v>
      </c>
      <c r="B2798" s="2">
        <v>45043</v>
      </c>
      <c r="C2798" s="13" t="str">
        <f>TEXT(bbdd_Social_Media_Trends[[#This Row],[Post_Date]],"aaaa-mm")</f>
        <v>2023-04</v>
      </c>
      <c r="D2798" s="1" t="s">
        <v>27</v>
      </c>
      <c r="E2798" s="1" t="s">
        <v>46</v>
      </c>
      <c r="F2798" s="1" t="s">
        <v>36</v>
      </c>
      <c r="G2798" s="1" t="s">
        <v>25</v>
      </c>
      <c r="H2798">
        <v>3225580</v>
      </c>
      <c r="I2798">
        <v>37018</v>
      </c>
      <c r="J2798">
        <v>52907</v>
      </c>
      <c r="K2798">
        <v>33089</v>
      </c>
      <c r="L2798">
        <f>bbdd_Social_Media_Trends[[#This Row],[Likes]]+bbdd_Social_Media_Trends[[#This Row],[Shares]]+bbdd_Social_Media_Trends[[#This Row],[Comments]]</f>
        <v>123014</v>
      </c>
      <c r="M2798">
        <f>bbdd_Social_Media_Trends[[#This Row],[Interactions]]/bbdd_Social_Media_Trends[[#This Row],[Views]]</f>
        <v>3.8137017218608744E-2</v>
      </c>
      <c r="N2798" s="1" t="s">
        <v>22</v>
      </c>
      <c r="O2798" s="4">
        <f t="shared" si="43"/>
        <v>0</v>
      </c>
    </row>
    <row r="2799" spans="1:15">
      <c r="A2799" s="1" t="s">
        <v>2839</v>
      </c>
      <c r="B2799" s="2">
        <v>45216</v>
      </c>
      <c r="C2799" s="13" t="str">
        <f>TEXT(bbdd_Social_Media_Trends[[#This Row],[Post_Date]],"aaaa-mm")</f>
        <v>2023-10</v>
      </c>
      <c r="D2799" s="1" t="s">
        <v>18</v>
      </c>
      <c r="E2799" s="1" t="s">
        <v>39</v>
      </c>
      <c r="F2799" s="1" t="s">
        <v>14</v>
      </c>
      <c r="G2799" s="1" t="s">
        <v>50</v>
      </c>
      <c r="H2799">
        <v>4336522</v>
      </c>
      <c r="I2799">
        <v>340438</v>
      </c>
      <c r="J2799">
        <v>51068</v>
      </c>
      <c r="K2799">
        <v>2711</v>
      </c>
      <c r="L2799">
        <f>bbdd_Social_Media_Trends[[#This Row],[Likes]]+bbdd_Social_Media_Trends[[#This Row],[Shares]]+bbdd_Social_Media_Trends[[#This Row],[Comments]]</f>
        <v>394217</v>
      </c>
      <c r="M2799">
        <f>bbdd_Social_Media_Trends[[#This Row],[Interactions]]/bbdd_Social_Media_Trends[[#This Row],[Views]]</f>
        <v>9.0906260823766141E-2</v>
      </c>
      <c r="N2799" s="1" t="s">
        <v>22</v>
      </c>
      <c r="O2799" s="4">
        <f t="shared" si="43"/>
        <v>0</v>
      </c>
    </row>
    <row r="2800" spans="1:15">
      <c r="A2800" s="1" t="s">
        <v>2840</v>
      </c>
      <c r="B2800" s="2">
        <v>44716</v>
      </c>
      <c r="C2800" s="13" t="str">
        <f>TEXT(bbdd_Social_Media_Trends[[#This Row],[Post_Date]],"aaaa-mm")</f>
        <v>2022-06</v>
      </c>
      <c r="D2800" s="1" t="s">
        <v>24</v>
      </c>
      <c r="E2800" s="1" t="s">
        <v>46</v>
      </c>
      <c r="F2800" s="1" t="s">
        <v>36</v>
      </c>
      <c r="G2800" s="1" t="s">
        <v>60</v>
      </c>
      <c r="H2800">
        <v>3912292</v>
      </c>
      <c r="I2800">
        <v>422606</v>
      </c>
      <c r="J2800">
        <v>17064</v>
      </c>
      <c r="K2800">
        <v>4866</v>
      </c>
      <c r="L2800">
        <f>bbdd_Social_Media_Trends[[#This Row],[Likes]]+bbdd_Social_Media_Trends[[#This Row],[Shares]]+bbdd_Social_Media_Trends[[#This Row],[Comments]]</f>
        <v>444536</v>
      </c>
      <c r="M2800">
        <f>bbdd_Social_Media_Trends[[#This Row],[Interactions]]/bbdd_Social_Media_Trends[[#This Row],[Views]]</f>
        <v>0.11362546558385724</v>
      </c>
      <c r="N2800" s="1" t="s">
        <v>16</v>
      </c>
      <c r="O2800" s="4">
        <f t="shared" si="43"/>
        <v>0</v>
      </c>
    </row>
    <row r="2801" spans="1:15">
      <c r="A2801" s="1" t="s">
        <v>2841</v>
      </c>
      <c r="B2801" s="2">
        <v>44617</v>
      </c>
      <c r="C2801" s="13" t="str">
        <f>TEXT(bbdd_Social_Media_Trends[[#This Row],[Post_Date]],"aaaa-mm")</f>
        <v>2022-02</v>
      </c>
      <c r="D2801" s="1" t="s">
        <v>12</v>
      </c>
      <c r="E2801" s="1" t="s">
        <v>19</v>
      </c>
      <c r="F2801" s="1" t="s">
        <v>47</v>
      </c>
      <c r="G2801" s="1" t="s">
        <v>50</v>
      </c>
      <c r="H2801">
        <v>2097593</v>
      </c>
      <c r="I2801">
        <v>470212</v>
      </c>
      <c r="J2801">
        <v>25616</v>
      </c>
      <c r="K2801">
        <v>38553</v>
      </c>
      <c r="L2801">
        <f>bbdd_Social_Media_Trends[[#This Row],[Likes]]+bbdd_Social_Media_Trends[[#This Row],[Shares]]+bbdd_Social_Media_Trends[[#This Row],[Comments]]</f>
        <v>534381</v>
      </c>
      <c r="M2801">
        <f>bbdd_Social_Media_Trends[[#This Row],[Interactions]]/bbdd_Social_Media_Trends[[#This Row],[Views]]</f>
        <v>0.25475914536328065</v>
      </c>
      <c r="N2801" s="1" t="s">
        <v>29</v>
      </c>
      <c r="O2801" s="4">
        <f t="shared" si="43"/>
        <v>0</v>
      </c>
    </row>
    <row r="2802" spans="1:15">
      <c r="A2802" s="1" t="s">
        <v>2842</v>
      </c>
      <c r="B2802" s="2">
        <v>45075</v>
      </c>
      <c r="C2802" s="13" t="str">
        <f>TEXT(bbdd_Social_Media_Trends[[#This Row],[Post_Date]],"aaaa-mm")</f>
        <v>2023-05</v>
      </c>
      <c r="D2802" s="1" t="s">
        <v>18</v>
      </c>
      <c r="E2802" s="1" t="s">
        <v>46</v>
      </c>
      <c r="F2802" s="1" t="s">
        <v>41</v>
      </c>
      <c r="G2802" s="1" t="s">
        <v>37</v>
      </c>
      <c r="H2802">
        <v>1922920</v>
      </c>
      <c r="I2802">
        <v>346738</v>
      </c>
      <c r="J2802">
        <v>31025</v>
      </c>
      <c r="K2802">
        <v>28656</v>
      </c>
      <c r="L2802">
        <f>bbdd_Social_Media_Trends[[#This Row],[Likes]]+bbdd_Social_Media_Trends[[#This Row],[Shares]]+bbdd_Social_Media_Trends[[#This Row],[Comments]]</f>
        <v>406419</v>
      </c>
      <c r="M2802">
        <f>bbdd_Social_Media_Trends[[#This Row],[Interactions]]/bbdd_Social_Media_Trends[[#This Row],[Views]]</f>
        <v>0.21135512657832878</v>
      </c>
      <c r="N2802" s="1" t="s">
        <v>29</v>
      </c>
      <c r="O2802" s="4">
        <f t="shared" si="43"/>
        <v>0</v>
      </c>
    </row>
    <row r="2803" spans="1:15">
      <c r="A2803" s="1" t="s">
        <v>2843</v>
      </c>
      <c r="B2803" s="2">
        <v>45104</v>
      </c>
      <c r="C2803" s="13" t="str">
        <f>TEXT(bbdd_Social_Media_Trends[[#This Row],[Post_Date]],"aaaa-mm")</f>
        <v>2023-06</v>
      </c>
      <c r="D2803" s="1" t="s">
        <v>12</v>
      </c>
      <c r="E2803" s="1" t="s">
        <v>59</v>
      </c>
      <c r="F2803" s="1" t="s">
        <v>36</v>
      </c>
      <c r="G2803" s="1" t="s">
        <v>28</v>
      </c>
      <c r="H2803">
        <v>1425733</v>
      </c>
      <c r="I2803">
        <v>248984</v>
      </c>
      <c r="J2803">
        <v>28436</v>
      </c>
      <c r="K2803">
        <v>18316</v>
      </c>
      <c r="L2803">
        <f>bbdd_Social_Media_Trends[[#This Row],[Likes]]+bbdd_Social_Media_Trends[[#This Row],[Shares]]+bbdd_Social_Media_Trends[[#This Row],[Comments]]</f>
        <v>295736</v>
      </c>
      <c r="M2803">
        <f>bbdd_Social_Media_Trends[[#This Row],[Interactions]]/bbdd_Social_Media_Trends[[#This Row],[Views]]</f>
        <v>0.20742733737663363</v>
      </c>
      <c r="N2803" s="1" t="s">
        <v>16</v>
      </c>
      <c r="O2803" s="4">
        <f t="shared" si="43"/>
        <v>0</v>
      </c>
    </row>
    <row r="2804" spans="1:15">
      <c r="A2804" s="1" t="s">
        <v>2844</v>
      </c>
      <c r="B2804" s="2">
        <v>44877</v>
      </c>
      <c r="C2804" s="13" t="str">
        <f>TEXT(bbdd_Social_Media_Trends[[#This Row],[Post_Date]],"aaaa-mm")</f>
        <v>2022-11</v>
      </c>
      <c r="D2804" s="1" t="s">
        <v>24</v>
      </c>
      <c r="E2804" s="1" t="s">
        <v>46</v>
      </c>
      <c r="F2804" s="1" t="s">
        <v>41</v>
      </c>
      <c r="G2804" s="1" t="s">
        <v>60</v>
      </c>
      <c r="H2804">
        <v>580864</v>
      </c>
      <c r="I2804">
        <v>103465</v>
      </c>
      <c r="J2804">
        <v>61418</v>
      </c>
      <c r="K2804">
        <v>35190</v>
      </c>
      <c r="L2804">
        <f>bbdd_Social_Media_Trends[[#This Row],[Likes]]+bbdd_Social_Media_Trends[[#This Row],[Shares]]+bbdd_Social_Media_Trends[[#This Row],[Comments]]</f>
        <v>200073</v>
      </c>
      <c r="M2804">
        <f>bbdd_Social_Media_Trends[[#This Row],[Interactions]]/bbdd_Social_Media_Trends[[#This Row],[Views]]</f>
        <v>0.34444035092551784</v>
      </c>
      <c r="N2804" s="1" t="s">
        <v>16</v>
      </c>
      <c r="O2804" s="4">
        <f t="shared" si="43"/>
        <v>0</v>
      </c>
    </row>
    <row r="2805" spans="1:15">
      <c r="A2805" s="1" t="s">
        <v>2845</v>
      </c>
      <c r="B2805" s="2">
        <v>44823</v>
      </c>
      <c r="C2805" s="13" t="str">
        <f>TEXT(bbdd_Social_Media_Trends[[#This Row],[Post_Date]],"aaaa-mm")</f>
        <v>2022-09</v>
      </c>
      <c r="D2805" s="1" t="s">
        <v>27</v>
      </c>
      <c r="E2805" s="1" t="s">
        <v>31</v>
      </c>
      <c r="F2805" s="1" t="s">
        <v>14</v>
      </c>
      <c r="G2805" s="1" t="s">
        <v>28</v>
      </c>
      <c r="H2805">
        <v>1175324</v>
      </c>
      <c r="I2805">
        <v>386762</v>
      </c>
      <c r="J2805">
        <v>41178</v>
      </c>
      <c r="K2805">
        <v>14302</v>
      </c>
      <c r="L2805">
        <f>bbdd_Social_Media_Trends[[#This Row],[Likes]]+bbdd_Social_Media_Trends[[#This Row],[Shares]]+bbdd_Social_Media_Trends[[#This Row],[Comments]]</f>
        <v>442242</v>
      </c>
      <c r="M2805">
        <f>bbdd_Social_Media_Trends[[#This Row],[Interactions]]/bbdd_Social_Media_Trends[[#This Row],[Views]]</f>
        <v>0.37627241509575232</v>
      </c>
      <c r="N2805" s="1" t="s">
        <v>22</v>
      </c>
      <c r="O2805" s="4">
        <f t="shared" si="43"/>
        <v>0</v>
      </c>
    </row>
    <row r="2806" spans="1:15">
      <c r="A2806" s="1" t="s">
        <v>2846</v>
      </c>
      <c r="B2806" s="2">
        <v>44900</v>
      </c>
      <c r="C2806" s="13" t="str">
        <f>TEXT(bbdd_Social_Media_Trends[[#This Row],[Post_Date]],"aaaa-mm")</f>
        <v>2022-12</v>
      </c>
      <c r="D2806" s="1" t="s">
        <v>24</v>
      </c>
      <c r="E2806" s="1" t="s">
        <v>19</v>
      </c>
      <c r="F2806" s="1" t="s">
        <v>14</v>
      </c>
      <c r="G2806" s="1" t="s">
        <v>28</v>
      </c>
      <c r="H2806">
        <v>3768701</v>
      </c>
      <c r="I2806">
        <v>155300</v>
      </c>
      <c r="J2806">
        <v>63361</v>
      </c>
      <c r="K2806">
        <v>36129</v>
      </c>
      <c r="L2806">
        <f>bbdd_Social_Media_Trends[[#This Row],[Likes]]+bbdd_Social_Media_Trends[[#This Row],[Shares]]+bbdd_Social_Media_Trends[[#This Row],[Comments]]</f>
        <v>254790</v>
      </c>
      <c r="M2806">
        <f>bbdd_Social_Media_Trends[[#This Row],[Interactions]]/bbdd_Social_Media_Trends[[#This Row],[Views]]</f>
        <v>6.7606849150410181E-2</v>
      </c>
      <c r="N2806" s="1" t="s">
        <v>16</v>
      </c>
      <c r="O2806" s="4">
        <f t="shared" si="43"/>
        <v>0</v>
      </c>
    </row>
    <row r="2807" spans="1:15">
      <c r="A2807" s="1" t="s">
        <v>2847</v>
      </c>
      <c r="B2807" s="2">
        <v>44902</v>
      </c>
      <c r="C2807" s="13" t="str">
        <f>TEXT(bbdd_Social_Media_Trends[[#This Row],[Post_Date]],"aaaa-mm")</f>
        <v>2022-12</v>
      </c>
      <c r="D2807" s="1" t="s">
        <v>12</v>
      </c>
      <c r="E2807" s="1" t="s">
        <v>13</v>
      </c>
      <c r="F2807" s="1" t="s">
        <v>32</v>
      </c>
      <c r="G2807" s="1" t="s">
        <v>15</v>
      </c>
      <c r="H2807">
        <v>4896941</v>
      </c>
      <c r="I2807">
        <v>498119</v>
      </c>
      <c r="J2807">
        <v>72555</v>
      </c>
      <c r="K2807">
        <v>17441</v>
      </c>
      <c r="L2807">
        <f>bbdd_Social_Media_Trends[[#This Row],[Likes]]+bbdd_Social_Media_Trends[[#This Row],[Shares]]+bbdd_Social_Media_Trends[[#This Row],[Comments]]</f>
        <v>588115</v>
      </c>
      <c r="M2807">
        <f>bbdd_Social_Media_Trends[[#This Row],[Interactions]]/bbdd_Social_Media_Trends[[#This Row],[Views]]</f>
        <v>0.12009844513135853</v>
      </c>
      <c r="N2807" s="1" t="s">
        <v>22</v>
      </c>
      <c r="O2807" s="4">
        <f t="shared" si="43"/>
        <v>0</v>
      </c>
    </row>
    <row r="2808" spans="1:15">
      <c r="A2808" s="1" t="s">
        <v>2848</v>
      </c>
      <c r="B2808" s="2">
        <v>44849</v>
      </c>
      <c r="C2808" s="13" t="str">
        <f>TEXT(bbdd_Social_Media_Trends[[#This Row],[Post_Date]],"aaaa-mm")</f>
        <v>2022-10</v>
      </c>
      <c r="D2808" s="1" t="s">
        <v>18</v>
      </c>
      <c r="E2808" s="1" t="s">
        <v>57</v>
      </c>
      <c r="F2808" s="1" t="s">
        <v>41</v>
      </c>
      <c r="G2808" s="1" t="s">
        <v>15</v>
      </c>
      <c r="H2808">
        <v>706597</v>
      </c>
      <c r="I2808">
        <v>69502</v>
      </c>
      <c r="J2808">
        <v>74826</v>
      </c>
      <c r="K2808">
        <v>29444</v>
      </c>
      <c r="L2808">
        <f>bbdd_Social_Media_Trends[[#This Row],[Likes]]+bbdd_Social_Media_Trends[[#This Row],[Shares]]+bbdd_Social_Media_Trends[[#This Row],[Comments]]</f>
        <v>173772</v>
      </c>
      <c r="M2808">
        <f>bbdd_Social_Media_Trends[[#This Row],[Interactions]]/bbdd_Social_Media_Trends[[#This Row],[Views]]</f>
        <v>0.24592801837539643</v>
      </c>
      <c r="N2808" s="1" t="s">
        <v>29</v>
      </c>
      <c r="O2808" s="4">
        <f t="shared" si="43"/>
        <v>0</v>
      </c>
    </row>
    <row r="2809" spans="1:15">
      <c r="A2809" s="1" t="s">
        <v>2849</v>
      </c>
      <c r="B2809" s="2">
        <v>44608</v>
      </c>
      <c r="C2809" s="13" t="str">
        <f>TEXT(bbdd_Social_Media_Trends[[#This Row],[Post_Date]],"aaaa-mm")</f>
        <v>2022-02</v>
      </c>
      <c r="D2809" s="1" t="s">
        <v>27</v>
      </c>
      <c r="E2809" s="1" t="s">
        <v>49</v>
      </c>
      <c r="F2809" s="1" t="s">
        <v>41</v>
      </c>
      <c r="G2809" s="1" t="s">
        <v>44</v>
      </c>
      <c r="H2809">
        <v>2202632</v>
      </c>
      <c r="I2809">
        <v>334540</v>
      </c>
      <c r="J2809">
        <v>11889</v>
      </c>
      <c r="K2809">
        <v>34157</v>
      </c>
      <c r="L2809">
        <f>bbdd_Social_Media_Trends[[#This Row],[Likes]]+bbdd_Social_Media_Trends[[#This Row],[Shares]]+bbdd_Social_Media_Trends[[#This Row],[Comments]]</f>
        <v>380586</v>
      </c>
      <c r="M2809">
        <f>bbdd_Social_Media_Trends[[#This Row],[Interactions]]/bbdd_Social_Media_Trends[[#This Row],[Views]]</f>
        <v>0.17278692037526014</v>
      </c>
      <c r="N2809" s="1" t="s">
        <v>16</v>
      </c>
      <c r="O2809" s="4">
        <f t="shared" si="43"/>
        <v>0</v>
      </c>
    </row>
    <row r="2810" spans="1:15">
      <c r="A2810" s="1" t="s">
        <v>2850</v>
      </c>
      <c r="B2810" s="2">
        <v>44688</v>
      </c>
      <c r="C2810" s="13" t="str">
        <f>TEXT(bbdd_Social_Media_Trends[[#This Row],[Post_Date]],"aaaa-mm")</f>
        <v>2022-05</v>
      </c>
      <c r="D2810" s="1" t="s">
        <v>12</v>
      </c>
      <c r="E2810" s="1" t="s">
        <v>59</v>
      </c>
      <c r="F2810" s="1" t="s">
        <v>14</v>
      </c>
      <c r="G2810" s="1" t="s">
        <v>21</v>
      </c>
      <c r="H2810">
        <v>1921116</v>
      </c>
      <c r="I2810">
        <v>184294</v>
      </c>
      <c r="J2810">
        <v>14637</v>
      </c>
      <c r="K2810">
        <v>49378</v>
      </c>
      <c r="L2810">
        <f>bbdd_Social_Media_Trends[[#This Row],[Likes]]+bbdd_Social_Media_Trends[[#This Row],[Shares]]+bbdd_Social_Media_Trends[[#This Row],[Comments]]</f>
        <v>248309</v>
      </c>
      <c r="M2810">
        <f>bbdd_Social_Media_Trends[[#This Row],[Interactions]]/bbdd_Social_Media_Trends[[#This Row],[Views]]</f>
        <v>0.12925247616489582</v>
      </c>
      <c r="N2810" s="1" t="s">
        <v>29</v>
      </c>
      <c r="O2810" s="4">
        <f t="shared" si="43"/>
        <v>0</v>
      </c>
    </row>
    <row r="2811" spans="1:15">
      <c r="A2811" s="1" t="s">
        <v>2851</v>
      </c>
      <c r="B2811" s="2">
        <v>45250</v>
      </c>
      <c r="C2811" s="13" t="str">
        <f>TEXT(bbdd_Social_Media_Trends[[#This Row],[Post_Date]],"aaaa-mm")</f>
        <v>2023-11</v>
      </c>
      <c r="D2811" s="1" t="s">
        <v>27</v>
      </c>
      <c r="E2811" s="1" t="s">
        <v>19</v>
      </c>
      <c r="F2811" s="1" t="s">
        <v>32</v>
      </c>
      <c r="G2811" s="1" t="s">
        <v>37</v>
      </c>
      <c r="H2811">
        <v>1159351</v>
      </c>
      <c r="I2811">
        <v>420250</v>
      </c>
      <c r="J2811">
        <v>27287</v>
      </c>
      <c r="K2811">
        <v>11919</v>
      </c>
      <c r="L2811">
        <f>bbdd_Social_Media_Trends[[#This Row],[Likes]]+bbdd_Social_Media_Trends[[#This Row],[Shares]]+bbdd_Social_Media_Trends[[#This Row],[Comments]]</f>
        <v>459456</v>
      </c>
      <c r="M2811">
        <f>bbdd_Social_Media_Trends[[#This Row],[Interactions]]/bbdd_Social_Media_Trends[[#This Row],[Views]]</f>
        <v>0.3963044841467338</v>
      </c>
      <c r="N2811" s="1" t="s">
        <v>16</v>
      </c>
      <c r="O2811" s="4">
        <f t="shared" si="43"/>
        <v>0</v>
      </c>
    </row>
    <row r="2812" spans="1:15">
      <c r="A2812" s="1" t="s">
        <v>2852</v>
      </c>
      <c r="B2812" s="2">
        <v>45042</v>
      </c>
      <c r="C2812" s="13" t="str">
        <f>TEXT(bbdd_Social_Media_Trends[[#This Row],[Post_Date]],"aaaa-mm")</f>
        <v>2023-04</v>
      </c>
      <c r="D2812" s="1" t="s">
        <v>18</v>
      </c>
      <c r="E2812" s="1" t="s">
        <v>13</v>
      </c>
      <c r="F2812" s="1" t="s">
        <v>47</v>
      </c>
      <c r="G2812" s="1" t="s">
        <v>15</v>
      </c>
      <c r="H2812">
        <v>4402298</v>
      </c>
      <c r="I2812">
        <v>311108</v>
      </c>
      <c r="J2812">
        <v>37588</v>
      </c>
      <c r="K2812">
        <v>11747</v>
      </c>
      <c r="L2812">
        <f>bbdd_Social_Media_Trends[[#This Row],[Likes]]+bbdd_Social_Media_Trends[[#This Row],[Shares]]+bbdd_Social_Media_Trends[[#This Row],[Comments]]</f>
        <v>360443</v>
      </c>
      <c r="M2812">
        <f>bbdd_Social_Media_Trends[[#This Row],[Interactions]]/bbdd_Social_Media_Trends[[#This Row],[Views]]</f>
        <v>8.1876101981283408E-2</v>
      </c>
      <c r="N2812" s="1" t="s">
        <v>29</v>
      </c>
      <c r="O2812" s="4">
        <f t="shared" si="43"/>
        <v>0</v>
      </c>
    </row>
    <row r="2813" spans="1:15">
      <c r="A2813" s="1" t="s">
        <v>2853</v>
      </c>
      <c r="B2813" s="2">
        <v>44645</v>
      </c>
      <c r="C2813" s="13" t="str">
        <f>TEXT(bbdd_Social_Media_Trends[[#This Row],[Post_Date]],"aaaa-mm")</f>
        <v>2022-03</v>
      </c>
      <c r="D2813" s="1" t="s">
        <v>18</v>
      </c>
      <c r="E2813" s="1" t="s">
        <v>52</v>
      </c>
      <c r="F2813" s="1" t="s">
        <v>20</v>
      </c>
      <c r="G2813" s="1" t="s">
        <v>60</v>
      </c>
      <c r="H2813">
        <v>4421041</v>
      </c>
      <c r="I2813">
        <v>282996</v>
      </c>
      <c r="J2813">
        <v>32876</v>
      </c>
      <c r="K2813">
        <v>25568</v>
      </c>
      <c r="L2813">
        <f>bbdd_Social_Media_Trends[[#This Row],[Likes]]+bbdd_Social_Media_Trends[[#This Row],[Shares]]+bbdd_Social_Media_Trends[[#This Row],[Comments]]</f>
        <v>341440</v>
      </c>
      <c r="M2813">
        <f>bbdd_Social_Media_Trends[[#This Row],[Interactions]]/bbdd_Social_Media_Trends[[#This Row],[Views]]</f>
        <v>7.7230679380715983E-2</v>
      </c>
      <c r="N2813" s="1" t="s">
        <v>22</v>
      </c>
      <c r="O2813" s="4">
        <f t="shared" si="43"/>
        <v>0</v>
      </c>
    </row>
    <row r="2814" spans="1:15">
      <c r="A2814" s="1" t="s">
        <v>2854</v>
      </c>
      <c r="B2814" s="2">
        <v>45003</v>
      </c>
      <c r="C2814" s="13" t="str">
        <f>TEXT(bbdd_Social_Media_Trends[[#This Row],[Post_Date]],"aaaa-mm")</f>
        <v>2023-03</v>
      </c>
      <c r="D2814" s="1" t="s">
        <v>24</v>
      </c>
      <c r="E2814" s="1" t="s">
        <v>39</v>
      </c>
      <c r="F2814" s="1" t="s">
        <v>36</v>
      </c>
      <c r="G2814" s="1" t="s">
        <v>50</v>
      </c>
      <c r="H2814">
        <v>4695987</v>
      </c>
      <c r="I2814">
        <v>154844</v>
      </c>
      <c r="J2814">
        <v>98585</v>
      </c>
      <c r="K2814">
        <v>41625</v>
      </c>
      <c r="L2814">
        <f>bbdd_Social_Media_Trends[[#This Row],[Likes]]+bbdd_Social_Media_Trends[[#This Row],[Shares]]+bbdd_Social_Media_Trends[[#This Row],[Comments]]</f>
        <v>295054</v>
      </c>
      <c r="M2814">
        <f>bbdd_Social_Media_Trends[[#This Row],[Interactions]]/bbdd_Social_Media_Trends[[#This Row],[Views]]</f>
        <v>6.2831093868019647E-2</v>
      </c>
      <c r="N2814" s="1" t="s">
        <v>16</v>
      </c>
      <c r="O2814" s="4">
        <f t="shared" si="43"/>
        <v>0</v>
      </c>
    </row>
    <row r="2815" spans="1:15">
      <c r="A2815" s="1" t="s">
        <v>2855</v>
      </c>
      <c r="B2815" s="2">
        <v>45098</v>
      </c>
      <c r="C2815" s="13" t="str">
        <f>TEXT(bbdd_Social_Media_Trends[[#This Row],[Post_Date]],"aaaa-mm")</f>
        <v>2023-06</v>
      </c>
      <c r="D2815" s="1" t="s">
        <v>12</v>
      </c>
      <c r="E2815" s="1" t="s">
        <v>35</v>
      </c>
      <c r="F2815" s="1" t="s">
        <v>32</v>
      </c>
      <c r="G2815" s="1" t="s">
        <v>50</v>
      </c>
      <c r="H2815">
        <v>4052947</v>
      </c>
      <c r="I2815">
        <v>12513</v>
      </c>
      <c r="J2815">
        <v>92796</v>
      </c>
      <c r="K2815">
        <v>34676</v>
      </c>
      <c r="L2815">
        <f>bbdd_Social_Media_Trends[[#This Row],[Likes]]+bbdd_Social_Media_Trends[[#This Row],[Shares]]+bbdd_Social_Media_Trends[[#This Row],[Comments]]</f>
        <v>139985</v>
      </c>
      <c r="M2815">
        <f>bbdd_Social_Media_Trends[[#This Row],[Interactions]]/bbdd_Social_Media_Trends[[#This Row],[Views]]</f>
        <v>3.4539065030951555E-2</v>
      </c>
      <c r="N2815" s="1" t="s">
        <v>22</v>
      </c>
      <c r="O2815" s="4">
        <f t="shared" si="43"/>
        <v>0</v>
      </c>
    </row>
    <row r="2816" spans="1:15">
      <c r="A2816" s="1" t="s">
        <v>2856</v>
      </c>
      <c r="B2816" s="2">
        <v>45276</v>
      </c>
      <c r="C2816" s="13" t="str">
        <f>TEXT(bbdd_Social_Media_Trends[[#This Row],[Post_Date]],"aaaa-mm")</f>
        <v>2023-12</v>
      </c>
      <c r="D2816" s="1" t="s">
        <v>27</v>
      </c>
      <c r="E2816" s="1" t="s">
        <v>49</v>
      </c>
      <c r="F2816" s="1" t="s">
        <v>20</v>
      </c>
      <c r="G2816" s="1" t="s">
        <v>15</v>
      </c>
      <c r="H2816">
        <v>2529356</v>
      </c>
      <c r="I2816">
        <v>62626</v>
      </c>
      <c r="J2816">
        <v>51604</v>
      </c>
      <c r="K2816">
        <v>9450</v>
      </c>
      <c r="L2816">
        <f>bbdd_Social_Media_Trends[[#This Row],[Likes]]+bbdd_Social_Media_Trends[[#This Row],[Shares]]+bbdd_Social_Media_Trends[[#This Row],[Comments]]</f>
        <v>123680</v>
      </c>
      <c r="M2816">
        <f>bbdd_Social_Media_Trends[[#This Row],[Interactions]]/bbdd_Social_Media_Trends[[#This Row],[Views]]</f>
        <v>4.8897822212452501E-2</v>
      </c>
      <c r="N2816" s="1" t="s">
        <v>16</v>
      </c>
      <c r="O2816" s="4">
        <f t="shared" si="43"/>
        <v>0</v>
      </c>
    </row>
    <row r="2817" spans="1:15">
      <c r="A2817" s="1" t="s">
        <v>2857</v>
      </c>
      <c r="B2817" s="2">
        <v>45170</v>
      </c>
      <c r="C2817" s="13" t="str">
        <f>TEXT(bbdd_Social_Media_Trends[[#This Row],[Post_Date]],"aaaa-mm")</f>
        <v>2023-09</v>
      </c>
      <c r="D2817" s="1" t="s">
        <v>18</v>
      </c>
      <c r="E2817" s="1" t="s">
        <v>31</v>
      </c>
      <c r="F2817" s="1" t="s">
        <v>47</v>
      </c>
      <c r="G2817" s="1" t="s">
        <v>50</v>
      </c>
      <c r="H2817">
        <v>2608658</v>
      </c>
      <c r="I2817">
        <v>98810</v>
      </c>
      <c r="J2817">
        <v>82993</v>
      </c>
      <c r="K2817">
        <v>34706</v>
      </c>
      <c r="L2817">
        <f>bbdd_Social_Media_Trends[[#This Row],[Likes]]+bbdd_Social_Media_Trends[[#This Row],[Shares]]+bbdd_Social_Media_Trends[[#This Row],[Comments]]</f>
        <v>216509</v>
      </c>
      <c r="M2817">
        <f>bbdd_Social_Media_Trends[[#This Row],[Interactions]]/bbdd_Social_Media_Trends[[#This Row],[Views]]</f>
        <v>8.2996314580140437E-2</v>
      </c>
      <c r="N2817" s="1" t="s">
        <v>16</v>
      </c>
      <c r="O2817" s="4">
        <f t="shared" si="43"/>
        <v>0</v>
      </c>
    </row>
    <row r="2818" spans="1:15">
      <c r="A2818" s="1" t="s">
        <v>2858</v>
      </c>
      <c r="B2818" s="2">
        <v>44745</v>
      </c>
      <c r="C2818" s="13" t="str">
        <f>TEXT(bbdd_Social_Media_Trends[[#This Row],[Post_Date]],"aaaa-mm")</f>
        <v>2022-07</v>
      </c>
      <c r="D2818" s="1" t="s">
        <v>27</v>
      </c>
      <c r="E2818" s="1" t="s">
        <v>49</v>
      </c>
      <c r="F2818" s="1" t="s">
        <v>36</v>
      </c>
      <c r="G2818" s="1" t="s">
        <v>60</v>
      </c>
      <c r="H2818">
        <v>377017</v>
      </c>
      <c r="I2818">
        <v>45347</v>
      </c>
      <c r="J2818">
        <v>90037</v>
      </c>
      <c r="K2818">
        <v>7314</v>
      </c>
      <c r="L2818">
        <f>bbdd_Social_Media_Trends[[#This Row],[Likes]]+bbdd_Social_Media_Trends[[#This Row],[Shares]]+bbdd_Social_Media_Trends[[#This Row],[Comments]]</f>
        <v>142698</v>
      </c>
      <c r="M2818">
        <f>bbdd_Social_Media_Trends[[#This Row],[Interactions]]/bbdd_Social_Media_Trends[[#This Row],[Views]]</f>
        <v>0.37849221653135007</v>
      </c>
      <c r="N2818" s="1" t="s">
        <v>22</v>
      </c>
      <c r="O2818" s="4">
        <f t="shared" ref="O2818:O2881" si="44">IF(ISERROR(VLOOKUP(A2818,A2819:A7816,1,FALSE)),0, 1)</f>
        <v>0</v>
      </c>
    </row>
    <row r="2819" spans="1:15">
      <c r="A2819" s="1" t="s">
        <v>2859</v>
      </c>
      <c r="B2819" s="2">
        <v>45119</v>
      </c>
      <c r="C2819" s="13" t="str">
        <f>TEXT(bbdd_Social_Media_Trends[[#This Row],[Post_Date]],"aaaa-mm")</f>
        <v>2023-07</v>
      </c>
      <c r="D2819" s="1" t="s">
        <v>27</v>
      </c>
      <c r="E2819" s="1" t="s">
        <v>39</v>
      </c>
      <c r="F2819" s="1" t="s">
        <v>47</v>
      </c>
      <c r="G2819" s="1" t="s">
        <v>50</v>
      </c>
      <c r="H2819">
        <v>1197713</v>
      </c>
      <c r="I2819">
        <v>480028</v>
      </c>
      <c r="J2819">
        <v>4619</v>
      </c>
      <c r="K2819">
        <v>28503</v>
      </c>
      <c r="L2819">
        <f>bbdd_Social_Media_Trends[[#This Row],[Likes]]+bbdd_Social_Media_Trends[[#This Row],[Shares]]+bbdd_Social_Media_Trends[[#This Row],[Comments]]</f>
        <v>513150</v>
      </c>
      <c r="M2819">
        <f>bbdd_Social_Media_Trends[[#This Row],[Interactions]]/bbdd_Social_Media_Trends[[#This Row],[Views]]</f>
        <v>0.42844153816481911</v>
      </c>
      <c r="N2819" s="1" t="s">
        <v>16</v>
      </c>
      <c r="O2819" s="4">
        <f t="shared" si="44"/>
        <v>0</v>
      </c>
    </row>
    <row r="2820" spans="1:15">
      <c r="A2820" s="1" t="s">
        <v>2860</v>
      </c>
      <c r="B2820" s="2">
        <v>45271</v>
      </c>
      <c r="C2820" s="13" t="str">
        <f>TEXT(bbdd_Social_Media_Trends[[#This Row],[Post_Date]],"aaaa-mm")</f>
        <v>2023-12</v>
      </c>
      <c r="D2820" s="1" t="s">
        <v>27</v>
      </c>
      <c r="E2820" s="1" t="s">
        <v>13</v>
      </c>
      <c r="F2820" s="1" t="s">
        <v>20</v>
      </c>
      <c r="G2820" s="1" t="s">
        <v>60</v>
      </c>
      <c r="H2820">
        <v>685501</v>
      </c>
      <c r="I2820">
        <v>323225</v>
      </c>
      <c r="J2820">
        <v>86718</v>
      </c>
      <c r="K2820">
        <v>942</v>
      </c>
      <c r="L2820">
        <f>bbdd_Social_Media_Trends[[#This Row],[Likes]]+bbdd_Social_Media_Trends[[#This Row],[Shares]]+bbdd_Social_Media_Trends[[#This Row],[Comments]]</f>
        <v>410885</v>
      </c>
      <c r="M2820">
        <f>bbdd_Social_Media_Trends[[#This Row],[Interactions]]/bbdd_Social_Media_Trends[[#This Row],[Views]]</f>
        <v>0.59939372809084157</v>
      </c>
      <c r="N2820" s="1" t="s">
        <v>16</v>
      </c>
      <c r="O2820" s="4">
        <f t="shared" si="44"/>
        <v>0</v>
      </c>
    </row>
    <row r="2821" spans="1:15">
      <c r="A2821" s="1" t="s">
        <v>2861</v>
      </c>
      <c r="B2821" s="2">
        <v>44700</v>
      </c>
      <c r="C2821" s="13" t="str">
        <f>TEXT(bbdd_Social_Media_Trends[[#This Row],[Post_Date]],"aaaa-mm")</f>
        <v>2022-05</v>
      </c>
      <c r="D2821" s="1" t="s">
        <v>24</v>
      </c>
      <c r="E2821" s="1" t="s">
        <v>52</v>
      </c>
      <c r="F2821" s="1" t="s">
        <v>47</v>
      </c>
      <c r="G2821" s="1" t="s">
        <v>60</v>
      </c>
      <c r="H2821">
        <v>4546322</v>
      </c>
      <c r="I2821">
        <v>274686</v>
      </c>
      <c r="J2821">
        <v>66066</v>
      </c>
      <c r="K2821">
        <v>11339</v>
      </c>
      <c r="L2821">
        <f>bbdd_Social_Media_Trends[[#This Row],[Likes]]+bbdd_Social_Media_Trends[[#This Row],[Shares]]+bbdd_Social_Media_Trends[[#This Row],[Comments]]</f>
        <v>352091</v>
      </c>
      <c r="M2821">
        <f>bbdd_Social_Media_Trends[[#This Row],[Interactions]]/bbdd_Social_Media_Trends[[#This Row],[Views]]</f>
        <v>7.744524035033154E-2</v>
      </c>
      <c r="N2821" s="1" t="s">
        <v>22</v>
      </c>
      <c r="O2821" s="4">
        <f t="shared" si="44"/>
        <v>0</v>
      </c>
    </row>
    <row r="2822" spans="1:15">
      <c r="A2822" s="1" t="s">
        <v>2862</v>
      </c>
      <c r="B2822" s="2">
        <v>44625</v>
      </c>
      <c r="C2822" s="13" t="str">
        <f>TEXT(bbdd_Social_Media_Trends[[#This Row],[Post_Date]],"aaaa-mm")</f>
        <v>2022-03</v>
      </c>
      <c r="D2822" s="1" t="s">
        <v>12</v>
      </c>
      <c r="E2822" s="1" t="s">
        <v>52</v>
      </c>
      <c r="F2822" s="1" t="s">
        <v>47</v>
      </c>
      <c r="G2822" s="1" t="s">
        <v>50</v>
      </c>
      <c r="H2822">
        <v>4713541</v>
      </c>
      <c r="I2822">
        <v>333744</v>
      </c>
      <c r="J2822">
        <v>29836</v>
      </c>
      <c r="K2822">
        <v>35318</v>
      </c>
      <c r="L2822">
        <f>bbdd_Social_Media_Trends[[#This Row],[Likes]]+bbdd_Social_Media_Trends[[#This Row],[Shares]]+bbdd_Social_Media_Trends[[#This Row],[Comments]]</f>
        <v>398898</v>
      </c>
      <c r="M2822">
        <f>bbdd_Social_Media_Trends[[#This Row],[Interactions]]/bbdd_Social_Media_Trends[[#This Row],[Views]]</f>
        <v>8.4628095947399201E-2</v>
      </c>
      <c r="N2822" s="1" t="s">
        <v>22</v>
      </c>
      <c r="O2822" s="4">
        <f t="shared" si="44"/>
        <v>0</v>
      </c>
    </row>
    <row r="2823" spans="1:15">
      <c r="A2823" s="1" t="s">
        <v>2863</v>
      </c>
      <c r="B2823" s="2">
        <v>45036</v>
      </c>
      <c r="C2823" s="13" t="str">
        <f>TEXT(bbdd_Social_Media_Trends[[#This Row],[Post_Date]],"aaaa-mm")</f>
        <v>2023-04</v>
      </c>
      <c r="D2823" s="1" t="s">
        <v>18</v>
      </c>
      <c r="E2823" s="1" t="s">
        <v>49</v>
      </c>
      <c r="F2823" s="1" t="s">
        <v>14</v>
      </c>
      <c r="G2823" s="1" t="s">
        <v>28</v>
      </c>
      <c r="H2823">
        <v>1060579</v>
      </c>
      <c r="I2823">
        <v>3040</v>
      </c>
      <c r="J2823">
        <v>27023</v>
      </c>
      <c r="K2823">
        <v>2492</v>
      </c>
      <c r="L2823">
        <f>bbdd_Social_Media_Trends[[#This Row],[Likes]]+bbdd_Social_Media_Trends[[#This Row],[Shares]]+bbdd_Social_Media_Trends[[#This Row],[Comments]]</f>
        <v>32555</v>
      </c>
      <c r="M2823">
        <f>bbdd_Social_Media_Trends[[#This Row],[Interactions]]/bbdd_Social_Media_Trends[[#This Row],[Views]]</f>
        <v>3.0695497459406609E-2</v>
      </c>
      <c r="N2823" s="1" t="s">
        <v>22</v>
      </c>
      <c r="O2823" s="4">
        <f t="shared" si="44"/>
        <v>0</v>
      </c>
    </row>
    <row r="2824" spans="1:15">
      <c r="A2824" s="1" t="s">
        <v>2864</v>
      </c>
      <c r="B2824" s="2">
        <v>44907</v>
      </c>
      <c r="C2824" s="13" t="str">
        <f>TEXT(bbdd_Social_Media_Trends[[#This Row],[Post_Date]],"aaaa-mm")</f>
        <v>2022-12</v>
      </c>
      <c r="D2824" s="1" t="s">
        <v>18</v>
      </c>
      <c r="E2824" s="1" t="s">
        <v>35</v>
      </c>
      <c r="F2824" s="1" t="s">
        <v>41</v>
      </c>
      <c r="G2824" s="1" t="s">
        <v>60</v>
      </c>
      <c r="H2824">
        <v>410897</v>
      </c>
      <c r="I2824">
        <v>318387</v>
      </c>
      <c r="J2824">
        <v>21785</v>
      </c>
      <c r="K2824">
        <v>34447</v>
      </c>
      <c r="L2824">
        <f>bbdd_Social_Media_Trends[[#This Row],[Likes]]+bbdd_Social_Media_Trends[[#This Row],[Shares]]+bbdd_Social_Media_Trends[[#This Row],[Comments]]</f>
        <v>374619</v>
      </c>
      <c r="M2824">
        <f>bbdd_Social_Media_Trends[[#This Row],[Interactions]]/bbdd_Social_Media_Trends[[#This Row],[Views]]</f>
        <v>0.91171023395157424</v>
      </c>
      <c r="N2824" s="1" t="s">
        <v>16</v>
      </c>
      <c r="O2824" s="4">
        <f t="shared" si="44"/>
        <v>0</v>
      </c>
    </row>
    <row r="2825" spans="1:15">
      <c r="A2825" s="1" t="s">
        <v>2865</v>
      </c>
      <c r="B2825" s="2">
        <v>45273</v>
      </c>
      <c r="C2825" s="13" t="str">
        <f>TEXT(bbdd_Social_Media_Trends[[#This Row],[Post_Date]],"aaaa-mm")</f>
        <v>2023-12</v>
      </c>
      <c r="D2825" s="1" t="s">
        <v>18</v>
      </c>
      <c r="E2825" s="1" t="s">
        <v>19</v>
      </c>
      <c r="F2825" s="1" t="s">
        <v>20</v>
      </c>
      <c r="G2825" s="1" t="s">
        <v>44</v>
      </c>
      <c r="H2825">
        <v>4726108</v>
      </c>
      <c r="I2825">
        <v>458831</v>
      </c>
      <c r="J2825">
        <v>19832</v>
      </c>
      <c r="K2825">
        <v>13777</v>
      </c>
      <c r="L2825">
        <f>bbdd_Social_Media_Trends[[#This Row],[Likes]]+bbdd_Social_Media_Trends[[#This Row],[Shares]]+bbdd_Social_Media_Trends[[#This Row],[Comments]]</f>
        <v>492440</v>
      </c>
      <c r="M2825">
        <f>bbdd_Social_Media_Trends[[#This Row],[Interactions]]/bbdd_Social_Media_Trends[[#This Row],[Views]]</f>
        <v>0.10419567221062236</v>
      </c>
      <c r="N2825" s="1" t="s">
        <v>16</v>
      </c>
      <c r="O2825" s="4">
        <f t="shared" si="44"/>
        <v>0</v>
      </c>
    </row>
    <row r="2826" spans="1:15">
      <c r="A2826" s="1" t="s">
        <v>2866</v>
      </c>
      <c r="B2826" s="2">
        <v>44958</v>
      </c>
      <c r="C2826" s="13" t="str">
        <f>TEXT(bbdd_Social_Media_Trends[[#This Row],[Post_Date]],"aaaa-mm")</f>
        <v>2023-02</v>
      </c>
      <c r="D2826" s="1" t="s">
        <v>27</v>
      </c>
      <c r="E2826" s="1" t="s">
        <v>19</v>
      </c>
      <c r="F2826" s="1" t="s">
        <v>14</v>
      </c>
      <c r="G2826" s="1" t="s">
        <v>25</v>
      </c>
      <c r="H2826">
        <v>770800</v>
      </c>
      <c r="I2826">
        <v>35563</v>
      </c>
      <c r="J2826">
        <v>35816</v>
      </c>
      <c r="K2826">
        <v>14691</v>
      </c>
      <c r="L2826">
        <f>bbdd_Social_Media_Trends[[#This Row],[Likes]]+bbdd_Social_Media_Trends[[#This Row],[Shares]]+bbdd_Social_Media_Trends[[#This Row],[Comments]]</f>
        <v>86070</v>
      </c>
      <c r="M2826">
        <f>bbdd_Social_Media_Trends[[#This Row],[Interactions]]/bbdd_Social_Media_Trends[[#This Row],[Views]]</f>
        <v>0.11166320705760249</v>
      </c>
      <c r="N2826" s="1" t="s">
        <v>16</v>
      </c>
      <c r="O2826" s="4">
        <f t="shared" si="44"/>
        <v>0</v>
      </c>
    </row>
    <row r="2827" spans="1:15">
      <c r="A2827" s="1" t="s">
        <v>2867</v>
      </c>
      <c r="B2827" s="2">
        <v>45092</v>
      </c>
      <c r="C2827" s="13" t="str">
        <f>TEXT(bbdd_Social_Media_Trends[[#This Row],[Post_Date]],"aaaa-mm")</f>
        <v>2023-06</v>
      </c>
      <c r="D2827" s="1" t="s">
        <v>24</v>
      </c>
      <c r="E2827" s="1" t="s">
        <v>35</v>
      </c>
      <c r="F2827" s="1" t="s">
        <v>14</v>
      </c>
      <c r="G2827" s="1" t="s">
        <v>60</v>
      </c>
      <c r="H2827">
        <v>4533943</v>
      </c>
      <c r="I2827">
        <v>426510</v>
      </c>
      <c r="J2827">
        <v>48183</v>
      </c>
      <c r="K2827">
        <v>8972</v>
      </c>
      <c r="L2827">
        <f>bbdd_Social_Media_Trends[[#This Row],[Likes]]+bbdd_Social_Media_Trends[[#This Row],[Shares]]+bbdd_Social_Media_Trends[[#This Row],[Comments]]</f>
        <v>483665</v>
      </c>
      <c r="M2827">
        <f>bbdd_Social_Media_Trends[[#This Row],[Interactions]]/bbdd_Social_Media_Trends[[#This Row],[Views]]</f>
        <v>0.10667646240810703</v>
      </c>
      <c r="N2827" s="1" t="s">
        <v>22</v>
      </c>
      <c r="O2827" s="4">
        <f t="shared" si="44"/>
        <v>0</v>
      </c>
    </row>
    <row r="2828" spans="1:15">
      <c r="A2828" s="1" t="s">
        <v>2868</v>
      </c>
      <c r="B2828" s="2">
        <v>45083</v>
      </c>
      <c r="C2828" s="13" t="str">
        <f>TEXT(bbdd_Social_Media_Trends[[#This Row],[Post_Date]],"aaaa-mm")</f>
        <v>2023-06</v>
      </c>
      <c r="D2828" s="1" t="s">
        <v>27</v>
      </c>
      <c r="E2828" s="1" t="s">
        <v>52</v>
      </c>
      <c r="F2828" s="1" t="s">
        <v>14</v>
      </c>
      <c r="G2828" s="1" t="s">
        <v>44</v>
      </c>
      <c r="H2828">
        <v>1270412</v>
      </c>
      <c r="I2828">
        <v>89497</v>
      </c>
      <c r="J2828">
        <v>4376</v>
      </c>
      <c r="K2828">
        <v>37047</v>
      </c>
      <c r="L2828">
        <f>bbdd_Social_Media_Trends[[#This Row],[Likes]]+bbdd_Social_Media_Trends[[#This Row],[Shares]]+bbdd_Social_Media_Trends[[#This Row],[Comments]]</f>
        <v>130920</v>
      </c>
      <c r="M2828">
        <f>bbdd_Social_Media_Trends[[#This Row],[Interactions]]/bbdd_Social_Media_Trends[[#This Row],[Views]]</f>
        <v>0.10305318274701436</v>
      </c>
      <c r="N2828" s="1" t="s">
        <v>16</v>
      </c>
      <c r="O2828" s="4">
        <f t="shared" si="44"/>
        <v>0</v>
      </c>
    </row>
    <row r="2829" spans="1:15">
      <c r="A2829" s="1" t="s">
        <v>2869</v>
      </c>
      <c r="B2829" s="2">
        <v>45176</v>
      </c>
      <c r="C2829" s="13" t="str">
        <f>TEXT(bbdd_Social_Media_Trends[[#This Row],[Post_Date]],"aaaa-mm")</f>
        <v>2023-09</v>
      </c>
      <c r="D2829" s="1" t="s">
        <v>12</v>
      </c>
      <c r="E2829" s="1" t="s">
        <v>35</v>
      </c>
      <c r="F2829" s="1" t="s">
        <v>47</v>
      </c>
      <c r="G2829" s="1" t="s">
        <v>15</v>
      </c>
      <c r="H2829">
        <v>1756485</v>
      </c>
      <c r="I2829">
        <v>100469</v>
      </c>
      <c r="J2829">
        <v>98551</v>
      </c>
      <c r="K2829">
        <v>12449</v>
      </c>
      <c r="L2829">
        <f>bbdd_Social_Media_Trends[[#This Row],[Likes]]+bbdd_Social_Media_Trends[[#This Row],[Shares]]+bbdd_Social_Media_Trends[[#This Row],[Comments]]</f>
        <v>211469</v>
      </c>
      <c r="M2829">
        <f>bbdd_Social_Media_Trends[[#This Row],[Interactions]]/bbdd_Social_Media_Trends[[#This Row],[Views]]</f>
        <v>0.12039328545361902</v>
      </c>
      <c r="N2829" s="1" t="s">
        <v>29</v>
      </c>
      <c r="O2829" s="4">
        <f t="shared" si="44"/>
        <v>0</v>
      </c>
    </row>
    <row r="2830" spans="1:15">
      <c r="A2830" s="1" t="s">
        <v>2870</v>
      </c>
      <c r="B2830" s="2">
        <v>44640</v>
      </c>
      <c r="C2830" s="13" t="str">
        <f>TEXT(bbdd_Social_Media_Trends[[#This Row],[Post_Date]],"aaaa-mm")</f>
        <v>2022-03</v>
      </c>
      <c r="D2830" s="1" t="s">
        <v>12</v>
      </c>
      <c r="E2830" s="1" t="s">
        <v>46</v>
      </c>
      <c r="F2830" s="1" t="s">
        <v>41</v>
      </c>
      <c r="G2830" s="1" t="s">
        <v>21</v>
      </c>
      <c r="H2830">
        <v>2829947</v>
      </c>
      <c r="I2830">
        <v>427028</v>
      </c>
      <c r="J2830">
        <v>21324</v>
      </c>
      <c r="K2830">
        <v>41946</v>
      </c>
      <c r="L2830">
        <f>bbdd_Social_Media_Trends[[#This Row],[Likes]]+bbdd_Social_Media_Trends[[#This Row],[Shares]]+bbdd_Social_Media_Trends[[#This Row],[Comments]]</f>
        <v>490298</v>
      </c>
      <c r="M2830">
        <f>bbdd_Social_Media_Trends[[#This Row],[Interactions]]/bbdd_Social_Media_Trends[[#This Row],[Views]]</f>
        <v>0.17325342135382749</v>
      </c>
      <c r="N2830" s="1" t="s">
        <v>22</v>
      </c>
      <c r="O2830" s="4">
        <f t="shared" si="44"/>
        <v>0</v>
      </c>
    </row>
    <row r="2831" spans="1:15">
      <c r="A2831" s="1" t="s">
        <v>2871</v>
      </c>
      <c r="B2831" s="2">
        <v>45105</v>
      </c>
      <c r="C2831" s="13" t="str">
        <f>TEXT(bbdd_Social_Media_Trends[[#This Row],[Post_Date]],"aaaa-mm")</f>
        <v>2023-06</v>
      </c>
      <c r="D2831" s="1" t="s">
        <v>18</v>
      </c>
      <c r="E2831" s="1" t="s">
        <v>59</v>
      </c>
      <c r="F2831" s="1" t="s">
        <v>41</v>
      </c>
      <c r="G2831" s="1" t="s">
        <v>15</v>
      </c>
      <c r="H2831">
        <v>3243480</v>
      </c>
      <c r="I2831">
        <v>129261</v>
      </c>
      <c r="J2831">
        <v>28764</v>
      </c>
      <c r="K2831">
        <v>26090</v>
      </c>
      <c r="L2831">
        <f>bbdd_Social_Media_Trends[[#This Row],[Likes]]+bbdd_Social_Media_Trends[[#This Row],[Shares]]+bbdd_Social_Media_Trends[[#This Row],[Comments]]</f>
        <v>184115</v>
      </c>
      <c r="M2831">
        <f>bbdd_Social_Media_Trends[[#This Row],[Interactions]]/bbdd_Social_Media_Trends[[#This Row],[Views]]</f>
        <v>5.6764647847373811E-2</v>
      </c>
      <c r="N2831" s="1" t="s">
        <v>16</v>
      </c>
      <c r="O2831" s="4">
        <f t="shared" si="44"/>
        <v>0</v>
      </c>
    </row>
    <row r="2832" spans="1:15">
      <c r="A2832" s="1" t="s">
        <v>2872</v>
      </c>
      <c r="B2832" s="2">
        <v>45280</v>
      </c>
      <c r="C2832" s="13" t="str">
        <f>TEXT(bbdd_Social_Media_Trends[[#This Row],[Post_Date]],"aaaa-mm")</f>
        <v>2023-12</v>
      </c>
      <c r="D2832" s="1" t="s">
        <v>18</v>
      </c>
      <c r="E2832" s="1" t="s">
        <v>49</v>
      </c>
      <c r="F2832" s="1" t="s">
        <v>32</v>
      </c>
      <c r="G2832" s="1" t="s">
        <v>44</v>
      </c>
      <c r="H2832">
        <v>3735626</v>
      </c>
      <c r="I2832">
        <v>401542</v>
      </c>
      <c r="J2832">
        <v>46135</v>
      </c>
      <c r="K2832">
        <v>21504</v>
      </c>
      <c r="L2832">
        <f>bbdd_Social_Media_Trends[[#This Row],[Likes]]+bbdd_Social_Media_Trends[[#This Row],[Shares]]+bbdd_Social_Media_Trends[[#This Row],[Comments]]</f>
        <v>469181</v>
      </c>
      <c r="M2832">
        <f>bbdd_Social_Media_Trends[[#This Row],[Interactions]]/bbdd_Social_Media_Trends[[#This Row],[Views]]</f>
        <v>0.12559635252565435</v>
      </c>
      <c r="N2832" s="1" t="s">
        <v>22</v>
      </c>
      <c r="O2832" s="4">
        <f t="shared" si="44"/>
        <v>0</v>
      </c>
    </row>
    <row r="2833" spans="1:15">
      <c r="A2833" s="1" t="s">
        <v>2873</v>
      </c>
      <c r="B2833" s="2">
        <v>45092</v>
      </c>
      <c r="C2833" s="13" t="str">
        <f>TEXT(bbdd_Social_Media_Trends[[#This Row],[Post_Date]],"aaaa-mm")</f>
        <v>2023-06</v>
      </c>
      <c r="D2833" s="1" t="s">
        <v>24</v>
      </c>
      <c r="E2833" s="1" t="s">
        <v>35</v>
      </c>
      <c r="F2833" s="1" t="s">
        <v>20</v>
      </c>
      <c r="G2833" s="1" t="s">
        <v>44</v>
      </c>
      <c r="H2833">
        <v>4498516</v>
      </c>
      <c r="I2833">
        <v>43442</v>
      </c>
      <c r="J2833">
        <v>4784</v>
      </c>
      <c r="K2833">
        <v>20611</v>
      </c>
      <c r="L2833">
        <f>bbdd_Social_Media_Trends[[#This Row],[Likes]]+bbdd_Social_Media_Trends[[#This Row],[Shares]]+bbdd_Social_Media_Trends[[#This Row],[Comments]]</f>
        <v>68837</v>
      </c>
      <c r="M2833">
        <f>bbdd_Social_Media_Trends[[#This Row],[Interactions]]/bbdd_Social_Media_Trends[[#This Row],[Views]]</f>
        <v>1.5302157422581135E-2</v>
      </c>
      <c r="N2833" s="1" t="s">
        <v>16</v>
      </c>
      <c r="O2833" s="4">
        <f t="shared" si="44"/>
        <v>0</v>
      </c>
    </row>
    <row r="2834" spans="1:15">
      <c r="A2834" s="1" t="s">
        <v>2874</v>
      </c>
      <c r="B2834" s="2">
        <v>45242</v>
      </c>
      <c r="C2834" s="13" t="str">
        <f>TEXT(bbdd_Social_Media_Trends[[#This Row],[Post_Date]],"aaaa-mm")</f>
        <v>2023-11</v>
      </c>
      <c r="D2834" s="1" t="s">
        <v>24</v>
      </c>
      <c r="E2834" s="1" t="s">
        <v>35</v>
      </c>
      <c r="F2834" s="1" t="s">
        <v>32</v>
      </c>
      <c r="G2834" s="1" t="s">
        <v>50</v>
      </c>
      <c r="H2834">
        <v>1618175</v>
      </c>
      <c r="I2834">
        <v>479812</v>
      </c>
      <c r="J2834">
        <v>23146</v>
      </c>
      <c r="K2834">
        <v>21565</v>
      </c>
      <c r="L2834">
        <f>bbdd_Social_Media_Trends[[#This Row],[Likes]]+bbdd_Social_Media_Trends[[#This Row],[Shares]]+bbdd_Social_Media_Trends[[#This Row],[Comments]]</f>
        <v>524523</v>
      </c>
      <c r="M2834">
        <f>bbdd_Social_Media_Trends[[#This Row],[Interactions]]/bbdd_Social_Media_Trends[[#This Row],[Views]]</f>
        <v>0.32414479274491326</v>
      </c>
      <c r="N2834" s="1" t="s">
        <v>29</v>
      </c>
      <c r="O2834" s="4">
        <f t="shared" si="44"/>
        <v>0</v>
      </c>
    </row>
    <row r="2835" spans="1:15">
      <c r="A2835" s="1" t="s">
        <v>2875</v>
      </c>
      <c r="B2835" s="2">
        <v>44624</v>
      </c>
      <c r="C2835" s="13" t="str">
        <f>TEXT(bbdd_Social_Media_Trends[[#This Row],[Post_Date]],"aaaa-mm")</f>
        <v>2022-03</v>
      </c>
      <c r="D2835" s="1" t="s">
        <v>12</v>
      </c>
      <c r="E2835" s="1" t="s">
        <v>49</v>
      </c>
      <c r="F2835" s="1" t="s">
        <v>41</v>
      </c>
      <c r="G2835" s="1" t="s">
        <v>21</v>
      </c>
      <c r="H2835">
        <v>4451895</v>
      </c>
      <c r="I2835">
        <v>37935</v>
      </c>
      <c r="J2835">
        <v>75953</v>
      </c>
      <c r="K2835">
        <v>5049</v>
      </c>
      <c r="L2835">
        <f>bbdd_Social_Media_Trends[[#This Row],[Likes]]+bbdd_Social_Media_Trends[[#This Row],[Shares]]+bbdd_Social_Media_Trends[[#This Row],[Comments]]</f>
        <v>118937</v>
      </c>
      <c r="M2835">
        <f>bbdd_Social_Media_Trends[[#This Row],[Interactions]]/bbdd_Social_Media_Trends[[#This Row],[Views]]</f>
        <v>2.6716038900288529E-2</v>
      </c>
      <c r="N2835" s="1" t="s">
        <v>22</v>
      </c>
      <c r="O2835" s="4">
        <f t="shared" si="44"/>
        <v>0</v>
      </c>
    </row>
    <row r="2836" spans="1:15">
      <c r="A2836" s="1" t="s">
        <v>2876</v>
      </c>
      <c r="B2836" s="2">
        <v>44593</v>
      </c>
      <c r="C2836" s="13" t="str">
        <f>TEXT(bbdd_Social_Media_Trends[[#This Row],[Post_Date]],"aaaa-mm")</f>
        <v>2022-02</v>
      </c>
      <c r="D2836" s="1" t="s">
        <v>24</v>
      </c>
      <c r="E2836" s="1" t="s">
        <v>59</v>
      </c>
      <c r="F2836" s="1" t="s">
        <v>41</v>
      </c>
      <c r="G2836" s="1" t="s">
        <v>21</v>
      </c>
      <c r="H2836">
        <v>3418485</v>
      </c>
      <c r="I2836">
        <v>381998</v>
      </c>
      <c r="J2836">
        <v>46412</v>
      </c>
      <c r="K2836">
        <v>12524</v>
      </c>
      <c r="L2836">
        <f>bbdd_Social_Media_Trends[[#This Row],[Likes]]+bbdd_Social_Media_Trends[[#This Row],[Shares]]+bbdd_Social_Media_Trends[[#This Row],[Comments]]</f>
        <v>440934</v>
      </c>
      <c r="M2836">
        <f>bbdd_Social_Media_Trends[[#This Row],[Interactions]]/bbdd_Social_Media_Trends[[#This Row],[Views]]</f>
        <v>0.12898520835984362</v>
      </c>
      <c r="N2836" s="1" t="s">
        <v>16</v>
      </c>
      <c r="O2836" s="4">
        <f t="shared" si="44"/>
        <v>0</v>
      </c>
    </row>
    <row r="2837" spans="1:15">
      <c r="A2837" s="1" t="s">
        <v>2877</v>
      </c>
      <c r="B2837" s="2">
        <v>45185</v>
      </c>
      <c r="C2837" s="13" t="str">
        <f>TEXT(bbdd_Social_Media_Trends[[#This Row],[Post_Date]],"aaaa-mm")</f>
        <v>2023-09</v>
      </c>
      <c r="D2837" s="1" t="s">
        <v>18</v>
      </c>
      <c r="E2837" s="1" t="s">
        <v>59</v>
      </c>
      <c r="F2837" s="1" t="s">
        <v>14</v>
      </c>
      <c r="G2837" s="1" t="s">
        <v>44</v>
      </c>
      <c r="H2837">
        <v>4546358</v>
      </c>
      <c r="I2837">
        <v>102608</v>
      </c>
      <c r="J2837">
        <v>86881</v>
      </c>
      <c r="K2837">
        <v>9657</v>
      </c>
      <c r="L2837">
        <f>bbdd_Social_Media_Trends[[#This Row],[Likes]]+bbdd_Social_Media_Trends[[#This Row],[Shares]]+bbdd_Social_Media_Trends[[#This Row],[Comments]]</f>
        <v>199146</v>
      </c>
      <c r="M2837">
        <f>bbdd_Social_Media_Trends[[#This Row],[Interactions]]/bbdd_Social_Media_Trends[[#This Row],[Views]]</f>
        <v>4.3803413633506205E-2</v>
      </c>
      <c r="N2837" s="1" t="s">
        <v>22</v>
      </c>
      <c r="O2837" s="4">
        <f t="shared" si="44"/>
        <v>0</v>
      </c>
    </row>
    <row r="2838" spans="1:15">
      <c r="A2838" s="1" t="s">
        <v>2878</v>
      </c>
      <c r="B2838" s="2">
        <v>45286</v>
      </c>
      <c r="C2838" s="13" t="str">
        <f>TEXT(bbdd_Social_Media_Trends[[#This Row],[Post_Date]],"aaaa-mm")</f>
        <v>2023-12</v>
      </c>
      <c r="D2838" s="1" t="s">
        <v>18</v>
      </c>
      <c r="E2838" s="1" t="s">
        <v>31</v>
      </c>
      <c r="F2838" s="1" t="s">
        <v>14</v>
      </c>
      <c r="G2838" s="1" t="s">
        <v>25</v>
      </c>
      <c r="H2838">
        <v>1430779</v>
      </c>
      <c r="I2838">
        <v>315712</v>
      </c>
      <c r="J2838">
        <v>1000</v>
      </c>
      <c r="K2838">
        <v>5052</v>
      </c>
      <c r="L2838">
        <f>bbdd_Social_Media_Trends[[#This Row],[Likes]]+bbdd_Social_Media_Trends[[#This Row],[Shares]]+bbdd_Social_Media_Trends[[#This Row],[Comments]]</f>
        <v>321764</v>
      </c>
      <c r="M2838">
        <f>bbdd_Social_Media_Trends[[#This Row],[Interactions]]/bbdd_Social_Media_Trends[[#This Row],[Views]]</f>
        <v>0.2248872816836143</v>
      </c>
      <c r="N2838" s="1" t="s">
        <v>29</v>
      </c>
      <c r="O2838" s="4">
        <f t="shared" si="44"/>
        <v>0</v>
      </c>
    </row>
    <row r="2839" spans="1:15">
      <c r="A2839" s="1" t="s">
        <v>2879</v>
      </c>
      <c r="B2839" s="2">
        <v>44694</v>
      </c>
      <c r="C2839" s="13" t="str">
        <f>TEXT(bbdd_Social_Media_Trends[[#This Row],[Post_Date]],"aaaa-mm")</f>
        <v>2022-05</v>
      </c>
      <c r="D2839" s="1" t="s">
        <v>18</v>
      </c>
      <c r="E2839" s="1" t="s">
        <v>13</v>
      </c>
      <c r="F2839" s="1" t="s">
        <v>47</v>
      </c>
      <c r="G2839" s="1" t="s">
        <v>60</v>
      </c>
      <c r="H2839">
        <v>228932</v>
      </c>
      <c r="I2839">
        <v>378052</v>
      </c>
      <c r="J2839">
        <v>98315</v>
      </c>
      <c r="K2839">
        <v>7270</v>
      </c>
      <c r="L2839">
        <f>bbdd_Social_Media_Trends[[#This Row],[Likes]]+bbdd_Social_Media_Trends[[#This Row],[Shares]]+bbdd_Social_Media_Trends[[#This Row],[Comments]]</f>
        <v>483637</v>
      </c>
      <c r="M2839">
        <f>bbdd_Social_Media_Trends[[#This Row],[Interactions]]/bbdd_Social_Media_Trends[[#This Row],[Views]]</f>
        <v>2.1125792811839323</v>
      </c>
      <c r="N2839" s="1" t="s">
        <v>16</v>
      </c>
      <c r="O2839" s="4">
        <f t="shared" si="44"/>
        <v>0</v>
      </c>
    </row>
    <row r="2840" spans="1:15">
      <c r="A2840" s="1" t="s">
        <v>2880</v>
      </c>
      <c r="B2840" s="2">
        <v>44855</v>
      </c>
      <c r="C2840" s="13" t="str">
        <f>TEXT(bbdd_Social_Media_Trends[[#This Row],[Post_Date]],"aaaa-mm")</f>
        <v>2022-10</v>
      </c>
      <c r="D2840" s="1" t="s">
        <v>18</v>
      </c>
      <c r="E2840" s="1" t="s">
        <v>59</v>
      </c>
      <c r="F2840" s="1" t="s">
        <v>20</v>
      </c>
      <c r="G2840" s="1" t="s">
        <v>50</v>
      </c>
      <c r="H2840">
        <v>965970</v>
      </c>
      <c r="I2840">
        <v>292954</v>
      </c>
      <c r="J2840">
        <v>63900</v>
      </c>
      <c r="K2840">
        <v>42310</v>
      </c>
      <c r="L2840">
        <f>bbdd_Social_Media_Trends[[#This Row],[Likes]]+bbdd_Social_Media_Trends[[#This Row],[Shares]]+bbdd_Social_Media_Trends[[#This Row],[Comments]]</f>
        <v>399164</v>
      </c>
      <c r="M2840">
        <f>bbdd_Social_Media_Trends[[#This Row],[Interactions]]/bbdd_Social_Media_Trends[[#This Row],[Views]]</f>
        <v>0.4132260836257855</v>
      </c>
      <c r="N2840" s="1" t="s">
        <v>22</v>
      </c>
      <c r="O2840" s="4">
        <f t="shared" si="44"/>
        <v>0</v>
      </c>
    </row>
    <row r="2841" spans="1:15">
      <c r="A2841" s="1" t="s">
        <v>2881</v>
      </c>
      <c r="B2841" s="2">
        <v>45270</v>
      </c>
      <c r="C2841" s="13" t="str">
        <f>TEXT(bbdd_Social_Media_Trends[[#This Row],[Post_Date]],"aaaa-mm")</f>
        <v>2023-12</v>
      </c>
      <c r="D2841" s="1" t="s">
        <v>18</v>
      </c>
      <c r="E2841" s="1" t="s">
        <v>39</v>
      </c>
      <c r="F2841" s="1" t="s">
        <v>32</v>
      </c>
      <c r="G2841" s="1" t="s">
        <v>44</v>
      </c>
      <c r="H2841">
        <v>4926990</v>
      </c>
      <c r="I2841">
        <v>270638</v>
      </c>
      <c r="J2841">
        <v>91444</v>
      </c>
      <c r="K2841">
        <v>45562</v>
      </c>
      <c r="L2841">
        <f>bbdd_Social_Media_Trends[[#This Row],[Likes]]+bbdd_Social_Media_Trends[[#This Row],[Shares]]+bbdd_Social_Media_Trends[[#This Row],[Comments]]</f>
        <v>407644</v>
      </c>
      <c r="M2841">
        <f>bbdd_Social_Media_Trends[[#This Row],[Interactions]]/bbdd_Social_Media_Trends[[#This Row],[Views]]</f>
        <v>8.2736924572609241E-2</v>
      </c>
      <c r="N2841" s="1" t="s">
        <v>16</v>
      </c>
      <c r="O2841" s="4">
        <f t="shared" si="44"/>
        <v>0</v>
      </c>
    </row>
    <row r="2842" spans="1:15">
      <c r="A2842" s="1" t="s">
        <v>2882</v>
      </c>
      <c r="B2842" s="2">
        <v>44987</v>
      </c>
      <c r="C2842" s="13" t="str">
        <f>TEXT(bbdd_Social_Media_Trends[[#This Row],[Post_Date]],"aaaa-mm")</f>
        <v>2023-03</v>
      </c>
      <c r="D2842" s="1" t="s">
        <v>12</v>
      </c>
      <c r="E2842" s="1" t="s">
        <v>39</v>
      </c>
      <c r="F2842" s="1" t="s">
        <v>20</v>
      </c>
      <c r="G2842" s="1" t="s">
        <v>21</v>
      </c>
      <c r="H2842">
        <v>669836</v>
      </c>
      <c r="I2842">
        <v>263122</v>
      </c>
      <c r="J2842">
        <v>65316</v>
      </c>
      <c r="K2842">
        <v>40965</v>
      </c>
      <c r="L2842">
        <f>bbdd_Social_Media_Trends[[#This Row],[Likes]]+bbdd_Social_Media_Trends[[#This Row],[Shares]]+bbdd_Social_Media_Trends[[#This Row],[Comments]]</f>
        <v>369403</v>
      </c>
      <c r="M2842">
        <f>bbdd_Social_Media_Trends[[#This Row],[Interactions]]/bbdd_Social_Media_Trends[[#This Row],[Views]]</f>
        <v>0.55148275100173771</v>
      </c>
      <c r="N2842" s="1" t="s">
        <v>22</v>
      </c>
      <c r="O2842" s="4">
        <f t="shared" si="44"/>
        <v>0</v>
      </c>
    </row>
    <row r="2843" spans="1:15">
      <c r="A2843" s="1" t="s">
        <v>2883</v>
      </c>
      <c r="B2843" s="2">
        <v>45124</v>
      </c>
      <c r="C2843" s="13" t="str">
        <f>TEXT(bbdd_Social_Media_Trends[[#This Row],[Post_Date]],"aaaa-mm")</f>
        <v>2023-07</v>
      </c>
      <c r="D2843" s="1" t="s">
        <v>24</v>
      </c>
      <c r="E2843" s="1" t="s">
        <v>59</v>
      </c>
      <c r="F2843" s="1" t="s">
        <v>47</v>
      </c>
      <c r="G2843" s="1" t="s">
        <v>28</v>
      </c>
      <c r="H2843">
        <v>2961889</v>
      </c>
      <c r="I2843">
        <v>127008</v>
      </c>
      <c r="J2843">
        <v>56377</v>
      </c>
      <c r="K2843">
        <v>5965</v>
      </c>
      <c r="L2843">
        <f>bbdd_Social_Media_Trends[[#This Row],[Likes]]+bbdd_Social_Media_Trends[[#This Row],[Shares]]+bbdd_Social_Media_Trends[[#This Row],[Comments]]</f>
        <v>189350</v>
      </c>
      <c r="M2843">
        <f>bbdd_Social_Media_Trends[[#This Row],[Interactions]]/bbdd_Social_Media_Trends[[#This Row],[Views]]</f>
        <v>6.3928796791507037E-2</v>
      </c>
      <c r="N2843" s="1" t="s">
        <v>22</v>
      </c>
      <c r="O2843" s="4">
        <f t="shared" si="44"/>
        <v>0</v>
      </c>
    </row>
    <row r="2844" spans="1:15">
      <c r="A2844" s="1" t="s">
        <v>2884</v>
      </c>
      <c r="B2844" s="2">
        <v>45062</v>
      </c>
      <c r="C2844" s="13" t="str">
        <f>TEXT(bbdd_Social_Media_Trends[[#This Row],[Post_Date]],"aaaa-mm")</f>
        <v>2023-05</v>
      </c>
      <c r="D2844" s="1" t="s">
        <v>27</v>
      </c>
      <c r="E2844" s="1" t="s">
        <v>52</v>
      </c>
      <c r="F2844" s="1" t="s">
        <v>36</v>
      </c>
      <c r="G2844" s="1" t="s">
        <v>50</v>
      </c>
      <c r="H2844">
        <v>4516859</v>
      </c>
      <c r="I2844">
        <v>6718</v>
      </c>
      <c r="J2844">
        <v>93371</v>
      </c>
      <c r="K2844">
        <v>39835</v>
      </c>
      <c r="L2844">
        <f>bbdd_Social_Media_Trends[[#This Row],[Likes]]+bbdd_Social_Media_Trends[[#This Row],[Shares]]+bbdd_Social_Media_Trends[[#This Row],[Comments]]</f>
        <v>139924</v>
      </c>
      <c r="M2844">
        <f>bbdd_Social_Media_Trends[[#This Row],[Interactions]]/bbdd_Social_Media_Trends[[#This Row],[Views]]</f>
        <v>3.097816425086548E-2</v>
      </c>
      <c r="N2844" s="1" t="s">
        <v>29</v>
      </c>
      <c r="O2844" s="4">
        <f t="shared" si="44"/>
        <v>0</v>
      </c>
    </row>
    <row r="2845" spans="1:15">
      <c r="A2845" s="1" t="s">
        <v>2885</v>
      </c>
      <c r="B2845" s="2">
        <v>44698</v>
      </c>
      <c r="C2845" s="13" t="str">
        <f>TEXT(bbdd_Social_Media_Trends[[#This Row],[Post_Date]],"aaaa-mm")</f>
        <v>2022-05</v>
      </c>
      <c r="D2845" s="1" t="s">
        <v>27</v>
      </c>
      <c r="E2845" s="1" t="s">
        <v>57</v>
      </c>
      <c r="F2845" s="1" t="s">
        <v>41</v>
      </c>
      <c r="G2845" s="1" t="s">
        <v>25</v>
      </c>
      <c r="H2845">
        <v>3707778</v>
      </c>
      <c r="I2845">
        <v>357641</v>
      </c>
      <c r="J2845">
        <v>98906</v>
      </c>
      <c r="K2845">
        <v>36604</v>
      </c>
      <c r="L2845">
        <f>bbdd_Social_Media_Trends[[#This Row],[Likes]]+bbdd_Social_Media_Trends[[#This Row],[Shares]]+bbdd_Social_Media_Trends[[#This Row],[Comments]]</f>
        <v>493151</v>
      </c>
      <c r="M2845">
        <f>bbdd_Social_Media_Trends[[#This Row],[Interactions]]/bbdd_Social_Media_Trends[[#This Row],[Views]]</f>
        <v>0.13300445711690398</v>
      </c>
      <c r="N2845" s="1" t="s">
        <v>22</v>
      </c>
      <c r="O2845" s="4">
        <f t="shared" si="44"/>
        <v>0</v>
      </c>
    </row>
    <row r="2846" spans="1:15">
      <c r="A2846" s="1" t="s">
        <v>2886</v>
      </c>
      <c r="B2846" s="2">
        <v>45247</v>
      </c>
      <c r="C2846" s="13" t="str">
        <f>TEXT(bbdd_Social_Media_Trends[[#This Row],[Post_Date]],"aaaa-mm")</f>
        <v>2023-11</v>
      </c>
      <c r="D2846" s="1" t="s">
        <v>24</v>
      </c>
      <c r="E2846" s="1" t="s">
        <v>52</v>
      </c>
      <c r="F2846" s="1" t="s">
        <v>20</v>
      </c>
      <c r="G2846" s="1" t="s">
        <v>28</v>
      </c>
      <c r="H2846">
        <v>3611304</v>
      </c>
      <c r="I2846">
        <v>361772</v>
      </c>
      <c r="J2846">
        <v>97629</v>
      </c>
      <c r="K2846">
        <v>18007</v>
      </c>
      <c r="L2846">
        <f>bbdd_Social_Media_Trends[[#This Row],[Likes]]+bbdd_Social_Media_Trends[[#This Row],[Shares]]+bbdd_Social_Media_Trends[[#This Row],[Comments]]</f>
        <v>477408</v>
      </c>
      <c r="M2846">
        <f>bbdd_Social_Media_Trends[[#This Row],[Interactions]]/bbdd_Social_Media_Trends[[#This Row],[Views]]</f>
        <v>0.13219823088834393</v>
      </c>
      <c r="N2846" s="1" t="s">
        <v>16</v>
      </c>
      <c r="O2846" s="4">
        <f t="shared" si="44"/>
        <v>0</v>
      </c>
    </row>
    <row r="2847" spans="1:15">
      <c r="A2847" s="1" t="s">
        <v>2887</v>
      </c>
      <c r="B2847" s="2">
        <v>44989</v>
      </c>
      <c r="C2847" s="13" t="str">
        <f>TEXT(bbdd_Social_Media_Trends[[#This Row],[Post_Date]],"aaaa-mm")</f>
        <v>2023-03</v>
      </c>
      <c r="D2847" s="1" t="s">
        <v>12</v>
      </c>
      <c r="E2847" s="1" t="s">
        <v>46</v>
      </c>
      <c r="F2847" s="1" t="s">
        <v>47</v>
      </c>
      <c r="G2847" s="1" t="s">
        <v>60</v>
      </c>
      <c r="H2847">
        <v>3313871</v>
      </c>
      <c r="I2847">
        <v>187673</v>
      </c>
      <c r="J2847">
        <v>20108</v>
      </c>
      <c r="K2847">
        <v>13412</v>
      </c>
      <c r="L2847">
        <f>bbdd_Social_Media_Trends[[#This Row],[Likes]]+bbdd_Social_Media_Trends[[#This Row],[Shares]]+bbdd_Social_Media_Trends[[#This Row],[Comments]]</f>
        <v>221193</v>
      </c>
      <c r="M2847">
        <f>bbdd_Social_Media_Trends[[#This Row],[Interactions]]/bbdd_Social_Media_Trends[[#This Row],[Views]]</f>
        <v>6.6747619324952601E-2</v>
      </c>
      <c r="N2847" s="1" t="s">
        <v>22</v>
      </c>
      <c r="O2847" s="4">
        <f t="shared" si="44"/>
        <v>0</v>
      </c>
    </row>
    <row r="2848" spans="1:15">
      <c r="A2848" s="1" t="s">
        <v>2888</v>
      </c>
      <c r="B2848" s="2">
        <v>44656</v>
      </c>
      <c r="C2848" s="13" t="str">
        <f>TEXT(bbdd_Social_Media_Trends[[#This Row],[Post_Date]],"aaaa-mm")</f>
        <v>2022-04</v>
      </c>
      <c r="D2848" s="1" t="s">
        <v>12</v>
      </c>
      <c r="E2848" s="1" t="s">
        <v>19</v>
      </c>
      <c r="F2848" s="1" t="s">
        <v>47</v>
      </c>
      <c r="G2848" s="1" t="s">
        <v>25</v>
      </c>
      <c r="H2848">
        <v>3999565</v>
      </c>
      <c r="I2848">
        <v>142354</v>
      </c>
      <c r="J2848">
        <v>67251</v>
      </c>
      <c r="K2848">
        <v>9930</v>
      </c>
      <c r="L2848">
        <f>bbdd_Social_Media_Trends[[#This Row],[Likes]]+bbdd_Social_Media_Trends[[#This Row],[Shares]]+bbdd_Social_Media_Trends[[#This Row],[Comments]]</f>
        <v>219535</v>
      </c>
      <c r="M2848">
        <f>bbdd_Social_Media_Trends[[#This Row],[Interactions]]/bbdd_Social_Media_Trends[[#This Row],[Views]]</f>
        <v>5.4889719256969192E-2</v>
      </c>
      <c r="N2848" s="1" t="s">
        <v>16</v>
      </c>
      <c r="O2848" s="4">
        <f t="shared" si="44"/>
        <v>0</v>
      </c>
    </row>
    <row r="2849" spans="1:15">
      <c r="A2849" s="1" t="s">
        <v>2889</v>
      </c>
      <c r="B2849" s="2">
        <v>45169</v>
      </c>
      <c r="C2849" s="13" t="str">
        <f>TEXT(bbdd_Social_Media_Trends[[#This Row],[Post_Date]],"aaaa-mm")</f>
        <v>2023-08</v>
      </c>
      <c r="D2849" s="1" t="s">
        <v>27</v>
      </c>
      <c r="E2849" s="1" t="s">
        <v>31</v>
      </c>
      <c r="F2849" s="1" t="s">
        <v>20</v>
      </c>
      <c r="G2849" s="1" t="s">
        <v>60</v>
      </c>
      <c r="H2849">
        <v>650479</v>
      </c>
      <c r="I2849">
        <v>96466</v>
      </c>
      <c r="J2849">
        <v>68604</v>
      </c>
      <c r="K2849">
        <v>9627</v>
      </c>
      <c r="L2849">
        <f>bbdd_Social_Media_Trends[[#This Row],[Likes]]+bbdd_Social_Media_Trends[[#This Row],[Shares]]+bbdd_Social_Media_Trends[[#This Row],[Comments]]</f>
        <v>174697</v>
      </c>
      <c r="M2849">
        <f>bbdd_Social_Media_Trends[[#This Row],[Interactions]]/bbdd_Social_Media_Trends[[#This Row],[Views]]</f>
        <v>0.26856670238393554</v>
      </c>
      <c r="N2849" s="1" t="s">
        <v>29</v>
      </c>
      <c r="O2849" s="4">
        <f t="shared" si="44"/>
        <v>0</v>
      </c>
    </row>
    <row r="2850" spans="1:15">
      <c r="A2850" s="1" t="s">
        <v>2890</v>
      </c>
      <c r="B2850" s="2">
        <v>44841</v>
      </c>
      <c r="C2850" s="13" t="str">
        <f>TEXT(bbdd_Social_Media_Trends[[#This Row],[Post_Date]],"aaaa-mm")</f>
        <v>2022-10</v>
      </c>
      <c r="D2850" s="1" t="s">
        <v>24</v>
      </c>
      <c r="E2850" s="1" t="s">
        <v>49</v>
      </c>
      <c r="F2850" s="1" t="s">
        <v>32</v>
      </c>
      <c r="G2850" s="1" t="s">
        <v>25</v>
      </c>
      <c r="H2850">
        <v>4365247</v>
      </c>
      <c r="I2850">
        <v>320273</v>
      </c>
      <c r="J2850">
        <v>13480</v>
      </c>
      <c r="K2850">
        <v>21042</v>
      </c>
      <c r="L2850">
        <f>bbdd_Social_Media_Trends[[#This Row],[Likes]]+bbdd_Social_Media_Trends[[#This Row],[Shares]]+bbdd_Social_Media_Trends[[#This Row],[Comments]]</f>
        <v>354795</v>
      </c>
      <c r="M2850">
        <f>bbdd_Social_Media_Trends[[#This Row],[Interactions]]/bbdd_Social_Media_Trends[[#This Row],[Views]]</f>
        <v>8.1277187751346028E-2</v>
      </c>
      <c r="N2850" s="1" t="s">
        <v>16</v>
      </c>
      <c r="O2850" s="4">
        <f t="shared" si="44"/>
        <v>0</v>
      </c>
    </row>
    <row r="2851" spans="1:15">
      <c r="A2851" s="1" t="s">
        <v>2891</v>
      </c>
      <c r="B2851" s="2">
        <v>45109</v>
      </c>
      <c r="C2851" s="13" t="str">
        <f>TEXT(bbdd_Social_Media_Trends[[#This Row],[Post_Date]],"aaaa-mm")</f>
        <v>2023-07</v>
      </c>
      <c r="D2851" s="1" t="s">
        <v>18</v>
      </c>
      <c r="E2851" s="1" t="s">
        <v>52</v>
      </c>
      <c r="F2851" s="1" t="s">
        <v>14</v>
      </c>
      <c r="G2851" s="1" t="s">
        <v>15</v>
      </c>
      <c r="H2851">
        <v>202210</v>
      </c>
      <c r="I2851">
        <v>289749</v>
      </c>
      <c r="J2851">
        <v>57498</v>
      </c>
      <c r="K2851">
        <v>29545</v>
      </c>
      <c r="L2851">
        <f>bbdd_Social_Media_Trends[[#This Row],[Likes]]+bbdd_Social_Media_Trends[[#This Row],[Shares]]+bbdd_Social_Media_Trends[[#This Row],[Comments]]</f>
        <v>376792</v>
      </c>
      <c r="M2851">
        <f>bbdd_Social_Media_Trends[[#This Row],[Interactions]]/bbdd_Social_Media_Trends[[#This Row],[Views]]</f>
        <v>1.8633697641066218</v>
      </c>
      <c r="N2851" s="1" t="s">
        <v>16</v>
      </c>
      <c r="O2851" s="4">
        <f t="shared" si="44"/>
        <v>0</v>
      </c>
    </row>
    <row r="2852" spans="1:15">
      <c r="A2852" s="1" t="s">
        <v>2892</v>
      </c>
      <c r="B2852" s="2">
        <v>44864</v>
      </c>
      <c r="C2852" s="13" t="str">
        <f>TEXT(bbdd_Social_Media_Trends[[#This Row],[Post_Date]],"aaaa-mm")</f>
        <v>2022-10</v>
      </c>
      <c r="D2852" s="1" t="s">
        <v>24</v>
      </c>
      <c r="E2852" s="1" t="s">
        <v>49</v>
      </c>
      <c r="F2852" s="1" t="s">
        <v>41</v>
      </c>
      <c r="G2852" s="1" t="s">
        <v>15</v>
      </c>
      <c r="H2852">
        <v>4066789</v>
      </c>
      <c r="I2852">
        <v>201905</v>
      </c>
      <c r="J2852">
        <v>49387</v>
      </c>
      <c r="K2852">
        <v>17566</v>
      </c>
      <c r="L2852">
        <f>bbdd_Social_Media_Trends[[#This Row],[Likes]]+bbdd_Social_Media_Trends[[#This Row],[Shares]]+bbdd_Social_Media_Trends[[#This Row],[Comments]]</f>
        <v>268858</v>
      </c>
      <c r="M2852">
        <f>bbdd_Social_Media_Trends[[#This Row],[Interactions]]/bbdd_Social_Media_Trends[[#This Row],[Views]]</f>
        <v>6.6110634212888847E-2</v>
      </c>
      <c r="N2852" s="1" t="s">
        <v>16</v>
      </c>
      <c r="O2852" s="4">
        <f t="shared" si="44"/>
        <v>0</v>
      </c>
    </row>
    <row r="2853" spans="1:15">
      <c r="A2853" s="1" t="s">
        <v>2893</v>
      </c>
      <c r="B2853" s="2">
        <v>44877</v>
      </c>
      <c r="C2853" s="13" t="str">
        <f>TEXT(bbdd_Social_Media_Trends[[#This Row],[Post_Date]],"aaaa-mm")</f>
        <v>2022-11</v>
      </c>
      <c r="D2853" s="1" t="s">
        <v>27</v>
      </c>
      <c r="E2853" s="1" t="s">
        <v>57</v>
      </c>
      <c r="F2853" s="1" t="s">
        <v>14</v>
      </c>
      <c r="G2853" s="1" t="s">
        <v>28</v>
      </c>
      <c r="H2853">
        <v>1189401</v>
      </c>
      <c r="I2853">
        <v>477715</v>
      </c>
      <c r="J2853">
        <v>32182</v>
      </c>
      <c r="K2853">
        <v>43920</v>
      </c>
      <c r="L2853">
        <f>bbdd_Social_Media_Trends[[#This Row],[Likes]]+bbdd_Social_Media_Trends[[#This Row],[Shares]]+bbdd_Social_Media_Trends[[#This Row],[Comments]]</f>
        <v>553817</v>
      </c>
      <c r="M2853">
        <f>bbdd_Social_Media_Trends[[#This Row],[Interactions]]/bbdd_Social_Media_Trends[[#This Row],[Views]]</f>
        <v>0.46562681551470025</v>
      </c>
      <c r="N2853" s="1" t="s">
        <v>29</v>
      </c>
      <c r="O2853" s="4">
        <f t="shared" si="44"/>
        <v>0</v>
      </c>
    </row>
    <row r="2854" spans="1:15">
      <c r="A2854" s="1" t="s">
        <v>2894</v>
      </c>
      <c r="B2854" s="2">
        <v>45281</v>
      </c>
      <c r="C2854" s="13" t="str">
        <f>TEXT(bbdd_Social_Media_Trends[[#This Row],[Post_Date]],"aaaa-mm")</f>
        <v>2023-12</v>
      </c>
      <c r="D2854" s="1" t="s">
        <v>12</v>
      </c>
      <c r="E2854" s="1" t="s">
        <v>13</v>
      </c>
      <c r="F2854" s="1" t="s">
        <v>32</v>
      </c>
      <c r="G2854" s="1" t="s">
        <v>60</v>
      </c>
      <c r="H2854">
        <v>2750438</v>
      </c>
      <c r="I2854">
        <v>214384</v>
      </c>
      <c r="J2854">
        <v>71731</v>
      </c>
      <c r="K2854">
        <v>19226</v>
      </c>
      <c r="L2854">
        <f>bbdd_Social_Media_Trends[[#This Row],[Likes]]+bbdd_Social_Media_Trends[[#This Row],[Shares]]+bbdd_Social_Media_Trends[[#This Row],[Comments]]</f>
        <v>305341</v>
      </c>
      <c r="M2854">
        <f>bbdd_Social_Media_Trends[[#This Row],[Interactions]]/bbdd_Social_Media_Trends[[#This Row],[Views]]</f>
        <v>0.11101540918210118</v>
      </c>
      <c r="N2854" s="1" t="s">
        <v>22</v>
      </c>
      <c r="O2854" s="4">
        <f t="shared" si="44"/>
        <v>0</v>
      </c>
    </row>
    <row r="2855" spans="1:15">
      <c r="A2855" s="1" t="s">
        <v>2895</v>
      </c>
      <c r="B2855" s="2">
        <v>44594</v>
      </c>
      <c r="C2855" s="13" t="str">
        <f>TEXT(bbdd_Social_Media_Trends[[#This Row],[Post_Date]],"aaaa-mm")</f>
        <v>2022-02</v>
      </c>
      <c r="D2855" s="1" t="s">
        <v>27</v>
      </c>
      <c r="E2855" s="1" t="s">
        <v>49</v>
      </c>
      <c r="F2855" s="1" t="s">
        <v>14</v>
      </c>
      <c r="G2855" s="1" t="s">
        <v>28</v>
      </c>
      <c r="H2855">
        <v>540884</v>
      </c>
      <c r="I2855">
        <v>177369</v>
      </c>
      <c r="J2855">
        <v>13503</v>
      </c>
      <c r="K2855">
        <v>5565</v>
      </c>
      <c r="L2855">
        <f>bbdd_Social_Media_Trends[[#This Row],[Likes]]+bbdd_Social_Media_Trends[[#This Row],[Shares]]+bbdd_Social_Media_Trends[[#This Row],[Comments]]</f>
        <v>196437</v>
      </c>
      <c r="M2855">
        <f>bbdd_Social_Media_Trends[[#This Row],[Interactions]]/bbdd_Social_Media_Trends[[#This Row],[Views]]</f>
        <v>0.36317768689774516</v>
      </c>
      <c r="N2855" s="1" t="s">
        <v>16</v>
      </c>
      <c r="O2855" s="4">
        <f t="shared" si="44"/>
        <v>0</v>
      </c>
    </row>
    <row r="2856" spans="1:15">
      <c r="A2856" s="1" t="s">
        <v>2896</v>
      </c>
      <c r="B2856" s="2">
        <v>45289</v>
      </c>
      <c r="C2856" s="13" t="str">
        <f>TEXT(bbdd_Social_Media_Trends[[#This Row],[Post_Date]],"aaaa-mm")</f>
        <v>2023-12</v>
      </c>
      <c r="D2856" s="1" t="s">
        <v>18</v>
      </c>
      <c r="E2856" s="1" t="s">
        <v>31</v>
      </c>
      <c r="F2856" s="1" t="s">
        <v>20</v>
      </c>
      <c r="G2856" s="1" t="s">
        <v>44</v>
      </c>
      <c r="H2856">
        <v>2100020</v>
      </c>
      <c r="I2856">
        <v>314357</v>
      </c>
      <c r="J2856">
        <v>71376</v>
      </c>
      <c r="K2856">
        <v>21215</v>
      </c>
      <c r="L2856">
        <f>bbdd_Social_Media_Trends[[#This Row],[Likes]]+bbdd_Social_Media_Trends[[#This Row],[Shares]]+bbdd_Social_Media_Trends[[#This Row],[Comments]]</f>
        <v>406948</v>
      </c>
      <c r="M2856">
        <f>bbdd_Social_Media_Trends[[#This Row],[Interactions]]/bbdd_Social_Media_Trends[[#This Row],[Views]]</f>
        <v>0.1937829163531776</v>
      </c>
      <c r="N2856" s="1" t="s">
        <v>16</v>
      </c>
      <c r="O2856" s="4">
        <f t="shared" si="44"/>
        <v>0</v>
      </c>
    </row>
    <row r="2857" spans="1:15">
      <c r="A2857" s="1" t="s">
        <v>2897</v>
      </c>
      <c r="B2857" s="2">
        <v>44761</v>
      </c>
      <c r="C2857" s="13" t="str">
        <f>TEXT(bbdd_Social_Media_Trends[[#This Row],[Post_Date]],"aaaa-mm")</f>
        <v>2022-07</v>
      </c>
      <c r="D2857" s="1" t="s">
        <v>12</v>
      </c>
      <c r="E2857" s="1" t="s">
        <v>35</v>
      </c>
      <c r="F2857" s="1" t="s">
        <v>41</v>
      </c>
      <c r="G2857" s="1" t="s">
        <v>21</v>
      </c>
      <c r="H2857">
        <v>952111</v>
      </c>
      <c r="I2857">
        <v>156942</v>
      </c>
      <c r="J2857">
        <v>6001</v>
      </c>
      <c r="K2857">
        <v>23683</v>
      </c>
      <c r="L2857">
        <f>bbdd_Social_Media_Trends[[#This Row],[Likes]]+bbdd_Social_Media_Trends[[#This Row],[Shares]]+bbdd_Social_Media_Trends[[#This Row],[Comments]]</f>
        <v>186626</v>
      </c>
      <c r="M2857">
        <f>bbdd_Social_Media_Trends[[#This Row],[Interactions]]/bbdd_Social_Media_Trends[[#This Row],[Views]]</f>
        <v>0.19601285984512309</v>
      </c>
      <c r="N2857" s="1" t="s">
        <v>22</v>
      </c>
      <c r="O2857" s="4">
        <f t="shared" si="44"/>
        <v>0</v>
      </c>
    </row>
    <row r="2858" spans="1:15">
      <c r="A2858" s="1" t="s">
        <v>2898</v>
      </c>
      <c r="B2858" s="2">
        <v>45066</v>
      </c>
      <c r="C2858" s="13" t="str">
        <f>TEXT(bbdd_Social_Media_Trends[[#This Row],[Post_Date]],"aaaa-mm")</f>
        <v>2023-05</v>
      </c>
      <c r="D2858" s="1" t="s">
        <v>18</v>
      </c>
      <c r="E2858" s="1" t="s">
        <v>49</v>
      </c>
      <c r="F2858" s="1" t="s">
        <v>20</v>
      </c>
      <c r="G2858" s="1" t="s">
        <v>25</v>
      </c>
      <c r="H2858">
        <v>2337596</v>
      </c>
      <c r="I2858">
        <v>467029</v>
      </c>
      <c r="J2858">
        <v>77732</v>
      </c>
      <c r="K2858">
        <v>4729</v>
      </c>
      <c r="L2858">
        <f>bbdd_Social_Media_Trends[[#This Row],[Likes]]+bbdd_Social_Media_Trends[[#This Row],[Shares]]+bbdd_Social_Media_Trends[[#This Row],[Comments]]</f>
        <v>549490</v>
      </c>
      <c r="M2858">
        <f>bbdd_Social_Media_Trends[[#This Row],[Interactions]]/bbdd_Social_Media_Trends[[#This Row],[Views]]</f>
        <v>0.23506628176981822</v>
      </c>
      <c r="N2858" s="1" t="s">
        <v>29</v>
      </c>
      <c r="O2858" s="4">
        <f t="shared" si="44"/>
        <v>0</v>
      </c>
    </row>
    <row r="2859" spans="1:15">
      <c r="A2859" s="1" t="s">
        <v>2899</v>
      </c>
      <c r="B2859" s="2">
        <v>44864</v>
      </c>
      <c r="C2859" s="13" t="str">
        <f>TEXT(bbdd_Social_Media_Trends[[#This Row],[Post_Date]],"aaaa-mm")</f>
        <v>2022-10</v>
      </c>
      <c r="D2859" s="1" t="s">
        <v>27</v>
      </c>
      <c r="E2859" s="1" t="s">
        <v>59</v>
      </c>
      <c r="F2859" s="1" t="s">
        <v>14</v>
      </c>
      <c r="G2859" s="1" t="s">
        <v>15</v>
      </c>
      <c r="H2859">
        <v>1936713</v>
      </c>
      <c r="I2859">
        <v>220029</v>
      </c>
      <c r="J2859">
        <v>88576</v>
      </c>
      <c r="K2859">
        <v>32486</v>
      </c>
      <c r="L2859">
        <f>bbdd_Social_Media_Trends[[#This Row],[Likes]]+bbdd_Social_Media_Trends[[#This Row],[Shares]]+bbdd_Social_Media_Trends[[#This Row],[Comments]]</f>
        <v>341091</v>
      </c>
      <c r="M2859">
        <f>bbdd_Social_Media_Trends[[#This Row],[Interactions]]/bbdd_Social_Media_Trends[[#This Row],[Views]]</f>
        <v>0.17611850594280101</v>
      </c>
      <c r="N2859" s="1" t="s">
        <v>29</v>
      </c>
      <c r="O2859" s="4">
        <f t="shared" si="44"/>
        <v>0</v>
      </c>
    </row>
    <row r="2860" spans="1:15">
      <c r="A2860" s="1" t="s">
        <v>2900</v>
      </c>
      <c r="B2860" s="2">
        <v>44620</v>
      </c>
      <c r="C2860" s="13" t="str">
        <f>TEXT(bbdd_Social_Media_Trends[[#This Row],[Post_Date]],"aaaa-mm")</f>
        <v>2022-02</v>
      </c>
      <c r="D2860" s="1" t="s">
        <v>27</v>
      </c>
      <c r="E2860" s="1" t="s">
        <v>35</v>
      </c>
      <c r="F2860" s="1" t="s">
        <v>32</v>
      </c>
      <c r="G2860" s="1" t="s">
        <v>25</v>
      </c>
      <c r="H2860">
        <v>1178485</v>
      </c>
      <c r="I2860">
        <v>168174</v>
      </c>
      <c r="J2860">
        <v>81549</v>
      </c>
      <c r="K2860">
        <v>41849</v>
      </c>
      <c r="L2860">
        <f>bbdd_Social_Media_Trends[[#This Row],[Likes]]+bbdd_Social_Media_Trends[[#This Row],[Shares]]+bbdd_Social_Media_Trends[[#This Row],[Comments]]</f>
        <v>291572</v>
      </c>
      <c r="M2860">
        <f>bbdd_Social_Media_Trends[[#This Row],[Interactions]]/bbdd_Social_Media_Trends[[#This Row],[Views]]</f>
        <v>0.24741256783073182</v>
      </c>
      <c r="N2860" s="1" t="s">
        <v>29</v>
      </c>
      <c r="O2860" s="4">
        <f t="shared" si="44"/>
        <v>0</v>
      </c>
    </row>
    <row r="2861" spans="1:15">
      <c r="A2861" s="1" t="s">
        <v>2901</v>
      </c>
      <c r="B2861" s="2">
        <v>45038</v>
      </c>
      <c r="C2861" s="13" t="str">
        <f>TEXT(bbdd_Social_Media_Trends[[#This Row],[Post_Date]],"aaaa-mm")</f>
        <v>2023-04</v>
      </c>
      <c r="D2861" s="1" t="s">
        <v>24</v>
      </c>
      <c r="E2861" s="1" t="s">
        <v>13</v>
      </c>
      <c r="F2861" s="1" t="s">
        <v>41</v>
      </c>
      <c r="G2861" s="1" t="s">
        <v>15</v>
      </c>
      <c r="H2861">
        <v>1738252</v>
      </c>
      <c r="I2861">
        <v>172464</v>
      </c>
      <c r="J2861">
        <v>4136</v>
      </c>
      <c r="K2861">
        <v>47211</v>
      </c>
      <c r="L2861">
        <f>bbdd_Social_Media_Trends[[#This Row],[Likes]]+bbdd_Social_Media_Trends[[#This Row],[Shares]]+bbdd_Social_Media_Trends[[#This Row],[Comments]]</f>
        <v>223811</v>
      </c>
      <c r="M2861">
        <f>bbdd_Social_Media_Trends[[#This Row],[Interactions]]/bbdd_Social_Media_Trends[[#This Row],[Views]]</f>
        <v>0.12875635983735384</v>
      </c>
      <c r="N2861" s="1" t="s">
        <v>22</v>
      </c>
      <c r="O2861" s="4">
        <f t="shared" si="44"/>
        <v>0</v>
      </c>
    </row>
    <row r="2862" spans="1:15">
      <c r="A2862" s="1" t="s">
        <v>2902</v>
      </c>
      <c r="B2862" s="2">
        <v>45187</v>
      </c>
      <c r="C2862" s="13" t="str">
        <f>TEXT(bbdd_Social_Media_Trends[[#This Row],[Post_Date]],"aaaa-mm")</f>
        <v>2023-09</v>
      </c>
      <c r="D2862" s="1" t="s">
        <v>12</v>
      </c>
      <c r="E2862" s="1" t="s">
        <v>13</v>
      </c>
      <c r="F2862" s="1" t="s">
        <v>41</v>
      </c>
      <c r="G2862" s="1" t="s">
        <v>15</v>
      </c>
      <c r="H2862">
        <v>1948873</v>
      </c>
      <c r="I2862">
        <v>480313</v>
      </c>
      <c r="J2862">
        <v>50464</v>
      </c>
      <c r="K2862">
        <v>32966</v>
      </c>
      <c r="L2862">
        <f>bbdd_Social_Media_Trends[[#This Row],[Likes]]+bbdd_Social_Media_Trends[[#This Row],[Shares]]+bbdd_Social_Media_Trends[[#This Row],[Comments]]</f>
        <v>563743</v>
      </c>
      <c r="M2862">
        <f>bbdd_Social_Media_Trends[[#This Row],[Interactions]]/bbdd_Social_Media_Trends[[#This Row],[Views]]</f>
        <v>0.28926615536261213</v>
      </c>
      <c r="N2862" s="1" t="s">
        <v>22</v>
      </c>
      <c r="O2862" s="4">
        <f t="shared" si="44"/>
        <v>0</v>
      </c>
    </row>
    <row r="2863" spans="1:15">
      <c r="A2863" s="1" t="s">
        <v>2903</v>
      </c>
      <c r="B2863" s="2">
        <v>44686</v>
      </c>
      <c r="C2863" s="13" t="str">
        <f>TEXT(bbdd_Social_Media_Trends[[#This Row],[Post_Date]],"aaaa-mm")</f>
        <v>2022-05</v>
      </c>
      <c r="D2863" s="1" t="s">
        <v>18</v>
      </c>
      <c r="E2863" s="1" t="s">
        <v>19</v>
      </c>
      <c r="F2863" s="1" t="s">
        <v>20</v>
      </c>
      <c r="G2863" s="1" t="s">
        <v>37</v>
      </c>
      <c r="H2863">
        <v>4440766</v>
      </c>
      <c r="I2863">
        <v>432244</v>
      </c>
      <c r="J2863">
        <v>61567</v>
      </c>
      <c r="K2863">
        <v>31213</v>
      </c>
      <c r="L2863">
        <f>bbdd_Social_Media_Trends[[#This Row],[Likes]]+bbdd_Social_Media_Trends[[#This Row],[Shares]]+bbdd_Social_Media_Trends[[#This Row],[Comments]]</f>
        <v>525024</v>
      </c>
      <c r="M2863">
        <f>bbdd_Social_Media_Trends[[#This Row],[Interactions]]/bbdd_Social_Media_Trends[[#This Row],[Views]]</f>
        <v>0.11822825161244704</v>
      </c>
      <c r="N2863" s="1" t="s">
        <v>29</v>
      </c>
      <c r="O2863" s="4">
        <f t="shared" si="44"/>
        <v>0</v>
      </c>
    </row>
    <row r="2864" spans="1:15">
      <c r="A2864" s="1" t="s">
        <v>2904</v>
      </c>
      <c r="B2864" s="2">
        <v>44628</v>
      </c>
      <c r="C2864" s="13" t="str">
        <f>TEXT(bbdd_Social_Media_Trends[[#This Row],[Post_Date]],"aaaa-mm")</f>
        <v>2022-03</v>
      </c>
      <c r="D2864" s="1" t="s">
        <v>27</v>
      </c>
      <c r="E2864" s="1" t="s">
        <v>59</v>
      </c>
      <c r="F2864" s="1" t="s">
        <v>47</v>
      </c>
      <c r="G2864" s="1" t="s">
        <v>44</v>
      </c>
      <c r="H2864">
        <v>1259577</v>
      </c>
      <c r="I2864">
        <v>417867</v>
      </c>
      <c r="J2864">
        <v>13002</v>
      </c>
      <c r="K2864">
        <v>27756</v>
      </c>
      <c r="L2864">
        <f>bbdd_Social_Media_Trends[[#This Row],[Likes]]+bbdd_Social_Media_Trends[[#This Row],[Shares]]+bbdd_Social_Media_Trends[[#This Row],[Comments]]</f>
        <v>458625</v>
      </c>
      <c r="M2864">
        <f>bbdd_Social_Media_Trends[[#This Row],[Interactions]]/bbdd_Social_Media_Trends[[#This Row],[Views]]</f>
        <v>0.36411033227821721</v>
      </c>
      <c r="N2864" s="1" t="s">
        <v>22</v>
      </c>
      <c r="O2864" s="4">
        <f t="shared" si="44"/>
        <v>0</v>
      </c>
    </row>
    <row r="2865" spans="1:15">
      <c r="A2865" s="1" t="s">
        <v>2905</v>
      </c>
      <c r="B2865" s="2">
        <v>44680</v>
      </c>
      <c r="C2865" s="13" t="str">
        <f>TEXT(bbdd_Social_Media_Trends[[#This Row],[Post_Date]],"aaaa-mm")</f>
        <v>2022-04</v>
      </c>
      <c r="D2865" s="1" t="s">
        <v>12</v>
      </c>
      <c r="E2865" s="1" t="s">
        <v>31</v>
      </c>
      <c r="F2865" s="1" t="s">
        <v>36</v>
      </c>
      <c r="G2865" s="1" t="s">
        <v>28</v>
      </c>
      <c r="H2865">
        <v>4385439</v>
      </c>
      <c r="I2865">
        <v>312854</v>
      </c>
      <c r="J2865">
        <v>58495</v>
      </c>
      <c r="K2865">
        <v>30380</v>
      </c>
      <c r="L2865">
        <f>bbdd_Social_Media_Trends[[#This Row],[Likes]]+bbdd_Social_Media_Trends[[#This Row],[Shares]]+bbdd_Social_Media_Trends[[#This Row],[Comments]]</f>
        <v>401729</v>
      </c>
      <c r="M2865">
        <f>bbdd_Social_Media_Trends[[#This Row],[Interactions]]/bbdd_Social_Media_Trends[[#This Row],[Views]]</f>
        <v>9.1605196195865449E-2</v>
      </c>
      <c r="N2865" s="1" t="s">
        <v>22</v>
      </c>
      <c r="O2865" s="4">
        <f t="shared" si="44"/>
        <v>0</v>
      </c>
    </row>
    <row r="2866" spans="1:15">
      <c r="A2866" s="1" t="s">
        <v>2906</v>
      </c>
      <c r="B2866" s="2">
        <v>45259</v>
      </c>
      <c r="C2866" s="13" t="str">
        <f>TEXT(bbdd_Social_Media_Trends[[#This Row],[Post_Date]],"aaaa-mm")</f>
        <v>2023-11</v>
      </c>
      <c r="D2866" s="1" t="s">
        <v>18</v>
      </c>
      <c r="E2866" s="1" t="s">
        <v>49</v>
      </c>
      <c r="F2866" s="1" t="s">
        <v>47</v>
      </c>
      <c r="G2866" s="1" t="s">
        <v>28</v>
      </c>
      <c r="H2866">
        <v>1831119</v>
      </c>
      <c r="I2866">
        <v>491782</v>
      </c>
      <c r="J2866">
        <v>86681</v>
      </c>
      <c r="K2866">
        <v>48075</v>
      </c>
      <c r="L2866">
        <f>bbdd_Social_Media_Trends[[#This Row],[Likes]]+bbdd_Social_Media_Trends[[#This Row],[Shares]]+bbdd_Social_Media_Trends[[#This Row],[Comments]]</f>
        <v>626538</v>
      </c>
      <c r="M2866">
        <f>bbdd_Social_Media_Trends[[#This Row],[Interactions]]/bbdd_Social_Media_Trends[[#This Row],[Views]]</f>
        <v>0.34216126860133067</v>
      </c>
      <c r="N2866" s="1" t="s">
        <v>16</v>
      </c>
      <c r="O2866" s="4">
        <f t="shared" si="44"/>
        <v>0</v>
      </c>
    </row>
    <row r="2867" spans="1:15">
      <c r="A2867" s="1" t="s">
        <v>2907</v>
      </c>
      <c r="B2867" s="2">
        <v>45125</v>
      </c>
      <c r="C2867" s="13" t="str">
        <f>TEXT(bbdd_Social_Media_Trends[[#This Row],[Post_Date]],"aaaa-mm")</f>
        <v>2023-07</v>
      </c>
      <c r="D2867" s="1" t="s">
        <v>27</v>
      </c>
      <c r="E2867" s="1" t="s">
        <v>46</v>
      </c>
      <c r="F2867" s="1" t="s">
        <v>41</v>
      </c>
      <c r="G2867" s="1" t="s">
        <v>37</v>
      </c>
      <c r="H2867">
        <v>3899621</v>
      </c>
      <c r="I2867">
        <v>283580</v>
      </c>
      <c r="J2867">
        <v>75787</v>
      </c>
      <c r="K2867">
        <v>8200</v>
      </c>
      <c r="L2867">
        <f>bbdd_Social_Media_Trends[[#This Row],[Likes]]+bbdd_Social_Media_Trends[[#This Row],[Shares]]+bbdd_Social_Media_Trends[[#This Row],[Comments]]</f>
        <v>367567</v>
      </c>
      <c r="M2867">
        <f>bbdd_Social_Media_Trends[[#This Row],[Interactions]]/bbdd_Social_Media_Trends[[#This Row],[Views]]</f>
        <v>9.4257108575423104E-2</v>
      </c>
      <c r="N2867" s="1" t="s">
        <v>29</v>
      </c>
      <c r="O2867" s="4">
        <f t="shared" si="44"/>
        <v>0</v>
      </c>
    </row>
    <row r="2868" spans="1:15">
      <c r="A2868" s="1" t="s">
        <v>2908</v>
      </c>
      <c r="B2868" s="2">
        <v>44998</v>
      </c>
      <c r="C2868" s="13" t="str">
        <f>TEXT(bbdd_Social_Media_Trends[[#This Row],[Post_Date]],"aaaa-mm")</f>
        <v>2023-03</v>
      </c>
      <c r="D2868" s="1" t="s">
        <v>24</v>
      </c>
      <c r="E2868" s="1" t="s">
        <v>49</v>
      </c>
      <c r="F2868" s="1" t="s">
        <v>14</v>
      </c>
      <c r="G2868" s="1" t="s">
        <v>15</v>
      </c>
      <c r="H2868">
        <v>4426493</v>
      </c>
      <c r="I2868">
        <v>32332</v>
      </c>
      <c r="J2868">
        <v>47970</v>
      </c>
      <c r="K2868">
        <v>18676</v>
      </c>
      <c r="L2868">
        <f>bbdd_Social_Media_Trends[[#This Row],[Likes]]+bbdd_Social_Media_Trends[[#This Row],[Shares]]+bbdd_Social_Media_Trends[[#This Row],[Comments]]</f>
        <v>98978</v>
      </c>
      <c r="M2868">
        <f>bbdd_Social_Media_Trends[[#This Row],[Interactions]]/bbdd_Social_Media_Trends[[#This Row],[Views]]</f>
        <v>2.2360365192038031E-2</v>
      </c>
      <c r="N2868" s="1" t="s">
        <v>16</v>
      </c>
      <c r="O2868" s="4">
        <f t="shared" si="44"/>
        <v>0</v>
      </c>
    </row>
    <row r="2869" spans="1:15">
      <c r="A2869" s="1" t="s">
        <v>2909</v>
      </c>
      <c r="B2869" s="2">
        <v>44798</v>
      </c>
      <c r="C2869" s="13" t="str">
        <f>TEXT(bbdd_Social_Media_Trends[[#This Row],[Post_Date]],"aaaa-mm")</f>
        <v>2022-08</v>
      </c>
      <c r="D2869" s="1" t="s">
        <v>27</v>
      </c>
      <c r="E2869" s="1" t="s">
        <v>49</v>
      </c>
      <c r="F2869" s="1" t="s">
        <v>14</v>
      </c>
      <c r="G2869" s="1" t="s">
        <v>25</v>
      </c>
      <c r="H2869">
        <v>2854666</v>
      </c>
      <c r="I2869">
        <v>173661</v>
      </c>
      <c r="J2869">
        <v>87934</v>
      </c>
      <c r="K2869">
        <v>21327</v>
      </c>
      <c r="L2869">
        <f>bbdd_Social_Media_Trends[[#This Row],[Likes]]+bbdd_Social_Media_Trends[[#This Row],[Shares]]+bbdd_Social_Media_Trends[[#This Row],[Comments]]</f>
        <v>282922</v>
      </c>
      <c r="M2869">
        <f>bbdd_Social_Media_Trends[[#This Row],[Interactions]]/bbdd_Social_Media_Trends[[#This Row],[Views]]</f>
        <v>9.9108617260302956E-2</v>
      </c>
      <c r="N2869" s="1" t="s">
        <v>22</v>
      </c>
      <c r="O2869" s="4">
        <f t="shared" si="44"/>
        <v>0</v>
      </c>
    </row>
    <row r="2870" spans="1:15">
      <c r="A2870" s="1" t="s">
        <v>2910</v>
      </c>
      <c r="B2870" s="2">
        <v>45033</v>
      </c>
      <c r="C2870" s="13" t="str">
        <f>TEXT(bbdd_Social_Media_Trends[[#This Row],[Post_Date]],"aaaa-mm")</f>
        <v>2023-04</v>
      </c>
      <c r="D2870" s="1" t="s">
        <v>18</v>
      </c>
      <c r="E2870" s="1" t="s">
        <v>19</v>
      </c>
      <c r="F2870" s="1" t="s">
        <v>36</v>
      </c>
      <c r="G2870" s="1" t="s">
        <v>60</v>
      </c>
      <c r="H2870">
        <v>2425779</v>
      </c>
      <c r="I2870">
        <v>288690</v>
      </c>
      <c r="J2870">
        <v>80963</v>
      </c>
      <c r="K2870">
        <v>22285</v>
      </c>
      <c r="L2870">
        <f>bbdd_Social_Media_Trends[[#This Row],[Likes]]+bbdd_Social_Media_Trends[[#This Row],[Shares]]+bbdd_Social_Media_Trends[[#This Row],[Comments]]</f>
        <v>391938</v>
      </c>
      <c r="M2870">
        <f>bbdd_Social_Media_Trends[[#This Row],[Interactions]]/bbdd_Social_Media_Trends[[#This Row],[Views]]</f>
        <v>0.16157201459819712</v>
      </c>
      <c r="N2870" s="1" t="s">
        <v>29</v>
      </c>
      <c r="O2870" s="4">
        <f t="shared" si="44"/>
        <v>0</v>
      </c>
    </row>
    <row r="2871" spans="1:15">
      <c r="A2871" s="1" t="s">
        <v>2911</v>
      </c>
      <c r="B2871" s="2">
        <v>45225</v>
      </c>
      <c r="C2871" s="13" t="str">
        <f>TEXT(bbdd_Social_Media_Trends[[#This Row],[Post_Date]],"aaaa-mm")</f>
        <v>2023-10</v>
      </c>
      <c r="D2871" s="1" t="s">
        <v>24</v>
      </c>
      <c r="E2871" s="1" t="s">
        <v>52</v>
      </c>
      <c r="F2871" s="1" t="s">
        <v>47</v>
      </c>
      <c r="G2871" s="1" t="s">
        <v>50</v>
      </c>
      <c r="H2871">
        <v>1630820</v>
      </c>
      <c r="I2871">
        <v>161765</v>
      </c>
      <c r="J2871">
        <v>88321</v>
      </c>
      <c r="K2871">
        <v>21591</v>
      </c>
      <c r="L2871">
        <f>bbdd_Social_Media_Trends[[#This Row],[Likes]]+bbdd_Social_Media_Trends[[#This Row],[Shares]]+bbdd_Social_Media_Trends[[#This Row],[Comments]]</f>
        <v>271677</v>
      </c>
      <c r="M2871">
        <f>bbdd_Social_Media_Trends[[#This Row],[Interactions]]/bbdd_Social_Media_Trends[[#This Row],[Views]]</f>
        <v>0.16658920052488932</v>
      </c>
      <c r="N2871" s="1" t="s">
        <v>16</v>
      </c>
      <c r="O2871" s="4">
        <f t="shared" si="44"/>
        <v>0</v>
      </c>
    </row>
    <row r="2872" spans="1:15">
      <c r="A2872" s="1" t="s">
        <v>2912</v>
      </c>
      <c r="B2872" s="2">
        <v>44797</v>
      </c>
      <c r="C2872" s="13" t="str">
        <f>TEXT(bbdd_Social_Media_Trends[[#This Row],[Post_Date]],"aaaa-mm")</f>
        <v>2022-08</v>
      </c>
      <c r="D2872" s="1" t="s">
        <v>24</v>
      </c>
      <c r="E2872" s="1" t="s">
        <v>35</v>
      </c>
      <c r="F2872" s="1" t="s">
        <v>36</v>
      </c>
      <c r="G2872" s="1" t="s">
        <v>60</v>
      </c>
      <c r="H2872">
        <v>930160</v>
      </c>
      <c r="I2872">
        <v>202154</v>
      </c>
      <c r="J2872">
        <v>89158</v>
      </c>
      <c r="K2872">
        <v>36847</v>
      </c>
      <c r="L2872">
        <f>bbdd_Social_Media_Trends[[#This Row],[Likes]]+bbdd_Social_Media_Trends[[#This Row],[Shares]]+bbdd_Social_Media_Trends[[#This Row],[Comments]]</f>
        <v>328159</v>
      </c>
      <c r="M2872">
        <f>bbdd_Social_Media_Trends[[#This Row],[Interactions]]/bbdd_Social_Media_Trends[[#This Row],[Views]]</f>
        <v>0.35279844327857574</v>
      </c>
      <c r="N2872" s="1" t="s">
        <v>16</v>
      </c>
      <c r="O2872" s="4">
        <f t="shared" si="44"/>
        <v>0</v>
      </c>
    </row>
    <row r="2873" spans="1:15">
      <c r="A2873" s="1" t="s">
        <v>2913</v>
      </c>
      <c r="B2873" s="2">
        <v>45283</v>
      </c>
      <c r="C2873" s="13" t="str">
        <f>TEXT(bbdd_Social_Media_Trends[[#This Row],[Post_Date]],"aaaa-mm")</f>
        <v>2023-12</v>
      </c>
      <c r="D2873" s="1" t="s">
        <v>24</v>
      </c>
      <c r="E2873" s="1" t="s">
        <v>49</v>
      </c>
      <c r="F2873" s="1" t="s">
        <v>41</v>
      </c>
      <c r="G2873" s="1" t="s">
        <v>37</v>
      </c>
      <c r="H2873">
        <v>2075933</v>
      </c>
      <c r="I2873">
        <v>83816</v>
      </c>
      <c r="J2873">
        <v>4897</v>
      </c>
      <c r="K2873">
        <v>15213</v>
      </c>
      <c r="L2873">
        <f>bbdd_Social_Media_Trends[[#This Row],[Likes]]+bbdd_Social_Media_Trends[[#This Row],[Shares]]+bbdd_Social_Media_Trends[[#This Row],[Comments]]</f>
        <v>103926</v>
      </c>
      <c r="M2873">
        <f>bbdd_Social_Media_Trends[[#This Row],[Interactions]]/bbdd_Social_Media_Trends[[#This Row],[Views]]</f>
        <v>5.006230933271931E-2</v>
      </c>
      <c r="N2873" s="1" t="s">
        <v>29</v>
      </c>
      <c r="O2873" s="4">
        <f t="shared" si="44"/>
        <v>0</v>
      </c>
    </row>
    <row r="2874" spans="1:15">
      <c r="A2874" s="1" t="s">
        <v>2914</v>
      </c>
      <c r="B2874" s="2">
        <v>44567</v>
      </c>
      <c r="C2874" s="13" t="str">
        <f>TEXT(bbdd_Social_Media_Trends[[#This Row],[Post_Date]],"aaaa-mm")</f>
        <v>2022-01</v>
      </c>
      <c r="D2874" s="1" t="s">
        <v>12</v>
      </c>
      <c r="E2874" s="1" t="s">
        <v>19</v>
      </c>
      <c r="F2874" s="1" t="s">
        <v>36</v>
      </c>
      <c r="G2874" s="1" t="s">
        <v>21</v>
      </c>
      <c r="H2874">
        <v>1871957</v>
      </c>
      <c r="I2874">
        <v>1256</v>
      </c>
      <c r="J2874">
        <v>81191</v>
      </c>
      <c r="K2874">
        <v>20129</v>
      </c>
      <c r="L2874">
        <f>bbdd_Social_Media_Trends[[#This Row],[Likes]]+bbdd_Social_Media_Trends[[#This Row],[Shares]]+bbdd_Social_Media_Trends[[#This Row],[Comments]]</f>
        <v>102576</v>
      </c>
      <c r="M2874">
        <f>bbdd_Social_Media_Trends[[#This Row],[Interactions]]/bbdd_Social_Media_Trends[[#This Row],[Views]]</f>
        <v>5.4796130466672047E-2</v>
      </c>
      <c r="N2874" s="1" t="s">
        <v>22</v>
      </c>
      <c r="O2874" s="4">
        <f t="shared" si="44"/>
        <v>0</v>
      </c>
    </row>
    <row r="2875" spans="1:15">
      <c r="A2875" s="1" t="s">
        <v>2915</v>
      </c>
      <c r="B2875" s="2">
        <v>44905</v>
      </c>
      <c r="C2875" s="13" t="str">
        <f>TEXT(bbdd_Social_Media_Trends[[#This Row],[Post_Date]],"aaaa-mm")</f>
        <v>2022-12</v>
      </c>
      <c r="D2875" s="1" t="s">
        <v>24</v>
      </c>
      <c r="E2875" s="1" t="s">
        <v>31</v>
      </c>
      <c r="F2875" s="1" t="s">
        <v>32</v>
      </c>
      <c r="G2875" s="1" t="s">
        <v>60</v>
      </c>
      <c r="H2875">
        <v>486370</v>
      </c>
      <c r="I2875">
        <v>493571</v>
      </c>
      <c r="J2875">
        <v>78894</v>
      </c>
      <c r="K2875">
        <v>34860</v>
      </c>
      <c r="L2875">
        <f>bbdd_Social_Media_Trends[[#This Row],[Likes]]+bbdd_Social_Media_Trends[[#This Row],[Shares]]+bbdd_Social_Media_Trends[[#This Row],[Comments]]</f>
        <v>607325</v>
      </c>
      <c r="M2875">
        <f>bbdd_Social_Media_Trends[[#This Row],[Interactions]]/bbdd_Social_Media_Trends[[#This Row],[Views]]</f>
        <v>1.2486892694861937</v>
      </c>
      <c r="N2875" s="1" t="s">
        <v>29</v>
      </c>
      <c r="O2875" s="4">
        <f t="shared" si="44"/>
        <v>0</v>
      </c>
    </row>
    <row r="2876" spans="1:15">
      <c r="A2876" s="1" t="s">
        <v>2916</v>
      </c>
      <c r="B2876" s="2">
        <v>45142</v>
      </c>
      <c r="C2876" s="13" t="str">
        <f>TEXT(bbdd_Social_Media_Trends[[#This Row],[Post_Date]],"aaaa-mm")</f>
        <v>2023-08</v>
      </c>
      <c r="D2876" s="1" t="s">
        <v>18</v>
      </c>
      <c r="E2876" s="1" t="s">
        <v>13</v>
      </c>
      <c r="F2876" s="1" t="s">
        <v>41</v>
      </c>
      <c r="G2876" s="1" t="s">
        <v>50</v>
      </c>
      <c r="H2876">
        <v>701100</v>
      </c>
      <c r="I2876">
        <v>318884</v>
      </c>
      <c r="J2876">
        <v>45392</v>
      </c>
      <c r="K2876">
        <v>11881</v>
      </c>
      <c r="L2876">
        <f>bbdd_Social_Media_Trends[[#This Row],[Likes]]+bbdd_Social_Media_Trends[[#This Row],[Shares]]+bbdd_Social_Media_Trends[[#This Row],[Comments]]</f>
        <v>376157</v>
      </c>
      <c r="M2876">
        <f>bbdd_Social_Media_Trends[[#This Row],[Interactions]]/bbdd_Social_Media_Trends[[#This Row],[Views]]</f>
        <v>0.53652403366138923</v>
      </c>
      <c r="N2876" s="1" t="s">
        <v>22</v>
      </c>
      <c r="O2876" s="4">
        <f t="shared" si="44"/>
        <v>0</v>
      </c>
    </row>
    <row r="2877" spans="1:15">
      <c r="A2877" s="1" t="s">
        <v>2917</v>
      </c>
      <c r="B2877" s="2">
        <v>44841</v>
      </c>
      <c r="C2877" s="13" t="str">
        <f>TEXT(bbdd_Social_Media_Trends[[#This Row],[Post_Date]],"aaaa-mm")</f>
        <v>2022-10</v>
      </c>
      <c r="D2877" s="1" t="s">
        <v>18</v>
      </c>
      <c r="E2877" s="1" t="s">
        <v>57</v>
      </c>
      <c r="F2877" s="1" t="s">
        <v>32</v>
      </c>
      <c r="G2877" s="1" t="s">
        <v>50</v>
      </c>
      <c r="H2877">
        <v>4367832</v>
      </c>
      <c r="I2877">
        <v>28067</v>
      </c>
      <c r="J2877">
        <v>57644</v>
      </c>
      <c r="K2877">
        <v>1618</v>
      </c>
      <c r="L2877">
        <f>bbdd_Social_Media_Trends[[#This Row],[Likes]]+bbdd_Social_Media_Trends[[#This Row],[Shares]]+bbdd_Social_Media_Trends[[#This Row],[Comments]]</f>
        <v>87329</v>
      </c>
      <c r="M2877">
        <f>bbdd_Social_Media_Trends[[#This Row],[Interactions]]/bbdd_Social_Media_Trends[[#This Row],[Views]]</f>
        <v>1.9993671917784384E-2</v>
      </c>
      <c r="N2877" s="1" t="s">
        <v>16</v>
      </c>
      <c r="O2877" s="4">
        <f t="shared" si="44"/>
        <v>0</v>
      </c>
    </row>
    <row r="2878" spans="1:15">
      <c r="A2878" s="1" t="s">
        <v>2918</v>
      </c>
      <c r="B2878" s="2">
        <v>44932</v>
      </c>
      <c r="C2878" s="13" t="str">
        <f>TEXT(bbdd_Social_Media_Trends[[#This Row],[Post_Date]],"aaaa-mm")</f>
        <v>2023-01</v>
      </c>
      <c r="D2878" s="1" t="s">
        <v>18</v>
      </c>
      <c r="E2878" s="1" t="s">
        <v>35</v>
      </c>
      <c r="F2878" s="1" t="s">
        <v>47</v>
      </c>
      <c r="G2878" s="1" t="s">
        <v>44</v>
      </c>
      <c r="H2878">
        <v>3972959</v>
      </c>
      <c r="I2878">
        <v>32049</v>
      </c>
      <c r="J2878">
        <v>94677</v>
      </c>
      <c r="K2878">
        <v>6195</v>
      </c>
      <c r="L2878">
        <f>bbdd_Social_Media_Trends[[#This Row],[Likes]]+bbdd_Social_Media_Trends[[#This Row],[Shares]]+bbdd_Social_Media_Trends[[#This Row],[Comments]]</f>
        <v>132921</v>
      </c>
      <c r="M2878">
        <f>bbdd_Social_Media_Trends[[#This Row],[Interactions]]/bbdd_Social_Media_Trends[[#This Row],[Views]]</f>
        <v>3.345642378891904E-2</v>
      </c>
      <c r="N2878" s="1" t="s">
        <v>22</v>
      </c>
      <c r="O2878" s="4">
        <f t="shared" si="44"/>
        <v>0</v>
      </c>
    </row>
    <row r="2879" spans="1:15">
      <c r="A2879" s="1" t="s">
        <v>2919</v>
      </c>
      <c r="B2879" s="2">
        <v>44694</v>
      </c>
      <c r="C2879" s="13" t="str">
        <f>TEXT(bbdd_Social_Media_Trends[[#This Row],[Post_Date]],"aaaa-mm")</f>
        <v>2022-05</v>
      </c>
      <c r="D2879" s="1" t="s">
        <v>18</v>
      </c>
      <c r="E2879" s="1" t="s">
        <v>35</v>
      </c>
      <c r="F2879" s="1" t="s">
        <v>32</v>
      </c>
      <c r="G2879" s="1" t="s">
        <v>50</v>
      </c>
      <c r="H2879">
        <v>4599775</v>
      </c>
      <c r="I2879">
        <v>330663</v>
      </c>
      <c r="J2879">
        <v>79218</v>
      </c>
      <c r="K2879">
        <v>13710</v>
      </c>
      <c r="L2879">
        <f>bbdd_Social_Media_Trends[[#This Row],[Likes]]+bbdd_Social_Media_Trends[[#This Row],[Shares]]+bbdd_Social_Media_Trends[[#This Row],[Comments]]</f>
        <v>423591</v>
      </c>
      <c r="M2879">
        <f>bbdd_Social_Media_Trends[[#This Row],[Interactions]]/bbdd_Social_Media_Trends[[#This Row],[Views]]</f>
        <v>9.2089504377931536E-2</v>
      </c>
      <c r="N2879" s="1" t="s">
        <v>22</v>
      </c>
      <c r="O2879" s="4">
        <f t="shared" si="44"/>
        <v>0</v>
      </c>
    </row>
    <row r="2880" spans="1:15">
      <c r="A2880" s="1" t="s">
        <v>2920</v>
      </c>
      <c r="B2880" s="2">
        <v>45140</v>
      </c>
      <c r="C2880" s="13" t="str">
        <f>TEXT(bbdd_Social_Media_Trends[[#This Row],[Post_Date]],"aaaa-mm")</f>
        <v>2023-08</v>
      </c>
      <c r="D2880" s="1" t="s">
        <v>27</v>
      </c>
      <c r="E2880" s="1" t="s">
        <v>46</v>
      </c>
      <c r="F2880" s="1" t="s">
        <v>47</v>
      </c>
      <c r="G2880" s="1" t="s">
        <v>21</v>
      </c>
      <c r="H2880">
        <v>2467372</v>
      </c>
      <c r="I2880">
        <v>384542</v>
      </c>
      <c r="J2880">
        <v>77706</v>
      </c>
      <c r="K2880">
        <v>4834</v>
      </c>
      <c r="L2880">
        <f>bbdd_Social_Media_Trends[[#This Row],[Likes]]+bbdd_Social_Media_Trends[[#This Row],[Shares]]+bbdd_Social_Media_Trends[[#This Row],[Comments]]</f>
        <v>467082</v>
      </c>
      <c r="M2880">
        <f>bbdd_Social_Media_Trends[[#This Row],[Interactions]]/bbdd_Social_Media_Trends[[#This Row],[Views]]</f>
        <v>0.18930343701719887</v>
      </c>
      <c r="N2880" s="1" t="s">
        <v>22</v>
      </c>
      <c r="O2880" s="4">
        <f t="shared" si="44"/>
        <v>0</v>
      </c>
    </row>
    <row r="2881" spans="1:15">
      <c r="A2881" s="1" t="s">
        <v>2921</v>
      </c>
      <c r="B2881" s="2">
        <v>45124</v>
      </c>
      <c r="C2881" s="13" t="str">
        <f>TEXT(bbdd_Social_Media_Trends[[#This Row],[Post_Date]],"aaaa-mm")</f>
        <v>2023-07</v>
      </c>
      <c r="D2881" s="1" t="s">
        <v>24</v>
      </c>
      <c r="E2881" s="1" t="s">
        <v>39</v>
      </c>
      <c r="F2881" s="1" t="s">
        <v>32</v>
      </c>
      <c r="G2881" s="1" t="s">
        <v>25</v>
      </c>
      <c r="H2881">
        <v>819788</v>
      </c>
      <c r="I2881">
        <v>22786</v>
      </c>
      <c r="J2881">
        <v>16574</v>
      </c>
      <c r="K2881">
        <v>2214</v>
      </c>
      <c r="L2881">
        <f>bbdd_Social_Media_Trends[[#This Row],[Likes]]+bbdd_Social_Media_Trends[[#This Row],[Shares]]+bbdd_Social_Media_Trends[[#This Row],[Comments]]</f>
        <v>41574</v>
      </c>
      <c r="M2881">
        <f>bbdd_Social_Media_Trends[[#This Row],[Interactions]]/bbdd_Social_Media_Trends[[#This Row],[Views]]</f>
        <v>5.0713111194601534E-2</v>
      </c>
      <c r="N2881" s="1" t="s">
        <v>22</v>
      </c>
      <c r="O2881" s="4">
        <f t="shared" si="44"/>
        <v>0</v>
      </c>
    </row>
    <row r="2882" spans="1:15">
      <c r="A2882" s="1" t="s">
        <v>2922</v>
      </c>
      <c r="B2882" s="2">
        <v>44922</v>
      </c>
      <c r="C2882" s="13" t="str">
        <f>TEXT(bbdd_Social_Media_Trends[[#This Row],[Post_Date]],"aaaa-mm")</f>
        <v>2022-12</v>
      </c>
      <c r="D2882" s="1" t="s">
        <v>27</v>
      </c>
      <c r="E2882" s="1" t="s">
        <v>35</v>
      </c>
      <c r="F2882" s="1" t="s">
        <v>20</v>
      </c>
      <c r="G2882" s="1" t="s">
        <v>25</v>
      </c>
      <c r="H2882">
        <v>4515293</v>
      </c>
      <c r="I2882">
        <v>346046</v>
      </c>
      <c r="J2882">
        <v>73947</v>
      </c>
      <c r="K2882">
        <v>36662</v>
      </c>
      <c r="L2882">
        <f>bbdd_Social_Media_Trends[[#This Row],[Likes]]+bbdd_Social_Media_Trends[[#This Row],[Shares]]+bbdd_Social_Media_Trends[[#This Row],[Comments]]</f>
        <v>456655</v>
      </c>
      <c r="M2882">
        <f>bbdd_Social_Media_Trends[[#This Row],[Interactions]]/bbdd_Social_Media_Trends[[#This Row],[Views]]</f>
        <v>0.10113518657593205</v>
      </c>
      <c r="N2882" s="1" t="s">
        <v>29</v>
      </c>
      <c r="O2882" s="4">
        <f t="shared" ref="O2882:O2945" si="45">IF(ISERROR(VLOOKUP(A2882,A2883:A7880,1,FALSE)),0, 1)</f>
        <v>0</v>
      </c>
    </row>
    <row r="2883" spans="1:15">
      <c r="A2883" s="1" t="s">
        <v>2923</v>
      </c>
      <c r="B2883" s="2">
        <v>45095</v>
      </c>
      <c r="C2883" s="13" t="str">
        <f>TEXT(bbdd_Social_Media_Trends[[#This Row],[Post_Date]],"aaaa-mm")</f>
        <v>2023-06</v>
      </c>
      <c r="D2883" s="1" t="s">
        <v>27</v>
      </c>
      <c r="E2883" s="1" t="s">
        <v>19</v>
      </c>
      <c r="F2883" s="1" t="s">
        <v>41</v>
      </c>
      <c r="G2883" s="1" t="s">
        <v>60</v>
      </c>
      <c r="H2883">
        <v>4548049</v>
      </c>
      <c r="I2883">
        <v>300048</v>
      </c>
      <c r="J2883">
        <v>92372</v>
      </c>
      <c r="K2883">
        <v>25500</v>
      </c>
      <c r="L2883">
        <f>bbdd_Social_Media_Trends[[#This Row],[Likes]]+bbdd_Social_Media_Trends[[#This Row],[Shares]]+bbdd_Social_Media_Trends[[#This Row],[Comments]]</f>
        <v>417920</v>
      </c>
      <c r="M2883">
        <f>bbdd_Social_Media_Trends[[#This Row],[Interactions]]/bbdd_Social_Media_Trends[[#This Row],[Views]]</f>
        <v>9.1889951053737554E-2</v>
      </c>
      <c r="N2883" s="1" t="s">
        <v>16</v>
      </c>
      <c r="O2883" s="4">
        <f t="shared" si="45"/>
        <v>0</v>
      </c>
    </row>
    <row r="2884" spans="1:15">
      <c r="A2884" s="1" t="s">
        <v>2924</v>
      </c>
      <c r="B2884" s="2">
        <v>45192</v>
      </c>
      <c r="C2884" s="13" t="str">
        <f>TEXT(bbdd_Social_Media_Trends[[#This Row],[Post_Date]],"aaaa-mm")</f>
        <v>2023-09</v>
      </c>
      <c r="D2884" s="1" t="s">
        <v>12</v>
      </c>
      <c r="E2884" s="1" t="s">
        <v>31</v>
      </c>
      <c r="F2884" s="1" t="s">
        <v>47</v>
      </c>
      <c r="G2884" s="1" t="s">
        <v>37</v>
      </c>
      <c r="H2884">
        <v>3450680</v>
      </c>
      <c r="I2884">
        <v>369198</v>
      </c>
      <c r="J2884">
        <v>10798</v>
      </c>
      <c r="K2884">
        <v>15263</v>
      </c>
      <c r="L2884">
        <f>bbdd_Social_Media_Trends[[#This Row],[Likes]]+bbdd_Social_Media_Trends[[#This Row],[Shares]]+bbdd_Social_Media_Trends[[#This Row],[Comments]]</f>
        <v>395259</v>
      </c>
      <c r="M2884">
        <f>bbdd_Social_Media_Trends[[#This Row],[Interactions]]/bbdd_Social_Media_Trends[[#This Row],[Views]]</f>
        <v>0.1145452490523607</v>
      </c>
      <c r="N2884" s="1" t="s">
        <v>22</v>
      </c>
      <c r="O2884" s="4">
        <f t="shared" si="45"/>
        <v>0</v>
      </c>
    </row>
    <row r="2885" spans="1:15">
      <c r="A2885" s="1" t="s">
        <v>2925</v>
      </c>
      <c r="B2885" s="2">
        <v>45214</v>
      </c>
      <c r="C2885" s="13" t="str">
        <f>TEXT(bbdd_Social_Media_Trends[[#This Row],[Post_Date]],"aaaa-mm")</f>
        <v>2023-10</v>
      </c>
      <c r="D2885" s="1" t="s">
        <v>12</v>
      </c>
      <c r="E2885" s="1" t="s">
        <v>46</v>
      </c>
      <c r="F2885" s="1" t="s">
        <v>47</v>
      </c>
      <c r="G2885" s="1" t="s">
        <v>15</v>
      </c>
      <c r="H2885">
        <v>2737221</v>
      </c>
      <c r="I2885">
        <v>436890</v>
      </c>
      <c r="J2885">
        <v>74251</v>
      </c>
      <c r="K2885">
        <v>15461</v>
      </c>
      <c r="L2885">
        <f>bbdd_Social_Media_Trends[[#This Row],[Likes]]+bbdd_Social_Media_Trends[[#This Row],[Shares]]+bbdd_Social_Media_Trends[[#This Row],[Comments]]</f>
        <v>526602</v>
      </c>
      <c r="M2885">
        <f>bbdd_Social_Media_Trends[[#This Row],[Interactions]]/bbdd_Social_Media_Trends[[#This Row],[Views]]</f>
        <v>0.19238563491950411</v>
      </c>
      <c r="N2885" s="1" t="s">
        <v>29</v>
      </c>
      <c r="O2885" s="4">
        <f t="shared" si="45"/>
        <v>0</v>
      </c>
    </row>
    <row r="2886" spans="1:15">
      <c r="A2886" s="1" t="s">
        <v>2926</v>
      </c>
      <c r="B2886" s="2">
        <v>45054</v>
      </c>
      <c r="C2886" s="13" t="str">
        <f>TEXT(bbdd_Social_Media_Trends[[#This Row],[Post_Date]],"aaaa-mm")</f>
        <v>2023-05</v>
      </c>
      <c r="D2886" s="1" t="s">
        <v>24</v>
      </c>
      <c r="E2886" s="1" t="s">
        <v>35</v>
      </c>
      <c r="F2886" s="1" t="s">
        <v>32</v>
      </c>
      <c r="G2886" s="1" t="s">
        <v>28</v>
      </c>
      <c r="H2886">
        <v>840340</v>
      </c>
      <c r="I2886">
        <v>454952</v>
      </c>
      <c r="J2886">
        <v>65380</v>
      </c>
      <c r="K2886">
        <v>23404</v>
      </c>
      <c r="L2886">
        <f>bbdd_Social_Media_Trends[[#This Row],[Likes]]+bbdd_Social_Media_Trends[[#This Row],[Shares]]+bbdd_Social_Media_Trends[[#This Row],[Comments]]</f>
        <v>543736</v>
      </c>
      <c r="M2886">
        <f>bbdd_Social_Media_Trends[[#This Row],[Interactions]]/bbdd_Social_Media_Trends[[#This Row],[Views]]</f>
        <v>0.64704286360282748</v>
      </c>
      <c r="N2886" s="1" t="s">
        <v>16</v>
      </c>
      <c r="O2886" s="4">
        <f t="shared" si="45"/>
        <v>0</v>
      </c>
    </row>
    <row r="2887" spans="1:15">
      <c r="A2887" s="1" t="s">
        <v>2927</v>
      </c>
      <c r="B2887" s="2">
        <v>44746</v>
      </c>
      <c r="C2887" s="13" t="str">
        <f>TEXT(bbdd_Social_Media_Trends[[#This Row],[Post_Date]],"aaaa-mm")</f>
        <v>2022-07</v>
      </c>
      <c r="D2887" s="1" t="s">
        <v>27</v>
      </c>
      <c r="E2887" s="1" t="s">
        <v>19</v>
      </c>
      <c r="F2887" s="1" t="s">
        <v>41</v>
      </c>
      <c r="G2887" s="1" t="s">
        <v>44</v>
      </c>
      <c r="H2887">
        <v>3510131</v>
      </c>
      <c r="I2887">
        <v>3548</v>
      </c>
      <c r="J2887">
        <v>81158</v>
      </c>
      <c r="K2887">
        <v>28556</v>
      </c>
      <c r="L2887">
        <f>bbdd_Social_Media_Trends[[#This Row],[Likes]]+bbdd_Social_Media_Trends[[#This Row],[Shares]]+bbdd_Social_Media_Trends[[#This Row],[Comments]]</f>
        <v>113262</v>
      </c>
      <c r="M2887">
        <f>bbdd_Social_Media_Trends[[#This Row],[Interactions]]/bbdd_Social_Media_Trends[[#This Row],[Views]]</f>
        <v>3.2267171795012782E-2</v>
      </c>
      <c r="N2887" s="1" t="s">
        <v>16</v>
      </c>
      <c r="O2887" s="4">
        <f t="shared" si="45"/>
        <v>0</v>
      </c>
    </row>
    <row r="2888" spans="1:15">
      <c r="A2888" s="1" t="s">
        <v>2928</v>
      </c>
      <c r="B2888" s="2">
        <v>44613</v>
      </c>
      <c r="C2888" s="13" t="str">
        <f>TEXT(bbdd_Social_Media_Trends[[#This Row],[Post_Date]],"aaaa-mm")</f>
        <v>2022-02</v>
      </c>
      <c r="D2888" s="1" t="s">
        <v>18</v>
      </c>
      <c r="E2888" s="1" t="s">
        <v>39</v>
      </c>
      <c r="F2888" s="1" t="s">
        <v>41</v>
      </c>
      <c r="G2888" s="1" t="s">
        <v>21</v>
      </c>
      <c r="H2888">
        <v>1531926</v>
      </c>
      <c r="I2888">
        <v>391683</v>
      </c>
      <c r="J2888">
        <v>51624</v>
      </c>
      <c r="K2888">
        <v>29359</v>
      </c>
      <c r="L2888">
        <f>bbdd_Social_Media_Trends[[#This Row],[Likes]]+bbdd_Social_Media_Trends[[#This Row],[Shares]]+bbdd_Social_Media_Trends[[#This Row],[Comments]]</f>
        <v>472666</v>
      </c>
      <c r="M2888">
        <f>bbdd_Social_Media_Trends[[#This Row],[Interactions]]/bbdd_Social_Media_Trends[[#This Row],[Views]]</f>
        <v>0.30854362416983588</v>
      </c>
      <c r="N2888" s="1" t="s">
        <v>22</v>
      </c>
      <c r="O2888" s="4">
        <f t="shared" si="45"/>
        <v>0</v>
      </c>
    </row>
    <row r="2889" spans="1:15">
      <c r="A2889" s="1" t="s">
        <v>2929</v>
      </c>
      <c r="B2889" s="2">
        <v>45151</v>
      </c>
      <c r="C2889" s="13" t="str">
        <f>TEXT(bbdd_Social_Media_Trends[[#This Row],[Post_Date]],"aaaa-mm")</f>
        <v>2023-08</v>
      </c>
      <c r="D2889" s="1" t="s">
        <v>27</v>
      </c>
      <c r="E2889" s="1" t="s">
        <v>35</v>
      </c>
      <c r="F2889" s="1" t="s">
        <v>36</v>
      </c>
      <c r="G2889" s="1" t="s">
        <v>28</v>
      </c>
      <c r="H2889">
        <v>125076</v>
      </c>
      <c r="I2889">
        <v>301148</v>
      </c>
      <c r="J2889">
        <v>86551</v>
      </c>
      <c r="K2889">
        <v>48639</v>
      </c>
      <c r="L2889">
        <f>bbdd_Social_Media_Trends[[#This Row],[Likes]]+bbdd_Social_Media_Trends[[#This Row],[Shares]]+bbdd_Social_Media_Trends[[#This Row],[Comments]]</f>
        <v>436338</v>
      </c>
      <c r="M2889">
        <f>bbdd_Social_Media_Trends[[#This Row],[Interactions]]/bbdd_Social_Media_Trends[[#This Row],[Views]]</f>
        <v>3.4885829415715244</v>
      </c>
      <c r="N2889" s="1" t="s">
        <v>29</v>
      </c>
      <c r="O2889" s="4">
        <f t="shared" si="45"/>
        <v>0</v>
      </c>
    </row>
    <row r="2890" spans="1:15">
      <c r="A2890" s="1" t="s">
        <v>2930</v>
      </c>
      <c r="B2890" s="2">
        <v>45042</v>
      </c>
      <c r="C2890" s="13" t="str">
        <f>TEXT(bbdd_Social_Media_Trends[[#This Row],[Post_Date]],"aaaa-mm")</f>
        <v>2023-04</v>
      </c>
      <c r="D2890" s="1" t="s">
        <v>27</v>
      </c>
      <c r="E2890" s="1" t="s">
        <v>19</v>
      </c>
      <c r="F2890" s="1" t="s">
        <v>47</v>
      </c>
      <c r="G2890" s="1" t="s">
        <v>50</v>
      </c>
      <c r="H2890">
        <v>598274</v>
      </c>
      <c r="I2890">
        <v>76122</v>
      </c>
      <c r="J2890">
        <v>62694</v>
      </c>
      <c r="K2890">
        <v>4891</v>
      </c>
      <c r="L2890">
        <f>bbdd_Social_Media_Trends[[#This Row],[Likes]]+bbdd_Social_Media_Trends[[#This Row],[Shares]]+bbdd_Social_Media_Trends[[#This Row],[Comments]]</f>
        <v>143707</v>
      </c>
      <c r="M2890">
        <f>bbdd_Social_Media_Trends[[#This Row],[Interactions]]/bbdd_Social_Media_Trends[[#This Row],[Views]]</f>
        <v>0.24020264962207952</v>
      </c>
      <c r="N2890" s="1" t="s">
        <v>16</v>
      </c>
      <c r="O2890" s="4">
        <f t="shared" si="45"/>
        <v>0</v>
      </c>
    </row>
    <row r="2891" spans="1:15">
      <c r="A2891" s="1" t="s">
        <v>2931</v>
      </c>
      <c r="B2891" s="2">
        <v>44939</v>
      </c>
      <c r="C2891" s="13" t="str">
        <f>TEXT(bbdd_Social_Media_Trends[[#This Row],[Post_Date]],"aaaa-mm")</f>
        <v>2023-01</v>
      </c>
      <c r="D2891" s="1" t="s">
        <v>24</v>
      </c>
      <c r="E2891" s="1" t="s">
        <v>19</v>
      </c>
      <c r="F2891" s="1" t="s">
        <v>47</v>
      </c>
      <c r="G2891" s="1" t="s">
        <v>21</v>
      </c>
      <c r="H2891">
        <v>464125</v>
      </c>
      <c r="I2891">
        <v>483645</v>
      </c>
      <c r="J2891">
        <v>8641</v>
      </c>
      <c r="K2891">
        <v>4652</v>
      </c>
      <c r="L2891">
        <f>bbdd_Social_Media_Trends[[#This Row],[Likes]]+bbdd_Social_Media_Trends[[#This Row],[Shares]]+bbdd_Social_Media_Trends[[#This Row],[Comments]]</f>
        <v>496938</v>
      </c>
      <c r="M2891">
        <f>bbdd_Social_Media_Trends[[#This Row],[Interactions]]/bbdd_Social_Media_Trends[[#This Row],[Views]]</f>
        <v>1.0706986264476164</v>
      </c>
      <c r="N2891" s="1" t="s">
        <v>22</v>
      </c>
      <c r="O2891" s="4">
        <f t="shared" si="45"/>
        <v>0</v>
      </c>
    </row>
    <row r="2892" spans="1:15">
      <c r="A2892" s="1" t="s">
        <v>2932</v>
      </c>
      <c r="B2892" s="2">
        <v>45280</v>
      </c>
      <c r="C2892" s="13" t="str">
        <f>TEXT(bbdd_Social_Media_Trends[[#This Row],[Post_Date]],"aaaa-mm")</f>
        <v>2023-12</v>
      </c>
      <c r="D2892" s="1" t="s">
        <v>18</v>
      </c>
      <c r="E2892" s="1" t="s">
        <v>13</v>
      </c>
      <c r="F2892" s="1" t="s">
        <v>20</v>
      </c>
      <c r="G2892" s="1" t="s">
        <v>44</v>
      </c>
      <c r="H2892">
        <v>821533</v>
      </c>
      <c r="I2892">
        <v>342870</v>
      </c>
      <c r="J2892">
        <v>79554</v>
      </c>
      <c r="K2892">
        <v>16318</v>
      </c>
      <c r="L2892">
        <f>bbdd_Social_Media_Trends[[#This Row],[Likes]]+bbdd_Social_Media_Trends[[#This Row],[Shares]]+bbdd_Social_Media_Trends[[#This Row],[Comments]]</f>
        <v>438742</v>
      </c>
      <c r="M2892">
        <f>bbdd_Social_Media_Trends[[#This Row],[Interactions]]/bbdd_Social_Media_Trends[[#This Row],[Views]]</f>
        <v>0.53405280128734933</v>
      </c>
      <c r="N2892" s="1" t="s">
        <v>29</v>
      </c>
      <c r="O2892" s="4">
        <f t="shared" si="45"/>
        <v>0</v>
      </c>
    </row>
    <row r="2893" spans="1:15">
      <c r="A2893" s="1" t="s">
        <v>2933</v>
      </c>
      <c r="B2893" s="2">
        <v>44894</v>
      </c>
      <c r="C2893" s="13" t="str">
        <f>TEXT(bbdd_Social_Media_Trends[[#This Row],[Post_Date]],"aaaa-mm")</f>
        <v>2022-11</v>
      </c>
      <c r="D2893" s="1" t="s">
        <v>27</v>
      </c>
      <c r="E2893" s="1" t="s">
        <v>52</v>
      </c>
      <c r="F2893" s="1" t="s">
        <v>32</v>
      </c>
      <c r="G2893" s="1" t="s">
        <v>28</v>
      </c>
      <c r="H2893">
        <v>2519050</v>
      </c>
      <c r="I2893">
        <v>180932</v>
      </c>
      <c r="J2893">
        <v>12968</v>
      </c>
      <c r="K2893">
        <v>12148</v>
      </c>
      <c r="L2893">
        <f>bbdd_Social_Media_Trends[[#This Row],[Likes]]+bbdd_Social_Media_Trends[[#This Row],[Shares]]+bbdd_Social_Media_Trends[[#This Row],[Comments]]</f>
        <v>206048</v>
      </c>
      <c r="M2893">
        <f>bbdd_Social_Media_Trends[[#This Row],[Interactions]]/bbdd_Social_Media_Trends[[#This Row],[Views]]</f>
        <v>8.1795915126734287E-2</v>
      </c>
      <c r="N2893" s="1" t="s">
        <v>29</v>
      </c>
      <c r="O2893" s="4">
        <f t="shared" si="45"/>
        <v>0</v>
      </c>
    </row>
    <row r="2894" spans="1:15">
      <c r="A2894" s="1" t="s">
        <v>2934</v>
      </c>
      <c r="B2894" s="2">
        <v>44739</v>
      </c>
      <c r="C2894" s="13" t="str">
        <f>TEXT(bbdd_Social_Media_Trends[[#This Row],[Post_Date]],"aaaa-mm")</f>
        <v>2022-06</v>
      </c>
      <c r="D2894" s="1" t="s">
        <v>27</v>
      </c>
      <c r="E2894" s="1" t="s">
        <v>52</v>
      </c>
      <c r="F2894" s="1" t="s">
        <v>20</v>
      </c>
      <c r="G2894" s="1" t="s">
        <v>60</v>
      </c>
      <c r="H2894">
        <v>3726359</v>
      </c>
      <c r="I2894">
        <v>101243</v>
      </c>
      <c r="J2894">
        <v>10095</v>
      </c>
      <c r="K2894">
        <v>43058</v>
      </c>
      <c r="L2894">
        <f>bbdd_Social_Media_Trends[[#This Row],[Likes]]+bbdd_Social_Media_Trends[[#This Row],[Shares]]+bbdd_Social_Media_Trends[[#This Row],[Comments]]</f>
        <v>154396</v>
      </c>
      <c r="M2894">
        <f>bbdd_Social_Media_Trends[[#This Row],[Interactions]]/bbdd_Social_Media_Trends[[#This Row],[Views]]</f>
        <v>4.1433474337818764E-2</v>
      </c>
      <c r="N2894" s="1" t="s">
        <v>16</v>
      </c>
      <c r="O2894" s="4">
        <f t="shared" si="45"/>
        <v>0</v>
      </c>
    </row>
    <row r="2895" spans="1:15">
      <c r="A2895" s="1" t="s">
        <v>2935</v>
      </c>
      <c r="B2895" s="2">
        <v>44945</v>
      </c>
      <c r="C2895" s="13" t="str">
        <f>TEXT(bbdd_Social_Media_Trends[[#This Row],[Post_Date]],"aaaa-mm")</f>
        <v>2023-01</v>
      </c>
      <c r="D2895" s="1" t="s">
        <v>18</v>
      </c>
      <c r="E2895" s="1" t="s">
        <v>52</v>
      </c>
      <c r="F2895" s="1" t="s">
        <v>36</v>
      </c>
      <c r="G2895" s="1" t="s">
        <v>25</v>
      </c>
      <c r="H2895">
        <v>3616113</v>
      </c>
      <c r="I2895">
        <v>50849</v>
      </c>
      <c r="J2895">
        <v>51541</v>
      </c>
      <c r="K2895">
        <v>5257</v>
      </c>
      <c r="L2895">
        <f>bbdd_Social_Media_Trends[[#This Row],[Likes]]+bbdd_Social_Media_Trends[[#This Row],[Shares]]+bbdd_Social_Media_Trends[[#This Row],[Comments]]</f>
        <v>107647</v>
      </c>
      <c r="M2895">
        <f>bbdd_Social_Media_Trends[[#This Row],[Interactions]]/bbdd_Social_Media_Trends[[#This Row],[Views]]</f>
        <v>2.9768704683730846E-2</v>
      </c>
      <c r="N2895" s="1" t="s">
        <v>22</v>
      </c>
      <c r="O2895" s="4">
        <f t="shared" si="45"/>
        <v>0</v>
      </c>
    </row>
    <row r="2896" spans="1:15">
      <c r="A2896" s="1" t="s">
        <v>2936</v>
      </c>
      <c r="B2896" s="2">
        <v>44916</v>
      </c>
      <c r="C2896" s="13" t="str">
        <f>TEXT(bbdd_Social_Media_Trends[[#This Row],[Post_Date]],"aaaa-mm")</f>
        <v>2022-12</v>
      </c>
      <c r="D2896" s="1" t="s">
        <v>24</v>
      </c>
      <c r="E2896" s="1" t="s">
        <v>52</v>
      </c>
      <c r="F2896" s="1" t="s">
        <v>36</v>
      </c>
      <c r="G2896" s="1" t="s">
        <v>50</v>
      </c>
      <c r="H2896">
        <v>1826580</v>
      </c>
      <c r="I2896">
        <v>272598</v>
      </c>
      <c r="J2896">
        <v>66186</v>
      </c>
      <c r="K2896">
        <v>46956</v>
      </c>
      <c r="L2896">
        <f>bbdd_Social_Media_Trends[[#This Row],[Likes]]+bbdd_Social_Media_Trends[[#This Row],[Shares]]+bbdd_Social_Media_Trends[[#This Row],[Comments]]</f>
        <v>385740</v>
      </c>
      <c r="M2896">
        <f>bbdd_Social_Media_Trends[[#This Row],[Interactions]]/bbdd_Social_Media_Trends[[#This Row],[Views]]</f>
        <v>0.21118155240942088</v>
      </c>
      <c r="N2896" s="1" t="s">
        <v>29</v>
      </c>
      <c r="O2896" s="4">
        <f t="shared" si="45"/>
        <v>0</v>
      </c>
    </row>
    <row r="2897" spans="1:15">
      <c r="A2897" s="1" t="s">
        <v>2937</v>
      </c>
      <c r="B2897" s="2">
        <v>44815</v>
      </c>
      <c r="C2897" s="13" t="str">
        <f>TEXT(bbdd_Social_Media_Trends[[#This Row],[Post_Date]],"aaaa-mm")</f>
        <v>2022-09</v>
      </c>
      <c r="D2897" s="1" t="s">
        <v>18</v>
      </c>
      <c r="E2897" s="1" t="s">
        <v>49</v>
      </c>
      <c r="F2897" s="1" t="s">
        <v>41</v>
      </c>
      <c r="G2897" s="1" t="s">
        <v>60</v>
      </c>
      <c r="H2897">
        <v>670827</v>
      </c>
      <c r="I2897">
        <v>419802</v>
      </c>
      <c r="J2897">
        <v>52712</v>
      </c>
      <c r="K2897">
        <v>9940</v>
      </c>
      <c r="L2897">
        <f>bbdd_Social_Media_Trends[[#This Row],[Likes]]+bbdd_Social_Media_Trends[[#This Row],[Shares]]+bbdd_Social_Media_Trends[[#This Row],[Comments]]</f>
        <v>482454</v>
      </c>
      <c r="M2897">
        <f>bbdd_Social_Media_Trends[[#This Row],[Interactions]]/bbdd_Social_Media_Trends[[#This Row],[Views]]</f>
        <v>0.71919287685200506</v>
      </c>
      <c r="N2897" s="1" t="s">
        <v>29</v>
      </c>
      <c r="O2897" s="4">
        <f t="shared" si="45"/>
        <v>0</v>
      </c>
    </row>
    <row r="2898" spans="1:15">
      <c r="A2898" s="1" t="s">
        <v>2938</v>
      </c>
      <c r="B2898" s="2">
        <v>44887</v>
      </c>
      <c r="C2898" s="13" t="str">
        <f>TEXT(bbdd_Social_Media_Trends[[#This Row],[Post_Date]],"aaaa-mm")</f>
        <v>2022-11</v>
      </c>
      <c r="D2898" s="1" t="s">
        <v>12</v>
      </c>
      <c r="E2898" s="1" t="s">
        <v>39</v>
      </c>
      <c r="F2898" s="1" t="s">
        <v>20</v>
      </c>
      <c r="G2898" s="1" t="s">
        <v>44</v>
      </c>
      <c r="H2898">
        <v>4925713</v>
      </c>
      <c r="I2898">
        <v>126438</v>
      </c>
      <c r="J2898">
        <v>93149</v>
      </c>
      <c r="K2898">
        <v>26192</v>
      </c>
      <c r="L2898">
        <f>bbdd_Social_Media_Trends[[#This Row],[Likes]]+bbdd_Social_Media_Trends[[#This Row],[Shares]]+bbdd_Social_Media_Trends[[#This Row],[Comments]]</f>
        <v>245779</v>
      </c>
      <c r="M2898">
        <f>bbdd_Social_Media_Trends[[#This Row],[Interactions]]/bbdd_Social_Media_Trends[[#This Row],[Views]]</f>
        <v>4.9897141794497571E-2</v>
      </c>
      <c r="N2898" s="1" t="s">
        <v>22</v>
      </c>
      <c r="O2898" s="4">
        <f t="shared" si="45"/>
        <v>0</v>
      </c>
    </row>
    <row r="2899" spans="1:15">
      <c r="A2899" s="1" t="s">
        <v>2939</v>
      </c>
      <c r="B2899" s="2">
        <v>45054</v>
      </c>
      <c r="C2899" s="13" t="str">
        <f>TEXT(bbdd_Social_Media_Trends[[#This Row],[Post_Date]],"aaaa-mm")</f>
        <v>2023-05</v>
      </c>
      <c r="D2899" s="1" t="s">
        <v>18</v>
      </c>
      <c r="E2899" s="1" t="s">
        <v>57</v>
      </c>
      <c r="F2899" s="1" t="s">
        <v>41</v>
      </c>
      <c r="G2899" s="1" t="s">
        <v>50</v>
      </c>
      <c r="H2899">
        <v>4926887</v>
      </c>
      <c r="I2899">
        <v>377993</v>
      </c>
      <c r="J2899">
        <v>44337</v>
      </c>
      <c r="K2899">
        <v>34514</v>
      </c>
      <c r="L2899">
        <f>bbdd_Social_Media_Trends[[#This Row],[Likes]]+bbdd_Social_Media_Trends[[#This Row],[Shares]]+bbdd_Social_Media_Trends[[#This Row],[Comments]]</f>
        <v>456844</v>
      </c>
      <c r="M2899">
        <f>bbdd_Social_Media_Trends[[#This Row],[Interactions]]/bbdd_Social_Media_Trends[[#This Row],[Views]]</f>
        <v>9.2724675845011262E-2</v>
      </c>
      <c r="N2899" s="1" t="s">
        <v>22</v>
      </c>
      <c r="O2899" s="4">
        <f t="shared" si="45"/>
        <v>0</v>
      </c>
    </row>
    <row r="2900" spans="1:15">
      <c r="A2900" s="1" t="s">
        <v>2940</v>
      </c>
      <c r="B2900" s="2">
        <v>44933</v>
      </c>
      <c r="C2900" s="13" t="str">
        <f>TEXT(bbdd_Social_Media_Trends[[#This Row],[Post_Date]],"aaaa-mm")</f>
        <v>2023-01</v>
      </c>
      <c r="D2900" s="1" t="s">
        <v>18</v>
      </c>
      <c r="E2900" s="1" t="s">
        <v>35</v>
      </c>
      <c r="F2900" s="1" t="s">
        <v>14</v>
      </c>
      <c r="G2900" s="1" t="s">
        <v>60</v>
      </c>
      <c r="H2900">
        <v>2176834</v>
      </c>
      <c r="I2900">
        <v>489451</v>
      </c>
      <c r="J2900">
        <v>95563</v>
      </c>
      <c r="K2900">
        <v>19558</v>
      </c>
      <c r="L2900">
        <f>bbdd_Social_Media_Trends[[#This Row],[Likes]]+bbdd_Social_Media_Trends[[#This Row],[Shares]]+bbdd_Social_Media_Trends[[#This Row],[Comments]]</f>
        <v>604572</v>
      </c>
      <c r="M2900">
        <f>bbdd_Social_Media_Trends[[#This Row],[Interactions]]/bbdd_Social_Media_Trends[[#This Row],[Views]]</f>
        <v>0.27772995092873409</v>
      </c>
      <c r="N2900" s="1" t="s">
        <v>16</v>
      </c>
      <c r="O2900" s="4">
        <f t="shared" si="45"/>
        <v>0</v>
      </c>
    </row>
    <row r="2901" spans="1:15">
      <c r="A2901" s="1" t="s">
        <v>2941</v>
      </c>
      <c r="B2901" s="2">
        <v>44697</v>
      </c>
      <c r="C2901" s="13" t="str">
        <f>TEXT(bbdd_Social_Media_Trends[[#This Row],[Post_Date]],"aaaa-mm")</f>
        <v>2022-05</v>
      </c>
      <c r="D2901" s="1" t="s">
        <v>24</v>
      </c>
      <c r="E2901" s="1" t="s">
        <v>46</v>
      </c>
      <c r="F2901" s="1" t="s">
        <v>32</v>
      </c>
      <c r="G2901" s="1" t="s">
        <v>50</v>
      </c>
      <c r="H2901">
        <v>149357</v>
      </c>
      <c r="I2901">
        <v>282149</v>
      </c>
      <c r="J2901">
        <v>87637</v>
      </c>
      <c r="K2901">
        <v>35480</v>
      </c>
      <c r="L2901">
        <f>bbdd_Social_Media_Trends[[#This Row],[Likes]]+bbdd_Social_Media_Trends[[#This Row],[Shares]]+bbdd_Social_Media_Trends[[#This Row],[Comments]]</f>
        <v>405266</v>
      </c>
      <c r="M2901">
        <f>bbdd_Social_Media_Trends[[#This Row],[Interactions]]/bbdd_Social_Media_Trends[[#This Row],[Views]]</f>
        <v>2.7134047952221856</v>
      </c>
      <c r="N2901" s="1" t="s">
        <v>22</v>
      </c>
      <c r="O2901" s="4">
        <f t="shared" si="45"/>
        <v>0</v>
      </c>
    </row>
    <row r="2902" spans="1:15">
      <c r="A2902" s="1" t="s">
        <v>2942</v>
      </c>
      <c r="B2902" s="2">
        <v>44794</v>
      </c>
      <c r="C2902" s="13" t="str">
        <f>TEXT(bbdd_Social_Media_Trends[[#This Row],[Post_Date]],"aaaa-mm")</f>
        <v>2022-08</v>
      </c>
      <c r="D2902" s="1" t="s">
        <v>27</v>
      </c>
      <c r="E2902" s="1" t="s">
        <v>49</v>
      </c>
      <c r="F2902" s="1" t="s">
        <v>14</v>
      </c>
      <c r="G2902" s="1" t="s">
        <v>44</v>
      </c>
      <c r="H2902">
        <v>1494759</v>
      </c>
      <c r="I2902">
        <v>175825</v>
      </c>
      <c r="J2902">
        <v>6072</v>
      </c>
      <c r="K2902">
        <v>28977</v>
      </c>
      <c r="L2902">
        <f>bbdd_Social_Media_Trends[[#This Row],[Likes]]+bbdd_Social_Media_Trends[[#This Row],[Shares]]+bbdd_Social_Media_Trends[[#This Row],[Comments]]</f>
        <v>210874</v>
      </c>
      <c r="M2902">
        <f>bbdd_Social_Media_Trends[[#This Row],[Interactions]]/bbdd_Social_Media_Trends[[#This Row],[Views]]</f>
        <v>0.14107558475981746</v>
      </c>
      <c r="N2902" s="1" t="s">
        <v>16</v>
      </c>
      <c r="O2902" s="4">
        <f t="shared" si="45"/>
        <v>0</v>
      </c>
    </row>
    <row r="2903" spans="1:15">
      <c r="A2903" s="1" t="s">
        <v>2943</v>
      </c>
      <c r="B2903" s="2">
        <v>45053</v>
      </c>
      <c r="C2903" s="13" t="str">
        <f>TEXT(bbdd_Social_Media_Trends[[#This Row],[Post_Date]],"aaaa-mm")</f>
        <v>2023-05</v>
      </c>
      <c r="D2903" s="1" t="s">
        <v>12</v>
      </c>
      <c r="E2903" s="1" t="s">
        <v>35</v>
      </c>
      <c r="F2903" s="1" t="s">
        <v>36</v>
      </c>
      <c r="G2903" s="1" t="s">
        <v>50</v>
      </c>
      <c r="H2903">
        <v>1862650</v>
      </c>
      <c r="I2903">
        <v>430821</v>
      </c>
      <c r="J2903">
        <v>70873</v>
      </c>
      <c r="K2903">
        <v>12179</v>
      </c>
      <c r="L2903">
        <f>bbdd_Social_Media_Trends[[#This Row],[Likes]]+bbdd_Social_Media_Trends[[#This Row],[Shares]]+bbdd_Social_Media_Trends[[#This Row],[Comments]]</f>
        <v>513873</v>
      </c>
      <c r="M2903">
        <f>bbdd_Social_Media_Trends[[#This Row],[Interactions]]/bbdd_Social_Media_Trends[[#This Row],[Views]]</f>
        <v>0.27588274769817195</v>
      </c>
      <c r="N2903" s="1" t="s">
        <v>22</v>
      </c>
      <c r="O2903" s="4">
        <f t="shared" si="45"/>
        <v>0</v>
      </c>
    </row>
    <row r="2904" spans="1:15">
      <c r="A2904" s="1" t="s">
        <v>2944</v>
      </c>
      <c r="B2904" s="2">
        <v>44718</v>
      </c>
      <c r="C2904" s="13" t="str">
        <f>TEXT(bbdd_Social_Media_Trends[[#This Row],[Post_Date]],"aaaa-mm")</f>
        <v>2022-06</v>
      </c>
      <c r="D2904" s="1" t="s">
        <v>12</v>
      </c>
      <c r="E2904" s="1" t="s">
        <v>59</v>
      </c>
      <c r="F2904" s="1" t="s">
        <v>41</v>
      </c>
      <c r="G2904" s="1" t="s">
        <v>37</v>
      </c>
      <c r="H2904">
        <v>2661370</v>
      </c>
      <c r="I2904">
        <v>341057</v>
      </c>
      <c r="J2904">
        <v>24053</v>
      </c>
      <c r="K2904">
        <v>21815</v>
      </c>
      <c r="L2904">
        <f>bbdd_Social_Media_Trends[[#This Row],[Likes]]+bbdd_Social_Media_Trends[[#This Row],[Shares]]+bbdd_Social_Media_Trends[[#This Row],[Comments]]</f>
        <v>386925</v>
      </c>
      <c r="M2904">
        <f>bbdd_Social_Media_Trends[[#This Row],[Interactions]]/bbdd_Social_Media_Trends[[#This Row],[Views]]</f>
        <v>0.14538564724183409</v>
      </c>
      <c r="N2904" s="1" t="s">
        <v>22</v>
      </c>
      <c r="O2904" s="4">
        <f t="shared" si="45"/>
        <v>0</v>
      </c>
    </row>
    <row r="2905" spans="1:15">
      <c r="A2905" s="1" t="s">
        <v>2945</v>
      </c>
      <c r="B2905" s="2">
        <v>45215</v>
      </c>
      <c r="C2905" s="13" t="str">
        <f>TEXT(bbdd_Social_Media_Trends[[#This Row],[Post_Date]],"aaaa-mm")</f>
        <v>2023-10</v>
      </c>
      <c r="D2905" s="1" t="s">
        <v>18</v>
      </c>
      <c r="E2905" s="1" t="s">
        <v>59</v>
      </c>
      <c r="F2905" s="1" t="s">
        <v>36</v>
      </c>
      <c r="G2905" s="1" t="s">
        <v>44</v>
      </c>
      <c r="H2905">
        <v>3582719</v>
      </c>
      <c r="I2905">
        <v>222267</v>
      </c>
      <c r="J2905">
        <v>74127</v>
      </c>
      <c r="K2905">
        <v>44442</v>
      </c>
      <c r="L2905">
        <f>bbdd_Social_Media_Trends[[#This Row],[Likes]]+bbdd_Social_Media_Trends[[#This Row],[Shares]]+bbdd_Social_Media_Trends[[#This Row],[Comments]]</f>
        <v>340836</v>
      </c>
      <c r="M2905">
        <f>bbdd_Social_Media_Trends[[#This Row],[Interactions]]/bbdd_Social_Media_Trends[[#This Row],[Views]]</f>
        <v>9.5133333091431391E-2</v>
      </c>
      <c r="N2905" s="1" t="s">
        <v>16</v>
      </c>
      <c r="O2905" s="4">
        <f t="shared" si="45"/>
        <v>0</v>
      </c>
    </row>
    <row r="2906" spans="1:15">
      <c r="A2906" s="1" t="s">
        <v>2946</v>
      </c>
      <c r="B2906" s="2">
        <v>44615</v>
      </c>
      <c r="C2906" s="13" t="str">
        <f>TEXT(bbdd_Social_Media_Trends[[#This Row],[Post_Date]],"aaaa-mm")</f>
        <v>2022-02</v>
      </c>
      <c r="D2906" s="1" t="s">
        <v>12</v>
      </c>
      <c r="E2906" s="1" t="s">
        <v>13</v>
      </c>
      <c r="F2906" s="1" t="s">
        <v>41</v>
      </c>
      <c r="G2906" s="1" t="s">
        <v>28</v>
      </c>
      <c r="H2906">
        <v>750309</v>
      </c>
      <c r="I2906">
        <v>254612</v>
      </c>
      <c r="J2906">
        <v>13280</v>
      </c>
      <c r="K2906">
        <v>27574</v>
      </c>
      <c r="L2906">
        <f>bbdd_Social_Media_Trends[[#This Row],[Likes]]+bbdd_Social_Media_Trends[[#This Row],[Shares]]+bbdd_Social_Media_Trends[[#This Row],[Comments]]</f>
        <v>295466</v>
      </c>
      <c r="M2906">
        <f>bbdd_Social_Media_Trends[[#This Row],[Interactions]]/bbdd_Social_Media_Trends[[#This Row],[Views]]</f>
        <v>0.39379242418790122</v>
      </c>
      <c r="N2906" s="1" t="s">
        <v>22</v>
      </c>
      <c r="O2906" s="4">
        <f t="shared" si="45"/>
        <v>0</v>
      </c>
    </row>
    <row r="2907" spans="1:15">
      <c r="A2907" s="1" t="s">
        <v>2947</v>
      </c>
      <c r="B2907" s="2">
        <v>44588</v>
      </c>
      <c r="C2907" s="13" t="str">
        <f>TEXT(bbdd_Social_Media_Trends[[#This Row],[Post_Date]],"aaaa-mm")</f>
        <v>2022-01</v>
      </c>
      <c r="D2907" s="1" t="s">
        <v>24</v>
      </c>
      <c r="E2907" s="1" t="s">
        <v>57</v>
      </c>
      <c r="F2907" s="1" t="s">
        <v>47</v>
      </c>
      <c r="G2907" s="1" t="s">
        <v>25</v>
      </c>
      <c r="H2907">
        <v>1212616</v>
      </c>
      <c r="I2907">
        <v>284049</v>
      </c>
      <c r="J2907">
        <v>75797</v>
      </c>
      <c r="K2907">
        <v>20699</v>
      </c>
      <c r="L2907">
        <f>bbdd_Social_Media_Trends[[#This Row],[Likes]]+bbdd_Social_Media_Trends[[#This Row],[Shares]]+bbdd_Social_Media_Trends[[#This Row],[Comments]]</f>
        <v>380545</v>
      </c>
      <c r="M2907">
        <f>bbdd_Social_Media_Trends[[#This Row],[Interactions]]/bbdd_Social_Media_Trends[[#This Row],[Views]]</f>
        <v>0.31382152305428923</v>
      </c>
      <c r="N2907" s="1" t="s">
        <v>22</v>
      </c>
      <c r="O2907" s="4">
        <f t="shared" si="45"/>
        <v>0</v>
      </c>
    </row>
    <row r="2908" spans="1:15">
      <c r="A2908" s="1" t="s">
        <v>2948</v>
      </c>
      <c r="B2908" s="2">
        <v>44929</v>
      </c>
      <c r="C2908" s="13" t="str">
        <f>TEXT(bbdd_Social_Media_Trends[[#This Row],[Post_Date]],"aaaa-mm")</f>
        <v>2023-01</v>
      </c>
      <c r="D2908" s="1" t="s">
        <v>27</v>
      </c>
      <c r="E2908" s="1" t="s">
        <v>31</v>
      </c>
      <c r="F2908" s="1" t="s">
        <v>36</v>
      </c>
      <c r="G2908" s="1" t="s">
        <v>21</v>
      </c>
      <c r="H2908">
        <v>916759</v>
      </c>
      <c r="I2908">
        <v>253924</v>
      </c>
      <c r="J2908">
        <v>68925</v>
      </c>
      <c r="K2908">
        <v>30788</v>
      </c>
      <c r="L2908">
        <f>bbdd_Social_Media_Trends[[#This Row],[Likes]]+bbdd_Social_Media_Trends[[#This Row],[Shares]]+bbdd_Social_Media_Trends[[#This Row],[Comments]]</f>
        <v>353637</v>
      </c>
      <c r="M2908">
        <f>bbdd_Social_Media_Trends[[#This Row],[Interactions]]/bbdd_Social_Media_Trends[[#This Row],[Views]]</f>
        <v>0.38574696294227817</v>
      </c>
      <c r="N2908" s="1" t="s">
        <v>29</v>
      </c>
      <c r="O2908" s="4">
        <f t="shared" si="45"/>
        <v>0</v>
      </c>
    </row>
    <row r="2909" spans="1:15">
      <c r="A2909" s="1" t="s">
        <v>2949</v>
      </c>
      <c r="B2909" s="2">
        <v>45284</v>
      </c>
      <c r="C2909" s="13" t="str">
        <f>TEXT(bbdd_Social_Media_Trends[[#This Row],[Post_Date]],"aaaa-mm")</f>
        <v>2023-12</v>
      </c>
      <c r="D2909" s="1" t="s">
        <v>18</v>
      </c>
      <c r="E2909" s="1" t="s">
        <v>13</v>
      </c>
      <c r="F2909" s="1" t="s">
        <v>41</v>
      </c>
      <c r="G2909" s="1" t="s">
        <v>15</v>
      </c>
      <c r="H2909">
        <v>4498056</v>
      </c>
      <c r="I2909">
        <v>491674</v>
      </c>
      <c r="J2909">
        <v>95872</v>
      </c>
      <c r="K2909">
        <v>47593</v>
      </c>
      <c r="L2909">
        <f>bbdd_Social_Media_Trends[[#This Row],[Likes]]+bbdd_Social_Media_Trends[[#This Row],[Shares]]+bbdd_Social_Media_Trends[[#This Row],[Comments]]</f>
        <v>635139</v>
      </c>
      <c r="M2909">
        <f>bbdd_Social_Media_Trends[[#This Row],[Interactions]]/bbdd_Social_Media_Trends[[#This Row],[Views]]</f>
        <v>0.14120299969586861</v>
      </c>
      <c r="N2909" s="1" t="s">
        <v>16</v>
      </c>
      <c r="O2909" s="4">
        <f t="shared" si="45"/>
        <v>0</v>
      </c>
    </row>
    <row r="2910" spans="1:15">
      <c r="A2910" s="1" t="s">
        <v>2950</v>
      </c>
      <c r="B2910" s="2">
        <v>45000</v>
      </c>
      <c r="C2910" s="13" t="str">
        <f>TEXT(bbdd_Social_Media_Trends[[#This Row],[Post_Date]],"aaaa-mm")</f>
        <v>2023-03</v>
      </c>
      <c r="D2910" s="1" t="s">
        <v>27</v>
      </c>
      <c r="E2910" s="1" t="s">
        <v>49</v>
      </c>
      <c r="F2910" s="1" t="s">
        <v>47</v>
      </c>
      <c r="G2910" s="1" t="s">
        <v>28</v>
      </c>
      <c r="H2910">
        <v>3323833</v>
      </c>
      <c r="I2910">
        <v>435817</v>
      </c>
      <c r="J2910">
        <v>85531</v>
      </c>
      <c r="K2910">
        <v>10295</v>
      </c>
      <c r="L2910">
        <f>bbdd_Social_Media_Trends[[#This Row],[Likes]]+bbdd_Social_Media_Trends[[#This Row],[Shares]]+bbdd_Social_Media_Trends[[#This Row],[Comments]]</f>
        <v>531643</v>
      </c>
      <c r="M2910">
        <f>bbdd_Social_Media_Trends[[#This Row],[Interactions]]/bbdd_Social_Media_Trends[[#This Row],[Views]]</f>
        <v>0.15994876998934662</v>
      </c>
      <c r="N2910" s="1" t="s">
        <v>22</v>
      </c>
      <c r="O2910" s="4">
        <f t="shared" si="45"/>
        <v>0</v>
      </c>
    </row>
    <row r="2911" spans="1:15">
      <c r="A2911" s="1" t="s">
        <v>2951</v>
      </c>
      <c r="B2911" s="2">
        <v>44702</v>
      </c>
      <c r="C2911" s="13" t="str">
        <f>TEXT(bbdd_Social_Media_Trends[[#This Row],[Post_Date]],"aaaa-mm")</f>
        <v>2022-05</v>
      </c>
      <c r="D2911" s="1" t="s">
        <v>27</v>
      </c>
      <c r="E2911" s="1" t="s">
        <v>46</v>
      </c>
      <c r="F2911" s="1" t="s">
        <v>20</v>
      </c>
      <c r="G2911" s="1" t="s">
        <v>21</v>
      </c>
      <c r="H2911">
        <v>2828967</v>
      </c>
      <c r="I2911">
        <v>490999</v>
      </c>
      <c r="J2911">
        <v>94153</v>
      </c>
      <c r="K2911">
        <v>16839</v>
      </c>
      <c r="L2911">
        <f>bbdd_Social_Media_Trends[[#This Row],[Likes]]+bbdd_Social_Media_Trends[[#This Row],[Shares]]+bbdd_Social_Media_Trends[[#This Row],[Comments]]</f>
        <v>601991</v>
      </c>
      <c r="M2911">
        <f>bbdd_Social_Media_Trends[[#This Row],[Interactions]]/bbdd_Social_Media_Trends[[#This Row],[Views]]</f>
        <v>0.21279534190395294</v>
      </c>
      <c r="N2911" s="1" t="s">
        <v>16</v>
      </c>
      <c r="O2911" s="4">
        <f t="shared" si="45"/>
        <v>0</v>
      </c>
    </row>
    <row r="2912" spans="1:15">
      <c r="A2912" s="1" t="s">
        <v>2952</v>
      </c>
      <c r="B2912" s="2">
        <v>44752</v>
      </c>
      <c r="C2912" s="13" t="str">
        <f>TEXT(bbdd_Social_Media_Trends[[#This Row],[Post_Date]],"aaaa-mm")</f>
        <v>2022-07</v>
      </c>
      <c r="D2912" s="1" t="s">
        <v>27</v>
      </c>
      <c r="E2912" s="1" t="s">
        <v>35</v>
      </c>
      <c r="F2912" s="1" t="s">
        <v>32</v>
      </c>
      <c r="G2912" s="1" t="s">
        <v>50</v>
      </c>
      <c r="H2912">
        <v>2162476</v>
      </c>
      <c r="I2912">
        <v>223044</v>
      </c>
      <c r="J2912">
        <v>6862</v>
      </c>
      <c r="K2912">
        <v>17678</v>
      </c>
      <c r="L2912">
        <f>bbdd_Social_Media_Trends[[#This Row],[Likes]]+bbdd_Social_Media_Trends[[#This Row],[Shares]]+bbdd_Social_Media_Trends[[#This Row],[Comments]]</f>
        <v>247584</v>
      </c>
      <c r="M2912">
        <f>bbdd_Social_Media_Trends[[#This Row],[Interactions]]/bbdd_Social_Media_Trends[[#This Row],[Views]]</f>
        <v>0.11449098163401582</v>
      </c>
      <c r="N2912" s="1" t="s">
        <v>16</v>
      </c>
      <c r="O2912" s="4">
        <f t="shared" si="45"/>
        <v>0</v>
      </c>
    </row>
    <row r="2913" spans="1:15">
      <c r="A2913" s="1" t="s">
        <v>2953</v>
      </c>
      <c r="B2913" s="2">
        <v>45191</v>
      </c>
      <c r="C2913" s="13" t="str">
        <f>TEXT(bbdd_Social_Media_Trends[[#This Row],[Post_Date]],"aaaa-mm")</f>
        <v>2023-09</v>
      </c>
      <c r="D2913" s="1" t="s">
        <v>24</v>
      </c>
      <c r="E2913" s="1" t="s">
        <v>31</v>
      </c>
      <c r="F2913" s="1" t="s">
        <v>47</v>
      </c>
      <c r="G2913" s="1" t="s">
        <v>15</v>
      </c>
      <c r="H2913">
        <v>2363818</v>
      </c>
      <c r="I2913">
        <v>203582</v>
      </c>
      <c r="J2913">
        <v>76418</v>
      </c>
      <c r="K2913">
        <v>3874</v>
      </c>
      <c r="L2913">
        <f>bbdd_Social_Media_Trends[[#This Row],[Likes]]+bbdd_Social_Media_Trends[[#This Row],[Shares]]+bbdd_Social_Media_Trends[[#This Row],[Comments]]</f>
        <v>283874</v>
      </c>
      <c r="M2913">
        <f>bbdd_Social_Media_Trends[[#This Row],[Interactions]]/bbdd_Social_Media_Trends[[#This Row],[Views]]</f>
        <v>0.12009130990626182</v>
      </c>
      <c r="N2913" s="1" t="s">
        <v>16</v>
      </c>
      <c r="O2913" s="4">
        <f t="shared" si="45"/>
        <v>0</v>
      </c>
    </row>
    <row r="2914" spans="1:15">
      <c r="A2914" s="1" t="s">
        <v>2954</v>
      </c>
      <c r="B2914" s="2">
        <v>44634</v>
      </c>
      <c r="C2914" s="13" t="str">
        <f>TEXT(bbdd_Social_Media_Trends[[#This Row],[Post_Date]],"aaaa-mm")</f>
        <v>2022-03</v>
      </c>
      <c r="D2914" s="1" t="s">
        <v>27</v>
      </c>
      <c r="E2914" s="1" t="s">
        <v>39</v>
      </c>
      <c r="F2914" s="1" t="s">
        <v>14</v>
      </c>
      <c r="G2914" s="1" t="s">
        <v>37</v>
      </c>
      <c r="H2914">
        <v>1619481</v>
      </c>
      <c r="I2914">
        <v>48034</v>
      </c>
      <c r="J2914">
        <v>68983</v>
      </c>
      <c r="K2914">
        <v>7422</v>
      </c>
      <c r="L2914">
        <f>bbdd_Social_Media_Trends[[#This Row],[Likes]]+bbdd_Social_Media_Trends[[#This Row],[Shares]]+bbdd_Social_Media_Trends[[#This Row],[Comments]]</f>
        <v>124439</v>
      </c>
      <c r="M2914">
        <f>bbdd_Social_Media_Trends[[#This Row],[Interactions]]/bbdd_Social_Media_Trends[[#This Row],[Views]]</f>
        <v>7.683881441029565E-2</v>
      </c>
      <c r="N2914" s="1" t="s">
        <v>16</v>
      </c>
      <c r="O2914" s="4">
        <f t="shared" si="45"/>
        <v>0</v>
      </c>
    </row>
    <row r="2915" spans="1:15">
      <c r="A2915" s="1" t="s">
        <v>2955</v>
      </c>
      <c r="B2915" s="2">
        <v>44720</v>
      </c>
      <c r="C2915" s="13" t="str">
        <f>TEXT(bbdd_Social_Media_Trends[[#This Row],[Post_Date]],"aaaa-mm")</f>
        <v>2022-06</v>
      </c>
      <c r="D2915" s="1" t="s">
        <v>12</v>
      </c>
      <c r="E2915" s="1" t="s">
        <v>13</v>
      </c>
      <c r="F2915" s="1" t="s">
        <v>47</v>
      </c>
      <c r="G2915" s="1" t="s">
        <v>28</v>
      </c>
      <c r="H2915">
        <v>4889698</v>
      </c>
      <c r="I2915">
        <v>335718</v>
      </c>
      <c r="J2915">
        <v>85215</v>
      </c>
      <c r="K2915">
        <v>14194</v>
      </c>
      <c r="L2915">
        <f>bbdd_Social_Media_Trends[[#This Row],[Likes]]+bbdd_Social_Media_Trends[[#This Row],[Shares]]+bbdd_Social_Media_Trends[[#This Row],[Comments]]</f>
        <v>435127</v>
      </c>
      <c r="M2915">
        <f>bbdd_Social_Media_Trends[[#This Row],[Interactions]]/bbdd_Social_Media_Trends[[#This Row],[Views]]</f>
        <v>8.8988522399542871E-2</v>
      </c>
      <c r="N2915" s="1" t="s">
        <v>16</v>
      </c>
      <c r="O2915" s="4">
        <f t="shared" si="45"/>
        <v>0</v>
      </c>
    </row>
    <row r="2916" spans="1:15">
      <c r="A2916" s="1" t="s">
        <v>2956</v>
      </c>
      <c r="B2916" s="2">
        <v>44649</v>
      </c>
      <c r="C2916" s="13" t="str">
        <f>TEXT(bbdd_Social_Media_Trends[[#This Row],[Post_Date]],"aaaa-mm")</f>
        <v>2022-03</v>
      </c>
      <c r="D2916" s="1" t="s">
        <v>12</v>
      </c>
      <c r="E2916" s="1" t="s">
        <v>19</v>
      </c>
      <c r="F2916" s="1" t="s">
        <v>47</v>
      </c>
      <c r="G2916" s="1" t="s">
        <v>60</v>
      </c>
      <c r="H2916">
        <v>2506158</v>
      </c>
      <c r="I2916">
        <v>209749</v>
      </c>
      <c r="J2916">
        <v>55250</v>
      </c>
      <c r="K2916">
        <v>28441</v>
      </c>
      <c r="L2916">
        <f>bbdd_Social_Media_Trends[[#This Row],[Likes]]+bbdd_Social_Media_Trends[[#This Row],[Shares]]+bbdd_Social_Media_Trends[[#This Row],[Comments]]</f>
        <v>293440</v>
      </c>
      <c r="M2916">
        <f>bbdd_Social_Media_Trends[[#This Row],[Interactions]]/bbdd_Social_Media_Trends[[#This Row],[Views]]</f>
        <v>0.11708758984868473</v>
      </c>
      <c r="N2916" s="1" t="s">
        <v>22</v>
      </c>
      <c r="O2916" s="4">
        <f t="shared" si="45"/>
        <v>0</v>
      </c>
    </row>
    <row r="2917" spans="1:15">
      <c r="A2917" s="1" t="s">
        <v>2957</v>
      </c>
      <c r="B2917" s="2">
        <v>44724</v>
      </c>
      <c r="C2917" s="13" t="str">
        <f>TEXT(bbdd_Social_Media_Trends[[#This Row],[Post_Date]],"aaaa-mm")</f>
        <v>2022-06</v>
      </c>
      <c r="D2917" s="1" t="s">
        <v>12</v>
      </c>
      <c r="E2917" s="1" t="s">
        <v>46</v>
      </c>
      <c r="F2917" s="1" t="s">
        <v>41</v>
      </c>
      <c r="G2917" s="1" t="s">
        <v>50</v>
      </c>
      <c r="H2917">
        <v>3731215</v>
      </c>
      <c r="I2917">
        <v>85106</v>
      </c>
      <c r="J2917">
        <v>40033</v>
      </c>
      <c r="K2917">
        <v>6545</v>
      </c>
      <c r="L2917">
        <f>bbdd_Social_Media_Trends[[#This Row],[Likes]]+bbdd_Social_Media_Trends[[#This Row],[Shares]]+bbdd_Social_Media_Trends[[#This Row],[Comments]]</f>
        <v>131684</v>
      </c>
      <c r="M2917">
        <f>bbdd_Social_Media_Trends[[#This Row],[Interactions]]/bbdd_Social_Media_Trends[[#This Row],[Views]]</f>
        <v>3.5292525357021771E-2</v>
      </c>
      <c r="N2917" s="1" t="s">
        <v>22</v>
      </c>
      <c r="O2917" s="4">
        <f t="shared" si="45"/>
        <v>0</v>
      </c>
    </row>
    <row r="2918" spans="1:15">
      <c r="A2918" s="1" t="s">
        <v>2958</v>
      </c>
      <c r="B2918" s="2">
        <v>45180</v>
      </c>
      <c r="C2918" s="13" t="str">
        <f>TEXT(bbdd_Social_Media_Trends[[#This Row],[Post_Date]],"aaaa-mm")</f>
        <v>2023-09</v>
      </c>
      <c r="D2918" s="1" t="s">
        <v>12</v>
      </c>
      <c r="E2918" s="1" t="s">
        <v>49</v>
      </c>
      <c r="F2918" s="1" t="s">
        <v>36</v>
      </c>
      <c r="G2918" s="1" t="s">
        <v>44</v>
      </c>
      <c r="H2918">
        <v>731415</v>
      </c>
      <c r="I2918">
        <v>432608</v>
      </c>
      <c r="J2918">
        <v>183</v>
      </c>
      <c r="K2918">
        <v>19906</v>
      </c>
      <c r="L2918">
        <f>bbdd_Social_Media_Trends[[#This Row],[Likes]]+bbdd_Social_Media_Trends[[#This Row],[Shares]]+bbdd_Social_Media_Trends[[#This Row],[Comments]]</f>
        <v>452697</v>
      </c>
      <c r="M2918">
        <f>bbdd_Social_Media_Trends[[#This Row],[Interactions]]/bbdd_Social_Media_Trends[[#This Row],[Views]]</f>
        <v>0.6189331637989377</v>
      </c>
      <c r="N2918" s="1" t="s">
        <v>16</v>
      </c>
      <c r="O2918" s="4">
        <f t="shared" si="45"/>
        <v>0</v>
      </c>
    </row>
    <row r="2919" spans="1:15">
      <c r="A2919" s="1" t="s">
        <v>2959</v>
      </c>
      <c r="B2919" s="2">
        <v>44713</v>
      </c>
      <c r="C2919" s="13" t="str">
        <f>TEXT(bbdd_Social_Media_Trends[[#This Row],[Post_Date]],"aaaa-mm")</f>
        <v>2022-06</v>
      </c>
      <c r="D2919" s="1" t="s">
        <v>18</v>
      </c>
      <c r="E2919" s="1" t="s">
        <v>13</v>
      </c>
      <c r="F2919" s="1" t="s">
        <v>20</v>
      </c>
      <c r="G2919" s="1" t="s">
        <v>50</v>
      </c>
      <c r="H2919">
        <v>4050217</v>
      </c>
      <c r="I2919">
        <v>331829</v>
      </c>
      <c r="J2919">
        <v>65620</v>
      </c>
      <c r="K2919">
        <v>38905</v>
      </c>
      <c r="L2919">
        <f>bbdd_Social_Media_Trends[[#This Row],[Likes]]+bbdd_Social_Media_Trends[[#This Row],[Shares]]+bbdd_Social_Media_Trends[[#This Row],[Comments]]</f>
        <v>436354</v>
      </c>
      <c r="M2919">
        <f>bbdd_Social_Media_Trends[[#This Row],[Interactions]]/bbdd_Social_Media_Trends[[#This Row],[Views]]</f>
        <v>0.10773595587594442</v>
      </c>
      <c r="N2919" s="1" t="s">
        <v>22</v>
      </c>
      <c r="O2919" s="4">
        <f t="shared" si="45"/>
        <v>0</v>
      </c>
    </row>
    <row r="2920" spans="1:15">
      <c r="A2920" s="1" t="s">
        <v>2960</v>
      </c>
      <c r="B2920" s="2">
        <v>45077</v>
      </c>
      <c r="C2920" s="13" t="str">
        <f>TEXT(bbdd_Social_Media_Trends[[#This Row],[Post_Date]],"aaaa-mm")</f>
        <v>2023-05</v>
      </c>
      <c r="D2920" s="1" t="s">
        <v>27</v>
      </c>
      <c r="E2920" s="1" t="s">
        <v>52</v>
      </c>
      <c r="F2920" s="1" t="s">
        <v>36</v>
      </c>
      <c r="G2920" s="1" t="s">
        <v>25</v>
      </c>
      <c r="H2920">
        <v>253831</v>
      </c>
      <c r="I2920">
        <v>356415</v>
      </c>
      <c r="J2920">
        <v>95650</v>
      </c>
      <c r="K2920">
        <v>37240</v>
      </c>
      <c r="L2920">
        <f>bbdd_Social_Media_Trends[[#This Row],[Likes]]+bbdd_Social_Media_Trends[[#This Row],[Shares]]+bbdd_Social_Media_Trends[[#This Row],[Comments]]</f>
        <v>489305</v>
      </c>
      <c r="M2920">
        <f>bbdd_Social_Media_Trends[[#This Row],[Interactions]]/bbdd_Social_Media_Trends[[#This Row],[Views]]</f>
        <v>1.9276802281833187</v>
      </c>
      <c r="N2920" s="1" t="s">
        <v>29</v>
      </c>
      <c r="O2920" s="4">
        <f t="shared" si="45"/>
        <v>0</v>
      </c>
    </row>
    <row r="2921" spans="1:15">
      <c r="A2921" s="1" t="s">
        <v>2961</v>
      </c>
      <c r="B2921" s="2">
        <v>45210</v>
      </c>
      <c r="C2921" s="13" t="str">
        <f>TEXT(bbdd_Social_Media_Trends[[#This Row],[Post_Date]],"aaaa-mm")</f>
        <v>2023-10</v>
      </c>
      <c r="D2921" s="1" t="s">
        <v>27</v>
      </c>
      <c r="E2921" s="1" t="s">
        <v>49</v>
      </c>
      <c r="F2921" s="1" t="s">
        <v>32</v>
      </c>
      <c r="G2921" s="1" t="s">
        <v>37</v>
      </c>
      <c r="H2921">
        <v>2190234</v>
      </c>
      <c r="I2921">
        <v>240911</v>
      </c>
      <c r="J2921">
        <v>81339</v>
      </c>
      <c r="K2921">
        <v>14835</v>
      </c>
      <c r="L2921">
        <f>bbdd_Social_Media_Trends[[#This Row],[Likes]]+bbdd_Social_Media_Trends[[#This Row],[Shares]]+bbdd_Social_Media_Trends[[#This Row],[Comments]]</f>
        <v>337085</v>
      </c>
      <c r="M2921">
        <f>bbdd_Social_Media_Trends[[#This Row],[Interactions]]/bbdd_Social_Media_Trends[[#This Row],[Views]]</f>
        <v>0.15390364682495111</v>
      </c>
      <c r="N2921" s="1" t="s">
        <v>29</v>
      </c>
      <c r="O2921" s="4">
        <f t="shared" si="45"/>
        <v>0</v>
      </c>
    </row>
    <row r="2922" spans="1:15">
      <c r="A2922" s="1" t="s">
        <v>2962</v>
      </c>
      <c r="B2922" s="2">
        <v>44692</v>
      </c>
      <c r="C2922" s="13" t="str">
        <f>TEXT(bbdd_Social_Media_Trends[[#This Row],[Post_Date]],"aaaa-mm")</f>
        <v>2022-05</v>
      </c>
      <c r="D2922" s="1" t="s">
        <v>27</v>
      </c>
      <c r="E2922" s="1" t="s">
        <v>19</v>
      </c>
      <c r="F2922" s="1" t="s">
        <v>36</v>
      </c>
      <c r="G2922" s="1" t="s">
        <v>37</v>
      </c>
      <c r="H2922">
        <v>3244574</v>
      </c>
      <c r="I2922">
        <v>246935</v>
      </c>
      <c r="J2922">
        <v>33822</v>
      </c>
      <c r="K2922">
        <v>36503</v>
      </c>
      <c r="L2922">
        <f>bbdd_Social_Media_Trends[[#This Row],[Likes]]+bbdd_Social_Media_Trends[[#This Row],[Shares]]+bbdd_Social_Media_Trends[[#This Row],[Comments]]</f>
        <v>317260</v>
      </c>
      <c r="M2922">
        <f>bbdd_Social_Media_Trends[[#This Row],[Interactions]]/bbdd_Social_Media_Trends[[#This Row],[Views]]</f>
        <v>9.7781711867258994E-2</v>
      </c>
      <c r="N2922" s="1" t="s">
        <v>29</v>
      </c>
      <c r="O2922" s="4">
        <f t="shared" si="45"/>
        <v>0</v>
      </c>
    </row>
    <row r="2923" spans="1:15">
      <c r="A2923" s="1" t="s">
        <v>2963</v>
      </c>
      <c r="B2923" s="2">
        <v>44715</v>
      </c>
      <c r="C2923" s="13" t="str">
        <f>TEXT(bbdd_Social_Media_Trends[[#This Row],[Post_Date]],"aaaa-mm")</f>
        <v>2022-06</v>
      </c>
      <c r="D2923" s="1" t="s">
        <v>27</v>
      </c>
      <c r="E2923" s="1" t="s">
        <v>52</v>
      </c>
      <c r="F2923" s="1" t="s">
        <v>20</v>
      </c>
      <c r="G2923" s="1" t="s">
        <v>50</v>
      </c>
      <c r="H2923">
        <v>172032</v>
      </c>
      <c r="I2923">
        <v>61620</v>
      </c>
      <c r="J2923">
        <v>79754</v>
      </c>
      <c r="K2923">
        <v>2201</v>
      </c>
      <c r="L2923">
        <f>bbdd_Social_Media_Trends[[#This Row],[Likes]]+bbdd_Social_Media_Trends[[#This Row],[Shares]]+bbdd_Social_Media_Trends[[#This Row],[Comments]]</f>
        <v>143575</v>
      </c>
      <c r="M2923">
        <f>bbdd_Social_Media_Trends[[#This Row],[Interactions]]/bbdd_Social_Media_Trends[[#This Row],[Views]]</f>
        <v>0.83458310081845233</v>
      </c>
      <c r="N2923" s="1" t="s">
        <v>22</v>
      </c>
      <c r="O2923" s="4">
        <f t="shared" si="45"/>
        <v>0</v>
      </c>
    </row>
    <row r="2924" spans="1:15">
      <c r="A2924" s="1" t="s">
        <v>2964</v>
      </c>
      <c r="B2924" s="2">
        <v>45076</v>
      </c>
      <c r="C2924" s="13" t="str">
        <f>TEXT(bbdd_Social_Media_Trends[[#This Row],[Post_Date]],"aaaa-mm")</f>
        <v>2023-05</v>
      </c>
      <c r="D2924" s="1" t="s">
        <v>24</v>
      </c>
      <c r="E2924" s="1" t="s">
        <v>31</v>
      </c>
      <c r="F2924" s="1" t="s">
        <v>14</v>
      </c>
      <c r="G2924" s="1" t="s">
        <v>25</v>
      </c>
      <c r="H2924">
        <v>4577055</v>
      </c>
      <c r="I2924">
        <v>10189</v>
      </c>
      <c r="J2924">
        <v>21707</v>
      </c>
      <c r="K2924">
        <v>32963</v>
      </c>
      <c r="L2924">
        <f>bbdd_Social_Media_Trends[[#This Row],[Likes]]+bbdd_Social_Media_Trends[[#This Row],[Shares]]+bbdd_Social_Media_Trends[[#This Row],[Comments]]</f>
        <v>64859</v>
      </c>
      <c r="M2924">
        <f>bbdd_Social_Media_Trends[[#This Row],[Interactions]]/bbdd_Social_Media_Trends[[#This Row],[Views]]</f>
        <v>1.417046550675052E-2</v>
      </c>
      <c r="N2924" s="1" t="s">
        <v>16</v>
      </c>
      <c r="O2924" s="4">
        <f t="shared" si="45"/>
        <v>0</v>
      </c>
    </row>
    <row r="2925" spans="1:15">
      <c r="A2925" s="1" t="s">
        <v>2965</v>
      </c>
      <c r="B2925" s="2">
        <v>44670</v>
      </c>
      <c r="C2925" s="13" t="str">
        <f>TEXT(bbdd_Social_Media_Trends[[#This Row],[Post_Date]],"aaaa-mm")</f>
        <v>2022-04</v>
      </c>
      <c r="D2925" s="1" t="s">
        <v>27</v>
      </c>
      <c r="E2925" s="1" t="s">
        <v>52</v>
      </c>
      <c r="F2925" s="1" t="s">
        <v>20</v>
      </c>
      <c r="G2925" s="1" t="s">
        <v>28</v>
      </c>
      <c r="H2925">
        <v>3437531</v>
      </c>
      <c r="I2925">
        <v>484792</v>
      </c>
      <c r="J2925">
        <v>65586</v>
      </c>
      <c r="K2925">
        <v>49621</v>
      </c>
      <c r="L2925">
        <f>bbdd_Social_Media_Trends[[#This Row],[Likes]]+bbdd_Social_Media_Trends[[#This Row],[Shares]]+bbdd_Social_Media_Trends[[#This Row],[Comments]]</f>
        <v>599999</v>
      </c>
      <c r="M2925">
        <f>bbdd_Social_Media_Trends[[#This Row],[Interactions]]/bbdd_Social_Media_Trends[[#This Row],[Views]]</f>
        <v>0.1745435895705377</v>
      </c>
      <c r="N2925" s="1" t="s">
        <v>22</v>
      </c>
      <c r="O2925" s="4">
        <f t="shared" si="45"/>
        <v>0</v>
      </c>
    </row>
    <row r="2926" spans="1:15">
      <c r="A2926" s="1" t="s">
        <v>2966</v>
      </c>
      <c r="B2926" s="2">
        <v>45048</v>
      </c>
      <c r="C2926" s="13" t="str">
        <f>TEXT(bbdd_Social_Media_Trends[[#This Row],[Post_Date]],"aaaa-mm")</f>
        <v>2023-05</v>
      </c>
      <c r="D2926" s="1" t="s">
        <v>27</v>
      </c>
      <c r="E2926" s="1" t="s">
        <v>31</v>
      </c>
      <c r="F2926" s="1" t="s">
        <v>14</v>
      </c>
      <c r="G2926" s="1" t="s">
        <v>37</v>
      </c>
      <c r="H2926">
        <v>2454688</v>
      </c>
      <c r="I2926">
        <v>386172</v>
      </c>
      <c r="J2926">
        <v>96666</v>
      </c>
      <c r="K2926">
        <v>10872</v>
      </c>
      <c r="L2926">
        <f>bbdd_Social_Media_Trends[[#This Row],[Likes]]+bbdd_Social_Media_Trends[[#This Row],[Shares]]+bbdd_Social_Media_Trends[[#This Row],[Comments]]</f>
        <v>493710</v>
      </c>
      <c r="M2926">
        <f>bbdd_Social_Media_Trends[[#This Row],[Interactions]]/bbdd_Social_Media_Trends[[#This Row],[Views]]</f>
        <v>0.20112943070565384</v>
      </c>
      <c r="N2926" s="1" t="s">
        <v>22</v>
      </c>
      <c r="O2926" s="4">
        <f t="shared" si="45"/>
        <v>0</v>
      </c>
    </row>
    <row r="2927" spans="1:15">
      <c r="A2927" s="1" t="s">
        <v>2967</v>
      </c>
      <c r="B2927" s="2">
        <v>45239</v>
      </c>
      <c r="C2927" s="13" t="str">
        <f>TEXT(bbdd_Social_Media_Trends[[#This Row],[Post_Date]],"aaaa-mm")</f>
        <v>2023-11</v>
      </c>
      <c r="D2927" s="1" t="s">
        <v>12</v>
      </c>
      <c r="E2927" s="1" t="s">
        <v>39</v>
      </c>
      <c r="F2927" s="1" t="s">
        <v>36</v>
      </c>
      <c r="G2927" s="1" t="s">
        <v>21</v>
      </c>
      <c r="H2927">
        <v>3375757</v>
      </c>
      <c r="I2927">
        <v>368767</v>
      </c>
      <c r="J2927">
        <v>14499</v>
      </c>
      <c r="K2927">
        <v>46981</v>
      </c>
      <c r="L2927">
        <f>bbdd_Social_Media_Trends[[#This Row],[Likes]]+bbdd_Social_Media_Trends[[#This Row],[Shares]]+bbdd_Social_Media_Trends[[#This Row],[Comments]]</f>
        <v>430247</v>
      </c>
      <c r="M2927">
        <f>bbdd_Social_Media_Trends[[#This Row],[Interactions]]/bbdd_Social_Media_Trends[[#This Row],[Views]]</f>
        <v>0.1274520055797855</v>
      </c>
      <c r="N2927" s="1" t="s">
        <v>16</v>
      </c>
      <c r="O2927" s="4">
        <f t="shared" si="45"/>
        <v>0</v>
      </c>
    </row>
    <row r="2928" spans="1:15">
      <c r="A2928" s="1" t="s">
        <v>2968</v>
      </c>
      <c r="B2928" s="2">
        <v>45216</v>
      </c>
      <c r="C2928" s="13" t="str">
        <f>TEXT(bbdd_Social_Media_Trends[[#This Row],[Post_Date]],"aaaa-mm")</f>
        <v>2023-10</v>
      </c>
      <c r="D2928" s="1" t="s">
        <v>27</v>
      </c>
      <c r="E2928" s="1" t="s">
        <v>39</v>
      </c>
      <c r="F2928" s="1" t="s">
        <v>14</v>
      </c>
      <c r="G2928" s="1" t="s">
        <v>50</v>
      </c>
      <c r="H2928">
        <v>4214191</v>
      </c>
      <c r="I2928">
        <v>468817</v>
      </c>
      <c r="J2928">
        <v>17311</v>
      </c>
      <c r="K2928">
        <v>32853</v>
      </c>
      <c r="L2928">
        <f>bbdd_Social_Media_Trends[[#This Row],[Likes]]+bbdd_Social_Media_Trends[[#This Row],[Shares]]+bbdd_Social_Media_Trends[[#This Row],[Comments]]</f>
        <v>518981</v>
      </c>
      <c r="M2928">
        <f>bbdd_Social_Media_Trends[[#This Row],[Interactions]]/bbdd_Social_Media_Trends[[#This Row],[Views]]</f>
        <v>0.12315080166038986</v>
      </c>
      <c r="N2928" s="1" t="s">
        <v>22</v>
      </c>
      <c r="O2928" s="4">
        <f t="shared" si="45"/>
        <v>0</v>
      </c>
    </row>
    <row r="2929" spans="1:15">
      <c r="A2929" s="1" t="s">
        <v>2969</v>
      </c>
      <c r="B2929" s="2">
        <v>45231</v>
      </c>
      <c r="C2929" s="13" t="str">
        <f>TEXT(bbdd_Social_Media_Trends[[#This Row],[Post_Date]],"aaaa-mm")</f>
        <v>2023-11</v>
      </c>
      <c r="D2929" s="1" t="s">
        <v>24</v>
      </c>
      <c r="E2929" s="1" t="s">
        <v>57</v>
      </c>
      <c r="F2929" s="1" t="s">
        <v>47</v>
      </c>
      <c r="G2929" s="1" t="s">
        <v>44</v>
      </c>
      <c r="H2929">
        <v>4937731</v>
      </c>
      <c r="I2929">
        <v>271763</v>
      </c>
      <c r="J2929">
        <v>20030</v>
      </c>
      <c r="K2929">
        <v>7030</v>
      </c>
      <c r="L2929">
        <f>bbdd_Social_Media_Trends[[#This Row],[Likes]]+bbdd_Social_Media_Trends[[#This Row],[Shares]]+bbdd_Social_Media_Trends[[#This Row],[Comments]]</f>
        <v>298823</v>
      </c>
      <c r="M2929">
        <f>bbdd_Social_Media_Trends[[#This Row],[Interactions]]/bbdd_Social_Media_Trends[[#This Row],[Views]]</f>
        <v>6.0518282587690583E-2</v>
      </c>
      <c r="N2929" s="1" t="s">
        <v>22</v>
      </c>
      <c r="O2929" s="4">
        <f t="shared" si="45"/>
        <v>0</v>
      </c>
    </row>
    <row r="2930" spans="1:15">
      <c r="A2930" s="1" t="s">
        <v>2970</v>
      </c>
      <c r="B2930" s="2">
        <v>44830</v>
      </c>
      <c r="C2930" s="13" t="str">
        <f>TEXT(bbdd_Social_Media_Trends[[#This Row],[Post_Date]],"aaaa-mm")</f>
        <v>2022-09</v>
      </c>
      <c r="D2930" s="1" t="s">
        <v>12</v>
      </c>
      <c r="E2930" s="1" t="s">
        <v>49</v>
      </c>
      <c r="F2930" s="1" t="s">
        <v>41</v>
      </c>
      <c r="G2930" s="1" t="s">
        <v>44</v>
      </c>
      <c r="H2930">
        <v>2360576</v>
      </c>
      <c r="I2930">
        <v>155459</v>
      </c>
      <c r="J2930">
        <v>19460</v>
      </c>
      <c r="K2930">
        <v>32963</v>
      </c>
      <c r="L2930">
        <f>bbdd_Social_Media_Trends[[#This Row],[Likes]]+bbdd_Social_Media_Trends[[#This Row],[Shares]]+bbdd_Social_Media_Trends[[#This Row],[Comments]]</f>
        <v>207882</v>
      </c>
      <c r="M2930">
        <f>bbdd_Social_Media_Trends[[#This Row],[Interactions]]/bbdd_Social_Media_Trends[[#This Row],[Views]]</f>
        <v>8.8064099609586818E-2</v>
      </c>
      <c r="N2930" s="1" t="s">
        <v>29</v>
      </c>
      <c r="O2930" s="4">
        <f t="shared" si="45"/>
        <v>0</v>
      </c>
    </row>
    <row r="2931" spans="1:15">
      <c r="A2931" s="1" t="s">
        <v>2971</v>
      </c>
      <c r="B2931" s="2">
        <v>44745</v>
      </c>
      <c r="C2931" s="13" t="str">
        <f>TEXT(bbdd_Social_Media_Trends[[#This Row],[Post_Date]],"aaaa-mm")</f>
        <v>2022-07</v>
      </c>
      <c r="D2931" s="1" t="s">
        <v>18</v>
      </c>
      <c r="E2931" s="1" t="s">
        <v>19</v>
      </c>
      <c r="F2931" s="1" t="s">
        <v>20</v>
      </c>
      <c r="G2931" s="1" t="s">
        <v>44</v>
      </c>
      <c r="H2931">
        <v>2757834</v>
      </c>
      <c r="I2931">
        <v>276600</v>
      </c>
      <c r="J2931">
        <v>2866</v>
      </c>
      <c r="K2931">
        <v>32837</v>
      </c>
      <c r="L2931">
        <f>bbdd_Social_Media_Trends[[#This Row],[Likes]]+bbdd_Social_Media_Trends[[#This Row],[Shares]]+bbdd_Social_Media_Trends[[#This Row],[Comments]]</f>
        <v>312303</v>
      </c>
      <c r="M2931">
        <f>bbdd_Social_Media_Trends[[#This Row],[Interactions]]/bbdd_Social_Media_Trends[[#This Row],[Views]]</f>
        <v>0.11324213132480054</v>
      </c>
      <c r="N2931" s="1" t="s">
        <v>29</v>
      </c>
      <c r="O2931" s="4">
        <f t="shared" si="45"/>
        <v>0</v>
      </c>
    </row>
    <row r="2932" spans="1:15">
      <c r="A2932" s="1" t="s">
        <v>2972</v>
      </c>
      <c r="B2932" s="2">
        <v>45012</v>
      </c>
      <c r="C2932" s="13" t="str">
        <f>TEXT(bbdd_Social_Media_Trends[[#This Row],[Post_Date]],"aaaa-mm")</f>
        <v>2023-03</v>
      </c>
      <c r="D2932" s="1" t="s">
        <v>24</v>
      </c>
      <c r="E2932" s="1" t="s">
        <v>19</v>
      </c>
      <c r="F2932" s="1" t="s">
        <v>36</v>
      </c>
      <c r="G2932" s="1" t="s">
        <v>21</v>
      </c>
      <c r="H2932">
        <v>2063181</v>
      </c>
      <c r="I2932">
        <v>239205</v>
      </c>
      <c r="J2932">
        <v>91849</v>
      </c>
      <c r="K2932">
        <v>32228</v>
      </c>
      <c r="L2932">
        <f>bbdd_Social_Media_Trends[[#This Row],[Likes]]+bbdd_Social_Media_Trends[[#This Row],[Shares]]+bbdd_Social_Media_Trends[[#This Row],[Comments]]</f>
        <v>363282</v>
      </c>
      <c r="M2932">
        <f>bbdd_Social_Media_Trends[[#This Row],[Interactions]]/bbdd_Social_Media_Trends[[#This Row],[Views]]</f>
        <v>0.17607858932396139</v>
      </c>
      <c r="N2932" s="1" t="s">
        <v>16</v>
      </c>
      <c r="O2932" s="4">
        <f t="shared" si="45"/>
        <v>0</v>
      </c>
    </row>
    <row r="2933" spans="1:15">
      <c r="A2933" s="1" t="s">
        <v>2973</v>
      </c>
      <c r="B2933" s="2">
        <v>44936</v>
      </c>
      <c r="C2933" s="13" t="str">
        <f>TEXT(bbdd_Social_Media_Trends[[#This Row],[Post_Date]],"aaaa-mm")</f>
        <v>2023-01</v>
      </c>
      <c r="D2933" s="1" t="s">
        <v>24</v>
      </c>
      <c r="E2933" s="1" t="s">
        <v>46</v>
      </c>
      <c r="F2933" s="1" t="s">
        <v>47</v>
      </c>
      <c r="G2933" s="1" t="s">
        <v>60</v>
      </c>
      <c r="H2933">
        <v>3865376</v>
      </c>
      <c r="I2933">
        <v>447014</v>
      </c>
      <c r="J2933">
        <v>7792</v>
      </c>
      <c r="K2933">
        <v>24112</v>
      </c>
      <c r="L2933">
        <f>bbdd_Social_Media_Trends[[#This Row],[Likes]]+bbdd_Social_Media_Trends[[#This Row],[Shares]]+bbdd_Social_Media_Trends[[#This Row],[Comments]]</f>
        <v>478918</v>
      </c>
      <c r="M2933">
        <f>bbdd_Social_Media_Trends[[#This Row],[Interactions]]/bbdd_Social_Media_Trends[[#This Row],[Views]]</f>
        <v>0.1238994602336228</v>
      </c>
      <c r="N2933" s="1" t="s">
        <v>16</v>
      </c>
      <c r="O2933" s="4">
        <f t="shared" si="45"/>
        <v>0</v>
      </c>
    </row>
    <row r="2934" spans="1:15">
      <c r="A2934" s="1" t="s">
        <v>2974</v>
      </c>
      <c r="B2934" s="2">
        <v>44917</v>
      </c>
      <c r="C2934" s="13" t="str">
        <f>TEXT(bbdd_Social_Media_Trends[[#This Row],[Post_Date]],"aaaa-mm")</f>
        <v>2022-12</v>
      </c>
      <c r="D2934" s="1" t="s">
        <v>27</v>
      </c>
      <c r="E2934" s="1" t="s">
        <v>46</v>
      </c>
      <c r="F2934" s="1" t="s">
        <v>41</v>
      </c>
      <c r="G2934" s="1" t="s">
        <v>25</v>
      </c>
      <c r="H2934">
        <v>1541499</v>
      </c>
      <c r="I2934">
        <v>475565</v>
      </c>
      <c r="J2934">
        <v>3796</v>
      </c>
      <c r="K2934">
        <v>18382</v>
      </c>
      <c r="L2934">
        <f>bbdd_Social_Media_Trends[[#This Row],[Likes]]+bbdd_Social_Media_Trends[[#This Row],[Shares]]+bbdd_Social_Media_Trends[[#This Row],[Comments]]</f>
        <v>497743</v>
      </c>
      <c r="M2934">
        <f>bbdd_Social_Media_Trends[[#This Row],[Interactions]]/bbdd_Social_Media_Trends[[#This Row],[Views]]</f>
        <v>0.32289544138530091</v>
      </c>
      <c r="N2934" s="1" t="s">
        <v>29</v>
      </c>
      <c r="O2934" s="4">
        <f t="shared" si="45"/>
        <v>0</v>
      </c>
    </row>
    <row r="2935" spans="1:15">
      <c r="A2935" s="1" t="s">
        <v>2975</v>
      </c>
      <c r="B2935" s="2">
        <v>45180</v>
      </c>
      <c r="C2935" s="13" t="str">
        <f>TEXT(bbdd_Social_Media_Trends[[#This Row],[Post_Date]],"aaaa-mm")</f>
        <v>2023-09</v>
      </c>
      <c r="D2935" s="1" t="s">
        <v>27</v>
      </c>
      <c r="E2935" s="1" t="s">
        <v>35</v>
      </c>
      <c r="F2935" s="1" t="s">
        <v>41</v>
      </c>
      <c r="G2935" s="1" t="s">
        <v>60</v>
      </c>
      <c r="H2935">
        <v>1344792</v>
      </c>
      <c r="I2935">
        <v>449897</v>
      </c>
      <c r="J2935">
        <v>18592</v>
      </c>
      <c r="K2935">
        <v>42691</v>
      </c>
      <c r="L2935">
        <f>bbdd_Social_Media_Trends[[#This Row],[Likes]]+bbdd_Social_Media_Trends[[#This Row],[Shares]]+bbdd_Social_Media_Trends[[#This Row],[Comments]]</f>
        <v>511180</v>
      </c>
      <c r="M2935">
        <f>bbdd_Social_Media_Trends[[#This Row],[Interactions]]/bbdd_Social_Media_Trends[[#This Row],[Views]]</f>
        <v>0.38011826364225842</v>
      </c>
      <c r="N2935" s="1" t="s">
        <v>16</v>
      </c>
      <c r="O2935" s="4">
        <f t="shared" si="45"/>
        <v>0</v>
      </c>
    </row>
    <row r="2936" spans="1:15">
      <c r="A2936" s="1" t="s">
        <v>2976</v>
      </c>
      <c r="B2936" s="2">
        <v>44871</v>
      </c>
      <c r="C2936" s="13" t="str">
        <f>TEXT(bbdd_Social_Media_Trends[[#This Row],[Post_Date]],"aaaa-mm")</f>
        <v>2022-11</v>
      </c>
      <c r="D2936" s="1" t="s">
        <v>18</v>
      </c>
      <c r="E2936" s="1" t="s">
        <v>57</v>
      </c>
      <c r="F2936" s="1" t="s">
        <v>41</v>
      </c>
      <c r="G2936" s="1" t="s">
        <v>44</v>
      </c>
      <c r="H2936">
        <v>3184440</v>
      </c>
      <c r="I2936">
        <v>427144</v>
      </c>
      <c r="J2936">
        <v>76762</v>
      </c>
      <c r="K2936">
        <v>16306</v>
      </c>
      <c r="L2936">
        <f>bbdd_Social_Media_Trends[[#This Row],[Likes]]+bbdd_Social_Media_Trends[[#This Row],[Shares]]+bbdd_Social_Media_Trends[[#This Row],[Comments]]</f>
        <v>520212</v>
      </c>
      <c r="M2936">
        <f>bbdd_Social_Media_Trends[[#This Row],[Interactions]]/bbdd_Social_Media_Trends[[#This Row],[Views]]</f>
        <v>0.16336059087312055</v>
      </c>
      <c r="N2936" s="1" t="s">
        <v>16</v>
      </c>
      <c r="O2936" s="4">
        <f t="shared" si="45"/>
        <v>0</v>
      </c>
    </row>
    <row r="2937" spans="1:15">
      <c r="A2937" s="1" t="s">
        <v>2977</v>
      </c>
      <c r="B2937" s="2">
        <v>45125</v>
      </c>
      <c r="C2937" s="13" t="str">
        <f>TEXT(bbdd_Social_Media_Trends[[#This Row],[Post_Date]],"aaaa-mm")</f>
        <v>2023-07</v>
      </c>
      <c r="D2937" s="1" t="s">
        <v>27</v>
      </c>
      <c r="E2937" s="1" t="s">
        <v>39</v>
      </c>
      <c r="F2937" s="1" t="s">
        <v>20</v>
      </c>
      <c r="G2937" s="1" t="s">
        <v>15</v>
      </c>
      <c r="H2937">
        <v>288978</v>
      </c>
      <c r="I2937">
        <v>134592</v>
      </c>
      <c r="J2937">
        <v>30125</v>
      </c>
      <c r="K2937">
        <v>13424</v>
      </c>
      <c r="L2937">
        <f>bbdd_Social_Media_Trends[[#This Row],[Likes]]+bbdd_Social_Media_Trends[[#This Row],[Shares]]+bbdd_Social_Media_Trends[[#This Row],[Comments]]</f>
        <v>178141</v>
      </c>
      <c r="M2937">
        <f>bbdd_Social_Media_Trends[[#This Row],[Interactions]]/bbdd_Social_Media_Trends[[#This Row],[Views]]</f>
        <v>0.61645177141512497</v>
      </c>
      <c r="N2937" s="1" t="s">
        <v>22</v>
      </c>
      <c r="O2937" s="4">
        <f t="shared" si="45"/>
        <v>0</v>
      </c>
    </row>
    <row r="2938" spans="1:15">
      <c r="A2938" s="1" t="s">
        <v>2978</v>
      </c>
      <c r="B2938" s="2">
        <v>44581</v>
      </c>
      <c r="C2938" s="13" t="str">
        <f>TEXT(bbdd_Social_Media_Trends[[#This Row],[Post_Date]],"aaaa-mm")</f>
        <v>2022-01</v>
      </c>
      <c r="D2938" s="1" t="s">
        <v>27</v>
      </c>
      <c r="E2938" s="1" t="s">
        <v>35</v>
      </c>
      <c r="F2938" s="1" t="s">
        <v>20</v>
      </c>
      <c r="G2938" s="1" t="s">
        <v>37</v>
      </c>
      <c r="H2938">
        <v>2525420</v>
      </c>
      <c r="I2938">
        <v>342345</v>
      </c>
      <c r="J2938">
        <v>97958</v>
      </c>
      <c r="K2938">
        <v>35913</v>
      </c>
      <c r="L2938">
        <f>bbdd_Social_Media_Trends[[#This Row],[Likes]]+bbdd_Social_Media_Trends[[#This Row],[Shares]]+bbdd_Social_Media_Trends[[#This Row],[Comments]]</f>
        <v>476216</v>
      </c>
      <c r="M2938">
        <f>bbdd_Social_Media_Trends[[#This Row],[Interactions]]/bbdd_Social_Media_Trends[[#This Row],[Views]]</f>
        <v>0.18856903010192363</v>
      </c>
      <c r="N2938" s="1" t="s">
        <v>29</v>
      </c>
      <c r="O2938" s="4">
        <f t="shared" si="45"/>
        <v>0</v>
      </c>
    </row>
    <row r="2939" spans="1:15">
      <c r="A2939" s="1" t="s">
        <v>2979</v>
      </c>
      <c r="B2939" s="2">
        <v>44958</v>
      </c>
      <c r="C2939" s="13" t="str">
        <f>TEXT(bbdd_Social_Media_Trends[[#This Row],[Post_Date]],"aaaa-mm")</f>
        <v>2023-02</v>
      </c>
      <c r="D2939" s="1" t="s">
        <v>24</v>
      </c>
      <c r="E2939" s="1" t="s">
        <v>35</v>
      </c>
      <c r="F2939" s="1" t="s">
        <v>32</v>
      </c>
      <c r="G2939" s="1" t="s">
        <v>15</v>
      </c>
      <c r="H2939">
        <v>4674026</v>
      </c>
      <c r="I2939">
        <v>14183</v>
      </c>
      <c r="J2939">
        <v>71809</v>
      </c>
      <c r="K2939">
        <v>4162</v>
      </c>
      <c r="L2939">
        <f>bbdd_Social_Media_Trends[[#This Row],[Likes]]+bbdd_Social_Media_Trends[[#This Row],[Shares]]+bbdd_Social_Media_Trends[[#This Row],[Comments]]</f>
        <v>90154</v>
      </c>
      <c r="M2939">
        <f>bbdd_Social_Media_Trends[[#This Row],[Interactions]]/bbdd_Social_Media_Trends[[#This Row],[Views]]</f>
        <v>1.9288296641909994E-2</v>
      </c>
      <c r="N2939" s="1" t="s">
        <v>29</v>
      </c>
      <c r="O2939" s="4">
        <f t="shared" si="45"/>
        <v>0</v>
      </c>
    </row>
    <row r="2940" spans="1:15">
      <c r="A2940" s="1" t="s">
        <v>2980</v>
      </c>
      <c r="B2940" s="2">
        <v>45166</v>
      </c>
      <c r="C2940" s="13" t="str">
        <f>TEXT(bbdd_Social_Media_Trends[[#This Row],[Post_Date]],"aaaa-mm")</f>
        <v>2023-08</v>
      </c>
      <c r="D2940" s="1" t="s">
        <v>27</v>
      </c>
      <c r="E2940" s="1" t="s">
        <v>57</v>
      </c>
      <c r="F2940" s="1" t="s">
        <v>47</v>
      </c>
      <c r="G2940" s="1" t="s">
        <v>25</v>
      </c>
      <c r="H2940">
        <v>3385451</v>
      </c>
      <c r="I2940">
        <v>448723</v>
      </c>
      <c r="J2940">
        <v>7234</v>
      </c>
      <c r="K2940">
        <v>43129</v>
      </c>
      <c r="L2940">
        <f>bbdd_Social_Media_Trends[[#This Row],[Likes]]+bbdd_Social_Media_Trends[[#This Row],[Shares]]+bbdd_Social_Media_Trends[[#This Row],[Comments]]</f>
        <v>499086</v>
      </c>
      <c r="M2940">
        <f>bbdd_Social_Media_Trends[[#This Row],[Interactions]]/bbdd_Social_Media_Trends[[#This Row],[Views]]</f>
        <v>0.14742083107981774</v>
      </c>
      <c r="N2940" s="1" t="s">
        <v>29</v>
      </c>
      <c r="O2940" s="4">
        <f t="shared" si="45"/>
        <v>0</v>
      </c>
    </row>
    <row r="2941" spans="1:15">
      <c r="A2941" s="1" t="s">
        <v>2981</v>
      </c>
      <c r="B2941" s="2">
        <v>44998</v>
      </c>
      <c r="C2941" s="13" t="str">
        <f>TEXT(bbdd_Social_Media_Trends[[#This Row],[Post_Date]],"aaaa-mm")</f>
        <v>2023-03</v>
      </c>
      <c r="D2941" s="1" t="s">
        <v>27</v>
      </c>
      <c r="E2941" s="1" t="s">
        <v>59</v>
      </c>
      <c r="F2941" s="1" t="s">
        <v>14</v>
      </c>
      <c r="G2941" s="1" t="s">
        <v>44</v>
      </c>
      <c r="H2941">
        <v>4480208</v>
      </c>
      <c r="I2941">
        <v>192047</v>
      </c>
      <c r="J2941">
        <v>40789</v>
      </c>
      <c r="K2941">
        <v>19329</v>
      </c>
      <c r="L2941">
        <f>bbdd_Social_Media_Trends[[#This Row],[Likes]]+bbdd_Social_Media_Trends[[#This Row],[Shares]]+bbdd_Social_Media_Trends[[#This Row],[Comments]]</f>
        <v>252165</v>
      </c>
      <c r="M2941">
        <f>bbdd_Social_Media_Trends[[#This Row],[Interactions]]/bbdd_Social_Media_Trends[[#This Row],[Views]]</f>
        <v>5.628421716134608E-2</v>
      </c>
      <c r="N2941" s="1" t="s">
        <v>16</v>
      </c>
      <c r="O2941" s="4">
        <f t="shared" si="45"/>
        <v>0</v>
      </c>
    </row>
    <row r="2942" spans="1:15">
      <c r="A2942" s="1" t="s">
        <v>2982</v>
      </c>
      <c r="B2942" s="2">
        <v>45266</v>
      </c>
      <c r="C2942" s="13" t="str">
        <f>TEXT(bbdd_Social_Media_Trends[[#This Row],[Post_Date]],"aaaa-mm")</f>
        <v>2023-12</v>
      </c>
      <c r="D2942" s="1" t="s">
        <v>27</v>
      </c>
      <c r="E2942" s="1" t="s">
        <v>35</v>
      </c>
      <c r="F2942" s="1" t="s">
        <v>32</v>
      </c>
      <c r="G2942" s="1" t="s">
        <v>28</v>
      </c>
      <c r="H2942">
        <v>836115</v>
      </c>
      <c r="I2942">
        <v>492019</v>
      </c>
      <c r="J2942">
        <v>57301</v>
      </c>
      <c r="K2942">
        <v>31743</v>
      </c>
      <c r="L2942">
        <f>bbdd_Social_Media_Trends[[#This Row],[Likes]]+bbdd_Social_Media_Trends[[#This Row],[Shares]]+bbdd_Social_Media_Trends[[#This Row],[Comments]]</f>
        <v>581063</v>
      </c>
      <c r="M2942">
        <f>bbdd_Social_Media_Trends[[#This Row],[Interactions]]/bbdd_Social_Media_Trends[[#This Row],[Views]]</f>
        <v>0.69495583741470968</v>
      </c>
      <c r="N2942" s="1" t="s">
        <v>16</v>
      </c>
      <c r="O2942" s="4">
        <f t="shared" si="45"/>
        <v>0</v>
      </c>
    </row>
    <row r="2943" spans="1:15">
      <c r="A2943" s="1" t="s">
        <v>2983</v>
      </c>
      <c r="B2943" s="2">
        <v>45217</v>
      </c>
      <c r="C2943" s="13" t="str">
        <f>TEXT(bbdd_Social_Media_Trends[[#This Row],[Post_Date]],"aaaa-mm")</f>
        <v>2023-10</v>
      </c>
      <c r="D2943" s="1" t="s">
        <v>18</v>
      </c>
      <c r="E2943" s="1" t="s">
        <v>52</v>
      </c>
      <c r="F2943" s="1" t="s">
        <v>41</v>
      </c>
      <c r="G2943" s="1" t="s">
        <v>25</v>
      </c>
      <c r="H2943">
        <v>4116538</v>
      </c>
      <c r="I2943">
        <v>248427</v>
      </c>
      <c r="J2943">
        <v>78029</v>
      </c>
      <c r="K2943">
        <v>35739</v>
      </c>
      <c r="L2943">
        <f>bbdd_Social_Media_Trends[[#This Row],[Likes]]+bbdd_Social_Media_Trends[[#This Row],[Shares]]+bbdd_Social_Media_Trends[[#This Row],[Comments]]</f>
        <v>362195</v>
      </c>
      <c r="M2943">
        <f>bbdd_Social_Media_Trends[[#This Row],[Interactions]]/bbdd_Social_Media_Trends[[#This Row],[Views]]</f>
        <v>8.7985341080296112E-2</v>
      </c>
      <c r="N2943" s="1" t="s">
        <v>22</v>
      </c>
      <c r="O2943" s="4">
        <f t="shared" si="45"/>
        <v>0</v>
      </c>
    </row>
    <row r="2944" spans="1:15">
      <c r="A2944" s="1" t="s">
        <v>2984</v>
      </c>
      <c r="B2944" s="2">
        <v>44659</v>
      </c>
      <c r="C2944" s="13" t="str">
        <f>TEXT(bbdd_Social_Media_Trends[[#This Row],[Post_Date]],"aaaa-mm")</f>
        <v>2022-04</v>
      </c>
      <c r="D2944" s="1" t="s">
        <v>12</v>
      </c>
      <c r="E2944" s="1" t="s">
        <v>13</v>
      </c>
      <c r="F2944" s="1" t="s">
        <v>36</v>
      </c>
      <c r="G2944" s="1" t="s">
        <v>50</v>
      </c>
      <c r="H2944">
        <v>1649017</v>
      </c>
      <c r="I2944">
        <v>231068</v>
      </c>
      <c r="J2944">
        <v>47895</v>
      </c>
      <c r="K2944">
        <v>22587</v>
      </c>
      <c r="L2944">
        <f>bbdd_Social_Media_Trends[[#This Row],[Likes]]+bbdd_Social_Media_Trends[[#This Row],[Shares]]+bbdd_Social_Media_Trends[[#This Row],[Comments]]</f>
        <v>301550</v>
      </c>
      <c r="M2944">
        <f>bbdd_Social_Media_Trends[[#This Row],[Interactions]]/bbdd_Social_Media_Trends[[#This Row],[Views]]</f>
        <v>0.182866519872142</v>
      </c>
      <c r="N2944" s="1" t="s">
        <v>16</v>
      </c>
      <c r="O2944" s="4">
        <f t="shared" si="45"/>
        <v>0</v>
      </c>
    </row>
    <row r="2945" spans="1:15">
      <c r="A2945" s="1" t="s">
        <v>2985</v>
      </c>
      <c r="B2945" s="2">
        <v>44924</v>
      </c>
      <c r="C2945" s="13" t="str">
        <f>TEXT(bbdd_Social_Media_Trends[[#This Row],[Post_Date]],"aaaa-mm")</f>
        <v>2022-12</v>
      </c>
      <c r="D2945" s="1" t="s">
        <v>18</v>
      </c>
      <c r="E2945" s="1" t="s">
        <v>19</v>
      </c>
      <c r="F2945" s="1" t="s">
        <v>36</v>
      </c>
      <c r="G2945" s="1" t="s">
        <v>25</v>
      </c>
      <c r="H2945">
        <v>3233439</v>
      </c>
      <c r="I2945">
        <v>234569</v>
      </c>
      <c r="J2945">
        <v>33026</v>
      </c>
      <c r="K2945">
        <v>19726</v>
      </c>
      <c r="L2945">
        <f>bbdd_Social_Media_Trends[[#This Row],[Likes]]+bbdd_Social_Media_Trends[[#This Row],[Shares]]+bbdd_Social_Media_Trends[[#This Row],[Comments]]</f>
        <v>287321</v>
      </c>
      <c r="M2945">
        <f>bbdd_Social_Media_Trends[[#This Row],[Interactions]]/bbdd_Social_Media_Trends[[#This Row],[Views]]</f>
        <v>8.8859260991161426E-2</v>
      </c>
      <c r="N2945" s="1" t="s">
        <v>16</v>
      </c>
      <c r="O2945" s="4">
        <f t="shared" si="45"/>
        <v>0</v>
      </c>
    </row>
    <row r="2946" spans="1:15">
      <c r="A2946" s="1" t="s">
        <v>2986</v>
      </c>
      <c r="B2946" s="2">
        <v>44587</v>
      </c>
      <c r="C2946" s="13" t="str">
        <f>TEXT(bbdd_Social_Media_Trends[[#This Row],[Post_Date]],"aaaa-mm")</f>
        <v>2022-01</v>
      </c>
      <c r="D2946" s="1" t="s">
        <v>18</v>
      </c>
      <c r="E2946" s="1" t="s">
        <v>59</v>
      </c>
      <c r="F2946" s="1" t="s">
        <v>14</v>
      </c>
      <c r="G2946" s="1" t="s">
        <v>60</v>
      </c>
      <c r="H2946">
        <v>1745859</v>
      </c>
      <c r="I2946">
        <v>326923</v>
      </c>
      <c r="J2946">
        <v>67496</v>
      </c>
      <c r="K2946">
        <v>2336</v>
      </c>
      <c r="L2946">
        <f>bbdd_Social_Media_Trends[[#This Row],[Likes]]+bbdd_Social_Media_Trends[[#This Row],[Shares]]+bbdd_Social_Media_Trends[[#This Row],[Comments]]</f>
        <v>396755</v>
      </c>
      <c r="M2946">
        <f>bbdd_Social_Media_Trends[[#This Row],[Interactions]]/bbdd_Social_Media_Trends[[#This Row],[Views]]</f>
        <v>0.2272548928636276</v>
      </c>
      <c r="N2946" s="1" t="s">
        <v>16</v>
      </c>
      <c r="O2946" s="4">
        <f t="shared" ref="O2946:O3009" si="46">IF(ISERROR(VLOOKUP(A2946,A2947:A7944,1,FALSE)),0, 1)</f>
        <v>0</v>
      </c>
    </row>
    <row r="2947" spans="1:15">
      <c r="A2947" s="1" t="s">
        <v>2987</v>
      </c>
      <c r="B2947" s="2">
        <v>44884</v>
      </c>
      <c r="C2947" s="13" t="str">
        <f>TEXT(bbdd_Social_Media_Trends[[#This Row],[Post_Date]],"aaaa-mm")</f>
        <v>2022-11</v>
      </c>
      <c r="D2947" s="1" t="s">
        <v>27</v>
      </c>
      <c r="E2947" s="1" t="s">
        <v>13</v>
      </c>
      <c r="F2947" s="1" t="s">
        <v>47</v>
      </c>
      <c r="G2947" s="1" t="s">
        <v>25</v>
      </c>
      <c r="H2947">
        <v>4540861</v>
      </c>
      <c r="I2947">
        <v>63459</v>
      </c>
      <c r="J2947">
        <v>21936</v>
      </c>
      <c r="K2947">
        <v>36939</v>
      </c>
      <c r="L2947">
        <f>bbdd_Social_Media_Trends[[#This Row],[Likes]]+bbdd_Social_Media_Trends[[#This Row],[Shares]]+bbdd_Social_Media_Trends[[#This Row],[Comments]]</f>
        <v>122334</v>
      </c>
      <c r="M2947">
        <f>bbdd_Social_Media_Trends[[#This Row],[Interactions]]/bbdd_Social_Media_Trends[[#This Row],[Views]]</f>
        <v>2.6940705738405117E-2</v>
      </c>
      <c r="N2947" s="1" t="s">
        <v>22</v>
      </c>
      <c r="O2947" s="4">
        <f t="shared" si="46"/>
        <v>0</v>
      </c>
    </row>
    <row r="2948" spans="1:15">
      <c r="A2948" s="1" t="s">
        <v>2988</v>
      </c>
      <c r="B2948" s="2">
        <v>45055</v>
      </c>
      <c r="C2948" s="13" t="str">
        <f>TEXT(bbdd_Social_Media_Trends[[#This Row],[Post_Date]],"aaaa-mm")</f>
        <v>2023-05</v>
      </c>
      <c r="D2948" s="1" t="s">
        <v>24</v>
      </c>
      <c r="E2948" s="1" t="s">
        <v>49</v>
      </c>
      <c r="F2948" s="1" t="s">
        <v>32</v>
      </c>
      <c r="G2948" s="1" t="s">
        <v>60</v>
      </c>
      <c r="H2948">
        <v>3368920</v>
      </c>
      <c r="I2948">
        <v>471654</v>
      </c>
      <c r="J2948">
        <v>86384</v>
      </c>
      <c r="K2948">
        <v>1266</v>
      </c>
      <c r="L2948">
        <f>bbdd_Social_Media_Trends[[#This Row],[Likes]]+bbdd_Social_Media_Trends[[#This Row],[Shares]]+bbdd_Social_Media_Trends[[#This Row],[Comments]]</f>
        <v>559304</v>
      </c>
      <c r="M2948">
        <f>bbdd_Social_Media_Trends[[#This Row],[Interactions]]/bbdd_Social_Media_Trends[[#This Row],[Views]]</f>
        <v>0.16601878346769885</v>
      </c>
      <c r="N2948" s="1" t="s">
        <v>22</v>
      </c>
      <c r="O2948" s="4">
        <f t="shared" si="46"/>
        <v>0</v>
      </c>
    </row>
    <row r="2949" spans="1:15">
      <c r="A2949" s="1" t="s">
        <v>2989</v>
      </c>
      <c r="B2949" s="2">
        <v>44891</v>
      </c>
      <c r="C2949" s="13" t="str">
        <f>TEXT(bbdd_Social_Media_Trends[[#This Row],[Post_Date]],"aaaa-mm")</f>
        <v>2022-11</v>
      </c>
      <c r="D2949" s="1" t="s">
        <v>27</v>
      </c>
      <c r="E2949" s="1" t="s">
        <v>49</v>
      </c>
      <c r="F2949" s="1" t="s">
        <v>41</v>
      </c>
      <c r="G2949" s="1" t="s">
        <v>60</v>
      </c>
      <c r="H2949">
        <v>779573</v>
      </c>
      <c r="I2949">
        <v>185117</v>
      </c>
      <c r="J2949">
        <v>41077</v>
      </c>
      <c r="K2949">
        <v>26964</v>
      </c>
      <c r="L2949">
        <f>bbdd_Social_Media_Trends[[#This Row],[Likes]]+bbdd_Social_Media_Trends[[#This Row],[Shares]]+bbdd_Social_Media_Trends[[#This Row],[Comments]]</f>
        <v>253158</v>
      </c>
      <c r="M2949">
        <f>bbdd_Social_Media_Trends[[#This Row],[Interactions]]/bbdd_Social_Media_Trends[[#This Row],[Views]]</f>
        <v>0.32473931241846499</v>
      </c>
      <c r="N2949" s="1" t="s">
        <v>16</v>
      </c>
      <c r="O2949" s="4">
        <f t="shared" si="46"/>
        <v>0</v>
      </c>
    </row>
    <row r="2950" spans="1:15">
      <c r="A2950" s="1" t="s">
        <v>2990</v>
      </c>
      <c r="B2950" s="2">
        <v>44779</v>
      </c>
      <c r="C2950" s="13" t="str">
        <f>TEXT(bbdd_Social_Media_Trends[[#This Row],[Post_Date]],"aaaa-mm")</f>
        <v>2022-08</v>
      </c>
      <c r="D2950" s="1" t="s">
        <v>18</v>
      </c>
      <c r="E2950" s="1" t="s">
        <v>31</v>
      </c>
      <c r="F2950" s="1" t="s">
        <v>32</v>
      </c>
      <c r="G2950" s="1" t="s">
        <v>21</v>
      </c>
      <c r="H2950">
        <v>4669272</v>
      </c>
      <c r="I2950">
        <v>368176</v>
      </c>
      <c r="J2950">
        <v>25124</v>
      </c>
      <c r="K2950">
        <v>26215</v>
      </c>
      <c r="L2950">
        <f>bbdd_Social_Media_Trends[[#This Row],[Likes]]+bbdd_Social_Media_Trends[[#This Row],[Shares]]+bbdd_Social_Media_Trends[[#This Row],[Comments]]</f>
        <v>419515</v>
      </c>
      <c r="M2950">
        <f>bbdd_Social_Media_Trends[[#This Row],[Interactions]]/bbdd_Social_Media_Trends[[#This Row],[Views]]</f>
        <v>8.9845911739560261E-2</v>
      </c>
      <c r="N2950" s="1" t="s">
        <v>22</v>
      </c>
      <c r="O2950" s="4">
        <f t="shared" si="46"/>
        <v>0</v>
      </c>
    </row>
    <row r="2951" spans="1:15">
      <c r="A2951" s="1" t="s">
        <v>2991</v>
      </c>
      <c r="B2951" s="2">
        <v>45099</v>
      </c>
      <c r="C2951" s="13" t="str">
        <f>TEXT(bbdd_Social_Media_Trends[[#This Row],[Post_Date]],"aaaa-mm")</f>
        <v>2023-06</v>
      </c>
      <c r="D2951" s="1" t="s">
        <v>24</v>
      </c>
      <c r="E2951" s="1" t="s">
        <v>31</v>
      </c>
      <c r="F2951" s="1" t="s">
        <v>36</v>
      </c>
      <c r="G2951" s="1" t="s">
        <v>21</v>
      </c>
      <c r="H2951">
        <v>920290</v>
      </c>
      <c r="I2951">
        <v>158850</v>
      </c>
      <c r="J2951">
        <v>294</v>
      </c>
      <c r="K2951">
        <v>20188</v>
      </c>
      <c r="L2951">
        <f>bbdd_Social_Media_Trends[[#This Row],[Likes]]+bbdd_Social_Media_Trends[[#This Row],[Shares]]+bbdd_Social_Media_Trends[[#This Row],[Comments]]</f>
        <v>179332</v>
      </c>
      <c r="M2951">
        <f>bbdd_Social_Media_Trends[[#This Row],[Interactions]]/bbdd_Social_Media_Trends[[#This Row],[Views]]</f>
        <v>0.19486466222603743</v>
      </c>
      <c r="N2951" s="1" t="s">
        <v>22</v>
      </c>
      <c r="O2951" s="4">
        <f t="shared" si="46"/>
        <v>0</v>
      </c>
    </row>
    <row r="2952" spans="1:15">
      <c r="A2952" s="1" t="s">
        <v>2992</v>
      </c>
      <c r="B2952" s="2">
        <v>44739</v>
      </c>
      <c r="C2952" s="13" t="str">
        <f>TEXT(bbdd_Social_Media_Trends[[#This Row],[Post_Date]],"aaaa-mm")</f>
        <v>2022-06</v>
      </c>
      <c r="D2952" s="1" t="s">
        <v>12</v>
      </c>
      <c r="E2952" s="1" t="s">
        <v>57</v>
      </c>
      <c r="F2952" s="1" t="s">
        <v>41</v>
      </c>
      <c r="G2952" s="1" t="s">
        <v>25</v>
      </c>
      <c r="H2952">
        <v>880025</v>
      </c>
      <c r="I2952">
        <v>262765</v>
      </c>
      <c r="J2952">
        <v>56763</v>
      </c>
      <c r="K2952">
        <v>25619</v>
      </c>
      <c r="L2952">
        <f>bbdd_Social_Media_Trends[[#This Row],[Likes]]+bbdd_Social_Media_Trends[[#This Row],[Shares]]+bbdd_Social_Media_Trends[[#This Row],[Comments]]</f>
        <v>345147</v>
      </c>
      <c r="M2952">
        <f>bbdd_Social_Media_Trends[[#This Row],[Interactions]]/bbdd_Social_Media_Trends[[#This Row],[Views]]</f>
        <v>0.39220135791596827</v>
      </c>
      <c r="N2952" s="1" t="s">
        <v>29</v>
      </c>
      <c r="O2952" s="4">
        <f t="shared" si="46"/>
        <v>0</v>
      </c>
    </row>
    <row r="2953" spans="1:15">
      <c r="A2953" s="1" t="s">
        <v>2993</v>
      </c>
      <c r="B2953" s="2">
        <v>44813</v>
      </c>
      <c r="C2953" s="13" t="str">
        <f>TEXT(bbdd_Social_Media_Trends[[#This Row],[Post_Date]],"aaaa-mm")</f>
        <v>2022-09</v>
      </c>
      <c r="D2953" s="1" t="s">
        <v>24</v>
      </c>
      <c r="E2953" s="1" t="s">
        <v>59</v>
      </c>
      <c r="F2953" s="1" t="s">
        <v>41</v>
      </c>
      <c r="G2953" s="1" t="s">
        <v>60</v>
      </c>
      <c r="H2953">
        <v>1876032</v>
      </c>
      <c r="I2953">
        <v>167583</v>
      </c>
      <c r="J2953">
        <v>51085</v>
      </c>
      <c r="K2953">
        <v>16692</v>
      </c>
      <c r="L2953">
        <f>bbdd_Social_Media_Trends[[#This Row],[Likes]]+bbdd_Social_Media_Trends[[#This Row],[Shares]]+bbdd_Social_Media_Trends[[#This Row],[Comments]]</f>
        <v>235360</v>
      </c>
      <c r="M2953">
        <f>bbdd_Social_Media_Trends[[#This Row],[Interactions]]/bbdd_Social_Media_Trends[[#This Row],[Views]]</f>
        <v>0.12545628219561286</v>
      </c>
      <c r="N2953" s="1" t="s">
        <v>29</v>
      </c>
      <c r="O2953" s="4">
        <f t="shared" si="46"/>
        <v>0</v>
      </c>
    </row>
    <row r="2954" spans="1:15">
      <c r="A2954" s="1" t="s">
        <v>2994</v>
      </c>
      <c r="B2954" s="2">
        <v>44763</v>
      </c>
      <c r="C2954" s="13" t="str">
        <f>TEXT(bbdd_Social_Media_Trends[[#This Row],[Post_Date]],"aaaa-mm")</f>
        <v>2022-07</v>
      </c>
      <c r="D2954" s="1" t="s">
        <v>27</v>
      </c>
      <c r="E2954" s="1" t="s">
        <v>57</v>
      </c>
      <c r="F2954" s="1" t="s">
        <v>41</v>
      </c>
      <c r="G2954" s="1" t="s">
        <v>50</v>
      </c>
      <c r="H2954">
        <v>4695675</v>
      </c>
      <c r="I2954">
        <v>332129</v>
      </c>
      <c r="J2954">
        <v>80070</v>
      </c>
      <c r="K2954">
        <v>7343</v>
      </c>
      <c r="L2954">
        <f>bbdd_Social_Media_Trends[[#This Row],[Likes]]+bbdd_Social_Media_Trends[[#This Row],[Shares]]+bbdd_Social_Media_Trends[[#This Row],[Comments]]</f>
        <v>419542</v>
      </c>
      <c r="M2954">
        <f>bbdd_Social_Media_Trends[[#This Row],[Interactions]]/bbdd_Social_Media_Trends[[#This Row],[Views]]</f>
        <v>8.9346473084274361E-2</v>
      </c>
      <c r="N2954" s="1" t="s">
        <v>22</v>
      </c>
      <c r="O2954" s="4">
        <f t="shared" si="46"/>
        <v>0</v>
      </c>
    </row>
    <row r="2955" spans="1:15">
      <c r="A2955" s="1" t="s">
        <v>2995</v>
      </c>
      <c r="B2955" s="2">
        <v>45230</v>
      </c>
      <c r="C2955" s="13" t="str">
        <f>TEXT(bbdd_Social_Media_Trends[[#This Row],[Post_Date]],"aaaa-mm")</f>
        <v>2023-10</v>
      </c>
      <c r="D2955" s="1" t="s">
        <v>18</v>
      </c>
      <c r="E2955" s="1" t="s">
        <v>19</v>
      </c>
      <c r="F2955" s="1" t="s">
        <v>32</v>
      </c>
      <c r="G2955" s="1" t="s">
        <v>28</v>
      </c>
      <c r="H2955">
        <v>3909608</v>
      </c>
      <c r="I2955">
        <v>328265</v>
      </c>
      <c r="J2955">
        <v>91682</v>
      </c>
      <c r="K2955">
        <v>28567</v>
      </c>
      <c r="L2955">
        <f>bbdd_Social_Media_Trends[[#This Row],[Likes]]+bbdd_Social_Media_Trends[[#This Row],[Shares]]+bbdd_Social_Media_Trends[[#This Row],[Comments]]</f>
        <v>448514</v>
      </c>
      <c r="M2955">
        <f>bbdd_Social_Media_Trends[[#This Row],[Interactions]]/bbdd_Social_Media_Trends[[#This Row],[Views]]</f>
        <v>0.11472096435243635</v>
      </c>
      <c r="N2955" s="1" t="s">
        <v>16</v>
      </c>
      <c r="O2955" s="4">
        <f t="shared" si="46"/>
        <v>0</v>
      </c>
    </row>
    <row r="2956" spans="1:15">
      <c r="A2956" s="1" t="s">
        <v>2996</v>
      </c>
      <c r="B2956" s="2">
        <v>44844</v>
      </c>
      <c r="C2956" s="13" t="str">
        <f>TEXT(bbdd_Social_Media_Trends[[#This Row],[Post_Date]],"aaaa-mm")</f>
        <v>2022-10</v>
      </c>
      <c r="D2956" s="1" t="s">
        <v>18</v>
      </c>
      <c r="E2956" s="1" t="s">
        <v>49</v>
      </c>
      <c r="F2956" s="1" t="s">
        <v>14</v>
      </c>
      <c r="G2956" s="1" t="s">
        <v>21</v>
      </c>
      <c r="H2956">
        <v>84988</v>
      </c>
      <c r="I2956">
        <v>3961</v>
      </c>
      <c r="J2956">
        <v>66175</v>
      </c>
      <c r="K2956">
        <v>7174</v>
      </c>
      <c r="L2956">
        <f>bbdd_Social_Media_Trends[[#This Row],[Likes]]+bbdd_Social_Media_Trends[[#This Row],[Shares]]+bbdd_Social_Media_Trends[[#This Row],[Comments]]</f>
        <v>77310</v>
      </c>
      <c r="M2956">
        <f>bbdd_Social_Media_Trends[[#This Row],[Interactions]]/bbdd_Social_Media_Trends[[#This Row],[Views]]</f>
        <v>0.90965783404715961</v>
      </c>
      <c r="N2956" s="1" t="s">
        <v>29</v>
      </c>
      <c r="O2956" s="4">
        <f t="shared" si="46"/>
        <v>0</v>
      </c>
    </row>
    <row r="2957" spans="1:15">
      <c r="A2957" s="1" t="s">
        <v>2997</v>
      </c>
      <c r="B2957" s="2">
        <v>44870</v>
      </c>
      <c r="C2957" s="13" t="str">
        <f>TEXT(bbdd_Social_Media_Trends[[#This Row],[Post_Date]],"aaaa-mm")</f>
        <v>2022-11</v>
      </c>
      <c r="D2957" s="1" t="s">
        <v>12</v>
      </c>
      <c r="E2957" s="1" t="s">
        <v>59</v>
      </c>
      <c r="F2957" s="1" t="s">
        <v>20</v>
      </c>
      <c r="G2957" s="1" t="s">
        <v>28</v>
      </c>
      <c r="H2957">
        <v>4503451</v>
      </c>
      <c r="I2957">
        <v>199050</v>
      </c>
      <c r="J2957">
        <v>10299</v>
      </c>
      <c r="K2957">
        <v>7649</v>
      </c>
      <c r="L2957">
        <f>bbdd_Social_Media_Trends[[#This Row],[Likes]]+bbdd_Social_Media_Trends[[#This Row],[Shares]]+bbdd_Social_Media_Trends[[#This Row],[Comments]]</f>
        <v>216998</v>
      </c>
      <c r="M2957">
        <f>bbdd_Social_Media_Trends[[#This Row],[Interactions]]/bbdd_Social_Media_Trends[[#This Row],[Views]]</f>
        <v>4.8184825370588019E-2</v>
      </c>
      <c r="N2957" s="1" t="s">
        <v>22</v>
      </c>
      <c r="O2957" s="4">
        <f t="shared" si="46"/>
        <v>0</v>
      </c>
    </row>
    <row r="2958" spans="1:15">
      <c r="A2958" s="1" t="s">
        <v>2998</v>
      </c>
      <c r="B2958" s="2">
        <v>44572</v>
      </c>
      <c r="C2958" s="13" t="str">
        <f>TEXT(bbdd_Social_Media_Trends[[#This Row],[Post_Date]],"aaaa-mm")</f>
        <v>2022-01</v>
      </c>
      <c r="D2958" s="1" t="s">
        <v>18</v>
      </c>
      <c r="E2958" s="1" t="s">
        <v>31</v>
      </c>
      <c r="F2958" s="1" t="s">
        <v>47</v>
      </c>
      <c r="G2958" s="1" t="s">
        <v>60</v>
      </c>
      <c r="H2958">
        <v>3869119</v>
      </c>
      <c r="I2958">
        <v>243254</v>
      </c>
      <c r="J2958">
        <v>45272</v>
      </c>
      <c r="K2958">
        <v>41026</v>
      </c>
      <c r="L2958">
        <f>bbdd_Social_Media_Trends[[#This Row],[Likes]]+bbdd_Social_Media_Trends[[#This Row],[Shares]]+bbdd_Social_Media_Trends[[#This Row],[Comments]]</f>
        <v>329552</v>
      </c>
      <c r="M2958">
        <f>bbdd_Social_Media_Trends[[#This Row],[Interactions]]/bbdd_Social_Media_Trends[[#This Row],[Views]]</f>
        <v>8.5174945510851433E-2</v>
      </c>
      <c r="N2958" s="1" t="s">
        <v>22</v>
      </c>
      <c r="O2958" s="4">
        <f t="shared" si="46"/>
        <v>0</v>
      </c>
    </row>
    <row r="2959" spans="1:15">
      <c r="A2959" s="1" t="s">
        <v>2999</v>
      </c>
      <c r="B2959" s="2">
        <v>44727</v>
      </c>
      <c r="C2959" s="13" t="str">
        <f>TEXT(bbdd_Social_Media_Trends[[#This Row],[Post_Date]],"aaaa-mm")</f>
        <v>2022-06</v>
      </c>
      <c r="D2959" s="1" t="s">
        <v>12</v>
      </c>
      <c r="E2959" s="1" t="s">
        <v>52</v>
      </c>
      <c r="F2959" s="1" t="s">
        <v>36</v>
      </c>
      <c r="G2959" s="1" t="s">
        <v>37</v>
      </c>
      <c r="H2959">
        <v>22280</v>
      </c>
      <c r="I2959">
        <v>294546</v>
      </c>
      <c r="J2959">
        <v>89803</v>
      </c>
      <c r="K2959">
        <v>22578</v>
      </c>
      <c r="L2959">
        <f>bbdd_Social_Media_Trends[[#This Row],[Likes]]+bbdd_Social_Media_Trends[[#This Row],[Shares]]+bbdd_Social_Media_Trends[[#This Row],[Comments]]</f>
        <v>406927</v>
      </c>
      <c r="M2959">
        <f>bbdd_Social_Media_Trends[[#This Row],[Interactions]]/bbdd_Social_Media_Trends[[#This Row],[Views]]</f>
        <v>18.264228007181327</v>
      </c>
      <c r="N2959" s="1" t="s">
        <v>22</v>
      </c>
      <c r="O2959" s="4">
        <f t="shared" si="46"/>
        <v>0</v>
      </c>
    </row>
    <row r="2960" spans="1:15">
      <c r="A2960" s="1" t="s">
        <v>3000</v>
      </c>
      <c r="B2960" s="2">
        <v>45161</v>
      </c>
      <c r="C2960" s="13" t="str">
        <f>TEXT(bbdd_Social_Media_Trends[[#This Row],[Post_Date]],"aaaa-mm")</f>
        <v>2023-08</v>
      </c>
      <c r="D2960" s="1" t="s">
        <v>18</v>
      </c>
      <c r="E2960" s="1" t="s">
        <v>59</v>
      </c>
      <c r="F2960" s="1" t="s">
        <v>41</v>
      </c>
      <c r="G2960" s="1" t="s">
        <v>37</v>
      </c>
      <c r="H2960">
        <v>2510654</v>
      </c>
      <c r="I2960">
        <v>222047</v>
      </c>
      <c r="J2960">
        <v>42335</v>
      </c>
      <c r="K2960">
        <v>18710</v>
      </c>
      <c r="L2960">
        <f>bbdd_Social_Media_Trends[[#This Row],[Likes]]+bbdd_Social_Media_Trends[[#This Row],[Shares]]+bbdd_Social_Media_Trends[[#This Row],[Comments]]</f>
        <v>283092</v>
      </c>
      <c r="M2960">
        <f>bbdd_Social_Media_Trends[[#This Row],[Interactions]]/bbdd_Social_Media_Trends[[#This Row],[Views]]</f>
        <v>0.11275627784633008</v>
      </c>
      <c r="N2960" s="1" t="s">
        <v>29</v>
      </c>
      <c r="O2960" s="4">
        <f t="shared" si="46"/>
        <v>0</v>
      </c>
    </row>
    <row r="2961" spans="1:15">
      <c r="A2961" s="1" t="s">
        <v>3001</v>
      </c>
      <c r="B2961" s="2">
        <v>45188</v>
      </c>
      <c r="C2961" s="13" t="str">
        <f>TEXT(bbdd_Social_Media_Trends[[#This Row],[Post_Date]],"aaaa-mm")</f>
        <v>2023-09</v>
      </c>
      <c r="D2961" s="1" t="s">
        <v>12</v>
      </c>
      <c r="E2961" s="1" t="s">
        <v>46</v>
      </c>
      <c r="F2961" s="1" t="s">
        <v>32</v>
      </c>
      <c r="G2961" s="1" t="s">
        <v>60</v>
      </c>
      <c r="H2961">
        <v>1004040</v>
      </c>
      <c r="I2961">
        <v>474058</v>
      </c>
      <c r="J2961">
        <v>29602</v>
      </c>
      <c r="K2961">
        <v>28975</v>
      </c>
      <c r="L2961">
        <f>bbdd_Social_Media_Trends[[#This Row],[Likes]]+bbdd_Social_Media_Trends[[#This Row],[Shares]]+bbdd_Social_Media_Trends[[#This Row],[Comments]]</f>
        <v>532635</v>
      </c>
      <c r="M2961">
        <f>bbdd_Social_Media_Trends[[#This Row],[Interactions]]/bbdd_Social_Media_Trends[[#This Row],[Views]]</f>
        <v>0.53049181307517623</v>
      </c>
      <c r="N2961" s="1" t="s">
        <v>16</v>
      </c>
      <c r="O2961" s="4">
        <f t="shared" si="46"/>
        <v>0</v>
      </c>
    </row>
    <row r="2962" spans="1:15">
      <c r="A2962" s="1" t="s">
        <v>3002</v>
      </c>
      <c r="B2962" s="2">
        <v>44657</v>
      </c>
      <c r="C2962" s="13" t="str">
        <f>TEXT(bbdd_Social_Media_Trends[[#This Row],[Post_Date]],"aaaa-mm")</f>
        <v>2022-04</v>
      </c>
      <c r="D2962" s="1" t="s">
        <v>24</v>
      </c>
      <c r="E2962" s="1" t="s">
        <v>49</v>
      </c>
      <c r="F2962" s="1" t="s">
        <v>14</v>
      </c>
      <c r="G2962" s="1" t="s">
        <v>60</v>
      </c>
      <c r="H2962">
        <v>281947</v>
      </c>
      <c r="I2962">
        <v>466399</v>
      </c>
      <c r="J2962">
        <v>94427</v>
      </c>
      <c r="K2962">
        <v>35399</v>
      </c>
      <c r="L2962">
        <f>bbdd_Social_Media_Trends[[#This Row],[Likes]]+bbdd_Social_Media_Trends[[#This Row],[Shares]]+bbdd_Social_Media_Trends[[#This Row],[Comments]]</f>
        <v>596225</v>
      </c>
      <c r="M2962">
        <f>bbdd_Social_Media_Trends[[#This Row],[Interactions]]/bbdd_Social_Media_Trends[[#This Row],[Views]]</f>
        <v>2.1146704877157765</v>
      </c>
      <c r="N2962" s="1" t="s">
        <v>29</v>
      </c>
      <c r="O2962" s="4">
        <f t="shared" si="46"/>
        <v>0</v>
      </c>
    </row>
    <row r="2963" spans="1:15">
      <c r="A2963" s="1" t="s">
        <v>3003</v>
      </c>
      <c r="B2963" s="2">
        <v>44882</v>
      </c>
      <c r="C2963" s="13" t="str">
        <f>TEXT(bbdd_Social_Media_Trends[[#This Row],[Post_Date]],"aaaa-mm")</f>
        <v>2022-11</v>
      </c>
      <c r="D2963" s="1" t="s">
        <v>24</v>
      </c>
      <c r="E2963" s="1" t="s">
        <v>39</v>
      </c>
      <c r="F2963" s="1" t="s">
        <v>32</v>
      </c>
      <c r="G2963" s="1" t="s">
        <v>50</v>
      </c>
      <c r="H2963">
        <v>435189</v>
      </c>
      <c r="I2963">
        <v>338107</v>
      </c>
      <c r="J2963">
        <v>45878</v>
      </c>
      <c r="K2963">
        <v>11224</v>
      </c>
      <c r="L2963">
        <f>bbdd_Social_Media_Trends[[#This Row],[Likes]]+bbdd_Social_Media_Trends[[#This Row],[Shares]]+bbdd_Social_Media_Trends[[#This Row],[Comments]]</f>
        <v>395209</v>
      </c>
      <c r="M2963">
        <f>bbdd_Social_Media_Trends[[#This Row],[Interactions]]/bbdd_Social_Media_Trends[[#This Row],[Views]]</f>
        <v>0.90813186914191302</v>
      </c>
      <c r="N2963" s="1" t="s">
        <v>29</v>
      </c>
      <c r="O2963" s="4">
        <f t="shared" si="46"/>
        <v>0</v>
      </c>
    </row>
    <row r="2964" spans="1:15">
      <c r="A2964" s="1" t="s">
        <v>3004</v>
      </c>
      <c r="B2964" s="2">
        <v>44627</v>
      </c>
      <c r="C2964" s="13" t="str">
        <f>TEXT(bbdd_Social_Media_Trends[[#This Row],[Post_Date]],"aaaa-mm")</f>
        <v>2022-03</v>
      </c>
      <c r="D2964" s="1" t="s">
        <v>12</v>
      </c>
      <c r="E2964" s="1" t="s">
        <v>35</v>
      </c>
      <c r="F2964" s="1" t="s">
        <v>14</v>
      </c>
      <c r="G2964" s="1" t="s">
        <v>50</v>
      </c>
      <c r="H2964">
        <v>4059525</v>
      </c>
      <c r="I2964">
        <v>396471</v>
      </c>
      <c r="J2964">
        <v>82515</v>
      </c>
      <c r="K2964">
        <v>13107</v>
      </c>
      <c r="L2964">
        <f>bbdd_Social_Media_Trends[[#This Row],[Likes]]+bbdd_Social_Media_Trends[[#This Row],[Shares]]+bbdd_Social_Media_Trends[[#This Row],[Comments]]</f>
        <v>492093</v>
      </c>
      <c r="M2964">
        <f>bbdd_Social_Media_Trends[[#This Row],[Interactions]]/bbdd_Social_Media_Trends[[#This Row],[Views]]</f>
        <v>0.12121935448112772</v>
      </c>
      <c r="N2964" s="1" t="s">
        <v>29</v>
      </c>
      <c r="O2964" s="4">
        <f t="shared" si="46"/>
        <v>0</v>
      </c>
    </row>
    <row r="2965" spans="1:15">
      <c r="A2965" s="1" t="s">
        <v>3005</v>
      </c>
      <c r="B2965" s="2">
        <v>45085</v>
      </c>
      <c r="C2965" s="13" t="str">
        <f>TEXT(bbdd_Social_Media_Trends[[#This Row],[Post_Date]],"aaaa-mm")</f>
        <v>2023-06</v>
      </c>
      <c r="D2965" s="1" t="s">
        <v>18</v>
      </c>
      <c r="E2965" s="1" t="s">
        <v>59</v>
      </c>
      <c r="F2965" s="1" t="s">
        <v>36</v>
      </c>
      <c r="G2965" s="1" t="s">
        <v>60</v>
      </c>
      <c r="H2965">
        <v>1454497</v>
      </c>
      <c r="I2965">
        <v>198979</v>
      </c>
      <c r="J2965">
        <v>27467</v>
      </c>
      <c r="K2965">
        <v>43108</v>
      </c>
      <c r="L2965">
        <f>bbdd_Social_Media_Trends[[#This Row],[Likes]]+bbdd_Social_Media_Trends[[#This Row],[Shares]]+bbdd_Social_Media_Trends[[#This Row],[Comments]]</f>
        <v>269554</v>
      </c>
      <c r="M2965">
        <f>bbdd_Social_Media_Trends[[#This Row],[Interactions]]/bbdd_Social_Media_Trends[[#This Row],[Views]]</f>
        <v>0.18532454862402603</v>
      </c>
      <c r="N2965" s="1" t="s">
        <v>16</v>
      </c>
      <c r="O2965" s="4">
        <f t="shared" si="46"/>
        <v>0</v>
      </c>
    </row>
    <row r="2966" spans="1:15">
      <c r="A2966" s="1" t="s">
        <v>3006</v>
      </c>
      <c r="B2966" s="2">
        <v>44682</v>
      </c>
      <c r="C2966" s="13" t="str">
        <f>TEXT(bbdd_Social_Media_Trends[[#This Row],[Post_Date]],"aaaa-mm")</f>
        <v>2022-05</v>
      </c>
      <c r="D2966" s="1" t="s">
        <v>18</v>
      </c>
      <c r="E2966" s="1" t="s">
        <v>39</v>
      </c>
      <c r="F2966" s="1" t="s">
        <v>14</v>
      </c>
      <c r="G2966" s="1" t="s">
        <v>15</v>
      </c>
      <c r="H2966">
        <v>4636106</v>
      </c>
      <c r="I2966">
        <v>119192</v>
      </c>
      <c r="J2966">
        <v>74078</v>
      </c>
      <c r="K2966">
        <v>46366</v>
      </c>
      <c r="L2966">
        <f>bbdd_Social_Media_Trends[[#This Row],[Likes]]+bbdd_Social_Media_Trends[[#This Row],[Shares]]+bbdd_Social_Media_Trends[[#This Row],[Comments]]</f>
        <v>239636</v>
      </c>
      <c r="M2966">
        <f>bbdd_Social_Media_Trends[[#This Row],[Interactions]]/bbdd_Social_Media_Trends[[#This Row],[Views]]</f>
        <v>5.1689068369014858E-2</v>
      </c>
      <c r="N2966" s="1" t="s">
        <v>29</v>
      </c>
      <c r="O2966" s="4">
        <f t="shared" si="46"/>
        <v>0</v>
      </c>
    </row>
    <row r="2967" spans="1:15">
      <c r="A2967" s="1" t="s">
        <v>3007</v>
      </c>
      <c r="B2967" s="2">
        <v>44648</v>
      </c>
      <c r="C2967" s="13" t="str">
        <f>TEXT(bbdd_Social_Media_Trends[[#This Row],[Post_Date]],"aaaa-mm")</f>
        <v>2022-03</v>
      </c>
      <c r="D2967" s="1" t="s">
        <v>18</v>
      </c>
      <c r="E2967" s="1" t="s">
        <v>59</v>
      </c>
      <c r="F2967" s="1" t="s">
        <v>41</v>
      </c>
      <c r="G2967" s="1" t="s">
        <v>25</v>
      </c>
      <c r="H2967">
        <v>1418093</v>
      </c>
      <c r="I2967">
        <v>167927</v>
      </c>
      <c r="J2967">
        <v>21604</v>
      </c>
      <c r="K2967">
        <v>23507</v>
      </c>
      <c r="L2967">
        <f>bbdd_Social_Media_Trends[[#This Row],[Likes]]+bbdd_Social_Media_Trends[[#This Row],[Shares]]+bbdd_Social_Media_Trends[[#This Row],[Comments]]</f>
        <v>213038</v>
      </c>
      <c r="M2967">
        <f>bbdd_Social_Media_Trends[[#This Row],[Interactions]]/bbdd_Social_Media_Trends[[#This Row],[Views]]</f>
        <v>0.15022851110611221</v>
      </c>
      <c r="N2967" s="1" t="s">
        <v>16</v>
      </c>
      <c r="O2967" s="4">
        <f t="shared" si="46"/>
        <v>0</v>
      </c>
    </row>
    <row r="2968" spans="1:15">
      <c r="A2968" s="1" t="s">
        <v>3008</v>
      </c>
      <c r="B2968" s="2">
        <v>44623</v>
      </c>
      <c r="C2968" s="13" t="str">
        <f>TEXT(bbdd_Social_Media_Trends[[#This Row],[Post_Date]],"aaaa-mm")</f>
        <v>2022-03</v>
      </c>
      <c r="D2968" s="1" t="s">
        <v>24</v>
      </c>
      <c r="E2968" s="1" t="s">
        <v>57</v>
      </c>
      <c r="F2968" s="1" t="s">
        <v>36</v>
      </c>
      <c r="G2968" s="1" t="s">
        <v>37</v>
      </c>
      <c r="H2968">
        <v>4089138</v>
      </c>
      <c r="I2968">
        <v>395765</v>
      </c>
      <c r="J2968">
        <v>32976</v>
      </c>
      <c r="K2968">
        <v>3225</v>
      </c>
      <c r="L2968">
        <f>bbdd_Social_Media_Trends[[#This Row],[Likes]]+bbdd_Social_Media_Trends[[#This Row],[Shares]]+bbdd_Social_Media_Trends[[#This Row],[Comments]]</f>
        <v>431966</v>
      </c>
      <c r="M2968">
        <f>bbdd_Social_Media_Trends[[#This Row],[Interactions]]/bbdd_Social_Media_Trends[[#This Row],[Views]]</f>
        <v>0.1056374228504883</v>
      </c>
      <c r="N2968" s="1" t="s">
        <v>29</v>
      </c>
      <c r="O2968" s="4">
        <f t="shared" si="46"/>
        <v>0</v>
      </c>
    </row>
    <row r="2969" spans="1:15">
      <c r="A2969" s="1" t="s">
        <v>3009</v>
      </c>
      <c r="B2969" s="2">
        <v>45033</v>
      </c>
      <c r="C2969" s="13" t="str">
        <f>TEXT(bbdd_Social_Media_Trends[[#This Row],[Post_Date]],"aaaa-mm")</f>
        <v>2023-04</v>
      </c>
      <c r="D2969" s="1" t="s">
        <v>12</v>
      </c>
      <c r="E2969" s="1" t="s">
        <v>19</v>
      </c>
      <c r="F2969" s="1" t="s">
        <v>32</v>
      </c>
      <c r="G2969" s="1" t="s">
        <v>15</v>
      </c>
      <c r="H2969">
        <v>1467996</v>
      </c>
      <c r="I2969">
        <v>218173</v>
      </c>
      <c r="J2969">
        <v>15234</v>
      </c>
      <c r="K2969">
        <v>44846</v>
      </c>
      <c r="L2969">
        <f>bbdd_Social_Media_Trends[[#This Row],[Likes]]+bbdd_Social_Media_Trends[[#This Row],[Shares]]+bbdd_Social_Media_Trends[[#This Row],[Comments]]</f>
        <v>278253</v>
      </c>
      <c r="M2969">
        <f>bbdd_Social_Media_Trends[[#This Row],[Interactions]]/bbdd_Social_Media_Trends[[#This Row],[Views]]</f>
        <v>0.18954615680151718</v>
      </c>
      <c r="N2969" s="1" t="s">
        <v>29</v>
      </c>
      <c r="O2969" s="4">
        <f t="shared" si="46"/>
        <v>0</v>
      </c>
    </row>
    <row r="2970" spans="1:15">
      <c r="A2970" s="1" t="s">
        <v>3010</v>
      </c>
      <c r="B2970" s="2">
        <v>44670</v>
      </c>
      <c r="C2970" s="13" t="str">
        <f>TEXT(bbdd_Social_Media_Trends[[#This Row],[Post_Date]],"aaaa-mm")</f>
        <v>2022-04</v>
      </c>
      <c r="D2970" s="1" t="s">
        <v>24</v>
      </c>
      <c r="E2970" s="1" t="s">
        <v>31</v>
      </c>
      <c r="F2970" s="1" t="s">
        <v>36</v>
      </c>
      <c r="G2970" s="1" t="s">
        <v>44</v>
      </c>
      <c r="H2970">
        <v>2628041</v>
      </c>
      <c r="I2970">
        <v>30963</v>
      </c>
      <c r="J2970">
        <v>1657</v>
      </c>
      <c r="K2970">
        <v>17698</v>
      </c>
      <c r="L2970">
        <f>bbdd_Social_Media_Trends[[#This Row],[Likes]]+bbdd_Social_Media_Trends[[#This Row],[Shares]]+bbdd_Social_Media_Trends[[#This Row],[Comments]]</f>
        <v>50318</v>
      </c>
      <c r="M2970">
        <f>bbdd_Social_Media_Trends[[#This Row],[Interactions]]/bbdd_Social_Media_Trends[[#This Row],[Views]]</f>
        <v>1.9146581046490523E-2</v>
      </c>
      <c r="N2970" s="1" t="s">
        <v>22</v>
      </c>
      <c r="O2970" s="4">
        <f t="shared" si="46"/>
        <v>0</v>
      </c>
    </row>
    <row r="2971" spans="1:15">
      <c r="A2971" s="1" t="s">
        <v>3011</v>
      </c>
      <c r="B2971" s="2">
        <v>44764</v>
      </c>
      <c r="C2971" s="13" t="str">
        <f>TEXT(bbdd_Social_Media_Trends[[#This Row],[Post_Date]],"aaaa-mm")</f>
        <v>2022-07</v>
      </c>
      <c r="D2971" s="1" t="s">
        <v>27</v>
      </c>
      <c r="E2971" s="1" t="s">
        <v>46</v>
      </c>
      <c r="F2971" s="1" t="s">
        <v>36</v>
      </c>
      <c r="G2971" s="1" t="s">
        <v>25</v>
      </c>
      <c r="H2971">
        <v>1552233</v>
      </c>
      <c r="I2971">
        <v>8830</v>
      </c>
      <c r="J2971">
        <v>83151</v>
      </c>
      <c r="K2971">
        <v>28302</v>
      </c>
      <c r="L2971">
        <f>bbdd_Social_Media_Trends[[#This Row],[Likes]]+bbdd_Social_Media_Trends[[#This Row],[Shares]]+bbdd_Social_Media_Trends[[#This Row],[Comments]]</f>
        <v>120283</v>
      </c>
      <c r="M2971">
        <f>bbdd_Social_Media_Trends[[#This Row],[Interactions]]/bbdd_Social_Media_Trends[[#This Row],[Views]]</f>
        <v>7.7490299458908549E-2</v>
      </c>
      <c r="N2971" s="1" t="s">
        <v>29</v>
      </c>
      <c r="O2971" s="4">
        <f t="shared" si="46"/>
        <v>0</v>
      </c>
    </row>
    <row r="2972" spans="1:15">
      <c r="A2972" s="1" t="s">
        <v>3012</v>
      </c>
      <c r="B2972" s="2">
        <v>45288</v>
      </c>
      <c r="C2972" s="13" t="str">
        <f>TEXT(bbdd_Social_Media_Trends[[#This Row],[Post_Date]],"aaaa-mm")</f>
        <v>2023-12</v>
      </c>
      <c r="D2972" s="1" t="s">
        <v>18</v>
      </c>
      <c r="E2972" s="1" t="s">
        <v>52</v>
      </c>
      <c r="F2972" s="1" t="s">
        <v>14</v>
      </c>
      <c r="G2972" s="1" t="s">
        <v>28</v>
      </c>
      <c r="H2972">
        <v>2698643</v>
      </c>
      <c r="I2972">
        <v>357079</v>
      </c>
      <c r="J2972">
        <v>83343</v>
      </c>
      <c r="K2972">
        <v>41222</v>
      </c>
      <c r="L2972">
        <f>bbdd_Social_Media_Trends[[#This Row],[Likes]]+bbdd_Social_Media_Trends[[#This Row],[Shares]]+bbdd_Social_Media_Trends[[#This Row],[Comments]]</f>
        <v>481644</v>
      </c>
      <c r="M2972">
        <f>bbdd_Social_Media_Trends[[#This Row],[Interactions]]/bbdd_Social_Media_Trends[[#This Row],[Views]]</f>
        <v>0.17847636756695864</v>
      </c>
      <c r="N2972" s="1" t="s">
        <v>22</v>
      </c>
      <c r="O2972" s="4">
        <f t="shared" si="46"/>
        <v>0</v>
      </c>
    </row>
    <row r="2973" spans="1:15">
      <c r="A2973" s="1" t="s">
        <v>3013</v>
      </c>
      <c r="B2973" s="2">
        <v>45271</v>
      </c>
      <c r="C2973" s="13" t="str">
        <f>TEXT(bbdd_Social_Media_Trends[[#This Row],[Post_Date]],"aaaa-mm")</f>
        <v>2023-12</v>
      </c>
      <c r="D2973" s="1" t="s">
        <v>27</v>
      </c>
      <c r="E2973" s="1" t="s">
        <v>49</v>
      </c>
      <c r="F2973" s="1" t="s">
        <v>14</v>
      </c>
      <c r="G2973" s="1" t="s">
        <v>21</v>
      </c>
      <c r="H2973">
        <v>2386519</v>
      </c>
      <c r="I2973">
        <v>206625</v>
      </c>
      <c r="J2973">
        <v>35508</v>
      </c>
      <c r="K2973">
        <v>43076</v>
      </c>
      <c r="L2973">
        <f>bbdd_Social_Media_Trends[[#This Row],[Likes]]+bbdd_Social_Media_Trends[[#This Row],[Shares]]+bbdd_Social_Media_Trends[[#This Row],[Comments]]</f>
        <v>285209</v>
      </c>
      <c r="M2973">
        <f>bbdd_Social_Media_Trends[[#This Row],[Interactions]]/bbdd_Social_Media_Trends[[#This Row],[Views]]</f>
        <v>0.11950837181685962</v>
      </c>
      <c r="N2973" s="1" t="s">
        <v>16</v>
      </c>
      <c r="O2973" s="4">
        <f t="shared" si="46"/>
        <v>0</v>
      </c>
    </row>
    <row r="2974" spans="1:15">
      <c r="A2974" s="1" t="s">
        <v>3014</v>
      </c>
      <c r="B2974" s="2">
        <v>44774</v>
      </c>
      <c r="C2974" s="13" t="str">
        <f>TEXT(bbdd_Social_Media_Trends[[#This Row],[Post_Date]],"aaaa-mm")</f>
        <v>2022-08</v>
      </c>
      <c r="D2974" s="1" t="s">
        <v>12</v>
      </c>
      <c r="E2974" s="1" t="s">
        <v>35</v>
      </c>
      <c r="F2974" s="1" t="s">
        <v>14</v>
      </c>
      <c r="G2974" s="1" t="s">
        <v>37</v>
      </c>
      <c r="H2974">
        <v>1621403</v>
      </c>
      <c r="I2974">
        <v>210894</v>
      </c>
      <c r="J2974">
        <v>49146</v>
      </c>
      <c r="K2974">
        <v>22589</v>
      </c>
      <c r="L2974">
        <f>bbdd_Social_Media_Trends[[#This Row],[Likes]]+bbdd_Social_Media_Trends[[#This Row],[Shares]]+bbdd_Social_Media_Trends[[#This Row],[Comments]]</f>
        <v>282629</v>
      </c>
      <c r="M2974">
        <f>bbdd_Social_Media_Trends[[#This Row],[Interactions]]/bbdd_Social_Media_Trends[[#This Row],[Views]]</f>
        <v>0.17431138341300714</v>
      </c>
      <c r="N2974" s="1" t="s">
        <v>29</v>
      </c>
      <c r="O2974" s="4">
        <f t="shared" si="46"/>
        <v>0</v>
      </c>
    </row>
    <row r="2975" spans="1:15">
      <c r="A2975" s="1" t="s">
        <v>3015</v>
      </c>
      <c r="B2975" s="2">
        <v>44949</v>
      </c>
      <c r="C2975" s="13" t="str">
        <f>TEXT(bbdd_Social_Media_Trends[[#This Row],[Post_Date]],"aaaa-mm")</f>
        <v>2023-01</v>
      </c>
      <c r="D2975" s="1" t="s">
        <v>27</v>
      </c>
      <c r="E2975" s="1" t="s">
        <v>19</v>
      </c>
      <c r="F2975" s="1" t="s">
        <v>32</v>
      </c>
      <c r="G2975" s="1" t="s">
        <v>44</v>
      </c>
      <c r="H2975">
        <v>528698</v>
      </c>
      <c r="I2975">
        <v>448340</v>
      </c>
      <c r="J2975">
        <v>21317</v>
      </c>
      <c r="K2975">
        <v>3213</v>
      </c>
      <c r="L2975">
        <f>bbdd_Social_Media_Trends[[#This Row],[Likes]]+bbdd_Social_Media_Trends[[#This Row],[Shares]]+bbdd_Social_Media_Trends[[#This Row],[Comments]]</f>
        <v>472870</v>
      </c>
      <c r="M2975">
        <f>bbdd_Social_Media_Trends[[#This Row],[Interactions]]/bbdd_Social_Media_Trends[[#This Row],[Views]]</f>
        <v>0.89440474524208524</v>
      </c>
      <c r="N2975" s="1" t="s">
        <v>22</v>
      </c>
      <c r="O2975" s="4">
        <f t="shared" si="46"/>
        <v>0</v>
      </c>
    </row>
    <row r="2976" spans="1:15">
      <c r="A2976" s="1" t="s">
        <v>3016</v>
      </c>
      <c r="B2976" s="2">
        <v>44851</v>
      </c>
      <c r="C2976" s="13" t="str">
        <f>TEXT(bbdd_Social_Media_Trends[[#This Row],[Post_Date]],"aaaa-mm")</f>
        <v>2022-10</v>
      </c>
      <c r="D2976" s="1" t="s">
        <v>24</v>
      </c>
      <c r="E2976" s="1" t="s">
        <v>59</v>
      </c>
      <c r="F2976" s="1" t="s">
        <v>20</v>
      </c>
      <c r="G2976" s="1" t="s">
        <v>44</v>
      </c>
      <c r="H2976">
        <v>1207774</v>
      </c>
      <c r="I2976">
        <v>326768</v>
      </c>
      <c r="J2976">
        <v>80608</v>
      </c>
      <c r="K2976">
        <v>35699</v>
      </c>
      <c r="L2976">
        <f>bbdd_Social_Media_Trends[[#This Row],[Likes]]+bbdd_Social_Media_Trends[[#This Row],[Shares]]+bbdd_Social_Media_Trends[[#This Row],[Comments]]</f>
        <v>443075</v>
      </c>
      <c r="M2976">
        <f>bbdd_Social_Media_Trends[[#This Row],[Interactions]]/bbdd_Social_Media_Trends[[#This Row],[Views]]</f>
        <v>0.36685257341191313</v>
      </c>
      <c r="N2976" s="1" t="s">
        <v>22</v>
      </c>
      <c r="O2976" s="4">
        <f t="shared" si="46"/>
        <v>0</v>
      </c>
    </row>
    <row r="2977" spans="1:15">
      <c r="A2977" s="1" t="s">
        <v>3017</v>
      </c>
      <c r="B2977" s="2">
        <v>45130</v>
      </c>
      <c r="C2977" s="13" t="str">
        <f>TEXT(bbdd_Social_Media_Trends[[#This Row],[Post_Date]],"aaaa-mm")</f>
        <v>2023-07</v>
      </c>
      <c r="D2977" s="1" t="s">
        <v>24</v>
      </c>
      <c r="E2977" s="1" t="s">
        <v>35</v>
      </c>
      <c r="F2977" s="1" t="s">
        <v>47</v>
      </c>
      <c r="G2977" s="1" t="s">
        <v>50</v>
      </c>
      <c r="H2977">
        <v>1748704</v>
      </c>
      <c r="I2977">
        <v>64651</v>
      </c>
      <c r="J2977">
        <v>65798</v>
      </c>
      <c r="K2977">
        <v>26367</v>
      </c>
      <c r="L2977">
        <f>bbdd_Social_Media_Trends[[#This Row],[Likes]]+bbdd_Social_Media_Trends[[#This Row],[Shares]]+bbdd_Social_Media_Trends[[#This Row],[Comments]]</f>
        <v>156816</v>
      </c>
      <c r="M2977">
        <f>bbdd_Social_Media_Trends[[#This Row],[Interactions]]/bbdd_Social_Media_Trends[[#This Row],[Views]]</f>
        <v>8.9675554010284181E-2</v>
      </c>
      <c r="N2977" s="1" t="s">
        <v>16</v>
      </c>
      <c r="O2977" s="4">
        <f t="shared" si="46"/>
        <v>0</v>
      </c>
    </row>
    <row r="2978" spans="1:15">
      <c r="A2978" s="1" t="s">
        <v>3018</v>
      </c>
      <c r="B2978" s="2">
        <v>45128</v>
      </c>
      <c r="C2978" s="13" t="str">
        <f>TEXT(bbdd_Social_Media_Trends[[#This Row],[Post_Date]],"aaaa-mm")</f>
        <v>2023-07</v>
      </c>
      <c r="D2978" s="1" t="s">
        <v>24</v>
      </c>
      <c r="E2978" s="1" t="s">
        <v>19</v>
      </c>
      <c r="F2978" s="1" t="s">
        <v>41</v>
      </c>
      <c r="G2978" s="1" t="s">
        <v>37</v>
      </c>
      <c r="H2978">
        <v>3673029</v>
      </c>
      <c r="I2978">
        <v>40060</v>
      </c>
      <c r="J2978">
        <v>45803</v>
      </c>
      <c r="K2978">
        <v>25257</v>
      </c>
      <c r="L2978">
        <f>bbdd_Social_Media_Trends[[#This Row],[Likes]]+bbdd_Social_Media_Trends[[#This Row],[Shares]]+bbdd_Social_Media_Trends[[#This Row],[Comments]]</f>
        <v>111120</v>
      </c>
      <c r="M2978">
        <f>bbdd_Social_Media_Trends[[#This Row],[Interactions]]/bbdd_Social_Media_Trends[[#This Row],[Views]]</f>
        <v>3.0252960159040401E-2</v>
      </c>
      <c r="N2978" s="1" t="s">
        <v>22</v>
      </c>
      <c r="O2978" s="4">
        <f t="shared" si="46"/>
        <v>0</v>
      </c>
    </row>
    <row r="2979" spans="1:15">
      <c r="A2979" s="1" t="s">
        <v>3019</v>
      </c>
      <c r="B2979" s="2">
        <v>44825</v>
      </c>
      <c r="C2979" s="13" t="str">
        <f>TEXT(bbdd_Social_Media_Trends[[#This Row],[Post_Date]],"aaaa-mm")</f>
        <v>2022-09</v>
      </c>
      <c r="D2979" s="1" t="s">
        <v>27</v>
      </c>
      <c r="E2979" s="1" t="s">
        <v>31</v>
      </c>
      <c r="F2979" s="1" t="s">
        <v>36</v>
      </c>
      <c r="G2979" s="1" t="s">
        <v>37</v>
      </c>
      <c r="H2979">
        <v>4938141</v>
      </c>
      <c r="I2979">
        <v>92946</v>
      </c>
      <c r="J2979">
        <v>14800</v>
      </c>
      <c r="K2979">
        <v>6497</v>
      </c>
      <c r="L2979">
        <f>bbdd_Social_Media_Trends[[#This Row],[Likes]]+bbdd_Social_Media_Trends[[#This Row],[Shares]]+bbdd_Social_Media_Trends[[#This Row],[Comments]]</f>
        <v>114243</v>
      </c>
      <c r="M2979">
        <f>bbdd_Social_Media_Trends[[#This Row],[Interactions]]/bbdd_Social_Media_Trends[[#This Row],[Views]]</f>
        <v>2.3134819358134974E-2</v>
      </c>
      <c r="N2979" s="1" t="s">
        <v>16</v>
      </c>
      <c r="O2979" s="4">
        <f t="shared" si="46"/>
        <v>0</v>
      </c>
    </row>
    <row r="2980" spans="1:15">
      <c r="A2980" s="1" t="s">
        <v>3020</v>
      </c>
      <c r="B2980" s="2">
        <v>45066</v>
      </c>
      <c r="C2980" s="13" t="str">
        <f>TEXT(bbdd_Social_Media_Trends[[#This Row],[Post_Date]],"aaaa-mm")</f>
        <v>2023-05</v>
      </c>
      <c r="D2980" s="1" t="s">
        <v>27</v>
      </c>
      <c r="E2980" s="1" t="s">
        <v>13</v>
      </c>
      <c r="F2980" s="1" t="s">
        <v>20</v>
      </c>
      <c r="G2980" s="1" t="s">
        <v>44</v>
      </c>
      <c r="H2980">
        <v>1211152</v>
      </c>
      <c r="I2980">
        <v>26691</v>
      </c>
      <c r="J2980">
        <v>74034</v>
      </c>
      <c r="K2980">
        <v>16591</v>
      </c>
      <c r="L2980">
        <f>bbdd_Social_Media_Trends[[#This Row],[Likes]]+bbdd_Social_Media_Trends[[#This Row],[Shares]]+bbdd_Social_Media_Trends[[#This Row],[Comments]]</f>
        <v>117316</v>
      </c>
      <c r="M2980">
        <f>bbdd_Social_Media_Trends[[#This Row],[Interactions]]/bbdd_Social_Media_Trends[[#This Row],[Views]]</f>
        <v>9.6863151776160214E-2</v>
      </c>
      <c r="N2980" s="1" t="s">
        <v>16</v>
      </c>
      <c r="O2980" s="4">
        <f t="shared" si="46"/>
        <v>0</v>
      </c>
    </row>
    <row r="2981" spans="1:15">
      <c r="A2981" s="1" t="s">
        <v>3021</v>
      </c>
      <c r="B2981" s="2">
        <v>45169</v>
      </c>
      <c r="C2981" s="13" t="str">
        <f>TEXT(bbdd_Social_Media_Trends[[#This Row],[Post_Date]],"aaaa-mm")</f>
        <v>2023-08</v>
      </c>
      <c r="D2981" s="1" t="s">
        <v>12</v>
      </c>
      <c r="E2981" s="1" t="s">
        <v>49</v>
      </c>
      <c r="F2981" s="1" t="s">
        <v>41</v>
      </c>
      <c r="G2981" s="1" t="s">
        <v>50</v>
      </c>
      <c r="H2981">
        <v>3915590</v>
      </c>
      <c r="I2981">
        <v>342524</v>
      </c>
      <c r="J2981">
        <v>23634</v>
      </c>
      <c r="K2981">
        <v>27590</v>
      </c>
      <c r="L2981">
        <f>bbdd_Social_Media_Trends[[#This Row],[Likes]]+bbdd_Social_Media_Trends[[#This Row],[Shares]]+bbdd_Social_Media_Trends[[#This Row],[Comments]]</f>
        <v>393748</v>
      </c>
      <c r="M2981">
        <f>bbdd_Social_Media_Trends[[#This Row],[Interactions]]/bbdd_Social_Media_Trends[[#This Row],[Views]]</f>
        <v>0.10055904729555444</v>
      </c>
      <c r="N2981" s="1" t="s">
        <v>22</v>
      </c>
      <c r="O2981" s="4">
        <f t="shared" si="46"/>
        <v>0</v>
      </c>
    </row>
    <row r="2982" spans="1:15">
      <c r="A2982" s="1" t="s">
        <v>3022</v>
      </c>
      <c r="B2982" s="2">
        <v>45119</v>
      </c>
      <c r="C2982" s="13" t="str">
        <f>TEXT(bbdd_Social_Media_Trends[[#This Row],[Post_Date]],"aaaa-mm")</f>
        <v>2023-07</v>
      </c>
      <c r="D2982" s="1" t="s">
        <v>27</v>
      </c>
      <c r="E2982" s="1" t="s">
        <v>57</v>
      </c>
      <c r="F2982" s="1" t="s">
        <v>32</v>
      </c>
      <c r="G2982" s="1" t="s">
        <v>28</v>
      </c>
      <c r="H2982">
        <v>1074531</v>
      </c>
      <c r="I2982">
        <v>215231</v>
      </c>
      <c r="J2982">
        <v>90702</v>
      </c>
      <c r="K2982">
        <v>6476</v>
      </c>
      <c r="L2982">
        <f>bbdd_Social_Media_Trends[[#This Row],[Likes]]+bbdd_Social_Media_Trends[[#This Row],[Shares]]+bbdd_Social_Media_Trends[[#This Row],[Comments]]</f>
        <v>312409</v>
      </c>
      <c r="M2982">
        <f>bbdd_Social_Media_Trends[[#This Row],[Interactions]]/bbdd_Social_Media_Trends[[#This Row],[Views]]</f>
        <v>0.29073986697452192</v>
      </c>
      <c r="N2982" s="1" t="s">
        <v>22</v>
      </c>
      <c r="O2982" s="4">
        <f t="shared" si="46"/>
        <v>0</v>
      </c>
    </row>
    <row r="2983" spans="1:15">
      <c r="A2983" s="1" t="s">
        <v>3023</v>
      </c>
      <c r="B2983" s="2">
        <v>45180</v>
      </c>
      <c r="C2983" s="13" t="str">
        <f>TEXT(bbdd_Social_Media_Trends[[#This Row],[Post_Date]],"aaaa-mm")</f>
        <v>2023-09</v>
      </c>
      <c r="D2983" s="1" t="s">
        <v>12</v>
      </c>
      <c r="E2983" s="1" t="s">
        <v>35</v>
      </c>
      <c r="F2983" s="1" t="s">
        <v>14</v>
      </c>
      <c r="G2983" s="1" t="s">
        <v>28</v>
      </c>
      <c r="H2983">
        <v>1195064</v>
      </c>
      <c r="I2983">
        <v>196870</v>
      </c>
      <c r="J2983">
        <v>16363</v>
      </c>
      <c r="K2983">
        <v>33596</v>
      </c>
      <c r="L2983">
        <f>bbdd_Social_Media_Trends[[#This Row],[Likes]]+bbdd_Social_Media_Trends[[#This Row],[Shares]]+bbdd_Social_Media_Trends[[#This Row],[Comments]]</f>
        <v>246829</v>
      </c>
      <c r="M2983">
        <f>bbdd_Social_Media_Trends[[#This Row],[Interactions]]/bbdd_Social_Media_Trends[[#This Row],[Views]]</f>
        <v>0.20654040285708547</v>
      </c>
      <c r="N2983" s="1" t="s">
        <v>22</v>
      </c>
      <c r="O2983" s="4">
        <f t="shared" si="46"/>
        <v>0</v>
      </c>
    </row>
    <row r="2984" spans="1:15">
      <c r="A2984" s="1" t="s">
        <v>3024</v>
      </c>
      <c r="B2984" s="2">
        <v>44902</v>
      </c>
      <c r="C2984" s="13" t="str">
        <f>TEXT(bbdd_Social_Media_Trends[[#This Row],[Post_Date]],"aaaa-mm")</f>
        <v>2022-12</v>
      </c>
      <c r="D2984" s="1" t="s">
        <v>12</v>
      </c>
      <c r="E2984" s="1" t="s">
        <v>19</v>
      </c>
      <c r="F2984" s="1" t="s">
        <v>47</v>
      </c>
      <c r="G2984" s="1" t="s">
        <v>15</v>
      </c>
      <c r="H2984">
        <v>3703086</v>
      </c>
      <c r="I2984">
        <v>451922</v>
      </c>
      <c r="J2984">
        <v>16393</v>
      </c>
      <c r="K2984">
        <v>32841</v>
      </c>
      <c r="L2984">
        <f>bbdd_Social_Media_Trends[[#This Row],[Likes]]+bbdd_Social_Media_Trends[[#This Row],[Shares]]+bbdd_Social_Media_Trends[[#This Row],[Comments]]</f>
        <v>501156</v>
      </c>
      <c r="M2984">
        <f>bbdd_Social_Media_Trends[[#This Row],[Interactions]]/bbdd_Social_Media_Trends[[#This Row],[Views]]</f>
        <v>0.13533469111978497</v>
      </c>
      <c r="N2984" s="1" t="s">
        <v>22</v>
      </c>
      <c r="O2984" s="4">
        <f t="shared" si="46"/>
        <v>0</v>
      </c>
    </row>
    <row r="2985" spans="1:15">
      <c r="A2985" s="1" t="s">
        <v>3025</v>
      </c>
      <c r="B2985" s="2">
        <v>45207</v>
      </c>
      <c r="C2985" s="13" t="str">
        <f>TEXT(bbdd_Social_Media_Trends[[#This Row],[Post_Date]],"aaaa-mm")</f>
        <v>2023-10</v>
      </c>
      <c r="D2985" s="1" t="s">
        <v>27</v>
      </c>
      <c r="E2985" s="1" t="s">
        <v>59</v>
      </c>
      <c r="F2985" s="1" t="s">
        <v>20</v>
      </c>
      <c r="G2985" s="1" t="s">
        <v>25</v>
      </c>
      <c r="H2985">
        <v>1649020</v>
      </c>
      <c r="I2985">
        <v>404652</v>
      </c>
      <c r="J2985">
        <v>18178</v>
      </c>
      <c r="K2985">
        <v>37529</v>
      </c>
      <c r="L2985">
        <f>bbdd_Social_Media_Trends[[#This Row],[Likes]]+bbdd_Social_Media_Trends[[#This Row],[Shares]]+bbdd_Social_Media_Trends[[#This Row],[Comments]]</f>
        <v>460359</v>
      </c>
      <c r="M2985">
        <f>bbdd_Social_Media_Trends[[#This Row],[Interactions]]/bbdd_Social_Media_Trends[[#This Row],[Views]]</f>
        <v>0.27917126535760634</v>
      </c>
      <c r="N2985" s="1" t="s">
        <v>16</v>
      </c>
      <c r="O2985" s="4">
        <f t="shared" si="46"/>
        <v>0</v>
      </c>
    </row>
    <row r="2986" spans="1:15">
      <c r="A2986" s="1" t="s">
        <v>3026</v>
      </c>
      <c r="B2986" s="2">
        <v>45035</v>
      </c>
      <c r="C2986" s="13" t="str">
        <f>TEXT(bbdd_Social_Media_Trends[[#This Row],[Post_Date]],"aaaa-mm")</f>
        <v>2023-04</v>
      </c>
      <c r="D2986" s="1" t="s">
        <v>27</v>
      </c>
      <c r="E2986" s="1" t="s">
        <v>39</v>
      </c>
      <c r="F2986" s="1" t="s">
        <v>14</v>
      </c>
      <c r="G2986" s="1" t="s">
        <v>25</v>
      </c>
      <c r="H2986">
        <v>2047545</v>
      </c>
      <c r="I2986">
        <v>362973</v>
      </c>
      <c r="J2986">
        <v>56321</v>
      </c>
      <c r="K2986">
        <v>474</v>
      </c>
      <c r="L2986">
        <f>bbdd_Social_Media_Trends[[#This Row],[Likes]]+bbdd_Social_Media_Trends[[#This Row],[Shares]]+bbdd_Social_Media_Trends[[#This Row],[Comments]]</f>
        <v>419768</v>
      </c>
      <c r="M2986">
        <f>bbdd_Social_Media_Trends[[#This Row],[Interactions]]/bbdd_Social_Media_Trends[[#This Row],[Views]]</f>
        <v>0.20501039049202827</v>
      </c>
      <c r="N2986" s="1" t="s">
        <v>29</v>
      </c>
      <c r="O2986" s="4">
        <f t="shared" si="46"/>
        <v>0</v>
      </c>
    </row>
    <row r="2987" spans="1:15">
      <c r="A2987" s="1" t="s">
        <v>3027</v>
      </c>
      <c r="B2987" s="2">
        <v>44681</v>
      </c>
      <c r="C2987" s="13" t="str">
        <f>TEXT(bbdd_Social_Media_Trends[[#This Row],[Post_Date]],"aaaa-mm")</f>
        <v>2022-04</v>
      </c>
      <c r="D2987" s="1" t="s">
        <v>12</v>
      </c>
      <c r="E2987" s="1" t="s">
        <v>52</v>
      </c>
      <c r="F2987" s="1" t="s">
        <v>32</v>
      </c>
      <c r="G2987" s="1" t="s">
        <v>28</v>
      </c>
      <c r="H2987">
        <v>4222799</v>
      </c>
      <c r="I2987">
        <v>5510</v>
      </c>
      <c r="J2987">
        <v>2998</v>
      </c>
      <c r="K2987">
        <v>32953</v>
      </c>
      <c r="L2987">
        <f>bbdd_Social_Media_Trends[[#This Row],[Likes]]+bbdd_Social_Media_Trends[[#This Row],[Shares]]+bbdd_Social_Media_Trends[[#This Row],[Comments]]</f>
        <v>41461</v>
      </c>
      <c r="M2987">
        <f>bbdd_Social_Media_Trends[[#This Row],[Interactions]]/bbdd_Social_Media_Trends[[#This Row],[Views]]</f>
        <v>9.8183692853957769E-3</v>
      </c>
      <c r="N2987" s="1" t="s">
        <v>29</v>
      </c>
      <c r="O2987" s="4">
        <f t="shared" si="46"/>
        <v>0</v>
      </c>
    </row>
    <row r="2988" spans="1:15">
      <c r="A2988" s="1" t="s">
        <v>3028</v>
      </c>
      <c r="B2988" s="2">
        <v>45163</v>
      </c>
      <c r="C2988" s="13" t="str">
        <f>TEXT(bbdd_Social_Media_Trends[[#This Row],[Post_Date]],"aaaa-mm")</f>
        <v>2023-08</v>
      </c>
      <c r="D2988" s="1" t="s">
        <v>24</v>
      </c>
      <c r="E2988" s="1" t="s">
        <v>52</v>
      </c>
      <c r="F2988" s="1" t="s">
        <v>32</v>
      </c>
      <c r="G2988" s="1" t="s">
        <v>60</v>
      </c>
      <c r="H2988">
        <v>4150659</v>
      </c>
      <c r="I2988">
        <v>289961</v>
      </c>
      <c r="J2988">
        <v>32494</v>
      </c>
      <c r="K2988">
        <v>9385</v>
      </c>
      <c r="L2988">
        <f>bbdd_Social_Media_Trends[[#This Row],[Likes]]+bbdd_Social_Media_Trends[[#This Row],[Shares]]+bbdd_Social_Media_Trends[[#This Row],[Comments]]</f>
        <v>331840</v>
      </c>
      <c r="M2988">
        <f>bbdd_Social_Media_Trends[[#This Row],[Interactions]]/bbdd_Social_Media_Trends[[#This Row],[Views]]</f>
        <v>7.994875030687898E-2</v>
      </c>
      <c r="N2988" s="1" t="s">
        <v>22</v>
      </c>
      <c r="O2988" s="4">
        <f t="shared" si="46"/>
        <v>0</v>
      </c>
    </row>
    <row r="2989" spans="1:15">
      <c r="A2989" s="1" t="s">
        <v>3029</v>
      </c>
      <c r="B2989" s="2">
        <v>45114</v>
      </c>
      <c r="C2989" s="13" t="str">
        <f>TEXT(bbdd_Social_Media_Trends[[#This Row],[Post_Date]],"aaaa-mm")</f>
        <v>2023-07</v>
      </c>
      <c r="D2989" s="1" t="s">
        <v>12</v>
      </c>
      <c r="E2989" s="1" t="s">
        <v>31</v>
      </c>
      <c r="F2989" s="1" t="s">
        <v>14</v>
      </c>
      <c r="G2989" s="1" t="s">
        <v>21</v>
      </c>
      <c r="H2989">
        <v>3541385</v>
      </c>
      <c r="I2989">
        <v>349668</v>
      </c>
      <c r="J2989">
        <v>34580</v>
      </c>
      <c r="K2989">
        <v>17972</v>
      </c>
      <c r="L2989">
        <f>bbdd_Social_Media_Trends[[#This Row],[Likes]]+bbdd_Social_Media_Trends[[#This Row],[Shares]]+bbdd_Social_Media_Trends[[#This Row],[Comments]]</f>
        <v>402220</v>
      </c>
      <c r="M2989">
        <f>bbdd_Social_Media_Trends[[#This Row],[Interactions]]/bbdd_Social_Media_Trends[[#This Row],[Views]]</f>
        <v>0.11357703271460177</v>
      </c>
      <c r="N2989" s="1" t="s">
        <v>22</v>
      </c>
      <c r="O2989" s="4">
        <f t="shared" si="46"/>
        <v>0</v>
      </c>
    </row>
    <row r="2990" spans="1:15">
      <c r="A2990" s="1" t="s">
        <v>3030</v>
      </c>
      <c r="B2990" s="2">
        <v>44819</v>
      </c>
      <c r="C2990" s="13" t="str">
        <f>TEXT(bbdd_Social_Media_Trends[[#This Row],[Post_Date]],"aaaa-mm")</f>
        <v>2022-09</v>
      </c>
      <c r="D2990" s="1" t="s">
        <v>27</v>
      </c>
      <c r="E2990" s="1" t="s">
        <v>46</v>
      </c>
      <c r="F2990" s="1" t="s">
        <v>36</v>
      </c>
      <c r="G2990" s="1" t="s">
        <v>44</v>
      </c>
      <c r="H2990">
        <v>4420121</v>
      </c>
      <c r="I2990">
        <v>192344</v>
      </c>
      <c r="J2990">
        <v>32142</v>
      </c>
      <c r="K2990">
        <v>36860</v>
      </c>
      <c r="L2990">
        <f>bbdd_Social_Media_Trends[[#This Row],[Likes]]+bbdd_Social_Media_Trends[[#This Row],[Shares]]+bbdd_Social_Media_Trends[[#This Row],[Comments]]</f>
        <v>261346</v>
      </c>
      <c r="M2990">
        <f>bbdd_Social_Media_Trends[[#This Row],[Interactions]]/bbdd_Social_Media_Trends[[#This Row],[Views]]</f>
        <v>5.9126435679023266E-2</v>
      </c>
      <c r="N2990" s="1" t="s">
        <v>22</v>
      </c>
      <c r="O2990" s="4">
        <f t="shared" si="46"/>
        <v>0</v>
      </c>
    </row>
    <row r="2991" spans="1:15">
      <c r="A2991" s="1" t="s">
        <v>3031</v>
      </c>
      <c r="B2991" s="2">
        <v>45027</v>
      </c>
      <c r="C2991" s="13" t="str">
        <f>TEXT(bbdd_Social_Media_Trends[[#This Row],[Post_Date]],"aaaa-mm")</f>
        <v>2023-04</v>
      </c>
      <c r="D2991" s="1" t="s">
        <v>18</v>
      </c>
      <c r="E2991" s="1" t="s">
        <v>39</v>
      </c>
      <c r="F2991" s="1" t="s">
        <v>47</v>
      </c>
      <c r="G2991" s="1" t="s">
        <v>28</v>
      </c>
      <c r="H2991">
        <v>4401295</v>
      </c>
      <c r="I2991">
        <v>150497</v>
      </c>
      <c r="J2991">
        <v>53808</v>
      </c>
      <c r="K2991">
        <v>43102</v>
      </c>
      <c r="L2991">
        <f>bbdd_Social_Media_Trends[[#This Row],[Likes]]+bbdd_Social_Media_Trends[[#This Row],[Shares]]+bbdd_Social_Media_Trends[[#This Row],[Comments]]</f>
        <v>247407</v>
      </c>
      <c r="M2991">
        <f>bbdd_Social_Media_Trends[[#This Row],[Interactions]]/bbdd_Social_Media_Trends[[#This Row],[Views]]</f>
        <v>5.6212319328743016E-2</v>
      </c>
      <c r="N2991" s="1" t="s">
        <v>29</v>
      </c>
      <c r="O2991" s="4">
        <f t="shared" si="46"/>
        <v>0</v>
      </c>
    </row>
    <row r="2992" spans="1:15">
      <c r="A2992" s="1" t="s">
        <v>3032</v>
      </c>
      <c r="B2992" s="2">
        <v>44590</v>
      </c>
      <c r="C2992" s="13" t="str">
        <f>TEXT(bbdd_Social_Media_Trends[[#This Row],[Post_Date]],"aaaa-mm")</f>
        <v>2022-01</v>
      </c>
      <c r="D2992" s="1" t="s">
        <v>12</v>
      </c>
      <c r="E2992" s="1" t="s">
        <v>39</v>
      </c>
      <c r="F2992" s="1" t="s">
        <v>32</v>
      </c>
      <c r="G2992" s="1" t="s">
        <v>50</v>
      </c>
      <c r="H2992">
        <v>2990444</v>
      </c>
      <c r="I2992">
        <v>150822</v>
      </c>
      <c r="J2992">
        <v>61460</v>
      </c>
      <c r="K2992">
        <v>24688</v>
      </c>
      <c r="L2992">
        <f>bbdd_Social_Media_Trends[[#This Row],[Likes]]+bbdd_Social_Media_Trends[[#This Row],[Shares]]+bbdd_Social_Media_Trends[[#This Row],[Comments]]</f>
        <v>236970</v>
      </c>
      <c r="M2992">
        <f>bbdd_Social_Media_Trends[[#This Row],[Interactions]]/bbdd_Social_Media_Trends[[#This Row],[Views]]</f>
        <v>7.9242413501138961E-2</v>
      </c>
      <c r="N2992" s="1" t="s">
        <v>16</v>
      </c>
      <c r="O2992" s="4">
        <f t="shared" si="46"/>
        <v>0</v>
      </c>
    </row>
    <row r="2993" spans="1:15">
      <c r="A2993" s="1" t="s">
        <v>3033</v>
      </c>
      <c r="B2993" s="2">
        <v>44657</v>
      </c>
      <c r="C2993" s="13" t="str">
        <f>TEXT(bbdd_Social_Media_Trends[[#This Row],[Post_Date]],"aaaa-mm")</f>
        <v>2022-04</v>
      </c>
      <c r="D2993" s="1" t="s">
        <v>18</v>
      </c>
      <c r="E2993" s="1" t="s">
        <v>52</v>
      </c>
      <c r="F2993" s="1" t="s">
        <v>20</v>
      </c>
      <c r="G2993" s="1" t="s">
        <v>15</v>
      </c>
      <c r="H2993">
        <v>4023553</v>
      </c>
      <c r="I2993">
        <v>138648</v>
      </c>
      <c r="J2993">
        <v>78164</v>
      </c>
      <c r="K2993">
        <v>47562</v>
      </c>
      <c r="L2993">
        <f>bbdd_Social_Media_Trends[[#This Row],[Likes]]+bbdd_Social_Media_Trends[[#This Row],[Shares]]+bbdd_Social_Media_Trends[[#This Row],[Comments]]</f>
        <v>264374</v>
      </c>
      <c r="M2993">
        <f>bbdd_Social_Media_Trends[[#This Row],[Interactions]]/bbdd_Social_Media_Trends[[#This Row],[Views]]</f>
        <v>6.570660309432981E-2</v>
      </c>
      <c r="N2993" s="1" t="s">
        <v>29</v>
      </c>
      <c r="O2993" s="4">
        <f t="shared" si="46"/>
        <v>0</v>
      </c>
    </row>
    <row r="2994" spans="1:15">
      <c r="A2994" s="1" t="s">
        <v>3034</v>
      </c>
      <c r="B2994" s="2">
        <v>44703</v>
      </c>
      <c r="C2994" s="13" t="str">
        <f>TEXT(bbdd_Social_Media_Trends[[#This Row],[Post_Date]],"aaaa-mm")</f>
        <v>2022-05</v>
      </c>
      <c r="D2994" s="1" t="s">
        <v>27</v>
      </c>
      <c r="E2994" s="1" t="s">
        <v>52</v>
      </c>
      <c r="F2994" s="1" t="s">
        <v>41</v>
      </c>
      <c r="G2994" s="1" t="s">
        <v>50</v>
      </c>
      <c r="H2994">
        <v>1326359</v>
      </c>
      <c r="I2994">
        <v>153912</v>
      </c>
      <c r="J2994">
        <v>62816</v>
      </c>
      <c r="K2994">
        <v>20351</v>
      </c>
      <c r="L2994">
        <f>bbdd_Social_Media_Trends[[#This Row],[Likes]]+bbdd_Social_Media_Trends[[#This Row],[Shares]]+bbdd_Social_Media_Trends[[#This Row],[Comments]]</f>
        <v>237079</v>
      </c>
      <c r="M2994">
        <f>bbdd_Social_Media_Trends[[#This Row],[Interactions]]/bbdd_Social_Media_Trends[[#This Row],[Views]]</f>
        <v>0.17874421630946072</v>
      </c>
      <c r="N2994" s="1" t="s">
        <v>29</v>
      </c>
      <c r="O2994" s="4">
        <f t="shared" si="46"/>
        <v>0</v>
      </c>
    </row>
    <row r="2995" spans="1:15">
      <c r="A2995" s="1" t="s">
        <v>3035</v>
      </c>
      <c r="B2995" s="2">
        <v>45180</v>
      </c>
      <c r="C2995" s="13" t="str">
        <f>TEXT(bbdd_Social_Media_Trends[[#This Row],[Post_Date]],"aaaa-mm")</f>
        <v>2023-09</v>
      </c>
      <c r="D2995" s="1" t="s">
        <v>12</v>
      </c>
      <c r="E2995" s="1" t="s">
        <v>19</v>
      </c>
      <c r="F2995" s="1" t="s">
        <v>41</v>
      </c>
      <c r="G2995" s="1" t="s">
        <v>15</v>
      </c>
      <c r="H2995">
        <v>3133284</v>
      </c>
      <c r="I2995">
        <v>395779</v>
      </c>
      <c r="J2995">
        <v>63400</v>
      </c>
      <c r="K2995">
        <v>32300</v>
      </c>
      <c r="L2995">
        <f>bbdd_Social_Media_Trends[[#This Row],[Likes]]+bbdd_Social_Media_Trends[[#This Row],[Shares]]+bbdd_Social_Media_Trends[[#This Row],[Comments]]</f>
        <v>491479</v>
      </c>
      <c r="M2995">
        <f>bbdd_Social_Media_Trends[[#This Row],[Interactions]]/bbdd_Social_Media_Trends[[#This Row],[Views]]</f>
        <v>0.15685746967079908</v>
      </c>
      <c r="N2995" s="1" t="s">
        <v>29</v>
      </c>
      <c r="O2995" s="4">
        <f t="shared" si="46"/>
        <v>0</v>
      </c>
    </row>
    <row r="2996" spans="1:15">
      <c r="A2996" s="1" t="s">
        <v>3036</v>
      </c>
      <c r="B2996" s="2">
        <v>44973</v>
      </c>
      <c r="C2996" s="13" t="str">
        <f>TEXT(bbdd_Social_Media_Trends[[#This Row],[Post_Date]],"aaaa-mm")</f>
        <v>2023-02</v>
      </c>
      <c r="D2996" s="1" t="s">
        <v>24</v>
      </c>
      <c r="E2996" s="1" t="s">
        <v>46</v>
      </c>
      <c r="F2996" s="1" t="s">
        <v>20</v>
      </c>
      <c r="G2996" s="1" t="s">
        <v>28</v>
      </c>
      <c r="H2996">
        <v>4216827</v>
      </c>
      <c r="I2996">
        <v>464621</v>
      </c>
      <c r="J2996">
        <v>48974</v>
      </c>
      <c r="K2996">
        <v>29661</v>
      </c>
      <c r="L2996">
        <f>bbdd_Social_Media_Trends[[#This Row],[Likes]]+bbdd_Social_Media_Trends[[#This Row],[Shares]]+bbdd_Social_Media_Trends[[#This Row],[Comments]]</f>
        <v>543256</v>
      </c>
      <c r="M2996">
        <f>bbdd_Social_Media_Trends[[#This Row],[Interactions]]/bbdd_Social_Media_Trends[[#This Row],[Views]]</f>
        <v>0.12883051640487031</v>
      </c>
      <c r="N2996" s="1" t="s">
        <v>16</v>
      </c>
      <c r="O2996" s="4">
        <f t="shared" si="46"/>
        <v>0</v>
      </c>
    </row>
    <row r="2997" spans="1:15">
      <c r="A2997" s="1" t="s">
        <v>3037</v>
      </c>
      <c r="B2997" s="2">
        <v>44723</v>
      </c>
      <c r="C2997" s="13" t="str">
        <f>TEXT(bbdd_Social_Media_Trends[[#This Row],[Post_Date]],"aaaa-mm")</f>
        <v>2022-06</v>
      </c>
      <c r="D2997" s="1" t="s">
        <v>24</v>
      </c>
      <c r="E2997" s="1" t="s">
        <v>46</v>
      </c>
      <c r="F2997" s="1" t="s">
        <v>14</v>
      </c>
      <c r="G2997" s="1" t="s">
        <v>28</v>
      </c>
      <c r="H2997">
        <v>2594911</v>
      </c>
      <c r="I2997">
        <v>439273</v>
      </c>
      <c r="J2997">
        <v>14531</v>
      </c>
      <c r="K2997">
        <v>8322</v>
      </c>
      <c r="L2997">
        <f>bbdd_Social_Media_Trends[[#This Row],[Likes]]+bbdd_Social_Media_Trends[[#This Row],[Shares]]+bbdd_Social_Media_Trends[[#This Row],[Comments]]</f>
        <v>462126</v>
      </c>
      <c r="M2997">
        <f>bbdd_Social_Media_Trends[[#This Row],[Interactions]]/bbdd_Social_Media_Trends[[#This Row],[Views]]</f>
        <v>0.17808934487541192</v>
      </c>
      <c r="N2997" s="1" t="s">
        <v>22</v>
      </c>
      <c r="O2997" s="4">
        <f t="shared" si="46"/>
        <v>0</v>
      </c>
    </row>
    <row r="2998" spans="1:15">
      <c r="A2998" s="1" t="s">
        <v>3038</v>
      </c>
      <c r="B2998" s="2">
        <v>44846</v>
      </c>
      <c r="C2998" s="13" t="str">
        <f>TEXT(bbdd_Social_Media_Trends[[#This Row],[Post_Date]],"aaaa-mm")</f>
        <v>2022-10</v>
      </c>
      <c r="D2998" s="1" t="s">
        <v>12</v>
      </c>
      <c r="E2998" s="1" t="s">
        <v>39</v>
      </c>
      <c r="F2998" s="1" t="s">
        <v>14</v>
      </c>
      <c r="G2998" s="1" t="s">
        <v>25</v>
      </c>
      <c r="H2998">
        <v>3279951</v>
      </c>
      <c r="I2998">
        <v>235134</v>
      </c>
      <c r="J2998">
        <v>43167</v>
      </c>
      <c r="K2998">
        <v>5780</v>
      </c>
      <c r="L2998">
        <f>bbdd_Social_Media_Trends[[#This Row],[Likes]]+bbdd_Social_Media_Trends[[#This Row],[Shares]]+bbdd_Social_Media_Trends[[#This Row],[Comments]]</f>
        <v>284081</v>
      </c>
      <c r="M2998">
        <f>bbdd_Social_Media_Trends[[#This Row],[Interactions]]/bbdd_Social_Media_Trends[[#This Row],[Views]]</f>
        <v>8.6611354864752549E-2</v>
      </c>
      <c r="N2998" s="1" t="s">
        <v>16</v>
      </c>
      <c r="O2998" s="4">
        <f t="shared" si="46"/>
        <v>0</v>
      </c>
    </row>
    <row r="2999" spans="1:15">
      <c r="A2999" s="1" t="s">
        <v>3039</v>
      </c>
      <c r="B2999" s="2">
        <v>44677</v>
      </c>
      <c r="C2999" s="13" t="str">
        <f>TEXT(bbdd_Social_Media_Trends[[#This Row],[Post_Date]],"aaaa-mm")</f>
        <v>2022-04</v>
      </c>
      <c r="D2999" s="1" t="s">
        <v>27</v>
      </c>
      <c r="E2999" s="1" t="s">
        <v>13</v>
      </c>
      <c r="F2999" s="1" t="s">
        <v>36</v>
      </c>
      <c r="G2999" s="1" t="s">
        <v>44</v>
      </c>
      <c r="H2999">
        <v>4755094</v>
      </c>
      <c r="I2999">
        <v>321396</v>
      </c>
      <c r="J2999">
        <v>15678</v>
      </c>
      <c r="K2999">
        <v>49589</v>
      </c>
      <c r="L2999">
        <f>bbdd_Social_Media_Trends[[#This Row],[Likes]]+bbdd_Social_Media_Trends[[#This Row],[Shares]]+bbdd_Social_Media_Trends[[#This Row],[Comments]]</f>
        <v>386663</v>
      </c>
      <c r="M2999">
        <f>bbdd_Social_Media_Trends[[#This Row],[Interactions]]/bbdd_Social_Media_Trends[[#This Row],[Views]]</f>
        <v>8.1315532353303632E-2</v>
      </c>
      <c r="N2999" s="1" t="s">
        <v>29</v>
      </c>
      <c r="O2999" s="4">
        <f t="shared" si="46"/>
        <v>0</v>
      </c>
    </row>
    <row r="3000" spans="1:15">
      <c r="A3000" s="1" t="s">
        <v>3040</v>
      </c>
      <c r="B3000" s="2">
        <v>45264</v>
      </c>
      <c r="C3000" s="13" t="str">
        <f>TEXT(bbdd_Social_Media_Trends[[#This Row],[Post_Date]],"aaaa-mm")</f>
        <v>2023-12</v>
      </c>
      <c r="D3000" s="1" t="s">
        <v>12</v>
      </c>
      <c r="E3000" s="1" t="s">
        <v>57</v>
      </c>
      <c r="F3000" s="1" t="s">
        <v>36</v>
      </c>
      <c r="G3000" s="1" t="s">
        <v>15</v>
      </c>
      <c r="H3000">
        <v>3741009</v>
      </c>
      <c r="I3000">
        <v>313649</v>
      </c>
      <c r="J3000">
        <v>63218</v>
      </c>
      <c r="K3000">
        <v>9632</v>
      </c>
      <c r="L3000">
        <f>bbdd_Social_Media_Trends[[#This Row],[Likes]]+bbdd_Social_Media_Trends[[#This Row],[Shares]]+bbdd_Social_Media_Trends[[#This Row],[Comments]]</f>
        <v>386499</v>
      </c>
      <c r="M3000">
        <f>bbdd_Social_Media_Trends[[#This Row],[Interactions]]/bbdd_Social_Media_Trends[[#This Row],[Views]]</f>
        <v>0.10331410590030657</v>
      </c>
      <c r="N3000" s="1" t="s">
        <v>16</v>
      </c>
      <c r="O3000" s="4">
        <f t="shared" si="46"/>
        <v>0</v>
      </c>
    </row>
    <row r="3001" spans="1:15">
      <c r="A3001" s="1" t="s">
        <v>3041</v>
      </c>
      <c r="B3001" s="2">
        <v>44728</v>
      </c>
      <c r="C3001" s="13" t="str">
        <f>TEXT(bbdd_Social_Media_Trends[[#This Row],[Post_Date]],"aaaa-mm")</f>
        <v>2022-06</v>
      </c>
      <c r="D3001" s="1" t="s">
        <v>27</v>
      </c>
      <c r="E3001" s="1" t="s">
        <v>19</v>
      </c>
      <c r="F3001" s="1" t="s">
        <v>41</v>
      </c>
      <c r="G3001" s="1" t="s">
        <v>44</v>
      </c>
      <c r="H3001">
        <v>3658157</v>
      </c>
      <c r="I3001">
        <v>356529</v>
      </c>
      <c r="J3001">
        <v>10550</v>
      </c>
      <c r="K3001">
        <v>28308</v>
      </c>
      <c r="L3001">
        <f>bbdd_Social_Media_Trends[[#This Row],[Likes]]+bbdd_Social_Media_Trends[[#This Row],[Shares]]+bbdd_Social_Media_Trends[[#This Row],[Comments]]</f>
        <v>395387</v>
      </c>
      <c r="M3001">
        <f>bbdd_Social_Media_Trends[[#This Row],[Interactions]]/bbdd_Social_Media_Trends[[#This Row],[Views]]</f>
        <v>0.10808366070674386</v>
      </c>
      <c r="N3001" s="1" t="s">
        <v>22</v>
      </c>
      <c r="O3001" s="4">
        <f t="shared" si="46"/>
        <v>0</v>
      </c>
    </row>
    <row r="3002" spans="1:15">
      <c r="A3002" s="1" t="s">
        <v>3042</v>
      </c>
      <c r="B3002" s="2">
        <v>44947</v>
      </c>
      <c r="C3002" s="13" t="str">
        <f>TEXT(bbdd_Social_Media_Trends[[#This Row],[Post_Date]],"aaaa-mm")</f>
        <v>2023-01</v>
      </c>
      <c r="D3002" s="1" t="s">
        <v>27</v>
      </c>
      <c r="E3002" s="1" t="s">
        <v>31</v>
      </c>
      <c r="F3002" s="1" t="s">
        <v>14</v>
      </c>
      <c r="G3002" s="1" t="s">
        <v>28</v>
      </c>
      <c r="H3002">
        <v>225818</v>
      </c>
      <c r="I3002">
        <v>233282</v>
      </c>
      <c r="J3002">
        <v>45288</v>
      </c>
      <c r="K3002">
        <v>40116</v>
      </c>
      <c r="L3002">
        <f>bbdd_Social_Media_Trends[[#This Row],[Likes]]+bbdd_Social_Media_Trends[[#This Row],[Shares]]+bbdd_Social_Media_Trends[[#This Row],[Comments]]</f>
        <v>318686</v>
      </c>
      <c r="M3002">
        <f>bbdd_Social_Media_Trends[[#This Row],[Interactions]]/bbdd_Social_Media_Trends[[#This Row],[Views]]</f>
        <v>1.4112515388498703</v>
      </c>
      <c r="N3002" s="1" t="s">
        <v>22</v>
      </c>
      <c r="O3002" s="4">
        <f t="shared" si="46"/>
        <v>0</v>
      </c>
    </row>
    <row r="3003" spans="1:15">
      <c r="A3003" s="1" t="s">
        <v>3043</v>
      </c>
      <c r="B3003" s="2">
        <v>44751</v>
      </c>
      <c r="C3003" s="13" t="str">
        <f>TEXT(bbdd_Social_Media_Trends[[#This Row],[Post_Date]],"aaaa-mm")</f>
        <v>2022-07</v>
      </c>
      <c r="D3003" s="1" t="s">
        <v>24</v>
      </c>
      <c r="E3003" s="1" t="s">
        <v>31</v>
      </c>
      <c r="F3003" s="1" t="s">
        <v>20</v>
      </c>
      <c r="G3003" s="1" t="s">
        <v>28</v>
      </c>
      <c r="H3003">
        <v>1691281</v>
      </c>
      <c r="I3003">
        <v>45464</v>
      </c>
      <c r="J3003">
        <v>43042</v>
      </c>
      <c r="K3003">
        <v>36876</v>
      </c>
      <c r="L3003">
        <f>bbdd_Social_Media_Trends[[#This Row],[Likes]]+bbdd_Social_Media_Trends[[#This Row],[Shares]]+bbdd_Social_Media_Trends[[#This Row],[Comments]]</f>
        <v>125382</v>
      </c>
      <c r="M3003">
        <f>bbdd_Social_Media_Trends[[#This Row],[Interactions]]/bbdd_Social_Media_Trends[[#This Row],[Views]]</f>
        <v>7.4134339592297205E-2</v>
      </c>
      <c r="N3003" s="1" t="s">
        <v>16</v>
      </c>
      <c r="O3003" s="4">
        <f t="shared" si="46"/>
        <v>0</v>
      </c>
    </row>
    <row r="3004" spans="1:15">
      <c r="A3004" s="1" t="s">
        <v>3044</v>
      </c>
      <c r="B3004" s="2">
        <v>44754</v>
      </c>
      <c r="C3004" s="13" t="str">
        <f>TEXT(bbdd_Social_Media_Trends[[#This Row],[Post_Date]],"aaaa-mm")</f>
        <v>2022-07</v>
      </c>
      <c r="D3004" s="1" t="s">
        <v>24</v>
      </c>
      <c r="E3004" s="1" t="s">
        <v>59</v>
      </c>
      <c r="F3004" s="1" t="s">
        <v>14</v>
      </c>
      <c r="G3004" s="1" t="s">
        <v>28</v>
      </c>
      <c r="H3004">
        <v>328068</v>
      </c>
      <c r="I3004">
        <v>11779</v>
      </c>
      <c r="J3004">
        <v>42054</v>
      </c>
      <c r="K3004">
        <v>41258</v>
      </c>
      <c r="L3004">
        <f>bbdd_Social_Media_Trends[[#This Row],[Likes]]+bbdd_Social_Media_Trends[[#This Row],[Shares]]+bbdd_Social_Media_Trends[[#This Row],[Comments]]</f>
        <v>95091</v>
      </c>
      <c r="M3004">
        <f>bbdd_Social_Media_Trends[[#This Row],[Interactions]]/bbdd_Social_Media_Trends[[#This Row],[Views]]</f>
        <v>0.28985149420242146</v>
      </c>
      <c r="N3004" s="1" t="s">
        <v>16</v>
      </c>
      <c r="O3004" s="4">
        <f t="shared" si="46"/>
        <v>0</v>
      </c>
    </row>
    <row r="3005" spans="1:15">
      <c r="A3005" s="1" t="s">
        <v>3045</v>
      </c>
      <c r="B3005" s="2">
        <v>44715</v>
      </c>
      <c r="C3005" s="13" t="str">
        <f>TEXT(bbdd_Social_Media_Trends[[#This Row],[Post_Date]],"aaaa-mm")</f>
        <v>2022-06</v>
      </c>
      <c r="D3005" s="1" t="s">
        <v>24</v>
      </c>
      <c r="E3005" s="1" t="s">
        <v>39</v>
      </c>
      <c r="F3005" s="1" t="s">
        <v>47</v>
      </c>
      <c r="G3005" s="1" t="s">
        <v>37</v>
      </c>
      <c r="H3005">
        <v>1173472</v>
      </c>
      <c r="I3005">
        <v>370672</v>
      </c>
      <c r="J3005">
        <v>58476</v>
      </c>
      <c r="K3005">
        <v>17196</v>
      </c>
      <c r="L3005">
        <f>bbdd_Social_Media_Trends[[#This Row],[Likes]]+bbdd_Social_Media_Trends[[#This Row],[Shares]]+bbdd_Social_Media_Trends[[#This Row],[Comments]]</f>
        <v>446344</v>
      </c>
      <c r="M3005">
        <f>bbdd_Social_Media_Trends[[#This Row],[Interactions]]/bbdd_Social_Media_Trends[[#This Row],[Views]]</f>
        <v>0.38036186632488889</v>
      </c>
      <c r="N3005" s="1" t="s">
        <v>22</v>
      </c>
      <c r="O3005" s="4">
        <f t="shared" si="46"/>
        <v>0</v>
      </c>
    </row>
    <row r="3006" spans="1:15">
      <c r="A3006" s="1" t="s">
        <v>3046</v>
      </c>
      <c r="B3006" s="2">
        <v>45104</v>
      </c>
      <c r="C3006" s="13" t="str">
        <f>TEXT(bbdd_Social_Media_Trends[[#This Row],[Post_Date]],"aaaa-mm")</f>
        <v>2023-06</v>
      </c>
      <c r="D3006" s="1" t="s">
        <v>24</v>
      </c>
      <c r="E3006" s="1" t="s">
        <v>35</v>
      </c>
      <c r="F3006" s="1" t="s">
        <v>41</v>
      </c>
      <c r="G3006" s="1" t="s">
        <v>15</v>
      </c>
      <c r="H3006">
        <v>3707766</v>
      </c>
      <c r="I3006">
        <v>27405</v>
      </c>
      <c r="J3006">
        <v>61214</v>
      </c>
      <c r="K3006">
        <v>23381</v>
      </c>
      <c r="L3006">
        <f>bbdd_Social_Media_Trends[[#This Row],[Likes]]+bbdd_Social_Media_Trends[[#This Row],[Shares]]+bbdd_Social_Media_Trends[[#This Row],[Comments]]</f>
        <v>112000</v>
      </c>
      <c r="M3006">
        <f>bbdd_Social_Media_Trends[[#This Row],[Interactions]]/bbdd_Social_Media_Trends[[#This Row],[Views]]</f>
        <v>3.02068685024891E-2</v>
      </c>
      <c r="N3006" s="1" t="s">
        <v>29</v>
      </c>
      <c r="O3006" s="4">
        <f t="shared" si="46"/>
        <v>0</v>
      </c>
    </row>
    <row r="3007" spans="1:15">
      <c r="A3007" s="1" t="s">
        <v>3047</v>
      </c>
      <c r="B3007" s="2">
        <v>44953</v>
      </c>
      <c r="C3007" s="13" t="str">
        <f>TEXT(bbdd_Social_Media_Trends[[#This Row],[Post_Date]],"aaaa-mm")</f>
        <v>2023-01</v>
      </c>
      <c r="D3007" s="1" t="s">
        <v>24</v>
      </c>
      <c r="E3007" s="1" t="s">
        <v>13</v>
      </c>
      <c r="F3007" s="1" t="s">
        <v>41</v>
      </c>
      <c r="G3007" s="1" t="s">
        <v>37</v>
      </c>
      <c r="H3007">
        <v>2195772</v>
      </c>
      <c r="I3007">
        <v>296432</v>
      </c>
      <c r="J3007">
        <v>51318</v>
      </c>
      <c r="K3007">
        <v>10227</v>
      </c>
      <c r="L3007">
        <f>bbdd_Social_Media_Trends[[#This Row],[Likes]]+bbdd_Social_Media_Trends[[#This Row],[Shares]]+bbdd_Social_Media_Trends[[#This Row],[Comments]]</f>
        <v>357977</v>
      </c>
      <c r="M3007">
        <f>bbdd_Social_Media_Trends[[#This Row],[Interactions]]/bbdd_Social_Media_Trends[[#This Row],[Views]]</f>
        <v>0.16303013245455356</v>
      </c>
      <c r="N3007" s="1" t="s">
        <v>16</v>
      </c>
      <c r="O3007" s="4">
        <f t="shared" si="46"/>
        <v>0</v>
      </c>
    </row>
    <row r="3008" spans="1:15">
      <c r="A3008" s="1" t="s">
        <v>3048</v>
      </c>
      <c r="B3008" s="2">
        <v>44759</v>
      </c>
      <c r="C3008" s="13" t="str">
        <f>TEXT(bbdd_Social_Media_Trends[[#This Row],[Post_Date]],"aaaa-mm")</f>
        <v>2022-07</v>
      </c>
      <c r="D3008" s="1" t="s">
        <v>27</v>
      </c>
      <c r="E3008" s="1" t="s">
        <v>59</v>
      </c>
      <c r="F3008" s="1" t="s">
        <v>14</v>
      </c>
      <c r="G3008" s="1" t="s">
        <v>15</v>
      </c>
      <c r="H3008">
        <v>2812765</v>
      </c>
      <c r="I3008">
        <v>306990</v>
      </c>
      <c r="J3008">
        <v>16758</v>
      </c>
      <c r="K3008">
        <v>13945</v>
      </c>
      <c r="L3008">
        <f>bbdd_Social_Media_Trends[[#This Row],[Likes]]+bbdd_Social_Media_Trends[[#This Row],[Shares]]+bbdd_Social_Media_Trends[[#This Row],[Comments]]</f>
        <v>337693</v>
      </c>
      <c r="M3008">
        <f>bbdd_Social_Media_Trends[[#This Row],[Interactions]]/bbdd_Social_Media_Trends[[#This Row],[Views]]</f>
        <v>0.12005731015566533</v>
      </c>
      <c r="N3008" s="1" t="s">
        <v>22</v>
      </c>
      <c r="O3008" s="4">
        <f t="shared" si="46"/>
        <v>0</v>
      </c>
    </row>
    <row r="3009" spans="1:15">
      <c r="A3009" s="1" t="s">
        <v>3049</v>
      </c>
      <c r="B3009" s="2">
        <v>45184</v>
      </c>
      <c r="C3009" s="13" t="str">
        <f>TEXT(bbdd_Social_Media_Trends[[#This Row],[Post_Date]],"aaaa-mm")</f>
        <v>2023-09</v>
      </c>
      <c r="D3009" s="1" t="s">
        <v>27</v>
      </c>
      <c r="E3009" s="1" t="s">
        <v>57</v>
      </c>
      <c r="F3009" s="1" t="s">
        <v>14</v>
      </c>
      <c r="G3009" s="1" t="s">
        <v>60</v>
      </c>
      <c r="H3009">
        <v>1396240</v>
      </c>
      <c r="I3009">
        <v>453311</v>
      </c>
      <c r="J3009">
        <v>31644</v>
      </c>
      <c r="K3009">
        <v>20317</v>
      </c>
      <c r="L3009">
        <f>bbdd_Social_Media_Trends[[#This Row],[Likes]]+bbdd_Social_Media_Trends[[#This Row],[Shares]]+bbdd_Social_Media_Trends[[#This Row],[Comments]]</f>
        <v>505272</v>
      </c>
      <c r="M3009">
        <f>bbdd_Social_Media_Trends[[#This Row],[Interactions]]/bbdd_Social_Media_Trends[[#This Row],[Views]]</f>
        <v>0.36188047900074488</v>
      </c>
      <c r="N3009" s="1" t="s">
        <v>16</v>
      </c>
      <c r="O3009" s="4">
        <f t="shared" si="46"/>
        <v>0</v>
      </c>
    </row>
    <row r="3010" spans="1:15">
      <c r="A3010" s="1" t="s">
        <v>3050</v>
      </c>
      <c r="B3010" s="2">
        <v>45217</v>
      </c>
      <c r="C3010" s="13" t="str">
        <f>TEXT(bbdd_Social_Media_Trends[[#This Row],[Post_Date]],"aaaa-mm")</f>
        <v>2023-10</v>
      </c>
      <c r="D3010" s="1" t="s">
        <v>12</v>
      </c>
      <c r="E3010" s="1" t="s">
        <v>49</v>
      </c>
      <c r="F3010" s="1" t="s">
        <v>32</v>
      </c>
      <c r="G3010" s="1" t="s">
        <v>15</v>
      </c>
      <c r="H3010">
        <v>4620055</v>
      </c>
      <c r="I3010">
        <v>271977</v>
      </c>
      <c r="J3010">
        <v>90199</v>
      </c>
      <c r="K3010">
        <v>34506</v>
      </c>
      <c r="L3010">
        <f>bbdd_Social_Media_Trends[[#This Row],[Likes]]+bbdd_Social_Media_Trends[[#This Row],[Shares]]+bbdd_Social_Media_Trends[[#This Row],[Comments]]</f>
        <v>396682</v>
      </c>
      <c r="M3010">
        <f>bbdd_Social_Media_Trends[[#This Row],[Interactions]]/bbdd_Social_Media_Trends[[#This Row],[Views]]</f>
        <v>8.586088260854037E-2</v>
      </c>
      <c r="N3010" s="1" t="s">
        <v>16</v>
      </c>
      <c r="O3010" s="4">
        <f t="shared" ref="O3010:O3073" si="47">IF(ISERROR(VLOOKUP(A3010,A3011:A8008,1,FALSE)),0, 1)</f>
        <v>0</v>
      </c>
    </row>
    <row r="3011" spans="1:15">
      <c r="A3011" s="1" t="s">
        <v>3051</v>
      </c>
      <c r="B3011" s="2">
        <v>44968</v>
      </c>
      <c r="C3011" s="13" t="str">
        <f>TEXT(bbdd_Social_Media_Trends[[#This Row],[Post_Date]],"aaaa-mm")</f>
        <v>2023-02</v>
      </c>
      <c r="D3011" s="1" t="s">
        <v>24</v>
      </c>
      <c r="E3011" s="1" t="s">
        <v>19</v>
      </c>
      <c r="F3011" s="1" t="s">
        <v>36</v>
      </c>
      <c r="G3011" s="1" t="s">
        <v>60</v>
      </c>
      <c r="H3011">
        <v>698996</v>
      </c>
      <c r="I3011">
        <v>230272</v>
      </c>
      <c r="J3011">
        <v>90423</v>
      </c>
      <c r="K3011">
        <v>36387</v>
      </c>
      <c r="L3011">
        <f>bbdd_Social_Media_Trends[[#This Row],[Likes]]+bbdd_Social_Media_Trends[[#This Row],[Shares]]+bbdd_Social_Media_Trends[[#This Row],[Comments]]</f>
        <v>357082</v>
      </c>
      <c r="M3011">
        <f>bbdd_Social_Media_Trends[[#This Row],[Interactions]]/bbdd_Social_Media_Trends[[#This Row],[Views]]</f>
        <v>0.51084984749555074</v>
      </c>
      <c r="N3011" s="1" t="s">
        <v>29</v>
      </c>
      <c r="O3011" s="4">
        <f t="shared" si="47"/>
        <v>0</v>
      </c>
    </row>
    <row r="3012" spans="1:15">
      <c r="A3012" s="1" t="s">
        <v>3052</v>
      </c>
      <c r="B3012" s="2">
        <v>45210</v>
      </c>
      <c r="C3012" s="13" t="str">
        <f>TEXT(bbdd_Social_Media_Trends[[#This Row],[Post_Date]],"aaaa-mm")</f>
        <v>2023-10</v>
      </c>
      <c r="D3012" s="1" t="s">
        <v>18</v>
      </c>
      <c r="E3012" s="1" t="s">
        <v>52</v>
      </c>
      <c r="F3012" s="1" t="s">
        <v>36</v>
      </c>
      <c r="G3012" s="1" t="s">
        <v>44</v>
      </c>
      <c r="H3012">
        <v>4574811</v>
      </c>
      <c r="I3012">
        <v>234031</v>
      </c>
      <c r="J3012">
        <v>61405</v>
      </c>
      <c r="K3012">
        <v>24447</v>
      </c>
      <c r="L3012">
        <f>bbdd_Social_Media_Trends[[#This Row],[Likes]]+bbdd_Social_Media_Trends[[#This Row],[Shares]]+bbdd_Social_Media_Trends[[#This Row],[Comments]]</f>
        <v>319883</v>
      </c>
      <c r="M3012">
        <f>bbdd_Social_Media_Trends[[#This Row],[Interactions]]/bbdd_Social_Media_Trends[[#This Row],[Views]]</f>
        <v>6.9922670029428535E-2</v>
      </c>
      <c r="N3012" s="1" t="s">
        <v>29</v>
      </c>
      <c r="O3012" s="4">
        <f t="shared" si="47"/>
        <v>0</v>
      </c>
    </row>
    <row r="3013" spans="1:15">
      <c r="A3013" s="1" t="s">
        <v>3053</v>
      </c>
      <c r="B3013" s="2">
        <v>44613</v>
      </c>
      <c r="C3013" s="13" t="str">
        <f>TEXT(bbdd_Social_Media_Trends[[#This Row],[Post_Date]],"aaaa-mm")</f>
        <v>2022-02</v>
      </c>
      <c r="D3013" s="1" t="s">
        <v>24</v>
      </c>
      <c r="E3013" s="1" t="s">
        <v>49</v>
      </c>
      <c r="F3013" s="1" t="s">
        <v>47</v>
      </c>
      <c r="G3013" s="1" t="s">
        <v>21</v>
      </c>
      <c r="H3013">
        <v>2098847</v>
      </c>
      <c r="I3013">
        <v>427488</v>
      </c>
      <c r="J3013">
        <v>31324</v>
      </c>
      <c r="K3013">
        <v>38758</v>
      </c>
      <c r="L3013">
        <f>bbdd_Social_Media_Trends[[#This Row],[Likes]]+bbdd_Social_Media_Trends[[#This Row],[Shares]]+bbdd_Social_Media_Trends[[#This Row],[Comments]]</f>
        <v>497570</v>
      </c>
      <c r="M3013">
        <f>bbdd_Social_Media_Trends[[#This Row],[Interactions]]/bbdd_Social_Media_Trends[[#This Row],[Views]]</f>
        <v>0.23706825700015294</v>
      </c>
      <c r="N3013" s="1" t="s">
        <v>16</v>
      </c>
      <c r="O3013" s="4">
        <f t="shared" si="47"/>
        <v>0</v>
      </c>
    </row>
    <row r="3014" spans="1:15">
      <c r="A3014" s="1" t="s">
        <v>3054</v>
      </c>
      <c r="B3014" s="2">
        <v>44757</v>
      </c>
      <c r="C3014" s="13" t="str">
        <f>TEXT(bbdd_Social_Media_Trends[[#This Row],[Post_Date]],"aaaa-mm")</f>
        <v>2022-07</v>
      </c>
      <c r="D3014" s="1" t="s">
        <v>24</v>
      </c>
      <c r="E3014" s="1" t="s">
        <v>57</v>
      </c>
      <c r="F3014" s="1" t="s">
        <v>41</v>
      </c>
      <c r="G3014" s="1" t="s">
        <v>15</v>
      </c>
      <c r="H3014">
        <v>703331</v>
      </c>
      <c r="I3014">
        <v>175184</v>
      </c>
      <c r="J3014">
        <v>57753</v>
      </c>
      <c r="K3014">
        <v>39627</v>
      </c>
      <c r="L3014">
        <f>bbdd_Social_Media_Trends[[#This Row],[Likes]]+bbdd_Social_Media_Trends[[#This Row],[Shares]]+bbdd_Social_Media_Trends[[#This Row],[Comments]]</f>
        <v>272564</v>
      </c>
      <c r="M3014">
        <f>bbdd_Social_Media_Trends[[#This Row],[Interactions]]/bbdd_Social_Media_Trends[[#This Row],[Views]]</f>
        <v>0.38753303920913484</v>
      </c>
      <c r="N3014" s="1" t="s">
        <v>22</v>
      </c>
      <c r="O3014" s="4">
        <f t="shared" si="47"/>
        <v>0</v>
      </c>
    </row>
    <row r="3015" spans="1:15">
      <c r="A3015" s="1" t="s">
        <v>3055</v>
      </c>
      <c r="B3015" s="2">
        <v>44586</v>
      </c>
      <c r="C3015" s="13" t="str">
        <f>TEXT(bbdd_Social_Media_Trends[[#This Row],[Post_Date]],"aaaa-mm")</f>
        <v>2022-01</v>
      </c>
      <c r="D3015" s="1" t="s">
        <v>27</v>
      </c>
      <c r="E3015" s="1" t="s">
        <v>19</v>
      </c>
      <c r="F3015" s="1" t="s">
        <v>20</v>
      </c>
      <c r="G3015" s="1" t="s">
        <v>37</v>
      </c>
      <c r="H3015">
        <v>4545018</v>
      </c>
      <c r="I3015">
        <v>465681</v>
      </c>
      <c r="J3015">
        <v>20909</v>
      </c>
      <c r="K3015">
        <v>13975</v>
      </c>
      <c r="L3015">
        <f>bbdd_Social_Media_Trends[[#This Row],[Likes]]+bbdd_Social_Media_Trends[[#This Row],[Shares]]+bbdd_Social_Media_Trends[[#This Row],[Comments]]</f>
        <v>500565</v>
      </c>
      <c r="M3015">
        <f>bbdd_Social_Media_Trends[[#This Row],[Interactions]]/bbdd_Social_Media_Trends[[#This Row],[Views]]</f>
        <v>0.11013487735362104</v>
      </c>
      <c r="N3015" s="1" t="s">
        <v>29</v>
      </c>
      <c r="O3015" s="4">
        <f t="shared" si="47"/>
        <v>0</v>
      </c>
    </row>
    <row r="3016" spans="1:15">
      <c r="A3016" s="1" t="s">
        <v>3056</v>
      </c>
      <c r="B3016" s="2">
        <v>45100</v>
      </c>
      <c r="C3016" s="13" t="str">
        <f>TEXT(bbdd_Social_Media_Trends[[#This Row],[Post_Date]],"aaaa-mm")</f>
        <v>2023-06</v>
      </c>
      <c r="D3016" s="1" t="s">
        <v>24</v>
      </c>
      <c r="E3016" s="1" t="s">
        <v>39</v>
      </c>
      <c r="F3016" s="1" t="s">
        <v>36</v>
      </c>
      <c r="G3016" s="1" t="s">
        <v>50</v>
      </c>
      <c r="H3016">
        <v>1864193</v>
      </c>
      <c r="I3016">
        <v>357294</v>
      </c>
      <c r="J3016">
        <v>54233</v>
      </c>
      <c r="K3016">
        <v>8180</v>
      </c>
      <c r="L3016">
        <f>bbdd_Social_Media_Trends[[#This Row],[Likes]]+bbdd_Social_Media_Trends[[#This Row],[Shares]]+bbdd_Social_Media_Trends[[#This Row],[Comments]]</f>
        <v>419707</v>
      </c>
      <c r="M3016">
        <f>bbdd_Social_Media_Trends[[#This Row],[Interactions]]/bbdd_Social_Media_Trends[[#This Row],[Views]]</f>
        <v>0.22514138825754629</v>
      </c>
      <c r="N3016" s="1" t="s">
        <v>29</v>
      </c>
      <c r="O3016" s="4">
        <f t="shared" si="47"/>
        <v>0</v>
      </c>
    </row>
    <row r="3017" spans="1:15">
      <c r="A3017" s="1" t="s">
        <v>3057</v>
      </c>
      <c r="B3017" s="2">
        <v>44957</v>
      </c>
      <c r="C3017" s="13" t="str">
        <f>TEXT(bbdd_Social_Media_Trends[[#This Row],[Post_Date]],"aaaa-mm")</f>
        <v>2023-01</v>
      </c>
      <c r="D3017" s="1" t="s">
        <v>12</v>
      </c>
      <c r="E3017" s="1" t="s">
        <v>39</v>
      </c>
      <c r="F3017" s="1" t="s">
        <v>41</v>
      </c>
      <c r="G3017" s="1" t="s">
        <v>15</v>
      </c>
      <c r="H3017">
        <v>3808549</v>
      </c>
      <c r="I3017">
        <v>100605</v>
      </c>
      <c r="J3017">
        <v>35524</v>
      </c>
      <c r="K3017">
        <v>44184</v>
      </c>
      <c r="L3017">
        <f>bbdd_Social_Media_Trends[[#This Row],[Likes]]+bbdd_Social_Media_Trends[[#This Row],[Shares]]+bbdd_Social_Media_Trends[[#This Row],[Comments]]</f>
        <v>180313</v>
      </c>
      <c r="M3017">
        <f>bbdd_Social_Media_Trends[[#This Row],[Interactions]]/bbdd_Social_Media_Trends[[#This Row],[Views]]</f>
        <v>4.7344277308759848E-2</v>
      </c>
      <c r="N3017" s="1" t="s">
        <v>29</v>
      </c>
      <c r="O3017" s="4">
        <f t="shared" si="47"/>
        <v>0</v>
      </c>
    </row>
    <row r="3018" spans="1:15">
      <c r="A3018" s="1" t="s">
        <v>3058</v>
      </c>
      <c r="B3018" s="2">
        <v>45265</v>
      </c>
      <c r="C3018" s="13" t="str">
        <f>TEXT(bbdd_Social_Media_Trends[[#This Row],[Post_Date]],"aaaa-mm")</f>
        <v>2023-12</v>
      </c>
      <c r="D3018" s="1" t="s">
        <v>24</v>
      </c>
      <c r="E3018" s="1" t="s">
        <v>59</v>
      </c>
      <c r="F3018" s="1" t="s">
        <v>36</v>
      </c>
      <c r="G3018" s="1" t="s">
        <v>15</v>
      </c>
      <c r="H3018">
        <v>1072473</v>
      </c>
      <c r="I3018">
        <v>485342</v>
      </c>
      <c r="J3018">
        <v>96891</v>
      </c>
      <c r="K3018">
        <v>40353</v>
      </c>
      <c r="L3018">
        <f>bbdd_Social_Media_Trends[[#This Row],[Likes]]+bbdd_Social_Media_Trends[[#This Row],[Shares]]+bbdd_Social_Media_Trends[[#This Row],[Comments]]</f>
        <v>622586</v>
      </c>
      <c r="M3018">
        <f>bbdd_Social_Media_Trends[[#This Row],[Interactions]]/bbdd_Social_Media_Trends[[#This Row],[Views]]</f>
        <v>0.58051438124782628</v>
      </c>
      <c r="N3018" s="1" t="s">
        <v>22</v>
      </c>
      <c r="O3018" s="4">
        <f t="shared" si="47"/>
        <v>0</v>
      </c>
    </row>
    <row r="3019" spans="1:15">
      <c r="A3019" s="1" t="s">
        <v>3059</v>
      </c>
      <c r="B3019" s="2">
        <v>45006</v>
      </c>
      <c r="C3019" s="13" t="str">
        <f>TEXT(bbdd_Social_Media_Trends[[#This Row],[Post_Date]],"aaaa-mm")</f>
        <v>2023-03</v>
      </c>
      <c r="D3019" s="1" t="s">
        <v>27</v>
      </c>
      <c r="E3019" s="1" t="s">
        <v>35</v>
      </c>
      <c r="F3019" s="1" t="s">
        <v>32</v>
      </c>
      <c r="G3019" s="1" t="s">
        <v>15</v>
      </c>
      <c r="H3019">
        <v>2036999</v>
      </c>
      <c r="I3019">
        <v>123731</v>
      </c>
      <c r="J3019">
        <v>75519</v>
      </c>
      <c r="K3019">
        <v>9408</v>
      </c>
      <c r="L3019">
        <f>bbdd_Social_Media_Trends[[#This Row],[Likes]]+bbdd_Social_Media_Trends[[#This Row],[Shares]]+bbdd_Social_Media_Trends[[#This Row],[Comments]]</f>
        <v>208658</v>
      </c>
      <c r="M3019">
        <f>bbdd_Social_Media_Trends[[#This Row],[Interactions]]/bbdd_Social_Media_Trends[[#This Row],[Views]]</f>
        <v>0.10243402181346187</v>
      </c>
      <c r="N3019" s="1" t="s">
        <v>16</v>
      </c>
      <c r="O3019" s="4">
        <f t="shared" si="47"/>
        <v>0</v>
      </c>
    </row>
    <row r="3020" spans="1:15">
      <c r="A3020" s="1" t="s">
        <v>3060</v>
      </c>
      <c r="B3020" s="2">
        <v>45208</v>
      </c>
      <c r="C3020" s="13" t="str">
        <f>TEXT(bbdd_Social_Media_Trends[[#This Row],[Post_Date]],"aaaa-mm")</f>
        <v>2023-10</v>
      </c>
      <c r="D3020" s="1" t="s">
        <v>24</v>
      </c>
      <c r="E3020" s="1" t="s">
        <v>59</v>
      </c>
      <c r="F3020" s="1" t="s">
        <v>36</v>
      </c>
      <c r="G3020" s="1" t="s">
        <v>60</v>
      </c>
      <c r="H3020">
        <v>2416660</v>
      </c>
      <c r="I3020">
        <v>54359</v>
      </c>
      <c r="J3020">
        <v>30217</v>
      </c>
      <c r="K3020">
        <v>3033</v>
      </c>
      <c r="L3020">
        <f>bbdd_Social_Media_Trends[[#This Row],[Likes]]+bbdd_Social_Media_Trends[[#This Row],[Shares]]+bbdd_Social_Media_Trends[[#This Row],[Comments]]</f>
        <v>87609</v>
      </c>
      <c r="M3020">
        <f>bbdd_Social_Media_Trends[[#This Row],[Interactions]]/bbdd_Social_Media_Trends[[#This Row],[Views]]</f>
        <v>3.6252100005793118E-2</v>
      </c>
      <c r="N3020" s="1" t="s">
        <v>16</v>
      </c>
      <c r="O3020" s="4">
        <f t="shared" si="47"/>
        <v>0</v>
      </c>
    </row>
    <row r="3021" spans="1:15">
      <c r="A3021" s="1" t="s">
        <v>3061</v>
      </c>
      <c r="B3021" s="2">
        <v>45071</v>
      </c>
      <c r="C3021" s="13" t="str">
        <f>TEXT(bbdd_Social_Media_Trends[[#This Row],[Post_Date]],"aaaa-mm")</f>
        <v>2023-05</v>
      </c>
      <c r="D3021" s="1" t="s">
        <v>27</v>
      </c>
      <c r="E3021" s="1" t="s">
        <v>57</v>
      </c>
      <c r="F3021" s="1" t="s">
        <v>32</v>
      </c>
      <c r="G3021" s="1" t="s">
        <v>50</v>
      </c>
      <c r="H3021">
        <v>1483411</v>
      </c>
      <c r="I3021">
        <v>498539</v>
      </c>
      <c r="J3021">
        <v>58353</v>
      </c>
      <c r="K3021">
        <v>5140</v>
      </c>
      <c r="L3021">
        <f>bbdd_Social_Media_Trends[[#This Row],[Likes]]+bbdd_Social_Media_Trends[[#This Row],[Shares]]+bbdd_Social_Media_Trends[[#This Row],[Comments]]</f>
        <v>562032</v>
      </c>
      <c r="M3021">
        <f>bbdd_Social_Media_Trends[[#This Row],[Interactions]]/bbdd_Social_Media_Trends[[#This Row],[Views]]</f>
        <v>0.3788781396389807</v>
      </c>
      <c r="N3021" s="1" t="s">
        <v>16</v>
      </c>
      <c r="O3021" s="4">
        <f t="shared" si="47"/>
        <v>0</v>
      </c>
    </row>
    <row r="3022" spans="1:15">
      <c r="A3022" s="1" t="s">
        <v>3062</v>
      </c>
      <c r="B3022" s="2">
        <v>44914</v>
      </c>
      <c r="C3022" s="13" t="str">
        <f>TEXT(bbdd_Social_Media_Trends[[#This Row],[Post_Date]],"aaaa-mm")</f>
        <v>2022-12</v>
      </c>
      <c r="D3022" s="1" t="s">
        <v>18</v>
      </c>
      <c r="E3022" s="1" t="s">
        <v>35</v>
      </c>
      <c r="F3022" s="1" t="s">
        <v>14</v>
      </c>
      <c r="G3022" s="1" t="s">
        <v>21</v>
      </c>
      <c r="H3022">
        <v>757452</v>
      </c>
      <c r="I3022">
        <v>53035</v>
      </c>
      <c r="J3022">
        <v>57545</v>
      </c>
      <c r="K3022">
        <v>36097</v>
      </c>
      <c r="L3022">
        <f>bbdd_Social_Media_Trends[[#This Row],[Likes]]+bbdd_Social_Media_Trends[[#This Row],[Shares]]+bbdd_Social_Media_Trends[[#This Row],[Comments]]</f>
        <v>146677</v>
      </c>
      <c r="M3022">
        <f>bbdd_Social_Media_Trends[[#This Row],[Interactions]]/bbdd_Social_Media_Trends[[#This Row],[Views]]</f>
        <v>0.193645273891943</v>
      </c>
      <c r="N3022" s="1" t="s">
        <v>16</v>
      </c>
      <c r="O3022" s="4">
        <f t="shared" si="47"/>
        <v>0</v>
      </c>
    </row>
    <row r="3023" spans="1:15">
      <c r="A3023" s="1" t="s">
        <v>3063</v>
      </c>
      <c r="B3023" s="2">
        <v>45121</v>
      </c>
      <c r="C3023" s="13" t="str">
        <f>TEXT(bbdd_Social_Media_Trends[[#This Row],[Post_Date]],"aaaa-mm")</f>
        <v>2023-07</v>
      </c>
      <c r="D3023" s="1" t="s">
        <v>27</v>
      </c>
      <c r="E3023" s="1" t="s">
        <v>46</v>
      </c>
      <c r="F3023" s="1" t="s">
        <v>47</v>
      </c>
      <c r="G3023" s="1" t="s">
        <v>21</v>
      </c>
      <c r="H3023">
        <v>414396</v>
      </c>
      <c r="I3023">
        <v>155674</v>
      </c>
      <c r="J3023">
        <v>22830</v>
      </c>
      <c r="K3023">
        <v>45570</v>
      </c>
      <c r="L3023">
        <f>bbdd_Social_Media_Trends[[#This Row],[Likes]]+bbdd_Social_Media_Trends[[#This Row],[Shares]]+bbdd_Social_Media_Trends[[#This Row],[Comments]]</f>
        <v>224074</v>
      </c>
      <c r="M3023">
        <f>bbdd_Social_Media_Trends[[#This Row],[Interactions]]/bbdd_Social_Media_Trends[[#This Row],[Views]]</f>
        <v>0.54072433131593933</v>
      </c>
      <c r="N3023" s="1" t="s">
        <v>22</v>
      </c>
      <c r="O3023" s="4">
        <f t="shared" si="47"/>
        <v>0</v>
      </c>
    </row>
    <row r="3024" spans="1:15">
      <c r="A3024" s="1" t="s">
        <v>3064</v>
      </c>
      <c r="B3024" s="2">
        <v>44720</v>
      </c>
      <c r="C3024" s="13" t="str">
        <f>TEXT(bbdd_Social_Media_Trends[[#This Row],[Post_Date]],"aaaa-mm")</f>
        <v>2022-06</v>
      </c>
      <c r="D3024" s="1" t="s">
        <v>12</v>
      </c>
      <c r="E3024" s="1" t="s">
        <v>13</v>
      </c>
      <c r="F3024" s="1" t="s">
        <v>20</v>
      </c>
      <c r="G3024" s="1" t="s">
        <v>44</v>
      </c>
      <c r="H3024">
        <v>2526800</v>
      </c>
      <c r="I3024">
        <v>324376</v>
      </c>
      <c r="J3024">
        <v>16252</v>
      </c>
      <c r="K3024">
        <v>9755</v>
      </c>
      <c r="L3024">
        <f>bbdd_Social_Media_Trends[[#This Row],[Likes]]+bbdd_Social_Media_Trends[[#This Row],[Shares]]+bbdd_Social_Media_Trends[[#This Row],[Comments]]</f>
        <v>350383</v>
      </c>
      <c r="M3024">
        <f>bbdd_Social_Media_Trends[[#This Row],[Interactions]]/bbdd_Social_Media_Trends[[#This Row],[Views]]</f>
        <v>0.13866669305049864</v>
      </c>
      <c r="N3024" s="1" t="s">
        <v>29</v>
      </c>
      <c r="O3024" s="4">
        <f t="shared" si="47"/>
        <v>0</v>
      </c>
    </row>
    <row r="3025" spans="1:15">
      <c r="A3025" s="1" t="s">
        <v>3065</v>
      </c>
      <c r="B3025" s="2">
        <v>45255</v>
      </c>
      <c r="C3025" s="13" t="str">
        <f>TEXT(bbdd_Social_Media_Trends[[#This Row],[Post_Date]],"aaaa-mm")</f>
        <v>2023-11</v>
      </c>
      <c r="D3025" s="1" t="s">
        <v>24</v>
      </c>
      <c r="E3025" s="1" t="s">
        <v>31</v>
      </c>
      <c r="F3025" s="1" t="s">
        <v>32</v>
      </c>
      <c r="G3025" s="1" t="s">
        <v>60</v>
      </c>
      <c r="H3025">
        <v>3697978</v>
      </c>
      <c r="I3025">
        <v>69386</v>
      </c>
      <c r="J3025">
        <v>12584</v>
      </c>
      <c r="K3025">
        <v>32219</v>
      </c>
      <c r="L3025">
        <f>bbdd_Social_Media_Trends[[#This Row],[Likes]]+bbdd_Social_Media_Trends[[#This Row],[Shares]]+bbdd_Social_Media_Trends[[#This Row],[Comments]]</f>
        <v>114189</v>
      </c>
      <c r="M3025">
        <f>bbdd_Social_Media_Trends[[#This Row],[Interactions]]/bbdd_Social_Media_Trends[[#This Row],[Views]]</f>
        <v>3.0878766720624083E-2</v>
      </c>
      <c r="N3025" s="1" t="s">
        <v>29</v>
      </c>
      <c r="O3025" s="4">
        <f t="shared" si="47"/>
        <v>0</v>
      </c>
    </row>
    <row r="3026" spans="1:15">
      <c r="A3026" s="1" t="s">
        <v>3066</v>
      </c>
      <c r="B3026" s="2">
        <v>44564</v>
      </c>
      <c r="C3026" s="13" t="str">
        <f>TEXT(bbdd_Social_Media_Trends[[#This Row],[Post_Date]],"aaaa-mm")</f>
        <v>2022-01</v>
      </c>
      <c r="D3026" s="1" t="s">
        <v>18</v>
      </c>
      <c r="E3026" s="1" t="s">
        <v>57</v>
      </c>
      <c r="F3026" s="1" t="s">
        <v>36</v>
      </c>
      <c r="G3026" s="1" t="s">
        <v>44</v>
      </c>
      <c r="H3026">
        <v>3246752</v>
      </c>
      <c r="I3026">
        <v>341196</v>
      </c>
      <c r="J3026">
        <v>98173</v>
      </c>
      <c r="K3026">
        <v>49438</v>
      </c>
      <c r="L3026">
        <f>bbdd_Social_Media_Trends[[#This Row],[Likes]]+bbdd_Social_Media_Trends[[#This Row],[Shares]]+bbdd_Social_Media_Trends[[#This Row],[Comments]]</f>
        <v>488807</v>
      </c>
      <c r="M3026">
        <f>bbdd_Social_Media_Trends[[#This Row],[Interactions]]/bbdd_Social_Media_Trends[[#This Row],[Views]]</f>
        <v>0.15055261381220369</v>
      </c>
      <c r="N3026" s="1" t="s">
        <v>22</v>
      </c>
      <c r="O3026" s="4">
        <f t="shared" si="47"/>
        <v>0</v>
      </c>
    </row>
    <row r="3027" spans="1:15">
      <c r="A3027" s="1" t="s">
        <v>3067</v>
      </c>
      <c r="B3027" s="2">
        <v>45289</v>
      </c>
      <c r="C3027" s="13" t="str">
        <f>TEXT(bbdd_Social_Media_Trends[[#This Row],[Post_Date]],"aaaa-mm")</f>
        <v>2023-12</v>
      </c>
      <c r="D3027" s="1" t="s">
        <v>18</v>
      </c>
      <c r="E3027" s="1" t="s">
        <v>39</v>
      </c>
      <c r="F3027" s="1" t="s">
        <v>36</v>
      </c>
      <c r="G3027" s="1" t="s">
        <v>28</v>
      </c>
      <c r="H3027">
        <v>1084541</v>
      </c>
      <c r="I3027">
        <v>476378</v>
      </c>
      <c r="J3027">
        <v>7727</v>
      </c>
      <c r="K3027">
        <v>23253</v>
      </c>
      <c r="L3027">
        <f>bbdd_Social_Media_Trends[[#This Row],[Likes]]+bbdd_Social_Media_Trends[[#This Row],[Shares]]+bbdd_Social_Media_Trends[[#This Row],[Comments]]</f>
        <v>507358</v>
      </c>
      <c r="M3027">
        <f>bbdd_Social_Media_Trends[[#This Row],[Interactions]]/bbdd_Social_Media_Trends[[#This Row],[Views]]</f>
        <v>0.46780896250118714</v>
      </c>
      <c r="N3027" s="1" t="s">
        <v>16</v>
      </c>
      <c r="O3027" s="4">
        <f t="shared" si="47"/>
        <v>0</v>
      </c>
    </row>
    <row r="3028" spans="1:15">
      <c r="A3028" s="1" t="s">
        <v>3068</v>
      </c>
      <c r="B3028" s="2">
        <v>44621</v>
      </c>
      <c r="C3028" s="13" t="str">
        <f>TEXT(bbdd_Social_Media_Trends[[#This Row],[Post_Date]],"aaaa-mm")</f>
        <v>2022-03</v>
      </c>
      <c r="D3028" s="1" t="s">
        <v>18</v>
      </c>
      <c r="E3028" s="1" t="s">
        <v>35</v>
      </c>
      <c r="F3028" s="1" t="s">
        <v>41</v>
      </c>
      <c r="G3028" s="1" t="s">
        <v>44</v>
      </c>
      <c r="H3028">
        <v>1576922</v>
      </c>
      <c r="I3028">
        <v>260556</v>
      </c>
      <c r="J3028">
        <v>5576</v>
      </c>
      <c r="K3028">
        <v>916</v>
      </c>
      <c r="L3028">
        <f>bbdd_Social_Media_Trends[[#This Row],[Likes]]+bbdd_Social_Media_Trends[[#This Row],[Shares]]+bbdd_Social_Media_Trends[[#This Row],[Comments]]</f>
        <v>267048</v>
      </c>
      <c r="M3028">
        <f>bbdd_Social_Media_Trends[[#This Row],[Interactions]]/bbdd_Social_Media_Trends[[#This Row],[Views]]</f>
        <v>0.16934762784716048</v>
      </c>
      <c r="N3028" s="1" t="s">
        <v>16</v>
      </c>
      <c r="O3028" s="4">
        <f t="shared" si="47"/>
        <v>0</v>
      </c>
    </row>
    <row r="3029" spans="1:15">
      <c r="A3029" s="1" t="s">
        <v>3069</v>
      </c>
      <c r="B3029" s="2">
        <v>45110</v>
      </c>
      <c r="C3029" s="13" t="str">
        <f>TEXT(bbdd_Social_Media_Trends[[#This Row],[Post_Date]],"aaaa-mm")</f>
        <v>2023-07</v>
      </c>
      <c r="D3029" s="1" t="s">
        <v>27</v>
      </c>
      <c r="E3029" s="1" t="s">
        <v>46</v>
      </c>
      <c r="F3029" s="1" t="s">
        <v>32</v>
      </c>
      <c r="G3029" s="1" t="s">
        <v>37</v>
      </c>
      <c r="H3029">
        <v>4162373</v>
      </c>
      <c r="I3029">
        <v>84336</v>
      </c>
      <c r="J3029">
        <v>91289</v>
      </c>
      <c r="K3029">
        <v>22422</v>
      </c>
      <c r="L3029">
        <f>bbdd_Social_Media_Trends[[#This Row],[Likes]]+bbdd_Social_Media_Trends[[#This Row],[Shares]]+bbdd_Social_Media_Trends[[#This Row],[Comments]]</f>
        <v>198047</v>
      </c>
      <c r="M3029">
        <f>bbdd_Social_Media_Trends[[#This Row],[Interactions]]/bbdd_Social_Media_Trends[[#This Row],[Views]]</f>
        <v>4.7580310558424245E-2</v>
      </c>
      <c r="N3029" s="1" t="s">
        <v>29</v>
      </c>
      <c r="O3029" s="4">
        <f t="shared" si="47"/>
        <v>0</v>
      </c>
    </row>
    <row r="3030" spans="1:15">
      <c r="A3030" s="1" t="s">
        <v>3070</v>
      </c>
      <c r="B3030" s="2">
        <v>45097</v>
      </c>
      <c r="C3030" s="13" t="str">
        <f>TEXT(bbdd_Social_Media_Trends[[#This Row],[Post_Date]],"aaaa-mm")</f>
        <v>2023-06</v>
      </c>
      <c r="D3030" s="1" t="s">
        <v>12</v>
      </c>
      <c r="E3030" s="1" t="s">
        <v>13</v>
      </c>
      <c r="F3030" s="1" t="s">
        <v>32</v>
      </c>
      <c r="G3030" s="1" t="s">
        <v>60</v>
      </c>
      <c r="H3030">
        <v>3014494</v>
      </c>
      <c r="I3030">
        <v>177444</v>
      </c>
      <c r="J3030">
        <v>23497</v>
      </c>
      <c r="K3030">
        <v>31261</v>
      </c>
      <c r="L3030">
        <f>bbdd_Social_Media_Trends[[#This Row],[Likes]]+bbdd_Social_Media_Trends[[#This Row],[Shares]]+bbdd_Social_Media_Trends[[#This Row],[Comments]]</f>
        <v>232202</v>
      </c>
      <c r="M3030">
        <f>bbdd_Social_Media_Trends[[#This Row],[Interactions]]/bbdd_Social_Media_Trends[[#This Row],[Views]]</f>
        <v>7.7028516228594246E-2</v>
      </c>
      <c r="N3030" s="1" t="s">
        <v>29</v>
      </c>
      <c r="O3030" s="4">
        <f t="shared" si="47"/>
        <v>0</v>
      </c>
    </row>
    <row r="3031" spans="1:15">
      <c r="A3031" s="1" t="s">
        <v>3071</v>
      </c>
      <c r="B3031" s="2">
        <v>44599</v>
      </c>
      <c r="C3031" s="13" t="str">
        <f>TEXT(bbdd_Social_Media_Trends[[#This Row],[Post_Date]],"aaaa-mm")</f>
        <v>2022-02</v>
      </c>
      <c r="D3031" s="1" t="s">
        <v>12</v>
      </c>
      <c r="E3031" s="1" t="s">
        <v>39</v>
      </c>
      <c r="F3031" s="1" t="s">
        <v>20</v>
      </c>
      <c r="G3031" s="1" t="s">
        <v>28</v>
      </c>
      <c r="H3031">
        <v>3602760</v>
      </c>
      <c r="I3031">
        <v>403164</v>
      </c>
      <c r="J3031">
        <v>38202</v>
      </c>
      <c r="K3031">
        <v>21785</v>
      </c>
      <c r="L3031">
        <f>bbdd_Social_Media_Trends[[#This Row],[Likes]]+bbdd_Social_Media_Trends[[#This Row],[Shares]]+bbdd_Social_Media_Trends[[#This Row],[Comments]]</f>
        <v>463151</v>
      </c>
      <c r="M3031">
        <f>bbdd_Social_Media_Trends[[#This Row],[Interactions]]/bbdd_Social_Media_Trends[[#This Row],[Views]]</f>
        <v>0.12855449710777292</v>
      </c>
      <c r="N3031" s="1" t="s">
        <v>22</v>
      </c>
      <c r="O3031" s="4">
        <f t="shared" si="47"/>
        <v>0</v>
      </c>
    </row>
    <row r="3032" spans="1:15">
      <c r="A3032" s="1" t="s">
        <v>3072</v>
      </c>
      <c r="B3032" s="2">
        <v>44973</v>
      </c>
      <c r="C3032" s="13" t="str">
        <f>TEXT(bbdd_Social_Media_Trends[[#This Row],[Post_Date]],"aaaa-mm")</f>
        <v>2023-02</v>
      </c>
      <c r="D3032" s="1" t="s">
        <v>18</v>
      </c>
      <c r="E3032" s="1" t="s">
        <v>19</v>
      </c>
      <c r="F3032" s="1" t="s">
        <v>41</v>
      </c>
      <c r="G3032" s="1" t="s">
        <v>50</v>
      </c>
      <c r="H3032">
        <v>1889280</v>
      </c>
      <c r="I3032">
        <v>209379</v>
      </c>
      <c r="J3032">
        <v>52856</v>
      </c>
      <c r="K3032">
        <v>26935</v>
      </c>
      <c r="L3032">
        <f>bbdd_Social_Media_Trends[[#This Row],[Likes]]+bbdd_Social_Media_Trends[[#This Row],[Shares]]+bbdd_Social_Media_Trends[[#This Row],[Comments]]</f>
        <v>289170</v>
      </c>
      <c r="M3032">
        <f>bbdd_Social_Media_Trends[[#This Row],[Interactions]]/bbdd_Social_Media_Trends[[#This Row],[Views]]</f>
        <v>0.15305830792682926</v>
      </c>
      <c r="N3032" s="1" t="s">
        <v>22</v>
      </c>
      <c r="O3032" s="4">
        <f t="shared" si="47"/>
        <v>0</v>
      </c>
    </row>
    <row r="3033" spans="1:15">
      <c r="A3033" s="1" t="s">
        <v>3073</v>
      </c>
      <c r="B3033" s="2">
        <v>44877</v>
      </c>
      <c r="C3033" s="13" t="str">
        <f>TEXT(bbdd_Social_Media_Trends[[#This Row],[Post_Date]],"aaaa-mm")</f>
        <v>2022-11</v>
      </c>
      <c r="D3033" s="1" t="s">
        <v>27</v>
      </c>
      <c r="E3033" s="1" t="s">
        <v>46</v>
      </c>
      <c r="F3033" s="1" t="s">
        <v>36</v>
      </c>
      <c r="G3033" s="1" t="s">
        <v>44</v>
      </c>
      <c r="H3033">
        <v>3072862</v>
      </c>
      <c r="I3033">
        <v>437084</v>
      </c>
      <c r="J3033">
        <v>60056</v>
      </c>
      <c r="K3033">
        <v>5332</v>
      </c>
      <c r="L3033">
        <f>bbdd_Social_Media_Trends[[#This Row],[Likes]]+bbdd_Social_Media_Trends[[#This Row],[Shares]]+bbdd_Social_Media_Trends[[#This Row],[Comments]]</f>
        <v>502472</v>
      </c>
      <c r="M3033">
        <f>bbdd_Social_Media_Trends[[#This Row],[Interactions]]/bbdd_Social_Media_Trends[[#This Row],[Views]]</f>
        <v>0.16351922084363046</v>
      </c>
      <c r="N3033" s="1" t="s">
        <v>22</v>
      </c>
      <c r="O3033" s="4">
        <f t="shared" si="47"/>
        <v>0</v>
      </c>
    </row>
    <row r="3034" spans="1:15">
      <c r="A3034" s="1" t="s">
        <v>3074</v>
      </c>
      <c r="B3034" s="2">
        <v>45244</v>
      </c>
      <c r="C3034" s="13" t="str">
        <f>TEXT(bbdd_Social_Media_Trends[[#This Row],[Post_Date]],"aaaa-mm")</f>
        <v>2023-11</v>
      </c>
      <c r="D3034" s="1" t="s">
        <v>27</v>
      </c>
      <c r="E3034" s="1" t="s">
        <v>13</v>
      </c>
      <c r="F3034" s="1" t="s">
        <v>47</v>
      </c>
      <c r="G3034" s="1" t="s">
        <v>50</v>
      </c>
      <c r="H3034">
        <v>3479279</v>
      </c>
      <c r="I3034">
        <v>153027</v>
      </c>
      <c r="J3034">
        <v>85441</v>
      </c>
      <c r="K3034">
        <v>848</v>
      </c>
      <c r="L3034">
        <f>bbdd_Social_Media_Trends[[#This Row],[Likes]]+bbdd_Social_Media_Trends[[#This Row],[Shares]]+bbdd_Social_Media_Trends[[#This Row],[Comments]]</f>
        <v>239316</v>
      </c>
      <c r="M3034">
        <f>bbdd_Social_Media_Trends[[#This Row],[Interactions]]/bbdd_Social_Media_Trends[[#This Row],[Views]]</f>
        <v>6.8783216292800889E-2</v>
      </c>
      <c r="N3034" s="1" t="s">
        <v>22</v>
      </c>
      <c r="O3034" s="4">
        <f t="shared" si="47"/>
        <v>0</v>
      </c>
    </row>
    <row r="3035" spans="1:15">
      <c r="A3035" s="1" t="s">
        <v>3075</v>
      </c>
      <c r="B3035" s="2">
        <v>44906</v>
      </c>
      <c r="C3035" s="13" t="str">
        <f>TEXT(bbdd_Social_Media_Trends[[#This Row],[Post_Date]],"aaaa-mm")</f>
        <v>2022-12</v>
      </c>
      <c r="D3035" s="1" t="s">
        <v>18</v>
      </c>
      <c r="E3035" s="1" t="s">
        <v>49</v>
      </c>
      <c r="F3035" s="1" t="s">
        <v>32</v>
      </c>
      <c r="G3035" s="1" t="s">
        <v>21</v>
      </c>
      <c r="H3035">
        <v>4032339</v>
      </c>
      <c r="I3035">
        <v>447185</v>
      </c>
      <c r="J3035">
        <v>95082</v>
      </c>
      <c r="K3035">
        <v>4553</v>
      </c>
      <c r="L3035">
        <f>bbdd_Social_Media_Trends[[#This Row],[Likes]]+bbdd_Social_Media_Trends[[#This Row],[Shares]]+bbdd_Social_Media_Trends[[#This Row],[Comments]]</f>
        <v>546820</v>
      </c>
      <c r="M3035">
        <f>bbdd_Social_Media_Trends[[#This Row],[Interactions]]/bbdd_Social_Media_Trends[[#This Row],[Views]]</f>
        <v>0.1356086380634168</v>
      </c>
      <c r="N3035" s="1" t="s">
        <v>29</v>
      </c>
      <c r="O3035" s="4">
        <f t="shared" si="47"/>
        <v>0</v>
      </c>
    </row>
    <row r="3036" spans="1:15">
      <c r="A3036" s="1" t="s">
        <v>3076</v>
      </c>
      <c r="B3036" s="2">
        <v>44922</v>
      </c>
      <c r="C3036" s="13" t="str">
        <f>TEXT(bbdd_Social_Media_Trends[[#This Row],[Post_Date]],"aaaa-mm")</f>
        <v>2022-12</v>
      </c>
      <c r="D3036" s="1" t="s">
        <v>12</v>
      </c>
      <c r="E3036" s="1" t="s">
        <v>31</v>
      </c>
      <c r="F3036" s="1" t="s">
        <v>14</v>
      </c>
      <c r="G3036" s="1" t="s">
        <v>60</v>
      </c>
      <c r="H3036">
        <v>3249902</v>
      </c>
      <c r="I3036">
        <v>319481</v>
      </c>
      <c r="J3036">
        <v>63705</v>
      </c>
      <c r="K3036">
        <v>49236</v>
      </c>
      <c r="L3036">
        <f>bbdd_Social_Media_Trends[[#This Row],[Likes]]+bbdd_Social_Media_Trends[[#This Row],[Shares]]+bbdd_Social_Media_Trends[[#This Row],[Comments]]</f>
        <v>432422</v>
      </c>
      <c r="M3036">
        <f>bbdd_Social_Media_Trends[[#This Row],[Interactions]]/bbdd_Social_Media_Trends[[#This Row],[Views]]</f>
        <v>0.13305693525527848</v>
      </c>
      <c r="N3036" s="1" t="s">
        <v>16</v>
      </c>
      <c r="O3036" s="4">
        <f t="shared" si="47"/>
        <v>0</v>
      </c>
    </row>
    <row r="3037" spans="1:15">
      <c r="A3037" s="1" t="s">
        <v>3077</v>
      </c>
      <c r="B3037" s="2">
        <v>45016</v>
      </c>
      <c r="C3037" s="13" t="str">
        <f>TEXT(bbdd_Social_Media_Trends[[#This Row],[Post_Date]],"aaaa-mm")</f>
        <v>2023-03</v>
      </c>
      <c r="D3037" s="1" t="s">
        <v>24</v>
      </c>
      <c r="E3037" s="1" t="s">
        <v>57</v>
      </c>
      <c r="F3037" s="1" t="s">
        <v>47</v>
      </c>
      <c r="G3037" s="1" t="s">
        <v>28</v>
      </c>
      <c r="H3037">
        <v>2198492</v>
      </c>
      <c r="I3037">
        <v>214761</v>
      </c>
      <c r="J3037">
        <v>49390</v>
      </c>
      <c r="K3037">
        <v>30920</v>
      </c>
      <c r="L3037">
        <f>bbdd_Social_Media_Trends[[#This Row],[Likes]]+bbdd_Social_Media_Trends[[#This Row],[Shares]]+bbdd_Social_Media_Trends[[#This Row],[Comments]]</f>
        <v>295071</v>
      </c>
      <c r="M3037">
        <f>bbdd_Social_Media_Trends[[#This Row],[Interactions]]/bbdd_Social_Media_Trends[[#This Row],[Views]]</f>
        <v>0.13421518022353504</v>
      </c>
      <c r="N3037" s="1" t="s">
        <v>16</v>
      </c>
      <c r="O3037" s="4">
        <f t="shared" si="47"/>
        <v>0</v>
      </c>
    </row>
    <row r="3038" spans="1:15">
      <c r="A3038" s="1" t="s">
        <v>3078</v>
      </c>
      <c r="B3038" s="2">
        <v>44788</v>
      </c>
      <c r="C3038" s="13" t="str">
        <f>TEXT(bbdd_Social_Media_Trends[[#This Row],[Post_Date]],"aaaa-mm")</f>
        <v>2022-08</v>
      </c>
      <c r="D3038" s="1" t="s">
        <v>24</v>
      </c>
      <c r="E3038" s="1" t="s">
        <v>39</v>
      </c>
      <c r="F3038" s="1" t="s">
        <v>20</v>
      </c>
      <c r="G3038" s="1" t="s">
        <v>60</v>
      </c>
      <c r="H3038">
        <v>2428330</v>
      </c>
      <c r="I3038">
        <v>361844</v>
      </c>
      <c r="J3038">
        <v>85813</v>
      </c>
      <c r="K3038">
        <v>1552</v>
      </c>
      <c r="L3038">
        <f>bbdd_Social_Media_Trends[[#This Row],[Likes]]+bbdd_Social_Media_Trends[[#This Row],[Shares]]+bbdd_Social_Media_Trends[[#This Row],[Comments]]</f>
        <v>449209</v>
      </c>
      <c r="M3038">
        <f>bbdd_Social_Media_Trends[[#This Row],[Interactions]]/bbdd_Social_Media_Trends[[#This Row],[Views]]</f>
        <v>0.18498680162910314</v>
      </c>
      <c r="N3038" s="1" t="s">
        <v>16</v>
      </c>
      <c r="O3038" s="4">
        <f t="shared" si="47"/>
        <v>0</v>
      </c>
    </row>
    <row r="3039" spans="1:15">
      <c r="A3039" s="1" t="s">
        <v>3079</v>
      </c>
      <c r="B3039" s="2">
        <v>45288</v>
      </c>
      <c r="C3039" s="13" t="str">
        <f>TEXT(bbdd_Social_Media_Trends[[#This Row],[Post_Date]],"aaaa-mm")</f>
        <v>2023-12</v>
      </c>
      <c r="D3039" s="1" t="s">
        <v>12</v>
      </c>
      <c r="E3039" s="1" t="s">
        <v>39</v>
      </c>
      <c r="F3039" s="1" t="s">
        <v>14</v>
      </c>
      <c r="G3039" s="1" t="s">
        <v>37</v>
      </c>
      <c r="H3039">
        <v>3687223</v>
      </c>
      <c r="I3039">
        <v>181751</v>
      </c>
      <c r="J3039">
        <v>62834</v>
      </c>
      <c r="K3039">
        <v>14368</v>
      </c>
      <c r="L3039">
        <f>bbdd_Social_Media_Trends[[#This Row],[Likes]]+bbdd_Social_Media_Trends[[#This Row],[Shares]]+bbdd_Social_Media_Trends[[#This Row],[Comments]]</f>
        <v>258953</v>
      </c>
      <c r="M3039">
        <f>bbdd_Social_Media_Trends[[#This Row],[Interactions]]/bbdd_Social_Media_Trends[[#This Row],[Views]]</f>
        <v>7.022981794157826E-2</v>
      </c>
      <c r="N3039" s="1" t="s">
        <v>22</v>
      </c>
      <c r="O3039" s="4">
        <f t="shared" si="47"/>
        <v>0</v>
      </c>
    </row>
    <row r="3040" spans="1:15">
      <c r="A3040" s="1" t="s">
        <v>3080</v>
      </c>
      <c r="B3040" s="2">
        <v>44709</v>
      </c>
      <c r="C3040" s="13" t="str">
        <f>TEXT(bbdd_Social_Media_Trends[[#This Row],[Post_Date]],"aaaa-mm")</f>
        <v>2022-05</v>
      </c>
      <c r="D3040" s="1" t="s">
        <v>18</v>
      </c>
      <c r="E3040" s="1" t="s">
        <v>52</v>
      </c>
      <c r="F3040" s="1" t="s">
        <v>14</v>
      </c>
      <c r="G3040" s="1" t="s">
        <v>60</v>
      </c>
      <c r="H3040">
        <v>2327036</v>
      </c>
      <c r="I3040">
        <v>61250</v>
      </c>
      <c r="J3040">
        <v>78025</v>
      </c>
      <c r="K3040">
        <v>36566</v>
      </c>
      <c r="L3040">
        <f>bbdd_Social_Media_Trends[[#This Row],[Likes]]+bbdd_Social_Media_Trends[[#This Row],[Shares]]+bbdd_Social_Media_Trends[[#This Row],[Comments]]</f>
        <v>175841</v>
      </c>
      <c r="M3040">
        <f>bbdd_Social_Media_Trends[[#This Row],[Interactions]]/bbdd_Social_Media_Trends[[#This Row],[Views]]</f>
        <v>7.55643660003541E-2</v>
      </c>
      <c r="N3040" s="1" t="s">
        <v>29</v>
      </c>
      <c r="O3040" s="4">
        <f t="shared" si="47"/>
        <v>0</v>
      </c>
    </row>
    <row r="3041" spans="1:15">
      <c r="A3041" s="1" t="s">
        <v>3081</v>
      </c>
      <c r="B3041" s="2">
        <v>45088</v>
      </c>
      <c r="C3041" s="13" t="str">
        <f>TEXT(bbdd_Social_Media_Trends[[#This Row],[Post_Date]],"aaaa-mm")</f>
        <v>2023-06</v>
      </c>
      <c r="D3041" s="1" t="s">
        <v>18</v>
      </c>
      <c r="E3041" s="1" t="s">
        <v>49</v>
      </c>
      <c r="F3041" s="1" t="s">
        <v>47</v>
      </c>
      <c r="G3041" s="1" t="s">
        <v>28</v>
      </c>
      <c r="H3041">
        <v>939246</v>
      </c>
      <c r="I3041">
        <v>57670</v>
      </c>
      <c r="J3041">
        <v>81461</v>
      </c>
      <c r="K3041">
        <v>29497</v>
      </c>
      <c r="L3041">
        <f>bbdd_Social_Media_Trends[[#This Row],[Likes]]+bbdd_Social_Media_Trends[[#This Row],[Shares]]+bbdd_Social_Media_Trends[[#This Row],[Comments]]</f>
        <v>168628</v>
      </c>
      <c r="M3041">
        <f>bbdd_Social_Media_Trends[[#This Row],[Interactions]]/bbdd_Social_Media_Trends[[#This Row],[Views]]</f>
        <v>0.17953549975192867</v>
      </c>
      <c r="N3041" s="1" t="s">
        <v>22</v>
      </c>
      <c r="O3041" s="4">
        <f t="shared" si="47"/>
        <v>0</v>
      </c>
    </row>
    <row r="3042" spans="1:15">
      <c r="A3042" s="1" t="s">
        <v>3082</v>
      </c>
      <c r="B3042" s="2">
        <v>44986</v>
      </c>
      <c r="C3042" s="13" t="str">
        <f>TEXT(bbdd_Social_Media_Trends[[#This Row],[Post_Date]],"aaaa-mm")</f>
        <v>2023-03</v>
      </c>
      <c r="D3042" s="1" t="s">
        <v>18</v>
      </c>
      <c r="E3042" s="1" t="s">
        <v>35</v>
      </c>
      <c r="F3042" s="1" t="s">
        <v>14</v>
      </c>
      <c r="G3042" s="1" t="s">
        <v>50</v>
      </c>
      <c r="H3042">
        <v>1731012</v>
      </c>
      <c r="I3042">
        <v>250378</v>
      </c>
      <c r="J3042">
        <v>88088</v>
      </c>
      <c r="K3042">
        <v>45704</v>
      </c>
      <c r="L3042">
        <f>bbdd_Social_Media_Trends[[#This Row],[Likes]]+bbdd_Social_Media_Trends[[#This Row],[Shares]]+bbdd_Social_Media_Trends[[#This Row],[Comments]]</f>
        <v>384170</v>
      </c>
      <c r="M3042">
        <f>bbdd_Social_Media_Trends[[#This Row],[Interactions]]/bbdd_Social_Media_Trends[[#This Row],[Views]]</f>
        <v>0.22193375898029591</v>
      </c>
      <c r="N3042" s="1" t="s">
        <v>22</v>
      </c>
      <c r="O3042" s="4">
        <f t="shared" si="47"/>
        <v>0</v>
      </c>
    </row>
    <row r="3043" spans="1:15">
      <c r="A3043" s="1" t="s">
        <v>3083</v>
      </c>
      <c r="B3043" s="2">
        <v>44576</v>
      </c>
      <c r="C3043" s="13" t="str">
        <f>TEXT(bbdd_Social_Media_Trends[[#This Row],[Post_Date]],"aaaa-mm")</f>
        <v>2022-01</v>
      </c>
      <c r="D3043" s="1" t="s">
        <v>27</v>
      </c>
      <c r="E3043" s="1" t="s">
        <v>49</v>
      </c>
      <c r="F3043" s="1" t="s">
        <v>36</v>
      </c>
      <c r="G3043" s="1" t="s">
        <v>21</v>
      </c>
      <c r="H3043">
        <v>460366</v>
      </c>
      <c r="I3043">
        <v>243442</v>
      </c>
      <c r="J3043">
        <v>29282</v>
      </c>
      <c r="K3043">
        <v>7463</v>
      </c>
      <c r="L3043">
        <f>bbdd_Social_Media_Trends[[#This Row],[Likes]]+bbdd_Social_Media_Trends[[#This Row],[Shares]]+bbdd_Social_Media_Trends[[#This Row],[Comments]]</f>
        <v>280187</v>
      </c>
      <c r="M3043">
        <f>bbdd_Social_Media_Trends[[#This Row],[Interactions]]/bbdd_Social_Media_Trends[[#This Row],[Views]]</f>
        <v>0.60861792573734808</v>
      </c>
      <c r="N3043" s="1" t="s">
        <v>16</v>
      </c>
      <c r="O3043" s="4">
        <f t="shared" si="47"/>
        <v>0</v>
      </c>
    </row>
    <row r="3044" spans="1:15">
      <c r="A3044" s="1" t="s">
        <v>3084</v>
      </c>
      <c r="B3044" s="2">
        <v>44710</v>
      </c>
      <c r="C3044" s="13" t="str">
        <f>TEXT(bbdd_Social_Media_Trends[[#This Row],[Post_Date]],"aaaa-mm")</f>
        <v>2022-05</v>
      </c>
      <c r="D3044" s="1" t="s">
        <v>27</v>
      </c>
      <c r="E3044" s="1" t="s">
        <v>39</v>
      </c>
      <c r="F3044" s="1" t="s">
        <v>36</v>
      </c>
      <c r="G3044" s="1" t="s">
        <v>37</v>
      </c>
      <c r="H3044">
        <v>1027066</v>
      </c>
      <c r="I3044">
        <v>325786</v>
      </c>
      <c r="J3044">
        <v>49107</v>
      </c>
      <c r="K3044">
        <v>28849</v>
      </c>
      <c r="L3044">
        <f>bbdd_Social_Media_Trends[[#This Row],[Likes]]+bbdd_Social_Media_Trends[[#This Row],[Shares]]+bbdd_Social_Media_Trends[[#This Row],[Comments]]</f>
        <v>403742</v>
      </c>
      <c r="M3044">
        <f>bbdd_Social_Media_Trends[[#This Row],[Interactions]]/bbdd_Social_Media_Trends[[#This Row],[Views]]</f>
        <v>0.39310229332876367</v>
      </c>
      <c r="N3044" s="1" t="s">
        <v>22</v>
      </c>
      <c r="O3044" s="4">
        <f t="shared" si="47"/>
        <v>0</v>
      </c>
    </row>
    <row r="3045" spans="1:15">
      <c r="A3045" s="1" t="s">
        <v>3085</v>
      </c>
      <c r="B3045" s="2">
        <v>44661</v>
      </c>
      <c r="C3045" s="13" t="str">
        <f>TEXT(bbdd_Social_Media_Trends[[#This Row],[Post_Date]],"aaaa-mm")</f>
        <v>2022-04</v>
      </c>
      <c r="D3045" s="1" t="s">
        <v>12</v>
      </c>
      <c r="E3045" s="1" t="s">
        <v>57</v>
      </c>
      <c r="F3045" s="1" t="s">
        <v>36</v>
      </c>
      <c r="G3045" s="1" t="s">
        <v>50</v>
      </c>
      <c r="H3045">
        <v>1648229</v>
      </c>
      <c r="I3045">
        <v>1939</v>
      </c>
      <c r="J3045">
        <v>18355</v>
      </c>
      <c r="K3045">
        <v>36490</v>
      </c>
      <c r="L3045">
        <f>bbdd_Social_Media_Trends[[#This Row],[Likes]]+bbdd_Social_Media_Trends[[#This Row],[Shares]]+bbdd_Social_Media_Trends[[#This Row],[Comments]]</f>
        <v>56784</v>
      </c>
      <c r="M3045">
        <f>bbdd_Social_Media_Trends[[#This Row],[Interactions]]/bbdd_Social_Media_Trends[[#This Row],[Views]]</f>
        <v>3.4451523423019492E-2</v>
      </c>
      <c r="N3045" s="1" t="s">
        <v>29</v>
      </c>
      <c r="O3045" s="4">
        <f t="shared" si="47"/>
        <v>0</v>
      </c>
    </row>
    <row r="3046" spans="1:15">
      <c r="A3046" s="1" t="s">
        <v>3086</v>
      </c>
      <c r="B3046" s="2">
        <v>45067</v>
      </c>
      <c r="C3046" s="13" t="str">
        <f>TEXT(bbdd_Social_Media_Trends[[#This Row],[Post_Date]],"aaaa-mm")</f>
        <v>2023-05</v>
      </c>
      <c r="D3046" s="1" t="s">
        <v>24</v>
      </c>
      <c r="E3046" s="1" t="s">
        <v>59</v>
      </c>
      <c r="F3046" s="1" t="s">
        <v>47</v>
      </c>
      <c r="G3046" s="1" t="s">
        <v>50</v>
      </c>
      <c r="H3046">
        <v>3514426</v>
      </c>
      <c r="I3046">
        <v>322029</v>
      </c>
      <c r="J3046">
        <v>93337</v>
      </c>
      <c r="K3046">
        <v>27289</v>
      </c>
      <c r="L3046">
        <f>bbdd_Social_Media_Trends[[#This Row],[Likes]]+bbdd_Social_Media_Trends[[#This Row],[Shares]]+bbdd_Social_Media_Trends[[#This Row],[Comments]]</f>
        <v>442655</v>
      </c>
      <c r="M3046">
        <f>bbdd_Social_Media_Trends[[#This Row],[Interactions]]/bbdd_Social_Media_Trends[[#This Row],[Views]]</f>
        <v>0.12595371192906038</v>
      </c>
      <c r="N3046" s="1" t="s">
        <v>16</v>
      </c>
      <c r="O3046" s="4">
        <f t="shared" si="47"/>
        <v>0</v>
      </c>
    </row>
    <row r="3047" spans="1:15">
      <c r="A3047" s="1" t="s">
        <v>3087</v>
      </c>
      <c r="B3047" s="2">
        <v>44984</v>
      </c>
      <c r="C3047" s="13" t="str">
        <f>TEXT(bbdd_Social_Media_Trends[[#This Row],[Post_Date]],"aaaa-mm")</f>
        <v>2023-02</v>
      </c>
      <c r="D3047" s="1" t="s">
        <v>12</v>
      </c>
      <c r="E3047" s="1" t="s">
        <v>31</v>
      </c>
      <c r="F3047" s="1" t="s">
        <v>36</v>
      </c>
      <c r="G3047" s="1" t="s">
        <v>60</v>
      </c>
      <c r="H3047">
        <v>4075333</v>
      </c>
      <c r="I3047">
        <v>483730</v>
      </c>
      <c r="J3047">
        <v>5918</v>
      </c>
      <c r="K3047">
        <v>19302</v>
      </c>
      <c r="L3047">
        <f>bbdd_Social_Media_Trends[[#This Row],[Likes]]+bbdd_Social_Media_Trends[[#This Row],[Shares]]+bbdd_Social_Media_Trends[[#This Row],[Comments]]</f>
        <v>508950</v>
      </c>
      <c r="M3047">
        <f>bbdd_Social_Media_Trends[[#This Row],[Interactions]]/bbdd_Social_Media_Trends[[#This Row],[Views]]</f>
        <v>0.12488550015422052</v>
      </c>
      <c r="N3047" s="1" t="s">
        <v>22</v>
      </c>
      <c r="O3047" s="4">
        <f t="shared" si="47"/>
        <v>0</v>
      </c>
    </row>
    <row r="3048" spans="1:15">
      <c r="A3048" s="1" t="s">
        <v>3088</v>
      </c>
      <c r="B3048" s="2">
        <v>44572</v>
      </c>
      <c r="C3048" s="13" t="str">
        <f>TEXT(bbdd_Social_Media_Trends[[#This Row],[Post_Date]],"aaaa-mm")</f>
        <v>2022-01</v>
      </c>
      <c r="D3048" s="1" t="s">
        <v>12</v>
      </c>
      <c r="E3048" s="1" t="s">
        <v>19</v>
      </c>
      <c r="F3048" s="1" t="s">
        <v>41</v>
      </c>
      <c r="G3048" s="1" t="s">
        <v>44</v>
      </c>
      <c r="H3048">
        <v>3849113</v>
      </c>
      <c r="I3048">
        <v>271549</v>
      </c>
      <c r="J3048">
        <v>55550</v>
      </c>
      <c r="K3048">
        <v>30444</v>
      </c>
      <c r="L3048">
        <f>bbdd_Social_Media_Trends[[#This Row],[Likes]]+bbdd_Social_Media_Trends[[#This Row],[Shares]]+bbdd_Social_Media_Trends[[#This Row],[Comments]]</f>
        <v>357543</v>
      </c>
      <c r="M3048">
        <f>bbdd_Social_Media_Trends[[#This Row],[Interactions]]/bbdd_Social_Media_Trends[[#This Row],[Views]]</f>
        <v>9.2889712512986763E-2</v>
      </c>
      <c r="N3048" s="1" t="s">
        <v>16</v>
      </c>
      <c r="O3048" s="4">
        <f t="shared" si="47"/>
        <v>0</v>
      </c>
    </row>
    <row r="3049" spans="1:15">
      <c r="A3049" s="1" t="s">
        <v>3089</v>
      </c>
      <c r="B3049" s="2">
        <v>44758</v>
      </c>
      <c r="C3049" s="13" t="str">
        <f>TEXT(bbdd_Social_Media_Trends[[#This Row],[Post_Date]],"aaaa-mm")</f>
        <v>2022-07</v>
      </c>
      <c r="D3049" s="1" t="s">
        <v>27</v>
      </c>
      <c r="E3049" s="1" t="s">
        <v>39</v>
      </c>
      <c r="F3049" s="1" t="s">
        <v>36</v>
      </c>
      <c r="G3049" s="1" t="s">
        <v>15</v>
      </c>
      <c r="H3049">
        <v>2738867</v>
      </c>
      <c r="I3049">
        <v>453411</v>
      </c>
      <c r="J3049">
        <v>27052</v>
      </c>
      <c r="K3049">
        <v>32698</v>
      </c>
      <c r="L3049">
        <f>bbdd_Social_Media_Trends[[#This Row],[Likes]]+bbdd_Social_Media_Trends[[#This Row],[Shares]]+bbdd_Social_Media_Trends[[#This Row],[Comments]]</f>
        <v>513161</v>
      </c>
      <c r="M3049">
        <f>bbdd_Social_Media_Trends[[#This Row],[Interactions]]/bbdd_Social_Media_Trends[[#This Row],[Views]]</f>
        <v>0.18736251157869294</v>
      </c>
      <c r="N3049" s="1" t="s">
        <v>29</v>
      </c>
      <c r="O3049" s="4">
        <f t="shared" si="47"/>
        <v>0</v>
      </c>
    </row>
    <row r="3050" spans="1:15">
      <c r="A3050" s="1" t="s">
        <v>3090</v>
      </c>
      <c r="B3050" s="2">
        <v>44612</v>
      </c>
      <c r="C3050" s="13" t="str">
        <f>TEXT(bbdd_Social_Media_Trends[[#This Row],[Post_Date]],"aaaa-mm")</f>
        <v>2022-02</v>
      </c>
      <c r="D3050" s="1" t="s">
        <v>27</v>
      </c>
      <c r="E3050" s="1" t="s">
        <v>59</v>
      </c>
      <c r="F3050" s="1" t="s">
        <v>20</v>
      </c>
      <c r="G3050" s="1" t="s">
        <v>15</v>
      </c>
      <c r="H3050">
        <v>1358058</v>
      </c>
      <c r="I3050">
        <v>39790</v>
      </c>
      <c r="J3050">
        <v>54189</v>
      </c>
      <c r="K3050">
        <v>14767</v>
      </c>
      <c r="L3050">
        <f>bbdd_Social_Media_Trends[[#This Row],[Likes]]+bbdd_Social_Media_Trends[[#This Row],[Shares]]+bbdd_Social_Media_Trends[[#This Row],[Comments]]</f>
        <v>108746</v>
      </c>
      <c r="M3050">
        <f>bbdd_Social_Media_Trends[[#This Row],[Interactions]]/bbdd_Social_Media_Trends[[#This Row],[Views]]</f>
        <v>8.0074635987564591E-2</v>
      </c>
      <c r="N3050" s="1" t="s">
        <v>16</v>
      </c>
      <c r="O3050" s="4">
        <f t="shared" si="47"/>
        <v>0</v>
      </c>
    </row>
    <row r="3051" spans="1:15">
      <c r="A3051" s="1" t="s">
        <v>3091</v>
      </c>
      <c r="B3051" s="2">
        <v>44798</v>
      </c>
      <c r="C3051" s="13" t="str">
        <f>TEXT(bbdd_Social_Media_Trends[[#This Row],[Post_Date]],"aaaa-mm")</f>
        <v>2022-08</v>
      </c>
      <c r="D3051" s="1" t="s">
        <v>12</v>
      </c>
      <c r="E3051" s="1" t="s">
        <v>39</v>
      </c>
      <c r="F3051" s="1" t="s">
        <v>47</v>
      </c>
      <c r="G3051" s="1" t="s">
        <v>15</v>
      </c>
      <c r="H3051">
        <v>4427514</v>
      </c>
      <c r="I3051">
        <v>209500</v>
      </c>
      <c r="J3051">
        <v>54813</v>
      </c>
      <c r="K3051">
        <v>398</v>
      </c>
      <c r="L3051">
        <f>bbdd_Social_Media_Trends[[#This Row],[Likes]]+bbdd_Social_Media_Trends[[#This Row],[Shares]]+bbdd_Social_Media_Trends[[#This Row],[Comments]]</f>
        <v>264711</v>
      </c>
      <c r="M3051">
        <f>bbdd_Social_Media_Trends[[#This Row],[Interactions]]/bbdd_Social_Media_Trends[[#This Row],[Views]]</f>
        <v>5.9787727379292305E-2</v>
      </c>
      <c r="N3051" s="1" t="s">
        <v>22</v>
      </c>
      <c r="O3051" s="4">
        <f t="shared" si="47"/>
        <v>0</v>
      </c>
    </row>
    <row r="3052" spans="1:15">
      <c r="A3052" s="1" t="s">
        <v>3092</v>
      </c>
      <c r="B3052" s="2">
        <v>44625</v>
      </c>
      <c r="C3052" s="13" t="str">
        <f>TEXT(bbdd_Social_Media_Trends[[#This Row],[Post_Date]],"aaaa-mm")</f>
        <v>2022-03</v>
      </c>
      <c r="D3052" s="1" t="s">
        <v>18</v>
      </c>
      <c r="E3052" s="1" t="s">
        <v>13</v>
      </c>
      <c r="F3052" s="1" t="s">
        <v>41</v>
      </c>
      <c r="G3052" s="1" t="s">
        <v>60</v>
      </c>
      <c r="H3052">
        <v>3068331</v>
      </c>
      <c r="I3052">
        <v>454979</v>
      </c>
      <c r="J3052">
        <v>20223</v>
      </c>
      <c r="K3052">
        <v>17128</v>
      </c>
      <c r="L3052">
        <f>bbdd_Social_Media_Trends[[#This Row],[Likes]]+bbdd_Social_Media_Trends[[#This Row],[Shares]]+bbdd_Social_Media_Trends[[#This Row],[Comments]]</f>
        <v>492330</v>
      </c>
      <c r="M3052">
        <f>bbdd_Social_Media_Trends[[#This Row],[Interactions]]/bbdd_Social_Media_Trends[[#This Row],[Views]]</f>
        <v>0.16045530941739988</v>
      </c>
      <c r="N3052" s="1" t="s">
        <v>16</v>
      </c>
      <c r="O3052" s="4">
        <f t="shared" si="47"/>
        <v>0</v>
      </c>
    </row>
    <row r="3053" spans="1:15">
      <c r="A3053" s="1" t="s">
        <v>3093</v>
      </c>
      <c r="B3053" s="2">
        <v>44622</v>
      </c>
      <c r="C3053" s="13" t="str">
        <f>TEXT(bbdd_Social_Media_Trends[[#This Row],[Post_Date]],"aaaa-mm")</f>
        <v>2022-03</v>
      </c>
      <c r="D3053" s="1" t="s">
        <v>18</v>
      </c>
      <c r="E3053" s="1" t="s">
        <v>46</v>
      </c>
      <c r="F3053" s="1" t="s">
        <v>36</v>
      </c>
      <c r="G3053" s="1" t="s">
        <v>50</v>
      </c>
      <c r="H3053">
        <v>2528462</v>
      </c>
      <c r="I3053">
        <v>245856</v>
      </c>
      <c r="J3053">
        <v>95659</v>
      </c>
      <c r="K3053">
        <v>33681</v>
      </c>
      <c r="L3053">
        <f>bbdd_Social_Media_Trends[[#This Row],[Likes]]+bbdd_Social_Media_Trends[[#This Row],[Shares]]+bbdd_Social_Media_Trends[[#This Row],[Comments]]</f>
        <v>375196</v>
      </c>
      <c r="M3053">
        <f>bbdd_Social_Media_Trends[[#This Row],[Interactions]]/bbdd_Social_Media_Trends[[#This Row],[Views]]</f>
        <v>0.14838902067739201</v>
      </c>
      <c r="N3053" s="1" t="s">
        <v>16</v>
      </c>
      <c r="O3053" s="4">
        <f t="shared" si="47"/>
        <v>0</v>
      </c>
    </row>
    <row r="3054" spans="1:15">
      <c r="A3054" s="1" t="s">
        <v>3094</v>
      </c>
      <c r="B3054" s="2">
        <v>44813</v>
      </c>
      <c r="C3054" s="13" t="str">
        <f>TEXT(bbdd_Social_Media_Trends[[#This Row],[Post_Date]],"aaaa-mm")</f>
        <v>2022-09</v>
      </c>
      <c r="D3054" s="1" t="s">
        <v>18</v>
      </c>
      <c r="E3054" s="1" t="s">
        <v>35</v>
      </c>
      <c r="F3054" s="1" t="s">
        <v>32</v>
      </c>
      <c r="G3054" s="1" t="s">
        <v>50</v>
      </c>
      <c r="H3054">
        <v>1119674</v>
      </c>
      <c r="I3054">
        <v>109989</v>
      </c>
      <c r="J3054">
        <v>80729</v>
      </c>
      <c r="K3054">
        <v>8816</v>
      </c>
      <c r="L3054">
        <f>bbdd_Social_Media_Trends[[#This Row],[Likes]]+bbdd_Social_Media_Trends[[#This Row],[Shares]]+bbdd_Social_Media_Trends[[#This Row],[Comments]]</f>
        <v>199534</v>
      </c>
      <c r="M3054">
        <f>bbdd_Social_Media_Trends[[#This Row],[Interactions]]/bbdd_Social_Media_Trends[[#This Row],[Views]]</f>
        <v>0.1782072281753439</v>
      </c>
      <c r="N3054" s="1" t="s">
        <v>22</v>
      </c>
      <c r="O3054" s="4">
        <f t="shared" si="47"/>
        <v>0</v>
      </c>
    </row>
    <row r="3055" spans="1:15">
      <c r="A3055" s="1" t="s">
        <v>3095</v>
      </c>
      <c r="B3055" s="2">
        <v>44628</v>
      </c>
      <c r="C3055" s="13" t="str">
        <f>TEXT(bbdd_Social_Media_Trends[[#This Row],[Post_Date]],"aaaa-mm")</f>
        <v>2022-03</v>
      </c>
      <c r="D3055" s="1" t="s">
        <v>27</v>
      </c>
      <c r="E3055" s="1" t="s">
        <v>52</v>
      </c>
      <c r="F3055" s="1" t="s">
        <v>41</v>
      </c>
      <c r="G3055" s="1" t="s">
        <v>50</v>
      </c>
      <c r="H3055">
        <v>4671503</v>
      </c>
      <c r="I3055">
        <v>354700</v>
      </c>
      <c r="J3055">
        <v>68406</v>
      </c>
      <c r="K3055">
        <v>4501</v>
      </c>
      <c r="L3055">
        <f>bbdd_Social_Media_Trends[[#This Row],[Likes]]+bbdd_Social_Media_Trends[[#This Row],[Shares]]+bbdd_Social_Media_Trends[[#This Row],[Comments]]</f>
        <v>427607</v>
      </c>
      <c r="M3055">
        <f>bbdd_Social_Media_Trends[[#This Row],[Interactions]]/bbdd_Social_Media_Trends[[#This Row],[Views]]</f>
        <v>9.1535208261666529E-2</v>
      </c>
      <c r="N3055" s="1" t="s">
        <v>29</v>
      </c>
      <c r="O3055" s="4">
        <f t="shared" si="47"/>
        <v>0</v>
      </c>
    </row>
    <row r="3056" spans="1:15">
      <c r="A3056" s="1" t="s">
        <v>3096</v>
      </c>
      <c r="B3056" s="2">
        <v>45014</v>
      </c>
      <c r="C3056" s="13" t="str">
        <f>TEXT(bbdd_Social_Media_Trends[[#This Row],[Post_Date]],"aaaa-mm")</f>
        <v>2023-03</v>
      </c>
      <c r="D3056" s="1" t="s">
        <v>12</v>
      </c>
      <c r="E3056" s="1" t="s">
        <v>35</v>
      </c>
      <c r="F3056" s="1" t="s">
        <v>20</v>
      </c>
      <c r="G3056" s="1" t="s">
        <v>44</v>
      </c>
      <c r="H3056">
        <v>2054982</v>
      </c>
      <c r="I3056">
        <v>281275</v>
      </c>
      <c r="J3056">
        <v>53337</v>
      </c>
      <c r="K3056">
        <v>48762</v>
      </c>
      <c r="L3056">
        <f>bbdd_Social_Media_Trends[[#This Row],[Likes]]+bbdd_Social_Media_Trends[[#This Row],[Shares]]+bbdd_Social_Media_Trends[[#This Row],[Comments]]</f>
        <v>383374</v>
      </c>
      <c r="M3056">
        <f>bbdd_Social_Media_Trends[[#This Row],[Interactions]]/bbdd_Social_Media_Trends[[#This Row],[Views]]</f>
        <v>0.18655832508508591</v>
      </c>
      <c r="N3056" s="1" t="s">
        <v>22</v>
      </c>
      <c r="O3056" s="4">
        <f t="shared" si="47"/>
        <v>0</v>
      </c>
    </row>
    <row r="3057" spans="1:15">
      <c r="A3057" s="1" t="s">
        <v>3097</v>
      </c>
      <c r="B3057" s="2">
        <v>45248</v>
      </c>
      <c r="C3057" s="13" t="str">
        <f>TEXT(bbdd_Social_Media_Trends[[#This Row],[Post_Date]],"aaaa-mm")</f>
        <v>2023-11</v>
      </c>
      <c r="D3057" s="1" t="s">
        <v>24</v>
      </c>
      <c r="E3057" s="1" t="s">
        <v>13</v>
      </c>
      <c r="F3057" s="1" t="s">
        <v>32</v>
      </c>
      <c r="G3057" s="1" t="s">
        <v>28</v>
      </c>
      <c r="H3057">
        <v>730053</v>
      </c>
      <c r="I3057">
        <v>338775</v>
      </c>
      <c r="J3057">
        <v>6525</v>
      </c>
      <c r="K3057">
        <v>41951</v>
      </c>
      <c r="L3057">
        <f>bbdd_Social_Media_Trends[[#This Row],[Likes]]+bbdd_Social_Media_Trends[[#This Row],[Shares]]+bbdd_Social_Media_Trends[[#This Row],[Comments]]</f>
        <v>387251</v>
      </c>
      <c r="M3057">
        <f>bbdd_Social_Media_Trends[[#This Row],[Interactions]]/bbdd_Social_Media_Trends[[#This Row],[Views]]</f>
        <v>0.53044231035280998</v>
      </c>
      <c r="N3057" s="1" t="s">
        <v>29</v>
      </c>
      <c r="O3057" s="4">
        <f t="shared" si="47"/>
        <v>0</v>
      </c>
    </row>
    <row r="3058" spans="1:15">
      <c r="A3058" s="1" t="s">
        <v>3098</v>
      </c>
      <c r="B3058" s="2">
        <v>45131</v>
      </c>
      <c r="C3058" s="13" t="str">
        <f>TEXT(bbdd_Social_Media_Trends[[#This Row],[Post_Date]],"aaaa-mm")</f>
        <v>2023-07</v>
      </c>
      <c r="D3058" s="1" t="s">
        <v>27</v>
      </c>
      <c r="E3058" s="1" t="s">
        <v>52</v>
      </c>
      <c r="F3058" s="1" t="s">
        <v>20</v>
      </c>
      <c r="G3058" s="1" t="s">
        <v>60</v>
      </c>
      <c r="H3058">
        <v>2413529</v>
      </c>
      <c r="I3058">
        <v>336934</v>
      </c>
      <c r="J3058">
        <v>57434</v>
      </c>
      <c r="K3058">
        <v>10139</v>
      </c>
      <c r="L3058">
        <f>bbdd_Social_Media_Trends[[#This Row],[Likes]]+bbdd_Social_Media_Trends[[#This Row],[Shares]]+bbdd_Social_Media_Trends[[#This Row],[Comments]]</f>
        <v>404507</v>
      </c>
      <c r="M3058">
        <f>bbdd_Social_Media_Trends[[#This Row],[Interactions]]/bbdd_Social_Media_Trends[[#This Row],[Views]]</f>
        <v>0.1675998092419855</v>
      </c>
      <c r="N3058" s="1" t="s">
        <v>29</v>
      </c>
      <c r="O3058" s="4">
        <f t="shared" si="47"/>
        <v>0</v>
      </c>
    </row>
    <row r="3059" spans="1:15">
      <c r="A3059" s="1" t="s">
        <v>3099</v>
      </c>
      <c r="B3059" s="2">
        <v>45275</v>
      </c>
      <c r="C3059" s="13" t="str">
        <f>TEXT(bbdd_Social_Media_Trends[[#This Row],[Post_Date]],"aaaa-mm")</f>
        <v>2023-12</v>
      </c>
      <c r="D3059" s="1" t="s">
        <v>27</v>
      </c>
      <c r="E3059" s="1" t="s">
        <v>31</v>
      </c>
      <c r="F3059" s="1" t="s">
        <v>14</v>
      </c>
      <c r="G3059" s="1" t="s">
        <v>44</v>
      </c>
      <c r="H3059">
        <v>391207</v>
      </c>
      <c r="I3059">
        <v>313055</v>
      </c>
      <c r="J3059">
        <v>24804</v>
      </c>
      <c r="K3059">
        <v>6375</v>
      </c>
      <c r="L3059">
        <f>bbdd_Social_Media_Trends[[#This Row],[Likes]]+bbdd_Social_Media_Trends[[#This Row],[Shares]]+bbdd_Social_Media_Trends[[#This Row],[Comments]]</f>
        <v>344234</v>
      </c>
      <c r="M3059">
        <f>bbdd_Social_Media_Trends[[#This Row],[Interactions]]/bbdd_Social_Media_Trends[[#This Row],[Views]]</f>
        <v>0.87992801764794593</v>
      </c>
      <c r="N3059" s="1" t="s">
        <v>29</v>
      </c>
      <c r="O3059" s="4">
        <f t="shared" si="47"/>
        <v>0</v>
      </c>
    </row>
    <row r="3060" spans="1:15">
      <c r="A3060" s="1" t="s">
        <v>3100</v>
      </c>
      <c r="B3060" s="2">
        <v>44632</v>
      </c>
      <c r="C3060" s="13" t="str">
        <f>TEXT(bbdd_Social_Media_Trends[[#This Row],[Post_Date]],"aaaa-mm")</f>
        <v>2022-03</v>
      </c>
      <c r="D3060" s="1" t="s">
        <v>12</v>
      </c>
      <c r="E3060" s="1" t="s">
        <v>13</v>
      </c>
      <c r="F3060" s="1" t="s">
        <v>47</v>
      </c>
      <c r="G3060" s="1" t="s">
        <v>21</v>
      </c>
      <c r="H3060">
        <v>784742</v>
      </c>
      <c r="I3060">
        <v>282053</v>
      </c>
      <c r="J3060">
        <v>19133</v>
      </c>
      <c r="K3060">
        <v>30108</v>
      </c>
      <c r="L3060">
        <f>bbdd_Social_Media_Trends[[#This Row],[Likes]]+bbdd_Social_Media_Trends[[#This Row],[Shares]]+bbdd_Social_Media_Trends[[#This Row],[Comments]]</f>
        <v>331294</v>
      </c>
      <c r="M3060">
        <f>bbdd_Social_Media_Trends[[#This Row],[Interactions]]/bbdd_Social_Media_Trends[[#This Row],[Views]]</f>
        <v>0.42216932444038935</v>
      </c>
      <c r="N3060" s="1" t="s">
        <v>16</v>
      </c>
      <c r="O3060" s="4">
        <f t="shared" si="47"/>
        <v>0</v>
      </c>
    </row>
    <row r="3061" spans="1:15">
      <c r="A3061" s="1" t="s">
        <v>3101</v>
      </c>
      <c r="B3061" s="2">
        <v>44928</v>
      </c>
      <c r="C3061" s="13" t="str">
        <f>TEXT(bbdd_Social_Media_Trends[[#This Row],[Post_Date]],"aaaa-mm")</f>
        <v>2023-01</v>
      </c>
      <c r="D3061" s="1" t="s">
        <v>24</v>
      </c>
      <c r="E3061" s="1" t="s">
        <v>57</v>
      </c>
      <c r="F3061" s="1" t="s">
        <v>14</v>
      </c>
      <c r="G3061" s="1" t="s">
        <v>44</v>
      </c>
      <c r="H3061">
        <v>50092</v>
      </c>
      <c r="I3061">
        <v>58484</v>
      </c>
      <c r="J3061">
        <v>34868</v>
      </c>
      <c r="K3061">
        <v>16745</v>
      </c>
      <c r="L3061">
        <f>bbdd_Social_Media_Trends[[#This Row],[Likes]]+bbdd_Social_Media_Trends[[#This Row],[Shares]]+bbdd_Social_Media_Trends[[#This Row],[Comments]]</f>
        <v>110097</v>
      </c>
      <c r="M3061">
        <f>bbdd_Social_Media_Trends[[#This Row],[Interactions]]/bbdd_Social_Media_Trends[[#This Row],[Views]]</f>
        <v>2.1978958715962631</v>
      </c>
      <c r="N3061" s="1" t="s">
        <v>22</v>
      </c>
      <c r="O3061" s="4">
        <f t="shared" si="47"/>
        <v>0</v>
      </c>
    </row>
    <row r="3062" spans="1:15">
      <c r="A3062" s="1" t="s">
        <v>3102</v>
      </c>
      <c r="B3062" s="2">
        <v>44840</v>
      </c>
      <c r="C3062" s="13" t="str">
        <f>TEXT(bbdd_Social_Media_Trends[[#This Row],[Post_Date]],"aaaa-mm")</f>
        <v>2022-10</v>
      </c>
      <c r="D3062" s="1" t="s">
        <v>18</v>
      </c>
      <c r="E3062" s="1" t="s">
        <v>13</v>
      </c>
      <c r="F3062" s="1" t="s">
        <v>14</v>
      </c>
      <c r="G3062" s="1" t="s">
        <v>25</v>
      </c>
      <c r="H3062">
        <v>277130</v>
      </c>
      <c r="I3062">
        <v>233783</v>
      </c>
      <c r="J3062">
        <v>85182</v>
      </c>
      <c r="K3062">
        <v>8036</v>
      </c>
      <c r="L3062">
        <f>bbdd_Social_Media_Trends[[#This Row],[Likes]]+bbdd_Social_Media_Trends[[#This Row],[Shares]]+bbdd_Social_Media_Trends[[#This Row],[Comments]]</f>
        <v>327001</v>
      </c>
      <c r="M3062">
        <f>bbdd_Social_Media_Trends[[#This Row],[Interactions]]/bbdd_Social_Media_Trends[[#This Row],[Views]]</f>
        <v>1.1799552556561903</v>
      </c>
      <c r="N3062" s="1" t="s">
        <v>29</v>
      </c>
      <c r="O3062" s="4">
        <f t="shared" si="47"/>
        <v>0</v>
      </c>
    </row>
    <row r="3063" spans="1:15">
      <c r="A3063" s="1" t="s">
        <v>3103</v>
      </c>
      <c r="B3063" s="2">
        <v>44578</v>
      </c>
      <c r="C3063" s="13" t="str">
        <f>TEXT(bbdd_Social_Media_Trends[[#This Row],[Post_Date]],"aaaa-mm")</f>
        <v>2022-01</v>
      </c>
      <c r="D3063" s="1" t="s">
        <v>24</v>
      </c>
      <c r="E3063" s="1" t="s">
        <v>19</v>
      </c>
      <c r="F3063" s="1" t="s">
        <v>47</v>
      </c>
      <c r="G3063" s="1" t="s">
        <v>37</v>
      </c>
      <c r="H3063">
        <v>2565436</v>
      </c>
      <c r="I3063">
        <v>477983</v>
      </c>
      <c r="J3063">
        <v>33017</v>
      </c>
      <c r="K3063">
        <v>27356</v>
      </c>
      <c r="L3063">
        <f>bbdd_Social_Media_Trends[[#This Row],[Likes]]+bbdd_Social_Media_Trends[[#This Row],[Shares]]+bbdd_Social_Media_Trends[[#This Row],[Comments]]</f>
        <v>538356</v>
      </c>
      <c r="M3063">
        <f>bbdd_Social_Media_Trends[[#This Row],[Interactions]]/bbdd_Social_Media_Trends[[#This Row],[Views]]</f>
        <v>0.20984970975693801</v>
      </c>
      <c r="N3063" s="1" t="s">
        <v>22</v>
      </c>
      <c r="O3063" s="4">
        <f t="shared" si="47"/>
        <v>0</v>
      </c>
    </row>
    <row r="3064" spans="1:15">
      <c r="A3064" s="1" t="s">
        <v>3104</v>
      </c>
      <c r="B3064" s="2">
        <v>44947</v>
      </c>
      <c r="C3064" s="13" t="str">
        <f>TEXT(bbdd_Social_Media_Trends[[#This Row],[Post_Date]],"aaaa-mm")</f>
        <v>2023-01</v>
      </c>
      <c r="D3064" s="1" t="s">
        <v>18</v>
      </c>
      <c r="E3064" s="1" t="s">
        <v>59</v>
      </c>
      <c r="F3064" s="1" t="s">
        <v>20</v>
      </c>
      <c r="G3064" s="1" t="s">
        <v>21</v>
      </c>
      <c r="H3064">
        <v>1592224</v>
      </c>
      <c r="I3064">
        <v>151107</v>
      </c>
      <c r="J3064">
        <v>21352</v>
      </c>
      <c r="K3064">
        <v>42997</v>
      </c>
      <c r="L3064">
        <f>bbdd_Social_Media_Trends[[#This Row],[Likes]]+bbdd_Social_Media_Trends[[#This Row],[Shares]]+bbdd_Social_Media_Trends[[#This Row],[Comments]]</f>
        <v>215456</v>
      </c>
      <c r="M3064">
        <f>bbdd_Social_Media_Trends[[#This Row],[Interactions]]/bbdd_Social_Media_Trends[[#This Row],[Views]]</f>
        <v>0.13531764374861829</v>
      </c>
      <c r="N3064" s="1" t="s">
        <v>22</v>
      </c>
      <c r="O3064" s="4">
        <f t="shared" si="47"/>
        <v>0</v>
      </c>
    </row>
    <row r="3065" spans="1:15">
      <c r="A3065" s="1" t="s">
        <v>3105</v>
      </c>
      <c r="B3065" s="2">
        <v>44966</v>
      </c>
      <c r="C3065" s="13" t="str">
        <f>TEXT(bbdd_Social_Media_Trends[[#This Row],[Post_Date]],"aaaa-mm")</f>
        <v>2023-02</v>
      </c>
      <c r="D3065" s="1" t="s">
        <v>24</v>
      </c>
      <c r="E3065" s="1" t="s">
        <v>46</v>
      </c>
      <c r="F3065" s="1" t="s">
        <v>36</v>
      </c>
      <c r="G3065" s="1" t="s">
        <v>25</v>
      </c>
      <c r="H3065">
        <v>4866287</v>
      </c>
      <c r="I3065">
        <v>110197</v>
      </c>
      <c r="J3065">
        <v>97705</v>
      </c>
      <c r="K3065">
        <v>47593</v>
      </c>
      <c r="L3065">
        <f>bbdd_Social_Media_Trends[[#This Row],[Likes]]+bbdd_Social_Media_Trends[[#This Row],[Shares]]+bbdd_Social_Media_Trends[[#This Row],[Comments]]</f>
        <v>255495</v>
      </c>
      <c r="M3065">
        <f>bbdd_Social_Media_Trends[[#This Row],[Interactions]]/bbdd_Social_Media_Trends[[#This Row],[Views]]</f>
        <v>5.2503068561307625E-2</v>
      </c>
      <c r="N3065" s="1" t="s">
        <v>29</v>
      </c>
      <c r="O3065" s="4">
        <f t="shared" si="47"/>
        <v>0</v>
      </c>
    </row>
    <row r="3066" spans="1:15">
      <c r="A3066" s="1" t="s">
        <v>3106</v>
      </c>
      <c r="B3066" s="2">
        <v>44851</v>
      </c>
      <c r="C3066" s="13" t="str">
        <f>TEXT(bbdd_Social_Media_Trends[[#This Row],[Post_Date]],"aaaa-mm")</f>
        <v>2022-10</v>
      </c>
      <c r="D3066" s="1" t="s">
        <v>24</v>
      </c>
      <c r="E3066" s="1" t="s">
        <v>49</v>
      </c>
      <c r="F3066" s="1" t="s">
        <v>32</v>
      </c>
      <c r="G3066" s="1" t="s">
        <v>50</v>
      </c>
      <c r="H3066">
        <v>2403864</v>
      </c>
      <c r="I3066">
        <v>196768</v>
      </c>
      <c r="J3066">
        <v>43069</v>
      </c>
      <c r="K3066">
        <v>37243</v>
      </c>
      <c r="L3066">
        <f>bbdd_Social_Media_Trends[[#This Row],[Likes]]+bbdd_Social_Media_Trends[[#This Row],[Shares]]+bbdd_Social_Media_Trends[[#This Row],[Comments]]</f>
        <v>277080</v>
      </c>
      <c r="M3066">
        <f>bbdd_Social_Media_Trends[[#This Row],[Interactions]]/bbdd_Social_Media_Trends[[#This Row],[Views]]</f>
        <v>0.11526442427691416</v>
      </c>
      <c r="N3066" s="1" t="s">
        <v>29</v>
      </c>
      <c r="O3066" s="4">
        <f t="shared" si="47"/>
        <v>0</v>
      </c>
    </row>
    <row r="3067" spans="1:15">
      <c r="A3067" s="1" t="s">
        <v>3107</v>
      </c>
      <c r="B3067" s="2">
        <v>45124</v>
      </c>
      <c r="C3067" s="13" t="str">
        <f>TEXT(bbdd_Social_Media_Trends[[#This Row],[Post_Date]],"aaaa-mm")</f>
        <v>2023-07</v>
      </c>
      <c r="D3067" s="1" t="s">
        <v>24</v>
      </c>
      <c r="E3067" s="1" t="s">
        <v>46</v>
      </c>
      <c r="F3067" s="1" t="s">
        <v>41</v>
      </c>
      <c r="G3067" s="1" t="s">
        <v>15</v>
      </c>
      <c r="H3067">
        <v>30878</v>
      </c>
      <c r="I3067">
        <v>356573</v>
      </c>
      <c r="J3067">
        <v>37472</v>
      </c>
      <c r="K3067">
        <v>25202</v>
      </c>
      <c r="L3067">
        <f>bbdd_Social_Media_Trends[[#This Row],[Likes]]+bbdd_Social_Media_Trends[[#This Row],[Shares]]+bbdd_Social_Media_Trends[[#This Row],[Comments]]</f>
        <v>419247</v>
      </c>
      <c r="M3067">
        <f>bbdd_Social_Media_Trends[[#This Row],[Interactions]]/bbdd_Social_Media_Trends[[#This Row],[Views]]</f>
        <v>13.577530928168922</v>
      </c>
      <c r="N3067" s="1" t="s">
        <v>22</v>
      </c>
      <c r="O3067" s="4">
        <f t="shared" si="47"/>
        <v>0</v>
      </c>
    </row>
    <row r="3068" spans="1:15">
      <c r="A3068" s="1" t="s">
        <v>3108</v>
      </c>
      <c r="B3068" s="2">
        <v>45211</v>
      </c>
      <c r="C3068" s="13" t="str">
        <f>TEXT(bbdd_Social_Media_Trends[[#This Row],[Post_Date]],"aaaa-mm")</f>
        <v>2023-10</v>
      </c>
      <c r="D3068" s="1" t="s">
        <v>12</v>
      </c>
      <c r="E3068" s="1" t="s">
        <v>35</v>
      </c>
      <c r="F3068" s="1" t="s">
        <v>14</v>
      </c>
      <c r="G3068" s="1" t="s">
        <v>37</v>
      </c>
      <c r="H3068">
        <v>170439</v>
      </c>
      <c r="I3068">
        <v>237078</v>
      </c>
      <c r="J3068">
        <v>45468</v>
      </c>
      <c r="K3068">
        <v>45149</v>
      </c>
      <c r="L3068">
        <f>bbdd_Social_Media_Trends[[#This Row],[Likes]]+bbdd_Social_Media_Trends[[#This Row],[Shares]]+bbdd_Social_Media_Trends[[#This Row],[Comments]]</f>
        <v>327695</v>
      </c>
      <c r="M3068">
        <f>bbdd_Social_Media_Trends[[#This Row],[Interactions]]/bbdd_Social_Media_Trends[[#This Row],[Views]]</f>
        <v>1.9226526792576817</v>
      </c>
      <c r="N3068" s="1" t="s">
        <v>22</v>
      </c>
      <c r="O3068" s="4">
        <f t="shared" si="47"/>
        <v>0</v>
      </c>
    </row>
    <row r="3069" spans="1:15">
      <c r="A3069" s="1" t="s">
        <v>3109</v>
      </c>
      <c r="B3069" s="2">
        <v>44699</v>
      </c>
      <c r="C3069" s="13" t="str">
        <f>TEXT(bbdd_Social_Media_Trends[[#This Row],[Post_Date]],"aaaa-mm")</f>
        <v>2022-05</v>
      </c>
      <c r="D3069" s="1" t="s">
        <v>12</v>
      </c>
      <c r="E3069" s="1" t="s">
        <v>57</v>
      </c>
      <c r="F3069" s="1" t="s">
        <v>47</v>
      </c>
      <c r="G3069" s="1" t="s">
        <v>21</v>
      </c>
      <c r="H3069">
        <v>1720905</v>
      </c>
      <c r="I3069">
        <v>218906</v>
      </c>
      <c r="J3069">
        <v>90499</v>
      </c>
      <c r="K3069">
        <v>10677</v>
      </c>
      <c r="L3069">
        <f>bbdd_Social_Media_Trends[[#This Row],[Likes]]+bbdd_Social_Media_Trends[[#This Row],[Shares]]+bbdd_Social_Media_Trends[[#This Row],[Comments]]</f>
        <v>320082</v>
      </c>
      <c r="M3069">
        <f>bbdd_Social_Media_Trends[[#This Row],[Interactions]]/bbdd_Social_Media_Trends[[#This Row],[Views]]</f>
        <v>0.18599632170282496</v>
      </c>
      <c r="N3069" s="1" t="s">
        <v>16</v>
      </c>
      <c r="O3069" s="4">
        <f t="shared" si="47"/>
        <v>0</v>
      </c>
    </row>
    <row r="3070" spans="1:15">
      <c r="A3070" s="1" t="s">
        <v>3110</v>
      </c>
      <c r="B3070" s="2">
        <v>44569</v>
      </c>
      <c r="C3070" s="13" t="str">
        <f>TEXT(bbdd_Social_Media_Trends[[#This Row],[Post_Date]],"aaaa-mm")</f>
        <v>2022-01</v>
      </c>
      <c r="D3070" s="1" t="s">
        <v>18</v>
      </c>
      <c r="E3070" s="1" t="s">
        <v>46</v>
      </c>
      <c r="F3070" s="1" t="s">
        <v>47</v>
      </c>
      <c r="G3070" s="1" t="s">
        <v>25</v>
      </c>
      <c r="H3070">
        <v>961891</v>
      </c>
      <c r="I3070">
        <v>487176</v>
      </c>
      <c r="J3070">
        <v>12329</v>
      </c>
      <c r="K3070">
        <v>34064</v>
      </c>
      <c r="L3070">
        <f>bbdd_Social_Media_Trends[[#This Row],[Likes]]+bbdd_Social_Media_Trends[[#This Row],[Shares]]+bbdd_Social_Media_Trends[[#This Row],[Comments]]</f>
        <v>533569</v>
      </c>
      <c r="M3070">
        <f>bbdd_Social_Media_Trends[[#This Row],[Interactions]]/bbdd_Social_Media_Trends[[#This Row],[Views]]</f>
        <v>0.55470838171892656</v>
      </c>
      <c r="N3070" s="1" t="s">
        <v>29</v>
      </c>
      <c r="O3070" s="4">
        <f t="shared" si="47"/>
        <v>0</v>
      </c>
    </row>
    <row r="3071" spans="1:15">
      <c r="A3071" s="1" t="s">
        <v>3111</v>
      </c>
      <c r="B3071" s="2">
        <v>44602</v>
      </c>
      <c r="C3071" s="13" t="str">
        <f>TEXT(bbdd_Social_Media_Trends[[#This Row],[Post_Date]],"aaaa-mm")</f>
        <v>2022-02</v>
      </c>
      <c r="D3071" s="1" t="s">
        <v>12</v>
      </c>
      <c r="E3071" s="1" t="s">
        <v>52</v>
      </c>
      <c r="F3071" s="1" t="s">
        <v>20</v>
      </c>
      <c r="G3071" s="1" t="s">
        <v>60</v>
      </c>
      <c r="H3071">
        <v>2597115</v>
      </c>
      <c r="I3071">
        <v>209479</v>
      </c>
      <c r="J3071">
        <v>59884</v>
      </c>
      <c r="K3071">
        <v>29309</v>
      </c>
      <c r="L3071">
        <f>bbdd_Social_Media_Trends[[#This Row],[Likes]]+bbdd_Social_Media_Trends[[#This Row],[Shares]]+bbdd_Social_Media_Trends[[#This Row],[Comments]]</f>
        <v>298672</v>
      </c>
      <c r="M3071">
        <f>bbdd_Social_Media_Trends[[#This Row],[Interactions]]/bbdd_Social_Media_Trends[[#This Row],[Views]]</f>
        <v>0.11500145353594277</v>
      </c>
      <c r="N3071" s="1" t="s">
        <v>16</v>
      </c>
      <c r="O3071" s="4">
        <f t="shared" si="47"/>
        <v>0</v>
      </c>
    </row>
    <row r="3072" spans="1:15">
      <c r="A3072" s="1" t="s">
        <v>3112</v>
      </c>
      <c r="B3072" s="2">
        <v>44692</v>
      </c>
      <c r="C3072" s="13" t="str">
        <f>TEXT(bbdd_Social_Media_Trends[[#This Row],[Post_Date]],"aaaa-mm")</f>
        <v>2022-05</v>
      </c>
      <c r="D3072" s="1" t="s">
        <v>27</v>
      </c>
      <c r="E3072" s="1" t="s">
        <v>13</v>
      </c>
      <c r="F3072" s="1" t="s">
        <v>32</v>
      </c>
      <c r="G3072" s="1" t="s">
        <v>15</v>
      </c>
      <c r="H3072">
        <v>1817777</v>
      </c>
      <c r="I3072">
        <v>305112</v>
      </c>
      <c r="J3072">
        <v>68771</v>
      </c>
      <c r="K3072">
        <v>27995</v>
      </c>
      <c r="L3072">
        <f>bbdd_Social_Media_Trends[[#This Row],[Likes]]+bbdd_Social_Media_Trends[[#This Row],[Shares]]+bbdd_Social_Media_Trends[[#This Row],[Comments]]</f>
        <v>401878</v>
      </c>
      <c r="M3072">
        <f>bbdd_Social_Media_Trends[[#This Row],[Interactions]]/bbdd_Social_Media_Trends[[#This Row],[Views]]</f>
        <v>0.2210821239348941</v>
      </c>
      <c r="N3072" s="1" t="s">
        <v>29</v>
      </c>
      <c r="O3072" s="4">
        <f t="shared" si="47"/>
        <v>0</v>
      </c>
    </row>
    <row r="3073" spans="1:15">
      <c r="A3073" s="1" t="s">
        <v>3113</v>
      </c>
      <c r="B3073" s="2">
        <v>45235</v>
      </c>
      <c r="C3073" s="13" t="str">
        <f>TEXT(bbdd_Social_Media_Trends[[#This Row],[Post_Date]],"aaaa-mm")</f>
        <v>2023-11</v>
      </c>
      <c r="D3073" s="1" t="s">
        <v>12</v>
      </c>
      <c r="E3073" s="1" t="s">
        <v>35</v>
      </c>
      <c r="F3073" s="1" t="s">
        <v>32</v>
      </c>
      <c r="G3073" s="1" t="s">
        <v>44</v>
      </c>
      <c r="H3073">
        <v>3736164</v>
      </c>
      <c r="I3073">
        <v>272497</v>
      </c>
      <c r="J3073">
        <v>47905</v>
      </c>
      <c r="K3073">
        <v>28553</v>
      </c>
      <c r="L3073">
        <f>bbdd_Social_Media_Trends[[#This Row],[Likes]]+bbdd_Social_Media_Trends[[#This Row],[Shares]]+bbdd_Social_Media_Trends[[#This Row],[Comments]]</f>
        <v>348955</v>
      </c>
      <c r="M3073">
        <f>bbdd_Social_Media_Trends[[#This Row],[Interactions]]/bbdd_Social_Media_Trends[[#This Row],[Views]]</f>
        <v>9.339927262293625E-2</v>
      </c>
      <c r="N3073" s="1" t="s">
        <v>29</v>
      </c>
      <c r="O3073" s="4">
        <f t="shared" si="47"/>
        <v>0</v>
      </c>
    </row>
    <row r="3074" spans="1:15">
      <c r="A3074" s="1" t="s">
        <v>3114</v>
      </c>
      <c r="B3074" s="2">
        <v>44805</v>
      </c>
      <c r="C3074" s="13" t="str">
        <f>TEXT(bbdd_Social_Media_Trends[[#This Row],[Post_Date]],"aaaa-mm")</f>
        <v>2022-09</v>
      </c>
      <c r="D3074" s="1" t="s">
        <v>27</v>
      </c>
      <c r="E3074" s="1" t="s">
        <v>19</v>
      </c>
      <c r="F3074" s="1" t="s">
        <v>20</v>
      </c>
      <c r="G3074" s="1" t="s">
        <v>28</v>
      </c>
      <c r="H3074">
        <v>1690004</v>
      </c>
      <c r="I3074">
        <v>87806</v>
      </c>
      <c r="J3074">
        <v>17483</v>
      </c>
      <c r="K3074">
        <v>2879</v>
      </c>
      <c r="L3074">
        <f>bbdd_Social_Media_Trends[[#This Row],[Likes]]+bbdd_Social_Media_Trends[[#This Row],[Shares]]+bbdd_Social_Media_Trends[[#This Row],[Comments]]</f>
        <v>108168</v>
      </c>
      <c r="M3074">
        <f>bbdd_Social_Media_Trends[[#This Row],[Interactions]]/bbdd_Social_Media_Trends[[#This Row],[Views]]</f>
        <v>6.4004582237675176E-2</v>
      </c>
      <c r="N3074" s="1" t="s">
        <v>16</v>
      </c>
      <c r="O3074" s="4">
        <f t="shared" ref="O3074:O3137" si="48">IF(ISERROR(VLOOKUP(A3074,A3075:A8072,1,FALSE)),0, 1)</f>
        <v>0</v>
      </c>
    </row>
    <row r="3075" spans="1:15">
      <c r="A3075" s="1" t="s">
        <v>3115</v>
      </c>
      <c r="B3075" s="2">
        <v>45098</v>
      </c>
      <c r="C3075" s="13" t="str">
        <f>TEXT(bbdd_Social_Media_Trends[[#This Row],[Post_Date]],"aaaa-mm")</f>
        <v>2023-06</v>
      </c>
      <c r="D3075" s="1" t="s">
        <v>27</v>
      </c>
      <c r="E3075" s="1" t="s">
        <v>13</v>
      </c>
      <c r="F3075" s="1" t="s">
        <v>36</v>
      </c>
      <c r="G3075" s="1" t="s">
        <v>15</v>
      </c>
      <c r="H3075">
        <v>4217473</v>
      </c>
      <c r="I3075">
        <v>315841</v>
      </c>
      <c r="J3075">
        <v>98963</v>
      </c>
      <c r="K3075">
        <v>2655</v>
      </c>
      <c r="L3075">
        <f>bbdd_Social_Media_Trends[[#This Row],[Likes]]+bbdd_Social_Media_Trends[[#This Row],[Shares]]+bbdd_Social_Media_Trends[[#This Row],[Comments]]</f>
        <v>417459</v>
      </c>
      <c r="M3075">
        <f>bbdd_Social_Media_Trends[[#This Row],[Interactions]]/bbdd_Social_Media_Trends[[#This Row],[Views]]</f>
        <v>9.8983206294385284E-2</v>
      </c>
      <c r="N3075" s="1" t="s">
        <v>22</v>
      </c>
      <c r="O3075" s="4">
        <f t="shared" si="48"/>
        <v>0</v>
      </c>
    </row>
    <row r="3076" spans="1:15">
      <c r="A3076" s="1" t="s">
        <v>3116</v>
      </c>
      <c r="B3076" s="2">
        <v>44798</v>
      </c>
      <c r="C3076" s="13" t="str">
        <f>TEXT(bbdd_Social_Media_Trends[[#This Row],[Post_Date]],"aaaa-mm")</f>
        <v>2022-08</v>
      </c>
      <c r="D3076" s="1" t="s">
        <v>12</v>
      </c>
      <c r="E3076" s="1" t="s">
        <v>35</v>
      </c>
      <c r="F3076" s="1" t="s">
        <v>47</v>
      </c>
      <c r="G3076" s="1" t="s">
        <v>21</v>
      </c>
      <c r="H3076">
        <v>2283129</v>
      </c>
      <c r="I3076">
        <v>127849</v>
      </c>
      <c r="J3076">
        <v>30815</v>
      </c>
      <c r="K3076">
        <v>17515</v>
      </c>
      <c r="L3076">
        <f>bbdd_Social_Media_Trends[[#This Row],[Likes]]+bbdd_Social_Media_Trends[[#This Row],[Shares]]+bbdd_Social_Media_Trends[[#This Row],[Comments]]</f>
        <v>176179</v>
      </c>
      <c r="M3076">
        <f>bbdd_Social_Media_Trends[[#This Row],[Interactions]]/bbdd_Social_Media_Trends[[#This Row],[Views]]</f>
        <v>7.7165591606956949E-2</v>
      </c>
      <c r="N3076" s="1" t="s">
        <v>22</v>
      </c>
      <c r="O3076" s="4">
        <f t="shared" si="48"/>
        <v>0</v>
      </c>
    </row>
    <row r="3077" spans="1:15">
      <c r="A3077" s="1" t="s">
        <v>3117</v>
      </c>
      <c r="B3077" s="2">
        <v>44637</v>
      </c>
      <c r="C3077" s="13" t="str">
        <f>TEXT(bbdd_Social_Media_Trends[[#This Row],[Post_Date]],"aaaa-mm")</f>
        <v>2022-03</v>
      </c>
      <c r="D3077" s="1" t="s">
        <v>27</v>
      </c>
      <c r="E3077" s="1" t="s">
        <v>39</v>
      </c>
      <c r="F3077" s="1" t="s">
        <v>14</v>
      </c>
      <c r="G3077" s="1" t="s">
        <v>28</v>
      </c>
      <c r="H3077">
        <v>2488678</v>
      </c>
      <c r="I3077">
        <v>87494</v>
      </c>
      <c r="J3077">
        <v>30237</v>
      </c>
      <c r="K3077">
        <v>19414</v>
      </c>
      <c r="L3077">
        <f>bbdd_Social_Media_Trends[[#This Row],[Likes]]+bbdd_Social_Media_Trends[[#This Row],[Shares]]+bbdd_Social_Media_Trends[[#This Row],[Comments]]</f>
        <v>137145</v>
      </c>
      <c r="M3077">
        <f>bbdd_Social_Media_Trends[[#This Row],[Interactions]]/bbdd_Social_Media_Trends[[#This Row],[Views]]</f>
        <v>5.5107571168307029E-2</v>
      </c>
      <c r="N3077" s="1" t="s">
        <v>29</v>
      </c>
      <c r="O3077" s="4">
        <f t="shared" si="48"/>
        <v>0</v>
      </c>
    </row>
    <row r="3078" spans="1:15">
      <c r="A3078" s="1" t="s">
        <v>3118</v>
      </c>
      <c r="B3078" s="2">
        <v>44985</v>
      </c>
      <c r="C3078" s="13" t="str">
        <f>TEXT(bbdd_Social_Media_Trends[[#This Row],[Post_Date]],"aaaa-mm")</f>
        <v>2023-02</v>
      </c>
      <c r="D3078" s="1" t="s">
        <v>27</v>
      </c>
      <c r="E3078" s="1" t="s">
        <v>59</v>
      </c>
      <c r="F3078" s="1" t="s">
        <v>14</v>
      </c>
      <c r="G3078" s="1" t="s">
        <v>44</v>
      </c>
      <c r="H3078">
        <v>3340718</v>
      </c>
      <c r="I3078">
        <v>351694</v>
      </c>
      <c r="J3078">
        <v>14602</v>
      </c>
      <c r="K3078">
        <v>17845</v>
      </c>
      <c r="L3078">
        <f>bbdd_Social_Media_Trends[[#This Row],[Likes]]+bbdd_Social_Media_Trends[[#This Row],[Shares]]+bbdd_Social_Media_Trends[[#This Row],[Comments]]</f>
        <v>384141</v>
      </c>
      <c r="M3078">
        <f>bbdd_Social_Media_Trends[[#This Row],[Interactions]]/bbdd_Social_Media_Trends[[#This Row],[Views]]</f>
        <v>0.11498755656718107</v>
      </c>
      <c r="N3078" s="1" t="s">
        <v>22</v>
      </c>
      <c r="O3078" s="4">
        <f t="shared" si="48"/>
        <v>0</v>
      </c>
    </row>
    <row r="3079" spans="1:15">
      <c r="A3079" s="1" t="s">
        <v>3119</v>
      </c>
      <c r="B3079" s="2">
        <v>45201</v>
      </c>
      <c r="C3079" s="13" t="str">
        <f>TEXT(bbdd_Social_Media_Trends[[#This Row],[Post_Date]],"aaaa-mm")</f>
        <v>2023-10</v>
      </c>
      <c r="D3079" s="1" t="s">
        <v>24</v>
      </c>
      <c r="E3079" s="1" t="s">
        <v>35</v>
      </c>
      <c r="F3079" s="1" t="s">
        <v>41</v>
      </c>
      <c r="G3079" s="1" t="s">
        <v>15</v>
      </c>
      <c r="H3079">
        <v>3827263</v>
      </c>
      <c r="I3079">
        <v>322588</v>
      </c>
      <c r="J3079">
        <v>41822</v>
      </c>
      <c r="K3079">
        <v>15238</v>
      </c>
      <c r="L3079">
        <f>bbdd_Social_Media_Trends[[#This Row],[Likes]]+bbdd_Social_Media_Trends[[#This Row],[Shares]]+bbdd_Social_Media_Trends[[#This Row],[Comments]]</f>
        <v>379648</v>
      </c>
      <c r="M3079">
        <f>bbdd_Social_Media_Trends[[#This Row],[Interactions]]/bbdd_Social_Media_Trends[[#This Row],[Views]]</f>
        <v>9.9195691542493941E-2</v>
      </c>
      <c r="N3079" s="1" t="s">
        <v>29</v>
      </c>
      <c r="O3079" s="4">
        <f t="shared" si="48"/>
        <v>0</v>
      </c>
    </row>
    <row r="3080" spans="1:15">
      <c r="A3080" s="1" t="s">
        <v>3120</v>
      </c>
      <c r="B3080" s="2">
        <v>44953</v>
      </c>
      <c r="C3080" s="13" t="str">
        <f>TEXT(bbdd_Social_Media_Trends[[#This Row],[Post_Date]],"aaaa-mm")</f>
        <v>2023-01</v>
      </c>
      <c r="D3080" s="1" t="s">
        <v>27</v>
      </c>
      <c r="E3080" s="1" t="s">
        <v>52</v>
      </c>
      <c r="F3080" s="1" t="s">
        <v>41</v>
      </c>
      <c r="G3080" s="1" t="s">
        <v>21</v>
      </c>
      <c r="H3080">
        <v>3874541</v>
      </c>
      <c r="I3080">
        <v>325908</v>
      </c>
      <c r="J3080">
        <v>68520</v>
      </c>
      <c r="K3080">
        <v>3286</v>
      </c>
      <c r="L3080">
        <f>bbdd_Social_Media_Trends[[#This Row],[Likes]]+bbdd_Social_Media_Trends[[#This Row],[Shares]]+bbdd_Social_Media_Trends[[#This Row],[Comments]]</f>
        <v>397714</v>
      </c>
      <c r="M3080">
        <f>bbdd_Social_Media_Trends[[#This Row],[Interactions]]/bbdd_Social_Media_Trends[[#This Row],[Views]]</f>
        <v>0.10264802979243219</v>
      </c>
      <c r="N3080" s="1" t="s">
        <v>29</v>
      </c>
      <c r="O3080" s="4">
        <f t="shared" si="48"/>
        <v>0</v>
      </c>
    </row>
    <row r="3081" spans="1:15">
      <c r="A3081" s="1" t="s">
        <v>3121</v>
      </c>
      <c r="B3081" s="2">
        <v>45023</v>
      </c>
      <c r="C3081" s="13" t="str">
        <f>TEXT(bbdd_Social_Media_Trends[[#This Row],[Post_Date]],"aaaa-mm")</f>
        <v>2023-04</v>
      </c>
      <c r="D3081" s="1" t="s">
        <v>27</v>
      </c>
      <c r="E3081" s="1" t="s">
        <v>31</v>
      </c>
      <c r="F3081" s="1" t="s">
        <v>41</v>
      </c>
      <c r="G3081" s="1" t="s">
        <v>21</v>
      </c>
      <c r="H3081">
        <v>4659825</v>
      </c>
      <c r="I3081">
        <v>163124</v>
      </c>
      <c r="J3081">
        <v>24416</v>
      </c>
      <c r="K3081">
        <v>5516</v>
      </c>
      <c r="L3081">
        <f>bbdd_Social_Media_Trends[[#This Row],[Likes]]+bbdd_Social_Media_Trends[[#This Row],[Shares]]+bbdd_Social_Media_Trends[[#This Row],[Comments]]</f>
        <v>193056</v>
      </c>
      <c r="M3081">
        <f>bbdd_Social_Media_Trends[[#This Row],[Interactions]]/bbdd_Social_Media_Trends[[#This Row],[Views]]</f>
        <v>4.1429882023466549E-2</v>
      </c>
      <c r="N3081" s="1" t="s">
        <v>29</v>
      </c>
      <c r="O3081" s="4">
        <f t="shared" si="48"/>
        <v>0</v>
      </c>
    </row>
    <row r="3082" spans="1:15">
      <c r="A3082" s="1" t="s">
        <v>3122</v>
      </c>
      <c r="B3082" s="2">
        <v>44740</v>
      </c>
      <c r="C3082" s="13" t="str">
        <f>TEXT(bbdd_Social_Media_Trends[[#This Row],[Post_Date]],"aaaa-mm")</f>
        <v>2022-06</v>
      </c>
      <c r="D3082" s="1" t="s">
        <v>12</v>
      </c>
      <c r="E3082" s="1" t="s">
        <v>57</v>
      </c>
      <c r="F3082" s="1" t="s">
        <v>14</v>
      </c>
      <c r="G3082" s="1" t="s">
        <v>28</v>
      </c>
      <c r="H3082">
        <v>2056875</v>
      </c>
      <c r="I3082">
        <v>483813</v>
      </c>
      <c r="J3082">
        <v>54265</v>
      </c>
      <c r="K3082">
        <v>10201</v>
      </c>
      <c r="L3082">
        <f>bbdd_Social_Media_Trends[[#This Row],[Likes]]+bbdd_Social_Media_Trends[[#This Row],[Shares]]+bbdd_Social_Media_Trends[[#This Row],[Comments]]</f>
        <v>548279</v>
      </c>
      <c r="M3082">
        <f>bbdd_Social_Media_Trends[[#This Row],[Interactions]]/bbdd_Social_Media_Trends[[#This Row],[Views]]</f>
        <v>0.26655922212093591</v>
      </c>
      <c r="N3082" s="1" t="s">
        <v>29</v>
      </c>
      <c r="O3082" s="4">
        <f t="shared" si="48"/>
        <v>0</v>
      </c>
    </row>
    <row r="3083" spans="1:15">
      <c r="A3083" s="1" t="s">
        <v>3123</v>
      </c>
      <c r="B3083" s="2">
        <v>44714</v>
      </c>
      <c r="C3083" s="13" t="str">
        <f>TEXT(bbdd_Social_Media_Trends[[#This Row],[Post_Date]],"aaaa-mm")</f>
        <v>2022-06</v>
      </c>
      <c r="D3083" s="1" t="s">
        <v>12</v>
      </c>
      <c r="E3083" s="1" t="s">
        <v>13</v>
      </c>
      <c r="F3083" s="1" t="s">
        <v>41</v>
      </c>
      <c r="G3083" s="1" t="s">
        <v>37</v>
      </c>
      <c r="H3083">
        <v>1729099</v>
      </c>
      <c r="I3083">
        <v>214293</v>
      </c>
      <c r="J3083">
        <v>85464</v>
      </c>
      <c r="K3083">
        <v>23680</v>
      </c>
      <c r="L3083">
        <f>bbdd_Social_Media_Trends[[#This Row],[Likes]]+bbdd_Social_Media_Trends[[#This Row],[Shares]]+bbdd_Social_Media_Trends[[#This Row],[Comments]]</f>
        <v>323437</v>
      </c>
      <c r="M3083">
        <f>bbdd_Social_Media_Trends[[#This Row],[Interactions]]/bbdd_Social_Media_Trends[[#This Row],[Views]]</f>
        <v>0.18705522355862794</v>
      </c>
      <c r="N3083" s="1" t="s">
        <v>16</v>
      </c>
      <c r="O3083" s="4">
        <f t="shared" si="48"/>
        <v>0</v>
      </c>
    </row>
    <row r="3084" spans="1:15">
      <c r="A3084" s="1" t="s">
        <v>3124</v>
      </c>
      <c r="B3084" s="2">
        <v>44860</v>
      </c>
      <c r="C3084" s="13" t="str">
        <f>TEXT(bbdd_Social_Media_Trends[[#This Row],[Post_Date]],"aaaa-mm")</f>
        <v>2022-10</v>
      </c>
      <c r="D3084" s="1" t="s">
        <v>27</v>
      </c>
      <c r="E3084" s="1" t="s">
        <v>39</v>
      </c>
      <c r="F3084" s="1" t="s">
        <v>32</v>
      </c>
      <c r="G3084" s="1" t="s">
        <v>21</v>
      </c>
      <c r="H3084">
        <v>704858</v>
      </c>
      <c r="I3084">
        <v>426448</v>
      </c>
      <c r="J3084">
        <v>3515</v>
      </c>
      <c r="K3084">
        <v>6655</v>
      </c>
      <c r="L3084">
        <f>bbdd_Social_Media_Trends[[#This Row],[Likes]]+bbdd_Social_Media_Trends[[#This Row],[Shares]]+bbdd_Social_Media_Trends[[#This Row],[Comments]]</f>
        <v>436618</v>
      </c>
      <c r="M3084">
        <f>bbdd_Social_Media_Trends[[#This Row],[Interactions]]/bbdd_Social_Media_Trends[[#This Row],[Views]]</f>
        <v>0.61944107891234834</v>
      </c>
      <c r="N3084" s="1" t="s">
        <v>16</v>
      </c>
      <c r="O3084" s="4">
        <f t="shared" si="48"/>
        <v>0</v>
      </c>
    </row>
    <row r="3085" spans="1:15">
      <c r="A3085" s="1" t="s">
        <v>3125</v>
      </c>
      <c r="B3085" s="2">
        <v>44740</v>
      </c>
      <c r="C3085" s="13" t="str">
        <f>TEXT(bbdd_Social_Media_Trends[[#This Row],[Post_Date]],"aaaa-mm")</f>
        <v>2022-06</v>
      </c>
      <c r="D3085" s="1" t="s">
        <v>18</v>
      </c>
      <c r="E3085" s="1" t="s">
        <v>57</v>
      </c>
      <c r="F3085" s="1" t="s">
        <v>20</v>
      </c>
      <c r="G3085" s="1" t="s">
        <v>44</v>
      </c>
      <c r="H3085">
        <v>4843527</v>
      </c>
      <c r="I3085">
        <v>125726</v>
      </c>
      <c r="J3085">
        <v>6638</v>
      </c>
      <c r="K3085">
        <v>10865</v>
      </c>
      <c r="L3085">
        <f>bbdd_Social_Media_Trends[[#This Row],[Likes]]+bbdd_Social_Media_Trends[[#This Row],[Shares]]+bbdd_Social_Media_Trends[[#This Row],[Comments]]</f>
        <v>143229</v>
      </c>
      <c r="M3085">
        <f>bbdd_Social_Media_Trends[[#This Row],[Interactions]]/bbdd_Social_Media_Trends[[#This Row],[Views]]</f>
        <v>2.957121948530482E-2</v>
      </c>
      <c r="N3085" s="1" t="s">
        <v>16</v>
      </c>
      <c r="O3085" s="4">
        <f t="shared" si="48"/>
        <v>0</v>
      </c>
    </row>
    <row r="3086" spans="1:15">
      <c r="A3086" s="1" t="s">
        <v>3126</v>
      </c>
      <c r="B3086" s="2">
        <v>45190</v>
      </c>
      <c r="C3086" s="13" t="str">
        <f>TEXT(bbdd_Social_Media_Trends[[#This Row],[Post_Date]],"aaaa-mm")</f>
        <v>2023-09</v>
      </c>
      <c r="D3086" s="1" t="s">
        <v>24</v>
      </c>
      <c r="E3086" s="1" t="s">
        <v>57</v>
      </c>
      <c r="F3086" s="1" t="s">
        <v>20</v>
      </c>
      <c r="G3086" s="1" t="s">
        <v>37</v>
      </c>
      <c r="H3086">
        <v>2601129</v>
      </c>
      <c r="I3086">
        <v>443899</v>
      </c>
      <c r="J3086">
        <v>62686</v>
      </c>
      <c r="K3086">
        <v>24835</v>
      </c>
      <c r="L3086">
        <f>bbdd_Social_Media_Trends[[#This Row],[Likes]]+bbdd_Social_Media_Trends[[#This Row],[Shares]]+bbdd_Social_Media_Trends[[#This Row],[Comments]]</f>
        <v>531420</v>
      </c>
      <c r="M3086">
        <f>bbdd_Social_Media_Trends[[#This Row],[Interactions]]/bbdd_Social_Media_Trends[[#This Row],[Views]]</f>
        <v>0.20430359278605559</v>
      </c>
      <c r="N3086" s="1" t="s">
        <v>16</v>
      </c>
      <c r="O3086" s="4">
        <f t="shared" si="48"/>
        <v>0</v>
      </c>
    </row>
    <row r="3087" spans="1:15">
      <c r="A3087" s="1" t="s">
        <v>3127</v>
      </c>
      <c r="B3087" s="2">
        <v>44763</v>
      </c>
      <c r="C3087" s="13" t="str">
        <f>TEXT(bbdd_Social_Media_Trends[[#This Row],[Post_Date]],"aaaa-mm")</f>
        <v>2022-07</v>
      </c>
      <c r="D3087" s="1" t="s">
        <v>24</v>
      </c>
      <c r="E3087" s="1" t="s">
        <v>13</v>
      </c>
      <c r="F3087" s="1" t="s">
        <v>32</v>
      </c>
      <c r="G3087" s="1" t="s">
        <v>28</v>
      </c>
      <c r="H3087">
        <v>3655039</v>
      </c>
      <c r="I3087">
        <v>320457</v>
      </c>
      <c r="J3087">
        <v>90568</v>
      </c>
      <c r="K3087">
        <v>40721</v>
      </c>
      <c r="L3087">
        <f>bbdd_Social_Media_Trends[[#This Row],[Likes]]+bbdd_Social_Media_Trends[[#This Row],[Shares]]+bbdd_Social_Media_Trends[[#This Row],[Comments]]</f>
        <v>451746</v>
      </c>
      <c r="M3087">
        <f>bbdd_Social_Media_Trends[[#This Row],[Interactions]]/bbdd_Social_Media_Trends[[#This Row],[Views]]</f>
        <v>0.12359539802448072</v>
      </c>
      <c r="N3087" s="1" t="s">
        <v>29</v>
      </c>
      <c r="O3087" s="4">
        <f t="shared" si="48"/>
        <v>0</v>
      </c>
    </row>
    <row r="3088" spans="1:15">
      <c r="A3088" s="1" t="s">
        <v>3128</v>
      </c>
      <c r="B3088" s="2">
        <v>45064</v>
      </c>
      <c r="C3088" s="13" t="str">
        <f>TEXT(bbdd_Social_Media_Trends[[#This Row],[Post_Date]],"aaaa-mm")</f>
        <v>2023-05</v>
      </c>
      <c r="D3088" s="1" t="s">
        <v>24</v>
      </c>
      <c r="E3088" s="1" t="s">
        <v>19</v>
      </c>
      <c r="F3088" s="1" t="s">
        <v>41</v>
      </c>
      <c r="G3088" s="1" t="s">
        <v>21</v>
      </c>
      <c r="H3088">
        <v>3086921</v>
      </c>
      <c r="I3088">
        <v>424972</v>
      </c>
      <c r="J3088">
        <v>73584</v>
      </c>
      <c r="K3088">
        <v>48752</v>
      </c>
      <c r="L3088">
        <f>bbdd_Social_Media_Trends[[#This Row],[Likes]]+bbdd_Social_Media_Trends[[#This Row],[Shares]]+bbdd_Social_Media_Trends[[#This Row],[Comments]]</f>
        <v>547308</v>
      </c>
      <c r="M3088">
        <f>bbdd_Social_Media_Trends[[#This Row],[Interactions]]/bbdd_Social_Media_Trends[[#This Row],[Views]]</f>
        <v>0.17729899793353959</v>
      </c>
      <c r="N3088" s="1" t="s">
        <v>22</v>
      </c>
      <c r="O3088" s="4">
        <f t="shared" si="48"/>
        <v>0</v>
      </c>
    </row>
    <row r="3089" spans="1:15">
      <c r="A3089" s="1" t="s">
        <v>3129</v>
      </c>
      <c r="B3089" s="2">
        <v>45208</v>
      </c>
      <c r="C3089" s="13" t="str">
        <f>TEXT(bbdd_Social_Media_Trends[[#This Row],[Post_Date]],"aaaa-mm")</f>
        <v>2023-10</v>
      </c>
      <c r="D3089" s="1" t="s">
        <v>27</v>
      </c>
      <c r="E3089" s="1" t="s">
        <v>52</v>
      </c>
      <c r="F3089" s="1" t="s">
        <v>32</v>
      </c>
      <c r="G3089" s="1" t="s">
        <v>44</v>
      </c>
      <c r="H3089">
        <v>2307451</v>
      </c>
      <c r="I3089">
        <v>383944</v>
      </c>
      <c r="J3089">
        <v>11945</v>
      </c>
      <c r="K3089">
        <v>11701</v>
      </c>
      <c r="L3089">
        <f>bbdd_Social_Media_Trends[[#This Row],[Likes]]+bbdd_Social_Media_Trends[[#This Row],[Shares]]+bbdd_Social_Media_Trends[[#This Row],[Comments]]</f>
        <v>407590</v>
      </c>
      <c r="M3089">
        <f>bbdd_Social_Media_Trends[[#This Row],[Interactions]]/bbdd_Social_Media_Trends[[#This Row],[Views]]</f>
        <v>0.17664080407341262</v>
      </c>
      <c r="N3089" s="1" t="s">
        <v>29</v>
      </c>
      <c r="O3089" s="4">
        <f t="shared" si="48"/>
        <v>0</v>
      </c>
    </row>
    <row r="3090" spans="1:15">
      <c r="A3090" s="1" t="s">
        <v>3130</v>
      </c>
      <c r="B3090" s="2">
        <v>44593</v>
      </c>
      <c r="C3090" s="13" t="str">
        <f>TEXT(bbdd_Social_Media_Trends[[#This Row],[Post_Date]],"aaaa-mm")</f>
        <v>2022-02</v>
      </c>
      <c r="D3090" s="1" t="s">
        <v>18</v>
      </c>
      <c r="E3090" s="1" t="s">
        <v>57</v>
      </c>
      <c r="F3090" s="1" t="s">
        <v>36</v>
      </c>
      <c r="G3090" s="1" t="s">
        <v>50</v>
      </c>
      <c r="H3090">
        <v>3652853</v>
      </c>
      <c r="I3090">
        <v>316401</v>
      </c>
      <c r="J3090">
        <v>92501</v>
      </c>
      <c r="K3090">
        <v>7383</v>
      </c>
      <c r="L3090">
        <f>bbdd_Social_Media_Trends[[#This Row],[Likes]]+bbdd_Social_Media_Trends[[#This Row],[Shares]]+bbdd_Social_Media_Trends[[#This Row],[Comments]]</f>
        <v>416285</v>
      </c>
      <c r="M3090">
        <f>bbdd_Social_Media_Trends[[#This Row],[Interactions]]/bbdd_Social_Media_Trends[[#This Row],[Views]]</f>
        <v>0.11396160754347355</v>
      </c>
      <c r="N3090" s="1" t="s">
        <v>29</v>
      </c>
      <c r="O3090" s="4">
        <f t="shared" si="48"/>
        <v>0</v>
      </c>
    </row>
    <row r="3091" spans="1:15">
      <c r="A3091" s="1" t="s">
        <v>3131</v>
      </c>
      <c r="B3091" s="2">
        <v>45041</v>
      </c>
      <c r="C3091" s="13" t="str">
        <f>TEXT(bbdd_Social_Media_Trends[[#This Row],[Post_Date]],"aaaa-mm")</f>
        <v>2023-04</v>
      </c>
      <c r="D3091" s="1" t="s">
        <v>18</v>
      </c>
      <c r="E3091" s="1" t="s">
        <v>52</v>
      </c>
      <c r="F3091" s="1" t="s">
        <v>32</v>
      </c>
      <c r="G3091" s="1" t="s">
        <v>25</v>
      </c>
      <c r="H3091">
        <v>4548249</v>
      </c>
      <c r="I3091">
        <v>326779</v>
      </c>
      <c r="J3091">
        <v>68925</v>
      </c>
      <c r="K3091">
        <v>15219</v>
      </c>
      <c r="L3091">
        <f>bbdd_Social_Media_Trends[[#This Row],[Likes]]+bbdd_Social_Media_Trends[[#This Row],[Shares]]+bbdd_Social_Media_Trends[[#This Row],[Comments]]</f>
        <v>410923</v>
      </c>
      <c r="M3091">
        <f>bbdd_Social_Media_Trends[[#This Row],[Interactions]]/bbdd_Social_Media_Trends[[#This Row],[Views]]</f>
        <v>9.0347516154018828E-2</v>
      </c>
      <c r="N3091" s="1" t="s">
        <v>22</v>
      </c>
      <c r="O3091" s="4">
        <f t="shared" si="48"/>
        <v>0</v>
      </c>
    </row>
    <row r="3092" spans="1:15">
      <c r="A3092" s="1" t="s">
        <v>3132</v>
      </c>
      <c r="B3092" s="2">
        <v>45235</v>
      </c>
      <c r="C3092" s="13" t="str">
        <f>TEXT(bbdd_Social_Media_Trends[[#This Row],[Post_Date]],"aaaa-mm")</f>
        <v>2023-11</v>
      </c>
      <c r="D3092" s="1" t="s">
        <v>18</v>
      </c>
      <c r="E3092" s="1" t="s">
        <v>13</v>
      </c>
      <c r="F3092" s="1" t="s">
        <v>20</v>
      </c>
      <c r="G3092" s="1" t="s">
        <v>25</v>
      </c>
      <c r="H3092">
        <v>806577</v>
      </c>
      <c r="I3092">
        <v>50620</v>
      </c>
      <c r="J3092">
        <v>69364</v>
      </c>
      <c r="K3092">
        <v>17406</v>
      </c>
      <c r="L3092">
        <f>bbdd_Social_Media_Trends[[#This Row],[Likes]]+bbdd_Social_Media_Trends[[#This Row],[Shares]]+bbdd_Social_Media_Trends[[#This Row],[Comments]]</f>
        <v>137390</v>
      </c>
      <c r="M3092">
        <f>bbdd_Social_Media_Trends[[#This Row],[Interactions]]/bbdd_Social_Media_Trends[[#This Row],[Views]]</f>
        <v>0.17033711598520662</v>
      </c>
      <c r="N3092" s="1" t="s">
        <v>22</v>
      </c>
      <c r="O3092" s="4">
        <f t="shared" si="48"/>
        <v>0</v>
      </c>
    </row>
    <row r="3093" spans="1:15">
      <c r="A3093" s="1" t="s">
        <v>3133</v>
      </c>
      <c r="B3093" s="2">
        <v>45023</v>
      </c>
      <c r="C3093" s="13" t="str">
        <f>TEXT(bbdd_Social_Media_Trends[[#This Row],[Post_Date]],"aaaa-mm")</f>
        <v>2023-04</v>
      </c>
      <c r="D3093" s="1" t="s">
        <v>27</v>
      </c>
      <c r="E3093" s="1" t="s">
        <v>35</v>
      </c>
      <c r="F3093" s="1" t="s">
        <v>36</v>
      </c>
      <c r="G3093" s="1" t="s">
        <v>15</v>
      </c>
      <c r="H3093">
        <v>3364887</v>
      </c>
      <c r="I3093">
        <v>358232</v>
      </c>
      <c r="J3093">
        <v>54348</v>
      </c>
      <c r="K3093">
        <v>46144</v>
      </c>
      <c r="L3093">
        <f>bbdd_Social_Media_Trends[[#This Row],[Likes]]+bbdd_Social_Media_Trends[[#This Row],[Shares]]+bbdd_Social_Media_Trends[[#This Row],[Comments]]</f>
        <v>458724</v>
      </c>
      <c r="M3093">
        <f>bbdd_Social_Media_Trends[[#This Row],[Interactions]]/bbdd_Social_Media_Trends[[#This Row],[Views]]</f>
        <v>0.13632671765797783</v>
      </c>
      <c r="N3093" s="1" t="s">
        <v>29</v>
      </c>
      <c r="O3093" s="4">
        <f t="shared" si="48"/>
        <v>0</v>
      </c>
    </row>
    <row r="3094" spans="1:15">
      <c r="A3094" s="1" t="s">
        <v>3134</v>
      </c>
      <c r="B3094" s="2">
        <v>44646</v>
      </c>
      <c r="C3094" s="13" t="str">
        <f>TEXT(bbdd_Social_Media_Trends[[#This Row],[Post_Date]],"aaaa-mm")</f>
        <v>2022-03</v>
      </c>
      <c r="D3094" s="1" t="s">
        <v>12</v>
      </c>
      <c r="E3094" s="1" t="s">
        <v>57</v>
      </c>
      <c r="F3094" s="1" t="s">
        <v>32</v>
      </c>
      <c r="G3094" s="1" t="s">
        <v>28</v>
      </c>
      <c r="H3094">
        <v>921025</v>
      </c>
      <c r="I3094">
        <v>77092</v>
      </c>
      <c r="J3094">
        <v>85563</v>
      </c>
      <c r="K3094">
        <v>8320</v>
      </c>
      <c r="L3094">
        <f>bbdd_Social_Media_Trends[[#This Row],[Likes]]+bbdd_Social_Media_Trends[[#This Row],[Shares]]+bbdd_Social_Media_Trends[[#This Row],[Comments]]</f>
        <v>170975</v>
      </c>
      <c r="M3094">
        <f>bbdd_Social_Media_Trends[[#This Row],[Interactions]]/bbdd_Social_Media_Trends[[#This Row],[Views]]</f>
        <v>0.18563556906707201</v>
      </c>
      <c r="N3094" s="1" t="s">
        <v>16</v>
      </c>
      <c r="O3094" s="4">
        <f t="shared" si="48"/>
        <v>0</v>
      </c>
    </row>
    <row r="3095" spans="1:15">
      <c r="A3095" s="1" t="s">
        <v>3135</v>
      </c>
      <c r="B3095" s="2">
        <v>45039</v>
      </c>
      <c r="C3095" s="13" t="str">
        <f>TEXT(bbdd_Social_Media_Trends[[#This Row],[Post_Date]],"aaaa-mm")</f>
        <v>2023-04</v>
      </c>
      <c r="D3095" s="1" t="s">
        <v>18</v>
      </c>
      <c r="E3095" s="1" t="s">
        <v>46</v>
      </c>
      <c r="F3095" s="1" t="s">
        <v>41</v>
      </c>
      <c r="G3095" s="1" t="s">
        <v>60</v>
      </c>
      <c r="H3095">
        <v>2511024</v>
      </c>
      <c r="I3095">
        <v>62511</v>
      </c>
      <c r="J3095">
        <v>61932</v>
      </c>
      <c r="K3095">
        <v>3768</v>
      </c>
      <c r="L3095">
        <f>bbdd_Social_Media_Trends[[#This Row],[Likes]]+bbdd_Social_Media_Trends[[#This Row],[Shares]]+bbdd_Social_Media_Trends[[#This Row],[Comments]]</f>
        <v>128211</v>
      </c>
      <c r="M3095">
        <f>bbdd_Social_Media_Trends[[#This Row],[Interactions]]/bbdd_Social_Media_Trends[[#This Row],[Views]]</f>
        <v>5.1059249135014244E-2</v>
      </c>
      <c r="N3095" s="1" t="s">
        <v>16</v>
      </c>
      <c r="O3095" s="4">
        <f t="shared" si="48"/>
        <v>0</v>
      </c>
    </row>
    <row r="3096" spans="1:15">
      <c r="A3096" s="1" t="s">
        <v>3136</v>
      </c>
      <c r="B3096" s="2">
        <v>44813</v>
      </c>
      <c r="C3096" s="13" t="str">
        <f>TEXT(bbdd_Social_Media_Trends[[#This Row],[Post_Date]],"aaaa-mm")</f>
        <v>2022-09</v>
      </c>
      <c r="D3096" s="1" t="s">
        <v>12</v>
      </c>
      <c r="E3096" s="1" t="s">
        <v>31</v>
      </c>
      <c r="F3096" s="1" t="s">
        <v>32</v>
      </c>
      <c r="G3096" s="1" t="s">
        <v>28</v>
      </c>
      <c r="H3096">
        <v>1428353</v>
      </c>
      <c r="I3096">
        <v>369192</v>
      </c>
      <c r="J3096">
        <v>36890</v>
      </c>
      <c r="K3096">
        <v>39957</v>
      </c>
      <c r="L3096">
        <f>bbdd_Social_Media_Trends[[#This Row],[Likes]]+bbdd_Social_Media_Trends[[#This Row],[Shares]]+bbdd_Social_Media_Trends[[#This Row],[Comments]]</f>
        <v>446039</v>
      </c>
      <c r="M3096">
        <f>bbdd_Social_Media_Trends[[#This Row],[Interactions]]/bbdd_Social_Media_Trends[[#This Row],[Views]]</f>
        <v>0.31227504685466406</v>
      </c>
      <c r="N3096" s="1" t="s">
        <v>22</v>
      </c>
      <c r="O3096" s="4">
        <f t="shared" si="48"/>
        <v>0</v>
      </c>
    </row>
    <row r="3097" spans="1:15">
      <c r="A3097" s="1" t="s">
        <v>3137</v>
      </c>
      <c r="B3097" s="2">
        <v>45269</v>
      </c>
      <c r="C3097" s="13" t="str">
        <f>TEXT(bbdd_Social_Media_Trends[[#This Row],[Post_Date]],"aaaa-mm")</f>
        <v>2023-12</v>
      </c>
      <c r="D3097" s="1" t="s">
        <v>27</v>
      </c>
      <c r="E3097" s="1" t="s">
        <v>35</v>
      </c>
      <c r="F3097" s="1" t="s">
        <v>47</v>
      </c>
      <c r="G3097" s="1" t="s">
        <v>25</v>
      </c>
      <c r="H3097">
        <v>631719</v>
      </c>
      <c r="I3097">
        <v>156255</v>
      </c>
      <c r="J3097">
        <v>51939</v>
      </c>
      <c r="K3097">
        <v>12258</v>
      </c>
      <c r="L3097">
        <f>bbdd_Social_Media_Trends[[#This Row],[Likes]]+bbdd_Social_Media_Trends[[#This Row],[Shares]]+bbdd_Social_Media_Trends[[#This Row],[Comments]]</f>
        <v>220452</v>
      </c>
      <c r="M3097">
        <f>bbdd_Social_Media_Trends[[#This Row],[Interactions]]/bbdd_Social_Media_Trends[[#This Row],[Views]]</f>
        <v>0.34897161554425304</v>
      </c>
      <c r="N3097" s="1" t="s">
        <v>29</v>
      </c>
      <c r="O3097" s="4">
        <f t="shared" si="48"/>
        <v>0</v>
      </c>
    </row>
    <row r="3098" spans="1:15">
      <c r="A3098" s="1" t="s">
        <v>3138</v>
      </c>
      <c r="B3098" s="2">
        <v>44941</v>
      </c>
      <c r="C3098" s="13" t="str">
        <f>TEXT(bbdd_Social_Media_Trends[[#This Row],[Post_Date]],"aaaa-mm")</f>
        <v>2023-01</v>
      </c>
      <c r="D3098" s="1" t="s">
        <v>18</v>
      </c>
      <c r="E3098" s="1" t="s">
        <v>57</v>
      </c>
      <c r="F3098" s="1" t="s">
        <v>14</v>
      </c>
      <c r="G3098" s="1" t="s">
        <v>44</v>
      </c>
      <c r="H3098">
        <v>3837949</v>
      </c>
      <c r="I3098">
        <v>316369</v>
      </c>
      <c r="J3098">
        <v>65626</v>
      </c>
      <c r="K3098">
        <v>27325</v>
      </c>
      <c r="L3098">
        <f>bbdd_Social_Media_Trends[[#This Row],[Likes]]+bbdd_Social_Media_Trends[[#This Row],[Shares]]+bbdd_Social_Media_Trends[[#This Row],[Comments]]</f>
        <v>409320</v>
      </c>
      <c r="M3098">
        <f>bbdd_Social_Media_Trends[[#This Row],[Interactions]]/bbdd_Social_Media_Trends[[#This Row],[Views]]</f>
        <v>0.10665071370151089</v>
      </c>
      <c r="N3098" s="1" t="s">
        <v>22</v>
      </c>
      <c r="O3098" s="4">
        <f t="shared" si="48"/>
        <v>0</v>
      </c>
    </row>
    <row r="3099" spans="1:15">
      <c r="A3099" s="1" t="s">
        <v>3139</v>
      </c>
      <c r="B3099" s="2">
        <v>45173</v>
      </c>
      <c r="C3099" s="13" t="str">
        <f>TEXT(bbdd_Social_Media_Trends[[#This Row],[Post_Date]],"aaaa-mm")</f>
        <v>2023-09</v>
      </c>
      <c r="D3099" s="1" t="s">
        <v>12</v>
      </c>
      <c r="E3099" s="1" t="s">
        <v>35</v>
      </c>
      <c r="F3099" s="1" t="s">
        <v>32</v>
      </c>
      <c r="G3099" s="1" t="s">
        <v>60</v>
      </c>
      <c r="H3099">
        <v>4632365</v>
      </c>
      <c r="I3099">
        <v>54486</v>
      </c>
      <c r="J3099">
        <v>64779</v>
      </c>
      <c r="K3099">
        <v>31302</v>
      </c>
      <c r="L3099">
        <f>bbdd_Social_Media_Trends[[#This Row],[Likes]]+bbdd_Social_Media_Trends[[#This Row],[Shares]]+bbdd_Social_Media_Trends[[#This Row],[Comments]]</f>
        <v>150567</v>
      </c>
      <c r="M3099">
        <f>bbdd_Social_Media_Trends[[#This Row],[Interactions]]/bbdd_Social_Media_Trends[[#This Row],[Views]]</f>
        <v>3.2503267769271205E-2</v>
      </c>
      <c r="N3099" s="1" t="s">
        <v>16</v>
      </c>
      <c r="O3099" s="4">
        <f t="shared" si="48"/>
        <v>0</v>
      </c>
    </row>
    <row r="3100" spans="1:15">
      <c r="A3100" s="1" t="s">
        <v>3140</v>
      </c>
      <c r="B3100" s="2">
        <v>44752</v>
      </c>
      <c r="C3100" s="13" t="str">
        <f>TEXT(bbdd_Social_Media_Trends[[#This Row],[Post_Date]],"aaaa-mm")</f>
        <v>2022-07</v>
      </c>
      <c r="D3100" s="1" t="s">
        <v>12</v>
      </c>
      <c r="E3100" s="1" t="s">
        <v>57</v>
      </c>
      <c r="F3100" s="1" t="s">
        <v>20</v>
      </c>
      <c r="G3100" s="1" t="s">
        <v>60</v>
      </c>
      <c r="H3100">
        <v>3651573</v>
      </c>
      <c r="I3100">
        <v>413842</v>
      </c>
      <c r="J3100">
        <v>15494</v>
      </c>
      <c r="K3100">
        <v>39353</v>
      </c>
      <c r="L3100">
        <f>bbdd_Social_Media_Trends[[#This Row],[Likes]]+bbdd_Social_Media_Trends[[#This Row],[Shares]]+bbdd_Social_Media_Trends[[#This Row],[Comments]]</f>
        <v>468689</v>
      </c>
      <c r="M3100">
        <f>bbdd_Social_Media_Trends[[#This Row],[Interactions]]/bbdd_Social_Media_Trends[[#This Row],[Views]]</f>
        <v>0.12835263049650109</v>
      </c>
      <c r="N3100" s="1" t="s">
        <v>29</v>
      </c>
      <c r="O3100" s="4">
        <f t="shared" si="48"/>
        <v>0</v>
      </c>
    </row>
    <row r="3101" spans="1:15">
      <c r="A3101" s="1" t="s">
        <v>3141</v>
      </c>
      <c r="B3101" s="2">
        <v>45023</v>
      </c>
      <c r="C3101" s="13" t="str">
        <f>TEXT(bbdd_Social_Media_Trends[[#This Row],[Post_Date]],"aaaa-mm")</f>
        <v>2023-04</v>
      </c>
      <c r="D3101" s="1" t="s">
        <v>27</v>
      </c>
      <c r="E3101" s="1" t="s">
        <v>19</v>
      </c>
      <c r="F3101" s="1" t="s">
        <v>36</v>
      </c>
      <c r="G3101" s="1" t="s">
        <v>50</v>
      </c>
      <c r="H3101">
        <v>774578</v>
      </c>
      <c r="I3101">
        <v>311832</v>
      </c>
      <c r="J3101">
        <v>3147</v>
      </c>
      <c r="K3101">
        <v>24107</v>
      </c>
      <c r="L3101">
        <f>bbdd_Social_Media_Trends[[#This Row],[Likes]]+bbdd_Social_Media_Trends[[#This Row],[Shares]]+bbdd_Social_Media_Trends[[#This Row],[Comments]]</f>
        <v>339086</v>
      </c>
      <c r="M3101">
        <f>bbdd_Social_Media_Trends[[#This Row],[Interactions]]/bbdd_Social_Media_Trends[[#This Row],[Views]]</f>
        <v>0.43776869469569235</v>
      </c>
      <c r="N3101" s="1" t="s">
        <v>29</v>
      </c>
      <c r="O3101" s="4">
        <f t="shared" si="48"/>
        <v>0</v>
      </c>
    </row>
    <row r="3102" spans="1:15">
      <c r="A3102" s="1" t="s">
        <v>3142</v>
      </c>
      <c r="B3102" s="2">
        <v>45001</v>
      </c>
      <c r="C3102" s="13" t="str">
        <f>TEXT(bbdd_Social_Media_Trends[[#This Row],[Post_Date]],"aaaa-mm")</f>
        <v>2023-03</v>
      </c>
      <c r="D3102" s="1" t="s">
        <v>12</v>
      </c>
      <c r="E3102" s="1" t="s">
        <v>35</v>
      </c>
      <c r="F3102" s="1" t="s">
        <v>14</v>
      </c>
      <c r="G3102" s="1" t="s">
        <v>50</v>
      </c>
      <c r="H3102">
        <v>660799</v>
      </c>
      <c r="I3102">
        <v>409848</v>
      </c>
      <c r="J3102">
        <v>69179</v>
      </c>
      <c r="K3102">
        <v>3207</v>
      </c>
      <c r="L3102">
        <f>bbdd_Social_Media_Trends[[#This Row],[Likes]]+bbdd_Social_Media_Trends[[#This Row],[Shares]]+bbdd_Social_Media_Trends[[#This Row],[Comments]]</f>
        <v>482234</v>
      </c>
      <c r="M3102">
        <f>bbdd_Social_Media_Trends[[#This Row],[Interactions]]/bbdd_Social_Media_Trends[[#This Row],[Views]]</f>
        <v>0.72977410680100907</v>
      </c>
      <c r="N3102" s="1" t="s">
        <v>22</v>
      </c>
      <c r="O3102" s="4">
        <f t="shared" si="48"/>
        <v>0</v>
      </c>
    </row>
    <row r="3103" spans="1:15">
      <c r="A3103" s="1" t="s">
        <v>3143</v>
      </c>
      <c r="B3103" s="2">
        <v>44741</v>
      </c>
      <c r="C3103" s="13" t="str">
        <f>TEXT(bbdd_Social_Media_Trends[[#This Row],[Post_Date]],"aaaa-mm")</f>
        <v>2022-06</v>
      </c>
      <c r="D3103" s="1" t="s">
        <v>18</v>
      </c>
      <c r="E3103" s="1" t="s">
        <v>31</v>
      </c>
      <c r="F3103" s="1" t="s">
        <v>41</v>
      </c>
      <c r="G3103" s="1" t="s">
        <v>50</v>
      </c>
      <c r="H3103">
        <v>156951</v>
      </c>
      <c r="I3103">
        <v>408508</v>
      </c>
      <c r="J3103">
        <v>7362</v>
      </c>
      <c r="K3103">
        <v>30622</v>
      </c>
      <c r="L3103">
        <f>bbdd_Social_Media_Trends[[#This Row],[Likes]]+bbdd_Social_Media_Trends[[#This Row],[Shares]]+bbdd_Social_Media_Trends[[#This Row],[Comments]]</f>
        <v>446492</v>
      </c>
      <c r="M3103">
        <f>bbdd_Social_Media_Trends[[#This Row],[Interactions]]/bbdd_Social_Media_Trends[[#This Row],[Views]]</f>
        <v>2.8447859523035852</v>
      </c>
      <c r="N3103" s="1" t="s">
        <v>22</v>
      </c>
      <c r="O3103" s="4">
        <f t="shared" si="48"/>
        <v>0</v>
      </c>
    </row>
    <row r="3104" spans="1:15">
      <c r="A3104" s="1" t="s">
        <v>3144</v>
      </c>
      <c r="B3104" s="2">
        <v>44815</v>
      </c>
      <c r="C3104" s="13" t="str">
        <f>TEXT(bbdd_Social_Media_Trends[[#This Row],[Post_Date]],"aaaa-mm")</f>
        <v>2022-09</v>
      </c>
      <c r="D3104" s="1" t="s">
        <v>18</v>
      </c>
      <c r="E3104" s="1" t="s">
        <v>52</v>
      </c>
      <c r="F3104" s="1" t="s">
        <v>41</v>
      </c>
      <c r="G3104" s="1" t="s">
        <v>15</v>
      </c>
      <c r="H3104">
        <v>3159453</v>
      </c>
      <c r="I3104">
        <v>460909</v>
      </c>
      <c r="J3104">
        <v>52610</v>
      </c>
      <c r="K3104">
        <v>20708</v>
      </c>
      <c r="L3104">
        <f>bbdd_Social_Media_Trends[[#This Row],[Likes]]+bbdd_Social_Media_Trends[[#This Row],[Shares]]+bbdd_Social_Media_Trends[[#This Row],[Comments]]</f>
        <v>534227</v>
      </c>
      <c r="M3104">
        <f>bbdd_Social_Media_Trends[[#This Row],[Interactions]]/bbdd_Social_Media_Trends[[#This Row],[Views]]</f>
        <v>0.16908844663933914</v>
      </c>
      <c r="N3104" s="1" t="s">
        <v>22</v>
      </c>
      <c r="O3104" s="4">
        <f t="shared" si="48"/>
        <v>0</v>
      </c>
    </row>
    <row r="3105" spans="1:15">
      <c r="A3105" s="1" t="s">
        <v>3145</v>
      </c>
      <c r="B3105" s="2">
        <v>45176</v>
      </c>
      <c r="C3105" s="13" t="str">
        <f>TEXT(bbdd_Social_Media_Trends[[#This Row],[Post_Date]],"aaaa-mm")</f>
        <v>2023-09</v>
      </c>
      <c r="D3105" s="1" t="s">
        <v>27</v>
      </c>
      <c r="E3105" s="1" t="s">
        <v>35</v>
      </c>
      <c r="F3105" s="1" t="s">
        <v>41</v>
      </c>
      <c r="G3105" s="1" t="s">
        <v>44</v>
      </c>
      <c r="H3105">
        <v>1873915</v>
      </c>
      <c r="I3105">
        <v>167714</v>
      </c>
      <c r="J3105">
        <v>51035</v>
      </c>
      <c r="K3105">
        <v>35133</v>
      </c>
      <c r="L3105">
        <f>bbdd_Social_Media_Trends[[#This Row],[Likes]]+bbdd_Social_Media_Trends[[#This Row],[Shares]]+bbdd_Social_Media_Trends[[#This Row],[Comments]]</f>
        <v>253882</v>
      </c>
      <c r="M3105">
        <f>bbdd_Social_Media_Trends[[#This Row],[Interactions]]/bbdd_Social_Media_Trends[[#This Row],[Views]]</f>
        <v>0.13548213232724002</v>
      </c>
      <c r="N3105" s="1" t="s">
        <v>16</v>
      </c>
      <c r="O3105" s="4">
        <f t="shared" si="48"/>
        <v>0</v>
      </c>
    </row>
    <row r="3106" spans="1:15">
      <c r="A3106" s="1" t="s">
        <v>3146</v>
      </c>
      <c r="B3106" s="2">
        <v>45082</v>
      </c>
      <c r="C3106" s="13" t="str">
        <f>TEXT(bbdd_Social_Media_Trends[[#This Row],[Post_Date]],"aaaa-mm")</f>
        <v>2023-06</v>
      </c>
      <c r="D3106" s="1" t="s">
        <v>27</v>
      </c>
      <c r="E3106" s="1" t="s">
        <v>19</v>
      </c>
      <c r="F3106" s="1" t="s">
        <v>20</v>
      </c>
      <c r="G3106" s="1" t="s">
        <v>50</v>
      </c>
      <c r="H3106">
        <v>4702260</v>
      </c>
      <c r="I3106">
        <v>323545</v>
      </c>
      <c r="J3106">
        <v>45684</v>
      </c>
      <c r="K3106">
        <v>349</v>
      </c>
      <c r="L3106">
        <f>bbdd_Social_Media_Trends[[#This Row],[Likes]]+bbdd_Social_Media_Trends[[#This Row],[Shares]]+bbdd_Social_Media_Trends[[#This Row],[Comments]]</f>
        <v>369578</v>
      </c>
      <c r="M3106">
        <f>bbdd_Social_Media_Trends[[#This Row],[Interactions]]/bbdd_Social_Media_Trends[[#This Row],[Views]]</f>
        <v>7.8595824135628406E-2</v>
      </c>
      <c r="N3106" s="1" t="s">
        <v>16</v>
      </c>
      <c r="O3106" s="4">
        <f t="shared" si="48"/>
        <v>0</v>
      </c>
    </row>
    <row r="3107" spans="1:15">
      <c r="A3107" s="1" t="s">
        <v>3147</v>
      </c>
      <c r="B3107" s="2">
        <v>44799</v>
      </c>
      <c r="C3107" s="13" t="str">
        <f>TEXT(bbdd_Social_Media_Trends[[#This Row],[Post_Date]],"aaaa-mm")</f>
        <v>2022-08</v>
      </c>
      <c r="D3107" s="1" t="s">
        <v>24</v>
      </c>
      <c r="E3107" s="1" t="s">
        <v>39</v>
      </c>
      <c r="F3107" s="1" t="s">
        <v>32</v>
      </c>
      <c r="G3107" s="1" t="s">
        <v>37</v>
      </c>
      <c r="H3107">
        <v>2696076</v>
      </c>
      <c r="I3107">
        <v>362958</v>
      </c>
      <c r="J3107">
        <v>35443</v>
      </c>
      <c r="K3107">
        <v>119</v>
      </c>
      <c r="L3107">
        <f>bbdd_Social_Media_Trends[[#This Row],[Likes]]+bbdd_Social_Media_Trends[[#This Row],[Shares]]+bbdd_Social_Media_Trends[[#This Row],[Comments]]</f>
        <v>398520</v>
      </c>
      <c r="M3107">
        <f>bbdd_Social_Media_Trends[[#This Row],[Interactions]]/bbdd_Social_Media_Trends[[#This Row],[Views]]</f>
        <v>0.14781482421118691</v>
      </c>
      <c r="N3107" s="1" t="s">
        <v>29</v>
      </c>
      <c r="O3107" s="4">
        <f t="shared" si="48"/>
        <v>0</v>
      </c>
    </row>
    <row r="3108" spans="1:15">
      <c r="A3108" s="1" t="s">
        <v>3148</v>
      </c>
      <c r="B3108" s="2">
        <v>45244</v>
      </c>
      <c r="C3108" s="13" t="str">
        <f>TEXT(bbdd_Social_Media_Trends[[#This Row],[Post_Date]],"aaaa-mm")</f>
        <v>2023-11</v>
      </c>
      <c r="D3108" s="1" t="s">
        <v>18</v>
      </c>
      <c r="E3108" s="1" t="s">
        <v>52</v>
      </c>
      <c r="F3108" s="1" t="s">
        <v>36</v>
      </c>
      <c r="G3108" s="1" t="s">
        <v>60</v>
      </c>
      <c r="H3108">
        <v>1659996</v>
      </c>
      <c r="I3108">
        <v>78744</v>
      </c>
      <c r="J3108">
        <v>84042</v>
      </c>
      <c r="K3108">
        <v>26271</v>
      </c>
      <c r="L3108">
        <f>bbdd_Social_Media_Trends[[#This Row],[Likes]]+bbdd_Social_Media_Trends[[#This Row],[Shares]]+bbdd_Social_Media_Trends[[#This Row],[Comments]]</f>
        <v>189057</v>
      </c>
      <c r="M3108">
        <f>bbdd_Social_Media_Trends[[#This Row],[Interactions]]/bbdd_Social_Media_Trends[[#This Row],[Views]]</f>
        <v>0.11389003346996017</v>
      </c>
      <c r="N3108" s="1" t="s">
        <v>22</v>
      </c>
      <c r="O3108" s="4">
        <f t="shared" si="48"/>
        <v>0</v>
      </c>
    </row>
    <row r="3109" spans="1:15">
      <c r="A3109" s="1" t="s">
        <v>3149</v>
      </c>
      <c r="B3109" s="2">
        <v>45135</v>
      </c>
      <c r="C3109" s="13" t="str">
        <f>TEXT(bbdd_Social_Media_Trends[[#This Row],[Post_Date]],"aaaa-mm")</f>
        <v>2023-07</v>
      </c>
      <c r="D3109" s="1" t="s">
        <v>12</v>
      </c>
      <c r="E3109" s="1" t="s">
        <v>46</v>
      </c>
      <c r="F3109" s="1" t="s">
        <v>14</v>
      </c>
      <c r="G3109" s="1" t="s">
        <v>21</v>
      </c>
      <c r="H3109">
        <v>244108</v>
      </c>
      <c r="I3109">
        <v>178981</v>
      </c>
      <c r="J3109">
        <v>59828</v>
      </c>
      <c r="K3109">
        <v>38033</v>
      </c>
      <c r="L3109">
        <f>bbdd_Social_Media_Trends[[#This Row],[Likes]]+bbdd_Social_Media_Trends[[#This Row],[Shares]]+bbdd_Social_Media_Trends[[#This Row],[Comments]]</f>
        <v>276842</v>
      </c>
      <c r="M3109">
        <f>bbdd_Social_Media_Trends[[#This Row],[Interactions]]/bbdd_Social_Media_Trends[[#This Row],[Views]]</f>
        <v>1.134096383567929</v>
      </c>
      <c r="N3109" s="1" t="s">
        <v>16</v>
      </c>
      <c r="O3109" s="4">
        <f t="shared" si="48"/>
        <v>0</v>
      </c>
    </row>
    <row r="3110" spans="1:15">
      <c r="A3110" s="1" t="s">
        <v>3150</v>
      </c>
      <c r="B3110" s="2">
        <v>44567</v>
      </c>
      <c r="C3110" s="13" t="str">
        <f>TEXT(bbdd_Social_Media_Trends[[#This Row],[Post_Date]],"aaaa-mm")</f>
        <v>2022-01</v>
      </c>
      <c r="D3110" s="1" t="s">
        <v>24</v>
      </c>
      <c r="E3110" s="1" t="s">
        <v>13</v>
      </c>
      <c r="F3110" s="1" t="s">
        <v>41</v>
      </c>
      <c r="G3110" s="1" t="s">
        <v>25</v>
      </c>
      <c r="H3110">
        <v>2883752</v>
      </c>
      <c r="I3110">
        <v>89502</v>
      </c>
      <c r="J3110">
        <v>34959</v>
      </c>
      <c r="K3110">
        <v>36742</v>
      </c>
      <c r="L3110">
        <f>bbdd_Social_Media_Trends[[#This Row],[Likes]]+bbdd_Social_Media_Trends[[#This Row],[Shares]]+bbdd_Social_Media_Trends[[#This Row],[Comments]]</f>
        <v>161203</v>
      </c>
      <c r="M3110">
        <f>bbdd_Social_Media_Trends[[#This Row],[Interactions]]/bbdd_Social_Media_Trends[[#This Row],[Views]]</f>
        <v>5.5900438040441758E-2</v>
      </c>
      <c r="N3110" s="1" t="s">
        <v>22</v>
      </c>
      <c r="O3110" s="4">
        <f t="shared" si="48"/>
        <v>0</v>
      </c>
    </row>
    <row r="3111" spans="1:15">
      <c r="A3111" s="1" t="s">
        <v>3151</v>
      </c>
      <c r="B3111" s="2">
        <v>45079</v>
      </c>
      <c r="C3111" s="13" t="str">
        <f>TEXT(bbdd_Social_Media_Trends[[#This Row],[Post_Date]],"aaaa-mm")</f>
        <v>2023-06</v>
      </c>
      <c r="D3111" s="1" t="s">
        <v>24</v>
      </c>
      <c r="E3111" s="1" t="s">
        <v>39</v>
      </c>
      <c r="F3111" s="1" t="s">
        <v>20</v>
      </c>
      <c r="G3111" s="1" t="s">
        <v>44</v>
      </c>
      <c r="H3111">
        <v>4881343</v>
      </c>
      <c r="I3111">
        <v>357046</v>
      </c>
      <c r="J3111">
        <v>19469</v>
      </c>
      <c r="K3111">
        <v>1895</v>
      </c>
      <c r="L3111">
        <f>bbdd_Social_Media_Trends[[#This Row],[Likes]]+bbdd_Social_Media_Trends[[#This Row],[Shares]]+bbdd_Social_Media_Trends[[#This Row],[Comments]]</f>
        <v>378410</v>
      </c>
      <c r="M3111">
        <f>bbdd_Social_Media_Trends[[#This Row],[Interactions]]/bbdd_Social_Media_Trends[[#This Row],[Views]]</f>
        <v>7.7521698434221895E-2</v>
      </c>
      <c r="N3111" s="1" t="s">
        <v>29</v>
      </c>
      <c r="O3111" s="4">
        <f t="shared" si="48"/>
        <v>0</v>
      </c>
    </row>
    <row r="3112" spans="1:15">
      <c r="A3112" s="1" t="s">
        <v>3152</v>
      </c>
      <c r="B3112" s="2">
        <v>44830</v>
      </c>
      <c r="C3112" s="13" t="str">
        <f>TEXT(bbdd_Social_Media_Trends[[#This Row],[Post_Date]],"aaaa-mm")</f>
        <v>2022-09</v>
      </c>
      <c r="D3112" s="1" t="s">
        <v>18</v>
      </c>
      <c r="E3112" s="1" t="s">
        <v>46</v>
      </c>
      <c r="F3112" s="1" t="s">
        <v>47</v>
      </c>
      <c r="G3112" s="1" t="s">
        <v>28</v>
      </c>
      <c r="H3112">
        <v>3133920</v>
      </c>
      <c r="I3112">
        <v>214076</v>
      </c>
      <c r="J3112">
        <v>33445</v>
      </c>
      <c r="K3112">
        <v>23364</v>
      </c>
      <c r="L3112">
        <f>bbdd_Social_Media_Trends[[#This Row],[Likes]]+bbdd_Social_Media_Trends[[#This Row],[Shares]]+bbdd_Social_Media_Trends[[#This Row],[Comments]]</f>
        <v>270885</v>
      </c>
      <c r="M3112">
        <f>bbdd_Social_Media_Trends[[#This Row],[Interactions]]/bbdd_Social_Media_Trends[[#This Row],[Views]]</f>
        <v>8.6436475723694284E-2</v>
      </c>
      <c r="N3112" s="1" t="s">
        <v>16</v>
      </c>
      <c r="O3112" s="4">
        <f t="shared" si="48"/>
        <v>0</v>
      </c>
    </row>
    <row r="3113" spans="1:15">
      <c r="A3113" s="1" t="s">
        <v>3153</v>
      </c>
      <c r="B3113" s="2">
        <v>44945</v>
      </c>
      <c r="C3113" s="13" t="str">
        <f>TEXT(bbdd_Social_Media_Trends[[#This Row],[Post_Date]],"aaaa-mm")</f>
        <v>2023-01</v>
      </c>
      <c r="D3113" s="1" t="s">
        <v>27</v>
      </c>
      <c r="E3113" s="1" t="s">
        <v>39</v>
      </c>
      <c r="F3113" s="1" t="s">
        <v>36</v>
      </c>
      <c r="G3113" s="1" t="s">
        <v>25</v>
      </c>
      <c r="H3113">
        <v>120859</v>
      </c>
      <c r="I3113">
        <v>67805</v>
      </c>
      <c r="J3113">
        <v>15753</v>
      </c>
      <c r="K3113">
        <v>43999</v>
      </c>
      <c r="L3113">
        <f>bbdd_Social_Media_Trends[[#This Row],[Likes]]+bbdd_Social_Media_Trends[[#This Row],[Shares]]+bbdd_Social_Media_Trends[[#This Row],[Comments]]</f>
        <v>127557</v>
      </c>
      <c r="M3113">
        <f>bbdd_Social_Media_Trends[[#This Row],[Interactions]]/bbdd_Social_Media_Trends[[#This Row],[Views]]</f>
        <v>1.0554199521756757</v>
      </c>
      <c r="N3113" s="1" t="s">
        <v>16</v>
      </c>
      <c r="O3113" s="4">
        <f t="shared" si="48"/>
        <v>0</v>
      </c>
    </row>
    <row r="3114" spans="1:15">
      <c r="A3114" s="1" t="s">
        <v>3154</v>
      </c>
      <c r="B3114" s="2">
        <v>44869</v>
      </c>
      <c r="C3114" s="13" t="str">
        <f>TEXT(bbdd_Social_Media_Trends[[#This Row],[Post_Date]],"aaaa-mm")</f>
        <v>2022-11</v>
      </c>
      <c r="D3114" s="1" t="s">
        <v>18</v>
      </c>
      <c r="E3114" s="1" t="s">
        <v>19</v>
      </c>
      <c r="F3114" s="1" t="s">
        <v>36</v>
      </c>
      <c r="G3114" s="1" t="s">
        <v>25</v>
      </c>
      <c r="H3114">
        <v>4099154</v>
      </c>
      <c r="I3114">
        <v>220498</v>
      </c>
      <c r="J3114">
        <v>25835</v>
      </c>
      <c r="K3114">
        <v>8876</v>
      </c>
      <c r="L3114">
        <f>bbdd_Social_Media_Trends[[#This Row],[Likes]]+bbdd_Social_Media_Trends[[#This Row],[Shares]]+bbdd_Social_Media_Trends[[#This Row],[Comments]]</f>
        <v>255209</v>
      </c>
      <c r="M3114">
        <f>bbdd_Social_Media_Trends[[#This Row],[Interactions]]/bbdd_Social_Media_Trends[[#This Row],[Views]]</f>
        <v>6.2258944162624778E-2</v>
      </c>
      <c r="N3114" s="1" t="s">
        <v>16</v>
      </c>
      <c r="O3114" s="4">
        <f t="shared" si="48"/>
        <v>0</v>
      </c>
    </row>
    <row r="3115" spans="1:15">
      <c r="A3115" s="1" t="s">
        <v>3155</v>
      </c>
      <c r="B3115" s="2">
        <v>44879</v>
      </c>
      <c r="C3115" s="13" t="str">
        <f>TEXT(bbdd_Social_Media_Trends[[#This Row],[Post_Date]],"aaaa-mm")</f>
        <v>2022-11</v>
      </c>
      <c r="D3115" s="1" t="s">
        <v>12</v>
      </c>
      <c r="E3115" s="1" t="s">
        <v>46</v>
      </c>
      <c r="F3115" s="1" t="s">
        <v>47</v>
      </c>
      <c r="G3115" s="1" t="s">
        <v>60</v>
      </c>
      <c r="H3115">
        <v>204127</v>
      </c>
      <c r="I3115">
        <v>148559</v>
      </c>
      <c r="J3115">
        <v>99873</v>
      </c>
      <c r="K3115">
        <v>30671</v>
      </c>
      <c r="L3115">
        <f>bbdd_Social_Media_Trends[[#This Row],[Likes]]+bbdd_Social_Media_Trends[[#This Row],[Shares]]+bbdd_Social_Media_Trends[[#This Row],[Comments]]</f>
        <v>279103</v>
      </c>
      <c r="M3115">
        <f>bbdd_Social_Media_Trends[[#This Row],[Interactions]]/bbdd_Social_Media_Trends[[#This Row],[Views]]</f>
        <v>1.3673007490434876</v>
      </c>
      <c r="N3115" s="1" t="s">
        <v>22</v>
      </c>
      <c r="O3115" s="4">
        <f t="shared" si="48"/>
        <v>0</v>
      </c>
    </row>
    <row r="3116" spans="1:15">
      <c r="A3116" s="1" t="s">
        <v>3156</v>
      </c>
      <c r="B3116" s="2">
        <v>45168</v>
      </c>
      <c r="C3116" s="13" t="str">
        <f>TEXT(bbdd_Social_Media_Trends[[#This Row],[Post_Date]],"aaaa-mm")</f>
        <v>2023-08</v>
      </c>
      <c r="D3116" s="1" t="s">
        <v>12</v>
      </c>
      <c r="E3116" s="1" t="s">
        <v>39</v>
      </c>
      <c r="F3116" s="1" t="s">
        <v>20</v>
      </c>
      <c r="G3116" s="1" t="s">
        <v>37</v>
      </c>
      <c r="H3116">
        <v>145648</v>
      </c>
      <c r="I3116">
        <v>281353</v>
      </c>
      <c r="J3116">
        <v>78187</v>
      </c>
      <c r="K3116">
        <v>26268</v>
      </c>
      <c r="L3116">
        <f>bbdd_Social_Media_Trends[[#This Row],[Likes]]+bbdd_Social_Media_Trends[[#This Row],[Shares]]+bbdd_Social_Media_Trends[[#This Row],[Comments]]</f>
        <v>385808</v>
      </c>
      <c r="M3116">
        <f>bbdd_Social_Media_Trends[[#This Row],[Interactions]]/bbdd_Social_Media_Trends[[#This Row],[Views]]</f>
        <v>2.6489069537515104</v>
      </c>
      <c r="N3116" s="1" t="s">
        <v>29</v>
      </c>
      <c r="O3116" s="4">
        <f t="shared" si="48"/>
        <v>0</v>
      </c>
    </row>
    <row r="3117" spans="1:15">
      <c r="A3117" s="1" t="s">
        <v>3157</v>
      </c>
      <c r="B3117" s="2">
        <v>44655</v>
      </c>
      <c r="C3117" s="13" t="str">
        <f>TEXT(bbdd_Social_Media_Trends[[#This Row],[Post_Date]],"aaaa-mm")</f>
        <v>2022-04</v>
      </c>
      <c r="D3117" s="1" t="s">
        <v>12</v>
      </c>
      <c r="E3117" s="1" t="s">
        <v>31</v>
      </c>
      <c r="F3117" s="1" t="s">
        <v>32</v>
      </c>
      <c r="G3117" s="1" t="s">
        <v>60</v>
      </c>
      <c r="H3117">
        <v>2595241</v>
      </c>
      <c r="I3117">
        <v>216875</v>
      </c>
      <c r="J3117">
        <v>43249</v>
      </c>
      <c r="K3117">
        <v>18265</v>
      </c>
      <c r="L3117">
        <f>bbdd_Social_Media_Trends[[#This Row],[Likes]]+bbdd_Social_Media_Trends[[#This Row],[Shares]]+bbdd_Social_Media_Trends[[#This Row],[Comments]]</f>
        <v>278389</v>
      </c>
      <c r="M3117">
        <f>bbdd_Social_Media_Trends[[#This Row],[Interactions]]/bbdd_Social_Media_Trends[[#This Row],[Views]]</f>
        <v>0.10726903590071211</v>
      </c>
      <c r="N3117" s="1" t="s">
        <v>16</v>
      </c>
      <c r="O3117" s="4">
        <f t="shared" si="48"/>
        <v>0</v>
      </c>
    </row>
    <row r="3118" spans="1:15">
      <c r="A3118" s="1" t="s">
        <v>3158</v>
      </c>
      <c r="B3118" s="2">
        <v>45049</v>
      </c>
      <c r="C3118" s="13" t="str">
        <f>TEXT(bbdd_Social_Media_Trends[[#This Row],[Post_Date]],"aaaa-mm")</f>
        <v>2023-05</v>
      </c>
      <c r="D3118" s="1" t="s">
        <v>12</v>
      </c>
      <c r="E3118" s="1" t="s">
        <v>19</v>
      </c>
      <c r="F3118" s="1" t="s">
        <v>20</v>
      </c>
      <c r="G3118" s="1" t="s">
        <v>28</v>
      </c>
      <c r="H3118">
        <v>2285478</v>
      </c>
      <c r="I3118">
        <v>448515</v>
      </c>
      <c r="J3118">
        <v>41351</v>
      </c>
      <c r="K3118">
        <v>13176</v>
      </c>
      <c r="L3118">
        <f>bbdd_Social_Media_Trends[[#This Row],[Likes]]+bbdd_Social_Media_Trends[[#This Row],[Shares]]+bbdd_Social_Media_Trends[[#This Row],[Comments]]</f>
        <v>503042</v>
      </c>
      <c r="M3118">
        <f>bbdd_Social_Media_Trends[[#This Row],[Interactions]]/bbdd_Social_Media_Trends[[#This Row],[Views]]</f>
        <v>0.22010362821256649</v>
      </c>
      <c r="N3118" s="1" t="s">
        <v>22</v>
      </c>
      <c r="O3118" s="4">
        <f t="shared" si="48"/>
        <v>0</v>
      </c>
    </row>
    <row r="3119" spans="1:15">
      <c r="A3119" s="1" t="s">
        <v>3159</v>
      </c>
      <c r="B3119" s="2">
        <v>45211</v>
      </c>
      <c r="C3119" s="13" t="str">
        <f>TEXT(bbdd_Social_Media_Trends[[#This Row],[Post_Date]],"aaaa-mm")</f>
        <v>2023-10</v>
      </c>
      <c r="D3119" s="1" t="s">
        <v>27</v>
      </c>
      <c r="E3119" s="1" t="s">
        <v>19</v>
      </c>
      <c r="F3119" s="1" t="s">
        <v>36</v>
      </c>
      <c r="G3119" s="1" t="s">
        <v>50</v>
      </c>
      <c r="H3119">
        <v>4948346</v>
      </c>
      <c r="I3119">
        <v>102881</v>
      </c>
      <c r="J3119">
        <v>79443</v>
      </c>
      <c r="K3119">
        <v>33466</v>
      </c>
      <c r="L3119">
        <f>bbdd_Social_Media_Trends[[#This Row],[Likes]]+bbdd_Social_Media_Trends[[#This Row],[Shares]]+bbdd_Social_Media_Trends[[#This Row],[Comments]]</f>
        <v>215790</v>
      </c>
      <c r="M3119">
        <f>bbdd_Social_Media_Trends[[#This Row],[Interactions]]/bbdd_Social_Media_Trends[[#This Row],[Views]]</f>
        <v>4.3608510803407843E-2</v>
      </c>
      <c r="N3119" s="1" t="s">
        <v>22</v>
      </c>
      <c r="O3119" s="4">
        <f t="shared" si="48"/>
        <v>0</v>
      </c>
    </row>
    <row r="3120" spans="1:15">
      <c r="A3120" s="1" t="s">
        <v>3160</v>
      </c>
      <c r="B3120" s="2">
        <v>45219</v>
      </c>
      <c r="C3120" s="13" t="str">
        <f>TEXT(bbdd_Social_Media_Trends[[#This Row],[Post_Date]],"aaaa-mm")</f>
        <v>2023-10</v>
      </c>
      <c r="D3120" s="1" t="s">
        <v>18</v>
      </c>
      <c r="E3120" s="1" t="s">
        <v>59</v>
      </c>
      <c r="F3120" s="1" t="s">
        <v>41</v>
      </c>
      <c r="G3120" s="1" t="s">
        <v>28</v>
      </c>
      <c r="H3120">
        <v>4588344</v>
      </c>
      <c r="I3120">
        <v>458754</v>
      </c>
      <c r="J3120">
        <v>69225</v>
      </c>
      <c r="K3120">
        <v>2083</v>
      </c>
      <c r="L3120">
        <f>bbdd_Social_Media_Trends[[#This Row],[Likes]]+bbdd_Social_Media_Trends[[#This Row],[Shares]]+bbdd_Social_Media_Trends[[#This Row],[Comments]]</f>
        <v>530062</v>
      </c>
      <c r="M3120">
        <f>bbdd_Social_Media_Trends[[#This Row],[Interactions]]/bbdd_Social_Media_Trends[[#This Row],[Views]]</f>
        <v>0.11552359631274377</v>
      </c>
      <c r="N3120" s="1" t="s">
        <v>22</v>
      </c>
      <c r="O3120" s="4">
        <f t="shared" si="48"/>
        <v>0</v>
      </c>
    </row>
    <row r="3121" spans="1:15">
      <c r="A3121" s="1" t="s">
        <v>3161</v>
      </c>
      <c r="B3121" s="2">
        <v>45147</v>
      </c>
      <c r="C3121" s="13" t="str">
        <f>TEXT(bbdd_Social_Media_Trends[[#This Row],[Post_Date]],"aaaa-mm")</f>
        <v>2023-08</v>
      </c>
      <c r="D3121" s="1" t="s">
        <v>12</v>
      </c>
      <c r="E3121" s="1" t="s">
        <v>19</v>
      </c>
      <c r="F3121" s="1" t="s">
        <v>41</v>
      </c>
      <c r="G3121" s="1" t="s">
        <v>25</v>
      </c>
      <c r="H3121">
        <v>3053446</v>
      </c>
      <c r="I3121">
        <v>220668</v>
      </c>
      <c r="J3121">
        <v>9671</v>
      </c>
      <c r="K3121">
        <v>40811</v>
      </c>
      <c r="L3121">
        <f>bbdd_Social_Media_Trends[[#This Row],[Likes]]+bbdd_Social_Media_Trends[[#This Row],[Shares]]+bbdd_Social_Media_Trends[[#This Row],[Comments]]</f>
        <v>271150</v>
      </c>
      <c r="M3121">
        <f>bbdd_Social_Media_Trends[[#This Row],[Interactions]]/bbdd_Social_Media_Trends[[#This Row],[Views]]</f>
        <v>8.8801308423335473E-2</v>
      </c>
      <c r="N3121" s="1" t="s">
        <v>22</v>
      </c>
      <c r="O3121" s="4">
        <f t="shared" si="48"/>
        <v>0</v>
      </c>
    </row>
    <row r="3122" spans="1:15">
      <c r="A3122" s="1" t="s">
        <v>3162</v>
      </c>
      <c r="B3122" s="2">
        <v>45101</v>
      </c>
      <c r="C3122" s="13" t="str">
        <f>TEXT(bbdd_Social_Media_Trends[[#This Row],[Post_Date]],"aaaa-mm")</f>
        <v>2023-06</v>
      </c>
      <c r="D3122" s="1" t="s">
        <v>12</v>
      </c>
      <c r="E3122" s="1" t="s">
        <v>59</v>
      </c>
      <c r="F3122" s="1" t="s">
        <v>41</v>
      </c>
      <c r="G3122" s="1" t="s">
        <v>44</v>
      </c>
      <c r="H3122">
        <v>1730197</v>
      </c>
      <c r="I3122">
        <v>376526</v>
      </c>
      <c r="J3122">
        <v>25378</v>
      </c>
      <c r="K3122">
        <v>36469</v>
      </c>
      <c r="L3122">
        <f>bbdd_Social_Media_Trends[[#This Row],[Likes]]+bbdd_Social_Media_Trends[[#This Row],[Shares]]+bbdd_Social_Media_Trends[[#This Row],[Comments]]</f>
        <v>438373</v>
      </c>
      <c r="M3122">
        <f>bbdd_Social_Media_Trends[[#This Row],[Interactions]]/bbdd_Social_Media_Trends[[#This Row],[Views]]</f>
        <v>0.25336594618994251</v>
      </c>
      <c r="N3122" s="1" t="s">
        <v>22</v>
      </c>
      <c r="O3122" s="4">
        <f t="shared" si="48"/>
        <v>0</v>
      </c>
    </row>
    <row r="3123" spans="1:15">
      <c r="A3123" s="1" t="s">
        <v>3163</v>
      </c>
      <c r="B3123" s="2">
        <v>44724</v>
      </c>
      <c r="C3123" s="13" t="str">
        <f>TEXT(bbdd_Social_Media_Trends[[#This Row],[Post_Date]],"aaaa-mm")</f>
        <v>2022-06</v>
      </c>
      <c r="D3123" s="1" t="s">
        <v>27</v>
      </c>
      <c r="E3123" s="1" t="s">
        <v>49</v>
      </c>
      <c r="F3123" s="1" t="s">
        <v>32</v>
      </c>
      <c r="G3123" s="1" t="s">
        <v>60</v>
      </c>
      <c r="H3123">
        <v>4221571</v>
      </c>
      <c r="I3123">
        <v>230408</v>
      </c>
      <c r="J3123">
        <v>7039</v>
      </c>
      <c r="K3123">
        <v>37994</v>
      </c>
      <c r="L3123">
        <f>bbdd_Social_Media_Trends[[#This Row],[Likes]]+bbdd_Social_Media_Trends[[#This Row],[Shares]]+bbdd_Social_Media_Trends[[#This Row],[Comments]]</f>
        <v>275441</v>
      </c>
      <c r="M3123">
        <f>bbdd_Social_Media_Trends[[#This Row],[Interactions]]/bbdd_Social_Media_Trends[[#This Row],[Views]]</f>
        <v>6.5246089666619364E-2</v>
      </c>
      <c r="N3123" s="1" t="s">
        <v>22</v>
      </c>
      <c r="O3123" s="4">
        <f t="shared" si="48"/>
        <v>0</v>
      </c>
    </row>
    <row r="3124" spans="1:15">
      <c r="A3124" s="1" t="s">
        <v>3164</v>
      </c>
      <c r="B3124" s="2">
        <v>44645</v>
      </c>
      <c r="C3124" s="13" t="str">
        <f>TEXT(bbdd_Social_Media_Trends[[#This Row],[Post_Date]],"aaaa-mm")</f>
        <v>2022-03</v>
      </c>
      <c r="D3124" s="1" t="s">
        <v>27</v>
      </c>
      <c r="E3124" s="1" t="s">
        <v>46</v>
      </c>
      <c r="F3124" s="1" t="s">
        <v>36</v>
      </c>
      <c r="G3124" s="1" t="s">
        <v>15</v>
      </c>
      <c r="H3124">
        <v>3762415</v>
      </c>
      <c r="I3124">
        <v>245867</v>
      </c>
      <c r="J3124">
        <v>62399</v>
      </c>
      <c r="K3124">
        <v>19589</v>
      </c>
      <c r="L3124">
        <f>bbdd_Social_Media_Trends[[#This Row],[Likes]]+bbdd_Social_Media_Trends[[#This Row],[Shares]]+bbdd_Social_Media_Trends[[#This Row],[Comments]]</f>
        <v>327855</v>
      </c>
      <c r="M3124">
        <f>bbdd_Social_Media_Trends[[#This Row],[Interactions]]/bbdd_Social_Media_Trends[[#This Row],[Views]]</f>
        <v>8.7139510128468017E-2</v>
      </c>
      <c r="N3124" s="1" t="s">
        <v>29</v>
      </c>
      <c r="O3124" s="4">
        <f t="shared" si="48"/>
        <v>0</v>
      </c>
    </row>
    <row r="3125" spans="1:15">
      <c r="A3125" s="1" t="s">
        <v>3165</v>
      </c>
      <c r="B3125" s="2">
        <v>45050</v>
      </c>
      <c r="C3125" s="13" t="str">
        <f>TEXT(bbdd_Social_Media_Trends[[#This Row],[Post_Date]],"aaaa-mm")</f>
        <v>2023-05</v>
      </c>
      <c r="D3125" s="1" t="s">
        <v>12</v>
      </c>
      <c r="E3125" s="1" t="s">
        <v>19</v>
      </c>
      <c r="F3125" s="1" t="s">
        <v>32</v>
      </c>
      <c r="G3125" s="1" t="s">
        <v>15</v>
      </c>
      <c r="H3125">
        <v>4646868</v>
      </c>
      <c r="I3125">
        <v>359508</v>
      </c>
      <c r="J3125">
        <v>120</v>
      </c>
      <c r="K3125">
        <v>34944</v>
      </c>
      <c r="L3125">
        <f>bbdd_Social_Media_Trends[[#This Row],[Likes]]+bbdd_Social_Media_Trends[[#This Row],[Shares]]+bbdd_Social_Media_Trends[[#This Row],[Comments]]</f>
        <v>394572</v>
      </c>
      <c r="M3125">
        <f>bbdd_Social_Media_Trends[[#This Row],[Interactions]]/bbdd_Social_Media_Trends[[#This Row],[Views]]</f>
        <v>8.4911385475120019E-2</v>
      </c>
      <c r="N3125" s="1" t="s">
        <v>22</v>
      </c>
      <c r="O3125" s="4">
        <f t="shared" si="48"/>
        <v>0</v>
      </c>
    </row>
    <row r="3126" spans="1:15">
      <c r="A3126" s="1" t="s">
        <v>3166</v>
      </c>
      <c r="B3126" s="2">
        <v>45091</v>
      </c>
      <c r="C3126" s="13" t="str">
        <f>TEXT(bbdd_Social_Media_Trends[[#This Row],[Post_Date]],"aaaa-mm")</f>
        <v>2023-06</v>
      </c>
      <c r="D3126" s="1" t="s">
        <v>18</v>
      </c>
      <c r="E3126" s="1" t="s">
        <v>59</v>
      </c>
      <c r="F3126" s="1" t="s">
        <v>47</v>
      </c>
      <c r="G3126" s="1" t="s">
        <v>37</v>
      </c>
      <c r="H3126">
        <v>2202961</v>
      </c>
      <c r="I3126">
        <v>39829</v>
      </c>
      <c r="J3126">
        <v>39612</v>
      </c>
      <c r="K3126">
        <v>33557</v>
      </c>
      <c r="L3126">
        <f>bbdd_Social_Media_Trends[[#This Row],[Likes]]+bbdd_Social_Media_Trends[[#This Row],[Shares]]+bbdd_Social_Media_Trends[[#This Row],[Comments]]</f>
        <v>112998</v>
      </c>
      <c r="M3126">
        <f>bbdd_Social_Media_Trends[[#This Row],[Interactions]]/bbdd_Social_Media_Trends[[#This Row],[Views]]</f>
        <v>5.1293690628204491E-2</v>
      </c>
      <c r="N3126" s="1" t="s">
        <v>29</v>
      </c>
      <c r="O3126" s="4">
        <f t="shared" si="48"/>
        <v>0</v>
      </c>
    </row>
    <row r="3127" spans="1:15">
      <c r="A3127" s="1" t="s">
        <v>3167</v>
      </c>
      <c r="B3127" s="2">
        <v>45215</v>
      </c>
      <c r="C3127" s="13" t="str">
        <f>TEXT(bbdd_Social_Media_Trends[[#This Row],[Post_Date]],"aaaa-mm")</f>
        <v>2023-10</v>
      </c>
      <c r="D3127" s="1" t="s">
        <v>12</v>
      </c>
      <c r="E3127" s="1" t="s">
        <v>49</v>
      </c>
      <c r="F3127" s="1" t="s">
        <v>14</v>
      </c>
      <c r="G3127" s="1" t="s">
        <v>50</v>
      </c>
      <c r="H3127">
        <v>1877441</v>
      </c>
      <c r="I3127">
        <v>110030</v>
      </c>
      <c r="J3127">
        <v>2062</v>
      </c>
      <c r="K3127">
        <v>22105</v>
      </c>
      <c r="L3127">
        <f>bbdd_Social_Media_Trends[[#This Row],[Likes]]+bbdd_Social_Media_Trends[[#This Row],[Shares]]+bbdd_Social_Media_Trends[[#This Row],[Comments]]</f>
        <v>134197</v>
      </c>
      <c r="M3127">
        <f>bbdd_Social_Media_Trends[[#This Row],[Interactions]]/bbdd_Social_Media_Trends[[#This Row],[Views]]</f>
        <v>7.1478677625555209E-2</v>
      </c>
      <c r="N3127" s="1" t="s">
        <v>16</v>
      </c>
      <c r="O3127" s="4">
        <f t="shared" si="48"/>
        <v>0</v>
      </c>
    </row>
    <row r="3128" spans="1:15">
      <c r="A3128" s="1" t="s">
        <v>3168</v>
      </c>
      <c r="B3128" s="2">
        <v>45224</v>
      </c>
      <c r="C3128" s="13" t="str">
        <f>TEXT(bbdd_Social_Media_Trends[[#This Row],[Post_Date]],"aaaa-mm")</f>
        <v>2023-10</v>
      </c>
      <c r="D3128" s="1" t="s">
        <v>18</v>
      </c>
      <c r="E3128" s="1" t="s">
        <v>57</v>
      </c>
      <c r="F3128" s="1" t="s">
        <v>41</v>
      </c>
      <c r="G3128" s="1" t="s">
        <v>15</v>
      </c>
      <c r="H3128">
        <v>2316030</v>
      </c>
      <c r="I3128">
        <v>473612</v>
      </c>
      <c r="J3128">
        <v>67470</v>
      </c>
      <c r="K3128">
        <v>39461</v>
      </c>
      <c r="L3128">
        <f>bbdd_Social_Media_Trends[[#This Row],[Likes]]+bbdd_Social_Media_Trends[[#This Row],[Shares]]+bbdd_Social_Media_Trends[[#This Row],[Comments]]</f>
        <v>580543</v>
      </c>
      <c r="M3128">
        <f>bbdd_Social_Media_Trends[[#This Row],[Interactions]]/bbdd_Social_Media_Trends[[#This Row],[Views]]</f>
        <v>0.25066298795784164</v>
      </c>
      <c r="N3128" s="1" t="s">
        <v>29</v>
      </c>
      <c r="O3128" s="4">
        <f t="shared" si="48"/>
        <v>0</v>
      </c>
    </row>
    <row r="3129" spans="1:15">
      <c r="A3129" s="1" t="s">
        <v>3169</v>
      </c>
      <c r="B3129" s="2">
        <v>44686</v>
      </c>
      <c r="C3129" s="13" t="str">
        <f>TEXT(bbdd_Social_Media_Trends[[#This Row],[Post_Date]],"aaaa-mm")</f>
        <v>2022-05</v>
      </c>
      <c r="D3129" s="1" t="s">
        <v>12</v>
      </c>
      <c r="E3129" s="1" t="s">
        <v>49</v>
      </c>
      <c r="F3129" s="1" t="s">
        <v>47</v>
      </c>
      <c r="G3129" s="1" t="s">
        <v>44</v>
      </c>
      <c r="H3129">
        <v>994627</v>
      </c>
      <c r="I3129">
        <v>274119</v>
      </c>
      <c r="J3129">
        <v>14486</v>
      </c>
      <c r="K3129">
        <v>14662</v>
      </c>
      <c r="L3129">
        <f>bbdd_Social_Media_Trends[[#This Row],[Likes]]+bbdd_Social_Media_Trends[[#This Row],[Shares]]+bbdd_Social_Media_Trends[[#This Row],[Comments]]</f>
        <v>303267</v>
      </c>
      <c r="M3129">
        <f>bbdd_Social_Media_Trends[[#This Row],[Interactions]]/bbdd_Social_Media_Trends[[#This Row],[Views]]</f>
        <v>0.30490525594016654</v>
      </c>
      <c r="N3129" s="1" t="s">
        <v>22</v>
      </c>
      <c r="O3129" s="4">
        <f t="shared" si="48"/>
        <v>0</v>
      </c>
    </row>
    <row r="3130" spans="1:15">
      <c r="A3130" s="1" t="s">
        <v>3170</v>
      </c>
      <c r="B3130" s="2">
        <v>45031</v>
      </c>
      <c r="C3130" s="13" t="str">
        <f>TEXT(bbdd_Social_Media_Trends[[#This Row],[Post_Date]],"aaaa-mm")</f>
        <v>2023-04</v>
      </c>
      <c r="D3130" s="1" t="s">
        <v>12</v>
      </c>
      <c r="E3130" s="1" t="s">
        <v>46</v>
      </c>
      <c r="F3130" s="1" t="s">
        <v>14</v>
      </c>
      <c r="G3130" s="1" t="s">
        <v>37</v>
      </c>
      <c r="H3130">
        <v>4096259</v>
      </c>
      <c r="I3130">
        <v>355421</v>
      </c>
      <c r="J3130">
        <v>35317</v>
      </c>
      <c r="K3130">
        <v>8773</v>
      </c>
      <c r="L3130">
        <f>bbdd_Social_Media_Trends[[#This Row],[Likes]]+bbdd_Social_Media_Trends[[#This Row],[Shares]]+bbdd_Social_Media_Trends[[#This Row],[Comments]]</f>
        <v>399511</v>
      </c>
      <c r="M3130">
        <f>bbdd_Social_Media_Trends[[#This Row],[Interactions]]/bbdd_Social_Media_Trends[[#This Row],[Views]]</f>
        <v>9.7530698132124949E-2</v>
      </c>
      <c r="N3130" s="1" t="s">
        <v>22</v>
      </c>
      <c r="O3130" s="4">
        <f t="shared" si="48"/>
        <v>0</v>
      </c>
    </row>
    <row r="3131" spans="1:15">
      <c r="A3131" s="1" t="s">
        <v>3171</v>
      </c>
      <c r="B3131" s="2">
        <v>45145</v>
      </c>
      <c r="C3131" s="13" t="str">
        <f>TEXT(bbdd_Social_Media_Trends[[#This Row],[Post_Date]],"aaaa-mm")</f>
        <v>2023-08</v>
      </c>
      <c r="D3131" s="1" t="s">
        <v>27</v>
      </c>
      <c r="E3131" s="1" t="s">
        <v>59</v>
      </c>
      <c r="F3131" s="1" t="s">
        <v>41</v>
      </c>
      <c r="G3131" s="1" t="s">
        <v>50</v>
      </c>
      <c r="H3131">
        <v>4485690</v>
      </c>
      <c r="I3131">
        <v>428585</v>
      </c>
      <c r="J3131">
        <v>35124</v>
      </c>
      <c r="K3131">
        <v>26006</v>
      </c>
      <c r="L3131">
        <f>bbdd_Social_Media_Trends[[#This Row],[Likes]]+bbdd_Social_Media_Trends[[#This Row],[Shares]]+bbdd_Social_Media_Trends[[#This Row],[Comments]]</f>
        <v>489715</v>
      </c>
      <c r="M3131">
        <f>bbdd_Social_Media_Trends[[#This Row],[Interactions]]/bbdd_Social_Media_Trends[[#This Row],[Views]]</f>
        <v>0.10917272482048469</v>
      </c>
      <c r="N3131" s="1" t="s">
        <v>22</v>
      </c>
      <c r="O3131" s="4">
        <f t="shared" si="48"/>
        <v>0</v>
      </c>
    </row>
    <row r="3132" spans="1:15">
      <c r="A3132" s="1" t="s">
        <v>3172</v>
      </c>
      <c r="B3132" s="2">
        <v>45042</v>
      </c>
      <c r="C3132" s="13" t="str">
        <f>TEXT(bbdd_Social_Media_Trends[[#This Row],[Post_Date]],"aaaa-mm")</f>
        <v>2023-04</v>
      </c>
      <c r="D3132" s="1" t="s">
        <v>12</v>
      </c>
      <c r="E3132" s="1" t="s">
        <v>35</v>
      </c>
      <c r="F3132" s="1" t="s">
        <v>41</v>
      </c>
      <c r="G3132" s="1" t="s">
        <v>25</v>
      </c>
      <c r="H3132">
        <v>4129059</v>
      </c>
      <c r="I3132">
        <v>10779</v>
      </c>
      <c r="J3132">
        <v>49769</v>
      </c>
      <c r="K3132">
        <v>49608</v>
      </c>
      <c r="L3132">
        <f>bbdd_Social_Media_Trends[[#This Row],[Likes]]+bbdd_Social_Media_Trends[[#This Row],[Shares]]+bbdd_Social_Media_Trends[[#This Row],[Comments]]</f>
        <v>110156</v>
      </c>
      <c r="M3132">
        <f>bbdd_Social_Media_Trends[[#This Row],[Interactions]]/bbdd_Social_Media_Trends[[#This Row],[Views]]</f>
        <v>2.6678233466753562E-2</v>
      </c>
      <c r="N3132" s="1" t="s">
        <v>29</v>
      </c>
      <c r="O3132" s="4">
        <f t="shared" si="48"/>
        <v>0</v>
      </c>
    </row>
    <row r="3133" spans="1:15">
      <c r="A3133" s="1" t="s">
        <v>3173</v>
      </c>
      <c r="B3133" s="2">
        <v>45136</v>
      </c>
      <c r="C3133" s="13" t="str">
        <f>TEXT(bbdd_Social_Media_Trends[[#This Row],[Post_Date]],"aaaa-mm")</f>
        <v>2023-07</v>
      </c>
      <c r="D3133" s="1" t="s">
        <v>24</v>
      </c>
      <c r="E3133" s="1" t="s">
        <v>59</v>
      </c>
      <c r="F3133" s="1" t="s">
        <v>41</v>
      </c>
      <c r="G3133" s="1" t="s">
        <v>44</v>
      </c>
      <c r="H3133">
        <v>695143</v>
      </c>
      <c r="I3133">
        <v>445169</v>
      </c>
      <c r="J3133">
        <v>82700</v>
      </c>
      <c r="K3133">
        <v>22347</v>
      </c>
      <c r="L3133">
        <f>bbdd_Social_Media_Trends[[#This Row],[Likes]]+bbdd_Social_Media_Trends[[#This Row],[Shares]]+bbdd_Social_Media_Trends[[#This Row],[Comments]]</f>
        <v>550216</v>
      </c>
      <c r="M3133">
        <f>bbdd_Social_Media_Trends[[#This Row],[Interactions]]/bbdd_Social_Media_Trends[[#This Row],[Views]]</f>
        <v>0.79151483939275802</v>
      </c>
      <c r="N3133" s="1" t="s">
        <v>22</v>
      </c>
      <c r="O3133" s="4">
        <f t="shared" si="48"/>
        <v>0</v>
      </c>
    </row>
    <row r="3134" spans="1:15">
      <c r="A3134" s="1" t="s">
        <v>3174</v>
      </c>
      <c r="B3134" s="2">
        <v>44563</v>
      </c>
      <c r="C3134" s="13" t="str">
        <f>TEXT(bbdd_Social_Media_Trends[[#This Row],[Post_Date]],"aaaa-mm")</f>
        <v>2022-01</v>
      </c>
      <c r="D3134" s="1" t="s">
        <v>12</v>
      </c>
      <c r="E3134" s="1" t="s">
        <v>31</v>
      </c>
      <c r="F3134" s="1" t="s">
        <v>47</v>
      </c>
      <c r="G3134" s="1" t="s">
        <v>25</v>
      </c>
      <c r="H3134">
        <v>3830713</v>
      </c>
      <c r="I3134">
        <v>309847</v>
      </c>
      <c r="J3134">
        <v>47878</v>
      </c>
      <c r="K3134">
        <v>25793</v>
      </c>
      <c r="L3134">
        <f>bbdd_Social_Media_Trends[[#This Row],[Likes]]+bbdd_Social_Media_Trends[[#This Row],[Shares]]+bbdd_Social_Media_Trends[[#This Row],[Comments]]</f>
        <v>383518</v>
      </c>
      <c r="M3134">
        <f>bbdd_Social_Media_Trends[[#This Row],[Interactions]]/bbdd_Social_Media_Trends[[#This Row],[Views]]</f>
        <v>0.10011661014542202</v>
      </c>
      <c r="N3134" s="1" t="s">
        <v>16</v>
      </c>
      <c r="O3134" s="4">
        <f t="shared" si="48"/>
        <v>0</v>
      </c>
    </row>
    <row r="3135" spans="1:15">
      <c r="A3135" s="1" t="s">
        <v>3175</v>
      </c>
      <c r="B3135" s="2">
        <v>45144</v>
      </c>
      <c r="C3135" s="13" t="str">
        <f>TEXT(bbdd_Social_Media_Trends[[#This Row],[Post_Date]],"aaaa-mm")</f>
        <v>2023-08</v>
      </c>
      <c r="D3135" s="1" t="s">
        <v>12</v>
      </c>
      <c r="E3135" s="1" t="s">
        <v>52</v>
      </c>
      <c r="F3135" s="1" t="s">
        <v>20</v>
      </c>
      <c r="G3135" s="1" t="s">
        <v>44</v>
      </c>
      <c r="H3135">
        <v>2973845</v>
      </c>
      <c r="I3135">
        <v>499922</v>
      </c>
      <c r="J3135">
        <v>38576</v>
      </c>
      <c r="K3135">
        <v>19020</v>
      </c>
      <c r="L3135">
        <f>bbdd_Social_Media_Trends[[#This Row],[Likes]]+bbdd_Social_Media_Trends[[#This Row],[Shares]]+bbdd_Social_Media_Trends[[#This Row],[Comments]]</f>
        <v>557518</v>
      </c>
      <c r="M3135">
        <f>bbdd_Social_Media_Trends[[#This Row],[Interactions]]/bbdd_Social_Media_Trends[[#This Row],[Views]]</f>
        <v>0.18747379234627226</v>
      </c>
      <c r="N3135" s="1" t="s">
        <v>16</v>
      </c>
      <c r="O3135" s="4">
        <f t="shared" si="48"/>
        <v>0</v>
      </c>
    </row>
    <row r="3136" spans="1:15">
      <c r="A3136" s="1" t="s">
        <v>3176</v>
      </c>
      <c r="B3136" s="2">
        <v>44662</v>
      </c>
      <c r="C3136" s="13" t="str">
        <f>TEXT(bbdd_Social_Media_Trends[[#This Row],[Post_Date]],"aaaa-mm")</f>
        <v>2022-04</v>
      </c>
      <c r="D3136" s="1" t="s">
        <v>24</v>
      </c>
      <c r="E3136" s="1" t="s">
        <v>52</v>
      </c>
      <c r="F3136" s="1" t="s">
        <v>47</v>
      </c>
      <c r="G3136" s="1" t="s">
        <v>50</v>
      </c>
      <c r="H3136">
        <v>4718747</v>
      </c>
      <c r="I3136">
        <v>76519</v>
      </c>
      <c r="J3136">
        <v>2851</v>
      </c>
      <c r="K3136">
        <v>10195</v>
      </c>
      <c r="L3136">
        <f>bbdd_Social_Media_Trends[[#This Row],[Likes]]+bbdd_Social_Media_Trends[[#This Row],[Shares]]+bbdd_Social_Media_Trends[[#This Row],[Comments]]</f>
        <v>89565</v>
      </c>
      <c r="M3136">
        <f>bbdd_Social_Media_Trends[[#This Row],[Interactions]]/bbdd_Social_Media_Trends[[#This Row],[Views]]</f>
        <v>1.8980674318839302E-2</v>
      </c>
      <c r="N3136" s="1" t="s">
        <v>16</v>
      </c>
      <c r="O3136" s="4">
        <f t="shared" si="48"/>
        <v>0</v>
      </c>
    </row>
    <row r="3137" spans="1:15">
      <c r="A3137" s="1" t="s">
        <v>3177</v>
      </c>
      <c r="B3137" s="2">
        <v>45070</v>
      </c>
      <c r="C3137" s="13" t="str">
        <f>TEXT(bbdd_Social_Media_Trends[[#This Row],[Post_Date]],"aaaa-mm")</f>
        <v>2023-05</v>
      </c>
      <c r="D3137" s="1" t="s">
        <v>12</v>
      </c>
      <c r="E3137" s="1" t="s">
        <v>13</v>
      </c>
      <c r="F3137" s="1" t="s">
        <v>41</v>
      </c>
      <c r="G3137" s="1" t="s">
        <v>28</v>
      </c>
      <c r="H3137">
        <v>1108583</v>
      </c>
      <c r="I3137">
        <v>156718</v>
      </c>
      <c r="J3137">
        <v>15931</v>
      </c>
      <c r="K3137">
        <v>27325</v>
      </c>
      <c r="L3137">
        <f>bbdd_Social_Media_Trends[[#This Row],[Likes]]+bbdd_Social_Media_Trends[[#This Row],[Shares]]+bbdd_Social_Media_Trends[[#This Row],[Comments]]</f>
        <v>199974</v>
      </c>
      <c r="M3137">
        <f>bbdd_Social_Media_Trends[[#This Row],[Interactions]]/bbdd_Social_Media_Trends[[#This Row],[Views]]</f>
        <v>0.1803870346198706</v>
      </c>
      <c r="N3137" s="1" t="s">
        <v>16</v>
      </c>
      <c r="O3137" s="4">
        <f t="shared" si="48"/>
        <v>0</v>
      </c>
    </row>
    <row r="3138" spans="1:15">
      <c r="A3138" s="1" t="s">
        <v>3178</v>
      </c>
      <c r="B3138" s="2">
        <v>44593</v>
      </c>
      <c r="C3138" s="13" t="str">
        <f>TEXT(bbdd_Social_Media_Trends[[#This Row],[Post_Date]],"aaaa-mm")</f>
        <v>2022-02</v>
      </c>
      <c r="D3138" s="1" t="s">
        <v>27</v>
      </c>
      <c r="E3138" s="1" t="s">
        <v>31</v>
      </c>
      <c r="F3138" s="1" t="s">
        <v>20</v>
      </c>
      <c r="G3138" s="1" t="s">
        <v>50</v>
      </c>
      <c r="H3138">
        <v>2664292</v>
      </c>
      <c r="I3138">
        <v>168521</v>
      </c>
      <c r="J3138">
        <v>48709</v>
      </c>
      <c r="K3138">
        <v>898</v>
      </c>
      <c r="L3138">
        <f>bbdd_Social_Media_Trends[[#This Row],[Likes]]+bbdd_Social_Media_Trends[[#This Row],[Shares]]+bbdd_Social_Media_Trends[[#This Row],[Comments]]</f>
        <v>218128</v>
      </c>
      <c r="M3138">
        <f>bbdd_Social_Media_Trends[[#This Row],[Interactions]]/bbdd_Social_Media_Trends[[#This Row],[Views]]</f>
        <v>8.1870906041830255E-2</v>
      </c>
      <c r="N3138" s="1" t="s">
        <v>22</v>
      </c>
      <c r="O3138" s="4">
        <f t="shared" ref="O3138:O3201" si="49">IF(ISERROR(VLOOKUP(A3138,A3139:A8136,1,FALSE)),0, 1)</f>
        <v>0</v>
      </c>
    </row>
    <row r="3139" spans="1:15">
      <c r="A3139" s="1" t="s">
        <v>3179</v>
      </c>
      <c r="B3139" s="2">
        <v>45127</v>
      </c>
      <c r="C3139" s="13" t="str">
        <f>TEXT(bbdd_Social_Media_Trends[[#This Row],[Post_Date]],"aaaa-mm")</f>
        <v>2023-07</v>
      </c>
      <c r="D3139" s="1" t="s">
        <v>12</v>
      </c>
      <c r="E3139" s="1" t="s">
        <v>13</v>
      </c>
      <c r="F3139" s="1" t="s">
        <v>47</v>
      </c>
      <c r="G3139" s="1" t="s">
        <v>25</v>
      </c>
      <c r="H3139">
        <v>4440291</v>
      </c>
      <c r="I3139">
        <v>236499</v>
      </c>
      <c r="J3139">
        <v>38230</v>
      </c>
      <c r="K3139">
        <v>42230</v>
      </c>
      <c r="L3139">
        <f>bbdd_Social_Media_Trends[[#This Row],[Likes]]+bbdd_Social_Media_Trends[[#This Row],[Shares]]+bbdd_Social_Media_Trends[[#This Row],[Comments]]</f>
        <v>316959</v>
      </c>
      <c r="M3139">
        <f>bbdd_Social_Media_Trends[[#This Row],[Interactions]]/bbdd_Social_Media_Trends[[#This Row],[Views]]</f>
        <v>7.1382483715594316E-2</v>
      </c>
      <c r="N3139" s="1" t="s">
        <v>29</v>
      </c>
      <c r="O3139" s="4">
        <f t="shared" si="49"/>
        <v>0</v>
      </c>
    </row>
    <row r="3140" spans="1:15">
      <c r="A3140" s="1" t="s">
        <v>3180</v>
      </c>
      <c r="B3140" s="2">
        <v>45249</v>
      </c>
      <c r="C3140" s="13" t="str">
        <f>TEXT(bbdd_Social_Media_Trends[[#This Row],[Post_Date]],"aaaa-mm")</f>
        <v>2023-11</v>
      </c>
      <c r="D3140" s="1" t="s">
        <v>12</v>
      </c>
      <c r="E3140" s="1" t="s">
        <v>13</v>
      </c>
      <c r="F3140" s="1" t="s">
        <v>32</v>
      </c>
      <c r="G3140" s="1" t="s">
        <v>37</v>
      </c>
      <c r="H3140">
        <v>3096154</v>
      </c>
      <c r="I3140">
        <v>157721</v>
      </c>
      <c r="J3140">
        <v>32538</v>
      </c>
      <c r="K3140">
        <v>35012</v>
      </c>
      <c r="L3140">
        <f>bbdd_Social_Media_Trends[[#This Row],[Likes]]+bbdd_Social_Media_Trends[[#This Row],[Shares]]+bbdd_Social_Media_Trends[[#This Row],[Comments]]</f>
        <v>225271</v>
      </c>
      <c r="M3140">
        <f>bbdd_Social_Media_Trends[[#This Row],[Interactions]]/bbdd_Social_Media_Trends[[#This Row],[Views]]</f>
        <v>7.2758331788405878E-2</v>
      </c>
      <c r="N3140" s="1" t="s">
        <v>16</v>
      </c>
      <c r="O3140" s="4">
        <f t="shared" si="49"/>
        <v>0</v>
      </c>
    </row>
    <row r="3141" spans="1:15">
      <c r="A3141" s="1" t="s">
        <v>3181</v>
      </c>
      <c r="B3141" s="2">
        <v>44982</v>
      </c>
      <c r="C3141" s="13" t="str">
        <f>TEXT(bbdd_Social_Media_Trends[[#This Row],[Post_Date]],"aaaa-mm")</f>
        <v>2023-02</v>
      </c>
      <c r="D3141" s="1" t="s">
        <v>18</v>
      </c>
      <c r="E3141" s="1" t="s">
        <v>57</v>
      </c>
      <c r="F3141" s="1" t="s">
        <v>41</v>
      </c>
      <c r="G3141" s="1" t="s">
        <v>15</v>
      </c>
      <c r="H3141">
        <v>1800642</v>
      </c>
      <c r="I3141">
        <v>446765</v>
      </c>
      <c r="J3141">
        <v>97999</v>
      </c>
      <c r="K3141">
        <v>9762</v>
      </c>
      <c r="L3141">
        <f>bbdd_Social_Media_Trends[[#This Row],[Likes]]+bbdd_Social_Media_Trends[[#This Row],[Shares]]+bbdd_Social_Media_Trends[[#This Row],[Comments]]</f>
        <v>554526</v>
      </c>
      <c r="M3141">
        <f>bbdd_Social_Media_Trends[[#This Row],[Interactions]]/bbdd_Social_Media_Trends[[#This Row],[Views]]</f>
        <v>0.30796016087595424</v>
      </c>
      <c r="N3141" s="1" t="s">
        <v>29</v>
      </c>
      <c r="O3141" s="4">
        <f t="shared" si="49"/>
        <v>0</v>
      </c>
    </row>
    <row r="3142" spans="1:15">
      <c r="A3142" s="1" t="s">
        <v>3182</v>
      </c>
      <c r="B3142" s="2">
        <v>45280</v>
      </c>
      <c r="C3142" s="13" t="str">
        <f>TEXT(bbdd_Social_Media_Trends[[#This Row],[Post_Date]],"aaaa-mm")</f>
        <v>2023-12</v>
      </c>
      <c r="D3142" s="1" t="s">
        <v>12</v>
      </c>
      <c r="E3142" s="1" t="s">
        <v>49</v>
      </c>
      <c r="F3142" s="1" t="s">
        <v>20</v>
      </c>
      <c r="G3142" s="1" t="s">
        <v>25</v>
      </c>
      <c r="H3142">
        <v>1546442</v>
      </c>
      <c r="I3142">
        <v>244895</v>
      </c>
      <c r="J3142">
        <v>62161</v>
      </c>
      <c r="K3142">
        <v>17635</v>
      </c>
      <c r="L3142">
        <f>bbdd_Social_Media_Trends[[#This Row],[Likes]]+bbdd_Social_Media_Trends[[#This Row],[Shares]]+bbdd_Social_Media_Trends[[#This Row],[Comments]]</f>
        <v>324691</v>
      </c>
      <c r="M3142">
        <f>bbdd_Social_Media_Trends[[#This Row],[Interactions]]/bbdd_Social_Media_Trends[[#This Row],[Views]]</f>
        <v>0.20996002436560829</v>
      </c>
      <c r="N3142" s="1" t="s">
        <v>22</v>
      </c>
      <c r="O3142" s="4">
        <f t="shared" si="49"/>
        <v>0</v>
      </c>
    </row>
    <row r="3143" spans="1:15">
      <c r="A3143" s="1" t="s">
        <v>3183</v>
      </c>
      <c r="B3143" s="2">
        <v>44766</v>
      </c>
      <c r="C3143" s="13" t="str">
        <f>TEXT(bbdd_Social_Media_Trends[[#This Row],[Post_Date]],"aaaa-mm")</f>
        <v>2022-07</v>
      </c>
      <c r="D3143" s="1" t="s">
        <v>24</v>
      </c>
      <c r="E3143" s="1" t="s">
        <v>31</v>
      </c>
      <c r="F3143" s="1" t="s">
        <v>32</v>
      </c>
      <c r="G3143" s="1" t="s">
        <v>21</v>
      </c>
      <c r="H3143">
        <v>3684565</v>
      </c>
      <c r="I3143">
        <v>82773</v>
      </c>
      <c r="J3143">
        <v>32745</v>
      </c>
      <c r="K3143">
        <v>7069</v>
      </c>
      <c r="L3143">
        <f>bbdd_Social_Media_Trends[[#This Row],[Likes]]+bbdd_Social_Media_Trends[[#This Row],[Shares]]+bbdd_Social_Media_Trends[[#This Row],[Comments]]</f>
        <v>122587</v>
      </c>
      <c r="M3143">
        <f>bbdd_Social_Media_Trends[[#This Row],[Interactions]]/bbdd_Social_Media_Trends[[#This Row],[Views]]</f>
        <v>3.3270413196673149E-2</v>
      </c>
      <c r="N3143" s="1" t="s">
        <v>16</v>
      </c>
      <c r="O3143" s="4">
        <f t="shared" si="49"/>
        <v>0</v>
      </c>
    </row>
    <row r="3144" spans="1:15">
      <c r="A3144" s="1" t="s">
        <v>3184</v>
      </c>
      <c r="B3144" s="2">
        <v>44924</v>
      </c>
      <c r="C3144" s="13" t="str">
        <f>TEXT(bbdd_Social_Media_Trends[[#This Row],[Post_Date]],"aaaa-mm")</f>
        <v>2022-12</v>
      </c>
      <c r="D3144" s="1" t="s">
        <v>12</v>
      </c>
      <c r="E3144" s="1" t="s">
        <v>39</v>
      </c>
      <c r="F3144" s="1" t="s">
        <v>47</v>
      </c>
      <c r="G3144" s="1" t="s">
        <v>50</v>
      </c>
      <c r="H3144">
        <v>2836188</v>
      </c>
      <c r="I3144">
        <v>36484</v>
      </c>
      <c r="J3144">
        <v>53999</v>
      </c>
      <c r="K3144">
        <v>3938</v>
      </c>
      <c r="L3144">
        <f>bbdd_Social_Media_Trends[[#This Row],[Likes]]+bbdd_Social_Media_Trends[[#This Row],[Shares]]+bbdd_Social_Media_Trends[[#This Row],[Comments]]</f>
        <v>94421</v>
      </c>
      <c r="M3144">
        <f>bbdd_Social_Media_Trends[[#This Row],[Interactions]]/bbdd_Social_Media_Trends[[#This Row],[Views]]</f>
        <v>3.3291516641350993E-2</v>
      </c>
      <c r="N3144" s="1" t="s">
        <v>29</v>
      </c>
      <c r="O3144" s="4">
        <f t="shared" si="49"/>
        <v>0</v>
      </c>
    </row>
    <row r="3145" spans="1:15">
      <c r="A3145" s="1" t="s">
        <v>3185</v>
      </c>
      <c r="B3145" s="2">
        <v>45236</v>
      </c>
      <c r="C3145" s="13" t="str">
        <f>TEXT(bbdd_Social_Media_Trends[[#This Row],[Post_Date]],"aaaa-mm")</f>
        <v>2023-11</v>
      </c>
      <c r="D3145" s="1" t="s">
        <v>24</v>
      </c>
      <c r="E3145" s="1" t="s">
        <v>13</v>
      </c>
      <c r="F3145" s="1" t="s">
        <v>14</v>
      </c>
      <c r="G3145" s="1" t="s">
        <v>25</v>
      </c>
      <c r="H3145">
        <v>1927040</v>
      </c>
      <c r="I3145">
        <v>160622</v>
      </c>
      <c r="J3145">
        <v>93396</v>
      </c>
      <c r="K3145">
        <v>5725</v>
      </c>
      <c r="L3145">
        <f>bbdd_Social_Media_Trends[[#This Row],[Likes]]+bbdd_Social_Media_Trends[[#This Row],[Shares]]+bbdd_Social_Media_Trends[[#This Row],[Comments]]</f>
        <v>259743</v>
      </c>
      <c r="M3145">
        <f>bbdd_Social_Media_Trends[[#This Row],[Interactions]]/bbdd_Social_Media_Trends[[#This Row],[Views]]</f>
        <v>0.13478858767851212</v>
      </c>
      <c r="N3145" s="1" t="s">
        <v>29</v>
      </c>
      <c r="O3145" s="4">
        <f t="shared" si="49"/>
        <v>0</v>
      </c>
    </row>
    <row r="3146" spans="1:15">
      <c r="A3146" s="1" t="s">
        <v>3186</v>
      </c>
      <c r="B3146" s="2">
        <v>44593</v>
      </c>
      <c r="C3146" s="13" t="str">
        <f>TEXT(bbdd_Social_Media_Trends[[#This Row],[Post_Date]],"aaaa-mm")</f>
        <v>2022-02</v>
      </c>
      <c r="D3146" s="1" t="s">
        <v>24</v>
      </c>
      <c r="E3146" s="1" t="s">
        <v>19</v>
      </c>
      <c r="F3146" s="1" t="s">
        <v>32</v>
      </c>
      <c r="G3146" s="1" t="s">
        <v>44</v>
      </c>
      <c r="H3146">
        <v>2710942</v>
      </c>
      <c r="I3146">
        <v>161337</v>
      </c>
      <c r="J3146">
        <v>11653</v>
      </c>
      <c r="K3146">
        <v>28138</v>
      </c>
      <c r="L3146">
        <f>bbdd_Social_Media_Trends[[#This Row],[Likes]]+bbdd_Social_Media_Trends[[#This Row],[Shares]]+bbdd_Social_Media_Trends[[#This Row],[Comments]]</f>
        <v>201128</v>
      </c>
      <c r="M3146">
        <f>bbdd_Social_Media_Trends[[#This Row],[Interactions]]/bbdd_Social_Media_Trends[[#This Row],[Views]]</f>
        <v>7.4191185204257409E-2</v>
      </c>
      <c r="N3146" s="1" t="s">
        <v>22</v>
      </c>
      <c r="O3146" s="4">
        <f t="shared" si="49"/>
        <v>0</v>
      </c>
    </row>
    <row r="3147" spans="1:15">
      <c r="A3147" s="1" t="s">
        <v>3187</v>
      </c>
      <c r="B3147" s="2">
        <v>45124</v>
      </c>
      <c r="C3147" s="13" t="str">
        <f>TEXT(bbdd_Social_Media_Trends[[#This Row],[Post_Date]],"aaaa-mm")</f>
        <v>2023-07</v>
      </c>
      <c r="D3147" s="1" t="s">
        <v>12</v>
      </c>
      <c r="E3147" s="1" t="s">
        <v>52</v>
      </c>
      <c r="F3147" s="1" t="s">
        <v>36</v>
      </c>
      <c r="G3147" s="1" t="s">
        <v>37</v>
      </c>
      <c r="H3147">
        <v>1428672</v>
      </c>
      <c r="I3147">
        <v>39949</v>
      </c>
      <c r="J3147">
        <v>70314</v>
      </c>
      <c r="K3147">
        <v>15133</v>
      </c>
      <c r="L3147">
        <f>bbdd_Social_Media_Trends[[#This Row],[Likes]]+bbdd_Social_Media_Trends[[#This Row],[Shares]]+bbdd_Social_Media_Trends[[#This Row],[Comments]]</f>
        <v>125396</v>
      </c>
      <c r="M3147">
        <f>bbdd_Social_Media_Trends[[#This Row],[Interactions]]/bbdd_Social_Media_Trends[[#This Row],[Views]]</f>
        <v>8.777102092012723E-2</v>
      </c>
      <c r="N3147" s="1" t="s">
        <v>29</v>
      </c>
      <c r="O3147" s="4">
        <f t="shared" si="49"/>
        <v>0</v>
      </c>
    </row>
    <row r="3148" spans="1:15">
      <c r="A3148" s="1" t="s">
        <v>3188</v>
      </c>
      <c r="B3148" s="2">
        <v>44995</v>
      </c>
      <c r="C3148" s="13" t="str">
        <f>TEXT(bbdd_Social_Media_Trends[[#This Row],[Post_Date]],"aaaa-mm")</f>
        <v>2023-03</v>
      </c>
      <c r="D3148" s="1" t="s">
        <v>24</v>
      </c>
      <c r="E3148" s="1" t="s">
        <v>57</v>
      </c>
      <c r="F3148" s="1" t="s">
        <v>41</v>
      </c>
      <c r="G3148" s="1" t="s">
        <v>37</v>
      </c>
      <c r="H3148">
        <v>171187</v>
      </c>
      <c r="I3148">
        <v>222198</v>
      </c>
      <c r="J3148">
        <v>53766</v>
      </c>
      <c r="K3148">
        <v>33555</v>
      </c>
      <c r="L3148">
        <f>bbdd_Social_Media_Trends[[#This Row],[Likes]]+bbdd_Social_Media_Trends[[#This Row],[Shares]]+bbdd_Social_Media_Trends[[#This Row],[Comments]]</f>
        <v>309519</v>
      </c>
      <c r="M3148">
        <f>bbdd_Social_Media_Trends[[#This Row],[Interactions]]/bbdd_Social_Media_Trends[[#This Row],[Views]]</f>
        <v>1.8080753795556905</v>
      </c>
      <c r="N3148" s="1" t="s">
        <v>16</v>
      </c>
      <c r="O3148" s="4">
        <f t="shared" si="49"/>
        <v>0</v>
      </c>
    </row>
    <row r="3149" spans="1:15">
      <c r="A3149" s="1" t="s">
        <v>3189</v>
      </c>
      <c r="B3149" s="2">
        <v>44632</v>
      </c>
      <c r="C3149" s="13" t="str">
        <f>TEXT(bbdd_Social_Media_Trends[[#This Row],[Post_Date]],"aaaa-mm")</f>
        <v>2022-03</v>
      </c>
      <c r="D3149" s="1" t="s">
        <v>12</v>
      </c>
      <c r="E3149" s="1" t="s">
        <v>19</v>
      </c>
      <c r="F3149" s="1" t="s">
        <v>32</v>
      </c>
      <c r="G3149" s="1" t="s">
        <v>25</v>
      </c>
      <c r="H3149">
        <v>2400993</v>
      </c>
      <c r="I3149">
        <v>149169</v>
      </c>
      <c r="J3149">
        <v>86258</v>
      </c>
      <c r="K3149">
        <v>22586</v>
      </c>
      <c r="L3149">
        <f>bbdd_Social_Media_Trends[[#This Row],[Likes]]+bbdd_Social_Media_Trends[[#This Row],[Shares]]+bbdd_Social_Media_Trends[[#This Row],[Comments]]</f>
        <v>258013</v>
      </c>
      <c r="M3149">
        <f>bbdd_Social_Media_Trends[[#This Row],[Interactions]]/bbdd_Social_Media_Trends[[#This Row],[Views]]</f>
        <v>0.10746095469666092</v>
      </c>
      <c r="N3149" s="1" t="s">
        <v>29</v>
      </c>
      <c r="O3149" s="4">
        <f t="shared" si="49"/>
        <v>0</v>
      </c>
    </row>
    <row r="3150" spans="1:15">
      <c r="A3150" s="1" t="s">
        <v>3190</v>
      </c>
      <c r="B3150" s="2">
        <v>45030</v>
      </c>
      <c r="C3150" s="13" t="str">
        <f>TEXT(bbdd_Social_Media_Trends[[#This Row],[Post_Date]],"aaaa-mm")</f>
        <v>2023-04</v>
      </c>
      <c r="D3150" s="1" t="s">
        <v>27</v>
      </c>
      <c r="E3150" s="1" t="s">
        <v>59</v>
      </c>
      <c r="F3150" s="1" t="s">
        <v>20</v>
      </c>
      <c r="G3150" s="1" t="s">
        <v>60</v>
      </c>
      <c r="H3150">
        <v>683404</v>
      </c>
      <c r="I3150">
        <v>125632</v>
      </c>
      <c r="J3150">
        <v>69396</v>
      </c>
      <c r="K3150">
        <v>42246</v>
      </c>
      <c r="L3150">
        <f>bbdd_Social_Media_Trends[[#This Row],[Likes]]+bbdd_Social_Media_Trends[[#This Row],[Shares]]+bbdd_Social_Media_Trends[[#This Row],[Comments]]</f>
        <v>237274</v>
      </c>
      <c r="M3150">
        <f>bbdd_Social_Media_Trends[[#This Row],[Interactions]]/bbdd_Social_Media_Trends[[#This Row],[Views]]</f>
        <v>0.34719433892690121</v>
      </c>
      <c r="N3150" s="1" t="s">
        <v>16</v>
      </c>
      <c r="O3150" s="4">
        <f t="shared" si="49"/>
        <v>0</v>
      </c>
    </row>
    <row r="3151" spans="1:15">
      <c r="A3151" s="1" t="s">
        <v>3191</v>
      </c>
      <c r="B3151" s="2">
        <v>45145</v>
      </c>
      <c r="C3151" s="13" t="str">
        <f>TEXT(bbdd_Social_Media_Trends[[#This Row],[Post_Date]],"aaaa-mm")</f>
        <v>2023-08</v>
      </c>
      <c r="D3151" s="1" t="s">
        <v>27</v>
      </c>
      <c r="E3151" s="1" t="s">
        <v>31</v>
      </c>
      <c r="F3151" s="1" t="s">
        <v>47</v>
      </c>
      <c r="G3151" s="1" t="s">
        <v>15</v>
      </c>
      <c r="H3151">
        <v>1084845</v>
      </c>
      <c r="I3151">
        <v>236291</v>
      </c>
      <c r="J3151">
        <v>48695</v>
      </c>
      <c r="K3151">
        <v>20230</v>
      </c>
      <c r="L3151">
        <f>bbdd_Social_Media_Trends[[#This Row],[Likes]]+bbdd_Social_Media_Trends[[#This Row],[Shares]]+bbdd_Social_Media_Trends[[#This Row],[Comments]]</f>
        <v>305216</v>
      </c>
      <c r="M3151">
        <f>bbdd_Social_Media_Trends[[#This Row],[Interactions]]/bbdd_Social_Media_Trends[[#This Row],[Views]]</f>
        <v>0.28134526130461035</v>
      </c>
      <c r="N3151" s="1" t="s">
        <v>29</v>
      </c>
      <c r="O3151" s="4">
        <f t="shared" si="49"/>
        <v>0</v>
      </c>
    </row>
    <row r="3152" spans="1:15">
      <c r="A3152" s="1" t="s">
        <v>3192</v>
      </c>
      <c r="B3152" s="2">
        <v>44675</v>
      </c>
      <c r="C3152" s="13" t="str">
        <f>TEXT(bbdd_Social_Media_Trends[[#This Row],[Post_Date]],"aaaa-mm")</f>
        <v>2022-04</v>
      </c>
      <c r="D3152" s="1" t="s">
        <v>12</v>
      </c>
      <c r="E3152" s="1" t="s">
        <v>59</v>
      </c>
      <c r="F3152" s="1" t="s">
        <v>32</v>
      </c>
      <c r="G3152" s="1" t="s">
        <v>44</v>
      </c>
      <c r="H3152">
        <v>785441</v>
      </c>
      <c r="I3152">
        <v>251319</v>
      </c>
      <c r="J3152">
        <v>90801</v>
      </c>
      <c r="K3152">
        <v>45639</v>
      </c>
      <c r="L3152">
        <f>bbdd_Social_Media_Trends[[#This Row],[Likes]]+bbdd_Social_Media_Trends[[#This Row],[Shares]]+bbdd_Social_Media_Trends[[#This Row],[Comments]]</f>
        <v>387759</v>
      </c>
      <c r="M3152">
        <f>bbdd_Social_Media_Trends[[#This Row],[Interactions]]/bbdd_Social_Media_Trends[[#This Row],[Views]]</f>
        <v>0.49368316652683014</v>
      </c>
      <c r="N3152" s="1" t="s">
        <v>16</v>
      </c>
      <c r="O3152" s="4">
        <f t="shared" si="49"/>
        <v>0</v>
      </c>
    </row>
    <row r="3153" spans="1:15">
      <c r="A3153" s="1" t="s">
        <v>3193</v>
      </c>
      <c r="B3153" s="2">
        <v>44980</v>
      </c>
      <c r="C3153" s="13" t="str">
        <f>TEXT(bbdd_Social_Media_Trends[[#This Row],[Post_Date]],"aaaa-mm")</f>
        <v>2023-02</v>
      </c>
      <c r="D3153" s="1" t="s">
        <v>18</v>
      </c>
      <c r="E3153" s="1" t="s">
        <v>52</v>
      </c>
      <c r="F3153" s="1" t="s">
        <v>20</v>
      </c>
      <c r="G3153" s="1" t="s">
        <v>37</v>
      </c>
      <c r="H3153">
        <v>2088618</v>
      </c>
      <c r="I3153">
        <v>33474</v>
      </c>
      <c r="J3153">
        <v>31406</v>
      </c>
      <c r="K3153">
        <v>37790</v>
      </c>
      <c r="L3153">
        <f>bbdd_Social_Media_Trends[[#This Row],[Likes]]+bbdd_Social_Media_Trends[[#This Row],[Shares]]+bbdd_Social_Media_Trends[[#This Row],[Comments]]</f>
        <v>102670</v>
      </c>
      <c r="M3153">
        <f>bbdd_Social_Media_Trends[[#This Row],[Interactions]]/bbdd_Social_Media_Trends[[#This Row],[Views]]</f>
        <v>4.9156906624380332E-2</v>
      </c>
      <c r="N3153" s="1" t="s">
        <v>29</v>
      </c>
      <c r="O3153" s="4">
        <f t="shared" si="49"/>
        <v>0</v>
      </c>
    </row>
    <row r="3154" spans="1:15">
      <c r="A3154" s="1" t="s">
        <v>3194</v>
      </c>
      <c r="B3154" s="2">
        <v>44930</v>
      </c>
      <c r="C3154" s="13" t="str">
        <f>TEXT(bbdd_Social_Media_Trends[[#This Row],[Post_Date]],"aaaa-mm")</f>
        <v>2023-01</v>
      </c>
      <c r="D3154" s="1" t="s">
        <v>27</v>
      </c>
      <c r="E3154" s="1" t="s">
        <v>52</v>
      </c>
      <c r="F3154" s="1" t="s">
        <v>47</v>
      </c>
      <c r="G3154" s="1" t="s">
        <v>28</v>
      </c>
      <c r="H3154">
        <v>1877888</v>
      </c>
      <c r="I3154">
        <v>358995</v>
      </c>
      <c r="J3154">
        <v>39781</v>
      </c>
      <c r="K3154">
        <v>6260</v>
      </c>
      <c r="L3154">
        <f>bbdd_Social_Media_Trends[[#This Row],[Likes]]+bbdd_Social_Media_Trends[[#This Row],[Shares]]+bbdd_Social_Media_Trends[[#This Row],[Comments]]</f>
        <v>405036</v>
      </c>
      <c r="M3154">
        <f>bbdd_Social_Media_Trends[[#This Row],[Interactions]]/bbdd_Social_Media_Trends[[#This Row],[Views]]</f>
        <v>0.21568698452729876</v>
      </c>
      <c r="N3154" s="1" t="s">
        <v>22</v>
      </c>
      <c r="O3154" s="4">
        <f t="shared" si="49"/>
        <v>0</v>
      </c>
    </row>
    <row r="3155" spans="1:15">
      <c r="A3155" s="1" t="s">
        <v>3195</v>
      </c>
      <c r="B3155" s="2">
        <v>45173</v>
      </c>
      <c r="C3155" s="13" t="str">
        <f>TEXT(bbdd_Social_Media_Trends[[#This Row],[Post_Date]],"aaaa-mm")</f>
        <v>2023-09</v>
      </c>
      <c r="D3155" s="1" t="s">
        <v>27</v>
      </c>
      <c r="E3155" s="1" t="s">
        <v>49</v>
      </c>
      <c r="F3155" s="1" t="s">
        <v>47</v>
      </c>
      <c r="G3155" s="1" t="s">
        <v>25</v>
      </c>
      <c r="H3155">
        <v>2518128</v>
      </c>
      <c r="I3155">
        <v>77170</v>
      </c>
      <c r="J3155">
        <v>26752</v>
      </c>
      <c r="K3155">
        <v>2951</v>
      </c>
      <c r="L3155">
        <f>bbdd_Social_Media_Trends[[#This Row],[Likes]]+bbdd_Social_Media_Trends[[#This Row],[Shares]]+bbdd_Social_Media_Trends[[#This Row],[Comments]]</f>
        <v>106873</v>
      </c>
      <c r="M3155">
        <f>bbdd_Social_Media_Trends[[#This Row],[Interactions]]/bbdd_Social_Media_Trends[[#This Row],[Views]]</f>
        <v>4.2441448568142685E-2</v>
      </c>
      <c r="N3155" s="1" t="s">
        <v>22</v>
      </c>
      <c r="O3155" s="4">
        <f t="shared" si="49"/>
        <v>0</v>
      </c>
    </row>
    <row r="3156" spans="1:15">
      <c r="A3156" s="1" t="s">
        <v>3196</v>
      </c>
      <c r="B3156" s="2">
        <v>44743</v>
      </c>
      <c r="C3156" s="13" t="str">
        <f>TEXT(bbdd_Social_Media_Trends[[#This Row],[Post_Date]],"aaaa-mm")</f>
        <v>2022-07</v>
      </c>
      <c r="D3156" s="1" t="s">
        <v>27</v>
      </c>
      <c r="E3156" s="1" t="s">
        <v>57</v>
      </c>
      <c r="F3156" s="1" t="s">
        <v>32</v>
      </c>
      <c r="G3156" s="1" t="s">
        <v>25</v>
      </c>
      <c r="H3156">
        <v>2056076</v>
      </c>
      <c r="I3156">
        <v>481020</v>
      </c>
      <c r="J3156">
        <v>94615</v>
      </c>
      <c r="K3156">
        <v>25181</v>
      </c>
      <c r="L3156">
        <f>bbdd_Social_Media_Trends[[#This Row],[Likes]]+bbdd_Social_Media_Trends[[#This Row],[Shares]]+bbdd_Social_Media_Trends[[#This Row],[Comments]]</f>
        <v>600816</v>
      </c>
      <c r="M3156">
        <f>bbdd_Social_Media_Trends[[#This Row],[Interactions]]/bbdd_Social_Media_Trends[[#This Row],[Views]]</f>
        <v>0.292214879216527</v>
      </c>
      <c r="N3156" s="1" t="s">
        <v>22</v>
      </c>
      <c r="O3156" s="4">
        <f t="shared" si="49"/>
        <v>0</v>
      </c>
    </row>
    <row r="3157" spans="1:15">
      <c r="A3157" s="1" t="s">
        <v>3197</v>
      </c>
      <c r="B3157" s="2">
        <v>45082</v>
      </c>
      <c r="C3157" s="13" t="str">
        <f>TEXT(bbdd_Social_Media_Trends[[#This Row],[Post_Date]],"aaaa-mm")</f>
        <v>2023-06</v>
      </c>
      <c r="D3157" s="1" t="s">
        <v>27</v>
      </c>
      <c r="E3157" s="1" t="s">
        <v>57</v>
      </c>
      <c r="F3157" s="1" t="s">
        <v>36</v>
      </c>
      <c r="G3157" s="1" t="s">
        <v>25</v>
      </c>
      <c r="H3157">
        <v>535121</v>
      </c>
      <c r="I3157">
        <v>205652</v>
      </c>
      <c r="J3157">
        <v>74668</v>
      </c>
      <c r="K3157">
        <v>45507</v>
      </c>
      <c r="L3157">
        <f>bbdd_Social_Media_Trends[[#This Row],[Likes]]+bbdd_Social_Media_Trends[[#This Row],[Shares]]+bbdd_Social_Media_Trends[[#This Row],[Comments]]</f>
        <v>325827</v>
      </c>
      <c r="M3157">
        <f>bbdd_Social_Media_Trends[[#This Row],[Interactions]]/bbdd_Social_Media_Trends[[#This Row],[Views]]</f>
        <v>0.60888471953072298</v>
      </c>
      <c r="N3157" s="1" t="s">
        <v>22</v>
      </c>
      <c r="O3157" s="4">
        <f t="shared" si="49"/>
        <v>0</v>
      </c>
    </row>
    <row r="3158" spans="1:15">
      <c r="A3158" s="1" t="s">
        <v>3198</v>
      </c>
      <c r="B3158" s="2">
        <v>45120</v>
      </c>
      <c r="C3158" s="13" t="str">
        <f>TEXT(bbdd_Social_Media_Trends[[#This Row],[Post_Date]],"aaaa-mm")</f>
        <v>2023-07</v>
      </c>
      <c r="D3158" s="1" t="s">
        <v>12</v>
      </c>
      <c r="E3158" s="1" t="s">
        <v>59</v>
      </c>
      <c r="F3158" s="1" t="s">
        <v>36</v>
      </c>
      <c r="G3158" s="1" t="s">
        <v>21</v>
      </c>
      <c r="H3158">
        <v>3881244</v>
      </c>
      <c r="I3158">
        <v>322762</v>
      </c>
      <c r="J3158">
        <v>69154</v>
      </c>
      <c r="K3158">
        <v>45772</v>
      </c>
      <c r="L3158">
        <f>bbdd_Social_Media_Trends[[#This Row],[Likes]]+bbdd_Social_Media_Trends[[#This Row],[Shares]]+bbdd_Social_Media_Trends[[#This Row],[Comments]]</f>
        <v>437688</v>
      </c>
      <c r="M3158">
        <f>bbdd_Social_Media_Trends[[#This Row],[Interactions]]/bbdd_Social_Media_Trends[[#This Row],[Views]]</f>
        <v>0.11277002940294401</v>
      </c>
      <c r="N3158" s="1" t="s">
        <v>29</v>
      </c>
      <c r="O3158" s="4">
        <f t="shared" si="49"/>
        <v>0</v>
      </c>
    </row>
    <row r="3159" spans="1:15">
      <c r="A3159" s="1" t="s">
        <v>3199</v>
      </c>
      <c r="B3159" s="2">
        <v>44685</v>
      </c>
      <c r="C3159" s="13" t="str">
        <f>TEXT(bbdd_Social_Media_Trends[[#This Row],[Post_Date]],"aaaa-mm")</f>
        <v>2022-05</v>
      </c>
      <c r="D3159" s="1" t="s">
        <v>27</v>
      </c>
      <c r="E3159" s="1" t="s">
        <v>39</v>
      </c>
      <c r="F3159" s="1" t="s">
        <v>32</v>
      </c>
      <c r="G3159" s="1" t="s">
        <v>60</v>
      </c>
      <c r="H3159">
        <v>4498572</v>
      </c>
      <c r="I3159">
        <v>449425</v>
      </c>
      <c r="J3159">
        <v>54623</v>
      </c>
      <c r="K3159">
        <v>35583</v>
      </c>
      <c r="L3159">
        <f>bbdd_Social_Media_Trends[[#This Row],[Likes]]+bbdd_Social_Media_Trends[[#This Row],[Shares]]+bbdd_Social_Media_Trends[[#This Row],[Comments]]</f>
        <v>539631</v>
      </c>
      <c r="M3159">
        <f>bbdd_Social_Media_Trends[[#This Row],[Interactions]]/bbdd_Social_Media_Trends[[#This Row],[Views]]</f>
        <v>0.11995606605829583</v>
      </c>
      <c r="N3159" s="1" t="s">
        <v>16</v>
      </c>
      <c r="O3159" s="4">
        <f t="shared" si="49"/>
        <v>0</v>
      </c>
    </row>
    <row r="3160" spans="1:15">
      <c r="A3160" s="1" t="s">
        <v>3200</v>
      </c>
      <c r="B3160" s="2">
        <v>44800</v>
      </c>
      <c r="C3160" s="13" t="str">
        <f>TEXT(bbdd_Social_Media_Trends[[#This Row],[Post_Date]],"aaaa-mm")</f>
        <v>2022-08</v>
      </c>
      <c r="D3160" s="1" t="s">
        <v>18</v>
      </c>
      <c r="E3160" s="1" t="s">
        <v>59</v>
      </c>
      <c r="F3160" s="1" t="s">
        <v>14</v>
      </c>
      <c r="G3160" s="1" t="s">
        <v>44</v>
      </c>
      <c r="H3160">
        <v>3008256</v>
      </c>
      <c r="I3160">
        <v>49571</v>
      </c>
      <c r="J3160">
        <v>4667</v>
      </c>
      <c r="K3160">
        <v>7419</v>
      </c>
      <c r="L3160">
        <f>bbdd_Social_Media_Trends[[#This Row],[Likes]]+bbdd_Social_Media_Trends[[#This Row],[Shares]]+bbdd_Social_Media_Trends[[#This Row],[Comments]]</f>
        <v>61657</v>
      </c>
      <c r="M3160">
        <f>bbdd_Social_Media_Trends[[#This Row],[Interactions]]/bbdd_Social_Media_Trends[[#This Row],[Views]]</f>
        <v>2.0495928537996765E-2</v>
      </c>
      <c r="N3160" s="1" t="s">
        <v>16</v>
      </c>
      <c r="O3160" s="4">
        <f t="shared" si="49"/>
        <v>0</v>
      </c>
    </row>
    <row r="3161" spans="1:15">
      <c r="A3161" s="1" t="s">
        <v>3201</v>
      </c>
      <c r="B3161" s="2">
        <v>44846</v>
      </c>
      <c r="C3161" s="13" t="str">
        <f>TEXT(bbdd_Social_Media_Trends[[#This Row],[Post_Date]],"aaaa-mm")</f>
        <v>2022-10</v>
      </c>
      <c r="D3161" s="1" t="s">
        <v>27</v>
      </c>
      <c r="E3161" s="1" t="s">
        <v>39</v>
      </c>
      <c r="F3161" s="1" t="s">
        <v>47</v>
      </c>
      <c r="G3161" s="1" t="s">
        <v>25</v>
      </c>
      <c r="H3161">
        <v>1987787</v>
      </c>
      <c r="I3161">
        <v>41192</v>
      </c>
      <c r="J3161">
        <v>4687</v>
      </c>
      <c r="K3161">
        <v>26107</v>
      </c>
      <c r="L3161">
        <f>bbdd_Social_Media_Trends[[#This Row],[Likes]]+bbdd_Social_Media_Trends[[#This Row],[Shares]]+bbdd_Social_Media_Trends[[#This Row],[Comments]]</f>
        <v>71986</v>
      </c>
      <c r="M3161">
        <f>bbdd_Social_Media_Trends[[#This Row],[Interactions]]/bbdd_Social_Media_Trends[[#This Row],[Views]]</f>
        <v>3.6214141656022499E-2</v>
      </c>
      <c r="N3161" s="1" t="s">
        <v>29</v>
      </c>
      <c r="O3161" s="4">
        <f t="shared" si="49"/>
        <v>0</v>
      </c>
    </row>
    <row r="3162" spans="1:15">
      <c r="A3162" s="1" t="s">
        <v>3202</v>
      </c>
      <c r="B3162" s="2">
        <v>44971</v>
      </c>
      <c r="C3162" s="13" t="str">
        <f>TEXT(bbdd_Social_Media_Trends[[#This Row],[Post_Date]],"aaaa-mm")</f>
        <v>2023-02</v>
      </c>
      <c r="D3162" s="1" t="s">
        <v>12</v>
      </c>
      <c r="E3162" s="1" t="s">
        <v>31</v>
      </c>
      <c r="F3162" s="1" t="s">
        <v>36</v>
      </c>
      <c r="G3162" s="1" t="s">
        <v>60</v>
      </c>
      <c r="H3162">
        <v>4486633</v>
      </c>
      <c r="I3162">
        <v>27418</v>
      </c>
      <c r="J3162">
        <v>58555</v>
      </c>
      <c r="K3162">
        <v>3114</v>
      </c>
      <c r="L3162">
        <f>bbdd_Social_Media_Trends[[#This Row],[Likes]]+bbdd_Social_Media_Trends[[#This Row],[Shares]]+bbdd_Social_Media_Trends[[#This Row],[Comments]]</f>
        <v>89087</v>
      </c>
      <c r="M3162">
        <f>bbdd_Social_Media_Trends[[#This Row],[Interactions]]/bbdd_Social_Media_Trends[[#This Row],[Views]]</f>
        <v>1.9856092530857773E-2</v>
      </c>
      <c r="N3162" s="1" t="s">
        <v>29</v>
      </c>
      <c r="O3162" s="4">
        <f t="shared" si="49"/>
        <v>0</v>
      </c>
    </row>
    <row r="3163" spans="1:15">
      <c r="A3163" s="1" t="s">
        <v>3203</v>
      </c>
      <c r="B3163" s="2">
        <v>44938</v>
      </c>
      <c r="C3163" s="13" t="str">
        <f>TEXT(bbdd_Social_Media_Trends[[#This Row],[Post_Date]],"aaaa-mm")</f>
        <v>2023-01</v>
      </c>
      <c r="D3163" s="1" t="s">
        <v>12</v>
      </c>
      <c r="E3163" s="1" t="s">
        <v>39</v>
      </c>
      <c r="F3163" s="1" t="s">
        <v>41</v>
      </c>
      <c r="G3163" s="1" t="s">
        <v>25</v>
      </c>
      <c r="H3163">
        <v>496567</v>
      </c>
      <c r="I3163">
        <v>260126</v>
      </c>
      <c r="J3163">
        <v>47936</v>
      </c>
      <c r="K3163">
        <v>7127</v>
      </c>
      <c r="L3163">
        <f>bbdd_Social_Media_Trends[[#This Row],[Likes]]+bbdd_Social_Media_Trends[[#This Row],[Shares]]+bbdd_Social_Media_Trends[[#This Row],[Comments]]</f>
        <v>315189</v>
      </c>
      <c r="M3163">
        <f>bbdd_Social_Media_Trends[[#This Row],[Interactions]]/bbdd_Social_Media_Trends[[#This Row],[Views]]</f>
        <v>0.63473609804920583</v>
      </c>
      <c r="N3163" s="1" t="s">
        <v>16</v>
      </c>
      <c r="O3163" s="4">
        <f t="shared" si="49"/>
        <v>0</v>
      </c>
    </row>
    <row r="3164" spans="1:15">
      <c r="A3164" s="1" t="s">
        <v>3204</v>
      </c>
      <c r="B3164" s="2">
        <v>45047</v>
      </c>
      <c r="C3164" s="13" t="str">
        <f>TEXT(bbdd_Social_Media_Trends[[#This Row],[Post_Date]],"aaaa-mm")</f>
        <v>2023-05</v>
      </c>
      <c r="D3164" s="1" t="s">
        <v>27</v>
      </c>
      <c r="E3164" s="1" t="s">
        <v>46</v>
      </c>
      <c r="F3164" s="1" t="s">
        <v>36</v>
      </c>
      <c r="G3164" s="1" t="s">
        <v>15</v>
      </c>
      <c r="H3164">
        <v>4731153</v>
      </c>
      <c r="I3164">
        <v>280741</v>
      </c>
      <c r="J3164">
        <v>96904</v>
      </c>
      <c r="K3164">
        <v>17906</v>
      </c>
      <c r="L3164">
        <f>bbdd_Social_Media_Trends[[#This Row],[Likes]]+bbdd_Social_Media_Trends[[#This Row],[Shares]]+bbdd_Social_Media_Trends[[#This Row],[Comments]]</f>
        <v>395551</v>
      </c>
      <c r="M3164">
        <f>bbdd_Social_Media_Trends[[#This Row],[Interactions]]/bbdd_Social_Media_Trends[[#This Row],[Views]]</f>
        <v>8.3605624252692731E-2</v>
      </c>
      <c r="N3164" s="1" t="s">
        <v>22</v>
      </c>
      <c r="O3164" s="4">
        <f t="shared" si="49"/>
        <v>0</v>
      </c>
    </row>
    <row r="3165" spans="1:15">
      <c r="A3165" s="1" t="s">
        <v>3205</v>
      </c>
      <c r="B3165" s="2">
        <v>45237</v>
      </c>
      <c r="C3165" s="13" t="str">
        <f>TEXT(bbdd_Social_Media_Trends[[#This Row],[Post_Date]],"aaaa-mm")</f>
        <v>2023-11</v>
      </c>
      <c r="D3165" s="1" t="s">
        <v>24</v>
      </c>
      <c r="E3165" s="1" t="s">
        <v>49</v>
      </c>
      <c r="F3165" s="1" t="s">
        <v>32</v>
      </c>
      <c r="G3165" s="1" t="s">
        <v>25</v>
      </c>
      <c r="H3165">
        <v>212704</v>
      </c>
      <c r="I3165">
        <v>431284</v>
      </c>
      <c r="J3165">
        <v>38305</v>
      </c>
      <c r="K3165">
        <v>46613</v>
      </c>
      <c r="L3165">
        <f>bbdd_Social_Media_Trends[[#This Row],[Likes]]+bbdd_Social_Media_Trends[[#This Row],[Shares]]+bbdd_Social_Media_Trends[[#This Row],[Comments]]</f>
        <v>516202</v>
      </c>
      <c r="M3165">
        <f>bbdd_Social_Media_Trends[[#This Row],[Interactions]]/bbdd_Social_Media_Trends[[#This Row],[Views]]</f>
        <v>2.4268561004964644</v>
      </c>
      <c r="N3165" s="1" t="s">
        <v>16</v>
      </c>
      <c r="O3165" s="4">
        <f t="shared" si="49"/>
        <v>0</v>
      </c>
    </row>
    <row r="3166" spans="1:15">
      <c r="A3166" s="1" t="s">
        <v>3206</v>
      </c>
      <c r="B3166" s="2">
        <v>44811</v>
      </c>
      <c r="C3166" s="13" t="str">
        <f>TEXT(bbdd_Social_Media_Trends[[#This Row],[Post_Date]],"aaaa-mm")</f>
        <v>2022-09</v>
      </c>
      <c r="D3166" s="1" t="s">
        <v>24</v>
      </c>
      <c r="E3166" s="1" t="s">
        <v>59</v>
      </c>
      <c r="F3166" s="1" t="s">
        <v>47</v>
      </c>
      <c r="G3166" s="1" t="s">
        <v>60</v>
      </c>
      <c r="H3166">
        <v>1314532</v>
      </c>
      <c r="I3166">
        <v>324119</v>
      </c>
      <c r="J3166">
        <v>29318</v>
      </c>
      <c r="K3166">
        <v>7716</v>
      </c>
      <c r="L3166">
        <f>bbdd_Social_Media_Trends[[#This Row],[Likes]]+bbdd_Social_Media_Trends[[#This Row],[Shares]]+bbdd_Social_Media_Trends[[#This Row],[Comments]]</f>
        <v>361153</v>
      </c>
      <c r="M3166">
        <f>bbdd_Social_Media_Trends[[#This Row],[Interactions]]/bbdd_Social_Media_Trends[[#This Row],[Views]]</f>
        <v>0.27473884241692098</v>
      </c>
      <c r="N3166" s="1" t="s">
        <v>16</v>
      </c>
      <c r="O3166" s="4">
        <f t="shared" si="49"/>
        <v>0</v>
      </c>
    </row>
    <row r="3167" spans="1:15">
      <c r="A3167" s="1" t="s">
        <v>3207</v>
      </c>
      <c r="B3167" s="2">
        <v>44711</v>
      </c>
      <c r="C3167" s="13" t="str">
        <f>TEXT(bbdd_Social_Media_Trends[[#This Row],[Post_Date]],"aaaa-mm")</f>
        <v>2022-05</v>
      </c>
      <c r="D3167" s="1" t="s">
        <v>12</v>
      </c>
      <c r="E3167" s="1" t="s">
        <v>19</v>
      </c>
      <c r="F3167" s="1" t="s">
        <v>14</v>
      </c>
      <c r="G3167" s="1" t="s">
        <v>15</v>
      </c>
      <c r="H3167">
        <v>1616973</v>
      </c>
      <c r="I3167">
        <v>258225</v>
      </c>
      <c r="J3167">
        <v>21629</v>
      </c>
      <c r="K3167">
        <v>6932</v>
      </c>
      <c r="L3167">
        <f>bbdd_Social_Media_Trends[[#This Row],[Likes]]+bbdd_Social_Media_Trends[[#This Row],[Shares]]+bbdd_Social_Media_Trends[[#This Row],[Comments]]</f>
        <v>286786</v>
      </c>
      <c r="M3167">
        <f>bbdd_Social_Media_Trends[[#This Row],[Interactions]]/bbdd_Social_Media_Trends[[#This Row],[Views]]</f>
        <v>0.17735979512335703</v>
      </c>
      <c r="N3167" s="1" t="s">
        <v>22</v>
      </c>
      <c r="O3167" s="4">
        <f t="shared" si="49"/>
        <v>0</v>
      </c>
    </row>
    <row r="3168" spans="1:15">
      <c r="A3168" s="1" t="s">
        <v>3208</v>
      </c>
      <c r="B3168" s="2">
        <v>44668</v>
      </c>
      <c r="C3168" s="13" t="str">
        <f>TEXT(bbdd_Social_Media_Trends[[#This Row],[Post_Date]],"aaaa-mm")</f>
        <v>2022-04</v>
      </c>
      <c r="D3168" s="1" t="s">
        <v>18</v>
      </c>
      <c r="E3168" s="1" t="s">
        <v>19</v>
      </c>
      <c r="F3168" s="1" t="s">
        <v>32</v>
      </c>
      <c r="G3168" s="1" t="s">
        <v>60</v>
      </c>
      <c r="H3168">
        <v>3692899</v>
      </c>
      <c r="I3168">
        <v>333304</v>
      </c>
      <c r="J3168">
        <v>64397</v>
      </c>
      <c r="K3168">
        <v>41206</v>
      </c>
      <c r="L3168">
        <f>bbdd_Social_Media_Trends[[#This Row],[Likes]]+bbdd_Social_Media_Trends[[#This Row],[Shares]]+bbdd_Social_Media_Trends[[#This Row],[Comments]]</f>
        <v>438907</v>
      </c>
      <c r="M3168">
        <f>bbdd_Social_Media_Trends[[#This Row],[Interactions]]/bbdd_Social_Media_Trends[[#This Row],[Views]]</f>
        <v>0.1188516122428477</v>
      </c>
      <c r="N3168" s="1" t="s">
        <v>16</v>
      </c>
      <c r="O3168" s="4">
        <f t="shared" si="49"/>
        <v>0</v>
      </c>
    </row>
    <row r="3169" spans="1:15">
      <c r="A3169" s="1" t="s">
        <v>3209</v>
      </c>
      <c r="B3169" s="2">
        <v>45097</v>
      </c>
      <c r="C3169" s="13" t="str">
        <f>TEXT(bbdd_Social_Media_Trends[[#This Row],[Post_Date]],"aaaa-mm")</f>
        <v>2023-06</v>
      </c>
      <c r="D3169" s="1" t="s">
        <v>24</v>
      </c>
      <c r="E3169" s="1" t="s">
        <v>57</v>
      </c>
      <c r="F3169" s="1" t="s">
        <v>41</v>
      </c>
      <c r="G3169" s="1" t="s">
        <v>15</v>
      </c>
      <c r="H3169">
        <v>1670435</v>
      </c>
      <c r="I3169">
        <v>67796</v>
      </c>
      <c r="J3169">
        <v>52824</v>
      </c>
      <c r="K3169">
        <v>30462</v>
      </c>
      <c r="L3169">
        <f>bbdd_Social_Media_Trends[[#This Row],[Likes]]+bbdd_Social_Media_Trends[[#This Row],[Shares]]+bbdd_Social_Media_Trends[[#This Row],[Comments]]</f>
        <v>151082</v>
      </c>
      <c r="M3169">
        <f>bbdd_Social_Media_Trends[[#This Row],[Interactions]]/bbdd_Social_Media_Trends[[#This Row],[Views]]</f>
        <v>9.0444704523073335E-2</v>
      </c>
      <c r="N3169" s="1" t="s">
        <v>22</v>
      </c>
      <c r="O3169" s="4">
        <f t="shared" si="49"/>
        <v>0</v>
      </c>
    </row>
    <row r="3170" spans="1:15">
      <c r="A3170" s="1" t="s">
        <v>3210</v>
      </c>
      <c r="B3170" s="2">
        <v>44932</v>
      </c>
      <c r="C3170" s="13" t="str">
        <f>TEXT(bbdd_Social_Media_Trends[[#This Row],[Post_Date]],"aaaa-mm")</f>
        <v>2023-01</v>
      </c>
      <c r="D3170" s="1" t="s">
        <v>24</v>
      </c>
      <c r="E3170" s="1" t="s">
        <v>59</v>
      </c>
      <c r="F3170" s="1" t="s">
        <v>20</v>
      </c>
      <c r="G3170" s="1" t="s">
        <v>21</v>
      </c>
      <c r="H3170">
        <v>3923288</v>
      </c>
      <c r="I3170">
        <v>442212</v>
      </c>
      <c r="J3170">
        <v>71040</v>
      </c>
      <c r="K3170">
        <v>4338</v>
      </c>
      <c r="L3170">
        <f>bbdd_Social_Media_Trends[[#This Row],[Likes]]+bbdd_Social_Media_Trends[[#This Row],[Shares]]+bbdd_Social_Media_Trends[[#This Row],[Comments]]</f>
        <v>517590</v>
      </c>
      <c r="M3170">
        <f>bbdd_Social_Media_Trends[[#This Row],[Interactions]]/bbdd_Social_Media_Trends[[#This Row],[Views]]</f>
        <v>0.13192760765969769</v>
      </c>
      <c r="N3170" s="1" t="s">
        <v>22</v>
      </c>
      <c r="O3170" s="4">
        <f t="shared" si="49"/>
        <v>0</v>
      </c>
    </row>
    <row r="3171" spans="1:15">
      <c r="A3171" s="1" t="s">
        <v>3211</v>
      </c>
      <c r="B3171" s="2">
        <v>45262</v>
      </c>
      <c r="C3171" s="13" t="str">
        <f>TEXT(bbdd_Social_Media_Trends[[#This Row],[Post_Date]],"aaaa-mm")</f>
        <v>2023-12</v>
      </c>
      <c r="D3171" s="1" t="s">
        <v>12</v>
      </c>
      <c r="E3171" s="1" t="s">
        <v>49</v>
      </c>
      <c r="F3171" s="1" t="s">
        <v>20</v>
      </c>
      <c r="G3171" s="1" t="s">
        <v>50</v>
      </c>
      <c r="H3171">
        <v>1756626</v>
      </c>
      <c r="I3171">
        <v>3030</v>
      </c>
      <c r="J3171">
        <v>44751</v>
      </c>
      <c r="K3171">
        <v>5046</v>
      </c>
      <c r="L3171">
        <f>bbdd_Social_Media_Trends[[#This Row],[Likes]]+bbdd_Social_Media_Trends[[#This Row],[Shares]]+bbdd_Social_Media_Trends[[#This Row],[Comments]]</f>
        <v>52827</v>
      </c>
      <c r="M3171">
        <f>bbdd_Social_Media_Trends[[#This Row],[Interactions]]/bbdd_Social_Media_Trends[[#This Row],[Views]]</f>
        <v>3.007299220209652E-2</v>
      </c>
      <c r="N3171" s="1" t="s">
        <v>22</v>
      </c>
      <c r="O3171" s="4">
        <f t="shared" si="49"/>
        <v>0</v>
      </c>
    </row>
    <row r="3172" spans="1:15">
      <c r="A3172" s="1" t="s">
        <v>3212</v>
      </c>
      <c r="B3172" s="2">
        <v>44992</v>
      </c>
      <c r="C3172" s="13" t="str">
        <f>TEXT(bbdd_Social_Media_Trends[[#This Row],[Post_Date]],"aaaa-mm")</f>
        <v>2023-03</v>
      </c>
      <c r="D3172" s="1" t="s">
        <v>24</v>
      </c>
      <c r="E3172" s="1" t="s">
        <v>57</v>
      </c>
      <c r="F3172" s="1" t="s">
        <v>36</v>
      </c>
      <c r="G3172" s="1" t="s">
        <v>37</v>
      </c>
      <c r="H3172">
        <v>1262732</v>
      </c>
      <c r="I3172">
        <v>476695</v>
      </c>
      <c r="J3172">
        <v>34147</v>
      </c>
      <c r="K3172">
        <v>6539</v>
      </c>
      <c r="L3172">
        <f>bbdd_Social_Media_Trends[[#This Row],[Likes]]+bbdd_Social_Media_Trends[[#This Row],[Shares]]+bbdd_Social_Media_Trends[[#This Row],[Comments]]</f>
        <v>517381</v>
      </c>
      <c r="M3172">
        <f>bbdd_Social_Media_Trends[[#This Row],[Interactions]]/bbdd_Social_Media_Trends[[#This Row],[Views]]</f>
        <v>0.40973143945033469</v>
      </c>
      <c r="N3172" s="1" t="s">
        <v>29</v>
      </c>
      <c r="O3172" s="4">
        <f t="shared" si="49"/>
        <v>0</v>
      </c>
    </row>
    <row r="3173" spans="1:15">
      <c r="A3173" s="1" t="s">
        <v>3213</v>
      </c>
      <c r="B3173" s="2">
        <v>45177</v>
      </c>
      <c r="C3173" s="13" t="str">
        <f>TEXT(bbdd_Social_Media_Trends[[#This Row],[Post_Date]],"aaaa-mm")</f>
        <v>2023-09</v>
      </c>
      <c r="D3173" s="1" t="s">
        <v>18</v>
      </c>
      <c r="E3173" s="1" t="s">
        <v>59</v>
      </c>
      <c r="F3173" s="1" t="s">
        <v>36</v>
      </c>
      <c r="G3173" s="1" t="s">
        <v>25</v>
      </c>
      <c r="H3173">
        <v>652613</v>
      </c>
      <c r="I3173">
        <v>68913</v>
      </c>
      <c r="J3173">
        <v>48724</v>
      </c>
      <c r="K3173">
        <v>2520</v>
      </c>
      <c r="L3173">
        <f>bbdd_Social_Media_Trends[[#This Row],[Likes]]+bbdd_Social_Media_Trends[[#This Row],[Shares]]+bbdd_Social_Media_Trends[[#This Row],[Comments]]</f>
        <v>120157</v>
      </c>
      <c r="M3173">
        <f>bbdd_Social_Media_Trends[[#This Row],[Interactions]]/bbdd_Social_Media_Trends[[#This Row],[Views]]</f>
        <v>0.18411677364686269</v>
      </c>
      <c r="N3173" s="1" t="s">
        <v>16</v>
      </c>
      <c r="O3173" s="4">
        <f t="shared" si="49"/>
        <v>0</v>
      </c>
    </row>
    <row r="3174" spans="1:15">
      <c r="A3174" s="1" t="s">
        <v>3214</v>
      </c>
      <c r="B3174" s="2">
        <v>44752</v>
      </c>
      <c r="C3174" s="13" t="str">
        <f>TEXT(bbdd_Social_Media_Trends[[#This Row],[Post_Date]],"aaaa-mm")</f>
        <v>2022-07</v>
      </c>
      <c r="D3174" s="1" t="s">
        <v>12</v>
      </c>
      <c r="E3174" s="1" t="s">
        <v>59</v>
      </c>
      <c r="F3174" s="1" t="s">
        <v>41</v>
      </c>
      <c r="G3174" s="1" t="s">
        <v>37</v>
      </c>
      <c r="H3174">
        <v>2216863</v>
      </c>
      <c r="I3174">
        <v>499147</v>
      </c>
      <c r="J3174">
        <v>11602</v>
      </c>
      <c r="K3174">
        <v>4513</v>
      </c>
      <c r="L3174">
        <f>bbdd_Social_Media_Trends[[#This Row],[Likes]]+bbdd_Social_Media_Trends[[#This Row],[Shares]]+bbdd_Social_Media_Trends[[#This Row],[Comments]]</f>
        <v>515262</v>
      </c>
      <c r="M3174">
        <f>bbdd_Social_Media_Trends[[#This Row],[Interactions]]/bbdd_Social_Media_Trends[[#This Row],[Views]]</f>
        <v>0.2324284360377705</v>
      </c>
      <c r="N3174" s="1" t="s">
        <v>29</v>
      </c>
      <c r="O3174" s="4">
        <f t="shared" si="49"/>
        <v>0</v>
      </c>
    </row>
    <row r="3175" spans="1:15">
      <c r="A3175" s="1" t="s">
        <v>3215</v>
      </c>
      <c r="B3175" s="2">
        <v>45113</v>
      </c>
      <c r="C3175" s="13" t="str">
        <f>TEXT(bbdd_Social_Media_Trends[[#This Row],[Post_Date]],"aaaa-mm")</f>
        <v>2023-07</v>
      </c>
      <c r="D3175" s="1" t="s">
        <v>12</v>
      </c>
      <c r="E3175" s="1" t="s">
        <v>57</v>
      </c>
      <c r="F3175" s="1" t="s">
        <v>14</v>
      </c>
      <c r="G3175" s="1" t="s">
        <v>21</v>
      </c>
      <c r="H3175">
        <v>3847940</v>
      </c>
      <c r="I3175">
        <v>382933</v>
      </c>
      <c r="J3175">
        <v>33818</v>
      </c>
      <c r="K3175">
        <v>35325</v>
      </c>
      <c r="L3175">
        <f>bbdd_Social_Media_Trends[[#This Row],[Likes]]+bbdd_Social_Media_Trends[[#This Row],[Shares]]+bbdd_Social_Media_Trends[[#This Row],[Comments]]</f>
        <v>452076</v>
      </c>
      <c r="M3175">
        <f>bbdd_Social_Media_Trends[[#This Row],[Interactions]]/bbdd_Social_Media_Trends[[#This Row],[Views]]</f>
        <v>0.11748519987317889</v>
      </c>
      <c r="N3175" s="1" t="s">
        <v>16</v>
      </c>
      <c r="O3175" s="4">
        <f t="shared" si="49"/>
        <v>0</v>
      </c>
    </row>
    <row r="3176" spans="1:15">
      <c r="A3176" s="1" t="s">
        <v>3216</v>
      </c>
      <c r="B3176" s="2">
        <v>45026</v>
      </c>
      <c r="C3176" s="13" t="str">
        <f>TEXT(bbdd_Social_Media_Trends[[#This Row],[Post_Date]],"aaaa-mm")</f>
        <v>2023-04</v>
      </c>
      <c r="D3176" s="1" t="s">
        <v>12</v>
      </c>
      <c r="E3176" s="1" t="s">
        <v>57</v>
      </c>
      <c r="F3176" s="1" t="s">
        <v>41</v>
      </c>
      <c r="G3176" s="1" t="s">
        <v>15</v>
      </c>
      <c r="H3176">
        <v>431450</v>
      </c>
      <c r="I3176">
        <v>299277</v>
      </c>
      <c r="J3176">
        <v>88023</v>
      </c>
      <c r="K3176">
        <v>22378</v>
      </c>
      <c r="L3176">
        <f>bbdd_Social_Media_Trends[[#This Row],[Likes]]+bbdd_Social_Media_Trends[[#This Row],[Shares]]+bbdd_Social_Media_Trends[[#This Row],[Comments]]</f>
        <v>409678</v>
      </c>
      <c r="M3176">
        <f>bbdd_Social_Media_Trends[[#This Row],[Interactions]]/bbdd_Social_Media_Trends[[#This Row],[Views]]</f>
        <v>0.9495376057480589</v>
      </c>
      <c r="N3176" s="1" t="s">
        <v>22</v>
      </c>
      <c r="O3176" s="4">
        <f t="shared" si="49"/>
        <v>0</v>
      </c>
    </row>
    <row r="3177" spans="1:15">
      <c r="A3177" s="1" t="s">
        <v>3217</v>
      </c>
      <c r="B3177" s="2">
        <v>45284</v>
      </c>
      <c r="C3177" s="13" t="str">
        <f>TEXT(bbdd_Social_Media_Trends[[#This Row],[Post_Date]],"aaaa-mm")</f>
        <v>2023-12</v>
      </c>
      <c r="D3177" s="1" t="s">
        <v>27</v>
      </c>
      <c r="E3177" s="1" t="s">
        <v>46</v>
      </c>
      <c r="F3177" s="1" t="s">
        <v>47</v>
      </c>
      <c r="G3177" s="1" t="s">
        <v>60</v>
      </c>
      <c r="H3177">
        <v>4136937</v>
      </c>
      <c r="I3177">
        <v>384754</v>
      </c>
      <c r="J3177">
        <v>68003</v>
      </c>
      <c r="K3177">
        <v>30923</v>
      </c>
      <c r="L3177">
        <f>bbdd_Social_Media_Trends[[#This Row],[Likes]]+bbdd_Social_Media_Trends[[#This Row],[Shares]]+bbdd_Social_Media_Trends[[#This Row],[Comments]]</f>
        <v>483680</v>
      </c>
      <c r="M3177">
        <f>bbdd_Social_Media_Trends[[#This Row],[Interactions]]/bbdd_Social_Media_Trends[[#This Row],[Views]]</f>
        <v>0.11691741982050971</v>
      </c>
      <c r="N3177" s="1" t="s">
        <v>16</v>
      </c>
      <c r="O3177" s="4">
        <f t="shared" si="49"/>
        <v>0</v>
      </c>
    </row>
    <row r="3178" spans="1:15">
      <c r="A3178" s="1" t="s">
        <v>3218</v>
      </c>
      <c r="B3178" s="2">
        <v>45081</v>
      </c>
      <c r="C3178" s="13" t="str">
        <f>TEXT(bbdd_Social_Media_Trends[[#This Row],[Post_Date]],"aaaa-mm")</f>
        <v>2023-06</v>
      </c>
      <c r="D3178" s="1" t="s">
        <v>24</v>
      </c>
      <c r="E3178" s="1" t="s">
        <v>19</v>
      </c>
      <c r="F3178" s="1" t="s">
        <v>36</v>
      </c>
      <c r="G3178" s="1" t="s">
        <v>25</v>
      </c>
      <c r="H3178">
        <v>4747512</v>
      </c>
      <c r="I3178">
        <v>453977</v>
      </c>
      <c r="J3178">
        <v>51450</v>
      </c>
      <c r="K3178">
        <v>12085</v>
      </c>
      <c r="L3178">
        <f>bbdd_Social_Media_Trends[[#This Row],[Likes]]+bbdd_Social_Media_Trends[[#This Row],[Shares]]+bbdd_Social_Media_Trends[[#This Row],[Comments]]</f>
        <v>517512</v>
      </c>
      <c r="M3178">
        <f>bbdd_Social_Media_Trends[[#This Row],[Interactions]]/bbdd_Social_Media_Trends[[#This Row],[Views]]</f>
        <v>0.1090069914515224</v>
      </c>
      <c r="N3178" s="1" t="s">
        <v>22</v>
      </c>
      <c r="O3178" s="4">
        <f t="shared" si="49"/>
        <v>0</v>
      </c>
    </row>
    <row r="3179" spans="1:15">
      <c r="A3179" s="1" t="s">
        <v>3219</v>
      </c>
      <c r="B3179" s="2">
        <v>44776</v>
      </c>
      <c r="C3179" s="13" t="str">
        <f>TEXT(bbdd_Social_Media_Trends[[#This Row],[Post_Date]],"aaaa-mm")</f>
        <v>2022-08</v>
      </c>
      <c r="D3179" s="1" t="s">
        <v>27</v>
      </c>
      <c r="E3179" s="1" t="s">
        <v>13</v>
      </c>
      <c r="F3179" s="1" t="s">
        <v>47</v>
      </c>
      <c r="G3179" s="1" t="s">
        <v>50</v>
      </c>
      <c r="H3179">
        <v>2391980</v>
      </c>
      <c r="I3179">
        <v>444847</v>
      </c>
      <c r="J3179">
        <v>46095</v>
      </c>
      <c r="K3179">
        <v>44360</v>
      </c>
      <c r="L3179">
        <f>bbdd_Social_Media_Trends[[#This Row],[Likes]]+bbdd_Social_Media_Trends[[#This Row],[Shares]]+bbdd_Social_Media_Trends[[#This Row],[Comments]]</f>
        <v>535302</v>
      </c>
      <c r="M3179">
        <f>bbdd_Social_Media_Trends[[#This Row],[Interactions]]/bbdd_Social_Media_Trends[[#This Row],[Views]]</f>
        <v>0.22379033269508941</v>
      </c>
      <c r="N3179" s="1" t="s">
        <v>29</v>
      </c>
      <c r="O3179" s="4">
        <f t="shared" si="49"/>
        <v>0</v>
      </c>
    </row>
    <row r="3180" spans="1:15">
      <c r="A3180" s="1" t="s">
        <v>3220</v>
      </c>
      <c r="B3180" s="2">
        <v>44611</v>
      </c>
      <c r="C3180" s="13" t="str">
        <f>TEXT(bbdd_Social_Media_Trends[[#This Row],[Post_Date]],"aaaa-mm")</f>
        <v>2022-02</v>
      </c>
      <c r="D3180" s="1" t="s">
        <v>24</v>
      </c>
      <c r="E3180" s="1" t="s">
        <v>31</v>
      </c>
      <c r="F3180" s="1" t="s">
        <v>20</v>
      </c>
      <c r="G3180" s="1" t="s">
        <v>60</v>
      </c>
      <c r="H3180">
        <v>2663152</v>
      </c>
      <c r="I3180">
        <v>206052</v>
      </c>
      <c r="J3180">
        <v>32784</v>
      </c>
      <c r="K3180">
        <v>32820</v>
      </c>
      <c r="L3180">
        <f>bbdd_Social_Media_Trends[[#This Row],[Likes]]+bbdd_Social_Media_Trends[[#This Row],[Shares]]+bbdd_Social_Media_Trends[[#This Row],[Comments]]</f>
        <v>271656</v>
      </c>
      <c r="M3180">
        <f>bbdd_Social_Media_Trends[[#This Row],[Interactions]]/bbdd_Social_Media_Trends[[#This Row],[Views]]</f>
        <v>0.10200544317410347</v>
      </c>
      <c r="N3180" s="1" t="s">
        <v>16</v>
      </c>
      <c r="O3180" s="4">
        <f t="shared" si="49"/>
        <v>0</v>
      </c>
    </row>
    <row r="3181" spans="1:15">
      <c r="A3181" s="1" t="s">
        <v>3221</v>
      </c>
      <c r="B3181" s="2">
        <v>45133</v>
      </c>
      <c r="C3181" s="13" t="str">
        <f>TEXT(bbdd_Social_Media_Trends[[#This Row],[Post_Date]],"aaaa-mm")</f>
        <v>2023-07</v>
      </c>
      <c r="D3181" s="1" t="s">
        <v>24</v>
      </c>
      <c r="E3181" s="1" t="s">
        <v>59</v>
      </c>
      <c r="F3181" s="1" t="s">
        <v>47</v>
      </c>
      <c r="G3181" s="1" t="s">
        <v>28</v>
      </c>
      <c r="H3181">
        <v>932607</v>
      </c>
      <c r="I3181">
        <v>202697</v>
      </c>
      <c r="J3181">
        <v>90673</v>
      </c>
      <c r="K3181">
        <v>270</v>
      </c>
      <c r="L3181">
        <f>bbdd_Social_Media_Trends[[#This Row],[Likes]]+bbdd_Social_Media_Trends[[#This Row],[Shares]]+bbdd_Social_Media_Trends[[#This Row],[Comments]]</f>
        <v>293640</v>
      </c>
      <c r="M3181">
        <f>bbdd_Social_Media_Trends[[#This Row],[Interactions]]/bbdd_Social_Media_Trends[[#This Row],[Views]]</f>
        <v>0.31485931373022075</v>
      </c>
      <c r="N3181" s="1" t="s">
        <v>16</v>
      </c>
      <c r="O3181" s="4">
        <f t="shared" si="49"/>
        <v>0</v>
      </c>
    </row>
    <row r="3182" spans="1:15">
      <c r="A3182" s="1" t="s">
        <v>3222</v>
      </c>
      <c r="B3182" s="2">
        <v>45167</v>
      </c>
      <c r="C3182" s="13" t="str">
        <f>TEXT(bbdd_Social_Media_Trends[[#This Row],[Post_Date]],"aaaa-mm")</f>
        <v>2023-08</v>
      </c>
      <c r="D3182" s="1" t="s">
        <v>24</v>
      </c>
      <c r="E3182" s="1" t="s">
        <v>35</v>
      </c>
      <c r="F3182" s="1" t="s">
        <v>47</v>
      </c>
      <c r="G3182" s="1" t="s">
        <v>60</v>
      </c>
      <c r="H3182">
        <v>1295631</v>
      </c>
      <c r="I3182">
        <v>384661</v>
      </c>
      <c r="J3182">
        <v>43128</v>
      </c>
      <c r="K3182">
        <v>25664</v>
      </c>
      <c r="L3182">
        <f>bbdd_Social_Media_Trends[[#This Row],[Likes]]+bbdd_Social_Media_Trends[[#This Row],[Shares]]+bbdd_Social_Media_Trends[[#This Row],[Comments]]</f>
        <v>453453</v>
      </c>
      <c r="M3182">
        <f>bbdd_Social_Media_Trends[[#This Row],[Interactions]]/bbdd_Social_Media_Trends[[#This Row],[Views]]</f>
        <v>0.34998622292921366</v>
      </c>
      <c r="N3182" s="1" t="s">
        <v>16</v>
      </c>
      <c r="O3182" s="4">
        <f t="shared" si="49"/>
        <v>0</v>
      </c>
    </row>
    <row r="3183" spans="1:15">
      <c r="A3183" s="1" t="s">
        <v>3223</v>
      </c>
      <c r="B3183" s="2">
        <v>44785</v>
      </c>
      <c r="C3183" s="13" t="str">
        <f>TEXT(bbdd_Social_Media_Trends[[#This Row],[Post_Date]],"aaaa-mm")</f>
        <v>2022-08</v>
      </c>
      <c r="D3183" s="1" t="s">
        <v>12</v>
      </c>
      <c r="E3183" s="1" t="s">
        <v>57</v>
      </c>
      <c r="F3183" s="1" t="s">
        <v>20</v>
      </c>
      <c r="G3183" s="1" t="s">
        <v>37</v>
      </c>
      <c r="H3183">
        <v>3914990</v>
      </c>
      <c r="I3183">
        <v>257949</v>
      </c>
      <c r="J3183">
        <v>1409</v>
      </c>
      <c r="K3183">
        <v>41644</v>
      </c>
      <c r="L3183">
        <f>bbdd_Social_Media_Trends[[#This Row],[Likes]]+bbdd_Social_Media_Trends[[#This Row],[Shares]]+bbdd_Social_Media_Trends[[#This Row],[Comments]]</f>
        <v>301002</v>
      </c>
      <c r="M3183">
        <f>bbdd_Social_Media_Trends[[#This Row],[Interactions]]/bbdd_Social_Media_Trends[[#This Row],[Views]]</f>
        <v>7.6884487572126625E-2</v>
      </c>
      <c r="N3183" s="1" t="s">
        <v>22</v>
      </c>
      <c r="O3183" s="4">
        <f t="shared" si="49"/>
        <v>0</v>
      </c>
    </row>
    <row r="3184" spans="1:15">
      <c r="A3184" s="1" t="s">
        <v>3224</v>
      </c>
      <c r="B3184" s="2">
        <v>45097</v>
      </c>
      <c r="C3184" s="13" t="str">
        <f>TEXT(bbdd_Social_Media_Trends[[#This Row],[Post_Date]],"aaaa-mm")</f>
        <v>2023-06</v>
      </c>
      <c r="D3184" s="1" t="s">
        <v>18</v>
      </c>
      <c r="E3184" s="1" t="s">
        <v>39</v>
      </c>
      <c r="F3184" s="1" t="s">
        <v>41</v>
      </c>
      <c r="G3184" s="1" t="s">
        <v>25</v>
      </c>
      <c r="H3184">
        <v>4004484</v>
      </c>
      <c r="I3184">
        <v>28922</v>
      </c>
      <c r="J3184">
        <v>67896</v>
      </c>
      <c r="K3184">
        <v>39287</v>
      </c>
      <c r="L3184">
        <f>bbdd_Social_Media_Trends[[#This Row],[Likes]]+bbdd_Social_Media_Trends[[#This Row],[Shares]]+bbdd_Social_Media_Trends[[#This Row],[Comments]]</f>
        <v>136105</v>
      </c>
      <c r="M3184">
        <f>bbdd_Social_Media_Trends[[#This Row],[Interactions]]/bbdd_Social_Media_Trends[[#This Row],[Views]]</f>
        <v>3.3988149284651908E-2</v>
      </c>
      <c r="N3184" s="1" t="s">
        <v>22</v>
      </c>
      <c r="O3184" s="4">
        <f t="shared" si="49"/>
        <v>0</v>
      </c>
    </row>
    <row r="3185" spans="1:15">
      <c r="A3185" s="1" t="s">
        <v>3225</v>
      </c>
      <c r="B3185" s="2">
        <v>45151</v>
      </c>
      <c r="C3185" s="13" t="str">
        <f>TEXT(bbdd_Social_Media_Trends[[#This Row],[Post_Date]],"aaaa-mm")</f>
        <v>2023-08</v>
      </c>
      <c r="D3185" s="1" t="s">
        <v>24</v>
      </c>
      <c r="E3185" s="1" t="s">
        <v>52</v>
      </c>
      <c r="F3185" s="1" t="s">
        <v>32</v>
      </c>
      <c r="G3185" s="1" t="s">
        <v>21</v>
      </c>
      <c r="H3185">
        <v>2526693</v>
      </c>
      <c r="I3185">
        <v>23428</v>
      </c>
      <c r="J3185">
        <v>62797</v>
      </c>
      <c r="K3185">
        <v>28304</v>
      </c>
      <c r="L3185">
        <f>bbdd_Social_Media_Trends[[#This Row],[Likes]]+bbdd_Social_Media_Trends[[#This Row],[Shares]]+bbdd_Social_Media_Trends[[#This Row],[Comments]]</f>
        <v>114529</v>
      </c>
      <c r="M3185">
        <f>bbdd_Social_Media_Trends[[#This Row],[Interactions]]/bbdd_Social_Media_Trends[[#This Row],[Views]]</f>
        <v>4.5327627851899699E-2</v>
      </c>
      <c r="N3185" s="1" t="s">
        <v>22</v>
      </c>
      <c r="O3185" s="4">
        <f t="shared" si="49"/>
        <v>0</v>
      </c>
    </row>
    <row r="3186" spans="1:15">
      <c r="A3186" s="1" t="s">
        <v>3226</v>
      </c>
      <c r="B3186" s="2">
        <v>45101</v>
      </c>
      <c r="C3186" s="13" t="str">
        <f>TEXT(bbdd_Social_Media_Trends[[#This Row],[Post_Date]],"aaaa-mm")</f>
        <v>2023-06</v>
      </c>
      <c r="D3186" s="1" t="s">
        <v>24</v>
      </c>
      <c r="E3186" s="1" t="s">
        <v>39</v>
      </c>
      <c r="F3186" s="1" t="s">
        <v>47</v>
      </c>
      <c r="G3186" s="1" t="s">
        <v>15</v>
      </c>
      <c r="H3186">
        <v>3234591</v>
      </c>
      <c r="I3186">
        <v>152530</v>
      </c>
      <c r="J3186">
        <v>42933</v>
      </c>
      <c r="K3186">
        <v>15910</v>
      </c>
      <c r="L3186">
        <f>bbdd_Social_Media_Trends[[#This Row],[Likes]]+bbdd_Social_Media_Trends[[#This Row],[Shares]]+bbdd_Social_Media_Trends[[#This Row],[Comments]]</f>
        <v>211373</v>
      </c>
      <c r="M3186">
        <f>bbdd_Social_Media_Trends[[#This Row],[Interactions]]/bbdd_Social_Media_Trends[[#This Row],[Views]]</f>
        <v>6.5347674559163738E-2</v>
      </c>
      <c r="N3186" s="1" t="s">
        <v>29</v>
      </c>
      <c r="O3186" s="4">
        <f t="shared" si="49"/>
        <v>0</v>
      </c>
    </row>
    <row r="3187" spans="1:15">
      <c r="A3187" s="1" t="s">
        <v>3227</v>
      </c>
      <c r="B3187" s="2">
        <v>44967</v>
      </c>
      <c r="C3187" s="13" t="str">
        <f>TEXT(bbdd_Social_Media_Trends[[#This Row],[Post_Date]],"aaaa-mm")</f>
        <v>2023-02</v>
      </c>
      <c r="D3187" s="1" t="s">
        <v>24</v>
      </c>
      <c r="E3187" s="1" t="s">
        <v>13</v>
      </c>
      <c r="F3187" s="1" t="s">
        <v>20</v>
      </c>
      <c r="G3187" s="1" t="s">
        <v>28</v>
      </c>
      <c r="H3187">
        <v>1680858</v>
      </c>
      <c r="I3187">
        <v>306722</v>
      </c>
      <c r="J3187">
        <v>26650</v>
      </c>
      <c r="K3187">
        <v>22652</v>
      </c>
      <c r="L3187">
        <f>bbdd_Social_Media_Trends[[#This Row],[Likes]]+bbdd_Social_Media_Trends[[#This Row],[Shares]]+bbdd_Social_Media_Trends[[#This Row],[Comments]]</f>
        <v>356024</v>
      </c>
      <c r="M3187">
        <f>bbdd_Social_Media_Trends[[#This Row],[Interactions]]/bbdd_Social_Media_Trends[[#This Row],[Views]]</f>
        <v>0.21181087278044902</v>
      </c>
      <c r="N3187" s="1" t="s">
        <v>29</v>
      </c>
      <c r="O3187" s="4">
        <f t="shared" si="49"/>
        <v>0</v>
      </c>
    </row>
    <row r="3188" spans="1:15">
      <c r="A3188" s="1" t="s">
        <v>3228</v>
      </c>
      <c r="B3188" s="2">
        <v>44633</v>
      </c>
      <c r="C3188" s="13" t="str">
        <f>TEXT(bbdd_Social_Media_Trends[[#This Row],[Post_Date]],"aaaa-mm")</f>
        <v>2022-03</v>
      </c>
      <c r="D3188" s="1" t="s">
        <v>27</v>
      </c>
      <c r="E3188" s="1" t="s">
        <v>31</v>
      </c>
      <c r="F3188" s="1" t="s">
        <v>41</v>
      </c>
      <c r="G3188" s="1" t="s">
        <v>37</v>
      </c>
      <c r="H3188">
        <v>3524578</v>
      </c>
      <c r="I3188">
        <v>205017</v>
      </c>
      <c r="J3188">
        <v>50107</v>
      </c>
      <c r="K3188">
        <v>46380</v>
      </c>
      <c r="L3188">
        <f>bbdd_Social_Media_Trends[[#This Row],[Likes]]+bbdd_Social_Media_Trends[[#This Row],[Shares]]+bbdd_Social_Media_Trends[[#This Row],[Comments]]</f>
        <v>301504</v>
      </c>
      <c r="M3188">
        <f>bbdd_Social_Media_Trends[[#This Row],[Interactions]]/bbdd_Social_Media_Trends[[#This Row],[Views]]</f>
        <v>8.5543290572658623E-2</v>
      </c>
      <c r="N3188" s="1" t="s">
        <v>29</v>
      </c>
      <c r="O3188" s="4">
        <f t="shared" si="49"/>
        <v>0</v>
      </c>
    </row>
    <row r="3189" spans="1:15">
      <c r="A3189" s="1" t="s">
        <v>3229</v>
      </c>
      <c r="B3189" s="2">
        <v>44670</v>
      </c>
      <c r="C3189" s="13" t="str">
        <f>TEXT(bbdd_Social_Media_Trends[[#This Row],[Post_Date]],"aaaa-mm")</f>
        <v>2022-04</v>
      </c>
      <c r="D3189" s="1" t="s">
        <v>24</v>
      </c>
      <c r="E3189" s="1" t="s">
        <v>35</v>
      </c>
      <c r="F3189" s="1" t="s">
        <v>36</v>
      </c>
      <c r="G3189" s="1" t="s">
        <v>28</v>
      </c>
      <c r="H3189">
        <v>811909</v>
      </c>
      <c r="I3189">
        <v>267877</v>
      </c>
      <c r="J3189">
        <v>99635</v>
      </c>
      <c r="K3189">
        <v>33755</v>
      </c>
      <c r="L3189">
        <f>bbdd_Social_Media_Trends[[#This Row],[Likes]]+bbdd_Social_Media_Trends[[#This Row],[Shares]]+bbdd_Social_Media_Trends[[#This Row],[Comments]]</f>
        <v>401267</v>
      </c>
      <c r="M3189">
        <f>bbdd_Social_Media_Trends[[#This Row],[Interactions]]/bbdd_Social_Media_Trends[[#This Row],[Views]]</f>
        <v>0.49422656972641021</v>
      </c>
      <c r="N3189" s="1" t="s">
        <v>29</v>
      </c>
      <c r="O3189" s="4">
        <f t="shared" si="49"/>
        <v>0</v>
      </c>
    </row>
    <row r="3190" spans="1:15">
      <c r="A3190" s="1" t="s">
        <v>3230</v>
      </c>
      <c r="B3190" s="2">
        <v>45137</v>
      </c>
      <c r="C3190" s="13" t="str">
        <f>TEXT(bbdd_Social_Media_Trends[[#This Row],[Post_Date]],"aaaa-mm")</f>
        <v>2023-07</v>
      </c>
      <c r="D3190" s="1" t="s">
        <v>18</v>
      </c>
      <c r="E3190" s="1" t="s">
        <v>57</v>
      </c>
      <c r="F3190" s="1" t="s">
        <v>20</v>
      </c>
      <c r="G3190" s="1" t="s">
        <v>60</v>
      </c>
      <c r="H3190">
        <v>2703206</v>
      </c>
      <c r="I3190">
        <v>265588</v>
      </c>
      <c r="J3190">
        <v>10903</v>
      </c>
      <c r="K3190">
        <v>43619</v>
      </c>
      <c r="L3190">
        <f>bbdd_Social_Media_Trends[[#This Row],[Likes]]+bbdd_Social_Media_Trends[[#This Row],[Shares]]+bbdd_Social_Media_Trends[[#This Row],[Comments]]</f>
        <v>320110</v>
      </c>
      <c r="M3190">
        <f>bbdd_Social_Media_Trends[[#This Row],[Interactions]]/bbdd_Social_Media_Trends[[#This Row],[Views]]</f>
        <v>0.11841864807935466</v>
      </c>
      <c r="N3190" s="1" t="s">
        <v>29</v>
      </c>
      <c r="O3190" s="4">
        <f t="shared" si="49"/>
        <v>0</v>
      </c>
    </row>
    <row r="3191" spans="1:15">
      <c r="A3191" s="1" t="s">
        <v>3231</v>
      </c>
      <c r="B3191" s="2">
        <v>45065</v>
      </c>
      <c r="C3191" s="13" t="str">
        <f>TEXT(bbdd_Social_Media_Trends[[#This Row],[Post_Date]],"aaaa-mm")</f>
        <v>2023-05</v>
      </c>
      <c r="D3191" s="1" t="s">
        <v>24</v>
      </c>
      <c r="E3191" s="1" t="s">
        <v>59</v>
      </c>
      <c r="F3191" s="1" t="s">
        <v>20</v>
      </c>
      <c r="G3191" s="1" t="s">
        <v>50</v>
      </c>
      <c r="H3191">
        <v>4926792</v>
      </c>
      <c r="I3191">
        <v>476756</v>
      </c>
      <c r="J3191">
        <v>74016</v>
      </c>
      <c r="K3191">
        <v>30462</v>
      </c>
      <c r="L3191">
        <f>bbdd_Social_Media_Trends[[#This Row],[Likes]]+bbdd_Social_Media_Trends[[#This Row],[Shares]]+bbdd_Social_Media_Trends[[#This Row],[Comments]]</f>
        <v>581234</v>
      </c>
      <c r="M3191">
        <f>bbdd_Social_Media_Trends[[#This Row],[Interactions]]/bbdd_Social_Media_Trends[[#This Row],[Views]]</f>
        <v>0.11797413002213204</v>
      </c>
      <c r="N3191" s="1" t="s">
        <v>22</v>
      </c>
      <c r="O3191" s="4">
        <f t="shared" si="49"/>
        <v>0</v>
      </c>
    </row>
    <row r="3192" spans="1:15">
      <c r="A3192" s="1" t="s">
        <v>3232</v>
      </c>
      <c r="B3192" s="2">
        <v>44777</v>
      </c>
      <c r="C3192" s="13" t="str">
        <f>TEXT(bbdd_Social_Media_Trends[[#This Row],[Post_Date]],"aaaa-mm")</f>
        <v>2022-08</v>
      </c>
      <c r="D3192" s="1" t="s">
        <v>18</v>
      </c>
      <c r="E3192" s="1" t="s">
        <v>39</v>
      </c>
      <c r="F3192" s="1" t="s">
        <v>41</v>
      </c>
      <c r="G3192" s="1" t="s">
        <v>60</v>
      </c>
      <c r="H3192">
        <v>2605580</v>
      </c>
      <c r="I3192">
        <v>295265</v>
      </c>
      <c r="J3192">
        <v>43546</v>
      </c>
      <c r="K3192">
        <v>18596</v>
      </c>
      <c r="L3192">
        <f>bbdd_Social_Media_Trends[[#This Row],[Likes]]+bbdd_Social_Media_Trends[[#This Row],[Shares]]+bbdd_Social_Media_Trends[[#This Row],[Comments]]</f>
        <v>357407</v>
      </c>
      <c r="M3192">
        <f>bbdd_Social_Media_Trends[[#This Row],[Interactions]]/bbdd_Social_Media_Trends[[#This Row],[Views]]</f>
        <v>0.13716984318270789</v>
      </c>
      <c r="N3192" s="1" t="s">
        <v>16</v>
      </c>
      <c r="O3192" s="4">
        <f t="shared" si="49"/>
        <v>0</v>
      </c>
    </row>
    <row r="3193" spans="1:15">
      <c r="A3193" s="1" t="s">
        <v>3233</v>
      </c>
      <c r="B3193" s="2">
        <v>44872</v>
      </c>
      <c r="C3193" s="13" t="str">
        <f>TEXT(bbdd_Social_Media_Trends[[#This Row],[Post_Date]],"aaaa-mm")</f>
        <v>2022-11</v>
      </c>
      <c r="D3193" s="1" t="s">
        <v>18</v>
      </c>
      <c r="E3193" s="1" t="s">
        <v>31</v>
      </c>
      <c r="F3193" s="1" t="s">
        <v>14</v>
      </c>
      <c r="G3193" s="1" t="s">
        <v>50</v>
      </c>
      <c r="H3193">
        <v>675381</v>
      </c>
      <c r="I3193">
        <v>235103</v>
      </c>
      <c r="J3193">
        <v>16489</v>
      </c>
      <c r="K3193">
        <v>18896</v>
      </c>
      <c r="L3193">
        <f>bbdd_Social_Media_Trends[[#This Row],[Likes]]+bbdd_Social_Media_Trends[[#This Row],[Shares]]+bbdd_Social_Media_Trends[[#This Row],[Comments]]</f>
        <v>270488</v>
      </c>
      <c r="M3193">
        <f>bbdd_Social_Media_Trends[[#This Row],[Interactions]]/bbdd_Social_Media_Trends[[#This Row],[Views]]</f>
        <v>0.40049690471008215</v>
      </c>
      <c r="N3193" s="1" t="s">
        <v>29</v>
      </c>
      <c r="O3193" s="4">
        <f t="shared" si="49"/>
        <v>0</v>
      </c>
    </row>
    <row r="3194" spans="1:15">
      <c r="A3194" s="1" t="s">
        <v>3234</v>
      </c>
      <c r="B3194" s="2">
        <v>45056</v>
      </c>
      <c r="C3194" s="13" t="str">
        <f>TEXT(bbdd_Social_Media_Trends[[#This Row],[Post_Date]],"aaaa-mm")</f>
        <v>2023-05</v>
      </c>
      <c r="D3194" s="1" t="s">
        <v>27</v>
      </c>
      <c r="E3194" s="1" t="s">
        <v>57</v>
      </c>
      <c r="F3194" s="1" t="s">
        <v>32</v>
      </c>
      <c r="G3194" s="1" t="s">
        <v>25</v>
      </c>
      <c r="H3194">
        <v>2583578</v>
      </c>
      <c r="I3194">
        <v>117156</v>
      </c>
      <c r="J3194">
        <v>48201</v>
      </c>
      <c r="K3194">
        <v>44942</v>
      </c>
      <c r="L3194">
        <f>bbdd_Social_Media_Trends[[#This Row],[Likes]]+bbdd_Social_Media_Trends[[#This Row],[Shares]]+bbdd_Social_Media_Trends[[#This Row],[Comments]]</f>
        <v>210299</v>
      </c>
      <c r="M3194">
        <f>bbdd_Social_Media_Trends[[#This Row],[Interactions]]/bbdd_Social_Media_Trends[[#This Row],[Views]]</f>
        <v>8.1398355304155706E-2</v>
      </c>
      <c r="N3194" s="1" t="s">
        <v>16</v>
      </c>
      <c r="O3194" s="4">
        <f t="shared" si="49"/>
        <v>0</v>
      </c>
    </row>
    <row r="3195" spans="1:15">
      <c r="A3195" s="1" t="s">
        <v>3235</v>
      </c>
      <c r="B3195" s="2">
        <v>44991</v>
      </c>
      <c r="C3195" s="13" t="str">
        <f>TEXT(bbdd_Social_Media_Trends[[#This Row],[Post_Date]],"aaaa-mm")</f>
        <v>2023-03</v>
      </c>
      <c r="D3195" s="1" t="s">
        <v>27</v>
      </c>
      <c r="E3195" s="1" t="s">
        <v>59</v>
      </c>
      <c r="F3195" s="1" t="s">
        <v>20</v>
      </c>
      <c r="G3195" s="1" t="s">
        <v>50</v>
      </c>
      <c r="H3195">
        <v>3986877</v>
      </c>
      <c r="I3195">
        <v>179971</v>
      </c>
      <c r="J3195">
        <v>22707</v>
      </c>
      <c r="K3195">
        <v>20886</v>
      </c>
      <c r="L3195">
        <f>bbdd_Social_Media_Trends[[#This Row],[Likes]]+bbdd_Social_Media_Trends[[#This Row],[Shares]]+bbdd_Social_Media_Trends[[#This Row],[Comments]]</f>
        <v>223564</v>
      </c>
      <c r="M3195">
        <f>bbdd_Social_Media_Trends[[#This Row],[Interactions]]/bbdd_Social_Media_Trends[[#This Row],[Views]]</f>
        <v>5.6074967951105587E-2</v>
      </c>
      <c r="N3195" s="1" t="s">
        <v>29</v>
      </c>
      <c r="O3195" s="4">
        <f t="shared" si="49"/>
        <v>0</v>
      </c>
    </row>
    <row r="3196" spans="1:15">
      <c r="A3196" s="1" t="s">
        <v>3236</v>
      </c>
      <c r="B3196" s="2">
        <v>44752</v>
      </c>
      <c r="C3196" s="13" t="str">
        <f>TEXT(bbdd_Social_Media_Trends[[#This Row],[Post_Date]],"aaaa-mm")</f>
        <v>2022-07</v>
      </c>
      <c r="D3196" s="1" t="s">
        <v>27</v>
      </c>
      <c r="E3196" s="1" t="s">
        <v>59</v>
      </c>
      <c r="F3196" s="1" t="s">
        <v>32</v>
      </c>
      <c r="G3196" s="1" t="s">
        <v>21</v>
      </c>
      <c r="H3196">
        <v>4576712</v>
      </c>
      <c r="I3196">
        <v>135578</v>
      </c>
      <c r="J3196">
        <v>31719</v>
      </c>
      <c r="K3196">
        <v>36180</v>
      </c>
      <c r="L3196">
        <f>bbdd_Social_Media_Trends[[#This Row],[Likes]]+bbdd_Social_Media_Trends[[#This Row],[Shares]]+bbdd_Social_Media_Trends[[#This Row],[Comments]]</f>
        <v>203477</v>
      </c>
      <c r="M3196">
        <f>bbdd_Social_Media_Trends[[#This Row],[Interactions]]/bbdd_Social_Media_Trends[[#This Row],[Views]]</f>
        <v>4.4459210018021673E-2</v>
      </c>
      <c r="N3196" s="1" t="s">
        <v>29</v>
      </c>
      <c r="O3196" s="4">
        <f t="shared" si="49"/>
        <v>0</v>
      </c>
    </row>
    <row r="3197" spans="1:15">
      <c r="A3197" s="1" t="s">
        <v>3237</v>
      </c>
      <c r="B3197" s="2">
        <v>44834</v>
      </c>
      <c r="C3197" s="13" t="str">
        <f>TEXT(bbdd_Social_Media_Trends[[#This Row],[Post_Date]],"aaaa-mm")</f>
        <v>2022-09</v>
      </c>
      <c r="D3197" s="1" t="s">
        <v>18</v>
      </c>
      <c r="E3197" s="1" t="s">
        <v>52</v>
      </c>
      <c r="F3197" s="1" t="s">
        <v>20</v>
      </c>
      <c r="G3197" s="1" t="s">
        <v>21</v>
      </c>
      <c r="H3197">
        <v>3228575</v>
      </c>
      <c r="I3197">
        <v>264811</v>
      </c>
      <c r="J3197">
        <v>27451</v>
      </c>
      <c r="K3197">
        <v>24414</v>
      </c>
      <c r="L3197">
        <f>bbdd_Social_Media_Trends[[#This Row],[Likes]]+bbdd_Social_Media_Trends[[#This Row],[Shares]]+bbdd_Social_Media_Trends[[#This Row],[Comments]]</f>
        <v>316676</v>
      </c>
      <c r="M3197">
        <f>bbdd_Social_Media_Trends[[#This Row],[Interactions]]/bbdd_Social_Media_Trends[[#This Row],[Views]]</f>
        <v>9.8085378224139139E-2</v>
      </c>
      <c r="N3197" s="1" t="s">
        <v>16</v>
      </c>
      <c r="O3197" s="4">
        <f t="shared" si="49"/>
        <v>0</v>
      </c>
    </row>
    <row r="3198" spans="1:15">
      <c r="A3198" s="1" t="s">
        <v>3238</v>
      </c>
      <c r="B3198" s="2">
        <v>45010</v>
      </c>
      <c r="C3198" s="13" t="str">
        <f>TEXT(bbdd_Social_Media_Trends[[#This Row],[Post_Date]],"aaaa-mm")</f>
        <v>2023-03</v>
      </c>
      <c r="D3198" s="1" t="s">
        <v>18</v>
      </c>
      <c r="E3198" s="1" t="s">
        <v>19</v>
      </c>
      <c r="F3198" s="1" t="s">
        <v>47</v>
      </c>
      <c r="G3198" s="1" t="s">
        <v>28</v>
      </c>
      <c r="H3198">
        <v>3413756</v>
      </c>
      <c r="I3198">
        <v>181553</v>
      </c>
      <c r="J3198">
        <v>21480</v>
      </c>
      <c r="K3198">
        <v>3465</v>
      </c>
      <c r="L3198">
        <f>bbdd_Social_Media_Trends[[#This Row],[Likes]]+bbdd_Social_Media_Trends[[#This Row],[Shares]]+bbdd_Social_Media_Trends[[#This Row],[Comments]]</f>
        <v>206498</v>
      </c>
      <c r="M3198">
        <f>bbdd_Social_Media_Trends[[#This Row],[Interactions]]/bbdd_Social_Media_Trends[[#This Row],[Views]]</f>
        <v>6.048997057786204E-2</v>
      </c>
      <c r="N3198" s="1" t="s">
        <v>29</v>
      </c>
      <c r="O3198" s="4">
        <f t="shared" si="49"/>
        <v>0</v>
      </c>
    </row>
    <row r="3199" spans="1:15">
      <c r="A3199" s="1" t="s">
        <v>3239</v>
      </c>
      <c r="B3199" s="2">
        <v>44846</v>
      </c>
      <c r="C3199" s="13" t="str">
        <f>TEXT(bbdd_Social_Media_Trends[[#This Row],[Post_Date]],"aaaa-mm")</f>
        <v>2022-10</v>
      </c>
      <c r="D3199" s="1" t="s">
        <v>24</v>
      </c>
      <c r="E3199" s="1" t="s">
        <v>59</v>
      </c>
      <c r="F3199" s="1" t="s">
        <v>32</v>
      </c>
      <c r="G3199" s="1" t="s">
        <v>21</v>
      </c>
      <c r="H3199">
        <v>939606</v>
      </c>
      <c r="I3199">
        <v>232692</v>
      </c>
      <c r="J3199">
        <v>8846</v>
      </c>
      <c r="K3199">
        <v>36166</v>
      </c>
      <c r="L3199">
        <f>bbdd_Social_Media_Trends[[#This Row],[Likes]]+bbdd_Social_Media_Trends[[#This Row],[Shares]]+bbdd_Social_Media_Trends[[#This Row],[Comments]]</f>
        <v>277704</v>
      </c>
      <c r="M3199">
        <f>bbdd_Social_Media_Trends[[#This Row],[Interactions]]/bbdd_Social_Media_Trends[[#This Row],[Views]]</f>
        <v>0.29555366823966639</v>
      </c>
      <c r="N3199" s="1" t="s">
        <v>16</v>
      </c>
      <c r="O3199" s="4">
        <f t="shared" si="49"/>
        <v>0</v>
      </c>
    </row>
    <row r="3200" spans="1:15">
      <c r="A3200" s="1" t="s">
        <v>3240</v>
      </c>
      <c r="B3200" s="2">
        <v>44692</v>
      </c>
      <c r="C3200" s="13" t="str">
        <f>TEXT(bbdd_Social_Media_Trends[[#This Row],[Post_Date]],"aaaa-mm")</f>
        <v>2022-05</v>
      </c>
      <c r="D3200" s="1" t="s">
        <v>18</v>
      </c>
      <c r="E3200" s="1" t="s">
        <v>31</v>
      </c>
      <c r="F3200" s="1" t="s">
        <v>32</v>
      </c>
      <c r="G3200" s="1" t="s">
        <v>50</v>
      </c>
      <c r="H3200">
        <v>1145849</v>
      </c>
      <c r="I3200">
        <v>287542</v>
      </c>
      <c r="J3200">
        <v>90299</v>
      </c>
      <c r="K3200">
        <v>42322</v>
      </c>
      <c r="L3200">
        <f>bbdd_Social_Media_Trends[[#This Row],[Likes]]+bbdd_Social_Media_Trends[[#This Row],[Shares]]+bbdd_Social_Media_Trends[[#This Row],[Comments]]</f>
        <v>420163</v>
      </c>
      <c r="M3200">
        <f>bbdd_Social_Media_Trends[[#This Row],[Interactions]]/bbdd_Social_Media_Trends[[#This Row],[Views]]</f>
        <v>0.36668269553841737</v>
      </c>
      <c r="N3200" s="1" t="s">
        <v>16</v>
      </c>
      <c r="O3200" s="4">
        <f t="shared" si="49"/>
        <v>0</v>
      </c>
    </row>
    <row r="3201" spans="1:15">
      <c r="A3201" s="1" t="s">
        <v>3241</v>
      </c>
      <c r="B3201" s="2">
        <v>44792</v>
      </c>
      <c r="C3201" s="13" t="str">
        <f>TEXT(bbdd_Social_Media_Trends[[#This Row],[Post_Date]],"aaaa-mm")</f>
        <v>2022-08</v>
      </c>
      <c r="D3201" s="1" t="s">
        <v>24</v>
      </c>
      <c r="E3201" s="1" t="s">
        <v>13</v>
      </c>
      <c r="F3201" s="1" t="s">
        <v>14</v>
      </c>
      <c r="G3201" s="1" t="s">
        <v>50</v>
      </c>
      <c r="H3201">
        <v>588305</v>
      </c>
      <c r="I3201">
        <v>355237</v>
      </c>
      <c r="J3201">
        <v>85558</v>
      </c>
      <c r="K3201">
        <v>1657</v>
      </c>
      <c r="L3201">
        <f>bbdd_Social_Media_Trends[[#This Row],[Likes]]+bbdd_Social_Media_Trends[[#This Row],[Shares]]+bbdd_Social_Media_Trends[[#This Row],[Comments]]</f>
        <v>442452</v>
      </c>
      <c r="M3201">
        <f>bbdd_Social_Media_Trends[[#This Row],[Interactions]]/bbdd_Social_Media_Trends[[#This Row],[Views]]</f>
        <v>0.75207927860548529</v>
      </c>
      <c r="N3201" s="1" t="s">
        <v>22</v>
      </c>
      <c r="O3201" s="4">
        <f t="shared" si="49"/>
        <v>0</v>
      </c>
    </row>
    <row r="3202" spans="1:15">
      <c r="A3202" s="1" t="s">
        <v>3242</v>
      </c>
      <c r="B3202" s="2">
        <v>45005</v>
      </c>
      <c r="C3202" s="13" t="str">
        <f>TEXT(bbdd_Social_Media_Trends[[#This Row],[Post_Date]],"aaaa-mm")</f>
        <v>2023-03</v>
      </c>
      <c r="D3202" s="1" t="s">
        <v>27</v>
      </c>
      <c r="E3202" s="1" t="s">
        <v>52</v>
      </c>
      <c r="F3202" s="1" t="s">
        <v>20</v>
      </c>
      <c r="G3202" s="1" t="s">
        <v>60</v>
      </c>
      <c r="H3202">
        <v>3861892</v>
      </c>
      <c r="I3202">
        <v>47708</v>
      </c>
      <c r="J3202">
        <v>76578</v>
      </c>
      <c r="K3202">
        <v>37640</v>
      </c>
      <c r="L3202">
        <f>bbdd_Social_Media_Trends[[#This Row],[Likes]]+bbdd_Social_Media_Trends[[#This Row],[Shares]]+bbdd_Social_Media_Trends[[#This Row],[Comments]]</f>
        <v>161926</v>
      </c>
      <c r="M3202">
        <f>bbdd_Social_Media_Trends[[#This Row],[Interactions]]/bbdd_Social_Media_Trends[[#This Row],[Views]]</f>
        <v>4.1929189112486831E-2</v>
      </c>
      <c r="N3202" s="1" t="s">
        <v>29</v>
      </c>
      <c r="O3202" s="4">
        <f t="shared" ref="O3202:O3265" si="50">IF(ISERROR(VLOOKUP(A3202,A3203:A8200,1,FALSE)),0, 1)</f>
        <v>0</v>
      </c>
    </row>
    <row r="3203" spans="1:15">
      <c r="A3203" s="1" t="s">
        <v>3243</v>
      </c>
      <c r="B3203" s="2">
        <v>44835</v>
      </c>
      <c r="C3203" s="13" t="str">
        <f>TEXT(bbdd_Social_Media_Trends[[#This Row],[Post_Date]],"aaaa-mm")</f>
        <v>2022-10</v>
      </c>
      <c r="D3203" s="1" t="s">
        <v>24</v>
      </c>
      <c r="E3203" s="1" t="s">
        <v>19</v>
      </c>
      <c r="F3203" s="1" t="s">
        <v>32</v>
      </c>
      <c r="G3203" s="1" t="s">
        <v>25</v>
      </c>
      <c r="H3203">
        <v>4427716</v>
      </c>
      <c r="I3203">
        <v>109062</v>
      </c>
      <c r="J3203">
        <v>80947</v>
      </c>
      <c r="K3203">
        <v>40554</v>
      </c>
      <c r="L3203">
        <f>bbdd_Social_Media_Trends[[#This Row],[Likes]]+bbdd_Social_Media_Trends[[#This Row],[Shares]]+bbdd_Social_Media_Trends[[#This Row],[Comments]]</f>
        <v>230563</v>
      </c>
      <c r="M3203">
        <f>bbdd_Social_Media_Trends[[#This Row],[Interactions]]/bbdd_Social_Media_Trends[[#This Row],[Views]]</f>
        <v>5.2072671327609989E-2</v>
      </c>
      <c r="N3203" s="1" t="s">
        <v>16</v>
      </c>
      <c r="O3203" s="4">
        <f t="shared" si="50"/>
        <v>0</v>
      </c>
    </row>
    <row r="3204" spans="1:15">
      <c r="A3204" s="1" t="s">
        <v>3244</v>
      </c>
      <c r="B3204" s="2">
        <v>44799</v>
      </c>
      <c r="C3204" s="13" t="str">
        <f>TEXT(bbdd_Social_Media_Trends[[#This Row],[Post_Date]],"aaaa-mm")</f>
        <v>2022-08</v>
      </c>
      <c r="D3204" s="1" t="s">
        <v>27</v>
      </c>
      <c r="E3204" s="1" t="s">
        <v>19</v>
      </c>
      <c r="F3204" s="1" t="s">
        <v>14</v>
      </c>
      <c r="G3204" s="1" t="s">
        <v>15</v>
      </c>
      <c r="H3204">
        <v>4806719</v>
      </c>
      <c r="I3204">
        <v>334394</v>
      </c>
      <c r="J3204">
        <v>46223</v>
      </c>
      <c r="K3204">
        <v>41057</v>
      </c>
      <c r="L3204">
        <f>bbdd_Social_Media_Trends[[#This Row],[Likes]]+bbdd_Social_Media_Trends[[#This Row],[Shares]]+bbdd_Social_Media_Trends[[#This Row],[Comments]]</f>
        <v>421674</v>
      </c>
      <c r="M3204">
        <f>bbdd_Social_Media_Trends[[#This Row],[Interactions]]/bbdd_Social_Media_Trends[[#This Row],[Views]]</f>
        <v>8.7725951943519065E-2</v>
      </c>
      <c r="N3204" s="1" t="s">
        <v>29</v>
      </c>
      <c r="O3204" s="4">
        <f t="shared" si="50"/>
        <v>0</v>
      </c>
    </row>
    <row r="3205" spans="1:15">
      <c r="A3205" s="1" t="s">
        <v>3245</v>
      </c>
      <c r="B3205" s="2">
        <v>45003</v>
      </c>
      <c r="C3205" s="13" t="str">
        <f>TEXT(bbdd_Social_Media_Trends[[#This Row],[Post_Date]],"aaaa-mm")</f>
        <v>2023-03</v>
      </c>
      <c r="D3205" s="1" t="s">
        <v>24</v>
      </c>
      <c r="E3205" s="1" t="s">
        <v>31</v>
      </c>
      <c r="F3205" s="1" t="s">
        <v>41</v>
      </c>
      <c r="G3205" s="1" t="s">
        <v>50</v>
      </c>
      <c r="H3205">
        <v>4814733</v>
      </c>
      <c r="I3205">
        <v>413922</v>
      </c>
      <c r="J3205">
        <v>85371</v>
      </c>
      <c r="K3205">
        <v>14507</v>
      </c>
      <c r="L3205">
        <f>bbdd_Social_Media_Trends[[#This Row],[Likes]]+bbdd_Social_Media_Trends[[#This Row],[Shares]]+bbdd_Social_Media_Trends[[#This Row],[Comments]]</f>
        <v>513800</v>
      </c>
      <c r="M3205">
        <f>bbdd_Social_Media_Trends[[#This Row],[Interactions]]/bbdd_Social_Media_Trends[[#This Row],[Views]]</f>
        <v>0.10671412101148703</v>
      </c>
      <c r="N3205" s="1" t="s">
        <v>16</v>
      </c>
      <c r="O3205" s="4">
        <f t="shared" si="50"/>
        <v>0</v>
      </c>
    </row>
    <row r="3206" spans="1:15">
      <c r="A3206" s="1" t="s">
        <v>3246</v>
      </c>
      <c r="B3206" s="2">
        <v>44606</v>
      </c>
      <c r="C3206" s="13" t="str">
        <f>TEXT(bbdd_Social_Media_Trends[[#This Row],[Post_Date]],"aaaa-mm")</f>
        <v>2022-02</v>
      </c>
      <c r="D3206" s="1" t="s">
        <v>12</v>
      </c>
      <c r="E3206" s="1" t="s">
        <v>46</v>
      </c>
      <c r="F3206" s="1" t="s">
        <v>36</v>
      </c>
      <c r="G3206" s="1" t="s">
        <v>25</v>
      </c>
      <c r="H3206">
        <v>3946834</v>
      </c>
      <c r="I3206">
        <v>394401</v>
      </c>
      <c r="J3206">
        <v>54346</v>
      </c>
      <c r="K3206">
        <v>6258</v>
      </c>
      <c r="L3206">
        <f>bbdd_Social_Media_Trends[[#This Row],[Likes]]+bbdd_Social_Media_Trends[[#This Row],[Shares]]+bbdd_Social_Media_Trends[[#This Row],[Comments]]</f>
        <v>455005</v>
      </c>
      <c r="M3206">
        <f>bbdd_Social_Media_Trends[[#This Row],[Interactions]]/bbdd_Social_Media_Trends[[#This Row],[Views]]</f>
        <v>0.11528354118769626</v>
      </c>
      <c r="N3206" s="1" t="s">
        <v>22</v>
      </c>
      <c r="O3206" s="4">
        <f t="shared" si="50"/>
        <v>0</v>
      </c>
    </row>
    <row r="3207" spans="1:15">
      <c r="A3207" s="1" t="s">
        <v>3247</v>
      </c>
      <c r="B3207" s="2">
        <v>45133</v>
      </c>
      <c r="C3207" s="13" t="str">
        <f>TEXT(bbdd_Social_Media_Trends[[#This Row],[Post_Date]],"aaaa-mm")</f>
        <v>2023-07</v>
      </c>
      <c r="D3207" s="1" t="s">
        <v>27</v>
      </c>
      <c r="E3207" s="1" t="s">
        <v>59</v>
      </c>
      <c r="F3207" s="1" t="s">
        <v>14</v>
      </c>
      <c r="G3207" s="1" t="s">
        <v>28</v>
      </c>
      <c r="H3207">
        <v>1269726</v>
      </c>
      <c r="I3207">
        <v>270115</v>
      </c>
      <c r="J3207">
        <v>42913</v>
      </c>
      <c r="K3207">
        <v>11512</v>
      </c>
      <c r="L3207">
        <f>bbdd_Social_Media_Trends[[#This Row],[Likes]]+bbdd_Social_Media_Trends[[#This Row],[Shares]]+bbdd_Social_Media_Trends[[#This Row],[Comments]]</f>
        <v>324540</v>
      </c>
      <c r="M3207">
        <f>bbdd_Social_Media_Trends[[#This Row],[Interactions]]/bbdd_Social_Media_Trends[[#This Row],[Views]]</f>
        <v>0.25559845194947572</v>
      </c>
      <c r="N3207" s="1" t="s">
        <v>16</v>
      </c>
      <c r="O3207" s="4">
        <f t="shared" si="50"/>
        <v>0</v>
      </c>
    </row>
    <row r="3208" spans="1:15">
      <c r="A3208" s="1" t="s">
        <v>3248</v>
      </c>
      <c r="B3208" s="2">
        <v>45223</v>
      </c>
      <c r="C3208" s="13" t="str">
        <f>TEXT(bbdd_Social_Media_Trends[[#This Row],[Post_Date]],"aaaa-mm")</f>
        <v>2023-10</v>
      </c>
      <c r="D3208" s="1" t="s">
        <v>24</v>
      </c>
      <c r="E3208" s="1" t="s">
        <v>57</v>
      </c>
      <c r="F3208" s="1" t="s">
        <v>32</v>
      </c>
      <c r="G3208" s="1" t="s">
        <v>15</v>
      </c>
      <c r="H3208">
        <v>4079564</v>
      </c>
      <c r="I3208">
        <v>286423</v>
      </c>
      <c r="J3208">
        <v>76936</v>
      </c>
      <c r="K3208">
        <v>10893</v>
      </c>
      <c r="L3208">
        <f>bbdd_Social_Media_Trends[[#This Row],[Likes]]+bbdd_Social_Media_Trends[[#This Row],[Shares]]+bbdd_Social_Media_Trends[[#This Row],[Comments]]</f>
        <v>374252</v>
      </c>
      <c r="M3208">
        <f>bbdd_Social_Media_Trends[[#This Row],[Interactions]]/bbdd_Social_Media_Trends[[#This Row],[Views]]</f>
        <v>9.1738234772147223E-2</v>
      </c>
      <c r="N3208" s="1" t="s">
        <v>22</v>
      </c>
      <c r="O3208" s="4">
        <f t="shared" si="50"/>
        <v>0</v>
      </c>
    </row>
    <row r="3209" spans="1:15">
      <c r="A3209" s="1" t="s">
        <v>3249</v>
      </c>
      <c r="B3209" s="2">
        <v>44918</v>
      </c>
      <c r="C3209" s="13" t="str">
        <f>TEXT(bbdd_Social_Media_Trends[[#This Row],[Post_Date]],"aaaa-mm")</f>
        <v>2022-12</v>
      </c>
      <c r="D3209" s="1" t="s">
        <v>18</v>
      </c>
      <c r="E3209" s="1" t="s">
        <v>13</v>
      </c>
      <c r="F3209" s="1" t="s">
        <v>32</v>
      </c>
      <c r="G3209" s="1" t="s">
        <v>21</v>
      </c>
      <c r="H3209">
        <v>4431107</v>
      </c>
      <c r="I3209">
        <v>465657</v>
      </c>
      <c r="J3209">
        <v>33665</v>
      </c>
      <c r="K3209">
        <v>5015</v>
      </c>
      <c r="L3209">
        <f>bbdd_Social_Media_Trends[[#This Row],[Likes]]+bbdd_Social_Media_Trends[[#This Row],[Shares]]+bbdd_Social_Media_Trends[[#This Row],[Comments]]</f>
        <v>504337</v>
      </c>
      <c r="M3209">
        <f>bbdd_Social_Media_Trends[[#This Row],[Interactions]]/bbdd_Social_Media_Trends[[#This Row],[Views]]</f>
        <v>0.11381738242836384</v>
      </c>
      <c r="N3209" s="1" t="s">
        <v>22</v>
      </c>
      <c r="O3209" s="4">
        <f t="shared" si="50"/>
        <v>0</v>
      </c>
    </row>
    <row r="3210" spans="1:15">
      <c r="A3210" s="1" t="s">
        <v>3250</v>
      </c>
      <c r="B3210" s="2">
        <v>45255</v>
      </c>
      <c r="C3210" s="13" t="str">
        <f>TEXT(bbdd_Social_Media_Trends[[#This Row],[Post_Date]],"aaaa-mm")</f>
        <v>2023-11</v>
      </c>
      <c r="D3210" s="1" t="s">
        <v>27</v>
      </c>
      <c r="E3210" s="1" t="s">
        <v>13</v>
      </c>
      <c r="F3210" s="1" t="s">
        <v>41</v>
      </c>
      <c r="G3210" s="1" t="s">
        <v>44</v>
      </c>
      <c r="H3210">
        <v>4020489</v>
      </c>
      <c r="I3210">
        <v>25700</v>
      </c>
      <c r="J3210">
        <v>44736</v>
      </c>
      <c r="K3210">
        <v>49114</v>
      </c>
      <c r="L3210">
        <f>bbdd_Social_Media_Trends[[#This Row],[Likes]]+bbdd_Social_Media_Trends[[#This Row],[Shares]]+bbdd_Social_Media_Trends[[#This Row],[Comments]]</f>
        <v>119550</v>
      </c>
      <c r="M3210">
        <f>bbdd_Social_Media_Trends[[#This Row],[Interactions]]/bbdd_Social_Media_Trends[[#This Row],[Views]]</f>
        <v>2.9735188928510934E-2</v>
      </c>
      <c r="N3210" s="1" t="s">
        <v>29</v>
      </c>
      <c r="O3210" s="4">
        <f t="shared" si="50"/>
        <v>0</v>
      </c>
    </row>
    <row r="3211" spans="1:15">
      <c r="A3211" s="1" t="s">
        <v>3251</v>
      </c>
      <c r="B3211" s="2">
        <v>44931</v>
      </c>
      <c r="C3211" s="13" t="str">
        <f>TEXT(bbdd_Social_Media_Trends[[#This Row],[Post_Date]],"aaaa-mm")</f>
        <v>2023-01</v>
      </c>
      <c r="D3211" s="1" t="s">
        <v>18</v>
      </c>
      <c r="E3211" s="1" t="s">
        <v>19</v>
      </c>
      <c r="F3211" s="1" t="s">
        <v>14</v>
      </c>
      <c r="G3211" s="1" t="s">
        <v>28</v>
      </c>
      <c r="H3211">
        <v>2982515</v>
      </c>
      <c r="I3211">
        <v>223769</v>
      </c>
      <c r="J3211">
        <v>87424</v>
      </c>
      <c r="K3211">
        <v>11556</v>
      </c>
      <c r="L3211">
        <f>bbdd_Social_Media_Trends[[#This Row],[Likes]]+bbdd_Social_Media_Trends[[#This Row],[Shares]]+bbdd_Social_Media_Trends[[#This Row],[Comments]]</f>
        <v>322749</v>
      </c>
      <c r="M3211">
        <f>bbdd_Social_Media_Trends[[#This Row],[Interactions]]/bbdd_Social_Media_Trends[[#This Row],[Views]]</f>
        <v>0.10821370554716406</v>
      </c>
      <c r="N3211" s="1" t="s">
        <v>16</v>
      </c>
      <c r="O3211" s="4">
        <f t="shared" si="50"/>
        <v>0</v>
      </c>
    </row>
    <row r="3212" spans="1:15">
      <c r="A3212" s="1" t="s">
        <v>3252</v>
      </c>
      <c r="B3212" s="2">
        <v>44735</v>
      </c>
      <c r="C3212" s="13" t="str">
        <f>TEXT(bbdd_Social_Media_Trends[[#This Row],[Post_Date]],"aaaa-mm")</f>
        <v>2022-06</v>
      </c>
      <c r="D3212" s="1" t="s">
        <v>27</v>
      </c>
      <c r="E3212" s="1" t="s">
        <v>49</v>
      </c>
      <c r="F3212" s="1" t="s">
        <v>14</v>
      </c>
      <c r="G3212" s="1" t="s">
        <v>60</v>
      </c>
      <c r="H3212">
        <v>556692</v>
      </c>
      <c r="I3212">
        <v>349917</v>
      </c>
      <c r="J3212">
        <v>96965</v>
      </c>
      <c r="K3212">
        <v>6379</v>
      </c>
      <c r="L3212">
        <f>bbdd_Social_Media_Trends[[#This Row],[Likes]]+bbdd_Social_Media_Trends[[#This Row],[Shares]]+bbdd_Social_Media_Trends[[#This Row],[Comments]]</f>
        <v>453261</v>
      </c>
      <c r="M3212">
        <f>bbdd_Social_Media_Trends[[#This Row],[Interactions]]/bbdd_Social_Media_Trends[[#This Row],[Views]]</f>
        <v>0.81420426375805655</v>
      </c>
      <c r="N3212" s="1" t="s">
        <v>29</v>
      </c>
      <c r="O3212" s="4">
        <f t="shared" si="50"/>
        <v>0</v>
      </c>
    </row>
    <row r="3213" spans="1:15">
      <c r="A3213" s="1" t="s">
        <v>3253</v>
      </c>
      <c r="B3213" s="2">
        <v>45024</v>
      </c>
      <c r="C3213" s="13" t="str">
        <f>TEXT(bbdd_Social_Media_Trends[[#This Row],[Post_Date]],"aaaa-mm")</f>
        <v>2023-04</v>
      </c>
      <c r="D3213" s="1" t="s">
        <v>18</v>
      </c>
      <c r="E3213" s="1" t="s">
        <v>31</v>
      </c>
      <c r="F3213" s="1" t="s">
        <v>36</v>
      </c>
      <c r="G3213" s="1" t="s">
        <v>44</v>
      </c>
      <c r="H3213">
        <v>2487151</v>
      </c>
      <c r="I3213">
        <v>309174</v>
      </c>
      <c r="J3213">
        <v>3823</v>
      </c>
      <c r="K3213">
        <v>14068</v>
      </c>
      <c r="L3213">
        <f>bbdd_Social_Media_Trends[[#This Row],[Likes]]+bbdd_Social_Media_Trends[[#This Row],[Shares]]+bbdd_Social_Media_Trends[[#This Row],[Comments]]</f>
        <v>327065</v>
      </c>
      <c r="M3213">
        <f>bbdd_Social_Media_Trends[[#This Row],[Interactions]]/bbdd_Social_Media_Trends[[#This Row],[Views]]</f>
        <v>0.13150186699561064</v>
      </c>
      <c r="N3213" s="1" t="s">
        <v>16</v>
      </c>
      <c r="O3213" s="4">
        <f t="shared" si="50"/>
        <v>0</v>
      </c>
    </row>
    <row r="3214" spans="1:15">
      <c r="A3214" s="1" t="s">
        <v>3254</v>
      </c>
      <c r="B3214" s="2">
        <v>45078</v>
      </c>
      <c r="C3214" s="13" t="str">
        <f>TEXT(bbdd_Social_Media_Trends[[#This Row],[Post_Date]],"aaaa-mm")</f>
        <v>2023-06</v>
      </c>
      <c r="D3214" s="1" t="s">
        <v>18</v>
      </c>
      <c r="E3214" s="1" t="s">
        <v>13</v>
      </c>
      <c r="F3214" s="1" t="s">
        <v>41</v>
      </c>
      <c r="G3214" s="1" t="s">
        <v>44</v>
      </c>
      <c r="H3214">
        <v>827453</v>
      </c>
      <c r="I3214">
        <v>98572</v>
      </c>
      <c r="J3214">
        <v>86466</v>
      </c>
      <c r="K3214">
        <v>22004</v>
      </c>
      <c r="L3214">
        <f>bbdd_Social_Media_Trends[[#This Row],[Likes]]+bbdd_Social_Media_Trends[[#This Row],[Shares]]+bbdd_Social_Media_Trends[[#This Row],[Comments]]</f>
        <v>207042</v>
      </c>
      <c r="M3214">
        <f>bbdd_Social_Media_Trends[[#This Row],[Interactions]]/bbdd_Social_Media_Trends[[#This Row],[Views]]</f>
        <v>0.25021602435425333</v>
      </c>
      <c r="N3214" s="1" t="s">
        <v>16</v>
      </c>
      <c r="O3214" s="4">
        <f t="shared" si="50"/>
        <v>0</v>
      </c>
    </row>
    <row r="3215" spans="1:15">
      <c r="A3215" s="1" t="s">
        <v>3255</v>
      </c>
      <c r="B3215" s="2">
        <v>45189</v>
      </c>
      <c r="C3215" s="13" t="str">
        <f>TEXT(bbdd_Social_Media_Trends[[#This Row],[Post_Date]],"aaaa-mm")</f>
        <v>2023-09</v>
      </c>
      <c r="D3215" s="1" t="s">
        <v>27</v>
      </c>
      <c r="E3215" s="1" t="s">
        <v>46</v>
      </c>
      <c r="F3215" s="1" t="s">
        <v>36</v>
      </c>
      <c r="G3215" s="1" t="s">
        <v>15</v>
      </c>
      <c r="H3215">
        <v>724983</v>
      </c>
      <c r="I3215">
        <v>68237</v>
      </c>
      <c r="J3215">
        <v>29413</v>
      </c>
      <c r="K3215">
        <v>27681</v>
      </c>
      <c r="L3215">
        <f>bbdd_Social_Media_Trends[[#This Row],[Likes]]+bbdd_Social_Media_Trends[[#This Row],[Shares]]+bbdd_Social_Media_Trends[[#This Row],[Comments]]</f>
        <v>125331</v>
      </c>
      <c r="M3215">
        <f>bbdd_Social_Media_Trends[[#This Row],[Interactions]]/bbdd_Social_Media_Trends[[#This Row],[Views]]</f>
        <v>0.17287439843417018</v>
      </c>
      <c r="N3215" s="1" t="s">
        <v>22</v>
      </c>
      <c r="O3215" s="4">
        <f t="shared" si="50"/>
        <v>0</v>
      </c>
    </row>
    <row r="3216" spans="1:15">
      <c r="A3216" s="1" t="s">
        <v>3256</v>
      </c>
      <c r="B3216" s="2">
        <v>44961</v>
      </c>
      <c r="C3216" s="13" t="str">
        <f>TEXT(bbdd_Social_Media_Trends[[#This Row],[Post_Date]],"aaaa-mm")</f>
        <v>2023-02</v>
      </c>
      <c r="D3216" s="1" t="s">
        <v>24</v>
      </c>
      <c r="E3216" s="1" t="s">
        <v>46</v>
      </c>
      <c r="F3216" s="1" t="s">
        <v>14</v>
      </c>
      <c r="G3216" s="1" t="s">
        <v>15</v>
      </c>
      <c r="H3216">
        <v>1468817</v>
      </c>
      <c r="I3216">
        <v>150762</v>
      </c>
      <c r="J3216">
        <v>99579</v>
      </c>
      <c r="K3216">
        <v>1486</v>
      </c>
      <c r="L3216">
        <f>bbdd_Social_Media_Trends[[#This Row],[Likes]]+bbdd_Social_Media_Trends[[#This Row],[Shares]]+bbdd_Social_Media_Trends[[#This Row],[Comments]]</f>
        <v>251827</v>
      </c>
      <c r="M3216">
        <f>bbdd_Social_Media_Trends[[#This Row],[Interactions]]/bbdd_Social_Media_Trends[[#This Row],[Views]]</f>
        <v>0.17144885986477554</v>
      </c>
      <c r="N3216" s="1" t="s">
        <v>16</v>
      </c>
      <c r="O3216" s="4">
        <f t="shared" si="50"/>
        <v>0</v>
      </c>
    </row>
    <row r="3217" spans="1:15">
      <c r="A3217" s="1" t="s">
        <v>3257</v>
      </c>
      <c r="B3217" s="2">
        <v>44890</v>
      </c>
      <c r="C3217" s="13" t="str">
        <f>TEXT(bbdd_Social_Media_Trends[[#This Row],[Post_Date]],"aaaa-mm")</f>
        <v>2022-11</v>
      </c>
      <c r="D3217" s="1" t="s">
        <v>27</v>
      </c>
      <c r="E3217" s="1" t="s">
        <v>35</v>
      </c>
      <c r="F3217" s="1" t="s">
        <v>20</v>
      </c>
      <c r="G3217" s="1" t="s">
        <v>15</v>
      </c>
      <c r="H3217">
        <v>3186028</v>
      </c>
      <c r="I3217">
        <v>219247</v>
      </c>
      <c r="J3217">
        <v>83057</v>
      </c>
      <c r="K3217">
        <v>28304</v>
      </c>
      <c r="L3217">
        <f>bbdd_Social_Media_Trends[[#This Row],[Likes]]+bbdd_Social_Media_Trends[[#This Row],[Shares]]+bbdd_Social_Media_Trends[[#This Row],[Comments]]</f>
        <v>330608</v>
      </c>
      <c r="M3217">
        <f>bbdd_Social_Media_Trends[[#This Row],[Interactions]]/bbdd_Social_Media_Trends[[#This Row],[Views]]</f>
        <v>0.10376807736780719</v>
      </c>
      <c r="N3217" s="1" t="s">
        <v>22</v>
      </c>
      <c r="O3217" s="4">
        <f t="shared" si="50"/>
        <v>0</v>
      </c>
    </row>
    <row r="3218" spans="1:15">
      <c r="A3218" s="1" t="s">
        <v>3258</v>
      </c>
      <c r="B3218" s="2">
        <v>45232</v>
      </c>
      <c r="C3218" s="13" t="str">
        <f>TEXT(bbdd_Social_Media_Trends[[#This Row],[Post_Date]],"aaaa-mm")</f>
        <v>2023-11</v>
      </c>
      <c r="D3218" s="1" t="s">
        <v>12</v>
      </c>
      <c r="E3218" s="1" t="s">
        <v>57</v>
      </c>
      <c r="F3218" s="1" t="s">
        <v>41</v>
      </c>
      <c r="G3218" s="1" t="s">
        <v>44</v>
      </c>
      <c r="H3218">
        <v>4508915</v>
      </c>
      <c r="I3218">
        <v>87132</v>
      </c>
      <c r="J3218">
        <v>11145</v>
      </c>
      <c r="K3218">
        <v>1464</v>
      </c>
      <c r="L3218">
        <f>bbdd_Social_Media_Trends[[#This Row],[Likes]]+bbdd_Social_Media_Trends[[#This Row],[Shares]]+bbdd_Social_Media_Trends[[#This Row],[Comments]]</f>
        <v>99741</v>
      </c>
      <c r="M3218">
        <f>bbdd_Social_Media_Trends[[#This Row],[Interactions]]/bbdd_Social_Media_Trends[[#This Row],[Views]]</f>
        <v>2.2120842819170466E-2</v>
      </c>
      <c r="N3218" s="1" t="s">
        <v>16</v>
      </c>
      <c r="O3218" s="4">
        <f t="shared" si="50"/>
        <v>0</v>
      </c>
    </row>
    <row r="3219" spans="1:15">
      <c r="A3219" s="1" t="s">
        <v>3259</v>
      </c>
      <c r="B3219" s="2">
        <v>44637</v>
      </c>
      <c r="C3219" s="13" t="str">
        <f>TEXT(bbdd_Social_Media_Trends[[#This Row],[Post_Date]],"aaaa-mm")</f>
        <v>2022-03</v>
      </c>
      <c r="D3219" s="1" t="s">
        <v>18</v>
      </c>
      <c r="E3219" s="1" t="s">
        <v>49</v>
      </c>
      <c r="F3219" s="1" t="s">
        <v>14</v>
      </c>
      <c r="G3219" s="1" t="s">
        <v>60</v>
      </c>
      <c r="H3219">
        <v>4397591</v>
      </c>
      <c r="I3219">
        <v>416382</v>
      </c>
      <c r="J3219">
        <v>88301</v>
      </c>
      <c r="K3219">
        <v>47488</v>
      </c>
      <c r="L3219">
        <f>bbdd_Social_Media_Trends[[#This Row],[Likes]]+bbdd_Social_Media_Trends[[#This Row],[Shares]]+bbdd_Social_Media_Trends[[#This Row],[Comments]]</f>
        <v>552171</v>
      </c>
      <c r="M3219">
        <f>bbdd_Social_Media_Trends[[#This Row],[Interactions]]/bbdd_Social_Media_Trends[[#This Row],[Views]]</f>
        <v>0.12556215437042689</v>
      </c>
      <c r="N3219" s="1" t="s">
        <v>22</v>
      </c>
      <c r="O3219" s="4">
        <f t="shared" si="50"/>
        <v>0</v>
      </c>
    </row>
    <row r="3220" spans="1:15">
      <c r="A3220" s="1" t="s">
        <v>3260</v>
      </c>
      <c r="B3220" s="2">
        <v>44817</v>
      </c>
      <c r="C3220" s="13" t="str">
        <f>TEXT(bbdd_Social_Media_Trends[[#This Row],[Post_Date]],"aaaa-mm")</f>
        <v>2022-09</v>
      </c>
      <c r="D3220" s="1" t="s">
        <v>27</v>
      </c>
      <c r="E3220" s="1" t="s">
        <v>19</v>
      </c>
      <c r="F3220" s="1" t="s">
        <v>32</v>
      </c>
      <c r="G3220" s="1" t="s">
        <v>44</v>
      </c>
      <c r="H3220">
        <v>3601578</v>
      </c>
      <c r="I3220">
        <v>471857</v>
      </c>
      <c r="J3220">
        <v>28736</v>
      </c>
      <c r="K3220">
        <v>45781</v>
      </c>
      <c r="L3220">
        <f>bbdd_Social_Media_Trends[[#This Row],[Likes]]+bbdd_Social_Media_Trends[[#This Row],[Shares]]+bbdd_Social_Media_Trends[[#This Row],[Comments]]</f>
        <v>546374</v>
      </c>
      <c r="M3220">
        <f>bbdd_Social_Media_Trends[[#This Row],[Interactions]]/bbdd_Social_Media_Trends[[#This Row],[Views]]</f>
        <v>0.15170405860986491</v>
      </c>
      <c r="N3220" s="1" t="s">
        <v>22</v>
      </c>
      <c r="O3220" s="4">
        <f t="shared" si="50"/>
        <v>0</v>
      </c>
    </row>
    <row r="3221" spans="1:15">
      <c r="A3221" s="1" t="s">
        <v>3261</v>
      </c>
      <c r="B3221" s="2">
        <v>44747</v>
      </c>
      <c r="C3221" s="13" t="str">
        <f>TEXT(bbdd_Social_Media_Trends[[#This Row],[Post_Date]],"aaaa-mm")</f>
        <v>2022-07</v>
      </c>
      <c r="D3221" s="1" t="s">
        <v>24</v>
      </c>
      <c r="E3221" s="1" t="s">
        <v>49</v>
      </c>
      <c r="F3221" s="1" t="s">
        <v>14</v>
      </c>
      <c r="G3221" s="1" t="s">
        <v>60</v>
      </c>
      <c r="H3221">
        <v>3841456</v>
      </c>
      <c r="I3221">
        <v>348089</v>
      </c>
      <c r="J3221">
        <v>61193</v>
      </c>
      <c r="K3221">
        <v>14943</v>
      </c>
      <c r="L3221">
        <f>bbdd_Social_Media_Trends[[#This Row],[Likes]]+bbdd_Social_Media_Trends[[#This Row],[Shares]]+bbdd_Social_Media_Trends[[#This Row],[Comments]]</f>
        <v>424225</v>
      </c>
      <c r="M3221">
        <f>bbdd_Social_Media_Trends[[#This Row],[Interactions]]/bbdd_Social_Media_Trends[[#This Row],[Views]]</f>
        <v>0.11043338775714208</v>
      </c>
      <c r="N3221" s="1" t="s">
        <v>16</v>
      </c>
      <c r="O3221" s="4">
        <f t="shared" si="50"/>
        <v>0</v>
      </c>
    </row>
    <row r="3222" spans="1:15">
      <c r="A3222" s="1" t="s">
        <v>3262</v>
      </c>
      <c r="B3222" s="2">
        <v>45114</v>
      </c>
      <c r="C3222" s="13" t="str">
        <f>TEXT(bbdd_Social_Media_Trends[[#This Row],[Post_Date]],"aaaa-mm")</f>
        <v>2023-07</v>
      </c>
      <c r="D3222" s="1" t="s">
        <v>27</v>
      </c>
      <c r="E3222" s="1" t="s">
        <v>49</v>
      </c>
      <c r="F3222" s="1" t="s">
        <v>20</v>
      </c>
      <c r="G3222" s="1" t="s">
        <v>25</v>
      </c>
      <c r="H3222">
        <v>1034261</v>
      </c>
      <c r="I3222">
        <v>195633</v>
      </c>
      <c r="J3222">
        <v>15859</v>
      </c>
      <c r="K3222">
        <v>20583</v>
      </c>
      <c r="L3222">
        <f>bbdd_Social_Media_Trends[[#This Row],[Likes]]+bbdd_Social_Media_Trends[[#This Row],[Shares]]+bbdd_Social_Media_Trends[[#This Row],[Comments]]</f>
        <v>232075</v>
      </c>
      <c r="M3222">
        <f>bbdd_Social_Media_Trends[[#This Row],[Interactions]]/bbdd_Social_Media_Trends[[#This Row],[Views]]</f>
        <v>0.22438726781731111</v>
      </c>
      <c r="N3222" s="1" t="s">
        <v>29</v>
      </c>
      <c r="O3222" s="4">
        <f t="shared" si="50"/>
        <v>0</v>
      </c>
    </row>
    <row r="3223" spans="1:15">
      <c r="A3223" s="1" t="s">
        <v>3263</v>
      </c>
      <c r="B3223" s="2">
        <v>45183</v>
      </c>
      <c r="C3223" s="13" t="str">
        <f>TEXT(bbdd_Social_Media_Trends[[#This Row],[Post_Date]],"aaaa-mm")</f>
        <v>2023-09</v>
      </c>
      <c r="D3223" s="1" t="s">
        <v>18</v>
      </c>
      <c r="E3223" s="1" t="s">
        <v>57</v>
      </c>
      <c r="F3223" s="1" t="s">
        <v>47</v>
      </c>
      <c r="G3223" s="1" t="s">
        <v>28</v>
      </c>
      <c r="H3223">
        <v>604410</v>
      </c>
      <c r="I3223">
        <v>281512</v>
      </c>
      <c r="J3223">
        <v>29457</v>
      </c>
      <c r="K3223">
        <v>28963</v>
      </c>
      <c r="L3223">
        <f>bbdd_Social_Media_Trends[[#This Row],[Likes]]+bbdd_Social_Media_Trends[[#This Row],[Shares]]+bbdd_Social_Media_Trends[[#This Row],[Comments]]</f>
        <v>339932</v>
      </c>
      <c r="M3223">
        <f>bbdd_Social_Media_Trends[[#This Row],[Interactions]]/bbdd_Social_Media_Trends[[#This Row],[Views]]</f>
        <v>0.56241954964345398</v>
      </c>
      <c r="N3223" s="1" t="s">
        <v>22</v>
      </c>
      <c r="O3223" s="4">
        <f t="shared" si="50"/>
        <v>0</v>
      </c>
    </row>
    <row r="3224" spans="1:15">
      <c r="A3224" s="1" t="s">
        <v>3264</v>
      </c>
      <c r="B3224" s="2">
        <v>45121</v>
      </c>
      <c r="C3224" s="13" t="str">
        <f>TEXT(bbdd_Social_Media_Trends[[#This Row],[Post_Date]],"aaaa-mm")</f>
        <v>2023-07</v>
      </c>
      <c r="D3224" s="1" t="s">
        <v>27</v>
      </c>
      <c r="E3224" s="1" t="s">
        <v>39</v>
      </c>
      <c r="F3224" s="1" t="s">
        <v>32</v>
      </c>
      <c r="G3224" s="1" t="s">
        <v>60</v>
      </c>
      <c r="H3224">
        <v>2028335</v>
      </c>
      <c r="I3224">
        <v>172803</v>
      </c>
      <c r="J3224">
        <v>2213</v>
      </c>
      <c r="K3224">
        <v>18377</v>
      </c>
      <c r="L3224">
        <f>bbdd_Social_Media_Trends[[#This Row],[Likes]]+bbdd_Social_Media_Trends[[#This Row],[Shares]]+bbdd_Social_Media_Trends[[#This Row],[Comments]]</f>
        <v>193393</v>
      </c>
      <c r="M3224">
        <f>bbdd_Social_Media_Trends[[#This Row],[Interactions]]/bbdd_Social_Media_Trends[[#This Row],[Views]]</f>
        <v>9.5345689937806136E-2</v>
      </c>
      <c r="N3224" s="1" t="s">
        <v>22</v>
      </c>
      <c r="O3224" s="4">
        <f t="shared" si="50"/>
        <v>0</v>
      </c>
    </row>
    <row r="3225" spans="1:15">
      <c r="A3225" s="1" t="s">
        <v>3265</v>
      </c>
      <c r="B3225" s="2">
        <v>44645</v>
      </c>
      <c r="C3225" s="13" t="str">
        <f>TEXT(bbdd_Social_Media_Trends[[#This Row],[Post_Date]],"aaaa-mm")</f>
        <v>2022-03</v>
      </c>
      <c r="D3225" s="1" t="s">
        <v>18</v>
      </c>
      <c r="E3225" s="1" t="s">
        <v>59</v>
      </c>
      <c r="F3225" s="1" t="s">
        <v>14</v>
      </c>
      <c r="G3225" s="1" t="s">
        <v>21</v>
      </c>
      <c r="H3225">
        <v>4771704</v>
      </c>
      <c r="I3225">
        <v>282262</v>
      </c>
      <c r="J3225">
        <v>66844</v>
      </c>
      <c r="K3225">
        <v>16684</v>
      </c>
      <c r="L3225">
        <f>bbdd_Social_Media_Trends[[#This Row],[Likes]]+bbdd_Social_Media_Trends[[#This Row],[Shares]]+bbdd_Social_Media_Trends[[#This Row],[Comments]]</f>
        <v>365790</v>
      </c>
      <c r="M3225">
        <f>bbdd_Social_Media_Trends[[#This Row],[Interactions]]/bbdd_Social_Media_Trends[[#This Row],[Views]]</f>
        <v>7.6658149793029914E-2</v>
      </c>
      <c r="N3225" s="1" t="s">
        <v>29</v>
      </c>
      <c r="O3225" s="4">
        <f t="shared" si="50"/>
        <v>0</v>
      </c>
    </row>
    <row r="3226" spans="1:15">
      <c r="A3226" s="1" t="s">
        <v>3266</v>
      </c>
      <c r="B3226" s="2">
        <v>44922</v>
      </c>
      <c r="C3226" s="13" t="str">
        <f>TEXT(bbdd_Social_Media_Trends[[#This Row],[Post_Date]],"aaaa-mm")</f>
        <v>2022-12</v>
      </c>
      <c r="D3226" s="1" t="s">
        <v>27</v>
      </c>
      <c r="E3226" s="1" t="s">
        <v>31</v>
      </c>
      <c r="F3226" s="1" t="s">
        <v>14</v>
      </c>
      <c r="G3226" s="1" t="s">
        <v>25</v>
      </c>
      <c r="H3226">
        <v>3411739</v>
      </c>
      <c r="I3226">
        <v>218368</v>
      </c>
      <c r="J3226">
        <v>44457</v>
      </c>
      <c r="K3226">
        <v>4186</v>
      </c>
      <c r="L3226">
        <f>bbdd_Social_Media_Trends[[#This Row],[Likes]]+bbdd_Social_Media_Trends[[#This Row],[Shares]]+bbdd_Social_Media_Trends[[#This Row],[Comments]]</f>
        <v>267011</v>
      </c>
      <c r="M3226">
        <f>bbdd_Social_Media_Trends[[#This Row],[Interactions]]/bbdd_Social_Media_Trends[[#This Row],[Views]]</f>
        <v>7.826243449454956E-2</v>
      </c>
      <c r="N3226" s="1" t="s">
        <v>16</v>
      </c>
      <c r="O3226" s="4">
        <f t="shared" si="50"/>
        <v>0</v>
      </c>
    </row>
    <row r="3227" spans="1:15">
      <c r="A3227" s="1" t="s">
        <v>3267</v>
      </c>
      <c r="B3227" s="2">
        <v>44656</v>
      </c>
      <c r="C3227" s="13" t="str">
        <f>TEXT(bbdd_Social_Media_Trends[[#This Row],[Post_Date]],"aaaa-mm")</f>
        <v>2022-04</v>
      </c>
      <c r="D3227" s="1" t="s">
        <v>12</v>
      </c>
      <c r="E3227" s="1" t="s">
        <v>39</v>
      </c>
      <c r="F3227" s="1" t="s">
        <v>47</v>
      </c>
      <c r="G3227" s="1" t="s">
        <v>25</v>
      </c>
      <c r="H3227">
        <v>4076916</v>
      </c>
      <c r="I3227">
        <v>432821</v>
      </c>
      <c r="J3227">
        <v>9865</v>
      </c>
      <c r="K3227">
        <v>39288</v>
      </c>
      <c r="L3227">
        <f>bbdd_Social_Media_Trends[[#This Row],[Likes]]+bbdd_Social_Media_Trends[[#This Row],[Shares]]+bbdd_Social_Media_Trends[[#This Row],[Comments]]</f>
        <v>481974</v>
      </c>
      <c r="M3227">
        <f>bbdd_Social_Media_Trends[[#This Row],[Interactions]]/bbdd_Social_Media_Trends[[#This Row],[Views]]</f>
        <v>0.11822024294834625</v>
      </c>
      <c r="N3227" s="1" t="s">
        <v>29</v>
      </c>
      <c r="O3227" s="4">
        <f t="shared" si="50"/>
        <v>0</v>
      </c>
    </row>
    <row r="3228" spans="1:15">
      <c r="A3228" s="1" t="s">
        <v>3268</v>
      </c>
      <c r="B3228" s="2">
        <v>45013</v>
      </c>
      <c r="C3228" s="13" t="str">
        <f>TEXT(bbdd_Social_Media_Trends[[#This Row],[Post_Date]],"aaaa-mm")</f>
        <v>2023-03</v>
      </c>
      <c r="D3228" s="1" t="s">
        <v>27</v>
      </c>
      <c r="E3228" s="1" t="s">
        <v>19</v>
      </c>
      <c r="F3228" s="1" t="s">
        <v>32</v>
      </c>
      <c r="G3228" s="1" t="s">
        <v>15</v>
      </c>
      <c r="H3228">
        <v>2758264</v>
      </c>
      <c r="I3228">
        <v>432567</v>
      </c>
      <c r="J3228">
        <v>21030</v>
      </c>
      <c r="K3228">
        <v>35843</v>
      </c>
      <c r="L3228">
        <f>bbdd_Social_Media_Trends[[#This Row],[Likes]]+bbdd_Social_Media_Trends[[#This Row],[Shares]]+bbdd_Social_Media_Trends[[#This Row],[Comments]]</f>
        <v>489440</v>
      </c>
      <c r="M3228">
        <f>bbdd_Social_Media_Trends[[#This Row],[Interactions]]/bbdd_Social_Media_Trends[[#This Row],[Views]]</f>
        <v>0.17744494363121152</v>
      </c>
      <c r="N3228" s="1" t="s">
        <v>22</v>
      </c>
      <c r="O3228" s="4">
        <f t="shared" si="50"/>
        <v>0</v>
      </c>
    </row>
    <row r="3229" spans="1:15">
      <c r="A3229" s="1" t="s">
        <v>3269</v>
      </c>
      <c r="B3229" s="2">
        <v>45075</v>
      </c>
      <c r="C3229" s="13" t="str">
        <f>TEXT(bbdd_Social_Media_Trends[[#This Row],[Post_Date]],"aaaa-mm")</f>
        <v>2023-05</v>
      </c>
      <c r="D3229" s="1" t="s">
        <v>12</v>
      </c>
      <c r="E3229" s="1" t="s">
        <v>59</v>
      </c>
      <c r="F3229" s="1" t="s">
        <v>47</v>
      </c>
      <c r="G3229" s="1" t="s">
        <v>37</v>
      </c>
      <c r="H3229">
        <v>3998415</v>
      </c>
      <c r="I3229">
        <v>388913</v>
      </c>
      <c r="J3229">
        <v>45669</v>
      </c>
      <c r="K3229">
        <v>9024</v>
      </c>
      <c r="L3229">
        <f>bbdd_Social_Media_Trends[[#This Row],[Likes]]+bbdd_Social_Media_Trends[[#This Row],[Shares]]+bbdd_Social_Media_Trends[[#This Row],[Comments]]</f>
        <v>443606</v>
      </c>
      <c r="M3229">
        <f>bbdd_Social_Media_Trends[[#This Row],[Interactions]]/bbdd_Social_Media_Trends[[#This Row],[Views]]</f>
        <v>0.11094546213937273</v>
      </c>
      <c r="N3229" s="1" t="s">
        <v>22</v>
      </c>
      <c r="O3229" s="4">
        <f t="shared" si="50"/>
        <v>0</v>
      </c>
    </row>
    <row r="3230" spans="1:15">
      <c r="A3230" s="1" t="s">
        <v>3270</v>
      </c>
      <c r="B3230" s="2">
        <v>45134</v>
      </c>
      <c r="C3230" s="13" t="str">
        <f>TEXT(bbdd_Social_Media_Trends[[#This Row],[Post_Date]],"aaaa-mm")</f>
        <v>2023-07</v>
      </c>
      <c r="D3230" s="1" t="s">
        <v>24</v>
      </c>
      <c r="E3230" s="1" t="s">
        <v>35</v>
      </c>
      <c r="F3230" s="1" t="s">
        <v>36</v>
      </c>
      <c r="G3230" s="1" t="s">
        <v>25</v>
      </c>
      <c r="H3230">
        <v>1042784</v>
      </c>
      <c r="I3230">
        <v>488595</v>
      </c>
      <c r="J3230">
        <v>87749</v>
      </c>
      <c r="K3230">
        <v>45019</v>
      </c>
      <c r="L3230">
        <f>bbdd_Social_Media_Trends[[#This Row],[Likes]]+bbdd_Social_Media_Trends[[#This Row],[Shares]]+bbdd_Social_Media_Trends[[#This Row],[Comments]]</f>
        <v>621363</v>
      </c>
      <c r="M3230">
        <f>bbdd_Social_Media_Trends[[#This Row],[Interactions]]/bbdd_Social_Media_Trends[[#This Row],[Views]]</f>
        <v>0.59586932672538129</v>
      </c>
      <c r="N3230" s="1" t="s">
        <v>16</v>
      </c>
      <c r="O3230" s="4">
        <f t="shared" si="50"/>
        <v>0</v>
      </c>
    </row>
    <row r="3231" spans="1:15">
      <c r="A3231" s="1" t="s">
        <v>3271</v>
      </c>
      <c r="B3231" s="2">
        <v>45208</v>
      </c>
      <c r="C3231" s="13" t="str">
        <f>TEXT(bbdd_Social_Media_Trends[[#This Row],[Post_Date]],"aaaa-mm")</f>
        <v>2023-10</v>
      </c>
      <c r="D3231" s="1" t="s">
        <v>18</v>
      </c>
      <c r="E3231" s="1" t="s">
        <v>19</v>
      </c>
      <c r="F3231" s="1" t="s">
        <v>32</v>
      </c>
      <c r="G3231" s="1" t="s">
        <v>60</v>
      </c>
      <c r="H3231">
        <v>4873492</v>
      </c>
      <c r="I3231">
        <v>97181</v>
      </c>
      <c r="J3231">
        <v>19120</v>
      </c>
      <c r="K3231">
        <v>23324</v>
      </c>
      <c r="L3231">
        <f>bbdd_Social_Media_Trends[[#This Row],[Likes]]+bbdd_Social_Media_Trends[[#This Row],[Shares]]+bbdd_Social_Media_Trends[[#This Row],[Comments]]</f>
        <v>139625</v>
      </c>
      <c r="M3231">
        <f>bbdd_Social_Media_Trends[[#This Row],[Interactions]]/bbdd_Social_Media_Trends[[#This Row],[Views]]</f>
        <v>2.8649888006382282E-2</v>
      </c>
      <c r="N3231" s="1" t="s">
        <v>16</v>
      </c>
      <c r="O3231" s="4">
        <f t="shared" si="50"/>
        <v>0</v>
      </c>
    </row>
    <row r="3232" spans="1:15">
      <c r="A3232" s="1" t="s">
        <v>3272</v>
      </c>
      <c r="B3232" s="2">
        <v>45054</v>
      </c>
      <c r="C3232" s="13" t="str">
        <f>TEXT(bbdd_Social_Media_Trends[[#This Row],[Post_Date]],"aaaa-mm")</f>
        <v>2023-05</v>
      </c>
      <c r="D3232" s="1" t="s">
        <v>27</v>
      </c>
      <c r="E3232" s="1" t="s">
        <v>57</v>
      </c>
      <c r="F3232" s="1" t="s">
        <v>32</v>
      </c>
      <c r="G3232" s="1" t="s">
        <v>21</v>
      </c>
      <c r="H3232">
        <v>975799</v>
      </c>
      <c r="I3232">
        <v>320442</v>
      </c>
      <c r="J3232">
        <v>87429</v>
      </c>
      <c r="K3232">
        <v>44516</v>
      </c>
      <c r="L3232">
        <f>bbdd_Social_Media_Trends[[#This Row],[Likes]]+bbdd_Social_Media_Trends[[#This Row],[Shares]]+bbdd_Social_Media_Trends[[#This Row],[Comments]]</f>
        <v>452387</v>
      </c>
      <c r="M3232">
        <f>bbdd_Social_Media_Trends[[#This Row],[Interactions]]/bbdd_Social_Media_Trends[[#This Row],[Views]]</f>
        <v>0.46360674688127368</v>
      </c>
      <c r="N3232" s="1" t="s">
        <v>22</v>
      </c>
      <c r="O3232" s="4">
        <f t="shared" si="50"/>
        <v>0</v>
      </c>
    </row>
    <row r="3233" spans="1:15">
      <c r="A3233" s="1" t="s">
        <v>3273</v>
      </c>
      <c r="B3233" s="2">
        <v>44586</v>
      </c>
      <c r="C3233" s="13" t="str">
        <f>TEXT(bbdd_Social_Media_Trends[[#This Row],[Post_Date]],"aaaa-mm")</f>
        <v>2022-01</v>
      </c>
      <c r="D3233" s="1" t="s">
        <v>18</v>
      </c>
      <c r="E3233" s="1" t="s">
        <v>46</v>
      </c>
      <c r="F3233" s="1" t="s">
        <v>47</v>
      </c>
      <c r="G3233" s="1" t="s">
        <v>60</v>
      </c>
      <c r="H3233">
        <v>1227035</v>
      </c>
      <c r="I3233">
        <v>90647</v>
      </c>
      <c r="J3233">
        <v>96551</v>
      </c>
      <c r="K3233">
        <v>30875</v>
      </c>
      <c r="L3233">
        <f>bbdd_Social_Media_Trends[[#This Row],[Likes]]+bbdd_Social_Media_Trends[[#This Row],[Shares]]+bbdd_Social_Media_Trends[[#This Row],[Comments]]</f>
        <v>218073</v>
      </c>
      <c r="M3233">
        <f>bbdd_Social_Media_Trends[[#This Row],[Interactions]]/bbdd_Social_Media_Trends[[#This Row],[Views]]</f>
        <v>0.17772353681842817</v>
      </c>
      <c r="N3233" s="1" t="s">
        <v>22</v>
      </c>
      <c r="O3233" s="4">
        <f t="shared" si="50"/>
        <v>0</v>
      </c>
    </row>
    <row r="3234" spans="1:15">
      <c r="A3234" s="1" t="s">
        <v>3274</v>
      </c>
      <c r="B3234" s="2">
        <v>44692</v>
      </c>
      <c r="C3234" s="13" t="str">
        <f>TEXT(bbdd_Social_Media_Trends[[#This Row],[Post_Date]],"aaaa-mm")</f>
        <v>2022-05</v>
      </c>
      <c r="D3234" s="1" t="s">
        <v>18</v>
      </c>
      <c r="E3234" s="1" t="s">
        <v>13</v>
      </c>
      <c r="F3234" s="1" t="s">
        <v>41</v>
      </c>
      <c r="G3234" s="1" t="s">
        <v>25</v>
      </c>
      <c r="H3234">
        <v>2940609</v>
      </c>
      <c r="I3234">
        <v>417021</v>
      </c>
      <c r="J3234">
        <v>8144</v>
      </c>
      <c r="K3234">
        <v>10445</v>
      </c>
      <c r="L3234">
        <f>bbdd_Social_Media_Trends[[#This Row],[Likes]]+bbdd_Social_Media_Trends[[#This Row],[Shares]]+bbdd_Social_Media_Trends[[#This Row],[Comments]]</f>
        <v>435610</v>
      </c>
      <c r="M3234">
        <f>bbdd_Social_Media_Trends[[#This Row],[Interactions]]/bbdd_Social_Media_Trends[[#This Row],[Views]]</f>
        <v>0.14813598135624287</v>
      </c>
      <c r="N3234" s="1" t="s">
        <v>22</v>
      </c>
      <c r="O3234" s="4">
        <f t="shared" si="50"/>
        <v>0</v>
      </c>
    </row>
    <row r="3235" spans="1:15">
      <c r="A3235" s="1" t="s">
        <v>3275</v>
      </c>
      <c r="B3235" s="2">
        <v>45143</v>
      </c>
      <c r="C3235" s="13" t="str">
        <f>TEXT(bbdd_Social_Media_Trends[[#This Row],[Post_Date]],"aaaa-mm")</f>
        <v>2023-08</v>
      </c>
      <c r="D3235" s="1" t="s">
        <v>24</v>
      </c>
      <c r="E3235" s="1" t="s">
        <v>59</v>
      </c>
      <c r="F3235" s="1" t="s">
        <v>41</v>
      </c>
      <c r="G3235" s="1" t="s">
        <v>44</v>
      </c>
      <c r="H3235">
        <v>3088030</v>
      </c>
      <c r="I3235">
        <v>409248</v>
      </c>
      <c r="J3235">
        <v>48230</v>
      </c>
      <c r="K3235">
        <v>35140</v>
      </c>
      <c r="L3235">
        <f>bbdd_Social_Media_Trends[[#This Row],[Likes]]+bbdd_Social_Media_Trends[[#This Row],[Shares]]+bbdd_Social_Media_Trends[[#This Row],[Comments]]</f>
        <v>492618</v>
      </c>
      <c r="M3235">
        <f>bbdd_Social_Media_Trends[[#This Row],[Interactions]]/bbdd_Social_Media_Trends[[#This Row],[Views]]</f>
        <v>0.15952500461459249</v>
      </c>
      <c r="N3235" s="1" t="s">
        <v>29</v>
      </c>
      <c r="O3235" s="4">
        <f t="shared" si="50"/>
        <v>0</v>
      </c>
    </row>
    <row r="3236" spans="1:15">
      <c r="A3236" s="1" t="s">
        <v>3276</v>
      </c>
      <c r="B3236" s="2">
        <v>44666</v>
      </c>
      <c r="C3236" s="13" t="str">
        <f>TEXT(bbdd_Social_Media_Trends[[#This Row],[Post_Date]],"aaaa-mm")</f>
        <v>2022-04</v>
      </c>
      <c r="D3236" s="1" t="s">
        <v>24</v>
      </c>
      <c r="E3236" s="1" t="s">
        <v>49</v>
      </c>
      <c r="F3236" s="1" t="s">
        <v>32</v>
      </c>
      <c r="G3236" s="1" t="s">
        <v>21</v>
      </c>
      <c r="H3236">
        <v>1459533</v>
      </c>
      <c r="I3236">
        <v>280764</v>
      </c>
      <c r="J3236">
        <v>84256</v>
      </c>
      <c r="K3236">
        <v>47050</v>
      </c>
      <c r="L3236">
        <f>bbdd_Social_Media_Trends[[#This Row],[Likes]]+bbdd_Social_Media_Trends[[#This Row],[Shares]]+bbdd_Social_Media_Trends[[#This Row],[Comments]]</f>
        <v>412070</v>
      </c>
      <c r="M3236">
        <f>bbdd_Social_Media_Trends[[#This Row],[Interactions]]/bbdd_Social_Media_Trends[[#This Row],[Views]]</f>
        <v>0.28233003296259829</v>
      </c>
      <c r="N3236" s="1" t="s">
        <v>16</v>
      </c>
      <c r="O3236" s="4">
        <f t="shared" si="50"/>
        <v>0</v>
      </c>
    </row>
    <row r="3237" spans="1:15">
      <c r="A3237" s="1" t="s">
        <v>3277</v>
      </c>
      <c r="B3237" s="2">
        <v>44643</v>
      </c>
      <c r="C3237" s="13" t="str">
        <f>TEXT(bbdd_Social_Media_Trends[[#This Row],[Post_Date]],"aaaa-mm")</f>
        <v>2022-03</v>
      </c>
      <c r="D3237" s="1" t="s">
        <v>18</v>
      </c>
      <c r="E3237" s="1" t="s">
        <v>57</v>
      </c>
      <c r="F3237" s="1" t="s">
        <v>14</v>
      </c>
      <c r="G3237" s="1" t="s">
        <v>28</v>
      </c>
      <c r="H3237">
        <v>4501262</v>
      </c>
      <c r="I3237">
        <v>376672</v>
      </c>
      <c r="J3237">
        <v>46465</v>
      </c>
      <c r="K3237">
        <v>42986</v>
      </c>
      <c r="L3237">
        <f>bbdd_Social_Media_Trends[[#This Row],[Likes]]+bbdd_Social_Media_Trends[[#This Row],[Shares]]+bbdd_Social_Media_Trends[[#This Row],[Comments]]</f>
        <v>466123</v>
      </c>
      <c r="M3237">
        <f>bbdd_Social_Media_Trends[[#This Row],[Interactions]]/bbdd_Social_Media_Trends[[#This Row],[Views]]</f>
        <v>0.10355384778757602</v>
      </c>
      <c r="N3237" s="1" t="s">
        <v>16</v>
      </c>
      <c r="O3237" s="4">
        <f t="shared" si="50"/>
        <v>0</v>
      </c>
    </row>
    <row r="3238" spans="1:15">
      <c r="A3238" s="1" t="s">
        <v>3278</v>
      </c>
      <c r="B3238" s="2">
        <v>45105</v>
      </c>
      <c r="C3238" s="13" t="str">
        <f>TEXT(bbdd_Social_Media_Trends[[#This Row],[Post_Date]],"aaaa-mm")</f>
        <v>2023-06</v>
      </c>
      <c r="D3238" s="1" t="s">
        <v>27</v>
      </c>
      <c r="E3238" s="1" t="s">
        <v>59</v>
      </c>
      <c r="F3238" s="1" t="s">
        <v>36</v>
      </c>
      <c r="G3238" s="1" t="s">
        <v>15</v>
      </c>
      <c r="H3238">
        <v>2946718</v>
      </c>
      <c r="I3238">
        <v>101693</v>
      </c>
      <c r="J3238">
        <v>79172</v>
      </c>
      <c r="K3238">
        <v>11498</v>
      </c>
      <c r="L3238">
        <f>bbdd_Social_Media_Trends[[#This Row],[Likes]]+bbdd_Social_Media_Trends[[#This Row],[Shares]]+bbdd_Social_Media_Trends[[#This Row],[Comments]]</f>
        <v>192363</v>
      </c>
      <c r="M3238">
        <f>bbdd_Social_Media_Trends[[#This Row],[Interactions]]/bbdd_Social_Media_Trends[[#This Row],[Views]]</f>
        <v>6.5280423847819846E-2</v>
      </c>
      <c r="N3238" s="1" t="s">
        <v>22</v>
      </c>
      <c r="O3238" s="4">
        <f t="shared" si="50"/>
        <v>0</v>
      </c>
    </row>
    <row r="3239" spans="1:15">
      <c r="A3239" s="1" t="s">
        <v>3279</v>
      </c>
      <c r="B3239" s="2">
        <v>44578</v>
      </c>
      <c r="C3239" s="13" t="str">
        <f>TEXT(bbdd_Social_Media_Trends[[#This Row],[Post_Date]],"aaaa-mm")</f>
        <v>2022-01</v>
      </c>
      <c r="D3239" s="1" t="s">
        <v>24</v>
      </c>
      <c r="E3239" s="1" t="s">
        <v>46</v>
      </c>
      <c r="F3239" s="1" t="s">
        <v>32</v>
      </c>
      <c r="G3239" s="1" t="s">
        <v>15</v>
      </c>
      <c r="H3239">
        <v>925089</v>
      </c>
      <c r="I3239">
        <v>320317</v>
      </c>
      <c r="J3239">
        <v>16914</v>
      </c>
      <c r="K3239">
        <v>36993</v>
      </c>
      <c r="L3239">
        <f>bbdd_Social_Media_Trends[[#This Row],[Likes]]+bbdd_Social_Media_Trends[[#This Row],[Shares]]+bbdd_Social_Media_Trends[[#This Row],[Comments]]</f>
        <v>374224</v>
      </c>
      <c r="M3239">
        <f>bbdd_Social_Media_Trends[[#This Row],[Interactions]]/bbdd_Social_Media_Trends[[#This Row],[Views]]</f>
        <v>0.40452756437488718</v>
      </c>
      <c r="N3239" s="1" t="s">
        <v>16</v>
      </c>
      <c r="O3239" s="4">
        <f t="shared" si="50"/>
        <v>0</v>
      </c>
    </row>
    <row r="3240" spans="1:15">
      <c r="A3240" s="1" t="s">
        <v>3280</v>
      </c>
      <c r="B3240" s="2">
        <v>45137</v>
      </c>
      <c r="C3240" s="13" t="str">
        <f>TEXT(bbdd_Social_Media_Trends[[#This Row],[Post_Date]],"aaaa-mm")</f>
        <v>2023-07</v>
      </c>
      <c r="D3240" s="1" t="s">
        <v>24</v>
      </c>
      <c r="E3240" s="1" t="s">
        <v>59</v>
      </c>
      <c r="F3240" s="1" t="s">
        <v>32</v>
      </c>
      <c r="G3240" s="1" t="s">
        <v>21</v>
      </c>
      <c r="H3240">
        <v>1912431</v>
      </c>
      <c r="I3240">
        <v>337274</v>
      </c>
      <c r="J3240">
        <v>36656</v>
      </c>
      <c r="K3240">
        <v>4315</v>
      </c>
      <c r="L3240">
        <f>bbdd_Social_Media_Trends[[#This Row],[Likes]]+bbdd_Social_Media_Trends[[#This Row],[Shares]]+bbdd_Social_Media_Trends[[#This Row],[Comments]]</f>
        <v>378245</v>
      </c>
      <c r="M3240">
        <f>bbdd_Social_Media_Trends[[#This Row],[Interactions]]/bbdd_Social_Media_Trends[[#This Row],[Views]]</f>
        <v>0.19778229907379666</v>
      </c>
      <c r="N3240" s="1" t="s">
        <v>22</v>
      </c>
      <c r="O3240" s="4">
        <f t="shared" si="50"/>
        <v>0</v>
      </c>
    </row>
    <row r="3241" spans="1:15">
      <c r="A3241" s="1" t="s">
        <v>3281</v>
      </c>
      <c r="B3241" s="2">
        <v>44767</v>
      </c>
      <c r="C3241" s="13" t="str">
        <f>TEXT(bbdd_Social_Media_Trends[[#This Row],[Post_Date]],"aaaa-mm")</f>
        <v>2022-07</v>
      </c>
      <c r="D3241" s="1" t="s">
        <v>18</v>
      </c>
      <c r="E3241" s="1" t="s">
        <v>52</v>
      </c>
      <c r="F3241" s="1" t="s">
        <v>20</v>
      </c>
      <c r="G3241" s="1" t="s">
        <v>21</v>
      </c>
      <c r="H3241">
        <v>2023201</v>
      </c>
      <c r="I3241">
        <v>336333</v>
      </c>
      <c r="J3241">
        <v>92713</v>
      </c>
      <c r="K3241">
        <v>45633</v>
      </c>
      <c r="L3241">
        <f>bbdd_Social_Media_Trends[[#This Row],[Likes]]+bbdd_Social_Media_Trends[[#This Row],[Shares]]+bbdd_Social_Media_Trends[[#This Row],[Comments]]</f>
        <v>474679</v>
      </c>
      <c r="M3241">
        <f>bbdd_Social_Media_Trends[[#This Row],[Interactions]]/bbdd_Social_Media_Trends[[#This Row],[Views]]</f>
        <v>0.23461781602519968</v>
      </c>
      <c r="N3241" s="1" t="s">
        <v>22</v>
      </c>
      <c r="O3241" s="4">
        <f t="shared" si="50"/>
        <v>0</v>
      </c>
    </row>
    <row r="3242" spans="1:15">
      <c r="A3242" s="1" t="s">
        <v>3282</v>
      </c>
      <c r="B3242" s="2">
        <v>44843</v>
      </c>
      <c r="C3242" s="13" t="str">
        <f>TEXT(bbdd_Social_Media_Trends[[#This Row],[Post_Date]],"aaaa-mm")</f>
        <v>2022-10</v>
      </c>
      <c r="D3242" s="1" t="s">
        <v>24</v>
      </c>
      <c r="E3242" s="1" t="s">
        <v>57</v>
      </c>
      <c r="F3242" s="1" t="s">
        <v>20</v>
      </c>
      <c r="G3242" s="1" t="s">
        <v>28</v>
      </c>
      <c r="H3242">
        <v>1254731</v>
      </c>
      <c r="I3242">
        <v>269272</v>
      </c>
      <c r="J3242">
        <v>7945</v>
      </c>
      <c r="K3242">
        <v>4628</v>
      </c>
      <c r="L3242">
        <f>bbdd_Social_Media_Trends[[#This Row],[Likes]]+bbdd_Social_Media_Trends[[#This Row],[Shares]]+bbdd_Social_Media_Trends[[#This Row],[Comments]]</f>
        <v>281845</v>
      </c>
      <c r="M3242">
        <f>bbdd_Social_Media_Trends[[#This Row],[Interactions]]/bbdd_Social_Media_Trends[[#This Row],[Views]]</f>
        <v>0.22462583613539475</v>
      </c>
      <c r="N3242" s="1" t="s">
        <v>29</v>
      </c>
      <c r="O3242" s="4">
        <f t="shared" si="50"/>
        <v>0</v>
      </c>
    </row>
    <row r="3243" spans="1:15">
      <c r="A3243" s="1" t="s">
        <v>3283</v>
      </c>
      <c r="B3243" s="2">
        <v>45233</v>
      </c>
      <c r="C3243" s="13" t="str">
        <f>TEXT(bbdd_Social_Media_Trends[[#This Row],[Post_Date]],"aaaa-mm")</f>
        <v>2023-11</v>
      </c>
      <c r="D3243" s="1" t="s">
        <v>24</v>
      </c>
      <c r="E3243" s="1" t="s">
        <v>49</v>
      </c>
      <c r="F3243" s="1" t="s">
        <v>41</v>
      </c>
      <c r="G3243" s="1" t="s">
        <v>60</v>
      </c>
      <c r="H3243">
        <v>4879682</v>
      </c>
      <c r="I3243">
        <v>37887</v>
      </c>
      <c r="J3243">
        <v>25829</v>
      </c>
      <c r="K3243">
        <v>5188</v>
      </c>
      <c r="L3243">
        <f>bbdd_Social_Media_Trends[[#This Row],[Likes]]+bbdd_Social_Media_Trends[[#This Row],[Shares]]+bbdd_Social_Media_Trends[[#This Row],[Comments]]</f>
        <v>68904</v>
      </c>
      <c r="M3243">
        <f>bbdd_Social_Media_Trends[[#This Row],[Interactions]]/bbdd_Social_Media_Trends[[#This Row],[Views]]</f>
        <v>1.4120592284497227E-2</v>
      </c>
      <c r="N3243" s="1" t="s">
        <v>29</v>
      </c>
      <c r="O3243" s="4">
        <f t="shared" si="50"/>
        <v>0</v>
      </c>
    </row>
    <row r="3244" spans="1:15">
      <c r="A3244" s="1" t="s">
        <v>3284</v>
      </c>
      <c r="B3244" s="2">
        <v>45072</v>
      </c>
      <c r="C3244" s="13" t="str">
        <f>TEXT(bbdd_Social_Media_Trends[[#This Row],[Post_Date]],"aaaa-mm")</f>
        <v>2023-05</v>
      </c>
      <c r="D3244" s="1" t="s">
        <v>18</v>
      </c>
      <c r="E3244" s="1" t="s">
        <v>35</v>
      </c>
      <c r="F3244" s="1" t="s">
        <v>14</v>
      </c>
      <c r="G3244" s="1" t="s">
        <v>15</v>
      </c>
      <c r="H3244">
        <v>1316770</v>
      </c>
      <c r="I3244">
        <v>5074</v>
      </c>
      <c r="J3244">
        <v>20536</v>
      </c>
      <c r="K3244">
        <v>3832</v>
      </c>
      <c r="L3244">
        <f>bbdd_Social_Media_Trends[[#This Row],[Likes]]+bbdd_Social_Media_Trends[[#This Row],[Shares]]+bbdd_Social_Media_Trends[[#This Row],[Comments]]</f>
        <v>29442</v>
      </c>
      <c r="M3244">
        <f>bbdd_Social_Media_Trends[[#This Row],[Interactions]]/bbdd_Social_Media_Trends[[#This Row],[Views]]</f>
        <v>2.2359257881027057E-2</v>
      </c>
      <c r="N3244" s="1" t="s">
        <v>22</v>
      </c>
      <c r="O3244" s="4">
        <f t="shared" si="50"/>
        <v>0</v>
      </c>
    </row>
    <row r="3245" spans="1:15">
      <c r="A3245" s="1" t="s">
        <v>3285</v>
      </c>
      <c r="B3245" s="2">
        <v>44830</v>
      </c>
      <c r="C3245" s="13" t="str">
        <f>TEXT(bbdd_Social_Media_Trends[[#This Row],[Post_Date]],"aaaa-mm")</f>
        <v>2022-09</v>
      </c>
      <c r="D3245" s="1" t="s">
        <v>27</v>
      </c>
      <c r="E3245" s="1" t="s">
        <v>31</v>
      </c>
      <c r="F3245" s="1" t="s">
        <v>47</v>
      </c>
      <c r="G3245" s="1" t="s">
        <v>21</v>
      </c>
      <c r="H3245">
        <v>2650048</v>
      </c>
      <c r="I3245">
        <v>201072</v>
      </c>
      <c r="J3245">
        <v>22798</v>
      </c>
      <c r="K3245">
        <v>18675</v>
      </c>
      <c r="L3245">
        <f>bbdd_Social_Media_Trends[[#This Row],[Likes]]+bbdd_Social_Media_Trends[[#This Row],[Shares]]+bbdd_Social_Media_Trends[[#This Row],[Comments]]</f>
        <v>242545</v>
      </c>
      <c r="M3245">
        <f>bbdd_Social_Media_Trends[[#This Row],[Interactions]]/bbdd_Social_Media_Trends[[#This Row],[Views]]</f>
        <v>9.1524757287415173E-2</v>
      </c>
      <c r="N3245" s="1" t="s">
        <v>22</v>
      </c>
      <c r="O3245" s="4">
        <f t="shared" si="50"/>
        <v>0</v>
      </c>
    </row>
    <row r="3246" spans="1:15">
      <c r="A3246" s="1" t="s">
        <v>3286</v>
      </c>
      <c r="B3246" s="2">
        <v>44722</v>
      </c>
      <c r="C3246" s="13" t="str">
        <f>TEXT(bbdd_Social_Media_Trends[[#This Row],[Post_Date]],"aaaa-mm")</f>
        <v>2022-06</v>
      </c>
      <c r="D3246" s="1" t="s">
        <v>27</v>
      </c>
      <c r="E3246" s="1" t="s">
        <v>49</v>
      </c>
      <c r="F3246" s="1" t="s">
        <v>32</v>
      </c>
      <c r="G3246" s="1" t="s">
        <v>37</v>
      </c>
      <c r="H3246">
        <v>4624315</v>
      </c>
      <c r="I3246">
        <v>433863</v>
      </c>
      <c r="J3246">
        <v>96742</v>
      </c>
      <c r="K3246">
        <v>4475</v>
      </c>
      <c r="L3246">
        <f>bbdd_Social_Media_Trends[[#This Row],[Likes]]+bbdd_Social_Media_Trends[[#This Row],[Shares]]+bbdd_Social_Media_Trends[[#This Row],[Comments]]</f>
        <v>535080</v>
      </c>
      <c r="M3246">
        <f>bbdd_Social_Media_Trends[[#This Row],[Interactions]]/bbdd_Social_Media_Trends[[#This Row],[Views]]</f>
        <v>0.11571011057853973</v>
      </c>
      <c r="N3246" s="1" t="s">
        <v>29</v>
      </c>
      <c r="O3246" s="4">
        <f t="shared" si="50"/>
        <v>0</v>
      </c>
    </row>
    <row r="3247" spans="1:15">
      <c r="A3247" s="1" t="s">
        <v>3287</v>
      </c>
      <c r="B3247" s="2">
        <v>44868</v>
      </c>
      <c r="C3247" s="13" t="str">
        <f>TEXT(bbdd_Social_Media_Trends[[#This Row],[Post_Date]],"aaaa-mm")</f>
        <v>2022-11</v>
      </c>
      <c r="D3247" s="1" t="s">
        <v>12</v>
      </c>
      <c r="E3247" s="1" t="s">
        <v>46</v>
      </c>
      <c r="F3247" s="1" t="s">
        <v>47</v>
      </c>
      <c r="G3247" s="1" t="s">
        <v>28</v>
      </c>
      <c r="H3247">
        <v>68419</v>
      </c>
      <c r="I3247">
        <v>10582</v>
      </c>
      <c r="J3247">
        <v>34672</v>
      </c>
      <c r="K3247">
        <v>9733</v>
      </c>
      <c r="L3247">
        <f>bbdd_Social_Media_Trends[[#This Row],[Likes]]+bbdd_Social_Media_Trends[[#This Row],[Shares]]+bbdd_Social_Media_Trends[[#This Row],[Comments]]</f>
        <v>54987</v>
      </c>
      <c r="M3247">
        <f>bbdd_Social_Media_Trends[[#This Row],[Interactions]]/bbdd_Social_Media_Trends[[#This Row],[Views]]</f>
        <v>0.80368026425408146</v>
      </c>
      <c r="N3247" s="1" t="s">
        <v>16</v>
      </c>
      <c r="O3247" s="4">
        <f t="shared" si="50"/>
        <v>0</v>
      </c>
    </row>
    <row r="3248" spans="1:15">
      <c r="A3248" s="1" t="s">
        <v>3288</v>
      </c>
      <c r="B3248" s="2">
        <v>44720</v>
      </c>
      <c r="C3248" s="13" t="str">
        <f>TEXT(bbdd_Social_Media_Trends[[#This Row],[Post_Date]],"aaaa-mm")</f>
        <v>2022-06</v>
      </c>
      <c r="D3248" s="1" t="s">
        <v>18</v>
      </c>
      <c r="E3248" s="1" t="s">
        <v>19</v>
      </c>
      <c r="F3248" s="1" t="s">
        <v>32</v>
      </c>
      <c r="G3248" s="1" t="s">
        <v>25</v>
      </c>
      <c r="H3248">
        <v>4326229</v>
      </c>
      <c r="I3248">
        <v>246832</v>
      </c>
      <c r="J3248">
        <v>39479</v>
      </c>
      <c r="K3248">
        <v>26490</v>
      </c>
      <c r="L3248">
        <f>bbdd_Social_Media_Trends[[#This Row],[Likes]]+bbdd_Social_Media_Trends[[#This Row],[Shares]]+bbdd_Social_Media_Trends[[#This Row],[Comments]]</f>
        <v>312801</v>
      </c>
      <c r="M3248">
        <f>bbdd_Social_Media_Trends[[#This Row],[Interactions]]/bbdd_Social_Media_Trends[[#This Row],[Views]]</f>
        <v>7.230338477228089E-2</v>
      </c>
      <c r="N3248" s="1" t="s">
        <v>16</v>
      </c>
      <c r="O3248" s="4">
        <f t="shared" si="50"/>
        <v>0</v>
      </c>
    </row>
    <row r="3249" spans="1:15">
      <c r="A3249" s="1" t="s">
        <v>3289</v>
      </c>
      <c r="B3249" s="2">
        <v>45175</v>
      </c>
      <c r="C3249" s="13" t="str">
        <f>TEXT(bbdd_Social_Media_Trends[[#This Row],[Post_Date]],"aaaa-mm")</f>
        <v>2023-09</v>
      </c>
      <c r="D3249" s="1" t="s">
        <v>24</v>
      </c>
      <c r="E3249" s="1" t="s">
        <v>19</v>
      </c>
      <c r="F3249" s="1" t="s">
        <v>36</v>
      </c>
      <c r="G3249" s="1" t="s">
        <v>50</v>
      </c>
      <c r="H3249">
        <v>201981</v>
      </c>
      <c r="I3249">
        <v>55618</v>
      </c>
      <c r="J3249">
        <v>13695</v>
      </c>
      <c r="K3249">
        <v>20734</v>
      </c>
      <c r="L3249">
        <f>bbdd_Social_Media_Trends[[#This Row],[Likes]]+bbdd_Social_Media_Trends[[#This Row],[Shares]]+bbdd_Social_Media_Trends[[#This Row],[Comments]]</f>
        <v>90047</v>
      </c>
      <c r="M3249">
        <f>bbdd_Social_Media_Trends[[#This Row],[Interactions]]/bbdd_Social_Media_Trends[[#This Row],[Views]]</f>
        <v>0.44581916120823245</v>
      </c>
      <c r="N3249" s="1" t="s">
        <v>16</v>
      </c>
      <c r="O3249" s="4">
        <f t="shared" si="50"/>
        <v>0</v>
      </c>
    </row>
    <row r="3250" spans="1:15">
      <c r="A3250" s="1" t="s">
        <v>3290</v>
      </c>
      <c r="B3250" s="2">
        <v>45175</v>
      </c>
      <c r="C3250" s="13" t="str">
        <f>TEXT(bbdd_Social_Media_Trends[[#This Row],[Post_Date]],"aaaa-mm")</f>
        <v>2023-09</v>
      </c>
      <c r="D3250" s="1" t="s">
        <v>27</v>
      </c>
      <c r="E3250" s="1" t="s">
        <v>35</v>
      </c>
      <c r="F3250" s="1" t="s">
        <v>47</v>
      </c>
      <c r="G3250" s="1" t="s">
        <v>44</v>
      </c>
      <c r="H3250">
        <v>3909577</v>
      </c>
      <c r="I3250">
        <v>263896</v>
      </c>
      <c r="J3250">
        <v>18776</v>
      </c>
      <c r="K3250">
        <v>34022</v>
      </c>
      <c r="L3250">
        <f>bbdd_Social_Media_Trends[[#This Row],[Likes]]+bbdd_Social_Media_Trends[[#This Row],[Shares]]+bbdd_Social_Media_Trends[[#This Row],[Comments]]</f>
        <v>316694</v>
      </c>
      <c r="M3250">
        <f>bbdd_Social_Media_Trends[[#This Row],[Interactions]]/bbdd_Social_Media_Trends[[#This Row],[Views]]</f>
        <v>8.1004671349355697E-2</v>
      </c>
      <c r="N3250" s="1" t="s">
        <v>29</v>
      </c>
      <c r="O3250" s="4">
        <f t="shared" si="50"/>
        <v>0</v>
      </c>
    </row>
    <row r="3251" spans="1:15">
      <c r="A3251" s="1" t="s">
        <v>3291</v>
      </c>
      <c r="B3251" s="2">
        <v>44781</v>
      </c>
      <c r="C3251" s="13" t="str">
        <f>TEXT(bbdd_Social_Media_Trends[[#This Row],[Post_Date]],"aaaa-mm")</f>
        <v>2022-08</v>
      </c>
      <c r="D3251" s="1" t="s">
        <v>27</v>
      </c>
      <c r="E3251" s="1" t="s">
        <v>19</v>
      </c>
      <c r="F3251" s="1" t="s">
        <v>14</v>
      </c>
      <c r="G3251" s="1" t="s">
        <v>28</v>
      </c>
      <c r="H3251">
        <v>4708328</v>
      </c>
      <c r="I3251">
        <v>342492</v>
      </c>
      <c r="J3251">
        <v>97455</v>
      </c>
      <c r="K3251">
        <v>25920</v>
      </c>
      <c r="L3251">
        <f>bbdd_Social_Media_Trends[[#This Row],[Likes]]+bbdd_Social_Media_Trends[[#This Row],[Shares]]+bbdd_Social_Media_Trends[[#This Row],[Comments]]</f>
        <v>465867</v>
      </c>
      <c r="M3251">
        <f>bbdd_Social_Media_Trends[[#This Row],[Interactions]]/bbdd_Social_Media_Trends[[#This Row],[Views]]</f>
        <v>9.8945315619472562E-2</v>
      </c>
      <c r="N3251" s="1" t="s">
        <v>16</v>
      </c>
      <c r="O3251" s="4">
        <f t="shared" si="50"/>
        <v>0</v>
      </c>
    </row>
    <row r="3252" spans="1:15">
      <c r="A3252" s="1" t="s">
        <v>3292</v>
      </c>
      <c r="B3252" s="2">
        <v>44863</v>
      </c>
      <c r="C3252" s="13" t="str">
        <f>TEXT(bbdd_Social_Media_Trends[[#This Row],[Post_Date]],"aaaa-mm")</f>
        <v>2022-10</v>
      </c>
      <c r="D3252" s="1" t="s">
        <v>18</v>
      </c>
      <c r="E3252" s="1" t="s">
        <v>46</v>
      </c>
      <c r="F3252" s="1" t="s">
        <v>14</v>
      </c>
      <c r="G3252" s="1" t="s">
        <v>50</v>
      </c>
      <c r="H3252">
        <v>236875</v>
      </c>
      <c r="I3252">
        <v>74979</v>
      </c>
      <c r="J3252">
        <v>9432</v>
      </c>
      <c r="K3252">
        <v>26615</v>
      </c>
      <c r="L3252">
        <f>bbdd_Social_Media_Trends[[#This Row],[Likes]]+bbdd_Social_Media_Trends[[#This Row],[Shares]]+bbdd_Social_Media_Trends[[#This Row],[Comments]]</f>
        <v>111026</v>
      </c>
      <c r="M3252">
        <f>bbdd_Social_Media_Trends[[#This Row],[Interactions]]/bbdd_Social_Media_Trends[[#This Row],[Views]]</f>
        <v>0.46871134564643802</v>
      </c>
      <c r="N3252" s="1" t="s">
        <v>29</v>
      </c>
      <c r="O3252" s="4">
        <f t="shared" si="50"/>
        <v>0</v>
      </c>
    </row>
    <row r="3253" spans="1:15">
      <c r="A3253" s="1" t="s">
        <v>3293</v>
      </c>
      <c r="B3253" s="2">
        <v>45091</v>
      </c>
      <c r="C3253" s="13" t="str">
        <f>TEXT(bbdd_Social_Media_Trends[[#This Row],[Post_Date]],"aaaa-mm")</f>
        <v>2023-06</v>
      </c>
      <c r="D3253" s="1" t="s">
        <v>18</v>
      </c>
      <c r="E3253" s="1" t="s">
        <v>19</v>
      </c>
      <c r="F3253" s="1" t="s">
        <v>47</v>
      </c>
      <c r="G3253" s="1" t="s">
        <v>21</v>
      </c>
      <c r="H3253">
        <v>4566449</v>
      </c>
      <c r="I3253">
        <v>141902</v>
      </c>
      <c r="J3253">
        <v>86919</v>
      </c>
      <c r="K3253">
        <v>12914</v>
      </c>
      <c r="L3253">
        <f>bbdd_Social_Media_Trends[[#This Row],[Likes]]+bbdd_Social_Media_Trends[[#This Row],[Shares]]+bbdd_Social_Media_Trends[[#This Row],[Comments]]</f>
        <v>241735</v>
      </c>
      <c r="M3253">
        <f>bbdd_Social_Media_Trends[[#This Row],[Interactions]]/bbdd_Social_Media_Trends[[#This Row],[Views]]</f>
        <v>5.2937194743661868E-2</v>
      </c>
      <c r="N3253" s="1" t="s">
        <v>29</v>
      </c>
      <c r="O3253" s="4">
        <f t="shared" si="50"/>
        <v>0</v>
      </c>
    </row>
    <row r="3254" spans="1:15">
      <c r="A3254" s="1" t="s">
        <v>3294</v>
      </c>
      <c r="B3254" s="2">
        <v>44832</v>
      </c>
      <c r="C3254" s="13" t="str">
        <f>TEXT(bbdd_Social_Media_Trends[[#This Row],[Post_Date]],"aaaa-mm")</f>
        <v>2022-09</v>
      </c>
      <c r="D3254" s="1" t="s">
        <v>27</v>
      </c>
      <c r="E3254" s="1" t="s">
        <v>52</v>
      </c>
      <c r="F3254" s="1" t="s">
        <v>32</v>
      </c>
      <c r="G3254" s="1" t="s">
        <v>44</v>
      </c>
      <c r="H3254">
        <v>3893488</v>
      </c>
      <c r="I3254">
        <v>343733</v>
      </c>
      <c r="J3254">
        <v>96061</v>
      </c>
      <c r="K3254">
        <v>23115</v>
      </c>
      <c r="L3254">
        <f>bbdd_Social_Media_Trends[[#This Row],[Likes]]+bbdd_Social_Media_Trends[[#This Row],[Shares]]+bbdd_Social_Media_Trends[[#This Row],[Comments]]</f>
        <v>462909</v>
      </c>
      <c r="M3254">
        <f>bbdd_Social_Media_Trends[[#This Row],[Interactions]]/bbdd_Social_Media_Trends[[#This Row],[Views]]</f>
        <v>0.11889313643704565</v>
      </c>
      <c r="N3254" s="1" t="s">
        <v>16</v>
      </c>
      <c r="O3254" s="4">
        <f t="shared" si="50"/>
        <v>0</v>
      </c>
    </row>
    <row r="3255" spans="1:15">
      <c r="A3255" s="1" t="s">
        <v>3295</v>
      </c>
      <c r="B3255" s="2">
        <v>44906</v>
      </c>
      <c r="C3255" s="13" t="str">
        <f>TEXT(bbdd_Social_Media_Trends[[#This Row],[Post_Date]],"aaaa-mm")</f>
        <v>2022-12</v>
      </c>
      <c r="D3255" s="1" t="s">
        <v>12</v>
      </c>
      <c r="E3255" s="1" t="s">
        <v>13</v>
      </c>
      <c r="F3255" s="1" t="s">
        <v>41</v>
      </c>
      <c r="G3255" s="1" t="s">
        <v>28</v>
      </c>
      <c r="H3255">
        <v>1788144</v>
      </c>
      <c r="I3255">
        <v>111600</v>
      </c>
      <c r="J3255">
        <v>71519</v>
      </c>
      <c r="K3255">
        <v>19673</v>
      </c>
      <c r="L3255">
        <f>bbdd_Social_Media_Trends[[#This Row],[Likes]]+bbdd_Social_Media_Trends[[#This Row],[Shares]]+bbdd_Social_Media_Trends[[#This Row],[Comments]]</f>
        <v>202792</v>
      </c>
      <c r="M3255">
        <f>bbdd_Social_Media_Trends[[#This Row],[Interactions]]/bbdd_Social_Media_Trends[[#This Row],[Views]]</f>
        <v>0.11340921089129287</v>
      </c>
      <c r="N3255" s="1" t="s">
        <v>16</v>
      </c>
      <c r="O3255" s="4">
        <f t="shared" si="50"/>
        <v>0</v>
      </c>
    </row>
    <row r="3256" spans="1:15">
      <c r="A3256" s="1" t="s">
        <v>3296</v>
      </c>
      <c r="B3256" s="2">
        <v>44804</v>
      </c>
      <c r="C3256" s="13" t="str">
        <f>TEXT(bbdd_Social_Media_Trends[[#This Row],[Post_Date]],"aaaa-mm")</f>
        <v>2022-08</v>
      </c>
      <c r="D3256" s="1" t="s">
        <v>27</v>
      </c>
      <c r="E3256" s="1" t="s">
        <v>31</v>
      </c>
      <c r="F3256" s="1" t="s">
        <v>32</v>
      </c>
      <c r="G3256" s="1" t="s">
        <v>21</v>
      </c>
      <c r="H3256">
        <v>1573021</v>
      </c>
      <c r="I3256">
        <v>200432</v>
      </c>
      <c r="J3256">
        <v>97595</v>
      </c>
      <c r="K3256">
        <v>27975</v>
      </c>
      <c r="L3256">
        <f>bbdd_Social_Media_Trends[[#This Row],[Likes]]+bbdd_Social_Media_Trends[[#This Row],[Shares]]+bbdd_Social_Media_Trends[[#This Row],[Comments]]</f>
        <v>326002</v>
      </c>
      <c r="M3256">
        <f>bbdd_Social_Media_Trends[[#This Row],[Interactions]]/bbdd_Social_Media_Trends[[#This Row],[Views]]</f>
        <v>0.20724580282144994</v>
      </c>
      <c r="N3256" s="1" t="s">
        <v>29</v>
      </c>
      <c r="O3256" s="4">
        <f t="shared" si="50"/>
        <v>0</v>
      </c>
    </row>
    <row r="3257" spans="1:15">
      <c r="A3257" s="1" t="s">
        <v>3297</v>
      </c>
      <c r="B3257" s="2">
        <v>44592</v>
      </c>
      <c r="C3257" s="13" t="str">
        <f>TEXT(bbdd_Social_Media_Trends[[#This Row],[Post_Date]],"aaaa-mm")</f>
        <v>2022-01</v>
      </c>
      <c r="D3257" s="1" t="s">
        <v>12</v>
      </c>
      <c r="E3257" s="1" t="s">
        <v>59</v>
      </c>
      <c r="F3257" s="1" t="s">
        <v>20</v>
      </c>
      <c r="G3257" s="1" t="s">
        <v>44</v>
      </c>
      <c r="H3257">
        <v>4567357</v>
      </c>
      <c r="I3257">
        <v>425285</v>
      </c>
      <c r="J3257">
        <v>64520</v>
      </c>
      <c r="K3257">
        <v>30298</v>
      </c>
      <c r="L3257">
        <f>bbdd_Social_Media_Trends[[#This Row],[Likes]]+bbdd_Social_Media_Trends[[#This Row],[Shares]]+bbdd_Social_Media_Trends[[#This Row],[Comments]]</f>
        <v>520103</v>
      </c>
      <c r="M3257">
        <f>bbdd_Social_Media_Trends[[#This Row],[Interactions]]/bbdd_Social_Media_Trends[[#This Row],[Views]]</f>
        <v>0.113873953798663</v>
      </c>
      <c r="N3257" s="1" t="s">
        <v>22</v>
      </c>
      <c r="O3257" s="4">
        <f t="shared" si="50"/>
        <v>0</v>
      </c>
    </row>
    <row r="3258" spans="1:15">
      <c r="A3258" s="1" t="s">
        <v>3298</v>
      </c>
      <c r="B3258" s="2">
        <v>45051</v>
      </c>
      <c r="C3258" s="13" t="str">
        <f>TEXT(bbdd_Social_Media_Trends[[#This Row],[Post_Date]],"aaaa-mm")</f>
        <v>2023-05</v>
      </c>
      <c r="D3258" s="1" t="s">
        <v>27</v>
      </c>
      <c r="E3258" s="1" t="s">
        <v>57</v>
      </c>
      <c r="F3258" s="1" t="s">
        <v>14</v>
      </c>
      <c r="G3258" s="1" t="s">
        <v>28</v>
      </c>
      <c r="H3258">
        <v>283090</v>
      </c>
      <c r="I3258">
        <v>227556</v>
      </c>
      <c r="J3258">
        <v>13764</v>
      </c>
      <c r="K3258">
        <v>23089</v>
      </c>
      <c r="L3258">
        <f>bbdd_Social_Media_Trends[[#This Row],[Likes]]+bbdd_Social_Media_Trends[[#This Row],[Shares]]+bbdd_Social_Media_Trends[[#This Row],[Comments]]</f>
        <v>264409</v>
      </c>
      <c r="M3258">
        <f>bbdd_Social_Media_Trends[[#This Row],[Interactions]]/bbdd_Social_Media_Trends[[#This Row],[Views]]</f>
        <v>0.93401038538980541</v>
      </c>
      <c r="N3258" s="1" t="s">
        <v>29</v>
      </c>
      <c r="O3258" s="4">
        <f t="shared" si="50"/>
        <v>0</v>
      </c>
    </row>
    <row r="3259" spans="1:15">
      <c r="A3259" s="1" t="s">
        <v>3299</v>
      </c>
      <c r="B3259" s="2">
        <v>45104</v>
      </c>
      <c r="C3259" s="13" t="str">
        <f>TEXT(bbdd_Social_Media_Trends[[#This Row],[Post_Date]],"aaaa-mm")</f>
        <v>2023-06</v>
      </c>
      <c r="D3259" s="1" t="s">
        <v>18</v>
      </c>
      <c r="E3259" s="1" t="s">
        <v>57</v>
      </c>
      <c r="F3259" s="1" t="s">
        <v>47</v>
      </c>
      <c r="G3259" s="1" t="s">
        <v>28</v>
      </c>
      <c r="H3259">
        <v>276749</v>
      </c>
      <c r="I3259">
        <v>409709</v>
      </c>
      <c r="J3259">
        <v>41368</v>
      </c>
      <c r="K3259">
        <v>1705</v>
      </c>
      <c r="L3259">
        <f>bbdd_Social_Media_Trends[[#This Row],[Likes]]+bbdd_Social_Media_Trends[[#This Row],[Shares]]+bbdd_Social_Media_Trends[[#This Row],[Comments]]</f>
        <v>452782</v>
      </c>
      <c r="M3259">
        <f>bbdd_Social_Media_Trends[[#This Row],[Interactions]]/bbdd_Social_Media_Trends[[#This Row],[Views]]</f>
        <v>1.6360745657617553</v>
      </c>
      <c r="N3259" s="1" t="s">
        <v>22</v>
      </c>
      <c r="O3259" s="4">
        <f t="shared" si="50"/>
        <v>0</v>
      </c>
    </row>
    <row r="3260" spans="1:15">
      <c r="A3260" s="1" t="s">
        <v>3300</v>
      </c>
      <c r="B3260" s="2">
        <v>44794</v>
      </c>
      <c r="C3260" s="13" t="str">
        <f>TEXT(bbdd_Social_Media_Trends[[#This Row],[Post_Date]],"aaaa-mm")</f>
        <v>2022-08</v>
      </c>
      <c r="D3260" s="1" t="s">
        <v>18</v>
      </c>
      <c r="E3260" s="1" t="s">
        <v>52</v>
      </c>
      <c r="F3260" s="1" t="s">
        <v>41</v>
      </c>
      <c r="G3260" s="1" t="s">
        <v>15</v>
      </c>
      <c r="H3260">
        <v>2872146</v>
      </c>
      <c r="I3260">
        <v>421936</v>
      </c>
      <c r="J3260">
        <v>20418</v>
      </c>
      <c r="K3260">
        <v>15861</v>
      </c>
      <c r="L3260">
        <f>bbdd_Social_Media_Trends[[#This Row],[Likes]]+bbdd_Social_Media_Trends[[#This Row],[Shares]]+bbdd_Social_Media_Trends[[#This Row],[Comments]]</f>
        <v>458215</v>
      </c>
      <c r="M3260">
        <f>bbdd_Social_Media_Trends[[#This Row],[Interactions]]/bbdd_Social_Media_Trends[[#This Row],[Views]]</f>
        <v>0.15953750261999217</v>
      </c>
      <c r="N3260" s="1" t="s">
        <v>22</v>
      </c>
      <c r="O3260" s="4">
        <f t="shared" si="50"/>
        <v>0</v>
      </c>
    </row>
    <row r="3261" spans="1:15">
      <c r="A3261" s="1" t="s">
        <v>3301</v>
      </c>
      <c r="B3261" s="2">
        <v>44648</v>
      </c>
      <c r="C3261" s="13" t="str">
        <f>TEXT(bbdd_Social_Media_Trends[[#This Row],[Post_Date]],"aaaa-mm")</f>
        <v>2022-03</v>
      </c>
      <c r="D3261" s="1" t="s">
        <v>27</v>
      </c>
      <c r="E3261" s="1" t="s">
        <v>57</v>
      </c>
      <c r="F3261" s="1" t="s">
        <v>36</v>
      </c>
      <c r="G3261" s="1" t="s">
        <v>37</v>
      </c>
      <c r="H3261">
        <v>1113796</v>
      </c>
      <c r="I3261">
        <v>223542</v>
      </c>
      <c r="J3261">
        <v>59380</v>
      </c>
      <c r="K3261">
        <v>36938</v>
      </c>
      <c r="L3261">
        <f>bbdd_Social_Media_Trends[[#This Row],[Likes]]+bbdd_Social_Media_Trends[[#This Row],[Shares]]+bbdd_Social_Media_Trends[[#This Row],[Comments]]</f>
        <v>319860</v>
      </c>
      <c r="M3261">
        <f>bbdd_Social_Media_Trends[[#This Row],[Interactions]]/bbdd_Social_Media_Trends[[#This Row],[Views]]</f>
        <v>0.28718005810758884</v>
      </c>
      <c r="N3261" s="1" t="s">
        <v>29</v>
      </c>
      <c r="O3261" s="4">
        <f t="shared" si="50"/>
        <v>0</v>
      </c>
    </row>
    <row r="3262" spans="1:15">
      <c r="A3262" s="1" t="s">
        <v>3302</v>
      </c>
      <c r="B3262" s="2">
        <v>45049</v>
      </c>
      <c r="C3262" s="13" t="str">
        <f>TEXT(bbdd_Social_Media_Trends[[#This Row],[Post_Date]],"aaaa-mm")</f>
        <v>2023-05</v>
      </c>
      <c r="D3262" s="1" t="s">
        <v>27</v>
      </c>
      <c r="E3262" s="1" t="s">
        <v>35</v>
      </c>
      <c r="F3262" s="1" t="s">
        <v>36</v>
      </c>
      <c r="G3262" s="1" t="s">
        <v>60</v>
      </c>
      <c r="H3262">
        <v>4769371</v>
      </c>
      <c r="I3262">
        <v>268114</v>
      </c>
      <c r="J3262">
        <v>34565</v>
      </c>
      <c r="K3262">
        <v>19572</v>
      </c>
      <c r="L3262">
        <f>bbdd_Social_Media_Trends[[#This Row],[Likes]]+bbdd_Social_Media_Trends[[#This Row],[Shares]]+bbdd_Social_Media_Trends[[#This Row],[Comments]]</f>
        <v>322251</v>
      </c>
      <c r="M3262">
        <f>bbdd_Social_Media_Trends[[#This Row],[Interactions]]/bbdd_Social_Media_Trends[[#This Row],[Views]]</f>
        <v>6.7566771383480134E-2</v>
      </c>
      <c r="N3262" s="1" t="s">
        <v>22</v>
      </c>
      <c r="O3262" s="4">
        <f t="shared" si="50"/>
        <v>0</v>
      </c>
    </row>
    <row r="3263" spans="1:15">
      <c r="A3263" s="1" t="s">
        <v>3303</v>
      </c>
      <c r="B3263" s="2">
        <v>45249</v>
      </c>
      <c r="C3263" s="13" t="str">
        <f>TEXT(bbdd_Social_Media_Trends[[#This Row],[Post_Date]],"aaaa-mm")</f>
        <v>2023-11</v>
      </c>
      <c r="D3263" s="1" t="s">
        <v>24</v>
      </c>
      <c r="E3263" s="1" t="s">
        <v>31</v>
      </c>
      <c r="F3263" s="1" t="s">
        <v>20</v>
      </c>
      <c r="G3263" s="1" t="s">
        <v>25</v>
      </c>
      <c r="H3263">
        <v>3690550</v>
      </c>
      <c r="I3263">
        <v>66428</v>
      </c>
      <c r="J3263">
        <v>21959</v>
      </c>
      <c r="K3263">
        <v>21008</v>
      </c>
      <c r="L3263">
        <f>bbdd_Social_Media_Trends[[#This Row],[Likes]]+bbdd_Social_Media_Trends[[#This Row],[Shares]]+bbdd_Social_Media_Trends[[#This Row],[Comments]]</f>
        <v>109395</v>
      </c>
      <c r="M3263">
        <f>bbdd_Social_Media_Trends[[#This Row],[Interactions]]/bbdd_Social_Media_Trends[[#This Row],[Views]]</f>
        <v>2.9641923290566446E-2</v>
      </c>
      <c r="N3263" s="1" t="s">
        <v>16</v>
      </c>
      <c r="O3263" s="4">
        <f t="shared" si="50"/>
        <v>0</v>
      </c>
    </row>
    <row r="3264" spans="1:15">
      <c r="A3264" s="1" t="s">
        <v>3304</v>
      </c>
      <c r="B3264" s="2">
        <v>45141</v>
      </c>
      <c r="C3264" s="13" t="str">
        <f>TEXT(bbdd_Social_Media_Trends[[#This Row],[Post_Date]],"aaaa-mm")</f>
        <v>2023-08</v>
      </c>
      <c r="D3264" s="1" t="s">
        <v>27</v>
      </c>
      <c r="E3264" s="1" t="s">
        <v>49</v>
      </c>
      <c r="F3264" s="1" t="s">
        <v>47</v>
      </c>
      <c r="G3264" s="1" t="s">
        <v>21</v>
      </c>
      <c r="H3264">
        <v>1841123</v>
      </c>
      <c r="I3264">
        <v>218186</v>
      </c>
      <c r="J3264">
        <v>94436</v>
      </c>
      <c r="K3264">
        <v>7059</v>
      </c>
      <c r="L3264">
        <f>bbdd_Social_Media_Trends[[#This Row],[Likes]]+bbdd_Social_Media_Trends[[#This Row],[Shares]]+bbdd_Social_Media_Trends[[#This Row],[Comments]]</f>
        <v>319681</v>
      </c>
      <c r="M3264">
        <f>bbdd_Social_Media_Trends[[#This Row],[Interactions]]/bbdd_Social_Media_Trends[[#This Row],[Views]]</f>
        <v>0.17363370073590956</v>
      </c>
      <c r="N3264" s="1" t="s">
        <v>29</v>
      </c>
      <c r="O3264" s="4">
        <f t="shared" si="50"/>
        <v>0</v>
      </c>
    </row>
    <row r="3265" spans="1:15">
      <c r="A3265" s="1" t="s">
        <v>3305</v>
      </c>
      <c r="B3265" s="2">
        <v>44854</v>
      </c>
      <c r="C3265" s="13" t="str">
        <f>TEXT(bbdd_Social_Media_Trends[[#This Row],[Post_Date]],"aaaa-mm")</f>
        <v>2022-10</v>
      </c>
      <c r="D3265" s="1" t="s">
        <v>27</v>
      </c>
      <c r="E3265" s="1" t="s">
        <v>49</v>
      </c>
      <c r="F3265" s="1" t="s">
        <v>41</v>
      </c>
      <c r="G3265" s="1" t="s">
        <v>37</v>
      </c>
      <c r="H3265">
        <v>783895</v>
      </c>
      <c r="I3265">
        <v>430648</v>
      </c>
      <c r="J3265">
        <v>37387</v>
      </c>
      <c r="K3265">
        <v>35805</v>
      </c>
      <c r="L3265">
        <f>bbdd_Social_Media_Trends[[#This Row],[Likes]]+bbdd_Social_Media_Trends[[#This Row],[Shares]]+bbdd_Social_Media_Trends[[#This Row],[Comments]]</f>
        <v>503840</v>
      </c>
      <c r="M3265">
        <f>bbdd_Social_Media_Trends[[#This Row],[Interactions]]/bbdd_Social_Media_Trends[[#This Row],[Views]]</f>
        <v>0.64273914235962726</v>
      </c>
      <c r="N3265" s="1" t="s">
        <v>29</v>
      </c>
      <c r="O3265" s="4">
        <f t="shared" si="50"/>
        <v>0</v>
      </c>
    </row>
    <row r="3266" spans="1:15">
      <c r="A3266" s="1" t="s">
        <v>3306</v>
      </c>
      <c r="B3266" s="2">
        <v>44595</v>
      </c>
      <c r="C3266" s="13" t="str">
        <f>TEXT(bbdd_Social_Media_Trends[[#This Row],[Post_Date]],"aaaa-mm")</f>
        <v>2022-02</v>
      </c>
      <c r="D3266" s="1" t="s">
        <v>24</v>
      </c>
      <c r="E3266" s="1" t="s">
        <v>13</v>
      </c>
      <c r="F3266" s="1" t="s">
        <v>47</v>
      </c>
      <c r="G3266" s="1" t="s">
        <v>21</v>
      </c>
      <c r="H3266">
        <v>4139390</v>
      </c>
      <c r="I3266">
        <v>438609</v>
      </c>
      <c r="J3266">
        <v>12994</v>
      </c>
      <c r="K3266">
        <v>30472</v>
      </c>
      <c r="L3266">
        <f>bbdd_Social_Media_Trends[[#This Row],[Likes]]+bbdd_Social_Media_Trends[[#This Row],[Shares]]+bbdd_Social_Media_Trends[[#This Row],[Comments]]</f>
        <v>482075</v>
      </c>
      <c r="M3266">
        <f>bbdd_Social_Media_Trends[[#This Row],[Interactions]]/bbdd_Social_Media_Trends[[#This Row],[Views]]</f>
        <v>0.11646039633859095</v>
      </c>
      <c r="N3266" s="1" t="s">
        <v>29</v>
      </c>
      <c r="O3266" s="4">
        <f t="shared" ref="O3266:O3329" si="51">IF(ISERROR(VLOOKUP(A3266,A3267:A8264,1,FALSE)),0, 1)</f>
        <v>0</v>
      </c>
    </row>
    <row r="3267" spans="1:15">
      <c r="A3267" s="1" t="s">
        <v>3307</v>
      </c>
      <c r="B3267" s="2">
        <v>45260</v>
      </c>
      <c r="C3267" s="13" t="str">
        <f>TEXT(bbdd_Social_Media_Trends[[#This Row],[Post_Date]],"aaaa-mm")</f>
        <v>2023-11</v>
      </c>
      <c r="D3267" s="1" t="s">
        <v>18</v>
      </c>
      <c r="E3267" s="1" t="s">
        <v>39</v>
      </c>
      <c r="F3267" s="1" t="s">
        <v>41</v>
      </c>
      <c r="G3267" s="1" t="s">
        <v>28</v>
      </c>
      <c r="H3267">
        <v>4616223</v>
      </c>
      <c r="I3267">
        <v>304084</v>
      </c>
      <c r="J3267">
        <v>26970</v>
      </c>
      <c r="K3267">
        <v>23126</v>
      </c>
      <c r="L3267">
        <f>bbdd_Social_Media_Trends[[#This Row],[Likes]]+bbdd_Social_Media_Trends[[#This Row],[Shares]]+bbdd_Social_Media_Trends[[#This Row],[Comments]]</f>
        <v>354180</v>
      </c>
      <c r="M3267">
        <f>bbdd_Social_Media_Trends[[#This Row],[Interactions]]/bbdd_Social_Media_Trends[[#This Row],[Views]]</f>
        <v>7.6725062892325613E-2</v>
      </c>
      <c r="N3267" s="1" t="s">
        <v>29</v>
      </c>
      <c r="O3267" s="4">
        <f t="shared" si="51"/>
        <v>0</v>
      </c>
    </row>
    <row r="3268" spans="1:15">
      <c r="A3268" s="1" t="s">
        <v>3308</v>
      </c>
      <c r="B3268" s="2">
        <v>45129</v>
      </c>
      <c r="C3268" s="13" t="str">
        <f>TEXT(bbdd_Social_Media_Trends[[#This Row],[Post_Date]],"aaaa-mm")</f>
        <v>2023-07</v>
      </c>
      <c r="D3268" s="1" t="s">
        <v>24</v>
      </c>
      <c r="E3268" s="1" t="s">
        <v>52</v>
      </c>
      <c r="F3268" s="1" t="s">
        <v>32</v>
      </c>
      <c r="G3268" s="1" t="s">
        <v>15</v>
      </c>
      <c r="H3268">
        <v>997408</v>
      </c>
      <c r="I3268">
        <v>90120</v>
      </c>
      <c r="J3268">
        <v>40959</v>
      </c>
      <c r="K3268">
        <v>39843</v>
      </c>
      <c r="L3268">
        <f>bbdd_Social_Media_Trends[[#This Row],[Likes]]+bbdd_Social_Media_Trends[[#This Row],[Shares]]+bbdd_Social_Media_Trends[[#This Row],[Comments]]</f>
        <v>170922</v>
      </c>
      <c r="M3268">
        <f>bbdd_Social_Media_Trends[[#This Row],[Interactions]]/bbdd_Social_Media_Trends[[#This Row],[Views]]</f>
        <v>0.1713661811415188</v>
      </c>
      <c r="N3268" s="1" t="s">
        <v>16</v>
      </c>
      <c r="O3268" s="4">
        <f t="shared" si="51"/>
        <v>0</v>
      </c>
    </row>
    <row r="3269" spans="1:15">
      <c r="A3269" s="1" t="s">
        <v>3309</v>
      </c>
      <c r="B3269" s="2">
        <v>44653</v>
      </c>
      <c r="C3269" s="13" t="str">
        <f>TEXT(bbdd_Social_Media_Trends[[#This Row],[Post_Date]],"aaaa-mm")</f>
        <v>2022-04</v>
      </c>
      <c r="D3269" s="1" t="s">
        <v>12</v>
      </c>
      <c r="E3269" s="1" t="s">
        <v>39</v>
      </c>
      <c r="F3269" s="1" t="s">
        <v>47</v>
      </c>
      <c r="G3269" s="1" t="s">
        <v>28</v>
      </c>
      <c r="H3269">
        <v>4784006</v>
      </c>
      <c r="I3269">
        <v>167376</v>
      </c>
      <c r="J3269">
        <v>4736</v>
      </c>
      <c r="K3269">
        <v>32126</v>
      </c>
      <c r="L3269">
        <f>bbdd_Social_Media_Trends[[#This Row],[Likes]]+bbdd_Social_Media_Trends[[#This Row],[Shares]]+bbdd_Social_Media_Trends[[#This Row],[Comments]]</f>
        <v>204238</v>
      </c>
      <c r="M3269">
        <f>bbdd_Social_Media_Trends[[#This Row],[Interactions]]/bbdd_Social_Media_Trends[[#This Row],[Views]]</f>
        <v>4.269183608883434E-2</v>
      </c>
      <c r="N3269" s="1" t="s">
        <v>29</v>
      </c>
      <c r="O3269" s="4">
        <f t="shared" si="51"/>
        <v>0</v>
      </c>
    </row>
    <row r="3270" spans="1:15">
      <c r="A3270" s="1" t="s">
        <v>3310</v>
      </c>
      <c r="B3270" s="2">
        <v>44973</v>
      </c>
      <c r="C3270" s="13" t="str">
        <f>TEXT(bbdd_Social_Media_Trends[[#This Row],[Post_Date]],"aaaa-mm")</f>
        <v>2023-02</v>
      </c>
      <c r="D3270" s="1" t="s">
        <v>12</v>
      </c>
      <c r="E3270" s="1" t="s">
        <v>39</v>
      </c>
      <c r="F3270" s="1" t="s">
        <v>47</v>
      </c>
      <c r="G3270" s="1" t="s">
        <v>60</v>
      </c>
      <c r="H3270">
        <v>3914797</v>
      </c>
      <c r="I3270">
        <v>416802</v>
      </c>
      <c r="J3270">
        <v>10726</v>
      </c>
      <c r="K3270">
        <v>45764</v>
      </c>
      <c r="L3270">
        <f>bbdd_Social_Media_Trends[[#This Row],[Likes]]+bbdd_Social_Media_Trends[[#This Row],[Shares]]+bbdd_Social_Media_Trends[[#This Row],[Comments]]</f>
        <v>473292</v>
      </c>
      <c r="M3270">
        <f>bbdd_Social_Media_Trends[[#This Row],[Interactions]]/bbdd_Social_Media_Trends[[#This Row],[Views]]</f>
        <v>0.1208982228197273</v>
      </c>
      <c r="N3270" s="1" t="s">
        <v>22</v>
      </c>
      <c r="O3270" s="4">
        <f t="shared" si="51"/>
        <v>0</v>
      </c>
    </row>
    <row r="3271" spans="1:15">
      <c r="A3271" s="1" t="s">
        <v>3311</v>
      </c>
      <c r="B3271" s="2">
        <v>45158</v>
      </c>
      <c r="C3271" s="13" t="str">
        <f>TEXT(bbdd_Social_Media_Trends[[#This Row],[Post_Date]],"aaaa-mm")</f>
        <v>2023-08</v>
      </c>
      <c r="D3271" s="1" t="s">
        <v>27</v>
      </c>
      <c r="E3271" s="1" t="s">
        <v>19</v>
      </c>
      <c r="F3271" s="1" t="s">
        <v>32</v>
      </c>
      <c r="G3271" s="1" t="s">
        <v>50</v>
      </c>
      <c r="H3271">
        <v>2438078</v>
      </c>
      <c r="I3271">
        <v>221150</v>
      </c>
      <c r="J3271">
        <v>60273</v>
      </c>
      <c r="K3271">
        <v>11048</v>
      </c>
      <c r="L3271">
        <f>bbdd_Social_Media_Trends[[#This Row],[Likes]]+bbdd_Social_Media_Trends[[#This Row],[Shares]]+bbdd_Social_Media_Trends[[#This Row],[Comments]]</f>
        <v>292471</v>
      </c>
      <c r="M3271">
        <f>bbdd_Social_Media_Trends[[#This Row],[Interactions]]/bbdd_Social_Media_Trends[[#This Row],[Views]]</f>
        <v>0.11995965674601058</v>
      </c>
      <c r="N3271" s="1" t="s">
        <v>22</v>
      </c>
      <c r="O3271" s="4">
        <f t="shared" si="51"/>
        <v>0</v>
      </c>
    </row>
    <row r="3272" spans="1:15">
      <c r="A3272" s="1" t="s">
        <v>3312</v>
      </c>
      <c r="B3272" s="2">
        <v>45075</v>
      </c>
      <c r="C3272" s="13" t="str">
        <f>TEXT(bbdd_Social_Media_Trends[[#This Row],[Post_Date]],"aaaa-mm")</f>
        <v>2023-05</v>
      </c>
      <c r="D3272" s="1" t="s">
        <v>12</v>
      </c>
      <c r="E3272" s="1" t="s">
        <v>13</v>
      </c>
      <c r="F3272" s="1" t="s">
        <v>47</v>
      </c>
      <c r="G3272" s="1" t="s">
        <v>21</v>
      </c>
      <c r="H3272">
        <v>1499889</v>
      </c>
      <c r="I3272">
        <v>478518</v>
      </c>
      <c r="J3272">
        <v>92766</v>
      </c>
      <c r="K3272">
        <v>2125</v>
      </c>
      <c r="L3272">
        <f>bbdd_Social_Media_Trends[[#This Row],[Likes]]+bbdd_Social_Media_Trends[[#This Row],[Shares]]+bbdd_Social_Media_Trends[[#This Row],[Comments]]</f>
        <v>573409</v>
      </c>
      <c r="M3272">
        <f>bbdd_Social_Media_Trends[[#This Row],[Interactions]]/bbdd_Social_Media_Trends[[#This Row],[Views]]</f>
        <v>0.38230095693748006</v>
      </c>
      <c r="N3272" s="1" t="s">
        <v>16</v>
      </c>
      <c r="O3272" s="4">
        <f t="shared" si="51"/>
        <v>0</v>
      </c>
    </row>
    <row r="3273" spans="1:15">
      <c r="A3273" s="1" t="s">
        <v>3313</v>
      </c>
      <c r="B3273" s="2">
        <v>45237</v>
      </c>
      <c r="C3273" s="13" t="str">
        <f>TEXT(bbdd_Social_Media_Trends[[#This Row],[Post_Date]],"aaaa-mm")</f>
        <v>2023-11</v>
      </c>
      <c r="D3273" s="1" t="s">
        <v>18</v>
      </c>
      <c r="E3273" s="1" t="s">
        <v>59</v>
      </c>
      <c r="F3273" s="1" t="s">
        <v>47</v>
      </c>
      <c r="G3273" s="1" t="s">
        <v>44</v>
      </c>
      <c r="H3273">
        <v>623920</v>
      </c>
      <c r="I3273">
        <v>217601</v>
      </c>
      <c r="J3273">
        <v>92282</v>
      </c>
      <c r="K3273">
        <v>15725</v>
      </c>
      <c r="L3273">
        <f>bbdd_Social_Media_Trends[[#This Row],[Likes]]+bbdd_Social_Media_Trends[[#This Row],[Shares]]+bbdd_Social_Media_Trends[[#This Row],[Comments]]</f>
        <v>325608</v>
      </c>
      <c r="M3273">
        <f>bbdd_Social_Media_Trends[[#This Row],[Interactions]]/bbdd_Social_Media_Trends[[#This Row],[Views]]</f>
        <v>0.52187459930760349</v>
      </c>
      <c r="N3273" s="1" t="s">
        <v>29</v>
      </c>
      <c r="O3273" s="4">
        <f t="shared" si="51"/>
        <v>0</v>
      </c>
    </row>
    <row r="3274" spans="1:15">
      <c r="A3274" s="1" t="s">
        <v>3314</v>
      </c>
      <c r="B3274" s="2">
        <v>44737</v>
      </c>
      <c r="C3274" s="13" t="str">
        <f>TEXT(bbdd_Social_Media_Trends[[#This Row],[Post_Date]],"aaaa-mm")</f>
        <v>2022-06</v>
      </c>
      <c r="D3274" s="1" t="s">
        <v>12</v>
      </c>
      <c r="E3274" s="1" t="s">
        <v>31</v>
      </c>
      <c r="F3274" s="1" t="s">
        <v>41</v>
      </c>
      <c r="G3274" s="1" t="s">
        <v>15</v>
      </c>
      <c r="H3274">
        <v>1304376</v>
      </c>
      <c r="I3274">
        <v>422027</v>
      </c>
      <c r="J3274">
        <v>65465</v>
      </c>
      <c r="K3274">
        <v>8210</v>
      </c>
      <c r="L3274">
        <f>bbdd_Social_Media_Trends[[#This Row],[Likes]]+bbdd_Social_Media_Trends[[#This Row],[Shares]]+bbdd_Social_Media_Trends[[#This Row],[Comments]]</f>
        <v>495702</v>
      </c>
      <c r="M3274">
        <f>bbdd_Social_Media_Trends[[#This Row],[Interactions]]/bbdd_Social_Media_Trends[[#This Row],[Views]]</f>
        <v>0.38002999135218679</v>
      </c>
      <c r="N3274" s="1" t="s">
        <v>29</v>
      </c>
      <c r="O3274" s="4">
        <f t="shared" si="51"/>
        <v>0</v>
      </c>
    </row>
    <row r="3275" spans="1:15">
      <c r="A3275" s="1" t="s">
        <v>3315</v>
      </c>
      <c r="B3275" s="2">
        <v>44860</v>
      </c>
      <c r="C3275" s="13" t="str">
        <f>TEXT(bbdd_Social_Media_Trends[[#This Row],[Post_Date]],"aaaa-mm")</f>
        <v>2022-10</v>
      </c>
      <c r="D3275" s="1" t="s">
        <v>27</v>
      </c>
      <c r="E3275" s="1" t="s">
        <v>13</v>
      </c>
      <c r="F3275" s="1" t="s">
        <v>36</v>
      </c>
      <c r="G3275" s="1" t="s">
        <v>44</v>
      </c>
      <c r="H3275">
        <v>3050118</v>
      </c>
      <c r="I3275">
        <v>308745</v>
      </c>
      <c r="J3275">
        <v>51775</v>
      </c>
      <c r="K3275">
        <v>41998</v>
      </c>
      <c r="L3275">
        <f>bbdd_Social_Media_Trends[[#This Row],[Likes]]+bbdd_Social_Media_Trends[[#This Row],[Shares]]+bbdd_Social_Media_Trends[[#This Row],[Comments]]</f>
        <v>402518</v>
      </c>
      <c r="M3275">
        <f>bbdd_Social_Media_Trends[[#This Row],[Interactions]]/bbdd_Social_Media_Trends[[#This Row],[Views]]</f>
        <v>0.13196800910653292</v>
      </c>
      <c r="N3275" s="1" t="s">
        <v>29</v>
      </c>
      <c r="O3275" s="4">
        <f t="shared" si="51"/>
        <v>0</v>
      </c>
    </row>
    <row r="3276" spans="1:15">
      <c r="A3276" s="1" t="s">
        <v>3316</v>
      </c>
      <c r="B3276" s="2">
        <v>44832</v>
      </c>
      <c r="C3276" s="13" t="str">
        <f>TEXT(bbdd_Social_Media_Trends[[#This Row],[Post_Date]],"aaaa-mm")</f>
        <v>2022-09</v>
      </c>
      <c r="D3276" s="1" t="s">
        <v>18</v>
      </c>
      <c r="E3276" s="1" t="s">
        <v>57</v>
      </c>
      <c r="F3276" s="1" t="s">
        <v>32</v>
      </c>
      <c r="G3276" s="1" t="s">
        <v>25</v>
      </c>
      <c r="H3276">
        <v>384054</v>
      </c>
      <c r="I3276">
        <v>131704</v>
      </c>
      <c r="J3276">
        <v>17338</v>
      </c>
      <c r="K3276">
        <v>882</v>
      </c>
      <c r="L3276">
        <f>bbdd_Social_Media_Trends[[#This Row],[Likes]]+bbdd_Social_Media_Trends[[#This Row],[Shares]]+bbdd_Social_Media_Trends[[#This Row],[Comments]]</f>
        <v>149924</v>
      </c>
      <c r="M3276">
        <f>bbdd_Social_Media_Trends[[#This Row],[Interactions]]/bbdd_Social_Media_Trends[[#This Row],[Views]]</f>
        <v>0.39037218724450207</v>
      </c>
      <c r="N3276" s="1" t="s">
        <v>29</v>
      </c>
      <c r="O3276" s="4">
        <f t="shared" si="51"/>
        <v>0</v>
      </c>
    </row>
    <row r="3277" spans="1:15">
      <c r="A3277" s="1" t="s">
        <v>3317</v>
      </c>
      <c r="B3277" s="2">
        <v>45102</v>
      </c>
      <c r="C3277" s="13" t="str">
        <f>TEXT(bbdd_Social_Media_Trends[[#This Row],[Post_Date]],"aaaa-mm")</f>
        <v>2023-06</v>
      </c>
      <c r="D3277" s="1" t="s">
        <v>27</v>
      </c>
      <c r="E3277" s="1" t="s">
        <v>19</v>
      </c>
      <c r="F3277" s="1" t="s">
        <v>14</v>
      </c>
      <c r="G3277" s="1" t="s">
        <v>60</v>
      </c>
      <c r="H3277">
        <v>2852085</v>
      </c>
      <c r="I3277">
        <v>87799</v>
      </c>
      <c r="J3277">
        <v>92729</v>
      </c>
      <c r="K3277">
        <v>24975</v>
      </c>
      <c r="L3277">
        <f>bbdd_Social_Media_Trends[[#This Row],[Likes]]+bbdd_Social_Media_Trends[[#This Row],[Shares]]+bbdd_Social_Media_Trends[[#This Row],[Comments]]</f>
        <v>205503</v>
      </c>
      <c r="M3277">
        <f>bbdd_Social_Media_Trends[[#This Row],[Interactions]]/bbdd_Social_Media_Trends[[#This Row],[Views]]</f>
        <v>7.2053602890516932E-2</v>
      </c>
      <c r="N3277" s="1" t="s">
        <v>29</v>
      </c>
      <c r="O3277" s="4">
        <f t="shared" si="51"/>
        <v>0</v>
      </c>
    </row>
    <row r="3278" spans="1:15">
      <c r="A3278" s="1" t="s">
        <v>3318</v>
      </c>
      <c r="B3278" s="2">
        <v>45191</v>
      </c>
      <c r="C3278" s="13" t="str">
        <f>TEXT(bbdd_Social_Media_Trends[[#This Row],[Post_Date]],"aaaa-mm")</f>
        <v>2023-09</v>
      </c>
      <c r="D3278" s="1" t="s">
        <v>12</v>
      </c>
      <c r="E3278" s="1" t="s">
        <v>35</v>
      </c>
      <c r="F3278" s="1" t="s">
        <v>47</v>
      </c>
      <c r="G3278" s="1" t="s">
        <v>50</v>
      </c>
      <c r="H3278">
        <v>2786558</v>
      </c>
      <c r="I3278">
        <v>475485</v>
      </c>
      <c r="J3278">
        <v>53156</v>
      </c>
      <c r="K3278">
        <v>20811</v>
      </c>
      <c r="L3278">
        <f>bbdd_Social_Media_Trends[[#This Row],[Likes]]+bbdd_Social_Media_Trends[[#This Row],[Shares]]+bbdd_Social_Media_Trends[[#This Row],[Comments]]</f>
        <v>549452</v>
      </c>
      <c r="M3278">
        <f>bbdd_Social_Media_Trends[[#This Row],[Interactions]]/bbdd_Social_Media_Trends[[#This Row],[Views]]</f>
        <v>0.19717945939040207</v>
      </c>
      <c r="N3278" s="1" t="s">
        <v>29</v>
      </c>
      <c r="O3278" s="4">
        <f t="shared" si="51"/>
        <v>0</v>
      </c>
    </row>
    <row r="3279" spans="1:15">
      <c r="A3279" s="1" t="s">
        <v>3319</v>
      </c>
      <c r="B3279" s="2">
        <v>44650</v>
      </c>
      <c r="C3279" s="13" t="str">
        <f>TEXT(bbdd_Social_Media_Trends[[#This Row],[Post_Date]],"aaaa-mm")</f>
        <v>2022-03</v>
      </c>
      <c r="D3279" s="1" t="s">
        <v>24</v>
      </c>
      <c r="E3279" s="1" t="s">
        <v>35</v>
      </c>
      <c r="F3279" s="1" t="s">
        <v>32</v>
      </c>
      <c r="G3279" s="1" t="s">
        <v>25</v>
      </c>
      <c r="H3279">
        <v>195578</v>
      </c>
      <c r="I3279">
        <v>167756</v>
      </c>
      <c r="J3279">
        <v>43245</v>
      </c>
      <c r="K3279">
        <v>25540</v>
      </c>
      <c r="L3279">
        <f>bbdd_Social_Media_Trends[[#This Row],[Likes]]+bbdd_Social_Media_Trends[[#This Row],[Shares]]+bbdd_Social_Media_Trends[[#This Row],[Comments]]</f>
        <v>236541</v>
      </c>
      <c r="M3279">
        <f>bbdd_Social_Media_Trends[[#This Row],[Interactions]]/bbdd_Social_Media_Trends[[#This Row],[Views]]</f>
        <v>1.2094458476924808</v>
      </c>
      <c r="N3279" s="1" t="s">
        <v>16</v>
      </c>
      <c r="O3279" s="4">
        <f t="shared" si="51"/>
        <v>0</v>
      </c>
    </row>
    <row r="3280" spans="1:15">
      <c r="A3280" s="1" t="s">
        <v>3320</v>
      </c>
      <c r="B3280" s="2">
        <v>45124</v>
      </c>
      <c r="C3280" s="13" t="str">
        <f>TEXT(bbdd_Social_Media_Trends[[#This Row],[Post_Date]],"aaaa-mm")</f>
        <v>2023-07</v>
      </c>
      <c r="D3280" s="1" t="s">
        <v>24</v>
      </c>
      <c r="E3280" s="1" t="s">
        <v>13</v>
      </c>
      <c r="F3280" s="1" t="s">
        <v>20</v>
      </c>
      <c r="G3280" s="1" t="s">
        <v>50</v>
      </c>
      <c r="H3280">
        <v>1688397</v>
      </c>
      <c r="I3280">
        <v>281554</v>
      </c>
      <c r="J3280">
        <v>81408</v>
      </c>
      <c r="K3280">
        <v>45190</v>
      </c>
      <c r="L3280">
        <f>bbdd_Social_Media_Trends[[#This Row],[Likes]]+bbdd_Social_Media_Trends[[#This Row],[Shares]]+bbdd_Social_Media_Trends[[#This Row],[Comments]]</f>
        <v>408152</v>
      </c>
      <c r="M3280">
        <f>bbdd_Social_Media_Trends[[#This Row],[Interactions]]/bbdd_Social_Media_Trends[[#This Row],[Views]]</f>
        <v>0.24173935395526053</v>
      </c>
      <c r="N3280" s="1" t="s">
        <v>16</v>
      </c>
      <c r="O3280" s="4">
        <f t="shared" si="51"/>
        <v>0</v>
      </c>
    </row>
    <row r="3281" spans="1:15">
      <c r="A3281" s="1" t="s">
        <v>3321</v>
      </c>
      <c r="B3281" s="2">
        <v>44926</v>
      </c>
      <c r="C3281" s="13" t="str">
        <f>TEXT(bbdd_Social_Media_Trends[[#This Row],[Post_Date]],"aaaa-mm")</f>
        <v>2022-12</v>
      </c>
      <c r="D3281" s="1" t="s">
        <v>18</v>
      </c>
      <c r="E3281" s="1" t="s">
        <v>52</v>
      </c>
      <c r="F3281" s="1" t="s">
        <v>14</v>
      </c>
      <c r="G3281" s="1" t="s">
        <v>21</v>
      </c>
      <c r="H3281">
        <v>2036540</v>
      </c>
      <c r="I3281">
        <v>16738</v>
      </c>
      <c r="J3281">
        <v>9695</v>
      </c>
      <c r="K3281">
        <v>43757</v>
      </c>
      <c r="L3281">
        <f>bbdd_Social_Media_Trends[[#This Row],[Likes]]+bbdd_Social_Media_Trends[[#This Row],[Shares]]+bbdd_Social_Media_Trends[[#This Row],[Comments]]</f>
        <v>70190</v>
      </c>
      <c r="M3281">
        <f>bbdd_Social_Media_Trends[[#This Row],[Interactions]]/bbdd_Social_Media_Trends[[#This Row],[Views]]</f>
        <v>3.4465318628654484E-2</v>
      </c>
      <c r="N3281" s="1" t="s">
        <v>16</v>
      </c>
      <c r="O3281" s="4">
        <f t="shared" si="51"/>
        <v>0</v>
      </c>
    </row>
    <row r="3282" spans="1:15">
      <c r="A3282" s="1" t="s">
        <v>3322</v>
      </c>
      <c r="B3282" s="2">
        <v>44705</v>
      </c>
      <c r="C3282" s="13" t="str">
        <f>TEXT(bbdd_Social_Media_Trends[[#This Row],[Post_Date]],"aaaa-mm")</f>
        <v>2022-05</v>
      </c>
      <c r="D3282" s="1" t="s">
        <v>27</v>
      </c>
      <c r="E3282" s="1" t="s">
        <v>35</v>
      </c>
      <c r="F3282" s="1" t="s">
        <v>47</v>
      </c>
      <c r="G3282" s="1" t="s">
        <v>60</v>
      </c>
      <c r="H3282">
        <v>4868393</v>
      </c>
      <c r="I3282">
        <v>221429</v>
      </c>
      <c r="J3282">
        <v>60644</v>
      </c>
      <c r="K3282">
        <v>13098</v>
      </c>
      <c r="L3282">
        <f>bbdd_Social_Media_Trends[[#This Row],[Likes]]+bbdd_Social_Media_Trends[[#This Row],[Shares]]+bbdd_Social_Media_Trends[[#This Row],[Comments]]</f>
        <v>295171</v>
      </c>
      <c r="M3282">
        <f>bbdd_Social_Media_Trends[[#This Row],[Interactions]]/bbdd_Social_Media_Trends[[#This Row],[Views]]</f>
        <v>6.0630068279204245E-2</v>
      </c>
      <c r="N3282" s="1" t="s">
        <v>16</v>
      </c>
      <c r="O3282" s="4">
        <f t="shared" si="51"/>
        <v>0</v>
      </c>
    </row>
    <row r="3283" spans="1:15">
      <c r="A3283" s="1" t="s">
        <v>3323</v>
      </c>
      <c r="B3283" s="2">
        <v>44716</v>
      </c>
      <c r="C3283" s="13" t="str">
        <f>TEXT(bbdd_Social_Media_Trends[[#This Row],[Post_Date]],"aaaa-mm")</f>
        <v>2022-06</v>
      </c>
      <c r="D3283" s="1" t="s">
        <v>24</v>
      </c>
      <c r="E3283" s="1" t="s">
        <v>31</v>
      </c>
      <c r="F3283" s="1" t="s">
        <v>32</v>
      </c>
      <c r="G3283" s="1" t="s">
        <v>44</v>
      </c>
      <c r="H3283">
        <v>2498626</v>
      </c>
      <c r="I3283">
        <v>195399</v>
      </c>
      <c r="J3283">
        <v>20484</v>
      </c>
      <c r="K3283">
        <v>14090</v>
      </c>
      <c r="L3283">
        <f>bbdd_Social_Media_Trends[[#This Row],[Likes]]+bbdd_Social_Media_Trends[[#This Row],[Shares]]+bbdd_Social_Media_Trends[[#This Row],[Comments]]</f>
        <v>229973</v>
      </c>
      <c r="M3283">
        <f>bbdd_Social_Media_Trends[[#This Row],[Interactions]]/bbdd_Social_Media_Trends[[#This Row],[Views]]</f>
        <v>9.2039785065872209E-2</v>
      </c>
      <c r="N3283" s="1" t="s">
        <v>16</v>
      </c>
      <c r="O3283" s="4">
        <f t="shared" si="51"/>
        <v>0</v>
      </c>
    </row>
    <row r="3284" spans="1:15">
      <c r="A3284" s="1" t="s">
        <v>3324</v>
      </c>
      <c r="B3284" s="2">
        <v>44598</v>
      </c>
      <c r="C3284" s="13" t="str">
        <f>TEXT(bbdd_Social_Media_Trends[[#This Row],[Post_Date]],"aaaa-mm")</f>
        <v>2022-02</v>
      </c>
      <c r="D3284" s="1" t="s">
        <v>18</v>
      </c>
      <c r="E3284" s="1" t="s">
        <v>19</v>
      </c>
      <c r="F3284" s="1" t="s">
        <v>32</v>
      </c>
      <c r="G3284" s="1" t="s">
        <v>50</v>
      </c>
      <c r="H3284">
        <v>1020700</v>
      </c>
      <c r="I3284">
        <v>433852</v>
      </c>
      <c r="J3284">
        <v>77135</v>
      </c>
      <c r="K3284">
        <v>31850</v>
      </c>
      <c r="L3284">
        <f>bbdd_Social_Media_Trends[[#This Row],[Likes]]+bbdd_Social_Media_Trends[[#This Row],[Shares]]+bbdd_Social_Media_Trends[[#This Row],[Comments]]</f>
        <v>542837</v>
      </c>
      <c r="M3284">
        <f>bbdd_Social_Media_Trends[[#This Row],[Interactions]]/bbdd_Social_Media_Trends[[#This Row],[Views]]</f>
        <v>0.53182815714705589</v>
      </c>
      <c r="N3284" s="1" t="s">
        <v>16</v>
      </c>
      <c r="O3284" s="4">
        <f t="shared" si="51"/>
        <v>0</v>
      </c>
    </row>
    <row r="3285" spans="1:15">
      <c r="A3285" s="1" t="s">
        <v>3325</v>
      </c>
      <c r="B3285" s="2">
        <v>44950</v>
      </c>
      <c r="C3285" s="13" t="str">
        <f>TEXT(bbdd_Social_Media_Trends[[#This Row],[Post_Date]],"aaaa-mm")</f>
        <v>2023-01</v>
      </c>
      <c r="D3285" s="1" t="s">
        <v>12</v>
      </c>
      <c r="E3285" s="1" t="s">
        <v>57</v>
      </c>
      <c r="F3285" s="1" t="s">
        <v>41</v>
      </c>
      <c r="G3285" s="1" t="s">
        <v>25</v>
      </c>
      <c r="H3285">
        <v>3269635</v>
      </c>
      <c r="I3285">
        <v>169488</v>
      </c>
      <c r="J3285">
        <v>24750</v>
      </c>
      <c r="K3285">
        <v>4980</v>
      </c>
      <c r="L3285">
        <f>bbdd_Social_Media_Trends[[#This Row],[Likes]]+bbdd_Social_Media_Trends[[#This Row],[Shares]]+bbdd_Social_Media_Trends[[#This Row],[Comments]]</f>
        <v>199218</v>
      </c>
      <c r="M3285">
        <f>bbdd_Social_Media_Trends[[#This Row],[Interactions]]/bbdd_Social_Media_Trends[[#This Row],[Views]]</f>
        <v>6.0929736805484407E-2</v>
      </c>
      <c r="N3285" s="1" t="s">
        <v>29</v>
      </c>
      <c r="O3285" s="4">
        <f t="shared" si="51"/>
        <v>0</v>
      </c>
    </row>
    <row r="3286" spans="1:15">
      <c r="A3286" s="1" t="s">
        <v>3326</v>
      </c>
      <c r="B3286" s="2">
        <v>44922</v>
      </c>
      <c r="C3286" s="13" t="str">
        <f>TEXT(bbdd_Social_Media_Trends[[#This Row],[Post_Date]],"aaaa-mm")</f>
        <v>2022-12</v>
      </c>
      <c r="D3286" s="1" t="s">
        <v>18</v>
      </c>
      <c r="E3286" s="1" t="s">
        <v>49</v>
      </c>
      <c r="F3286" s="1" t="s">
        <v>41</v>
      </c>
      <c r="G3286" s="1" t="s">
        <v>21</v>
      </c>
      <c r="H3286">
        <v>39781</v>
      </c>
      <c r="I3286">
        <v>423500</v>
      </c>
      <c r="J3286">
        <v>50945</v>
      </c>
      <c r="K3286">
        <v>34819</v>
      </c>
      <c r="L3286">
        <f>bbdd_Social_Media_Trends[[#This Row],[Likes]]+bbdd_Social_Media_Trends[[#This Row],[Shares]]+bbdd_Social_Media_Trends[[#This Row],[Comments]]</f>
        <v>509264</v>
      </c>
      <c r="M3286">
        <f>bbdd_Social_Media_Trends[[#This Row],[Interactions]]/bbdd_Social_Media_Trends[[#This Row],[Views]]</f>
        <v>12.801689248636283</v>
      </c>
      <c r="N3286" s="1" t="s">
        <v>29</v>
      </c>
      <c r="O3286" s="4">
        <f t="shared" si="51"/>
        <v>0</v>
      </c>
    </row>
    <row r="3287" spans="1:15">
      <c r="A3287" s="1" t="s">
        <v>3327</v>
      </c>
      <c r="B3287" s="2">
        <v>44953</v>
      </c>
      <c r="C3287" s="13" t="str">
        <f>TEXT(bbdd_Social_Media_Trends[[#This Row],[Post_Date]],"aaaa-mm")</f>
        <v>2023-01</v>
      </c>
      <c r="D3287" s="1" t="s">
        <v>18</v>
      </c>
      <c r="E3287" s="1" t="s">
        <v>59</v>
      </c>
      <c r="F3287" s="1" t="s">
        <v>32</v>
      </c>
      <c r="G3287" s="1" t="s">
        <v>37</v>
      </c>
      <c r="H3287">
        <v>97690</v>
      </c>
      <c r="I3287">
        <v>412823</v>
      </c>
      <c r="J3287">
        <v>75641</v>
      </c>
      <c r="K3287">
        <v>11702</v>
      </c>
      <c r="L3287">
        <f>bbdd_Social_Media_Trends[[#This Row],[Likes]]+bbdd_Social_Media_Trends[[#This Row],[Shares]]+bbdd_Social_Media_Trends[[#This Row],[Comments]]</f>
        <v>500166</v>
      </c>
      <c r="M3287">
        <f>bbdd_Social_Media_Trends[[#This Row],[Interactions]]/bbdd_Social_Media_Trends[[#This Row],[Views]]</f>
        <v>5.1199303920565056</v>
      </c>
      <c r="N3287" s="1" t="s">
        <v>29</v>
      </c>
      <c r="O3287" s="4">
        <f t="shared" si="51"/>
        <v>0</v>
      </c>
    </row>
    <row r="3288" spans="1:15">
      <c r="A3288" s="1" t="s">
        <v>3328</v>
      </c>
      <c r="B3288" s="2">
        <v>44715</v>
      </c>
      <c r="C3288" s="13" t="str">
        <f>TEXT(bbdd_Social_Media_Trends[[#This Row],[Post_Date]],"aaaa-mm")</f>
        <v>2022-06</v>
      </c>
      <c r="D3288" s="1" t="s">
        <v>24</v>
      </c>
      <c r="E3288" s="1" t="s">
        <v>49</v>
      </c>
      <c r="F3288" s="1" t="s">
        <v>32</v>
      </c>
      <c r="G3288" s="1" t="s">
        <v>25</v>
      </c>
      <c r="H3288">
        <v>4481616</v>
      </c>
      <c r="I3288">
        <v>321584</v>
      </c>
      <c r="J3288">
        <v>22363</v>
      </c>
      <c r="K3288">
        <v>14884</v>
      </c>
      <c r="L3288">
        <f>bbdd_Social_Media_Trends[[#This Row],[Likes]]+bbdd_Social_Media_Trends[[#This Row],[Shares]]+bbdd_Social_Media_Trends[[#This Row],[Comments]]</f>
        <v>358831</v>
      </c>
      <c r="M3288">
        <f>bbdd_Social_Media_Trends[[#This Row],[Interactions]]/bbdd_Social_Media_Trends[[#This Row],[Views]]</f>
        <v>8.0067323929582546E-2</v>
      </c>
      <c r="N3288" s="1" t="s">
        <v>29</v>
      </c>
      <c r="O3288" s="4">
        <f t="shared" si="51"/>
        <v>0</v>
      </c>
    </row>
    <row r="3289" spans="1:15">
      <c r="A3289" s="1" t="s">
        <v>3329</v>
      </c>
      <c r="B3289" s="2">
        <v>44766</v>
      </c>
      <c r="C3289" s="13" t="str">
        <f>TEXT(bbdd_Social_Media_Trends[[#This Row],[Post_Date]],"aaaa-mm")</f>
        <v>2022-07</v>
      </c>
      <c r="D3289" s="1" t="s">
        <v>24</v>
      </c>
      <c r="E3289" s="1" t="s">
        <v>19</v>
      </c>
      <c r="F3289" s="1" t="s">
        <v>47</v>
      </c>
      <c r="G3289" s="1" t="s">
        <v>37</v>
      </c>
      <c r="H3289">
        <v>3689048</v>
      </c>
      <c r="I3289">
        <v>104981</v>
      </c>
      <c r="J3289">
        <v>20957</v>
      </c>
      <c r="K3289">
        <v>19365</v>
      </c>
      <c r="L3289">
        <f>bbdd_Social_Media_Trends[[#This Row],[Likes]]+bbdd_Social_Media_Trends[[#This Row],[Shares]]+bbdd_Social_Media_Trends[[#This Row],[Comments]]</f>
        <v>145303</v>
      </c>
      <c r="M3289">
        <f>bbdd_Social_Media_Trends[[#This Row],[Interactions]]/bbdd_Social_Media_Trends[[#This Row],[Views]]</f>
        <v>3.9387668580078111E-2</v>
      </c>
      <c r="N3289" s="1" t="s">
        <v>29</v>
      </c>
      <c r="O3289" s="4">
        <f t="shared" si="51"/>
        <v>0</v>
      </c>
    </row>
    <row r="3290" spans="1:15">
      <c r="A3290" s="1" t="s">
        <v>3330</v>
      </c>
      <c r="B3290" s="2">
        <v>44918</v>
      </c>
      <c r="C3290" s="13" t="str">
        <f>TEXT(bbdd_Social_Media_Trends[[#This Row],[Post_Date]],"aaaa-mm")</f>
        <v>2022-12</v>
      </c>
      <c r="D3290" s="1" t="s">
        <v>18</v>
      </c>
      <c r="E3290" s="1" t="s">
        <v>59</v>
      </c>
      <c r="F3290" s="1" t="s">
        <v>20</v>
      </c>
      <c r="G3290" s="1" t="s">
        <v>25</v>
      </c>
      <c r="H3290">
        <v>56401</v>
      </c>
      <c r="I3290">
        <v>377017</v>
      </c>
      <c r="J3290">
        <v>1123</v>
      </c>
      <c r="K3290">
        <v>49912</v>
      </c>
      <c r="L3290">
        <f>bbdd_Social_Media_Trends[[#This Row],[Likes]]+bbdd_Social_Media_Trends[[#This Row],[Shares]]+bbdd_Social_Media_Trends[[#This Row],[Comments]]</f>
        <v>428052</v>
      </c>
      <c r="M3290">
        <f>bbdd_Social_Media_Trends[[#This Row],[Interactions]]/bbdd_Social_Media_Trends[[#This Row],[Views]]</f>
        <v>7.5894399035478095</v>
      </c>
      <c r="N3290" s="1" t="s">
        <v>16</v>
      </c>
      <c r="O3290" s="4">
        <f t="shared" si="51"/>
        <v>0</v>
      </c>
    </row>
    <row r="3291" spans="1:15">
      <c r="A3291" s="1" t="s">
        <v>3331</v>
      </c>
      <c r="B3291" s="2">
        <v>44572</v>
      </c>
      <c r="C3291" s="13" t="str">
        <f>TEXT(bbdd_Social_Media_Trends[[#This Row],[Post_Date]],"aaaa-mm")</f>
        <v>2022-01</v>
      </c>
      <c r="D3291" s="1" t="s">
        <v>12</v>
      </c>
      <c r="E3291" s="1" t="s">
        <v>39</v>
      </c>
      <c r="F3291" s="1" t="s">
        <v>41</v>
      </c>
      <c r="G3291" s="1" t="s">
        <v>25</v>
      </c>
      <c r="H3291">
        <v>2798360</v>
      </c>
      <c r="I3291">
        <v>63857</v>
      </c>
      <c r="J3291">
        <v>99902</v>
      </c>
      <c r="K3291">
        <v>10497</v>
      </c>
      <c r="L3291">
        <f>bbdd_Social_Media_Trends[[#This Row],[Likes]]+bbdd_Social_Media_Trends[[#This Row],[Shares]]+bbdd_Social_Media_Trends[[#This Row],[Comments]]</f>
        <v>174256</v>
      </c>
      <c r="M3291">
        <f>bbdd_Social_Media_Trends[[#This Row],[Interactions]]/bbdd_Social_Media_Trends[[#This Row],[Views]]</f>
        <v>6.2270758587172487E-2</v>
      </c>
      <c r="N3291" s="1" t="s">
        <v>16</v>
      </c>
      <c r="O3291" s="4">
        <f t="shared" si="51"/>
        <v>0</v>
      </c>
    </row>
    <row r="3292" spans="1:15">
      <c r="A3292" s="1" t="s">
        <v>3332</v>
      </c>
      <c r="B3292" s="2">
        <v>44863</v>
      </c>
      <c r="C3292" s="13" t="str">
        <f>TEXT(bbdd_Social_Media_Trends[[#This Row],[Post_Date]],"aaaa-mm")</f>
        <v>2022-10</v>
      </c>
      <c r="D3292" s="1" t="s">
        <v>18</v>
      </c>
      <c r="E3292" s="1" t="s">
        <v>49</v>
      </c>
      <c r="F3292" s="1" t="s">
        <v>47</v>
      </c>
      <c r="G3292" s="1" t="s">
        <v>37</v>
      </c>
      <c r="H3292">
        <v>1748866</v>
      </c>
      <c r="I3292">
        <v>327009</v>
      </c>
      <c r="J3292">
        <v>18316</v>
      </c>
      <c r="K3292">
        <v>21361</v>
      </c>
      <c r="L3292">
        <f>bbdd_Social_Media_Trends[[#This Row],[Likes]]+bbdd_Social_Media_Trends[[#This Row],[Shares]]+bbdd_Social_Media_Trends[[#This Row],[Comments]]</f>
        <v>366686</v>
      </c>
      <c r="M3292">
        <f>bbdd_Social_Media_Trends[[#This Row],[Interactions]]/bbdd_Social_Media_Trends[[#This Row],[Views]]</f>
        <v>0.2096707237718613</v>
      </c>
      <c r="N3292" s="1" t="s">
        <v>22</v>
      </c>
      <c r="O3292" s="4">
        <f t="shared" si="51"/>
        <v>0</v>
      </c>
    </row>
    <row r="3293" spans="1:15">
      <c r="A3293" s="1" t="s">
        <v>3333</v>
      </c>
      <c r="B3293" s="2">
        <v>45189</v>
      </c>
      <c r="C3293" s="13" t="str">
        <f>TEXT(bbdd_Social_Media_Trends[[#This Row],[Post_Date]],"aaaa-mm")</f>
        <v>2023-09</v>
      </c>
      <c r="D3293" s="1" t="s">
        <v>24</v>
      </c>
      <c r="E3293" s="1" t="s">
        <v>31</v>
      </c>
      <c r="F3293" s="1" t="s">
        <v>14</v>
      </c>
      <c r="G3293" s="1" t="s">
        <v>21</v>
      </c>
      <c r="H3293">
        <v>787450</v>
      </c>
      <c r="I3293">
        <v>213237</v>
      </c>
      <c r="J3293">
        <v>54881</v>
      </c>
      <c r="K3293">
        <v>48926</v>
      </c>
      <c r="L3293">
        <f>bbdd_Social_Media_Trends[[#This Row],[Likes]]+bbdd_Social_Media_Trends[[#This Row],[Shares]]+bbdd_Social_Media_Trends[[#This Row],[Comments]]</f>
        <v>317044</v>
      </c>
      <c r="M3293">
        <f>bbdd_Social_Media_Trends[[#This Row],[Interactions]]/bbdd_Social_Media_Trends[[#This Row],[Views]]</f>
        <v>0.40262111880119372</v>
      </c>
      <c r="N3293" s="1" t="s">
        <v>29</v>
      </c>
      <c r="O3293" s="4">
        <f t="shared" si="51"/>
        <v>0</v>
      </c>
    </row>
    <row r="3294" spans="1:15">
      <c r="A3294" s="1" t="s">
        <v>3334</v>
      </c>
      <c r="B3294" s="2">
        <v>45290</v>
      </c>
      <c r="C3294" s="13" t="str">
        <f>TEXT(bbdd_Social_Media_Trends[[#This Row],[Post_Date]],"aaaa-mm")</f>
        <v>2023-12</v>
      </c>
      <c r="D3294" s="1" t="s">
        <v>18</v>
      </c>
      <c r="E3294" s="1" t="s">
        <v>52</v>
      </c>
      <c r="F3294" s="1" t="s">
        <v>47</v>
      </c>
      <c r="G3294" s="1" t="s">
        <v>37</v>
      </c>
      <c r="H3294">
        <v>4883378</v>
      </c>
      <c r="I3294">
        <v>87676</v>
      </c>
      <c r="J3294">
        <v>14621</v>
      </c>
      <c r="K3294">
        <v>26540</v>
      </c>
      <c r="L3294">
        <f>bbdd_Social_Media_Trends[[#This Row],[Likes]]+bbdd_Social_Media_Trends[[#This Row],[Shares]]+bbdd_Social_Media_Trends[[#This Row],[Comments]]</f>
        <v>128837</v>
      </c>
      <c r="M3294">
        <f>bbdd_Social_Media_Trends[[#This Row],[Interactions]]/bbdd_Social_Media_Trends[[#This Row],[Views]]</f>
        <v>2.638276209623748E-2</v>
      </c>
      <c r="N3294" s="1" t="s">
        <v>22</v>
      </c>
      <c r="O3294" s="4">
        <f t="shared" si="51"/>
        <v>0</v>
      </c>
    </row>
    <row r="3295" spans="1:15">
      <c r="A3295" s="1" t="s">
        <v>3335</v>
      </c>
      <c r="B3295" s="2">
        <v>44760</v>
      </c>
      <c r="C3295" s="13" t="str">
        <f>TEXT(bbdd_Social_Media_Trends[[#This Row],[Post_Date]],"aaaa-mm")</f>
        <v>2022-07</v>
      </c>
      <c r="D3295" s="1" t="s">
        <v>12</v>
      </c>
      <c r="E3295" s="1" t="s">
        <v>46</v>
      </c>
      <c r="F3295" s="1" t="s">
        <v>32</v>
      </c>
      <c r="G3295" s="1" t="s">
        <v>37</v>
      </c>
      <c r="H3295">
        <v>1377083</v>
      </c>
      <c r="I3295">
        <v>404947</v>
      </c>
      <c r="J3295">
        <v>83594</v>
      </c>
      <c r="K3295">
        <v>26447</v>
      </c>
      <c r="L3295">
        <f>bbdd_Social_Media_Trends[[#This Row],[Likes]]+bbdd_Social_Media_Trends[[#This Row],[Shares]]+bbdd_Social_Media_Trends[[#This Row],[Comments]]</f>
        <v>514988</v>
      </c>
      <c r="M3295">
        <f>bbdd_Social_Media_Trends[[#This Row],[Interactions]]/bbdd_Social_Media_Trends[[#This Row],[Views]]</f>
        <v>0.37397019642243784</v>
      </c>
      <c r="N3295" s="1" t="s">
        <v>22</v>
      </c>
      <c r="O3295" s="4">
        <f t="shared" si="51"/>
        <v>0</v>
      </c>
    </row>
    <row r="3296" spans="1:15">
      <c r="A3296" s="1" t="s">
        <v>3336</v>
      </c>
      <c r="B3296" s="2">
        <v>44752</v>
      </c>
      <c r="C3296" s="13" t="str">
        <f>TEXT(bbdd_Social_Media_Trends[[#This Row],[Post_Date]],"aaaa-mm")</f>
        <v>2022-07</v>
      </c>
      <c r="D3296" s="1" t="s">
        <v>18</v>
      </c>
      <c r="E3296" s="1" t="s">
        <v>46</v>
      </c>
      <c r="F3296" s="1" t="s">
        <v>14</v>
      </c>
      <c r="G3296" s="1" t="s">
        <v>50</v>
      </c>
      <c r="H3296">
        <v>1059321</v>
      </c>
      <c r="I3296">
        <v>458647</v>
      </c>
      <c r="J3296">
        <v>29080</v>
      </c>
      <c r="K3296">
        <v>38590</v>
      </c>
      <c r="L3296">
        <f>bbdd_Social_Media_Trends[[#This Row],[Likes]]+bbdd_Social_Media_Trends[[#This Row],[Shares]]+bbdd_Social_Media_Trends[[#This Row],[Comments]]</f>
        <v>526317</v>
      </c>
      <c r="M3296">
        <f>bbdd_Social_Media_Trends[[#This Row],[Interactions]]/bbdd_Social_Media_Trends[[#This Row],[Views]]</f>
        <v>0.49684373291948331</v>
      </c>
      <c r="N3296" s="1" t="s">
        <v>16</v>
      </c>
      <c r="O3296" s="4">
        <f t="shared" si="51"/>
        <v>0</v>
      </c>
    </row>
    <row r="3297" spans="1:15">
      <c r="A3297" s="1" t="s">
        <v>3337</v>
      </c>
      <c r="B3297" s="2">
        <v>44652</v>
      </c>
      <c r="C3297" s="13" t="str">
        <f>TEXT(bbdd_Social_Media_Trends[[#This Row],[Post_Date]],"aaaa-mm")</f>
        <v>2022-04</v>
      </c>
      <c r="D3297" s="1" t="s">
        <v>24</v>
      </c>
      <c r="E3297" s="1" t="s">
        <v>39</v>
      </c>
      <c r="F3297" s="1" t="s">
        <v>36</v>
      </c>
      <c r="G3297" s="1" t="s">
        <v>21</v>
      </c>
      <c r="H3297">
        <v>1304797</v>
      </c>
      <c r="I3297">
        <v>347996</v>
      </c>
      <c r="J3297">
        <v>28393</v>
      </c>
      <c r="K3297">
        <v>10689</v>
      </c>
      <c r="L3297">
        <f>bbdd_Social_Media_Trends[[#This Row],[Likes]]+bbdd_Social_Media_Trends[[#This Row],[Shares]]+bbdd_Social_Media_Trends[[#This Row],[Comments]]</f>
        <v>387078</v>
      </c>
      <c r="M3297">
        <f>bbdd_Social_Media_Trends[[#This Row],[Interactions]]/bbdd_Social_Media_Trends[[#This Row],[Views]]</f>
        <v>0.29665764099702868</v>
      </c>
      <c r="N3297" s="1" t="s">
        <v>29</v>
      </c>
      <c r="O3297" s="4">
        <f t="shared" si="51"/>
        <v>0</v>
      </c>
    </row>
    <row r="3298" spans="1:15">
      <c r="A3298" s="1" t="s">
        <v>3338</v>
      </c>
      <c r="B3298" s="2">
        <v>45084</v>
      </c>
      <c r="C3298" s="13" t="str">
        <f>TEXT(bbdd_Social_Media_Trends[[#This Row],[Post_Date]],"aaaa-mm")</f>
        <v>2023-06</v>
      </c>
      <c r="D3298" s="1" t="s">
        <v>12</v>
      </c>
      <c r="E3298" s="1" t="s">
        <v>31</v>
      </c>
      <c r="F3298" s="1" t="s">
        <v>41</v>
      </c>
      <c r="G3298" s="1" t="s">
        <v>44</v>
      </c>
      <c r="H3298">
        <v>3129394</v>
      </c>
      <c r="I3298">
        <v>231607</v>
      </c>
      <c r="J3298">
        <v>32444</v>
      </c>
      <c r="K3298">
        <v>7906</v>
      </c>
      <c r="L3298">
        <f>bbdd_Social_Media_Trends[[#This Row],[Likes]]+bbdd_Social_Media_Trends[[#This Row],[Shares]]+bbdd_Social_Media_Trends[[#This Row],[Comments]]</f>
        <v>271957</v>
      </c>
      <c r="M3298">
        <f>bbdd_Social_Media_Trends[[#This Row],[Interactions]]/bbdd_Social_Media_Trends[[#This Row],[Views]]</f>
        <v>8.6904045959057888E-2</v>
      </c>
      <c r="N3298" s="1" t="s">
        <v>29</v>
      </c>
      <c r="O3298" s="4">
        <f t="shared" si="51"/>
        <v>0</v>
      </c>
    </row>
    <row r="3299" spans="1:15">
      <c r="A3299" s="1" t="s">
        <v>3339</v>
      </c>
      <c r="B3299" s="2">
        <v>45221</v>
      </c>
      <c r="C3299" s="13" t="str">
        <f>TEXT(bbdd_Social_Media_Trends[[#This Row],[Post_Date]],"aaaa-mm")</f>
        <v>2023-10</v>
      </c>
      <c r="D3299" s="1" t="s">
        <v>12</v>
      </c>
      <c r="E3299" s="1" t="s">
        <v>19</v>
      </c>
      <c r="F3299" s="1" t="s">
        <v>20</v>
      </c>
      <c r="G3299" s="1" t="s">
        <v>60</v>
      </c>
      <c r="H3299">
        <v>769677</v>
      </c>
      <c r="I3299">
        <v>9101</v>
      </c>
      <c r="J3299">
        <v>7300</v>
      </c>
      <c r="K3299">
        <v>10748</v>
      </c>
      <c r="L3299">
        <f>bbdd_Social_Media_Trends[[#This Row],[Likes]]+bbdd_Social_Media_Trends[[#This Row],[Shares]]+bbdd_Social_Media_Trends[[#This Row],[Comments]]</f>
        <v>27149</v>
      </c>
      <c r="M3299">
        <f>bbdd_Social_Media_Trends[[#This Row],[Interactions]]/bbdd_Social_Media_Trends[[#This Row],[Views]]</f>
        <v>3.5273237994639307E-2</v>
      </c>
      <c r="N3299" s="1" t="s">
        <v>16</v>
      </c>
      <c r="O3299" s="4">
        <f t="shared" si="51"/>
        <v>0</v>
      </c>
    </row>
    <row r="3300" spans="1:15">
      <c r="A3300" s="1" t="s">
        <v>3340</v>
      </c>
      <c r="B3300" s="2">
        <v>45201</v>
      </c>
      <c r="C3300" s="13" t="str">
        <f>TEXT(bbdd_Social_Media_Trends[[#This Row],[Post_Date]],"aaaa-mm")</f>
        <v>2023-10</v>
      </c>
      <c r="D3300" s="1" t="s">
        <v>12</v>
      </c>
      <c r="E3300" s="1" t="s">
        <v>31</v>
      </c>
      <c r="F3300" s="1" t="s">
        <v>14</v>
      </c>
      <c r="G3300" s="1" t="s">
        <v>21</v>
      </c>
      <c r="H3300">
        <v>1251162</v>
      </c>
      <c r="I3300">
        <v>39272</v>
      </c>
      <c r="J3300">
        <v>23630</v>
      </c>
      <c r="K3300">
        <v>41190</v>
      </c>
      <c r="L3300">
        <f>bbdd_Social_Media_Trends[[#This Row],[Likes]]+bbdd_Social_Media_Trends[[#This Row],[Shares]]+bbdd_Social_Media_Trends[[#This Row],[Comments]]</f>
        <v>104092</v>
      </c>
      <c r="M3300">
        <f>bbdd_Social_Media_Trends[[#This Row],[Interactions]]/bbdd_Social_Media_Trends[[#This Row],[Views]]</f>
        <v>8.3196260756001228E-2</v>
      </c>
      <c r="N3300" s="1" t="s">
        <v>29</v>
      </c>
      <c r="O3300" s="4">
        <f t="shared" si="51"/>
        <v>0</v>
      </c>
    </row>
    <row r="3301" spans="1:15">
      <c r="A3301" s="1" t="s">
        <v>3341</v>
      </c>
      <c r="B3301" s="2">
        <v>44749</v>
      </c>
      <c r="C3301" s="13" t="str">
        <f>TEXT(bbdd_Social_Media_Trends[[#This Row],[Post_Date]],"aaaa-mm")</f>
        <v>2022-07</v>
      </c>
      <c r="D3301" s="1" t="s">
        <v>24</v>
      </c>
      <c r="E3301" s="1" t="s">
        <v>46</v>
      </c>
      <c r="F3301" s="1" t="s">
        <v>20</v>
      </c>
      <c r="G3301" s="1" t="s">
        <v>60</v>
      </c>
      <c r="H3301">
        <v>3585274</v>
      </c>
      <c r="I3301">
        <v>111926</v>
      </c>
      <c r="J3301">
        <v>37753</v>
      </c>
      <c r="K3301">
        <v>10310</v>
      </c>
      <c r="L3301">
        <f>bbdd_Social_Media_Trends[[#This Row],[Likes]]+bbdd_Social_Media_Trends[[#This Row],[Shares]]+bbdd_Social_Media_Trends[[#This Row],[Comments]]</f>
        <v>159989</v>
      </c>
      <c r="M3301">
        <f>bbdd_Social_Media_Trends[[#This Row],[Interactions]]/bbdd_Social_Media_Trends[[#This Row],[Views]]</f>
        <v>4.4623925535398408E-2</v>
      </c>
      <c r="N3301" s="1" t="s">
        <v>22</v>
      </c>
      <c r="O3301" s="4">
        <f t="shared" si="51"/>
        <v>0</v>
      </c>
    </row>
    <row r="3302" spans="1:15">
      <c r="A3302" s="1" t="s">
        <v>3342</v>
      </c>
      <c r="B3302" s="2">
        <v>44718</v>
      </c>
      <c r="C3302" s="13" t="str">
        <f>TEXT(bbdd_Social_Media_Trends[[#This Row],[Post_Date]],"aaaa-mm")</f>
        <v>2022-06</v>
      </c>
      <c r="D3302" s="1" t="s">
        <v>12</v>
      </c>
      <c r="E3302" s="1" t="s">
        <v>13</v>
      </c>
      <c r="F3302" s="1" t="s">
        <v>47</v>
      </c>
      <c r="G3302" s="1" t="s">
        <v>15</v>
      </c>
      <c r="H3302">
        <v>281292</v>
      </c>
      <c r="I3302">
        <v>238512</v>
      </c>
      <c r="J3302">
        <v>36261</v>
      </c>
      <c r="K3302">
        <v>47856</v>
      </c>
      <c r="L3302">
        <f>bbdd_Social_Media_Trends[[#This Row],[Likes]]+bbdd_Social_Media_Trends[[#This Row],[Shares]]+bbdd_Social_Media_Trends[[#This Row],[Comments]]</f>
        <v>322629</v>
      </c>
      <c r="M3302">
        <f>bbdd_Social_Media_Trends[[#This Row],[Interactions]]/bbdd_Social_Media_Trends[[#This Row],[Views]]</f>
        <v>1.1469540548611408</v>
      </c>
      <c r="N3302" s="1" t="s">
        <v>16</v>
      </c>
      <c r="O3302" s="4">
        <f t="shared" si="51"/>
        <v>0</v>
      </c>
    </row>
    <row r="3303" spans="1:15">
      <c r="A3303" s="1" t="s">
        <v>3343</v>
      </c>
      <c r="B3303" s="2">
        <v>44826</v>
      </c>
      <c r="C3303" s="13" t="str">
        <f>TEXT(bbdd_Social_Media_Trends[[#This Row],[Post_Date]],"aaaa-mm")</f>
        <v>2022-09</v>
      </c>
      <c r="D3303" s="1" t="s">
        <v>27</v>
      </c>
      <c r="E3303" s="1" t="s">
        <v>31</v>
      </c>
      <c r="F3303" s="1" t="s">
        <v>41</v>
      </c>
      <c r="G3303" s="1" t="s">
        <v>25</v>
      </c>
      <c r="H3303">
        <v>2805305</v>
      </c>
      <c r="I3303">
        <v>306993</v>
      </c>
      <c r="J3303">
        <v>7673</v>
      </c>
      <c r="K3303">
        <v>3899</v>
      </c>
      <c r="L3303">
        <f>bbdd_Social_Media_Trends[[#This Row],[Likes]]+bbdd_Social_Media_Trends[[#This Row],[Shares]]+bbdd_Social_Media_Trends[[#This Row],[Comments]]</f>
        <v>318565</v>
      </c>
      <c r="M3303">
        <f>bbdd_Social_Media_Trends[[#This Row],[Interactions]]/bbdd_Social_Media_Trends[[#This Row],[Views]]</f>
        <v>0.11355806231407993</v>
      </c>
      <c r="N3303" s="1" t="s">
        <v>22</v>
      </c>
      <c r="O3303" s="4">
        <f t="shared" si="51"/>
        <v>0</v>
      </c>
    </row>
    <row r="3304" spans="1:15">
      <c r="A3304" s="1" t="s">
        <v>3344</v>
      </c>
      <c r="B3304" s="2">
        <v>44607</v>
      </c>
      <c r="C3304" s="13" t="str">
        <f>TEXT(bbdd_Social_Media_Trends[[#This Row],[Post_Date]],"aaaa-mm")</f>
        <v>2022-02</v>
      </c>
      <c r="D3304" s="1" t="s">
        <v>18</v>
      </c>
      <c r="E3304" s="1" t="s">
        <v>13</v>
      </c>
      <c r="F3304" s="1" t="s">
        <v>14</v>
      </c>
      <c r="G3304" s="1" t="s">
        <v>44</v>
      </c>
      <c r="H3304">
        <v>478538</v>
      </c>
      <c r="I3304">
        <v>205376</v>
      </c>
      <c r="J3304">
        <v>88710</v>
      </c>
      <c r="K3304">
        <v>8313</v>
      </c>
      <c r="L3304">
        <f>bbdd_Social_Media_Trends[[#This Row],[Likes]]+bbdd_Social_Media_Trends[[#This Row],[Shares]]+bbdd_Social_Media_Trends[[#This Row],[Comments]]</f>
        <v>302399</v>
      </c>
      <c r="M3304">
        <f>bbdd_Social_Media_Trends[[#This Row],[Interactions]]/bbdd_Social_Media_Trends[[#This Row],[Views]]</f>
        <v>0.63192264773121465</v>
      </c>
      <c r="N3304" s="1" t="s">
        <v>16</v>
      </c>
      <c r="O3304" s="4">
        <f t="shared" si="51"/>
        <v>0</v>
      </c>
    </row>
    <row r="3305" spans="1:15">
      <c r="A3305" s="1" t="s">
        <v>3345</v>
      </c>
      <c r="B3305" s="2">
        <v>44777</v>
      </c>
      <c r="C3305" s="13" t="str">
        <f>TEXT(bbdd_Social_Media_Trends[[#This Row],[Post_Date]],"aaaa-mm")</f>
        <v>2022-08</v>
      </c>
      <c r="D3305" s="1" t="s">
        <v>27</v>
      </c>
      <c r="E3305" s="1" t="s">
        <v>39</v>
      </c>
      <c r="F3305" s="1" t="s">
        <v>47</v>
      </c>
      <c r="G3305" s="1" t="s">
        <v>28</v>
      </c>
      <c r="H3305">
        <v>3697282</v>
      </c>
      <c r="I3305">
        <v>441786</v>
      </c>
      <c r="J3305">
        <v>26015</v>
      </c>
      <c r="K3305">
        <v>42533</v>
      </c>
      <c r="L3305">
        <f>bbdd_Social_Media_Trends[[#This Row],[Likes]]+bbdd_Social_Media_Trends[[#This Row],[Shares]]+bbdd_Social_Media_Trends[[#This Row],[Comments]]</f>
        <v>510334</v>
      </c>
      <c r="M3305">
        <f>bbdd_Social_Media_Trends[[#This Row],[Interactions]]/bbdd_Social_Media_Trends[[#This Row],[Views]]</f>
        <v>0.13802950383552026</v>
      </c>
      <c r="N3305" s="1" t="s">
        <v>22</v>
      </c>
      <c r="O3305" s="4">
        <f t="shared" si="51"/>
        <v>0</v>
      </c>
    </row>
    <row r="3306" spans="1:15">
      <c r="A3306" s="1" t="s">
        <v>3346</v>
      </c>
      <c r="B3306" s="2">
        <v>45168</v>
      </c>
      <c r="C3306" s="13" t="str">
        <f>TEXT(bbdd_Social_Media_Trends[[#This Row],[Post_Date]],"aaaa-mm")</f>
        <v>2023-08</v>
      </c>
      <c r="D3306" s="1" t="s">
        <v>24</v>
      </c>
      <c r="E3306" s="1" t="s">
        <v>31</v>
      </c>
      <c r="F3306" s="1" t="s">
        <v>20</v>
      </c>
      <c r="G3306" s="1" t="s">
        <v>37</v>
      </c>
      <c r="H3306">
        <v>2051565</v>
      </c>
      <c r="I3306">
        <v>493845</v>
      </c>
      <c r="J3306">
        <v>69739</v>
      </c>
      <c r="K3306">
        <v>920</v>
      </c>
      <c r="L3306">
        <f>bbdd_Social_Media_Trends[[#This Row],[Likes]]+bbdd_Social_Media_Trends[[#This Row],[Shares]]+bbdd_Social_Media_Trends[[#This Row],[Comments]]</f>
        <v>564504</v>
      </c>
      <c r="M3306">
        <f>bbdd_Social_Media_Trends[[#This Row],[Interactions]]/bbdd_Social_Media_Trends[[#This Row],[Views]]</f>
        <v>0.27515774542848997</v>
      </c>
      <c r="N3306" s="1" t="s">
        <v>29</v>
      </c>
      <c r="O3306" s="4">
        <f t="shared" si="51"/>
        <v>0</v>
      </c>
    </row>
    <row r="3307" spans="1:15">
      <c r="A3307" s="1" t="s">
        <v>3347</v>
      </c>
      <c r="B3307" s="2">
        <v>44818</v>
      </c>
      <c r="C3307" s="13" t="str">
        <f>TEXT(bbdd_Social_Media_Trends[[#This Row],[Post_Date]],"aaaa-mm")</f>
        <v>2022-09</v>
      </c>
      <c r="D3307" s="1" t="s">
        <v>18</v>
      </c>
      <c r="E3307" s="1" t="s">
        <v>35</v>
      </c>
      <c r="F3307" s="1" t="s">
        <v>47</v>
      </c>
      <c r="G3307" s="1" t="s">
        <v>37</v>
      </c>
      <c r="H3307">
        <v>3613144</v>
      </c>
      <c r="I3307">
        <v>231529</v>
      </c>
      <c r="J3307">
        <v>75728</v>
      </c>
      <c r="K3307">
        <v>6741</v>
      </c>
      <c r="L3307">
        <f>bbdd_Social_Media_Trends[[#This Row],[Likes]]+bbdd_Social_Media_Trends[[#This Row],[Shares]]+bbdd_Social_Media_Trends[[#This Row],[Comments]]</f>
        <v>313998</v>
      </c>
      <c r="M3307">
        <f>bbdd_Social_Media_Trends[[#This Row],[Interactions]]/bbdd_Social_Media_Trends[[#This Row],[Views]]</f>
        <v>8.6904369158826766E-2</v>
      </c>
      <c r="N3307" s="1" t="s">
        <v>16</v>
      </c>
      <c r="O3307" s="4">
        <f t="shared" si="51"/>
        <v>0</v>
      </c>
    </row>
    <row r="3308" spans="1:15">
      <c r="A3308" s="1" t="s">
        <v>3348</v>
      </c>
      <c r="B3308" s="2">
        <v>44716</v>
      </c>
      <c r="C3308" s="13" t="str">
        <f>TEXT(bbdd_Social_Media_Trends[[#This Row],[Post_Date]],"aaaa-mm")</f>
        <v>2022-06</v>
      </c>
      <c r="D3308" s="1" t="s">
        <v>12</v>
      </c>
      <c r="E3308" s="1" t="s">
        <v>59</v>
      </c>
      <c r="F3308" s="1" t="s">
        <v>20</v>
      </c>
      <c r="G3308" s="1" t="s">
        <v>44</v>
      </c>
      <c r="H3308">
        <v>1605981</v>
      </c>
      <c r="I3308">
        <v>88443</v>
      </c>
      <c r="J3308">
        <v>19996</v>
      </c>
      <c r="K3308">
        <v>45032</v>
      </c>
      <c r="L3308">
        <f>bbdd_Social_Media_Trends[[#This Row],[Likes]]+bbdd_Social_Media_Trends[[#This Row],[Shares]]+bbdd_Social_Media_Trends[[#This Row],[Comments]]</f>
        <v>153471</v>
      </c>
      <c r="M3308">
        <f>bbdd_Social_Media_Trends[[#This Row],[Interactions]]/bbdd_Social_Media_Trends[[#This Row],[Views]]</f>
        <v>9.5562151731558465E-2</v>
      </c>
      <c r="N3308" s="1" t="s">
        <v>29</v>
      </c>
      <c r="O3308" s="4">
        <f t="shared" si="51"/>
        <v>0</v>
      </c>
    </row>
    <row r="3309" spans="1:15">
      <c r="A3309" s="1" t="s">
        <v>3349</v>
      </c>
      <c r="B3309" s="2">
        <v>44622</v>
      </c>
      <c r="C3309" s="13" t="str">
        <f>TEXT(bbdd_Social_Media_Trends[[#This Row],[Post_Date]],"aaaa-mm")</f>
        <v>2022-03</v>
      </c>
      <c r="D3309" s="1" t="s">
        <v>12</v>
      </c>
      <c r="E3309" s="1" t="s">
        <v>39</v>
      </c>
      <c r="F3309" s="1" t="s">
        <v>41</v>
      </c>
      <c r="G3309" s="1" t="s">
        <v>37</v>
      </c>
      <c r="H3309">
        <v>2850412</v>
      </c>
      <c r="I3309">
        <v>274406</v>
      </c>
      <c r="J3309">
        <v>31047</v>
      </c>
      <c r="K3309">
        <v>30406</v>
      </c>
      <c r="L3309">
        <f>bbdd_Social_Media_Trends[[#This Row],[Likes]]+bbdd_Social_Media_Trends[[#This Row],[Shares]]+bbdd_Social_Media_Trends[[#This Row],[Comments]]</f>
        <v>335859</v>
      </c>
      <c r="M3309">
        <f>bbdd_Social_Media_Trends[[#This Row],[Interactions]]/bbdd_Social_Media_Trends[[#This Row],[Views]]</f>
        <v>0.11782822974363004</v>
      </c>
      <c r="N3309" s="1" t="s">
        <v>29</v>
      </c>
      <c r="O3309" s="4">
        <f t="shared" si="51"/>
        <v>0</v>
      </c>
    </row>
    <row r="3310" spans="1:15">
      <c r="A3310" s="1" t="s">
        <v>3350</v>
      </c>
      <c r="B3310" s="2">
        <v>44837</v>
      </c>
      <c r="C3310" s="13" t="str">
        <f>TEXT(bbdd_Social_Media_Trends[[#This Row],[Post_Date]],"aaaa-mm")</f>
        <v>2022-10</v>
      </c>
      <c r="D3310" s="1" t="s">
        <v>12</v>
      </c>
      <c r="E3310" s="1" t="s">
        <v>13</v>
      </c>
      <c r="F3310" s="1" t="s">
        <v>14</v>
      </c>
      <c r="G3310" s="1" t="s">
        <v>44</v>
      </c>
      <c r="H3310">
        <v>1043395</v>
      </c>
      <c r="I3310">
        <v>134984</v>
      </c>
      <c r="J3310">
        <v>35106</v>
      </c>
      <c r="K3310">
        <v>42823</v>
      </c>
      <c r="L3310">
        <f>bbdd_Social_Media_Trends[[#This Row],[Likes]]+bbdd_Social_Media_Trends[[#This Row],[Shares]]+bbdd_Social_Media_Trends[[#This Row],[Comments]]</f>
        <v>212913</v>
      </c>
      <c r="M3310">
        <f>bbdd_Social_Media_Trends[[#This Row],[Interactions]]/bbdd_Social_Media_Trends[[#This Row],[Views]]</f>
        <v>0.20405790712050564</v>
      </c>
      <c r="N3310" s="1" t="s">
        <v>22</v>
      </c>
      <c r="O3310" s="4">
        <f t="shared" si="51"/>
        <v>0</v>
      </c>
    </row>
    <row r="3311" spans="1:15">
      <c r="A3311" s="1" t="s">
        <v>3351</v>
      </c>
      <c r="B3311" s="2">
        <v>44709</v>
      </c>
      <c r="C3311" s="13" t="str">
        <f>TEXT(bbdd_Social_Media_Trends[[#This Row],[Post_Date]],"aaaa-mm")</f>
        <v>2022-05</v>
      </c>
      <c r="D3311" s="1" t="s">
        <v>18</v>
      </c>
      <c r="E3311" s="1" t="s">
        <v>52</v>
      </c>
      <c r="F3311" s="1" t="s">
        <v>41</v>
      </c>
      <c r="G3311" s="1" t="s">
        <v>44</v>
      </c>
      <c r="H3311">
        <v>1438981</v>
      </c>
      <c r="I3311">
        <v>309626</v>
      </c>
      <c r="J3311">
        <v>19111</v>
      </c>
      <c r="K3311">
        <v>19443</v>
      </c>
      <c r="L3311">
        <f>bbdd_Social_Media_Trends[[#This Row],[Likes]]+bbdd_Social_Media_Trends[[#This Row],[Shares]]+bbdd_Social_Media_Trends[[#This Row],[Comments]]</f>
        <v>348180</v>
      </c>
      <c r="M3311">
        <f>bbdd_Social_Media_Trends[[#This Row],[Interactions]]/bbdd_Social_Media_Trends[[#This Row],[Views]]</f>
        <v>0.24196288901660273</v>
      </c>
      <c r="N3311" s="1" t="s">
        <v>16</v>
      </c>
      <c r="O3311" s="4">
        <f t="shared" si="51"/>
        <v>0</v>
      </c>
    </row>
    <row r="3312" spans="1:15">
      <c r="A3312" s="1" t="s">
        <v>3352</v>
      </c>
      <c r="B3312" s="2">
        <v>45112</v>
      </c>
      <c r="C3312" s="13" t="str">
        <f>TEXT(bbdd_Social_Media_Trends[[#This Row],[Post_Date]],"aaaa-mm")</f>
        <v>2023-07</v>
      </c>
      <c r="D3312" s="1" t="s">
        <v>18</v>
      </c>
      <c r="E3312" s="1" t="s">
        <v>49</v>
      </c>
      <c r="F3312" s="1" t="s">
        <v>41</v>
      </c>
      <c r="G3312" s="1" t="s">
        <v>25</v>
      </c>
      <c r="H3312">
        <v>478152</v>
      </c>
      <c r="I3312">
        <v>134611</v>
      </c>
      <c r="J3312">
        <v>34849</v>
      </c>
      <c r="K3312">
        <v>19291</v>
      </c>
      <c r="L3312">
        <f>bbdd_Social_Media_Trends[[#This Row],[Likes]]+bbdd_Social_Media_Trends[[#This Row],[Shares]]+bbdd_Social_Media_Trends[[#This Row],[Comments]]</f>
        <v>188751</v>
      </c>
      <c r="M3312">
        <f>bbdd_Social_Media_Trends[[#This Row],[Interactions]]/bbdd_Social_Media_Trends[[#This Row],[Views]]</f>
        <v>0.39475104150981277</v>
      </c>
      <c r="N3312" s="1" t="s">
        <v>29</v>
      </c>
      <c r="O3312" s="4">
        <f t="shared" si="51"/>
        <v>0</v>
      </c>
    </row>
    <row r="3313" spans="1:15">
      <c r="A3313" s="1" t="s">
        <v>3353</v>
      </c>
      <c r="B3313" s="2">
        <v>44696</v>
      </c>
      <c r="C3313" s="13" t="str">
        <f>TEXT(bbdd_Social_Media_Trends[[#This Row],[Post_Date]],"aaaa-mm")</f>
        <v>2022-05</v>
      </c>
      <c r="D3313" s="1" t="s">
        <v>24</v>
      </c>
      <c r="E3313" s="1" t="s">
        <v>57</v>
      </c>
      <c r="F3313" s="1" t="s">
        <v>20</v>
      </c>
      <c r="G3313" s="1" t="s">
        <v>37</v>
      </c>
      <c r="H3313">
        <v>1953776</v>
      </c>
      <c r="I3313">
        <v>361649</v>
      </c>
      <c r="J3313">
        <v>78420</v>
      </c>
      <c r="K3313">
        <v>29515</v>
      </c>
      <c r="L3313">
        <f>bbdd_Social_Media_Trends[[#This Row],[Likes]]+bbdd_Social_Media_Trends[[#This Row],[Shares]]+bbdd_Social_Media_Trends[[#This Row],[Comments]]</f>
        <v>469584</v>
      </c>
      <c r="M3313">
        <f>bbdd_Social_Media_Trends[[#This Row],[Interactions]]/bbdd_Social_Media_Trends[[#This Row],[Views]]</f>
        <v>0.24034689749490218</v>
      </c>
      <c r="N3313" s="1" t="s">
        <v>16</v>
      </c>
      <c r="O3313" s="4">
        <f t="shared" si="51"/>
        <v>0</v>
      </c>
    </row>
    <row r="3314" spans="1:15">
      <c r="A3314" s="1" t="s">
        <v>3354</v>
      </c>
      <c r="B3314" s="2">
        <v>44963</v>
      </c>
      <c r="C3314" s="13" t="str">
        <f>TEXT(bbdd_Social_Media_Trends[[#This Row],[Post_Date]],"aaaa-mm")</f>
        <v>2023-02</v>
      </c>
      <c r="D3314" s="1" t="s">
        <v>27</v>
      </c>
      <c r="E3314" s="1" t="s">
        <v>49</v>
      </c>
      <c r="F3314" s="1" t="s">
        <v>41</v>
      </c>
      <c r="G3314" s="1" t="s">
        <v>25</v>
      </c>
      <c r="H3314">
        <v>1635786</v>
      </c>
      <c r="I3314">
        <v>455104</v>
      </c>
      <c r="J3314">
        <v>37331</v>
      </c>
      <c r="K3314">
        <v>18693</v>
      </c>
      <c r="L3314">
        <f>bbdd_Social_Media_Trends[[#This Row],[Likes]]+bbdd_Social_Media_Trends[[#This Row],[Shares]]+bbdd_Social_Media_Trends[[#This Row],[Comments]]</f>
        <v>511128</v>
      </c>
      <c r="M3314">
        <f>bbdd_Social_Media_Trends[[#This Row],[Interactions]]/bbdd_Social_Media_Trends[[#This Row],[Views]]</f>
        <v>0.31246630060411323</v>
      </c>
      <c r="N3314" s="1" t="s">
        <v>16</v>
      </c>
      <c r="O3314" s="4">
        <f t="shared" si="51"/>
        <v>0</v>
      </c>
    </row>
    <row r="3315" spans="1:15">
      <c r="A3315" s="1" t="s">
        <v>3355</v>
      </c>
      <c r="B3315" s="2">
        <v>44892</v>
      </c>
      <c r="C3315" s="13" t="str">
        <f>TEXT(bbdd_Social_Media_Trends[[#This Row],[Post_Date]],"aaaa-mm")</f>
        <v>2022-11</v>
      </c>
      <c r="D3315" s="1" t="s">
        <v>12</v>
      </c>
      <c r="E3315" s="1" t="s">
        <v>49</v>
      </c>
      <c r="F3315" s="1" t="s">
        <v>47</v>
      </c>
      <c r="G3315" s="1" t="s">
        <v>25</v>
      </c>
      <c r="H3315">
        <v>3832572</v>
      </c>
      <c r="I3315">
        <v>378209</v>
      </c>
      <c r="J3315">
        <v>5033</v>
      </c>
      <c r="K3315">
        <v>40043</v>
      </c>
      <c r="L3315">
        <f>bbdd_Social_Media_Trends[[#This Row],[Likes]]+bbdd_Social_Media_Trends[[#This Row],[Shares]]+bbdd_Social_Media_Trends[[#This Row],[Comments]]</f>
        <v>423285</v>
      </c>
      <c r="M3315">
        <f>bbdd_Social_Media_Trends[[#This Row],[Interactions]]/bbdd_Social_Media_Trends[[#This Row],[Views]]</f>
        <v>0.11044410907348903</v>
      </c>
      <c r="N3315" s="1" t="s">
        <v>22</v>
      </c>
      <c r="O3315" s="4">
        <f t="shared" si="51"/>
        <v>0</v>
      </c>
    </row>
    <row r="3316" spans="1:15">
      <c r="A3316" s="1" t="s">
        <v>3356</v>
      </c>
      <c r="B3316" s="2">
        <v>44920</v>
      </c>
      <c r="C3316" s="13" t="str">
        <f>TEXT(bbdd_Social_Media_Trends[[#This Row],[Post_Date]],"aaaa-mm")</f>
        <v>2022-12</v>
      </c>
      <c r="D3316" s="1" t="s">
        <v>12</v>
      </c>
      <c r="E3316" s="1" t="s">
        <v>49</v>
      </c>
      <c r="F3316" s="1" t="s">
        <v>36</v>
      </c>
      <c r="G3316" s="1" t="s">
        <v>50</v>
      </c>
      <c r="H3316">
        <v>1331460</v>
      </c>
      <c r="I3316">
        <v>406251</v>
      </c>
      <c r="J3316">
        <v>21371</v>
      </c>
      <c r="K3316">
        <v>13908</v>
      </c>
      <c r="L3316">
        <f>bbdd_Social_Media_Trends[[#This Row],[Likes]]+bbdd_Social_Media_Trends[[#This Row],[Shares]]+bbdd_Social_Media_Trends[[#This Row],[Comments]]</f>
        <v>441530</v>
      </c>
      <c r="M3316">
        <f>bbdd_Social_Media_Trends[[#This Row],[Interactions]]/bbdd_Social_Media_Trends[[#This Row],[Views]]</f>
        <v>0.33161341685067519</v>
      </c>
      <c r="N3316" s="1" t="s">
        <v>16</v>
      </c>
      <c r="O3316" s="4">
        <f t="shared" si="51"/>
        <v>0</v>
      </c>
    </row>
    <row r="3317" spans="1:15">
      <c r="A3317" s="1" t="s">
        <v>3357</v>
      </c>
      <c r="B3317" s="2">
        <v>44936</v>
      </c>
      <c r="C3317" s="13" t="str">
        <f>TEXT(bbdd_Social_Media_Trends[[#This Row],[Post_Date]],"aaaa-mm")</f>
        <v>2023-01</v>
      </c>
      <c r="D3317" s="1" t="s">
        <v>24</v>
      </c>
      <c r="E3317" s="1" t="s">
        <v>57</v>
      </c>
      <c r="F3317" s="1" t="s">
        <v>47</v>
      </c>
      <c r="G3317" s="1" t="s">
        <v>28</v>
      </c>
      <c r="H3317">
        <v>3815471</v>
      </c>
      <c r="I3317">
        <v>51239</v>
      </c>
      <c r="J3317">
        <v>41476</v>
      </c>
      <c r="K3317">
        <v>48395</v>
      </c>
      <c r="L3317">
        <f>bbdd_Social_Media_Trends[[#This Row],[Likes]]+bbdd_Social_Media_Trends[[#This Row],[Shares]]+bbdd_Social_Media_Trends[[#This Row],[Comments]]</f>
        <v>141110</v>
      </c>
      <c r="M3317">
        <f>bbdd_Social_Media_Trends[[#This Row],[Interactions]]/bbdd_Social_Media_Trends[[#This Row],[Views]]</f>
        <v>3.6983638455121266E-2</v>
      </c>
      <c r="N3317" s="1" t="s">
        <v>16</v>
      </c>
      <c r="O3317" s="4">
        <f t="shared" si="51"/>
        <v>0</v>
      </c>
    </row>
    <row r="3318" spans="1:15">
      <c r="A3318" s="1" t="s">
        <v>3358</v>
      </c>
      <c r="B3318" s="2">
        <v>44924</v>
      </c>
      <c r="C3318" s="13" t="str">
        <f>TEXT(bbdd_Social_Media_Trends[[#This Row],[Post_Date]],"aaaa-mm")</f>
        <v>2022-12</v>
      </c>
      <c r="D3318" s="1" t="s">
        <v>24</v>
      </c>
      <c r="E3318" s="1" t="s">
        <v>35</v>
      </c>
      <c r="F3318" s="1" t="s">
        <v>41</v>
      </c>
      <c r="G3318" s="1" t="s">
        <v>15</v>
      </c>
      <c r="H3318">
        <v>2335176</v>
      </c>
      <c r="I3318">
        <v>375163</v>
      </c>
      <c r="J3318">
        <v>10621</v>
      </c>
      <c r="K3318">
        <v>27566</v>
      </c>
      <c r="L3318">
        <f>bbdd_Social_Media_Trends[[#This Row],[Likes]]+bbdd_Social_Media_Trends[[#This Row],[Shares]]+bbdd_Social_Media_Trends[[#This Row],[Comments]]</f>
        <v>413350</v>
      </c>
      <c r="M3318">
        <f>bbdd_Social_Media_Trends[[#This Row],[Interactions]]/bbdd_Social_Media_Trends[[#This Row],[Views]]</f>
        <v>0.17701021250646631</v>
      </c>
      <c r="N3318" s="1" t="s">
        <v>16</v>
      </c>
      <c r="O3318" s="4">
        <f t="shared" si="51"/>
        <v>0</v>
      </c>
    </row>
    <row r="3319" spans="1:15">
      <c r="A3319" s="1" t="s">
        <v>3359</v>
      </c>
      <c r="B3319" s="2">
        <v>45215</v>
      </c>
      <c r="C3319" s="13" t="str">
        <f>TEXT(bbdd_Social_Media_Trends[[#This Row],[Post_Date]],"aaaa-mm")</f>
        <v>2023-10</v>
      </c>
      <c r="D3319" s="1" t="s">
        <v>18</v>
      </c>
      <c r="E3319" s="1" t="s">
        <v>19</v>
      </c>
      <c r="F3319" s="1" t="s">
        <v>47</v>
      </c>
      <c r="G3319" s="1" t="s">
        <v>50</v>
      </c>
      <c r="H3319">
        <v>812354</v>
      </c>
      <c r="I3319">
        <v>499312</v>
      </c>
      <c r="J3319">
        <v>94311</v>
      </c>
      <c r="K3319">
        <v>6281</v>
      </c>
      <c r="L3319">
        <f>bbdd_Social_Media_Trends[[#This Row],[Likes]]+bbdd_Social_Media_Trends[[#This Row],[Shares]]+bbdd_Social_Media_Trends[[#This Row],[Comments]]</f>
        <v>599904</v>
      </c>
      <c r="M3319">
        <f>bbdd_Social_Media_Trends[[#This Row],[Interactions]]/bbdd_Social_Media_Trends[[#This Row],[Views]]</f>
        <v>0.73847608308693014</v>
      </c>
      <c r="N3319" s="1" t="s">
        <v>29</v>
      </c>
      <c r="O3319" s="4">
        <f t="shared" si="51"/>
        <v>0</v>
      </c>
    </row>
    <row r="3320" spans="1:15">
      <c r="A3320" s="1" t="s">
        <v>3360</v>
      </c>
      <c r="B3320" s="2">
        <v>45262</v>
      </c>
      <c r="C3320" s="13" t="str">
        <f>TEXT(bbdd_Social_Media_Trends[[#This Row],[Post_Date]],"aaaa-mm")</f>
        <v>2023-12</v>
      </c>
      <c r="D3320" s="1" t="s">
        <v>27</v>
      </c>
      <c r="E3320" s="1" t="s">
        <v>13</v>
      </c>
      <c r="F3320" s="1" t="s">
        <v>47</v>
      </c>
      <c r="G3320" s="1" t="s">
        <v>50</v>
      </c>
      <c r="H3320">
        <v>1826169</v>
      </c>
      <c r="I3320">
        <v>241725</v>
      </c>
      <c r="J3320">
        <v>85264</v>
      </c>
      <c r="K3320">
        <v>17323</v>
      </c>
      <c r="L3320">
        <f>bbdd_Social_Media_Trends[[#This Row],[Likes]]+bbdd_Social_Media_Trends[[#This Row],[Shares]]+bbdd_Social_Media_Trends[[#This Row],[Comments]]</f>
        <v>344312</v>
      </c>
      <c r="M3320">
        <f>bbdd_Social_Media_Trends[[#This Row],[Interactions]]/bbdd_Social_Media_Trends[[#This Row],[Views]]</f>
        <v>0.18854333854095651</v>
      </c>
      <c r="N3320" s="1" t="s">
        <v>22</v>
      </c>
      <c r="O3320" s="4">
        <f t="shared" si="51"/>
        <v>0</v>
      </c>
    </row>
    <row r="3321" spans="1:15">
      <c r="A3321" s="1" t="s">
        <v>3361</v>
      </c>
      <c r="B3321" s="2">
        <v>45242</v>
      </c>
      <c r="C3321" s="13" t="str">
        <f>TEXT(bbdd_Social_Media_Trends[[#This Row],[Post_Date]],"aaaa-mm")</f>
        <v>2023-11</v>
      </c>
      <c r="D3321" s="1" t="s">
        <v>18</v>
      </c>
      <c r="E3321" s="1" t="s">
        <v>46</v>
      </c>
      <c r="F3321" s="1" t="s">
        <v>32</v>
      </c>
      <c r="G3321" s="1" t="s">
        <v>15</v>
      </c>
      <c r="H3321">
        <v>2537706</v>
      </c>
      <c r="I3321">
        <v>119745</v>
      </c>
      <c r="J3321">
        <v>44035</v>
      </c>
      <c r="K3321">
        <v>24671</v>
      </c>
      <c r="L3321">
        <f>bbdd_Social_Media_Trends[[#This Row],[Likes]]+bbdd_Social_Media_Trends[[#This Row],[Shares]]+bbdd_Social_Media_Trends[[#This Row],[Comments]]</f>
        <v>188451</v>
      </c>
      <c r="M3321">
        <f>bbdd_Social_Media_Trends[[#This Row],[Interactions]]/bbdd_Social_Media_Trends[[#This Row],[Views]]</f>
        <v>7.4260375315343852E-2</v>
      </c>
      <c r="N3321" s="1" t="s">
        <v>16</v>
      </c>
      <c r="O3321" s="4">
        <f t="shared" si="51"/>
        <v>0</v>
      </c>
    </row>
    <row r="3322" spans="1:15">
      <c r="A3322" s="1" t="s">
        <v>3362</v>
      </c>
      <c r="B3322" s="2">
        <v>44636</v>
      </c>
      <c r="C3322" s="13" t="str">
        <f>TEXT(bbdd_Social_Media_Trends[[#This Row],[Post_Date]],"aaaa-mm")</f>
        <v>2022-03</v>
      </c>
      <c r="D3322" s="1" t="s">
        <v>27</v>
      </c>
      <c r="E3322" s="1" t="s">
        <v>52</v>
      </c>
      <c r="F3322" s="1" t="s">
        <v>41</v>
      </c>
      <c r="G3322" s="1" t="s">
        <v>44</v>
      </c>
      <c r="H3322">
        <v>3932748</v>
      </c>
      <c r="I3322">
        <v>87418</v>
      </c>
      <c r="J3322">
        <v>69326</v>
      </c>
      <c r="K3322">
        <v>40766</v>
      </c>
      <c r="L3322">
        <f>bbdd_Social_Media_Trends[[#This Row],[Likes]]+bbdd_Social_Media_Trends[[#This Row],[Shares]]+bbdd_Social_Media_Trends[[#This Row],[Comments]]</f>
        <v>197510</v>
      </c>
      <c r="M3322">
        <f>bbdd_Social_Media_Trends[[#This Row],[Interactions]]/bbdd_Social_Media_Trends[[#This Row],[Views]]</f>
        <v>5.0221880476450563E-2</v>
      </c>
      <c r="N3322" s="1" t="s">
        <v>29</v>
      </c>
      <c r="O3322" s="4">
        <f t="shared" si="51"/>
        <v>0</v>
      </c>
    </row>
    <row r="3323" spans="1:15">
      <c r="A3323" s="1" t="s">
        <v>3363</v>
      </c>
      <c r="B3323" s="2">
        <v>44740</v>
      </c>
      <c r="C3323" s="13" t="str">
        <f>TEXT(bbdd_Social_Media_Trends[[#This Row],[Post_Date]],"aaaa-mm")</f>
        <v>2022-06</v>
      </c>
      <c r="D3323" s="1" t="s">
        <v>27</v>
      </c>
      <c r="E3323" s="1" t="s">
        <v>52</v>
      </c>
      <c r="F3323" s="1" t="s">
        <v>32</v>
      </c>
      <c r="G3323" s="1" t="s">
        <v>21</v>
      </c>
      <c r="H3323">
        <v>4542259</v>
      </c>
      <c r="I3323">
        <v>260423</v>
      </c>
      <c r="J3323">
        <v>7198</v>
      </c>
      <c r="K3323">
        <v>14245</v>
      </c>
      <c r="L3323">
        <f>bbdd_Social_Media_Trends[[#This Row],[Likes]]+bbdd_Social_Media_Trends[[#This Row],[Shares]]+bbdd_Social_Media_Trends[[#This Row],[Comments]]</f>
        <v>281866</v>
      </c>
      <c r="M3323">
        <f>bbdd_Social_Media_Trends[[#This Row],[Interactions]]/bbdd_Social_Media_Trends[[#This Row],[Views]]</f>
        <v>6.2054145305232483E-2</v>
      </c>
      <c r="N3323" s="1" t="s">
        <v>22</v>
      </c>
      <c r="O3323" s="4">
        <f t="shared" si="51"/>
        <v>0</v>
      </c>
    </row>
    <row r="3324" spans="1:15">
      <c r="A3324" s="1" t="s">
        <v>3364</v>
      </c>
      <c r="B3324" s="2">
        <v>44909</v>
      </c>
      <c r="C3324" s="13" t="str">
        <f>TEXT(bbdd_Social_Media_Trends[[#This Row],[Post_Date]],"aaaa-mm")</f>
        <v>2022-12</v>
      </c>
      <c r="D3324" s="1" t="s">
        <v>12</v>
      </c>
      <c r="E3324" s="1" t="s">
        <v>57</v>
      </c>
      <c r="F3324" s="1" t="s">
        <v>36</v>
      </c>
      <c r="G3324" s="1" t="s">
        <v>25</v>
      </c>
      <c r="H3324">
        <v>3546258</v>
      </c>
      <c r="I3324">
        <v>423159</v>
      </c>
      <c r="J3324">
        <v>10438</v>
      </c>
      <c r="K3324">
        <v>983</v>
      </c>
      <c r="L3324">
        <f>bbdd_Social_Media_Trends[[#This Row],[Likes]]+bbdd_Social_Media_Trends[[#This Row],[Shares]]+bbdd_Social_Media_Trends[[#This Row],[Comments]]</f>
        <v>434580</v>
      </c>
      <c r="M3324">
        <f>bbdd_Social_Media_Trends[[#This Row],[Interactions]]/bbdd_Social_Media_Trends[[#This Row],[Views]]</f>
        <v>0.12254607532785262</v>
      </c>
      <c r="N3324" s="1" t="s">
        <v>22</v>
      </c>
      <c r="O3324" s="4">
        <f t="shared" si="51"/>
        <v>0</v>
      </c>
    </row>
    <row r="3325" spans="1:15">
      <c r="A3325" s="1" t="s">
        <v>3365</v>
      </c>
      <c r="B3325" s="2">
        <v>45066</v>
      </c>
      <c r="C3325" s="13" t="str">
        <f>TEXT(bbdd_Social_Media_Trends[[#This Row],[Post_Date]],"aaaa-mm")</f>
        <v>2023-05</v>
      </c>
      <c r="D3325" s="1" t="s">
        <v>27</v>
      </c>
      <c r="E3325" s="1" t="s">
        <v>46</v>
      </c>
      <c r="F3325" s="1" t="s">
        <v>20</v>
      </c>
      <c r="G3325" s="1" t="s">
        <v>21</v>
      </c>
      <c r="H3325">
        <v>4070231</v>
      </c>
      <c r="I3325">
        <v>349435</v>
      </c>
      <c r="J3325">
        <v>15210</v>
      </c>
      <c r="K3325">
        <v>11363</v>
      </c>
      <c r="L3325">
        <f>bbdd_Social_Media_Trends[[#This Row],[Likes]]+bbdd_Social_Media_Trends[[#This Row],[Shares]]+bbdd_Social_Media_Trends[[#This Row],[Comments]]</f>
        <v>376008</v>
      </c>
      <c r="M3325">
        <f>bbdd_Social_Media_Trends[[#This Row],[Interactions]]/bbdd_Social_Media_Trends[[#This Row],[Views]]</f>
        <v>9.2380014795229073E-2</v>
      </c>
      <c r="N3325" s="1" t="s">
        <v>22</v>
      </c>
      <c r="O3325" s="4">
        <f t="shared" si="51"/>
        <v>0</v>
      </c>
    </row>
    <row r="3326" spans="1:15">
      <c r="A3326" s="1" t="s">
        <v>3366</v>
      </c>
      <c r="B3326" s="2">
        <v>45090</v>
      </c>
      <c r="C3326" s="13" t="str">
        <f>TEXT(bbdd_Social_Media_Trends[[#This Row],[Post_Date]],"aaaa-mm")</f>
        <v>2023-06</v>
      </c>
      <c r="D3326" s="1" t="s">
        <v>18</v>
      </c>
      <c r="E3326" s="1" t="s">
        <v>31</v>
      </c>
      <c r="F3326" s="1" t="s">
        <v>20</v>
      </c>
      <c r="G3326" s="1" t="s">
        <v>15</v>
      </c>
      <c r="H3326">
        <v>133501</v>
      </c>
      <c r="I3326">
        <v>499664</v>
      </c>
      <c r="J3326">
        <v>49136</v>
      </c>
      <c r="K3326">
        <v>9299</v>
      </c>
      <c r="L3326">
        <f>bbdd_Social_Media_Trends[[#This Row],[Likes]]+bbdd_Social_Media_Trends[[#This Row],[Shares]]+bbdd_Social_Media_Trends[[#This Row],[Comments]]</f>
        <v>558099</v>
      </c>
      <c r="M3326">
        <f>bbdd_Social_Media_Trends[[#This Row],[Interactions]]/bbdd_Social_Media_Trends[[#This Row],[Views]]</f>
        <v>4.1804855394341613</v>
      </c>
      <c r="N3326" s="1" t="s">
        <v>29</v>
      </c>
      <c r="O3326" s="4">
        <f t="shared" si="51"/>
        <v>0</v>
      </c>
    </row>
    <row r="3327" spans="1:15">
      <c r="A3327" s="1" t="s">
        <v>3367</v>
      </c>
      <c r="B3327" s="2">
        <v>45247</v>
      </c>
      <c r="C3327" s="13" t="str">
        <f>TEXT(bbdd_Social_Media_Trends[[#This Row],[Post_Date]],"aaaa-mm")</f>
        <v>2023-11</v>
      </c>
      <c r="D3327" s="1" t="s">
        <v>27</v>
      </c>
      <c r="E3327" s="1" t="s">
        <v>13</v>
      </c>
      <c r="F3327" s="1" t="s">
        <v>36</v>
      </c>
      <c r="G3327" s="1" t="s">
        <v>44</v>
      </c>
      <c r="H3327">
        <v>4322144</v>
      </c>
      <c r="I3327">
        <v>73237</v>
      </c>
      <c r="J3327">
        <v>48965</v>
      </c>
      <c r="K3327">
        <v>16499</v>
      </c>
      <c r="L3327">
        <f>bbdd_Social_Media_Trends[[#This Row],[Likes]]+bbdd_Social_Media_Trends[[#This Row],[Shares]]+bbdd_Social_Media_Trends[[#This Row],[Comments]]</f>
        <v>138701</v>
      </c>
      <c r="M3327">
        <f>bbdd_Social_Media_Trends[[#This Row],[Interactions]]/bbdd_Social_Media_Trends[[#This Row],[Views]]</f>
        <v>3.2090786424515239E-2</v>
      </c>
      <c r="N3327" s="1" t="s">
        <v>16</v>
      </c>
      <c r="O3327" s="4">
        <f t="shared" si="51"/>
        <v>0</v>
      </c>
    </row>
    <row r="3328" spans="1:15">
      <c r="A3328" s="1" t="s">
        <v>3368</v>
      </c>
      <c r="B3328" s="2">
        <v>44643</v>
      </c>
      <c r="C3328" s="13" t="str">
        <f>TEXT(bbdd_Social_Media_Trends[[#This Row],[Post_Date]],"aaaa-mm")</f>
        <v>2022-03</v>
      </c>
      <c r="D3328" s="1" t="s">
        <v>18</v>
      </c>
      <c r="E3328" s="1" t="s">
        <v>19</v>
      </c>
      <c r="F3328" s="1" t="s">
        <v>32</v>
      </c>
      <c r="G3328" s="1" t="s">
        <v>60</v>
      </c>
      <c r="H3328">
        <v>2470375</v>
      </c>
      <c r="I3328">
        <v>91574</v>
      </c>
      <c r="J3328">
        <v>67902</v>
      </c>
      <c r="K3328">
        <v>15922</v>
      </c>
      <c r="L3328">
        <f>bbdd_Social_Media_Trends[[#This Row],[Likes]]+bbdd_Social_Media_Trends[[#This Row],[Shares]]+bbdd_Social_Media_Trends[[#This Row],[Comments]]</f>
        <v>175398</v>
      </c>
      <c r="M3328">
        <f>bbdd_Social_Media_Trends[[#This Row],[Interactions]]/bbdd_Social_Media_Trends[[#This Row],[Views]]</f>
        <v>7.1000556595658557E-2</v>
      </c>
      <c r="N3328" s="1" t="s">
        <v>29</v>
      </c>
      <c r="O3328" s="4">
        <f t="shared" si="51"/>
        <v>0</v>
      </c>
    </row>
    <row r="3329" spans="1:15">
      <c r="A3329" s="1" t="s">
        <v>3369</v>
      </c>
      <c r="B3329" s="2">
        <v>45030</v>
      </c>
      <c r="C3329" s="13" t="str">
        <f>TEXT(bbdd_Social_Media_Trends[[#This Row],[Post_Date]],"aaaa-mm")</f>
        <v>2023-04</v>
      </c>
      <c r="D3329" s="1" t="s">
        <v>24</v>
      </c>
      <c r="E3329" s="1" t="s">
        <v>46</v>
      </c>
      <c r="F3329" s="1" t="s">
        <v>14</v>
      </c>
      <c r="G3329" s="1" t="s">
        <v>15</v>
      </c>
      <c r="H3329">
        <v>142941</v>
      </c>
      <c r="I3329">
        <v>276752</v>
      </c>
      <c r="J3329">
        <v>69452</v>
      </c>
      <c r="K3329">
        <v>37422</v>
      </c>
      <c r="L3329">
        <f>bbdd_Social_Media_Trends[[#This Row],[Likes]]+bbdd_Social_Media_Trends[[#This Row],[Shares]]+bbdd_Social_Media_Trends[[#This Row],[Comments]]</f>
        <v>383626</v>
      </c>
      <c r="M3329">
        <f>bbdd_Social_Media_Trends[[#This Row],[Interactions]]/bbdd_Social_Media_Trends[[#This Row],[Views]]</f>
        <v>2.6838066055225585</v>
      </c>
      <c r="N3329" s="1" t="s">
        <v>22</v>
      </c>
      <c r="O3329" s="4">
        <f t="shared" si="51"/>
        <v>0</v>
      </c>
    </row>
    <row r="3330" spans="1:15">
      <c r="A3330" s="1" t="s">
        <v>3370</v>
      </c>
      <c r="B3330" s="2">
        <v>44571</v>
      </c>
      <c r="C3330" s="13" t="str">
        <f>TEXT(bbdd_Social_Media_Trends[[#This Row],[Post_Date]],"aaaa-mm")</f>
        <v>2022-01</v>
      </c>
      <c r="D3330" s="1" t="s">
        <v>27</v>
      </c>
      <c r="E3330" s="1" t="s">
        <v>13</v>
      </c>
      <c r="F3330" s="1" t="s">
        <v>41</v>
      </c>
      <c r="G3330" s="1" t="s">
        <v>25</v>
      </c>
      <c r="H3330">
        <v>2041537</v>
      </c>
      <c r="I3330">
        <v>129066</v>
      </c>
      <c r="J3330">
        <v>16337</v>
      </c>
      <c r="K3330">
        <v>23221</v>
      </c>
      <c r="L3330">
        <f>bbdd_Social_Media_Trends[[#This Row],[Likes]]+bbdd_Social_Media_Trends[[#This Row],[Shares]]+bbdd_Social_Media_Trends[[#This Row],[Comments]]</f>
        <v>168624</v>
      </c>
      <c r="M3330">
        <f>bbdd_Social_Media_Trends[[#This Row],[Interactions]]/bbdd_Social_Media_Trends[[#This Row],[Views]]</f>
        <v>8.259659266523213E-2</v>
      </c>
      <c r="N3330" s="1" t="s">
        <v>22</v>
      </c>
      <c r="O3330" s="4">
        <f t="shared" ref="O3330:O3393" si="52">IF(ISERROR(VLOOKUP(A3330,A3331:A8328,1,FALSE)),0, 1)</f>
        <v>0</v>
      </c>
    </row>
    <row r="3331" spans="1:15">
      <c r="A3331" s="1" t="s">
        <v>3371</v>
      </c>
      <c r="B3331" s="2">
        <v>45053</v>
      </c>
      <c r="C3331" s="13" t="str">
        <f>TEXT(bbdd_Social_Media_Trends[[#This Row],[Post_Date]],"aaaa-mm")</f>
        <v>2023-05</v>
      </c>
      <c r="D3331" s="1" t="s">
        <v>12</v>
      </c>
      <c r="E3331" s="1" t="s">
        <v>57</v>
      </c>
      <c r="F3331" s="1" t="s">
        <v>20</v>
      </c>
      <c r="G3331" s="1" t="s">
        <v>21</v>
      </c>
      <c r="H3331">
        <v>1188268</v>
      </c>
      <c r="I3331">
        <v>460471</v>
      </c>
      <c r="J3331">
        <v>79903</v>
      </c>
      <c r="K3331">
        <v>19165</v>
      </c>
      <c r="L3331">
        <f>bbdd_Social_Media_Trends[[#This Row],[Likes]]+bbdd_Social_Media_Trends[[#This Row],[Shares]]+bbdd_Social_Media_Trends[[#This Row],[Comments]]</f>
        <v>559539</v>
      </c>
      <c r="M3331">
        <f>bbdd_Social_Media_Trends[[#This Row],[Interactions]]/bbdd_Social_Media_Trends[[#This Row],[Views]]</f>
        <v>0.47088619738981441</v>
      </c>
      <c r="N3331" s="1" t="s">
        <v>16</v>
      </c>
      <c r="O3331" s="4">
        <f t="shared" si="52"/>
        <v>0</v>
      </c>
    </row>
    <row r="3332" spans="1:15">
      <c r="A3332" s="1" t="s">
        <v>3372</v>
      </c>
      <c r="B3332" s="2">
        <v>44644</v>
      </c>
      <c r="C3332" s="13" t="str">
        <f>TEXT(bbdd_Social_Media_Trends[[#This Row],[Post_Date]],"aaaa-mm")</f>
        <v>2022-03</v>
      </c>
      <c r="D3332" s="1" t="s">
        <v>18</v>
      </c>
      <c r="E3332" s="1" t="s">
        <v>31</v>
      </c>
      <c r="F3332" s="1" t="s">
        <v>14</v>
      </c>
      <c r="G3332" s="1" t="s">
        <v>50</v>
      </c>
      <c r="H3332">
        <v>2994745</v>
      </c>
      <c r="I3332">
        <v>447160</v>
      </c>
      <c r="J3332">
        <v>13987</v>
      </c>
      <c r="K3332">
        <v>33907</v>
      </c>
      <c r="L3332">
        <f>bbdd_Social_Media_Trends[[#This Row],[Likes]]+bbdd_Social_Media_Trends[[#This Row],[Shares]]+bbdd_Social_Media_Trends[[#This Row],[Comments]]</f>
        <v>495054</v>
      </c>
      <c r="M3332">
        <f>bbdd_Social_Media_Trends[[#This Row],[Interactions]]/bbdd_Social_Media_Trends[[#This Row],[Views]]</f>
        <v>0.1653075637491673</v>
      </c>
      <c r="N3332" s="1" t="s">
        <v>29</v>
      </c>
      <c r="O3332" s="4">
        <f t="shared" si="52"/>
        <v>0</v>
      </c>
    </row>
    <row r="3333" spans="1:15">
      <c r="A3333" s="1" t="s">
        <v>3373</v>
      </c>
      <c r="B3333" s="2">
        <v>45082</v>
      </c>
      <c r="C3333" s="13" t="str">
        <f>TEXT(bbdd_Social_Media_Trends[[#This Row],[Post_Date]],"aaaa-mm")</f>
        <v>2023-06</v>
      </c>
      <c r="D3333" s="1" t="s">
        <v>12</v>
      </c>
      <c r="E3333" s="1" t="s">
        <v>35</v>
      </c>
      <c r="F3333" s="1" t="s">
        <v>14</v>
      </c>
      <c r="G3333" s="1" t="s">
        <v>28</v>
      </c>
      <c r="H3333">
        <v>3568414</v>
      </c>
      <c r="I3333">
        <v>383162</v>
      </c>
      <c r="J3333">
        <v>46613</v>
      </c>
      <c r="K3333">
        <v>19654</v>
      </c>
      <c r="L3333">
        <f>bbdd_Social_Media_Trends[[#This Row],[Likes]]+bbdd_Social_Media_Trends[[#This Row],[Shares]]+bbdd_Social_Media_Trends[[#This Row],[Comments]]</f>
        <v>449429</v>
      </c>
      <c r="M3333">
        <f>bbdd_Social_Media_Trends[[#This Row],[Interactions]]/bbdd_Social_Media_Trends[[#This Row],[Views]]</f>
        <v>0.12594642886167356</v>
      </c>
      <c r="N3333" s="1" t="s">
        <v>22</v>
      </c>
      <c r="O3333" s="4">
        <f t="shared" si="52"/>
        <v>0</v>
      </c>
    </row>
    <row r="3334" spans="1:15">
      <c r="A3334" s="1" t="s">
        <v>3374</v>
      </c>
      <c r="B3334" s="2">
        <v>44777</v>
      </c>
      <c r="C3334" s="13" t="str">
        <f>TEXT(bbdd_Social_Media_Trends[[#This Row],[Post_Date]],"aaaa-mm")</f>
        <v>2022-08</v>
      </c>
      <c r="D3334" s="1" t="s">
        <v>24</v>
      </c>
      <c r="E3334" s="1" t="s">
        <v>49</v>
      </c>
      <c r="F3334" s="1" t="s">
        <v>32</v>
      </c>
      <c r="G3334" s="1" t="s">
        <v>37</v>
      </c>
      <c r="H3334">
        <v>1693404</v>
      </c>
      <c r="I3334">
        <v>4215</v>
      </c>
      <c r="J3334">
        <v>40958</v>
      </c>
      <c r="K3334">
        <v>34938</v>
      </c>
      <c r="L3334">
        <f>bbdd_Social_Media_Trends[[#This Row],[Likes]]+bbdd_Social_Media_Trends[[#This Row],[Shares]]+bbdd_Social_Media_Trends[[#This Row],[Comments]]</f>
        <v>80111</v>
      </c>
      <c r="M3334">
        <f>bbdd_Social_Media_Trends[[#This Row],[Interactions]]/bbdd_Social_Media_Trends[[#This Row],[Views]]</f>
        <v>4.7307671412137917E-2</v>
      </c>
      <c r="N3334" s="1" t="s">
        <v>22</v>
      </c>
      <c r="O3334" s="4">
        <f t="shared" si="52"/>
        <v>0</v>
      </c>
    </row>
    <row r="3335" spans="1:15">
      <c r="A3335" s="1" t="s">
        <v>3375</v>
      </c>
      <c r="B3335" s="2">
        <v>45094</v>
      </c>
      <c r="C3335" s="13" t="str">
        <f>TEXT(bbdd_Social_Media_Trends[[#This Row],[Post_Date]],"aaaa-mm")</f>
        <v>2023-06</v>
      </c>
      <c r="D3335" s="1" t="s">
        <v>24</v>
      </c>
      <c r="E3335" s="1" t="s">
        <v>52</v>
      </c>
      <c r="F3335" s="1" t="s">
        <v>41</v>
      </c>
      <c r="G3335" s="1" t="s">
        <v>25</v>
      </c>
      <c r="H3335">
        <v>467867</v>
      </c>
      <c r="I3335">
        <v>160629</v>
      </c>
      <c r="J3335">
        <v>19177</v>
      </c>
      <c r="K3335">
        <v>37369</v>
      </c>
      <c r="L3335">
        <f>bbdd_Social_Media_Trends[[#This Row],[Likes]]+bbdd_Social_Media_Trends[[#This Row],[Shares]]+bbdd_Social_Media_Trends[[#This Row],[Comments]]</f>
        <v>217175</v>
      </c>
      <c r="M3335">
        <f>bbdd_Social_Media_Trends[[#This Row],[Interactions]]/bbdd_Social_Media_Trends[[#This Row],[Views]]</f>
        <v>0.46418106000209464</v>
      </c>
      <c r="N3335" s="1" t="s">
        <v>22</v>
      </c>
      <c r="O3335" s="4">
        <f t="shared" si="52"/>
        <v>0</v>
      </c>
    </row>
    <row r="3336" spans="1:15">
      <c r="A3336" s="1" t="s">
        <v>3376</v>
      </c>
      <c r="B3336" s="2">
        <v>45181</v>
      </c>
      <c r="C3336" s="13" t="str">
        <f>TEXT(bbdd_Social_Media_Trends[[#This Row],[Post_Date]],"aaaa-mm")</f>
        <v>2023-09</v>
      </c>
      <c r="D3336" s="1" t="s">
        <v>18</v>
      </c>
      <c r="E3336" s="1" t="s">
        <v>57</v>
      </c>
      <c r="F3336" s="1" t="s">
        <v>32</v>
      </c>
      <c r="G3336" s="1" t="s">
        <v>44</v>
      </c>
      <c r="H3336">
        <v>2875293</v>
      </c>
      <c r="I3336">
        <v>19233</v>
      </c>
      <c r="J3336">
        <v>44540</v>
      </c>
      <c r="K3336">
        <v>47447</v>
      </c>
      <c r="L3336">
        <f>bbdd_Social_Media_Trends[[#This Row],[Likes]]+bbdd_Social_Media_Trends[[#This Row],[Shares]]+bbdd_Social_Media_Trends[[#This Row],[Comments]]</f>
        <v>111220</v>
      </c>
      <c r="M3336">
        <f>bbdd_Social_Media_Trends[[#This Row],[Interactions]]/bbdd_Social_Media_Trends[[#This Row],[Views]]</f>
        <v>3.8681275264816489E-2</v>
      </c>
      <c r="N3336" s="1" t="s">
        <v>29</v>
      </c>
      <c r="O3336" s="4">
        <f t="shared" si="52"/>
        <v>0</v>
      </c>
    </row>
    <row r="3337" spans="1:15">
      <c r="A3337" s="1" t="s">
        <v>3377</v>
      </c>
      <c r="B3337" s="2">
        <v>44907</v>
      </c>
      <c r="C3337" s="13" t="str">
        <f>TEXT(bbdd_Social_Media_Trends[[#This Row],[Post_Date]],"aaaa-mm")</f>
        <v>2022-12</v>
      </c>
      <c r="D3337" s="1" t="s">
        <v>12</v>
      </c>
      <c r="E3337" s="1" t="s">
        <v>52</v>
      </c>
      <c r="F3337" s="1" t="s">
        <v>36</v>
      </c>
      <c r="G3337" s="1" t="s">
        <v>44</v>
      </c>
      <c r="H3337">
        <v>2618940</v>
      </c>
      <c r="I3337">
        <v>346257</v>
      </c>
      <c r="J3337">
        <v>43800</v>
      </c>
      <c r="K3337">
        <v>19065</v>
      </c>
      <c r="L3337">
        <f>bbdd_Social_Media_Trends[[#This Row],[Likes]]+bbdd_Social_Media_Trends[[#This Row],[Shares]]+bbdd_Social_Media_Trends[[#This Row],[Comments]]</f>
        <v>409122</v>
      </c>
      <c r="M3337">
        <f>bbdd_Social_Media_Trends[[#This Row],[Interactions]]/bbdd_Social_Media_Trends[[#This Row],[Views]]</f>
        <v>0.15621663726545854</v>
      </c>
      <c r="N3337" s="1" t="s">
        <v>16</v>
      </c>
      <c r="O3337" s="4">
        <f t="shared" si="52"/>
        <v>0</v>
      </c>
    </row>
    <row r="3338" spans="1:15">
      <c r="A3338" s="1" t="s">
        <v>3378</v>
      </c>
      <c r="B3338" s="2">
        <v>44918</v>
      </c>
      <c r="C3338" s="13" t="str">
        <f>TEXT(bbdd_Social_Media_Trends[[#This Row],[Post_Date]],"aaaa-mm")</f>
        <v>2022-12</v>
      </c>
      <c r="D3338" s="1" t="s">
        <v>24</v>
      </c>
      <c r="E3338" s="1" t="s">
        <v>31</v>
      </c>
      <c r="F3338" s="1" t="s">
        <v>36</v>
      </c>
      <c r="G3338" s="1" t="s">
        <v>15</v>
      </c>
      <c r="H3338">
        <v>4768756</v>
      </c>
      <c r="I3338">
        <v>256086</v>
      </c>
      <c r="J3338">
        <v>82449</v>
      </c>
      <c r="K3338">
        <v>1031</v>
      </c>
      <c r="L3338">
        <f>bbdd_Social_Media_Trends[[#This Row],[Likes]]+bbdd_Social_Media_Trends[[#This Row],[Shares]]+bbdd_Social_Media_Trends[[#This Row],[Comments]]</f>
        <v>339566</v>
      </c>
      <c r="M3338">
        <f>bbdd_Social_Media_Trends[[#This Row],[Interactions]]/bbdd_Social_Media_Trends[[#This Row],[Views]]</f>
        <v>7.1206411064017539E-2</v>
      </c>
      <c r="N3338" s="1" t="s">
        <v>16</v>
      </c>
      <c r="O3338" s="4">
        <f t="shared" si="52"/>
        <v>0</v>
      </c>
    </row>
    <row r="3339" spans="1:15">
      <c r="A3339" s="1" t="s">
        <v>3379</v>
      </c>
      <c r="B3339" s="2">
        <v>45228</v>
      </c>
      <c r="C3339" s="13" t="str">
        <f>TEXT(bbdd_Social_Media_Trends[[#This Row],[Post_Date]],"aaaa-mm")</f>
        <v>2023-10</v>
      </c>
      <c r="D3339" s="1" t="s">
        <v>24</v>
      </c>
      <c r="E3339" s="1" t="s">
        <v>59</v>
      </c>
      <c r="F3339" s="1" t="s">
        <v>36</v>
      </c>
      <c r="G3339" s="1" t="s">
        <v>60</v>
      </c>
      <c r="H3339">
        <v>4410251</v>
      </c>
      <c r="I3339">
        <v>71562</v>
      </c>
      <c r="J3339">
        <v>5400</v>
      </c>
      <c r="K3339">
        <v>5899</v>
      </c>
      <c r="L3339">
        <f>bbdd_Social_Media_Trends[[#This Row],[Likes]]+bbdd_Social_Media_Trends[[#This Row],[Shares]]+bbdd_Social_Media_Trends[[#This Row],[Comments]]</f>
        <v>82861</v>
      </c>
      <c r="M3339">
        <f>bbdd_Social_Media_Trends[[#This Row],[Interactions]]/bbdd_Social_Media_Trends[[#This Row],[Views]]</f>
        <v>1.8788273048404729E-2</v>
      </c>
      <c r="N3339" s="1" t="s">
        <v>22</v>
      </c>
      <c r="O3339" s="4">
        <f t="shared" si="52"/>
        <v>0</v>
      </c>
    </row>
    <row r="3340" spans="1:15">
      <c r="A3340" s="1" t="s">
        <v>3380</v>
      </c>
      <c r="B3340" s="2">
        <v>44627</v>
      </c>
      <c r="C3340" s="13" t="str">
        <f>TEXT(bbdd_Social_Media_Trends[[#This Row],[Post_Date]],"aaaa-mm")</f>
        <v>2022-03</v>
      </c>
      <c r="D3340" s="1" t="s">
        <v>12</v>
      </c>
      <c r="E3340" s="1" t="s">
        <v>59</v>
      </c>
      <c r="F3340" s="1" t="s">
        <v>14</v>
      </c>
      <c r="G3340" s="1" t="s">
        <v>21</v>
      </c>
      <c r="H3340">
        <v>314380</v>
      </c>
      <c r="I3340">
        <v>381858</v>
      </c>
      <c r="J3340">
        <v>20552</v>
      </c>
      <c r="K3340">
        <v>7705</v>
      </c>
      <c r="L3340">
        <f>bbdd_Social_Media_Trends[[#This Row],[Likes]]+bbdd_Social_Media_Trends[[#This Row],[Shares]]+bbdd_Social_Media_Trends[[#This Row],[Comments]]</f>
        <v>410115</v>
      </c>
      <c r="M3340">
        <f>bbdd_Social_Media_Trends[[#This Row],[Interactions]]/bbdd_Social_Media_Trends[[#This Row],[Views]]</f>
        <v>1.3045200076340735</v>
      </c>
      <c r="N3340" s="1" t="s">
        <v>16</v>
      </c>
      <c r="O3340" s="4">
        <f t="shared" si="52"/>
        <v>0</v>
      </c>
    </row>
    <row r="3341" spans="1:15">
      <c r="A3341" s="1" t="s">
        <v>3381</v>
      </c>
      <c r="B3341" s="2">
        <v>45067</v>
      </c>
      <c r="C3341" s="13" t="str">
        <f>TEXT(bbdd_Social_Media_Trends[[#This Row],[Post_Date]],"aaaa-mm")</f>
        <v>2023-05</v>
      </c>
      <c r="D3341" s="1" t="s">
        <v>24</v>
      </c>
      <c r="E3341" s="1" t="s">
        <v>39</v>
      </c>
      <c r="F3341" s="1" t="s">
        <v>36</v>
      </c>
      <c r="G3341" s="1" t="s">
        <v>37</v>
      </c>
      <c r="H3341">
        <v>2386028</v>
      </c>
      <c r="I3341">
        <v>156812</v>
      </c>
      <c r="J3341">
        <v>98830</v>
      </c>
      <c r="K3341">
        <v>38728</v>
      </c>
      <c r="L3341">
        <f>bbdd_Social_Media_Trends[[#This Row],[Likes]]+bbdd_Social_Media_Trends[[#This Row],[Shares]]+bbdd_Social_Media_Trends[[#This Row],[Comments]]</f>
        <v>294370</v>
      </c>
      <c r="M3341">
        <f>bbdd_Social_Media_Trends[[#This Row],[Interactions]]/bbdd_Social_Media_Trends[[#This Row],[Views]]</f>
        <v>0.12337239965331505</v>
      </c>
      <c r="N3341" s="1" t="s">
        <v>29</v>
      </c>
      <c r="O3341" s="4">
        <f t="shared" si="52"/>
        <v>0</v>
      </c>
    </row>
    <row r="3342" spans="1:15">
      <c r="A3342" s="1" t="s">
        <v>3382</v>
      </c>
      <c r="B3342" s="2">
        <v>44704</v>
      </c>
      <c r="C3342" s="13" t="str">
        <f>TEXT(bbdd_Social_Media_Trends[[#This Row],[Post_Date]],"aaaa-mm")</f>
        <v>2022-05</v>
      </c>
      <c r="D3342" s="1" t="s">
        <v>12</v>
      </c>
      <c r="E3342" s="1" t="s">
        <v>31</v>
      </c>
      <c r="F3342" s="1" t="s">
        <v>41</v>
      </c>
      <c r="G3342" s="1" t="s">
        <v>25</v>
      </c>
      <c r="H3342">
        <v>3321611</v>
      </c>
      <c r="I3342">
        <v>491842</v>
      </c>
      <c r="J3342">
        <v>23554</v>
      </c>
      <c r="K3342">
        <v>45190</v>
      </c>
      <c r="L3342">
        <f>bbdd_Social_Media_Trends[[#This Row],[Likes]]+bbdd_Social_Media_Trends[[#This Row],[Shares]]+bbdd_Social_Media_Trends[[#This Row],[Comments]]</f>
        <v>560586</v>
      </c>
      <c r="M3342">
        <f>bbdd_Social_Media_Trends[[#This Row],[Interactions]]/bbdd_Social_Media_Trends[[#This Row],[Views]]</f>
        <v>0.16876931103612072</v>
      </c>
      <c r="N3342" s="1" t="s">
        <v>29</v>
      </c>
      <c r="O3342" s="4">
        <f t="shared" si="52"/>
        <v>0</v>
      </c>
    </row>
    <row r="3343" spans="1:15">
      <c r="A3343" s="1" t="s">
        <v>3383</v>
      </c>
      <c r="B3343" s="2">
        <v>44764</v>
      </c>
      <c r="C3343" s="13" t="str">
        <f>TEXT(bbdd_Social_Media_Trends[[#This Row],[Post_Date]],"aaaa-mm")</f>
        <v>2022-07</v>
      </c>
      <c r="D3343" s="1" t="s">
        <v>27</v>
      </c>
      <c r="E3343" s="1" t="s">
        <v>59</v>
      </c>
      <c r="F3343" s="1" t="s">
        <v>20</v>
      </c>
      <c r="G3343" s="1" t="s">
        <v>60</v>
      </c>
      <c r="H3343">
        <v>3494450</v>
      </c>
      <c r="I3343">
        <v>476260</v>
      </c>
      <c r="J3343">
        <v>92683</v>
      </c>
      <c r="K3343">
        <v>40176</v>
      </c>
      <c r="L3343">
        <f>bbdd_Social_Media_Trends[[#This Row],[Likes]]+bbdd_Social_Media_Trends[[#This Row],[Shares]]+bbdd_Social_Media_Trends[[#This Row],[Comments]]</f>
        <v>609119</v>
      </c>
      <c r="M3343">
        <f>bbdd_Social_Media_Trends[[#This Row],[Interactions]]/bbdd_Social_Media_Trends[[#This Row],[Views]]</f>
        <v>0.17431040650173846</v>
      </c>
      <c r="N3343" s="1" t="s">
        <v>29</v>
      </c>
      <c r="O3343" s="4">
        <f t="shared" si="52"/>
        <v>0</v>
      </c>
    </row>
    <row r="3344" spans="1:15">
      <c r="A3344" s="1" t="s">
        <v>3384</v>
      </c>
      <c r="B3344" s="2">
        <v>45208</v>
      </c>
      <c r="C3344" s="13" t="str">
        <f>TEXT(bbdd_Social_Media_Trends[[#This Row],[Post_Date]],"aaaa-mm")</f>
        <v>2023-10</v>
      </c>
      <c r="D3344" s="1" t="s">
        <v>24</v>
      </c>
      <c r="E3344" s="1" t="s">
        <v>39</v>
      </c>
      <c r="F3344" s="1" t="s">
        <v>32</v>
      </c>
      <c r="G3344" s="1" t="s">
        <v>25</v>
      </c>
      <c r="H3344">
        <v>3503879</v>
      </c>
      <c r="I3344">
        <v>339897</v>
      </c>
      <c r="J3344">
        <v>81012</v>
      </c>
      <c r="K3344">
        <v>46662</v>
      </c>
      <c r="L3344">
        <f>bbdd_Social_Media_Trends[[#This Row],[Likes]]+bbdd_Social_Media_Trends[[#This Row],[Shares]]+bbdd_Social_Media_Trends[[#This Row],[Comments]]</f>
        <v>467571</v>
      </c>
      <c r="M3344">
        <f>bbdd_Social_Media_Trends[[#This Row],[Interactions]]/bbdd_Social_Media_Trends[[#This Row],[Views]]</f>
        <v>0.13344382040589872</v>
      </c>
      <c r="N3344" s="1" t="s">
        <v>22</v>
      </c>
      <c r="O3344" s="4">
        <f t="shared" si="52"/>
        <v>0</v>
      </c>
    </row>
    <row r="3345" spans="1:15">
      <c r="A3345" s="1" t="s">
        <v>3385</v>
      </c>
      <c r="B3345" s="2">
        <v>44959</v>
      </c>
      <c r="C3345" s="13" t="str">
        <f>TEXT(bbdd_Social_Media_Trends[[#This Row],[Post_Date]],"aaaa-mm")</f>
        <v>2023-02</v>
      </c>
      <c r="D3345" s="1" t="s">
        <v>12</v>
      </c>
      <c r="E3345" s="1" t="s">
        <v>46</v>
      </c>
      <c r="F3345" s="1" t="s">
        <v>41</v>
      </c>
      <c r="G3345" s="1" t="s">
        <v>28</v>
      </c>
      <c r="H3345">
        <v>4335992</v>
      </c>
      <c r="I3345">
        <v>62946</v>
      </c>
      <c r="J3345">
        <v>46878</v>
      </c>
      <c r="K3345">
        <v>853</v>
      </c>
      <c r="L3345">
        <f>bbdd_Social_Media_Trends[[#This Row],[Likes]]+bbdd_Social_Media_Trends[[#This Row],[Shares]]+bbdd_Social_Media_Trends[[#This Row],[Comments]]</f>
        <v>110677</v>
      </c>
      <c r="M3345">
        <f>bbdd_Social_Media_Trends[[#This Row],[Interactions]]/bbdd_Social_Media_Trends[[#This Row],[Views]]</f>
        <v>2.5525185470821901E-2</v>
      </c>
      <c r="N3345" s="1" t="s">
        <v>29</v>
      </c>
      <c r="O3345" s="4">
        <f t="shared" si="52"/>
        <v>0</v>
      </c>
    </row>
    <row r="3346" spans="1:15">
      <c r="A3346" s="1" t="s">
        <v>3386</v>
      </c>
      <c r="B3346" s="2">
        <v>44669</v>
      </c>
      <c r="C3346" s="13" t="str">
        <f>TEXT(bbdd_Social_Media_Trends[[#This Row],[Post_Date]],"aaaa-mm")</f>
        <v>2022-04</v>
      </c>
      <c r="D3346" s="1" t="s">
        <v>12</v>
      </c>
      <c r="E3346" s="1" t="s">
        <v>35</v>
      </c>
      <c r="F3346" s="1" t="s">
        <v>36</v>
      </c>
      <c r="G3346" s="1" t="s">
        <v>37</v>
      </c>
      <c r="H3346">
        <v>1159220</v>
      </c>
      <c r="I3346">
        <v>343953</v>
      </c>
      <c r="J3346">
        <v>14008</v>
      </c>
      <c r="K3346">
        <v>6385</v>
      </c>
      <c r="L3346">
        <f>bbdd_Social_Media_Trends[[#This Row],[Likes]]+bbdd_Social_Media_Trends[[#This Row],[Shares]]+bbdd_Social_Media_Trends[[#This Row],[Comments]]</f>
        <v>364346</v>
      </c>
      <c r="M3346">
        <f>bbdd_Social_Media_Trends[[#This Row],[Interactions]]/bbdd_Social_Media_Trends[[#This Row],[Views]]</f>
        <v>0.31430272079501737</v>
      </c>
      <c r="N3346" s="1" t="s">
        <v>22</v>
      </c>
      <c r="O3346" s="4">
        <f t="shared" si="52"/>
        <v>0</v>
      </c>
    </row>
    <row r="3347" spans="1:15">
      <c r="A3347" s="1" t="s">
        <v>3387</v>
      </c>
      <c r="B3347" s="2">
        <v>45132</v>
      </c>
      <c r="C3347" s="13" t="str">
        <f>TEXT(bbdd_Social_Media_Trends[[#This Row],[Post_Date]],"aaaa-mm")</f>
        <v>2023-07</v>
      </c>
      <c r="D3347" s="1" t="s">
        <v>12</v>
      </c>
      <c r="E3347" s="1" t="s">
        <v>52</v>
      </c>
      <c r="F3347" s="1" t="s">
        <v>32</v>
      </c>
      <c r="G3347" s="1" t="s">
        <v>15</v>
      </c>
      <c r="H3347">
        <v>2830681</v>
      </c>
      <c r="I3347">
        <v>414830</v>
      </c>
      <c r="J3347">
        <v>64316</v>
      </c>
      <c r="K3347">
        <v>11743</v>
      </c>
      <c r="L3347">
        <f>bbdd_Social_Media_Trends[[#This Row],[Likes]]+bbdd_Social_Media_Trends[[#This Row],[Shares]]+bbdd_Social_Media_Trends[[#This Row],[Comments]]</f>
        <v>490889</v>
      </c>
      <c r="M3347">
        <f>bbdd_Social_Media_Trends[[#This Row],[Interactions]]/bbdd_Social_Media_Trends[[#This Row],[Views]]</f>
        <v>0.17341728015272651</v>
      </c>
      <c r="N3347" s="1" t="s">
        <v>29</v>
      </c>
      <c r="O3347" s="4">
        <f t="shared" si="52"/>
        <v>0</v>
      </c>
    </row>
    <row r="3348" spans="1:15">
      <c r="A3348" s="1" t="s">
        <v>3388</v>
      </c>
      <c r="B3348" s="2">
        <v>44590</v>
      </c>
      <c r="C3348" s="13" t="str">
        <f>TEXT(bbdd_Social_Media_Trends[[#This Row],[Post_Date]],"aaaa-mm")</f>
        <v>2022-01</v>
      </c>
      <c r="D3348" s="1" t="s">
        <v>12</v>
      </c>
      <c r="E3348" s="1" t="s">
        <v>35</v>
      </c>
      <c r="F3348" s="1" t="s">
        <v>36</v>
      </c>
      <c r="G3348" s="1" t="s">
        <v>21</v>
      </c>
      <c r="H3348">
        <v>891861</v>
      </c>
      <c r="I3348">
        <v>222648</v>
      </c>
      <c r="J3348">
        <v>81518</v>
      </c>
      <c r="K3348">
        <v>14286</v>
      </c>
      <c r="L3348">
        <f>bbdd_Social_Media_Trends[[#This Row],[Likes]]+bbdd_Social_Media_Trends[[#This Row],[Shares]]+bbdd_Social_Media_Trends[[#This Row],[Comments]]</f>
        <v>318452</v>
      </c>
      <c r="M3348">
        <f>bbdd_Social_Media_Trends[[#This Row],[Interactions]]/bbdd_Social_Media_Trends[[#This Row],[Views]]</f>
        <v>0.35706460984391064</v>
      </c>
      <c r="N3348" s="1" t="s">
        <v>16</v>
      </c>
      <c r="O3348" s="4">
        <f t="shared" si="52"/>
        <v>0</v>
      </c>
    </row>
    <row r="3349" spans="1:15">
      <c r="A3349" s="1" t="s">
        <v>3389</v>
      </c>
      <c r="B3349" s="2">
        <v>45269</v>
      </c>
      <c r="C3349" s="13" t="str">
        <f>TEXT(bbdd_Social_Media_Trends[[#This Row],[Post_Date]],"aaaa-mm")</f>
        <v>2023-12</v>
      </c>
      <c r="D3349" s="1" t="s">
        <v>18</v>
      </c>
      <c r="E3349" s="1" t="s">
        <v>46</v>
      </c>
      <c r="F3349" s="1" t="s">
        <v>20</v>
      </c>
      <c r="G3349" s="1" t="s">
        <v>28</v>
      </c>
      <c r="H3349">
        <v>2229517</v>
      </c>
      <c r="I3349">
        <v>223788</v>
      </c>
      <c r="J3349">
        <v>28338</v>
      </c>
      <c r="K3349">
        <v>14001</v>
      </c>
      <c r="L3349">
        <f>bbdd_Social_Media_Trends[[#This Row],[Likes]]+bbdd_Social_Media_Trends[[#This Row],[Shares]]+bbdd_Social_Media_Trends[[#This Row],[Comments]]</f>
        <v>266127</v>
      </c>
      <c r="M3349">
        <f>bbdd_Social_Media_Trends[[#This Row],[Interactions]]/bbdd_Social_Media_Trends[[#This Row],[Views]]</f>
        <v>0.1193653154472471</v>
      </c>
      <c r="N3349" s="1" t="s">
        <v>16</v>
      </c>
      <c r="O3349" s="4">
        <f t="shared" si="52"/>
        <v>0</v>
      </c>
    </row>
    <row r="3350" spans="1:15">
      <c r="A3350" s="1" t="s">
        <v>3390</v>
      </c>
      <c r="B3350" s="2">
        <v>45271</v>
      </c>
      <c r="C3350" s="13" t="str">
        <f>TEXT(bbdd_Social_Media_Trends[[#This Row],[Post_Date]],"aaaa-mm")</f>
        <v>2023-12</v>
      </c>
      <c r="D3350" s="1" t="s">
        <v>18</v>
      </c>
      <c r="E3350" s="1" t="s">
        <v>13</v>
      </c>
      <c r="F3350" s="1" t="s">
        <v>36</v>
      </c>
      <c r="G3350" s="1" t="s">
        <v>37</v>
      </c>
      <c r="H3350">
        <v>4454713</v>
      </c>
      <c r="I3350">
        <v>55437</v>
      </c>
      <c r="J3350">
        <v>78284</v>
      </c>
      <c r="K3350">
        <v>10261</v>
      </c>
      <c r="L3350">
        <f>bbdd_Social_Media_Trends[[#This Row],[Likes]]+bbdd_Social_Media_Trends[[#This Row],[Shares]]+bbdd_Social_Media_Trends[[#This Row],[Comments]]</f>
        <v>143982</v>
      </c>
      <c r="M3350">
        <f>bbdd_Social_Media_Trends[[#This Row],[Interactions]]/bbdd_Social_Media_Trends[[#This Row],[Views]]</f>
        <v>3.2321274120240745E-2</v>
      </c>
      <c r="N3350" s="1" t="s">
        <v>29</v>
      </c>
      <c r="O3350" s="4">
        <f t="shared" si="52"/>
        <v>0</v>
      </c>
    </row>
    <row r="3351" spans="1:15">
      <c r="A3351" s="1" t="s">
        <v>3391</v>
      </c>
      <c r="B3351" s="2">
        <v>45218</v>
      </c>
      <c r="C3351" s="13" t="str">
        <f>TEXT(bbdd_Social_Media_Trends[[#This Row],[Post_Date]],"aaaa-mm")</f>
        <v>2023-10</v>
      </c>
      <c r="D3351" s="1" t="s">
        <v>27</v>
      </c>
      <c r="E3351" s="1" t="s">
        <v>13</v>
      </c>
      <c r="F3351" s="1" t="s">
        <v>32</v>
      </c>
      <c r="G3351" s="1" t="s">
        <v>44</v>
      </c>
      <c r="H3351">
        <v>3517027</v>
      </c>
      <c r="I3351">
        <v>442021</v>
      </c>
      <c r="J3351">
        <v>75721</v>
      </c>
      <c r="K3351">
        <v>17053</v>
      </c>
      <c r="L3351">
        <f>bbdd_Social_Media_Trends[[#This Row],[Likes]]+bbdd_Social_Media_Trends[[#This Row],[Shares]]+bbdd_Social_Media_Trends[[#This Row],[Comments]]</f>
        <v>534795</v>
      </c>
      <c r="M3351">
        <f>bbdd_Social_Media_Trends[[#This Row],[Interactions]]/bbdd_Social_Media_Trends[[#This Row],[Views]]</f>
        <v>0.15205882695810979</v>
      </c>
      <c r="N3351" s="1" t="s">
        <v>22</v>
      </c>
      <c r="O3351" s="4">
        <f t="shared" si="52"/>
        <v>0</v>
      </c>
    </row>
    <row r="3352" spans="1:15">
      <c r="A3352" s="1" t="s">
        <v>3392</v>
      </c>
      <c r="B3352" s="2">
        <v>44642</v>
      </c>
      <c r="C3352" s="13" t="str">
        <f>TEXT(bbdd_Social_Media_Trends[[#This Row],[Post_Date]],"aaaa-mm")</f>
        <v>2022-03</v>
      </c>
      <c r="D3352" s="1" t="s">
        <v>27</v>
      </c>
      <c r="E3352" s="1" t="s">
        <v>59</v>
      </c>
      <c r="F3352" s="1" t="s">
        <v>47</v>
      </c>
      <c r="G3352" s="1" t="s">
        <v>25</v>
      </c>
      <c r="H3352">
        <v>2555232</v>
      </c>
      <c r="I3352">
        <v>22683</v>
      </c>
      <c r="J3352">
        <v>19211</v>
      </c>
      <c r="K3352">
        <v>731</v>
      </c>
      <c r="L3352">
        <f>bbdd_Social_Media_Trends[[#This Row],[Likes]]+bbdd_Social_Media_Trends[[#This Row],[Shares]]+bbdd_Social_Media_Trends[[#This Row],[Comments]]</f>
        <v>42625</v>
      </c>
      <c r="M3352">
        <f>bbdd_Social_Media_Trends[[#This Row],[Interactions]]/bbdd_Social_Media_Trends[[#This Row],[Views]]</f>
        <v>1.6681459843959374E-2</v>
      </c>
      <c r="N3352" s="1" t="s">
        <v>22</v>
      </c>
      <c r="O3352" s="4">
        <f t="shared" si="52"/>
        <v>0</v>
      </c>
    </row>
    <row r="3353" spans="1:15">
      <c r="A3353" s="1" t="s">
        <v>3393</v>
      </c>
      <c r="B3353" s="2">
        <v>44694</v>
      </c>
      <c r="C3353" s="13" t="str">
        <f>TEXT(bbdd_Social_Media_Trends[[#This Row],[Post_Date]],"aaaa-mm")</f>
        <v>2022-05</v>
      </c>
      <c r="D3353" s="1" t="s">
        <v>18</v>
      </c>
      <c r="E3353" s="1" t="s">
        <v>49</v>
      </c>
      <c r="F3353" s="1" t="s">
        <v>20</v>
      </c>
      <c r="G3353" s="1" t="s">
        <v>25</v>
      </c>
      <c r="H3353">
        <v>2607404</v>
      </c>
      <c r="I3353">
        <v>75633</v>
      </c>
      <c r="J3353">
        <v>52102</v>
      </c>
      <c r="K3353">
        <v>12416</v>
      </c>
      <c r="L3353">
        <f>bbdd_Social_Media_Trends[[#This Row],[Likes]]+bbdd_Social_Media_Trends[[#This Row],[Shares]]+bbdd_Social_Media_Trends[[#This Row],[Comments]]</f>
        <v>140151</v>
      </c>
      <c r="M3353">
        <f>bbdd_Social_Media_Trends[[#This Row],[Interactions]]/bbdd_Social_Media_Trends[[#This Row],[Views]]</f>
        <v>5.3751163992998403E-2</v>
      </c>
      <c r="N3353" s="1" t="s">
        <v>16</v>
      </c>
      <c r="O3353" s="4">
        <f t="shared" si="52"/>
        <v>0</v>
      </c>
    </row>
    <row r="3354" spans="1:15">
      <c r="A3354" s="1" t="s">
        <v>3394</v>
      </c>
      <c r="B3354" s="2">
        <v>44644</v>
      </c>
      <c r="C3354" s="13" t="str">
        <f>TEXT(bbdd_Social_Media_Trends[[#This Row],[Post_Date]],"aaaa-mm")</f>
        <v>2022-03</v>
      </c>
      <c r="D3354" s="1" t="s">
        <v>12</v>
      </c>
      <c r="E3354" s="1" t="s">
        <v>35</v>
      </c>
      <c r="F3354" s="1" t="s">
        <v>41</v>
      </c>
      <c r="G3354" s="1" t="s">
        <v>15</v>
      </c>
      <c r="H3354">
        <v>387046</v>
      </c>
      <c r="I3354">
        <v>240559</v>
      </c>
      <c r="J3354">
        <v>15013</v>
      </c>
      <c r="K3354">
        <v>4022</v>
      </c>
      <c r="L3354">
        <f>bbdd_Social_Media_Trends[[#This Row],[Likes]]+bbdd_Social_Media_Trends[[#This Row],[Shares]]+bbdd_Social_Media_Trends[[#This Row],[Comments]]</f>
        <v>259594</v>
      </c>
      <c r="M3354">
        <f>bbdd_Social_Media_Trends[[#This Row],[Interactions]]/bbdd_Social_Media_Trends[[#This Row],[Views]]</f>
        <v>0.67070580757842735</v>
      </c>
      <c r="N3354" s="1" t="s">
        <v>22</v>
      </c>
      <c r="O3354" s="4">
        <f t="shared" si="52"/>
        <v>0</v>
      </c>
    </row>
    <row r="3355" spans="1:15">
      <c r="A3355" s="1" t="s">
        <v>3395</v>
      </c>
      <c r="B3355" s="2">
        <v>45068</v>
      </c>
      <c r="C3355" s="13" t="str">
        <f>TEXT(bbdd_Social_Media_Trends[[#This Row],[Post_Date]],"aaaa-mm")</f>
        <v>2023-05</v>
      </c>
      <c r="D3355" s="1" t="s">
        <v>18</v>
      </c>
      <c r="E3355" s="1" t="s">
        <v>13</v>
      </c>
      <c r="F3355" s="1" t="s">
        <v>36</v>
      </c>
      <c r="G3355" s="1" t="s">
        <v>15</v>
      </c>
      <c r="H3355">
        <v>3561125</v>
      </c>
      <c r="I3355">
        <v>94613</v>
      </c>
      <c r="J3355">
        <v>21873</v>
      </c>
      <c r="K3355">
        <v>47524</v>
      </c>
      <c r="L3355">
        <f>bbdd_Social_Media_Trends[[#This Row],[Likes]]+bbdd_Social_Media_Trends[[#This Row],[Shares]]+bbdd_Social_Media_Trends[[#This Row],[Comments]]</f>
        <v>164010</v>
      </c>
      <c r="M3355">
        <f>bbdd_Social_Media_Trends[[#This Row],[Interactions]]/bbdd_Social_Media_Trends[[#This Row],[Views]]</f>
        <v>4.6055670609709012E-2</v>
      </c>
      <c r="N3355" s="1" t="s">
        <v>22</v>
      </c>
      <c r="O3355" s="4">
        <f t="shared" si="52"/>
        <v>0</v>
      </c>
    </row>
    <row r="3356" spans="1:15">
      <c r="A3356" s="1" t="s">
        <v>3396</v>
      </c>
      <c r="B3356" s="2">
        <v>44711</v>
      </c>
      <c r="C3356" s="13" t="str">
        <f>TEXT(bbdd_Social_Media_Trends[[#This Row],[Post_Date]],"aaaa-mm")</f>
        <v>2022-05</v>
      </c>
      <c r="D3356" s="1" t="s">
        <v>24</v>
      </c>
      <c r="E3356" s="1" t="s">
        <v>39</v>
      </c>
      <c r="F3356" s="1" t="s">
        <v>32</v>
      </c>
      <c r="G3356" s="1" t="s">
        <v>60</v>
      </c>
      <c r="H3356">
        <v>1915575</v>
      </c>
      <c r="I3356">
        <v>99877</v>
      </c>
      <c r="J3356">
        <v>37503</v>
      </c>
      <c r="K3356">
        <v>46295</v>
      </c>
      <c r="L3356">
        <f>bbdd_Social_Media_Trends[[#This Row],[Likes]]+bbdd_Social_Media_Trends[[#This Row],[Shares]]+bbdd_Social_Media_Trends[[#This Row],[Comments]]</f>
        <v>183675</v>
      </c>
      <c r="M3356">
        <f>bbdd_Social_Media_Trends[[#This Row],[Interactions]]/bbdd_Social_Media_Trends[[#This Row],[Views]]</f>
        <v>9.5885047570572798E-2</v>
      </c>
      <c r="N3356" s="1" t="s">
        <v>16</v>
      </c>
      <c r="O3356" s="4">
        <f t="shared" si="52"/>
        <v>0</v>
      </c>
    </row>
    <row r="3357" spans="1:15">
      <c r="A3357" s="1" t="s">
        <v>3397</v>
      </c>
      <c r="B3357" s="2">
        <v>44858</v>
      </c>
      <c r="C3357" s="13" t="str">
        <f>TEXT(bbdd_Social_Media_Trends[[#This Row],[Post_Date]],"aaaa-mm")</f>
        <v>2022-10</v>
      </c>
      <c r="D3357" s="1" t="s">
        <v>18</v>
      </c>
      <c r="E3357" s="1" t="s">
        <v>46</v>
      </c>
      <c r="F3357" s="1" t="s">
        <v>47</v>
      </c>
      <c r="G3357" s="1" t="s">
        <v>50</v>
      </c>
      <c r="H3357">
        <v>3725186</v>
      </c>
      <c r="I3357">
        <v>349303</v>
      </c>
      <c r="J3357">
        <v>22384</v>
      </c>
      <c r="K3357">
        <v>21451</v>
      </c>
      <c r="L3357">
        <f>bbdd_Social_Media_Trends[[#This Row],[Likes]]+bbdd_Social_Media_Trends[[#This Row],[Shares]]+bbdd_Social_Media_Trends[[#This Row],[Comments]]</f>
        <v>393138</v>
      </c>
      <c r="M3357">
        <f>bbdd_Social_Media_Trends[[#This Row],[Interactions]]/bbdd_Social_Media_Trends[[#This Row],[Views]]</f>
        <v>0.10553513301080805</v>
      </c>
      <c r="N3357" s="1" t="s">
        <v>29</v>
      </c>
      <c r="O3357" s="4">
        <f t="shared" si="52"/>
        <v>0</v>
      </c>
    </row>
    <row r="3358" spans="1:15">
      <c r="A3358" s="1" t="s">
        <v>3398</v>
      </c>
      <c r="B3358" s="2">
        <v>44805</v>
      </c>
      <c r="C3358" s="13" t="str">
        <f>TEXT(bbdd_Social_Media_Trends[[#This Row],[Post_Date]],"aaaa-mm")</f>
        <v>2022-09</v>
      </c>
      <c r="D3358" s="1" t="s">
        <v>27</v>
      </c>
      <c r="E3358" s="1" t="s">
        <v>46</v>
      </c>
      <c r="F3358" s="1" t="s">
        <v>20</v>
      </c>
      <c r="G3358" s="1" t="s">
        <v>21</v>
      </c>
      <c r="H3358">
        <v>3586750</v>
      </c>
      <c r="I3358">
        <v>163309</v>
      </c>
      <c r="J3358">
        <v>99334</v>
      </c>
      <c r="K3358">
        <v>48057</v>
      </c>
      <c r="L3358">
        <f>bbdd_Social_Media_Trends[[#This Row],[Likes]]+bbdd_Social_Media_Trends[[#This Row],[Shares]]+bbdd_Social_Media_Trends[[#This Row],[Comments]]</f>
        <v>310700</v>
      </c>
      <c r="M3358">
        <f>bbdd_Social_Media_Trends[[#This Row],[Interactions]]/bbdd_Social_Media_Trends[[#This Row],[Views]]</f>
        <v>8.6624381403777789E-2</v>
      </c>
      <c r="N3358" s="1" t="s">
        <v>22</v>
      </c>
      <c r="O3358" s="4">
        <f t="shared" si="52"/>
        <v>0</v>
      </c>
    </row>
    <row r="3359" spans="1:15">
      <c r="A3359" s="1" t="s">
        <v>3399</v>
      </c>
      <c r="B3359" s="2">
        <v>44969</v>
      </c>
      <c r="C3359" s="13" t="str">
        <f>TEXT(bbdd_Social_Media_Trends[[#This Row],[Post_Date]],"aaaa-mm")</f>
        <v>2023-02</v>
      </c>
      <c r="D3359" s="1" t="s">
        <v>27</v>
      </c>
      <c r="E3359" s="1" t="s">
        <v>52</v>
      </c>
      <c r="F3359" s="1" t="s">
        <v>47</v>
      </c>
      <c r="G3359" s="1" t="s">
        <v>15</v>
      </c>
      <c r="H3359">
        <v>1757464</v>
      </c>
      <c r="I3359">
        <v>456820</v>
      </c>
      <c r="J3359">
        <v>93107</v>
      </c>
      <c r="K3359">
        <v>5984</v>
      </c>
      <c r="L3359">
        <f>bbdd_Social_Media_Trends[[#This Row],[Likes]]+bbdd_Social_Media_Trends[[#This Row],[Shares]]+bbdd_Social_Media_Trends[[#This Row],[Comments]]</f>
        <v>555911</v>
      </c>
      <c r="M3359">
        <f>bbdd_Social_Media_Trends[[#This Row],[Interactions]]/bbdd_Social_Media_Trends[[#This Row],[Views]]</f>
        <v>0.31631430288187978</v>
      </c>
      <c r="N3359" s="1" t="s">
        <v>22</v>
      </c>
      <c r="O3359" s="4">
        <f t="shared" si="52"/>
        <v>0</v>
      </c>
    </row>
    <row r="3360" spans="1:15">
      <c r="A3360" s="1" t="s">
        <v>3400</v>
      </c>
      <c r="B3360" s="2">
        <v>45080</v>
      </c>
      <c r="C3360" s="13" t="str">
        <f>TEXT(bbdd_Social_Media_Trends[[#This Row],[Post_Date]],"aaaa-mm")</f>
        <v>2023-06</v>
      </c>
      <c r="D3360" s="1" t="s">
        <v>27</v>
      </c>
      <c r="E3360" s="1" t="s">
        <v>35</v>
      </c>
      <c r="F3360" s="1" t="s">
        <v>20</v>
      </c>
      <c r="G3360" s="1" t="s">
        <v>50</v>
      </c>
      <c r="H3360">
        <v>3725746</v>
      </c>
      <c r="I3360">
        <v>439425</v>
      </c>
      <c r="J3360">
        <v>16142</v>
      </c>
      <c r="K3360">
        <v>31690</v>
      </c>
      <c r="L3360">
        <f>bbdd_Social_Media_Trends[[#This Row],[Likes]]+bbdd_Social_Media_Trends[[#This Row],[Shares]]+bbdd_Social_Media_Trends[[#This Row],[Comments]]</f>
        <v>487257</v>
      </c>
      <c r="M3360">
        <f>bbdd_Social_Media_Trends[[#This Row],[Interactions]]/bbdd_Social_Media_Trends[[#This Row],[Views]]</f>
        <v>0.1307810570017387</v>
      </c>
      <c r="N3360" s="1" t="s">
        <v>29</v>
      </c>
      <c r="O3360" s="4">
        <f t="shared" si="52"/>
        <v>0</v>
      </c>
    </row>
    <row r="3361" spans="1:15">
      <c r="A3361" s="1" t="s">
        <v>3401</v>
      </c>
      <c r="B3361" s="2">
        <v>45290</v>
      </c>
      <c r="C3361" s="13" t="str">
        <f>TEXT(bbdd_Social_Media_Trends[[#This Row],[Post_Date]],"aaaa-mm")</f>
        <v>2023-12</v>
      </c>
      <c r="D3361" s="1" t="s">
        <v>24</v>
      </c>
      <c r="E3361" s="1" t="s">
        <v>35</v>
      </c>
      <c r="F3361" s="1" t="s">
        <v>47</v>
      </c>
      <c r="G3361" s="1" t="s">
        <v>37</v>
      </c>
      <c r="H3361">
        <v>2179942</v>
      </c>
      <c r="I3361">
        <v>422339</v>
      </c>
      <c r="J3361">
        <v>726</v>
      </c>
      <c r="K3361">
        <v>4809</v>
      </c>
      <c r="L3361">
        <f>bbdd_Social_Media_Trends[[#This Row],[Likes]]+bbdd_Social_Media_Trends[[#This Row],[Shares]]+bbdd_Social_Media_Trends[[#This Row],[Comments]]</f>
        <v>427874</v>
      </c>
      <c r="M3361">
        <f>bbdd_Social_Media_Trends[[#This Row],[Interactions]]/bbdd_Social_Media_Trends[[#This Row],[Views]]</f>
        <v>0.19627769913144477</v>
      </c>
      <c r="N3361" s="1" t="s">
        <v>22</v>
      </c>
      <c r="O3361" s="4">
        <f t="shared" si="52"/>
        <v>0</v>
      </c>
    </row>
    <row r="3362" spans="1:15">
      <c r="A3362" s="1" t="s">
        <v>3402</v>
      </c>
      <c r="B3362" s="2">
        <v>44913</v>
      </c>
      <c r="C3362" s="13" t="str">
        <f>TEXT(bbdd_Social_Media_Trends[[#This Row],[Post_Date]],"aaaa-mm")</f>
        <v>2022-12</v>
      </c>
      <c r="D3362" s="1" t="s">
        <v>12</v>
      </c>
      <c r="E3362" s="1" t="s">
        <v>31</v>
      </c>
      <c r="F3362" s="1" t="s">
        <v>14</v>
      </c>
      <c r="G3362" s="1" t="s">
        <v>37</v>
      </c>
      <c r="H3362">
        <v>2454286</v>
      </c>
      <c r="I3362">
        <v>354703</v>
      </c>
      <c r="J3362">
        <v>79037</v>
      </c>
      <c r="K3362">
        <v>15832</v>
      </c>
      <c r="L3362">
        <f>bbdd_Social_Media_Trends[[#This Row],[Likes]]+bbdd_Social_Media_Trends[[#This Row],[Shares]]+bbdd_Social_Media_Trends[[#This Row],[Comments]]</f>
        <v>449572</v>
      </c>
      <c r="M3362">
        <f>bbdd_Social_Media_Trends[[#This Row],[Interactions]]/bbdd_Social_Media_Trends[[#This Row],[Views]]</f>
        <v>0.18317832559041611</v>
      </c>
      <c r="N3362" s="1" t="s">
        <v>16</v>
      </c>
      <c r="O3362" s="4">
        <f t="shared" si="52"/>
        <v>0</v>
      </c>
    </row>
    <row r="3363" spans="1:15">
      <c r="A3363" s="1" t="s">
        <v>3403</v>
      </c>
      <c r="B3363" s="2">
        <v>45033</v>
      </c>
      <c r="C3363" s="13" t="str">
        <f>TEXT(bbdd_Social_Media_Trends[[#This Row],[Post_Date]],"aaaa-mm")</f>
        <v>2023-04</v>
      </c>
      <c r="D3363" s="1" t="s">
        <v>18</v>
      </c>
      <c r="E3363" s="1" t="s">
        <v>35</v>
      </c>
      <c r="F3363" s="1" t="s">
        <v>32</v>
      </c>
      <c r="G3363" s="1" t="s">
        <v>37</v>
      </c>
      <c r="H3363">
        <v>1722355</v>
      </c>
      <c r="I3363">
        <v>236274</v>
      </c>
      <c r="J3363">
        <v>45770</v>
      </c>
      <c r="K3363">
        <v>40757</v>
      </c>
      <c r="L3363">
        <f>bbdd_Social_Media_Trends[[#This Row],[Likes]]+bbdd_Social_Media_Trends[[#This Row],[Shares]]+bbdd_Social_Media_Trends[[#This Row],[Comments]]</f>
        <v>322801</v>
      </c>
      <c r="M3363">
        <f>bbdd_Social_Media_Trends[[#This Row],[Interactions]]/bbdd_Social_Media_Trends[[#This Row],[Views]]</f>
        <v>0.18741838935643348</v>
      </c>
      <c r="N3363" s="1" t="s">
        <v>29</v>
      </c>
      <c r="O3363" s="4">
        <f t="shared" si="52"/>
        <v>0</v>
      </c>
    </row>
    <row r="3364" spans="1:15">
      <c r="A3364" s="1" t="s">
        <v>3404</v>
      </c>
      <c r="B3364" s="2">
        <v>44828</v>
      </c>
      <c r="C3364" s="13" t="str">
        <f>TEXT(bbdd_Social_Media_Trends[[#This Row],[Post_Date]],"aaaa-mm")</f>
        <v>2022-09</v>
      </c>
      <c r="D3364" s="1" t="s">
        <v>27</v>
      </c>
      <c r="E3364" s="1" t="s">
        <v>52</v>
      </c>
      <c r="F3364" s="1" t="s">
        <v>47</v>
      </c>
      <c r="G3364" s="1" t="s">
        <v>50</v>
      </c>
      <c r="H3364">
        <v>1886158</v>
      </c>
      <c r="I3364">
        <v>159864</v>
      </c>
      <c r="J3364">
        <v>50509</v>
      </c>
      <c r="K3364">
        <v>17527</v>
      </c>
      <c r="L3364">
        <f>bbdd_Social_Media_Trends[[#This Row],[Likes]]+bbdd_Social_Media_Trends[[#This Row],[Shares]]+bbdd_Social_Media_Trends[[#This Row],[Comments]]</f>
        <v>227900</v>
      </c>
      <c r="M3364">
        <f>bbdd_Social_Media_Trends[[#This Row],[Interactions]]/bbdd_Social_Media_Trends[[#This Row],[Views]]</f>
        <v>0.12082762949869523</v>
      </c>
      <c r="N3364" s="1" t="s">
        <v>22</v>
      </c>
      <c r="O3364" s="4">
        <f t="shared" si="52"/>
        <v>0</v>
      </c>
    </row>
    <row r="3365" spans="1:15">
      <c r="A3365" s="1" t="s">
        <v>3405</v>
      </c>
      <c r="B3365" s="2">
        <v>45188</v>
      </c>
      <c r="C3365" s="13" t="str">
        <f>TEXT(bbdd_Social_Media_Trends[[#This Row],[Post_Date]],"aaaa-mm")</f>
        <v>2023-09</v>
      </c>
      <c r="D3365" s="1" t="s">
        <v>18</v>
      </c>
      <c r="E3365" s="1" t="s">
        <v>46</v>
      </c>
      <c r="F3365" s="1" t="s">
        <v>20</v>
      </c>
      <c r="G3365" s="1" t="s">
        <v>25</v>
      </c>
      <c r="H3365">
        <v>2411833</v>
      </c>
      <c r="I3365">
        <v>294331</v>
      </c>
      <c r="J3365">
        <v>39137</v>
      </c>
      <c r="K3365">
        <v>41720</v>
      </c>
      <c r="L3365">
        <f>bbdd_Social_Media_Trends[[#This Row],[Likes]]+bbdd_Social_Media_Trends[[#This Row],[Shares]]+bbdd_Social_Media_Trends[[#This Row],[Comments]]</f>
        <v>375188</v>
      </c>
      <c r="M3365">
        <f>bbdd_Social_Media_Trends[[#This Row],[Interactions]]/bbdd_Social_Media_Trends[[#This Row],[Views]]</f>
        <v>0.15556135105540062</v>
      </c>
      <c r="N3365" s="1" t="s">
        <v>16</v>
      </c>
      <c r="O3365" s="4">
        <f t="shared" si="52"/>
        <v>0</v>
      </c>
    </row>
    <row r="3366" spans="1:15">
      <c r="A3366" s="1" t="s">
        <v>3406</v>
      </c>
      <c r="B3366" s="2">
        <v>44791</v>
      </c>
      <c r="C3366" s="13" t="str">
        <f>TEXT(bbdd_Social_Media_Trends[[#This Row],[Post_Date]],"aaaa-mm")</f>
        <v>2022-08</v>
      </c>
      <c r="D3366" s="1" t="s">
        <v>18</v>
      </c>
      <c r="E3366" s="1" t="s">
        <v>57</v>
      </c>
      <c r="F3366" s="1" t="s">
        <v>47</v>
      </c>
      <c r="G3366" s="1" t="s">
        <v>25</v>
      </c>
      <c r="H3366">
        <v>528143</v>
      </c>
      <c r="I3366">
        <v>357050</v>
      </c>
      <c r="J3366">
        <v>25187</v>
      </c>
      <c r="K3366">
        <v>1365</v>
      </c>
      <c r="L3366">
        <f>bbdd_Social_Media_Trends[[#This Row],[Likes]]+bbdd_Social_Media_Trends[[#This Row],[Shares]]+bbdd_Social_Media_Trends[[#This Row],[Comments]]</f>
        <v>383602</v>
      </c>
      <c r="M3366">
        <f>bbdd_Social_Media_Trends[[#This Row],[Interactions]]/bbdd_Social_Media_Trends[[#This Row],[Views]]</f>
        <v>0.72632222712409333</v>
      </c>
      <c r="N3366" s="1" t="s">
        <v>22</v>
      </c>
      <c r="O3366" s="4">
        <f t="shared" si="52"/>
        <v>0</v>
      </c>
    </row>
    <row r="3367" spans="1:15">
      <c r="A3367" s="1" t="s">
        <v>3407</v>
      </c>
      <c r="B3367" s="2">
        <v>44893</v>
      </c>
      <c r="C3367" s="13" t="str">
        <f>TEXT(bbdd_Social_Media_Trends[[#This Row],[Post_Date]],"aaaa-mm")</f>
        <v>2022-11</v>
      </c>
      <c r="D3367" s="1" t="s">
        <v>12</v>
      </c>
      <c r="E3367" s="1" t="s">
        <v>39</v>
      </c>
      <c r="F3367" s="1" t="s">
        <v>47</v>
      </c>
      <c r="G3367" s="1" t="s">
        <v>21</v>
      </c>
      <c r="H3367">
        <v>1606741</v>
      </c>
      <c r="I3367">
        <v>308802</v>
      </c>
      <c r="J3367">
        <v>18650</v>
      </c>
      <c r="K3367">
        <v>24236</v>
      </c>
      <c r="L3367">
        <f>bbdd_Social_Media_Trends[[#This Row],[Likes]]+bbdd_Social_Media_Trends[[#This Row],[Shares]]+bbdd_Social_Media_Trends[[#This Row],[Comments]]</f>
        <v>351688</v>
      </c>
      <c r="M3367">
        <f>bbdd_Social_Media_Trends[[#This Row],[Interactions]]/bbdd_Social_Media_Trends[[#This Row],[Views]]</f>
        <v>0.21888281932184464</v>
      </c>
      <c r="N3367" s="1" t="s">
        <v>16</v>
      </c>
      <c r="O3367" s="4">
        <f t="shared" si="52"/>
        <v>0</v>
      </c>
    </row>
    <row r="3368" spans="1:15">
      <c r="A3368" s="1" t="s">
        <v>3408</v>
      </c>
      <c r="B3368" s="2">
        <v>45055</v>
      </c>
      <c r="C3368" s="13" t="str">
        <f>TEXT(bbdd_Social_Media_Trends[[#This Row],[Post_Date]],"aaaa-mm")</f>
        <v>2023-05</v>
      </c>
      <c r="D3368" s="1" t="s">
        <v>18</v>
      </c>
      <c r="E3368" s="1" t="s">
        <v>39</v>
      </c>
      <c r="F3368" s="1" t="s">
        <v>32</v>
      </c>
      <c r="G3368" s="1" t="s">
        <v>37</v>
      </c>
      <c r="H3368">
        <v>1252622</v>
      </c>
      <c r="I3368">
        <v>38532</v>
      </c>
      <c r="J3368">
        <v>98666</v>
      </c>
      <c r="K3368">
        <v>12777</v>
      </c>
      <c r="L3368">
        <f>bbdd_Social_Media_Trends[[#This Row],[Likes]]+bbdd_Social_Media_Trends[[#This Row],[Shares]]+bbdd_Social_Media_Trends[[#This Row],[Comments]]</f>
        <v>149975</v>
      </c>
      <c r="M3368">
        <f>bbdd_Social_Media_Trends[[#This Row],[Interactions]]/bbdd_Social_Media_Trends[[#This Row],[Views]]</f>
        <v>0.11972885675008103</v>
      </c>
      <c r="N3368" s="1" t="s">
        <v>29</v>
      </c>
      <c r="O3368" s="4">
        <f t="shared" si="52"/>
        <v>0</v>
      </c>
    </row>
    <row r="3369" spans="1:15">
      <c r="A3369" s="1" t="s">
        <v>3409</v>
      </c>
      <c r="B3369" s="2">
        <v>45063</v>
      </c>
      <c r="C3369" s="13" t="str">
        <f>TEXT(bbdd_Social_Media_Trends[[#This Row],[Post_Date]],"aaaa-mm")</f>
        <v>2023-05</v>
      </c>
      <c r="D3369" s="1" t="s">
        <v>27</v>
      </c>
      <c r="E3369" s="1" t="s">
        <v>13</v>
      </c>
      <c r="F3369" s="1" t="s">
        <v>36</v>
      </c>
      <c r="G3369" s="1" t="s">
        <v>60</v>
      </c>
      <c r="H3369">
        <v>3033929</v>
      </c>
      <c r="I3369">
        <v>183527</v>
      </c>
      <c r="J3369">
        <v>74350</v>
      </c>
      <c r="K3369">
        <v>10565</v>
      </c>
      <c r="L3369">
        <f>bbdd_Social_Media_Trends[[#This Row],[Likes]]+bbdd_Social_Media_Trends[[#This Row],[Shares]]+bbdd_Social_Media_Trends[[#This Row],[Comments]]</f>
        <v>268442</v>
      </c>
      <c r="M3369">
        <f>bbdd_Social_Media_Trends[[#This Row],[Interactions]]/bbdd_Social_Media_Trends[[#This Row],[Views]]</f>
        <v>8.8479987501355509E-2</v>
      </c>
      <c r="N3369" s="1" t="s">
        <v>29</v>
      </c>
      <c r="O3369" s="4">
        <f t="shared" si="52"/>
        <v>0</v>
      </c>
    </row>
    <row r="3370" spans="1:15">
      <c r="A3370" s="1" t="s">
        <v>3410</v>
      </c>
      <c r="B3370" s="2">
        <v>44834</v>
      </c>
      <c r="C3370" s="13" t="str">
        <f>TEXT(bbdd_Social_Media_Trends[[#This Row],[Post_Date]],"aaaa-mm")</f>
        <v>2022-09</v>
      </c>
      <c r="D3370" s="1" t="s">
        <v>12</v>
      </c>
      <c r="E3370" s="1" t="s">
        <v>52</v>
      </c>
      <c r="F3370" s="1" t="s">
        <v>36</v>
      </c>
      <c r="G3370" s="1" t="s">
        <v>60</v>
      </c>
      <c r="H3370">
        <v>2801491</v>
      </c>
      <c r="I3370">
        <v>114130</v>
      </c>
      <c r="J3370">
        <v>35159</v>
      </c>
      <c r="K3370">
        <v>17982</v>
      </c>
      <c r="L3370">
        <f>bbdd_Social_Media_Trends[[#This Row],[Likes]]+bbdd_Social_Media_Trends[[#This Row],[Shares]]+bbdd_Social_Media_Trends[[#This Row],[Comments]]</f>
        <v>167271</v>
      </c>
      <c r="M3370">
        <f>bbdd_Social_Media_Trends[[#This Row],[Interactions]]/bbdd_Social_Media_Trends[[#This Row],[Views]]</f>
        <v>5.9707848427855023E-2</v>
      </c>
      <c r="N3370" s="1" t="s">
        <v>29</v>
      </c>
      <c r="O3370" s="4">
        <f t="shared" si="52"/>
        <v>0</v>
      </c>
    </row>
    <row r="3371" spans="1:15">
      <c r="A3371" s="1" t="s">
        <v>3411</v>
      </c>
      <c r="B3371" s="2">
        <v>45043</v>
      </c>
      <c r="C3371" s="13" t="str">
        <f>TEXT(bbdd_Social_Media_Trends[[#This Row],[Post_Date]],"aaaa-mm")</f>
        <v>2023-04</v>
      </c>
      <c r="D3371" s="1" t="s">
        <v>27</v>
      </c>
      <c r="E3371" s="1" t="s">
        <v>57</v>
      </c>
      <c r="F3371" s="1" t="s">
        <v>32</v>
      </c>
      <c r="G3371" s="1" t="s">
        <v>25</v>
      </c>
      <c r="H3371">
        <v>2337854</v>
      </c>
      <c r="I3371">
        <v>207836</v>
      </c>
      <c r="J3371">
        <v>53641</v>
      </c>
      <c r="K3371">
        <v>4400</v>
      </c>
      <c r="L3371">
        <f>bbdd_Social_Media_Trends[[#This Row],[Likes]]+bbdd_Social_Media_Trends[[#This Row],[Shares]]+bbdd_Social_Media_Trends[[#This Row],[Comments]]</f>
        <v>265877</v>
      </c>
      <c r="M3371">
        <f>bbdd_Social_Media_Trends[[#This Row],[Interactions]]/bbdd_Social_Media_Trends[[#This Row],[Views]]</f>
        <v>0.11372694787612914</v>
      </c>
      <c r="N3371" s="1" t="s">
        <v>16</v>
      </c>
      <c r="O3371" s="4">
        <f t="shared" si="52"/>
        <v>0</v>
      </c>
    </row>
    <row r="3372" spans="1:15">
      <c r="A3372" s="1" t="s">
        <v>3412</v>
      </c>
      <c r="B3372" s="2">
        <v>45186</v>
      </c>
      <c r="C3372" s="13" t="str">
        <f>TEXT(bbdd_Social_Media_Trends[[#This Row],[Post_Date]],"aaaa-mm")</f>
        <v>2023-09</v>
      </c>
      <c r="D3372" s="1" t="s">
        <v>18</v>
      </c>
      <c r="E3372" s="1" t="s">
        <v>46</v>
      </c>
      <c r="F3372" s="1" t="s">
        <v>20</v>
      </c>
      <c r="G3372" s="1" t="s">
        <v>25</v>
      </c>
      <c r="H3372">
        <v>1405761</v>
      </c>
      <c r="I3372">
        <v>376444</v>
      </c>
      <c r="J3372">
        <v>44939</v>
      </c>
      <c r="K3372">
        <v>49230</v>
      </c>
      <c r="L3372">
        <f>bbdd_Social_Media_Trends[[#This Row],[Likes]]+bbdd_Social_Media_Trends[[#This Row],[Shares]]+bbdd_Social_Media_Trends[[#This Row],[Comments]]</f>
        <v>470613</v>
      </c>
      <c r="M3372">
        <f>bbdd_Social_Media_Trends[[#This Row],[Interactions]]/bbdd_Social_Media_Trends[[#This Row],[Views]]</f>
        <v>0.33477454560199066</v>
      </c>
      <c r="N3372" s="1" t="s">
        <v>29</v>
      </c>
      <c r="O3372" s="4">
        <f t="shared" si="52"/>
        <v>0</v>
      </c>
    </row>
    <row r="3373" spans="1:15">
      <c r="A3373" s="1" t="s">
        <v>3413</v>
      </c>
      <c r="B3373" s="2">
        <v>44734</v>
      </c>
      <c r="C3373" s="13" t="str">
        <f>TEXT(bbdd_Social_Media_Trends[[#This Row],[Post_Date]],"aaaa-mm")</f>
        <v>2022-06</v>
      </c>
      <c r="D3373" s="1" t="s">
        <v>12</v>
      </c>
      <c r="E3373" s="1" t="s">
        <v>57</v>
      </c>
      <c r="F3373" s="1" t="s">
        <v>14</v>
      </c>
      <c r="G3373" s="1" t="s">
        <v>37</v>
      </c>
      <c r="H3373">
        <v>1042317</v>
      </c>
      <c r="I3373">
        <v>269878</v>
      </c>
      <c r="J3373">
        <v>29285</v>
      </c>
      <c r="K3373">
        <v>42348</v>
      </c>
      <c r="L3373">
        <f>bbdd_Social_Media_Trends[[#This Row],[Likes]]+bbdd_Social_Media_Trends[[#This Row],[Shares]]+bbdd_Social_Media_Trends[[#This Row],[Comments]]</f>
        <v>341511</v>
      </c>
      <c r="M3373">
        <f>bbdd_Social_Media_Trends[[#This Row],[Interactions]]/bbdd_Social_Media_Trends[[#This Row],[Views]]</f>
        <v>0.32764600404675354</v>
      </c>
      <c r="N3373" s="1" t="s">
        <v>22</v>
      </c>
      <c r="O3373" s="4">
        <f t="shared" si="52"/>
        <v>0</v>
      </c>
    </row>
    <row r="3374" spans="1:15">
      <c r="A3374" s="1" t="s">
        <v>3414</v>
      </c>
      <c r="B3374" s="2">
        <v>45117</v>
      </c>
      <c r="C3374" s="13" t="str">
        <f>TEXT(bbdd_Social_Media_Trends[[#This Row],[Post_Date]],"aaaa-mm")</f>
        <v>2023-07</v>
      </c>
      <c r="D3374" s="1" t="s">
        <v>27</v>
      </c>
      <c r="E3374" s="1" t="s">
        <v>49</v>
      </c>
      <c r="F3374" s="1" t="s">
        <v>32</v>
      </c>
      <c r="G3374" s="1" t="s">
        <v>28</v>
      </c>
      <c r="H3374">
        <v>4807013</v>
      </c>
      <c r="I3374">
        <v>465489</v>
      </c>
      <c r="J3374">
        <v>41804</v>
      </c>
      <c r="K3374">
        <v>24827</v>
      </c>
      <c r="L3374">
        <f>bbdd_Social_Media_Trends[[#This Row],[Likes]]+bbdd_Social_Media_Trends[[#This Row],[Shares]]+bbdd_Social_Media_Trends[[#This Row],[Comments]]</f>
        <v>532120</v>
      </c>
      <c r="M3374">
        <f>bbdd_Social_Media_Trends[[#This Row],[Interactions]]/bbdd_Social_Media_Trends[[#This Row],[Views]]</f>
        <v>0.11069660098693306</v>
      </c>
      <c r="N3374" s="1" t="s">
        <v>29</v>
      </c>
      <c r="O3374" s="4">
        <f t="shared" si="52"/>
        <v>0</v>
      </c>
    </row>
    <row r="3375" spans="1:15">
      <c r="A3375" s="1" t="s">
        <v>3415</v>
      </c>
      <c r="B3375" s="2">
        <v>45092</v>
      </c>
      <c r="C3375" s="13" t="str">
        <f>TEXT(bbdd_Social_Media_Trends[[#This Row],[Post_Date]],"aaaa-mm")</f>
        <v>2023-06</v>
      </c>
      <c r="D3375" s="1" t="s">
        <v>24</v>
      </c>
      <c r="E3375" s="1" t="s">
        <v>52</v>
      </c>
      <c r="F3375" s="1" t="s">
        <v>41</v>
      </c>
      <c r="G3375" s="1" t="s">
        <v>60</v>
      </c>
      <c r="H3375">
        <v>2367995</v>
      </c>
      <c r="I3375">
        <v>450601</v>
      </c>
      <c r="J3375">
        <v>77964</v>
      </c>
      <c r="K3375">
        <v>10111</v>
      </c>
      <c r="L3375">
        <f>bbdd_Social_Media_Trends[[#This Row],[Likes]]+bbdd_Social_Media_Trends[[#This Row],[Shares]]+bbdd_Social_Media_Trends[[#This Row],[Comments]]</f>
        <v>538676</v>
      </c>
      <c r="M3375">
        <f>bbdd_Social_Media_Trends[[#This Row],[Interactions]]/bbdd_Social_Media_Trends[[#This Row],[Views]]</f>
        <v>0.2274818992438751</v>
      </c>
      <c r="N3375" s="1" t="s">
        <v>29</v>
      </c>
      <c r="O3375" s="4">
        <f t="shared" si="52"/>
        <v>0</v>
      </c>
    </row>
    <row r="3376" spans="1:15">
      <c r="A3376" s="1" t="s">
        <v>3416</v>
      </c>
      <c r="B3376" s="2">
        <v>44727</v>
      </c>
      <c r="C3376" s="13" t="str">
        <f>TEXT(bbdd_Social_Media_Trends[[#This Row],[Post_Date]],"aaaa-mm")</f>
        <v>2022-06</v>
      </c>
      <c r="D3376" s="1" t="s">
        <v>18</v>
      </c>
      <c r="E3376" s="1" t="s">
        <v>49</v>
      </c>
      <c r="F3376" s="1" t="s">
        <v>41</v>
      </c>
      <c r="G3376" s="1" t="s">
        <v>60</v>
      </c>
      <c r="H3376">
        <v>955722</v>
      </c>
      <c r="I3376">
        <v>315687</v>
      </c>
      <c r="J3376">
        <v>77050</v>
      </c>
      <c r="K3376">
        <v>46526</v>
      </c>
      <c r="L3376">
        <f>bbdd_Social_Media_Trends[[#This Row],[Likes]]+bbdd_Social_Media_Trends[[#This Row],[Shares]]+bbdd_Social_Media_Trends[[#This Row],[Comments]]</f>
        <v>439263</v>
      </c>
      <c r="M3376">
        <f>bbdd_Social_Media_Trends[[#This Row],[Interactions]]/bbdd_Social_Media_Trends[[#This Row],[Views]]</f>
        <v>0.45961377890223309</v>
      </c>
      <c r="N3376" s="1" t="s">
        <v>22</v>
      </c>
      <c r="O3376" s="4">
        <f t="shared" si="52"/>
        <v>0</v>
      </c>
    </row>
    <row r="3377" spans="1:15">
      <c r="A3377" s="1" t="s">
        <v>3417</v>
      </c>
      <c r="B3377" s="2">
        <v>45014</v>
      </c>
      <c r="C3377" s="13" t="str">
        <f>TEXT(bbdd_Social_Media_Trends[[#This Row],[Post_Date]],"aaaa-mm")</f>
        <v>2023-03</v>
      </c>
      <c r="D3377" s="1" t="s">
        <v>18</v>
      </c>
      <c r="E3377" s="1" t="s">
        <v>52</v>
      </c>
      <c r="F3377" s="1" t="s">
        <v>41</v>
      </c>
      <c r="G3377" s="1" t="s">
        <v>60</v>
      </c>
      <c r="H3377">
        <v>153498</v>
      </c>
      <c r="I3377">
        <v>362887</v>
      </c>
      <c r="J3377">
        <v>45894</v>
      </c>
      <c r="K3377">
        <v>46622</v>
      </c>
      <c r="L3377">
        <f>bbdd_Social_Media_Trends[[#This Row],[Likes]]+bbdd_Social_Media_Trends[[#This Row],[Shares]]+bbdd_Social_Media_Trends[[#This Row],[Comments]]</f>
        <v>455403</v>
      </c>
      <c r="M3377">
        <f>bbdd_Social_Media_Trends[[#This Row],[Interactions]]/bbdd_Social_Media_Trends[[#This Row],[Views]]</f>
        <v>2.9668334440839619</v>
      </c>
      <c r="N3377" s="1" t="s">
        <v>16</v>
      </c>
      <c r="O3377" s="4">
        <f t="shared" si="52"/>
        <v>0</v>
      </c>
    </row>
    <row r="3378" spans="1:15">
      <c r="A3378" s="1" t="s">
        <v>3418</v>
      </c>
      <c r="B3378" s="2">
        <v>44630</v>
      </c>
      <c r="C3378" s="13" t="str">
        <f>TEXT(bbdd_Social_Media_Trends[[#This Row],[Post_Date]],"aaaa-mm")</f>
        <v>2022-03</v>
      </c>
      <c r="D3378" s="1" t="s">
        <v>12</v>
      </c>
      <c r="E3378" s="1" t="s">
        <v>46</v>
      </c>
      <c r="F3378" s="1" t="s">
        <v>47</v>
      </c>
      <c r="G3378" s="1" t="s">
        <v>21</v>
      </c>
      <c r="H3378">
        <v>4931757</v>
      </c>
      <c r="I3378">
        <v>144977</v>
      </c>
      <c r="J3378">
        <v>90468</v>
      </c>
      <c r="K3378">
        <v>7093</v>
      </c>
      <c r="L3378">
        <f>bbdd_Social_Media_Trends[[#This Row],[Likes]]+bbdd_Social_Media_Trends[[#This Row],[Shares]]+bbdd_Social_Media_Trends[[#This Row],[Comments]]</f>
        <v>242538</v>
      </c>
      <c r="M3378">
        <f>bbdd_Social_Media_Trends[[#This Row],[Interactions]]/bbdd_Social_Media_Trends[[#This Row],[Views]]</f>
        <v>4.9178822070917116E-2</v>
      </c>
      <c r="N3378" s="1" t="s">
        <v>22</v>
      </c>
      <c r="O3378" s="4">
        <f t="shared" si="52"/>
        <v>0</v>
      </c>
    </row>
    <row r="3379" spans="1:15">
      <c r="A3379" s="1" t="s">
        <v>3419</v>
      </c>
      <c r="B3379" s="2">
        <v>45133</v>
      </c>
      <c r="C3379" s="13" t="str">
        <f>TEXT(bbdd_Social_Media_Trends[[#This Row],[Post_Date]],"aaaa-mm")</f>
        <v>2023-07</v>
      </c>
      <c r="D3379" s="1" t="s">
        <v>18</v>
      </c>
      <c r="E3379" s="1" t="s">
        <v>46</v>
      </c>
      <c r="F3379" s="1" t="s">
        <v>47</v>
      </c>
      <c r="G3379" s="1" t="s">
        <v>15</v>
      </c>
      <c r="H3379">
        <v>2184869</v>
      </c>
      <c r="I3379">
        <v>12871</v>
      </c>
      <c r="J3379">
        <v>32688</v>
      </c>
      <c r="K3379">
        <v>47224</v>
      </c>
      <c r="L3379">
        <f>bbdd_Social_Media_Trends[[#This Row],[Likes]]+bbdd_Social_Media_Trends[[#This Row],[Shares]]+bbdd_Social_Media_Trends[[#This Row],[Comments]]</f>
        <v>92783</v>
      </c>
      <c r="M3379">
        <f>bbdd_Social_Media_Trends[[#This Row],[Interactions]]/bbdd_Social_Media_Trends[[#This Row],[Views]]</f>
        <v>4.2466161586804517E-2</v>
      </c>
      <c r="N3379" s="1" t="s">
        <v>22</v>
      </c>
      <c r="O3379" s="4">
        <f t="shared" si="52"/>
        <v>0</v>
      </c>
    </row>
    <row r="3380" spans="1:15">
      <c r="A3380" s="1" t="s">
        <v>3420</v>
      </c>
      <c r="B3380" s="2">
        <v>45024</v>
      </c>
      <c r="C3380" s="13" t="str">
        <f>TEXT(bbdd_Social_Media_Trends[[#This Row],[Post_Date]],"aaaa-mm")</f>
        <v>2023-04</v>
      </c>
      <c r="D3380" s="1" t="s">
        <v>27</v>
      </c>
      <c r="E3380" s="1" t="s">
        <v>49</v>
      </c>
      <c r="F3380" s="1" t="s">
        <v>41</v>
      </c>
      <c r="G3380" s="1" t="s">
        <v>44</v>
      </c>
      <c r="H3380">
        <v>2339949</v>
      </c>
      <c r="I3380">
        <v>121903</v>
      </c>
      <c r="J3380">
        <v>24944</v>
      </c>
      <c r="K3380">
        <v>33945</v>
      </c>
      <c r="L3380">
        <f>bbdd_Social_Media_Trends[[#This Row],[Likes]]+bbdd_Social_Media_Trends[[#This Row],[Shares]]+bbdd_Social_Media_Trends[[#This Row],[Comments]]</f>
        <v>180792</v>
      </c>
      <c r="M3380">
        <f>bbdd_Social_Media_Trends[[#This Row],[Interactions]]/bbdd_Social_Media_Trends[[#This Row],[Views]]</f>
        <v>7.7263222403565202E-2</v>
      </c>
      <c r="N3380" s="1" t="s">
        <v>29</v>
      </c>
      <c r="O3380" s="4">
        <f t="shared" si="52"/>
        <v>0</v>
      </c>
    </row>
    <row r="3381" spans="1:15">
      <c r="A3381" s="1" t="s">
        <v>3421</v>
      </c>
      <c r="B3381" s="2">
        <v>45260</v>
      </c>
      <c r="C3381" s="13" t="str">
        <f>TEXT(bbdd_Social_Media_Trends[[#This Row],[Post_Date]],"aaaa-mm")</f>
        <v>2023-11</v>
      </c>
      <c r="D3381" s="1" t="s">
        <v>12</v>
      </c>
      <c r="E3381" s="1" t="s">
        <v>19</v>
      </c>
      <c r="F3381" s="1" t="s">
        <v>32</v>
      </c>
      <c r="G3381" s="1" t="s">
        <v>37</v>
      </c>
      <c r="H3381">
        <v>3166440</v>
      </c>
      <c r="I3381">
        <v>137101</v>
      </c>
      <c r="J3381">
        <v>16256</v>
      </c>
      <c r="K3381">
        <v>37449</v>
      </c>
      <c r="L3381">
        <f>bbdd_Social_Media_Trends[[#This Row],[Likes]]+bbdd_Social_Media_Trends[[#This Row],[Shares]]+bbdd_Social_Media_Trends[[#This Row],[Comments]]</f>
        <v>190806</v>
      </c>
      <c r="M3381">
        <f>bbdd_Social_Media_Trends[[#This Row],[Interactions]]/bbdd_Social_Media_Trends[[#This Row],[Views]]</f>
        <v>6.0258839580096257E-2</v>
      </c>
      <c r="N3381" s="1" t="s">
        <v>16</v>
      </c>
      <c r="O3381" s="4">
        <f t="shared" si="52"/>
        <v>0</v>
      </c>
    </row>
    <row r="3382" spans="1:15">
      <c r="A3382" s="1" t="s">
        <v>3422</v>
      </c>
      <c r="B3382" s="2">
        <v>45254</v>
      </c>
      <c r="C3382" s="13" t="str">
        <f>TEXT(bbdd_Social_Media_Trends[[#This Row],[Post_Date]],"aaaa-mm")</f>
        <v>2023-11</v>
      </c>
      <c r="D3382" s="1" t="s">
        <v>12</v>
      </c>
      <c r="E3382" s="1" t="s">
        <v>59</v>
      </c>
      <c r="F3382" s="1" t="s">
        <v>47</v>
      </c>
      <c r="G3382" s="1" t="s">
        <v>50</v>
      </c>
      <c r="H3382">
        <v>4398635</v>
      </c>
      <c r="I3382">
        <v>277525</v>
      </c>
      <c r="J3382">
        <v>1448</v>
      </c>
      <c r="K3382">
        <v>43645</v>
      </c>
      <c r="L3382">
        <f>bbdd_Social_Media_Trends[[#This Row],[Likes]]+bbdd_Social_Media_Trends[[#This Row],[Shares]]+bbdd_Social_Media_Trends[[#This Row],[Comments]]</f>
        <v>322618</v>
      </c>
      <c r="M3382">
        <f>bbdd_Social_Media_Trends[[#This Row],[Interactions]]/bbdd_Social_Media_Trends[[#This Row],[Views]]</f>
        <v>7.3345026354766876E-2</v>
      </c>
      <c r="N3382" s="1" t="s">
        <v>22</v>
      </c>
      <c r="O3382" s="4">
        <f t="shared" si="52"/>
        <v>0</v>
      </c>
    </row>
    <row r="3383" spans="1:15">
      <c r="A3383" s="1" t="s">
        <v>3423</v>
      </c>
      <c r="B3383" s="2">
        <v>44808</v>
      </c>
      <c r="C3383" s="13" t="str">
        <f>TEXT(bbdd_Social_Media_Trends[[#This Row],[Post_Date]],"aaaa-mm")</f>
        <v>2022-09</v>
      </c>
      <c r="D3383" s="1" t="s">
        <v>24</v>
      </c>
      <c r="E3383" s="1" t="s">
        <v>35</v>
      </c>
      <c r="F3383" s="1" t="s">
        <v>20</v>
      </c>
      <c r="G3383" s="1" t="s">
        <v>28</v>
      </c>
      <c r="H3383">
        <v>3945023</v>
      </c>
      <c r="I3383">
        <v>265975</v>
      </c>
      <c r="J3383">
        <v>87534</v>
      </c>
      <c r="K3383">
        <v>28078</v>
      </c>
      <c r="L3383">
        <f>bbdd_Social_Media_Trends[[#This Row],[Likes]]+bbdd_Social_Media_Trends[[#This Row],[Shares]]+bbdd_Social_Media_Trends[[#This Row],[Comments]]</f>
        <v>381587</v>
      </c>
      <c r="M3383">
        <f>bbdd_Social_Media_Trends[[#This Row],[Interactions]]/bbdd_Social_Media_Trends[[#This Row],[Views]]</f>
        <v>9.6726178782734595E-2</v>
      </c>
      <c r="N3383" s="1" t="s">
        <v>22</v>
      </c>
      <c r="O3383" s="4">
        <f t="shared" si="52"/>
        <v>0</v>
      </c>
    </row>
    <row r="3384" spans="1:15">
      <c r="A3384" s="1" t="s">
        <v>3424</v>
      </c>
      <c r="B3384" s="2">
        <v>45279</v>
      </c>
      <c r="C3384" s="13" t="str">
        <f>TEXT(bbdd_Social_Media_Trends[[#This Row],[Post_Date]],"aaaa-mm")</f>
        <v>2023-12</v>
      </c>
      <c r="D3384" s="1" t="s">
        <v>24</v>
      </c>
      <c r="E3384" s="1" t="s">
        <v>19</v>
      </c>
      <c r="F3384" s="1" t="s">
        <v>41</v>
      </c>
      <c r="G3384" s="1" t="s">
        <v>21</v>
      </c>
      <c r="H3384">
        <v>1077987</v>
      </c>
      <c r="I3384">
        <v>76579</v>
      </c>
      <c r="J3384">
        <v>48878</v>
      </c>
      <c r="K3384">
        <v>18605</v>
      </c>
      <c r="L3384">
        <f>bbdd_Social_Media_Trends[[#This Row],[Likes]]+bbdd_Social_Media_Trends[[#This Row],[Shares]]+bbdd_Social_Media_Trends[[#This Row],[Comments]]</f>
        <v>144062</v>
      </c>
      <c r="M3384">
        <f>bbdd_Social_Media_Trends[[#This Row],[Interactions]]/bbdd_Social_Media_Trends[[#This Row],[Views]]</f>
        <v>0.13363983053598977</v>
      </c>
      <c r="N3384" s="1" t="s">
        <v>22</v>
      </c>
      <c r="O3384" s="4">
        <f t="shared" si="52"/>
        <v>0</v>
      </c>
    </row>
    <row r="3385" spans="1:15">
      <c r="A3385" s="1" t="s">
        <v>3425</v>
      </c>
      <c r="B3385" s="2">
        <v>44689</v>
      </c>
      <c r="C3385" s="13" t="str">
        <f>TEXT(bbdd_Social_Media_Trends[[#This Row],[Post_Date]],"aaaa-mm")</f>
        <v>2022-05</v>
      </c>
      <c r="D3385" s="1" t="s">
        <v>18</v>
      </c>
      <c r="E3385" s="1" t="s">
        <v>49</v>
      </c>
      <c r="F3385" s="1" t="s">
        <v>41</v>
      </c>
      <c r="G3385" s="1" t="s">
        <v>37</v>
      </c>
      <c r="H3385">
        <v>3661315</v>
      </c>
      <c r="I3385">
        <v>389654</v>
      </c>
      <c r="J3385">
        <v>63439</v>
      </c>
      <c r="K3385">
        <v>49862</v>
      </c>
      <c r="L3385">
        <f>bbdd_Social_Media_Trends[[#This Row],[Likes]]+bbdd_Social_Media_Trends[[#This Row],[Shares]]+bbdd_Social_Media_Trends[[#This Row],[Comments]]</f>
        <v>502955</v>
      </c>
      <c r="M3385">
        <f>bbdd_Social_Media_Trends[[#This Row],[Interactions]]/bbdd_Social_Media_Trends[[#This Row],[Views]]</f>
        <v>0.13737004327680083</v>
      </c>
      <c r="N3385" s="1" t="s">
        <v>22</v>
      </c>
      <c r="O3385" s="4">
        <f t="shared" si="52"/>
        <v>0</v>
      </c>
    </row>
    <row r="3386" spans="1:15">
      <c r="A3386" s="1" t="s">
        <v>3426</v>
      </c>
      <c r="B3386" s="2">
        <v>45016</v>
      </c>
      <c r="C3386" s="13" t="str">
        <f>TEXT(bbdd_Social_Media_Trends[[#This Row],[Post_Date]],"aaaa-mm")</f>
        <v>2023-03</v>
      </c>
      <c r="D3386" s="1" t="s">
        <v>18</v>
      </c>
      <c r="E3386" s="1" t="s">
        <v>35</v>
      </c>
      <c r="F3386" s="1" t="s">
        <v>32</v>
      </c>
      <c r="G3386" s="1" t="s">
        <v>60</v>
      </c>
      <c r="H3386">
        <v>1663117</v>
      </c>
      <c r="I3386">
        <v>471900</v>
      </c>
      <c r="J3386">
        <v>960</v>
      </c>
      <c r="K3386">
        <v>24601</v>
      </c>
      <c r="L3386">
        <f>bbdd_Social_Media_Trends[[#This Row],[Likes]]+bbdd_Social_Media_Trends[[#This Row],[Shares]]+bbdd_Social_Media_Trends[[#This Row],[Comments]]</f>
        <v>497461</v>
      </c>
      <c r="M3386">
        <f>bbdd_Social_Media_Trends[[#This Row],[Interactions]]/bbdd_Social_Media_Trends[[#This Row],[Views]]</f>
        <v>0.29911365225657605</v>
      </c>
      <c r="N3386" s="1" t="s">
        <v>29</v>
      </c>
      <c r="O3386" s="4">
        <f t="shared" si="52"/>
        <v>0</v>
      </c>
    </row>
    <row r="3387" spans="1:15">
      <c r="A3387" s="1" t="s">
        <v>3427</v>
      </c>
      <c r="B3387" s="2">
        <v>44654</v>
      </c>
      <c r="C3387" s="13" t="str">
        <f>TEXT(bbdd_Social_Media_Trends[[#This Row],[Post_Date]],"aaaa-mm")</f>
        <v>2022-04</v>
      </c>
      <c r="D3387" s="1" t="s">
        <v>18</v>
      </c>
      <c r="E3387" s="1" t="s">
        <v>52</v>
      </c>
      <c r="F3387" s="1" t="s">
        <v>36</v>
      </c>
      <c r="G3387" s="1" t="s">
        <v>15</v>
      </c>
      <c r="H3387">
        <v>1322682</v>
      </c>
      <c r="I3387">
        <v>185370</v>
      </c>
      <c r="J3387">
        <v>26878</v>
      </c>
      <c r="K3387">
        <v>19908</v>
      </c>
      <c r="L3387">
        <f>bbdd_Social_Media_Trends[[#This Row],[Likes]]+bbdd_Social_Media_Trends[[#This Row],[Shares]]+bbdd_Social_Media_Trends[[#This Row],[Comments]]</f>
        <v>232156</v>
      </c>
      <c r="M3387">
        <f>bbdd_Social_Media_Trends[[#This Row],[Interactions]]/bbdd_Social_Media_Trends[[#This Row],[Views]]</f>
        <v>0.17551913460680649</v>
      </c>
      <c r="N3387" s="1" t="s">
        <v>22</v>
      </c>
      <c r="O3387" s="4">
        <f t="shared" si="52"/>
        <v>0</v>
      </c>
    </row>
    <row r="3388" spans="1:15">
      <c r="A3388" s="1" t="s">
        <v>3428</v>
      </c>
      <c r="B3388" s="2">
        <v>44750</v>
      </c>
      <c r="C3388" s="13" t="str">
        <f>TEXT(bbdd_Social_Media_Trends[[#This Row],[Post_Date]],"aaaa-mm")</f>
        <v>2022-07</v>
      </c>
      <c r="D3388" s="1" t="s">
        <v>27</v>
      </c>
      <c r="E3388" s="1" t="s">
        <v>39</v>
      </c>
      <c r="F3388" s="1" t="s">
        <v>32</v>
      </c>
      <c r="G3388" s="1" t="s">
        <v>21</v>
      </c>
      <c r="H3388">
        <v>4927642</v>
      </c>
      <c r="I3388">
        <v>277064</v>
      </c>
      <c r="J3388">
        <v>78365</v>
      </c>
      <c r="K3388">
        <v>31902</v>
      </c>
      <c r="L3388">
        <f>bbdd_Social_Media_Trends[[#This Row],[Likes]]+bbdd_Social_Media_Trends[[#This Row],[Shares]]+bbdd_Social_Media_Trends[[#This Row],[Comments]]</f>
        <v>387331</v>
      </c>
      <c r="M3388">
        <f>bbdd_Social_Media_Trends[[#This Row],[Interactions]]/bbdd_Social_Media_Trends[[#This Row],[Views]]</f>
        <v>7.8603721617763633E-2</v>
      </c>
      <c r="N3388" s="1" t="s">
        <v>22</v>
      </c>
      <c r="O3388" s="4">
        <f t="shared" si="52"/>
        <v>0</v>
      </c>
    </row>
    <row r="3389" spans="1:15">
      <c r="A3389" s="1" t="s">
        <v>3429</v>
      </c>
      <c r="B3389" s="2">
        <v>44984</v>
      </c>
      <c r="C3389" s="13" t="str">
        <f>TEXT(bbdd_Social_Media_Trends[[#This Row],[Post_Date]],"aaaa-mm")</f>
        <v>2023-02</v>
      </c>
      <c r="D3389" s="1" t="s">
        <v>27</v>
      </c>
      <c r="E3389" s="1" t="s">
        <v>49</v>
      </c>
      <c r="F3389" s="1" t="s">
        <v>41</v>
      </c>
      <c r="G3389" s="1" t="s">
        <v>60</v>
      </c>
      <c r="H3389">
        <v>1902123</v>
      </c>
      <c r="I3389">
        <v>407452</v>
      </c>
      <c r="J3389">
        <v>53872</v>
      </c>
      <c r="K3389">
        <v>49399</v>
      </c>
      <c r="L3389">
        <f>bbdd_Social_Media_Trends[[#This Row],[Likes]]+bbdd_Social_Media_Trends[[#This Row],[Shares]]+bbdd_Social_Media_Trends[[#This Row],[Comments]]</f>
        <v>510723</v>
      </c>
      <c r="M3389">
        <f>bbdd_Social_Media_Trends[[#This Row],[Interactions]]/bbdd_Social_Media_Trends[[#This Row],[Views]]</f>
        <v>0.26850156377899853</v>
      </c>
      <c r="N3389" s="1" t="s">
        <v>16</v>
      </c>
      <c r="O3389" s="4">
        <f t="shared" si="52"/>
        <v>0</v>
      </c>
    </row>
    <row r="3390" spans="1:15">
      <c r="A3390" s="1" t="s">
        <v>3430</v>
      </c>
      <c r="B3390" s="2">
        <v>45011</v>
      </c>
      <c r="C3390" s="13" t="str">
        <f>TEXT(bbdd_Social_Media_Trends[[#This Row],[Post_Date]],"aaaa-mm")</f>
        <v>2023-03</v>
      </c>
      <c r="D3390" s="1" t="s">
        <v>24</v>
      </c>
      <c r="E3390" s="1" t="s">
        <v>39</v>
      </c>
      <c r="F3390" s="1" t="s">
        <v>36</v>
      </c>
      <c r="G3390" s="1" t="s">
        <v>15</v>
      </c>
      <c r="H3390">
        <v>108003</v>
      </c>
      <c r="I3390">
        <v>61573</v>
      </c>
      <c r="J3390">
        <v>84514</v>
      </c>
      <c r="K3390">
        <v>16464</v>
      </c>
      <c r="L3390">
        <f>bbdd_Social_Media_Trends[[#This Row],[Likes]]+bbdd_Social_Media_Trends[[#This Row],[Shares]]+bbdd_Social_Media_Trends[[#This Row],[Comments]]</f>
        <v>162551</v>
      </c>
      <c r="M3390">
        <f>bbdd_Social_Media_Trends[[#This Row],[Interactions]]/bbdd_Social_Media_Trends[[#This Row],[Views]]</f>
        <v>1.5050600446283899</v>
      </c>
      <c r="N3390" s="1" t="s">
        <v>22</v>
      </c>
      <c r="O3390" s="4">
        <f t="shared" si="52"/>
        <v>0</v>
      </c>
    </row>
    <row r="3391" spans="1:15">
      <c r="A3391" s="1" t="s">
        <v>3431</v>
      </c>
      <c r="B3391" s="2">
        <v>44675</v>
      </c>
      <c r="C3391" s="13" t="str">
        <f>TEXT(bbdd_Social_Media_Trends[[#This Row],[Post_Date]],"aaaa-mm")</f>
        <v>2022-04</v>
      </c>
      <c r="D3391" s="1" t="s">
        <v>18</v>
      </c>
      <c r="E3391" s="1" t="s">
        <v>13</v>
      </c>
      <c r="F3391" s="1" t="s">
        <v>36</v>
      </c>
      <c r="G3391" s="1" t="s">
        <v>15</v>
      </c>
      <c r="H3391">
        <v>1890827</v>
      </c>
      <c r="I3391">
        <v>110536</v>
      </c>
      <c r="J3391">
        <v>55270</v>
      </c>
      <c r="K3391">
        <v>12779</v>
      </c>
      <c r="L3391">
        <f>bbdd_Social_Media_Trends[[#This Row],[Likes]]+bbdd_Social_Media_Trends[[#This Row],[Shares]]+bbdd_Social_Media_Trends[[#This Row],[Comments]]</f>
        <v>178585</v>
      </c>
      <c r="M3391">
        <f>bbdd_Social_Media_Trends[[#This Row],[Interactions]]/bbdd_Social_Media_Trends[[#This Row],[Views]]</f>
        <v>9.4448090703168508E-2</v>
      </c>
      <c r="N3391" s="1" t="s">
        <v>22</v>
      </c>
      <c r="O3391" s="4">
        <f t="shared" si="52"/>
        <v>0</v>
      </c>
    </row>
    <row r="3392" spans="1:15">
      <c r="A3392" s="1" t="s">
        <v>3432</v>
      </c>
      <c r="B3392" s="2">
        <v>44898</v>
      </c>
      <c r="C3392" s="13" t="str">
        <f>TEXT(bbdd_Social_Media_Trends[[#This Row],[Post_Date]],"aaaa-mm")</f>
        <v>2022-12</v>
      </c>
      <c r="D3392" s="1" t="s">
        <v>27</v>
      </c>
      <c r="E3392" s="1" t="s">
        <v>19</v>
      </c>
      <c r="F3392" s="1" t="s">
        <v>41</v>
      </c>
      <c r="G3392" s="1" t="s">
        <v>50</v>
      </c>
      <c r="H3392">
        <v>4748216</v>
      </c>
      <c r="I3392">
        <v>246709</v>
      </c>
      <c r="J3392">
        <v>68731</v>
      </c>
      <c r="K3392">
        <v>18537</v>
      </c>
      <c r="L3392">
        <f>bbdd_Social_Media_Trends[[#This Row],[Likes]]+bbdd_Social_Media_Trends[[#This Row],[Shares]]+bbdd_Social_Media_Trends[[#This Row],[Comments]]</f>
        <v>333977</v>
      </c>
      <c r="M3392">
        <f>bbdd_Social_Media_Trends[[#This Row],[Interactions]]/bbdd_Social_Media_Trends[[#This Row],[Views]]</f>
        <v>7.0337364601778862E-2</v>
      </c>
      <c r="N3392" s="1" t="s">
        <v>22</v>
      </c>
      <c r="O3392" s="4">
        <f t="shared" si="52"/>
        <v>0</v>
      </c>
    </row>
    <row r="3393" spans="1:15">
      <c r="A3393" s="1" t="s">
        <v>3433</v>
      </c>
      <c r="B3393" s="2">
        <v>45101</v>
      </c>
      <c r="C3393" s="13" t="str">
        <f>TEXT(bbdd_Social_Media_Trends[[#This Row],[Post_Date]],"aaaa-mm")</f>
        <v>2023-06</v>
      </c>
      <c r="D3393" s="1" t="s">
        <v>27</v>
      </c>
      <c r="E3393" s="1" t="s">
        <v>57</v>
      </c>
      <c r="F3393" s="1" t="s">
        <v>32</v>
      </c>
      <c r="G3393" s="1" t="s">
        <v>50</v>
      </c>
      <c r="H3393">
        <v>1145812</v>
      </c>
      <c r="I3393">
        <v>399549</v>
      </c>
      <c r="J3393">
        <v>44531</v>
      </c>
      <c r="K3393">
        <v>22800</v>
      </c>
      <c r="L3393">
        <f>bbdd_Social_Media_Trends[[#This Row],[Likes]]+bbdd_Social_Media_Trends[[#This Row],[Shares]]+bbdd_Social_Media_Trends[[#This Row],[Comments]]</f>
        <v>466880</v>
      </c>
      <c r="M3393">
        <f>bbdd_Social_Media_Trends[[#This Row],[Interactions]]/bbdd_Social_Media_Trends[[#This Row],[Views]]</f>
        <v>0.40746649537620483</v>
      </c>
      <c r="N3393" s="1" t="s">
        <v>29</v>
      </c>
      <c r="O3393" s="4">
        <f t="shared" si="52"/>
        <v>0</v>
      </c>
    </row>
    <row r="3394" spans="1:15">
      <c r="A3394" s="1" t="s">
        <v>3434</v>
      </c>
      <c r="B3394" s="2">
        <v>45269</v>
      </c>
      <c r="C3394" s="13" t="str">
        <f>TEXT(bbdd_Social_Media_Trends[[#This Row],[Post_Date]],"aaaa-mm")</f>
        <v>2023-12</v>
      </c>
      <c r="D3394" s="1" t="s">
        <v>12</v>
      </c>
      <c r="E3394" s="1" t="s">
        <v>31</v>
      </c>
      <c r="F3394" s="1" t="s">
        <v>36</v>
      </c>
      <c r="G3394" s="1" t="s">
        <v>21</v>
      </c>
      <c r="H3394">
        <v>4621186</v>
      </c>
      <c r="I3394">
        <v>175590</v>
      </c>
      <c r="J3394">
        <v>67235</v>
      </c>
      <c r="K3394">
        <v>11738</v>
      </c>
      <c r="L3394">
        <f>bbdd_Social_Media_Trends[[#This Row],[Likes]]+bbdd_Social_Media_Trends[[#This Row],[Shares]]+bbdd_Social_Media_Trends[[#This Row],[Comments]]</f>
        <v>254563</v>
      </c>
      <c r="M3394">
        <f>bbdd_Social_Media_Trends[[#This Row],[Interactions]]/bbdd_Social_Media_Trends[[#This Row],[Views]]</f>
        <v>5.5086075306209271E-2</v>
      </c>
      <c r="N3394" s="1" t="s">
        <v>16</v>
      </c>
      <c r="O3394" s="4">
        <f t="shared" ref="O3394:O3457" si="53">IF(ISERROR(VLOOKUP(A3394,A3395:A8392,1,FALSE)),0, 1)</f>
        <v>0</v>
      </c>
    </row>
    <row r="3395" spans="1:15">
      <c r="A3395" s="1" t="s">
        <v>3435</v>
      </c>
      <c r="B3395" s="2">
        <v>45066</v>
      </c>
      <c r="C3395" s="13" t="str">
        <f>TEXT(bbdd_Social_Media_Trends[[#This Row],[Post_Date]],"aaaa-mm")</f>
        <v>2023-05</v>
      </c>
      <c r="D3395" s="1" t="s">
        <v>12</v>
      </c>
      <c r="E3395" s="1" t="s">
        <v>59</v>
      </c>
      <c r="F3395" s="1" t="s">
        <v>47</v>
      </c>
      <c r="G3395" s="1" t="s">
        <v>15</v>
      </c>
      <c r="H3395">
        <v>4197429</v>
      </c>
      <c r="I3395">
        <v>436646</v>
      </c>
      <c r="J3395">
        <v>82483</v>
      </c>
      <c r="K3395">
        <v>46844</v>
      </c>
      <c r="L3395">
        <f>bbdd_Social_Media_Trends[[#This Row],[Likes]]+bbdd_Social_Media_Trends[[#This Row],[Shares]]+bbdd_Social_Media_Trends[[#This Row],[Comments]]</f>
        <v>565973</v>
      </c>
      <c r="M3395">
        <f>bbdd_Social_Media_Trends[[#This Row],[Interactions]]/bbdd_Social_Media_Trends[[#This Row],[Views]]</f>
        <v>0.13483801631903719</v>
      </c>
      <c r="N3395" s="1" t="s">
        <v>16</v>
      </c>
      <c r="O3395" s="4">
        <f t="shared" si="53"/>
        <v>0</v>
      </c>
    </row>
    <row r="3396" spans="1:15">
      <c r="A3396" s="1" t="s">
        <v>3436</v>
      </c>
      <c r="B3396" s="2">
        <v>44808</v>
      </c>
      <c r="C3396" s="13" t="str">
        <f>TEXT(bbdd_Social_Media_Trends[[#This Row],[Post_Date]],"aaaa-mm")</f>
        <v>2022-09</v>
      </c>
      <c r="D3396" s="1" t="s">
        <v>12</v>
      </c>
      <c r="E3396" s="1" t="s">
        <v>59</v>
      </c>
      <c r="F3396" s="1" t="s">
        <v>20</v>
      </c>
      <c r="G3396" s="1" t="s">
        <v>21</v>
      </c>
      <c r="H3396">
        <v>4577755</v>
      </c>
      <c r="I3396">
        <v>342839</v>
      </c>
      <c r="J3396">
        <v>82420</v>
      </c>
      <c r="K3396">
        <v>6066</v>
      </c>
      <c r="L3396">
        <f>bbdd_Social_Media_Trends[[#This Row],[Likes]]+bbdd_Social_Media_Trends[[#This Row],[Shares]]+bbdd_Social_Media_Trends[[#This Row],[Comments]]</f>
        <v>431325</v>
      </c>
      <c r="M3396">
        <f>bbdd_Social_Media_Trends[[#This Row],[Interactions]]/bbdd_Social_Media_Trends[[#This Row],[Views]]</f>
        <v>9.4221949405330782E-2</v>
      </c>
      <c r="N3396" s="1" t="s">
        <v>29</v>
      </c>
      <c r="O3396" s="4">
        <f t="shared" si="53"/>
        <v>0</v>
      </c>
    </row>
    <row r="3397" spans="1:15">
      <c r="A3397" s="1" t="s">
        <v>3437</v>
      </c>
      <c r="B3397" s="2">
        <v>44956</v>
      </c>
      <c r="C3397" s="13" t="str">
        <f>TEXT(bbdd_Social_Media_Trends[[#This Row],[Post_Date]],"aaaa-mm")</f>
        <v>2023-01</v>
      </c>
      <c r="D3397" s="1" t="s">
        <v>18</v>
      </c>
      <c r="E3397" s="1" t="s">
        <v>57</v>
      </c>
      <c r="F3397" s="1" t="s">
        <v>41</v>
      </c>
      <c r="G3397" s="1" t="s">
        <v>60</v>
      </c>
      <c r="H3397">
        <v>4053392</v>
      </c>
      <c r="I3397">
        <v>221994</v>
      </c>
      <c r="J3397">
        <v>56470</v>
      </c>
      <c r="K3397">
        <v>5057</v>
      </c>
      <c r="L3397">
        <f>bbdd_Social_Media_Trends[[#This Row],[Likes]]+bbdd_Social_Media_Trends[[#This Row],[Shares]]+bbdd_Social_Media_Trends[[#This Row],[Comments]]</f>
        <v>283521</v>
      </c>
      <c r="M3397">
        <f>bbdd_Social_Media_Trends[[#This Row],[Interactions]]/bbdd_Social_Media_Trends[[#This Row],[Views]]</f>
        <v>6.9946602746539188E-2</v>
      </c>
      <c r="N3397" s="1" t="s">
        <v>29</v>
      </c>
      <c r="O3397" s="4">
        <f t="shared" si="53"/>
        <v>0</v>
      </c>
    </row>
    <row r="3398" spans="1:15">
      <c r="A3398" s="1" t="s">
        <v>3438</v>
      </c>
      <c r="B3398" s="2">
        <v>44829</v>
      </c>
      <c r="C3398" s="13" t="str">
        <f>TEXT(bbdd_Social_Media_Trends[[#This Row],[Post_Date]],"aaaa-mm")</f>
        <v>2022-09</v>
      </c>
      <c r="D3398" s="1" t="s">
        <v>27</v>
      </c>
      <c r="E3398" s="1" t="s">
        <v>52</v>
      </c>
      <c r="F3398" s="1" t="s">
        <v>20</v>
      </c>
      <c r="G3398" s="1" t="s">
        <v>60</v>
      </c>
      <c r="H3398">
        <v>968000</v>
      </c>
      <c r="I3398">
        <v>222736</v>
      </c>
      <c r="J3398">
        <v>58242</v>
      </c>
      <c r="K3398">
        <v>26124</v>
      </c>
      <c r="L3398">
        <f>bbdd_Social_Media_Trends[[#This Row],[Likes]]+bbdd_Social_Media_Trends[[#This Row],[Shares]]+bbdd_Social_Media_Trends[[#This Row],[Comments]]</f>
        <v>307102</v>
      </c>
      <c r="M3398">
        <f>bbdd_Social_Media_Trends[[#This Row],[Interactions]]/bbdd_Social_Media_Trends[[#This Row],[Views]]</f>
        <v>0.31725413223140497</v>
      </c>
      <c r="N3398" s="1" t="s">
        <v>22</v>
      </c>
      <c r="O3398" s="4">
        <f t="shared" si="53"/>
        <v>0</v>
      </c>
    </row>
    <row r="3399" spans="1:15">
      <c r="A3399" s="1" t="s">
        <v>3439</v>
      </c>
      <c r="B3399" s="2">
        <v>45052</v>
      </c>
      <c r="C3399" s="13" t="str">
        <f>TEXT(bbdd_Social_Media_Trends[[#This Row],[Post_Date]],"aaaa-mm")</f>
        <v>2023-05</v>
      </c>
      <c r="D3399" s="1" t="s">
        <v>18</v>
      </c>
      <c r="E3399" s="1" t="s">
        <v>39</v>
      </c>
      <c r="F3399" s="1" t="s">
        <v>41</v>
      </c>
      <c r="G3399" s="1" t="s">
        <v>50</v>
      </c>
      <c r="H3399">
        <v>4530813</v>
      </c>
      <c r="I3399">
        <v>129661</v>
      </c>
      <c r="J3399">
        <v>92531</v>
      </c>
      <c r="K3399">
        <v>42840</v>
      </c>
      <c r="L3399">
        <f>bbdd_Social_Media_Trends[[#This Row],[Likes]]+bbdd_Social_Media_Trends[[#This Row],[Shares]]+bbdd_Social_Media_Trends[[#This Row],[Comments]]</f>
        <v>265032</v>
      </c>
      <c r="M3399">
        <f>bbdd_Social_Media_Trends[[#This Row],[Interactions]]/bbdd_Social_Media_Trends[[#This Row],[Views]]</f>
        <v>5.8495462072700857E-2</v>
      </c>
      <c r="N3399" s="1" t="s">
        <v>22</v>
      </c>
      <c r="O3399" s="4">
        <f t="shared" si="53"/>
        <v>0</v>
      </c>
    </row>
    <row r="3400" spans="1:15">
      <c r="A3400" s="1" t="s">
        <v>3440</v>
      </c>
      <c r="B3400" s="2">
        <v>44996</v>
      </c>
      <c r="C3400" s="13" t="str">
        <f>TEXT(bbdd_Social_Media_Trends[[#This Row],[Post_Date]],"aaaa-mm")</f>
        <v>2023-03</v>
      </c>
      <c r="D3400" s="1" t="s">
        <v>12</v>
      </c>
      <c r="E3400" s="1" t="s">
        <v>59</v>
      </c>
      <c r="F3400" s="1" t="s">
        <v>14</v>
      </c>
      <c r="G3400" s="1" t="s">
        <v>50</v>
      </c>
      <c r="H3400">
        <v>995769</v>
      </c>
      <c r="I3400">
        <v>32736</v>
      </c>
      <c r="J3400">
        <v>66718</v>
      </c>
      <c r="K3400">
        <v>23569</v>
      </c>
      <c r="L3400">
        <f>bbdd_Social_Media_Trends[[#This Row],[Likes]]+bbdd_Social_Media_Trends[[#This Row],[Shares]]+bbdd_Social_Media_Trends[[#This Row],[Comments]]</f>
        <v>123023</v>
      </c>
      <c r="M3400">
        <f>bbdd_Social_Media_Trends[[#This Row],[Interactions]]/bbdd_Social_Media_Trends[[#This Row],[Views]]</f>
        <v>0.12354572194956863</v>
      </c>
      <c r="N3400" s="1" t="s">
        <v>29</v>
      </c>
      <c r="O3400" s="4">
        <f t="shared" si="53"/>
        <v>0</v>
      </c>
    </row>
    <row r="3401" spans="1:15">
      <c r="A3401" s="1" t="s">
        <v>3441</v>
      </c>
      <c r="B3401" s="2">
        <v>45108</v>
      </c>
      <c r="C3401" s="13" t="str">
        <f>TEXT(bbdd_Social_Media_Trends[[#This Row],[Post_Date]],"aaaa-mm")</f>
        <v>2023-07</v>
      </c>
      <c r="D3401" s="1" t="s">
        <v>12</v>
      </c>
      <c r="E3401" s="1" t="s">
        <v>49</v>
      </c>
      <c r="F3401" s="1" t="s">
        <v>14</v>
      </c>
      <c r="G3401" s="1" t="s">
        <v>25</v>
      </c>
      <c r="H3401">
        <v>705147</v>
      </c>
      <c r="I3401">
        <v>61971</v>
      </c>
      <c r="J3401">
        <v>67431</v>
      </c>
      <c r="K3401">
        <v>44195</v>
      </c>
      <c r="L3401">
        <f>bbdd_Social_Media_Trends[[#This Row],[Likes]]+bbdd_Social_Media_Trends[[#This Row],[Shares]]+bbdd_Social_Media_Trends[[#This Row],[Comments]]</f>
        <v>173597</v>
      </c>
      <c r="M3401">
        <f>bbdd_Social_Media_Trends[[#This Row],[Interactions]]/bbdd_Social_Media_Trends[[#This Row],[Views]]</f>
        <v>0.24618554712705293</v>
      </c>
      <c r="N3401" s="1" t="s">
        <v>16</v>
      </c>
      <c r="O3401" s="4">
        <f t="shared" si="53"/>
        <v>0</v>
      </c>
    </row>
    <row r="3402" spans="1:15">
      <c r="A3402" s="1" t="s">
        <v>3442</v>
      </c>
      <c r="B3402" s="2">
        <v>44967</v>
      </c>
      <c r="C3402" s="13" t="str">
        <f>TEXT(bbdd_Social_Media_Trends[[#This Row],[Post_Date]],"aaaa-mm")</f>
        <v>2023-02</v>
      </c>
      <c r="D3402" s="1" t="s">
        <v>12</v>
      </c>
      <c r="E3402" s="1" t="s">
        <v>19</v>
      </c>
      <c r="F3402" s="1" t="s">
        <v>47</v>
      </c>
      <c r="G3402" s="1" t="s">
        <v>28</v>
      </c>
      <c r="H3402">
        <v>783731</v>
      </c>
      <c r="I3402">
        <v>186031</v>
      </c>
      <c r="J3402">
        <v>94098</v>
      </c>
      <c r="K3402">
        <v>20184</v>
      </c>
      <c r="L3402">
        <f>bbdd_Social_Media_Trends[[#This Row],[Likes]]+bbdd_Social_Media_Trends[[#This Row],[Shares]]+bbdd_Social_Media_Trends[[#This Row],[Comments]]</f>
        <v>300313</v>
      </c>
      <c r="M3402">
        <f>bbdd_Social_Media_Trends[[#This Row],[Interactions]]/bbdd_Social_Media_Trends[[#This Row],[Views]]</f>
        <v>0.38318377096223066</v>
      </c>
      <c r="N3402" s="1" t="s">
        <v>16</v>
      </c>
      <c r="O3402" s="4">
        <f t="shared" si="53"/>
        <v>0</v>
      </c>
    </row>
    <row r="3403" spans="1:15">
      <c r="A3403" s="1" t="s">
        <v>3443</v>
      </c>
      <c r="B3403" s="2">
        <v>44874</v>
      </c>
      <c r="C3403" s="13" t="str">
        <f>TEXT(bbdd_Social_Media_Trends[[#This Row],[Post_Date]],"aaaa-mm")</f>
        <v>2022-11</v>
      </c>
      <c r="D3403" s="1" t="s">
        <v>18</v>
      </c>
      <c r="E3403" s="1" t="s">
        <v>57</v>
      </c>
      <c r="F3403" s="1" t="s">
        <v>36</v>
      </c>
      <c r="G3403" s="1" t="s">
        <v>25</v>
      </c>
      <c r="H3403">
        <v>2822791</v>
      </c>
      <c r="I3403">
        <v>420187</v>
      </c>
      <c r="J3403">
        <v>28350</v>
      </c>
      <c r="K3403">
        <v>34025</v>
      </c>
      <c r="L3403">
        <f>bbdd_Social_Media_Trends[[#This Row],[Likes]]+bbdd_Social_Media_Trends[[#This Row],[Shares]]+bbdd_Social_Media_Trends[[#This Row],[Comments]]</f>
        <v>482562</v>
      </c>
      <c r="M3403">
        <f>bbdd_Social_Media_Trends[[#This Row],[Interactions]]/bbdd_Social_Media_Trends[[#This Row],[Views]]</f>
        <v>0.1709520825310836</v>
      </c>
      <c r="N3403" s="1" t="s">
        <v>22</v>
      </c>
      <c r="O3403" s="4">
        <f t="shared" si="53"/>
        <v>0</v>
      </c>
    </row>
    <row r="3404" spans="1:15">
      <c r="A3404" s="1" t="s">
        <v>3444</v>
      </c>
      <c r="B3404" s="2">
        <v>44885</v>
      </c>
      <c r="C3404" s="13" t="str">
        <f>TEXT(bbdd_Social_Media_Trends[[#This Row],[Post_Date]],"aaaa-mm")</f>
        <v>2022-11</v>
      </c>
      <c r="D3404" s="1" t="s">
        <v>24</v>
      </c>
      <c r="E3404" s="1" t="s">
        <v>57</v>
      </c>
      <c r="F3404" s="1" t="s">
        <v>47</v>
      </c>
      <c r="G3404" s="1" t="s">
        <v>15</v>
      </c>
      <c r="H3404">
        <v>2810102</v>
      </c>
      <c r="I3404">
        <v>297792</v>
      </c>
      <c r="J3404">
        <v>47612</v>
      </c>
      <c r="K3404">
        <v>16868</v>
      </c>
      <c r="L3404">
        <f>bbdd_Social_Media_Trends[[#This Row],[Likes]]+bbdd_Social_Media_Trends[[#This Row],[Shares]]+bbdd_Social_Media_Trends[[#This Row],[Comments]]</f>
        <v>362272</v>
      </c>
      <c r="M3404">
        <f>bbdd_Social_Media_Trends[[#This Row],[Interactions]]/bbdd_Social_Media_Trends[[#This Row],[Views]]</f>
        <v>0.12891774035248543</v>
      </c>
      <c r="N3404" s="1" t="s">
        <v>16</v>
      </c>
      <c r="O3404" s="4">
        <f t="shared" si="53"/>
        <v>0</v>
      </c>
    </row>
    <row r="3405" spans="1:15">
      <c r="A3405" s="1" t="s">
        <v>3445</v>
      </c>
      <c r="B3405" s="2">
        <v>44596</v>
      </c>
      <c r="C3405" s="13" t="str">
        <f>TEXT(bbdd_Social_Media_Trends[[#This Row],[Post_Date]],"aaaa-mm")</f>
        <v>2022-02</v>
      </c>
      <c r="D3405" s="1" t="s">
        <v>18</v>
      </c>
      <c r="E3405" s="1" t="s">
        <v>13</v>
      </c>
      <c r="F3405" s="1" t="s">
        <v>36</v>
      </c>
      <c r="G3405" s="1" t="s">
        <v>15</v>
      </c>
      <c r="H3405">
        <v>1707151</v>
      </c>
      <c r="I3405">
        <v>195846</v>
      </c>
      <c r="J3405">
        <v>61196</v>
      </c>
      <c r="K3405">
        <v>10966</v>
      </c>
      <c r="L3405">
        <f>bbdd_Social_Media_Trends[[#This Row],[Likes]]+bbdd_Social_Media_Trends[[#This Row],[Shares]]+bbdd_Social_Media_Trends[[#This Row],[Comments]]</f>
        <v>268008</v>
      </c>
      <c r="M3405">
        <f>bbdd_Social_Media_Trends[[#This Row],[Interactions]]/bbdd_Social_Media_Trends[[#This Row],[Views]]</f>
        <v>0.15699138506201268</v>
      </c>
      <c r="N3405" s="1" t="s">
        <v>16</v>
      </c>
      <c r="O3405" s="4">
        <f t="shared" si="53"/>
        <v>0</v>
      </c>
    </row>
    <row r="3406" spans="1:15">
      <c r="A3406" s="1" t="s">
        <v>3446</v>
      </c>
      <c r="B3406" s="2">
        <v>44837</v>
      </c>
      <c r="C3406" s="13" t="str">
        <f>TEXT(bbdd_Social_Media_Trends[[#This Row],[Post_Date]],"aaaa-mm")</f>
        <v>2022-10</v>
      </c>
      <c r="D3406" s="1" t="s">
        <v>24</v>
      </c>
      <c r="E3406" s="1" t="s">
        <v>49</v>
      </c>
      <c r="F3406" s="1" t="s">
        <v>20</v>
      </c>
      <c r="G3406" s="1" t="s">
        <v>60</v>
      </c>
      <c r="H3406">
        <v>1376840</v>
      </c>
      <c r="I3406">
        <v>115191</v>
      </c>
      <c r="J3406">
        <v>51741</v>
      </c>
      <c r="K3406">
        <v>14750</v>
      </c>
      <c r="L3406">
        <f>bbdd_Social_Media_Trends[[#This Row],[Likes]]+bbdd_Social_Media_Trends[[#This Row],[Shares]]+bbdd_Social_Media_Trends[[#This Row],[Comments]]</f>
        <v>181682</v>
      </c>
      <c r="M3406">
        <f>bbdd_Social_Media_Trends[[#This Row],[Interactions]]/bbdd_Social_Media_Trends[[#This Row],[Views]]</f>
        <v>0.13195578280700734</v>
      </c>
      <c r="N3406" s="1" t="s">
        <v>29</v>
      </c>
      <c r="O3406" s="4">
        <f t="shared" si="53"/>
        <v>0</v>
      </c>
    </row>
    <row r="3407" spans="1:15">
      <c r="A3407" s="1" t="s">
        <v>3447</v>
      </c>
      <c r="B3407" s="2">
        <v>44570</v>
      </c>
      <c r="C3407" s="13" t="str">
        <f>TEXT(bbdd_Social_Media_Trends[[#This Row],[Post_Date]],"aaaa-mm")</f>
        <v>2022-01</v>
      </c>
      <c r="D3407" s="1" t="s">
        <v>18</v>
      </c>
      <c r="E3407" s="1" t="s">
        <v>49</v>
      </c>
      <c r="F3407" s="1" t="s">
        <v>14</v>
      </c>
      <c r="G3407" s="1" t="s">
        <v>50</v>
      </c>
      <c r="H3407">
        <v>4627367</v>
      </c>
      <c r="I3407">
        <v>176050</v>
      </c>
      <c r="J3407">
        <v>52562</v>
      </c>
      <c r="K3407">
        <v>12843</v>
      </c>
      <c r="L3407">
        <f>bbdd_Social_Media_Trends[[#This Row],[Likes]]+bbdd_Social_Media_Trends[[#This Row],[Shares]]+bbdd_Social_Media_Trends[[#This Row],[Comments]]</f>
        <v>241455</v>
      </c>
      <c r="M3407">
        <f>bbdd_Social_Media_Trends[[#This Row],[Interactions]]/bbdd_Social_Media_Trends[[#This Row],[Views]]</f>
        <v>5.2179781720360627E-2</v>
      </c>
      <c r="N3407" s="1" t="s">
        <v>29</v>
      </c>
      <c r="O3407" s="4">
        <f t="shared" si="53"/>
        <v>0</v>
      </c>
    </row>
    <row r="3408" spans="1:15">
      <c r="A3408" s="1" t="s">
        <v>3448</v>
      </c>
      <c r="B3408" s="2">
        <v>44661</v>
      </c>
      <c r="C3408" s="13" t="str">
        <f>TEXT(bbdd_Social_Media_Trends[[#This Row],[Post_Date]],"aaaa-mm")</f>
        <v>2022-04</v>
      </c>
      <c r="D3408" s="1" t="s">
        <v>27</v>
      </c>
      <c r="E3408" s="1" t="s">
        <v>57</v>
      </c>
      <c r="F3408" s="1" t="s">
        <v>32</v>
      </c>
      <c r="G3408" s="1" t="s">
        <v>37</v>
      </c>
      <c r="H3408">
        <v>2775989</v>
      </c>
      <c r="I3408">
        <v>71052</v>
      </c>
      <c r="J3408">
        <v>317</v>
      </c>
      <c r="K3408">
        <v>40956</v>
      </c>
      <c r="L3408">
        <f>bbdd_Social_Media_Trends[[#This Row],[Likes]]+bbdd_Social_Media_Trends[[#This Row],[Shares]]+bbdd_Social_Media_Trends[[#This Row],[Comments]]</f>
        <v>112325</v>
      </c>
      <c r="M3408">
        <f>bbdd_Social_Media_Trends[[#This Row],[Interactions]]/bbdd_Social_Media_Trends[[#This Row],[Views]]</f>
        <v>4.0463056589921644E-2</v>
      </c>
      <c r="N3408" s="1" t="s">
        <v>16</v>
      </c>
      <c r="O3408" s="4">
        <f t="shared" si="53"/>
        <v>0</v>
      </c>
    </row>
    <row r="3409" spans="1:15">
      <c r="A3409" s="1" t="s">
        <v>3449</v>
      </c>
      <c r="B3409" s="2">
        <v>44883</v>
      </c>
      <c r="C3409" s="13" t="str">
        <f>TEXT(bbdd_Social_Media_Trends[[#This Row],[Post_Date]],"aaaa-mm")</f>
        <v>2022-11</v>
      </c>
      <c r="D3409" s="1" t="s">
        <v>24</v>
      </c>
      <c r="E3409" s="1" t="s">
        <v>49</v>
      </c>
      <c r="F3409" s="1" t="s">
        <v>47</v>
      </c>
      <c r="G3409" s="1" t="s">
        <v>25</v>
      </c>
      <c r="H3409">
        <v>2138052</v>
      </c>
      <c r="I3409">
        <v>317436</v>
      </c>
      <c r="J3409">
        <v>3432</v>
      </c>
      <c r="K3409">
        <v>31110</v>
      </c>
      <c r="L3409">
        <f>bbdd_Social_Media_Trends[[#This Row],[Likes]]+bbdd_Social_Media_Trends[[#This Row],[Shares]]+bbdd_Social_Media_Trends[[#This Row],[Comments]]</f>
        <v>351978</v>
      </c>
      <c r="M3409">
        <f>bbdd_Social_Media_Trends[[#This Row],[Interactions]]/bbdd_Social_Media_Trends[[#This Row],[Views]]</f>
        <v>0.16462555634755374</v>
      </c>
      <c r="N3409" s="1" t="s">
        <v>22</v>
      </c>
      <c r="O3409" s="4">
        <f t="shared" si="53"/>
        <v>0</v>
      </c>
    </row>
    <row r="3410" spans="1:15">
      <c r="A3410" s="1" t="s">
        <v>3450</v>
      </c>
      <c r="B3410" s="2">
        <v>44715</v>
      </c>
      <c r="C3410" s="13" t="str">
        <f>TEXT(bbdd_Social_Media_Trends[[#This Row],[Post_Date]],"aaaa-mm")</f>
        <v>2022-06</v>
      </c>
      <c r="D3410" s="1" t="s">
        <v>12</v>
      </c>
      <c r="E3410" s="1" t="s">
        <v>59</v>
      </c>
      <c r="F3410" s="1" t="s">
        <v>14</v>
      </c>
      <c r="G3410" s="1" t="s">
        <v>37</v>
      </c>
      <c r="H3410">
        <v>1550135</v>
      </c>
      <c r="I3410">
        <v>286055</v>
      </c>
      <c r="J3410">
        <v>58240</v>
      </c>
      <c r="K3410">
        <v>41716</v>
      </c>
      <c r="L3410">
        <f>bbdd_Social_Media_Trends[[#This Row],[Likes]]+bbdd_Social_Media_Trends[[#This Row],[Shares]]+bbdd_Social_Media_Trends[[#This Row],[Comments]]</f>
        <v>386011</v>
      </c>
      <c r="M3410">
        <f>bbdd_Social_Media_Trends[[#This Row],[Interactions]]/bbdd_Social_Media_Trends[[#This Row],[Views]]</f>
        <v>0.24901766620326618</v>
      </c>
      <c r="N3410" s="1" t="s">
        <v>22</v>
      </c>
      <c r="O3410" s="4">
        <f t="shared" si="53"/>
        <v>0</v>
      </c>
    </row>
    <row r="3411" spans="1:15">
      <c r="A3411" s="1" t="s">
        <v>3451</v>
      </c>
      <c r="B3411" s="2">
        <v>44599</v>
      </c>
      <c r="C3411" s="13" t="str">
        <f>TEXT(bbdd_Social_Media_Trends[[#This Row],[Post_Date]],"aaaa-mm")</f>
        <v>2022-02</v>
      </c>
      <c r="D3411" s="1" t="s">
        <v>24</v>
      </c>
      <c r="E3411" s="1" t="s">
        <v>46</v>
      </c>
      <c r="F3411" s="1" t="s">
        <v>47</v>
      </c>
      <c r="G3411" s="1" t="s">
        <v>21</v>
      </c>
      <c r="H3411">
        <v>3655004</v>
      </c>
      <c r="I3411">
        <v>73738</v>
      </c>
      <c r="J3411">
        <v>6675</v>
      </c>
      <c r="K3411">
        <v>37956</v>
      </c>
      <c r="L3411">
        <f>bbdd_Social_Media_Trends[[#This Row],[Likes]]+bbdd_Social_Media_Trends[[#This Row],[Shares]]+bbdd_Social_Media_Trends[[#This Row],[Comments]]</f>
        <v>118369</v>
      </c>
      <c r="M3411">
        <f>bbdd_Social_Media_Trends[[#This Row],[Interactions]]/bbdd_Social_Media_Trends[[#This Row],[Views]]</f>
        <v>3.2385463873637346E-2</v>
      </c>
      <c r="N3411" s="1" t="s">
        <v>16</v>
      </c>
      <c r="O3411" s="4">
        <f t="shared" si="53"/>
        <v>0</v>
      </c>
    </row>
    <row r="3412" spans="1:15">
      <c r="A3412" s="1" t="s">
        <v>3452</v>
      </c>
      <c r="B3412" s="2">
        <v>44590</v>
      </c>
      <c r="C3412" s="13" t="str">
        <f>TEXT(bbdd_Social_Media_Trends[[#This Row],[Post_Date]],"aaaa-mm")</f>
        <v>2022-01</v>
      </c>
      <c r="D3412" s="1" t="s">
        <v>24</v>
      </c>
      <c r="E3412" s="1" t="s">
        <v>19</v>
      </c>
      <c r="F3412" s="1" t="s">
        <v>20</v>
      </c>
      <c r="G3412" s="1" t="s">
        <v>60</v>
      </c>
      <c r="H3412">
        <v>3322882</v>
      </c>
      <c r="I3412">
        <v>265447</v>
      </c>
      <c r="J3412">
        <v>3749</v>
      </c>
      <c r="K3412">
        <v>32516</v>
      </c>
      <c r="L3412">
        <f>bbdd_Social_Media_Trends[[#This Row],[Likes]]+bbdd_Social_Media_Trends[[#This Row],[Shares]]+bbdd_Social_Media_Trends[[#This Row],[Comments]]</f>
        <v>301712</v>
      </c>
      <c r="M3412">
        <f>bbdd_Social_Media_Trends[[#This Row],[Interactions]]/bbdd_Social_Media_Trends[[#This Row],[Views]]</f>
        <v>9.0798288955190098E-2</v>
      </c>
      <c r="N3412" s="1" t="s">
        <v>16</v>
      </c>
      <c r="O3412" s="4">
        <f t="shared" si="53"/>
        <v>0</v>
      </c>
    </row>
    <row r="3413" spans="1:15">
      <c r="A3413" s="1" t="s">
        <v>3453</v>
      </c>
      <c r="B3413" s="2">
        <v>45153</v>
      </c>
      <c r="C3413" s="13" t="str">
        <f>TEXT(bbdd_Social_Media_Trends[[#This Row],[Post_Date]],"aaaa-mm")</f>
        <v>2023-08</v>
      </c>
      <c r="D3413" s="1" t="s">
        <v>18</v>
      </c>
      <c r="E3413" s="1" t="s">
        <v>13</v>
      </c>
      <c r="F3413" s="1" t="s">
        <v>14</v>
      </c>
      <c r="G3413" s="1" t="s">
        <v>50</v>
      </c>
      <c r="H3413">
        <v>1498441</v>
      </c>
      <c r="I3413">
        <v>104553</v>
      </c>
      <c r="J3413">
        <v>44545</v>
      </c>
      <c r="K3413">
        <v>30245</v>
      </c>
      <c r="L3413">
        <f>bbdd_Social_Media_Trends[[#This Row],[Likes]]+bbdd_Social_Media_Trends[[#This Row],[Shares]]+bbdd_Social_Media_Trends[[#This Row],[Comments]]</f>
        <v>179343</v>
      </c>
      <c r="M3413">
        <f>bbdd_Social_Media_Trends[[#This Row],[Interactions]]/bbdd_Social_Media_Trends[[#This Row],[Views]]</f>
        <v>0.11968639405889188</v>
      </c>
      <c r="N3413" s="1" t="s">
        <v>16</v>
      </c>
      <c r="O3413" s="4">
        <f t="shared" si="53"/>
        <v>0</v>
      </c>
    </row>
    <row r="3414" spans="1:15">
      <c r="A3414" s="1" t="s">
        <v>3454</v>
      </c>
      <c r="B3414" s="2">
        <v>44896</v>
      </c>
      <c r="C3414" s="13" t="str">
        <f>TEXT(bbdd_Social_Media_Trends[[#This Row],[Post_Date]],"aaaa-mm")</f>
        <v>2022-12</v>
      </c>
      <c r="D3414" s="1" t="s">
        <v>24</v>
      </c>
      <c r="E3414" s="1" t="s">
        <v>46</v>
      </c>
      <c r="F3414" s="1" t="s">
        <v>47</v>
      </c>
      <c r="G3414" s="1" t="s">
        <v>60</v>
      </c>
      <c r="H3414">
        <v>4412239</v>
      </c>
      <c r="I3414">
        <v>179475</v>
      </c>
      <c r="J3414">
        <v>72838</v>
      </c>
      <c r="K3414">
        <v>5403</v>
      </c>
      <c r="L3414">
        <f>bbdd_Social_Media_Trends[[#This Row],[Likes]]+bbdd_Social_Media_Trends[[#This Row],[Shares]]+bbdd_Social_Media_Trends[[#This Row],[Comments]]</f>
        <v>257716</v>
      </c>
      <c r="M3414">
        <f>bbdd_Social_Media_Trends[[#This Row],[Interactions]]/bbdd_Social_Media_Trends[[#This Row],[Views]]</f>
        <v>5.8409347272439231E-2</v>
      </c>
      <c r="N3414" s="1" t="s">
        <v>16</v>
      </c>
      <c r="O3414" s="4">
        <f t="shared" si="53"/>
        <v>0</v>
      </c>
    </row>
    <row r="3415" spans="1:15">
      <c r="A3415" s="1" t="s">
        <v>3455</v>
      </c>
      <c r="B3415" s="2">
        <v>44620</v>
      </c>
      <c r="C3415" s="13" t="str">
        <f>TEXT(bbdd_Social_Media_Trends[[#This Row],[Post_Date]],"aaaa-mm")</f>
        <v>2022-02</v>
      </c>
      <c r="D3415" s="1" t="s">
        <v>12</v>
      </c>
      <c r="E3415" s="1" t="s">
        <v>19</v>
      </c>
      <c r="F3415" s="1" t="s">
        <v>47</v>
      </c>
      <c r="G3415" s="1" t="s">
        <v>37</v>
      </c>
      <c r="H3415">
        <v>1849829</v>
      </c>
      <c r="I3415">
        <v>35620</v>
      </c>
      <c r="J3415">
        <v>88979</v>
      </c>
      <c r="K3415">
        <v>42697</v>
      </c>
      <c r="L3415">
        <f>bbdd_Social_Media_Trends[[#This Row],[Likes]]+bbdd_Social_Media_Trends[[#This Row],[Shares]]+bbdd_Social_Media_Trends[[#This Row],[Comments]]</f>
        <v>167296</v>
      </c>
      <c r="M3415">
        <f>bbdd_Social_Media_Trends[[#This Row],[Interactions]]/bbdd_Social_Media_Trends[[#This Row],[Views]]</f>
        <v>9.0438629732802325E-2</v>
      </c>
      <c r="N3415" s="1" t="s">
        <v>16</v>
      </c>
      <c r="O3415" s="4">
        <f t="shared" si="53"/>
        <v>0</v>
      </c>
    </row>
    <row r="3416" spans="1:15">
      <c r="A3416" s="1" t="s">
        <v>3456</v>
      </c>
      <c r="B3416" s="2">
        <v>44755</v>
      </c>
      <c r="C3416" s="13" t="str">
        <f>TEXT(bbdd_Social_Media_Trends[[#This Row],[Post_Date]],"aaaa-mm")</f>
        <v>2022-07</v>
      </c>
      <c r="D3416" s="1" t="s">
        <v>24</v>
      </c>
      <c r="E3416" s="1" t="s">
        <v>57</v>
      </c>
      <c r="F3416" s="1" t="s">
        <v>47</v>
      </c>
      <c r="G3416" s="1" t="s">
        <v>28</v>
      </c>
      <c r="H3416">
        <v>2855352</v>
      </c>
      <c r="I3416">
        <v>222286</v>
      </c>
      <c r="J3416">
        <v>2629</v>
      </c>
      <c r="K3416">
        <v>23341</v>
      </c>
      <c r="L3416">
        <f>bbdd_Social_Media_Trends[[#This Row],[Likes]]+bbdd_Social_Media_Trends[[#This Row],[Shares]]+bbdd_Social_Media_Trends[[#This Row],[Comments]]</f>
        <v>248256</v>
      </c>
      <c r="M3416">
        <f>bbdd_Social_Media_Trends[[#This Row],[Interactions]]/bbdd_Social_Media_Trends[[#This Row],[Views]]</f>
        <v>8.6944096559723641E-2</v>
      </c>
      <c r="N3416" s="1" t="s">
        <v>22</v>
      </c>
      <c r="O3416" s="4">
        <f t="shared" si="53"/>
        <v>0</v>
      </c>
    </row>
    <row r="3417" spans="1:15">
      <c r="A3417" s="1" t="s">
        <v>3457</v>
      </c>
      <c r="B3417" s="2">
        <v>45148</v>
      </c>
      <c r="C3417" s="13" t="str">
        <f>TEXT(bbdd_Social_Media_Trends[[#This Row],[Post_Date]],"aaaa-mm")</f>
        <v>2023-08</v>
      </c>
      <c r="D3417" s="1" t="s">
        <v>27</v>
      </c>
      <c r="E3417" s="1" t="s">
        <v>19</v>
      </c>
      <c r="F3417" s="1" t="s">
        <v>41</v>
      </c>
      <c r="G3417" s="1" t="s">
        <v>44</v>
      </c>
      <c r="H3417">
        <v>4901555</v>
      </c>
      <c r="I3417">
        <v>191788</v>
      </c>
      <c r="J3417">
        <v>33946</v>
      </c>
      <c r="K3417">
        <v>23322</v>
      </c>
      <c r="L3417">
        <f>bbdd_Social_Media_Trends[[#This Row],[Likes]]+bbdd_Social_Media_Trends[[#This Row],[Shares]]+bbdd_Social_Media_Trends[[#This Row],[Comments]]</f>
        <v>249056</v>
      </c>
      <c r="M3417">
        <f>bbdd_Social_Media_Trends[[#This Row],[Interactions]]/bbdd_Social_Media_Trends[[#This Row],[Views]]</f>
        <v>5.0811630186746858E-2</v>
      </c>
      <c r="N3417" s="1" t="s">
        <v>22</v>
      </c>
      <c r="O3417" s="4">
        <f t="shared" si="53"/>
        <v>0</v>
      </c>
    </row>
    <row r="3418" spans="1:15">
      <c r="A3418" s="1" t="s">
        <v>3458</v>
      </c>
      <c r="B3418" s="2">
        <v>44994</v>
      </c>
      <c r="C3418" s="13" t="str">
        <f>TEXT(bbdd_Social_Media_Trends[[#This Row],[Post_Date]],"aaaa-mm")</f>
        <v>2023-03</v>
      </c>
      <c r="D3418" s="1" t="s">
        <v>27</v>
      </c>
      <c r="E3418" s="1" t="s">
        <v>31</v>
      </c>
      <c r="F3418" s="1" t="s">
        <v>41</v>
      </c>
      <c r="G3418" s="1" t="s">
        <v>21</v>
      </c>
      <c r="H3418">
        <v>4208579</v>
      </c>
      <c r="I3418">
        <v>63502</v>
      </c>
      <c r="J3418">
        <v>18314</v>
      </c>
      <c r="K3418">
        <v>39729</v>
      </c>
      <c r="L3418">
        <f>bbdd_Social_Media_Trends[[#This Row],[Likes]]+bbdd_Social_Media_Trends[[#This Row],[Shares]]+bbdd_Social_Media_Trends[[#This Row],[Comments]]</f>
        <v>121545</v>
      </c>
      <c r="M3418">
        <f>bbdd_Social_Media_Trends[[#This Row],[Interactions]]/bbdd_Social_Media_Trends[[#This Row],[Views]]</f>
        <v>2.8880294275098556E-2</v>
      </c>
      <c r="N3418" s="1" t="s">
        <v>29</v>
      </c>
      <c r="O3418" s="4">
        <f t="shared" si="53"/>
        <v>0</v>
      </c>
    </row>
    <row r="3419" spans="1:15">
      <c r="A3419" s="1" t="s">
        <v>3459</v>
      </c>
      <c r="B3419" s="2">
        <v>45191</v>
      </c>
      <c r="C3419" s="13" t="str">
        <f>TEXT(bbdd_Social_Media_Trends[[#This Row],[Post_Date]],"aaaa-mm")</f>
        <v>2023-09</v>
      </c>
      <c r="D3419" s="1" t="s">
        <v>27</v>
      </c>
      <c r="E3419" s="1" t="s">
        <v>46</v>
      </c>
      <c r="F3419" s="1" t="s">
        <v>36</v>
      </c>
      <c r="G3419" s="1" t="s">
        <v>50</v>
      </c>
      <c r="H3419">
        <v>1550211</v>
      </c>
      <c r="I3419">
        <v>218049</v>
      </c>
      <c r="J3419">
        <v>93137</v>
      </c>
      <c r="K3419">
        <v>29878</v>
      </c>
      <c r="L3419">
        <f>bbdd_Social_Media_Trends[[#This Row],[Likes]]+bbdd_Social_Media_Trends[[#This Row],[Shares]]+bbdd_Social_Media_Trends[[#This Row],[Comments]]</f>
        <v>341064</v>
      </c>
      <c r="M3419">
        <f>bbdd_Social_Media_Trends[[#This Row],[Interactions]]/bbdd_Social_Media_Trends[[#This Row],[Views]]</f>
        <v>0.22001134039172732</v>
      </c>
      <c r="N3419" s="1" t="s">
        <v>22</v>
      </c>
      <c r="O3419" s="4">
        <f t="shared" si="53"/>
        <v>0</v>
      </c>
    </row>
    <row r="3420" spans="1:15">
      <c r="A3420" s="1" t="s">
        <v>3460</v>
      </c>
      <c r="B3420" s="2">
        <v>44929</v>
      </c>
      <c r="C3420" s="13" t="str">
        <f>TEXT(bbdd_Social_Media_Trends[[#This Row],[Post_Date]],"aaaa-mm")</f>
        <v>2023-01</v>
      </c>
      <c r="D3420" s="1" t="s">
        <v>27</v>
      </c>
      <c r="E3420" s="1" t="s">
        <v>59</v>
      </c>
      <c r="F3420" s="1" t="s">
        <v>20</v>
      </c>
      <c r="G3420" s="1" t="s">
        <v>28</v>
      </c>
      <c r="H3420">
        <v>1816906</v>
      </c>
      <c r="I3420">
        <v>326282</v>
      </c>
      <c r="J3420">
        <v>46429</v>
      </c>
      <c r="K3420">
        <v>46111</v>
      </c>
      <c r="L3420">
        <f>bbdd_Social_Media_Trends[[#This Row],[Likes]]+bbdd_Social_Media_Trends[[#This Row],[Shares]]+bbdd_Social_Media_Trends[[#This Row],[Comments]]</f>
        <v>418822</v>
      </c>
      <c r="M3420">
        <f>bbdd_Social_Media_Trends[[#This Row],[Interactions]]/bbdd_Social_Media_Trends[[#This Row],[Views]]</f>
        <v>0.23051385156964643</v>
      </c>
      <c r="N3420" s="1" t="s">
        <v>29</v>
      </c>
      <c r="O3420" s="4">
        <f t="shared" si="53"/>
        <v>0</v>
      </c>
    </row>
    <row r="3421" spans="1:15">
      <c r="A3421" s="1" t="s">
        <v>3461</v>
      </c>
      <c r="B3421" s="2">
        <v>44792</v>
      </c>
      <c r="C3421" s="13" t="str">
        <f>TEXT(bbdd_Social_Media_Trends[[#This Row],[Post_Date]],"aaaa-mm")</f>
        <v>2022-08</v>
      </c>
      <c r="D3421" s="1" t="s">
        <v>12</v>
      </c>
      <c r="E3421" s="1" t="s">
        <v>57</v>
      </c>
      <c r="F3421" s="1" t="s">
        <v>20</v>
      </c>
      <c r="G3421" s="1" t="s">
        <v>37</v>
      </c>
      <c r="H3421">
        <v>4680407</v>
      </c>
      <c r="I3421">
        <v>112697</v>
      </c>
      <c r="J3421">
        <v>33231</v>
      </c>
      <c r="K3421">
        <v>37377</v>
      </c>
      <c r="L3421">
        <f>bbdd_Social_Media_Trends[[#This Row],[Likes]]+bbdd_Social_Media_Trends[[#This Row],[Shares]]+bbdd_Social_Media_Trends[[#This Row],[Comments]]</f>
        <v>183305</v>
      </c>
      <c r="M3421">
        <f>bbdd_Social_Media_Trends[[#This Row],[Interactions]]/bbdd_Social_Media_Trends[[#This Row],[Views]]</f>
        <v>3.9164329085056064E-2</v>
      </c>
      <c r="N3421" s="1" t="s">
        <v>16</v>
      </c>
      <c r="O3421" s="4">
        <f t="shared" si="53"/>
        <v>0</v>
      </c>
    </row>
    <row r="3422" spans="1:15">
      <c r="A3422" s="1" t="s">
        <v>3462</v>
      </c>
      <c r="B3422" s="2">
        <v>45284</v>
      </c>
      <c r="C3422" s="13" t="str">
        <f>TEXT(bbdd_Social_Media_Trends[[#This Row],[Post_Date]],"aaaa-mm")</f>
        <v>2023-12</v>
      </c>
      <c r="D3422" s="1" t="s">
        <v>18</v>
      </c>
      <c r="E3422" s="1" t="s">
        <v>57</v>
      </c>
      <c r="F3422" s="1" t="s">
        <v>20</v>
      </c>
      <c r="G3422" s="1" t="s">
        <v>25</v>
      </c>
      <c r="H3422">
        <v>285407</v>
      </c>
      <c r="I3422">
        <v>69051</v>
      </c>
      <c r="J3422">
        <v>12083</v>
      </c>
      <c r="K3422">
        <v>38231</v>
      </c>
      <c r="L3422">
        <f>bbdd_Social_Media_Trends[[#This Row],[Likes]]+bbdd_Social_Media_Trends[[#This Row],[Shares]]+bbdd_Social_Media_Trends[[#This Row],[Comments]]</f>
        <v>119365</v>
      </c>
      <c r="M3422">
        <f>bbdd_Social_Media_Trends[[#This Row],[Interactions]]/bbdd_Social_Media_Trends[[#This Row],[Views]]</f>
        <v>0.41822730346487647</v>
      </c>
      <c r="N3422" s="1" t="s">
        <v>29</v>
      </c>
      <c r="O3422" s="4">
        <f t="shared" si="53"/>
        <v>0</v>
      </c>
    </row>
    <row r="3423" spans="1:15">
      <c r="A3423" s="1" t="s">
        <v>3463</v>
      </c>
      <c r="B3423" s="2">
        <v>44833</v>
      </c>
      <c r="C3423" s="13" t="str">
        <f>TEXT(bbdd_Social_Media_Trends[[#This Row],[Post_Date]],"aaaa-mm")</f>
        <v>2022-09</v>
      </c>
      <c r="D3423" s="1" t="s">
        <v>18</v>
      </c>
      <c r="E3423" s="1" t="s">
        <v>49</v>
      </c>
      <c r="F3423" s="1" t="s">
        <v>41</v>
      </c>
      <c r="G3423" s="1" t="s">
        <v>25</v>
      </c>
      <c r="H3423">
        <v>2018387</v>
      </c>
      <c r="I3423">
        <v>316555</v>
      </c>
      <c r="J3423">
        <v>60967</v>
      </c>
      <c r="K3423">
        <v>2987</v>
      </c>
      <c r="L3423">
        <f>bbdd_Social_Media_Trends[[#This Row],[Likes]]+bbdd_Social_Media_Trends[[#This Row],[Shares]]+bbdd_Social_Media_Trends[[#This Row],[Comments]]</f>
        <v>380509</v>
      </c>
      <c r="M3423">
        <f>bbdd_Social_Media_Trends[[#This Row],[Interactions]]/bbdd_Social_Media_Trends[[#This Row],[Views]]</f>
        <v>0.18852132916036418</v>
      </c>
      <c r="N3423" s="1" t="s">
        <v>16</v>
      </c>
      <c r="O3423" s="4">
        <f t="shared" si="53"/>
        <v>0</v>
      </c>
    </row>
    <row r="3424" spans="1:15">
      <c r="A3424" s="1" t="s">
        <v>3464</v>
      </c>
      <c r="B3424" s="2">
        <v>45040</v>
      </c>
      <c r="C3424" s="13" t="str">
        <f>TEXT(bbdd_Social_Media_Trends[[#This Row],[Post_Date]],"aaaa-mm")</f>
        <v>2023-04</v>
      </c>
      <c r="D3424" s="1" t="s">
        <v>27</v>
      </c>
      <c r="E3424" s="1" t="s">
        <v>19</v>
      </c>
      <c r="F3424" s="1" t="s">
        <v>36</v>
      </c>
      <c r="G3424" s="1" t="s">
        <v>60</v>
      </c>
      <c r="H3424">
        <v>441218</v>
      </c>
      <c r="I3424">
        <v>23454</v>
      </c>
      <c r="J3424">
        <v>67011</v>
      </c>
      <c r="K3424">
        <v>28155</v>
      </c>
      <c r="L3424">
        <f>bbdd_Social_Media_Trends[[#This Row],[Likes]]+bbdd_Social_Media_Trends[[#This Row],[Shares]]+bbdd_Social_Media_Trends[[#This Row],[Comments]]</f>
        <v>118620</v>
      </c>
      <c r="M3424">
        <f>bbdd_Social_Media_Trends[[#This Row],[Interactions]]/bbdd_Social_Media_Trends[[#This Row],[Views]]</f>
        <v>0.26884669256467325</v>
      </c>
      <c r="N3424" s="1" t="s">
        <v>22</v>
      </c>
      <c r="O3424" s="4">
        <f t="shared" si="53"/>
        <v>0</v>
      </c>
    </row>
    <row r="3425" spans="1:15">
      <c r="A3425" s="1" t="s">
        <v>3465</v>
      </c>
      <c r="B3425" s="2">
        <v>44763</v>
      </c>
      <c r="C3425" s="13" t="str">
        <f>TEXT(bbdd_Social_Media_Trends[[#This Row],[Post_Date]],"aaaa-mm")</f>
        <v>2022-07</v>
      </c>
      <c r="D3425" s="1" t="s">
        <v>27</v>
      </c>
      <c r="E3425" s="1" t="s">
        <v>59</v>
      </c>
      <c r="F3425" s="1" t="s">
        <v>36</v>
      </c>
      <c r="G3425" s="1" t="s">
        <v>15</v>
      </c>
      <c r="H3425">
        <v>1312354</v>
      </c>
      <c r="I3425">
        <v>53750</v>
      </c>
      <c r="J3425">
        <v>52102</v>
      </c>
      <c r="K3425">
        <v>10736</v>
      </c>
      <c r="L3425">
        <f>bbdd_Social_Media_Trends[[#This Row],[Likes]]+bbdd_Social_Media_Trends[[#This Row],[Shares]]+bbdd_Social_Media_Trends[[#This Row],[Comments]]</f>
        <v>116588</v>
      </c>
      <c r="M3425">
        <f>bbdd_Social_Media_Trends[[#This Row],[Interactions]]/bbdd_Social_Media_Trends[[#This Row],[Views]]</f>
        <v>8.883883464370132E-2</v>
      </c>
      <c r="N3425" s="1" t="s">
        <v>16</v>
      </c>
      <c r="O3425" s="4">
        <f t="shared" si="53"/>
        <v>0</v>
      </c>
    </row>
    <row r="3426" spans="1:15">
      <c r="A3426" s="1" t="s">
        <v>3466</v>
      </c>
      <c r="B3426" s="2">
        <v>44851</v>
      </c>
      <c r="C3426" s="13" t="str">
        <f>TEXT(bbdd_Social_Media_Trends[[#This Row],[Post_Date]],"aaaa-mm")</f>
        <v>2022-10</v>
      </c>
      <c r="D3426" s="1" t="s">
        <v>12</v>
      </c>
      <c r="E3426" s="1" t="s">
        <v>46</v>
      </c>
      <c r="F3426" s="1" t="s">
        <v>41</v>
      </c>
      <c r="G3426" s="1" t="s">
        <v>28</v>
      </c>
      <c r="H3426">
        <v>4710683</v>
      </c>
      <c r="I3426">
        <v>186594</v>
      </c>
      <c r="J3426">
        <v>81646</v>
      </c>
      <c r="K3426">
        <v>5540</v>
      </c>
      <c r="L3426">
        <f>bbdd_Social_Media_Trends[[#This Row],[Likes]]+bbdd_Social_Media_Trends[[#This Row],[Shares]]+bbdd_Social_Media_Trends[[#This Row],[Comments]]</f>
        <v>273780</v>
      </c>
      <c r="M3426">
        <f>bbdd_Social_Media_Trends[[#This Row],[Interactions]]/bbdd_Social_Media_Trends[[#This Row],[Views]]</f>
        <v>5.8118960668760773E-2</v>
      </c>
      <c r="N3426" s="1" t="s">
        <v>29</v>
      </c>
      <c r="O3426" s="4">
        <f t="shared" si="53"/>
        <v>0</v>
      </c>
    </row>
    <row r="3427" spans="1:15">
      <c r="A3427" s="1" t="s">
        <v>3467</v>
      </c>
      <c r="B3427" s="2">
        <v>44611</v>
      </c>
      <c r="C3427" s="13" t="str">
        <f>TEXT(bbdd_Social_Media_Trends[[#This Row],[Post_Date]],"aaaa-mm")</f>
        <v>2022-02</v>
      </c>
      <c r="D3427" s="1" t="s">
        <v>12</v>
      </c>
      <c r="E3427" s="1" t="s">
        <v>57</v>
      </c>
      <c r="F3427" s="1" t="s">
        <v>41</v>
      </c>
      <c r="G3427" s="1" t="s">
        <v>25</v>
      </c>
      <c r="H3427">
        <v>4565376</v>
      </c>
      <c r="I3427">
        <v>202584</v>
      </c>
      <c r="J3427">
        <v>40628</v>
      </c>
      <c r="K3427">
        <v>42222</v>
      </c>
      <c r="L3427">
        <f>bbdd_Social_Media_Trends[[#This Row],[Likes]]+bbdd_Social_Media_Trends[[#This Row],[Shares]]+bbdd_Social_Media_Trends[[#This Row],[Comments]]</f>
        <v>285434</v>
      </c>
      <c r="M3427">
        <f>bbdd_Social_Media_Trends[[#This Row],[Interactions]]/bbdd_Social_Media_Trends[[#This Row],[Views]]</f>
        <v>6.2521465920879246E-2</v>
      </c>
      <c r="N3427" s="1" t="s">
        <v>29</v>
      </c>
      <c r="O3427" s="4">
        <f t="shared" si="53"/>
        <v>0</v>
      </c>
    </row>
    <row r="3428" spans="1:15">
      <c r="A3428" s="1" t="s">
        <v>3468</v>
      </c>
      <c r="B3428" s="2">
        <v>44958</v>
      </c>
      <c r="C3428" s="13" t="str">
        <f>TEXT(bbdd_Social_Media_Trends[[#This Row],[Post_Date]],"aaaa-mm")</f>
        <v>2023-02</v>
      </c>
      <c r="D3428" s="1" t="s">
        <v>18</v>
      </c>
      <c r="E3428" s="1" t="s">
        <v>39</v>
      </c>
      <c r="F3428" s="1" t="s">
        <v>32</v>
      </c>
      <c r="G3428" s="1" t="s">
        <v>21</v>
      </c>
      <c r="H3428">
        <v>2460263</v>
      </c>
      <c r="I3428">
        <v>108243</v>
      </c>
      <c r="J3428">
        <v>73742</v>
      </c>
      <c r="K3428">
        <v>33958</v>
      </c>
      <c r="L3428">
        <f>bbdd_Social_Media_Trends[[#This Row],[Likes]]+bbdd_Social_Media_Trends[[#This Row],[Shares]]+bbdd_Social_Media_Trends[[#This Row],[Comments]]</f>
        <v>215943</v>
      </c>
      <c r="M3428">
        <f>bbdd_Social_Media_Trends[[#This Row],[Interactions]]/bbdd_Social_Media_Trends[[#This Row],[Views]]</f>
        <v>8.7772323528013063E-2</v>
      </c>
      <c r="N3428" s="1" t="s">
        <v>16</v>
      </c>
      <c r="O3428" s="4">
        <f t="shared" si="53"/>
        <v>0</v>
      </c>
    </row>
    <row r="3429" spans="1:15">
      <c r="A3429" s="1" t="s">
        <v>3469</v>
      </c>
      <c r="B3429" s="2">
        <v>45150</v>
      </c>
      <c r="C3429" s="13" t="str">
        <f>TEXT(bbdd_Social_Media_Trends[[#This Row],[Post_Date]],"aaaa-mm")</f>
        <v>2023-08</v>
      </c>
      <c r="D3429" s="1" t="s">
        <v>12</v>
      </c>
      <c r="E3429" s="1" t="s">
        <v>31</v>
      </c>
      <c r="F3429" s="1" t="s">
        <v>20</v>
      </c>
      <c r="G3429" s="1" t="s">
        <v>50</v>
      </c>
      <c r="H3429">
        <v>4673736</v>
      </c>
      <c r="I3429">
        <v>486676</v>
      </c>
      <c r="J3429">
        <v>75401</v>
      </c>
      <c r="K3429">
        <v>33083</v>
      </c>
      <c r="L3429">
        <f>bbdd_Social_Media_Trends[[#This Row],[Likes]]+bbdd_Social_Media_Trends[[#This Row],[Shares]]+bbdd_Social_Media_Trends[[#This Row],[Comments]]</f>
        <v>595160</v>
      </c>
      <c r="M3429">
        <f>bbdd_Social_Media_Trends[[#This Row],[Interactions]]/bbdd_Social_Media_Trends[[#This Row],[Views]]</f>
        <v>0.12734138171261705</v>
      </c>
      <c r="N3429" s="1" t="s">
        <v>29</v>
      </c>
      <c r="O3429" s="4">
        <f t="shared" si="53"/>
        <v>0</v>
      </c>
    </row>
    <row r="3430" spans="1:15">
      <c r="A3430" s="1" t="s">
        <v>3470</v>
      </c>
      <c r="B3430" s="2">
        <v>44783</v>
      </c>
      <c r="C3430" s="13" t="str">
        <f>TEXT(bbdd_Social_Media_Trends[[#This Row],[Post_Date]],"aaaa-mm")</f>
        <v>2022-08</v>
      </c>
      <c r="D3430" s="1" t="s">
        <v>27</v>
      </c>
      <c r="E3430" s="1" t="s">
        <v>52</v>
      </c>
      <c r="F3430" s="1" t="s">
        <v>41</v>
      </c>
      <c r="G3430" s="1" t="s">
        <v>21</v>
      </c>
      <c r="H3430">
        <v>4217451</v>
      </c>
      <c r="I3430">
        <v>78361</v>
      </c>
      <c r="J3430">
        <v>96864</v>
      </c>
      <c r="K3430">
        <v>20204</v>
      </c>
      <c r="L3430">
        <f>bbdd_Social_Media_Trends[[#This Row],[Likes]]+bbdd_Social_Media_Trends[[#This Row],[Shares]]+bbdd_Social_Media_Trends[[#This Row],[Comments]]</f>
        <v>195429</v>
      </c>
      <c r="M3430">
        <f>bbdd_Social_Media_Trends[[#This Row],[Interactions]]/bbdd_Social_Media_Trends[[#This Row],[Views]]</f>
        <v>4.6338179151340468E-2</v>
      </c>
      <c r="N3430" s="1" t="s">
        <v>29</v>
      </c>
      <c r="O3430" s="4">
        <f t="shared" si="53"/>
        <v>0</v>
      </c>
    </row>
    <row r="3431" spans="1:15">
      <c r="A3431" s="1" t="s">
        <v>3471</v>
      </c>
      <c r="B3431" s="2">
        <v>45168</v>
      </c>
      <c r="C3431" s="13" t="str">
        <f>TEXT(bbdd_Social_Media_Trends[[#This Row],[Post_Date]],"aaaa-mm")</f>
        <v>2023-08</v>
      </c>
      <c r="D3431" s="1" t="s">
        <v>18</v>
      </c>
      <c r="E3431" s="1" t="s">
        <v>39</v>
      </c>
      <c r="F3431" s="1" t="s">
        <v>32</v>
      </c>
      <c r="G3431" s="1" t="s">
        <v>15</v>
      </c>
      <c r="H3431">
        <v>4503859</v>
      </c>
      <c r="I3431">
        <v>296994</v>
      </c>
      <c r="J3431">
        <v>31652</v>
      </c>
      <c r="K3431">
        <v>33525</v>
      </c>
      <c r="L3431">
        <f>bbdd_Social_Media_Trends[[#This Row],[Likes]]+bbdd_Social_Media_Trends[[#This Row],[Shares]]+bbdd_Social_Media_Trends[[#This Row],[Comments]]</f>
        <v>362171</v>
      </c>
      <c r="M3431">
        <f>bbdd_Social_Media_Trends[[#This Row],[Interactions]]/bbdd_Social_Media_Trends[[#This Row],[Views]]</f>
        <v>8.0413485413286689E-2</v>
      </c>
      <c r="N3431" s="1" t="s">
        <v>29</v>
      </c>
      <c r="O3431" s="4">
        <f t="shared" si="53"/>
        <v>0</v>
      </c>
    </row>
    <row r="3432" spans="1:15">
      <c r="A3432" s="1" t="s">
        <v>3472</v>
      </c>
      <c r="B3432" s="2">
        <v>44745</v>
      </c>
      <c r="C3432" s="13" t="str">
        <f>TEXT(bbdd_Social_Media_Trends[[#This Row],[Post_Date]],"aaaa-mm")</f>
        <v>2022-07</v>
      </c>
      <c r="D3432" s="1" t="s">
        <v>18</v>
      </c>
      <c r="E3432" s="1" t="s">
        <v>39</v>
      </c>
      <c r="F3432" s="1" t="s">
        <v>47</v>
      </c>
      <c r="G3432" s="1" t="s">
        <v>28</v>
      </c>
      <c r="H3432">
        <v>513332</v>
      </c>
      <c r="I3432">
        <v>455793</v>
      </c>
      <c r="J3432">
        <v>97926</v>
      </c>
      <c r="K3432">
        <v>29388</v>
      </c>
      <c r="L3432">
        <f>bbdd_Social_Media_Trends[[#This Row],[Likes]]+bbdd_Social_Media_Trends[[#This Row],[Shares]]+bbdd_Social_Media_Trends[[#This Row],[Comments]]</f>
        <v>583107</v>
      </c>
      <c r="M3432">
        <f>bbdd_Social_Media_Trends[[#This Row],[Interactions]]/bbdd_Social_Media_Trends[[#This Row],[Views]]</f>
        <v>1.135925677729033</v>
      </c>
      <c r="N3432" s="1" t="s">
        <v>22</v>
      </c>
      <c r="O3432" s="4">
        <f t="shared" si="53"/>
        <v>0</v>
      </c>
    </row>
    <row r="3433" spans="1:15">
      <c r="A3433" s="1" t="s">
        <v>3473</v>
      </c>
      <c r="B3433" s="2">
        <v>44685</v>
      </c>
      <c r="C3433" s="13" t="str">
        <f>TEXT(bbdd_Social_Media_Trends[[#This Row],[Post_Date]],"aaaa-mm")</f>
        <v>2022-05</v>
      </c>
      <c r="D3433" s="1" t="s">
        <v>12</v>
      </c>
      <c r="E3433" s="1" t="s">
        <v>49</v>
      </c>
      <c r="F3433" s="1" t="s">
        <v>32</v>
      </c>
      <c r="G3433" s="1" t="s">
        <v>25</v>
      </c>
      <c r="H3433">
        <v>1606939</v>
      </c>
      <c r="I3433">
        <v>89948</v>
      </c>
      <c r="J3433">
        <v>85169</v>
      </c>
      <c r="K3433">
        <v>32539</v>
      </c>
      <c r="L3433">
        <f>bbdd_Social_Media_Trends[[#This Row],[Likes]]+bbdd_Social_Media_Trends[[#This Row],[Shares]]+bbdd_Social_Media_Trends[[#This Row],[Comments]]</f>
        <v>207656</v>
      </c>
      <c r="M3433">
        <f>bbdd_Social_Media_Trends[[#This Row],[Interactions]]/bbdd_Social_Media_Trends[[#This Row],[Views]]</f>
        <v>0.12922456919646608</v>
      </c>
      <c r="N3433" s="1" t="s">
        <v>22</v>
      </c>
      <c r="O3433" s="4">
        <f t="shared" si="53"/>
        <v>0</v>
      </c>
    </row>
    <row r="3434" spans="1:15">
      <c r="A3434" s="1" t="s">
        <v>3474</v>
      </c>
      <c r="B3434" s="2">
        <v>45229</v>
      </c>
      <c r="C3434" s="13" t="str">
        <f>TEXT(bbdd_Social_Media_Trends[[#This Row],[Post_Date]],"aaaa-mm")</f>
        <v>2023-10</v>
      </c>
      <c r="D3434" s="1" t="s">
        <v>27</v>
      </c>
      <c r="E3434" s="1" t="s">
        <v>52</v>
      </c>
      <c r="F3434" s="1" t="s">
        <v>36</v>
      </c>
      <c r="G3434" s="1" t="s">
        <v>25</v>
      </c>
      <c r="H3434">
        <v>2706714</v>
      </c>
      <c r="I3434">
        <v>217585</v>
      </c>
      <c r="J3434">
        <v>40079</v>
      </c>
      <c r="K3434">
        <v>45339</v>
      </c>
      <c r="L3434">
        <f>bbdd_Social_Media_Trends[[#This Row],[Likes]]+bbdd_Social_Media_Trends[[#This Row],[Shares]]+bbdd_Social_Media_Trends[[#This Row],[Comments]]</f>
        <v>303003</v>
      </c>
      <c r="M3434">
        <f>bbdd_Social_Media_Trends[[#This Row],[Interactions]]/bbdd_Social_Media_Trends[[#This Row],[Views]]</f>
        <v>0.11194496352403689</v>
      </c>
      <c r="N3434" s="1" t="s">
        <v>29</v>
      </c>
      <c r="O3434" s="4">
        <f t="shared" si="53"/>
        <v>0</v>
      </c>
    </row>
    <row r="3435" spans="1:15">
      <c r="A3435" s="1" t="s">
        <v>3475</v>
      </c>
      <c r="B3435" s="2">
        <v>45177</v>
      </c>
      <c r="C3435" s="13" t="str">
        <f>TEXT(bbdd_Social_Media_Trends[[#This Row],[Post_Date]],"aaaa-mm")</f>
        <v>2023-09</v>
      </c>
      <c r="D3435" s="1" t="s">
        <v>27</v>
      </c>
      <c r="E3435" s="1" t="s">
        <v>52</v>
      </c>
      <c r="F3435" s="1" t="s">
        <v>20</v>
      </c>
      <c r="G3435" s="1" t="s">
        <v>44</v>
      </c>
      <c r="H3435">
        <v>3463687</v>
      </c>
      <c r="I3435">
        <v>362435</v>
      </c>
      <c r="J3435">
        <v>12610</v>
      </c>
      <c r="K3435">
        <v>20119</v>
      </c>
      <c r="L3435">
        <f>bbdd_Social_Media_Trends[[#This Row],[Likes]]+bbdd_Social_Media_Trends[[#This Row],[Shares]]+bbdd_Social_Media_Trends[[#This Row],[Comments]]</f>
        <v>395164</v>
      </c>
      <c r="M3435">
        <f>bbdd_Social_Media_Trends[[#This Row],[Interactions]]/bbdd_Social_Media_Trends[[#This Row],[Views]]</f>
        <v>0.11408767593607622</v>
      </c>
      <c r="N3435" s="1" t="s">
        <v>29</v>
      </c>
      <c r="O3435" s="4">
        <f t="shared" si="53"/>
        <v>0</v>
      </c>
    </row>
    <row r="3436" spans="1:15">
      <c r="A3436" s="1" t="s">
        <v>3476</v>
      </c>
      <c r="B3436" s="2">
        <v>44817</v>
      </c>
      <c r="C3436" s="13" t="str">
        <f>TEXT(bbdd_Social_Media_Trends[[#This Row],[Post_Date]],"aaaa-mm")</f>
        <v>2022-09</v>
      </c>
      <c r="D3436" s="1" t="s">
        <v>18</v>
      </c>
      <c r="E3436" s="1" t="s">
        <v>13</v>
      </c>
      <c r="F3436" s="1" t="s">
        <v>47</v>
      </c>
      <c r="G3436" s="1" t="s">
        <v>50</v>
      </c>
      <c r="H3436">
        <v>2732791</v>
      </c>
      <c r="I3436">
        <v>118006</v>
      </c>
      <c r="J3436">
        <v>19060</v>
      </c>
      <c r="K3436">
        <v>32402</v>
      </c>
      <c r="L3436">
        <f>bbdd_Social_Media_Trends[[#This Row],[Likes]]+bbdd_Social_Media_Trends[[#This Row],[Shares]]+bbdd_Social_Media_Trends[[#This Row],[Comments]]</f>
        <v>169468</v>
      </c>
      <c r="M3436">
        <f>bbdd_Social_Media_Trends[[#This Row],[Interactions]]/bbdd_Social_Media_Trends[[#This Row],[Views]]</f>
        <v>6.2012792050325109E-2</v>
      </c>
      <c r="N3436" s="1" t="s">
        <v>16</v>
      </c>
      <c r="O3436" s="4">
        <f t="shared" si="53"/>
        <v>0</v>
      </c>
    </row>
    <row r="3437" spans="1:15">
      <c r="A3437" s="1" t="s">
        <v>3477</v>
      </c>
      <c r="B3437" s="2">
        <v>45029</v>
      </c>
      <c r="C3437" s="13" t="str">
        <f>TEXT(bbdd_Social_Media_Trends[[#This Row],[Post_Date]],"aaaa-mm")</f>
        <v>2023-04</v>
      </c>
      <c r="D3437" s="1" t="s">
        <v>27</v>
      </c>
      <c r="E3437" s="1" t="s">
        <v>31</v>
      </c>
      <c r="F3437" s="1" t="s">
        <v>20</v>
      </c>
      <c r="G3437" s="1" t="s">
        <v>44</v>
      </c>
      <c r="H3437">
        <v>1689280</v>
      </c>
      <c r="I3437">
        <v>371293</v>
      </c>
      <c r="J3437">
        <v>96714</v>
      </c>
      <c r="K3437">
        <v>26058</v>
      </c>
      <c r="L3437">
        <f>bbdd_Social_Media_Trends[[#This Row],[Likes]]+bbdd_Social_Media_Trends[[#This Row],[Shares]]+bbdd_Social_Media_Trends[[#This Row],[Comments]]</f>
        <v>494065</v>
      </c>
      <c r="M3437">
        <f>bbdd_Social_Media_Trends[[#This Row],[Interactions]]/bbdd_Social_Media_Trends[[#This Row],[Views]]</f>
        <v>0.29247075677211593</v>
      </c>
      <c r="N3437" s="1" t="s">
        <v>16</v>
      </c>
      <c r="O3437" s="4">
        <f t="shared" si="53"/>
        <v>0</v>
      </c>
    </row>
    <row r="3438" spans="1:15">
      <c r="A3438" s="1" t="s">
        <v>3478</v>
      </c>
      <c r="B3438" s="2">
        <v>45230</v>
      </c>
      <c r="C3438" s="13" t="str">
        <f>TEXT(bbdd_Social_Media_Trends[[#This Row],[Post_Date]],"aaaa-mm")</f>
        <v>2023-10</v>
      </c>
      <c r="D3438" s="1" t="s">
        <v>27</v>
      </c>
      <c r="E3438" s="1" t="s">
        <v>39</v>
      </c>
      <c r="F3438" s="1" t="s">
        <v>41</v>
      </c>
      <c r="G3438" s="1" t="s">
        <v>21</v>
      </c>
      <c r="H3438">
        <v>2898290</v>
      </c>
      <c r="I3438">
        <v>53307</v>
      </c>
      <c r="J3438">
        <v>32466</v>
      </c>
      <c r="K3438">
        <v>37220</v>
      </c>
      <c r="L3438">
        <f>bbdd_Social_Media_Trends[[#This Row],[Likes]]+bbdd_Social_Media_Trends[[#This Row],[Shares]]+bbdd_Social_Media_Trends[[#This Row],[Comments]]</f>
        <v>122993</v>
      </c>
      <c r="M3438">
        <f>bbdd_Social_Media_Trends[[#This Row],[Interactions]]/bbdd_Social_Media_Trends[[#This Row],[Views]]</f>
        <v>4.2436402154373783E-2</v>
      </c>
      <c r="N3438" s="1" t="s">
        <v>29</v>
      </c>
      <c r="O3438" s="4">
        <f t="shared" si="53"/>
        <v>0</v>
      </c>
    </row>
    <row r="3439" spans="1:15">
      <c r="A3439" s="1" t="s">
        <v>3479</v>
      </c>
      <c r="B3439" s="2">
        <v>45262</v>
      </c>
      <c r="C3439" s="13" t="str">
        <f>TEXT(bbdd_Social_Media_Trends[[#This Row],[Post_Date]],"aaaa-mm")</f>
        <v>2023-12</v>
      </c>
      <c r="D3439" s="1" t="s">
        <v>12</v>
      </c>
      <c r="E3439" s="1" t="s">
        <v>49</v>
      </c>
      <c r="F3439" s="1" t="s">
        <v>14</v>
      </c>
      <c r="G3439" s="1" t="s">
        <v>37</v>
      </c>
      <c r="H3439">
        <v>199708</v>
      </c>
      <c r="I3439">
        <v>485528</v>
      </c>
      <c r="J3439">
        <v>56352</v>
      </c>
      <c r="K3439">
        <v>21395</v>
      </c>
      <c r="L3439">
        <f>bbdd_Social_Media_Trends[[#This Row],[Likes]]+bbdd_Social_Media_Trends[[#This Row],[Shares]]+bbdd_Social_Media_Trends[[#This Row],[Comments]]</f>
        <v>563275</v>
      </c>
      <c r="M3439">
        <f>bbdd_Social_Media_Trends[[#This Row],[Interactions]]/bbdd_Social_Media_Trends[[#This Row],[Views]]</f>
        <v>2.8204929196627075</v>
      </c>
      <c r="N3439" s="1" t="s">
        <v>29</v>
      </c>
      <c r="O3439" s="4">
        <f t="shared" si="53"/>
        <v>0</v>
      </c>
    </row>
    <row r="3440" spans="1:15">
      <c r="A3440" s="1" t="s">
        <v>3480</v>
      </c>
      <c r="B3440" s="2">
        <v>44763</v>
      </c>
      <c r="C3440" s="13" t="str">
        <f>TEXT(bbdd_Social_Media_Trends[[#This Row],[Post_Date]],"aaaa-mm")</f>
        <v>2022-07</v>
      </c>
      <c r="D3440" s="1" t="s">
        <v>12</v>
      </c>
      <c r="E3440" s="1" t="s">
        <v>59</v>
      </c>
      <c r="F3440" s="1" t="s">
        <v>14</v>
      </c>
      <c r="G3440" s="1" t="s">
        <v>60</v>
      </c>
      <c r="H3440">
        <v>4343078</v>
      </c>
      <c r="I3440">
        <v>189948</v>
      </c>
      <c r="J3440">
        <v>84123</v>
      </c>
      <c r="K3440">
        <v>47931</v>
      </c>
      <c r="L3440">
        <f>bbdd_Social_Media_Trends[[#This Row],[Likes]]+bbdd_Social_Media_Trends[[#This Row],[Shares]]+bbdd_Social_Media_Trends[[#This Row],[Comments]]</f>
        <v>322002</v>
      </c>
      <c r="M3440">
        <f>bbdd_Social_Media_Trends[[#This Row],[Interactions]]/bbdd_Social_Media_Trends[[#This Row],[Views]]</f>
        <v>7.4141426886645836E-2</v>
      </c>
      <c r="N3440" s="1" t="s">
        <v>16</v>
      </c>
      <c r="O3440" s="4">
        <f t="shared" si="53"/>
        <v>0</v>
      </c>
    </row>
    <row r="3441" spans="1:15">
      <c r="A3441" s="1" t="s">
        <v>3481</v>
      </c>
      <c r="B3441" s="2">
        <v>45117</v>
      </c>
      <c r="C3441" s="13" t="str">
        <f>TEXT(bbdd_Social_Media_Trends[[#This Row],[Post_Date]],"aaaa-mm")</f>
        <v>2023-07</v>
      </c>
      <c r="D3441" s="1" t="s">
        <v>12</v>
      </c>
      <c r="E3441" s="1" t="s">
        <v>57</v>
      </c>
      <c r="F3441" s="1" t="s">
        <v>47</v>
      </c>
      <c r="G3441" s="1" t="s">
        <v>60</v>
      </c>
      <c r="H3441">
        <v>3155890</v>
      </c>
      <c r="I3441">
        <v>224187</v>
      </c>
      <c r="J3441">
        <v>49865</v>
      </c>
      <c r="K3441">
        <v>1019</v>
      </c>
      <c r="L3441">
        <f>bbdd_Social_Media_Trends[[#This Row],[Likes]]+bbdd_Social_Media_Trends[[#This Row],[Shares]]+bbdd_Social_Media_Trends[[#This Row],[Comments]]</f>
        <v>275071</v>
      </c>
      <c r="M3441">
        <f>bbdd_Social_Media_Trends[[#This Row],[Interactions]]/bbdd_Social_Media_Trends[[#This Row],[Views]]</f>
        <v>8.7161149469721699E-2</v>
      </c>
      <c r="N3441" s="1" t="s">
        <v>22</v>
      </c>
      <c r="O3441" s="4">
        <f t="shared" si="53"/>
        <v>0</v>
      </c>
    </row>
    <row r="3442" spans="1:15">
      <c r="A3442" s="1" t="s">
        <v>3482</v>
      </c>
      <c r="B3442" s="2">
        <v>44786</v>
      </c>
      <c r="C3442" s="13" t="str">
        <f>TEXT(bbdd_Social_Media_Trends[[#This Row],[Post_Date]],"aaaa-mm")</f>
        <v>2022-08</v>
      </c>
      <c r="D3442" s="1" t="s">
        <v>12</v>
      </c>
      <c r="E3442" s="1" t="s">
        <v>13</v>
      </c>
      <c r="F3442" s="1" t="s">
        <v>20</v>
      </c>
      <c r="G3442" s="1" t="s">
        <v>60</v>
      </c>
      <c r="H3442">
        <v>4126753</v>
      </c>
      <c r="I3442">
        <v>393119</v>
      </c>
      <c r="J3442">
        <v>20044</v>
      </c>
      <c r="K3442">
        <v>15354</v>
      </c>
      <c r="L3442">
        <f>bbdd_Social_Media_Trends[[#This Row],[Likes]]+bbdd_Social_Media_Trends[[#This Row],[Shares]]+bbdd_Social_Media_Trends[[#This Row],[Comments]]</f>
        <v>428517</v>
      </c>
      <c r="M3442">
        <f>bbdd_Social_Media_Trends[[#This Row],[Interactions]]/bbdd_Social_Media_Trends[[#This Row],[Views]]</f>
        <v>0.10383878075571763</v>
      </c>
      <c r="N3442" s="1" t="s">
        <v>16</v>
      </c>
      <c r="O3442" s="4">
        <f t="shared" si="53"/>
        <v>0</v>
      </c>
    </row>
    <row r="3443" spans="1:15">
      <c r="A3443" s="1" t="s">
        <v>3483</v>
      </c>
      <c r="B3443" s="2">
        <v>44730</v>
      </c>
      <c r="C3443" s="13" t="str">
        <f>TEXT(bbdd_Social_Media_Trends[[#This Row],[Post_Date]],"aaaa-mm")</f>
        <v>2022-06</v>
      </c>
      <c r="D3443" s="1" t="s">
        <v>12</v>
      </c>
      <c r="E3443" s="1" t="s">
        <v>19</v>
      </c>
      <c r="F3443" s="1" t="s">
        <v>47</v>
      </c>
      <c r="G3443" s="1" t="s">
        <v>60</v>
      </c>
      <c r="H3443">
        <v>4956515</v>
      </c>
      <c r="I3443">
        <v>482311</v>
      </c>
      <c r="J3443">
        <v>27608</v>
      </c>
      <c r="K3443">
        <v>24052</v>
      </c>
      <c r="L3443">
        <f>bbdd_Social_Media_Trends[[#This Row],[Likes]]+bbdd_Social_Media_Trends[[#This Row],[Shares]]+bbdd_Social_Media_Trends[[#This Row],[Comments]]</f>
        <v>533971</v>
      </c>
      <c r="M3443">
        <f>bbdd_Social_Media_Trends[[#This Row],[Interactions]]/bbdd_Social_Media_Trends[[#This Row],[Views]]</f>
        <v>0.10773113770461705</v>
      </c>
      <c r="N3443" s="1" t="s">
        <v>16</v>
      </c>
      <c r="O3443" s="4">
        <f t="shared" si="53"/>
        <v>0</v>
      </c>
    </row>
    <row r="3444" spans="1:15">
      <c r="A3444" s="1" t="s">
        <v>3484</v>
      </c>
      <c r="B3444" s="2">
        <v>45034</v>
      </c>
      <c r="C3444" s="13" t="str">
        <f>TEXT(bbdd_Social_Media_Trends[[#This Row],[Post_Date]],"aaaa-mm")</f>
        <v>2023-04</v>
      </c>
      <c r="D3444" s="1" t="s">
        <v>27</v>
      </c>
      <c r="E3444" s="1" t="s">
        <v>46</v>
      </c>
      <c r="F3444" s="1" t="s">
        <v>20</v>
      </c>
      <c r="G3444" s="1" t="s">
        <v>44</v>
      </c>
      <c r="H3444">
        <v>4194212</v>
      </c>
      <c r="I3444">
        <v>431289</v>
      </c>
      <c r="J3444">
        <v>89241</v>
      </c>
      <c r="K3444">
        <v>11337</v>
      </c>
      <c r="L3444">
        <f>bbdd_Social_Media_Trends[[#This Row],[Likes]]+bbdd_Social_Media_Trends[[#This Row],[Shares]]+bbdd_Social_Media_Trends[[#This Row],[Comments]]</f>
        <v>531867</v>
      </c>
      <c r="M3444">
        <f>bbdd_Social_Media_Trends[[#This Row],[Interactions]]/bbdd_Social_Media_Trends[[#This Row],[Views]]</f>
        <v>0.12680975592077845</v>
      </c>
      <c r="N3444" s="1" t="s">
        <v>22</v>
      </c>
      <c r="O3444" s="4">
        <f t="shared" si="53"/>
        <v>0</v>
      </c>
    </row>
    <row r="3445" spans="1:15">
      <c r="A3445" s="1" t="s">
        <v>3485</v>
      </c>
      <c r="B3445" s="2">
        <v>44605</v>
      </c>
      <c r="C3445" s="13" t="str">
        <f>TEXT(bbdd_Social_Media_Trends[[#This Row],[Post_Date]],"aaaa-mm")</f>
        <v>2022-02</v>
      </c>
      <c r="D3445" s="1" t="s">
        <v>27</v>
      </c>
      <c r="E3445" s="1" t="s">
        <v>57</v>
      </c>
      <c r="F3445" s="1" t="s">
        <v>36</v>
      </c>
      <c r="G3445" s="1" t="s">
        <v>37</v>
      </c>
      <c r="H3445">
        <v>4701545</v>
      </c>
      <c r="I3445">
        <v>330937</v>
      </c>
      <c r="J3445">
        <v>83911</v>
      </c>
      <c r="K3445">
        <v>41934</v>
      </c>
      <c r="L3445">
        <f>bbdd_Social_Media_Trends[[#This Row],[Likes]]+bbdd_Social_Media_Trends[[#This Row],[Shares]]+bbdd_Social_Media_Trends[[#This Row],[Comments]]</f>
        <v>456782</v>
      </c>
      <c r="M3445">
        <f>bbdd_Social_Media_Trends[[#This Row],[Interactions]]/bbdd_Social_Media_Trends[[#This Row],[Views]]</f>
        <v>9.7155722214718784E-2</v>
      </c>
      <c r="N3445" s="1" t="s">
        <v>16</v>
      </c>
      <c r="O3445" s="4">
        <f t="shared" si="53"/>
        <v>0</v>
      </c>
    </row>
    <row r="3446" spans="1:15">
      <c r="A3446" s="1" t="s">
        <v>3486</v>
      </c>
      <c r="B3446" s="2">
        <v>45001</v>
      </c>
      <c r="C3446" s="13" t="str">
        <f>TEXT(bbdd_Social_Media_Trends[[#This Row],[Post_Date]],"aaaa-mm")</f>
        <v>2023-03</v>
      </c>
      <c r="D3446" s="1" t="s">
        <v>27</v>
      </c>
      <c r="E3446" s="1" t="s">
        <v>49</v>
      </c>
      <c r="F3446" s="1" t="s">
        <v>36</v>
      </c>
      <c r="G3446" s="1" t="s">
        <v>25</v>
      </c>
      <c r="H3446">
        <v>2933029</v>
      </c>
      <c r="I3446">
        <v>398166</v>
      </c>
      <c r="J3446">
        <v>7891</v>
      </c>
      <c r="K3446">
        <v>14705</v>
      </c>
      <c r="L3446">
        <f>bbdd_Social_Media_Trends[[#This Row],[Likes]]+bbdd_Social_Media_Trends[[#This Row],[Shares]]+bbdd_Social_Media_Trends[[#This Row],[Comments]]</f>
        <v>420762</v>
      </c>
      <c r="M3446">
        <f>bbdd_Social_Media_Trends[[#This Row],[Interactions]]/bbdd_Social_Media_Trends[[#This Row],[Views]]</f>
        <v>0.14345647451832219</v>
      </c>
      <c r="N3446" s="1" t="s">
        <v>16</v>
      </c>
      <c r="O3446" s="4">
        <f t="shared" si="53"/>
        <v>0</v>
      </c>
    </row>
    <row r="3447" spans="1:15">
      <c r="A3447" s="1" t="s">
        <v>3487</v>
      </c>
      <c r="B3447" s="2">
        <v>45105</v>
      </c>
      <c r="C3447" s="13" t="str">
        <f>TEXT(bbdd_Social_Media_Trends[[#This Row],[Post_Date]],"aaaa-mm")</f>
        <v>2023-06</v>
      </c>
      <c r="D3447" s="1" t="s">
        <v>18</v>
      </c>
      <c r="E3447" s="1" t="s">
        <v>19</v>
      </c>
      <c r="F3447" s="1" t="s">
        <v>41</v>
      </c>
      <c r="G3447" s="1" t="s">
        <v>44</v>
      </c>
      <c r="H3447">
        <v>926712</v>
      </c>
      <c r="I3447">
        <v>424010</v>
      </c>
      <c r="J3447">
        <v>3881</v>
      </c>
      <c r="K3447">
        <v>40154</v>
      </c>
      <c r="L3447">
        <f>bbdd_Social_Media_Trends[[#This Row],[Likes]]+bbdd_Social_Media_Trends[[#This Row],[Shares]]+bbdd_Social_Media_Trends[[#This Row],[Comments]]</f>
        <v>468045</v>
      </c>
      <c r="M3447">
        <f>bbdd_Social_Media_Trends[[#This Row],[Interactions]]/bbdd_Social_Media_Trends[[#This Row],[Views]]</f>
        <v>0.50505982441146768</v>
      </c>
      <c r="N3447" s="1" t="s">
        <v>29</v>
      </c>
      <c r="O3447" s="4">
        <f t="shared" si="53"/>
        <v>0</v>
      </c>
    </row>
    <row r="3448" spans="1:15">
      <c r="A3448" s="1" t="s">
        <v>3488</v>
      </c>
      <c r="B3448" s="2">
        <v>44677</v>
      </c>
      <c r="C3448" s="13" t="str">
        <f>TEXT(bbdd_Social_Media_Trends[[#This Row],[Post_Date]],"aaaa-mm")</f>
        <v>2022-04</v>
      </c>
      <c r="D3448" s="1" t="s">
        <v>12</v>
      </c>
      <c r="E3448" s="1" t="s">
        <v>57</v>
      </c>
      <c r="F3448" s="1" t="s">
        <v>20</v>
      </c>
      <c r="G3448" s="1" t="s">
        <v>50</v>
      </c>
      <c r="H3448">
        <v>2053356</v>
      </c>
      <c r="I3448">
        <v>368117</v>
      </c>
      <c r="J3448">
        <v>23060</v>
      </c>
      <c r="K3448">
        <v>35313</v>
      </c>
      <c r="L3448">
        <f>bbdd_Social_Media_Trends[[#This Row],[Likes]]+bbdd_Social_Media_Trends[[#This Row],[Shares]]+bbdd_Social_Media_Trends[[#This Row],[Comments]]</f>
        <v>426490</v>
      </c>
      <c r="M3448">
        <f>bbdd_Social_Media_Trends[[#This Row],[Interactions]]/bbdd_Social_Media_Trends[[#This Row],[Views]]</f>
        <v>0.20770387599617407</v>
      </c>
      <c r="N3448" s="1" t="s">
        <v>16</v>
      </c>
      <c r="O3448" s="4">
        <f t="shared" si="53"/>
        <v>0</v>
      </c>
    </row>
    <row r="3449" spans="1:15">
      <c r="A3449" s="1" t="s">
        <v>3489</v>
      </c>
      <c r="B3449" s="2">
        <v>44708</v>
      </c>
      <c r="C3449" s="13" t="str">
        <f>TEXT(bbdd_Social_Media_Trends[[#This Row],[Post_Date]],"aaaa-mm")</f>
        <v>2022-05</v>
      </c>
      <c r="D3449" s="1" t="s">
        <v>24</v>
      </c>
      <c r="E3449" s="1" t="s">
        <v>35</v>
      </c>
      <c r="F3449" s="1" t="s">
        <v>14</v>
      </c>
      <c r="G3449" s="1" t="s">
        <v>60</v>
      </c>
      <c r="H3449">
        <v>1454570</v>
      </c>
      <c r="I3449">
        <v>203603</v>
      </c>
      <c r="J3449">
        <v>83604</v>
      </c>
      <c r="K3449">
        <v>40192</v>
      </c>
      <c r="L3449">
        <f>bbdd_Social_Media_Trends[[#This Row],[Likes]]+bbdd_Social_Media_Trends[[#This Row],[Shares]]+bbdd_Social_Media_Trends[[#This Row],[Comments]]</f>
        <v>327399</v>
      </c>
      <c r="M3449">
        <f>bbdd_Social_Media_Trends[[#This Row],[Interactions]]/bbdd_Social_Media_Trends[[#This Row],[Views]]</f>
        <v>0.22508301422413496</v>
      </c>
      <c r="N3449" s="1" t="s">
        <v>22</v>
      </c>
      <c r="O3449" s="4">
        <f t="shared" si="53"/>
        <v>0</v>
      </c>
    </row>
    <row r="3450" spans="1:15">
      <c r="A3450" s="1" t="s">
        <v>3490</v>
      </c>
      <c r="B3450" s="2">
        <v>44607</v>
      </c>
      <c r="C3450" s="13" t="str">
        <f>TEXT(bbdd_Social_Media_Trends[[#This Row],[Post_Date]],"aaaa-mm")</f>
        <v>2022-02</v>
      </c>
      <c r="D3450" s="1" t="s">
        <v>12</v>
      </c>
      <c r="E3450" s="1" t="s">
        <v>31</v>
      </c>
      <c r="F3450" s="1" t="s">
        <v>20</v>
      </c>
      <c r="G3450" s="1" t="s">
        <v>25</v>
      </c>
      <c r="H3450">
        <v>2676023</v>
      </c>
      <c r="I3450">
        <v>290041</v>
      </c>
      <c r="J3450">
        <v>33134</v>
      </c>
      <c r="K3450">
        <v>14249</v>
      </c>
      <c r="L3450">
        <f>bbdd_Social_Media_Trends[[#This Row],[Likes]]+bbdd_Social_Media_Trends[[#This Row],[Shares]]+bbdd_Social_Media_Trends[[#This Row],[Comments]]</f>
        <v>337424</v>
      </c>
      <c r="M3450">
        <f>bbdd_Social_Media_Trends[[#This Row],[Interactions]]/bbdd_Social_Media_Trends[[#This Row],[Views]]</f>
        <v>0.12609159188841051</v>
      </c>
      <c r="N3450" s="1" t="s">
        <v>29</v>
      </c>
      <c r="O3450" s="4">
        <f t="shared" si="53"/>
        <v>0</v>
      </c>
    </row>
    <row r="3451" spans="1:15">
      <c r="A3451" s="1" t="s">
        <v>3491</v>
      </c>
      <c r="B3451" s="2">
        <v>44794</v>
      </c>
      <c r="C3451" s="13" t="str">
        <f>TEXT(bbdd_Social_Media_Trends[[#This Row],[Post_Date]],"aaaa-mm")</f>
        <v>2022-08</v>
      </c>
      <c r="D3451" s="1" t="s">
        <v>24</v>
      </c>
      <c r="E3451" s="1" t="s">
        <v>49</v>
      </c>
      <c r="F3451" s="1" t="s">
        <v>14</v>
      </c>
      <c r="G3451" s="1" t="s">
        <v>25</v>
      </c>
      <c r="H3451">
        <v>3839871</v>
      </c>
      <c r="I3451">
        <v>326965</v>
      </c>
      <c r="J3451">
        <v>84031</v>
      </c>
      <c r="K3451">
        <v>39720</v>
      </c>
      <c r="L3451">
        <f>bbdd_Social_Media_Trends[[#This Row],[Likes]]+bbdd_Social_Media_Trends[[#This Row],[Shares]]+bbdd_Social_Media_Trends[[#This Row],[Comments]]</f>
        <v>450716</v>
      </c>
      <c r="M3451">
        <f>bbdd_Social_Media_Trends[[#This Row],[Interactions]]/bbdd_Social_Media_Trends[[#This Row],[Views]]</f>
        <v>0.11737790149721175</v>
      </c>
      <c r="N3451" s="1" t="s">
        <v>16</v>
      </c>
      <c r="O3451" s="4">
        <f t="shared" si="53"/>
        <v>0</v>
      </c>
    </row>
    <row r="3452" spans="1:15">
      <c r="A3452" s="1" t="s">
        <v>3492</v>
      </c>
      <c r="B3452" s="2">
        <v>44744</v>
      </c>
      <c r="C3452" s="13" t="str">
        <f>TEXT(bbdd_Social_Media_Trends[[#This Row],[Post_Date]],"aaaa-mm")</f>
        <v>2022-07</v>
      </c>
      <c r="D3452" s="1" t="s">
        <v>12</v>
      </c>
      <c r="E3452" s="1" t="s">
        <v>57</v>
      </c>
      <c r="F3452" s="1" t="s">
        <v>20</v>
      </c>
      <c r="G3452" s="1" t="s">
        <v>50</v>
      </c>
      <c r="H3452">
        <v>3437467</v>
      </c>
      <c r="I3452">
        <v>37438</v>
      </c>
      <c r="J3452">
        <v>49845</v>
      </c>
      <c r="K3452">
        <v>42965</v>
      </c>
      <c r="L3452">
        <f>bbdd_Social_Media_Trends[[#This Row],[Likes]]+bbdd_Social_Media_Trends[[#This Row],[Shares]]+bbdd_Social_Media_Trends[[#This Row],[Comments]]</f>
        <v>130248</v>
      </c>
      <c r="M3452">
        <f>bbdd_Social_Media_Trends[[#This Row],[Interactions]]/bbdd_Social_Media_Trends[[#This Row],[Views]]</f>
        <v>3.7890691023361095E-2</v>
      </c>
      <c r="N3452" s="1" t="s">
        <v>29</v>
      </c>
      <c r="O3452" s="4">
        <f t="shared" si="53"/>
        <v>0</v>
      </c>
    </row>
    <row r="3453" spans="1:15">
      <c r="A3453" s="1" t="s">
        <v>3493</v>
      </c>
      <c r="B3453" s="2">
        <v>44587</v>
      </c>
      <c r="C3453" s="13" t="str">
        <f>TEXT(bbdd_Social_Media_Trends[[#This Row],[Post_Date]],"aaaa-mm")</f>
        <v>2022-01</v>
      </c>
      <c r="D3453" s="1" t="s">
        <v>12</v>
      </c>
      <c r="E3453" s="1" t="s">
        <v>57</v>
      </c>
      <c r="F3453" s="1" t="s">
        <v>14</v>
      </c>
      <c r="G3453" s="1" t="s">
        <v>60</v>
      </c>
      <c r="H3453">
        <v>42222</v>
      </c>
      <c r="I3453">
        <v>103726</v>
      </c>
      <c r="J3453">
        <v>76576</v>
      </c>
      <c r="K3453">
        <v>30215</v>
      </c>
      <c r="L3453">
        <f>bbdd_Social_Media_Trends[[#This Row],[Likes]]+bbdd_Social_Media_Trends[[#This Row],[Shares]]+bbdd_Social_Media_Trends[[#This Row],[Comments]]</f>
        <v>210517</v>
      </c>
      <c r="M3453">
        <f>bbdd_Social_Media_Trends[[#This Row],[Interactions]]/bbdd_Social_Media_Trends[[#This Row],[Views]]</f>
        <v>4.9859551892378384</v>
      </c>
      <c r="N3453" s="1" t="s">
        <v>22</v>
      </c>
      <c r="O3453" s="4">
        <f t="shared" si="53"/>
        <v>0</v>
      </c>
    </row>
    <row r="3454" spans="1:15">
      <c r="A3454" s="1" t="s">
        <v>3494</v>
      </c>
      <c r="B3454" s="2">
        <v>44843</v>
      </c>
      <c r="C3454" s="13" t="str">
        <f>TEXT(bbdd_Social_Media_Trends[[#This Row],[Post_Date]],"aaaa-mm")</f>
        <v>2022-10</v>
      </c>
      <c r="D3454" s="1" t="s">
        <v>18</v>
      </c>
      <c r="E3454" s="1" t="s">
        <v>59</v>
      </c>
      <c r="F3454" s="1" t="s">
        <v>32</v>
      </c>
      <c r="G3454" s="1" t="s">
        <v>21</v>
      </c>
      <c r="H3454">
        <v>4048901</v>
      </c>
      <c r="I3454">
        <v>50694</v>
      </c>
      <c r="J3454">
        <v>92406</v>
      </c>
      <c r="K3454">
        <v>8402</v>
      </c>
      <c r="L3454">
        <f>bbdd_Social_Media_Trends[[#This Row],[Likes]]+bbdd_Social_Media_Trends[[#This Row],[Shares]]+bbdd_Social_Media_Trends[[#This Row],[Comments]]</f>
        <v>151502</v>
      </c>
      <c r="M3454">
        <f>bbdd_Social_Media_Trends[[#This Row],[Interactions]]/bbdd_Social_Media_Trends[[#This Row],[Views]]</f>
        <v>3.7418054924039879E-2</v>
      </c>
      <c r="N3454" s="1" t="s">
        <v>16</v>
      </c>
      <c r="O3454" s="4">
        <f t="shared" si="53"/>
        <v>0</v>
      </c>
    </row>
    <row r="3455" spans="1:15">
      <c r="A3455" s="1" t="s">
        <v>3495</v>
      </c>
      <c r="B3455" s="2">
        <v>44939</v>
      </c>
      <c r="C3455" s="13" t="str">
        <f>TEXT(bbdd_Social_Media_Trends[[#This Row],[Post_Date]],"aaaa-mm")</f>
        <v>2023-01</v>
      </c>
      <c r="D3455" s="1" t="s">
        <v>12</v>
      </c>
      <c r="E3455" s="1" t="s">
        <v>49</v>
      </c>
      <c r="F3455" s="1" t="s">
        <v>41</v>
      </c>
      <c r="G3455" s="1" t="s">
        <v>28</v>
      </c>
      <c r="H3455">
        <v>705135</v>
      </c>
      <c r="I3455">
        <v>126785</v>
      </c>
      <c r="J3455">
        <v>67006</v>
      </c>
      <c r="K3455">
        <v>35860</v>
      </c>
      <c r="L3455">
        <f>bbdd_Social_Media_Trends[[#This Row],[Likes]]+bbdd_Social_Media_Trends[[#This Row],[Shares]]+bbdd_Social_Media_Trends[[#This Row],[Comments]]</f>
        <v>229651</v>
      </c>
      <c r="M3455">
        <f>bbdd_Social_Media_Trends[[#This Row],[Interactions]]/bbdd_Social_Media_Trends[[#This Row],[Views]]</f>
        <v>0.32568373432037839</v>
      </c>
      <c r="N3455" s="1" t="s">
        <v>29</v>
      </c>
      <c r="O3455" s="4">
        <f t="shared" si="53"/>
        <v>0</v>
      </c>
    </row>
    <row r="3456" spans="1:15">
      <c r="A3456" s="1" t="s">
        <v>3496</v>
      </c>
      <c r="B3456" s="2">
        <v>45122</v>
      </c>
      <c r="C3456" s="13" t="str">
        <f>TEXT(bbdd_Social_Media_Trends[[#This Row],[Post_Date]],"aaaa-mm")</f>
        <v>2023-07</v>
      </c>
      <c r="D3456" s="1" t="s">
        <v>18</v>
      </c>
      <c r="E3456" s="1" t="s">
        <v>13</v>
      </c>
      <c r="F3456" s="1" t="s">
        <v>32</v>
      </c>
      <c r="G3456" s="1" t="s">
        <v>25</v>
      </c>
      <c r="H3456">
        <v>3253451</v>
      </c>
      <c r="I3456">
        <v>65643</v>
      </c>
      <c r="J3456">
        <v>21278</v>
      </c>
      <c r="K3456">
        <v>14353</v>
      </c>
      <c r="L3456">
        <f>bbdd_Social_Media_Trends[[#This Row],[Likes]]+bbdd_Social_Media_Trends[[#This Row],[Shares]]+bbdd_Social_Media_Trends[[#This Row],[Comments]]</f>
        <v>101274</v>
      </c>
      <c r="M3456">
        <f>bbdd_Social_Media_Trends[[#This Row],[Interactions]]/bbdd_Social_Media_Trends[[#This Row],[Views]]</f>
        <v>3.1128177433746504E-2</v>
      </c>
      <c r="N3456" s="1" t="s">
        <v>29</v>
      </c>
      <c r="O3456" s="4">
        <f t="shared" si="53"/>
        <v>0</v>
      </c>
    </row>
    <row r="3457" spans="1:15">
      <c r="A3457" s="1" t="s">
        <v>3497</v>
      </c>
      <c r="B3457" s="2">
        <v>45046</v>
      </c>
      <c r="C3457" s="13" t="str">
        <f>TEXT(bbdd_Social_Media_Trends[[#This Row],[Post_Date]],"aaaa-mm")</f>
        <v>2023-04</v>
      </c>
      <c r="D3457" s="1" t="s">
        <v>18</v>
      </c>
      <c r="E3457" s="1" t="s">
        <v>52</v>
      </c>
      <c r="F3457" s="1" t="s">
        <v>36</v>
      </c>
      <c r="G3457" s="1" t="s">
        <v>21</v>
      </c>
      <c r="H3457">
        <v>52567</v>
      </c>
      <c r="I3457">
        <v>309679</v>
      </c>
      <c r="J3457">
        <v>88484</v>
      </c>
      <c r="K3457">
        <v>2957</v>
      </c>
      <c r="L3457">
        <f>bbdd_Social_Media_Trends[[#This Row],[Likes]]+bbdd_Social_Media_Trends[[#This Row],[Shares]]+bbdd_Social_Media_Trends[[#This Row],[Comments]]</f>
        <v>401120</v>
      </c>
      <c r="M3457">
        <f>bbdd_Social_Media_Trends[[#This Row],[Interactions]]/bbdd_Social_Media_Trends[[#This Row],[Views]]</f>
        <v>7.630642798714022</v>
      </c>
      <c r="N3457" s="1" t="s">
        <v>29</v>
      </c>
      <c r="O3457" s="4">
        <f t="shared" si="53"/>
        <v>0</v>
      </c>
    </row>
    <row r="3458" spans="1:15">
      <c r="A3458" s="1" t="s">
        <v>3498</v>
      </c>
      <c r="B3458" s="2">
        <v>44579</v>
      </c>
      <c r="C3458" s="13" t="str">
        <f>TEXT(bbdd_Social_Media_Trends[[#This Row],[Post_Date]],"aaaa-mm")</f>
        <v>2022-01</v>
      </c>
      <c r="D3458" s="1" t="s">
        <v>27</v>
      </c>
      <c r="E3458" s="1" t="s">
        <v>19</v>
      </c>
      <c r="F3458" s="1" t="s">
        <v>47</v>
      </c>
      <c r="G3458" s="1" t="s">
        <v>28</v>
      </c>
      <c r="H3458">
        <v>3989382</v>
      </c>
      <c r="I3458">
        <v>155733</v>
      </c>
      <c r="J3458">
        <v>30200</v>
      </c>
      <c r="K3458">
        <v>23283</v>
      </c>
      <c r="L3458">
        <f>bbdd_Social_Media_Trends[[#This Row],[Likes]]+bbdd_Social_Media_Trends[[#This Row],[Shares]]+bbdd_Social_Media_Trends[[#This Row],[Comments]]</f>
        <v>209216</v>
      </c>
      <c r="M3458">
        <f>bbdd_Social_Media_Trends[[#This Row],[Interactions]]/bbdd_Social_Media_Trends[[#This Row],[Views]]</f>
        <v>5.2443210502278299E-2</v>
      </c>
      <c r="N3458" s="1" t="s">
        <v>16</v>
      </c>
      <c r="O3458" s="4">
        <f t="shared" ref="O3458:O3521" si="54">IF(ISERROR(VLOOKUP(A3458,A3459:A8456,1,FALSE)),0, 1)</f>
        <v>0</v>
      </c>
    </row>
    <row r="3459" spans="1:15">
      <c r="A3459" s="1" t="s">
        <v>3499</v>
      </c>
      <c r="B3459" s="2">
        <v>45097</v>
      </c>
      <c r="C3459" s="13" t="str">
        <f>TEXT(bbdd_Social_Media_Trends[[#This Row],[Post_Date]],"aaaa-mm")</f>
        <v>2023-06</v>
      </c>
      <c r="D3459" s="1" t="s">
        <v>27</v>
      </c>
      <c r="E3459" s="1" t="s">
        <v>19</v>
      </c>
      <c r="F3459" s="1" t="s">
        <v>36</v>
      </c>
      <c r="G3459" s="1" t="s">
        <v>44</v>
      </c>
      <c r="H3459">
        <v>768503</v>
      </c>
      <c r="I3459">
        <v>349119</v>
      </c>
      <c r="J3459">
        <v>19350</v>
      </c>
      <c r="K3459">
        <v>17093</v>
      </c>
      <c r="L3459">
        <f>bbdd_Social_Media_Trends[[#This Row],[Likes]]+bbdd_Social_Media_Trends[[#This Row],[Shares]]+bbdd_Social_Media_Trends[[#This Row],[Comments]]</f>
        <v>385562</v>
      </c>
      <c r="M3459">
        <f>bbdd_Social_Media_Trends[[#This Row],[Interactions]]/bbdd_Social_Media_Trends[[#This Row],[Views]]</f>
        <v>0.50170526334965515</v>
      </c>
      <c r="N3459" s="1" t="s">
        <v>16</v>
      </c>
      <c r="O3459" s="4">
        <f t="shared" si="54"/>
        <v>0</v>
      </c>
    </row>
    <row r="3460" spans="1:15">
      <c r="A3460" s="1" t="s">
        <v>3500</v>
      </c>
      <c r="B3460" s="2">
        <v>44791</v>
      </c>
      <c r="C3460" s="13" t="str">
        <f>TEXT(bbdd_Social_Media_Trends[[#This Row],[Post_Date]],"aaaa-mm")</f>
        <v>2022-08</v>
      </c>
      <c r="D3460" s="1" t="s">
        <v>18</v>
      </c>
      <c r="E3460" s="1" t="s">
        <v>57</v>
      </c>
      <c r="F3460" s="1" t="s">
        <v>32</v>
      </c>
      <c r="G3460" s="1" t="s">
        <v>44</v>
      </c>
      <c r="H3460">
        <v>127793</v>
      </c>
      <c r="I3460">
        <v>40339</v>
      </c>
      <c r="J3460">
        <v>80645</v>
      </c>
      <c r="K3460">
        <v>23618</v>
      </c>
      <c r="L3460">
        <f>bbdd_Social_Media_Trends[[#This Row],[Likes]]+bbdd_Social_Media_Trends[[#This Row],[Shares]]+bbdd_Social_Media_Trends[[#This Row],[Comments]]</f>
        <v>144602</v>
      </c>
      <c r="M3460">
        <f>bbdd_Social_Media_Trends[[#This Row],[Interactions]]/bbdd_Social_Media_Trends[[#This Row],[Views]]</f>
        <v>1.1315330260655905</v>
      </c>
      <c r="N3460" s="1" t="s">
        <v>29</v>
      </c>
      <c r="O3460" s="4">
        <f t="shared" si="54"/>
        <v>0</v>
      </c>
    </row>
    <row r="3461" spans="1:15">
      <c r="A3461" s="1" t="s">
        <v>3501</v>
      </c>
      <c r="B3461" s="2">
        <v>44869</v>
      </c>
      <c r="C3461" s="13" t="str">
        <f>TEXT(bbdd_Social_Media_Trends[[#This Row],[Post_Date]],"aaaa-mm")</f>
        <v>2022-11</v>
      </c>
      <c r="D3461" s="1" t="s">
        <v>27</v>
      </c>
      <c r="E3461" s="1" t="s">
        <v>35</v>
      </c>
      <c r="F3461" s="1" t="s">
        <v>32</v>
      </c>
      <c r="G3461" s="1" t="s">
        <v>25</v>
      </c>
      <c r="H3461">
        <v>4967107</v>
      </c>
      <c r="I3461">
        <v>274462</v>
      </c>
      <c r="J3461">
        <v>64773</v>
      </c>
      <c r="K3461">
        <v>15759</v>
      </c>
      <c r="L3461">
        <f>bbdd_Social_Media_Trends[[#This Row],[Likes]]+bbdd_Social_Media_Trends[[#This Row],[Shares]]+bbdd_Social_Media_Trends[[#This Row],[Comments]]</f>
        <v>354994</v>
      </c>
      <c r="M3461">
        <f>bbdd_Social_Media_Trends[[#This Row],[Interactions]]/bbdd_Social_Media_Trends[[#This Row],[Views]]</f>
        <v>7.1468965738004028E-2</v>
      </c>
      <c r="N3461" s="1" t="s">
        <v>22</v>
      </c>
      <c r="O3461" s="4">
        <f t="shared" si="54"/>
        <v>0</v>
      </c>
    </row>
    <row r="3462" spans="1:15">
      <c r="A3462" s="1" t="s">
        <v>3502</v>
      </c>
      <c r="B3462" s="2">
        <v>45199</v>
      </c>
      <c r="C3462" s="13" t="str">
        <f>TEXT(bbdd_Social_Media_Trends[[#This Row],[Post_Date]],"aaaa-mm")</f>
        <v>2023-09</v>
      </c>
      <c r="D3462" s="1" t="s">
        <v>27</v>
      </c>
      <c r="E3462" s="1" t="s">
        <v>46</v>
      </c>
      <c r="F3462" s="1" t="s">
        <v>47</v>
      </c>
      <c r="G3462" s="1" t="s">
        <v>50</v>
      </c>
      <c r="H3462">
        <v>3425790</v>
      </c>
      <c r="I3462">
        <v>417433</v>
      </c>
      <c r="J3462">
        <v>84158</v>
      </c>
      <c r="K3462">
        <v>25422</v>
      </c>
      <c r="L3462">
        <f>bbdd_Social_Media_Trends[[#This Row],[Likes]]+bbdd_Social_Media_Trends[[#This Row],[Shares]]+bbdd_Social_Media_Trends[[#This Row],[Comments]]</f>
        <v>527013</v>
      </c>
      <c r="M3462">
        <f>bbdd_Social_Media_Trends[[#This Row],[Interactions]]/bbdd_Social_Media_Trends[[#This Row],[Views]]</f>
        <v>0.15383692520557302</v>
      </c>
      <c r="N3462" s="1" t="s">
        <v>22</v>
      </c>
      <c r="O3462" s="4">
        <f t="shared" si="54"/>
        <v>0</v>
      </c>
    </row>
    <row r="3463" spans="1:15">
      <c r="A3463" s="1" t="s">
        <v>3503</v>
      </c>
      <c r="B3463" s="2">
        <v>45211</v>
      </c>
      <c r="C3463" s="13" t="str">
        <f>TEXT(bbdd_Social_Media_Trends[[#This Row],[Post_Date]],"aaaa-mm")</f>
        <v>2023-10</v>
      </c>
      <c r="D3463" s="1" t="s">
        <v>12</v>
      </c>
      <c r="E3463" s="1" t="s">
        <v>46</v>
      </c>
      <c r="F3463" s="1" t="s">
        <v>32</v>
      </c>
      <c r="G3463" s="1" t="s">
        <v>60</v>
      </c>
      <c r="H3463">
        <v>4443859</v>
      </c>
      <c r="I3463">
        <v>232983</v>
      </c>
      <c r="J3463">
        <v>69639</v>
      </c>
      <c r="K3463">
        <v>42693</v>
      </c>
      <c r="L3463">
        <f>bbdd_Social_Media_Trends[[#This Row],[Likes]]+bbdd_Social_Media_Trends[[#This Row],[Shares]]+bbdd_Social_Media_Trends[[#This Row],[Comments]]</f>
        <v>345315</v>
      </c>
      <c r="M3463">
        <f>bbdd_Social_Media_Trends[[#This Row],[Interactions]]/bbdd_Social_Media_Trends[[#This Row],[Views]]</f>
        <v>7.7706110837450063E-2</v>
      </c>
      <c r="N3463" s="1" t="s">
        <v>22</v>
      </c>
      <c r="O3463" s="4">
        <f t="shared" si="54"/>
        <v>0</v>
      </c>
    </row>
    <row r="3464" spans="1:15">
      <c r="A3464" s="1" t="s">
        <v>3504</v>
      </c>
      <c r="B3464" s="2">
        <v>45214</v>
      </c>
      <c r="C3464" s="13" t="str">
        <f>TEXT(bbdd_Social_Media_Trends[[#This Row],[Post_Date]],"aaaa-mm")</f>
        <v>2023-10</v>
      </c>
      <c r="D3464" s="1" t="s">
        <v>24</v>
      </c>
      <c r="E3464" s="1" t="s">
        <v>31</v>
      </c>
      <c r="F3464" s="1" t="s">
        <v>14</v>
      </c>
      <c r="G3464" s="1" t="s">
        <v>21</v>
      </c>
      <c r="H3464">
        <v>3360585</v>
      </c>
      <c r="I3464">
        <v>236038</v>
      </c>
      <c r="J3464">
        <v>32101</v>
      </c>
      <c r="K3464">
        <v>22848</v>
      </c>
      <c r="L3464">
        <f>bbdd_Social_Media_Trends[[#This Row],[Likes]]+bbdd_Social_Media_Trends[[#This Row],[Shares]]+bbdd_Social_Media_Trends[[#This Row],[Comments]]</f>
        <v>290987</v>
      </c>
      <c r="M3464">
        <f>bbdd_Social_Media_Trends[[#This Row],[Interactions]]/bbdd_Social_Media_Trends[[#This Row],[Views]]</f>
        <v>8.6588198185732546E-2</v>
      </c>
      <c r="N3464" s="1" t="s">
        <v>29</v>
      </c>
      <c r="O3464" s="4">
        <f t="shared" si="54"/>
        <v>0</v>
      </c>
    </row>
    <row r="3465" spans="1:15">
      <c r="A3465" s="1" t="s">
        <v>3505</v>
      </c>
      <c r="B3465" s="2">
        <v>44659</v>
      </c>
      <c r="C3465" s="13" t="str">
        <f>TEXT(bbdd_Social_Media_Trends[[#This Row],[Post_Date]],"aaaa-mm")</f>
        <v>2022-04</v>
      </c>
      <c r="D3465" s="1" t="s">
        <v>18</v>
      </c>
      <c r="E3465" s="1" t="s">
        <v>35</v>
      </c>
      <c r="F3465" s="1" t="s">
        <v>20</v>
      </c>
      <c r="G3465" s="1" t="s">
        <v>25</v>
      </c>
      <c r="H3465">
        <v>186228</v>
      </c>
      <c r="I3465">
        <v>313554</v>
      </c>
      <c r="J3465">
        <v>35669</v>
      </c>
      <c r="K3465">
        <v>29462</v>
      </c>
      <c r="L3465">
        <f>bbdd_Social_Media_Trends[[#This Row],[Likes]]+bbdd_Social_Media_Trends[[#This Row],[Shares]]+bbdd_Social_Media_Trends[[#This Row],[Comments]]</f>
        <v>378685</v>
      </c>
      <c r="M3465">
        <f>bbdd_Social_Media_Trends[[#This Row],[Interactions]]/bbdd_Social_Media_Trends[[#This Row],[Views]]</f>
        <v>2.033448246235797</v>
      </c>
      <c r="N3465" s="1" t="s">
        <v>22</v>
      </c>
      <c r="O3465" s="4">
        <f t="shared" si="54"/>
        <v>0</v>
      </c>
    </row>
    <row r="3466" spans="1:15">
      <c r="A3466" s="1" t="s">
        <v>3506</v>
      </c>
      <c r="B3466" s="2">
        <v>45264</v>
      </c>
      <c r="C3466" s="13" t="str">
        <f>TEXT(bbdd_Social_Media_Trends[[#This Row],[Post_Date]],"aaaa-mm")</f>
        <v>2023-12</v>
      </c>
      <c r="D3466" s="1" t="s">
        <v>12</v>
      </c>
      <c r="E3466" s="1" t="s">
        <v>13</v>
      </c>
      <c r="F3466" s="1" t="s">
        <v>41</v>
      </c>
      <c r="G3466" s="1" t="s">
        <v>50</v>
      </c>
      <c r="H3466">
        <v>912265</v>
      </c>
      <c r="I3466">
        <v>111049</v>
      </c>
      <c r="J3466">
        <v>54953</v>
      </c>
      <c r="K3466">
        <v>692</v>
      </c>
      <c r="L3466">
        <f>bbdd_Social_Media_Trends[[#This Row],[Likes]]+bbdd_Social_Media_Trends[[#This Row],[Shares]]+bbdd_Social_Media_Trends[[#This Row],[Comments]]</f>
        <v>166694</v>
      </c>
      <c r="M3466">
        <f>bbdd_Social_Media_Trends[[#This Row],[Interactions]]/bbdd_Social_Media_Trends[[#This Row],[Views]]</f>
        <v>0.18272541421626393</v>
      </c>
      <c r="N3466" s="1" t="s">
        <v>22</v>
      </c>
      <c r="O3466" s="4">
        <f t="shared" si="54"/>
        <v>0</v>
      </c>
    </row>
    <row r="3467" spans="1:15">
      <c r="A3467" s="1" t="s">
        <v>3507</v>
      </c>
      <c r="B3467" s="2">
        <v>44924</v>
      </c>
      <c r="C3467" s="13" t="str">
        <f>TEXT(bbdd_Social_Media_Trends[[#This Row],[Post_Date]],"aaaa-mm")</f>
        <v>2022-12</v>
      </c>
      <c r="D3467" s="1" t="s">
        <v>18</v>
      </c>
      <c r="E3467" s="1" t="s">
        <v>59</v>
      </c>
      <c r="F3467" s="1" t="s">
        <v>36</v>
      </c>
      <c r="G3467" s="1" t="s">
        <v>50</v>
      </c>
      <c r="H3467">
        <v>1566853</v>
      </c>
      <c r="I3467">
        <v>216701</v>
      </c>
      <c r="J3467">
        <v>96557</v>
      </c>
      <c r="K3467">
        <v>24597</v>
      </c>
      <c r="L3467">
        <f>bbdd_Social_Media_Trends[[#This Row],[Likes]]+bbdd_Social_Media_Trends[[#This Row],[Shares]]+bbdd_Social_Media_Trends[[#This Row],[Comments]]</f>
        <v>337855</v>
      </c>
      <c r="M3467">
        <f>bbdd_Social_Media_Trends[[#This Row],[Interactions]]/bbdd_Social_Media_Trends[[#This Row],[Views]]</f>
        <v>0.2156264818716242</v>
      </c>
      <c r="N3467" s="1" t="s">
        <v>16</v>
      </c>
      <c r="O3467" s="4">
        <f t="shared" si="54"/>
        <v>0</v>
      </c>
    </row>
    <row r="3468" spans="1:15">
      <c r="A3468" s="1" t="s">
        <v>3508</v>
      </c>
      <c r="B3468" s="2">
        <v>44619</v>
      </c>
      <c r="C3468" s="13" t="str">
        <f>TEXT(bbdd_Social_Media_Trends[[#This Row],[Post_Date]],"aaaa-mm")</f>
        <v>2022-02</v>
      </c>
      <c r="D3468" s="1" t="s">
        <v>12</v>
      </c>
      <c r="E3468" s="1" t="s">
        <v>31</v>
      </c>
      <c r="F3468" s="1" t="s">
        <v>32</v>
      </c>
      <c r="G3468" s="1" t="s">
        <v>15</v>
      </c>
      <c r="H3468">
        <v>702173</v>
      </c>
      <c r="I3468">
        <v>381320</v>
      </c>
      <c r="J3468">
        <v>60666</v>
      </c>
      <c r="K3468">
        <v>27650</v>
      </c>
      <c r="L3468">
        <f>bbdd_Social_Media_Trends[[#This Row],[Likes]]+bbdd_Social_Media_Trends[[#This Row],[Shares]]+bbdd_Social_Media_Trends[[#This Row],[Comments]]</f>
        <v>469636</v>
      </c>
      <c r="M3468">
        <f>bbdd_Social_Media_Trends[[#This Row],[Interactions]]/bbdd_Social_Media_Trends[[#This Row],[Views]]</f>
        <v>0.66883232479745025</v>
      </c>
      <c r="N3468" s="1" t="s">
        <v>16</v>
      </c>
      <c r="O3468" s="4">
        <f t="shared" si="54"/>
        <v>0</v>
      </c>
    </row>
    <row r="3469" spans="1:15">
      <c r="A3469" s="1" t="s">
        <v>3509</v>
      </c>
      <c r="B3469" s="2">
        <v>44896</v>
      </c>
      <c r="C3469" s="13" t="str">
        <f>TEXT(bbdd_Social_Media_Trends[[#This Row],[Post_Date]],"aaaa-mm")</f>
        <v>2022-12</v>
      </c>
      <c r="D3469" s="1" t="s">
        <v>27</v>
      </c>
      <c r="E3469" s="1" t="s">
        <v>39</v>
      </c>
      <c r="F3469" s="1" t="s">
        <v>47</v>
      </c>
      <c r="G3469" s="1" t="s">
        <v>60</v>
      </c>
      <c r="H3469">
        <v>3445802</v>
      </c>
      <c r="I3469">
        <v>140342</v>
      </c>
      <c r="J3469">
        <v>85613</v>
      </c>
      <c r="K3469">
        <v>45114</v>
      </c>
      <c r="L3469">
        <f>bbdd_Social_Media_Trends[[#This Row],[Likes]]+bbdd_Social_Media_Trends[[#This Row],[Shares]]+bbdd_Social_Media_Trends[[#This Row],[Comments]]</f>
        <v>271069</v>
      </c>
      <c r="M3469">
        <f>bbdd_Social_Media_Trends[[#This Row],[Interactions]]/bbdd_Social_Media_Trends[[#This Row],[Views]]</f>
        <v>7.8666446882322313E-2</v>
      </c>
      <c r="N3469" s="1" t="s">
        <v>29</v>
      </c>
      <c r="O3469" s="4">
        <f t="shared" si="54"/>
        <v>0</v>
      </c>
    </row>
    <row r="3470" spans="1:15">
      <c r="A3470" s="1" t="s">
        <v>3510</v>
      </c>
      <c r="B3470" s="2">
        <v>45098</v>
      </c>
      <c r="C3470" s="13" t="str">
        <f>TEXT(bbdd_Social_Media_Trends[[#This Row],[Post_Date]],"aaaa-mm")</f>
        <v>2023-06</v>
      </c>
      <c r="D3470" s="1" t="s">
        <v>18</v>
      </c>
      <c r="E3470" s="1" t="s">
        <v>35</v>
      </c>
      <c r="F3470" s="1" t="s">
        <v>20</v>
      </c>
      <c r="G3470" s="1" t="s">
        <v>15</v>
      </c>
      <c r="H3470">
        <v>1788764</v>
      </c>
      <c r="I3470">
        <v>303395</v>
      </c>
      <c r="J3470">
        <v>28692</v>
      </c>
      <c r="K3470">
        <v>43483</v>
      </c>
      <c r="L3470">
        <f>bbdd_Social_Media_Trends[[#This Row],[Likes]]+bbdd_Social_Media_Trends[[#This Row],[Shares]]+bbdd_Social_Media_Trends[[#This Row],[Comments]]</f>
        <v>375570</v>
      </c>
      <c r="M3470">
        <f>bbdd_Social_Media_Trends[[#This Row],[Interactions]]/bbdd_Social_Media_Trends[[#This Row],[Views]]</f>
        <v>0.20996062085328193</v>
      </c>
      <c r="N3470" s="1" t="s">
        <v>29</v>
      </c>
      <c r="O3470" s="4">
        <f t="shared" si="54"/>
        <v>0</v>
      </c>
    </row>
    <row r="3471" spans="1:15">
      <c r="A3471" s="1" t="s">
        <v>3511</v>
      </c>
      <c r="B3471" s="2">
        <v>44717</v>
      </c>
      <c r="C3471" s="13" t="str">
        <f>TEXT(bbdd_Social_Media_Trends[[#This Row],[Post_Date]],"aaaa-mm")</f>
        <v>2022-06</v>
      </c>
      <c r="D3471" s="1" t="s">
        <v>24</v>
      </c>
      <c r="E3471" s="1" t="s">
        <v>49</v>
      </c>
      <c r="F3471" s="1" t="s">
        <v>14</v>
      </c>
      <c r="G3471" s="1" t="s">
        <v>60</v>
      </c>
      <c r="H3471">
        <v>4743356</v>
      </c>
      <c r="I3471">
        <v>295952</v>
      </c>
      <c r="J3471">
        <v>77148</v>
      </c>
      <c r="K3471">
        <v>30831</v>
      </c>
      <c r="L3471">
        <f>bbdd_Social_Media_Trends[[#This Row],[Likes]]+bbdd_Social_Media_Trends[[#This Row],[Shares]]+bbdd_Social_Media_Trends[[#This Row],[Comments]]</f>
        <v>403931</v>
      </c>
      <c r="M3471">
        <f>bbdd_Social_Media_Trends[[#This Row],[Interactions]]/bbdd_Social_Media_Trends[[#This Row],[Views]]</f>
        <v>8.5157217801067428E-2</v>
      </c>
      <c r="N3471" s="1" t="s">
        <v>16</v>
      </c>
      <c r="O3471" s="4">
        <f t="shared" si="54"/>
        <v>0</v>
      </c>
    </row>
    <row r="3472" spans="1:15">
      <c r="A3472" s="1" t="s">
        <v>3512</v>
      </c>
      <c r="B3472" s="2">
        <v>44972</v>
      </c>
      <c r="C3472" s="13" t="str">
        <f>TEXT(bbdd_Social_Media_Trends[[#This Row],[Post_Date]],"aaaa-mm")</f>
        <v>2023-02</v>
      </c>
      <c r="D3472" s="1" t="s">
        <v>12</v>
      </c>
      <c r="E3472" s="1" t="s">
        <v>19</v>
      </c>
      <c r="F3472" s="1" t="s">
        <v>41</v>
      </c>
      <c r="G3472" s="1" t="s">
        <v>15</v>
      </c>
      <c r="H3472">
        <v>3692645</v>
      </c>
      <c r="I3472">
        <v>319764</v>
      </c>
      <c r="J3472">
        <v>11677</v>
      </c>
      <c r="K3472">
        <v>32150</v>
      </c>
      <c r="L3472">
        <f>bbdd_Social_Media_Trends[[#This Row],[Likes]]+bbdd_Social_Media_Trends[[#This Row],[Shares]]+bbdd_Social_Media_Trends[[#This Row],[Comments]]</f>
        <v>363591</v>
      </c>
      <c r="M3472">
        <f>bbdd_Social_Media_Trends[[#This Row],[Interactions]]/bbdd_Social_Media_Trends[[#This Row],[Views]]</f>
        <v>9.8463567442849231E-2</v>
      </c>
      <c r="N3472" s="1" t="s">
        <v>22</v>
      </c>
      <c r="O3472" s="4">
        <f t="shared" si="54"/>
        <v>0</v>
      </c>
    </row>
    <row r="3473" spans="1:15">
      <c r="A3473" s="1" t="s">
        <v>3513</v>
      </c>
      <c r="B3473" s="2">
        <v>45225</v>
      </c>
      <c r="C3473" s="13" t="str">
        <f>TEXT(bbdd_Social_Media_Trends[[#This Row],[Post_Date]],"aaaa-mm")</f>
        <v>2023-10</v>
      </c>
      <c r="D3473" s="1" t="s">
        <v>27</v>
      </c>
      <c r="E3473" s="1" t="s">
        <v>35</v>
      </c>
      <c r="F3473" s="1" t="s">
        <v>36</v>
      </c>
      <c r="G3473" s="1" t="s">
        <v>50</v>
      </c>
      <c r="H3473">
        <v>2530285</v>
      </c>
      <c r="I3473">
        <v>414472</v>
      </c>
      <c r="J3473">
        <v>74687</v>
      </c>
      <c r="K3473">
        <v>25953</v>
      </c>
      <c r="L3473">
        <f>bbdd_Social_Media_Trends[[#This Row],[Likes]]+bbdd_Social_Media_Trends[[#This Row],[Shares]]+bbdd_Social_Media_Trends[[#This Row],[Comments]]</f>
        <v>515112</v>
      </c>
      <c r="M3473">
        <f>bbdd_Social_Media_Trends[[#This Row],[Interactions]]/bbdd_Social_Media_Trends[[#This Row],[Views]]</f>
        <v>0.20357864825503846</v>
      </c>
      <c r="N3473" s="1" t="s">
        <v>22</v>
      </c>
      <c r="O3473" s="4">
        <f t="shared" si="54"/>
        <v>0</v>
      </c>
    </row>
    <row r="3474" spans="1:15">
      <c r="A3474" s="1" t="s">
        <v>3514</v>
      </c>
      <c r="B3474" s="2">
        <v>44884</v>
      </c>
      <c r="C3474" s="13" t="str">
        <f>TEXT(bbdd_Social_Media_Trends[[#This Row],[Post_Date]],"aaaa-mm")</f>
        <v>2022-11</v>
      </c>
      <c r="D3474" s="1" t="s">
        <v>24</v>
      </c>
      <c r="E3474" s="1" t="s">
        <v>49</v>
      </c>
      <c r="F3474" s="1" t="s">
        <v>32</v>
      </c>
      <c r="G3474" s="1" t="s">
        <v>25</v>
      </c>
      <c r="H3474">
        <v>2846932</v>
      </c>
      <c r="I3474">
        <v>17837</v>
      </c>
      <c r="J3474">
        <v>54028</v>
      </c>
      <c r="K3474">
        <v>22737</v>
      </c>
      <c r="L3474">
        <f>bbdd_Social_Media_Trends[[#This Row],[Likes]]+bbdd_Social_Media_Trends[[#This Row],[Shares]]+bbdd_Social_Media_Trends[[#This Row],[Comments]]</f>
        <v>94602</v>
      </c>
      <c r="M3474">
        <f>bbdd_Social_Media_Trends[[#This Row],[Interactions]]/bbdd_Social_Media_Trends[[#This Row],[Views]]</f>
        <v>3.3229455427807898E-2</v>
      </c>
      <c r="N3474" s="1" t="s">
        <v>16</v>
      </c>
      <c r="O3474" s="4">
        <f t="shared" si="54"/>
        <v>0</v>
      </c>
    </row>
    <row r="3475" spans="1:15">
      <c r="A3475" s="1" t="s">
        <v>3515</v>
      </c>
      <c r="B3475" s="2">
        <v>44825</v>
      </c>
      <c r="C3475" s="13" t="str">
        <f>TEXT(bbdd_Social_Media_Trends[[#This Row],[Post_Date]],"aaaa-mm")</f>
        <v>2022-09</v>
      </c>
      <c r="D3475" s="1" t="s">
        <v>27</v>
      </c>
      <c r="E3475" s="1" t="s">
        <v>49</v>
      </c>
      <c r="F3475" s="1" t="s">
        <v>14</v>
      </c>
      <c r="G3475" s="1" t="s">
        <v>28</v>
      </c>
      <c r="H3475">
        <v>3242568</v>
      </c>
      <c r="I3475">
        <v>193072</v>
      </c>
      <c r="J3475">
        <v>70245</v>
      </c>
      <c r="K3475">
        <v>36723</v>
      </c>
      <c r="L3475">
        <f>bbdd_Social_Media_Trends[[#This Row],[Likes]]+bbdd_Social_Media_Trends[[#This Row],[Shares]]+bbdd_Social_Media_Trends[[#This Row],[Comments]]</f>
        <v>300040</v>
      </c>
      <c r="M3475">
        <f>bbdd_Social_Media_Trends[[#This Row],[Interactions]]/bbdd_Social_Media_Trends[[#This Row],[Views]]</f>
        <v>9.2531598412122731E-2</v>
      </c>
      <c r="N3475" s="1" t="s">
        <v>16</v>
      </c>
      <c r="O3475" s="4">
        <f t="shared" si="54"/>
        <v>0</v>
      </c>
    </row>
    <row r="3476" spans="1:15">
      <c r="A3476" s="1" t="s">
        <v>3516</v>
      </c>
      <c r="B3476" s="2">
        <v>45259</v>
      </c>
      <c r="C3476" s="13" t="str">
        <f>TEXT(bbdd_Social_Media_Trends[[#This Row],[Post_Date]],"aaaa-mm")</f>
        <v>2023-11</v>
      </c>
      <c r="D3476" s="1" t="s">
        <v>27</v>
      </c>
      <c r="E3476" s="1" t="s">
        <v>39</v>
      </c>
      <c r="F3476" s="1" t="s">
        <v>41</v>
      </c>
      <c r="G3476" s="1" t="s">
        <v>60</v>
      </c>
      <c r="H3476">
        <v>589546</v>
      </c>
      <c r="I3476">
        <v>124089</v>
      </c>
      <c r="J3476">
        <v>14148</v>
      </c>
      <c r="K3476">
        <v>29003</v>
      </c>
      <c r="L3476">
        <f>bbdd_Social_Media_Trends[[#This Row],[Likes]]+bbdd_Social_Media_Trends[[#This Row],[Shares]]+bbdd_Social_Media_Trends[[#This Row],[Comments]]</f>
        <v>167240</v>
      </c>
      <c r="M3476">
        <f>bbdd_Social_Media_Trends[[#This Row],[Interactions]]/bbdd_Social_Media_Trends[[#This Row],[Views]]</f>
        <v>0.28367591332991826</v>
      </c>
      <c r="N3476" s="1" t="s">
        <v>29</v>
      </c>
      <c r="O3476" s="4">
        <f t="shared" si="54"/>
        <v>0</v>
      </c>
    </row>
    <row r="3477" spans="1:15">
      <c r="A3477" s="1" t="s">
        <v>3517</v>
      </c>
      <c r="B3477" s="2">
        <v>44995</v>
      </c>
      <c r="C3477" s="13" t="str">
        <f>TEXT(bbdd_Social_Media_Trends[[#This Row],[Post_Date]],"aaaa-mm")</f>
        <v>2023-03</v>
      </c>
      <c r="D3477" s="1" t="s">
        <v>27</v>
      </c>
      <c r="E3477" s="1" t="s">
        <v>13</v>
      </c>
      <c r="F3477" s="1" t="s">
        <v>20</v>
      </c>
      <c r="G3477" s="1" t="s">
        <v>44</v>
      </c>
      <c r="H3477">
        <v>2285068</v>
      </c>
      <c r="I3477">
        <v>54058</v>
      </c>
      <c r="J3477">
        <v>39176</v>
      </c>
      <c r="K3477">
        <v>17363</v>
      </c>
      <c r="L3477">
        <f>bbdd_Social_Media_Trends[[#This Row],[Likes]]+bbdd_Social_Media_Trends[[#This Row],[Shares]]+bbdd_Social_Media_Trends[[#This Row],[Comments]]</f>
        <v>110597</v>
      </c>
      <c r="M3477">
        <f>bbdd_Social_Media_Trends[[#This Row],[Interactions]]/bbdd_Social_Media_Trends[[#This Row],[Views]]</f>
        <v>4.839987256396746E-2</v>
      </c>
      <c r="N3477" s="1" t="s">
        <v>22</v>
      </c>
      <c r="O3477" s="4">
        <f t="shared" si="54"/>
        <v>0</v>
      </c>
    </row>
    <row r="3478" spans="1:15">
      <c r="A3478" s="1" t="s">
        <v>3518</v>
      </c>
      <c r="B3478" s="2">
        <v>45001</v>
      </c>
      <c r="C3478" s="13" t="str">
        <f>TEXT(bbdd_Social_Media_Trends[[#This Row],[Post_Date]],"aaaa-mm")</f>
        <v>2023-03</v>
      </c>
      <c r="D3478" s="1" t="s">
        <v>27</v>
      </c>
      <c r="E3478" s="1" t="s">
        <v>59</v>
      </c>
      <c r="F3478" s="1" t="s">
        <v>47</v>
      </c>
      <c r="G3478" s="1" t="s">
        <v>21</v>
      </c>
      <c r="H3478">
        <v>2079129</v>
      </c>
      <c r="I3478">
        <v>345250</v>
      </c>
      <c r="J3478">
        <v>56296</v>
      </c>
      <c r="K3478">
        <v>21081</v>
      </c>
      <c r="L3478">
        <f>bbdd_Social_Media_Trends[[#This Row],[Likes]]+bbdd_Social_Media_Trends[[#This Row],[Shares]]+bbdd_Social_Media_Trends[[#This Row],[Comments]]</f>
        <v>422627</v>
      </c>
      <c r="M3478">
        <f>bbdd_Social_Media_Trends[[#This Row],[Interactions]]/bbdd_Social_Media_Trends[[#This Row],[Views]]</f>
        <v>0.20327117749788493</v>
      </c>
      <c r="N3478" s="1" t="s">
        <v>22</v>
      </c>
      <c r="O3478" s="4">
        <f t="shared" si="54"/>
        <v>0</v>
      </c>
    </row>
    <row r="3479" spans="1:15">
      <c r="A3479" s="1" t="s">
        <v>3519</v>
      </c>
      <c r="B3479" s="2">
        <v>44978</v>
      </c>
      <c r="C3479" s="13" t="str">
        <f>TEXT(bbdd_Social_Media_Trends[[#This Row],[Post_Date]],"aaaa-mm")</f>
        <v>2023-02</v>
      </c>
      <c r="D3479" s="1" t="s">
        <v>12</v>
      </c>
      <c r="E3479" s="1" t="s">
        <v>46</v>
      </c>
      <c r="F3479" s="1" t="s">
        <v>14</v>
      </c>
      <c r="G3479" s="1" t="s">
        <v>37</v>
      </c>
      <c r="H3479">
        <v>311403</v>
      </c>
      <c r="I3479">
        <v>433352</v>
      </c>
      <c r="J3479">
        <v>88133</v>
      </c>
      <c r="K3479">
        <v>31302</v>
      </c>
      <c r="L3479">
        <f>bbdd_Social_Media_Trends[[#This Row],[Likes]]+bbdd_Social_Media_Trends[[#This Row],[Shares]]+bbdd_Social_Media_Trends[[#This Row],[Comments]]</f>
        <v>552787</v>
      </c>
      <c r="M3479">
        <f>bbdd_Social_Media_Trends[[#This Row],[Interactions]]/bbdd_Social_Media_Trends[[#This Row],[Views]]</f>
        <v>1.7751498861603774</v>
      </c>
      <c r="N3479" s="1" t="s">
        <v>16</v>
      </c>
      <c r="O3479" s="4">
        <f t="shared" si="54"/>
        <v>0</v>
      </c>
    </row>
    <row r="3480" spans="1:15">
      <c r="A3480" s="1" t="s">
        <v>3520</v>
      </c>
      <c r="B3480" s="2">
        <v>44722</v>
      </c>
      <c r="C3480" s="13" t="str">
        <f>TEXT(bbdd_Social_Media_Trends[[#This Row],[Post_Date]],"aaaa-mm")</f>
        <v>2022-06</v>
      </c>
      <c r="D3480" s="1" t="s">
        <v>27</v>
      </c>
      <c r="E3480" s="1" t="s">
        <v>59</v>
      </c>
      <c r="F3480" s="1" t="s">
        <v>47</v>
      </c>
      <c r="G3480" s="1" t="s">
        <v>25</v>
      </c>
      <c r="H3480">
        <v>4365393</v>
      </c>
      <c r="I3480">
        <v>41517</v>
      </c>
      <c r="J3480">
        <v>69258</v>
      </c>
      <c r="K3480">
        <v>44490</v>
      </c>
      <c r="L3480">
        <f>bbdd_Social_Media_Trends[[#This Row],[Likes]]+bbdd_Social_Media_Trends[[#This Row],[Shares]]+bbdd_Social_Media_Trends[[#This Row],[Comments]]</f>
        <v>155265</v>
      </c>
      <c r="M3480">
        <f>bbdd_Social_Media_Trends[[#This Row],[Interactions]]/bbdd_Social_Media_Trends[[#This Row],[Views]]</f>
        <v>3.5567244461151608E-2</v>
      </c>
      <c r="N3480" s="1" t="s">
        <v>29</v>
      </c>
      <c r="O3480" s="4">
        <f t="shared" si="54"/>
        <v>0</v>
      </c>
    </row>
    <row r="3481" spans="1:15">
      <c r="A3481" s="1" t="s">
        <v>3521</v>
      </c>
      <c r="B3481" s="2">
        <v>44721</v>
      </c>
      <c r="C3481" s="13" t="str">
        <f>TEXT(bbdd_Social_Media_Trends[[#This Row],[Post_Date]],"aaaa-mm")</f>
        <v>2022-06</v>
      </c>
      <c r="D3481" s="1" t="s">
        <v>18</v>
      </c>
      <c r="E3481" s="1" t="s">
        <v>57</v>
      </c>
      <c r="F3481" s="1" t="s">
        <v>32</v>
      </c>
      <c r="G3481" s="1" t="s">
        <v>15</v>
      </c>
      <c r="H3481">
        <v>3402750</v>
      </c>
      <c r="I3481">
        <v>453691</v>
      </c>
      <c r="J3481">
        <v>25559</v>
      </c>
      <c r="K3481">
        <v>1846</v>
      </c>
      <c r="L3481">
        <f>bbdd_Social_Media_Trends[[#This Row],[Likes]]+bbdd_Social_Media_Trends[[#This Row],[Shares]]+bbdd_Social_Media_Trends[[#This Row],[Comments]]</f>
        <v>481096</v>
      </c>
      <c r="M3481">
        <f>bbdd_Social_Media_Trends[[#This Row],[Interactions]]/bbdd_Social_Media_Trends[[#This Row],[Views]]</f>
        <v>0.14138446844464037</v>
      </c>
      <c r="N3481" s="1" t="s">
        <v>16</v>
      </c>
      <c r="O3481" s="4">
        <f t="shared" si="54"/>
        <v>0</v>
      </c>
    </row>
    <row r="3482" spans="1:15">
      <c r="A3482" s="1" t="s">
        <v>3522</v>
      </c>
      <c r="B3482" s="2">
        <v>44840</v>
      </c>
      <c r="C3482" s="13" t="str">
        <f>TEXT(bbdd_Social_Media_Trends[[#This Row],[Post_Date]],"aaaa-mm")</f>
        <v>2022-10</v>
      </c>
      <c r="D3482" s="1" t="s">
        <v>12</v>
      </c>
      <c r="E3482" s="1" t="s">
        <v>52</v>
      </c>
      <c r="F3482" s="1" t="s">
        <v>41</v>
      </c>
      <c r="G3482" s="1" t="s">
        <v>21</v>
      </c>
      <c r="H3482">
        <v>1998816</v>
      </c>
      <c r="I3482">
        <v>141958</v>
      </c>
      <c r="J3482">
        <v>6106</v>
      </c>
      <c r="K3482">
        <v>24332</v>
      </c>
      <c r="L3482">
        <f>bbdd_Social_Media_Trends[[#This Row],[Likes]]+bbdd_Social_Media_Trends[[#This Row],[Shares]]+bbdd_Social_Media_Trends[[#This Row],[Comments]]</f>
        <v>172396</v>
      </c>
      <c r="M3482">
        <f>bbdd_Social_Media_Trends[[#This Row],[Interactions]]/bbdd_Social_Media_Trends[[#This Row],[Views]]</f>
        <v>8.6249059443190362E-2</v>
      </c>
      <c r="N3482" s="1" t="s">
        <v>22</v>
      </c>
      <c r="O3482" s="4">
        <f t="shared" si="54"/>
        <v>0</v>
      </c>
    </row>
    <row r="3483" spans="1:15">
      <c r="A3483" s="1" t="s">
        <v>3523</v>
      </c>
      <c r="B3483" s="2">
        <v>45099</v>
      </c>
      <c r="C3483" s="13" t="str">
        <f>TEXT(bbdd_Social_Media_Trends[[#This Row],[Post_Date]],"aaaa-mm")</f>
        <v>2023-06</v>
      </c>
      <c r="D3483" s="1" t="s">
        <v>24</v>
      </c>
      <c r="E3483" s="1" t="s">
        <v>46</v>
      </c>
      <c r="F3483" s="1" t="s">
        <v>41</v>
      </c>
      <c r="G3483" s="1" t="s">
        <v>50</v>
      </c>
      <c r="H3483">
        <v>4406111</v>
      </c>
      <c r="I3483">
        <v>54052</v>
      </c>
      <c r="J3483">
        <v>89084</v>
      </c>
      <c r="K3483">
        <v>9934</v>
      </c>
      <c r="L3483">
        <f>bbdd_Social_Media_Trends[[#This Row],[Likes]]+bbdd_Social_Media_Trends[[#This Row],[Shares]]+bbdd_Social_Media_Trends[[#This Row],[Comments]]</f>
        <v>153070</v>
      </c>
      <c r="M3483">
        <f>bbdd_Social_Media_Trends[[#This Row],[Interactions]]/bbdd_Social_Media_Trends[[#This Row],[Views]]</f>
        <v>3.4740386703830201E-2</v>
      </c>
      <c r="N3483" s="1" t="s">
        <v>16</v>
      </c>
      <c r="O3483" s="4">
        <f t="shared" si="54"/>
        <v>0</v>
      </c>
    </row>
    <row r="3484" spans="1:15">
      <c r="A3484" s="1" t="s">
        <v>3524</v>
      </c>
      <c r="B3484" s="2">
        <v>44610</v>
      </c>
      <c r="C3484" s="13" t="str">
        <f>TEXT(bbdd_Social_Media_Trends[[#This Row],[Post_Date]],"aaaa-mm")</f>
        <v>2022-02</v>
      </c>
      <c r="D3484" s="1" t="s">
        <v>12</v>
      </c>
      <c r="E3484" s="1" t="s">
        <v>46</v>
      </c>
      <c r="F3484" s="1" t="s">
        <v>47</v>
      </c>
      <c r="G3484" s="1" t="s">
        <v>15</v>
      </c>
      <c r="H3484">
        <v>3289439</v>
      </c>
      <c r="I3484">
        <v>370294</v>
      </c>
      <c r="J3484">
        <v>79847</v>
      </c>
      <c r="K3484">
        <v>43612</v>
      </c>
      <c r="L3484">
        <f>bbdd_Social_Media_Trends[[#This Row],[Likes]]+bbdd_Social_Media_Trends[[#This Row],[Shares]]+bbdd_Social_Media_Trends[[#This Row],[Comments]]</f>
        <v>493753</v>
      </c>
      <c r="M3484">
        <f>bbdd_Social_Media_Trends[[#This Row],[Interactions]]/bbdd_Social_Media_Trends[[#This Row],[Views]]</f>
        <v>0.15010249468070391</v>
      </c>
      <c r="N3484" s="1" t="s">
        <v>29</v>
      </c>
      <c r="O3484" s="4">
        <f t="shared" si="54"/>
        <v>0</v>
      </c>
    </row>
    <row r="3485" spans="1:15">
      <c r="A3485" s="1" t="s">
        <v>3525</v>
      </c>
      <c r="B3485" s="2">
        <v>45061</v>
      </c>
      <c r="C3485" s="13" t="str">
        <f>TEXT(bbdd_Social_Media_Trends[[#This Row],[Post_Date]],"aaaa-mm")</f>
        <v>2023-05</v>
      </c>
      <c r="D3485" s="1" t="s">
        <v>18</v>
      </c>
      <c r="E3485" s="1" t="s">
        <v>57</v>
      </c>
      <c r="F3485" s="1" t="s">
        <v>14</v>
      </c>
      <c r="G3485" s="1" t="s">
        <v>15</v>
      </c>
      <c r="H3485">
        <v>948205</v>
      </c>
      <c r="I3485">
        <v>279450</v>
      </c>
      <c r="J3485">
        <v>19021</v>
      </c>
      <c r="K3485">
        <v>28397</v>
      </c>
      <c r="L3485">
        <f>bbdd_Social_Media_Trends[[#This Row],[Likes]]+bbdd_Social_Media_Trends[[#This Row],[Shares]]+bbdd_Social_Media_Trends[[#This Row],[Comments]]</f>
        <v>326868</v>
      </c>
      <c r="M3485">
        <f>bbdd_Social_Media_Trends[[#This Row],[Interactions]]/bbdd_Social_Media_Trends[[#This Row],[Views]]</f>
        <v>0.34472292384030878</v>
      </c>
      <c r="N3485" s="1" t="s">
        <v>29</v>
      </c>
      <c r="O3485" s="4">
        <f t="shared" si="54"/>
        <v>0</v>
      </c>
    </row>
    <row r="3486" spans="1:15">
      <c r="A3486" s="1" t="s">
        <v>3526</v>
      </c>
      <c r="B3486" s="2">
        <v>44699</v>
      </c>
      <c r="C3486" s="13" t="str">
        <f>TEXT(bbdd_Social_Media_Trends[[#This Row],[Post_Date]],"aaaa-mm")</f>
        <v>2022-05</v>
      </c>
      <c r="D3486" s="1" t="s">
        <v>18</v>
      </c>
      <c r="E3486" s="1" t="s">
        <v>49</v>
      </c>
      <c r="F3486" s="1" t="s">
        <v>32</v>
      </c>
      <c r="G3486" s="1" t="s">
        <v>21</v>
      </c>
      <c r="H3486">
        <v>2043510</v>
      </c>
      <c r="I3486">
        <v>481273</v>
      </c>
      <c r="J3486">
        <v>53976</v>
      </c>
      <c r="K3486">
        <v>25707</v>
      </c>
      <c r="L3486">
        <f>bbdd_Social_Media_Trends[[#This Row],[Likes]]+bbdd_Social_Media_Trends[[#This Row],[Shares]]+bbdd_Social_Media_Trends[[#This Row],[Comments]]</f>
        <v>560956</v>
      </c>
      <c r="M3486">
        <f>bbdd_Social_Media_Trends[[#This Row],[Interactions]]/bbdd_Social_Media_Trends[[#This Row],[Views]]</f>
        <v>0.27450611937303954</v>
      </c>
      <c r="N3486" s="1" t="s">
        <v>22</v>
      </c>
      <c r="O3486" s="4">
        <f t="shared" si="54"/>
        <v>0</v>
      </c>
    </row>
    <row r="3487" spans="1:15">
      <c r="A3487" s="1" t="s">
        <v>3527</v>
      </c>
      <c r="B3487" s="2">
        <v>44747</v>
      </c>
      <c r="C3487" s="13" t="str">
        <f>TEXT(bbdd_Social_Media_Trends[[#This Row],[Post_Date]],"aaaa-mm")</f>
        <v>2022-07</v>
      </c>
      <c r="D3487" s="1" t="s">
        <v>18</v>
      </c>
      <c r="E3487" s="1" t="s">
        <v>52</v>
      </c>
      <c r="F3487" s="1" t="s">
        <v>14</v>
      </c>
      <c r="G3487" s="1" t="s">
        <v>50</v>
      </c>
      <c r="H3487">
        <v>1650691</v>
      </c>
      <c r="I3487">
        <v>213362</v>
      </c>
      <c r="J3487">
        <v>16662</v>
      </c>
      <c r="K3487">
        <v>28984</v>
      </c>
      <c r="L3487">
        <f>bbdd_Social_Media_Trends[[#This Row],[Likes]]+bbdd_Social_Media_Trends[[#This Row],[Shares]]+bbdd_Social_Media_Trends[[#This Row],[Comments]]</f>
        <v>259008</v>
      </c>
      <c r="M3487">
        <f>bbdd_Social_Media_Trends[[#This Row],[Interactions]]/bbdd_Social_Media_Trends[[#This Row],[Views]]</f>
        <v>0.15690883393681798</v>
      </c>
      <c r="N3487" s="1" t="s">
        <v>22</v>
      </c>
      <c r="O3487" s="4">
        <f t="shared" si="54"/>
        <v>0</v>
      </c>
    </row>
    <row r="3488" spans="1:15">
      <c r="A3488" s="1" t="s">
        <v>3528</v>
      </c>
      <c r="B3488" s="2">
        <v>44748</v>
      </c>
      <c r="C3488" s="13" t="str">
        <f>TEXT(bbdd_Social_Media_Trends[[#This Row],[Post_Date]],"aaaa-mm")</f>
        <v>2022-07</v>
      </c>
      <c r="D3488" s="1" t="s">
        <v>24</v>
      </c>
      <c r="E3488" s="1" t="s">
        <v>46</v>
      </c>
      <c r="F3488" s="1" t="s">
        <v>32</v>
      </c>
      <c r="G3488" s="1" t="s">
        <v>25</v>
      </c>
      <c r="H3488">
        <v>4520801</v>
      </c>
      <c r="I3488">
        <v>263032</v>
      </c>
      <c r="J3488">
        <v>69667</v>
      </c>
      <c r="K3488">
        <v>47258</v>
      </c>
      <c r="L3488">
        <f>bbdd_Social_Media_Trends[[#This Row],[Likes]]+bbdd_Social_Media_Trends[[#This Row],[Shares]]+bbdd_Social_Media_Trends[[#This Row],[Comments]]</f>
        <v>379957</v>
      </c>
      <c r="M3488">
        <f>bbdd_Social_Media_Trends[[#This Row],[Interactions]]/bbdd_Social_Media_Trends[[#This Row],[Views]]</f>
        <v>8.4046389124405166E-2</v>
      </c>
      <c r="N3488" s="1" t="s">
        <v>22</v>
      </c>
      <c r="O3488" s="4">
        <f t="shared" si="54"/>
        <v>0</v>
      </c>
    </row>
    <row r="3489" spans="1:15">
      <c r="A3489" s="1" t="s">
        <v>3529</v>
      </c>
      <c r="B3489" s="2">
        <v>44692</v>
      </c>
      <c r="C3489" s="13" t="str">
        <f>TEXT(bbdd_Social_Media_Trends[[#This Row],[Post_Date]],"aaaa-mm")</f>
        <v>2022-05</v>
      </c>
      <c r="D3489" s="1" t="s">
        <v>27</v>
      </c>
      <c r="E3489" s="1" t="s">
        <v>31</v>
      </c>
      <c r="F3489" s="1" t="s">
        <v>20</v>
      </c>
      <c r="G3489" s="1" t="s">
        <v>37</v>
      </c>
      <c r="H3489">
        <v>3311639</v>
      </c>
      <c r="I3489">
        <v>302547</v>
      </c>
      <c r="J3489">
        <v>40563</v>
      </c>
      <c r="K3489">
        <v>34952</v>
      </c>
      <c r="L3489">
        <f>bbdd_Social_Media_Trends[[#This Row],[Likes]]+bbdd_Social_Media_Trends[[#This Row],[Shares]]+bbdd_Social_Media_Trends[[#This Row],[Comments]]</f>
        <v>378062</v>
      </c>
      <c r="M3489">
        <f>bbdd_Social_Media_Trends[[#This Row],[Interactions]]/bbdd_Social_Media_Trends[[#This Row],[Views]]</f>
        <v>0.11416159792779346</v>
      </c>
      <c r="N3489" s="1" t="s">
        <v>16</v>
      </c>
      <c r="O3489" s="4">
        <f t="shared" si="54"/>
        <v>0</v>
      </c>
    </row>
    <row r="3490" spans="1:15">
      <c r="A3490" s="1" t="s">
        <v>3530</v>
      </c>
      <c r="B3490" s="2">
        <v>45173</v>
      </c>
      <c r="C3490" s="13" t="str">
        <f>TEXT(bbdd_Social_Media_Trends[[#This Row],[Post_Date]],"aaaa-mm")</f>
        <v>2023-09</v>
      </c>
      <c r="D3490" s="1" t="s">
        <v>12</v>
      </c>
      <c r="E3490" s="1" t="s">
        <v>52</v>
      </c>
      <c r="F3490" s="1" t="s">
        <v>36</v>
      </c>
      <c r="G3490" s="1" t="s">
        <v>15</v>
      </c>
      <c r="H3490">
        <v>714670</v>
      </c>
      <c r="I3490">
        <v>193819</v>
      </c>
      <c r="J3490">
        <v>40082</v>
      </c>
      <c r="K3490">
        <v>26692</v>
      </c>
      <c r="L3490">
        <f>bbdd_Social_Media_Trends[[#This Row],[Likes]]+bbdd_Social_Media_Trends[[#This Row],[Shares]]+bbdd_Social_Media_Trends[[#This Row],[Comments]]</f>
        <v>260593</v>
      </c>
      <c r="M3490">
        <f>bbdd_Social_Media_Trends[[#This Row],[Interactions]]/bbdd_Social_Media_Trends[[#This Row],[Views]]</f>
        <v>0.3646340268935313</v>
      </c>
      <c r="N3490" s="1" t="s">
        <v>16</v>
      </c>
      <c r="O3490" s="4">
        <f t="shared" si="54"/>
        <v>0</v>
      </c>
    </row>
    <row r="3491" spans="1:15">
      <c r="A3491" s="1" t="s">
        <v>3531</v>
      </c>
      <c r="B3491" s="2">
        <v>44756</v>
      </c>
      <c r="C3491" s="13" t="str">
        <f>TEXT(bbdd_Social_Media_Trends[[#This Row],[Post_Date]],"aaaa-mm")</f>
        <v>2022-07</v>
      </c>
      <c r="D3491" s="1" t="s">
        <v>12</v>
      </c>
      <c r="E3491" s="1" t="s">
        <v>31</v>
      </c>
      <c r="F3491" s="1" t="s">
        <v>41</v>
      </c>
      <c r="G3491" s="1" t="s">
        <v>60</v>
      </c>
      <c r="H3491">
        <v>3490507</v>
      </c>
      <c r="I3491">
        <v>263206</v>
      </c>
      <c r="J3491">
        <v>35586</v>
      </c>
      <c r="K3491">
        <v>43856</v>
      </c>
      <c r="L3491">
        <f>bbdd_Social_Media_Trends[[#This Row],[Likes]]+bbdd_Social_Media_Trends[[#This Row],[Shares]]+bbdd_Social_Media_Trends[[#This Row],[Comments]]</f>
        <v>342648</v>
      </c>
      <c r="M3491">
        <f>bbdd_Social_Media_Trends[[#This Row],[Interactions]]/bbdd_Social_Media_Trends[[#This Row],[Views]]</f>
        <v>9.8165681948209821E-2</v>
      </c>
      <c r="N3491" s="1" t="s">
        <v>16</v>
      </c>
      <c r="O3491" s="4">
        <f t="shared" si="54"/>
        <v>0</v>
      </c>
    </row>
    <row r="3492" spans="1:15">
      <c r="A3492" s="1" t="s">
        <v>3532</v>
      </c>
      <c r="B3492" s="2">
        <v>45086</v>
      </c>
      <c r="C3492" s="13" t="str">
        <f>TEXT(bbdd_Social_Media_Trends[[#This Row],[Post_Date]],"aaaa-mm")</f>
        <v>2023-06</v>
      </c>
      <c r="D3492" s="1" t="s">
        <v>24</v>
      </c>
      <c r="E3492" s="1" t="s">
        <v>31</v>
      </c>
      <c r="F3492" s="1" t="s">
        <v>14</v>
      </c>
      <c r="G3492" s="1" t="s">
        <v>50</v>
      </c>
      <c r="H3492">
        <v>3212719</v>
      </c>
      <c r="I3492">
        <v>63977</v>
      </c>
      <c r="J3492">
        <v>71876</v>
      </c>
      <c r="K3492">
        <v>17859</v>
      </c>
      <c r="L3492">
        <f>bbdd_Social_Media_Trends[[#This Row],[Likes]]+bbdd_Social_Media_Trends[[#This Row],[Shares]]+bbdd_Social_Media_Trends[[#This Row],[Comments]]</f>
        <v>153712</v>
      </c>
      <c r="M3492">
        <f>bbdd_Social_Media_Trends[[#This Row],[Interactions]]/bbdd_Social_Media_Trends[[#This Row],[Views]]</f>
        <v>4.7844831745322267E-2</v>
      </c>
      <c r="N3492" s="1" t="s">
        <v>29</v>
      </c>
      <c r="O3492" s="4">
        <f t="shared" si="54"/>
        <v>0</v>
      </c>
    </row>
    <row r="3493" spans="1:15">
      <c r="A3493" s="1" t="s">
        <v>3533</v>
      </c>
      <c r="B3493" s="2">
        <v>45238</v>
      </c>
      <c r="C3493" s="13" t="str">
        <f>TEXT(bbdd_Social_Media_Trends[[#This Row],[Post_Date]],"aaaa-mm")</f>
        <v>2023-11</v>
      </c>
      <c r="D3493" s="1" t="s">
        <v>24</v>
      </c>
      <c r="E3493" s="1" t="s">
        <v>57</v>
      </c>
      <c r="F3493" s="1" t="s">
        <v>14</v>
      </c>
      <c r="G3493" s="1" t="s">
        <v>25</v>
      </c>
      <c r="H3493">
        <v>2130392</v>
      </c>
      <c r="I3493">
        <v>439842</v>
      </c>
      <c r="J3493">
        <v>98469</v>
      </c>
      <c r="K3493">
        <v>10668</v>
      </c>
      <c r="L3493">
        <f>bbdd_Social_Media_Trends[[#This Row],[Likes]]+bbdd_Social_Media_Trends[[#This Row],[Shares]]+bbdd_Social_Media_Trends[[#This Row],[Comments]]</f>
        <v>548979</v>
      </c>
      <c r="M3493">
        <f>bbdd_Social_Media_Trends[[#This Row],[Interactions]]/bbdd_Social_Media_Trends[[#This Row],[Views]]</f>
        <v>0.2576891952279205</v>
      </c>
      <c r="N3493" s="1" t="s">
        <v>22</v>
      </c>
      <c r="O3493" s="4">
        <f t="shared" si="54"/>
        <v>0</v>
      </c>
    </row>
    <row r="3494" spans="1:15">
      <c r="A3494" s="1" t="s">
        <v>3534</v>
      </c>
      <c r="B3494" s="2">
        <v>44579</v>
      </c>
      <c r="C3494" s="13" t="str">
        <f>TEXT(bbdd_Social_Media_Trends[[#This Row],[Post_Date]],"aaaa-mm")</f>
        <v>2022-01</v>
      </c>
      <c r="D3494" s="1" t="s">
        <v>18</v>
      </c>
      <c r="E3494" s="1" t="s">
        <v>49</v>
      </c>
      <c r="F3494" s="1" t="s">
        <v>14</v>
      </c>
      <c r="G3494" s="1" t="s">
        <v>15</v>
      </c>
      <c r="H3494">
        <v>3179227</v>
      </c>
      <c r="I3494">
        <v>226624</v>
      </c>
      <c r="J3494">
        <v>320</v>
      </c>
      <c r="K3494">
        <v>17306</v>
      </c>
      <c r="L3494">
        <f>bbdd_Social_Media_Trends[[#This Row],[Likes]]+bbdd_Social_Media_Trends[[#This Row],[Shares]]+bbdd_Social_Media_Trends[[#This Row],[Comments]]</f>
        <v>244250</v>
      </c>
      <c r="M3494">
        <f>bbdd_Social_Media_Trends[[#This Row],[Interactions]]/bbdd_Social_Media_Trends[[#This Row],[Views]]</f>
        <v>7.6826851306937186E-2</v>
      </c>
      <c r="N3494" s="1" t="s">
        <v>29</v>
      </c>
      <c r="O3494" s="4">
        <f t="shared" si="54"/>
        <v>0</v>
      </c>
    </row>
    <row r="3495" spans="1:15">
      <c r="A3495" s="1" t="s">
        <v>3535</v>
      </c>
      <c r="B3495" s="2">
        <v>45186</v>
      </c>
      <c r="C3495" s="13" t="str">
        <f>TEXT(bbdd_Social_Media_Trends[[#This Row],[Post_Date]],"aaaa-mm")</f>
        <v>2023-09</v>
      </c>
      <c r="D3495" s="1" t="s">
        <v>12</v>
      </c>
      <c r="E3495" s="1" t="s">
        <v>59</v>
      </c>
      <c r="F3495" s="1" t="s">
        <v>20</v>
      </c>
      <c r="G3495" s="1" t="s">
        <v>60</v>
      </c>
      <c r="H3495">
        <v>3926596</v>
      </c>
      <c r="I3495">
        <v>279828</v>
      </c>
      <c r="J3495">
        <v>27924</v>
      </c>
      <c r="K3495">
        <v>7656</v>
      </c>
      <c r="L3495">
        <f>bbdd_Social_Media_Trends[[#This Row],[Likes]]+bbdd_Social_Media_Trends[[#This Row],[Shares]]+bbdd_Social_Media_Trends[[#This Row],[Comments]]</f>
        <v>315408</v>
      </c>
      <c r="M3495">
        <f>bbdd_Social_Media_Trends[[#This Row],[Interactions]]/bbdd_Social_Media_Trends[[#This Row],[Views]]</f>
        <v>8.0326063592995059E-2</v>
      </c>
      <c r="N3495" s="1" t="s">
        <v>16</v>
      </c>
      <c r="O3495" s="4">
        <f t="shared" si="54"/>
        <v>0</v>
      </c>
    </row>
    <row r="3496" spans="1:15">
      <c r="A3496" s="1" t="s">
        <v>3536</v>
      </c>
      <c r="B3496" s="2">
        <v>44566</v>
      </c>
      <c r="C3496" s="13" t="str">
        <f>TEXT(bbdd_Social_Media_Trends[[#This Row],[Post_Date]],"aaaa-mm")</f>
        <v>2022-01</v>
      </c>
      <c r="D3496" s="1" t="s">
        <v>27</v>
      </c>
      <c r="E3496" s="1" t="s">
        <v>57</v>
      </c>
      <c r="F3496" s="1" t="s">
        <v>36</v>
      </c>
      <c r="G3496" s="1" t="s">
        <v>21</v>
      </c>
      <c r="H3496">
        <v>713253</v>
      </c>
      <c r="I3496">
        <v>330560</v>
      </c>
      <c r="J3496">
        <v>24640</v>
      </c>
      <c r="K3496">
        <v>17612</v>
      </c>
      <c r="L3496">
        <f>bbdd_Social_Media_Trends[[#This Row],[Likes]]+bbdd_Social_Media_Trends[[#This Row],[Shares]]+bbdd_Social_Media_Trends[[#This Row],[Comments]]</f>
        <v>372812</v>
      </c>
      <c r="M3496">
        <f>bbdd_Social_Media_Trends[[#This Row],[Interactions]]/bbdd_Social_Media_Trends[[#This Row],[Views]]</f>
        <v>0.52269250882926532</v>
      </c>
      <c r="N3496" s="1" t="s">
        <v>22</v>
      </c>
      <c r="O3496" s="4">
        <f t="shared" si="54"/>
        <v>0</v>
      </c>
    </row>
    <row r="3497" spans="1:15">
      <c r="A3497" s="1" t="s">
        <v>3537</v>
      </c>
      <c r="B3497" s="2">
        <v>45285</v>
      </c>
      <c r="C3497" s="13" t="str">
        <f>TEXT(bbdd_Social_Media_Trends[[#This Row],[Post_Date]],"aaaa-mm")</f>
        <v>2023-12</v>
      </c>
      <c r="D3497" s="1" t="s">
        <v>18</v>
      </c>
      <c r="E3497" s="1" t="s">
        <v>49</v>
      </c>
      <c r="F3497" s="1" t="s">
        <v>20</v>
      </c>
      <c r="G3497" s="1" t="s">
        <v>28</v>
      </c>
      <c r="H3497">
        <v>1783139</v>
      </c>
      <c r="I3497">
        <v>219741</v>
      </c>
      <c r="J3497">
        <v>55360</v>
      </c>
      <c r="K3497">
        <v>38676</v>
      </c>
      <c r="L3497">
        <f>bbdd_Social_Media_Trends[[#This Row],[Likes]]+bbdd_Social_Media_Trends[[#This Row],[Shares]]+bbdd_Social_Media_Trends[[#This Row],[Comments]]</f>
        <v>313777</v>
      </c>
      <c r="M3497">
        <f>bbdd_Social_Media_Trends[[#This Row],[Interactions]]/bbdd_Social_Media_Trends[[#This Row],[Views]]</f>
        <v>0.17596889530204879</v>
      </c>
      <c r="N3497" s="1" t="s">
        <v>22</v>
      </c>
      <c r="O3497" s="4">
        <f t="shared" si="54"/>
        <v>0</v>
      </c>
    </row>
    <row r="3498" spans="1:15">
      <c r="A3498" s="1" t="s">
        <v>3538</v>
      </c>
      <c r="B3498" s="2">
        <v>44956</v>
      </c>
      <c r="C3498" s="13" t="str">
        <f>TEXT(bbdd_Social_Media_Trends[[#This Row],[Post_Date]],"aaaa-mm")</f>
        <v>2023-01</v>
      </c>
      <c r="D3498" s="1" t="s">
        <v>12</v>
      </c>
      <c r="E3498" s="1" t="s">
        <v>35</v>
      </c>
      <c r="F3498" s="1" t="s">
        <v>32</v>
      </c>
      <c r="G3498" s="1" t="s">
        <v>15</v>
      </c>
      <c r="H3498">
        <v>4103661</v>
      </c>
      <c r="I3498">
        <v>98838</v>
      </c>
      <c r="J3498">
        <v>37086</v>
      </c>
      <c r="K3498">
        <v>824</v>
      </c>
      <c r="L3498">
        <f>bbdd_Social_Media_Trends[[#This Row],[Likes]]+bbdd_Social_Media_Trends[[#This Row],[Shares]]+bbdd_Social_Media_Trends[[#This Row],[Comments]]</f>
        <v>136748</v>
      </c>
      <c r="M3498">
        <f>bbdd_Social_Media_Trends[[#This Row],[Interactions]]/bbdd_Social_Media_Trends[[#This Row],[Views]]</f>
        <v>3.3323415360089439E-2</v>
      </c>
      <c r="N3498" s="1" t="s">
        <v>29</v>
      </c>
      <c r="O3498" s="4">
        <f t="shared" si="54"/>
        <v>0</v>
      </c>
    </row>
    <row r="3499" spans="1:15">
      <c r="A3499" s="1" t="s">
        <v>3539</v>
      </c>
      <c r="B3499" s="2">
        <v>44759</v>
      </c>
      <c r="C3499" s="13" t="str">
        <f>TEXT(bbdd_Social_Media_Trends[[#This Row],[Post_Date]],"aaaa-mm")</f>
        <v>2022-07</v>
      </c>
      <c r="D3499" s="1" t="s">
        <v>27</v>
      </c>
      <c r="E3499" s="1" t="s">
        <v>31</v>
      </c>
      <c r="F3499" s="1" t="s">
        <v>47</v>
      </c>
      <c r="G3499" s="1" t="s">
        <v>50</v>
      </c>
      <c r="H3499">
        <v>983233</v>
      </c>
      <c r="I3499">
        <v>382351</v>
      </c>
      <c r="J3499">
        <v>73554</v>
      </c>
      <c r="K3499">
        <v>1024</v>
      </c>
      <c r="L3499">
        <f>bbdd_Social_Media_Trends[[#This Row],[Likes]]+bbdd_Social_Media_Trends[[#This Row],[Shares]]+bbdd_Social_Media_Trends[[#This Row],[Comments]]</f>
        <v>456929</v>
      </c>
      <c r="M3499">
        <f>bbdd_Social_Media_Trends[[#This Row],[Interactions]]/bbdd_Social_Media_Trends[[#This Row],[Views]]</f>
        <v>0.46472097661490208</v>
      </c>
      <c r="N3499" s="1" t="s">
        <v>16</v>
      </c>
      <c r="O3499" s="4">
        <f t="shared" si="54"/>
        <v>0</v>
      </c>
    </row>
    <row r="3500" spans="1:15">
      <c r="A3500" s="1" t="s">
        <v>3540</v>
      </c>
      <c r="B3500" s="2">
        <v>45102</v>
      </c>
      <c r="C3500" s="13" t="str">
        <f>TEXT(bbdd_Social_Media_Trends[[#This Row],[Post_Date]],"aaaa-mm")</f>
        <v>2023-06</v>
      </c>
      <c r="D3500" s="1" t="s">
        <v>18</v>
      </c>
      <c r="E3500" s="1" t="s">
        <v>13</v>
      </c>
      <c r="F3500" s="1" t="s">
        <v>14</v>
      </c>
      <c r="G3500" s="1" t="s">
        <v>28</v>
      </c>
      <c r="H3500">
        <v>4559245</v>
      </c>
      <c r="I3500">
        <v>477588</v>
      </c>
      <c r="J3500">
        <v>64375</v>
      </c>
      <c r="K3500">
        <v>23246</v>
      </c>
      <c r="L3500">
        <f>bbdd_Social_Media_Trends[[#This Row],[Likes]]+bbdd_Social_Media_Trends[[#This Row],[Shares]]+bbdd_Social_Media_Trends[[#This Row],[Comments]]</f>
        <v>565209</v>
      </c>
      <c r="M3500">
        <f>bbdd_Social_Media_Trends[[#This Row],[Interactions]]/bbdd_Social_Media_Trends[[#This Row],[Views]]</f>
        <v>0.12396986781802689</v>
      </c>
      <c r="N3500" s="1" t="s">
        <v>16</v>
      </c>
      <c r="O3500" s="4">
        <f t="shared" si="54"/>
        <v>0</v>
      </c>
    </row>
    <row r="3501" spans="1:15">
      <c r="A3501" s="1" t="s">
        <v>3541</v>
      </c>
      <c r="B3501" s="2">
        <v>44864</v>
      </c>
      <c r="C3501" s="13" t="str">
        <f>TEXT(bbdd_Social_Media_Trends[[#This Row],[Post_Date]],"aaaa-mm")</f>
        <v>2022-10</v>
      </c>
      <c r="D3501" s="1" t="s">
        <v>12</v>
      </c>
      <c r="E3501" s="1" t="s">
        <v>31</v>
      </c>
      <c r="F3501" s="1" t="s">
        <v>36</v>
      </c>
      <c r="G3501" s="1" t="s">
        <v>28</v>
      </c>
      <c r="H3501">
        <v>4069828</v>
      </c>
      <c r="I3501">
        <v>228465</v>
      </c>
      <c r="J3501">
        <v>70</v>
      </c>
      <c r="K3501">
        <v>47526</v>
      </c>
      <c r="L3501">
        <f>bbdd_Social_Media_Trends[[#This Row],[Likes]]+bbdd_Social_Media_Trends[[#This Row],[Shares]]+bbdd_Social_Media_Trends[[#This Row],[Comments]]</f>
        <v>276061</v>
      </c>
      <c r="M3501">
        <f>bbdd_Social_Media_Trends[[#This Row],[Interactions]]/bbdd_Social_Media_Trends[[#This Row],[Views]]</f>
        <v>6.7831122101474559E-2</v>
      </c>
      <c r="N3501" s="1" t="s">
        <v>29</v>
      </c>
      <c r="O3501" s="4">
        <f t="shared" si="54"/>
        <v>0</v>
      </c>
    </row>
    <row r="3502" spans="1:15">
      <c r="A3502" s="1" t="s">
        <v>3542</v>
      </c>
      <c r="B3502" s="2">
        <v>44694</v>
      </c>
      <c r="C3502" s="13" t="str">
        <f>TEXT(bbdd_Social_Media_Trends[[#This Row],[Post_Date]],"aaaa-mm")</f>
        <v>2022-05</v>
      </c>
      <c r="D3502" s="1" t="s">
        <v>12</v>
      </c>
      <c r="E3502" s="1" t="s">
        <v>39</v>
      </c>
      <c r="F3502" s="1" t="s">
        <v>32</v>
      </c>
      <c r="G3502" s="1" t="s">
        <v>37</v>
      </c>
      <c r="H3502">
        <v>4085716</v>
      </c>
      <c r="I3502">
        <v>338938</v>
      </c>
      <c r="J3502">
        <v>99638</v>
      </c>
      <c r="K3502">
        <v>2001</v>
      </c>
      <c r="L3502">
        <f>bbdd_Social_Media_Trends[[#This Row],[Likes]]+bbdd_Social_Media_Trends[[#This Row],[Shares]]+bbdd_Social_Media_Trends[[#This Row],[Comments]]</f>
        <v>440577</v>
      </c>
      <c r="M3502">
        <f>bbdd_Social_Media_Trends[[#This Row],[Interactions]]/bbdd_Social_Media_Trends[[#This Row],[Views]]</f>
        <v>0.10783348622371207</v>
      </c>
      <c r="N3502" s="1" t="s">
        <v>16</v>
      </c>
      <c r="O3502" s="4">
        <f t="shared" si="54"/>
        <v>0</v>
      </c>
    </row>
    <row r="3503" spans="1:15">
      <c r="A3503" s="1" t="s">
        <v>3543</v>
      </c>
      <c r="B3503" s="2">
        <v>44966</v>
      </c>
      <c r="C3503" s="13" t="str">
        <f>TEXT(bbdd_Social_Media_Trends[[#This Row],[Post_Date]],"aaaa-mm")</f>
        <v>2023-02</v>
      </c>
      <c r="D3503" s="1" t="s">
        <v>12</v>
      </c>
      <c r="E3503" s="1" t="s">
        <v>49</v>
      </c>
      <c r="F3503" s="1" t="s">
        <v>20</v>
      </c>
      <c r="G3503" s="1" t="s">
        <v>25</v>
      </c>
      <c r="H3503">
        <v>3952374</v>
      </c>
      <c r="I3503">
        <v>129506</v>
      </c>
      <c r="J3503">
        <v>46745</v>
      </c>
      <c r="K3503">
        <v>34769</v>
      </c>
      <c r="L3503">
        <f>bbdd_Social_Media_Trends[[#This Row],[Likes]]+bbdd_Social_Media_Trends[[#This Row],[Shares]]+bbdd_Social_Media_Trends[[#This Row],[Comments]]</f>
        <v>211020</v>
      </c>
      <c r="M3503">
        <f>bbdd_Social_Media_Trends[[#This Row],[Interactions]]/bbdd_Social_Media_Trends[[#This Row],[Views]]</f>
        <v>5.3390696325803177E-2</v>
      </c>
      <c r="N3503" s="1" t="s">
        <v>22</v>
      </c>
      <c r="O3503" s="4">
        <f t="shared" si="54"/>
        <v>0</v>
      </c>
    </row>
    <row r="3504" spans="1:15">
      <c r="A3504" s="1" t="s">
        <v>3544</v>
      </c>
      <c r="B3504" s="2">
        <v>45247</v>
      </c>
      <c r="C3504" s="13" t="str">
        <f>TEXT(bbdd_Social_Media_Trends[[#This Row],[Post_Date]],"aaaa-mm")</f>
        <v>2023-11</v>
      </c>
      <c r="D3504" s="1" t="s">
        <v>12</v>
      </c>
      <c r="E3504" s="1" t="s">
        <v>52</v>
      </c>
      <c r="F3504" s="1" t="s">
        <v>20</v>
      </c>
      <c r="G3504" s="1" t="s">
        <v>21</v>
      </c>
      <c r="H3504">
        <v>3408919</v>
      </c>
      <c r="I3504">
        <v>334245</v>
      </c>
      <c r="J3504">
        <v>59555</v>
      </c>
      <c r="K3504">
        <v>45940</v>
      </c>
      <c r="L3504">
        <f>bbdd_Social_Media_Trends[[#This Row],[Likes]]+bbdd_Social_Media_Trends[[#This Row],[Shares]]+bbdd_Social_Media_Trends[[#This Row],[Comments]]</f>
        <v>439740</v>
      </c>
      <c r="M3504">
        <f>bbdd_Social_Media_Trends[[#This Row],[Interactions]]/bbdd_Social_Media_Trends[[#This Row],[Views]]</f>
        <v>0.12899690488392362</v>
      </c>
      <c r="N3504" s="1" t="s">
        <v>29</v>
      </c>
      <c r="O3504" s="4">
        <f t="shared" si="54"/>
        <v>0</v>
      </c>
    </row>
    <row r="3505" spans="1:15">
      <c r="A3505" s="1" t="s">
        <v>3545</v>
      </c>
      <c r="B3505" s="2">
        <v>45221</v>
      </c>
      <c r="C3505" s="13" t="str">
        <f>TEXT(bbdd_Social_Media_Trends[[#This Row],[Post_Date]],"aaaa-mm")</f>
        <v>2023-10</v>
      </c>
      <c r="D3505" s="1" t="s">
        <v>24</v>
      </c>
      <c r="E3505" s="1" t="s">
        <v>59</v>
      </c>
      <c r="F3505" s="1" t="s">
        <v>20</v>
      </c>
      <c r="G3505" s="1" t="s">
        <v>60</v>
      </c>
      <c r="H3505">
        <v>3323882</v>
      </c>
      <c r="I3505">
        <v>199151</v>
      </c>
      <c r="J3505">
        <v>98676</v>
      </c>
      <c r="K3505">
        <v>23450</v>
      </c>
      <c r="L3505">
        <f>bbdd_Social_Media_Trends[[#This Row],[Likes]]+bbdd_Social_Media_Trends[[#This Row],[Shares]]+bbdd_Social_Media_Trends[[#This Row],[Comments]]</f>
        <v>321277</v>
      </c>
      <c r="M3505">
        <f>bbdd_Social_Media_Trends[[#This Row],[Interactions]]/bbdd_Social_Media_Trends[[#This Row],[Views]]</f>
        <v>9.6657161716330486E-2</v>
      </c>
      <c r="N3505" s="1" t="s">
        <v>29</v>
      </c>
      <c r="O3505" s="4">
        <f t="shared" si="54"/>
        <v>0</v>
      </c>
    </row>
    <row r="3506" spans="1:15">
      <c r="A3506" s="1" t="s">
        <v>3546</v>
      </c>
      <c r="B3506" s="2">
        <v>45207</v>
      </c>
      <c r="C3506" s="13" t="str">
        <f>TEXT(bbdd_Social_Media_Trends[[#This Row],[Post_Date]],"aaaa-mm")</f>
        <v>2023-10</v>
      </c>
      <c r="D3506" s="1" t="s">
        <v>24</v>
      </c>
      <c r="E3506" s="1" t="s">
        <v>57</v>
      </c>
      <c r="F3506" s="1" t="s">
        <v>36</v>
      </c>
      <c r="G3506" s="1" t="s">
        <v>28</v>
      </c>
      <c r="H3506">
        <v>4194567</v>
      </c>
      <c r="I3506">
        <v>355889</v>
      </c>
      <c r="J3506">
        <v>45483</v>
      </c>
      <c r="K3506">
        <v>41379</v>
      </c>
      <c r="L3506">
        <f>bbdd_Social_Media_Trends[[#This Row],[Likes]]+bbdd_Social_Media_Trends[[#This Row],[Shares]]+bbdd_Social_Media_Trends[[#This Row],[Comments]]</f>
        <v>442751</v>
      </c>
      <c r="M3506">
        <f>bbdd_Social_Media_Trends[[#This Row],[Interactions]]/bbdd_Social_Media_Trends[[#This Row],[Views]]</f>
        <v>0.10555344568342812</v>
      </c>
      <c r="N3506" s="1" t="s">
        <v>16</v>
      </c>
      <c r="O3506" s="4">
        <f t="shared" si="54"/>
        <v>0</v>
      </c>
    </row>
    <row r="3507" spans="1:15">
      <c r="A3507" s="1" t="s">
        <v>3547</v>
      </c>
      <c r="B3507" s="2">
        <v>44990</v>
      </c>
      <c r="C3507" s="13" t="str">
        <f>TEXT(bbdd_Social_Media_Trends[[#This Row],[Post_Date]],"aaaa-mm")</f>
        <v>2023-03</v>
      </c>
      <c r="D3507" s="1" t="s">
        <v>18</v>
      </c>
      <c r="E3507" s="1" t="s">
        <v>46</v>
      </c>
      <c r="F3507" s="1" t="s">
        <v>41</v>
      </c>
      <c r="G3507" s="1" t="s">
        <v>15</v>
      </c>
      <c r="H3507">
        <v>3211977</v>
      </c>
      <c r="I3507">
        <v>47868</v>
      </c>
      <c r="J3507">
        <v>69676</v>
      </c>
      <c r="K3507">
        <v>23438</v>
      </c>
      <c r="L3507">
        <f>bbdd_Social_Media_Trends[[#This Row],[Likes]]+bbdd_Social_Media_Trends[[#This Row],[Shares]]+bbdd_Social_Media_Trends[[#This Row],[Comments]]</f>
        <v>140982</v>
      </c>
      <c r="M3507">
        <f>bbdd_Social_Media_Trends[[#This Row],[Interactions]]/bbdd_Social_Media_Trends[[#This Row],[Views]]</f>
        <v>4.3892593253314079E-2</v>
      </c>
      <c r="N3507" s="1" t="s">
        <v>16</v>
      </c>
      <c r="O3507" s="4">
        <f t="shared" si="54"/>
        <v>0</v>
      </c>
    </row>
    <row r="3508" spans="1:15">
      <c r="A3508" s="1" t="s">
        <v>3548</v>
      </c>
      <c r="B3508" s="2">
        <v>45175</v>
      </c>
      <c r="C3508" s="13" t="str">
        <f>TEXT(bbdd_Social_Media_Trends[[#This Row],[Post_Date]],"aaaa-mm")</f>
        <v>2023-09</v>
      </c>
      <c r="D3508" s="1" t="s">
        <v>24</v>
      </c>
      <c r="E3508" s="1" t="s">
        <v>46</v>
      </c>
      <c r="F3508" s="1" t="s">
        <v>14</v>
      </c>
      <c r="G3508" s="1" t="s">
        <v>15</v>
      </c>
      <c r="H3508">
        <v>2091593</v>
      </c>
      <c r="I3508">
        <v>251061</v>
      </c>
      <c r="J3508">
        <v>54282</v>
      </c>
      <c r="K3508">
        <v>8417</v>
      </c>
      <c r="L3508">
        <f>bbdd_Social_Media_Trends[[#This Row],[Likes]]+bbdd_Social_Media_Trends[[#This Row],[Shares]]+bbdd_Social_Media_Trends[[#This Row],[Comments]]</f>
        <v>313760</v>
      </c>
      <c r="M3508">
        <f>bbdd_Social_Media_Trends[[#This Row],[Interactions]]/bbdd_Social_Media_Trends[[#This Row],[Views]]</f>
        <v>0.15001006409946868</v>
      </c>
      <c r="N3508" s="1" t="s">
        <v>22</v>
      </c>
      <c r="O3508" s="4">
        <f t="shared" si="54"/>
        <v>0</v>
      </c>
    </row>
    <row r="3509" spans="1:15">
      <c r="A3509" s="1" t="s">
        <v>3549</v>
      </c>
      <c r="B3509" s="2">
        <v>45019</v>
      </c>
      <c r="C3509" s="13" t="str">
        <f>TEXT(bbdd_Social_Media_Trends[[#This Row],[Post_Date]],"aaaa-mm")</f>
        <v>2023-04</v>
      </c>
      <c r="D3509" s="1" t="s">
        <v>12</v>
      </c>
      <c r="E3509" s="1" t="s">
        <v>49</v>
      </c>
      <c r="F3509" s="1" t="s">
        <v>47</v>
      </c>
      <c r="G3509" s="1" t="s">
        <v>37</v>
      </c>
      <c r="H3509">
        <v>434715</v>
      </c>
      <c r="I3509">
        <v>15752</v>
      </c>
      <c r="J3509">
        <v>12172</v>
      </c>
      <c r="K3509">
        <v>16505</v>
      </c>
      <c r="L3509">
        <f>bbdd_Social_Media_Trends[[#This Row],[Likes]]+bbdd_Social_Media_Trends[[#This Row],[Shares]]+bbdd_Social_Media_Trends[[#This Row],[Comments]]</f>
        <v>44429</v>
      </c>
      <c r="M3509">
        <f>bbdd_Social_Media_Trends[[#This Row],[Interactions]]/bbdd_Social_Media_Trends[[#This Row],[Views]]</f>
        <v>0.10220259250313424</v>
      </c>
      <c r="N3509" s="1" t="s">
        <v>22</v>
      </c>
      <c r="O3509" s="4">
        <f t="shared" si="54"/>
        <v>0</v>
      </c>
    </row>
    <row r="3510" spans="1:15">
      <c r="A3510" s="1" t="s">
        <v>3550</v>
      </c>
      <c r="B3510" s="2">
        <v>45068</v>
      </c>
      <c r="C3510" s="13" t="str">
        <f>TEXT(bbdd_Social_Media_Trends[[#This Row],[Post_Date]],"aaaa-mm")</f>
        <v>2023-05</v>
      </c>
      <c r="D3510" s="1" t="s">
        <v>12</v>
      </c>
      <c r="E3510" s="1" t="s">
        <v>39</v>
      </c>
      <c r="F3510" s="1" t="s">
        <v>20</v>
      </c>
      <c r="G3510" s="1" t="s">
        <v>44</v>
      </c>
      <c r="H3510">
        <v>1463427</v>
      </c>
      <c r="I3510">
        <v>444094</v>
      </c>
      <c r="J3510">
        <v>84880</v>
      </c>
      <c r="K3510">
        <v>4729</v>
      </c>
      <c r="L3510">
        <f>bbdd_Social_Media_Trends[[#This Row],[Likes]]+bbdd_Social_Media_Trends[[#This Row],[Shares]]+bbdd_Social_Media_Trends[[#This Row],[Comments]]</f>
        <v>533703</v>
      </c>
      <c r="M3510">
        <f>bbdd_Social_Media_Trends[[#This Row],[Interactions]]/bbdd_Social_Media_Trends[[#This Row],[Views]]</f>
        <v>0.36469396833596757</v>
      </c>
      <c r="N3510" s="1" t="s">
        <v>22</v>
      </c>
      <c r="O3510" s="4">
        <f t="shared" si="54"/>
        <v>0</v>
      </c>
    </row>
    <row r="3511" spans="1:15">
      <c r="A3511" s="1" t="s">
        <v>3551</v>
      </c>
      <c r="B3511" s="2">
        <v>45245</v>
      </c>
      <c r="C3511" s="13" t="str">
        <f>TEXT(bbdd_Social_Media_Trends[[#This Row],[Post_Date]],"aaaa-mm")</f>
        <v>2023-11</v>
      </c>
      <c r="D3511" s="1" t="s">
        <v>12</v>
      </c>
      <c r="E3511" s="1" t="s">
        <v>49</v>
      </c>
      <c r="F3511" s="1" t="s">
        <v>14</v>
      </c>
      <c r="G3511" s="1" t="s">
        <v>15</v>
      </c>
      <c r="H3511">
        <v>3339745</v>
      </c>
      <c r="I3511">
        <v>201598</v>
      </c>
      <c r="J3511">
        <v>407</v>
      </c>
      <c r="K3511">
        <v>39789</v>
      </c>
      <c r="L3511">
        <f>bbdd_Social_Media_Trends[[#This Row],[Likes]]+bbdd_Social_Media_Trends[[#This Row],[Shares]]+bbdd_Social_Media_Trends[[#This Row],[Comments]]</f>
        <v>241794</v>
      </c>
      <c r="M3511">
        <f>bbdd_Social_Media_Trends[[#This Row],[Interactions]]/bbdd_Social_Media_Trends[[#This Row],[Views]]</f>
        <v>7.2398940637683415E-2</v>
      </c>
      <c r="N3511" s="1" t="s">
        <v>22</v>
      </c>
      <c r="O3511" s="4">
        <f t="shared" si="54"/>
        <v>0</v>
      </c>
    </row>
    <row r="3512" spans="1:15">
      <c r="A3512" s="1" t="s">
        <v>3552</v>
      </c>
      <c r="B3512" s="2">
        <v>45267</v>
      </c>
      <c r="C3512" s="13" t="str">
        <f>TEXT(bbdd_Social_Media_Trends[[#This Row],[Post_Date]],"aaaa-mm")</f>
        <v>2023-12</v>
      </c>
      <c r="D3512" s="1" t="s">
        <v>18</v>
      </c>
      <c r="E3512" s="1" t="s">
        <v>59</v>
      </c>
      <c r="F3512" s="1" t="s">
        <v>36</v>
      </c>
      <c r="G3512" s="1" t="s">
        <v>37</v>
      </c>
      <c r="H3512">
        <v>884253</v>
      </c>
      <c r="I3512">
        <v>386330</v>
      </c>
      <c r="J3512">
        <v>81443</v>
      </c>
      <c r="K3512">
        <v>9032</v>
      </c>
      <c r="L3512">
        <f>bbdd_Social_Media_Trends[[#This Row],[Likes]]+bbdd_Social_Media_Trends[[#This Row],[Shares]]+bbdd_Social_Media_Trends[[#This Row],[Comments]]</f>
        <v>476805</v>
      </c>
      <c r="M3512">
        <f>bbdd_Social_Media_Trends[[#This Row],[Interactions]]/bbdd_Social_Media_Trends[[#This Row],[Views]]</f>
        <v>0.53921784828550201</v>
      </c>
      <c r="N3512" s="1" t="s">
        <v>29</v>
      </c>
      <c r="O3512" s="4">
        <f t="shared" si="54"/>
        <v>0</v>
      </c>
    </row>
    <row r="3513" spans="1:15">
      <c r="A3513" s="1" t="s">
        <v>3553</v>
      </c>
      <c r="B3513" s="2">
        <v>44772</v>
      </c>
      <c r="C3513" s="13" t="str">
        <f>TEXT(bbdd_Social_Media_Trends[[#This Row],[Post_Date]],"aaaa-mm")</f>
        <v>2022-07</v>
      </c>
      <c r="D3513" s="1" t="s">
        <v>18</v>
      </c>
      <c r="E3513" s="1" t="s">
        <v>39</v>
      </c>
      <c r="F3513" s="1" t="s">
        <v>47</v>
      </c>
      <c r="G3513" s="1" t="s">
        <v>37</v>
      </c>
      <c r="H3513">
        <v>2956646</v>
      </c>
      <c r="I3513">
        <v>230844</v>
      </c>
      <c r="J3513">
        <v>11370</v>
      </c>
      <c r="K3513">
        <v>12565</v>
      </c>
      <c r="L3513">
        <f>bbdd_Social_Media_Trends[[#This Row],[Likes]]+bbdd_Social_Media_Trends[[#This Row],[Shares]]+bbdd_Social_Media_Trends[[#This Row],[Comments]]</f>
        <v>254779</v>
      </c>
      <c r="M3513">
        <f>bbdd_Social_Media_Trends[[#This Row],[Interactions]]/bbdd_Social_Media_Trends[[#This Row],[Views]]</f>
        <v>8.6171628257153549E-2</v>
      </c>
      <c r="N3513" s="1" t="s">
        <v>16</v>
      </c>
      <c r="O3513" s="4">
        <f t="shared" si="54"/>
        <v>0</v>
      </c>
    </row>
    <row r="3514" spans="1:15">
      <c r="A3514" s="1" t="s">
        <v>3554</v>
      </c>
      <c r="B3514" s="2">
        <v>44713</v>
      </c>
      <c r="C3514" s="13" t="str">
        <f>TEXT(bbdd_Social_Media_Trends[[#This Row],[Post_Date]],"aaaa-mm")</f>
        <v>2022-06</v>
      </c>
      <c r="D3514" s="1" t="s">
        <v>27</v>
      </c>
      <c r="E3514" s="1" t="s">
        <v>57</v>
      </c>
      <c r="F3514" s="1" t="s">
        <v>36</v>
      </c>
      <c r="G3514" s="1" t="s">
        <v>28</v>
      </c>
      <c r="H3514">
        <v>4171682</v>
      </c>
      <c r="I3514">
        <v>387109</v>
      </c>
      <c r="J3514">
        <v>61595</v>
      </c>
      <c r="K3514">
        <v>38086</v>
      </c>
      <c r="L3514">
        <f>bbdd_Social_Media_Trends[[#This Row],[Likes]]+bbdd_Social_Media_Trends[[#This Row],[Shares]]+bbdd_Social_Media_Trends[[#This Row],[Comments]]</f>
        <v>486790</v>
      </c>
      <c r="M3514">
        <f>bbdd_Social_Media_Trends[[#This Row],[Interactions]]/bbdd_Social_Media_Trends[[#This Row],[Views]]</f>
        <v>0.11668914361161757</v>
      </c>
      <c r="N3514" s="1" t="s">
        <v>29</v>
      </c>
      <c r="O3514" s="4">
        <f t="shared" si="54"/>
        <v>0</v>
      </c>
    </row>
    <row r="3515" spans="1:15">
      <c r="A3515" s="1" t="s">
        <v>3555</v>
      </c>
      <c r="B3515" s="2">
        <v>44817</v>
      </c>
      <c r="C3515" s="13" t="str">
        <f>TEXT(bbdd_Social_Media_Trends[[#This Row],[Post_Date]],"aaaa-mm")</f>
        <v>2022-09</v>
      </c>
      <c r="D3515" s="1" t="s">
        <v>24</v>
      </c>
      <c r="E3515" s="1" t="s">
        <v>46</v>
      </c>
      <c r="F3515" s="1" t="s">
        <v>32</v>
      </c>
      <c r="G3515" s="1" t="s">
        <v>15</v>
      </c>
      <c r="H3515">
        <v>3646810</v>
      </c>
      <c r="I3515">
        <v>121462</v>
      </c>
      <c r="J3515">
        <v>29214</v>
      </c>
      <c r="K3515">
        <v>8361</v>
      </c>
      <c r="L3515">
        <f>bbdd_Social_Media_Trends[[#This Row],[Likes]]+bbdd_Social_Media_Trends[[#This Row],[Shares]]+bbdd_Social_Media_Trends[[#This Row],[Comments]]</f>
        <v>159037</v>
      </c>
      <c r="M3515">
        <f>bbdd_Social_Media_Trends[[#This Row],[Interactions]]/bbdd_Social_Media_Trends[[#This Row],[Views]]</f>
        <v>4.3609894675072189E-2</v>
      </c>
      <c r="N3515" s="1" t="s">
        <v>22</v>
      </c>
      <c r="O3515" s="4">
        <f t="shared" si="54"/>
        <v>0</v>
      </c>
    </row>
    <row r="3516" spans="1:15">
      <c r="A3516" s="1" t="s">
        <v>3556</v>
      </c>
      <c r="B3516" s="2">
        <v>44702</v>
      </c>
      <c r="C3516" s="13" t="str">
        <f>TEXT(bbdd_Social_Media_Trends[[#This Row],[Post_Date]],"aaaa-mm")</f>
        <v>2022-05</v>
      </c>
      <c r="D3516" s="1" t="s">
        <v>27</v>
      </c>
      <c r="E3516" s="1" t="s">
        <v>39</v>
      </c>
      <c r="F3516" s="1" t="s">
        <v>32</v>
      </c>
      <c r="G3516" s="1" t="s">
        <v>25</v>
      </c>
      <c r="H3516">
        <v>4954174</v>
      </c>
      <c r="I3516">
        <v>408063</v>
      </c>
      <c r="J3516">
        <v>70371</v>
      </c>
      <c r="K3516">
        <v>9933</v>
      </c>
      <c r="L3516">
        <f>bbdd_Social_Media_Trends[[#This Row],[Likes]]+bbdd_Social_Media_Trends[[#This Row],[Shares]]+bbdd_Social_Media_Trends[[#This Row],[Comments]]</f>
        <v>488367</v>
      </c>
      <c r="M3516">
        <f>bbdd_Social_Media_Trends[[#This Row],[Interactions]]/bbdd_Social_Media_Trends[[#This Row],[Views]]</f>
        <v>9.8576876791166404E-2</v>
      </c>
      <c r="N3516" s="1" t="s">
        <v>22</v>
      </c>
      <c r="O3516" s="4">
        <f t="shared" si="54"/>
        <v>0</v>
      </c>
    </row>
    <row r="3517" spans="1:15">
      <c r="A3517" s="1" t="s">
        <v>3557</v>
      </c>
      <c r="B3517" s="2">
        <v>44948</v>
      </c>
      <c r="C3517" s="13" t="str">
        <f>TEXT(bbdd_Social_Media_Trends[[#This Row],[Post_Date]],"aaaa-mm")</f>
        <v>2023-01</v>
      </c>
      <c r="D3517" s="1" t="s">
        <v>18</v>
      </c>
      <c r="E3517" s="1" t="s">
        <v>49</v>
      </c>
      <c r="F3517" s="1" t="s">
        <v>41</v>
      </c>
      <c r="G3517" s="1" t="s">
        <v>21</v>
      </c>
      <c r="H3517">
        <v>1110655</v>
      </c>
      <c r="I3517">
        <v>290104</v>
      </c>
      <c r="J3517">
        <v>57393</v>
      </c>
      <c r="K3517">
        <v>23702</v>
      </c>
      <c r="L3517">
        <f>bbdd_Social_Media_Trends[[#This Row],[Likes]]+bbdd_Social_Media_Trends[[#This Row],[Shares]]+bbdd_Social_Media_Trends[[#This Row],[Comments]]</f>
        <v>371199</v>
      </c>
      <c r="M3517">
        <f>bbdd_Social_Media_Trends[[#This Row],[Interactions]]/bbdd_Social_Media_Trends[[#This Row],[Views]]</f>
        <v>0.33421629578942158</v>
      </c>
      <c r="N3517" s="1" t="s">
        <v>16</v>
      </c>
      <c r="O3517" s="4">
        <f t="shared" si="54"/>
        <v>0</v>
      </c>
    </row>
    <row r="3518" spans="1:15">
      <c r="A3518" s="1" t="s">
        <v>3558</v>
      </c>
      <c r="B3518" s="2">
        <v>44845</v>
      </c>
      <c r="C3518" s="13" t="str">
        <f>TEXT(bbdd_Social_Media_Trends[[#This Row],[Post_Date]],"aaaa-mm")</f>
        <v>2022-10</v>
      </c>
      <c r="D3518" s="1" t="s">
        <v>27</v>
      </c>
      <c r="E3518" s="1" t="s">
        <v>59</v>
      </c>
      <c r="F3518" s="1" t="s">
        <v>41</v>
      </c>
      <c r="G3518" s="1" t="s">
        <v>25</v>
      </c>
      <c r="H3518">
        <v>4699828</v>
      </c>
      <c r="I3518">
        <v>232194</v>
      </c>
      <c r="J3518">
        <v>56314</v>
      </c>
      <c r="K3518">
        <v>48442</v>
      </c>
      <c r="L3518">
        <f>bbdd_Social_Media_Trends[[#This Row],[Likes]]+bbdd_Social_Media_Trends[[#This Row],[Shares]]+bbdd_Social_Media_Trends[[#This Row],[Comments]]</f>
        <v>336950</v>
      </c>
      <c r="M3518">
        <f>bbdd_Social_Media_Trends[[#This Row],[Interactions]]/bbdd_Social_Media_Trends[[#This Row],[Views]]</f>
        <v>7.1694113061158832E-2</v>
      </c>
      <c r="N3518" s="1" t="s">
        <v>22</v>
      </c>
      <c r="O3518" s="4">
        <f t="shared" si="54"/>
        <v>0</v>
      </c>
    </row>
    <row r="3519" spans="1:15">
      <c r="A3519" s="1" t="s">
        <v>3559</v>
      </c>
      <c r="B3519" s="2">
        <v>45283</v>
      </c>
      <c r="C3519" s="13" t="str">
        <f>TEXT(bbdd_Social_Media_Trends[[#This Row],[Post_Date]],"aaaa-mm")</f>
        <v>2023-12</v>
      </c>
      <c r="D3519" s="1" t="s">
        <v>24</v>
      </c>
      <c r="E3519" s="1" t="s">
        <v>31</v>
      </c>
      <c r="F3519" s="1" t="s">
        <v>36</v>
      </c>
      <c r="G3519" s="1" t="s">
        <v>15</v>
      </c>
      <c r="H3519">
        <v>4291403</v>
      </c>
      <c r="I3519">
        <v>75036</v>
      </c>
      <c r="J3519">
        <v>34142</v>
      </c>
      <c r="K3519">
        <v>4287</v>
      </c>
      <c r="L3519">
        <f>bbdd_Social_Media_Trends[[#This Row],[Likes]]+bbdd_Social_Media_Trends[[#This Row],[Shares]]+bbdd_Social_Media_Trends[[#This Row],[Comments]]</f>
        <v>113465</v>
      </c>
      <c r="M3519">
        <f>bbdd_Social_Media_Trends[[#This Row],[Interactions]]/bbdd_Social_Media_Trends[[#This Row],[Views]]</f>
        <v>2.644007099775994E-2</v>
      </c>
      <c r="N3519" s="1" t="s">
        <v>29</v>
      </c>
      <c r="O3519" s="4">
        <f t="shared" si="54"/>
        <v>0</v>
      </c>
    </row>
    <row r="3520" spans="1:15">
      <c r="A3520" s="1" t="s">
        <v>3560</v>
      </c>
      <c r="B3520" s="2">
        <v>44665</v>
      </c>
      <c r="C3520" s="13" t="str">
        <f>TEXT(bbdd_Social_Media_Trends[[#This Row],[Post_Date]],"aaaa-mm")</f>
        <v>2022-04</v>
      </c>
      <c r="D3520" s="1" t="s">
        <v>24</v>
      </c>
      <c r="E3520" s="1" t="s">
        <v>46</v>
      </c>
      <c r="F3520" s="1" t="s">
        <v>36</v>
      </c>
      <c r="G3520" s="1" t="s">
        <v>25</v>
      </c>
      <c r="H3520">
        <v>1788507</v>
      </c>
      <c r="I3520">
        <v>317765</v>
      </c>
      <c r="J3520">
        <v>72441</v>
      </c>
      <c r="K3520">
        <v>25739</v>
      </c>
      <c r="L3520">
        <f>bbdd_Social_Media_Trends[[#This Row],[Likes]]+bbdd_Social_Media_Trends[[#This Row],[Shares]]+bbdd_Social_Media_Trends[[#This Row],[Comments]]</f>
        <v>415945</v>
      </c>
      <c r="M3520">
        <f>bbdd_Social_Media_Trends[[#This Row],[Interactions]]/bbdd_Social_Media_Trends[[#This Row],[Views]]</f>
        <v>0.23256548618484579</v>
      </c>
      <c r="N3520" s="1" t="s">
        <v>16</v>
      </c>
      <c r="O3520" s="4">
        <f t="shared" si="54"/>
        <v>0</v>
      </c>
    </row>
    <row r="3521" spans="1:15">
      <c r="A3521" s="1" t="s">
        <v>3561</v>
      </c>
      <c r="B3521" s="2">
        <v>45064</v>
      </c>
      <c r="C3521" s="13" t="str">
        <f>TEXT(bbdd_Social_Media_Trends[[#This Row],[Post_Date]],"aaaa-mm")</f>
        <v>2023-05</v>
      </c>
      <c r="D3521" s="1" t="s">
        <v>24</v>
      </c>
      <c r="E3521" s="1" t="s">
        <v>19</v>
      </c>
      <c r="F3521" s="1" t="s">
        <v>41</v>
      </c>
      <c r="G3521" s="1" t="s">
        <v>25</v>
      </c>
      <c r="H3521">
        <v>2322799</v>
      </c>
      <c r="I3521">
        <v>233252</v>
      </c>
      <c r="J3521">
        <v>25560</v>
      </c>
      <c r="K3521">
        <v>31189</v>
      </c>
      <c r="L3521">
        <f>bbdd_Social_Media_Trends[[#This Row],[Likes]]+bbdd_Social_Media_Trends[[#This Row],[Shares]]+bbdd_Social_Media_Trends[[#This Row],[Comments]]</f>
        <v>290001</v>
      </c>
      <c r="M3521">
        <f>bbdd_Social_Media_Trends[[#This Row],[Interactions]]/bbdd_Social_Media_Trends[[#This Row],[Views]]</f>
        <v>0.12484980405106082</v>
      </c>
      <c r="N3521" s="1" t="s">
        <v>29</v>
      </c>
      <c r="O3521" s="4">
        <f t="shared" si="54"/>
        <v>0</v>
      </c>
    </row>
    <row r="3522" spans="1:15">
      <c r="A3522" s="1" t="s">
        <v>3562</v>
      </c>
      <c r="B3522" s="2">
        <v>44586</v>
      </c>
      <c r="C3522" s="13" t="str">
        <f>TEXT(bbdd_Social_Media_Trends[[#This Row],[Post_Date]],"aaaa-mm")</f>
        <v>2022-01</v>
      </c>
      <c r="D3522" s="1" t="s">
        <v>24</v>
      </c>
      <c r="E3522" s="1" t="s">
        <v>39</v>
      </c>
      <c r="F3522" s="1" t="s">
        <v>36</v>
      </c>
      <c r="G3522" s="1" t="s">
        <v>21</v>
      </c>
      <c r="H3522">
        <v>2047224</v>
      </c>
      <c r="I3522">
        <v>191543</v>
      </c>
      <c r="J3522">
        <v>60305</v>
      </c>
      <c r="K3522">
        <v>25760</v>
      </c>
      <c r="L3522">
        <f>bbdd_Social_Media_Trends[[#This Row],[Likes]]+bbdd_Social_Media_Trends[[#This Row],[Shares]]+bbdd_Social_Media_Trends[[#This Row],[Comments]]</f>
        <v>277608</v>
      </c>
      <c r="M3522">
        <f>bbdd_Social_Media_Trends[[#This Row],[Interactions]]/bbdd_Social_Media_Trends[[#This Row],[Views]]</f>
        <v>0.13560216175660308</v>
      </c>
      <c r="N3522" s="1" t="s">
        <v>22</v>
      </c>
      <c r="O3522" s="4">
        <f t="shared" ref="O3522:O3585" si="55">IF(ISERROR(VLOOKUP(A3522,A3523:A8520,1,FALSE)),0, 1)</f>
        <v>0</v>
      </c>
    </row>
    <row r="3523" spans="1:15">
      <c r="A3523" s="1" t="s">
        <v>3563</v>
      </c>
      <c r="B3523" s="2">
        <v>45101</v>
      </c>
      <c r="C3523" s="13" t="str">
        <f>TEXT(bbdd_Social_Media_Trends[[#This Row],[Post_Date]],"aaaa-mm")</f>
        <v>2023-06</v>
      </c>
      <c r="D3523" s="1" t="s">
        <v>27</v>
      </c>
      <c r="E3523" s="1" t="s">
        <v>46</v>
      </c>
      <c r="F3523" s="1" t="s">
        <v>47</v>
      </c>
      <c r="G3523" s="1" t="s">
        <v>25</v>
      </c>
      <c r="H3523">
        <v>2777888</v>
      </c>
      <c r="I3523">
        <v>375523</v>
      </c>
      <c r="J3523">
        <v>7624</v>
      </c>
      <c r="K3523">
        <v>7812</v>
      </c>
      <c r="L3523">
        <f>bbdd_Social_Media_Trends[[#This Row],[Likes]]+bbdd_Social_Media_Trends[[#This Row],[Shares]]+bbdd_Social_Media_Trends[[#This Row],[Comments]]</f>
        <v>390959</v>
      </c>
      <c r="M3523">
        <f>bbdd_Social_Media_Trends[[#This Row],[Interactions]]/bbdd_Social_Media_Trends[[#This Row],[Views]]</f>
        <v>0.14073965545047173</v>
      </c>
      <c r="N3523" s="1" t="s">
        <v>29</v>
      </c>
      <c r="O3523" s="4">
        <f t="shared" si="55"/>
        <v>0</v>
      </c>
    </row>
    <row r="3524" spans="1:15">
      <c r="A3524" s="1" t="s">
        <v>3564</v>
      </c>
      <c r="B3524" s="2">
        <v>44981</v>
      </c>
      <c r="C3524" s="13" t="str">
        <f>TEXT(bbdd_Social_Media_Trends[[#This Row],[Post_Date]],"aaaa-mm")</f>
        <v>2023-02</v>
      </c>
      <c r="D3524" s="1" t="s">
        <v>24</v>
      </c>
      <c r="E3524" s="1" t="s">
        <v>31</v>
      </c>
      <c r="F3524" s="1" t="s">
        <v>41</v>
      </c>
      <c r="G3524" s="1" t="s">
        <v>28</v>
      </c>
      <c r="H3524">
        <v>2121093</v>
      </c>
      <c r="I3524">
        <v>210072</v>
      </c>
      <c r="J3524">
        <v>48263</v>
      </c>
      <c r="K3524">
        <v>40108</v>
      </c>
      <c r="L3524">
        <f>bbdd_Social_Media_Trends[[#This Row],[Likes]]+bbdd_Social_Media_Trends[[#This Row],[Shares]]+bbdd_Social_Media_Trends[[#This Row],[Comments]]</f>
        <v>298443</v>
      </c>
      <c r="M3524">
        <f>bbdd_Social_Media_Trends[[#This Row],[Interactions]]/bbdd_Social_Media_Trends[[#This Row],[Views]]</f>
        <v>0.14070245859092459</v>
      </c>
      <c r="N3524" s="1" t="s">
        <v>22</v>
      </c>
      <c r="O3524" s="4">
        <f t="shared" si="55"/>
        <v>0</v>
      </c>
    </row>
    <row r="3525" spans="1:15">
      <c r="A3525" s="1" t="s">
        <v>3565</v>
      </c>
      <c r="B3525" s="2">
        <v>45052</v>
      </c>
      <c r="C3525" s="13" t="str">
        <f>TEXT(bbdd_Social_Media_Trends[[#This Row],[Post_Date]],"aaaa-mm")</f>
        <v>2023-05</v>
      </c>
      <c r="D3525" s="1" t="s">
        <v>24</v>
      </c>
      <c r="E3525" s="1" t="s">
        <v>52</v>
      </c>
      <c r="F3525" s="1" t="s">
        <v>47</v>
      </c>
      <c r="G3525" s="1" t="s">
        <v>28</v>
      </c>
      <c r="H3525">
        <v>3184543</v>
      </c>
      <c r="I3525">
        <v>439851</v>
      </c>
      <c r="J3525">
        <v>73024</v>
      </c>
      <c r="K3525">
        <v>1363</v>
      </c>
      <c r="L3525">
        <f>bbdd_Social_Media_Trends[[#This Row],[Likes]]+bbdd_Social_Media_Trends[[#This Row],[Shares]]+bbdd_Social_Media_Trends[[#This Row],[Comments]]</f>
        <v>514238</v>
      </c>
      <c r="M3525">
        <f>bbdd_Social_Media_Trends[[#This Row],[Interactions]]/bbdd_Social_Media_Trends[[#This Row],[Views]]</f>
        <v>0.16147937082338032</v>
      </c>
      <c r="N3525" s="1" t="s">
        <v>29</v>
      </c>
      <c r="O3525" s="4">
        <f t="shared" si="55"/>
        <v>0</v>
      </c>
    </row>
    <row r="3526" spans="1:15">
      <c r="A3526" s="1" t="s">
        <v>3566</v>
      </c>
      <c r="B3526" s="2">
        <v>44914</v>
      </c>
      <c r="C3526" s="13" t="str">
        <f>TEXT(bbdd_Social_Media_Trends[[#This Row],[Post_Date]],"aaaa-mm")</f>
        <v>2022-12</v>
      </c>
      <c r="D3526" s="1" t="s">
        <v>24</v>
      </c>
      <c r="E3526" s="1" t="s">
        <v>57</v>
      </c>
      <c r="F3526" s="1" t="s">
        <v>20</v>
      </c>
      <c r="G3526" s="1" t="s">
        <v>28</v>
      </c>
      <c r="H3526">
        <v>3253298</v>
      </c>
      <c r="I3526">
        <v>205897</v>
      </c>
      <c r="J3526">
        <v>11621</v>
      </c>
      <c r="K3526">
        <v>24056</v>
      </c>
      <c r="L3526">
        <f>bbdd_Social_Media_Trends[[#This Row],[Likes]]+bbdd_Social_Media_Trends[[#This Row],[Shares]]+bbdd_Social_Media_Trends[[#This Row],[Comments]]</f>
        <v>241574</v>
      </c>
      <c r="M3526">
        <f>bbdd_Social_Media_Trends[[#This Row],[Interactions]]/bbdd_Social_Media_Trends[[#This Row],[Views]]</f>
        <v>7.4255109737872152E-2</v>
      </c>
      <c r="N3526" s="1" t="s">
        <v>22</v>
      </c>
      <c r="O3526" s="4">
        <f t="shared" si="55"/>
        <v>0</v>
      </c>
    </row>
    <row r="3527" spans="1:15">
      <c r="A3527" s="1" t="s">
        <v>3567</v>
      </c>
      <c r="B3527" s="2">
        <v>44872</v>
      </c>
      <c r="C3527" s="13" t="str">
        <f>TEXT(bbdd_Social_Media_Trends[[#This Row],[Post_Date]],"aaaa-mm")</f>
        <v>2022-11</v>
      </c>
      <c r="D3527" s="1" t="s">
        <v>12</v>
      </c>
      <c r="E3527" s="1" t="s">
        <v>13</v>
      </c>
      <c r="F3527" s="1" t="s">
        <v>20</v>
      </c>
      <c r="G3527" s="1" t="s">
        <v>37</v>
      </c>
      <c r="H3527">
        <v>588026</v>
      </c>
      <c r="I3527">
        <v>462458</v>
      </c>
      <c r="J3527">
        <v>90944</v>
      </c>
      <c r="K3527">
        <v>38081</v>
      </c>
      <c r="L3527">
        <f>bbdd_Social_Media_Trends[[#This Row],[Likes]]+bbdd_Social_Media_Trends[[#This Row],[Shares]]+bbdd_Social_Media_Trends[[#This Row],[Comments]]</f>
        <v>591483</v>
      </c>
      <c r="M3527">
        <f>bbdd_Social_Media_Trends[[#This Row],[Interactions]]/bbdd_Social_Media_Trends[[#This Row],[Views]]</f>
        <v>1.0058789917452631</v>
      </c>
      <c r="N3527" s="1" t="s">
        <v>22</v>
      </c>
      <c r="O3527" s="4">
        <f t="shared" si="55"/>
        <v>0</v>
      </c>
    </row>
    <row r="3528" spans="1:15">
      <c r="A3528" s="1" t="s">
        <v>3568</v>
      </c>
      <c r="B3528" s="2">
        <v>44632</v>
      </c>
      <c r="C3528" s="13" t="str">
        <f>TEXT(bbdd_Social_Media_Trends[[#This Row],[Post_Date]],"aaaa-mm")</f>
        <v>2022-03</v>
      </c>
      <c r="D3528" s="1" t="s">
        <v>18</v>
      </c>
      <c r="E3528" s="1" t="s">
        <v>52</v>
      </c>
      <c r="F3528" s="1" t="s">
        <v>36</v>
      </c>
      <c r="G3528" s="1" t="s">
        <v>21</v>
      </c>
      <c r="H3528">
        <v>1264685</v>
      </c>
      <c r="I3528">
        <v>227648</v>
      </c>
      <c r="J3528">
        <v>29351</v>
      </c>
      <c r="K3528">
        <v>23301</v>
      </c>
      <c r="L3528">
        <f>bbdd_Social_Media_Trends[[#This Row],[Likes]]+bbdd_Social_Media_Trends[[#This Row],[Shares]]+bbdd_Social_Media_Trends[[#This Row],[Comments]]</f>
        <v>280300</v>
      </c>
      <c r="M3528">
        <f>bbdd_Social_Media_Trends[[#This Row],[Interactions]]/bbdd_Social_Media_Trends[[#This Row],[Views]]</f>
        <v>0.22163621771429248</v>
      </c>
      <c r="N3528" s="1" t="s">
        <v>16</v>
      </c>
      <c r="O3528" s="4">
        <f t="shared" si="55"/>
        <v>0</v>
      </c>
    </row>
    <row r="3529" spans="1:15">
      <c r="A3529" s="1" t="s">
        <v>3569</v>
      </c>
      <c r="B3529" s="2">
        <v>45180</v>
      </c>
      <c r="C3529" s="13" t="str">
        <f>TEXT(bbdd_Social_Media_Trends[[#This Row],[Post_Date]],"aaaa-mm")</f>
        <v>2023-09</v>
      </c>
      <c r="D3529" s="1" t="s">
        <v>18</v>
      </c>
      <c r="E3529" s="1" t="s">
        <v>13</v>
      </c>
      <c r="F3529" s="1" t="s">
        <v>47</v>
      </c>
      <c r="G3529" s="1" t="s">
        <v>28</v>
      </c>
      <c r="H3529">
        <v>1473168</v>
      </c>
      <c r="I3529">
        <v>236845</v>
      </c>
      <c r="J3529">
        <v>44426</v>
      </c>
      <c r="K3529">
        <v>19742</v>
      </c>
      <c r="L3529">
        <f>bbdd_Social_Media_Trends[[#This Row],[Likes]]+bbdd_Social_Media_Trends[[#This Row],[Shares]]+bbdd_Social_Media_Trends[[#This Row],[Comments]]</f>
        <v>301013</v>
      </c>
      <c r="M3529">
        <f>bbdd_Social_Media_Trends[[#This Row],[Interactions]]/bbdd_Social_Media_Trends[[#This Row],[Views]]</f>
        <v>0.20433039544709089</v>
      </c>
      <c r="N3529" s="1" t="s">
        <v>29</v>
      </c>
      <c r="O3529" s="4">
        <f t="shared" si="55"/>
        <v>0</v>
      </c>
    </row>
    <row r="3530" spans="1:15">
      <c r="A3530" s="1" t="s">
        <v>3570</v>
      </c>
      <c r="B3530" s="2">
        <v>44603</v>
      </c>
      <c r="C3530" s="13" t="str">
        <f>TEXT(bbdd_Social_Media_Trends[[#This Row],[Post_Date]],"aaaa-mm")</f>
        <v>2022-02</v>
      </c>
      <c r="D3530" s="1" t="s">
        <v>24</v>
      </c>
      <c r="E3530" s="1" t="s">
        <v>19</v>
      </c>
      <c r="F3530" s="1" t="s">
        <v>20</v>
      </c>
      <c r="G3530" s="1" t="s">
        <v>60</v>
      </c>
      <c r="H3530">
        <v>1688470</v>
      </c>
      <c r="I3530">
        <v>31908</v>
      </c>
      <c r="J3530">
        <v>32258</v>
      </c>
      <c r="K3530">
        <v>39499</v>
      </c>
      <c r="L3530">
        <f>bbdd_Social_Media_Trends[[#This Row],[Likes]]+bbdd_Social_Media_Trends[[#This Row],[Shares]]+bbdd_Social_Media_Trends[[#This Row],[Comments]]</f>
        <v>103665</v>
      </c>
      <c r="M3530">
        <f>bbdd_Social_Media_Trends[[#This Row],[Interactions]]/bbdd_Social_Media_Trends[[#This Row],[Views]]</f>
        <v>6.1395819884273929E-2</v>
      </c>
      <c r="N3530" s="1" t="s">
        <v>16</v>
      </c>
      <c r="O3530" s="4">
        <f t="shared" si="55"/>
        <v>0</v>
      </c>
    </row>
    <row r="3531" spans="1:15">
      <c r="A3531" s="1" t="s">
        <v>3571</v>
      </c>
      <c r="B3531" s="2">
        <v>44670</v>
      </c>
      <c r="C3531" s="13" t="str">
        <f>TEXT(bbdd_Social_Media_Trends[[#This Row],[Post_Date]],"aaaa-mm")</f>
        <v>2022-04</v>
      </c>
      <c r="D3531" s="1" t="s">
        <v>18</v>
      </c>
      <c r="E3531" s="1" t="s">
        <v>35</v>
      </c>
      <c r="F3531" s="1" t="s">
        <v>20</v>
      </c>
      <c r="G3531" s="1" t="s">
        <v>44</v>
      </c>
      <c r="H3531">
        <v>1140110</v>
      </c>
      <c r="I3531">
        <v>38015</v>
      </c>
      <c r="J3531">
        <v>8131</v>
      </c>
      <c r="K3531">
        <v>7309</v>
      </c>
      <c r="L3531">
        <f>bbdd_Social_Media_Trends[[#This Row],[Likes]]+bbdd_Social_Media_Trends[[#This Row],[Shares]]+bbdd_Social_Media_Trends[[#This Row],[Comments]]</f>
        <v>53455</v>
      </c>
      <c r="M3531">
        <f>bbdd_Social_Media_Trends[[#This Row],[Interactions]]/bbdd_Social_Media_Trends[[#This Row],[Views]]</f>
        <v>4.6885826806185367E-2</v>
      </c>
      <c r="N3531" s="1" t="s">
        <v>16</v>
      </c>
      <c r="O3531" s="4">
        <f t="shared" si="55"/>
        <v>0</v>
      </c>
    </row>
    <row r="3532" spans="1:15">
      <c r="A3532" s="1" t="s">
        <v>3572</v>
      </c>
      <c r="B3532" s="2">
        <v>45068</v>
      </c>
      <c r="C3532" s="13" t="str">
        <f>TEXT(bbdd_Social_Media_Trends[[#This Row],[Post_Date]],"aaaa-mm")</f>
        <v>2023-05</v>
      </c>
      <c r="D3532" s="1" t="s">
        <v>18</v>
      </c>
      <c r="E3532" s="1" t="s">
        <v>49</v>
      </c>
      <c r="F3532" s="1" t="s">
        <v>32</v>
      </c>
      <c r="G3532" s="1" t="s">
        <v>37</v>
      </c>
      <c r="H3532">
        <v>1460320</v>
      </c>
      <c r="I3532">
        <v>474886</v>
      </c>
      <c r="J3532">
        <v>32537</v>
      </c>
      <c r="K3532">
        <v>17147</v>
      </c>
      <c r="L3532">
        <f>bbdd_Social_Media_Trends[[#This Row],[Likes]]+bbdd_Social_Media_Trends[[#This Row],[Shares]]+bbdd_Social_Media_Trends[[#This Row],[Comments]]</f>
        <v>524570</v>
      </c>
      <c r="M3532">
        <f>bbdd_Social_Media_Trends[[#This Row],[Interactions]]/bbdd_Social_Media_Trends[[#This Row],[Views]]</f>
        <v>0.35921578832036816</v>
      </c>
      <c r="N3532" s="1" t="s">
        <v>22</v>
      </c>
      <c r="O3532" s="4">
        <f t="shared" si="55"/>
        <v>0</v>
      </c>
    </row>
    <row r="3533" spans="1:15">
      <c r="A3533" s="1" t="s">
        <v>3573</v>
      </c>
      <c r="B3533" s="2">
        <v>45247</v>
      </c>
      <c r="C3533" s="13" t="str">
        <f>TEXT(bbdd_Social_Media_Trends[[#This Row],[Post_Date]],"aaaa-mm")</f>
        <v>2023-11</v>
      </c>
      <c r="D3533" s="1" t="s">
        <v>12</v>
      </c>
      <c r="E3533" s="1" t="s">
        <v>52</v>
      </c>
      <c r="F3533" s="1" t="s">
        <v>47</v>
      </c>
      <c r="G3533" s="1" t="s">
        <v>60</v>
      </c>
      <c r="H3533">
        <v>821880</v>
      </c>
      <c r="I3533">
        <v>488060</v>
      </c>
      <c r="J3533">
        <v>56578</v>
      </c>
      <c r="K3533">
        <v>47146</v>
      </c>
      <c r="L3533">
        <f>bbdd_Social_Media_Trends[[#This Row],[Likes]]+bbdd_Social_Media_Trends[[#This Row],[Shares]]+bbdd_Social_Media_Trends[[#This Row],[Comments]]</f>
        <v>591784</v>
      </c>
      <c r="M3533">
        <f>bbdd_Social_Media_Trends[[#This Row],[Interactions]]/bbdd_Social_Media_Trends[[#This Row],[Views]]</f>
        <v>0.72003698836813157</v>
      </c>
      <c r="N3533" s="1" t="s">
        <v>29</v>
      </c>
      <c r="O3533" s="4">
        <f t="shared" si="55"/>
        <v>0</v>
      </c>
    </row>
    <row r="3534" spans="1:15">
      <c r="A3534" s="1" t="s">
        <v>3574</v>
      </c>
      <c r="B3534" s="2">
        <v>44811</v>
      </c>
      <c r="C3534" s="13" t="str">
        <f>TEXT(bbdd_Social_Media_Trends[[#This Row],[Post_Date]],"aaaa-mm")</f>
        <v>2022-09</v>
      </c>
      <c r="D3534" s="1" t="s">
        <v>12</v>
      </c>
      <c r="E3534" s="1" t="s">
        <v>49</v>
      </c>
      <c r="F3534" s="1" t="s">
        <v>14</v>
      </c>
      <c r="G3534" s="1" t="s">
        <v>60</v>
      </c>
      <c r="H3534">
        <v>3940590</v>
      </c>
      <c r="I3534">
        <v>305113</v>
      </c>
      <c r="J3534">
        <v>81654</v>
      </c>
      <c r="K3534">
        <v>653</v>
      </c>
      <c r="L3534">
        <f>bbdd_Social_Media_Trends[[#This Row],[Likes]]+bbdd_Social_Media_Trends[[#This Row],[Shares]]+bbdd_Social_Media_Trends[[#This Row],[Comments]]</f>
        <v>387420</v>
      </c>
      <c r="M3534">
        <f>bbdd_Social_Media_Trends[[#This Row],[Interactions]]/bbdd_Social_Media_Trends[[#This Row],[Views]]</f>
        <v>9.8315226907645811E-2</v>
      </c>
      <c r="N3534" s="1" t="s">
        <v>22</v>
      </c>
      <c r="O3534" s="4">
        <f t="shared" si="55"/>
        <v>0</v>
      </c>
    </row>
    <row r="3535" spans="1:15">
      <c r="A3535" s="1" t="s">
        <v>3575</v>
      </c>
      <c r="B3535" s="2">
        <v>45106</v>
      </c>
      <c r="C3535" s="13" t="str">
        <f>TEXT(bbdd_Social_Media_Trends[[#This Row],[Post_Date]],"aaaa-mm")</f>
        <v>2023-06</v>
      </c>
      <c r="D3535" s="1" t="s">
        <v>18</v>
      </c>
      <c r="E3535" s="1" t="s">
        <v>59</v>
      </c>
      <c r="F3535" s="1" t="s">
        <v>32</v>
      </c>
      <c r="G3535" s="1" t="s">
        <v>21</v>
      </c>
      <c r="H3535">
        <v>4852257</v>
      </c>
      <c r="I3535">
        <v>464130</v>
      </c>
      <c r="J3535">
        <v>22228</v>
      </c>
      <c r="K3535">
        <v>5534</v>
      </c>
      <c r="L3535">
        <f>bbdd_Social_Media_Trends[[#This Row],[Likes]]+bbdd_Social_Media_Trends[[#This Row],[Shares]]+bbdd_Social_Media_Trends[[#This Row],[Comments]]</f>
        <v>491892</v>
      </c>
      <c r="M3535">
        <f>bbdd_Social_Media_Trends[[#This Row],[Interactions]]/bbdd_Social_Media_Trends[[#This Row],[Views]]</f>
        <v>0.10137385550682909</v>
      </c>
      <c r="N3535" s="1" t="s">
        <v>16</v>
      </c>
      <c r="O3535" s="4">
        <f t="shared" si="55"/>
        <v>0</v>
      </c>
    </row>
    <row r="3536" spans="1:15">
      <c r="A3536" s="1" t="s">
        <v>3576</v>
      </c>
      <c r="B3536" s="2">
        <v>44868</v>
      </c>
      <c r="C3536" s="13" t="str">
        <f>TEXT(bbdd_Social_Media_Trends[[#This Row],[Post_Date]],"aaaa-mm")</f>
        <v>2022-11</v>
      </c>
      <c r="D3536" s="1" t="s">
        <v>24</v>
      </c>
      <c r="E3536" s="1" t="s">
        <v>46</v>
      </c>
      <c r="F3536" s="1" t="s">
        <v>36</v>
      </c>
      <c r="G3536" s="1" t="s">
        <v>21</v>
      </c>
      <c r="H3536">
        <v>358699</v>
      </c>
      <c r="I3536">
        <v>140507</v>
      </c>
      <c r="J3536">
        <v>3318</v>
      </c>
      <c r="K3536">
        <v>44969</v>
      </c>
      <c r="L3536">
        <f>bbdd_Social_Media_Trends[[#This Row],[Likes]]+bbdd_Social_Media_Trends[[#This Row],[Shares]]+bbdd_Social_Media_Trends[[#This Row],[Comments]]</f>
        <v>188794</v>
      </c>
      <c r="M3536">
        <f>bbdd_Social_Media_Trends[[#This Row],[Interactions]]/bbdd_Social_Media_Trends[[#This Row],[Views]]</f>
        <v>0.5263298754666168</v>
      </c>
      <c r="N3536" s="1" t="s">
        <v>29</v>
      </c>
      <c r="O3536" s="4">
        <f t="shared" si="55"/>
        <v>0</v>
      </c>
    </row>
    <row r="3537" spans="1:15">
      <c r="A3537" s="1" t="s">
        <v>3577</v>
      </c>
      <c r="B3537" s="2">
        <v>45241</v>
      </c>
      <c r="C3537" s="13" t="str">
        <f>TEXT(bbdd_Social_Media_Trends[[#This Row],[Post_Date]],"aaaa-mm")</f>
        <v>2023-11</v>
      </c>
      <c r="D3537" s="1" t="s">
        <v>24</v>
      </c>
      <c r="E3537" s="1" t="s">
        <v>49</v>
      </c>
      <c r="F3537" s="1" t="s">
        <v>14</v>
      </c>
      <c r="G3537" s="1" t="s">
        <v>37</v>
      </c>
      <c r="H3537">
        <v>3427187</v>
      </c>
      <c r="I3537">
        <v>181331</v>
      </c>
      <c r="J3537">
        <v>86148</v>
      </c>
      <c r="K3537">
        <v>40805</v>
      </c>
      <c r="L3537">
        <f>bbdd_Social_Media_Trends[[#This Row],[Likes]]+bbdd_Social_Media_Trends[[#This Row],[Shares]]+bbdd_Social_Media_Trends[[#This Row],[Comments]]</f>
        <v>308284</v>
      </c>
      <c r="M3537">
        <f>bbdd_Social_Media_Trends[[#This Row],[Interactions]]/bbdd_Social_Media_Trends[[#This Row],[Views]]</f>
        <v>8.9952488732012587E-2</v>
      </c>
      <c r="N3537" s="1" t="s">
        <v>29</v>
      </c>
      <c r="O3537" s="4">
        <f t="shared" si="55"/>
        <v>0</v>
      </c>
    </row>
    <row r="3538" spans="1:15">
      <c r="A3538" s="1" t="s">
        <v>3578</v>
      </c>
      <c r="B3538" s="2">
        <v>44820</v>
      </c>
      <c r="C3538" s="13" t="str">
        <f>TEXT(bbdd_Social_Media_Trends[[#This Row],[Post_Date]],"aaaa-mm")</f>
        <v>2022-09</v>
      </c>
      <c r="D3538" s="1" t="s">
        <v>12</v>
      </c>
      <c r="E3538" s="1" t="s">
        <v>59</v>
      </c>
      <c r="F3538" s="1" t="s">
        <v>32</v>
      </c>
      <c r="G3538" s="1" t="s">
        <v>50</v>
      </c>
      <c r="H3538">
        <v>1583843</v>
      </c>
      <c r="I3538">
        <v>6578</v>
      </c>
      <c r="J3538">
        <v>52</v>
      </c>
      <c r="K3538">
        <v>33598</v>
      </c>
      <c r="L3538">
        <f>bbdd_Social_Media_Trends[[#This Row],[Likes]]+bbdd_Social_Media_Trends[[#This Row],[Shares]]+bbdd_Social_Media_Trends[[#This Row],[Comments]]</f>
        <v>40228</v>
      </c>
      <c r="M3538">
        <f>bbdd_Social_Media_Trends[[#This Row],[Interactions]]/bbdd_Social_Media_Trends[[#This Row],[Views]]</f>
        <v>2.5398982096078968E-2</v>
      </c>
      <c r="N3538" s="1" t="s">
        <v>16</v>
      </c>
      <c r="O3538" s="4">
        <f t="shared" si="55"/>
        <v>0</v>
      </c>
    </row>
    <row r="3539" spans="1:15">
      <c r="A3539" s="1" t="s">
        <v>3579</v>
      </c>
      <c r="B3539" s="2">
        <v>44968</v>
      </c>
      <c r="C3539" s="13" t="str">
        <f>TEXT(bbdd_Social_Media_Trends[[#This Row],[Post_Date]],"aaaa-mm")</f>
        <v>2023-02</v>
      </c>
      <c r="D3539" s="1" t="s">
        <v>12</v>
      </c>
      <c r="E3539" s="1" t="s">
        <v>31</v>
      </c>
      <c r="F3539" s="1" t="s">
        <v>14</v>
      </c>
      <c r="G3539" s="1" t="s">
        <v>28</v>
      </c>
      <c r="H3539">
        <v>2918054</v>
      </c>
      <c r="I3539">
        <v>327020</v>
      </c>
      <c r="J3539">
        <v>56605</v>
      </c>
      <c r="K3539">
        <v>19856</v>
      </c>
      <c r="L3539">
        <f>bbdd_Social_Media_Trends[[#This Row],[Likes]]+bbdd_Social_Media_Trends[[#This Row],[Shares]]+bbdd_Social_Media_Trends[[#This Row],[Comments]]</f>
        <v>403481</v>
      </c>
      <c r="M3539">
        <f>bbdd_Social_Media_Trends[[#This Row],[Interactions]]/bbdd_Social_Media_Trends[[#This Row],[Views]]</f>
        <v>0.13827057347122432</v>
      </c>
      <c r="N3539" s="1" t="s">
        <v>29</v>
      </c>
      <c r="O3539" s="4">
        <f t="shared" si="55"/>
        <v>0</v>
      </c>
    </row>
    <row r="3540" spans="1:15">
      <c r="A3540" s="1" t="s">
        <v>3580</v>
      </c>
      <c r="B3540" s="2">
        <v>44717</v>
      </c>
      <c r="C3540" s="13" t="str">
        <f>TEXT(bbdd_Social_Media_Trends[[#This Row],[Post_Date]],"aaaa-mm")</f>
        <v>2022-06</v>
      </c>
      <c r="D3540" s="1" t="s">
        <v>24</v>
      </c>
      <c r="E3540" s="1" t="s">
        <v>31</v>
      </c>
      <c r="F3540" s="1" t="s">
        <v>32</v>
      </c>
      <c r="G3540" s="1" t="s">
        <v>21</v>
      </c>
      <c r="H3540">
        <v>2482008</v>
      </c>
      <c r="I3540">
        <v>223766</v>
      </c>
      <c r="J3540">
        <v>81282</v>
      </c>
      <c r="K3540">
        <v>17889</v>
      </c>
      <c r="L3540">
        <f>bbdd_Social_Media_Trends[[#This Row],[Likes]]+bbdd_Social_Media_Trends[[#This Row],[Shares]]+bbdd_Social_Media_Trends[[#This Row],[Comments]]</f>
        <v>322937</v>
      </c>
      <c r="M3540">
        <f>bbdd_Social_Media_Trends[[#This Row],[Interactions]]/bbdd_Social_Media_Trends[[#This Row],[Views]]</f>
        <v>0.13011118417023634</v>
      </c>
      <c r="N3540" s="1" t="s">
        <v>29</v>
      </c>
      <c r="O3540" s="4">
        <f t="shared" si="55"/>
        <v>0</v>
      </c>
    </row>
    <row r="3541" spans="1:15">
      <c r="A3541" s="1" t="s">
        <v>3581</v>
      </c>
      <c r="B3541" s="2">
        <v>45047</v>
      </c>
      <c r="C3541" s="13" t="str">
        <f>TEXT(bbdd_Social_Media_Trends[[#This Row],[Post_Date]],"aaaa-mm")</f>
        <v>2023-05</v>
      </c>
      <c r="D3541" s="1" t="s">
        <v>18</v>
      </c>
      <c r="E3541" s="1" t="s">
        <v>52</v>
      </c>
      <c r="F3541" s="1" t="s">
        <v>32</v>
      </c>
      <c r="G3541" s="1" t="s">
        <v>50</v>
      </c>
      <c r="H3541">
        <v>2899386</v>
      </c>
      <c r="I3541">
        <v>288198</v>
      </c>
      <c r="J3541">
        <v>97504</v>
      </c>
      <c r="K3541">
        <v>29093</v>
      </c>
      <c r="L3541">
        <f>bbdd_Social_Media_Trends[[#This Row],[Likes]]+bbdd_Social_Media_Trends[[#This Row],[Shares]]+bbdd_Social_Media_Trends[[#This Row],[Comments]]</f>
        <v>414795</v>
      </c>
      <c r="M3541">
        <f>bbdd_Social_Media_Trends[[#This Row],[Interactions]]/bbdd_Social_Media_Trends[[#This Row],[Views]]</f>
        <v>0.14306304852130761</v>
      </c>
      <c r="N3541" s="1" t="s">
        <v>29</v>
      </c>
      <c r="O3541" s="4">
        <f t="shared" si="55"/>
        <v>0</v>
      </c>
    </row>
    <row r="3542" spans="1:15">
      <c r="A3542" s="1" t="s">
        <v>3582</v>
      </c>
      <c r="B3542" s="2">
        <v>44907</v>
      </c>
      <c r="C3542" s="13" t="str">
        <f>TEXT(bbdd_Social_Media_Trends[[#This Row],[Post_Date]],"aaaa-mm")</f>
        <v>2022-12</v>
      </c>
      <c r="D3542" s="1" t="s">
        <v>12</v>
      </c>
      <c r="E3542" s="1" t="s">
        <v>46</v>
      </c>
      <c r="F3542" s="1" t="s">
        <v>32</v>
      </c>
      <c r="G3542" s="1" t="s">
        <v>15</v>
      </c>
      <c r="H3542">
        <v>4070537</v>
      </c>
      <c r="I3542">
        <v>207435</v>
      </c>
      <c r="J3542">
        <v>62661</v>
      </c>
      <c r="K3542">
        <v>32288</v>
      </c>
      <c r="L3542">
        <f>bbdd_Social_Media_Trends[[#This Row],[Likes]]+bbdd_Social_Media_Trends[[#This Row],[Shares]]+bbdd_Social_Media_Trends[[#This Row],[Comments]]</f>
        <v>302384</v>
      </c>
      <c r="M3542">
        <f>bbdd_Social_Media_Trends[[#This Row],[Interactions]]/bbdd_Social_Media_Trends[[#This Row],[Views]]</f>
        <v>7.4286021721458373E-2</v>
      </c>
      <c r="N3542" s="1" t="s">
        <v>16</v>
      </c>
      <c r="O3542" s="4">
        <f t="shared" si="55"/>
        <v>0</v>
      </c>
    </row>
    <row r="3543" spans="1:15">
      <c r="A3543" s="1" t="s">
        <v>3583</v>
      </c>
      <c r="B3543" s="2">
        <v>45087</v>
      </c>
      <c r="C3543" s="13" t="str">
        <f>TEXT(bbdd_Social_Media_Trends[[#This Row],[Post_Date]],"aaaa-mm")</f>
        <v>2023-06</v>
      </c>
      <c r="D3543" s="1" t="s">
        <v>18</v>
      </c>
      <c r="E3543" s="1" t="s">
        <v>52</v>
      </c>
      <c r="F3543" s="1" t="s">
        <v>41</v>
      </c>
      <c r="G3543" s="1" t="s">
        <v>25</v>
      </c>
      <c r="H3543">
        <v>4037427</v>
      </c>
      <c r="I3543">
        <v>201579</v>
      </c>
      <c r="J3543">
        <v>92106</v>
      </c>
      <c r="K3543">
        <v>34502</v>
      </c>
      <c r="L3543">
        <f>bbdd_Social_Media_Trends[[#This Row],[Likes]]+bbdd_Social_Media_Trends[[#This Row],[Shares]]+bbdd_Social_Media_Trends[[#This Row],[Comments]]</f>
        <v>328187</v>
      </c>
      <c r="M3543">
        <f>bbdd_Social_Media_Trends[[#This Row],[Interactions]]/bbdd_Social_Media_Trends[[#This Row],[Views]]</f>
        <v>8.1286175576672962E-2</v>
      </c>
      <c r="N3543" s="1" t="s">
        <v>22</v>
      </c>
      <c r="O3543" s="4">
        <f t="shared" si="55"/>
        <v>0</v>
      </c>
    </row>
    <row r="3544" spans="1:15">
      <c r="A3544" s="1" t="s">
        <v>3584</v>
      </c>
      <c r="B3544" s="2">
        <v>44756</v>
      </c>
      <c r="C3544" s="13" t="str">
        <f>TEXT(bbdd_Social_Media_Trends[[#This Row],[Post_Date]],"aaaa-mm")</f>
        <v>2022-07</v>
      </c>
      <c r="D3544" s="1" t="s">
        <v>24</v>
      </c>
      <c r="E3544" s="1" t="s">
        <v>49</v>
      </c>
      <c r="F3544" s="1" t="s">
        <v>32</v>
      </c>
      <c r="G3544" s="1" t="s">
        <v>15</v>
      </c>
      <c r="H3544">
        <v>1102775</v>
      </c>
      <c r="I3544">
        <v>229413</v>
      </c>
      <c r="J3544">
        <v>30991</v>
      </c>
      <c r="K3544">
        <v>31448</v>
      </c>
      <c r="L3544">
        <f>bbdd_Social_Media_Trends[[#This Row],[Likes]]+bbdd_Social_Media_Trends[[#This Row],[Shares]]+bbdd_Social_Media_Trends[[#This Row],[Comments]]</f>
        <v>291852</v>
      </c>
      <c r="M3544">
        <f>bbdd_Social_Media_Trends[[#This Row],[Interactions]]/bbdd_Social_Media_Trends[[#This Row],[Views]]</f>
        <v>0.26465235428804607</v>
      </c>
      <c r="N3544" s="1" t="s">
        <v>29</v>
      </c>
      <c r="O3544" s="4">
        <f t="shared" si="55"/>
        <v>0</v>
      </c>
    </row>
    <row r="3545" spans="1:15">
      <c r="A3545" s="1" t="s">
        <v>3585</v>
      </c>
      <c r="B3545" s="2">
        <v>44969</v>
      </c>
      <c r="C3545" s="13" t="str">
        <f>TEXT(bbdd_Social_Media_Trends[[#This Row],[Post_Date]],"aaaa-mm")</f>
        <v>2023-02</v>
      </c>
      <c r="D3545" s="1" t="s">
        <v>27</v>
      </c>
      <c r="E3545" s="1" t="s">
        <v>39</v>
      </c>
      <c r="F3545" s="1" t="s">
        <v>41</v>
      </c>
      <c r="G3545" s="1" t="s">
        <v>44</v>
      </c>
      <c r="H3545">
        <v>4823989</v>
      </c>
      <c r="I3545">
        <v>371565</v>
      </c>
      <c r="J3545">
        <v>68385</v>
      </c>
      <c r="K3545">
        <v>651</v>
      </c>
      <c r="L3545">
        <f>bbdd_Social_Media_Trends[[#This Row],[Likes]]+bbdd_Social_Media_Trends[[#This Row],[Shares]]+bbdd_Social_Media_Trends[[#This Row],[Comments]]</f>
        <v>440601</v>
      </c>
      <c r="M3545">
        <f>bbdd_Social_Media_Trends[[#This Row],[Interactions]]/bbdd_Social_Media_Trends[[#This Row],[Views]]</f>
        <v>9.1335407273938643E-2</v>
      </c>
      <c r="N3545" s="1" t="s">
        <v>29</v>
      </c>
      <c r="O3545" s="4">
        <f t="shared" si="55"/>
        <v>0</v>
      </c>
    </row>
    <row r="3546" spans="1:15">
      <c r="A3546" s="1" t="s">
        <v>3586</v>
      </c>
      <c r="B3546" s="2">
        <v>45223</v>
      </c>
      <c r="C3546" s="13" t="str">
        <f>TEXT(bbdd_Social_Media_Trends[[#This Row],[Post_Date]],"aaaa-mm")</f>
        <v>2023-10</v>
      </c>
      <c r="D3546" s="1" t="s">
        <v>24</v>
      </c>
      <c r="E3546" s="1" t="s">
        <v>49</v>
      </c>
      <c r="F3546" s="1" t="s">
        <v>14</v>
      </c>
      <c r="G3546" s="1" t="s">
        <v>44</v>
      </c>
      <c r="H3546">
        <v>1821754</v>
      </c>
      <c r="I3546">
        <v>387423</v>
      </c>
      <c r="J3546">
        <v>15647</v>
      </c>
      <c r="K3546">
        <v>24140</v>
      </c>
      <c r="L3546">
        <f>bbdd_Social_Media_Trends[[#This Row],[Likes]]+bbdd_Social_Media_Trends[[#This Row],[Shares]]+bbdd_Social_Media_Trends[[#This Row],[Comments]]</f>
        <v>427210</v>
      </c>
      <c r="M3546">
        <f>bbdd_Social_Media_Trends[[#This Row],[Interactions]]/bbdd_Social_Media_Trends[[#This Row],[Views]]</f>
        <v>0.23450476848136467</v>
      </c>
      <c r="N3546" s="1" t="s">
        <v>16</v>
      </c>
      <c r="O3546" s="4">
        <f t="shared" si="55"/>
        <v>0</v>
      </c>
    </row>
    <row r="3547" spans="1:15">
      <c r="A3547" s="1" t="s">
        <v>3587</v>
      </c>
      <c r="B3547" s="2">
        <v>44685</v>
      </c>
      <c r="C3547" s="13" t="str">
        <f>TEXT(bbdd_Social_Media_Trends[[#This Row],[Post_Date]],"aaaa-mm")</f>
        <v>2022-05</v>
      </c>
      <c r="D3547" s="1" t="s">
        <v>24</v>
      </c>
      <c r="E3547" s="1" t="s">
        <v>39</v>
      </c>
      <c r="F3547" s="1" t="s">
        <v>36</v>
      </c>
      <c r="G3547" s="1" t="s">
        <v>25</v>
      </c>
      <c r="H3547">
        <v>2486494</v>
      </c>
      <c r="I3547">
        <v>255155</v>
      </c>
      <c r="J3547">
        <v>82101</v>
      </c>
      <c r="K3547">
        <v>13603</v>
      </c>
      <c r="L3547">
        <f>bbdd_Social_Media_Trends[[#This Row],[Likes]]+bbdd_Social_Media_Trends[[#This Row],[Shares]]+bbdd_Social_Media_Trends[[#This Row],[Comments]]</f>
        <v>350859</v>
      </c>
      <c r="M3547">
        <f>bbdd_Social_Media_Trends[[#This Row],[Interactions]]/bbdd_Social_Media_Trends[[#This Row],[Views]]</f>
        <v>0.14110591057127023</v>
      </c>
      <c r="N3547" s="1" t="s">
        <v>16</v>
      </c>
      <c r="O3547" s="4">
        <f t="shared" si="55"/>
        <v>0</v>
      </c>
    </row>
    <row r="3548" spans="1:15">
      <c r="A3548" s="1" t="s">
        <v>3588</v>
      </c>
      <c r="B3548" s="2">
        <v>45260</v>
      </c>
      <c r="C3548" s="13" t="str">
        <f>TEXT(bbdd_Social_Media_Trends[[#This Row],[Post_Date]],"aaaa-mm")</f>
        <v>2023-11</v>
      </c>
      <c r="D3548" s="1" t="s">
        <v>18</v>
      </c>
      <c r="E3548" s="1" t="s">
        <v>57</v>
      </c>
      <c r="F3548" s="1" t="s">
        <v>32</v>
      </c>
      <c r="G3548" s="1" t="s">
        <v>15</v>
      </c>
      <c r="H3548">
        <v>2709554</v>
      </c>
      <c r="I3548">
        <v>483418</v>
      </c>
      <c r="J3548">
        <v>35675</v>
      </c>
      <c r="K3548">
        <v>6041</v>
      </c>
      <c r="L3548">
        <f>bbdd_Social_Media_Trends[[#This Row],[Likes]]+bbdd_Social_Media_Trends[[#This Row],[Shares]]+bbdd_Social_Media_Trends[[#This Row],[Comments]]</f>
        <v>525134</v>
      </c>
      <c r="M3548">
        <f>bbdd_Social_Media_Trends[[#This Row],[Interactions]]/bbdd_Social_Media_Trends[[#This Row],[Views]]</f>
        <v>0.19380827988665295</v>
      </c>
      <c r="N3548" s="1" t="s">
        <v>16</v>
      </c>
      <c r="O3548" s="4">
        <f t="shared" si="55"/>
        <v>0</v>
      </c>
    </row>
    <row r="3549" spans="1:15">
      <c r="A3549" s="1" t="s">
        <v>3589</v>
      </c>
      <c r="B3549" s="2">
        <v>45099</v>
      </c>
      <c r="C3549" s="13" t="str">
        <f>TEXT(bbdd_Social_Media_Trends[[#This Row],[Post_Date]],"aaaa-mm")</f>
        <v>2023-06</v>
      </c>
      <c r="D3549" s="1" t="s">
        <v>18</v>
      </c>
      <c r="E3549" s="1" t="s">
        <v>46</v>
      </c>
      <c r="F3549" s="1" t="s">
        <v>41</v>
      </c>
      <c r="G3549" s="1" t="s">
        <v>21</v>
      </c>
      <c r="H3549">
        <v>1757386</v>
      </c>
      <c r="I3549">
        <v>22752</v>
      </c>
      <c r="J3549">
        <v>36095</v>
      </c>
      <c r="K3549">
        <v>37939</v>
      </c>
      <c r="L3549">
        <f>bbdd_Social_Media_Trends[[#This Row],[Likes]]+bbdd_Social_Media_Trends[[#This Row],[Shares]]+bbdd_Social_Media_Trends[[#This Row],[Comments]]</f>
        <v>96786</v>
      </c>
      <c r="M3549">
        <f>bbdd_Social_Media_Trends[[#This Row],[Interactions]]/bbdd_Social_Media_Trends[[#This Row],[Views]]</f>
        <v>5.5073842627629897E-2</v>
      </c>
      <c r="N3549" s="1" t="s">
        <v>29</v>
      </c>
      <c r="O3549" s="4">
        <f t="shared" si="55"/>
        <v>0</v>
      </c>
    </row>
    <row r="3550" spans="1:15">
      <c r="A3550" s="1" t="s">
        <v>3590</v>
      </c>
      <c r="B3550" s="2">
        <v>44625</v>
      </c>
      <c r="C3550" s="13" t="str">
        <f>TEXT(bbdd_Social_Media_Trends[[#This Row],[Post_Date]],"aaaa-mm")</f>
        <v>2022-03</v>
      </c>
      <c r="D3550" s="1" t="s">
        <v>27</v>
      </c>
      <c r="E3550" s="1" t="s">
        <v>59</v>
      </c>
      <c r="F3550" s="1" t="s">
        <v>20</v>
      </c>
      <c r="G3550" s="1" t="s">
        <v>21</v>
      </c>
      <c r="H3550">
        <v>3824879</v>
      </c>
      <c r="I3550">
        <v>459271</v>
      </c>
      <c r="J3550">
        <v>74779</v>
      </c>
      <c r="K3550">
        <v>46026</v>
      </c>
      <c r="L3550">
        <f>bbdd_Social_Media_Trends[[#This Row],[Likes]]+bbdd_Social_Media_Trends[[#This Row],[Shares]]+bbdd_Social_Media_Trends[[#This Row],[Comments]]</f>
        <v>580076</v>
      </c>
      <c r="M3550">
        <f>bbdd_Social_Media_Trends[[#This Row],[Interactions]]/bbdd_Social_Media_Trends[[#This Row],[Views]]</f>
        <v>0.15165865377702145</v>
      </c>
      <c r="N3550" s="1" t="s">
        <v>16</v>
      </c>
      <c r="O3550" s="4">
        <f t="shared" si="55"/>
        <v>0</v>
      </c>
    </row>
    <row r="3551" spans="1:15">
      <c r="A3551" s="1" t="s">
        <v>3591</v>
      </c>
      <c r="B3551" s="2">
        <v>44565</v>
      </c>
      <c r="C3551" s="13" t="str">
        <f>TEXT(bbdd_Social_Media_Trends[[#This Row],[Post_Date]],"aaaa-mm")</f>
        <v>2022-01</v>
      </c>
      <c r="D3551" s="1" t="s">
        <v>12</v>
      </c>
      <c r="E3551" s="1" t="s">
        <v>31</v>
      </c>
      <c r="F3551" s="1" t="s">
        <v>41</v>
      </c>
      <c r="G3551" s="1" t="s">
        <v>25</v>
      </c>
      <c r="H3551">
        <v>4418286</v>
      </c>
      <c r="I3551">
        <v>148190</v>
      </c>
      <c r="J3551">
        <v>86796</v>
      </c>
      <c r="K3551">
        <v>12385</v>
      </c>
      <c r="L3551">
        <f>bbdd_Social_Media_Trends[[#This Row],[Likes]]+bbdd_Social_Media_Trends[[#This Row],[Shares]]+bbdd_Social_Media_Trends[[#This Row],[Comments]]</f>
        <v>247371</v>
      </c>
      <c r="M3551">
        <f>bbdd_Social_Media_Trends[[#This Row],[Interactions]]/bbdd_Social_Media_Trends[[#This Row],[Views]]</f>
        <v>5.598800077677181E-2</v>
      </c>
      <c r="N3551" s="1" t="s">
        <v>29</v>
      </c>
      <c r="O3551" s="4">
        <f t="shared" si="55"/>
        <v>0</v>
      </c>
    </row>
    <row r="3552" spans="1:15">
      <c r="A3552" s="1" t="s">
        <v>3592</v>
      </c>
      <c r="B3552" s="2">
        <v>45251</v>
      </c>
      <c r="C3552" s="13" t="str">
        <f>TEXT(bbdd_Social_Media_Trends[[#This Row],[Post_Date]],"aaaa-mm")</f>
        <v>2023-11</v>
      </c>
      <c r="D3552" s="1" t="s">
        <v>27</v>
      </c>
      <c r="E3552" s="1" t="s">
        <v>59</v>
      </c>
      <c r="F3552" s="1" t="s">
        <v>36</v>
      </c>
      <c r="G3552" s="1" t="s">
        <v>15</v>
      </c>
      <c r="H3552">
        <v>1122589</v>
      </c>
      <c r="I3552">
        <v>56106</v>
      </c>
      <c r="J3552">
        <v>85197</v>
      </c>
      <c r="K3552">
        <v>35386</v>
      </c>
      <c r="L3552">
        <f>bbdd_Social_Media_Trends[[#This Row],[Likes]]+bbdd_Social_Media_Trends[[#This Row],[Shares]]+bbdd_Social_Media_Trends[[#This Row],[Comments]]</f>
        <v>176689</v>
      </c>
      <c r="M3552">
        <f>bbdd_Social_Media_Trends[[#This Row],[Interactions]]/bbdd_Social_Media_Trends[[#This Row],[Views]]</f>
        <v>0.15739420215234606</v>
      </c>
      <c r="N3552" s="1" t="s">
        <v>22</v>
      </c>
      <c r="O3552" s="4">
        <f t="shared" si="55"/>
        <v>0</v>
      </c>
    </row>
    <row r="3553" spans="1:15">
      <c r="A3553" s="1" t="s">
        <v>3593</v>
      </c>
      <c r="B3553" s="2">
        <v>44836</v>
      </c>
      <c r="C3553" s="13" t="str">
        <f>TEXT(bbdd_Social_Media_Trends[[#This Row],[Post_Date]],"aaaa-mm")</f>
        <v>2022-10</v>
      </c>
      <c r="D3553" s="1" t="s">
        <v>24</v>
      </c>
      <c r="E3553" s="1" t="s">
        <v>59</v>
      </c>
      <c r="F3553" s="1" t="s">
        <v>36</v>
      </c>
      <c r="G3553" s="1" t="s">
        <v>44</v>
      </c>
      <c r="H3553">
        <v>949285</v>
      </c>
      <c r="I3553">
        <v>440011</v>
      </c>
      <c r="J3553">
        <v>54101</v>
      </c>
      <c r="K3553">
        <v>15221</v>
      </c>
      <c r="L3553">
        <f>bbdd_Social_Media_Trends[[#This Row],[Likes]]+bbdd_Social_Media_Trends[[#This Row],[Shares]]+bbdd_Social_Media_Trends[[#This Row],[Comments]]</f>
        <v>509333</v>
      </c>
      <c r="M3553">
        <f>bbdd_Social_Media_Trends[[#This Row],[Interactions]]/bbdd_Social_Media_Trends[[#This Row],[Views]]</f>
        <v>0.53654381982228727</v>
      </c>
      <c r="N3553" s="1" t="s">
        <v>22</v>
      </c>
      <c r="O3553" s="4">
        <f t="shared" si="55"/>
        <v>0</v>
      </c>
    </row>
    <row r="3554" spans="1:15">
      <c r="A3554" s="1" t="s">
        <v>3594</v>
      </c>
      <c r="B3554" s="2">
        <v>45063</v>
      </c>
      <c r="C3554" s="13" t="str">
        <f>TEXT(bbdd_Social_Media_Trends[[#This Row],[Post_Date]],"aaaa-mm")</f>
        <v>2023-05</v>
      </c>
      <c r="D3554" s="1" t="s">
        <v>18</v>
      </c>
      <c r="E3554" s="1" t="s">
        <v>52</v>
      </c>
      <c r="F3554" s="1" t="s">
        <v>41</v>
      </c>
      <c r="G3554" s="1" t="s">
        <v>28</v>
      </c>
      <c r="H3554">
        <v>2355608</v>
      </c>
      <c r="I3554">
        <v>335201</v>
      </c>
      <c r="J3554">
        <v>89190</v>
      </c>
      <c r="K3554">
        <v>47165</v>
      </c>
      <c r="L3554">
        <f>bbdd_Social_Media_Trends[[#This Row],[Likes]]+bbdd_Social_Media_Trends[[#This Row],[Shares]]+bbdd_Social_Media_Trends[[#This Row],[Comments]]</f>
        <v>471556</v>
      </c>
      <c r="M3554">
        <f>bbdd_Social_Media_Trends[[#This Row],[Interactions]]/bbdd_Social_Media_Trends[[#This Row],[Views]]</f>
        <v>0.20018441098858553</v>
      </c>
      <c r="N3554" s="1" t="s">
        <v>16</v>
      </c>
      <c r="O3554" s="4">
        <f t="shared" si="55"/>
        <v>0</v>
      </c>
    </row>
    <row r="3555" spans="1:15">
      <c r="A3555" s="1" t="s">
        <v>3595</v>
      </c>
      <c r="B3555" s="2">
        <v>45105</v>
      </c>
      <c r="C3555" s="13" t="str">
        <f>TEXT(bbdd_Social_Media_Trends[[#This Row],[Post_Date]],"aaaa-mm")</f>
        <v>2023-06</v>
      </c>
      <c r="D3555" s="1" t="s">
        <v>12</v>
      </c>
      <c r="E3555" s="1" t="s">
        <v>19</v>
      </c>
      <c r="F3555" s="1" t="s">
        <v>47</v>
      </c>
      <c r="G3555" s="1" t="s">
        <v>21</v>
      </c>
      <c r="H3555">
        <v>4876804</v>
      </c>
      <c r="I3555">
        <v>233872</v>
      </c>
      <c r="J3555">
        <v>97880</v>
      </c>
      <c r="K3555">
        <v>8155</v>
      </c>
      <c r="L3555">
        <f>bbdd_Social_Media_Trends[[#This Row],[Likes]]+bbdd_Social_Media_Trends[[#This Row],[Shares]]+bbdd_Social_Media_Trends[[#This Row],[Comments]]</f>
        <v>339907</v>
      </c>
      <c r="M3555">
        <f>bbdd_Social_Media_Trends[[#This Row],[Interactions]]/bbdd_Social_Media_Trends[[#This Row],[Views]]</f>
        <v>6.9698720719553214E-2</v>
      </c>
      <c r="N3555" s="1" t="s">
        <v>22</v>
      </c>
      <c r="O3555" s="4">
        <f t="shared" si="55"/>
        <v>0</v>
      </c>
    </row>
    <row r="3556" spans="1:15">
      <c r="A3556" s="1" t="s">
        <v>3596</v>
      </c>
      <c r="B3556" s="2">
        <v>44567</v>
      </c>
      <c r="C3556" s="13" t="str">
        <f>TEXT(bbdd_Social_Media_Trends[[#This Row],[Post_Date]],"aaaa-mm")</f>
        <v>2022-01</v>
      </c>
      <c r="D3556" s="1" t="s">
        <v>12</v>
      </c>
      <c r="E3556" s="1" t="s">
        <v>52</v>
      </c>
      <c r="F3556" s="1" t="s">
        <v>36</v>
      </c>
      <c r="G3556" s="1" t="s">
        <v>50</v>
      </c>
      <c r="H3556">
        <v>4714948</v>
      </c>
      <c r="I3556">
        <v>284181</v>
      </c>
      <c r="J3556">
        <v>38342</v>
      </c>
      <c r="K3556">
        <v>14433</v>
      </c>
      <c r="L3556">
        <f>bbdd_Social_Media_Trends[[#This Row],[Likes]]+bbdd_Social_Media_Trends[[#This Row],[Shares]]+bbdd_Social_Media_Trends[[#This Row],[Comments]]</f>
        <v>336956</v>
      </c>
      <c r="M3556">
        <f>bbdd_Social_Media_Trends[[#This Row],[Interactions]]/bbdd_Social_Media_Trends[[#This Row],[Views]]</f>
        <v>7.1465475335040815E-2</v>
      </c>
      <c r="N3556" s="1" t="s">
        <v>16</v>
      </c>
      <c r="O3556" s="4">
        <f t="shared" si="55"/>
        <v>0</v>
      </c>
    </row>
    <row r="3557" spans="1:15">
      <c r="A3557" s="1" t="s">
        <v>3597</v>
      </c>
      <c r="B3557" s="2">
        <v>44963</v>
      </c>
      <c r="C3557" s="13" t="str">
        <f>TEXT(bbdd_Social_Media_Trends[[#This Row],[Post_Date]],"aaaa-mm")</f>
        <v>2023-02</v>
      </c>
      <c r="D3557" s="1" t="s">
        <v>24</v>
      </c>
      <c r="E3557" s="1" t="s">
        <v>59</v>
      </c>
      <c r="F3557" s="1" t="s">
        <v>41</v>
      </c>
      <c r="G3557" s="1" t="s">
        <v>21</v>
      </c>
      <c r="H3557">
        <v>1062530</v>
      </c>
      <c r="I3557">
        <v>330277</v>
      </c>
      <c r="J3557">
        <v>30868</v>
      </c>
      <c r="K3557">
        <v>13235</v>
      </c>
      <c r="L3557">
        <f>bbdd_Social_Media_Trends[[#This Row],[Likes]]+bbdd_Social_Media_Trends[[#This Row],[Shares]]+bbdd_Social_Media_Trends[[#This Row],[Comments]]</f>
        <v>374380</v>
      </c>
      <c r="M3557">
        <f>bbdd_Social_Media_Trends[[#This Row],[Interactions]]/bbdd_Social_Media_Trends[[#This Row],[Views]]</f>
        <v>0.35234769841792701</v>
      </c>
      <c r="N3557" s="1" t="s">
        <v>29</v>
      </c>
      <c r="O3557" s="4">
        <f t="shared" si="55"/>
        <v>0</v>
      </c>
    </row>
    <row r="3558" spans="1:15">
      <c r="A3558" s="1" t="s">
        <v>3598</v>
      </c>
      <c r="B3558" s="2">
        <v>44738</v>
      </c>
      <c r="C3558" s="13" t="str">
        <f>TEXT(bbdd_Social_Media_Trends[[#This Row],[Post_Date]],"aaaa-mm")</f>
        <v>2022-06</v>
      </c>
      <c r="D3558" s="1" t="s">
        <v>12</v>
      </c>
      <c r="E3558" s="1" t="s">
        <v>35</v>
      </c>
      <c r="F3558" s="1" t="s">
        <v>14</v>
      </c>
      <c r="G3558" s="1" t="s">
        <v>25</v>
      </c>
      <c r="H3558">
        <v>2508707</v>
      </c>
      <c r="I3558">
        <v>218230</v>
      </c>
      <c r="J3558">
        <v>85351</v>
      </c>
      <c r="K3558">
        <v>34203</v>
      </c>
      <c r="L3558">
        <f>bbdd_Social_Media_Trends[[#This Row],[Likes]]+bbdd_Social_Media_Trends[[#This Row],[Shares]]+bbdd_Social_Media_Trends[[#This Row],[Comments]]</f>
        <v>337784</v>
      </c>
      <c r="M3558">
        <f>bbdd_Social_Media_Trends[[#This Row],[Interactions]]/bbdd_Social_Media_Trends[[#This Row],[Views]]</f>
        <v>0.1346446595796161</v>
      </c>
      <c r="N3558" s="1" t="s">
        <v>29</v>
      </c>
      <c r="O3558" s="4">
        <f t="shared" si="55"/>
        <v>0</v>
      </c>
    </row>
    <row r="3559" spans="1:15">
      <c r="A3559" s="1" t="s">
        <v>3599</v>
      </c>
      <c r="B3559" s="2">
        <v>44858</v>
      </c>
      <c r="C3559" s="13" t="str">
        <f>TEXT(bbdd_Social_Media_Trends[[#This Row],[Post_Date]],"aaaa-mm")</f>
        <v>2022-10</v>
      </c>
      <c r="D3559" s="1" t="s">
        <v>12</v>
      </c>
      <c r="E3559" s="1" t="s">
        <v>13</v>
      </c>
      <c r="F3559" s="1" t="s">
        <v>36</v>
      </c>
      <c r="G3559" s="1" t="s">
        <v>60</v>
      </c>
      <c r="H3559">
        <v>1903756</v>
      </c>
      <c r="I3559">
        <v>487075</v>
      </c>
      <c r="J3559">
        <v>83447</v>
      </c>
      <c r="K3559">
        <v>592</v>
      </c>
      <c r="L3559">
        <f>bbdd_Social_Media_Trends[[#This Row],[Likes]]+bbdd_Social_Media_Trends[[#This Row],[Shares]]+bbdd_Social_Media_Trends[[#This Row],[Comments]]</f>
        <v>571114</v>
      </c>
      <c r="M3559">
        <f>bbdd_Social_Media_Trends[[#This Row],[Interactions]]/bbdd_Social_Media_Trends[[#This Row],[Views]]</f>
        <v>0.29999327644929286</v>
      </c>
      <c r="N3559" s="1" t="s">
        <v>29</v>
      </c>
      <c r="O3559" s="4">
        <f t="shared" si="55"/>
        <v>0</v>
      </c>
    </row>
    <row r="3560" spans="1:15">
      <c r="A3560" s="1" t="s">
        <v>3600</v>
      </c>
      <c r="B3560" s="2">
        <v>44747</v>
      </c>
      <c r="C3560" s="13" t="str">
        <f>TEXT(bbdd_Social_Media_Trends[[#This Row],[Post_Date]],"aaaa-mm")</f>
        <v>2022-07</v>
      </c>
      <c r="D3560" s="1" t="s">
        <v>12</v>
      </c>
      <c r="E3560" s="1" t="s">
        <v>35</v>
      </c>
      <c r="F3560" s="1" t="s">
        <v>36</v>
      </c>
      <c r="G3560" s="1" t="s">
        <v>44</v>
      </c>
      <c r="H3560">
        <v>4293616</v>
      </c>
      <c r="I3560">
        <v>313992</v>
      </c>
      <c r="J3560">
        <v>9138</v>
      </c>
      <c r="K3560">
        <v>35874</v>
      </c>
      <c r="L3560">
        <f>bbdd_Social_Media_Trends[[#This Row],[Likes]]+bbdd_Social_Media_Trends[[#This Row],[Shares]]+bbdd_Social_Media_Trends[[#This Row],[Comments]]</f>
        <v>359004</v>
      </c>
      <c r="M3560">
        <f>bbdd_Social_Media_Trends[[#This Row],[Interactions]]/bbdd_Social_Media_Trends[[#This Row],[Views]]</f>
        <v>8.361343911518869E-2</v>
      </c>
      <c r="N3560" s="1" t="s">
        <v>22</v>
      </c>
      <c r="O3560" s="4">
        <f t="shared" si="55"/>
        <v>0</v>
      </c>
    </row>
    <row r="3561" spans="1:15">
      <c r="A3561" s="1" t="s">
        <v>3601</v>
      </c>
      <c r="B3561" s="2">
        <v>44814</v>
      </c>
      <c r="C3561" s="13" t="str">
        <f>TEXT(bbdd_Social_Media_Trends[[#This Row],[Post_Date]],"aaaa-mm")</f>
        <v>2022-09</v>
      </c>
      <c r="D3561" s="1" t="s">
        <v>12</v>
      </c>
      <c r="E3561" s="1" t="s">
        <v>39</v>
      </c>
      <c r="F3561" s="1" t="s">
        <v>32</v>
      </c>
      <c r="G3561" s="1" t="s">
        <v>15</v>
      </c>
      <c r="H3561">
        <v>4296893</v>
      </c>
      <c r="I3561">
        <v>204286</v>
      </c>
      <c r="J3561">
        <v>5334</v>
      </c>
      <c r="K3561">
        <v>31543</v>
      </c>
      <c r="L3561">
        <f>bbdd_Social_Media_Trends[[#This Row],[Likes]]+bbdd_Social_Media_Trends[[#This Row],[Shares]]+bbdd_Social_Media_Trends[[#This Row],[Comments]]</f>
        <v>241163</v>
      </c>
      <c r="M3561">
        <f>bbdd_Social_Media_Trends[[#This Row],[Interactions]]/bbdd_Social_Media_Trends[[#This Row],[Views]]</f>
        <v>5.6124972160116623E-2</v>
      </c>
      <c r="N3561" s="1" t="s">
        <v>29</v>
      </c>
      <c r="O3561" s="4">
        <f t="shared" si="55"/>
        <v>0</v>
      </c>
    </row>
    <row r="3562" spans="1:15">
      <c r="A3562" s="1" t="s">
        <v>3602</v>
      </c>
      <c r="B3562" s="2">
        <v>44912</v>
      </c>
      <c r="C3562" s="13" t="str">
        <f>TEXT(bbdd_Social_Media_Trends[[#This Row],[Post_Date]],"aaaa-mm")</f>
        <v>2022-12</v>
      </c>
      <c r="D3562" s="1" t="s">
        <v>24</v>
      </c>
      <c r="E3562" s="1" t="s">
        <v>13</v>
      </c>
      <c r="F3562" s="1" t="s">
        <v>47</v>
      </c>
      <c r="G3562" s="1" t="s">
        <v>15</v>
      </c>
      <c r="H3562">
        <v>2200449</v>
      </c>
      <c r="I3562">
        <v>76283</v>
      </c>
      <c r="J3562">
        <v>39653</v>
      </c>
      <c r="K3562">
        <v>42153</v>
      </c>
      <c r="L3562">
        <f>bbdd_Social_Media_Trends[[#This Row],[Likes]]+bbdd_Social_Media_Trends[[#This Row],[Shares]]+bbdd_Social_Media_Trends[[#This Row],[Comments]]</f>
        <v>158089</v>
      </c>
      <c r="M3562">
        <f>bbdd_Social_Media_Trends[[#This Row],[Interactions]]/bbdd_Social_Media_Trends[[#This Row],[Views]]</f>
        <v>7.184397366173903E-2</v>
      </c>
      <c r="N3562" s="1" t="s">
        <v>29</v>
      </c>
      <c r="O3562" s="4">
        <f t="shared" si="55"/>
        <v>0</v>
      </c>
    </row>
    <row r="3563" spans="1:15">
      <c r="A3563" s="1" t="s">
        <v>3603</v>
      </c>
      <c r="B3563" s="2">
        <v>44695</v>
      </c>
      <c r="C3563" s="13" t="str">
        <f>TEXT(bbdd_Social_Media_Trends[[#This Row],[Post_Date]],"aaaa-mm")</f>
        <v>2022-05</v>
      </c>
      <c r="D3563" s="1" t="s">
        <v>27</v>
      </c>
      <c r="E3563" s="1" t="s">
        <v>19</v>
      </c>
      <c r="F3563" s="1" t="s">
        <v>36</v>
      </c>
      <c r="G3563" s="1" t="s">
        <v>15</v>
      </c>
      <c r="H3563">
        <v>1307144</v>
      </c>
      <c r="I3563">
        <v>349977</v>
      </c>
      <c r="J3563">
        <v>40540</v>
      </c>
      <c r="K3563">
        <v>12976</v>
      </c>
      <c r="L3563">
        <f>bbdd_Social_Media_Trends[[#This Row],[Likes]]+bbdd_Social_Media_Trends[[#This Row],[Shares]]+bbdd_Social_Media_Trends[[#This Row],[Comments]]</f>
        <v>403493</v>
      </c>
      <c r="M3563">
        <f>bbdd_Social_Media_Trends[[#This Row],[Interactions]]/bbdd_Social_Media_Trends[[#This Row],[Views]]</f>
        <v>0.308682899512219</v>
      </c>
      <c r="N3563" s="1" t="s">
        <v>16</v>
      </c>
      <c r="O3563" s="4">
        <f t="shared" si="55"/>
        <v>0</v>
      </c>
    </row>
    <row r="3564" spans="1:15">
      <c r="A3564" s="1" t="s">
        <v>3604</v>
      </c>
      <c r="B3564" s="2">
        <v>45096</v>
      </c>
      <c r="C3564" s="13" t="str">
        <f>TEXT(bbdd_Social_Media_Trends[[#This Row],[Post_Date]],"aaaa-mm")</f>
        <v>2023-06</v>
      </c>
      <c r="D3564" s="1" t="s">
        <v>24</v>
      </c>
      <c r="E3564" s="1" t="s">
        <v>19</v>
      </c>
      <c r="F3564" s="1" t="s">
        <v>47</v>
      </c>
      <c r="G3564" s="1" t="s">
        <v>50</v>
      </c>
      <c r="H3564">
        <v>1646042</v>
      </c>
      <c r="I3564">
        <v>299888</v>
      </c>
      <c r="J3564">
        <v>25505</v>
      </c>
      <c r="K3564">
        <v>38955</v>
      </c>
      <c r="L3564">
        <f>bbdd_Social_Media_Trends[[#This Row],[Likes]]+bbdd_Social_Media_Trends[[#This Row],[Shares]]+bbdd_Social_Media_Trends[[#This Row],[Comments]]</f>
        <v>364348</v>
      </c>
      <c r="M3564">
        <f>bbdd_Social_Media_Trends[[#This Row],[Interactions]]/bbdd_Social_Media_Trends[[#This Row],[Views]]</f>
        <v>0.22134793644390605</v>
      </c>
      <c r="N3564" s="1" t="s">
        <v>22</v>
      </c>
      <c r="O3564" s="4">
        <f t="shared" si="55"/>
        <v>0</v>
      </c>
    </row>
    <row r="3565" spans="1:15">
      <c r="A3565" s="1" t="s">
        <v>3605</v>
      </c>
      <c r="B3565" s="2">
        <v>45164</v>
      </c>
      <c r="C3565" s="13" t="str">
        <f>TEXT(bbdd_Social_Media_Trends[[#This Row],[Post_Date]],"aaaa-mm")</f>
        <v>2023-08</v>
      </c>
      <c r="D3565" s="1" t="s">
        <v>12</v>
      </c>
      <c r="E3565" s="1" t="s">
        <v>49</v>
      </c>
      <c r="F3565" s="1" t="s">
        <v>41</v>
      </c>
      <c r="G3565" s="1" t="s">
        <v>28</v>
      </c>
      <c r="H3565">
        <v>416025</v>
      </c>
      <c r="I3565">
        <v>491045</v>
      </c>
      <c r="J3565">
        <v>32527</v>
      </c>
      <c r="K3565">
        <v>46053</v>
      </c>
      <c r="L3565">
        <f>bbdd_Social_Media_Trends[[#This Row],[Likes]]+bbdd_Social_Media_Trends[[#This Row],[Shares]]+bbdd_Social_Media_Trends[[#This Row],[Comments]]</f>
        <v>569625</v>
      </c>
      <c r="M3565">
        <f>bbdd_Social_Media_Trends[[#This Row],[Interactions]]/bbdd_Social_Media_Trends[[#This Row],[Views]]</f>
        <v>1.3692085812150712</v>
      </c>
      <c r="N3565" s="1" t="s">
        <v>22</v>
      </c>
      <c r="O3565" s="4">
        <f t="shared" si="55"/>
        <v>0</v>
      </c>
    </row>
    <row r="3566" spans="1:15">
      <c r="A3566" s="1" t="s">
        <v>3606</v>
      </c>
      <c r="B3566" s="2">
        <v>44867</v>
      </c>
      <c r="C3566" s="13" t="str">
        <f>TEXT(bbdd_Social_Media_Trends[[#This Row],[Post_Date]],"aaaa-mm")</f>
        <v>2022-11</v>
      </c>
      <c r="D3566" s="1" t="s">
        <v>12</v>
      </c>
      <c r="E3566" s="1" t="s">
        <v>57</v>
      </c>
      <c r="F3566" s="1" t="s">
        <v>36</v>
      </c>
      <c r="G3566" s="1" t="s">
        <v>44</v>
      </c>
      <c r="H3566">
        <v>4938028</v>
      </c>
      <c r="I3566">
        <v>177276</v>
      </c>
      <c r="J3566">
        <v>29744</v>
      </c>
      <c r="K3566">
        <v>27085</v>
      </c>
      <c r="L3566">
        <f>bbdd_Social_Media_Trends[[#This Row],[Likes]]+bbdd_Social_Media_Trends[[#This Row],[Shares]]+bbdd_Social_Media_Trends[[#This Row],[Comments]]</f>
        <v>234105</v>
      </c>
      <c r="M3566">
        <f>bbdd_Social_Media_Trends[[#This Row],[Interactions]]/bbdd_Social_Media_Trends[[#This Row],[Views]]</f>
        <v>4.7408601166295535E-2</v>
      </c>
      <c r="N3566" s="1" t="s">
        <v>29</v>
      </c>
      <c r="O3566" s="4">
        <f t="shared" si="55"/>
        <v>0</v>
      </c>
    </row>
    <row r="3567" spans="1:15">
      <c r="A3567" s="1" t="s">
        <v>3607</v>
      </c>
      <c r="B3567" s="2">
        <v>44928</v>
      </c>
      <c r="C3567" s="13" t="str">
        <f>TEXT(bbdd_Social_Media_Trends[[#This Row],[Post_Date]],"aaaa-mm")</f>
        <v>2023-01</v>
      </c>
      <c r="D3567" s="1" t="s">
        <v>18</v>
      </c>
      <c r="E3567" s="1" t="s">
        <v>57</v>
      </c>
      <c r="F3567" s="1" t="s">
        <v>20</v>
      </c>
      <c r="G3567" s="1" t="s">
        <v>50</v>
      </c>
      <c r="H3567">
        <v>898472</v>
      </c>
      <c r="I3567">
        <v>379417</v>
      </c>
      <c r="J3567">
        <v>26812</v>
      </c>
      <c r="K3567">
        <v>46208</v>
      </c>
      <c r="L3567">
        <f>bbdd_Social_Media_Trends[[#This Row],[Likes]]+bbdd_Social_Media_Trends[[#This Row],[Shares]]+bbdd_Social_Media_Trends[[#This Row],[Comments]]</f>
        <v>452437</v>
      </c>
      <c r="M3567">
        <f>bbdd_Social_Media_Trends[[#This Row],[Interactions]]/bbdd_Social_Media_Trends[[#This Row],[Views]]</f>
        <v>0.50356271536564301</v>
      </c>
      <c r="N3567" s="1" t="s">
        <v>22</v>
      </c>
      <c r="O3567" s="4">
        <f t="shared" si="55"/>
        <v>0</v>
      </c>
    </row>
    <row r="3568" spans="1:15">
      <c r="A3568" s="1" t="s">
        <v>3608</v>
      </c>
      <c r="B3568" s="2">
        <v>44905</v>
      </c>
      <c r="C3568" s="13" t="str">
        <f>TEXT(bbdd_Social_Media_Trends[[#This Row],[Post_Date]],"aaaa-mm")</f>
        <v>2022-12</v>
      </c>
      <c r="D3568" s="1" t="s">
        <v>12</v>
      </c>
      <c r="E3568" s="1" t="s">
        <v>19</v>
      </c>
      <c r="F3568" s="1" t="s">
        <v>41</v>
      </c>
      <c r="G3568" s="1" t="s">
        <v>37</v>
      </c>
      <c r="H3568">
        <v>2634629</v>
      </c>
      <c r="I3568">
        <v>384890</v>
      </c>
      <c r="J3568">
        <v>74662</v>
      </c>
      <c r="K3568">
        <v>29355</v>
      </c>
      <c r="L3568">
        <f>bbdd_Social_Media_Trends[[#This Row],[Likes]]+bbdd_Social_Media_Trends[[#This Row],[Shares]]+bbdd_Social_Media_Trends[[#This Row],[Comments]]</f>
        <v>488907</v>
      </c>
      <c r="M3568">
        <f>bbdd_Social_Media_Trends[[#This Row],[Interactions]]/bbdd_Social_Media_Trends[[#This Row],[Views]]</f>
        <v>0.18556958114406241</v>
      </c>
      <c r="N3568" s="1" t="s">
        <v>29</v>
      </c>
      <c r="O3568" s="4">
        <f t="shared" si="55"/>
        <v>0</v>
      </c>
    </row>
    <row r="3569" spans="1:15">
      <c r="A3569" s="1" t="s">
        <v>3609</v>
      </c>
      <c r="B3569" s="2">
        <v>44612</v>
      </c>
      <c r="C3569" s="13" t="str">
        <f>TEXT(bbdd_Social_Media_Trends[[#This Row],[Post_Date]],"aaaa-mm")</f>
        <v>2022-02</v>
      </c>
      <c r="D3569" s="1" t="s">
        <v>24</v>
      </c>
      <c r="E3569" s="1" t="s">
        <v>31</v>
      </c>
      <c r="F3569" s="1" t="s">
        <v>41</v>
      </c>
      <c r="G3569" s="1" t="s">
        <v>44</v>
      </c>
      <c r="H3569">
        <v>4898223</v>
      </c>
      <c r="I3569">
        <v>113243</v>
      </c>
      <c r="J3569">
        <v>97423</v>
      </c>
      <c r="K3569">
        <v>44881</v>
      </c>
      <c r="L3569">
        <f>bbdd_Social_Media_Trends[[#This Row],[Likes]]+bbdd_Social_Media_Trends[[#This Row],[Shares]]+bbdd_Social_Media_Trends[[#This Row],[Comments]]</f>
        <v>255547</v>
      </c>
      <c r="M3569">
        <f>bbdd_Social_Media_Trends[[#This Row],[Interactions]]/bbdd_Social_Media_Trends[[#This Row],[Views]]</f>
        <v>5.2171369086299255E-2</v>
      </c>
      <c r="N3569" s="1" t="s">
        <v>29</v>
      </c>
      <c r="O3569" s="4">
        <f t="shared" si="55"/>
        <v>0</v>
      </c>
    </row>
    <row r="3570" spans="1:15">
      <c r="A3570" s="1" t="s">
        <v>3610</v>
      </c>
      <c r="B3570" s="2">
        <v>44628</v>
      </c>
      <c r="C3570" s="13" t="str">
        <f>TEXT(bbdd_Social_Media_Trends[[#This Row],[Post_Date]],"aaaa-mm")</f>
        <v>2022-03</v>
      </c>
      <c r="D3570" s="1" t="s">
        <v>24</v>
      </c>
      <c r="E3570" s="1" t="s">
        <v>19</v>
      </c>
      <c r="F3570" s="1" t="s">
        <v>47</v>
      </c>
      <c r="G3570" s="1" t="s">
        <v>37</v>
      </c>
      <c r="H3570">
        <v>3225376</v>
      </c>
      <c r="I3570">
        <v>235178</v>
      </c>
      <c r="J3570">
        <v>77863</v>
      </c>
      <c r="K3570">
        <v>28903</v>
      </c>
      <c r="L3570">
        <f>bbdd_Social_Media_Trends[[#This Row],[Likes]]+bbdd_Social_Media_Trends[[#This Row],[Shares]]+bbdd_Social_Media_Trends[[#This Row],[Comments]]</f>
        <v>341944</v>
      </c>
      <c r="M3570">
        <f>bbdd_Social_Media_Trends[[#This Row],[Interactions]]/bbdd_Social_Media_Trends[[#This Row],[Views]]</f>
        <v>0.10601678688004128</v>
      </c>
      <c r="N3570" s="1" t="s">
        <v>22</v>
      </c>
      <c r="O3570" s="4">
        <f t="shared" si="55"/>
        <v>0</v>
      </c>
    </row>
    <row r="3571" spans="1:15">
      <c r="A3571" s="1" t="s">
        <v>3611</v>
      </c>
      <c r="B3571" s="2">
        <v>44736</v>
      </c>
      <c r="C3571" s="13" t="str">
        <f>TEXT(bbdd_Social_Media_Trends[[#This Row],[Post_Date]],"aaaa-mm")</f>
        <v>2022-06</v>
      </c>
      <c r="D3571" s="1" t="s">
        <v>12</v>
      </c>
      <c r="E3571" s="1" t="s">
        <v>13</v>
      </c>
      <c r="F3571" s="1" t="s">
        <v>20</v>
      </c>
      <c r="G3571" s="1" t="s">
        <v>44</v>
      </c>
      <c r="H3571">
        <v>884647</v>
      </c>
      <c r="I3571">
        <v>81091</v>
      </c>
      <c r="J3571">
        <v>51842</v>
      </c>
      <c r="K3571">
        <v>40690</v>
      </c>
      <c r="L3571">
        <f>bbdd_Social_Media_Trends[[#This Row],[Likes]]+bbdd_Social_Media_Trends[[#This Row],[Shares]]+bbdd_Social_Media_Trends[[#This Row],[Comments]]</f>
        <v>173623</v>
      </c>
      <c r="M3571">
        <f>bbdd_Social_Media_Trends[[#This Row],[Interactions]]/bbdd_Social_Media_Trends[[#This Row],[Views]]</f>
        <v>0.19626246401106881</v>
      </c>
      <c r="N3571" s="1" t="s">
        <v>16</v>
      </c>
      <c r="O3571" s="4">
        <f t="shared" si="55"/>
        <v>0</v>
      </c>
    </row>
    <row r="3572" spans="1:15">
      <c r="A3572" s="1" t="s">
        <v>3612</v>
      </c>
      <c r="B3572" s="2">
        <v>44584</v>
      </c>
      <c r="C3572" s="13" t="str">
        <f>TEXT(bbdd_Social_Media_Trends[[#This Row],[Post_Date]],"aaaa-mm")</f>
        <v>2022-01</v>
      </c>
      <c r="D3572" s="1" t="s">
        <v>18</v>
      </c>
      <c r="E3572" s="1" t="s">
        <v>49</v>
      </c>
      <c r="F3572" s="1" t="s">
        <v>32</v>
      </c>
      <c r="G3572" s="1" t="s">
        <v>44</v>
      </c>
      <c r="H3572">
        <v>4007626</v>
      </c>
      <c r="I3572">
        <v>296181</v>
      </c>
      <c r="J3572">
        <v>64879</v>
      </c>
      <c r="K3572">
        <v>9812</v>
      </c>
      <c r="L3572">
        <f>bbdd_Social_Media_Trends[[#This Row],[Likes]]+bbdd_Social_Media_Trends[[#This Row],[Shares]]+bbdd_Social_Media_Trends[[#This Row],[Comments]]</f>
        <v>370872</v>
      </c>
      <c r="M3572">
        <f>bbdd_Social_Media_Trends[[#This Row],[Interactions]]/bbdd_Social_Media_Trends[[#This Row],[Views]]</f>
        <v>9.2541569497752538E-2</v>
      </c>
      <c r="N3572" s="1" t="s">
        <v>22</v>
      </c>
      <c r="O3572" s="4">
        <f t="shared" si="55"/>
        <v>0</v>
      </c>
    </row>
    <row r="3573" spans="1:15">
      <c r="A3573" s="1" t="s">
        <v>3613</v>
      </c>
      <c r="B3573" s="2">
        <v>45053</v>
      </c>
      <c r="C3573" s="13" t="str">
        <f>TEXT(bbdd_Social_Media_Trends[[#This Row],[Post_Date]],"aaaa-mm")</f>
        <v>2023-05</v>
      </c>
      <c r="D3573" s="1" t="s">
        <v>27</v>
      </c>
      <c r="E3573" s="1" t="s">
        <v>46</v>
      </c>
      <c r="F3573" s="1" t="s">
        <v>36</v>
      </c>
      <c r="G3573" s="1" t="s">
        <v>28</v>
      </c>
      <c r="H3573">
        <v>4090480</v>
      </c>
      <c r="I3573">
        <v>64664</v>
      </c>
      <c r="J3573">
        <v>40573</v>
      </c>
      <c r="K3573">
        <v>7310</v>
      </c>
      <c r="L3573">
        <f>bbdd_Social_Media_Trends[[#This Row],[Likes]]+bbdd_Social_Media_Trends[[#This Row],[Shares]]+bbdd_Social_Media_Trends[[#This Row],[Comments]]</f>
        <v>112547</v>
      </c>
      <c r="M3573">
        <f>bbdd_Social_Media_Trends[[#This Row],[Interactions]]/bbdd_Social_Media_Trends[[#This Row],[Views]]</f>
        <v>2.7514374841094445E-2</v>
      </c>
      <c r="N3573" s="1" t="s">
        <v>22</v>
      </c>
      <c r="O3573" s="4">
        <f t="shared" si="55"/>
        <v>0</v>
      </c>
    </row>
    <row r="3574" spans="1:15">
      <c r="A3574" s="1" t="s">
        <v>3614</v>
      </c>
      <c r="B3574" s="2">
        <v>45174</v>
      </c>
      <c r="C3574" s="13" t="str">
        <f>TEXT(bbdd_Social_Media_Trends[[#This Row],[Post_Date]],"aaaa-mm")</f>
        <v>2023-09</v>
      </c>
      <c r="D3574" s="1" t="s">
        <v>24</v>
      </c>
      <c r="E3574" s="1" t="s">
        <v>31</v>
      </c>
      <c r="F3574" s="1" t="s">
        <v>20</v>
      </c>
      <c r="G3574" s="1" t="s">
        <v>50</v>
      </c>
      <c r="H3574">
        <v>2658305</v>
      </c>
      <c r="I3574">
        <v>314082</v>
      </c>
      <c r="J3574">
        <v>99787</v>
      </c>
      <c r="K3574">
        <v>18643</v>
      </c>
      <c r="L3574">
        <f>bbdd_Social_Media_Trends[[#This Row],[Likes]]+bbdd_Social_Media_Trends[[#This Row],[Shares]]+bbdd_Social_Media_Trends[[#This Row],[Comments]]</f>
        <v>432512</v>
      </c>
      <c r="M3574">
        <f>bbdd_Social_Media_Trends[[#This Row],[Interactions]]/bbdd_Social_Media_Trends[[#This Row],[Views]]</f>
        <v>0.16270217300121695</v>
      </c>
      <c r="N3574" s="1" t="s">
        <v>22</v>
      </c>
      <c r="O3574" s="4">
        <f t="shared" si="55"/>
        <v>0</v>
      </c>
    </row>
    <row r="3575" spans="1:15">
      <c r="A3575" s="1" t="s">
        <v>3615</v>
      </c>
      <c r="B3575" s="2">
        <v>45257</v>
      </c>
      <c r="C3575" s="13" t="str">
        <f>TEXT(bbdd_Social_Media_Trends[[#This Row],[Post_Date]],"aaaa-mm")</f>
        <v>2023-11</v>
      </c>
      <c r="D3575" s="1" t="s">
        <v>12</v>
      </c>
      <c r="E3575" s="1" t="s">
        <v>52</v>
      </c>
      <c r="F3575" s="1" t="s">
        <v>14</v>
      </c>
      <c r="G3575" s="1" t="s">
        <v>50</v>
      </c>
      <c r="H3575">
        <v>311340</v>
      </c>
      <c r="I3575">
        <v>294623</v>
      </c>
      <c r="J3575">
        <v>67461</v>
      </c>
      <c r="K3575">
        <v>44987</v>
      </c>
      <c r="L3575">
        <f>bbdd_Social_Media_Trends[[#This Row],[Likes]]+bbdd_Social_Media_Trends[[#This Row],[Shares]]+bbdd_Social_Media_Trends[[#This Row],[Comments]]</f>
        <v>407071</v>
      </c>
      <c r="M3575">
        <f>bbdd_Social_Media_Trends[[#This Row],[Interactions]]/bbdd_Social_Media_Trends[[#This Row],[Views]]</f>
        <v>1.3074805678679258</v>
      </c>
      <c r="N3575" s="1" t="s">
        <v>29</v>
      </c>
      <c r="O3575" s="4">
        <f t="shared" si="55"/>
        <v>0</v>
      </c>
    </row>
    <row r="3576" spans="1:15">
      <c r="A3576" s="1" t="s">
        <v>3616</v>
      </c>
      <c r="B3576" s="2">
        <v>45209</v>
      </c>
      <c r="C3576" s="13" t="str">
        <f>TEXT(bbdd_Social_Media_Trends[[#This Row],[Post_Date]],"aaaa-mm")</f>
        <v>2023-10</v>
      </c>
      <c r="D3576" s="1" t="s">
        <v>27</v>
      </c>
      <c r="E3576" s="1" t="s">
        <v>35</v>
      </c>
      <c r="F3576" s="1" t="s">
        <v>20</v>
      </c>
      <c r="G3576" s="1" t="s">
        <v>15</v>
      </c>
      <c r="H3576">
        <v>2289845</v>
      </c>
      <c r="I3576">
        <v>41660</v>
      </c>
      <c r="J3576">
        <v>91229</v>
      </c>
      <c r="K3576">
        <v>902</v>
      </c>
      <c r="L3576">
        <f>bbdd_Social_Media_Trends[[#This Row],[Likes]]+bbdd_Social_Media_Trends[[#This Row],[Shares]]+bbdd_Social_Media_Trends[[#This Row],[Comments]]</f>
        <v>133791</v>
      </c>
      <c r="M3576">
        <f>bbdd_Social_Media_Trends[[#This Row],[Interactions]]/bbdd_Social_Media_Trends[[#This Row],[Views]]</f>
        <v>5.8427972198991637E-2</v>
      </c>
      <c r="N3576" s="1" t="s">
        <v>16</v>
      </c>
      <c r="O3576" s="4">
        <f t="shared" si="55"/>
        <v>0</v>
      </c>
    </row>
    <row r="3577" spans="1:15">
      <c r="A3577" s="1" t="s">
        <v>3617</v>
      </c>
      <c r="B3577" s="2">
        <v>44755</v>
      </c>
      <c r="C3577" s="13" t="str">
        <f>TEXT(bbdd_Social_Media_Trends[[#This Row],[Post_Date]],"aaaa-mm")</f>
        <v>2022-07</v>
      </c>
      <c r="D3577" s="1" t="s">
        <v>27</v>
      </c>
      <c r="E3577" s="1" t="s">
        <v>57</v>
      </c>
      <c r="F3577" s="1" t="s">
        <v>14</v>
      </c>
      <c r="G3577" s="1" t="s">
        <v>44</v>
      </c>
      <c r="H3577">
        <v>1868860</v>
      </c>
      <c r="I3577">
        <v>495678</v>
      </c>
      <c r="J3577">
        <v>1511</v>
      </c>
      <c r="K3577">
        <v>35019</v>
      </c>
      <c r="L3577">
        <f>bbdd_Social_Media_Trends[[#This Row],[Likes]]+bbdd_Social_Media_Trends[[#This Row],[Shares]]+bbdd_Social_Media_Trends[[#This Row],[Comments]]</f>
        <v>532208</v>
      </c>
      <c r="M3577">
        <f>bbdd_Social_Media_Trends[[#This Row],[Interactions]]/bbdd_Social_Media_Trends[[#This Row],[Views]]</f>
        <v>0.28477681581284847</v>
      </c>
      <c r="N3577" s="1" t="s">
        <v>16</v>
      </c>
      <c r="O3577" s="4">
        <f t="shared" si="55"/>
        <v>0</v>
      </c>
    </row>
    <row r="3578" spans="1:15">
      <c r="A3578" s="1" t="s">
        <v>3618</v>
      </c>
      <c r="B3578" s="2">
        <v>44670</v>
      </c>
      <c r="C3578" s="13" t="str">
        <f>TEXT(bbdd_Social_Media_Trends[[#This Row],[Post_Date]],"aaaa-mm")</f>
        <v>2022-04</v>
      </c>
      <c r="D3578" s="1" t="s">
        <v>12</v>
      </c>
      <c r="E3578" s="1" t="s">
        <v>35</v>
      </c>
      <c r="F3578" s="1" t="s">
        <v>32</v>
      </c>
      <c r="G3578" s="1" t="s">
        <v>15</v>
      </c>
      <c r="H3578">
        <v>2792979</v>
      </c>
      <c r="I3578">
        <v>278661</v>
      </c>
      <c r="J3578">
        <v>35710</v>
      </c>
      <c r="K3578">
        <v>12188</v>
      </c>
      <c r="L3578">
        <f>bbdd_Social_Media_Trends[[#This Row],[Likes]]+bbdd_Social_Media_Trends[[#This Row],[Shares]]+bbdd_Social_Media_Trends[[#This Row],[Comments]]</f>
        <v>326559</v>
      </c>
      <c r="M3578">
        <f>bbdd_Social_Media_Trends[[#This Row],[Interactions]]/bbdd_Social_Media_Trends[[#This Row],[Views]]</f>
        <v>0.11692139468288161</v>
      </c>
      <c r="N3578" s="1" t="s">
        <v>16</v>
      </c>
      <c r="O3578" s="4">
        <f t="shared" si="55"/>
        <v>0</v>
      </c>
    </row>
    <row r="3579" spans="1:15">
      <c r="A3579" s="1" t="s">
        <v>3619</v>
      </c>
      <c r="B3579" s="2">
        <v>44823</v>
      </c>
      <c r="C3579" s="13" t="str">
        <f>TEXT(bbdd_Social_Media_Trends[[#This Row],[Post_Date]],"aaaa-mm")</f>
        <v>2022-09</v>
      </c>
      <c r="D3579" s="1" t="s">
        <v>24</v>
      </c>
      <c r="E3579" s="1" t="s">
        <v>13</v>
      </c>
      <c r="F3579" s="1" t="s">
        <v>41</v>
      </c>
      <c r="G3579" s="1" t="s">
        <v>60</v>
      </c>
      <c r="H3579">
        <v>1080797</v>
      </c>
      <c r="I3579">
        <v>123510</v>
      </c>
      <c r="J3579">
        <v>46368</v>
      </c>
      <c r="K3579">
        <v>16690</v>
      </c>
      <c r="L3579">
        <f>bbdd_Social_Media_Trends[[#This Row],[Likes]]+bbdd_Social_Media_Trends[[#This Row],[Shares]]+bbdd_Social_Media_Trends[[#This Row],[Comments]]</f>
        <v>186568</v>
      </c>
      <c r="M3579">
        <f>bbdd_Social_Media_Trends[[#This Row],[Interactions]]/bbdd_Social_Media_Trends[[#This Row],[Views]]</f>
        <v>0.17262076042031946</v>
      </c>
      <c r="N3579" s="1" t="s">
        <v>29</v>
      </c>
      <c r="O3579" s="4">
        <f t="shared" si="55"/>
        <v>0</v>
      </c>
    </row>
    <row r="3580" spans="1:15">
      <c r="A3580" s="1" t="s">
        <v>3620</v>
      </c>
      <c r="B3580" s="2">
        <v>44701</v>
      </c>
      <c r="C3580" s="13" t="str">
        <f>TEXT(bbdd_Social_Media_Trends[[#This Row],[Post_Date]],"aaaa-mm")</f>
        <v>2022-05</v>
      </c>
      <c r="D3580" s="1" t="s">
        <v>24</v>
      </c>
      <c r="E3580" s="1" t="s">
        <v>57</v>
      </c>
      <c r="F3580" s="1" t="s">
        <v>14</v>
      </c>
      <c r="G3580" s="1" t="s">
        <v>60</v>
      </c>
      <c r="H3580">
        <v>1777426</v>
      </c>
      <c r="I3580">
        <v>55185</v>
      </c>
      <c r="J3580">
        <v>14532</v>
      </c>
      <c r="K3580">
        <v>34839</v>
      </c>
      <c r="L3580">
        <f>bbdd_Social_Media_Trends[[#This Row],[Likes]]+bbdd_Social_Media_Trends[[#This Row],[Shares]]+bbdd_Social_Media_Trends[[#This Row],[Comments]]</f>
        <v>104556</v>
      </c>
      <c r="M3580">
        <f>bbdd_Social_Media_Trends[[#This Row],[Interactions]]/bbdd_Social_Media_Trends[[#This Row],[Views]]</f>
        <v>5.8824389876146743E-2</v>
      </c>
      <c r="N3580" s="1" t="s">
        <v>22</v>
      </c>
      <c r="O3580" s="4">
        <f t="shared" si="55"/>
        <v>0</v>
      </c>
    </row>
    <row r="3581" spans="1:15">
      <c r="A3581" s="1" t="s">
        <v>3621</v>
      </c>
      <c r="B3581" s="2">
        <v>44688</v>
      </c>
      <c r="C3581" s="13" t="str">
        <f>TEXT(bbdd_Social_Media_Trends[[#This Row],[Post_Date]],"aaaa-mm")</f>
        <v>2022-05</v>
      </c>
      <c r="D3581" s="1" t="s">
        <v>18</v>
      </c>
      <c r="E3581" s="1" t="s">
        <v>19</v>
      </c>
      <c r="F3581" s="1" t="s">
        <v>14</v>
      </c>
      <c r="G3581" s="1" t="s">
        <v>21</v>
      </c>
      <c r="H3581">
        <v>2367228</v>
      </c>
      <c r="I3581">
        <v>440739</v>
      </c>
      <c r="J3581">
        <v>70043</v>
      </c>
      <c r="K3581">
        <v>20486</v>
      </c>
      <c r="L3581">
        <f>bbdd_Social_Media_Trends[[#This Row],[Likes]]+bbdd_Social_Media_Trends[[#This Row],[Shares]]+bbdd_Social_Media_Trends[[#This Row],[Comments]]</f>
        <v>531268</v>
      </c>
      <c r="M3581">
        <f>bbdd_Social_Media_Trends[[#This Row],[Interactions]]/bbdd_Social_Media_Trends[[#This Row],[Views]]</f>
        <v>0.22442620651665154</v>
      </c>
      <c r="N3581" s="1" t="s">
        <v>16</v>
      </c>
      <c r="O3581" s="4">
        <f t="shared" si="55"/>
        <v>0</v>
      </c>
    </row>
    <row r="3582" spans="1:15">
      <c r="A3582" s="1" t="s">
        <v>3622</v>
      </c>
      <c r="B3582" s="2">
        <v>45060</v>
      </c>
      <c r="C3582" s="13" t="str">
        <f>TEXT(bbdd_Social_Media_Trends[[#This Row],[Post_Date]],"aaaa-mm")</f>
        <v>2023-05</v>
      </c>
      <c r="D3582" s="1" t="s">
        <v>27</v>
      </c>
      <c r="E3582" s="1" t="s">
        <v>52</v>
      </c>
      <c r="F3582" s="1" t="s">
        <v>14</v>
      </c>
      <c r="G3582" s="1" t="s">
        <v>25</v>
      </c>
      <c r="H3582">
        <v>3227162</v>
      </c>
      <c r="I3582">
        <v>30996</v>
      </c>
      <c r="J3582">
        <v>42925</v>
      </c>
      <c r="K3582">
        <v>10029</v>
      </c>
      <c r="L3582">
        <f>bbdd_Social_Media_Trends[[#This Row],[Likes]]+bbdd_Social_Media_Trends[[#This Row],[Shares]]+bbdd_Social_Media_Trends[[#This Row],[Comments]]</f>
        <v>83950</v>
      </c>
      <c r="M3582">
        <f>bbdd_Social_Media_Trends[[#This Row],[Interactions]]/bbdd_Social_Media_Trends[[#This Row],[Views]]</f>
        <v>2.6013568578212062E-2</v>
      </c>
      <c r="N3582" s="1" t="s">
        <v>16</v>
      </c>
      <c r="O3582" s="4">
        <f t="shared" si="55"/>
        <v>0</v>
      </c>
    </row>
    <row r="3583" spans="1:15">
      <c r="A3583" s="1" t="s">
        <v>3623</v>
      </c>
      <c r="B3583" s="2">
        <v>45215</v>
      </c>
      <c r="C3583" s="13" t="str">
        <f>TEXT(bbdd_Social_Media_Trends[[#This Row],[Post_Date]],"aaaa-mm")</f>
        <v>2023-10</v>
      </c>
      <c r="D3583" s="1" t="s">
        <v>27</v>
      </c>
      <c r="E3583" s="1" t="s">
        <v>49</v>
      </c>
      <c r="F3583" s="1" t="s">
        <v>20</v>
      </c>
      <c r="G3583" s="1" t="s">
        <v>25</v>
      </c>
      <c r="H3583">
        <v>1458457</v>
      </c>
      <c r="I3583">
        <v>186108</v>
      </c>
      <c r="J3583">
        <v>49424</v>
      </c>
      <c r="K3583">
        <v>48333</v>
      </c>
      <c r="L3583">
        <f>bbdd_Social_Media_Trends[[#This Row],[Likes]]+bbdd_Social_Media_Trends[[#This Row],[Shares]]+bbdd_Social_Media_Trends[[#This Row],[Comments]]</f>
        <v>283865</v>
      </c>
      <c r="M3583">
        <f>bbdd_Social_Media_Trends[[#This Row],[Interactions]]/bbdd_Social_Media_Trends[[#This Row],[Views]]</f>
        <v>0.19463378076967644</v>
      </c>
      <c r="N3583" s="1" t="s">
        <v>16</v>
      </c>
      <c r="O3583" s="4">
        <f t="shared" si="55"/>
        <v>0</v>
      </c>
    </row>
    <row r="3584" spans="1:15">
      <c r="A3584" s="1" t="s">
        <v>3624</v>
      </c>
      <c r="B3584" s="2">
        <v>44931</v>
      </c>
      <c r="C3584" s="13" t="str">
        <f>TEXT(bbdd_Social_Media_Trends[[#This Row],[Post_Date]],"aaaa-mm")</f>
        <v>2023-01</v>
      </c>
      <c r="D3584" s="1" t="s">
        <v>18</v>
      </c>
      <c r="E3584" s="1" t="s">
        <v>52</v>
      </c>
      <c r="F3584" s="1" t="s">
        <v>41</v>
      </c>
      <c r="G3584" s="1" t="s">
        <v>28</v>
      </c>
      <c r="H3584">
        <v>1294997</v>
      </c>
      <c r="I3584">
        <v>23756</v>
      </c>
      <c r="J3584">
        <v>95096</v>
      </c>
      <c r="K3584">
        <v>36485</v>
      </c>
      <c r="L3584">
        <f>bbdd_Social_Media_Trends[[#This Row],[Likes]]+bbdd_Social_Media_Trends[[#This Row],[Shares]]+bbdd_Social_Media_Trends[[#This Row],[Comments]]</f>
        <v>155337</v>
      </c>
      <c r="M3584">
        <f>bbdd_Social_Media_Trends[[#This Row],[Interactions]]/bbdd_Social_Media_Trends[[#This Row],[Views]]</f>
        <v>0.11995162923157351</v>
      </c>
      <c r="N3584" s="1" t="s">
        <v>22</v>
      </c>
      <c r="O3584" s="4">
        <f t="shared" si="55"/>
        <v>0</v>
      </c>
    </row>
    <row r="3585" spans="1:15">
      <c r="A3585" s="1" t="s">
        <v>3625</v>
      </c>
      <c r="B3585" s="2">
        <v>44710</v>
      </c>
      <c r="C3585" s="13" t="str">
        <f>TEXT(bbdd_Social_Media_Trends[[#This Row],[Post_Date]],"aaaa-mm")</f>
        <v>2022-05</v>
      </c>
      <c r="D3585" s="1" t="s">
        <v>12</v>
      </c>
      <c r="E3585" s="1" t="s">
        <v>13</v>
      </c>
      <c r="F3585" s="1" t="s">
        <v>36</v>
      </c>
      <c r="G3585" s="1" t="s">
        <v>28</v>
      </c>
      <c r="H3585">
        <v>4813536</v>
      </c>
      <c r="I3585">
        <v>107229</v>
      </c>
      <c r="J3585">
        <v>29142</v>
      </c>
      <c r="K3585">
        <v>44927</v>
      </c>
      <c r="L3585">
        <f>bbdd_Social_Media_Trends[[#This Row],[Likes]]+bbdd_Social_Media_Trends[[#This Row],[Shares]]+bbdd_Social_Media_Trends[[#This Row],[Comments]]</f>
        <v>181298</v>
      </c>
      <c r="M3585">
        <f>bbdd_Social_Media_Trends[[#This Row],[Interactions]]/bbdd_Social_Media_Trends[[#This Row],[Views]]</f>
        <v>3.7664203612479477E-2</v>
      </c>
      <c r="N3585" s="1" t="s">
        <v>29</v>
      </c>
      <c r="O3585" s="4">
        <f t="shared" si="55"/>
        <v>0</v>
      </c>
    </row>
    <row r="3586" spans="1:15">
      <c r="A3586" s="1" t="s">
        <v>3626</v>
      </c>
      <c r="B3586" s="2">
        <v>44944</v>
      </c>
      <c r="C3586" s="13" t="str">
        <f>TEXT(bbdd_Social_Media_Trends[[#This Row],[Post_Date]],"aaaa-mm")</f>
        <v>2023-01</v>
      </c>
      <c r="D3586" s="1" t="s">
        <v>24</v>
      </c>
      <c r="E3586" s="1" t="s">
        <v>59</v>
      </c>
      <c r="F3586" s="1" t="s">
        <v>20</v>
      </c>
      <c r="G3586" s="1" t="s">
        <v>60</v>
      </c>
      <c r="H3586">
        <v>1277909</v>
      </c>
      <c r="I3586">
        <v>162633</v>
      </c>
      <c r="J3586">
        <v>40717</v>
      </c>
      <c r="K3586">
        <v>49400</v>
      </c>
      <c r="L3586">
        <f>bbdd_Social_Media_Trends[[#This Row],[Likes]]+bbdd_Social_Media_Trends[[#This Row],[Shares]]+bbdd_Social_Media_Trends[[#This Row],[Comments]]</f>
        <v>252750</v>
      </c>
      <c r="M3586">
        <f>bbdd_Social_Media_Trends[[#This Row],[Interactions]]/bbdd_Social_Media_Trends[[#This Row],[Views]]</f>
        <v>0.1977840362654931</v>
      </c>
      <c r="N3586" s="1" t="s">
        <v>22</v>
      </c>
      <c r="O3586" s="4">
        <f t="shared" ref="O3586:O3649" si="56">IF(ISERROR(VLOOKUP(A3586,A3587:A8584,1,FALSE)),0, 1)</f>
        <v>0</v>
      </c>
    </row>
    <row r="3587" spans="1:15">
      <c r="A3587" s="1" t="s">
        <v>3627</v>
      </c>
      <c r="B3587" s="2">
        <v>44999</v>
      </c>
      <c r="C3587" s="13" t="str">
        <f>TEXT(bbdd_Social_Media_Trends[[#This Row],[Post_Date]],"aaaa-mm")</f>
        <v>2023-03</v>
      </c>
      <c r="D3587" s="1" t="s">
        <v>24</v>
      </c>
      <c r="E3587" s="1" t="s">
        <v>35</v>
      </c>
      <c r="F3587" s="1" t="s">
        <v>41</v>
      </c>
      <c r="G3587" s="1" t="s">
        <v>28</v>
      </c>
      <c r="H3587">
        <v>2621835</v>
      </c>
      <c r="I3587">
        <v>154122</v>
      </c>
      <c r="J3587">
        <v>16767</v>
      </c>
      <c r="K3587">
        <v>26931</v>
      </c>
      <c r="L3587">
        <f>bbdd_Social_Media_Trends[[#This Row],[Likes]]+bbdd_Social_Media_Trends[[#This Row],[Shares]]+bbdd_Social_Media_Trends[[#This Row],[Comments]]</f>
        <v>197820</v>
      </c>
      <c r="M3587">
        <f>bbdd_Social_Media_Trends[[#This Row],[Interactions]]/bbdd_Social_Media_Trends[[#This Row],[Views]]</f>
        <v>7.5450972315191461E-2</v>
      </c>
      <c r="N3587" s="1" t="s">
        <v>22</v>
      </c>
      <c r="O3587" s="4">
        <f t="shared" si="56"/>
        <v>0</v>
      </c>
    </row>
    <row r="3588" spans="1:15">
      <c r="A3588" s="1" t="s">
        <v>3628</v>
      </c>
      <c r="B3588" s="2">
        <v>44850</v>
      </c>
      <c r="C3588" s="13" t="str">
        <f>TEXT(bbdd_Social_Media_Trends[[#This Row],[Post_Date]],"aaaa-mm")</f>
        <v>2022-10</v>
      </c>
      <c r="D3588" s="1" t="s">
        <v>24</v>
      </c>
      <c r="E3588" s="1" t="s">
        <v>57</v>
      </c>
      <c r="F3588" s="1" t="s">
        <v>41</v>
      </c>
      <c r="G3588" s="1" t="s">
        <v>37</v>
      </c>
      <c r="H3588">
        <v>677450</v>
      </c>
      <c r="I3588">
        <v>167667</v>
      </c>
      <c r="J3588">
        <v>47881</v>
      </c>
      <c r="K3588">
        <v>20909</v>
      </c>
      <c r="L3588">
        <f>bbdd_Social_Media_Trends[[#This Row],[Likes]]+bbdd_Social_Media_Trends[[#This Row],[Shares]]+bbdd_Social_Media_Trends[[#This Row],[Comments]]</f>
        <v>236457</v>
      </c>
      <c r="M3588">
        <f>bbdd_Social_Media_Trends[[#This Row],[Interactions]]/bbdd_Social_Media_Trends[[#This Row],[Views]]</f>
        <v>0.34903978153369253</v>
      </c>
      <c r="N3588" s="1" t="s">
        <v>16</v>
      </c>
      <c r="O3588" s="4">
        <f t="shared" si="56"/>
        <v>0</v>
      </c>
    </row>
    <row r="3589" spans="1:15">
      <c r="A3589" s="1" t="s">
        <v>3629</v>
      </c>
      <c r="B3589" s="2">
        <v>45144</v>
      </c>
      <c r="C3589" s="13" t="str">
        <f>TEXT(bbdd_Social_Media_Trends[[#This Row],[Post_Date]],"aaaa-mm")</f>
        <v>2023-08</v>
      </c>
      <c r="D3589" s="1" t="s">
        <v>24</v>
      </c>
      <c r="E3589" s="1" t="s">
        <v>39</v>
      </c>
      <c r="F3589" s="1" t="s">
        <v>20</v>
      </c>
      <c r="G3589" s="1" t="s">
        <v>60</v>
      </c>
      <c r="H3589">
        <v>1654984</v>
      </c>
      <c r="I3589">
        <v>115238</v>
      </c>
      <c r="J3589">
        <v>99475</v>
      </c>
      <c r="K3589">
        <v>24296</v>
      </c>
      <c r="L3589">
        <f>bbdd_Social_Media_Trends[[#This Row],[Likes]]+bbdd_Social_Media_Trends[[#This Row],[Shares]]+bbdd_Social_Media_Trends[[#This Row],[Comments]]</f>
        <v>239009</v>
      </c>
      <c r="M3589">
        <f>bbdd_Social_Media_Trends[[#This Row],[Interactions]]/bbdd_Social_Media_Trends[[#This Row],[Views]]</f>
        <v>0.14441771038269857</v>
      </c>
      <c r="N3589" s="1" t="s">
        <v>29</v>
      </c>
      <c r="O3589" s="4">
        <f t="shared" si="56"/>
        <v>0</v>
      </c>
    </row>
    <row r="3590" spans="1:15">
      <c r="A3590" s="1" t="s">
        <v>3630</v>
      </c>
      <c r="B3590" s="2">
        <v>45253</v>
      </c>
      <c r="C3590" s="13" t="str">
        <f>TEXT(bbdd_Social_Media_Trends[[#This Row],[Post_Date]],"aaaa-mm")</f>
        <v>2023-11</v>
      </c>
      <c r="D3590" s="1" t="s">
        <v>24</v>
      </c>
      <c r="E3590" s="1" t="s">
        <v>13</v>
      </c>
      <c r="F3590" s="1" t="s">
        <v>14</v>
      </c>
      <c r="G3590" s="1" t="s">
        <v>15</v>
      </c>
      <c r="H3590">
        <v>1062762</v>
      </c>
      <c r="I3590">
        <v>235851</v>
      </c>
      <c r="J3590">
        <v>32368</v>
      </c>
      <c r="K3590">
        <v>25476</v>
      </c>
      <c r="L3590">
        <f>bbdd_Social_Media_Trends[[#This Row],[Likes]]+bbdd_Social_Media_Trends[[#This Row],[Shares]]+bbdd_Social_Media_Trends[[#This Row],[Comments]]</f>
        <v>293695</v>
      </c>
      <c r="M3590">
        <f>bbdd_Social_Media_Trends[[#This Row],[Interactions]]/bbdd_Social_Media_Trends[[#This Row],[Views]]</f>
        <v>0.27635067870322799</v>
      </c>
      <c r="N3590" s="1" t="s">
        <v>29</v>
      </c>
      <c r="O3590" s="4">
        <f t="shared" si="56"/>
        <v>0</v>
      </c>
    </row>
    <row r="3591" spans="1:15">
      <c r="A3591" s="1" t="s">
        <v>3631</v>
      </c>
      <c r="B3591" s="2">
        <v>44647</v>
      </c>
      <c r="C3591" s="13" t="str">
        <f>TEXT(bbdd_Social_Media_Trends[[#This Row],[Post_Date]],"aaaa-mm")</f>
        <v>2022-03</v>
      </c>
      <c r="D3591" s="1" t="s">
        <v>12</v>
      </c>
      <c r="E3591" s="1" t="s">
        <v>31</v>
      </c>
      <c r="F3591" s="1" t="s">
        <v>20</v>
      </c>
      <c r="G3591" s="1" t="s">
        <v>15</v>
      </c>
      <c r="H3591">
        <v>4097950</v>
      </c>
      <c r="I3591">
        <v>349433</v>
      </c>
      <c r="J3591">
        <v>43192</v>
      </c>
      <c r="K3591">
        <v>3385</v>
      </c>
      <c r="L3591">
        <f>bbdd_Social_Media_Trends[[#This Row],[Likes]]+bbdd_Social_Media_Trends[[#This Row],[Shares]]+bbdd_Social_Media_Trends[[#This Row],[Comments]]</f>
        <v>396010</v>
      </c>
      <c r="M3591">
        <f>bbdd_Social_Media_Trends[[#This Row],[Interactions]]/bbdd_Social_Media_Trends[[#This Row],[Views]]</f>
        <v>9.6636122939518537E-2</v>
      </c>
      <c r="N3591" s="1" t="s">
        <v>22</v>
      </c>
      <c r="O3591" s="4">
        <f t="shared" si="56"/>
        <v>0</v>
      </c>
    </row>
    <row r="3592" spans="1:15">
      <c r="A3592" s="1" t="s">
        <v>3632</v>
      </c>
      <c r="B3592" s="2">
        <v>45181</v>
      </c>
      <c r="C3592" s="13" t="str">
        <f>TEXT(bbdd_Social_Media_Trends[[#This Row],[Post_Date]],"aaaa-mm")</f>
        <v>2023-09</v>
      </c>
      <c r="D3592" s="1" t="s">
        <v>18</v>
      </c>
      <c r="E3592" s="1" t="s">
        <v>31</v>
      </c>
      <c r="F3592" s="1" t="s">
        <v>32</v>
      </c>
      <c r="G3592" s="1" t="s">
        <v>15</v>
      </c>
      <c r="H3592">
        <v>2647054</v>
      </c>
      <c r="I3592">
        <v>41257</v>
      </c>
      <c r="J3592">
        <v>39244</v>
      </c>
      <c r="K3592">
        <v>9813</v>
      </c>
      <c r="L3592">
        <f>bbdd_Social_Media_Trends[[#This Row],[Likes]]+bbdd_Social_Media_Trends[[#This Row],[Shares]]+bbdd_Social_Media_Trends[[#This Row],[Comments]]</f>
        <v>90314</v>
      </c>
      <c r="M3592">
        <f>bbdd_Social_Media_Trends[[#This Row],[Interactions]]/bbdd_Social_Media_Trends[[#This Row],[Views]]</f>
        <v>3.4118684394047118E-2</v>
      </c>
      <c r="N3592" s="1" t="s">
        <v>22</v>
      </c>
      <c r="O3592" s="4">
        <f t="shared" si="56"/>
        <v>0</v>
      </c>
    </row>
    <row r="3593" spans="1:15">
      <c r="A3593" s="1" t="s">
        <v>3633</v>
      </c>
      <c r="B3593" s="2">
        <v>45051</v>
      </c>
      <c r="C3593" s="13" t="str">
        <f>TEXT(bbdd_Social_Media_Trends[[#This Row],[Post_Date]],"aaaa-mm")</f>
        <v>2023-05</v>
      </c>
      <c r="D3593" s="1" t="s">
        <v>12</v>
      </c>
      <c r="E3593" s="1" t="s">
        <v>39</v>
      </c>
      <c r="F3593" s="1" t="s">
        <v>20</v>
      </c>
      <c r="G3593" s="1" t="s">
        <v>60</v>
      </c>
      <c r="H3593">
        <v>3141556</v>
      </c>
      <c r="I3593">
        <v>53034</v>
      </c>
      <c r="J3593">
        <v>26202</v>
      </c>
      <c r="K3593">
        <v>4457</v>
      </c>
      <c r="L3593">
        <f>bbdd_Social_Media_Trends[[#This Row],[Likes]]+bbdd_Social_Media_Trends[[#This Row],[Shares]]+bbdd_Social_Media_Trends[[#This Row],[Comments]]</f>
        <v>83693</v>
      </c>
      <c r="M3593">
        <f>bbdd_Social_Media_Trends[[#This Row],[Interactions]]/bbdd_Social_Media_Trends[[#This Row],[Views]]</f>
        <v>2.6640620125822998E-2</v>
      </c>
      <c r="N3593" s="1" t="s">
        <v>16</v>
      </c>
      <c r="O3593" s="4">
        <f t="shared" si="56"/>
        <v>0</v>
      </c>
    </row>
    <row r="3594" spans="1:15">
      <c r="A3594" s="1" t="s">
        <v>3634</v>
      </c>
      <c r="B3594" s="2">
        <v>44802</v>
      </c>
      <c r="C3594" s="13" t="str">
        <f>TEXT(bbdd_Social_Media_Trends[[#This Row],[Post_Date]],"aaaa-mm")</f>
        <v>2022-08</v>
      </c>
      <c r="D3594" s="1" t="s">
        <v>24</v>
      </c>
      <c r="E3594" s="1" t="s">
        <v>13</v>
      </c>
      <c r="F3594" s="1" t="s">
        <v>14</v>
      </c>
      <c r="G3594" s="1" t="s">
        <v>60</v>
      </c>
      <c r="H3594">
        <v>3345099</v>
      </c>
      <c r="I3594">
        <v>77768</v>
      </c>
      <c r="J3594">
        <v>80093</v>
      </c>
      <c r="K3594">
        <v>13493</v>
      </c>
      <c r="L3594">
        <f>bbdd_Social_Media_Trends[[#This Row],[Likes]]+bbdd_Social_Media_Trends[[#This Row],[Shares]]+bbdd_Social_Media_Trends[[#This Row],[Comments]]</f>
        <v>171354</v>
      </c>
      <c r="M3594">
        <f>bbdd_Social_Media_Trends[[#This Row],[Interactions]]/bbdd_Social_Media_Trends[[#This Row],[Views]]</f>
        <v>5.1225389741828269E-2</v>
      </c>
      <c r="N3594" s="1" t="s">
        <v>22</v>
      </c>
      <c r="O3594" s="4">
        <f t="shared" si="56"/>
        <v>0</v>
      </c>
    </row>
    <row r="3595" spans="1:15">
      <c r="A3595" s="1" t="s">
        <v>3635</v>
      </c>
      <c r="B3595" s="2">
        <v>45099</v>
      </c>
      <c r="C3595" s="13" t="str">
        <f>TEXT(bbdd_Social_Media_Trends[[#This Row],[Post_Date]],"aaaa-mm")</f>
        <v>2023-06</v>
      </c>
      <c r="D3595" s="1" t="s">
        <v>18</v>
      </c>
      <c r="E3595" s="1" t="s">
        <v>46</v>
      </c>
      <c r="F3595" s="1" t="s">
        <v>14</v>
      </c>
      <c r="G3595" s="1" t="s">
        <v>28</v>
      </c>
      <c r="H3595">
        <v>4557029</v>
      </c>
      <c r="I3595">
        <v>125724</v>
      </c>
      <c r="J3595">
        <v>1278</v>
      </c>
      <c r="K3595">
        <v>33044</v>
      </c>
      <c r="L3595">
        <f>bbdd_Social_Media_Trends[[#This Row],[Likes]]+bbdd_Social_Media_Trends[[#This Row],[Shares]]+bbdd_Social_Media_Trends[[#This Row],[Comments]]</f>
        <v>160046</v>
      </c>
      <c r="M3595">
        <f>bbdd_Social_Media_Trends[[#This Row],[Interactions]]/bbdd_Social_Media_Trends[[#This Row],[Views]]</f>
        <v>3.5120689378979157E-2</v>
      </c>
      <c r="N3595" s="1" t="s">
        <v>29</v>
      </c>
      <c r="O3595" s="4">
        <f t="shared" si="56"/>
        <v>0</v>
      </c>
    </row>
    <row r="3596" spans="1:15">
      <c r="A3596" s="1" t="s">
        <v>3636</v>
      </c>
      <c r="B3596" s="2">
        <v>44852</v>
      </c>
      <c r="C3596" s="13" t="str">
        <f>TEXT(bbdd_Social_Media_Trends[[#This Row],[Post_Date]],"aaaa-mm")</f>
        <v>2022-10</v>
      </c>
      <c r="D3596" s="1" t="s">
        <v>12</v>
      </c>
      <c r="E3596" s="1" t="s">
        <v>31</v>
      </c>
      <c r="F3596" s="1" t="s">
        <v>41</v>
      </c>
      <c r="G3596" s="1" t="s">
        <v>28</v>
      </c>
      <c r="H3596">
        <v>1939306</v>
      </c>
      <c r="I3596">
        <v>200131</v>
      </c>
      <c r="J3596">
        <v>76077</v>
      </c>
      <c r="K3596">
        <v>45583</v>
      </c>
      <c r="L3596">
        <f>bbdd_Social_Media_Trends[[#This Row],[Likes]]+bbdd_Social_Media_Trends[[#This Row],[Shares]]+bbdd_Social_Media_Trends[[#This Row],[Comments]]</f>
        <v>321791</v>
      </c>
      <c r="M3596">
        <f>bbdd_Social_Media_Trends[[#This Row],[Interactions]]/bbdd_Social_Media_Trends[[#This Row],[Views]]</f>
        <v>0.16593100830915802</v>
      </c>
      <c r="N3596" s="1" t="s">
        <v>16</v>
      </c>
      <c r="O3596" s="4">
        <f t="shared" si="56"/>
        <v>0</v>
      </c>
    </row>
    <row r="3597" spans="1:15">
      <c r="A3597" s="1" t="s">
        <v>3637</v>
      </c>
      <c r="B3597" s="2">
        <v>45198</v>
      </c>
      <c r="C3597" s="13" t="str">
        <f>TEXT(bbdd_Social_Media_Trends[[#This Row],[Post_Date]],"aaaa-mm")</f>
        <v>2023-09</v>
      </c>
      <c r="D3597" s="1" t="s">
        <v>27</v>
      </c>
      <c r="E3597" s="1" t="s">
        <v>31</v>
      </c>
      <c r="F3597" s="1" t="s">
        <v>47</v>
      </c>
      <c r="G3597" s="1" t="s">
        <v>60</v>
      </c>
      <c r="H3597">
        <v>1850528</v>
      </c>
      <c r="I3597">
        <v>331895</v>
      </c>
      <c r="J3597">
        <v>20122</v>
      </c>
      <c r="K3597">
        <v>1865</v>
      </c>
      <c r="L3597">
        <f>bbdd_Social_Media_Trends[[#This Row],[Likes]]+bbdd_Social_Media_Trends[[#This Row],[Shares]]+bbdd_Social_Media_Trends[[#This Row],[Comments]]</f>
        <v>353882</v>
      </c>
      <c r="M3597">
        <f>bbdd_Social_Media_Trends[[#This Row],[Interactions]]/bbdd_Social_Media_Trends[[#This Row],[Views]]</f>
        <v>0.19123298863891819</v>
      </c>
      <c r="N3597" s="1" t="s">
        <v>22</v>
      </c>
      <c r="O3597" s="4">
        <f t="shared" si="56"/>
        <v>0</v>
      </c>
    </row>
    <row r="3598" spans="1:15">
      <c r="A3598" s="1" t="s">
        <v>3638</v>
      </c>
      <c r="B3598" s="2">
        <v>45071</v>
      </c>
      <c r="C3598" s="13" t="str">
        <f>TEXT(bbdd_Social_Media_Trends[[#This Row],[Post_Date]],"aaaa-mm")</f>
        <v>2023-05</v>
      </c>
      <c r="D3598" s="1" t="s">
        <v>18</v>
      </c>
      <c r="E3598" s="1" t="s">
        <v>19</v>
      </c>
      <c r="F3598" s="1" t="s">
        <v>47</v>
      </c>
      <c r="G3598" s="1" t="s">
        <v>60</v>
      </c>
      <c r="H3598">
        <v>3570669</v>
      </c>
      <c r="I3598">
        <v>376435</v>
      </c>
      <c r="J3598">
        <v>42008</v>
      </c>
      <c r="K3598">
        <v>15701</v>
      </c>
      <c r="L3598">
        <f>bbdd_Social_Media_Trends[[#This Row],[Likes]]+bbdd_Social_Media_Trends[[#This Row],[Shares]]+bbdd_Social_Media_Trends[[#This Row],[Comments]]</f>
        <v>434144</v>
      </c>
      <c r="M3598">
        <f>bbdd_Social_Media_Trends[[#This Row],[Interactions]]/bbdd_Social_Media_Trends[[#This Row],[Views]]</f>
        <v>0.12158617894853878</v>
      </c>
      <c r="N3598" s="1" t="s">
        <v>22</v>
      </c>
      <c r="O3598" s="4">
        <f t="shared" si="56"/>
        <v>0</v>
      </c>
    </row>
    <row r="3599" spans="1:15">
      <c r="A3599" s="1" t="s">
        <v>3639</v>
      </c>
      <c r="B3599" s="2">
        <v>45204</v>
      </c>
      <c r="C3599" s="13" t="str">
        <f>TEXT(bbdd_Social_Media_Trends[[#This Row],[Post_Date]],"aaaa-mm")</f>
        <v>2023-10</v>
      </c>
      <c r="D3599" s="1" t="s">
        <v>27</v>
      </c>
      <c r="E3599" s="1" t="s">
        <v>57</v>
      </c>
      <c r="F3599" s="1" t="s">
        <v>32</v>
      </c>
      <c r="G3599" s="1" t="s">
        <v>21</v>
      </c>
      <c r="H3599">
        <v>1554895</v>
      </c>
      <c r="I3599">
        <v>431835</v>
      </c>
      <c r="J3599">
        <v>16198</v>
      </c>
      <c r="K3599">
        <v>47031</v>
      </c>
      <c r="L3599">
        <f>bbdd_Social_Media_Trends[[#This Row],[Likes]]+bbdd_Social_Media_Trends[[#This Row],[Shares]]+bbdd_Social_Media_Trends[[#This Row],[Comments]]</f>
        <v>495064</v>
      </c>
      <c r="M3599">
        <f>bbdd_Social_Media_Trends[[#This Row],[Interactions]]/bbdd_Social_Media_Trends[[#This Row],[Views]]</f>
        <v>0.31839063087861236</v>
      </c>
      <c r="N3599" s="1" t="s">
        <v>29</v>
      </c>
      <c r="O3599" s="4">
        <f t="shared" si="56"/>
        <v>0</v>
      </c>
    </row>
    <row r="3600" spans="1:15">
      <c r="A3600" s="1" t="s">
        <v>3640</v>
      </c>
      <c r="B3600" s="2">
        <v>45149</v>
      </c>
      <c r="C3600" s="13" t="str">
        <f>TEXT(bbdd_Social_Media_Trends[[#This Row],[Post_Date]],"aaaa-mm")</f>
        <v>2023-08</v>
      </c>
      <c r="D3600" s="1" t="s">
        <v>18</v>
      </c>
      <c r="E3600" s="1" t="s">
        <v>59</v>
      </c>
      <c r="F3600" s="1" t="s">
        <v>20</v>
      </c>
      <c r="G3600" s="1" t="s">
        <v>60</v>
      </c>
      <c r="H3600">
        <v>1761578</v>
      </c>
      <c r="I3600">
        <v>272014</v>
      </c>
      <c r="J3600">
        <v>92390</v>
      </c>
      <c r="K3600">
        <v>5140</v>
      </c>
      <c r="L3600">
        <f>bbdd_Social_Media_Trends[[#This Row],[Likes]]+bbdd_Social_Media_Trends[[#This Row],[Shares]]+bbdd_Social_Media_Trends[[#This Row],[Comments]]</f>
        <v>369544</v>
      </c>
      <c r="M3600">
        <f>bbdd_Social_Media_Trends[[#This Row],[Interactions]]/bbdd_Social_Media_Trends[[#This Row],[Views]]</f>
        <v>0.20978009489219324</v>
      </c>
      <c r="N3600" s="1" t="s">
        <v>29</v>
      </c>
      <c r="O3600" s="4">
        <f t="shared" si="56"/>
        <v>0</v>
      </c>
    </row>
    <row r="3601" spans="1:15">
      <c r="A3601" s="1" t="s">
        <v>3641</v>
      </c>
      <c r="B3601" s="2">
        <v>44755</v>
      </c>
      <c r="C3601" s="13" t="str">
        <f>TEXT(bbdd_Social_Media_Trends[[#This Row],[Post_Date]],"aaaa-mm")</f>
        <v>2022-07</v>
      </c>
      <c r="D3601" s="1" t="s">
        <v>12</v>
      </c>
      <c r="E3601" s="1" t="s">
        <v>39</v>
      </c>
      <c r="F3601" s="1" t="s">
        <v>47</v>
      </c>
      <c r="G3601" s="1" t="s">
        <v>28</v>
      </c>
      <c r="H3601">
        <v>3284516</v>
      </c>
      <c r="I3601">
        <v>89109</v>
      </c>
      <c r="J3601">
        <v>91336</v>
      </c>
      <c r="K3601">
        <v>31184</v>
      </c>
      <c r="L3601">
        <f>bbdd_Social_Media_Trends[[#This Row],[Likes]]+bbdd_Social_Media_Trends[[#This Row],[Shares]]+bbdd_Social_Media_Trends[[#This Row],[Comments]]</f>
        <v>211629</v>
      </c>
      <c r="M3601">
        <f>bbdd_Social_Media_Trends[[#This Row],[Interactions]]/bbdd_Social_Media_Trends[[#This Row],[Views]]</f>
        <v>6.443232427547925E-2</v>
      </c>
      <c r="N3601" s="1" t="s">
        <v>22</v>
      </c>
      <c r="O3601" s="4">
        <f t="shared" si="56"/>
        <v>0</v>
      </c>
    </row>
    <row r="3602" spans="1:15">
      <c r="A3602" s="1" t="s">
        <v>3642</v>
      </c>
      <c r="B3602" s="2">
        <v>44952</v>
      </c>
      <c r="C3602" s="13" t="str">
        <f>TEXT(bbdd_Social_Media_Trends[[#This Row],[Post_Date]],"aaaa-mm")</f>
        <v>2023-01</v>
      </c>
      <c r="D3602" s="1" t="s">
        <v>27</v>
      </c>
      <c r="E3602" s="1" t="s">
        <v>31</v>
      </c>
      <c r="F3602" s="1" t="s">
        <v>20</v>
      </c>
      <c r="G3602" s="1" t="s">
        <v>21</v>
      </c>
      <c r="H3602">
        <v>691916</v>
      </c>
      <c r="I3602">
        <v>158855</v>
      </c>
      <c r="J3602">
        <v>55805</v>
      </c>
      <c r="K3602">
        <v>10217</v>
      </c>
      <c r="L3602">
        <f>bbdd_Social_Media_Trends[[#This Row],[Likes]]+bbdd_Social_Media_Trends[[#This Row],[Shares]]+bbdd_Social_Media_Trends[[#This Row],[Comments]]</f>
        <v>224877</v>
      </c>
      <c r="M3602">
        <f>bbdd_Social_Media_Trends[[#This Row],[Interactions]]/bbdd_Social_Media_Trends[[#This Row],[Views]]</f>
        <v>0.32500621462720908</v>
      </c>
      <c r="N3602" s="1" t="s">
        <v>16</v>
      </c>
      <c r="O3602" s="4">
        <f t="shared" si="56"/>
        <v>0</v>
      </c>
    </row>
    <row r="3603" spans="1:15">
      <c r="A3603" s="1" t="s">
        <v>3643</v>
      </c>
      <c r="B3603" s="2">
        <v>44610</v>
      </c>
      <c r="C3603" s="13" t="str">
        <f>TEXT(bbdd_Social_Media_Trends[[#This Row],[Post_Date]],"aaaa-mm")</f>
        <v>2022-02</v>
      </c>
      <c r="D3603" s="1" t="s">
        <v>18</v>
      </c>
      <c r="E3603" s="1" t="s">
        <v>19</v>
      </c>
      <c r="F3603" s="1" t="s">
        <v>47</v>
      </c>
      <c r="G3603" s="1" t="s">
        <v>44</v>
      </c>
      <c r="H3603">
        <v>2535862</v>
      </c>
      <c r="I3603">
        <v>93339</v>
      </c>
      <c r="J3603">
        <v>72820</v>
      </c>
      <c r="K3603">
        <v>2828</v>
      </c>
      <c r="L3603">
        <f>bbdd_Social_Media_Trends[[#This Row],[Likes]]+bbdd_Social_Media_Trends[[#This Row],[Shares]]+bbdd_Social_Media_Trends[[#This Row],[Comments]]</f>
        <v>168987</v>
      </c>
      <c r="M3603">
        <f>bbdd_Social_Media_Trends[[#This Row],[Interactions]]/bbdd_Social_Media_Trends[[#This Row],[Views]]</f>
        <v>6.6638878614057068E-2</v>
      </c>
      <c r="N3603" s="1" t="s">
        <v>29</v>
      </c>
      <c r="O3603" s="4">
        <f t="shared" si="56"/>
        <v>0</v>
      </c>
    </row>
    <row r="3604" spans="1:15">
      <c r="A3604" s="1" t="s">
        <v>3644</v>
      </c>
      <c r="B3604" s="2">
        <v>45174</v>
      </c>
      <c r="C3604" s="13" t="str">
        <f>TEXT(bbdd_Social_Media_Trends[[#This Row],[Post_Date]],"aaaa-mm")</f>
        <v>2023-09</v>
      </c>
      <c r="D3604" s="1" t="s">
        <v>18</v>
      </c>
      <c r="E3604" s="1" t="s">
        <v>39</v>
      </c>
      <c r="F3604" s="1" t="s">
        <v>32</v>
      </c>
      <c r="G3604" s="1" t="s">
        <v>37</v>
      </c>
      <c r="H3604">
        <v>2408561</v>
      </c>
      <c r="I3604">
        <v>311453</v>
      </c>
      <c r="J3604">
        <v>91334</v>
      </c>
      <c r="K3604">
        <v>6412</v>
      </c>
      <c r="L3604">
        <f>bbdd_Social_Media_Trends[[#This Row],[Likes]]+bbdd_Social_Media_Trends[[#This Row],[Shares]]+bbdd_Social_Media_Trends[[#This Row],[Comments]]</f>
        <v>409199</v>
      </c>
      <c r="M3604">
        <f>bbdd_Social_Media_Trends[[#This Row],[Interactions]]/bbdd_Social_Media_Trends[[#This Row],[Views]]</f>
        <v>0.16989355885111485</v>
      </c>
      <c r="N3604" s="1" t="s">
        <v>22</v>
      </c>
      <c r="O3604" s="4">
        <f t="shared" si="56"/>
        <v>0</v>
      </c>
    </row>
    <row r="3605" spans="1:15">
      <c r="A3605" s="1" t="s">
        <v>3645</v>
      </c>
      <c r="B3605" s="2">
        <v>45004</v>
      </c>
      <c r="C3605" s="13" t="str">
        <f>TEXT(bbdd_Social_Media_Trends[[#This Row],[Post_Date]],"aaaa-mm")</f>
        <v>2023-03</v>
      </c>
      <c r="D3605" s="1" t="s">
        <v>12</v>
      </c>
      <c r="E3605" s="1" t="s">
        <v>31</v>
      </c>
      <c r="F3605" s="1" t="s">
        <v>14</v>
      </c>
      <c r="G3605" s="1" t="s">
        <v>25</v>
      </c>
      <c r="H3605">
        <v>4997284</v>
      </c>
      <c r="I3605">
        <v>394892</v>
      </c>
      <c r="J3605">
        <v>60213</v>
      </c>
      <c r="K3605">
        <v>17338</v>
      </c>
      <c r="L3605">
        <f>bbdd_Social_Media_Trends[[#This Row],[Likes]]+bbdd_Social_Media_Trends[[#This Row],[Shares]]+bbdd_Social_Media_Trends[[#This Row],[Comments]]</f>
        <v>472443</v>
      </c>
      <c r="M3605">
        <f>bbdd_Social_Media_Trends[[#This Row],[Interactions]]/bbdd_Social_Media_Trends[[#This Row],[Views]]</f>
        <v>9.4539954103068785E-2</v>
      </c>
      <c r="N3605" s="1" t="s">
        <v>22</v>
      </c>
      <c r="O3605" s="4">
        <f t="shared" si="56"/>
        <v>0</v>
      </c>
    </row>
    <row r="3606" spans="1:15">
      <c r="A3606" s="1" t="s">
        <v>3646</v>
      </c>
      <c r="B3606" s="2">
        <v>44710</v>
      </c>
      <c r="C3606" s="13" t="str">
        <f>TEXT(bbdd_Social_Media_Trends[[#This Row],[Post_Date]],"aaaa-mm")</f>
        <v>2022-05</v>
      </c>
      <c r="D3606" s="1" t="s">
        <v>18</v>
      </c>
      <c r="E3606" s="1" t="s">
        <v>13</v>
      </c>
      <c r="F3606" s="1" t="s">
        <v>41</v>
      </c>
      <c r="G3606" s="1" t="s">
        <v>50</v>
      </c>
      <c r="H3606">
        <v>1700132</v>
      </c>
      <c r="I3606">
        <v>81658</v>
      </c>
      <c r="J3606">
        <v>81466</v>
      </c>
      <c r="K3606">
        <v>33991</v>
      </c>
      <c r="L3606">
        <f>bbdd_Social_Media_Trends[[#This Row],[Likes]]+bbdd_Social_Media_Trends[[#This Row],[Shares]]+bbdd_Social_Media_Trends[[#This Row],[Comments]]</f>
        <v>197115</v>
      </c>
      <c r="M3606">
        <f>bbdd_Social_Media_Trends[[#This Row],[Interactions]]/bbdd_Social_Media_Trends[[#This Row],[Views]]</f>
        <v>0.1159409975225453</v>
      </c>
      <c r="N3606" s="1" t="s">
        <v>16</v>
      </c>
      <c r="O3606" s="4">
        <f t="shared" si="56"/>
        <v>0</v>
      </c>
    </row>
    <row r="3607" spans="1:15">
      <c r="A3607" s="1" t="s">
        <v>3647</v>
      </c>
      <c r="B3607" s="2">
        <v>45084</v>
      </c>
      <c r="C3607" s="13" t="str">
        <f>TEXT(bbdd_Social_Media_Trends[[#This Row],[Post_Date]],"aaaa-mm")</f>
        <v>2023-06</v>
      </c>
      <c r="D3607" s="1" t="s">
        <v>12</v>
      </c>
      <c r="E3607" s="1" t="s">
        <v>49</v>
      </c>
      <c r="F3607" s="1" t="s">
        <v>36</v>
      </c>
      <c r="G3607" s="1" t="s">
        <v>60</v>
      </c>
      <c r="H3607">
        <v>2137772</v>
      </c>
      <c r="I3607">
        <v>285646</v>
      </c>
      <c r="J3607">
        <v>51693</v>
      </c>
      <c r="K3607">
        <v>41867</v>
      </c>
      <c r="L3607">
        <f>bbdd_Social_Media_Trends[[#This Row],[Likes]]+bbdd_Social_Media_Trends[[#This Row],[Shares]]+bbdd_Social_Media_Trends[[#This Row],[Comments]]</f>
        <v>379206</v>
      </c>
      <c r="M3607">
        <f>bbdd_Social_Media_Trends[[#This Row],[Interactions]]/bbdd_Social_Media_Trends[[#This Row],[Views]]</f>
        <v>0.17738374344878688</v>
      </c>
      <c r="N3607" s="1" t="s">
        <v>29</v>
      </c>
      <c r="O3607" s="4">
        <f t="shared" si="56"/>
        <v>0</v>
      </c>
    </row>
    <row r="3608" spans="1:15">
      <c r="A3608" s="1" t="s">
        <v>3648</v>
      </c>
      <c r="B3608" s="2">
        <v>44801</v>
      </c>
      <c r="C3608" s="13" t="str">
        <f>TEXT(bbdd_Social_Media_Trends[[#This Row],[Post_Date]],"aaaa-mm")</f>
        <v>2022-08</v>
      </c>
      <c r="D3608" s="1" t="s">
        <v>18</v>
      </c>
      <c r="E3608" s="1" t="s">
        <v>31</v>
      </c>
      <c r="F3608" s="1" t="s">
        <v>36</v>
      </c>
      <c r="G3608" s="1" t="s">
        <v>60</v>
      </c>
      <c r="H3608">
        <v>1406784</v>
      </c>
      <c r="I3608">
        <v>449995</v>
      </c>
      <c r="J3608">
        <v>79996</v>
      </c>
      <c r="K3608">
        <v>33134</v>
      </c>
      <c r="L3608">
        <f>bbdd_Social_Media_Trends[[#This Row],[Likes]]+bbdd_Social_Media_Trends[[#This Row],[Shares]]+bbdd_Social_Media_Trends[[#This Row],[Comments]]</f>
        <v>563125</v>
      </c>
      <c r="M3608">
        <f>bbdd_Social_Media_Trends[[#This Row],[Interactions]]/bbdd_Social_Media_Trends[[#This Row],[Views]]</f>
        <v>0.40029244006187159</v>
      </c>
      <c r="N3608" s="1" t="s">
        <v>22</v>
      </c>
      <c r="O3608" s="4">
        <f t="shared" si="56"/>
        <v>0</v>
      </c>
    </row>
    <row r="3609" spans="1:15">
      <c r="A3609" s="1" t="s">
        <v>3649</v>
      </c>
      <c r="B3609" s="2">
        <v>45279</v>
      </c>
      <c r="C3609" s="13" t="str">
        <f>TEXT(bbdd_Social_Media_Trends[[#This Row],[Post_Date]],"aaaa-mm")</f>
        <v>2023-12</v>
      </c>
      <c r="D3609" s="1" t="s">
        <v>24</v>
      </c>
      <c r="E3609" s="1" t="s">
        <v>57</v>
      </c>
      <c r="F3609" s="1" t="s">
        <v>47</v>
      </c>
      <c r="G3609" s="1" t="s">
        <v>37</v>
      </c>
      <c r="H3609">
        <v>4752278</v>
      </c>
      <c r="I3609">
        <v>444255</v>
      </c>
      <c r="J3609">
        <v>53647</v>
      </c>
      <c r="K3609">
        <v>27659</v>
      </c>
      <c r="L3609">
        <f>bbdd_Social_Media_Trends[[#This Row],[Likes]]+bbdd_Social_Media_Trends[[#This Row],[Shares]]+bbdd_Social_Media_Trends[[#This Row],[Comments]]</f>
        <v>525561</v>
      </c>
      <c r="M3609">
        <f>bbdd_Social_Media_Trends[[#This Row],[Interactions]]/bbdd_Social_Media_Trends[[#This Row],[Views]]</f>
        <v>0.11059138375322319</v>
      </c>
      <c r="N3609" s="1" t="s">
        <v>29</v>
      </c>
      <c r="O3609" s="4">
        <f t="shared" si="56"/>
        <v>0</v>
      </c>
    </row>
    <row r="3610" spans="1:15">
      <c r="A3610" s="1" t="s">
        <v>3650</v>
      </c>
      <c r="B3610" s="2">
        <v>45062</v>
      </c>
      <c r="C3610" s="13" t="str">
        <f>TEXT(bbdd_Social_Media_Trends[[#This Row],[Post_Date]],"aaaa-mm")</f>
        <v>2023-05</v>
      </c>
      <c r="D3610" s="1" t="s">
        <v>27</v>
      </c>
      <c r="E3610" s="1" t="s">
        <v>59</v>
      </c>
      <c r="F3610" s="1" t="s">
        <v>41</v>
      </c>
      <c r="G3610" s="1" t="s">
        <v>25</v>
      </c>
      <c r="H3610">
        <v>2279824</v>
      </c>
      <c r="I3610">
        <v>125773</v>
      </c>
      <c r="J3610">
        <v>37449</v>
      </c>
      <c r="K3610">
        <v>35173</v>
      </c>
      <c r="L3610">
        <f>bbdd_Social_Media_Trends[[#This Row],[Likes]]+bbdd_Social_Media_Trends[[#This Row],[Shares]]+bbdd_Social_Media_Trends[[#This Row],[Comments]]</f>
        <v>198395</v>
      </c>
      <c r="M3610">
        <f>bbdd_Social_Media_Trends[[#This Row],[Interactions]]/bbdd_Social_Media_Trends[[#This Row],[Views]]</f>
        <v>8.7022068370189984E-2</v>
      </c>
      <c r="N3610" s="1" t="s">
        <v>29</v>
      </c>
      <c r="O3610" s="4">
        <f t="shared" si="56"/>
        <v>0</v>
      </c>
    </row>
    <row r="3611" spans="1:15">
      <c r="A3611" s="1" t="s">
        <v>3651</v>
      </c>
      <c r="B3611" s="2">
        <v>44761</v>
      </c>
      <c r="C3611" s="13" t="str">
        <f>TEXT(bbdd_Social_Media_Trends[[#This Row],[Post_Date]],"aaaa-mm")</f>
        <v>2022-07</v>
      </c>
      <c r="D3611" s="1" t="s">
        <v>12</v>
      </c>
      <c r="E3611" s="1" t="s">
        <v>49</v>
      </c>
      <c r="F3611" s="1" t="s">
        <v>32</v>
      </c>
      <c r="G3611" s="1" t="s">
        <v>28</v>
      </c>
      <c r="H3611">
        <v>655655</v>
      </c>
      <c r="I3611">
        <v>326090</v>
      </c>
      <c r="J3611">
        <v>52180</v>
      </c>
      <c r="K3611">
        <v>49588</v>
      </c>
      <c r="L3611">
        <f>bbdd_Social_Media_Trends[[#This Row],[Likes]]+bbdd_Social_Media_Trends[[#This Row],[Shares]]+bbdd_Social_Media_Trends[[#This Row],[Comments]]</f>
        <v>427858</v>
      </c>
      <c r="M3611">
        <f>bbdd_Social_Media_Trends[[#This Row],[Interactions]]/bbdd_Social_Media_Trends[[#This Row],[Views]]</f>
        <v>0.65256575485583124</v>
      </c>
      <c r="N3611" s="1" t="s">
        <v>16</v>
      </c>
      <c r="O3611" s="4">
        <f t="shared" si="56"/>
        <v>0</v>
      </c>
    </row>
    <row r="3612" spans="1:15">
      <c r="A3612" s="1" t="s">
        <v>3652</v>
      </c>
      <c r="B3612" s="2">
        <v>44996</v>
      </c>
      <c r="C3612" s="13" t="str">
        <f>TEXT(bbdd_Social_Media_Trends[[#This Row],[Post_Date]],"aaaa-mm")</f>
        <v>2023-03</v>
      </c>
      <c r="D3612" s="1" t="s">
        <v>12</v>
      </c>
      <c r="E3612" s="1" t="s">
        <v>35</v>
      </c>
      <c r="F3612" s="1" t="s">
        <v>36</v>
      </c>
      <c r="G3612" s="1" t="s">
        <v>37</v>
      </c>
      <c r="H3612">
        <v>1175841</v>
      </c>
      <c r="I3612">
        <v>337898</v>
      </c>
      <c r="J3612">
        <v>71459</v>
      </c>
      <c r="K3612">
        <v>29041</v>
      </c>
      <c r="L3612">
        <f>bbdd_Social_Media_Trends[[#This Row],[Likes]]+bbdd_Social_Media_Trends[[#This Row],[Shares]]+bbdd_Social_Media_Trends[[#This Row],[Comments]]</f>
        <v>438398</v>
      </c>
      <c r="M3612">
        <f>bbdd_Social_Media_Trends[[#This Row],[Interactions]]/bbdd_Social_Media_Trends[[#This Row],[Views]]</f>
        <v>0.37283782416160011</v>
      </c>
      <c r="N3612" s="1" t="s">
        <v>29</v>
      </c>
      <c r="O3612" s="4">
        <f t="shared" si="56"/>
        <v>0</v>
      </c>
    </row>
    <row r="3613" spans="1:15">
      <c r="A3613" s="1" t="s">
        <v>3653</v>
      </c>
      <c r="B3613" s="2">
        <v>44956</v>
      </c>
      <c r="C3613" s="13" t="str">
        <f>TEXT(bbdd_Social_Media_Trends[[#This Row],[Post_Date]],"aaaa-mm")</f>
        <v>2023-01</v>
      </c>
      <c r="D3613" s="1" t="s">
        <v>18</v>
      </c>
      <c r="E3613" s="1" t="s">
        <v>52</v>
      </c>
      <c r="F3613" s="1" t="s">
        <v>32</v>
      </c>
      <c r="G3613" s="1" t="s">
        <v>37</v>
      </c>
      <c r="H3613">
        <v>2940522</v>
      </c>
      <c r="I3613">
        <v>25740</v>
      </c>
      <c r="J3613">
        <v>72776</v>
      </c>
      <c r="K3613">
        <v>35407</v>
      </c>
      <c r="L3613">
        <f>bbdd_Social_Media_Trends[[#This Row],[Likes]]+bbdd_Social_Media_Trends[[#This Row],[Shares]]+bbdd_Social_Media_Trends[[#This Row],[Comments]]</f>
        <v>133923</v>
      </c>
      <c r="M3613">
        <f>bbdd_Social_Media_Trends[[#This Row],[Interactions]]/bbdd_Social_Media_Trends[[#This Row],[Views]]</f>
        <v>4.5543954440742156E-2</v>
      </c>
      <c r="N3613" s="1" t="s">
        <v>29</v>
      </c>
      <c r="O3613" s="4">
        <f t="shared" si="56"/>
        <v>0</v>
      </c>
    </row>
    <row r="3614" spans="1:15">
      <c r="A3614" s="1" t="s">
        <v>3654</v>
      </c>
      <c r="B3614" s="2">
        <v>44754</v>
      </c>
      <c r="C3614" s="13" t="str">
        <f>TEXT(bbdd_Social_Media_Trends[[#This Row],[Post_Date]],"aaaa-mm")</f>
        <v>2022-07</v>
      </c>
      <c r="D3614" s="1" t="s">
        <v>18</v>
      </c>
      <c r="E3614" s="1" t="s">
        <v>46</v>
      </c>
      <c r="F3614" s="1" t="s">
        <v>47</v>
      </c>
      <c r="G3614" s="1" t="s">
        <v>28</v>
      </c>
      <c r="H3614">
        <v>2100416</v>
      </c>
      <c r="I3614">
        <v>225017</v>
      </c>
      <c r="J3614">
        <v>46803</v>
      </c>
      <c r="K3614">
        <v>12290</v>
      </c>
      <c r="L3614">
        <f>bbdd_Social_Media_Trends[[#This Row],[Likes]]+bbdd_Social_Media_Trends[[#This Row],[Shares]]+bbdd_Social_Media_Trends[[#This Row],[Comments]]</f>
        <v>284110</v>
      </c>
      <c r="M3614">
        <f>bbdd_Social_Media_Trends[[#This Row],[Interactions]]/bbdd_Social_Media_Trends[[#This Row],[Views]]</f>
        <v>0.13526368109936318</v>
      </c>
      <c r="N3614" s="1" t="s">
        <v>16</v>
      </c>
      <c r="O3614" s="4">
        <f t="shared" si="56"/>
        <v>0</v>
      </c>
    </row>
    <row r="3615" spans="1:15">
      <c r="A3615" s="1" t="s">
        <v>3655</v>
      </c>
      <c r="B3615" s="2">
        <v>44786</v>
      </c>
      <c r="C3615" s="13" t="str">
        <f>TEXT(bbdd_Social_Media_Trends[[#This Row],[Post_Date]],"aaaa-mm")</f>
        <v>2022-08</v>
      </c>
      <c r="D3615" s="1" t="s">
        <v>27</v>
      </c>
      <c r="E3615" s="1" t="s">
        <v>46</v>
      </c>
      <c r="F3615" s="1" t="s">
        <v>32</v>
      </c>
      <c r="G3615" s="1" t="s">
        <v>44</v>
      </c>
      <c r="H3615">
        <v>2226088</v>
      </c>
      <c r="I3615">
        <v>4248</v>
      </c>
      <c r="J3615">
        <v>66185</v>
      </c>
      <c r="K3615">
        <v>28435</v>
      </c>
      <c r="L3615">
        <f>bbdd_Social_Media_Trends[[#This Row],[Likes]]+bbdd_Social_Media_Trends[[#This Row],[Shares]]+bbdd_Social_Media_Trends[[#This Row],[Comments]]</f>
        <v>98868</v>
      </c>
      <c r="M3615">
        <f>bbdd_Social_Media_Trends[[#This Row],[Interactions]]/bbdd_Social_Media_Trends[[#This Row],[Views]]</f>
        <v>4.4413338556247552E-2</v>
      </c>
      <c r="N3615" s="1" t="s">
        <v>22</v>
      </c>
      <c r="O3615" s="4">
        <f t="shared" si="56"/>
        <v>0</v>
      </c>
    </row>
    <row r="3616" spans="1:15">
      <c r="A3616" s="1" t="s">
        <v>3656</v>
      </c>
      <c r="B3616" s="2">
        <v>44790</v>
      </c>
      <c r="C3616" s="13" t="str">
        <f>TEXT(bbdd_Social_Media_Trends[[#This Row],[Post_Date]],"aaaa-mm")</f>
        <v>2022-08</v>
      </c>
      <c r="D3616" s="1" t="s">
        <v>27</v>
      </c>
      <c r="E3616" s="1" t="s">
        <v>35</v>
      </c>
      <c r="F3616" s="1" t="s">
        <v>20</v>
      </c>
      <c r="G3616" s="1" t="s">
        <v>28</v>
      </c>
      <c r="H3616">
        <v>2351866</v>
      </c>
      <c r="I3616">
        <v>487866</v>
      </c>
      <c r="J3616">
        <v>78898</v>
      </c>
      <c r="K3616">
        <v>28508</v>
      </c>
      <c r="L3616">
        <f>bbdd_Social_Media_Trends[[#This Row],[Likes]]+bbdd_Social_Media_Trends[[#This Row],[Shares]]+bbdd_Social_Media_Trends[[#This Row],[Comments]]</f>
        <v>595272</v>
      </c>
      <c r="M3616">
        <f>bbdd_Social_Media_Trends[[#This Row],[Interactions]]/bbdd_Social_Media_Trends[[#This Row],[Views]]</f>
        <v>0.25310625690409233</v>
      </c>
      <c r="N3616" s="1" t="s">
        <v>16</v>
      </c>
      <c r="O3616" s="4">
        <f t="shared" si="56"/>
        <v>0</v>
      </c>
    </row>
    <row r="3617" spans="1:15">
      <c r="A3617" s="1" t="s">
        <v>3657</v>
      </c>
      <c r="B3617" s="2">
        <v>44599</v>
      </c>
      <c r="C3617" s="13" t="str">
        <f>TEXT(bbdd_Social_Media_Trends[[#This Row],[Post_Date]],"aaaa-mm")</f>
        <v>2022-02</v>
      </c>
      <c r="D3617" s="1" t="s">
        <v>12</v>
      </c>
      <c r="E3617" s="1" t="s">
        <v>39</v>
      </c>
      <c r="F3617" s="1" t="s">
        <v>14</v>
      </c>
      <c r="G3617" s="1" t="s">
        <v>44</v>
      </c>
      <c r="H3617">
        <v>710098</v>
      </c>
      <c r="I3617">
        <v>130766</v>
      </c>
      <c r="J3617">
        <v>40070</v>
      </c>
      <c r="K3617">
        <v>24168</v>
      </c>
      <c r="L3617">
        <f>bbdd_Social_Media_Trends[[#This Row],[Likes]]+bbdd_Social_Media_Trends[[#This Row],[Shares]]+bbdd_Social_Media_Trends[[#This Row],[Comments]]</f>
        <v>195004</v>
      </c>
      <c r="M3617">
        <f>bbdd_Social_Media_Trends[[#This Row],[Interactions]]/bbdd_Social_Media_Trends[[#This Row],[Views]]</f>
        <v>0.27461561643604121</v>
      </c>
      <c r="N3617" s="1" t="s">
        <v>29</v>
      </c>
      <c r="O3617" s="4">
        <f t="shared" si="56"/>
        <v>0</v>
      </c>
    </row>
    <row r="3618" spans="1:15">
      <c r="A3618" s="1" t="s">
        <v>3658</v>
      </c>
      <c r="B3618" s="2">
        <v>45195</v>
      </c>
      <c r="C3618" s="13" t="str">
        <f>TEXT(bbdd_Social_Media_Trends[[#This Row],[Post_Date]],"aaaa-mm")</f>
        <v>2023-09</v>
      </c>
      <c r="D3618" s="1" t="s">
        <v>18</v>
      </c>
      <c r="E3618" s="1" t="s">
        <v>19</v>
      </c>
      <c r="F3618" s="1" t="s">
        <v>36</v>
      </c>
      <c r="G3618" s="1" t="s">
        <v>44</v>
      </c>
      <c r="H3618">
        <v>4651459</v>
      </c>
      <c r="I3618">
        <v>68377</v>
      </c>
      <c r="J3618">
        <v>67937</v>
      </c>
      <c r="K3618">
        <v>30898</v>
      </c>
      <c r="L3618">
        <f>bbdd_Social_Media_Trends[[#This Row],[Likes]]+bbdd_Social_Media_Trends[[#This Row],[Shares]]+bbdd_Social_Media_Trends[[#This Row],[Comments]]</f>
        <v>167212</v>
      </c>
      <c r="M3618">
        <f>bbdd_Social_Media_Trends[[#This Row],[Interactions]]/bbdd_Social_Media_Trends[[#This Row],[Views]]</f>
        <v>3.594829063311103E-2</v>
      </c>
      <c r="N3618" s="1" t="s">
        <v>29</v>
      </c>
      <c r="O3618" s="4">
        <f t="shared" si="56"/>
        <v>0</v>
      </c>
    </row>
    <row r="3619" spans="1:15">
      <c r="A3619" s="1" t="s">
        <v>3659</v>
      </c>
      <c r="B3619" s="2">
        <v>45200</v>
      </c>
      <c r="C3619" s="13" t="str">
        <f>TEXT(bbdd_Social_Media_Trends[[#This Row],[Post_Date]],"aaaa-mm")</f>
        <v>2023-10</v>
      </c>
      <c r="D3619" s="1" t="s">
        <v>24</v>
      </c>
      <c r="E3619" s="1" t="s">
        <v>52</v>
      </c>
      <c r="F3619" s="1" t="s">
        <v>14</v>
      </c>
      <c r="G3619" s="1" t="s">
        <v>28</v>
      </c>
      <c r="H3619">
        <v>1145112</v>
      </c>
      <c r="I3619">
        <v>347150</v>
      </c>
      <c r="J3619">
        <v>33144</v>
      </c>
      <c r="K3619">
        <v>42026</v>
      </c>
      <c r="L3619">
        <f>bbdd_Social_Media_Trends[[#This Row],[Likes]]+bbdd_Social_Media_Trends[[#This Row],[Shares]]+bbdd_Social_Media_Trends[[#This Row],[Comments]]</f>
        <v>422320</v>
      </c>
      <c r="M3619">
        <f>bbdd_Social_Media_Trends[[#This Row],[Interactions]]/bbdd_Social_Media_Trends[[#This Row],[Views]]</f>
        <v>0.3688023529576146</v>
      </c>
      <c r="N3619" s="1" t="s">
        <v>16</v>
      </c>
      <c r="O3619" s="4">
        <f t="shared" si="56"/>
        <v>0</v>
      </c>
    </row>
    <row r="3620" spans="1:15">
      <c r="A3620" s="1" t="s">
        <v>3660</v>
      </c>
      <c r="B3620" s="2">
        <v>45074</v>
      </c>
      <c r="C3620" s="13" t="str">
        <f>TEXT(bbdd_Social_Media_Trends[[#This Row],[Post_Date]],"aaaa-mm")</f>
        <v>2023-05</v>
      </c>
      <c r="D3620" s="1" t="s">
        <v>18</v>
      </c>
      <c r="E3620" s="1" t="s">
        <v>46</v>
      </c>
      <c r="F3620" s="1" t="s">
        <v>14</v>
      </c>
      <c r="G3620" s="1" t="s">
        <v>60</v>
      </c>
      <c r="H3620">
        <v>4277027</v>
      </c>
      <c r="I3620">
        <v>354830</v>
      </c>
      <c r="J3620">
        <v>17598</v>
      </c>
      <c r="K3620">
        <v>7596</v>
      </c>
      <c r="L3620">
        <f>bbdd_Social_Media_Trends[[#This Row],[Likes]]+bbdd_Social_Media_Trends[[#This Row],[Shares]]+bbdd_Social_Media_Trends[[#This Row],[Comments]]</f>
        <v>380024</v>
      </c>
      <c r="M3620">
        <f>bbdd_Social_Media_Trends[[#This Row],[Interactions]]/bbdd_Social_Media_Trends[[#This Row],[Views]]</f>
        <v>8.8852373389272502E-2</v>
      </c>
      <c r="N3620" s="1" t="s">
        <v>29</v>
      </c>
      <c r="O3620" s="4">
        <f t="shared" si="56"/>
        <v>0</v>
      </c>
    </row>
    <row r="3621" spans="1:15">
      <c r="A3621" s="1" t="s">
        <v>3661</v>
      </c>
      <c r="B3621" s="2">
        <v>45184</v>
      </c>
      <c r="C3621" s="13" t="str">
        <f>TEXT(bbdd_Social_Media_Trends[[#This Row],[Post_Date]],"aaaa-mm")</f>
        <v>2023-09</v>
      </c>
      <c r="D3621" s="1" t="s">
        <v>27</v>
      </c>
      <c r="E3621" s="1" t="s">
        <v>31</v>
      </c>
      <c r="F3621" s="1" t="s">
        <v>47</v>
      </c>
      <c r="G3621" s="1" t="s">
        <v>44</v>
      </c>
      <c r="H3621">
        <v>3371356</v>
      </c>
      <c r="I3621">
        <v>496848</v>
      </c>
      <c r="J3621">
        <v>84583</v>
      </c>
      <c r="K3621">
        <v>49391</v>
      </c>
      <c r="L3621">
        <f>bbdd_Social_Media_Trends[[#This Row],[Likes]]+bbdd_Social_Media_Trends[[#This Row],[Shares]]+bbdd_Social_Media_Trends[[#This Row],[Comments]]</f>
        <v>630822</v>
      </c>
      <c r="M3621">
        <f>bbdd_Social_Media_Trends[[#This Row],[Interactions]]/bbdd_Social_Media_Trends[[#This Row],[Views]]</f>
        <v>0.18711224800940632</v>
      </c>
      <c r="N3621" s="1" t="s">
        <v>22</v>
      </c>
      <c r="O3621" s="4">
        <f t="shared" si="56"/>
        <v>0</v>
      </c>
    </row>
    <row r="3622" spans="1:15">
      <c r="A3622" s="1" t="s">
        <v>3662</v>
      </c>
      <c r="B3622" s="2">
        <v>45022</v>
      </c>
      <c r="C3622" s="13" t="str">
        <f>TEXT(bbdd_Social_Media_Trends[[#This Row],[Post_Date]],"aaaa-mm")</f>
        <v>2023-04</v>
      </c>
      <c r="D3622" s="1" t="s">
        <v>18</v>
      </c>
      <c r="E3622" s="1" t="s">
        <v>35</v>
      </c>
      <c r="F3622" s="1" t="s">
        <v>14</v>
      </c>
      <c r="G3622" s="1" t="s">
        <v>15</v>
      </c>
      <c r="H3622">
        <v>3794993</v>
      </c>
      <c r="I3622">
        <v>200502</v>
      </c>
      <c r="J3622">
        <v>92287</v>
      </c>
      <c r="K3622">
        <v>9187</v>
      </c>
      <c r="L3622">
        <f>bbdd_Social_Media_Trends[[#This Row],[Likes]]+bbdd_Social_Media_Trends[[#This Row],[Shares]]+bbdd_Social_Media_Trends[[#This Row],[Comments]]</f>
        <v>301976</v>
      </c>
      <c r="M3622">
        <f>bbdd_Social_Media_Trends[[#This Row],[Interactions]]/bbdd_Social_Media_Trends[[#This Row],[Views]]</f>
        <v>7.957221528471857E-2</v>
      </c>
      <c r="N3622" s="1" t="s">
        <v>22</v>
      </c>
      <c r="O3622" s="4">
        <f t="shared" si="56"/>
        <v>0</v>
      </c>
    </row>
    <row r="3623" spans="1:15">
      <c r="A3623" s="1" t="s">
        <v>3663</v>
      </c>
      <c r="B3623" s="2">
        <v>45180</v>
      </c>
      <c r="C3623" s="13" t="str">
        <f>TEXT(bbdd_Social_Media_Trends[[#This Row],[Post_Date]],"aaaa-mm")</f>
        <v>2023-09</v>
      </c>
      <c r="D3623" s="1" t="s">
        <v>12</v>
      </c>
      <c r="E3623" s="1" t="s">
        <v>13</v>
      </c>
      <c r="F3623" s="1" t="s">
        <v>36</v>
      </c>
      <c r="G3623" s="1" t="s">
        <v>21</v>
      </c>
      <c r="H3623">
        <v>4618412</v>
      </c>
      <c r="I3623">
        <v>7728</v>
      </c>
      <c r="J3623">
        <v>2040</v>
      </c>
      <c r="K3623">
        <v>46537</v>
      </c>
      <c r="L3623">
        <f>bbdd_Social_Media_Trends[[#This Row],[Likes]]+bbdd_Social_Media_Trends[[#This Row],[Shares]]+bbdd_Social_Media_Trends[[#This Row],[Comments]]</f>
        <v>56305</v>
      </c>
      <c r="M3623">
        <f>bbdd_Social_Media_Trends[[#This Row],[Interactions]]/bbdd_Social_Media_Trends[[#This Row],[Views]]</f>
        <v>1.2191419907968367E-2</v>
      </c>
      <c r="N3623" s="1" t="s">
        <v>29</v>
      </c>
      <c r="O3623" s="4">
        <f t="shared" si="56"/>
        <v>0</v>
      </c>
    </row>
    <row r="3624" spans="1:15">
      <c r="A3624" s="1" t="s">
        <v>3664</v>
      </c>
      <c r="B3624" s="2">
        <v>44875</v>
      </c>
      <c r="C3624" s="13" t="str">
        <f>TEXT(bbdd_Social_Media_Trends[[#This Row],[Post_Date]],"aaaa-mm")</f>
        <v>2022-11</v>
      </c>
      <c r="D3624" s="1" t="s">
        <v>24</v>
      </c>
      <c r="E3624" s="1" t="s">
        <v>19</v>
      </c>
      <c r="F3624" s="1" t="s">
        <v>14</v>
      </c>
      <c r="G3624" s="1" t="s">
        <v>44</v>
      </c>
      <c r="H3624">
        <v>2902674</v>
      </c>
      <c r="I3624">
        <v>483312</v>
      </c>
      <c r="J3624">
        <v>1975</v>
      </c>
      <c r="K3624">
        <v>30485</v>
      </c>
      <c r="L3624">
        <f>bbdd_Social_Media_Trends[[#This Row],[Likes]]+bbdd_Social_Media_Trends[[#This Row],[Shares]]+bbdd_Social_Media_Trends[[#This Row],[Comments]]</f>
        <v>515772</v>
      </c>
      <c r="M3624">
        <f>bbdd_Social_Media_Trends[[#This Row],[Interactions]]/bbdd_Social_Media_Trends[[#This Row],[Views]]</f>
        <v>0.17768857267471305</v>
      </c>
      <c r="N3624" s="1" t="s">
        <v>16</v>
      </c>
      <c r="O3624" s="4">
        <f t="shared" si="56"/>
        <v>0</v>
      </c>
    </row>
    <row r="3625" spans="1:15">
      <c r="A3625" s="1" t="s">
        <v>3665</v>
      </c>
      <c r="B3625" s="2">
        <v>45062</v>
      </c>
      <c r="C3625" s="13" t="str">
        <f>TEXT(bbdd_Social_Media_Trends[[#This Row],[Post_Date]],"aaaa-mm")</f>
        <v>2023-05</v>
      </c>
      <c r="D3625" s="1" t="s">
        <v>18</v>
      </c>
      <c r="E3625" s="1" t="s">
        <v>59</v>
      </c>
      <c r="F3625" s="1" t="s">
        <v>14</v>
      </c>
      <c r="G3625" s="1" t="s">
        <v>28</v>
      </c>
      <c r="H3625">
        <v>1671868</v>
      </c>
      <c r="I3625">
        <v>395880</v>
      </c>
      <c r="J3625">
        <v>60863</v>
      </c>
      <c r="K3625">
        <v>10189</v>
      </c>
      <c r="L3625">
        <f>bbdd_Social_Media_Trends[[#This Row],[Likes]]+bbdd_Social_Media_Trends[[#This Row],[Shares]]+bbdd_Social_Media_Trends[[#This Row],[Comments]]</f>
        <v>466932</v>
      </c>
      <c r="M3625">
        <f>bbdd_Social_Media_Trends[[#This Row],[Interactions]]/bbdd_Social_Media_Trends[[#This Row],[Views]]</f>
        <v>0.27928759926022867</v>
      </c>
      <c r="N3625" s="1" t="s">
        <v>22</v>
      </c>
      <c r="O3625" s="4">
        <f t="shared" si="56"/>
        <v>0</v>
      </c>
    </row>
    <row r="3626" spans="1:15">
      <c r="A3626" s="1" t="s">
        <v>3666</v>
      </c>
      <c r="B3626" s="2">
        <v>45241</v>
      </c>
      <c r="C3626" s="13" t="str">
        <f>TEXT(bbdd_Social_Media_Trends[[#This Row],[Post_Date]],"aaaa-mm")</f>
        <v>2023-11</v>
      </c>
      <c r="D3626" s="1" t="s">
        <v>27</v>
      </c>
      <c r="E3626" s="1" t="s">
        <v>46</v>
      </c>
      <c r="F3626" s="1" t="s">
        <v>47</v>
      </c>
      <c r="G3626" s="1" t="s">
        <v>15</v>
      </c>
      <c r="H3626">
        <v>3010484</v>
      </c>
      <c r="I3626">
        <v>365576</v>
      </c>
      <c r="J3626">
        <v>82001</v>
      </c>
      <c r="K3626">
        <v>43572</v>
      </c>
      <c r="L3626">
        <f>bbdd_Social_Media_Trends[[#This Row],[Likes]]+bbdd_Social_Media_Trends[[#This Row],[Shares]]+bbdd_Social_Media_Trends[[#This Row],[Comments]]</f>
        <v>491149</v>
      </c>
      <c r="M3626">
        <f>bbdd_Social_Media_Trends[[#This Row],[Interactions]]/bbdd_Social_Media_Trends[[#This Row],[Views]]</f>
        <v>0.16314619177514314</v>
      </c>
      <c r="N3626" s="1" t="s">
        <v>29</v>
      </c>
      <c r="O3626" s="4">
        <f t="shared" si="56"/>
        <v>0</v>
      </c>
    </row>
    <row r="3627" spans="1:15">
      <c r="A3627" s="1" t="s">
        <v>3667</v>
      </c>
      <c r="B3627" s="2">
        <v>44938</v>
      </c>
      <c r="C3627" s="13" t="str">
        <f>TEXT(bbdd_Social_Media_Trends[[#This Row],[Post_Date]],"aaaa-mm")</f>
        <v>2023-01</v>
      </c>
      <c r="D3627" s="1" t="s">
        <v>18</v>
      </c>
      <c r="E3627" s="1" t="s">
        <v>57</v>
      </c>
      <c r="F3627" s="1" t="s">
        <v>36</v>
      </c>
      <c r="G3627" s="1" t="s">
        <v>50</v>
      </c>
      <c r="H3627">
        <v>3620053</v>
      </c>
      <c r="I3627">
        <v>417221</v>
      </c>
      <c r="J3627">
        <v>33890</v>
      </c>
      <c r="K3627">
        <v>43836</v>
      </c>
      <c r="L3627">
        <f>bbdd_Social_Media_Trends[[#This Row],[Likes]]+bbdd_Social_Media_Trends[[#This Row],[Shares]]+bbdd_Social_Media_Trends[[#This Row],[Comments]]</f>
        <v>494947</v>
      </c>
      <c r="M3627">
        <f>bbdd_Social_Media_Trends[[#This Row],[Interactions]]/bbdd_Social_Media_Trends[[#This Row],[Views]]</f>
        <v>0.13672368885206929</v>
      </c>
      <c r="N3627" s="1" t="s">
        <v>29</v>
      </c>
      <c r="O3627" s="4">
        <f t="shared" si="56"/>
        <v>0</v>
      </c>
    </row>
    <row r="3628" spans="1:15">
      <c r="A3628" s="1" t="s">
        <v>3668</v>
      </c>
      <c r="B3628" s="2">
        <v>45187</v>
      </c>
      <c r="C3628" s="13" t="str">
        <f>TEXT(bbdd_Social_Media_Trends[[#This Row],[Post_Date]],"aaaa-mm")</f>
        <v>2023-09</v>
      </c>
      <c r="D3628" s="1" t="s">
        <v>24</v>
      </c>
      <c r="E3628" s="1" t="s">
        <v>46</v>
      </c>
      <c r="F3628" s="1" t="s">
        <v>20</v>
      </c>
      <c r="G3628" s="1" t="s">
        <v>44</v>
      </c>
      <c r="H3628">
        <v>1161029</v>
      </c>
      <c r="I3628">
        <v>267995</v>
      </c>
      <c r="J3628">
        <v>11019</v>
      </c>
      <c r="K3628">
        <v>39895</v>
      </c>
      <c r="L3628">
        <f>bbdd_Social_Media_Trends[[#This Row],[Likes]]+bbdd_Social_Media_Trends[[#This Row],[Shares]]+bbdd_Social_Media_Trends[[#This Row],[Comments]]</f>
        <v>318909</v>
      </c>
      <c r="M3628">
        <f>bbdd_Social_Media_Trends[[#This Row],[Interactions]]/bbdd_Social_Media_Trends[[#This Row],[Views]]</f>
        <v>0.27467789348930993</v>
      </c>
      <c r="N3628" s="1" t="s">
        <v>22</v>
      </c>
      <c r="O3628" s="4">
        <f t="shared" si="56"/>
        <v>0</v>
      </c>
    </row>
    <row r="3629" spans="1:15">
      <c r="A3629" s="1" t="s">
        <v>3669</v>
      </c>
      <c r="B3629" s="2">
        <v>44670</v>
      </c>
      <c r="C3629" s="13" t="str">
        <f>TEXT(bbdd_Social_Media_Trends[[#This Row],[Post_Date]],"aaaa-mm")</f>
        <v>2022-04</v>
      </c>
      <c r="D3629" s="1" t="s">
        <v>18</v>
      </c>
      <c r="E3629" s="1" t="s">
        <v>46</v>
      </c>
      <c r="F3629" s="1" t="s">
        <v>36</v>
      </c>
      <c r="G3629" s="1" t="s">
        <v>28</v>
      </c>
      <c r="H3629">
        <v>2716374</v>
      </c>
      <c r="I3629">
        <v>344755</v>
      </c>
      <c r="J3629">
        <v>20540</v>
      </c>
      <c r="K3629">
        <v>31222</v>
      </c>
      <c r="L3629">
        <f>bbdd_Social_Media_Trends[[#This Row],[Likes]]+bbdd_Social_Media_Trends[[#This Row],[Shares]]+bbdd_Social_Media_Trends[[#This Row],[Comments]]</f>
        <v>396517</v>
      </c>
      <c r="M3629">
        <f>bbdd_Social_Media_Trends[[#This Row],[Interactions]]/bbdd_Social_Media_Trends[[#This Row],[Views]]</f>
        <v>0.14597290358396892</v>
      </c>
      <c r="N3629" s="1" t="s">
        <v>29</v>
      </c>
      <c r="O3629" s="4">
        <f t="shared" si="56"/>
        <v>0</v>
      </c>
    </row>
    <row r="3630" spans="1:15">
      <c r="A3630" s="1" t="s">
        <v>3670</v>
      </c>
      <c r="B3630" s="2">
        <v>44780</v>
      </c>
      <c r="C3630" s="13" t="str">
        <f>TEXT(bbdd_Social_Media_Trends[[#This Row],[Post_Date]],"aaaa-mm")</f>
        <v>2022-08</v>
      </c>
      <c r="D3630" s="1" t="s">
        <v>24</v>
      </c>
      <c r="E3630" s="1" t="s">
        <v>52</v>
      </c>
      <c r="F3630" s="1" t="s">
        <v>32</v>
      </c>
      <c r="G3630" s="1" t="s">
        <v>25</v>
      </c>
      <c r="H3630">
        <v>2451233</v>
      </c>
      <c r="I3630">
        <v>238629</v>
      </c>
      <c r="J3630">
        <v>57390</v>
      </c>
      <c r="K3630">
        <v>21836</v>
      </c>
      <c r="L3630">
        <f>bbdd_Social_Media_Trends[[#This Row],[Likes]]+bbdd_Social_Media_Trends[[#This Row],[Shares]]+bbdd_Social_Media_Trends[[#This Row],[Comments]]</f>
        <v>317855</v>
      </c>
      <c r="M3630">
        <f>bbdd_Social_Media_Trends[[#This Row],[Interactions]]/bbdd_Social_Media_Trends[[#This Row],[Views]]</f>
        <v>0.12967147553904504</v>
      </c>
      <c r="N3630" s="1" t="s">
        <v>22</v>
      </c>
      <c r="O3630" s="4">
        <f t="shared" si="56"/>
        <v>0</v>
      </c>
    </row>
    <row r="3631" spans="1:15">
      <c r="A3631" s="1" t="s">
        <v>3671</v>
      </c>
      <c r="B3631" s="2">
        <v>45191</v>
      </c>
      <c r="C3631" s="13" t="str">
        <f>TEXT(bbdd_Social_Media_Trends[[#This Row],[Post_Date]],"aaaa-mm")</f>
        <v>2023-09</v>
      </c>
      <c r="D3631" s="1" t="s">
        <v>27</v>
      </c>
      <c r="E3631" s="1" t="s">
        <v>19</v>
      </c>
      <c r="F3631" s="1" t="s">
        <v>41</v>
      </c>
      <c r="G3631" s="1" t="s">
        <v>15</v>
      </c>
      <c r="H3631">
        <v>3494576</v>
      </c>
      <c r="I3631">
        <v>237558</v>
      </c>
      <c r="J3631">
        <v>81164</v>
      </c>
      <c r="K3631">
        <v>28918</v>
      </c>
      <c r="L3631">
        <f>bbdd_Social_Media_Trends[[#This Row],[Likes]]+bbdd_Social_Media_Trends[[#This Row],[Shares]]+bbdd_Social_Media_Trends[[#This Row],[Comments]]</f>
        <v>347640</v>
      </c>
      <c r="M3631">
        <f>bbdd_Social_Media_Trends[[#This Row],[Interactions]]/bbdd_Social_Media_Trends[[#This Row],[Views]]</f>
        <v>9.9479879676389923E-2</v>
      </c>
      <c r="N3631" s="1" t="s">
        <v>29</v>
      </c>
      <c r="O3631" s="4">
        <f t="shared" si="56"/>
        <v>0</v>
      </c>
    </row>
    <row r="3632" spans="1:15">
      <c r="A3632" s="1" t="s">
        <v>3672</v>
      </c>
      <c r="B3632" s="2">
        <v>44630</v>
      </c>
      <c r="C3632" s="13" t="str">
        <f>TEXT(bbdd_Social_Media_Trends[[#This Row],[Post_Date]],"aaaa-mm")</f>
        <v>2022-03</v>
      </c>
      <c r="D3632" s="1" t="s">
        <v>27</v>
      </c>
      <c r="E3632" s="1" t="s">
        <v>13</v>
      </c>
      <c r="F3632" s="1" t="s">
        <v>20</v>
      </c>
      <c r="G3632" s="1" t="s">
        <v>37</v>
      </c>
      <c r="H3632">
        <v>71395</v>
      </c>
      <c r="I3632">
        <v>250794</v>
      </c>
      <c r="J3632">
        <v>24677</v>
      </c>
      <c r="K3632">
        <v>5802</v>
      </c>
      <c r="L3632">
        <f>bbdd_Social_Media_Trends[[#This Row],[Likes]]+bbdd_Social_Media_Trends[[#This Row],[Shares]]+bbdd_Social_Media_Trends[[#This Row],[Comments]]</f>
        <v>281273</v>
      </c>
      <c r="M3632">
        <f>bbdd_Social_Media_Trends[[#This Row],[Interactions]]/bbdd_Social_Media_Trends[[#This Row],[Views]]</f>
        <v>3.9396736466139086</v>
      </c>
      <c r="N3632" s="1" t="s">
        <v>22</v>
      </c>
      <c r="O3632" s="4">
        <f t="shared" si="56"/>
        <v>0</v>
      </c>
    </row>
    <row r="3633" spans="1:15">
      <c r="A3633" s="1" t="s">
        <v>3673</v>
      </c>
      <c r="B3633" s="2">
        <v>44729</v>
      </c>
      <c r="C3633" s="13" t="str">
        <f>TEXT(bbdd_Social_Media_Trends[[#This Row],[Post_Date]],"aaaa-mm")</f>
        <v>2022-06</v>
      </c>
      <c r="D3633" s="1" t="s">
        <v>18</v>
      </c>
      <c r="E3633" s="1" t="s">
        <v>46</v>
      </c>
      <c r="F3633" s="1" t="s">
        <v>41</v>
      </c>
      <c r="G3633" s="1" t="s">
        <v>28</v>
      </c>
      <c r="H3633">
        <v>2714339</v>
      </c>
      <c r="I3633">
        <v>195676</v>
      </c>
      <c r="J3633">
        <v>96044</v>
      </c>
      <c r="K3633">
        <v>18591</v>
      </c>
      <c r="L3633">
        <f>bbdd_Social_Media_Trends[[#This Row],[Likes]]+bbdd_Social_Media_Trends[[#This Row],[Shares]]+bbdd_Social_Media_Trends[[#This Row],[Comments]]</f>
        <v>310311</v>
      </c>
      <c r="M3633">
        <f>bbdd_Social_Media_Trends[[#This Row],[Interactions]]/bbdd_Social_Media_Trends[[#This Row],[Views]]</f>
        <v>0.11432286092488816</v>
      </c>
      <c r="N3633" s="1" t="s">
        <v>16</v>
      </c>
      <c r="O3633" s="4">
        <f t="shared" si="56"/>
        <v>0</v>
      </c>
    </row>
    <row r="3634" spans="1:15">
      <c r="A3634" s="1" t="s">
        <v>3674</v>
      </c>
      <c r="B3634" s="2">
        <v>44587</v>
      </c>
      <c r="C3634" s="13" t="str">
        <f>TEXT(bbdd_Social_Media_Trends[[#This Row],[Post_Date]],"aaaa-mm")</f>
        <v>2022-01</v>
      </c>
      <c r="D3634" s="1" t="s">
        <v>18</v>
      </c>
      <c r="E3634" s="1" t="s">
        <v>19</v>
      </c>
      <c r="F3634" s="1" t="s">
        <v>47</v>
      </c>
      <c r="G3634" s="1" t="s">
        <v>21</v>
      </c>
      <c r="H3634">
        <v>4625228</v>
      </c>
      <c r="I3634">
        <v>96042</v>
      </c>
      <c r="J3634">
        <v>96828</v>
      </c>
      <c r="K3634">
        <v>30562</v>
      </c>
      <c r="L3634">
        <f>bbdd_Social_Media_Trends[[#This Row],[Likes]]+bbdd_Social_Media_Trends[[#This Row],[Shares]]+bbdd_Social_Media_Trends[[#This Row],[Comments]]</f>
        <v>223432</v>
      </c>
      <c r="M3634">
        <f>bbdd_Social_Media_Trends[[#This Row],[Interactions]]/bbdd_Social_Media_Trends[[#This Row],[Views]]</f>
        <v>4.8307240205239611E-2</v>
      </c>
      <c r="N3634" s="1" t="s">
        <v>16</v>
      </c>
      <c r="O3634" s="4">
        <f t="shared" si="56"/>
        <v>0</v>
      </c>
    </row>
    <row r="3635" spans="1:15">
      <c r="A3635" s="1" t="s">
        <v>3675</v>
      </c>
      <c r="B3635" s="2">
        <v>45073</v>
      </c>
      <c r="C3635" s="13" t="str">
        <f>TEXT(bbdd_Social_Media_Trends[[#This Row],[Post_Date]],"aaaa-mm")</f>
        <v>2023-05</v>
      </c>
      <c r="D3635" s="1" t="s">
        <v>27</v>
      </c>
      <c r="E3635" s="1" t="s">
        <v>57</v>
      </c>
      <c r="F3635" s="1" t="s">
        <v>36</v>
      </c>
      <c r="G3635" s="1" t="s">
        <v>50</v>
      </c>
      <c r="H3635">
        <v>1485296</v>
      </c>
      <c r="I3635">
        <v>262114</v>
      </c>
      <c r="J3635">
        <v>82589</v>
      </c>
      <c r="K3635">
        <v>49507</v>
      </c>
      <c r="L3635">
        <f>bbdd_Social_Media_Trends[[#This Row],[Likes]]+bbdd_Social_Media_Trends[[#This Row],[Shares]]+bbdd_Social_Media_Trends[[#This Row],[Comments]]</f>
        <v>394210</v>
      </c>
      <c r="M3635">
        <f>bbdd_Social_Media_Trends[[#This Row],[Interactions]]/bbdd_Social_Media_Trends[[#This Row],[Views]]</f>
        <v>0.26540837651215649</v>
      </c>
      <c r="N3635" s="1" t="s">
        <v>16</v>
      </c>
      <c r="O3635" s="4">
        <f t="shared" si="56"/>
        <v>0</v>
      </c>
    </row>
    <row r="3636" spans="1:15">
      <c r="A3636" s="1" t="s">
        <v>3676</v>
      </c>
      <c r="B3636" s="2">
        <v>44808</v>
      </c>
      <c r="C3636" s="13" t="str">
        <f>TEXT(bbdd_Social_Media_Trends[[#This Row],[Post_Date]],"aaaa-mm")</f>
        <v>2022-09</v>
      </c>
      <c r="D3636" s="1" t="s">
        <v>18</v>
      </c>
      <c r="E3636" s="1" t="s">
        <v>19</v>
      </c>
      <c r="F3636" s="1" t="s">
        <v>32</v>
      </c>
      <c r="G3636" s="1" t="s">
        <v>25</v>
      </c>
      <c r="H3636">
        <v>2093646</v>
      </c>
      <c r="I3636">
        <v>289340</v>
      </c>
      <c r="J3636">
        <v>34851</v>
      </c>
      <c r="K3636">
        <v>10245</v>
      </c>
      <c r="L3636">
        <f>bbdd_Social_Media_Trends[[#This Row],[Likes]]+bbdd_Social_Media_Trends[[#This Row],[Shares]]+bbdd_Social_Media_Trends[[#This Row],[Comments]]</f>
        <v>334436</v>
      </c>
      <c r="M3636">
        <f>bbdd_Social_Media_Trends[[#This Row],[Interactions]]/bbdd_Social_Media_Trends[[#This Row],[Views]]</f>
        <v>0.15973856134227085</v>
      </c>
      <c r="N3636" s="1" t="s">
        <v>22</v>
      </c>
      <c r="O3636" s="4">
        <f t="shared" si="56"/>
        <v>0</v>
      </c>
    </row>
    <row r="3637" spans="1:15">
      <c r="A3637" s="1" t="s">
        <v>3677</v>
      </c>
      <c r="B3637" s="2">
        <v>44585</v>
      </c>
      <c r="C3637" s="13" t="str">
        <f>TEXT(bbdd_Social_Media_Trends[[#This Row],[Post_Date]],"aaaa-mm")</f>
        <v>2022-01</v>
      </c>
      <c r="D3637" s="1" t="s">
        <v>27</v>
      </c>
      <c r="E3637" s="1" t="s">
        <v>52</v>
      </c>
      <c r="F3637" s="1" t="s">
        <v>36</v>
      </c>
      <c r="G3637" s="1" t="s">
        <v>37</v>
      </c>
      <c r="H3637">
        <v>636960</v>
      </c>
      <c r="I3637">
        <v>147410</v>
      </c>
      <c r="J3637">
        <v>83963</v>
      </c>
      <c r="K3637">
        <v>46376</v>
      </c>
      <c r="L3637">
        <f>bbdd_Social_Media_Trends[[#This Row],[Likes]]+bbdd_Social_Media_Trends[[#This Row],[Shares]]+bbdd_Social_Media_Trends[[#This Row],[Comments]]</f>
        <v>277749</v>
      </c>
      <c r="M3637">
        <f>bbdd_Social_Media_Trends[[#This Row],[Interactions]]/bbdd_Social_Media_Trends[[#This Row],[Views]]</f>
        <v>0.43605406932931423</v>
      </c>
      <c r="N3637" s="1" t="s">
        <v>29</v>
      </c>
      <c r="O3637" s="4">
        <f t="shared" si="56"/>
        <v>0</v>
      </c>
    </row>
    <row r="3638" spans="1:15">
      <c r="A3638" s="1" t="s">
        <v>3678</v>
      </c>
      <c r="B3638" s="2">
        <v>45010</v>
      </c>
      <c r="C3638" s="13" t="str">
        <f>TEXT(bbdd_Social_Media_Trends[[#This Row],[Post_Date]],"aaaa-mm")</f>
        <v>2023-03</v>
      </c>
      <c r="D3638" s="1" t="s">
        <v>24</v>
      </c>
      <c r="E3638" s="1" t="s">
        <v>31</v>
      </c>
      <c r="F3638" s="1" t="s">
        <v>41</v>
      </c>
      <c r="G3638" s="1" t="s">
        <v>37</v>
      </c>
      <c r="H3638">
        <v>3984830</v>
      </c>
      <c r="I3638">
        <v>290889</v>
      </c>
      <c r="J3638">
        <v>6798</v>
      </c>
      <c r="K3638">
        <v>35927</v>
      </c>
      <c r="L3638">
        <f>bbdd_Social_Media_Trends[[#This Row],[Likes]]+bbdd_Social_Media_Trends[[#This Row],[Shares]]+bbdd_Social_Media_Trends[[#This Row],[Comments]]</f>
        <v>333614</v>
      </c>
      <c r="M3638">
        <f>bbdd_Social_Media_Trends[[#This Row],[Interactions]]/bbdd_Social_Media_Trends[[#This Row],[Views]]</f>
        <v>8.3721011937774009E-2</v>
      </c>
      <c r="N3638" s="1" t="s">
        <v>22</v>
      </c>
      <c r="O3638" s="4">
        <f t="shared" si="56"/>
        <v>0</v>
      </c>
    </row>
    <row r="3639" spans="1:15">
      <c r="A3639" s="1" t="s">
        <v>3679</v>
      </c>
      <c r="B3639" s="2">
        <v>44677</v>
      </c>
      <c r="C3639" s="13" t="str">
        <f>TEXT(bbdd_Social_Media_Trends[[#This Row],[Post_Date]],"aaaa-mm")</f>
        <v>2022-04</v>
      </c>
      <c r="D3639" s="1" t="s">
        <v>27</v>
      </c>
      <c r="E3639" s="1" t="s">
        <v>31</v>
      </c>
      <c r="F3639" s="1" t="s">
        <v>14</v>
      </c>
      <c r="G3639" s="1" t="s">
        <v>15</v>
      </c>
      <c r="H3639">
        <v>4959895</v>
      </c>
      <c r="I3639">
        <v>201881</v>
      </c>
      <c r="J3639">
        <v>18714</v>
      </c>
      <c r="K3639">
        <v>47196</v>
      </c>
      <c r="L3639">
        <f>bbdd_Social_Media_Trends[[#This Row],[Likes]]+bbdd_Social_Media_Trends[[#This Row],[Shares]]+bbdd_Social_Media_Trends[[#This Row],[Comments]]</f>
        <v>267791</v>
      </c>
      <c r="M3639">
        <f>bbdd_Social_Media_Trends[[#This Row],[Interactions]]/bbdd_Social_Media_Trends[[#This Row],[Views]]</f>
        <v>5.3991263927966215E-2</v>
      </c>
      <c r="N3639" s="1" t="s">
        <v>29</v>
      </c>
      <c r="O3639" s="4">
        <f t="shared" si="56"/>
        <v>0</v>
      </c>
    </row>
    <row r="3640" spans="1:15">
      <c r="A3640" s="1" t="s">
        <v>3680</v>
      </c>
      <c r="B3640" s="2">
        <v>44787</v>
      </c>
      <c r="C3640" s="13" t="str">
        <f>TEXT(bbdd_Social_Media_Trends[[#This Row],[Post_Date]],"aaaa-mm")</f>
        <v>2022-08</v>
      </c>
      <c r="D3640" s="1" t="s">
        <v>12</v>
      </c>
      <c r="E3640" s="1" t="s">
        <v>49</v>
      </c>
      <c r="F3640" s="1" t="s">
        <v>20</v>
      </c>
      <c r="G3640" s="1" t="s">
        <v>50</v>
      </c>
      <c r="H3640">
        <v>1647779</v>
      </c>
      <c r="I3640">
        <v>50877</v>
      </c>
      <c r="J3640">
        <v>74015</v>
      </c>
      <c r="K3640">
        <v>36438</v>
      </c>
      <c r="L3640">
        <f>bbdd_Social_Media_Trends[[#This Row],[Likes]]+bbdd_Social_Media_Trends[[#This Row],[Shares]]+bbdd_Social_Media_Trends[[#This Row],[Comments]]</f>
        <v>161330</v>
      </c>
      <c r="M3640">
        <f>bbdd_Social_Media_Trends[[#This Row],[Interactions]]/bbdd_Social_Media_Trends[[#This Row],[Views]]</f>
        <v>9.790754706790171E-2</v>
      </c>
      <c r="N3640" s="1" t="s">
        <v>29</v>
      </c>
      <c r="O3640" s="4">
        <f t="shared" si="56"/>
        <v>0</v>
      </c>
    </row>
    <row r="3641" spans="1:15">
      <c r="A3641" s="1" t="s">
        <v>3681</v>
      </c>
      <c r="B3641" s="2">
        <v>44779</v>
      </c>
      <c r="C3641" s="13" t="str">
        <f>TEXT(bbdd_Social_Media_Trends[[#This Row],[Post_Date]],"aaaa-mm")</f>
        <v>2022-08</v>
      </c>
      <c r="D3641" s="1" t="s">
        <v>12</v>
      </c>
      <c r="E3641" s="1" t="s">
        <v>46</v>
      </c>
      <c r="F3641" s="1" t="s">
        <v>14</v>
      </c>
      <c r="G3641" s="1" t="s">
        <v>21</v>
      </c>
      <c r="H3641">
        <v>1003490</v>
      </c>
      <c r="I3641">
        <v>190310</v>
      </c>
      <c r="J3641">
        <v>21357</v>
      </c>
      <c r="K3641">
        <v>39466</v>
      </c>
      <c r="L3641">
        <f>bbdd_Social_Media_Trends[[#This Row],[Likes]]+bbdd_Social_Media_Trends[[#This Row],[Shares]]+bbdd_Social_Media_Trends[[#This Row],[Comments]]</f>
        <v>251133</v>
      </c>
      <c r="M3641">
        <f>bbdd_Social_Media_Trends[[#This Row],[Interactions]]/bbdd_Social_Media_Trends[[#This Row],[Views]]</f>
        <v>0.25025959401688108</v>
      </c>
      <c r="N3641" s="1" t="s">
        <v>16</v>
      </c>
      <c r="O3641" s="4">
        <f t="shared" si="56"/>
        <v>0</v>
      </c>
    </row>
    <row r="3642" spans="1:15">
      <c r="A3642" s="1" t="s">
        <v>3682</v>
      </c>
      <c r="B3642" s="2">
        <v>45245</v>
      </c>
      <c r="C3642" s="13" t="str">
        <f>TEXT(bbdd_Social_Media_Trends[[#This Row],[Post_Date]],"aaaa-mm")</f>
        <v>2023-11</v>
      </c>
      <c r="D3642" s="1" t="s">
        <v>27</v>
      </c>
      <c r="E3642" s="1" t="s">
        <v>39</v>
      </c>
      <c r="F3642" s="1" t="s">
        <v>41</v>
      </c>
      <c r="G3642" s="1" t="s">
        <v>44</v>
      </c>
      <c r="H3642">
        <v>4180692</v>
      </c>
      <c r="I3642">
        <v>226583</v>
      </c>
      <c r="J3642">
        <v>1936</v>
      </c>
      <c r="K3642">
        <v>17539</v>
      </c>
      <c r="L3642">
        <f>bbdd_Social_Media_Trends[[#This Row],[Likes]]+bbdd_Social_Media_Trends[[#This Row],[Shares]]+bbdd_Social_Media_Trends[[#This Row],[Comments]]</f>
        <v>246058</v>
      </c>
      <c r="M3642">
        <f>bbdd_Social_Media_Trends[[#This Row],[Interactions]]/bbdd_Social_Media_Trends[[#This Row],[Views]]</f>
        <v>5.8855806646363806E-2</v>
      </c>
      <c r="N3642" s="1" t="s">
        <v>16</v>
      </c>
      <c r="O3642" s="4">
        <f t="shared" si="56"/>
        <v>0</v>
      </c>
    </row>
    <row r="3643" spans="1:15">
      <c r="A3643" s="1" t="s">
        <v>3683</v>
      </c>
      <c r="B3643" s="2">
        <v>44845</v>
      </c>
      <c r="C3643" s="13" t="str">
        <f>TEXT(bbdd_Social_Media_Trends[[#This Row],[Post_Date]],"aaaa-mm")</f>
        <v>2022-10</v>
      </c>
      <c r="D3643" s="1" t="s">
        <v>27</v>
      </c>
      <c r="E3643" s="1" t="s">
        <v>13</v>
      </c>
      <c r="F3643" s="1" t="s">
        <v>47</v>
      </c>
      <c r="G3643" s="1" t="s">
        <v>50</v>
      </c>
      <c r="H3643">
        <v>2841183</v>
      </c>
      <c r="I3643">
        <v>49865</v>
      </c>
      <c r="J3643">
        <v>60619</v>
      </c>
      <c r="K3643">
        <v>15731</v>
      </c>
      <c r="L3643">
        <f>bbdd_Social_Media_Trends[[#This Row],[Likes]]+bbdd_Social_Media_Trends[[#This Row],[Shares]]+bbdd_Social_Media_Trends[[#This Row],[Comments]]</f>
        <v>126215</v>
      </c>
      <c r="M3643">
        <f>bbdd_Social_Media_Trends[[#This Row],[Interactions]]/bbdd_Social_Media_Trends[[#This Row],[Views]]</f>
        <v>4.4423396873767021E-2</v>
      </c>
      <c r="N3643" s="1" t="s">
        <v>22</v>
      </c>
      <c r="O3643" s="4">
        <f t="shared" si="56"/>
        <v>0</v>
      </c>
    </row>
    <row r="3644" spans="1:15">
      <c r="A3644" s="1" t="s">
        <v>3684</v>
      </c>
      <c r="B3644" s="2">
        <v>44982</v>
      </c>
      <c r="C3644" s="13" t="str">
        <f>TEXT(bbdd_Social_Media_Trends[[#This Row],[Post_Date]],"aaaa-mm")</f>
        <v>2023-02</v>
      </c>
      <c r="D3644" s="1" t="s">
        <v>12</v>
      </c>
      <c r="E3644" s="1" t="s">
        <v>31</v>
      </c>
      <c r="F3644" s="1" t="s">
        <v>14</v>
      </c>
      <c r="G3644" s="1" t="s">
        <v>15</v>
      </c>
      <c r="H3644">
        <v>4081405</v>
      </c>
      <c r="I3644">
        <v>420595</v>
      </c>
      <c r="J3644">
        <v>51812</v>
      </c>
      <c r="K3644">
        <v>27954</v>
      </c>
      <c r="L3644">
        <f>bbdd_Social_Media_Trends[[#This Row],[Likes]]+bbdd_Social_Media_Trends[[#This Row],[Shares]]+bbdd_Social_Media_Trends[[#This Row],[Comments]]</f>
        <v>500361</v>
      </c>
      <c r="M3644">
        <f>bbdd_Social_Media_Trends[[#This Row],[Interactions]]/bbdd_Social_Media_Trends[[#This Row],[Views]]</f>
        <v>0.12259528275189549</v>
      </c>
      <c r="N3644" s="1" t="s">
        <v>29</v>
      </c>
      <c r="O3644" s="4">
        <f t="shared" si="56"/>
        <v>0</v>
      </c>
    </row>
    <row r="3645" spans="1:15">
      <c r="A3645" s="1" t="s">
        <v>3685</v>
      </c>
      <c r="B3645" s="2">
        <v>45165</v>
      </c>
      <c r="C3645" s="13" t="str">
        <f>TEXT(bbdd_Social_Media_Trends[[#This Row],[Post_Date]],"aaaa-mm")</f>
        <v>2023-08</v>
      </c>
      <c r="D3645" s="1" t="s">
        <v>12</v>
      </c>
      <c r="E3645" s="1" t="s">
        <v>13</v>
      </c>
      <c r="F3645" s="1" t="s">
        <v>32</v>
      </c>
      <c r="G3645" s="1" t="s">
        <v>44</v>
      </c>
      <c r="H3645">
        <v>757286</v>
      </c>
      <c r="I3645">
        <v>460922</v>
      </c>
      <c r="J3645">
        <v>58039</v>
      </c>
      <c r="K3645">
        <v>46234</v>
      </c>
      <c r="L3645">
        <f>bbdd_Social_Media_Trends[[#This Row],[Likes]]+bbdd_Social_Media_Trends[[#This Row],[Shares]]+bbdd_Social_Media_Trends[[#This Row],[Comments]]</f>
        <v>565195</v>
      </c>
      <c r="M3645">
        <f>bbdd_Social_Media_Trends[[#This Row],[Interactions]]/bbdd_Social_Media_Trends[[#This Row],[Views]]</f>
        <v>0.74634286121755844</v>
      </c>
      <c r="N3645" s="1" t="s">
        <v>16</v>
      </c>
      <c r="O3645" s="4">
        <f t="shared" si="56"/>
        <v>0</v>
      </c>
    </row>
    <row r="3646" spans="1:15">
      <c r="A3646" s="1" t="s">
        <v>3686</v>
      </c>
      <c r="B3646" s="2">
        <v>44780</v>
      </c>
      <c r="C3646" s="13" t="str">
        <f>TEXT(bbdd_Social_Media_Trends[[#This Row],[Post_Date]],"aaaa-mm")</f>
        <v>2022-08</v>
      </c>
      <c r="D3646" s="1" t="s">
        <v>24</v>
      </c>
      <c r="E3646" s="1" t="s">
        <v>52</v>
      </c>
      <c r="F3646" s="1" t="s">
        <v>47</v>
      </c>
      <c r="G3646" s="1" t="s">
        <v>25</v>
      </c>
      <c r="H3646">
        <v>1637344</v>
      </c>
      <c r="I3646">
        <v>50807</v>
      </c>
      <c r="J3646">
        <v>32965</v>
      </c>
      <c r="K3646">
        <v>37638</v>
      </c>
      <c r="L3646">
        <f>bbdd_Social_Media_Trends[[#This Row],[Likes]]+bbdd_Social_Media_Trends[[#This Row],[Shares]]+bbdd_Social_Media_Trends[[#This Row],[Comments]]</f>
        <v>121410</v>
      </c>
      <c r="M3646">
        <f>bbdd_Social_Media_Trends[[#This Row],[Interactions]]/bbdd_Social_Media_Trends[[#This Row],[Views]]</f>
        <v>7.4150575566282961E-2</v>
      </c>
      <c r="N3646" s="1" t="s">
        <v>22</v>
      </c>
      <c r="O3646" s="4">
        <f t="shared" si="56"/>
        <v>0</v>
      </c>
    </row>
    <row r="3647" spans="1:15">
      <c r="A3647" s="1" t="s">
        <v>3687</v>
      </c>
      <c r="B3647" s="2">
        <v>44875</v>
      </c>
      <c r="C3647" s="13" t="str">
        <f>TEXT(bbdd_Social_Media_Trends[[#This Row],[Post_Date]],"aaaa-mm")</f>
        <v>2022-11</v>
      </c>
      <c r="D3647" s="1" t="s">
        <v>18</v>
      </c>
      <c r="E3647" s="1" t="s">
        <v>13</v>
      </c>
      <c r="F3647" s="1" t="s">
        <v>20</v>
      </c>
      <c r="G3647" s="1" t="s">
        <v>37</v>
      </c>
      <c r="H3647">
        <v>2903014</v>
      </c>
      <c r="I3647">
        <v>398167</v>
      </c>
      <c r="J3647">
        <v>70875</v>
      </c>
      <c r="K3647">
        <v>25022</v>
      </c>
      <c r="L3647">
        <f>bbdd_Social_Media_Trends[[#This Row],[Likes]]+bbdd_Social_Media_Trends[[#This Row],[Shares]]+bbdd_Social_Media_Trends[[#This Row],[Comments]]</f>
        <v>494064</v>
      </c>
      <c r="M3647">
        <f>bbdd_Social_Media_Trends[[#This Row],[Interactions]]/bbdd_Social_Media_Trends[[#This Row],[Views]]</f>
        <v>0.17019001630718969</v>
      </c>
      <c r="N3647" s="1" t="s">
        <v>22</v>
      </c>
      <c r="O3647" s="4">
        <f t="shared" si="56"/>
        <v>0</v>
      </c>
    </row>
    <row r="3648" spans="1:15">
      <c r="A3648" s="1" t="s">
        <v>3688</v>
      </c>
      <c r="B3648" s="2">
        <v>44659</v>
      </c>
      <c r="C3648" s="13" t="str">
        <f>TEXT(bbdd_Social_Media_Trends[[#This Row],[Post_Date]],"aaaa-mm")</f>
        <v>2022-04</v>
      </c>
      <c r="D3648" s="1" t="s">
        <v>12</v>
      </c>
      <c r="E3648" s="1" t="s">
        <v>39</v>
      </c>
      <c r="F3648" s="1" t="s">
        <v>41</v>
      </c>
      <c r="G3648" s="1" t="s">
        <v>25</v>
      </c>
      <c r="H3648">
        <v>2383029</v>
      </c>
      <c r="I3648">
        <v>440705</v>
      </c>
      <c r="J3648">
        <v>40948</v>
      </c>
      <c r="K3648">
        <v>48430</v>
      </c>
      <c r="L3648">
        <f>bbdd_Social_Media_Trends[[#This Row],[Likes]]+bbdd_Social_Media_Trends[[#This Row],[Shares]]+bbdd_Social_Media_Trends[[#This Row],[Comments]]</f>
        <v>530083</v>
      </c>
      <c r="M3648">
        <f>bbdd_Social_Media_Trends[[#This Row],[Interactions]]/bbdd_Social_Media_Trends[[#This Row],[Views]]</f>
        <v>0.2224408515381055</v>
      </c>
      <c r="N3648" s="1" t="s">
        <v>16</v>
      </c>
      <c r="O3648" s="4">
        <f t="shared" si="56"/>
        <v>0</v>
      </c>
    </row>
    <row r="3649" spans="1:15">
      <c r="A3649" s="1" t="s">
        <v>3689</v>
      </c>
      <c r="B3649" s="2">
        <v>44582</v>
      </c>
      <c r="C3649" s="13" t="str">
        <f>TEXT(bbdd_Social_Media_Trends[[#This Row],[Post_Date]],"aaaa-mm")</f>
        <v>2022-01</v>
      </c>
      <c r="D3649" s="1" t="s">
        <v>18</v>
      </c>
      <c r="E3649" s="1" t="s">
        <v>39</v>
      </c>
      <c r="F3649" s="1" t="s">
        <v>36</v>
      </c>
      <c r="G3649" s="1" t="s">
        <v>37</v>
      </c>
      <c r="H3649">
        <v>665115</v>
      </c>
      <c r="I3649">
        <v>5418</v>
      </c>
      <c r="J3649">
        <v>9160</v>
      </c>
      <c r="K3649">
        <v>6114</v>
      </c>
      <c r="L3649">
        <f>bbdd_Social_Media_Trends[[#This Row],[Likes]]+bbdd_Social_Media_Trends[[#This Row],[Shares]]+bbdd_Social_Media_Trends[[#This Row],[Comments]]</f>
        <v>20692</v>
      </c>
      <c r="M3649">
        <f>bbdd_Social_Media_Trends[[#This Row],[Interactions]]/bbdd_Social_Media_Trends[[#This Row],[Views]]</f>
        <v>3.1110409478060184E-2</v>
      </c>
      <c r="N3649" s="1" t="s">
        <v>22</v>
      </c>
      <c r="O3649" s="4">
        <f t="shared" si="56"/>
        <v>0</v>
      </c>
    </row>
    <row r="3650" spans="1:15">
      <c r="A3650" s="1" t="s">
        <v>3690</v>
      </c>
      <c r="B3650" s="2">
        <v>44910</v>
      </c>
      <c r="C3650" s="13" t="str">
        <f>TEXT(bbdd_Social_Media_Trends[[#This Row],[Post_Date]],"aaaa-mm")</f>
        <v>2022-12</v>
      </c>
      <c r="D3650" s="1" t="s">
        <v>12</v>
      </c>
      <c r="E3650" s="1" t="s">
        <v>57</v>
      </c>
      <c r="F3650" s="1" t="s">
        <v>41</v>
      </c>
      <c r="G3650" s="1" t="s">
        <v>50</v>
      </c>
      <c r="H3650">
        <v>150156</v>
      </c>
      <c r="I3650">
        <v>346163</v>
      </c>
      <c r="J3650">
        <v>53670</v>
      </c>
      <c r="K3650">
        <v>17309</v>
      </c>
      <c r="L3650">
        <f>bbdd_Social_Media_Trends[[#This Row],[Likes]]+bbdd_Social_Media_Trends[[#This Row],[Shares]]+bbdd_Social_Media_Trends[[#This Row],[Comments]]</f>
        <v>417142</v>
      </c>
      <c r="M3650">
        <f>bbdd_Social_Media_Trends[[#This Row],[Interactions]]/bbdd_Social_Media_Trends[[#This Row],[Views]]</f>
        <v>2.7780574868803112</v>
      </c>
      <c r="N3650" s="1" t="s">
        <v>29</v>
      </c>
      <c r="O3650" s="4">
        <f t="shared" ref="O3650:O3713" si="57">IF(ISERROR(VLOOKUP(A3650,A3651:A8648,1,FALSE)),0, 1)</f>
        <v>0</v>
      </c>
    </row>
    <row r="3651" spans="1:15">
      <c r="A3651" s="1" t="s">
        <v>3691</v>
      </c>
      <c r="B3651" s="2">
        <v>44695</v>
      </c>
      <c r="C3651" s="13" t="str">
        <f>TEXT(bbdd_Social_Media_Trends[[#This Row],[Post_Date]],"aaaa-mm")</f>
        <v>2022-05</v>
      </c>
      <c r="D3651" s="1" t="s">
        <v>27</v>
      </c>
      <c r="E3651" s="1" t="s">
        <v>35</v>
      </c>
      <c r="F3651" s="1" t="s">
        <v>20</v>
      </c>
      <c r="G3651" s="1" t="s">
        <v>44</v>
      </c>
      <c r="H3651">
        <v>1027279</v>
      </c>
      <c r="I3651">
        <v>27234</v>
      </c>
      <c r="J3651">
        <v>44956</v>
      </c>
      <c r="K3651">
        <v>1445</v>
      </c>
      <c r="L3651">
        <f>bbdd_Social_Media_Trends[[#This Row],[Likes]]+bbdd_Social_Media_Trends[[#This Row],[Shares]]+bbdd_Social_Media_Trends[[#This Row],[Comments]]</f>
        <v>73635</v>
      </c>
      <c r="M3651">
        <f>bbdd_Social_Media_Trends[[#This Row],[Interactions]]/bbdd_Social_Media_Trends[[#This Row],[Views]]</f>
        <v>7.1679650805672068E-2</v>
      </c>
      <c r="N3651" s="1" t="s">
        <v>22</v>
      </c>
      <c r="O3651" s="4">
        <f t="shared" si="57"/>
        <v>0</v>
      </c>
    </row>
    <row r="3652" spans="1:15">
      <c r="A3652" s="1" t="s">
        <v>3692</v>
      </c>
      <c r="B3652" s="2">
        <v>44807</v>
      </c>
      <c r="C3652" s="13" t="str">
        <f>TEXT(bbdd_Social_Media_Trends[[#This Row],[Post_Date]],"aaaa-mm")</f>
        <v>2022-09</v>
      </c>
      <c r="D3652" s="1" t="s">
        <v>27</v>
      </c>
      <c r="E3652" s="1" t="s">
        <v>57</v>
      </c>
      <c r="F3652" s="1" t="s">
        <v>36</v>
      </c>
      <c r="G3652" s="1" t="s">
        <v>60</v>
      </c>
      <c r="H3652">
        <v>2444681</v>
      </c>
      <c r="I3652">
        <v>260620</v>
      </c>
      <c r="J3652">
        <v>26643</v>
      </c>
      <c r="K3652">
        <v>14661</v>
      </c>
      <c r="L3652">
        <f>bbdd_Social_Media_Trends[[#This Row],[Likes]]+bbdd_Social_Media_Trends[[#This Row],[Shares]]+bbdd_Social_Media_Trends[[#This Row],[Comments]]</f>
        <v>301924</v>
      </c>
      <c r="M3652">
        <f>bbdd_Social_Media_Trends[[#This Row],[Interactions]]/bbdd_Social_Media_Trends[[#This Row],[Views]]</f>
        <v>0.12350241197113243</v>
      </c>
      <c r="N3652" s="1" t="s">
        <v>29</v>
      </c>
      <c r="O3652" s="4">
        <f t="shared" si="57"/>
        <v>0</v>
      </c>
    </row>
    <row r="3653" spans="1:15">
      <c r="A3653" s="1" t="s">
        <v>3693</v>
      </c>
      <c r="B3653" s="2">
        <v>44633</v>
      </c>
      <c r="C3653" s="13" t="str">
        <f>TEXT(bbdd_Social_Media_Trends[[#This Row],[Post_Date]],"aaaa-mm")</f>
        <v>2022-03</v>
      </c>
      <c r="D3653" s="1" t="s">
        <v>18</v>
      </c>
      <c r="E3653" s="1" t="s">
        <v>13</v>
      </c>
      <c r="F3653" s="1" t="s">
        <v>32</v>
      </c>
      <c r="G3653" s="1" t="s">
        <v>60</v>
      </c>
      <c r="H3653">
        <v>2446014</v>
      </c>
      <c r="I3653">
        <v>30223</v>
      </c>
      <c r="J3653">
        <v>88394</v>
      </c>
      <c r="K3653">
        <v>2447</v>
      </c>
      <c r="L3653">
        <f>bbdd_Social_Media_Trends[[#This Row],[Likes]]+bbdd_Social_Media_Trends[[#This Row],[Shares]]+bbdd_Social_Media_Trends[[#This Row],[Comments]]</f>
        <v>121064</v>
      </c>
      <c r="M3653">
        <f>bbdd_Social_Media_Trends[[#This Row],[Interactions]]/bbdd_Social_Media_Trends[[#This Row],[Views]]</f>
        <v>4.9494401912662807E-2</v>
      </c>
      <c r="N3653" s="1" t="s">
        <v>22</v>
      </c>
      <c r="O3653" s="4">
        <f t="shared" si="57"/>
        <v>0</v>
      </c>
    </row>
    <row r="3654" spans="1:15">
      <c r="A3654" s="1" t="s">
        <v>3694</v>
      </c>
      <c r="B3654" s="2">
        <v>45272</v>
      </c>
      <c r="C3654" s="13" t="str">
        <f>TEXT(bbdd_Social_Media_Trends[[#This Row],[Post_Date]],"aaaa-mm")</f>
        <v>2023-12</v>
      </c>
      <c r="D3654" s="1" t="s">
        <v>18</v>
      </c>
      <c r="E3654" s="1" t="s">
        <v>35</v>
      </c>
      <c r="F3654" s="1" t="s">
        <v>47</v>
      </c>
      <c r="G3654" s="1" t="s">
        <v>50</v>
      </c>
      <c r="H3654">
        <v>3699879</v>
      </c>
      <c r="I3654">
        <v>213072</v>
      </c>
      <c r="J3654">
        <v>16388</v>
      </c>
      <c r="K3654">
        <v>34755</v>
      </c>
      <c r="L3654">
        <f>bbdd_Social_Media_Trends[[#This Row],[Likes]]+bbdd_Social_Media_Trends[[#This Row],[Shares]]+bbdd_Social_Media_Trends[[#This Row],[Comments]]</f>
        <v>264215</v>
      </c>
      <c r="M3654">
        <f>bbdd_Social_Media_Trends[[#This Row],[Interactions]]/bbdd_Social_Media_Trends[[#This Row],[Views]]</f>
        <v>7.1411794818154864E-2</v>
      </c>
      <c r="N3654" s="1" t="s">
        <v>22</v>
      </c>
      <c r="O3654" s="4">
        <f t="shared" si="57"/>
        <v>0</v>
      </c>
    </row>
    <row r="3655" spans="1:15">
      <c r="A3655" s="1" t="s">
        <v>3695</v>
      </c>
      <c r="B3655" s="2">
        <v>44570</v>
      </c>
      <c r="C3655" s="13" t="str">
        <f>TEXT(bbdd_Social_Media_Trends[[#This Row],[Post_Date]],"aaaa-mm")</f>
        <v>2022-01</v>
      </c>
      <c r="D3655" s="1" t="s">
        <v>27</v>
      </c>
      <c r="E3655" s="1" t="s">
        <v>59</v>
      </c>
      <c r="F3655" s="1" t="s">
        <v>47</v>
      </c>
      <c r="G3655" s="1" t="s">
        <v>60</v>
      </c>
      <c r="H3655">
        <v>1853103</v>
      </c>
      <c r="I3655">
        <v>69910</v>
      </c>
      <c r="J3655">
        <v>4470</v>
      </c>
      <c r="K3655">
        <v>39710</v>
      </c>
      <c r="L3655">
        <f>bbdd_Social_Media_Trends[[#This Row],[Likes]]+bbdd_Social_Media_Trends[[#This Row],[Shares]]+bbdd_Social_Media_Trends[[#This Row],[Comments]]</f>
        <v>114090</v>
      </c>
      <c r="M3655">
        <f>bbdd_Social_Media_Trends[[#This Row],[Interactions]]/bbdd_Social_Media_Trends[[#This Row],[Views]]</f>
        <v>6.1567004100689493E-2</v>
      </c>
      <c r="N3655" s="1" t="s">
        <v>29</v>
      </c>
      <c r="O3655" s="4">
        <f t="shared" si="57"/>
        <v>0</v>
      </c>
    </row>
    <row r="3656" spans="1:15">
      <c r="A3656" s="1" t="s">
        <v>3696</v>
      </c>
      <c r="B3656" s="2">
        <v>44751</v>
      </c>
      <c r="C3656" s="13" t="str">
        <f>TEXT(bbdd_Social_Media_Trends[[#This Row],[Post_Date]],"aaaa-mm")</f>
        <v>2022-07</v>
      </c>
      <c r="D3656" s="1" t="s">
        <v>12</v>
      </c>
      <c r="E3656" s="1" t="s">
        <v>31</v>
      </c>
      <c r="F3656" s="1" t="s">
        <v>36</v>
      </c>
      <c r="G3656" s="1" t="s">
        <v>60</v>
      </c>
      <c r="H3656">
        <v>4171587</v>
      </c>
      <c r="I3656">
        <v>222488</v>
      </c>
      <c r="J3656">
        <v>80865</v>
      </c>
      <c r="K3656">
        <v>5536</v>
      </c>
      <c r="L3656">
        <f>bbdd_Social_Media_Trends[[#This Row],[Likes]]+bbdd_Social_Media_Trends[[#This Row],[Shares]]+bbdd_Social_Media_Trends[[#This Row],[Comments]]</f>
        <v>308889</v>
      </c>
      <c r="M3656">
        <f>bbdd_Social_Media_Trends[[#This Row],[Interactions]]/bbdd_Social_Media_Trends[[#This Row],[Views]]</f>
        <v>7.4045920653219022E-2</v>
      </c>
      <c r="N3656" s="1" t="s">
        <v>29</v>
      </c>
      <c r="O3656" s="4">
        <f t="shared" si="57"/>
        <v>0</v>
      </c>
    </row>
    <row r="3657" spans="1:15">
      <c r="A3657" s="1" t="s">
        <v>3697</v>
      </c>
      <c r="B3657" s="2">
        <v>45267</v>
      </c>
      <c r="C3657" s="13" t="str">
        <f>TEXT(bbdd_Social_Media_Trends[[#This Row],[Post_Date]],"aaaa-mm")</f>
        <v>2023-12</v>
      </c>
      <c r="D3657" s="1" t="s">
        <v>18</v>
      </c>
      <c r="E3657" s="1" t="s">
        <v>13</v>
      </c>
      <c r="F3657" s="1" t="s">
        <v>20</v>
      </c>
      <c r="G3657" s="1" t="s">
        <v>37</v>
      </c>
      <c r="H3657">
        <v>2314668</v>
      </c>
      <c r="I3657">
        <v>36572</v>
      </c>
      <c r="J3657">
        <v>67108</v>
      </c>
      <c r="K3657">
        <v>42772</v>
      </c>
      <c r="L3657">
        <f>bbdd_Social_Media_Trends[[#This Row],[Likes]]+bbdd_Social_Media_Trends[[#This Row],[Shares]]+bbdd_Social_Media_Trends[[#This Row],[Comments]]</f>
        <v>146452</v>
      </c>
      <c r="M3657">
        <f>bbdd_Social_Media_Trends[[#This Row],[Interactions]]/bbdd_Social_Media_Trends[[#This Row],[Views]]</f>
        <v>6.3271276917467215E-2</v>
      </c>
      <c r="N3657" s="1" t="s">
        <v>29</v>
      </c>
      <c r="O3657" s="4">
        <f t="shared" si="57"/>
        <v>0</v>
      </c>
    </row>
    <row r="3658" spans="1:15">
      <c r="A3658" s="1" t="s">
        <v>3698</v>
      </c>
      <c r="B3658" s="2">
        <v>44983</v>
      </c>
      <c r="C3658" s="13" t="str">
        <f>TEXT(bbdd_Social_Media_Trends[[#This Row],[Post_Date]],"aaaa-mm")</f>
        <v>2023-02</v>
      </c>
      <c r="D3658" s="1" t="s">
        <v>27</v>
      </c>
      <c r="E3658" s="1" t="s">
        <v>49</v>
      </c>
      <c r="F3658" s="1" t="s">
        <v>47</v>
      </c>
      <c r="G3658" s="1" t="s">
        <v>25</v>
      </c>
      <c r="H3658">
        <v>2574515</v>
      </c>
      <c r="I3658">
        <v>461003</v>
      </c>
      <c r="J3658">
        <v>72910</v>
      </c>
      <c r="K3658">
        <v>25274</v>
      </c>
      <c r="L3658">
        <f>bbdd_Social_Media_Trends[[#This Row],[Likes]]+bbdd_Social_Media_Trends[[#This Row],[Shares]]+bbdd_Social_Media_Trends[[#This Row],[Comments]]</f>
        <v>559187</v>
      </c>
      <c r="M3658">
        <f>bbdd_Social_Media_Trends[[#This Row],[Interactions]]/bbdd_Social_Media_Trends[[#This Row],[Views]]</f>
        <v>0.217200909685902</v>
      </c>
      <c r="N3658" s="1" t="s">
        <v>16</v>
      </c>
      <c r="O3658" s="4">
        <f t="shared" si="57"/>
        <v>0</v>
      </c>
    </row>
    <row r="3659" spans="1:15">
      <c r="A3659" s="1" t="s">
        <v>3699</v>
      </c>
      <c r="B3659" s="2">
        <v>44656</v>
      </c>
      <c r="C3659" s="13" t="str">
        <f>TEXT(bbdd_Social_Media_Trends[[#This Row],[Post_Date]],"aaaa-mm")</f>
        <v>2022-04</v>
      </c>
      <c r="D3659" s="1" t="s">
        <v>18</v>
      </c>
      <c r="E3659" s="1" t="s">
        <v>52</v>
      </c>
      <c r="F3659" s="1" t="s">
        <v>41</v>
      </c>
      <c r="G3659" s="1" t="s">
        <v>44</v>
      </c>
      <c r="H3659">
        <v>1058506</v>
      </c>
      <c r="I3659">
        <v>361715</v>
      </c>
      <c r="J3659">
        <v>51528</v>
      </c>
      <c r="K3659">
        <v>5422</v>
      </c>
      <c r="L3659">
        <f>bbdd_Social_Media_Trends[[#This Row],[Likes]]+bbdd_Social_Media_Trends[[#This Row],[Shares]]+bbdd_Social_Media_Trends[[#This Row],[Comments]]</f>
        <v>418665</v>
      </c>
      <c r="M3659">
        <f>bbdd_Social_Media_Trends[[#This Row],[Interactions]]/bbdd_Social_Media_Trends[[#This Row],[Views]]</f>
        <v>0.39552444672018866</v>
      </c>
      <c r="N3659" s="1" t="s">
        <v>22</v>
      </c>
      <c r="O3659" s="4">
        <f t="shared" si="57"/>
        <v>0</v>
      </c>
    </row>
    <row r="3660" spans="1:15">
      <c r="A3660" s="1" t="s">
        <v>3700</v>
      </c>
      <c r="B3660" s="2">
        <v>45200</v>
      </c>
      <c r="C3660" s="13" t="str">
        <f>TEXT(bbdd_Social_Media_Trends[[#This Row],[Post_Date]],"aaaa-mm")</f>
        <v>2023-10</v>
      </c>
      <c r="D3660" s="1" t="s">
        <v>27</v>
      </c>
      <c r="E3660" s="1" t="s">
        <v>57</v>
      </c>
      <c r="F3660" s="1" t="s">
        <v>32</v>
      </c>
      <c r="G3660" s="1" t="s">
        <v>15</v>
      </c>
      <c r="H3660">
        <v>272791</v>
      </c>
      <c r="I3660">
        <v>237213</v>
      </c>
      <c r="J3660">
        <v>82161</v>
      </c>
      <c r="K3660">
        <v>17410</v>
      </c>
      <c r="L3660">
        <f>bbdd_Social_Media_Trends[[#This Row],[Likes]]+bbdd_Social_Media_Trends[[#This Row],[Shares]]+bbdd_Social_Media_Trends[[#This Row],[Comments]]</f>
        <v>336784</v>
      </c>
      <c r="M3660">
        <f>bbdd_Social_Media_Trends[[#This Row],[Interactions]]/bbdd_Social_Media_Trends[[#This Row],[Views]]</f>
        <v>1.2345861850280984</v>
      </c>
      <c r="N3660" s="1" t="s">
        <v>16</v>
      </c>
      <c r="O3660" s="4">
        <f t="shared" si="57"/>
        <v>0</v>
      </c>
    </row>
    <row r="3661" spans="1:15">
      <c r="A3661" s="1" t="s">
        <v>3701</v>
      </c>
      <c r="B3661" s="2">
        <v>44909</v>
      </c>
      <c r="C3661" s="13" t="str">
        <f>TEXT(bbdd_Social_Media_Trends[[#This Row],[Post_Date]],"aaaa-mm")</f>
        <v>2022-12</v>
      </c>
      <c r="D3661" s="1" t="s">
        <v>27</v>
      </c>
      <c r="E3661" s="1" t="s">
        <v>13</v>
      </c>
      <c r="F3661" s="1" t="s">
        <v>20</v>
      </c>
      <c r="G3661" s="1" t="s">
        <v>50</v>
      </c>
      <c r="H3661">
        <v>4147649</v>
      </c>
      <c r="I3661">
        <v>140624</v>
      </c>
      <c r="J3661">
        <v>70092</v>
      </c>
      <c r="K3661">
        <v>11837</v>
      </c>
      <c r="L3661">
        <f>bbdd_Social_Media_Trends[[#This Row],[Likes]]+bbdd_Social_Media_Trends[[#This Row],[Shares]]+bbdd_Social_Media_Trends[[#This Row],[Comments]]</f>
        <v>222553</v>
      </c>
      <c r="M3661">
        <f>bbdd_Social_Media_Trends[[#This Row],[Interactions]]/bbdd_Social_Media_Trends[[#This Row],[Views]]</f>
        <v>5.3657626284191358E-2</v>
      </c>
      <c r="N3661" s="1" t="s">
        <v>16</v>
      </c>
      <c r="O3661" s="4">
        <f t="shared" si="57"/>
        <v>0</v>
      </c>
    </row>
    <row r="3662" spans="1:15">
      <c r="A3662" s="1" t="s">
        <v>3702</v>
      </c>
      <c r="B3662" s="2">
        <v>44755</v>
      </c>
      <c r="C3662" s="13" t="str">
        <f>TEXT(bbdd_Social_Media_Trends[[#This Row],[Post_Date]],"aaaa-mm")</f>
        <v>2022-07</v>
      </c>
      <c r="D3662" s="1" t="s">
        <v>18</v>
      </c>
      <c r="E3662" s="1" t="s">
        <v>35</v>
      </c>
      <c r="F3662" s="1" t="s">
        <v>41</v>
      </c>
      <c r="G3662" s="1" t="s">
        <v>44</v>
      </c>
      <c r="H3662">
        <v>1724155</v>
      </c>
      <c r="I3662">
        <v>458079</v>
      </c>
      <c r="J3662">
        <v>9417</v>
      </c>
      <c r="K3662">
        <v>48609</v>
      </c>
      <c r="L3662">
        <f>bbdd_Social_Media_Trends[[#This Row],[Likes]]+bbdd_Social_Media_Trends[[#This Row],[Shares]]+bbdd_Social_Media_Trends[[#This Row],[Comments]]</f>
        <v>516105</v>
      </c>
      <c r="M3662">
        <f>bbdd_Social_Media_Trends[[#This Row],[Interactions]]/bbdd_Social_Media_Trends[[#This Row],[Views]]</f>
        <v>0.29933793655442809</v>
      </c>
      <c r="N3662" s="1" t="s">
        <v>29</v>
      </c>
      <c r="O3662" s="4">
        <f t="shared" si="57"/>
        <v>0</v>
      </c>
    </row>
    <row r="3663" spans="1:15">
      <c r="A3663" s="1" t="s">
        <v>3703</v>
      </c>
      <c r="B3663" s="2">
        <v>45100</v>
      </c>
      <c r="C3663" s="13" t="str">
        <f>TEXT(bbdd_Social_Media_Trends[[#This Row],[Post_Date]],"aaaa-mm")</f>
        <v>2023-06</v>
      </c>
      <c r="D3663" s="1" t="s">
        <v>12</v>
      </c>
      <c r="E3663" s="1" t="s">
        <v>59</v>
      </c>
      <c r="F3663" s="1" t="s">
        <v>41</v>
      </c>
      <c r="G3663" s="1" t="s">
        <v>50</v>
      </c>
      <c r="H3663">
        <v>560795</v>
      </c>
      <c r="I3663">
        <v>11735</v>
      </c>
      <c r="J3663">
        <v>2475</v>
      </c>
      <c r="K3663">
        <v>2473</v>
      </c>
      <c r="L3663">
        <f>bbdd_Social_Media_Trends[[#This Row],[Likes]]+bbdd_Social_Media_Trends[[#This Row],[Shares]]+bbdd_Social_Media_Trends[[#This Row],[Comments]]</f>
        <v>16683</v>
      </c>
      <c r="M3663">
        <f>bbdd_Social_Media_Trends[[#This Row],[Interactions]]/bbdd_Social_Media_Trends[[#This Row],[Views]]</f>
        <v>2.9748838702199555E-2</v>
      </c>
      <c r="N3663" s="1" t="s">
        <v>16</v>
      </c>
      <c r="O3663" s="4">
        <f t="shared" si="57"/>
        <v>0</v>
      </c>
    </row>
    <row r="3664" spans="1:15">
      <c r="A3664" s="1" t="s">
        <v>3704</v>
      </c>
      <c r="B3664" s="2">
        <v>44797</v>
      </c>
      <c r="C3664" s="13" t="str">
        <f>TEXT(bbdd_Social_Media_Trends[[#This Row],[Post_Date]],"aaaa-mm")</f>
        <v>2022-08</v>
      </c>
      <c r="D3664" s="1" t="s">
        <v>24</v>
      </c>
      <c r="E3664" s="1" t="s">
        <v>57</v>
      </c>
      <c r="F3664" s="1" t="s">
        <v>20</v>
      </c>
      <c r="G3664" s="1" t="s">
        <v>25</v>
      </c>
      <c r="H3664">
        <v>3684146</v>
      </c>
      <c r="I3664">
        <v>151211</v>
      </c>
      <c r="J3664">
        <v>4453</v>
      </c>
      <c r="K3664">
        <v>10143</v>
      </c>
      <c r="L3664">
        <f>bbdd_Social_Media_Trends[[#This Row],[Likes]]+bbdd_Social_Media_Trends[[#This Row],[Shares]]+bbdd_Social_Media_Trends[[#This Row],[Comments]]</f>
        <v>165807</v>
      </c>
      <c r="M3664">
        <f>bbdd_Social_Media_Trends[[#This Row],[Interactions]]/bbdd_Social_Media_Trends[[#This Row],[Views]]</f>
        <v>4.5005545382837707E-2</v>
      </c>
      <c r="N3664" s="1" t="s">
        <v>22</v>
      </c>
      <c r="O3664" s="4">
        <f t="shared" si="57"/>
        <v>0</v>
      </c>
    </row>
    <row r="3665" spans="1:15">
      <c r="A3665" s="1" t="s">
        <v>3705</v>
      </c>
      <c r="B3665" s="2">
        <v>45147</v>
      </c>
      <c r="C3665" s="13" t="str">
        <f>TEXT(bbdd_Social_Media_Trends[[#This Row],[Post_Date]],"aaaa-mm")</f>
        <v>2023-08</v>
      </c>
      <c r="D3665" s="1" t="s">
        <v>12</v>
      </c>
      <c r="E3665" s="1" t="s">
        <v>49</v>
      </c>
      <c r="F3665" s="1" t="s">
        <v>47</v>
      </c>
      <c r="G3665" s="1" t="s">
        <v>15</v>
      </c>
      <c r="H3665">
        <v>3852694</v>
      </c>
      <c r="I3665">
        <v>253328</v>
      </c>
      <c r="J3665">
        <v>67715</v>
      </c>
      <c r="K3665">
        <v>43838</v>
      </c>
      <c r="L3665">
        <f>bbdd_Social_Media_Trends[[#This Row],[Likes]]+bbdd_Social_Media_Trends[[#This Row],[Shares]]+bbdd_Social_Media_Trends[[#This Row],[Comments]]</f>
        <v>364881</v>
      </c>
      <c r="M3665">
        <f>bbdd_Social_Media_Trends[[#This Row],[Interactions]]/bbdd_Social_Media_Trends[[#This Row],[Views]]</f>
        <v>9.4708014703477617E-2</v>
      </c>
      <c r="N3665" s="1" t="s">
        <v>16</v>
      </c>
      <c r="O3665" s="4">
        <f t="shared" si="57"/>
        <v>0</v>
      </c>
    </row>
    <row r="3666" spans="1:15">
      <c r="A3666" s="1" t="s">
        <v>3706</v>
      </c>
      <c r="B3666" s="2">
        <v>44615</v>
      </c>
      <c r="C3666" s="13" t="str">
        <f>TEXT(bbdd_Social_Media_Trends[[#This Row],[Post_Date]],"aaaa-mm")</f>
        <v>2022-02</v>
      </c>
      <c r="D3666" s="1" t="s">
        <v>18</v>
      </c>
      <c r="E3666" s="1" t="s">
        <v>59</v>
      </c>
      <c r="F3666" s="1" t="s">
        <v>41</v>
      </c>
      <c r="G3666" s="1" t="s">
        <v>15</v>
      </c>
      <c r="H3666">
        <v>2103231</v>
      </c>
      <c r="I3666">
        <v>265912</v>
      </c>
      <c r="J3666">
        <v>65039</v>
      </c>
      <c r="K3666">
        <v>38575</v>
      </c>
      <c r="L3666">
        <f>bbdd_Social_Media_Trends[[#This Row],[Likes]]+bbdd_Social_Media_Trends[[#This Row],[Shares]]+bbdd_Social_Media_Trends[[#This Row],[Comments]]</f>
        <v>369526</v>
      </c>
      <c r="M3666">
        <f>bbdd_Social_Media_Trends[[#This Row],[Interactions]]/bbdd_Social_Media_Trends[[#This Row],[Views]]</f>
        <v>0.17569444345390497</v>
      </c>
      <c r="N3666" s="1" t="s">
        <v>29</v>
      </c>
      <c r="O3666" s="4">
        <f t="shared" si="57"/>
        <v>0</v>
      </c>
    </row>
    <row r="3667" spans="1:15">
      <c r="A3667" s="1" t="s">
        <v>3707</v>
      </c>
      <c r="B3667" s="2">
        <v>44896</v>
      </c>
      <c r="C3667" s="13" t="str">
        <f>TEXT(bbdd_Social_Media_Trends[[#This Row],[Post_Date]],"aaaa-mm")</f>
        <v>2022-12</v>
      </c>
      <c r="D3667" s="1" t="s">
        <v>18</v>
      </c>
      <c r="E3667" s="1" t="s">
        <v>46</v>
      </c>
      <c r="F3667" s="1" t="s">
        <v>36</v>
      </c>
      <c r="G3667" s="1" t="s">
        <v>25</v>
      </c>
      <c r="H3667">
        <v>4335301</v>
      </c>
      <c r="I3667">
        <v>193543</v>
      </c>
      <c r="J3667">
        <v>50186</v>
      </c>
      <c r="K3667">
        <v>36208</v>
      </c>
      <c r="L3667">
        <f>bbdd_Social_Media_Trends[[#This Row],[Likes]]+bbdd_Social_Media_Trends[[#This Row],[Shares]]+bbdd_Social_Media_Trends[[#This Row],[Comments]]</f>
        <v>279937</v>
      </c>
      <c r="M3667">
        <f>bbdd_Social_Media_Trends[[#This Row],[Interactions]]/bbdd_Social_Media_Trends[[#This Row],[Views]]</f>
        <v>6.4571525714131495E-2</v>
      </c>
      <c r="N3667" s="1" t="s">
        <v>29</v>
      </c>
      <c r="O3667" s="4">
        <f t="shared" si="57"/>
        <v>0</v>
      </c>
    </row>
    <row r="3668" spans="1:15">
      <c r="A3668" s="1" t="s">
        <v>3708</v>
      </c>
      <c r="B3668" s="2">
        <v>44901</v>
      </c>
      <c r="C3668" s="13" t="str">
        <f>TEXT(bbdd_Social_Media_Trends[[#This Row],[Post_Date]],"aaaa-mm")</f>
        <v>2022-12</v>
      </c>
      <c r="D3668" s="1" t="s">
        <v>12</v>
      </c>
      <c r="E3668" s="1" t="s">
        <v>46</v>
      </c>
      <c r="F3668" s="1" t="s">
        <v>32</v>
      </c>
      <c r="G3668" s="1" t="s">
        <v>28</v>
      </c>
      <c r="H3668">
        <v>2320627</v>
      </c>
      <c r="I3668">
        <v>417108</v>
      </c>
      <c r="J3668">
        <v>2814</v>
      </c>
      <c r="K3668">
        <v>15708</v>
      </c>
      <c r="L3668">
        <f>bbdd_Social_Media_Trends[[#This Row],[Likes]]+bbdd_Social_Media_Trends[[#This Row],[Shares]]+bbdd_Social_Media_Trends[[#This Row],[Comments]]</f>
        <v>435630</v>
      </c>
      <c r="M3668">
        <f>bbdd_Social_Media_Trends[[#This Row],[Interactions]]/bbdd_Social_Media_Trends[[#This Row],[Views]]</f>
        <v>0.18772081855464062</v>
      </c>
      <c r="N3668" s="1" t="s">
        <v>22</v>
      </c>
      <c r="O3668" s="4">
        <f t="shared" si="57"/>
        <v>0</v>
      </c>
    </row>
    <row r="3669" spans="1:15">
      <c r="A3669" s="1" t="s">
        <v>3709</v>
      </c>
      <c r="B3669" s="2">
        <v>45199</v>
      </c>
      <c r="C3669" s="13" t="str">
        <f>TEXT(bbdd_Social_Media_Trends[[#This Row],[Post_Date]],"aaaa-mm")</f>
        <v>2023-09</v>
      </c>
      <c r="D3669" s="1" t="s">
        <v>12</v>
      </c>
      <c r="E3669" s="1" t="s">
        <v>35</v>
      </c>
      <c r="F3669" s="1" t="s">
        <v>20</v>
      </c>
      <c r="G3669" s="1" t="s">
        <v>44</v>
      </c>
      <c r="H3669">
        <v>4869354</v>
      </c>
      <c r="I3669">
        <v>6608</v>
      </c>
      <c r="J3669">
        <v>6514</v>
      </c>
      <c r="K3669">
        <v>1492</v>
      </c>
      <c r="L3669">
        <f>bbdd_Social_Media_Trends[[#This Row],[Likes]]+bbdd_Social_Media_Trends[[#This Row],[Shares]]+bbdd_Social_Media_Trends[[#This Row],[Comments]]</f>
        <v>14614</v>
      </c>
      <c r="M3669">
        <f>bbdd_Social_Media_Trends[[#This Row],[Interactions]]/bbdd_Social_Media_Trends[[#This Row],[Views]]</f>
        <v>3.0012194636085199E-3</v>
      </c>
      <c r="N3669" s="1" t="s">
        <v>29</v>
      </c>
      <c r="O3669" s="4">
        <f t="shared" si="57"/>
        <v>0</v>
      </c>
    </row>
    <row r="3670" spans="1:15">
      <c r="A3670" s="1" t="s">
        <v>3710</v>
      </c>
      <c r="B3670" s="2">
        <v>44969</v>
      </c>
      <c r="C3670" s="13" t="str">
        <f>TEXT(bbdd_Social_Media_Trends[[#This Row],[Post_Date]],"aaaa-mm")</f>
        <v>2023-02</v>
      </c>
      <c r="D3670" s="1" t="s">
        <v>27</v>
      </c>
      <c r="E3670" s="1" t="s">
        <v>49</v>
      </c>
      <c r="F3670" s="1" t="s">
        <v>14</v>
      </c>
      <c r="G3670" s="1" t="s">
        <v>15</v>
      </c>
      <c r="H3670">
        <v>4774185</v>
      </c>
      <c r="I3670">
        <v>22677</v>
      </c>
      <c r="J3670">
        <v>53104</v>
      </c>
      <c r="K3670">
        <v>22023</v>
      </c>
      <c r="L3670">
        <f>bbdd_Social_Media_Trends[[#This Row],[Likes]]+bbdd_Social_Media_Trends[[#This Row],[Shares]]+bbdd_Social_Media_Trends[[#This Row],[Comments]]</f>
        <v>97804</v>
      </c>
      <c r="M3670">
        <f>bbdd_Social_Media_Trends[[#This Row],[Interactions]]/bbdd_Social_Media_Trends[[#This Row],[Views]]</f>
        <v>2.0486009654003771E-2</v>
      </c>
      <c r="N3670" s="1" t="s">
        <v>29</v>
      </c>
      <c r="O3670" s="4">
        <f t="shared" si="57"/>
        <v>0</v>
      </c>
    </row>
    <row r="3671" spans="1:15">
      <c r="A3671" s="1" t="s">
        <v>3711</v>
      </c>
      <c r="B3671" s="2">
        <v>44663</v>
      </c>
      <c r="C3671" s="13" t="str">
        <f>TEXT(bbdd_Social_Media_Trends[[#This Row],[Post_Date]],"aaaa-mm")</f>
        <v>2022-04</v>
      </c>
      <c r="D3671" s="1" t="s">
        <v>18</v>
      </c>
      <c r="E3671" s="1" t="s">
        <v>19</v>
      </c>
      <c r="F3671" s="1" t="s">
        <v>32</v>
      </c>
      <c r="G3671" s="1" t="s">
        <v>44</v>
      </c>
      <c r="H3671">
        <v>1147497</v>
      </c>
      <c r="I3671">
        <v>407471</v>
      </c>
      <c r="J3671">
        <v>29168</v>
      </c>
      <c r="K3671">
        <v>7518</v>
      </c>
      <c r="L3671">
        <f>bbdd_Social_Media_Trends[[#This Row],[Likes]]+bbdd_Social_Media_Trends[[#This Row],[Shares]]+bbdd_Social_Media_Trends[[#This Row],[Comments]]</f>
        <v>444157</v>
      </c>
      <c r="M3671">
        <f>bbdd_Social_Media_Trends[[#This Row],[Interactions]]/bbdd_Social_Media_Trends[[#This Row],[Views]]</f>
        <v>0.38706593568436343</v>
      </c>
      <c r="N3671" s="1" t="s">
        <v>22</v>
      </c>
      <c r="O3671" s="4">
        <f t="shared" si="57"/>
        <v>0</v>
      </c>
    </row>
    <row r="3672" spans="1:15">
      <c r="A3672" s="1" t="s">
        <v>3712</v>
      </c>
      <c r="B3672" s="2">
        <v>44693</v>
      </c>
      <c r="C3672" s="13" t="str">
        <f>TEXT(bbdd_Social_Media_Trends[[#This Row],[Post_Date]],"aaaa-mm")</f>
        <v>2022-05</v>
      </c>
      <c r="D3672" s="1" t="s">
        <v>18</v>
      </c>
      <c r="E3672" s="1" t="s">
        <v>59</v>
      </c>
      <c r="F3672" s="1" t="s">
        <v>32</v>
      </c>
      <c r="G3672" s="1" t="s">
        <v>28</v>
      </c>
      <c r="H3672">
        <v>231868</v>
      </c>
      <c r="I3672">
        <v>131318</v>
      </c>
      <c r="J3672">
        <v>92253</v>
      </c>
      <c r="K3672">
        <v>28352</v>
      </c>
      <c r="L3672">
        <f>bbdd_Social_Media_Trends[[#This Row],[Likes]]+bbdd_Social_Media_Trends[[#This Row],[Shares]]+bbdd_Social_Media_Trends[[#This Row],[Comments]]</f>
        <v>251923</v>
      </c>
      <c r="M3672">
        <f>bbdd_Social_Media_Trends[[#This Row],[Interactions]]/bbdd_Social_Media_Trends[[#This Row],[Views]]</f>
        <v>1.0864931771525179</v>
      </c>
      <c r="N3672" s="1" t="s">
        <v>16</v>
      </c>
      <c r="O3672" s="4">
        <f t="shared" si="57"/>
        <v>0</v>
      </c>
    </row>
    <row r="3673" spans="1:15">
      <c r="A3673" s="1" t="s">
        <v>3713</v>
      </c>
      <c r="B3673" s="2">
        <v>44987</v>
      </c>
      <c r="C3673" s="13" t="str">
        <f>TEXT(bbdd_Social_Media_Trends[[#This Row],[Post_Date]],"aaaa-mm")</f>
        <v>2023-03</v>
      </c>
      <c r="D3673" s="1" t="s">
        <v>27</v>
      </c>
      <c r="E3673" s="1" t="s">
        <v>19</v>
      </c>
      <c r="F3673" s="1" t="s">
        <v>32</v>
      </c>
      <c r="G3673" s="1" t="s">
        <v>37</v>
      </c>
      <c r="H3673">
        <v>725454</v>
      </c>
      <c r="I3673">
        <v>149682</v>
      </c>
      <c r="J3673">
        <v>27039</v>
      </c>
      <c r="K3673">
        <v>47514</v>
      </c>
      <c r="L3673">
        <f>bbdd_Social_Media_Trends[[#This Row],[Likes]]+bbdd_Social_Media_Trends[[#This Row],[Shares]]+bbdd_Social_Media_Trends[[#This Row],[Comments]]</f>
        <v>224235</v>
      </c>
      <c r="M3673">
        <f>bbdd_Social_Media_Trends[[#This Row],[Interactions]]/bbdd_Social_Media_Trends[[#This Row],[Views]]</f>
        <v>0.30909609706473462</v>
      </c>
      <c r="N3673" s="1" t="s">
        <v>16</v>
      </c>
      <c r="O3673" s="4">
        <f t="shared" si="57"/>
        <v>0</v>
      </c>
    </row>
    <row r="3674" spans="1:15">
      <c r="A3674" s="1" t="s">
        <v>3714</v>
      </c>
      <c r="B3674" s="2">
        <v>45222</v>
      </c>
      <c r="C3674" s="13" t="str">
        <f>TEXT(bbdd_Social_Media_Trends[[#This Row],[Post_Date]],"aaaa-mm")</f>
        <v>2023-10</v>
      </c>
      <c r="D3674" s="1" t="s">
        <v>12</v>
      </c>
      <c r="E3674" s="1" t="s">
        <v>35</v>
      </c>
      <c r="F3674" s="1" t="s">
        <v>36</v>
      </c>
      <c r="G3674" s="1" t="s">
        <v>50</v>
      </c>
      <c r="H3674">
        <v>3232841</v>
      </c>
      <c r="I3674">
        <v>27472</v>
      </c>
      <c r="J3674">
        <v>18187</v>
      </c>
      <c r="K3674">
        <v>21421</v>
      </c>
      <c r="L3674">
        <f>bbdd_Social_Media_Trends[[#This Row],[Likes]]+bbdd_Social_Media_Trends[[#This Row],[Shares]]+bbdd_Social_Media_Trends[[#This Row],[Comments]]</f>
        <v>67080</v>
      </c>
      <c r="M3674">
        <f>bbdd_Social_Media_Trends[[#This Row],[Interactions]]/bbdd_Social_Media_Trends[[#This Row],[Views]]</f>
        <v>2.0749551246102112E-2</v>
      </c>
      <c r="N3674" s="1" t="s">
        <v>22</v>
      </c>
      <c r="O3674" s="4">
        <f t="shared" si="57"/>
        <v>0</v>
      </c>
    </row>
    <row r="3675" spans="1:15">
      <c r="A3675" s="1" t="s">
        <v>3715</v>
      </c>
      <c r="B3675" s="2">
        <v>44795</v>
      </c>
      <c r="C3675" s="13" t="str">
        <f>TEXT(bbdd_Social_Media_Trends[[#This Row],[Post_Date]],"aaaa-mm")</f>
        <v>2022-08</v>
      </c>
      <c r="D3675" s="1" t="s">
        <v>12</v>
      </c>
      <c r="E3675" s="1" t="s">
        <v>59</v>
      </c>
      <c r="F3675" s="1" t="s">
        <v>20</v>
      </c>
      <c r="G3675" s="1" t="s">
        <v>25</v>
      </c>
      <c r="H3675">
        <v>1566752</v>
      </c>
      <c r="I3675">
        <v>176811</v>
      </c>
      <c r="J3675">
        <v>47917</v>
      </c>
      <c r="K3675">
        <v>712</v>
      </c>
      <c r="L3675">
        <f>bbdd_Social_Media_Trends[[#This Row],[Likes]]+bbdd_Social_Media_Trends[[#This Row],[Shares]]+bbdd_Social_Media_Trends[[#This Row],[Comments]]</f>
        <v>225440</v>
      </c>
      <c r="M3675">
        <f>bbdd_Social_Media_Trends[[#This Row],[Interactions]]/bbdd_Social_Media_Trends[[#This Row],[Views]]</f>
        <v>0.14389003492575725</v>
      </c>
      <c r="N3675" s="1" t="s">
        <v>22</v>
      </c>
      <c r="O3675" s="4">
        <f t="shared" si="57"/>
        <v>0</v>
      </c>
    </row>
    <row r="3676" spans="1:15">
      <c r="A3676" s="1" t="s">
        <v>3716</v>
      </c>
      <c r="B3676" s="2">
        <v>45015</v>
      </c>
      <c r="C3676" s="13" t="str">
        <f>TEXT(bbdd_Social_Media_Trends[[#This Row],[Post_Date]],"aaaa-mm")</f>
        <v>2023-03</v>
      </c>
      <c r="D3676" s="1" t="s">
        <v>24</v>
      </c>
      <c r="E3676" s="1" t="s">
        <v>52</v>
      </c>
      <c r="F3676" s="1" t="s">
        <v>36</v>
      </c>
      <c r="G3676" s="1" t="s">
        <v>37</v>
      </c>
      <c r="H3676">
        <v>4309390</v>
      </c>
      <c r="I3676">
        <v>362837</v>
      </c>
      <c r="J3676">
        <v>17128</v>
      </c>
      <c r="K3676">
        <v>25765</v>
      </c>
      <c r="L3676">
        <f>bbdd_Social_Media_Trends[[#This Row],[Likes]]+bbdd_Social_Media_Trends[[#This Row],[Shares]]+bbdd_Social_Media_Trends[[#This Row],[Comments]]</f>
        <v>405730</v>
      </c>
      <c r="M3676">
        <f>bbdd_Social_Media_Trends[[#This Row],[Interactions]]/bbdd_Social_Media_Trends[[#This Row],[Views]]</f>
        <v>9.4150216155882857E-2</v>
      </c>
      <c r="N3676" s="1" t="s">
        <v>16</v>
      </c>
      <c r="O3676" s="4">
        <f t="shared" si="57"/>
        <v>0</v>
      </c>
    </row>
    <row r="3677" spans="1:15">
      <c r="A3677" s="1" t="s">
        <v>3717</v>
      </c>
      <c r="B3677" s="2">
        <v>45213</v>
      </c>
      <c r="C3677" s="13" t="str">
        <f>TEXT(bbdd_Social_Media_Trends[[#This Row],[Post_Date]],"aaaa-mm")</f>
        <v>2023-10</v>
      </c>
      <c r="D3677" s="1" t="s">
        <v>24</v>
      </c>
      <c r="E3677" s="1" t="s">
        <v>59</v>
      </c>
      <c r="F3677" s="1" t="s">
        <v>32</v>
      </c>
      <c r="G3677" s="1" t="s">
        <v>44</v>
      </c>
      <c r="H3677">
        <v>659821</v>
      </c>
      <c r="I3677">
        <v>13467</v>
      </c>
      <c r="J3677">
        <v>49239</v>
      </c>
      <c r="K3677">
        <v>8742</v>
      </c>
      <c r="L3677">
        <f>bbdd_Social_Media_Trends[[#This Row],[Likes]]+bbdd_Social_Media_Trends[[#This Row],[Shares]]+bbdd_Social_Media_Trends[[#This Row],[Comments]]</f>
        <v>71448</v>
      </c>
      <c r="M3677">
        <f>bbdd_Social_Media_Trends[[#This Row],[Interactions]]/bbdd_Social_Media_Trends[[#This Row],[Views]]</f>
        <v>0.10828391336438216</v>
      </c>
      <c r="N3677" s="1" t="s">
        <v>29</v>
      </c>
      <c r="O3677" s="4">
        <f t="shared" si="57"/>
        <v>0</v>
      </c>
    </row>
    <row r="3678" spans="1:15">
      <c r="A3678" s="1" t="s">
        <v>3718</v>
      </c>
      <c r="B3678" s="2">
        <v>44831</v>
      </c>
      <c r="C3678" s="13" t="str">
        <f>TEXT(bbdd_Social_Media_Trends[[#This Row],[Post_Date]],"aaaa-mm")</f>
        <v>2022-09</v>
      </c>
      <c r="D3678" s="1" t="s">
        <v>12</v>
      </c>
      <c r="E3678" s="1" t="s">
        <v>35</v>
      </c>
      <c r="F3678" s="1" t="s">
        <v>47</v>
      </c>
      <c r="G3678" s="1" t="s">
        <v>25</v>
      </c>
      <c r="H3678">
        <v>3960518</v>
      </c>
      <c r="I3678">
        <v>376256</v>
      </c>
      <c r="J3678">
        <v>1871</v>
      </c>
      <c r="K3678">
        <v>3708</v>
      </c>
      <c r="L3678">
        <f>bbdd_Social_Media_Trends[[#This Row],[Likes]]+bbdd_Social_Media_Trends[[#This Row],[Shares]]+bbdd_Social_Media_Trends[[#This Row],[Comments]]</f>
        <v>381835</v>
      </c>
      <c r="M3678">
        <f>bbdd_Social_Media_Trends[[#This Row],[Interactions]]/bbdd_Social_Media_Trends[[#This Row],[Views]]</f>
        <v>9.6410368542700728E-2</v>
      </c>
      <c r="N3678" s="1" t="s">
        <v>29</v>
      </c>
      <c r="O3678" s="4">
        <f t="shared" si="57"/>
        <v>0</v>
      </c>
    </row>
    <row r="3679" spans="1:15">
      <c r="A3679" s="1" t="s">
        <v>3719</v>
      </c>
      <c r="B3679" s="2">
        <v>45064</v>
      </c>
      <c r="C3679" s="13" t="str">
        <f>TEXT(bbdd_Social_Media_Trends[[#This Row],[Post_Date]],"aaaa-mm")</f>
        <v>2023-05</v>
      </c>
      <c r="D3679" s="1" t="s">
        <v>27</v>
      </c>
      <c r="E3679" s="1" t="s">
        <v>49</v>
      </c>
      <c r="F3679" s="1" t="s">
        <v>36</v>
      </c>
      <c r="G3679" s="1" t="s">
        <v>60</v>
      </c>
      <c r="H3679">
        <v>2985117</v>
      </c>
      <c r="I3679">
        <v>284824</v>
      </c>
      <c r="J3679">
        <v>64052</v>
      </c>
      <c r="K3679">
        <v>41718</v>
      </c>
      <c r="L3679">
        <f>bbdd_Social_Media_Trends[[#This Row],[Likes]]+bbdd_Social_Media_Trends[[#This Row],[Shares]]+bbdd_Social_Media_Trends[[#This Row],[Comments]]</f>
        <v>390594</v>
      </c>
      <c r="M3679">
        <f>bbdd_Social_Media_Trends[[#This Row],[Interactions]]/bbdd_Social_Media_Trends[[#This Row],[Views]]</f>
        <v>0.1308471326249524</v>
      </c>
      <c r="N3679" s="1" t="s">
        <v>29</v>
      </c>
      <c r="O3679" s="4">
        <f t="shared" si="57"/>
        <v>0</v>
      </c>
    </row>
    <row r="3680" spans="1:15">
      <c r="A3680" s="1" t="s">
        <v>3720</v>
      </c>
      <c r="B3680" s="2">
        <v>44645</v>
      </c>
      <c r="C3680" s="13" t="str">
        <f>TEXT(bbdd_Social_Media_Trends[[#This Row],[Post_Date]],"aaaa-mm")</f>
        <v>2022-03</v>
      </c>
      <c r="D3680" s="1" t="s">
        <v>18</v>
      </c>
      <c r="E3680" s="1" t="s">
        <v>35</v>
      </c>
      <c r="F3680" s="1" t="s">
        <v>20</v>
      </c>
      <c r="G3680" s="1" t="s">
        <v>25</v>
      </c>
      <c r="H3680">
        <v>2148989</v>
      </c>
      <c r="I3680">
        <v>115422</v>
      </c>
      <c r="J3680">
        <v>32844</v>
      </c>
      <c r="K3680">
        <v>48115</v>
      </c>
      <c r="L3680">
        <f>bbdd_Social_Media_Trends[[#This Row],[Likes]]+bbdd_Social_Media_Trends[[#This Row],[Shares]]+bbdd_Social_Media_Trends[[#This Row],[Comments]]</f>
        <v>196381</v>
      </c>
      <c r="M3680">
        <f>bbdd_Social_Media_Trends[[#This Row],[Interactions]]/bbdd_Social_Media_Trends[[#This Row],[Views]]</f>
        <v>9.1382971248340494E-2</v>
      </c>
      <c r="N3680" s="1" t="s">
        <v>29</v>
      </c>
      <c r="O3680" s="4">
        <f t="shared" si="57"/>
        <v>0</v>
      </c>
    </row>
    <row r="3681" spans="1:15">
      <c r="A3681" s="1" t="s">
        <v>3721</v>
      </c>
      <c r="B3681" s="2">
        <v>45112</v>
      </c>
      <c r="C3681" s="13" t="str">
        <f>TEXT(bbdd_Social_Media_Trends[[#This Row],[Post_Date]],"aaaa-mm")</f>
        <v>2023-07</v>
      </c>
      <c r="D3681" s="1" t="s">
        <v>27</v>
      </c>
      <c r="E3681" s="1" t="s">
        <v>13</v>
      </c>
      <c r="F3681" s="1" t="s">
        <v>20</v>
      </c>
      <c r="G3681" s="1" t="s">
        <v>44</v>
      </c>
      <c r="H3681">
        <v>1463457</v>
      </c>
      <c r="I3681">
        <v>125302</v>
      </c>
      <c r="J3681">
        <v>62306</v>
      </c>
      <c r="K3681">
        <v>21850</v>
      </c>
      <c r="L3681">
        <f>bbdd_Social_Media_Trends[[#This Row],[Likes]]+bbdd_Social_Media_Trends[[#This Row],[Shares]]+bbdd_Social_Media_Trends[[#This Row],[Comments]]</f>
        <v>209458</v>
      </c>
      <c r="M3681">
        <f>bbdd_Social_Media_Trends[[#This Row],[Interactions]]/bbdd_Social_Media_Trends[[#This Row],[Views]]</f>
        <v>0.14312548985040216</v>
      </c>
      <c r="N3681" s="1" t="s">
        <v>16</v>
      </c>
      <c r="O3681" s="4">
        <f t="shared" si="57"/>
        <v>0</v>
      </c>
    </row>
    <row r="3682" spans="1:15">
      <c r="A3682" s="1" t="s">
        <v>3722</v>
      </c>
      <c r="B3682" s="2">
        <v>44570</v>
      </c>
      <c r="C3682" s="13" t="str">
        <f>TEXT(bbdd_Social_Media_Trends[[#This Row],[Post_Date]],"aaaa-mm")</f>
        <v>2022-01</v>
      </c>
      <c r="D3682" s="1" t="s">
        <v>18</v>
      </c>
      <c r="E3682" s="1" t="s">
        <v>31</v>
      </c>
      <c r="F3682" s="1" t="s">
        <v>32</v>
      </c>
      <c r="G3682" s="1" t="s">
        <v>28</v>
      </c>
      <c r="H3682">
        <v>3989657</v>
      </c>
      <c r="I3682">
        <v>351332</v>
      </c>
      <c r="J3682">
        <v>76680</v>
      </c>
      <c r="K3682">
        <v>36031</v>
      </c>
      <c r="L3682">
        <f>bbdd_Social_Media_Trends[[#This Row],[Likes]]+bbdd_Social_Media_Trends[[#This Row],[Shares]]+bbdd_Social_Media_Trends[[#This Row],[Comments]]</f>
        <v>464043</v>
      </c>
      <c r="M3682">
        <f>bbdd_Social_Media_Trends[[#This Row],[Interactions]]/bbdd_Social_Media_Trends[[#This Row],[Views]]</f>
        <v>0.11631150246750535</v>
      </c>
      <c r="N3682" s="1" t="s">
        <v>16</v>
      </c>
      <c r="O3682" s="4">
        <f t="shared" si="57"/>
        <v>0</v>
      </c>
    </row>
    <row r="3683" spans="1:15">
      <c r="A3683" s="1" t="s">
        <v>3723</v>
      </c>
      <c r="B3683" s="2">
        <v>44754</v>
      </c>
      <c r="C3683" s="13" t="str">
        <f>TEXT(bbdd_Social_Media_Trends[[#This Row],[Post_Date]],"aaaa-mm")</f>
        <v>2022-07</v>
      </c>
      <c r="D3683" s="1" t="s">
        <v>24</v>
      </c>
      <c r="E3683" s="1" t="s">
        <v>19</v>
      </c>
      <c r="F3683" s="1" t="s">
        <v>32</v>
      </c>
      <c r="G3683" s="1" t="s">
        <v>25</v>
      </c>
      <c r="H3683">
        <v>474838</v>
      </c>
      <c r="I3683">
        <v>45882</v>
      </c>
      <c r="J3683">
        <v>60806</v>
      </c>
      <c r="K3683">
        <v>27585</v>
      </c>
      <c r="L3683">
        <f>bbdd_Social_Media_Trends[[#This Row],[Likes]]+bbdd_Social_Media_Trends[[#This Row],[Shares]]+bbdd_Social_Media_Trends[[#This Row],[Comments]]</f>
        <v>134273</v>
      </c>
      <c r="M3683">
        <f>bbdd_Social_Media_Trends[[#This Row],[Interactions]]/bbdd_Social_Media_Trends[[#This Row],[Views]]</f>
        <v>0.28277644164957311</v>
      </c>
      <c r="N3683" s="1" t="s">
        <v>29</v>
      </c>
      <c r="O3683" s="4">
        <f t="shared" si="57"/>
        <v>0</v>
      </c>
    </row>
    <row r="3684" spans="1:15">
      <c r="A3684" s="1" t="s">
        <v>3724</v>
      </c>
      <c r="B3684" s="2">
        <v>44625</v>
      </c>
      <c r="C3684" s="13" t="str">
        <f>TEXT(bbdd_Social_Media_Trends[[#This Row],[Post_Date]],"aaaa-mm")</f>
        <v>2022-03</v>
      </c>
      <c r="D3684" s="1" t="s">
        <v>24</v>
      </c>
      <c r="E3684" s="1" t="s">
        <v>13</v>
      </c>
      <c r="F3684" s="1" t="s">
        <v>36</v>
      </c>
      <c r="G3684" s="1" t="s">
        <v>37</v>
      </c>
      <c r="H3684">
        <v>4654777</v>
      </c>
      <c r="I3684">
        <v>94417</v>
      </c>
      <c r="J3684">
        <v>20561</v>
      </c>
      <c r="K3684">
        <v>44245</v>
      </c>
      <c r="L3684">
        <f>bbdd_Social_Media_Trends[[#This Row],[Likes]]+bbdd_Social_Media_Trends[[#This Row],[Shares]]+bbdd_Social_Media_Trends[[#This Row],[Comments]]</f>
        <v>159223</v>
      </c>
      <c r="M3684">
        <f>bbdd_Social_Media_Trends[[#This Row],[Interactions]]/bbdd_Social_Media_Trends[[#This Row],[Views]]</f>
        <v>3.4206364773221143E-2</v>
      </c>
      <c r="N3684" s="1" t="s">
        <v>22</v>
      </c>
      <c r="O3684" s="4">
        <f t="shared" si="57"/>
        <v>0</v>
      </c>
    </row>
    <row r="3685" spans="1:15">
      <c r="A3685" s="1" t="s">
        <v>3725</v>
      </c>
      <c r="B3685" s="2">
        <v>45229</v>
      </c>
      <c r="C3685" s="13" t="str">
        <f>TEXT(bbdd_Social_Media_Trends[[#This Row],[Post_Date]],"aaaa-mm")</f>
        <v>2023-10</v>
      </c>
      <c r="D3685" s="1" t="s">
        <v>18</v>
      </c>
      <c r="E3685" s="1" t="s">
        <v>59</v>
      </c>
      <c r="F3685" s="1" t="s">
        <v>36</v>
      </c>
      <c r="G3685" s="1" t="s">
        <v>50</v>
      </c>
      <c r="H3685">
        <v>1390945</v>
      </c>
      <c r="I3685">
        <v>422057</v>
      </c>
      <c r="J3685">
        <v>94191</v>
      </c>
      <c r="K3685">
        <v>34407</v>
      </c>
      <c r="L3685">
        <f>bbdd_Social_Media_Trends[[#This Row],[Likes]]+bbdd_Social_Media_Trends[[#This Row],[Shares]]+bbdd_Social_Media_Trends[[#This Row],[Comments]]</f>
        <v>550655</v>
      </c>
      <c r="M3685">
        <f>bbdd_Social_Media_Trends[[#This Row],[Interactions]]/bbdd_Social_Media_Trends[[#This Row],[Views]]</f>
        <v>0.39588553105981905</v>
      </c>
      <c r="N3685" s="1" t="s">
        <v>29</v>
      </c>
      <c r="O3685" s="4">
        <f t="shared" si="57"/>
        <v>0</v>
      </c>
    </row>
    <row r="3686" spans="1:15">
      <c r="A3686" s="1" t="s">
        <v>3726</v>
      </c>
      <c r="B3686" s="2">
        <v>44902</v>
      </c>
      <c r="C3686" s="13" t="str">
        <f>TEXT(bbdd_Social_Media_Trends[[#This Row],[Post_Date]],"aaaa-mm")</f>
        <v>2022-12</v>
      </c>
      <c r="D3686" s="1" t="s">
        <v>18</v>
      </c>
      <c r="E3686" s="1" t="s">
        <v>59</v>
      </c>
      <c r="F3686" s="1" t="s">
        <v>41</v>
      </c>
      <c r="G3686" s="1" t="s">
        <v>28</v>
      </c>
      <c r="H3686">
        <v>4375990</v>
      </c>
      <c r="I3686">
        <v>99936</v>
      </c>
      <c r="J3686">
        <v>80353</v>
      </c>
      <c r="K3686">
        <v>3006</v>
      </c>
      <c r="L3686">
        <f>bbdd_Social_Media_Trends[[#This Row],[Likes]]+bbdd_Social_Media_Trends[[#This Row],[Shares]]+bbdd_Social_Media_Trends[[#This Row],[Comments]]</f>
        <v>183295</v>
      </c>
      <c r="M3686">
        <f>bbdd_Social_Media_Trends[[#This Row],[Interactions]]/bbdd_Social_Media_Trends[[#This Row],[Views]]</f>
        <v>4.1886521678523032E-2</v>
      </c>
      <c r="N3686" s="1" t="s">
        <v>29</v>
      </c>
      <c r="O3686" s="4">
        <f t="shared" si="57"/>
        <v>0</v>
      </c>
    </row>
    <row r="3687" spans="1:15">
      <c r="A3687" s="1" t="s">
        <v>3727</v>
      </c>
      <c r="B3687" s="2">
        <v>44604</v>
      </c>
      <c r="C3687" s="13" t="str">
        <f>TEXT(bbdd_Social_Media_Trends[[#This Row],[Post_Date]],"aaaa-mm")</f>
        <v>2022-02</v>
      </c>
      <c r="D3687" s="1" t="s">
        <v>24</v>
      </c>
      <c r="E3687" s="1" t="s">
        <v>31</v>
      </c>
      <c r="F3687" s="1" t="s">
        <v>20</v>
      </c>
      <c r="G3687" s="1" t="s">
        <v>21</v>
      </c>
      <c r="H3687">
        <v>1884862</v>
      </c>
      <c r="I3687">
        <v>249922</v>
      </c>
      <c r="J3687">
        <v>29934</v>
      </c>
      <c r="K3687">
        <v>46886</v>
      </c>
      <c r="L3687">
        <f>bbdd_Social_Media_Trends[[#This Row],[Likes]]+bbdd_Social_Media_Trends[[#This Row],[Shares]]+bbdd_Social_Media_Trends[[#This Row],[Comments]]</f>
        <v>326742</v>
      </c>
      <c r="M3687">
        <f>bbdd_Social_Media_Trends[[#This Row],[Interactions]]/bbdd_Social_Media_Trends[[#This Row],[Views]]</f>
        <v>0.17335062195534739</v>
      </c>
      <c r="N3687" s="1" t="s">
        <v>29</v>
      </c>
      <c r="O3687" s="4">
        <f t="shared" si="57"/>
        <v>0</v>
      </c>
    </row>
    <row r="3688" spans="1:15">
      <c r="A3688" s="1" t="s">
        <v>3728</v>
      </c>
      <c r="B3688" s="2">
        <v>45104</v>
      </c>
      <c r="C3688" s="13" t="str">
        <f>TEXT(bbdd_Social_Media_Trends[[#This Row],[Post_Date]],"aaaa-mm")</f>
        <v>2023-06</v>
      </c>
      <c r="D3688" s="1" t="s">
        <v>27</v>
      </c>
      <c r="E3688" s="1" t="s">
        <v>57</v>
      </c>
      <c r="F3688" s="1" t="s">
        <v>41</v>
      </c>
      <c r="G3688" s="1" t="s">
        <v>15</v>
      </c>
      <c r="H3688">
        <v>5467</v>
      </c>
      <c r="I3688">
        <v>337597</v>
      </c>
      <c r="J3688">
        <v>79716</v>
      </c>
      <c r="K3688">
        <v>33748</v>
      </c>
      <c r="L3688">
        <f>bbdd_Social_Media_Trends[[#This Row],[Likes]]+bbdd_Social_Media_Trends[[#This Row],[Shares]]+bbdd_Social_Media_Trends[[#This Row],[Comments]]</f>
        <v>451061</v>
      </c>
      <c r="M3688">
        <f>bbdd_Social_Media_Trends[[#This Row],[Interactions]]/bbdd_Social_Media_Trends[[#This Row],[Views]]</f>
        <v>82.506127675141755</v>
      </c>
      <c r="N3688" s="1" t="s">
        <v>16</v>
      </c>
      <c r="O3688" s="4">
        <f t="shared" si="57"/>
        <v>0</v>
      </c>
    </row>
    <row r="3689" spans="1:15">
      <c r="A3689" s="1" t="s">
        <v>3729</v>
      </c>
      <c r="B3689" s="2">
        <v>44897</v>
      </c>
      <c r="C3689" s="13" t="str">
        <f>TEXT(bbdd_Social_Media_Trends[[#This Row],[Post_Date]],"aaaa-mm")</f>
        <v>2022-12</v>
      </c>
      <c r="D3689" s="1" t="s">
        <v>18</v>
      </c>
      <c r="E3689" s="1" t="s">
        <v>59</v>
      </c>
      <c r="F3689" s="1" t="s">
        <v>32</v>
      </c>
      <c r="G3689" s="1" t="s">
        <v>50</v>
      </c>
      <c r="H3689">
        <v>2241319</v>
      </c>
      <c r="I3689">
        <v>22674</v>
      </c>
      <c r="J3689">
        <v>17632</v>
      </c>
      <c r="K3689">
        <v>11763</v>
      </c>
      <c r="L3689">
        <f>bbdd_Social_Media_Trends[[#This Row],[Likes]]+bbdd_Social_Media_Trends[[#This Row],[Shares]]+bbdd_Social_Media_Trends[[#This Row],[Comments]]</f>
        <v>52069</v>
      </c>
      <c r="M3689">
        <f>bbdd_Social_Media_Trends[[#This Row],[Interactions]]/bbdd_Social_Media_Trends[[#This Row],[Views]]</f>
        <v>2.3231409719009208E-2</v>
      </c>
      <c r="N3689" s="1" t="s">
        <v>16</v>
      </c>
      <c r="O3689" s="4">
        <f t="shared" si="57"/>
        <v>0</v>
      </c>
    </row>
    <row r="3690" spans="1:15">
      <c r="A3690" s="1" t="s">
        <v>3730</v>
      </c>
      <c r="B3690" s="2">
        <v>44626</v>
      </c>
      <c r="C3690" s="13" t="str">
        <f>TEXT(bbdd_Social_Media_Trends[[#This Row],[Post_Date]],"aaaa-mm")</f>
        <v>2022-03</v>
      </c>
      <c r="D3690" s="1" t="s">
        <v>12</v>
      </c>
      <c r="E3690" s="1" t="s">
        <v>31</v>
      </c>
      <c r="F3690" s="1" t="s">
        <v>47</v>
      </c>
      <c r="G3690" s="1" t="s">
        <v>50</v>
      </c>
      <c r="H3690">
        <v>2248823</v>
      </c>
      <c r="I3690">
        <v>185414</v>
      </c>
      <c r="J3690">
        <v>40492</v>
      </c>
      <c r="K3690">
        <v>35212</v>
      </c>
      <c r="L3690">
        <f>bbdd_Social_Media_Trends[[#This Row],[Likes]]+bbdd_Social_Media_Trends[[#This Row],[Shares]]+bbdd_Social_Media_Trends[[#This Row],[Comments]]</f>
        <v>261118</v>
      </c>
      <c r="M3690">
        <f>bbdd_Social_Media_Trends[[#This Row],[Interactions]]/bbdd_Social_Media_Trends[[#This Row],[Views]]</f>
        <v>0.11611318454142455</v>
      </c>
      <c r="N3690" s="1" t="s">
        <v>16</v>
      </c>
      <c r="O3690" s="4">
        <f t="shared" si="57"/>
        <v>0</v>
      </c>
    </row>
    <row r="3691" spans="1:15">
      <c r="A3691" s="1" t="s">
        <v>3731</v>
      </c>
      <c r="B3691" s="2">
        <v>45124</v>
      </c>
      <c r="C3691" s="13" t="str">
        <f>TEXT(bbdd_Social_Media_Trends[[#This Row],[Post_Date]],"aaaa-mm")</f>
        <v>2023-07</v>
      </c>
      <c r="D3691" s="1" t="s">
        <v>12</v>
      </c>
      <c r="E3691" s="1" t="s">
        <v>57</v>
      </c>
      <c r="F3691" s="1" t="s">
        <v>41</v>
      </c>
      <c r="G3691" s="1" t="s">
        <v>44</v>
      </c>
      <c r="H3691">
        <v>702805</v>
      </c>
      <c r="I3691">
        <v>426213</v>
      </c>
      <c r="J3691">
        <v>6952</v>
      </c>
      <c r="K3691">
        <v>12284</v>
      </c>
      <c r="L3691">
        <f>bbdd_Social_Media_Trends[[#This Row],[Likes]]+bbdd_Social_Media_Trends[[#This Row],[Shares]]+bbdd_Social_Media_Trends[[#This Row],[Comments]]</f>
        <v>445449</v>
      </c>
      <c r="M3691">
        <f>bbdd_Social_Media_Trends[[#This Row],[Interactions]]/bbdd_Social_Media_Trends[[#This Row],[Views]]</f>
        <v>0.63381592333577597</v>
      </c>
      <c r="N3691" s="1" t="s">
        <v>16</v>
      </c>
      <c r="O3691" s="4">
        <f t="shared" si="57"/>
        <v>0</v>
      </c>
    </row>
    <row r="3692" spans="1:15">
      <c r="A3692" s="1" t="s">
        <v>3732</v>
      </c>
      <c r="B3692" s="2">
        <v>45272</v>
      </c>
      <c r="C3692" s="13" t="str">
        <f>TEXT(bbdd_Social_Media_Trends[[#This Row],[Post_Date]],"aaaa-mm")</f>
        <v>2023-12</v>
      </c>
      <c r="D3692" s="1" t="s">
        <v>24</v>
      </c>
      <c r="E3692" s="1" t="s">
        <v>31</v>
      </c>
      <c r="F3692" s="1" t="s">
        <v>41</v>
      </c>
      <c r="G3692" s="1" t="s">
        <v>60</v>
      </c>
      <c r="H3692">
        <v>4076095</v>
      </c>
      <c r="I3692">
        <v>196850</v>
      </c>
      <c r="J3692">
        <v>15677</v>
      </c>
      <c r="K3692">
        <v>45746</v>
      </c>
      <c r="L3692">
        <f>bbdd_Social_Media_Trends[[#This Row],[Likes]]+bbdd_Social_Media_Trends[[#This Row],[Shares]]+bbdd_Social_Media_Trends[[#This Row],[Comments]]</f>
        <v>258273</v>
      </c>
      <c r="M3692">
        <f>bbdd_Social_Media_Trends[[#This Row],[Interactions]]/bbdd_Social_Media_Trends[[#This Row],[Views]]</f>
        <v>6.3362850963974093E-2</v>
      </c>
      <c r="N3692" s="1" t="s">
        <v>22</v>
      </c>
      <c r="O3692" s="4">
        <f t="shared" si="57"/>
        <v>0</v>
      </c>
    </row>
    <row r="3693" spans="1:15">
      <c r="A3693" s="1" t="s">
        <v>3733</v>
      </c>
      <c r="B3693" s="2">
        <v>45207</v>
      </c>
      <c r="C3693" s="13" t="str">
        <f>TEXT(bbdd_Social_Media_Trends[[#This Row],[Post_Date]],"aaaa-mm")</f>
        <v>2023-10</v>
      </c>
      <c r="D3693" s="1" t="s">
        <v>18</v>
      </c>
      <c r="E3693" s="1" t="s">
        <v>59</v>
      </c>
      <c r="F3693" s="1" t="s">
        <v>36</v>
      </c>
      <c r="G3693" s="1" t="s">
        <v>21</v>
      </c>
      <c r="H3693">
        <v>2926591</v>
      </c>
      <c r="I3693">
        <v>5898</v>
      </c>
      <c r="J3693">
        <v>89</v>
      </c>
      <c r="K3693">
        <v>6431</v>
      </c>
      <c r="L3693">
        <f>bbdd_Social_Media_Trends[[#This Row],[Likes]]+bbdd_Social_Media_Trends[[#This Row],[Shares]]+bbdd_Social_Media_Trends[[#This Row],[Comments]]</f>
        <v>12418</v>
      </c>
      <c r="M3693">
        <f>bbdd_Social_Media_Trends[[#This Row],[Interactions]]/bbdd_Social_Media_Trends[[#This Row],[Views]]</f>
        <v>4.2431620954209177E-3</v>
      </c>
      <c r="N3693" s="1" t="s">
        <v>29</v>
      </c>
      <c r="O3693" s="4">
        <f t="shared" si="57"/>
        <v>0</v>
      </c>
    </row>
    <row r="3694" spans="1:15">
      <c r="A3694" s="1" t="s">
        <v>3734</v>
      </c>
      <c r="B3694" s="2">
        <v>44983</v>
      </c>
      <c r="C3694" s="13" t="str">
        <f>TEXT(bbdd_Social_Media_Trends[[#This Row],[Post_Date]],"aaaa-mm")</f>
        <v>2023-02</v>
      </c>
      <c r="D3694" s="1" t="s">
        <v>27</v>
      </c>
      <c r="E3694" s="1" t="s">
        <v>19</v>
      </c>
      <c r="F3694" s="1" t="s">
        <v>36</v>
      </c>
      <c r="G3694" s="1" t="s">
        <v>44</v>
      </c>
      <c r="H3694">
        <v>3135532</v>
      </c>
      <c r="I3694">
        <v>15894</v>
      </c>
      <c r="J3694">
        <v>55304</v>
      </c>
      <c r="K3694">
        <v>37035</v>
      </c>
      <c r="L3694">
        <f>bbdd_Social_Media_Trends[[#This Row],[Likes]]+bbdd_Social_Media_Trends[[#This Row],[Shares]]+bbdd_Social_Media_Trends[[#This Row],[Comments]]</f>
        <v>108233</v>
      </c>
      <c r="M3694">
        <f>bbdd_Social_Media_Trends[[#This Row],[Interactions]]/bbdd_Social_Media_Trends[[#This Row],[Views]]</f>
        <v>3.4518225296377138E-2</v>
      </c>
      <c r="N3694" s="1" t="s">
        <v>29</v>
      </c>
      <c r="O3694" s="4">
        <f t="shared" si="57"/>
        <v>0</v>
      </c>
    </row>
    <row r="3695" spans="1:15">
      <c r="A3695" s="1" t="s">
        <v>3735</v>
      </c>
      <c r="B3695" s="2">
        <v>44741</v>
      </c>
      <c r="C3695" s="13" t="str">
        <f>TEXT(bbdd_Social_Media_Trends[[#This Row],[Post_Date]],"aaaa-mm")</f>
        <v>2022-06</v>
      </c>
      <c r="D3695" s="1" t="s">
        <v>27</v>
      </c>
      <c r="E3695" s="1" t="s">
        <v>13</v>
      </c>
      <c r="F3695" s="1" t="s">
        <v>32</v>
      </c>
      <c r="G3695" s="1" t="s">
        <v>28</v>
      </c>
      <c r="H3695">
        <v>461899</v>
      </c>
      <c r="I3695">
        <v>39413</v>
      </c>
      <c r="J3695">
        <v>57043</v>
      </c>
      <c r="K3695">
        <v>36427</v>
      </c>
      <c r="L3695">
        <f>bbdd_Social_Media_Trends[[#This Row],[Likes]]+bbdd_Social_Media_Trends[[#This Row],[Shares]]+bbdd_Social_Media_Trends[[#This Row],[Comments]]</f>
        <v>132883</v>
      </c>
      <c r="M3695">
        <f>bbdd_Social_Media_Trends[[#This Row],[Interactions]]/bbdd_Social_Media_Trends[[#This Row],[Views]]</f>
        <v>0.28768843405160005</v>
      </c>
      <c r="N3695" s="1" t="s">
        <v>16</v>
      </c>
      <c r="O3695" s="4">
        <f t="shared" si="57"/>
        <v>0</v>
      </c>
    </row>
    <row r="3696" spans="1:15">
      <c r="A3696" s="1" t="s">
        <v>3736</v>
      </c>
      <c r="B3696" s="2">
        <v>44860</v>
      </c>
      <c r="C3696" s="13" t="str">
        <f>TEXT(bbdd_Social_Media_Trends[[#This Row],[Post_Date]],"aaaa-mm")</f>
        <v>2022-10</v>
      </c>
      <c r="D3696" s="1" t="s">
        <v>24</v>
      </c>
      <c r="E3696" s="1" t="s">
        <v>57</v>
      </c>
      <c r="F3696" s="1" t="s">
        <v>14</v>
      </c>
      <c r="G3696" s="1" t="s">
        <v>15</v>
      </c>
      <c r="H3696">
        <v>457477</v>
      </c>
      <c r="I3696">
        <v>157733</v>
      </c>
      <c r="J3696">
        <v>80500</v>
      </c>
      <c r="K3696">
        <v>34374</v>
      </c>
      <c r="L3696">
        <f>bbdd_Social_Media_Trends[[#This Row],[Likes]]+bbdd_Social_Media_Trends[[#This Row],[Shares]]+bbdd_Social_Media_Trends[[#This Row],[Comments]]</f>
        <v>272607</v>
      </c>
      <c r="M3696">
        <f>bbdd_Social_Media_Trends[[#This Row],[Interactions]]/bbdd_Social_Media_Trends[[#This Row],[Views]]</f>
        <v>0.59589225250668343</v>
      </c>
      <c r="N3696" s="1" t="s">
        <v>29</v>
      </c>
      <c r="O3696" s="4">
        <f t="shared" si="57"/>
        <v>0</v>
      </c>
    </row>
    <row r="3697" spans="1:15">
      <c r="A3697" s="1" t="s">
        <v>3737</v>
      </c>
      <c r="B3697" s="2">
        <v>45131</v>
      </c>
      <c r="C3697" s="13" t="str">
        <f>TEXT(bbdd_Social_Media_Trends[[#This Row],[Post_Date]],"aaaa-mm")</f>
        <v>2023-07</v>
      </c>
      <c r="D3697" s="1" t="s">
        <v>24</v>
      </c>
      <c r="E3697" s="1" t="s">
        <v>57</v>
      </c>
      <c r="F3697" s="1" t="s">
        <v>14</v>
      </c>
      <c r="G3697" s="1" t="s">
        <v>50</v>
      </c>
      <c r="H3697">
        <v>651638</v>
      </c>
      <c r="I3697">
        <v>88078</v>
      </c>
      <c r="J3697">
        <v>98083</v>
      </c>
      <c r="K3697">
        <v>27044</v>
      </c>
      <c r="L3697">
        <f>bbdd_Social_Media_Trends[[#This Row],[Likes]]+bbdd_Social_Media_Trends[[#This Row],[Shares]]+bbdd_Social_Media_Trends[[#This Row],[Comments]]</f>
        <v>213205</v>
      </c>
      <c r="M3697">
        <f>bbdd_Social_Media_Trends[[#This Row],[Interactions]]/bbdd_Social_Media_Trends[[#This Row],[Views]]</f>
        <v>0.32718319066721091</v>
      </c>
      <c r="N3697" s="1" t="s">
        <v>22</v>
      </c>
      <c r="O3697" s="4">
        <f t="shared" si="57"/>
        <v>0</v>
      </c>
    </row>
    <row r="3698" spans="1:15">
      <c r="A3698" s="1" t="s">
        <v>3738</v>
      </c>
      <c r="B3698" s="2">
        <v>45158</v>
      </c>
      <c r="C3698" s="13" t="str">
        <f>TEXT(bbdd_Social_Media_Trends[[#This Row],[Post_Date]],"aaaa-mm")</f>
        <v>2023-08</v>
      </c>
      <c r="D3698" s="1" t="s">
        <v>27</v>
      </c>
      <c r="E3698" s="1" t="s">
        <v>57</v>
      </c>
      <c r="F3698" s="1" t="s">
        <v>36</v>
      </c>
      <c r="G3698" s="1" t="s">
        <v>25</v>
      </c>
      <c r="H3698">
        <v>4571746</v>
      </c>
      <c r="I3698">
        <v>377505</v>
      </c>
      <c r="J3698">
        <v>16732</v>
      </c>
      <c r="K3698">
        <v>26086</v>
      </c>
      <c r="L3698">
        <f>bbdd_Social_Media_Trends[[#This Row],[Likes]]+bbdd_Social_Media_Trends[[#This Row],[Shares]]+bbdd_Social_Media_Trends[[#This Row],[Comments]]</f>
        <v>420323</v>
      </c>
      <c r="M3698">
        <f>bbdd_Social_Media_Trends[[#This Row],[Interactions]]/bbdd_Social_Media_Trends[[#This Row],[Views]]</f>
        <v>9.1939272216785453E-2</v>
      </c>
      <c r="N3698" s="1" t="s">
        <v>16</v>
      </c>
      <c r="O3698" s="4">
        <f t="shared" si="57"/>
        <v>0</v>
      </c>
    </row>
    <row r="3699" spans="1:15">
      <c r="A3699" s="1" t="s">
        <v>3739</v>
      </c>
      <c r="B3699" s="2">
        <v>44821</v>
      </c>
      <c r="C3699" s="13" t="str">
        <f>TEXT(bbdd_Social_Media_Trends[[#This Row],[Post_Date]],"aaaa-mm")</f>
        <v>2022-09</v>
      </c>
      <c r="D3699" s="1" t="s">
        <v>12</v>
      </c>
      <c r="E3699" s="1" t="s">
        <v>13</v>
      </c>
      <c r="F3699" s="1" t="s">
        <v>36</v>
      </c>
      <c r="G3699" s="1" t="s">
        <v>15</v>
      </c>
      <c r="H3699">
        <v>2573700</v>
      </c>
      <c r="I3699">
        <v>22478</v>
      </c>
      <c r="J3699">
        <v>94199</v>
      </c>
      <c r="K3699">
        <v>3637</v>
      </c>
      <c r="L3699">
        <f>bbdd_Social_Media_Trends[[#This Row],[Likes]]+bbdd_Social_Media_Trends[[#This Row],[Shares]]+bbdd_Social_Media_Trends[[#This Row],[Comments]]</f>
        <v>120314</v>
      </c>
      <c r="M3699">
        <f>bbdd_Social_Media_Trends[[#This Row],[Interactions]]/bbdd_Social_Media_Trends[[#This Row],[Views]]</f>
        <v>4.6747484166763803E-2</v>
      </c>
      <c r="N3699" s="1" t="s">
        <v>29</v>
      </c>
      <c r="O3699" s="4">
        <f t="shared" si="57"/>
        <v>0</v>
      </c>
    </row>
    <row r="3700" spans="1:15">
      <c r="A3700" s="1" t="s">
        <v>3740</v>
      </c>
      <c r="B3700" s="2">
        <v>44772</v>
      </c>
      <c r="C3700" s="13" t="str">
        <f>TEXT(bbdd_Social_Media_Trends[[#This Row],[Post_Date]],"aaaa-mm")</f>
        <v>2022-07</v>
      </c>
      <c r="D3700" s="1" t="s">
        <v>24</v>
      </c>
      <c r="E3700" s="1" t="s">
        <v>46</v>
      </c>
      <c r="F3700" s="1" t="s">
        <v>14</v>
      </c>
      <c r="G3700" s="1" t="s">
        <v>15</v>
      </c>
      <c r="H3700">
        <v>713028</v>
      </c>
      <c r="I3700">
        <v>337203</v>
      </c>
      <c r="J3700">
        <v>25042</v>
      </c>
      <c r="K3700">
        <v>4682</v>
      </c>
      <c r="L3700">
        <f>bbdd_Social_Media_Trends[[#This Row],[Likes]]+bbdd_Social_Media_Trends[[#This Row],[Shares]]+bbdd_Social_Media_Trends[[#This Row],[Comments]]</f>
        <v>366927</v>
      </c>
      <c r="M3700">
        <f>bbdd_Social_Media_Trends[[#This Row],[Interactions]]/bbdd_Social_Media_Trends[[#This Row],[Views]]</f>
        <v>0.51460391457277976</v>
      </c>
      <c r="N3700" s="1" t="s">
        <v>16</v>
      </c>
      <c r="O3700" s="4">
        <f t="shared" si="57"/>
        <v>0</v>
      </c>
    </row>
    <row r="3701" spans="1:15">
      <c r="A3701" s="1" t="s">
        <v>3741</v>
      </c>
      <c r="B3701" s="2">
        <v>44910</v>
      </c>
      <c r="C3701" s="13" t="str">
        <f>TEXT(bbdd_Social_Media_Trends[[#This Row],[Post_Date]],"aaaa-mm")</f>
        <v>2022-12</v>
      </c>
      <c r="D3701" s="1" t="s">
        <v>12</v>
      </c>
      <c r="E3701" s="1" t="s">
        <v>57</v>
      </c>
      <c r="F3701" s="1" t="s">
        <v>20</v>
      </c>
      <c r="G3701" s="1" t="s">
        <v>21</v>
      </c>
      <c r="H3701">
        <v>2711553</v>
      </c>
      <c r="I3701">
        <v>160878</v>
      </c>
      <c r="J3701">
        <v>41722</v>
      </c>
      <c r="K3701">
        <v>11012</v>
      </c>
      <c r="L3701">
        <f>bbdd_Social_Media_Trends[[#This Row],[Likes]]+bbdd_Social_Media_Trends[[#This Row],[Shares]]+bbdd_Social_Media_Trends[[#This Row],[Comments]]</f>
        <v>213612</v>
      </c>
      <c r="M3701">
        <f>bbdd_Social_Media_Trends[[#This Row],[Interactions]]/bbdd_Social_Media_Trends[[#This Row],[Views]]</f>
        <v>7.8778471230324471E-2</v>
      </c>
      <c r="N3701" s="1" t="s">
        <v>22</v>
      </c>
      <c r="O3701" s="4">
        <f t="shared" si="57"/>
        <v>0</v>
      </c>
    </row>
    <row r="3702" spans="1:15">
      <c r="A3702" s="1" t="s">
        <v>3742</v>
      </c>
      <c r="B3702" s="2">
        <v>45002</v>
      </c>
      <c r="C3702" s="13" t="str">
        <f>TEXT(bbdd_Social_Media_Trends[[#This Row],[Post_Date]],"aaaa-mm")</f>
        <v>2023-03</v>
      </c>
      <c r="D3702" s="1" t="s">
        <v>27</v>
      </c>
      <c r="E3702" s="1" t="s">
        <v>46</v>
      </c>
      <c r="F3702" s="1" t="s">
        <v>36</v>
      </c>
      <c r="G3702" s="1" t="s">
        <v>28</v>
      </c>
      <c r="H3702">
        <v>1066125</v>
      </c>
      <c r="I3702">
        <v>188355</v>
      </c>
      <c r="J3702">
        <v>91094</v>
      </c>
      <c r="K3702">
        <v>36292</v>
      </c>
      <c r="L3702">
        <f>bbdd_Social_Media_Trends[[#This Row],[Likes]]+bbdd_Social_Media_Trends[[#This Row],[Shares]]+bbdd_Social_Media_Trends[[#This Row],[Comments]]</f>
        <v>315741</v>
      </c>
      <c r="M3702">
        <f>bbdd_Social_Media_Trends[[#This Row],[Interactions]]/bbdd_Social_Media_Trends[[#This Row],[Views]]</f>
        <v>0.29615758002110448</v>
      </c>
      <c r="N3702" s="1" t="s">
        <v>29</v>
      </c>
      <c r="O3702" s="4">
        <f t="shared" si="57"/>
        <v>0</v>
      </c>
    </row>
    <row r="3703" spans="1:15">
      <c r="A3703" s="1" t="s">
        <v>3743</v>
      </c>
      <c r="B3703" s="2">
        <v>44930</v>
      </c>
      <c r="C3703" s="13" t="str">
        <f>TEXT(bbdd_Social_Media_Trends[[#This Row],[Post_Date]],"aaaa-mm")</f>
        <v>2023-01</v>
      </c>
      <c r="D3703" s="1" t="s">
        <v>27</v>
      </c>
      <c r="E3703" s="1" t="s">
        <v>19</v>
      </c>
      <c r="F3703" s="1" t="s">
        <v>47</v>
      </c>
      <c r="G3703" s="1" t="s">
        <v>25</v>
      </c>
      <c r="H3703">
        <v>1198497</v>
      </c>
      <c r="I3703">
        <v>380580</v>
      </c>
      <c r="J3703">
        <v>69495</v>
      </c>
      <c r="K3703">
        <v>13206</v>
      </c>
      <c r="L3703">
        <f>bbdd_Social_Media_Trends[[#This Row],[Likes]]+bbdd_Social_Media_Trends[[#This Row],[Shares]]+bbdd_Social_Media_Trends[[#This Row],[Comments]]</f>
        <v>463281</v>
      </c>
      <c r="M3703">
        <f>bbdd_Social_Media_Trends[[#This Row],[Interactions]]/bbdd_Social_Media_Trends[[#This Row],[Views]]</f>
        <v>0.3865516559490762</v>
      </c>
      <c r="N3703" s="1" t="s">
        <v>22</v>
      </c>
      <c r="O3703" s="4">
        <f t="shared" si="57"/>
        <v>0</v>
      </c>
    </row>
    <row r="3704" spans="1:15">
      <c r="A3704" s="1" t="s">
        <v>3744</v>
      </c>
      <c r="B3704" s="2">
        <v>44660</v>
      </c>
      <c r="C3704" s="13" t="str">
        <f>TEXT(bbdd_Social_Media_Trends[[#This Row],[Post_Date]],"aaaa-mm")</f>
        <v>2022-04</v>
      </c>
      <c r="D3704" s="1" t="s">
        <v>18</v>
      </c>
      <c r="E3704" s="1" t="s">
        <v>52</v>
      </c>
      <c r="F3704" s="1" t="s">
        <v>20</v>
      </c>
      <c r="G3704" s="1" t="s">
        <v>28</v>
      </c>
      <c r="H3704">
        <v>3358197</v>
      </c>
      <c r="I3704">
        <v>230451</v>
      </c>
      <c r="J3704">
        <v>95429</v>
      </c>
      <c r="K3704">
        <v>22070</v>
      </c>
      <c r="L3704">
        <f>bbdd_Social_Media_Trends[[#This Row],[Likes]]+bbdd_Social_Media_Trends[[#This Row],[Shares]]+bbdd_Social_Media_Trends[[#This Row],[Comments]]</f>
        <v>347950</v>
      </c>
      <c r="M3704">
        <f>bbdd_Social_Media_Trends[[#This Row],[Interactions]]/bbdd_Social_Media_Trends[[#This Row],[Views]]</f>
        <v>0.1036121466370198</v>
      </c>
      <c r="N3704" s="1" t="s">
        <v>16</v>
      </c>
      <c r="O3704" s="4">
        <f t="shared" si="57"/>
        <v>0</v>
      </c>
    </row>
    <row r="3705" spans="1:15">
      <c r="A3705" s="1" t="s">
        <v>3745</v>
      </c>
      <c r="B3705" s="2">
        <v>45070</v>
      </c>
      <c r="C3705" s="13" t="str">
        <f>TEXT(bbdd_Social_Media_Trends[[#This Row],[Post_Date]],"aaaa-mm")</f>
        <v>2023-05</v>
      </c>
      <c r="D3705" s="1" t="s">
        <v>12</v>
      </c>
      <c r="E3705" s="1" t="s">
        <v>31</v>
      </c>
      <c r="F3705" s="1" t="s">
        <v>41</v>
      </c>
      <c r="G3705" s="1" t="s">
        <v>21</v>
      </c>
      <c r="H3705">
        <v>487342</v>
      </c>
      <c r="I3705">
        <v>207862</v>
      </c>
      <c r="J3705">
        <v>37985</v>
      </c>
      <c r="K3705">
        <v>34639</v>
      </c>
      <c r="L3705">
        <f>bbdd_Social_Media_Trends[[#This Row],[Likes]]+bbdd_Social_Media_Trends[[#This Row],[Shares]]+bbdd_Social_Media_Trends[[#This Row],[Comments]]</f>
        <v>280486</v>
      </c>
      <c r="M3705">
        <f>bbdd_Social_Media_Trends[[#This Row],[Interactions]]/bbdd_Social_Media_Trends[[#This Row],[Views]]</f>
        <v>0.57554243221392776</v>
      </c>
      <c r="N3705" s="1" t="s">
        <v>29</v>
      </c>
      <c r="O3705" s="4">
        <f t="shared" si="57"/>
        <v>0</v>
      </c>
    </row>
    <row r="3706" spans="1:15">
      <c r="A3706" s="1" t="s">
        <v>3746</v>
      </c>
      <c r="B3706" s="2">
        <v>44627</v>
      </c>
      <c r="C3706" s="13" t="str">
        <f>TEXT(bbdd_Social_Media_Trends[[#This Row],[Post_Date]],"aaaa-mm")</f>
        <v>2022-03</v>
      </c>
      <c r="D3706" s="1" t="s">
        <v>24</v>
      </c>
      <c r="E3706" s="1" t="s">
        <v>49</v>
      </c>
      <c r="F3706" s="1" t="s">
        <v>32</v>
      </c>
      <c r="G3706" s="1" t="s">
        <v>50</v>
      </c>
      <c r="H3706">
        <v>2563082</v>
      </c>
      <c r="I3706">
        <v>362386</v>
      </c>
      <c r="J3706">
        <v>42588</v>
      </c>
      <c r="K3706">
        <v>8407</v>
      </c>
      <c r="L3706">
        <f>bbdd_Social_Media_Trends[[#This Row],[Likes]]+bbdd_Social_Media_Trends[[#This Row],[Shares]]+bbdd_Social_Media_Trends[[#This Row],[Comments]]</f>
        <v>413381</v>
      </c>
      <c r="M3706">
        <f>bbdd_Social_Media_Trends[[#This Row],[Interactions]]/bbdd_Social_Media_Trends[[#This Row],[Views]]</f>
        <v>0.16128278377359756</v>
      </c>
      <c r="N3706" s="1" t="s">
        <v>29</v>
      </c>
      <c r="O3706" s="4">
        <f t="shared" si="57"/>
        <v>0</v>
      </c>
    </row>
    <row r="3707" spans="1:15">
      <c r="A3707" s="1" t="s">
        <v>3747</v>
      </c>
      <c r="B3707" s="2">
        <v>45162</v>
      </c>
      <c r="C3707" s="13" t="str">
        <f>TEXT(bbdd_Social_Media_Trends[[#This Row],[Post_Date]],"aaaa-mm")</f>
        <v>2023-08</v>
      </c>
      <c r="D3707" s="1" t="s">
        <v>18</v>
      </c>
      <c r="E3707" s="1" t="s">
        <v>49</v>
      </c>
      <c r="F3707" s="1" t="s">
        <v>14</v>
      </c>
      <c r="G3707" s="1" t="s">
        <v>50</v>
      </c>
      <c r="H3707">
        <v>3779546</v>
      </c>
      <c r="I3707">
        <v>165023</v>
      </c>
      <c r="J3707">
        <v>94433</v>
      </c>
      <c r="K3707">
        <v>31987</v>
      </c>
      <c r="L3707">
        <f>bbdd_Social_Media_Trends[[#This Row],[Likes]]+bbdd_Social_Media_Trends[[#This Row],[Shares]]+bbdd_Social_Media_Trends[[#This Row],[Comments]]</f>
        <v>291443</v>
      </c>
      <c r="M3707">
        <f>bbdd_Social_Media_Trends[[#This Row],[Interactions]]/bbdd_Social_Media_Trends[[#This Row],[Views]]</f>
        <v>7.7110584181274686E-2</v>
      </c>
      <c r="N3707" s="1" t="s">
        <v>29</v>
      </c>
      <c r="O3707" s="4">
        <f t="shared" si="57"/>
        <v>0</v>
      </c>
    </row>
    <row r="3708" spans="1:15">
      <c r="A3708" s="1" t="s">
        <v>3748</v>
      </c>
      <c r="B3708" s="2">
        <v>45240</v>
      </c>
      <c r="C3708" s="13" t="str">
        <f>TEXT(bbdd_Social_Media_Trends[[#This Row],[Post_Date]],"aaaa-mm")</f>
        <v>2023-11</v>
      </c>
      <c r="D3708" s="1" t="s">
        <v>24</v>
      </c>
      <c r="E3708" s="1" t="s">
        <v>31</v>
      </c>
      <c r="F3708" s="1" t="s">
        <v>14</v>
      </c>
      <c r="G3708" s="1" t="s">
        <v>60</v>
      </c>
      <c r="H3708">
        <v>3721811</v>
      </c>
      <c r="I3708">
        <v>165042</v>
      </c>
      <c r="J3708">
        <v>49187</v>
      </c>
      <c r="K3708">
        <v>13883</v>
      </c>
      <c r="L3708">
        <f>bbdd_Social_Media_Trends[[#This Row],[Likes]]+bbdd_Social_Media_Trends[[#This Row],[Shares]]+bbdd_Social_Media_Trends[[#This Row],[Comments]]</f>
        <v>228112</v>
      </c>
      <c r="M3708">
        <f>bbdd_Social_Media_Trends[[#This Row],[Interactions]]/bbdd_Social_Media_Trends[[#This Row],[Views]]</f>
        <v>6.1290592133775731E-2</v>
      </c>
      <c r="N3708" s="1" t="s">
        <v>22</v>
      </c>
      <c r="O3708" s="4">
        <f t="shared" si="57"/>
        <v>0</v>
      </c>
    </row>
    <row r="3709" spans="1:15">
      <c r="A3709" s="1" t="s">
        <v>3749</v>
      </c>
      <c r="B3709" s="2">
        <v>45064</v>
      </c>
      <c r="C3709" s="13" t="str">
        <f>TEXT(bbdd_Social_Media_Trends[[#This Row],[Post_Date]],"aaaa-mm")</f>
        <v>2023-05</v>
      </c>
      <c r="D3709" s="1" t="s">
        <v>12</v>
      </c>
      <c r="E3709" s="1" t="s">
        <v>59</v>
      </c>
      <c r="F3709" s="1" t="s">
        <v>47</v>
      </c>
      <c r="G3709" s="1" t="s">
        <v>25</v>
      </c>
      <c r="H3709">
        <v>1832938</v>
      </c>
      <c r="I3709">
        <v>145324</v>
      </c>
      <c r="J3709">
        <v>49725</v>
      </c>
      <c r="K3709">
        <v>26919</v>
      </c>
      <c r="L3709">
        <f>bbdd_Social_Media_Trends[[#This Row],[Likes]]+bbdd_Social_Media_Trends[[#This Row],[Shares]]+bbdd_Social_Media_Trends[[#This Row],[Comments]]</f>
        <v>221968</v>
      </c>
      <c r="M3709">
        <f>bbdd_Social_Media_Trends[[#This Row],[Interactions]]/bbdd_Social_Media_Trends[[#This Row],[Views]]</f>
        <v>0.12109956801593943</v>
      </c>
      <c r="N3709" s="1" t="s">
        <v>16</v>
      </c>
      <c r="O3709" s="4">
        <f t="shared" si="57"/>
        <v>0</v>
      </c>
    </row>
    <row r="3710" spans="1:15">
      <c r="A3710" s="1" t="s">
        <v>3750</v>
      </c>
      <c r="B3710" s="2">
        <v>45242</v>
      </c>
      <c r="C3710" s="13" t="str">
        <f>TEXT(bbdd_Social_Media_Trends[[#This Row],[Post_Date]],"aaaa-mm")</f>
        <v>2023-11</v>
      </c>
      <c r="D3710" s="1" t="s">
        <v>18</v>
      </c>
      <c r="E3710" s="1" t="s">
        <v>46</v>
      </c>
      <c r="F3710" s="1" t="s">
        <v>20</v>
      </c>
      <c r="G3710" s="1" t="s">
        <v>15</v>
      </c>
      <c r="H3710">
        <v>4513361</v>
      </c>
      <c r="I3710">
        <v>247785</v>
      </c>
      <c r="J3710">
        <v>75690</v>
      </c>
      <c r="K3710">
        <v>4772</v>
      </c>
      <c r="L3710">
        <f>bbdd_Social_Media_Trends[[#This Row],[Likes]]+bbdd_Social_Media_Trends[[#This Row],[Shares]]+bbdd_Social_Media_Trends[[#This Row],[Comments]]</f>
        <v>328247</v>
      </c>
      <c r="M3710">
        <f>bbdd_Social_Media_Trends[[#This Row],[Interactions]]/bbdd_Social_Media_Trends[[#This Row],[Views]]</f>
        <v>7.2727840737756191E-2</v>
      </c>
      <c r="N3710" s="1" t="s">
        <v>29</v>
      </c>
      <c r="O3710" s="4">
        <f t="shared" si="57"/>
        <v>0</v>
      </c>
    </row>
    <row r="3711" spans="1:15">
      <c r="A3711" s="1" t="s">
        <v>3751</v>
      </c>
      <c r="B3711" s="2">
        <v>44824</v>
      </c>
      <c r="C3711" s="13" t="str">
        <f>TEXT(bbdd_Social_Media_Trends[[#This Row],[Post_Date]],"aaaa-mm")</f>
        <v>2022-09</v>
      </c>
      <c r="D3711" s="1" t="s">
        <v>27</v>
      </c>
      <c r="E3711" s="1" t="s">
        <v>52</v>
      </c>
      <c r="F3711" s="1" t="s">
        <v>36</v>
      </c>
      <c r="G3711" s="1" t="s">
        <v>21</v>
      </c>
      <c r="H3711">
        <v>1955706</v>
      </c>
      <c r="I3711">
        <v>361088</v>
      </c>
      <c r="J3711">
        <v>80015</v>
      </c>
      <c r="K3711">
        <v>8735</v>
      </c>
      <c r="L3711">
        <f>bbdd_Social_Media_Trends[[#This Row],[Likes]]+bbdd_Social_Media_Trends[[#This Row],[Shares]]+bbdd_Social_Media_Trends[[#This Row],[Comments]]</f>
        <v>449838</v>
      </c>
      <c r="M3711">
        <f>bbdd_Social_Media_Trends[[#This Row],[Interactions]]/bbdd_Social_Media_Trends[[#This Row],[Views]]</f>
        <v>0.23001310012854692</v>
      </c>
      <c r="N3711" s="1" t="s">
        <v>16</v>
      </c>
      <c r="O3711" s="4">
        <f t="shared" si="57"/>
        <v>0</v>
      </c>
    </row>
    <row r="3712" spans="1:15">
      <c r="A3712" s="1" t="s">
        <v>3752</v>
      </c>
      <c r="B3712" s="2">
        <v>44710</v>
      </c>
      <c r="C3712" s="13" t="str">
        <f>TEXT(bbdd_Social_Media_Trends[[#This Row],[Post_Date]],"aaaa-mm")</f>
        <v>2022-05</v>
      </c>
      <c r="D3712" s="1" t="s">
        <v>24</v>
      </c>
      <c r="E3712" s="1" t="s">
        <v>35</v>
      </c>
      <c r="F3712" s="1" t="s">
        <v>32</v>
      </c>
      <c r="G3712" s="1" t="s">
        <v>21</v>
      </c>
      <c r="H3712">
        <v>128846</v>
      </c>
      <c r="I3712">
        <v>69446</v>
      </c>
      <c r="J3712">
        <v>99612</v>
      </c>
      <c r="K3712">
        <v>12359</v>
      </c>
      <c r="L3712">
        <f>bbdd_Social_Media_Trends[[#This Row],[Likes]]+bbdd_Social_Media_Trends[[#This Row],[Shares]]+bbdd_Social_Media_Trends[[#This Row],[Comments]]</f>
        <v>181417</v>
      </c>
      <c r="M3712">
        <f>bbdd_Social_Media_Trends[[#This Row],[Interactions]]/bbdd_Social_Media_Trends[[#This Row],[Views]]</f>
        <v>1.40801421852444</v>
      </c>
      <c r="N3712" s="1" t="s">
        <v>16</v>
      </c>
      <c r="O3712" s="4">
        <f t="shared" si="57"/>
        <v>0</v>
      </c>
    </row>
    <row r="3713" spans="1:15">
      <c r="A3713" s="1" t="s">
        <v>3753</v>
      </c>
      <c r="B3713" s="2">
        <v>44891</v>
      </c>
      <c r="C3713" s="13" t="str">
        <f>TEXT(bbdd_Social_Media_Trends[[#This Row],[Post_Date]],"aaaa-mm")</f>
        <v>2022-11</v>
      </c>
      <c r="D3713" s="1" t="s">
        <v>12</v>
      </c>
      <c r="E3713" s="1" t="s">
        <v>35</v>
      </c>
      <c r="F3713" s="1" t="s">
        <v>32</v>
      </c>
      <c r="G3713" s="1" t="s">
        <v>60</v>
      </c>
      <c r="H3713">
        <v>704114</v>
      </c>
      <c r="I3713">
        <v>322337</v>
      </c>
      <c r="J3713">
        <v>98094</v>
      </c>
      <c r="K3713">
        <v>44086</v>
      </c>
      <c r="L3713">
        <f>bbdd_Social_Media_Trends[[#This Row],[Likes]]+bbdd_Social_Media_Trends[[#This Row],[Shares]]+bbdd_Social_Media_Trends[[#This Row],[Comments]]</f>
        <v>464517</v>
      </c>
      <c r="M3713">
        <f>bbdd_Social_Media_Trends[[#This Row],[Interactions]]/bbdd_Social_Media_Trends[[#This Row],[Views]]</f>
        <v>0.65971845468205437</v>
      </c>
      <c r="N3713" s="1" t="s">
        <v>22</v>
      </c>
      <c r="O3713" s="4">
        <f t="shared" si="57"/>
        <v>0</v>
      </c>
    </row>
    <row r="3714" spans="1:15">
      <c r="A3714" s="1" t="s">
        <v>3754</v>
      </c>
      <c r="B3714" s="2">
        <v>45262</v>
      </c>
      <c r="C3714" s="13" t="str">
        <f>TEXT(bbdd_Social_Media_Trends[[#This Row],[Post_Date]],"aaaa-mm")</f>
        <v>2023-12</v>
      </c>
      <c r="D3714" s="1" t="s">
        <v>27</v>
      </c>
      <c r="E3714" s="1" t="s">
        <v>57</v>
      </c>
      <c r="F3714" s="1" t="s">
        <v>20</v>
      </c>
      <c r="G3714" s="1" t="s">
        <v>25</v>
      </c>
      <c r="H3714">
        <v>4056382</v>
      </c>
      <c r="I3714">
        <v>117226</v>
      </c>
      <c r="J3714">
        <v>18306</v>
      </c>
      <c r="K3714">
        <v>30080</v>
      </c>
      <c r="L3714">
        <f>bbdd_Social_Media_Trends[[#This Row],[Likes]]+bbdd_Social_Media_Trends[[#This Row],[Shares]]+bbdd_Social_Media_Trends[[#This Row],[Comments]]</f>
        <v>165612</v>
      </c>
      <c r="M3714">
        <f>bbdd_Social_Media_Trends[[#This Row],[Interactions]]/bbdd_Social_Media_Trends[[#This Row],[Views]]</f>
        <v>4.082751575172161E-2</v>
      </c>
      <c r="N3714" s="1" t="s">
        <v>16</v>
      </c>
      <c r="O3714" s="4">
        <f t="shared" ref="O3714:O3777" si="58">IF(ISERROR(VLOOKUP(A3714,A3715:A8712,1,FALSE)),0, 1)</f>
        <v>0</v>
      </c>
    </row>
    <row r="3715" spans="1:15">
      <c r="A3715" s="1" t="s">
        <v>3755</v>
      </c>
      <c r="B3715" s="2">
        <v>44612</v>
      </c>
      <c r="C3715" s="13" t="str">
        <f>TEXT(bbdd_Social_Media_Trends[[#This Row],[Post_Date]],"aaaa-mm")</f>
        <v>2022-02</v>
      </c>
      <c r="D3715" s="1" t="s">
        <v>27</v>
      </c>
      <c r="E3715" s="1" t="s">
        <v>13</v>
      </c>
      <c r="F3715" s="1" t="s">
        <v>32</v>
      </c>
      <c r="G3715" s="1" t="s">
        <v>50</v>
      </c>
      <c r="H3715">
        <v>475805</v>
      </c>
      <c r="I3715">
        <v>301526</v>
      </c>
      <c r="J3715">
        <v>19765</v>
      </c>
      <c r="K3715">
        <v>33905</v>
      </c>
      <c r="L3715">
        <f>bbdd_Social_Media_Trends[[#This Row],[Likes]]+bbdd_Social_Media_Trends[[#This Row],[Shares]]+bbdd_Social_Media_Trends[[#This Row],[Comments]]</f>
        <v>355196</v>
      </c>
      <c r="M3715">
        <f>bbdd_Social_Media_Trends[[#This Row],[Interactions]]/bbdd_Social_Media_Trends[[#This Row],[Views]]</f>
        <v>0.74651590462479378</v>
      </c>
      <c r="N3715" s="1" t="s">
        <v>29</v>
      </c>
      <c r="O3715" s="4">
        <f t="shared" si="58"/>
        <v>0</v>
      </c>
    </row>
    <row r="3716" spans="1:15">
      <c r="A3716" s="1" t="s">
        <v>3756</v>
      </c>
      <c r="B3716" s="2">
        <v>44697</v>
      </c>
      <c r="C3716" s="13" t="str">
        <f>TEXT(bbdd_Social_Media_Trends[[#This Row],[Post_Date]],"aaaa-mm")</f>
        <v>2022-05</v>
      </c>
      <c r="D3716" s="1" t="s">
        <v>24</v>
      </c>
      <c r="E3716" s="1" t="s">
        <v>39</v>
      </c>
      <c r="F3716" s="1" t="s">
        <v>41</v>
      </c>
      <c r="G3716" s="1" t="s">
        <v>44</v>
      </c>
      <c r="H3716">
        <v>4086861</v>
      </c>
      <c r="I3716">
        <v>127508</v>
      </c>
      <c r="J3716">
        <v>32493</v>
      </c>
      <c r="K3716">
        <v>49827</v>
      </c>
      <c r="L3716">
        <f>bbdd_Social_Media_Trends[[#This Row],[Likes]]+bbdd_Social_Media_Trends[[#This Row],[Shares]]+bbdd_Social_Media_Trends[[#This Row],[Comments]]</f>
        <v>209828</v>
      </c>
      <c r="M3716">
        <f>bbdd_Social_Media_Trends[[#This Row],[Interactions]]/bbdd_Social_Media_Trends[[#This Row],[Views]]</f>
        <v>5.1342093601911103E-2</v>
      </c>
      <c r="N3716" s="1" t="s">
        <v>29</v>
      </c>
      <c r="O3716" s="4">
        <f t="shared" si="58"/>
        <v>0</v>
      </c>
    </row>
    <row r="3717" spans="1:15">
      <c r="A3717" s="1" t="s">
        <v>3757</v>
      </c>
      <c r="B3717" s="2">
        <v>44951</v>
      </c>
      <c r="C3717" s="13" t="str">
        <f>TEXT(bbdd_Social_Media_Trends[[#This Row],[Post_Date]],"aaaa-mm")</f>
        <v>2023-01</v>
      </c>
      <c r="D3717" s="1" t="s">
        <v>24</v>
      </c>
      <c r="E3717" s="1" t="s">
        <v>59</v>
      </c>
      <c r="F3717" s="1" t="s">
        <v>32</v>
      </c>
      <c r="G3717" s="1" t="s">
        <v>25</v>
      </c>
      <c r="H3717">
        <v>3315249</v>
      </c>
      <c r="I3717">
        <v>385207</v>
      </c>
      <c r="J3717">
        <v>77152</v>
      </c>
      <c r="K3717">
        <v>46378</v>
      </c>
      <c r="L3717">
        <f>bbdd_Social_Media_Trends[[#This Row],[Likes]]+bbdd_Social_Media_Trends[[#This Row],[Shares]]+bbdd_Social_Media_Trends[[#This Row],[Comments]]</f>
        <v>508737</v>
      </c>
      <c r="M3717">
        <f>bbdd_Social_Media_Trends[[#This Row],[Interactions]]/bbdd_Social_Media_Trends[[#This Row],[Views]]</f>
        <v>0.15345363198963335</v>
      </c>
      <c r="N3717" s="1" t="s">
        <v>22</v>
      </c>
      <c r="O3717" s="4">
        <f t="shared" si="58"/>
        <v>0</v>
      </c>
    </row>
    <row r="3718" spans="1:15">
      <c r="A3718" s="1" t="s">
        <v>3758</v>
      </c>
      <c r="B3718" s="2">
        <v>44883</v>
      </c>
      <c r="C3718" s="13" t="str">
        <f>TEXT(bbdd_Social_Media_Trends[[#This Row],[Post_Date]],"aaaa-mm")</f>
        <v>2022-11</v>
      </c>
      <c r="D3718" s="1" t="s">
        <v>12</v>
      </c>
      <c r="E3718" s="1" t="s">
        <v>31</v>
      </c>
      <c r="F3718" s="1" t="s">
        <v>36</v>
      </c>
      <c r="G3718" s="1" t="s">
        <v>25</v>
      </c>
      <c r="H3718">
        <v>1685730</v>
      </c>
      <c r="I3718">
        <v>204532</v>
      </c>
      <c r="J3718">
        <v>89445</v>
      </c>
      <c r="K3718">
        <v>26135</v>
      </c>
      <c r="L3718">
        <f>bbdd_Social_Media_Trends[[#This Row],[Likes]]+bbdd_Social_Media_Trends[[#This Row],[Shares]]+bbdd_Social_Media_Trends[[#This Row],[Comments]]</f>
        <v>320112</v>
      </c>
      <c r="M3718">
        <f>bbdd_Social_Media_Trends[[#This Row],[Interactions]]/bbdd_Social_Media_Trends[[#This Row],[Views]]</f>
        <v>0.18989517894324714</v>
      </c>
      <c r="N3718" s="1" t="s">
        <v>16</v>
      </c>
      <c r="O3718" s="4">
        <f t="shared" si="58"/>
        <v>0</v>
      </c>
    </row>
    <row r="3719" spans="1:15">
      <c r="A3719" s="1" t="s">
        <v>3759</v>
      </c>
      <c r="B3719" s="2">
        <v>45151</v>
      </c>
      <c r="C3719" s="13" t="str">
        <f>TEXT(bbdd_Social_Media_Trends[[#This Row],[Post_Date]],"aaaa-mm")</f>
        <v>2023-08</v>
      </c>
      <c r="D3719" s="1" t="s">
        <v>27</v>
      </c>
      <c r="E3719" s="1" t="s">
        <v>31</v>
      </c>
      <c r="F3719" s="1" t="s">
        <v>36</v>
      </c>
      <c r="G3719" s="1" t="s">
        <v>25</v>
      </c>
      <c r="H3719">
        <v>393968</v>
      </c>
      <c r="I3719">
        <v>399795</v>
      </c>
      <c r="J3719">
        <v>93583</v>
      </c>
      <c r="K3719">
        <v>35968</v>
      </c>
      <c r="L3719">
        <f>bbdd_Social_Media_Trends[[#This Row],[Likes]]+bbdd_Social_Media_Trends[[#This Row],[Shares]]+bbdd_Social_Media_Trends[[#This Row],[Comments]]</f>
        <v>529346</v>
      </c>
      <c r="M3719">
        <f>bbdd_Social_Media_Trends[[#This Row],[Interactions]]/bbdd_Social_Media_Trends[[#This Row],[Views]]</f>
        <v>1.3436268935548066</v>
      </c>
      <c r="N3719" s="1" t="s">
        <v>16</v>
      </c>
      <c r="O3719" s="4">
        <f t="shared" si="58"/>
        <v>0</v>
      </c>
    </row>
    <row r="3720" spans="1:15">
      <c r="A3720" s="1" t="s">
        <v>3760</v>
      </c>
      <c r="B3720" s="2">
        <v>45099</v>
      </c>
      <c r="C3720" s="13" t="str">
        <f>TEXT(bbdd_Social_Media_Trends[[#This Row],[Post_Date]],"aaaa-mm")</f>
        <v>2023-06</v>
      </c>
      <c r="D3720" s="1" t="s">
        <v>18</v>
      </c>
      <c r="E3720" s="1" t="s">
        <v>19</v>
      </c>
      <c r="F3720" s="1" t="s">
        <v>47</v>
      </c>
      <c r="G3720" s="1" t="s">
        <v>28</v>
      </c>
      <c r="H3720">
        <v>1794640</v>
      </c>
      <c r="I3720">
        <v>12648</v>
      </c>
      <c r="J3720">
        <v>44721</v>
      </c>
      <c r="K3720">
        <v>13884</v>
      </c>
      <c r="L3720">
        <f>bbdd_Social_Media_Trends[[#This Row],[Likes]]+bbdd_Social_Media_Trends[[#This Row],[Shares]]+bbdd_Social_Media_Trends[[#This Row],[Comments]]</f>
        <v>71253</v>
      </c>
      <c r="M3720">
        <f>bbdd_Social_Media_Trends[[#This Row],[Interactions]]/bbdd_Social_Media_Trends[[#This Row],[Views]]</f>
        <v>3.9703227388222705E-2</v>
      </c>
      <c r="N3720" s="1" t="s">
        <v>29</v>
      </c>
      <c r="O3720" s="4">
        <f t="shared" si="58"/>
        <v>0</v>
      </c>
    </row>
    <row r="3721" spans="1:15">
      <c r="A3721" s="1" t="s">
        <v>3761</v>
      </c>
      <c r="B3721" s="2">
        <v>45123</v>
      </c>
      <c r="C3721" s="13" t="str">
        <f>TEXT(bbdd_Social_Media_Trends[[#This Row],[Post_Date]],"aaaa-mm")</f>
        <v>2023-07</v>
      </c>
      <c r="D3721" s="1" t="s">
        <v>18</v>
      </c>
      <c r="E3721" s="1" t="s">
        <v>19</v>
      </c>
      <c r="F3721" s="1" t="s">
        <v>32</v>
      </c>
      <c r="G3721" s="1" t="s">
        <v>37</v>
      </c>
      <c r="H3721">
        <v>3179233</v>
      </c>
      <c r="I3721">
        <v>185039</v>
      </c>
      <c r="J3721">
        <v>69942</v>
      </c>
      <c r="K3721">
        <v>48453</v>
      </c>
      <c r="L3721">
        <f>bbdd_Social_Media_Trends[[#This Row],[Likes]]+bbdd_Social_Media_Trends[[#This Row],[Shares]]+bbdd_Social_Media_Trends[[#This Row],[Comments]]</f>
        <v>303434</v>
      </c>
      <c r="M3721">
        <f>bbdd_Social_Media_Trends[[#This Row],[Interactions]]/bbdd_Social_Media_Trends[[#This Row],[Views]]</f>
        <v>9.5442517110258987E-2</v>
      </c>
      <c r="N3721" s="1" t="s">
        <v>29</v>
      </c>
      <c r="O3721" s="4">
        <f t="shared" si="58"/>
        <v>0</v>
      </c>
    </row>
    <row r="3722" spans="1:15">
      <c r="A3722" s="1" t="s">
        <v>3762</v>
      </c>
      <c r="B3722" s="2">
        <v>45174</v>
      </c>
      <c r="C3722" s="13" t="str">
        <f>TEXT(bbdd_Social_Media_Trends[[#This Row],[Post_Date]],"aaaa-mm")</f>
        <v>2023-09</v>
      </c>
      <c r="D3722" s="1" t="s">
        <v>24</v>
      </c>
      <c r="E3722" s="1" t="s">
        <v>59</v>
      </c>
      <c r="F3722" s="1" t="s">
        <v>14</v>
      </c>
      <c r="G3722" s="1" t="s">
        <v>28</v>
      </c>
      <c r="H3722">
        <v>2112062</v>
      </c>
      <c r="I3722">
        <v>123124</v>
      </c>
      <c r="J3722">
        <v>70698</v>
      </c>
      <c r="K3722">
        <v>21339</v>
      </c>
      <c r="L3722">
        <f>bbdd_Social_Media_Trends[[#This Row],[Likes]]+bbdd_Social_Media_Trends[[#This Row],[Shares]]+bbdd_Social_Media_Trends[[#This Row],[Comments]]</f>
        <v>215161</v>
      </c>
      <c r="M3722">
        <f>bbdd_Social_Media_Trends[[#This Row],[Interactions]]/bbdd_Social_Media_Trends[[#This Row],[Views]]</f>
        <v>0.10187248291006609</v>
      </c>
      <c r="N3722" s="1" t="s">
        <v>16</v>
      </c>
      <c r="O3722" s="4">
        <f t="shared" si="58"/>
        <v>0</v>
      </c>
    </row>
    <row r="3723" spans="1:15">
      <c r="A3723" s="1" t="s">
        <v>3763</v>
      </c>
      <c r="B3723" s="2">
        <v>45200</v>
      </c>
      <c r="C3723" s="13" t="str">
        <f>TEXT(bbdd_Social_Media_Trends[[#This Row],[Post_Date]],"aaaa-mm")</f>
        <v>2023-10</v>
      </c>
      <c r="D3723" s="1" t="s">
        <v>27</v>
      </c>
      <c r="E3723" s="1" t="s">
        <v>19</v>
      </c>
      <c r="F3723" s="1" t="s">
        <v>41</v>
      </c>
      <c r="G3723" s="1" t="s">
        <v>15</v>
      </c>
      <c r="H3723">
        <v>4010273</v>
      </c>
      <c r="I3723">
        <v>247450</v>
      </c>
      <c r="J3723">
        <v>19950</v>
      </c>
      <c r="K3723">
        <v>8264</v>
      </c>
      <c r="L3723">
        <f>bbdd_Social_Media_Trends[[#This Row],[Likes]]+bbdd_Social_Media_Trends[[#This Row],[Shares]]+bbdd_Social_Media_Trends[[#This Row],[Comments]]</f>
        <v>275664</v>
      </c>
      <c r="M3723">
        <f>bbdd_Social_Media_Trends[[#This Row],[Interactions]]/bbdd_Social_Media_Trends[[#This Row],[Views]]</f>
        <v>6.8739459882157655E-2</v>
      </c>
      <c r="N3723" s="1" t="s">
        <v>16</v>
      </c>
      <c r="O3723" s="4">
        <f t="shared" si="58"/>
        <v>0</v>
      </c>
    </row>
    <row r="3724" spans="1:15">
      <c r="A3724" s="1" t="s">
        <v>3764</v>
      </c>
      <c r="B3724" s="2">
        <v>44807</v>
      </c>
      <c r="C3724" s="13" t="str">
        <f>TEXT(bbdd_Social_Media_Trends[[#This Row],[Post_Date]],"aaaa-mm")</f>
        <v>2022-09</v>
      </c>
      <c r="D3724" s="1" t="s">
        <v>27</v>
      </c>
      <c r="E3724" s="1" t="s">
        <v>52</v>
      </c>
      <c r="F3724" s="1" t="s">
        <v>47</v>
      </c>
      <c r="G3724" s="1" t="s">
        <v>60</v>
      </c>
      <c r="H3724">
        <v>4172550</v>
      </c>
      <c r="I3724">
        <v>437895</v>
      </c>
      <c r="J3724">
        <v>11878</v>
      </c>
      <c r="K3724">
        <v>22267</v>
      </c>
      <c r="L3724">
        <f>bbdd_Social_Media_Trends[[#This Row],[Likes]]+bbdd_Social_Media_Trends[[#This Row],[Shares]]+bbdd_Social_Media_Trends[[#This Row],[Comments]]</f>
        <v>472040</v>
      </c>
      <c r="M3724">
        <f>bbdd_Social_Media_Trends[[#This Row],[Interactions]]/bbdd_Social_Media_Trends[[#This Row],[Views]]</f>
        <v>0.11312986063678086</v>
      </c>
      <c r="N3724" s="1" t="s">
        <v>29</v>
      </c>
      <c r="O3724" s="4">
        <f t="shared" si="58"/>
        <v>0</v>
      </c>
    </row>
    <row r="3725" spans="1:15">
      <c r="A3725" s="1" t="s">
        <v>3765</v>
      </c>
      <c r="B3725" s="2">
        <v>45167</v>
      </c>
      <c r="C3725" s="13" t="str">
        <f>TEXT(bbdd_Social_Media_Trends[[#This Row],[Post_Date]],"aaaa-mm")</f>
        <v>2023-08</v>
      </c>
      <c r="D3725" s="1" t="s">
        <v>27</v>
      </c>
      <c r="E3725" s="1" t="s">
        <v>52</v>
      </c>
      <c r="F3725" s="1" t="s">
        <v>14</v>
      </c>
      <c r="G3725" s="1" t="s">
        <v>44</v>
      </c>
      <c r="H3725">
        <v>2400911</v>
      </c>
      <c r="I3725">
        <v>46562</v>
      </c>
      <c r="J3725">
        <v>36026</v>
      </c>
      <c r="K3725">
        <v>24905</v>
      </c>
      <c r="L3725">
        <f>bbdd_Social_Media_Trends[[#This Row],[Likes]]+bbdd_Social_Media_Trends[[#This Row],[Shares]]+bbdd_Social_Media_Trends[[#This Row],[Comments]]</f>
        <v>107493</v>
      </c>
      <c r="M3725">
        <f>bbdd_Social_Media_Trends[[#This Row],[Interactions]]/bbdd_Social_Media_Trends[[#This Row],[Views]]</f>
        <v>4.4771755387850692E-2</v>
      </c>
      <c r="N3725" s="1" t="s">
        <v>29</v>
      </c>
      <c r="O3725" s="4">
        <f t="shared" si="58"/>
        <v>0</v>
      </c>
    </row>
    <row r="3726" spans="1:15">
      <c r="A3726" s="1" t="s">
        <v>3766</v>
      </c>
      <c r="B3726" s="2">
        <v>44975</v>
      </c>
      <c r="C3726" s="13" t="str">
        <f>TEXT(bbdd_Social_Media_Trends[[#This Row],[Post_Date]],"aaaa-mm")</f>
        <v>2023-02</v>
      </c>
      <c r="D3726" s="1" t="s">
        <v>27</v>
      </c>
      <c r="E3726" s="1" t="s">
        <v>39</v>
      </c>
      <c r="F3726" s="1" t="s">
        <v>14</v>
      </c>
      <c r="G3726" s="1" t="s">
        <v>21</v>
      </c>
      <c r="H3726">
        <v>2694418</v>
      </c>
      <c r="I3726">
        <v>415576</v>
      </c>
      <c r="J3726">
        <v>79914</v>
      </c>
      <c r="K3726">
        <v>6931</v>
      </c>
      <c r="L3726">
        <f>bbdd_Social_Media_Trends[[#This Row],[Likes]]+bbdd_Social_Media_Trends[[#This Row],[Shares]]+bbdd_Social_Media_Trends[[#This Row],[Comments]]</f>
        <v>502421</v>
      </c>
      <c r="M3726">
        <f>bbdd_Social_Media_Trends[[#This Row],[Interactions]]/bbdd_Social_Media_Trends[[#This Row],[Views]]</f>
        <v>0.18646735584456459</v>
      </c>
      <c r="N3726" s="1" t="s">
        <v>16</v>
      </c>
      <c r="O3726" s="4">
        <f t="shared" si="58"/>
        <v>0</v>
      </c>
    </row>
    <row r="3727" spans="1:15">
      <c r="A3727" s="1" t="s">
        <v>3767</v>
      </c>
      <c r="B3727" s="2">
        <v>44569</v>
      </c>
      <c r="C3727" s="13" t="str">
        <f>TEXT(bbdd_Social_Media_Trends[[#This Row],[Post_Date]],"aaaa-mm")</f>
        <v>2022-01</v>
      </c>
      <c r="D3727" s="1" t="s">
        <v>12</v>
      </c>
      <c r="E3727" s="1" t="s">
        <v>13</v>
      </c>
      <c r="F3727" s="1" t="s">
        <v>32</v>
      </c>
      <c r="G3727" s="1" t="s">
        <v>50</v>
      </c>
      <c r="H3727">
        <v>664480</v>
      </c>
      <c r="I3727">
        <v>402282</v>
      </c>
      <c r="J3727">
        <v>61942</v>
      </c>
      <c r="K3727">
        <v>49243</v>
      </c>
      <c r="L3727">
        <f>bbdd_Social_Media_Trends[[#This Row],[Likes]]+bbdd_Social_Media_Trends[[#This Row],[Shares]]+bbdd_Social_Media_Trends[[#This Row],[Comments]]</f>
        <v>513467</v>
      </c>
      <c r="M3727">
        <f>bbdd_Social_Media_Trends[[#This Row],[Interactions]]/bbdd_Social_Media_Trends[[#This Row],[Views]]</f>
        <v>0.77273507103298822</v>
      </c>
      <c r="N3727" s="1" t="s">
        <v>16</v>
      </c>
      <c r="O3727" s="4">
        <f t="shared" si="58"/>
        <v>0</v>
      </c>
    </row>
    <row r="3728" spans="1:15">
      <c r="A3728" s="1" t="s">
        <v>3768</v>
      </c>
      <c r="B3728" s="2">
        <v>44579</v>
      </c>
      <c r="C3728" s="13" t="str">
        <f>TEXT(bbdd_Social_Media_Trends[[#This Row],[Post_Date]],"aaaa-mm")</f>
        <v>2022-01</v>
      </c>
      <c r="D3728" s="1" t="s">
        <v>18</v>
      </c>
      <c r="E3728" s="1" t="s">
        <v>57</v>
      </c>
      <c r="F3728" s="1" t="s">
        <v>36</v>
      </c>
      <c r="G3728" s="1" t="s">
        <v>50</v>
      </c>
      <c r="H3728">
        <v>4165773</v>
      </c>
      <c r="I3728">
        <v>34145</v>
      </c>
      <c r="J3728">
        <v>78128</v>
      </c>
      <c r="K3728">
        <v>48750</v>
      </c>
      <c r="L3728">
        <f>bbdd_Social_Media_Trends[[#This Row],[Likes]]+bbdd_Social_Media_Trends[[#This Row],[Shares]]+bbdd_Social_Media_Trends[[#This Row],[Comments]]</f>
        <v>161023</v>
      </c>
      <c r="M3728">
        <f>bbdd_Social_Media_Trends[[#This Row],[Interactions]]/bbdd_Social_Media_Trends[[#This Row],[Views]]</f>
        <v>3.8653810469269446E-2</v>
      </c>
      <c r="N3728" s="1" t="s">
        <v>22</v>
      </c>
      <c r="O3728" s="4">
        <f t="shared" si="58"/>
        <v>0</v>
      </c>
    </row>
    <row r="3729" spans="1:15">
      <c r="A3729" s="1" t="s">
        <v>3769</v>
      </c>
      <c r="B3729" s="2">
        <v>45051</v>
      </c>
      <c r="C3729" s="13" t="str">
        <f>TEXT(bbdd_Social_Media_Trends[[#This Row],[Post_Date]],"aaaa-mm")</f>
        <v>2023-05</v>
      </c>
      <c r="D3729" s="1" t="s">
        <v>18</v>
      </c>
      <c r="E3729" s="1" t="s">
        <v>19</v>
      </c>
      <c r="F3729" s="1" t="s">
        <v>20</v>
      </c>
      <c r="G3729" s="1" t="s">
        <v>15</v>
      </c>
      <c r="H3729">
        <v>211233</v>
      </c>
      <c r="I3729">
        <v>238589</v>
      </c>
      <c r="J3729">
        <v>20953</v>
      </c>
      <c r="K3729">
        <v>15318</v>
      </c>
      <c r="L3729">
        <f>bbdd_Social_Media_Trends[[#This Row],[Likes]]+bbdd_Social_Media_Trends[[#This Row],[Shares]]+bbdd_Social_Media_Trends[[#This Row],[Comments]]</f>
        <v>274860</v>
      </c>
      <c r="M3729">
        <f>bbdd_Social_Media_Trends[[#This Row],[Interactions]]/bbdd_Social_Media_Trends[[#This Row],[Views]]</f>
        <v>1.3012171393674283</v>
      </c>
      <c r="N3729" s="1" t="s">
        <v>29</v>
      </c>
      <c r="O3729" s="4">
        <f t="shared" si="58"/>
        <v>0</v>
      </c>
    </row>
    <row r="3730" spans="1:15">
      <c r="A3730" s="1" t="s">
        <v>3770</v>
      </c>
      <c r="B3730" s="2">
        <v>44944</v>
      </c>
      <c r="C3730" s="13" t="str">
        <f>TEXT(bbdd_Social_Media_Trends[[#This Row],[Post_Date]],"aaaa-mm")</f>
        <v>2023-01</v>
      </c>
      <c r="D3730" s="1" t="s">
        <v>24</v>
      </c>
      <c r="E3730" s="1" t="s">
        <v>39</v>
      </c>
      <c r="F3730" s="1" t="s">
        <v>20</v>
      </c>
      <c r="G3730" s="1" t="s">
        <v>50</v>
      </c>
      <c r="H3730">
        <v>180512</v>
      </c>
      <c r="I3730">
        <v>402033</v>
      </c>
      <c r="J3730">
        <v>81295</v>
      </c>
      <c r="K3730">
        <v>28799</v>
      </c>
      <c r="L3730">
        <f>bbdd_Social_Media_Trends[[#This Row],[Likes]]+bbdd_Social_Media_Trends[[#This Row],[Shares]]+bbdd_Social_Media_Trends[[#This Row],[Comments]]</f>
        <v>512127</v>
      </c>
      <c r="M3730">
        <f>bbdd_Social_Media_Trends[[#This Row],[Interactions]]/bbdd_Social_Media_Trends[[#This Row],[Views]]</f>
        <v>2.8370800833185603</v>
      </c>
      <c r="N3730" s="1" t="s">
        <v>29</v>
      </c>
      <c r="O3730" s="4">
        <f t="shared" si="58"/>
        <v>0</v>
      </c>
    </row>
    <row r="3731" spans="1:15">
      <c r="A3731" s="1" t="s">
        <v>3771</v>
      </c>
      <c r="B3731" s="2">
        <v>45205</v>
      </c>
      <c r="C3731" s="13" t="str">
        <f>TEXT(bbdd_Social_Media_Trends[[#This Row],[Post_Date]],"aaaa-mm")</f>
        <v>2023-10</v>
      </c>
      <c r="D3731" s="1" t="s">
        <v>12</v>
      </c>
      <c r="E3731" s="1" t="s">
        <v>39</v>
      </c>
      <c r="F3731" s="1" t="s">
        <v>20</v>
      </c>
      <c r="G3731" s="1" t="s">
        <v>44</v>
      </c>
      <c r="H3731">
        <v>105048</v>
      </c>
      <c r="I3731">
        <v>249834</v>
      </c>
      <c r="J3731">
        <v>80882</v>
      </c>
      <c r="K3731">
        <v>16599</v>
      </c>
      <c r="L3731">
        <f>bbdd_Social_Media_Trends[[#This Row],[Likes]]+bbdd_Social_Media_Trends[[#This Row],[Shares]]+bbdd_Social_Media_Trends[[#This Row],[Comments]]</f>
        <v>347315</v>
      </c>
      <c r="M3731">
        <f>bbdd_Social_Media_Trends[[#This Row],[Interactions]]/bbdd_Social_Media_Trends[[#This Row],[Views]]</f>
        <v>3.3062504759728886</v>
      </c>
      <c r="N3731" s="1" t="s">
        <v>22</v>
      </c>
      <c r="O3731" s="4">
        <f t="shared" si="58"/>
        <v>0</v>
      </c>
    </row>
    <row r="3732" spans="1:15">
      <c r="A3732" s="1" t="s">
        <v>3772</v>
      </c>
      <c r="B3732" s="2">
        <v>45161</v>
      </c>
      <c r="C3732" s="13" t="str">
        <f>TEXT(bbdd_Social_Media_Trends[[#This Row],[Post_Date]],"aaaa-mm")</f>
        <v>2023-08</v>
      </c>
      <c r="D3732" s="1" t="s">
        <v>24</v>
      </c>
      <c r="E3732" s="1" t="s">
        <v>19</v>
      </c>
      <c r="F3732" s="1" t="s">
        <v>36</v>
      </c>
      <c r="G3732" s="1" t="s">
        <v>15</v>
      </c>
      <c r="H3732">
        <v>3207258</v>
      </c>
      <c r="I3732">
        <v>462611</v>
      </c>
      <c r="J3732">
        <v>63427</v>
      </c>
      <c r="K3732">
        <v>11223</v>
      </c>
      <c r="L3732">
        <f>bbdd_Social_Media_Trends[[#This Row],[Likes]]+bbdd_Social_Media_Trends[[#This Row],[Shares]]+bbdd_Social_Media_Trends[[#This Row],[Comments]]</f>
        <v>537261</v>
      </c>
      <c r="M3732">
        <f>bbdd_Social_Media_Trends[[#This Row],[Interactions]]/bbdd_Social_Media_Trends[[#This Row],[Views]]</f>
        <v>0.16751411953762374</v>
      </c>
      <c r="N3732" s="1" t="s">
        <v>22</v>
      </c>
      <c r="O3732" s="4">
        <f t="shared" si="58"/>
        <v>0</v>
      </c>
    </row>
    <row r="3733" spans="1:15">
      <c r="A3733" s="1" t="s">
        <v>3773</v>
      </c>
      <c r="B3733" s="2">
        <v>45045</v>
      </c>
      <c r="C3733" s="13" t="str">
        <f>TEXT(bbdd_Social_Media_Trends[[#This Row],[Post_Date]],"aaaa-mm")</f>
        <v>2023-04</v>
      </c>
      <c r="D3733" s="1" t="s">
        <v>27</v>
      </c>
      <c r="E3733" s="1" t="s">
        <v>49</v>
      </c>
      <c r="F3733" s="1" t="s">
        <v>36</v>
      </c>
      <c r="G3733" s="1" t="s">
        <v>37</v>
      </c>
      <c r="H3733">
        <v>348955</v>
      </c>
      <c r="I3733">
        <v>207516</v>
      </c>
      <c r="J3733">
        <v>90406</v>
      </c>
      <c r="K3733">
        <v>12674</v>
      </c>
      <c r="L3733">
        <f>bbdd_Social_Media_Trends[[#This Row],[Likes]]+bbdd_Social_Media_Trends[[#This Row],[Shares]]+bbdd_Social_Media_Trends[[#This Row],[Comments]]</f>
        <v>310596</v>
      </c>
      <c r="M3733">
        <f>bbdd_Social_Media_Trends[[#This Row],[Interactions]]/bbdd_Social_Media_Trends[[#This Row],[Views]]</f>
        <v>0.89007465145935727</v>
      </c>
      <c r="N3733" s="1" t="s">
        <v>16</v>
      </c>
      <c r="O3733" s="4">
        <f t="shared" si="58"/>
        <v>0</v>
      </c>
    </row>
    <row r="3734" spans="1:15">
      <c r="A3734" s="1" t="s">
        <v>3774</v>
      </c>
      <c r="B3734" s="2">
        <v>44698</v>
      </c>
      <c r="C3734" s="13" t="str">
        <f>TEXT(bbdd_Social_Media_Trends[[#This Row],[Post_Date]],"aaaa-mm")</f>
        <v>2022-05</v>
      </c>
      <c r="D3734" s="1" t="s">
        <v>12</v>
      </c>
      <c r="E3734" s="1" t="s">
        <v>52</v>
      </c>
      <c r="F3734" s="1" t="s">
        <v>36</v>
      </c>
      <c r="G3734" s="1" t="s">
        <v>50</v>
      </c>
      <c r="H3734">
        <v>4975716</v>
      </c>
      <c r="I3734">
        <v>395122</v>
      </c>
      <c r="J3734">
        <v>48100</v>
      </c>
      <c r="K3734">
        <v>20122</v>
      </c>
      <c r="L3734">
        <f>bbdd_Social_Media_Trends[[#This Row],[Likes]]+bbdd_Social_Media_Trends[[#This Row],[Shares]]+bbdd_Social_Media_Trends[[#This Row],[Comments]]</f>
        <v>463344</v>
      </c>
      <c r="M3734">
        <f>bbdd_Social_Media_Trends[[#This Row],[Interactions]]/bbdd_Social_Media_Trends[[#This Row],[Views]]</f>
        <v>9.3121070414790549E-2</v>
      </c>
      <c r="N3734" s="1" t="s">
        <v>29</v>
      </c>
      <c r="O3734" s="4">
        <f t="shared" si="58"/>
        <v>0</v>
      </c>
    </row>
    <row r="3735" spans="1:15">
      <c r="A3735" s="1" t="s">
        <v>3775</v>
      </c>
      <c r="B3735" s="2">
        <v>45082</v>
      </c>
      <c r="C3735" s="13" t="str">
        <f>TEXT(bbdd_Social_Media_Trends[[#This Row],[Post_Date]],"aaaa-mm")</f>
        <v>2023-06</v>
      </c>
      <c r="D3735" s="1" t="s">
        <v>27</v>
      </c>
      <c r="E3735" s="1" t="s">
        <v>52</v>
      </c>
      <c r="F3735" s="1" t="s">
        <v>36</v>
      </c>
      <c r="G3735" s="1" t="s">
        <v>50</v>
      </c>
      <c r="H3735">
        <v>4335309</v>
      </c>
      <c r="I3735">
        <v>121131</v>
      </c>
      <c r="J3735">
        <v>69437</v>
      </c>
      <c r="K3735">
        <v>5334</v>
      </c>
      <c r="L3735">
        <f>bbdd_Social_Media_Trends[[#This Row],[Likes]]+bbdd_Social_Media_Trends[[#This Row],[Shares]]+bbdd_Social_Media_Trends[[#This Row],[Comments]]</f>
        <v>195902</v>
      </c>
      <c r="M3735">
        <f>bbdd_Social_Media_Trends[[#This Row],[Interactions]]/bbdd_Social_Media_Trends[[#This Row],[Views]]</f>
        <v>4.5187551798499252E-2</v>
      </c>
      <c r="N3735" s="1" t="s">
        <v>22</v>
      </c>
      <c r="O3735" s="4">
        <f t="shared" si="58"/>
        <v>0</v>
      </c>
    </row>
    <row r="3736" spans="1:15">
      <c r="A3736" s="1" t="s">
        <v>3776</v>
      </c>
      <c r="B3736" s="2">
        <v>45014</v>
      </c>
      <c r="C3736" s="13" t="str">
        <f>TEXT(bbdd_Social_Media_Trends[[#This Row],[Post_Date]],"aaaa-mm")</f>
        <v>2023-03</v>
      </c>
      <c r="D3736" s="1" t="s">
        <v>18</v>
      </c>
      <c r="E3736" s="1" t="s">
        <v>35</v>
      </c>
      <c r="F3736" s="1" t="s">
        <v>32</v>
      </c>
      <c r="G3736" s="1" t="s">
        <v>60</v>
      </c>
      <c r="H3736">
        <v>2260606</v>
      </c>
      <c r="I3736">
        <v>421644</v>
      </c>
      <c r="J3736">
        <v>22322</v>
      </c>
      <c r="K3736">
        <v>46373</v>
      </c>
      <c r="L3736">
        <f>bbdd_Social_Media_Trends[[#This Row],[Likes]]+bbdd_Social_Media_Trends[[#This Row],[Shares]]+bbdd_Social_Media_Trends[[#This Row],[Comments]]</f>
        <v>490339</v>
      </c>
      <c r="M3736">
        <f>bbdd_Social_Media_Trends[[#This Row],[Interactions]]/bbdd_Social_Media_Trends[[#This Row],[Views]]</f>
        <v>0.21690599777227876</v>
      </c>
      <c r="N3736" s="1" t="s">
        <v>16</v>
      </c>
      <c r="O3736" s="4">
        <f t="shared" si="58"/>
        <v>0</v>
      </c>
    </row>
    <row r="3737" spans="1:15">
      <c r="A3737" s="1" t="s">
        <v>3777</v>
      </c>
      <c r="B3737" s="2">
        <v>45200</v>
      </c>
      <c r="C3737" s="13" t="str">
        <f>TEXT(bbdd_Social_Media_Trends[[#This Row],[Post_Date]],"aaaa-mm")</f>
        <v>2023-10</v>
      </c>
      <c r="D3737" s="1" t="s">
        <v>24</v>
      </c>
      <c r="E3737" s="1" t="s">
        <v>46</v>
      </c>
      <c r="F3737" s="1" t="s">
        <v>41</v>
      </c>
      <c r="G3737" s="1" t="s">
        <v>25</v>
      </c>
      <c r="H3737">
        <v>3971657</v>
      </c>
      <c r="I3737">
        <v>222774</v>
      </c>
      <c r="J3737">
        <v>54533</v>
      </c>
      <c r="K3737">
        <v>6548</v>
      </c>
      <c r="L3737">
        <f>bbdd_Social_Media_Trends[[#This Row],[Likes]]+bbdd_Social_Media_Trends[[#This Row],[Shares]]+bbdd_Social_Media_Trends[[#This Row],[Comments]]</f>
        <v>283855</v>
      </c>
      <c r="M3737">
        <f>bbdd_Social_Media_Trends[[#This Row],[Interactions]]/bbdd_Social_Media_Trends[[#This Row],[Views]]</f>
        <v>7.1470169755343926E-2</v>
      </c>
      <c r="N3737" s="1" t="s">
        <v>29</v>
      </c>
      <c r="O3737" s="4">
        <f t="shared" si="58"/>
        <v>0</v>
      </c>
    </row>
    <row r="3738" spans="1:15">
      <c r="A3738" s="1" t="s">
        <v>3778</v>
      </c>
      <c r="B3738" s="2">
        <v>45271</v>
      </c>
      <c r="C3738" s="13" t="str">
        <f>TEXT(bbdd_Social_Media_Trends[[#This Row],[Post_Date]],"aaaa-mm")</f>
        <v>2023-12</v>
      </c>
      <c r="D3738" s="1" t="s">
        <v>27</v>
      </c>
      <c r="E3738" s="1" t="s">
        <v>52</v>
      </c>
      <c r="F3738" s="1" t="s">
        <v>41</v>
      </c>
      <c r="G3738" s="1" t="s">
        <v>15</v>
      </c>
      <c r="H3738">
        <v>4221129</v>
      </c>
      <c r="I3738">
        <v>221432</v>
      </c>
      <c r="J3738">
        <v>27097</v>
      </c>
      <c r="K3738">
        <v>44357</v>
      </c>
      <c r="L3738">
        <f>bbdd_Social_Media_Trends[[#This Row],[Likes]]+bbdd_Social_Media_Trends[[#This Row],[Shares]]+bbdd_Social_Media_Trends[[#This Row],[Comments]]</f>
        <v>292886</v>
      </c>
      <c r="M3738">
        <f>bbdd_Social_Media_Trends[[#This Row],[Interactions]]/bbdd_Social_Media_Trends[[#This Row],[Views]]</f>
        <v>6.9385702261172313E-2</v>
      </c>
      <c r="N3738" s="1" t="s">
        <v>22</v>
      </c>
      <c r="O3738" s="4">
        <f t="shared" si="58"/>
        <v>0</v>
      </c>
    </row>
    <row r="3739" spans="1:15">
      <c r="A3739" s="1" t="s">
        <v>3779</v>
      </c>
      <c r="B3739" s="2">
        <v>45270</v>
      </c>
      <c r="C3739" s="13" t="str">
        <f>TEXT(bbdd_Social_Media_Trends[[#This Row],[Post_Date]],"aaaa-mm")</f>
        <v>2023-12</v>
      </c>
      <c r="D3739" s="1" t="s">
        <v>24</v>
      </c>
      <c r="E3739" s="1" t="s">
        <v>39</v>
      </c>
      <c r="F3739" s="1" t="s">
        <v>36</v>
      </c>
      <c r="G3739" s="1" t="s">
        <v>60</v>
      </c>
      <c r="H3739">
        <v>2891867</v>
      </c>
      <c r="I3739">
        <v>16756</v>
      </c>
      <c r="J3739">
        <v>88760</v>
      </c>
      <c r="K3739">
        <v>44092</v>
      </c>
      <c r="L3739">
        <f>bbdd_Social_Media_Trends[[#This Row],[Likes]]+bbdd_Social_Media_Trends[[#This Row],[Shares]]+bbdd_Social_Media_Trends[[#This Row],[Comments]]</f>
        <v>149608</v>
      </c>
      <c r="M3739">
        <f>bbdd_Social_Media_Trends[[#This Row],[Interactions]]/bbdd_Social_Media_Trends[[#This Row],[Views]]</f>
        <v>5.1734052776286045E-2</v>
      </c>
      <c r="N3739" s="1" t="s">
        <v>22</v>
      </c>
      <c r="O3739" s="4">
        <f t="shared" si="58"/>
        <v>0</v>
      </c>
    </row>
    <row r="3740" spans="1:15">
      <c r="A3740" s="1" t="s">
        <v>3780</v>
      </c>
      <c r="B3740" s="2">
        <v>44956</v>
      </c>
      <c r="C3740" s="13" t="str">
        <f>TEXT(bbdd_Social_Media_Trends[[#This Row],[Post_Date]],"aaaa-mm")</f>
        <v>2023-01</v>
      </c>
      <c r="D3740" s="1" t="s">
        <v>18</v>
      </c>
      <c r="E3740" s="1" t="s">
        <v>19</v>
      </c>
      <c r="F3740" s="1" t="s">
        <v>32</v>
      </c>
      <c r="G3740" s="1" t="s">
        <v>60</v>
      </c>
      <c r="H3740">
        <v>3387989</v>
      </c>
      <c r="I3740">
        <v>297965</v>
      </c>
      <c r="J3740">
        <v>12405</v>
      </c>
      <c r="K3740">
        <v>47576</v>
      </c>
      <c r="L3740">
        <f>bbdd_Social_Media_Trends[[#This Row],[Likes]]+bbdd_Social_Media_Trends[[#This Row],[Shares]]+bbdd_Social_Media_Trends[[#This Row],[Comments]]</f>
        <v>357946</v>
      </c>
      <c r="M3740">
        <f>bbdd_Social_Media_Trends[[#This Row],[Interactions]]/bbdd_Social_Media_Trends[[#This Row],[Views]]</f>
        <v>0.10565146462990287</v>
      </c>
      <c r="N3740" s="1" t="s">
        <v>22</v>
      </c>
      <c r="O3740" s="4">
        <f t="shared" si="58"/>
        <v>0</v>
      </c>
    </row>
    <row r="3741" spans="1:15">
      <c r="A3741" s="1" t="s">
        <v>3781</v>
      </c>
      <c r="B3741" s="2">
        <v>44962</v>
      </c>
      <c r="C3741" s="13" t="str">
        <f>TEXT(bbdd_Social_Media_Trends[[#This Row],[Post_Date]],"aaaa-mm")</f>
        <v>2023-02</v>
      </c>
      <c r="D3741" s="1" t="s">
        <v>12</v>
      </c>
      <c r="E3741" s="1" t="s">
        <v>49</v>
      </c>
      <c r="F3741" s="1" t="s">
        <v>47</v>
      </c>
      <c r="G3741" s="1" t="s">
        <v>60</v>
      </c>
      <c r="H3741">
        <v>2280646</v>
      </c>
      <c r="I3741">
        <v>99060</v>
      </c>
      <c r="J3741">
        <v>7438</v>
      </c>
      <c r="K3741">
        <v>37247</v>
      </c>
      <c r="L3741">
        <f>bbdd_Social_Media_Trends[[#This Row],[Likes]]+bbdd_Social_Media_Trends[[#This Row],[Shares]]+bbdd_Social_Media_Trends[[#This Row],[Comments]]</f>
        <v>143745</v>
      </c>
      <c r="M3741">
        <f>bbdd_Social_Media_Trends[[#This Row],[Interactions]]/bbdd_Social_Media_Trends[[#This Row],[Views]]</f>
        <v>6.3028194643096738E-2</v>
      </c>
      <c r="N3741" s="1" t="s">
        <v>16</v>
      </c>
      <c r="O3741" s="4">
        <f t="shared" si="58"/>
        <v>0</v>
      </c>
    </row>
    <row r="3742" spans="1:15">
      <c r="A3742" s="1" t="s">
        <v>3782</v>
      </c>
      <c r="B3742" s="2">
        <v>44698</v>
      </c>
      <c r="C3742" s="13" t="str">
        <f>TEXT(bbdd_Social_Media_Trends[[#This Row],[Post_Date]],"aaaa-mm")</f>
        <v>2022-05</v>
      </c>
      <c r="D3742" s="1" t="s">
        <v>24</v>
      </c>
      <c r="E3742" s="1" t="s">
        <v>57</v>
      </c>
      <c r="F3742" s="1" t="s">
        <v>47</v>
      </c>
      <c r="G3742" s="1" t="s">
        <v>60</v>
      </c>
      <c r="H3742">
        <v>1038000</v>
      </c>
      <c r="I3742">
        <v>257996</v>
      </c>
      <c r="J3742">
        <v>5989</v>
      </c>
      <c r="K3742">
        <v>42160</v>
      </c>
      <c r="L3742">
        <f>bbdd_Social_Media_Trends[[#This Row],[Likes]]+bbdd_Social_Media_Trends[[#This Row],[Shares]]+bbdd_Social_Media_Trends[[#This Row],[Comments]]</f>
        <v>306145</v>
      </c>
      <c r="M3742">
        <f>bbdd_Social_Media_Trends[[#This Row],[Interactions]]/bbdd_Social_Media_Trends[[#This Row],[Views]]</f>
        <v>0.29493737957610788</v>
      </c>
      <c r="N3742" s="1" t="s">
        <v>29</v>
      </c>
      <c r="O3742" s="4">
        <f t="shared" si="58"/>
        <v>0</v>
      </c>
    </row>
    <row r="3743" spans="1:15">
      <c r="A3743" s="1" t="s">
        <v>3783</v>
      </c>
      <c r="B3743" s="2">
        <v>45287</v>
      </c>
      <c r="C3743" s="13" t="str">
        <f>TEXT(bbdd_Social_Media_Trends[[#This Row],[Post_Date]],"aaaa-mm")</f>
        <v>2023-12</v>
      </c>
      <c r="D3743" s="1" t="s">
        <v>24</v>
      </c>
      <c r="E3743" s="1" t="s">
        <v>49</v>
      </c>
      <c r="F3743" s="1" t="s">
        <v>20</v>
      </c>
      <c r="G3743" s="1" t="s">
        <v>60</v>
      </c>
      <c r="H3743">
        <v>4551527</v>
      </c>
      <c r="I3743">
        <v>471777</v>
      </c>
      <c r="J3743">
        <v>18090</v>
      </c>
      <c r="K3743">
        <v>47750</v>
      </c>
      <c r="L3743">
        <f>bbdd_Social_Media_Trends[[#This Row],[Likes]]+bbdd_Social_Media_Trends[[#This Row],[Shares]]+bbdd_Social_Media_Trends[[#This Row],[Comments]]</f>
        <v>537617</v>
      </c>
      <c r="M3743">
        <f>bbdd_Social_Media_Trends[[#This Row],[Interactions]]/bbdd_Social_Media_Trends[[#This Row],[Views]]</f>
        <v>0.1181179415172095</v>
      </c>
      <c r="N3743" s="1" t="s">
        <v>22</v>
      </c>
      <c r="O3743" s="4">
        <f t="shared" si="58"/>
        <v>0</v>
      </c>
    </row>
    <row r="3744" spans="1:15">
      <c r="A3744" s="1" t="s">
        <v>3784</v>
      </c>
      <c r="B3744" s="2">
        <v>44686</v>
      </c>
      <c r="C3744" s="13" t="str">
        <f>TEXT(bbdd_Social_Media_Trends[[#This Row],[Post_Date]],"aaaa-mm")</f>
        <v>2022-05</v>
      </c>
      <c r="D3744" s="1" t="s">
        <v>24</v>
      </c>
      <c r="E3744" s="1" t="s">
        <v>59</v>
      </c>
      <c r="F3744" s="1" t="s">
        <v>32</v>
      </c>
      <c r="G3744" s="1" t="s">
        <v>21</v>
      </c>
      <c r="H3744">
        <v>2207974</v>
      </c>
      <c r="I3744">
        <v>361247</v>
      </c>
      <c r="J3744">
        <v>47396</v>
      </c>
      <c r="K3744">
        <v>5021</v>
      </c>
      <c r="L3744">
        <f>bbdd_Social_Media_Trends[[#This Row],[Likes]]+bbdd_Social_Media_Trends[[#This Row],[Shares]]+bbdd_Social_Media_Trends[[#This Row],[Comments]]</f>
        <v>413664</v>
      </c>
      <c r="M3744">
        <f>bbdd_Social_Media_Trends[[#This Row],[Interactions]]/bbdd_Social_Media_Trends[[#This Row],[Views]]</f>
        <v>0.18735003220146615</v>
      </c>
      <c r="N3744" s="1" t="s">
        <v>22</v>
      </c>
      <c r="O3744" s="4">
        <f t="shared" si="58"/>
        <v>0</v>
      </c>
    </row>
    <row r="3745" spans="1:15">
      <c r="A3745" s="1" t="s">
        <v>3785</v>
      </c>
      <c r="B3745" s="2">
        <v>45090</v>
      </c>
      <c r="C3745" s="13" t="str">
        <f>TEXT(bbdd_Social_Media_Trends[[#This Row],[Post_Date]],"aaaa-mm")</f>
        <v>2023-06</v>
      </c>
      <c r="D3745" s="1" t="s">
        <v>27</v>
      </c>
      <c r="E3745" s="1" t="s">
        <v>49</v>
      </c>
      <c r="F3745" s="1" t="s">
        <v>41</v>
      </c>
      <c r="G3745" s="1" t="s">
        <v>15</v>
      </c>
      <c r="H3745">
        <v>654308</v>
      </c>
      <c r="I3745">
        <v>395218</v>
      </c>
      <c r="J3745">
        <v>70016</v>
      </c>
      <c r="K3745">
        <v>43978</v>
      </c>
      <c r="L3745">
        <f>bbdd_Social_Media_Trends[[#This Row],[Likes]]+bbdd_Social_Media_Trends[[#This Row],[Shares]]+bbdd_Social_Media_Trends[[#This Row],[Comments]]</f>
        <v>509212</v>
      </c>
      <c r="M3745">
        <f>bbdd_Social_Media_Trends[[#This Row],[Interactions]]/bbdd_Social_Media_Trends[[#This Row],[Views]]</f>
        <v>0.77824510780855505</v>
      </c>
      <c r="N3745" s="1" t="s">
        <v>29</v>
      </c>
      <c r="O3745" s="4">
        <f t="shared" si="58"/>
        <v>0</v>
      </c>
    </row>
    <row r="3746" spans="1:15">
      <c r="A3746" s="1" t="s">
        <v>3786</v>
      </c>
      <c r="B3746" s="2">
        <v>44982</v>
      </c>
      <c r="C3746" s="13" t="str">
        <f>TEXT(bbdd_Social_Media_Trends[[#This Row],[Post_Date]],"aaaa-mm")</f>
        <v>2023-02</v>
      </c>
      <c r="D3746" s="1" t="s">
        <v>12</v>
      </c>
      <c r="E3746" s="1" t="s">
        <v>39</v>
      </c>
      <c r="F3746" s="1" t="s">
        <v>47</v>
      </c>
      <c r="G3746" s="1" t="s">
        <v>21</v>
      </c>
      <c r="H3746">
        <v>1032891</v>
      </c>
      <c r="I3746">
        <v>127535</v>
      </c>
      <c r="J3746">
        <v>53968</v>
      </c>
      <c r="K3746">
        <v>43870</v>
      </c>
      <c r="L3746">
        <f>bbdd_Social_Media_Trends[[#This Row],[Likes]]+bbdd_Social_Media_Trends[[#This Row],[Shares]]+bbdd_Social_Media_Trends[[#This Row],[Comments]]</f>
        <v>225373</v>
      </c>
      <c r="M3746">
        <f>bbdd_Social_Media_Trends[[#This Row],[Interactions]]/bbdd_Social_Media_Trends[[#This Row],[Views]]</f>
        <v>0.21819630532166512</v>
      </c>
      <c r="N3746" s="1" t="s">
        <v>16</v>
      </c>
      <c r="O3746" s="4">
        <f t="shared" si="58"/>
        <v>0</v>
      </c>
    </row>
    <row r="3747" spans="1:15">
      <c r="A3747" s="1" t="s">
        <v>3787</v>
      </c>
      <c r="B3747" s="2">
        <v>44835</v>
      </c>
      <c r="C3747" s="13" t="str">
        <f>TEXT(bbdd_Social_Media_Trends[[#This Row],[Post_Date]],"aaaa-mm")</f>
        <v>2022-10</v>
      </c>
      <c r="D3747" s="1" t="s">
        <v>18</v>
      </c>
      <c r="E3747" s="1" t="s">
        <v>35</v>
      </c>
      <c r="F3747" s="1" t="s">
        <v>32</v>
      </c>
      <c r="G3747" s="1" t="s">
        <v>15</v>
      </c>
      <c r="H3747">
        <v>2703906</v>
      </c>
      <c r="I3747">
        <v>151587</v>
      </c>
      <c r="J3747">
        <v>84813</v>
      </c>
      <c r="K3747">
        <v>5219</v>
      </c>
      <c r="L3747">
        <f>bbdd_Social_Media_Trends[[#This Row],[Likes]]+bbdd_Social_Media_Trends[[#This Row],[Shares]]+bbdd_Social_Media_Trends[[#This Row],[Comments]]</f>
        <v>241619</v>
      </c>
      <c r="M3747">
        <f>bbdd_Social_Media_Trends[[#This Row],[Interactions]]/bbdd_Social_Media_Trends[[#This Row],[Views]]</f>
        <v>8.9359245476728855E-2</v>
      </c>
      <c r="N3747" s="1" t="s">
        <v>16</v>
      </c>
      <c r="O3747" s="4">
        <f t="shared" si="58"/>
        <v>0</v>
      </c>
    </row>
    <row r="3748" spans="1:15">
      <c r="A3748" s="1" t="s">
        <v>3788</v>
      </c>
      <c r="B3748" s="2">
        <v>44890</v>
      </c>
      <c r="C3748" s="13" t="str">
        <f>TEXT(bbdd_Social_Media_Trends[[#This Row],[Post_Date]],"aaaa-mm")</f>
        <v>2022-11</v>
      </c>
      <c r="D3748" s="1" t="s">
        <v>12</v>
      </c>
      <c r="E3748" s="1" t="s">
        <v>31</v>
      </c>
      <c r="F3748" s="1" t="s">
        <v>14</v>
      </c>
      <c r="G3748" s="1" t="s">
        <v>60</v>
      </c>
      <c r="H3748">
        <v>23356</v>
      </c>
      <c r="I3748">
        <v>253576</v>
      </c>
      <c r="J3748">
        <v>512</v>
      </c>
      <c r="K3748">
        <v>15923</v>
      </c>
      <c r="L3748">
        <f>bbdd_Social_Media_Trends[[#This Row],[Likes]]+bbdd_Social_Media_Trends[[#This Row],[Shares]]+bbdd_Social_Media_Trends[[#This Row],[Comments]]</f>
        <v>270011</v>
      </c>
      <c r="M3748">
        <f>bbdd_Social_Media_Trends[[#This Row],[Interactions]]/bbdd_Social_Media_Trends[[#This Row],[Views]]</f>
        <v>11.560669635211509</v>
      </c>
      <c r="N3748" s="1" t="s">
        <v>22</v>
      </c>
      <c r="O3748" s="4">
        <f t="shared" si="58"/>
        <v>0</v>
      </c>
    </row>
    <row r="3749" spans="1:15">
      <c r="A3749" s="1" t="s">
        <v>3789</v>
      </c>
      <c r="B3749" s="2">
        <v>44840</v>
      </c>
      <c r="C3749" s="13" t="str">
        <f>TEXT(bbdd_Social_Media_Trends[[#This Row],[Post_Date]],"aaaa-mm")</f>
        <v>2022-10</v>
      </c>
      <c r="D3749" s="1" t="s">
        <v>18</v>
      </c>
      <c r="E3749" s="1" t="s">
        <v>57</v>
      </c>
      <c r="F3749" s="1" t="s">
        <v>14</v>
      </c>
      <c r="G3749" s="1" t="s">
        <v>44</v>
      </c>
      <c r="H3749">
        <v>3608286</v>
      </c>
      <c r="I3749">
        <v>39961</v>
      </c>
      <c r="J3749">
        <v>57731</v>
      </c>
      <c r="K3749">
        <v>650</v>
      </c>
      <c r="L3749">
        <f>bbdd_Social_Media_Trends[[#This Row],[Likes]]+bbdd_Social_Media_Trends[[#This Row],[Shares]]+bbdd_Social_Media_Trends[[#This Row],[Comments]]</f>
        <v>98342</v>
      </c>
      <c r="M3749">
        <f>bbdd_Social_Media_Trends[[#This Row],[Interactions]]/bbdd_Social_Media_Trends[[#This Row],[Views]]</f>
        <v>2.725449146769408E-2</v>
      </c>
      <c r="N3749" s="1" t="s">
        <v>16</v>
      </c>
      <c r="O3749" s="4">
        <f t="shared" si="58"/>
        <v>0</v>
      </c>
    </row>
    <row r="3750" spans="1:15">
      <c r="A3750" s="1" t="s">
        <v>3790</v>
      </c>
      <c r="B3750" s="2">
        <v>45067</v>
      </c>
      <c r="C3750" s="13" t="str">
        <f>TEXT(bbdd_Social_Media_Trends[[#This Row],[Post_Date]],"aaaa-mm")</f>
        <v>2023-05</v>
      </c>
      <c r="D3750" s="1" t="s">
        <v>27</v>
      </c>
      <c r="E3750" s="1" t="s">
        <v>49</v>
      </c>
      <c r="F3750" s="1" t="s">
        <v>47</v>
      </c>
      <c r="G3750" s="1" t="s">
        <v>44</v>
      </c>
      <c r="H3750">
        <v>2917081</v>
      </c>
      <c r="I3750">
        <v>96400</v>
      </c>
      <c r="J3750">
        <v>33904</v>
      </c>
      <c r="K3750">
        <v>40818</v>
      </c>
      <c r="L3750">
        <f>bbdd_Social_Media_Trends[[#This Row],[Likes]]+bbdd_Social_Media_Trends[[#This Row],[Shares]]+bbdd_Social_Media_Trends[[#This Row],[Comments]]</f>
        <v>171122</v>
      </c>
      <c r="M3750">
        <f>bbdd_Social_Media_Trends[[#This Row],[Interactions]]/bbdd_Social_Media_Trends[[#This Row],[Views]]</f>
        <v>5.8662066634419821E-2</v>
      </c>
      <c r="N3750" s="1" t="s">
        <v>29</v>
      </c>
      <c r="O3750" s="4">
        <f t="shared" si="58"/>
        <v>0</v>
      </c>
    </row>
    <row r="3751" spans="1:15">
      <c r="A3751" s="1" t="s">
        <v>3791</v>
      </c>
      <c r="B3751" s="2">
        <v>44828</v>
      </c>
      <c r="C3751" s="13" t="str">
        <f>TEXT(bbdd_Social_Media_Trends[[#This Row],[Post_Date]],"aaaa-mm")</f>
        <v>2022-09</v>
      </c>
      <c r="D3751" s="1" t="s">
        <v>12</v>
      </c>
      <c r="E3751" s="1" t="s">
        <v>31</v>
      </c>
      <c r="F3751" s="1" t="s">
        <v>32</v>
      </c>
      <c r="G3751" s="1" t="s">
        <v>25</v>
      </c>
      <c r="H3751">
        <v>4634207</v>
      </c>
      <c r="I3751">
        <v>74646</v>
      </c>
      <c r="J3751">
        <v>76271</v>
      </c>
      <c r="K3751">
        <v>25002</v>
      </c>
      <c r="L3751">
        <f>bbdd_Social_Media_Trends[[#This Row],[Likes]]+bbdd_Social_Media_Trends[[#This Row],[Shares]]+bbdd_Social_Media_Trends[[#This Row],[Comments]]</f>
        <v>175919</v>
      </c>
      <c r="M3751">
        <f>bbdd_Social_Media_Trends[[#This Row],[Interactions]]/bbdd_Social_Media_Trends[[#This Row],[Views]]</f>
        <v>3.7960971531914738E-2</v>
      </c>
      <c r="N3751" s="1" t="s">
        <v>22</v>
      </c>
      <c r="O3751" s="4">
        <f t="shared" si="58"/>
        <v>0</v>
      </c>
    </row>
    <row r="3752" spans="1:15">
      <c r="A3752" s="1" t="s">
        <v>3792</v>
      </c>
      <c r="B3752" s="2">
        <v>45224</v>
      </c>
      <c r="C3752" s="13" t="str">
        <f>TEXT(bbdd_Social_Media_Trends[[#This Row],[Post_Date]],"aaaa-mm")</f>
        <v>2023-10</v>
      </c>
      <c r="D3752" s="1" t="s">
        <v>18</v>
      </c>
      <c r="E3752" s="1" t="s">
        <v>35</v>
      </c>
      <c r="F3752" s="1" t="s">
        <v>20</v>
      </c>
      <c r="G3752" s="1" t="s">
        <v>44</v>
      </c>
      <c r="H3752">
        <v>2834616</v>
      </c>
      <c r="I3752">
        <v>321819</v>
      </c>
      <c r="J3752">
        <v>85915</v>
      </c>
      <c r="K3752">
        <v>43610</v>
      </c>
      <c r="L3752">
        <f>bbdd_Social_Media_Trends[[#This Row],[Likes]]+bbdd_Social_Media_Trends[[#This Row],[Shares]]+bbdd_Social_Media_Trends[[#This Row],[Comments]]</f>
        <v>451344</v>
      </c>
      <c r="M3752">
        <f>bbdd_Social_Media_Trends[[#This Row],[Interactions]]/bbdd_Social_Media_Trends[[#This Row],[Views]]</f>
        <v>0.15922579989670557</v>
      </c>
      <c r="N3752" s="1" t="s">
        <v>29</v>
      </c>
      <c r="O3752" s="4">
        <f t="shared" si="58"/>
        <v>0</v>
      </c>
    </row>
    <row r="3753" spans="1:15">
      <c r="A3753" s="1" t="s">
        <v>3793</v>
      </c>
      <c r="B3753" s="2">
        <v>44583</v>
      </c>
      <c r="C3753" s="13" t="str">
        <f>TEXT(bbdd_Social_Media_Trends[[#This Row],[Post_Date]],"aaaa-mm")</f>
        <v>2022-01</v>
      </c>
      <c r="D3753" s="1" t="s">
        <v>12</v>
      </c>
      <c r="E3753" s="1" t="s">
        <v>31</v>
      </c>
      <c r="F3753" s="1" t="s">
        <v>20</v>
      </c>
      <c r="G3753" s="1" t="s">
        <v>28</v>
      </c>
      <c r="H3753">
        <v>3927986</v>
      </c>
      <c r="I3753">
        <v>316772</v>
      </c>
      <c r="J3753">
        <v>85104</v>
      </c>
      <c r="K3753">
        <v>49951</v>
      </c>
      <c r="L3753">
        <f>bbdd_Social_Media_Trends[[#This Row],[Likes]]+bbdd_Social_Media_Trends[[#This Row],[Shares]]+bbdd_Social_Media_Trends[[#This Row],[Comments]]</f>
        <v>451827</v>
      </c>
      <c r="M3753">
        <f>bbdd_Social_Media_Trends[[#This Row],[Interactions]]/bbdd_Social_Media_Trends[[#This Row],[Views]]</f>
        <v>0.11502765030221594</v>
      </c>
      <c r="N3753" s="1" t="s">
        <v>16</v>
      </c>
      <c r="O3753" s="4">
        <f t="shared" si="58"/>
        <v>0</v>
      </c>
    </row>
    <row r="3754" spans="1:15">
      <c r="A3754" s="1" t="s">
        <v>3794</v>
      </c>
      <c r="B3754" s="2">
        <v>44842</v>
      </c>
      <c r="C3754" s="13" t="str">
        <f>TEXT(bbdd_Social_Media_Trends[[#This Row],[Post_Date]],"aaaa-mm")</f>
        <v>2022-10</v>
      </c>
      <c r="D3754" s="1" t="s">
        <v>24</v>
      </c>
      <c r="E3754" s="1" t="s">
        <v>31</v>
      </c>
      <c r="F3754" s="1" t="s">
        <v>41</v>
      </c>
      <c r="G3754" s="1" t="s">
        <v>25</v>
      </c>
      <c r="H3754">
        <v>2438573</v>
      </c>
      <c r="I3754">
        <v>20586</v>
      </c>
      <c r="J3754">
        <v>37695</v>
      </c>
      <c r="K3754">
        <v>37403</v>
      </c>
      <c r="L3754">
        <f>bbdd_Social_Media_Trends[[#This Row],[Likes]]+bbdd_Social_Media_Trends[[#This Row],[Shares]]+bbdd_Social_Media_Trends[[#This Row],[Comments]]</f>
        <v>95684</v>
      </c>
      <c r="M3754">
        <f>bbdd_Social_Media_Trends[[#This Row],[Interactions]]/bbdd_Social_Media_Trends[[#This Row],[Views]]</f>
        <v>3.9237701721457588E-2</v>
      </c>
      <c r="N3754" s="1" t="s">
        <v>16</v>
      </c>
      <c r="O3754" s="4">
        <f t="shared" si="58"/>
        <v>0</v>
      </c>
    </row>
    <row r="3755" spans="1:15">
      <c r="A3755" s="1" t="s">
        <v>3795</v>
      </c>
      <c r="B3755" s="2">
        <v>44667</v>
      </c>
      <c r="C3755" s="13" t="str">
        <f>TEXT(bbdd_Social_Media_Trends[[#This Row],[Post_Date]],"aaaa-mm")</f>
        <v>2022-04</v>
      </c>
      <c r="D3755" s="1" t="s">
        <v>27</v>
      </c>
      <c r="E3755" s="1" t="s">
        <v>57</v>
      </c>
      <c r="F3755" s="1" t="s">
        <v>20</v>
      </c>
      <c r="G3755" s="1" t="s">
        <v>25</v>
      </c>
      <c r="H3755">
        <v>1039646</v>
      </c>
      <c r="I3755">
        <v>140978</v>
      </c>
      <c r="J3755">
        <v>27325</v>
      </c>
      <c r="K3755">
        <v>15958</v>
      </c>
      <c r="L3755">
        <f>bbdd_Social_Media_Trends[[#This Row],[Likes]]+bbdd_Social_Media_Trends[[#This Row],[Shares]]+bbdd_Social_Media_Trends[[#This Row],[Comments]]</f>
        <v>184261</v>
      </c>
      <c r="M3755">
        <f>bbdd_Social_Media_Trends[[#This Row],[Interactions]]/bbdd_Social_Media_Trends[[#This Row],[Views]]</f>
        <v>0.1772343663131489</v>
      </c>
      <c r="N3755" s="1" t="s">
        <v>16</v>
      </c>
      <c r="O3755" s="4">
        <f t="shared" si="58"/>
        <v>0</v>
      </c>
    </row>
    <row r="3756" spans="1:15">
      <c r="A3756" s="1" t="s">
        <v>3796</v>
      </c>
      <c r="B3756" s="2">
        <v>45024</v>
      </c>
      <c r="C3756" s="13" t="str">
        <f>TEXT(bbdd_Social_Media_Trends[[#This Row],[Post_Date]],"aaaa-mm")</f>
        <v>2023-04</v>
      </c>
      <c r="D3756" s="1" t="s">
        <v>24</v>
      </c>
      <c r="E3756" s="1" t="s">
        <v>46</v>
      </c>
      <c r="F3756" s="1" t="s">
        <v>20</v>
      </c>
      <c r="G3756" s="1" t="s">
        <v>15</v>
      </c>
      <c r="H3756">
        <v>572204</v>
      </c>
      <c r="I3756">
        <v>455700</v>
      </c>
      <c r="J3756">
        <v>85611</v>
      </c>
      <c r="K3756">
        <v>43242</v>
      </c>
      <c r="L3756">
        <f>bbdd_Social_Media_Trends[[#This Row],[Likes]]+bbdd_Social_Media_Trends[[#This Row],[Shares]]+bbdd_Social_Media_Trends[[#This Row],[Comments]]</f>
        <v>584553</v>
      </c>
      <c r="M3756">
        <f>bbdd_Social_Media_Trends[[#This Row],[Interactions]]/bbdd_Social_Media_Trends[[#This Row],[Views]]</f>
        <v>1.0215814639534153</v>
      </c>
      <c r="N3756" s="1" t="s">
        <v>16</v>
      </c>
      <c r="O3756" s="4">
        <f t="shared" si="58"/>
        <v>0</v>
      </c>
    </row>
    <row r="3757" spans="1:15">
      <c r="A3757" s="1" t="s">
        <v>3797</v>
      </c>
      <c r="B3757" s="2">
        <v>44872</v>
      </c>
      <c r="C3757" s="13" t="str">
        <f>TEXT(bbdd_Social_Media_Trends[[#This Row],[Post_Date]],"aaaa-mm")</f>
        <v>2022-11</v>
      </c>
      <c r="D3757" s="1" t="s">
        <v>12</v>
      </c>
      <c r="E3757" s="1" t="s">
        <v>35</v>
      </c>
      <c r="F3757" s="1" t="s">
        <v>47</v>
      </c>
      <c r="G3757" s="1" t="s">
        <v>50</v>
      </c>
      <c r="H3757">
        <v>2055988</v>
      </c>
      <c r="I3757">
        <v>477781</v>
      </c>
      <c r="J3757">
        <v>59040</v>
      </c>
      <c r="K3757">
        <v>12295</v>
      </c>
      <c r="L3757">
        <f>bbdd_Social_Media_Trends[[#This Row],[Likes]]+bbdd_Social_Media_Trends[[#This Row],[Shares]]+bbdd_Social_Media_Trends[[#This Row],[Comments]]</f>
        <v>549116</v>
      </c>
      <c r="M3757">
        <f>bbdd_Social_Media_Trends[[#This Row],[Interactions]]/bbdd_Social_Media_Trends[[#This Row],[Views]]</f>
        <v>0.26708132537738549</v>
      </c>
      <c r="N3757" s="1" t="s">
        <v>29</v>
      </c>
      <c r="O3757" s="4">
        <f t="shared" si="58"/>
        <v>0</v>
      </c>
    </row>
    <row r="3758" spans="1:15">
      <c r="A3758" s="1" t="s">
        <v>3798</v>
      </c>
      <c r="B3758" s="2">
        <v>44843</v>
      </c>
      <c r="C3758" s="13" t="str">
        <f>TEXT(bbdd_Social_Media_Trends[[#This Row],[Post_Date]],"aaaa-mm")</f>
        <v>2022-10</v>
      </c>
      <c r="D3758" s="1" t="s">
        <v>12</v>
      </c>
      <c r="E3758" s="1" t="s">
        <v>46</v>
      </c>
      <c r="F3758" s="1" t="s">
        <v>32</v>
      </c>
      <c r="G3758" s="1" t="s">
        <v>44</v>
      </c>
      <c r="H3758">
        <v>1811481</v>
      </c>
      <c r="I3758">
        <v>103117</v>
      </c>
      <c r="J3758">
        <v>42087</v>
      </c>
      <c r="K3758">
        <v>38390</v>
      </c>
      <c r="L3758">
        <f>bbdd_Social_Media_Trends[[#This Row],[Likes]]+bbdd_Social_Media_Trends[[#This Row],[Shares]]+bbdd_Social_Media_Trends[[#This Row],[Comments]]</f>
        <v>183594</v>
      </c>
      <c r="M3758">
        <f>bbdd_Social_Media_Trends[[#This Row],[Interactions]]/bbdd_Social_Media_Trends[[#This Row],[Views]]</f>
        <v>0.10135022117262063</v>
      </c>
      <c r="N3758" s="1" t="s">
        <v>22</v>
      </c>
      <c r="O3758" s="4">
        <f t="shared" si="58"/>
        <v>0</v>
      </c>
    </row>
    <row r="3759" spans="1:15">
      <c r="A3759" s="1" t="s">
        <v>3799</v>
      </c>
      <c r="B3759" s="2">
        <v>45240</v>
      </c>
      <c r="C3759" s="13" t="str">
        <f>TEXT(bbdd_Social_Media_Trends[[#This Row],[Post_Date]],"aaaa-mm")</f>
        <v>2023-11</v>
      </c>
      <c r="D3759" s="1" t="s">
        <v>18</v>
      </c>
      <c r="E3759" s="1" t="s">
        <v>49</v>
      </c>
      <c r="F3759" s="1" t="s">
        <v>20</v>
      </c>
      <c r="G3759" s="1" t="s">
        <v>60</v>
      </c>
      <c r="H3759">
        <v>3519149</v>
      </c>
      <c r="I3759">
        <v>429333</v>
      </c>
      <c r="J3759">
        <v>72079</v>
      </c>
      <c r="K3759">
        <v>42269</v>
      </c>
      <c r="L3759">
        <f>bbdd_Social_Media_Trends[[#This Row],[Likes]]+bbdd_Social_Media_Trends[[#This Row],[Shares]]+bbdd_Social_Media_Trends[[#This Row],[Comments]]</f>
        <v>543681</v>
      </c>
      <c r="M3759">
        <f>bbdd_Social_Media_Trends[[#This Row],[Interactions]]/bbdd_Social_Media_Trends[[#This Row],[Views]]</f>
        <v>0.15449217978551064</v>
      </c>
      <c r="N3759" s="1" t="s">
        <v>16</v>
      </c>
      <c r="O3759" s="4">
        <f t="shared" si="58"/>
        <v>0</v>
      </c>
    </row>
    <row r="3760" spans="1:15">
      <c r="A3760" s="1" t="s">
        <v>3800</v>
      </c>
      <c r="B3760" s="2">
        <v>44781</v>
      </c>
      <c r="C3760" s="13" t="str">
        <f>TEXT(bbdd_Social_Media_Trends[[#This Row],[Post_Date]],"aaaa-mm")</f>
        <v>2022-08</v>
      </c>
      <c r="D3760" s="1" t="s">
        <v>24</v>
      </c>
      <c r="E3760" s="1" t="s">
        <v>39</v>
      </c>
      <c r="F3760" s="1" t="s">
        <v>41</v>
      </c>
      <c r="G3760" s="1" t="s">
        <v>44</v>
      </c>
      <c r="H3760">
        <v>4772651</v>
      </c>
      <c r="I3760">
        <v>96271</v>
      </c>
      <c r="J3760">
        <v>28894</v>
      </c>
      <c r="K3760">
        <v>22623</v>
      </c>
      <c r="L3760">
        <f>bbdd_Social_Media_Trends[[#This Row],[Likes]]+bbdd_Social_Media_Trends[[#This Row],[Shares]]+bbdd_Social_Media_Trends[[#This Row],[Comments]]</f>
        <v>147788</v>
      </c>
      <c r="M3760">
        <f>bbdd_Social_Media_Trends[[#This Row],[Interactions]]/bbdd_Social_Media_Trends[[#This Row],[Views]]</f>
        <v>3.0965599621677765E-2</v>
      </c>
      <c r="N3760" s="1" t="s">
        <v>22</v>
      </c>
      <c r="O3760" s="4">
        <f t="shared" si="58"/>
        <v>0</v>
      </c>
    </row>
    <row r="3761" spans="1:15">
      <c r="A3761" s="1" t="s">
        <v>3801</v>
      </c>
      <c r="B3761" s="2">
        <v>44938</v>
      </c>
      <c r="C3761" s="13" t="str">
        <f>TEXT(bbdd_Social_Media_Trends[[#This Row],[Post_Date]],"aaaa-mm")</f>
        <v>2023-01</v>
      </c>
      <c r="D3761" s="1" t="s">
        <v>27</v>
      </c>
      <c r="E3761" s="1" t="s">
        <v>52</v>
      </c>
      <c r="F3761" s="1" t="s">
        <v>36</v>
      </c>
      <c r="G3761" s="1" t="s">
        <v>15</v>
      </c>
      <c r="H3761">
        <v>4837174</v>
      </c>
      <c r="I3761">
        <v>493550</v>
      </c>
      <c r="J3761">
        <v>65769</v>
      </c>
      <c r="K3761">
        <v>12395</v>
      </c>
      <c r="L3761">
        <f>bbdd_Social_Media_Trends[[#This Row],[Likes]]+bbdd_Social_Media_Trends[[#This Row],[Shares]]+bbdd_Social_Media_Trends[[#This Row],[Comments]]</f>
        <v>571714</v>
      </c>
      <c r="M3761">
        <f>bbdd_Social_Media_Trends[[#This Row],[Interactions]]/bbdd_Social_Media_Trends[[#This Row],[Views]]</f>
        <v>0.11819173757239247</v>
      </c>
      <c r="N3761" s="1" t="s">
        <v>16</v>
      </c>
      <c r="O3761" s="4">
        <f t="shared" si="58"/>
        <v>0</v>
      </c>
    </row>
    <row r="3762" spans="1:15">
      <c r="A3762" s="1" t="s">
        <v>3802</v>
      </c>
      <c r="B3762" s="2">
        <v>44748</v>
      </c>
      <c r="C3762" s="13" t="str">
        <f>TEXT(bbdd_Social_Media_Trends[[#This Row],[Post_Date]],"aaaa-mm")</f>
        <v>2022-07</v>
      </c>
      <c r="D3762" s="1" t="s">
        <v>18</v>
      </c>
      <c r="E3762" s="1" t="s">
        <v>35</v>
      </c>
      <c r="F3762" s="1" t="s">
        <v>47</v>
      </c>
      <c r="G3762" s="1" t="s">
        <v>50</v>
      </c>
      <c r="H3762">
        <v>4337899</v>
      </c>
      <c r="I3762">
        <v>360339</v>
      </c>
      <c r="J3762">
        <v>90144</v>
      </c>
      <c r="K3762">
        <v>26248</v>
      </c>
      <c r="L3762">
        <f>bbdd_Social_Media_Trends[[#This Row],[Likes]]+bbdd_Social_Media_Trends[[#This Row],[Shares]]+bbdd_Social_Media_Trends[[#This Row],[Comments]]</f>
        <v>476731</v>
      </c>
      <c r="M3762">
        <f>bbdd_Social_Media_Trends[[#This Row],[Interactions]]/bbdd_Social_Media_Trends[[#This Row],[Views]]</f>
        <v>0.10989905481893424</v>
      </c>
      <c r="N3762" s="1" t="s">
        <v>22</v>
      </c>
      <c r="O3762" s="4">
        <f t="shared" si="58"/>
        <v>0</v>
      </c>
    </row>
    <row r="3763" spans="1:15">
      <c r="A3763" s="1" t="s">
        <v>3803</v>
      </c>
      <c r="B3763" s="2">
        <v>44572</v>
      </c>
      <c r="C3763" s="13" t="str">
        <f>TEXT(bbdd_Social_Media_Trends[[#This Row],[Post_Date]],"aaaa-mm")</f>
        <v>2022-01</v>
      </c>
      <c r="D3763" s="1" t="s">
        <v>24</v>
      </c>
      <c r="E3763" s="1" t="s">
        <v>31</v>
      </c>
      <c r="F3763" s="1" t="s">
        <v>47</v>
      </c>
      <c r="G3763" s="1" t="s">
        <v>60</v>
      </c>
      <c r="H3763">
        <v>1982470</v>
      </c>
      <c r="I3763">
        <v>38772</v>
      </c>
      <c r="J3763">
        <v>59724</v>
      </c>
      <c r="K3763">
        <v>2247</v>
      </c>
      <c r="L3763">
        <f>bbdd_Social_Media_Trends[[#This Row],[Likes]]+bbdd_Social_Media_Trends[[#This Row],[Shares]]+bbdd_Social_Media_Trends[[#This Row],[Comments]]</f>
        <v>100743</v>
      </c>
      <c r="M3763">
        <f>bbdd_Social_Media_Trends[[#This Row],[Interactions]]/bbdd_Social_Media_Trends[[#This Row],[Views]]</f>
        <v>5.0816910218061305E-2</v>
      </c>
      <c r="N3763" s="1" t="s">
        <v>29</v>
      </c>
      <c r="O3763" s="4">
        <f t="shared" si="58"/>
        <v>0</v>
      </c>
    </row>
    <row r="3764" spans="1:15">
      <c r="A3764" s="1" t="s">
        <v>3804</v>
      </c>
      <c r="B3764" s="2">
        <v>45098</v>
      </c>
      <c r="C3764" s="13" t="str">
        <f>TEXT(bbdd_Social_Media_Trends[[#This Row],[Post_Date]],"aaaa-mm")</f>
        <v>2023-06</v>
      </c>
      <c r="D3764" s="1" t="s">
        <v>12</v>
      </c>
      <c r="E3764" s="1" t="s">
        <v>39</v>
      </c>
      <c r="F3764" s="1" t="s">
        <v>36</v>
      </c>
      <c r="G3764" s="1" t="s">
        <v>21</v>
      </c>
      <c r="H3764">
        <v>2430582</v>
      </c>
      <c r="I3764">
        <v>247328</v>
      </c>
      <c r="J3764">
        <v>36608</v>
      </c>
      <c r="K3764">
        <v>17278</v>
      </c>
      <c r="L3764">
        <f>bbdd_Social_Media_Trends[[#This Row],[Likes]]+bbdd_Social_Media_Trends[[#This Row],[Shares]]+bbdd_Social_Media_Trends[[#This Row],[Comments]]</f>
        <v>301214</v>
      </c>
      <c r="M3764">
        <f>bbdd_Social_Media_Trends[[#This Row],[Interactions]]/bbdd_Social_Media_Trends[[#This Row],[Views]]</f>
        <v>0.12392669739181809</v>
      </c>
      <c r="N3764" s="1" t="s">
        <v>16</v>
      </c>
      <c r="O3764" s="4">
        <f t="shared" si="58"/>
        <v>0</v>
      </c>
    </row>
    <row r="3765" spans="1:15">
      <c r="A3765" s="1" t="s">
        <v>3805</v>
      </c>
      <c r="B3765" s="2">
        <v>44968</v>
      </c>
      <c r="C3765" s="13" t="str">
        <f>TEXT(bbdd_Social_Media_Trends[[#This Row],[Post_Date]],"aaaa-mm")</f>
        <v>2023-02</v>
      </c>
      <c r="D3765" s="1" t="s">
        <v>18</v>
      </c>
      <c r="E3765" s="1" t="s">
        <v>57</v>
      </c>
      <c r="F3765" s="1" t="s">
        <v>41</v>
      </c>
      <c r="G3765" s="1" t="s">
        <v>44</v>
      </c>
      <c r="H3765">
        <v>3215735</v>
      </c>
      <c r="I3765">
        <v>372038</v>
      </c>
      <c r="J3765">
        <v>50812</v>
      </c>
      <c r="K3765">
        <v>33493</v>
      </c>
      <c r="L3765">
        <f>bbdd_Social_Media_Trends[[#This Row],[Likes]]+bbdd_Social_Media_Trends[[#This Row],[Shares]]+bbdd_Social_Media_Trends[[#This Row],[Comments]]</f>
        <v>456343</v>
      </c>
      <c r="M3765">
        <f>bbdd_Social_Media_Trends[[#This Row],[Interactions]]/bbdd_Social_Media_Trends[[#This Row],[Views]]</f>
        <v>0.14190939240951136</v>
      </c>
      <c r="N3765" s="1" t="s">
        <v>29</v>
      </c>
      <c r="O3765" s="4">
        <f t="shared" si="58"/>
        <v>0</v>
      </c>
    </row>
    <row r="3766" spans="1:15">
      <c r="A3766" s="1" t="s">
        <v>3806</v>
      </c>
      <c r="B3766" s="2">
        <v>44986</v>
      </c>
      <c r="C3766" s="13" t="str">
        <f>TEXT(bbdd_Social_Media_Trends[[#This Row],[Post_Date]],"aaaa-mm")</f>
        <v>2023-03</v>
      </c>
      <c r="D3766" s="1" t="s">
        <v>24</v>
      </c>
      <c r="E3766" s="1" t="s">
        <v>39</v>
      </c>
      <c r="F3766" s="1" t="s">
        <v>32</v>
      </c>
      <c r="G3766" s="1" t="s">
        <v>25</v>
      </c>
      <c r="H3766">
        <v>4476274</v>
      </c>
      <c r="I3766">
        <v>67640</v>
      </c>
      <c r="J3766">
        <v>77088</v>
      </c>
      <c r="K3766">
        <v>2976</v>
      </c>
      <c r="L3766">
        <f>bbdd_Social_Media_Trends[[#This Row],[Likes]]+bbdd_Social_Media_Trends[[#This Row],[Shares]]+bbdd_Social_Media_Trends[[#This Row],[Comments]]</f>
        <v>147704</v>
      </c>
      <c r="M3766">
        <f>bbdd_Social_Media_Trends[[#This Row],[Interactions]]/bbdd_Social_Media_Trends[[#This Row],[Views]]</f>
        <v>3.2997086416068362E-2</v>
      </c>
      <c r="N3766" s="1" t="s">
        <v>22</v>
      </c>
      <c r="O3766" s="4">
        <f t="shared" si="58"/>
        <v>0</v>
      </c>
    </row>
    <row r="3767" spans="1:15">
      <c r="A3767" s="1" t="s">
        <v>3807</v>
      </c>
      <c r="B3767" s="2">
        <v>44702</v>
      </c>
      <c r="C3767" s="13" t="str">
        <f>TEXT(bbdd_Social_Media_Trends[[#This Row],[Post_Date]],"aaaa-mm")</f>
        <v>2022-05</v>
      </c>
      <c r="D3767" s="1" t="s">
        <v>12</v>
      </c>
      <c r="E3767" s="1" t="s">
        <v>39</v>
      </c>
      <c r="F3767" s="1" t="s">
        <v>36</v>
      </c>
      <c r="G3767" s="1" t="s">
        <v>28</v>
      </c>
      <c r="H3767">
        <v>298203</v>
      </c>
      <c r="I3767">
        <v>250763</v>
      </c>
      <c r="J3767">
        <v>83080</v>
      </c>
      <c r="K3767">
        <v>26482</v>
      </c>
      <c r="L3767">
        <f>bbdd_Social_Media_Trends[[#This Row],[Likes]]+bbdd_Social_Media_Trends[[#This Row],[Shares]]+bbdd_Social_Media_Trends[[#This Row],[Comments]]</f>
        <v>360325</v>
      </c>
      <c r="M3767">
        <f>bbdd_Social_Media_Trends[[#This Row],[Interactions]]/bbdd_Social_Media_Trends[[#This Row],[Views]]</f>
        <v>1.2083211771846696</v>
      </c>
      <c r="N3767" s="1" t="s">
        <v>29</v>
      </c>
      <c r="O3767" s="4">
        <f t="shared" si="58"/>
        <v>0</v>
      </c>
    </row>
    <row r="3768" spans="1:15">
      <c r="A3768" s="1" t="s">
        <v>3808</v>
      </c>
      <c r="B3768" s="2">
        <v>45201</v>
      </c>
      <c r="C3768" s="13" t="str">
        <f>TEXT(bbdd_Social_Media_Trends[[#This Row],[Post_Date]],"aaaa-mm")</f>
        <v>2023-10</v>
      </c>
      <c r="D3768" s="1" t="s">
        <v>18</v>
      </c>
      <c r="E3768" s="1" t="s">
        <v>49</v>
      </c>
      <c r="F3768" s="1" t="s">
        <v>41</v>
      </c>
      <c r="G3768" s="1" t="s">
        <v>21</v>
      </c>
      <c r="H3768">
        <v>1405081</v>
      </c>
      <c r="I3768">
        <v>174642</v>
      </c>
      <c r="J3768">
        <v>70414</v>
      </c>
      <c r="K3768">
        <v>820</v>
      </c>
      <c r="L3768">
        <f>bbdd_Social_Media_Trends[[#This Row],[Likes]]+bbdd_Social_Media_Trends[[#This Row],[Shares]]+bbdd_Social_Media_Trends[[#This Row],[Comments]]</f>
        <v>245876</v>
      </c>
      <c r="M3768">
        <f>bbdd_Social_Media_Trends[[#This Row],[Interactions]]/bbdd_Social_Media_Trends[[#This Row],[Views]]</f>
        <v>0.17499062331637821</v>
      </c>
      <c r="N3768" s="1" t="s">
        <v>29</v>
      </c>
      <c r="O3768" s="4">
        <f t="shared" si="58"/>
        <v>0</v>
      </c>
    </row>
    <row r="3769" spans="1:15">
      <c r="A3769" s="1" t="s">
        <v>3809</v>
      </c>
      <c r="B3769" s="2">
        <v>44682</v>
      </c>
      <c r="C3769" s="13" t="str">
        <f>TEXT(bbdd_Social_Media_Trends[[#This Row],[Post_Date]],"aaaa-mm")</f>
        <v>2022-05</v>
      </c>
      <c r="D3769" s="1" t="s">
        <v>12</v>
      </c>
      <c r="E3769" s="1" t="s">
        <v>13</v>
      </c>
      <c r="F3769" s="1" t="s">
        <v>32</v>
      </c>
      <c r="G3769" s="1" t="s">
        <v>21</v>
      </c>
      <c r="H3769">
        <v>513589</v>
      </c>
      <c r="I3769">
        <v>314068</v>
      </c>
      <c r="J3769">
        <v>81740</v>
      </c>
      <c r="K3769">
        <v>24653</v>
      </c>
      <c r="L3769">
        <f>bbdd_Social_Media_Trends[[#This Row],[Likes]]+bbdd_Social_Media_Trends[[#This Row],[Shares]]+bbdd_Social_Media_Trends[[#This Row],[Comments]]</f>
        <v>420461</v>
      </c>
      <c r="M3769">
        <f>bbdd_Social_Media_Trends[[#This Row],[Interactions]]/bbdd_Social_Media_Trends[[#This Row],[Views]]</f>
        <v>0.81867212888126495</v>
      </c>
      <c r="N3769" s="1" t="s">
        <v>29</v>
      </c>
      <c r="O3769" s="4">
        <f t="shared" si="58"/>
        <v>0</v>
      </c>
    </row>
    <row r="3770" spans="1:15">
      <c r="A3770" s="1" t="s">
        <v>3810</v>
      </c>
      <c r="B3770" s="2">
        <v>45163</v>
      </c>
      <c r="C3770" s="13" t="str">
        <f>TEXT(bbdd_Social_Media_Trends[[#This Row],[Post_Date]],"aaaa-mm")</f>
        <v>2023-08</v>
      </c>
      <c r="D3770" s="1" t="s">
        <v>18</v>
      </c>
      <c r="E3770" s="1" t="s">
        <v>35</v>
      </c>
      <c r="F3770" s="1" t="s">
        <v>20</v>
      </c>
      <c r="G3770" s="1" t="s">
        <v>15</v>
      </c>
      <c r="H3770">
        <v>637282</v>
      </c>
      <c r="I3770">
        <v>358058</v>
      </c>
      <c r="J3770">
        <v>65689</v>
      </c>
      <c r="K3770">
        <v>25327</v>
      </c>
      <c r="L3770">
        <f>bbdd_Social_Media_Trends[[#This Row],[Likes]]+bbdd_Social_Media_Trends[[#This Row],[Shares]]+bbdd_Social_Media_Trends[[#This Row],[Comments]]</f>
        <v>449074</v>
      </c>
      <c r="M3770">
        <f>bbdd_Social_Media_Trends[[#This Row],[Interactions]]/bbdd_Social_Media_Trends[[#This Row],[Views]]</f>
        <v>0.70467077369202336</v>
      </c>
      <c r="N3770" s="1" t="s">
        <v>22</v>
      </c>
      <c r="O3770" s="4">
        <f t="shared" si="58"/>
        <v>0</v>
      </c>
    </row>
    <row r="3771" spans="1:15">
      <c r="A3771" s="1" t="s">
        <v>3811</v>
      </c>
      <c r="B3771" s="2">
        <v>44990</v>
      </c>
      <c r="C3771" s="13" t="str">
        <f>TEXT(bbdd_Social_Media_Trends[[#This Row],[Post_Date]],"aaaa-mm")</f>
        <v>2023-03</v>
      </c>
      <c r="D3771" s="1" t="s">
        <v>24</v>
      </c>
      <c r="E3771" s="1" t="s">
        <v>39</v>
      </c>
      <c r="F3771" s="1" t="s">
        <v>32</v>
      </c>
      <c r="G3771" s="1" t="s">
        <v>44</v>
      </c>
      <c r="H3771">
        <v>1744531</v>
      </c>
      <c r="I3771">
        <v>196250</v>
      </c>
      <c r="J3771">
        <v>8655</v>
      </c>
      <c r="K3771">
        <v>25527</v>
      </c>
      <c r="L3771">
        <f>bbdd_Social_Media_Trends[[#This Row],[Likes]]+bbdd_Social_Media_Trends[[#This Row],[Shares]]+bbdd_Social_Media_Trends[[#This Row],[Comments]]</f>
        <v>230432</v>
      </c>
      <c r="M3771">
        <f>bbdd_Social_Media_Trends[[#This Row],[Interactions]]/bbdd_Social_Media_Trends[[#This Row],[Views]]</f>
        <v>0.13208822313848248</v>
      </c>
      <c r="N3771" s="1" t="s">
        <v>16</v>
      </c>
      <c r="O3771" s="4">
        <f t="shared" si="58"/>
        <v>0</v>
      </c>
    </row>
    <row r="3772" spans="1:15">
      <c r="A3772" s="1" t="s">
        <v>3812</v>
      </c>
      <c r="B3772" s="2">
        <v>45061</v>
      </c>
      <c r="C3772" s="13" t="str">
        <f>TEXT(bbdd_Social_Media_Trends[[#This Row],[Post_Date]],"aaaa-mm")</f>
        <v>2023-05</v>
      </c>
      <c r="D3772" s="1" t="s">
        <v>27</v>
      </c>
      <c r="E3772" s="1" t="s">
        <v>31</v>
      </c>
      <c r="F3772" s="1" t="s">
        <v>20</v>
      </c>
      <c r="G3772" s="1" t="s">
        <v>44</v>
      </c>
      <c r="H3772">
        <v>2355782</v>
      </c>
      <c r="I3772">
        <v>422456</v>
      </c>
      <c r="J3772">
        <v>36459</v>
      </c>
      <c r="K3772">
        <v>47807</v>
      </c>
      <c r="L3772">
        <f>bbdd_Social_Media_Trends[[#This Row],[Likes]]+bbdd_Social_Media_Trends[[#This Row],[Shares]]+bbdd_Social_Media_Trends[[#This Row],[Comments]]</f>
        <v>506722</v>
      </c>
      <c r="M3772">
        <f>bbdd_Social_Media_Trends[[#This Row],[Interactions]]/bbdd_Social_Media_Trends[[#This Row],[Views]]</f>
        <v>0.21509715245298588</v>
      </c>
      <c r="N3772" s="1" t="s">
        <v>22</v>
      </c>
      <c r="O3772" s="4">
        <f t="shared" si="58"/>
        <v>0</v>
      </c>
    </row>
    <row r="3773" spans="1:15">
      <c r="A3773" s="1" t="s">
        <v>3813</v>
      </c>
      <c r="B3773" s="2">
        <v>44789</v>
      </c>
      <c r="C3773" s="13" t="str">
        <f>TEXT(bbdd_Social_Media_Trends[[#This Row],[Post_Date]],"aaaa-mm")</f>
        <v>2022-08</v>
      </c>
      <c r="D3773" s="1" t="s">
        <v>12</v>
      </c>
      <c r="E3773" s="1" t="s">
        <v>39</v>
      </c>
      <c r="F3773" s="1" t="s">
        <v>47</v>
      </c>
      <c r="G3773" s="1" t="s">
        <v>37</v>
      </c>
      <c r="H3773">
        <v>4955899</v>
      </c>
      <c r="I3773">
        <v>128909</v>
      </c>
      <c r="J3773">
        <v>63956</v>
      </c>
      <c r="K3773">
        <v>24994</v>
      </c>
      <c r="L3773">
        <f>bbdd_Social_Media_Trends[[#This Row],[Likes]]+bbdd_Social_Media_Trends[[#This Row],[Shares]]+bbdd_Social_Media_Trends[[#This Row],[Comments]]</f>
        <v>217859</v>
      </c>
      <c r="M3773">
        <f>bbdd_Social_Media_Trends[[#This Row],[Interactions]]/bbdd_Social_Media_Trends[[#This Row],[Views]]</f>
        <v>4.3959531862937481E-2</v>
      </c>
      <c r="N3773" s="1" t="s">
        <v>16</v>
      </c>
      <c r="O3773" s="4">
        <f t="shared" si="58"/>
        <v>0</v>
      </c>
    </row>
    <row r="3774" spans="1:15">
      <c r="A3774" s="1" t="s">
        <v>3814</v>
      </c>
      <c r="B3774" s="2">
        <v>44925</v>
      </c>
      <c r="C3774" s="13" t="str">
        <f>TEXT(bbdd_Social_Media_Trends[[#This Row],[Post_Date]],"aaaa-mm")</f>
        <v>2022-12</v>
      </c>
      <c r="D3774" s="1" t="s">
        <v>27</v>
      </c>
      <c r="E3774" s="1" t="s">
        <v>31</v>
      </c>
      <c r="F3774" s="1" t="s">
        <v>14</v>
      </c>
      <c r="G3774" s="1" t="s">
        <v>28</v>
      </c>
      <c r="H3774">
        <v>2388341</v>
      </c>
      <c r="I3774">
        <v>286756</v>
      </c>
      <c r="J3774">
        <v>98722</v>
      </c>
      <c r="K3774">
        <v>44285</v>
      </c>
      <c r="L3774">
        <f>bbdd_Social_Media_Trends[[#This Row],[Likes]]+bbdd_Social_Media_Trends[[#This Row],[Shares]]+bbdd_Social_Media_Trends[[#This Row],[Comments]]</f>
        <v>429763</v>
      </c>
      <c r="M3774">
        <f>bbdd_Social_Media_Trends[[#This Row],[Interactions]]/bbdd_Social_Media_Trends[[#This Row],[Views]]</f>
        <v>0.17994206019994632</v>
      </c>
      <c r="N3774" s="1" t="s">
        <v>29</v>
      </c>
      <c r="O3774" s="4">
        <f t="shared" si="58"/>
        <v>0</v>
      </c>
    </row>
    <row r="3775" spans="1:15">
      <c r="A3775" s="1" t="s">
        <v>3815</v>
      </c>
      <c r="B3775" s="2">
        <v>45034</v>
      </c>
      <c r="C3775" s="13" t="str">
        <f>TEXT(bbdd_Social_Media_Trends[[#This Row],[Post_Date]],"aaaa-mm")</f>
        <v>2023-04</v>
      </c>
      <c r="D3775" s="1" t="s">
        <v>27</v>
      </c>
      <c r="E3775" s="1" t="s">
        <v>52</v>
      </c>
      <c r="F3775" s="1" t="s">
        <v>41</v>
      </c>
      <c r="G3775" s="1" t="s">
        <v>21</v>
      </c>
      <c r="H3775">
        <v>2662468</v>
      </c>
      <c r="I3775">
        <v>395901</v>
      </c>
      <c r="J3775">
        <v>43291</v>
      </c>
      <c r="K3775">
        <v>11180</v>
      </c>
      <c r="L3775">
        <f>bbdd_Social_Media_Trends[[#This Row],[Likes]]+bbdd_Social_Media_Trends[[#This Row],[Shares]]+bbdd_Social_Media_Trends[[#This Row],[Comments]]</f>
        <v>450372</v>
      </c>
      <c r="M3775">
        <f>bbdd_Social_Media_Trends[[#This Row],[Interactions]]/bbdd_Social_Media_Trends[[#This Row],[Views]]</f>
        <v>0.16915583586356719</v>
      </c>
      <c r="N3775" s="1" t="s">
        <v>16</v>
      </c>
      <c r="O3775" s="4">
        <f t="shared" si="58"/>
        <v>0</v>
      </c>
    </row>
    <row r="3776" spans="1:15">
      <c r="A3776" s="1" t="s">
        <v>3816</v>
      </c>
      <c r="B3776" s="2">
        <v>44802</v>
      </c>
      <c r="C3776" s="13" t="str">
        <f>TEXT(bbdd_Social_Media_Trends[[#This Row],[Post_Date]],"aaaa-mm")</f>
        <v>2022-08</v>
      </c>
      <c r="D3776" s="1" t="s">
        <v>27</v>
      </c>
      <c r="E3776" s="1" t="s">
        <v>49</v>
      </c>
      <c r="F3776" s="1" t="s">
        <v>36</v>
      </c>
      <c r="G3776" s="1" t="s">
        <v>21</v>
      </c>
      <c r="H3776">
        <v>4335697</v>
      </c>
      <c r="I3776">
        <v>323246</v>
      </c>
      <c r="J3776">
        <v>92331</v>
      </c>
      <c r="K3776">
        <v>23780</v>
      </c>
      <c r="L3776">
        <f>bbdd_Social_Media_Trends[[#This Row],[Likes]]+bbdd_Social_Media_Trends[[#This Row],[Shares]]+bbdd_Social_Media_Trends[[#This Row],[Comments]]</f>
        <v>439357</v>
      </c>
      <c r="M3776">
        <f>bbdd_Social_Media_Trends[[#This Row],[Interactions]]/bbdd_Social_Media_Trends[[#This Row],[Views]]</f>
        <v>0.10133480268570429</v>
      </c>
      <c r="N3776" s="1" t="s">
        <v>22</v>
      </c>
      <c r="O3776" s="4">
        <f t="shared" si="58"/>
        <v>0</v>
      </c>
    </row>
    <row r="3777" spans="1:15">
      <c r="A3777" s="1" t="s">
        <v>3817</v>
      </c>
      <c r="B3777" s="2">
        <v>44894</v>
      </c>
      <c r="C3777" s="13" t="str">
        <f>TEXT(bbdd_Social_Media_Trends[[#This Row],[Post_Date]],"aaaa-mm")</f>
        <v>2022-11</v>
      </c>
      <c r="D3777" s="1" t="s">
        <v>24</v>
      </c>
      <c r="E3777" s="1" t="s">
        <v>59</v>
      </c>
      <c r="F3777" s="1" t="s">
        <v>36</v>
      </c>
      <c r="G3777" s="1" t="s">
        <v>25</v>
      </c>
      <c r="H3777">
        <v>1758597</v>
      </c>
      <c r="I3777">
        <v>230467</v>
      </c>
      <c r="J3777">
        <v>79259</v>
      </c>
      <c r="K3777">
        <v>7925</v>
      </c>
      <c r="L3777">
        <f>bbdd_Social_Media_Trends[[#This Row],[Likes]]+bbdd_Social_Media_Trends[[#This Row],[Shares]]+bbdd_Social_Media_Trends[[#This Row],[Comments]]</f>
        <v>317651</v>
      </c>
      <c r="M3777">
        <f>bbdd_Social_Media_Trends[[#This Row],[Interactions]]/bbdd_Social_Media_Trends[[#This Row],[Views]]</f>
        <v>0.18062751159020515</v>
      </c>
      <c r="N3777" s="1" t="s">
        <v>22</v>
      </c>
      <c r="O3777" s="4">
        <f t="shared" si="58"/>
        <v>0</v>
      </c>
    </row>
    <row r="3778" spans="1:15">
      <c r="A3778" s="1" t="s">
        <v>3818</v>
      </c>
      <c r="B3778" s="2">
        <v>45090</v>
      </c>
      <c r="C3778" s="13" t="str">
        <f>TEXT(bbdd_Social_Media_Trends[[#This Row],[Post_Date]],"aaaa-mm")</f>
        <v>2023-06</v>
      </c>
      <c r="D3778" s="1" t="s">
        <v>24</v>
      </c>
      <c r="E3778" s="1" t="s">
        <v>35</v>
      </c>
      <c r="F3778" s="1" t="s">
        <v>47</v>
      </c>
      <c r="G3778" s="1" t="s">
        <v>28</v>
      </c>
      <c r="H3778">
        <v>72447</v>
      </c>
      <c r="I3778">
        <v>306980</v>
      </c>
      <c r="J3778">
        <v>66142</v>
      </c>
      <c r="K3778">
        <v>19162</v>
      </c>
      <c r="L3778">
        <f>bbdd_Social_Media_Trends[[#This Row],[Likes]]+bbdd_Social_Media_Trends[[#This Row],[Shares]]+bbdd_Social_Media_Trends[[#This Row],[Comments]]</f>
        <v>392284</v>
      </c>
      <c r="M3778">
        <f>bbdd_Social_Media_Trends[[#This Row],[Interactions]]/bbdd_Social_Media_Trends[[#This Row],[Views]]</f>
        <v>5.4147721782820541</v>
      </c>
      <c r="N3778" s="1" t="s">
        <v>16</v>
      </c>
      <c r="O3778" s="4">
        <f t="shared" ref="O3778:O3841" si="59">IF(ISERROR(VLOOKUP(A3778,A3779:A8776,1,FALSE)),0, 1)</f>
        <v>0</v>
      </c>
    </row>
    <row r="3779" spans="1:15">
      <c r="A3779" s="1" t="s">
        <v>3819</v>
      </c>
      <c r="B3779" s="2">
        <v>45046</v>
      </c>
      <c r="C3779" s="13" t="str">
        <f>TEXT(bbdd_Social_Media_Trends[[#This Row],[Post_Date]],"aaaa-mm")</f>
        <v>2023-04</v>
      </c>
      <c r="D3779" s="1" t="s">
        <v>12</v>
      </c>
      <c r="E3779" s="1" t="s">
        <v>49</v>
      </c>
      <c r="F3779" s="1" t="s">
        <v>20</v>
      </c>
      <c r="G3779" s="1" t="s">
        <v>15</v>
      </c>
      <c r="H3779">
        <v>796782</v>
      </c>
      <c r="I3779">
        <v>333622</v>
      </c>
      <c r="J3779">
        <v>27754</v>
      </c>
      <c r="K3779">
        <v>25313</v>
      </c>
      <c r="L3779">
        <f>bbdd_Social_Media_Trends[[#This Row],[Likes]]+bbdd_Social_Media_Trends[[#This Row],[Shares]]+bbdd_Social_Media_Trends[[#This Row],[Comments]]</f>
        <v>386689</v>
      </c>
      <c r="M3779">
        <f>bbdd_Social_Media_Trends[[#This Row],[Interactions]]/bbdd_Social_Media_Trends[[#This Row],[Views]]</f>
        <v>0.48531342324500304</v>
      </c>
      <c r="N3779" s="1" t="s">
        <v>16</v>
      </c>
      <c r="O3779" s="4">
        <f t="shared" si="59"/>
        <v>0</v>
      </c>
    </row>
    <row r="3780" spans="1:15">
      <c r="A3780" s="1" t="s">
        <v>3820</v>
      </c>
      <c r="B3780" s="2">
        <v>44669</v>
      </c>
      <c r="C3780" s="13" t="str">
        <f>TEXT(bbdd_Social_Media_Trends[[#This Row],[Post_Date]],"aaaa-mm")</f>
        <v>2022-04</v>
      </c>
      <c r="D3780" s="1" t="s">
        <v>12</v>
      </c>
      <c r="E3780" s="1" t="s">
        <v>59</v>
      </c>
      <c r="F3780" s="1" t="s">
        <v>41</v>
      </c>
      <c r="G3780" s="1" t="s">
        <v>21</v>
      </c>
      <c r="H3780">
        <v>3922765</v>
      </c>
      <c r="I3780">
        <v>98519</v>
      </c>
      <c r="J3780">
        <v>13450</v>
      </c>
      <c r="K3780">
        <v>23794</v>
      </c>
      <c r="L3780">
        <f>bbdd_Social_Media_Trends[[#This Row],[Likes]]+bbdd_Social_Media_Trends[[#This Row],[Shares]]+bbdd_Social_Media_Trends[[#This Row],[Comments]]</f>
        <v>135763</v>
      </c>
      <c r="M3780">
        <f>bbdd_Social_Media_Trends[[#This Row],[Interactions]]/bbdd_Social_Media_Trends[[#This Row],[Views]]</f>
        <v>3.4609006657294029E-2</v>
      </c>
      <c r="N3780" s="1" t="s">
        <v>22</v>
      </c>
      <c r="O3780" s="4">
        <f t="shared" si="59"/>
        <v>0</v>
      </c>
    </row>
    <row r="3781" spans="1:15">
      <c r="A3781" s="1" t="s">
        <v>3821</v>
      </c>
      <c r="B3781" s="2">
        <v>44896</v>
      </c>
      <c r="C3781" s="13" t="str">
        <f>TEXT(bbdd_Social_Media_Trends[[#This Row],[Post_Date]],"aaaa-mm")</f>
        <v>2022-12</v>
      </c>
      <c r="D3781" s="1" t="s">
        <v>12</v>
      </c>
      <c r="E3781" s="1" t="s">
        <v>35</v>
      </c>
      <c r="F3781" s="1" t="s">
        <v>14</v>
      </c>
      <c r="G3781" s="1" t="s">
        <v>28</v>
      </c>
      <c r="H3781">
        <v>2534406</v>
      </c>
      <c r="I3781">
        <v>227500</v>
      </c>
      <c r="J3781">
        <v>22953</v>
      </c>
      <c r="K3781">
        <v>8757</v>
      </c>
      <c r="L3781">
        <f>bbdd_Social_Media_Trends[[#This Row],[Likes]]+bbdd_Social_Media_Trends[[#This Row],[Shares]]+bbdd_Social_Media_Trends[[#This Row],[Comments]]</f>
        <v>259210</v>
      </c>
      <c r="M3781">
        <f>bbdd_Social_Media_Trends[[#This Row],[Interactions]]/bbdd_Social_Media_Trends[[#This Row],[Views]]</f>
        <v>0.10227643084809616</v>
      </c>
      <c r="N3781" s="1" t="s">
        <v>16</v>
      </c>
      <c r="O3781" s="4">
        <f t="shared" si="59"/>
        <v>0</v>
      </c>
    </row>
    <row r="3782" spans="1:15">
      <c r="A3782" s="1" t="s">
        <v>3822</v>
      </c>
      <c r="B3782" s="2">
        <v>45120</v>
      </c>
      <c r="C3782" s="13" t="str">
        <f>TEXT(bbdd_Social_Media_Trends[[#This Row],[Post_Date]],"aaaa-mm")</f>
        <v>2023-07</v>
      </c>
      <c r="D3782" s="1" t="s">
        <v>24</v>
      </c>
      <c r="E3782" s="1" t="s">
        <v>49</v>
      </c>
      <c r="F3782" s="1" t="s">
        <v>14</v>
      </c>
      <c r="G3782" s="1" t="s">
        <v>28</v>
      </c>
      <c r="H3782">
        <v>1066350</v>
      </c>
      <c r="I3782">
        <v>103339</v>
      </c>
      <c r="J3782">
        <v>72555</v>
      </c>
      <c r="K3782">
        <v>6292</v>
      </c>
      <c r="L3782">
        <f>bbdd_Social_Media_Trends[[#This Row],[Likes]]+bbdd_Social_Media_Trends[[#This Row],[Shares]]+bbdd_Social_Media_Trends[[#This Row],[Comments]]</f>
        <v>182186</v>
      </c>
      <c r="M3782">
        <f>bbdd_Social_Media_Trends[[#This Row],[Interactions]]/bbdd_Social_Media_Trends[[#This Row],[Views]]</f>
        <v>0.1708500961222863</v>
      </c>
      <c r="N3782" s="1" t="s">
        <v>16</v>
      </c>
      <c r="O3782" s="4">
        <f t="shared" si="59"/>
        <v>0</v>
      </c>
    </row>
    <row r="3783" spans="1:15">
      <c r="A3783" s="1" t="s">
        <v>3823</v>
      </c>
      <c r="B3783" s="2">
        <v>45246</v>
      </c>
      <c r="C3783" s="13" t="str">
        <f>TEXT(bbdd_Social_Media_Trends[[#This Row],[Post_Date]],"aaaa-mm")</f>
        <v>2023-11</v>
      </c>
      <c r="D3783" s="1" t="s">
        <v>12</v>
      </c>
      <c r="E3783" s="1" t="s">
        <v>35</v>
      </c>
      <c r="F3783" s="1" t="s">
        <v>36</v>
      </c>
      <c r="G3783" s="1" t="s">
        <v>15</v>
      </c>
      <c r="H3783">
        <v>2162864</v>
      </c>
      <c r="I3783">
        <v>24702</v>
      </c>
      <c r="J3783">
        <v>14264</v>
      </c>
      <c r="K3783">
        <v>20910</v>
      </c>
      <c r="L3783">
        <f>bbdd_Social_Media_Trends[[#This Row],[Likes]]+bbdd_Social_Media_Trends[[#This Row],[Shares]]+bbdd_Social_Media_Trends[[#This Row],[Comments]]</f>
        <v>59876</v>
      </c>
      <c r="M3783">
        <f>bbdd_Social_Media_Trends[[#This Row],[Interactions]]/bbdd_Social_Media_Trends[[#This Row],[Views]]</f>
        <v>2.7683663882703675E-2</v>
      </c>
      <c r="N3783" s="1" t="s">
        <v>29</v>
      </c>
      <c r="O3783" s="4">
        <f t="shared" si="59"/>
        <v>0</v>
      </c>
    </row>
    <row r="3784" spans="1:15">
      <c r="A3784" s="1" t="s">
        <v>3824</v>
      </c>
      <c r="B3784" s="2">
        <v>44889</v>
      </c>
      <c r="C3784" s="13" t="str">
        <f>TEXT(bbdd_Social_Media_Trends[[#This Row],[Post_Date]],"aaaa-mm")</f>
        <v>2022-11</v>
      </c>
      <c r="D3784" s="1" t="s">
        <v>12</v>
      </c>
      <c r="E3784" s="1" t="s">
        <v>35</v>
      </c>
      <c r="F3784" s="1" t="s">
        <v>20</v>
      </c>
      <c r="G3784" s="1" t="s">
        <v>15</v>
      </c>
      <c r="H3784">
        <v>964406</v>
      </c>
      <c r="I3784">
        <v>124652</v>
      </c>
      <c r="J3784">
        <v>27640</v>
      </c>
      <c r="K3784">
        <v>1319</v>
      </c>
      <c r="L3784">
        <f>bbdd_Social_Media_Trends[[#This Row],[Likes]]+bbdd_Social_Media_Trends[[#This Row],[Shares]]+bbdd_Social_Media_Trends[[#This Row],[Comments]]</f>
        <v>153611</v>
      </c>
      <c r="M3784">
        <f>bbdd_Social_Media_Trends[[#This Row],[Interactions]]/bbdd_Social_Media_Trends[[#This Row],[Views]]</f>
        <v>0.15928042753777974</v>
      </c>
      <c r="N3784" s="1" t="s">
        <v>29</v>
      </c>
      <c r="O3784" s="4">
        <f t="shared" si="59"/>
        <v>0</v>
      </c>
    </row>
    <row r="3785" spans="1:15">
      <c r="A3785" s="1" t="s">
        <v>3825</v>
      </c>
      <c r="B3785" s="2">
        <v>44918</v>
      </c>
      <c r="C3785" s="13" t="str">
        <f>TEXT(bbdd_Social_Media_Trends[[#This Row],[Post_Date]],"aaaa-mm")</f>
        <v>2022-12</v>
      </c>
      <c r="D3785" s="1" t="s">
        <v>24</v>
      </c>
      <c r="E3785" s="1" t="s">
        <v>39</v>
      </c>
      <c r="F3785" s="1" t="s">
        <v>14</v>
      </c>
      <c r="G3785" s="1" t="s">
        <v>60</v>
      </c>
      <c r="H3785">
        <v>4988828</v>
      </c>
      <c r="I3785">
        <v>277908</v>
      </c>
      <c r="J3785">
        <v>26528</v>
      </c>
      <c r="K3785">
        <v>34206</v>
      </c>
      <c r="L3785">
        <f>bbdd_Social_Media_Trends[[#This Row],[Likes]]+bbdd_Social_Media_Trends[[#This Row],[Shares]]+bbdd_Social_Media_Trends[[#This Row],[Comments]]</f>
        <v>338642</v>
      </c>
      <c r="M3785">
        <f>bbdd_Social_Media_Trends[[#This Row],[Interactions]]/bbdd_Social_Media_Trends[[#This Row],[Views]]</f>
        <v>6.7880071231158898E-2</v>
      </c>
      <c r="N3785" s="1" t="s">
        <v>29</v>
      </c>
      <c r="O3785" s="4">
        <f t="shared" si="59"/>
        <v>0</v>
      </c>
    </row>
    <row r="3786" spans="1:15">
      <c r="A3786" s="1" t="s">
        <v>3826</v>
      </c>
      <c r="B3786" s="2">
        <v>45284</v>
      </c>
      <c r="C3786" s="13" t="str">
        <f>TEXT(bbdd_Social_Media_Trends[[#This Row],[Post_Date]],"aaaa-mm")</f>
        <v>2023-12</v>
      </c>
      <c r="D3786" s="1" t="s">
        <v>24</v>
      </c>
      <c r="E3786" s="1" t="s">
        <v>13</v>
      </c>
      <c r="F3786" s="1" t="s">
        <v>36</v>
      </c>
      <c r="G3786" s="1" t="s">
        <v>21</v>
      </c>
      <c r="H3786">
        <v>4956068</v>
      </c>
      <c r="I3786">
        <v>390506</v>
      </c>
      <c r="J3786">
        <v>15516</v>
      </c>
      <c r="K3786">
        <v>5293</v>
      </c>
      <c r="L3786">
        <f>bbdd_Social_Media_Trends[[#This Row],[Likes]]+bbdd_Social_Media_Trends[[#This Row],[Shares]]+bbdd_Social_Media_Trends[[#This Row],[Comments]]</f>
        <v>411315</v>
      </c>
      <c r="M3786">
        <f>bbdd_Social_Media_Trends[[#This Row],[Interactions]]/bbdd_Social_Media_Trends[[#This Row],[Views]]</f>
        <v>8.2992202689712899E-2</v>
      </c>
      <c r="N3786" s="1" t="s">
        <v>29</v>
      </c>
      <c r="O3786" s="4">
        <f t="shared" si="59"/>
        <v>0</v>
      </c>
    </row>
    <row r="3787" spans="1:15">
      <c r="A3787" s="1" t="s">
        <v>3827</v>
      </c>
      <c r="B3787" s="2">
        <v>45132</v>
      </c>
      <c r="C3787" s="13" t="str">
        <f>TEXT(bbdd_Social_Media_Trends[[#This Row],[Post_Date]],"aaaa-mm")</f>
        <v>2023-07</v>
      </c>
      <c r="D3787" s="1" t="s">
        <v>24</v>
      </c>
      <c r="E3787" s="1" t="s">
        <v>46</v>
      </c>
      <c r="F3787" s="1" t="s">
        <v>32</v>
      </c>
      <c r="G3787" s="1" t="s">
        <v>28</v>
      </c>
      <c r="H3787">
        <v>4646211</v>
      </c>
      <c r="I3787">
        <v>483426</v>
      </c>
      <c r="J3787">
        <v>49747</v>
      </c>
      <c r="K3787">
        <v>44836</v>
      </c>
      <c r="L3787">
        <f>bbdd_Social_Media_Trends[[#This Row],[Likes]]+bbdd_Social_Media_Trends[[#This Row],[Shares]]+bbdd_Social_Media_Trends[[#This Row],[Comments]]</f>
        <v>578009</v>
      </c>
      <c r="M3787">
        <f>bbdd_Social_Media_Trends[[#This Row],[Interactions]]/bbdd_Social_Media_Trends[[#This Row],[Views]]</f>
        <v>0.12440438025737531</v>
      </c>
      <c r="N3787" s="1" t="s">
        <v>16</v>
      </c>
      <c r="O3787" s="4">
        <f t="shared" si="59"/>
        <v>0</v>
      </c>
    </row>
    <row r="3788" spans="1:15">
      <c r="A3788" s="1" t="s">
        <v>3828</v>
      </c>
      <c r="B3788" s="2">
        <v>44638</v>
      </c>
      <c r="C3788" s="13" t="str">
        <f>TEXT(bbdd_Social_Media_Trends[[#This Row],[Post_Date]],"aaaa-mm")</f>
        <v>2022-03</v>
      </c>
      <c r="D3788" s="1" t="s">
        <v>12</v>
      </c>
      <c r="E3788" s="1" t="s">
        <v>49</v>
      </c>
      <c r="F3788" s="1" t="s">
        <v>20</v>
      </c>
      <c r="G3788" s="1" t="s">
        <v>44</v>
      </c>
      <c r="H3788">
        <v>3837633</v>
      </c>
      <c r="I3788">
        <v>403999</v>
      </c>
      <c r="J3788">
        <v>11069</v>
      </c>
      <c r="K3788">
        <v>4787</v>
      </c>
      <c r="L3788">
        <f>bbdd_Social_Media_Trends[[#This Row],[Likes]]+bbdd_Social_Media_Trends[[#This Row],[Shares]]+bbdd_Social_Media_Trends[[#This Row],[Comments]]</f>
        <v>419855</v>
      </c>
      <c r="M3788">
        <f>bbdd_Social_Media_Trends[[#This Row],[Interactions]]/bbdd_Social_Media_Trends[[#This Row],[Views]]</f>
        <v>0.10940467731020657</v>
      </c>
      <c r="N3788" s="1" t="s">
        <v>22</v>
      </c>
      <c r="O3788" s="4">
        <f t="shared" si="59"/>
        <v>0</v>
      </c>
    </row>
    <row r="3789" spans="1:15">
      <c r="A3789" s="1" t="s">
        <v>3829</v>
      </c>
      <c r="B3789" s="2">
        <v>44752</v>
      </c>
      <c r="C3789" s="13" t="str">
        <f>TEXT(bbdd_Social_Media_Trends[[#This Row],[Post_Date]],"aaaa-mm")</f>
        <v>2022-07</v>
      </c>
      <c r="D3789" s="1" t="s">
        <v>18</v>
      </c>
      <c r="E3789" s="1" t="s">
        <v>35</v>
      </c>
      <c r="F3789" s="1" t="s">
        <v>41</v>
      </c>
      <c r="G3789" s="1" t="s">
        <v>50</v>
      </c>
      <c r="H3789">
        <v>1831366</v>
      </c>
      <c r="I3789">
        <v>219055</v>
      </c>
      <c r="J3789">
        <v>32009</v>
      </c>
      <c r="K3789">
        <v>33612</v>
      </c>
      <c r="L3789">
        <f>bbdd_Social_Media_Trends[[#This Row],[Likes]]+bbdd_Social_Media_Trends[[#This Row],[Shares]]+bbdd_Social_Media_Trends[[#This Row],[Comments]]</f>
        <v>284676</v>
      </c>
      <c r="M3789">
        <f>bbdd_Social_Media_Trends[[#This Row],[Interactions]]/bbdd_Social_Media_Trends[[#This Row],[Views]]</f>
        <v>0.15544462439512363</v>
      </c>
      <c r="N3789" s="1" t="s">
        <v>16</v>
      </c>
      <c r="O3789" s="4">
        <f t="shared" si="59"/>
        <v>0</v>
      </c>
    </row>
    <row r="3790" spans="1:15">
      <c r="A3790" s="1" t="s">
        <v>3830</v>
      </c>
      <c r="B3790" s="2">
        <v>45152</v>
      </c>
      <c r="C3790" s="13" t="str">
        <f>TEXT(bbdd_Social_Media_Trends[[#This Row],[Post_Date]],"aaaa-mm")</f>
        <v>2023-08</v>
      </c>
      <c r="D3790" s="1" t="s">
        <v>24</v>
      </c>
      <c r="E3790" s="1" t="s">
        <v>39</v>
      </c>
      <c r="F3790" s="1" t="s">
        <v>14</v>
      </c>
      <c r="G3790" s="1" t="s">
        <v>60</v>
      </c>
      <c r="H3790">
        <v>3880037</v>
      </c>
      <c r="I3790">
        <v>60397</v>
      </c>
      <c r="J3790">
        <v>71412</v>
      </c>
      <c r="K3790">
        <v>49228</v>
      </c>
      <c r="L3790">
        <f>bbdd_Social_Media_Trends[[#This Row],[Likes]]+bbdd_Social_Media_Trends[[#This Row],[Shares]]+bbdd_Social_Media_Trends[[#This Row],[Comments]]</f>
        <v>181037</v>
      </c>
      <c r="M3790">
        <f>bbdd_Social_Media_Trends[[#This Row],[Interactions]]/bbdd_Social_Media_Trends[[#This Row],[Views]]</f>
        <v>4.6658575678530899E-2</v>
      </c>
      <c r="N3790" s="1" t="s">
        <v>29</v>
      </c>
      <c r="O3790" s="4">
        <f t="shared" si="59"/>
        <v>0</v>
      </c>
    </row>
    <row r="3791" spans="1:15">
      <c r="A3791" s="1" t="s">
        <v>3831</v>
      </c>
      <c r="B3791" s="2">
        <v>44802</v>
      </c>
      <c r="C3791" s="13" t="str">
        <f>TEXT(bbdd_Social_Media_Trends[[#This Row],[Post_Date]],"aaaa-mm")</f>
        <v>2022-08</v>
      </c>
      <c r="D3791" s="1" t="s">
        <v>18</v>
      </c>
      <c r="E3791" s="1" t="s">
        <v>31</v>
      </c>
      <c r="F3791" s="1" t="s">
        <v>32</v>
      </c>
      <c r="G3791" s="1" t="s">
        <v>21</v>
      </c>
      <c r="H3791">
        <v>4002076</v>
      </c>
      <c r="I3791">
        <v>199918</v>
      </c>
      <c r="J3791">
        <v>60118</v>
      </c>
      <c r="K3791">
        <v>5823</v>
      </c>
      <c r="L3791">
        <f>bbdd_Social_Media_Trends[[#This Row],[Likes]]+bbdd_Social_Media_Trends[[#This Row],[Shares]]+bbdd_Social_Media_Trends[[#This Row],[Comments]]</f>
        <v>265859</v>
      </c>
      <c r="M3791">
        <f>bbdd_Social_Media_Trends[[#This Row],[Interactions]]/bbdd_Social_Media_Trends[[#This Row],[Views]]</f>
        <v>6.6430272688474679E-2</v>
      </c>
      <c r="N3791" s="1" t="s">
        <v>29</v>
      </c>
      <c r="O3791" s="4">
        <f t="shared" si="59"/>
        <v>0</v>
      </c>
    </row>
    <row r="3792" spans="1:15">
      <c r="A3792" s="1" t="s">
        <v>3832</v>
      </c>
      <c r="B3792" s="2">
        <v>44912</v>
      </c>
      <c r="C3792" s="13" t="str">
        <f>TEXT(bbdd_Social_Media_Trends[[#This Row],[Post_Date]],"aaaa-mm")</f>
        <v>2022-12</v>
      </c>
      <c r="D3792" s="1" t="s">
        <v>18</v>
      </c>
      <c r="E3792" s="1" t="s">
        <v>19</v>
      </c>
      <c r="F3792" s="1" t="s">
        <v>20</v>
      </c>
      <c r="G3792" s="1" t="s">
        <v>21</v>
      </c>
      <c r="H3792">
        <v>1532579</v>
      </c>
      <c r="I3792">
        <v>318112</v>
      </c>
      <c r="J3792">
        <v>7994</v>
      </c>
      <c r="K3792">
        <v>1220</v>
      </c>
      <c r="L3792">
        <f>bbdd_Social_Media_Trends[[#This Row],[Likes]]+bbdd_Social_Media_Trends[[#This Row],[Shares]]+bbdd_Social_Media_Trends[[#This Row],[Comments]]</f>
        <v>327326</v>
      </c>
      <c r="M3792">
        <f>bbdd_Social_Media_Trends[[#This Row],[Interactions]]/bbdd_Social_Media_Trends[[#This Row],[Views]]</f>
        <v>0.21357854962125933</v>
      </c>
      <c r="N3792" s="1" t="s">
        <v>22</v>
      </c>
      <c r="O3792" s="4">
        <f t="shared" si="59"/>
        <v>0</v>
      </c>
    </row>
    <row r="3793" spans="1:15">
      <c r="A3793" s="1" t="s">
        <v>3833</v>
      </c>
      <c r="B3793" s="2">
        <v>45014</v>
      </c>
      <c r="C3793" s="13" t="str">
        <f>TEXT(bbdd_Social_Media_Trends[[#This Row],[Post_Date]],"aaaa-mm")</f>
        <v>2023-03</v>
      </c>
      <c r="D3793" s="1" t="s">
        <v>24</v>
      </c>
      <c r="E3793" s="1" t="s">
        <v>49</v>
      </c>
      <c r="F3793" s="1" t="s">
        <v>36</v>
      </c>
      <c r="G3793" s="1" t="s">
        <v>50</v>
      </c>
      <c r="H3793">
        <v>3747143</v>
      </c>
      <c r="I3793">
        <v>10641</v>
      </c>
      <c r="J3793">
        <v>12421</v>
      </c>
      <c r="K3793">
        <v>41367</v>
      </c>
      <c r="L3793">
        <f>bbdd_Social_Media_Trends[[#This Row],[Likes]]+bbdd_Social_Media_Trends[[#This Row],[Shares]]+bbdd_Social_Media_Trends[[#This Row],[Comments]]</f>
        <v>64429</v>
      </c>
      <c r="M3793">
        <f>bbdd_Social_Media_Trends[[#This Row],[Interactions]]/bbdd_Social_Media_Trends[[#This Row],[Views]]</f>
        <v>1.7194166328853743E-2</v>
      </c>
      <c r="N3793" s="1" t="s">
        <v>16</v>
      </c>
      <c r="O3793" s="4">
        <f t="shared" si="59"/>
        <v>0</v>
      </c>
    </row>
    <row r="3794" spans="1:15">
      <c r="A3794" s="1" t="s">
        <v>3834</v>
      </c>
      <c r="B3794" s="2">
        <v>45101</v>
      </c>
      <c r="C3794" s="13" t="str">
        <f>TEXT(bbdd_Social_Media_Trends[[#This Row],[Post_Date]],"aaaa-mm")</f>
        <v>2023-06</v>
      </c>
      <c r="D3794" s="1" t="s">
        <v>24</v>
      </c>
      <c r="E3794" s="1" t="s">
        <v>13</v>
      </c>
      <c r="F3794" s="1" t="s">
        <v>32</v>
      </c>
      <c r="G3794" s="1" t="s">
        <v>15</v>
      </c>
      <c r="H3794">
        <v>4044625</v>
      </c>
      <c r="I3794">
        <v>130858</v>
      </c>
      <c r="J3794">
        <v>66782</v>
      </c>
      <c r="K3794">
        <v>11076</v>
      </c>
      <c r="L3794">
        <f>bbdd_Social_Media_Trends[[#This Row],[Likes]]+bbdd_Social_Media_Trends[[#This Row],[Shares]]+bbdd_Social_Media_Trends[[#This Row],[Comments]]</f>
        <v>208716</v>
      </c>
      <c r="M3794">
        <f>bbdd_Social_Media_Trends[[#This Row],[Interactions]]/bbdd_Social_Media_Trends[[#This Row],[Views]]</f>
        <v>5.1603300676824178E-2</v>
      </c>
      <c r="N3794" s="1" t="s">
        <v>16</v>
      </c>
      <c r="O3794" s="4">
        <f t="shared" si="59"/>
        <v>0</v>
      </c>
    </row>
    <row r="3795" spans="1:15">
      <c r="A3795" s="1" t="s">
        <v>3835</v>
      </c>
      <c r="B3795" s="2">
        <v>44701</v>
      </c>
      <c r="C3795" s="13" t="str">
        <f>TEXT(bbdd_Social_Media_Trends[[#This Row],[Post_Date]],"aaaa-mm")</f>
        <v>2022-05</v>
      </c>
      <c r="D3795" s="1" t="s">
        <v>18</v>
      </c>
      <c r="E3795" s="1" t="s">
        <v>19</v>
      </c>
      <c r="F3795" s="1" t="s">
        <v>47</v>
      </c>
      <c r="G3795" s="1" t="s">
        <v>15</v>
      </c>
      <c r="H3795">
        <v>4410645</v>
      </c>
      <c r="I3795">
        <v>274766</v>
      </c>
      <c r="J3795">
        <v>45283</v>
      </c>
      <c r="K3795">
        <v>9010</v>
      </c>
      <c r="L3795">
        <f>bbdd_Social_Media_Trends[[#This Row],[Likes]]+bbdd_Social_Media_Trends[[#This Row],[Shares]]+bbdd_Social_Media_Trends[[#This Row],[Comments]]</f>
        <v>329059</v>
      </c>
      <c r="M3795">
        <f>bbdd_Social_Media_Trends[[#This Row],[Interactions]]/bbdd_Social_Media_Trends[[#This Row],[Views]]</f>
        <v>7.460564157849929E-2</v>
      </c>
      <c r="N3795" s="1" t="s">
        <v>29</v>
      </c>
      <c r="O3795" s="4">
        <f t="shared" si="59"/>
        <v>0</v>
      </c>
    </row>
    <row r="3796" spans="1:15">
      <c r="A3796" s="1" t="s">
        <v>3836</v>
      </c>
      <c r="B3796" s="2">
        <v>45218</v>
      </c>
      <c r="C3796" s="13" t="str">
        <f>TEXT(bbdd_Social_Media_Trends[[#This Row],[Post_Date]],"aaaa-mm")</f>
        <v>2023-10</v>
      </c>
      <c r="D3796" s="1" t="s">
        <v>24</v>
      </c>
      <c r="E3796" s="1" t="s">
        <v>19</v>
      </c>
      <c r="F3796" s="1" t="s">
        <v>14</v>
      </c>
      <c r="G3796" s="1" t="s">
        <v>60</v>
      </c>
      <c r="H3796">
        <v>2570250</v>
      </c>
      <c r="I3796">
        <v>54434</v>
      </c>
      <c r="J3796">
        <v>41385</v>
      </c>
      <c r="K3796">
        <v>16714</v>
      </c>
      <c r="L3796">
        <f>bbdd_Social_Media_Trends[[#This Row],[Likes]]+bbdd_Social_Media_Trends[[#This Row],[Shares]]+bbdd_Social_Media_Trends[[#This Row],[Comments]]</f>
        <v>112533</v>
      </c>
      <c r="M3796">
        <f>bbdd_Social_Media_Trends[[#This Row],[Interactions]]/bbdd_Social_Media_Trends[[#This Row],[Views]]</f>
        <v>4.3782900496060692E-2</v>
      </c>
      <c r="N3796" s="1" t="s">
        <v>22</v>
      </c>
      <c r="O3796" s="4">
        <f t="shared" si="59"/>
        <v>0</v>
      </c>
    </row>
    <row r="3797" spans="1:15">
      <c r="A3797" s="1" t="s">
        <v>3837</v>
      </c>
      <c r="B3797" s="2">
        <v>45019</v>
      </c>
      <c r="C3797" s="13" t="str">
        <f>TEXT(bbdd_Social_Media_Trends[[#This Row],[Post_Date]],"aaaa-mm")</f>
        <v>2023-04</v>
      </c>
      <c r="D3797" s="1" t="s">
        <v>12</v>
      </c>
      <c r="E3797" s="1" t="s">
        <v>52</v>
      </c>
      <c r="F3797" s="1" t="s">
        <v>36</v>
      </c>
      <c r="G3797" s="1" t="s">
        <v>37</v>
      </c>
      <c r="H3797">
        <v>3447314</v>
      </c>
      <c r="I3797">
        <v>40473</v>
      </c>
      <c r="J3797">
        <v>28558</v>
      </c>
      <c r="K3797">
        <v>25286</v>
      </c>
      <c r="L3797">
        <f>bbdd_Social_Media_Trends[[#This Row],[Likes]]+bbdd_Social_Media_Trends[[#This Row],[Shares]]+bbdd_Social_Media_Trends[[#This Row],[Comments]]</f>
        <v>94317</v>
      </c>
      <c r="M3797">
        <f>bbdd_Social_Media_Trends[[#This Row],[Interactions]]/bbdd_Social_Media_Trends[[#This Row],[Views]]</f>
        <v>2.7359561676133941E-2</v>
      </c>
      <c r="N3797" s="1" t="s">
        <v>16</v>
      </c>
      <c r="O3797" s="4">
        <f t="shared" si="59"/>
        <v>0</v>
      </c>
    </row>
    <row r="3798" spans="1:15">
      <c r="A3798" s="1" t="s">
        <v>3838</v>
      </c>
      <c r="B3798" s="2">
        <v>44989</v>
      </c>
      <c r="C3798" s="13" t="str">
        <f>TEXT(bbdd_Social_Media_Trends[[#This Row],[Post_Date]],"aaaa-mm")</f>
        <v>2023-03</v>
      </c>
      <c r="D3798" s="1" t="s">
        <v>12</v>
      </c>
      <c r="E3798" s="1" t="s">
        <v>46</v>
      </c>
      <c r="F3798" s="1" t="s">
        <v>20</v>
      </c>
      <c r="G3798" s="1" t="s">
        <v>28</v>
      </c>
      <c r="H3798">
        <v>4645704</v>
      </c>
      <c r="I3798">
        <v>248284</v>
      </c>
      <c r="J3798">
        <v>83794</v>
      </c>
      <c r="K3798">
        <v>24725</v>
      </c>
      <c r="L3798">
        <f>bbdd_Social_Media_Trends[[#This Row],[Likes]]+bbdd_Social_Media_Trends[[#This Row],[Shares]]+bbdd_Social_Media_Trends[[#This Row],[Comments]]</f>
        <v>356803</v>
      </c>
      <c r="M3798">
        <f>bbdd_Social_Media_Trends[[#This Row],[Interactions]]/bbdd_Social_Media_Trends[[#This Row],[Views]]</f>
        <v>7.6802783819201567E-2</v>
      </c>
      <c r="N3798" s="1" t="s">
        <v>16</v>
      </c>
      <c r="O3798" s="4">
        <f t="shared" si="59"/>
        <v>0</v>
      </c>
    </row>
    <row r="3799" spans="1:15">
      <c r="A3799" s="1" t="s">
        <v>3839</v>
      </c>
      <c r="B3799" s="2">
        <v>44899</v>
      </c>
      <c r="C3799" s="13" t="str">
        <f>TEXT(bbdd_Social_Media_Trends[[#This Row],[Post_Date]],"aaaa-mm")</f>
        <v>2022-12</v>
      </c>
      <c r="D3799" s="1" t="s">
        <v>12</v>
      </c>
      <c r="E3799" s="1" t="s">
        <v>49</v>
      </c>
      <c r="F3799" s="1" t="s">
        <v>47</v>
      </c>
      <c r="G3799" s="1" t="s">
        <v>50</v>
      </c>
      <c r="H3799">
        <v>4770390</v>
      </c>
      <c r="I3799">
        <v>448970</v>
      </c>
      <c r="J3799">
        <v>59849</v>
      </c>
      <c r="K3799">
        <v>18865</v>
      </c>
      <c r="L3799">
        <f>bbdd_Social_Media_Trends[[#This Row],[Likes]]+bbdd_Social_Media_Trends[[#This Row],[Shares]]+bbdd_Social_Media_Trends[[#This Row],[Comments]]</f>
        <v>527684</v>
      </c>
      <c r="M3799">
        <f>bbdd_Social_Media_Trends[[#This Row],[Interactions]]/bbdd_Social_Media_Trends[[#This Row],[Views]]</f>
        <v>0.1106165324009148</v>
      </c>
      <c r="N3799" s="1" t="s">
        <v>22</v>
      </c>
      <c r="O3799" s="4">
        <f t="shared" si="59"/>
        <v>0</v>
      </c>
    </row>
    <row r="3800" spans="1:15">
      <c r="A3800" s="1" t="s">
        <v>3840</v>
      </c>
      <c r="B3800" s="2">
        <v>44782</v>
      </c>
      <c r="C3800" s="13" t="str">
        <f>TEXT(bbdd_Social_Media_Trends[[#This Row],[Post_Date]],"aaaa-mm")</f>
        <v>2022-08</v>
      </c>
      <c r="D3800" s="1" t="s">
        <v>24</v>
      </c>
      <c r="E3800" s="1" t="s">
        <v>59</v>
      </c>
      <c r="F3800" s="1" t="s">
        <v>47</v>
      </c>
      <c r="G3800" s="1" t="s">
        <v>15</v>
      </c>
      <c r="H3800">
        <v>4894106</v>
      </c>
      <c r="I3800">
        <v>434667</v>
      </c>
      <c r="J3800">
        <v>32954</v>
      </c>
      <c r="K3800">
        <v>22379</v>
      </c>
      <c r="L3800">
        <f>bbdd_Social_Media_Trends[[#This Row],[Likes]]+bbdd_Social_Media_Trends[[#This Row],[Shares]]+bbdd_Social_Media_Trends[[#This Row],[Comments]]</f>
        <v>490000</v>
      </c>
      <c r="M3800">
        <f>bbdd_Social_Media_Trends[[#This Row],[Interactions]]/bbdd_Social_Media_Trends[[#This Row],[Views]]</f>
        <v>0.10012043057506315</v>
      </c>
      <c r="N3800" s="1" t="s">
        <v>16</v>
      </c>
      <c r="O3800" s="4">
        <f t="shared" si="59"/>
        <v>0</v>
      </c>
    </row>
    <row r="3801" spans="1:15">
      <c r="A3801" s="1" t="s">
        <v>3841</v>
      </c>
      <c r="B3801" s="2">
        <v>44874</v>
      </c>
      <c r="C3801" s="13" t="str">
        <f>TEXT(bbdd_Social_Media_Trends[[#This Row],[Post_Date]],"aaaa-mm")</f>
        <v>2022-11</v>
      </c>
      <c r="D3801" s="1" t="s">
        <v>27</v>
      </c>
      <c r="E3801" s="1" t="s">
        <v>39</v>
      </c>
      <c r="F3801" s="1" t="s">
        <v>20</v>
      </c>
      <c r="G3801" s="1" t="s">
        <v>25</v>
      </c>
      <c r="H3801">
        <v>1632604</v>
      </c>
      <c r="I3801">
        <v>444651</v>
      </c>
      <c r="J3801">
        <v>70531</v>
      </c>
      <c r="K3801">
        <v>24516</v>
      </c>
      <c r="L3801">
        <f>bbdd_Social_Media_Trends[[#This Row],[Likes]]+bbdd_Social_Media_Trends[[#This Row],[Shares]]+bbdd_Social_Media_Trends[[#This Row],[Comments]]</f>
        <v>539698</v>
      </c>
      <c r="M3801">
        <f>bbdd_Social_Media_Trends[[#This Row],[Interactions]]/bbdd_Social_Media_Trends[[#This Row],[Views]]</f>
        <v>0.33057495877751125</v>
      </c>
      <c r="N3801" s="1" t="s">
        <v>29</v>
      </c>
      <c r="O3801" s="4">
        <f t="shared" si="59"/>
        <v>0</v>
      </c>
    </row>
    <row r="3802" spans="1:15">
      <c r="A3802" s="1" t="s">
        <v>3842</v>
      </c>
      <c r="B3802" s="2">
        <v>44717</v>
      </c>
      <c r="C3802" s="13" t="str">
        <f>TEXT(bbdd_Social_Media_Trends[[#This Row],[Post_Date]],"aaaa-mm")</f>
        <v>2022-06</v>
      </c>
      <c r="D3802" s="1" t="s">
        <v>27</v>
      </c>
      <c r="E3802" s="1" t="s">
        <v>13</v>
      </c>
      <c r="F3802" s="1" t="s">
        <v>32</v>
      </c>
      <c r="G3802" s="1" t="s">
        <v>37</v>
      </c>
      <c r="H3802">
        <v>180597</v>
      </c>
      <c r="I3802">
        <v>168189</v>
      </c>
      <c r="J3802">
        <v>47117</v>
      </c>
      <c r="K3802">
        <v>20562</v>
      </c>
      <c r="L3802">
        <f>bbdd_Social_Media_Trends[[#This Row],[Likes]]+bbdd_Social_Media_Trends[[#This Row],[Shares]]+bbdd_Social_Media_Trends[[#This Row],[Comments]]</f>
        <v>235868</v>
      </c>
      <c r="M3802">
        <f>bbdd_Social_Media_Trends[[#This Row],[Interactions]]/bbdd_Social_Media_Trends[[#This Row],[Views]]</f>
        <v>1.3060460583509139</v>
      </c>
      <c r="N3802" s="1" t="s">
        <v>22</v>
      </c>
      <c r="O3802" s="4">
        <f t="shared" si="59"/>
        <v>0</v>
      </c>
    </row>
    <row r="3803" spans="1:15">
      <c r="A3803" s="1" t="s">
        <v>3843</v>
      </c>
      <c r="B3803" s="2">
        <v>44846</v>
      </c>
      <c r="C3803" s="13" t="str">
        <f>TEXT(bbdd_Social_Media_Trends[[#This Row],[Post_Date]],"aaaa-mm")</f>
        <v>2022-10</v>
      </c>
      <c r="D3803" s="1" t="s">
        <v>12</v>
      </c>
      <c r="E3803" s="1" t="s">
        <v>35</v>
      </c>
      <c r="F3803" s="1" t="s">
        <v>47</v>
      </c>
      <c r="G3803" s="1" t="s">
        <v>50</v>
      </c>
      <c r="H3803">
        <v>419884</v>
      </c>
      <c r="I3803">
        <v>80341</v>
      </c>
      <c r="J3803">
        <v>79803</v>
      </c>
      <c r="K3803">
        <v>14047</v>
      </c>
      <c r="L3803">
        <f>bbdd_Social_Media_Trends[[#This Row],[Likes]]+bbdd_Social_Media_Trends[[#This Row],[Shares]]+bbdd_Social_Media_Trends[[#This Row],[Comments]]</f>
        <v>174191</v>
      </c>
      <c r="M3803">
        <f>bbdd_Social_Media_Trends[[#This Row],[Interactions]]/bbdd_Social_Media_Trends[[#This Row],[Views]]</f>
        <v>0.41485505520572347</v>
      </c>
      <c r="N3803" s="1" t="s">
        <v>29</v>
      </c>
      <c r="O3803" s="4">
        <f t="shared" si="59"/>
        <v>0</v>
      </c>
    </row>
    <row r="3804" spans="1:15">
      <c r="A3804" s="1" t="s">
        <v>3844</v>
      </c>
      <c r="B3804" s="2">
        <v>44722</v>
      </c>
      <c r="C3804" s="13" t="str">
        <f>TEXT(bbdd_Social_Media_Trends[[#This Row],[Post_Date]],"aaaa-mm")</f>
        <v>2022-06</v>
      </c>
      <c r="D3804" s="1" t="s">
        <v>12</v>
      </c>
      <c r="E3804" s="1" t="s">
        <v>52</v>
      </c>
      <c r="F3804" s="1" t="s">
        <v>20</v>
      </c>
      <c r="G3804" s="1" t="s">
        <v>44</v>
      </c>
      <c r="H3804">
        <v>1529342</v>
      </c>
      <c r="I3804">
        <v>292555</v>
      </c>
      <c r="J3804">
        <v>76539</v>
      </c>
      <c r="K3804">
        <v>12189</v>
      </c>
      <c r="L3804">
        <f>bbdd_Social_Media_Trends[[#This Row],[Likes]]+bbdd_Social_Media_Trends[[#This Row],[Shares]]+bbdd_Social_Media_Trends[[#This Row],[Comments]]</f>
        <v>381283</v>
      </c>
      <c r="M3804">
        <f>bbdd_Social_Media_Trends[[#This Row],[Interactions]]/bbdd_Social_Media_Trends[[#This Row],[Views]]</f>
        <v>0.24931179553036534</v>
      </c>
      <c r="N3804" s="1" t="s">
        <v>29</v>
      </c>
      <c r="O3804" s="4">
        <f t="shared" si="59"/>
        <v>0</v>
      </c>
    </row>
    <row r="3805" spans="1:15">
      <c r="A3805" s="1" t="s">
        <v>3845</v>
      </c>
      <c r="B3805" s="2">
        <v>44984</v>
      </c>
      <c r="C3805" s="13" t="str">
        <f>TEXT(bbdd_Social_Media_Trends[[#This Row],[Post_Date]],"aaaa-mm")</f>
        <v>2023-02</v>
      </c>
      <c r="D3805" s="1" t="s">
        <v>18</v>
      </c>
      <c r="E3805" s="1" t="s">
        <v>31</v>
      </c>
      <c r="F3805" s="1" t="s">
        <v>36</v>
      </c>
      <c r="G3805" s="1" t="s">
        <v>15</v>
      </c>
      <c r="H3805">
        <v>948825</v>
      </c>
      <c r="I3805">
        <v>374018</v>
      </c>
      <c r="J3805">
        <v>84000</v>
      </c>
      <c r="K3805">
        <v>27438</v>
      </c>
      <c r="L3805">
        <f>bbdd_Social_Media_Trends[[#This Row],[Likes]]+bbdd_Social_Media_Trends[[#This Row],[Shares]]+bbdd_Social_Media_Trends[[#This Row],[Comments]]</f>
        <v>485456</v>
      </c>
      <c r="M3805">
        <f>bbdd_Social_Media_Trends[[#This Row],[Interactions]]/bbdd_Social_Media_Trends[[#This Row],[Views]]</f>
        <v>0.51163913261138771</v>
      </c>
      <c r="N3805" s="1" t="s">
        <v>16</v>
      </c>
      <c r="O3805" s="4">
        <f t="shared" si="59"/>
        <v>0</v>
      </c>
    </row>
    <row r="3806" spans="1:15">
      <c r="A3806" s="1" t="s">
        <v>3846</v>
      </c>
      <c r="B3806" s="2">
        <v>44629</v>
      </c>
      <c r="C3806" s="13" t="str">
        <f>TEXT(bbdd_Social_Media_Trends[[#This Row],[Post_Date]],"aaaa-mm")</f>
        <v>2022-03</v>
      </c>
      <c r="D3806" s="1" t="s">
        <v>18</v>
      </c>
      <c r="E3806" s="1" t="s">
        <v>31</v>
      </c>
      <c r="F3806" s="1" t="s">
        <v>32</v>
      </c>
      <c r="G3806" s="1" t="s">
        <v>25</v>
      </c>
      <c r="H3806">
        <v>3596292</v>
      </c>
      <c r="I3806">
        <v>173815</v>
      </c>
      <c r="J3806">
        <v>46684</v>
      </c>
      <c r="K3806">
        <v>30679</v>
      </c>
      <c r="L3806">
        <f>bbdd_Social_Media_Trends[[#This Row],[Likes]]+bbdd_Social_Media_Trends[[#This Row],[Shares]]+bbdd_Social_Media_Trends[[#This Row],[Comments]]</f>
        <v>251178</v>
      </c>
      <c r="M3806">
        <f>bbdd_Social_Media_Trends[[#This Row],[Interactions]]/bbdd_Social_Media_Trends[[#This Row],[Views]]</f>
        <v>6.9843605580414497E-2</v>
      </c>
      <c r="N3806" s="1" t="s">
        <v>29</v>
      </c>
      <c r="O3806" s="4">
        <f t="shared" si="59"/>
        <v>0</v>
      </c>
    </row>
    <row r="3807" spans="1:15">
      <c r="A3807" s="1" t="s">
        <v>3847</v>
      </c>
      <c r="B3807" s="2">
        <v>44755</v>
      </c>
      <c r="C3807" s="13" t="str">
        <f>TEXT(bbdd_Social_Media_Trends[[#This Row],[Post_Date]],"aaaa-mm")</f>
        <v>2022-07</v>
      </c>
      <c r="D3807" s="1" t="s">
        <v>12</v>
      </c>
      <c r="E3807" s="1" t="s">
        <v>46</v>
      </c>
      <c r="F3807" s="1" t="s">
        <v>20</v>
      </c>
      <c r="G3807" s="1" t="s">
        <v>25</v>
      </c>
      <c r="H3807">
        <v>2316075</v>
      </c>
      <c r="I3807">
        <v>341056</v>
      </c>
      <c r="J3807">
        <v>63956</v>
      </c>
      <c r="K3807">
        <v>40502</v>
      </c>
      <c r="L3807">
        <f>bbdd_Social_Media_Trends[[#This Row],[Likes]]+bbdd_Social_Media_Trends[[#This Row],[Shares]]+bbdd_Social_Media_Trends[[#This Row],[Comments]]</f>
        <v>445514</v>
      </c>
      <c r="M3807">
        <f>bbdd_Social_Media_Trends[[#This Row],[Interactions]]/bbdd_Social_Media_Trends[[#This Row],[Views]]</f>
        <v>0.19235732867027192</v>
      </c>
      <c r="N3807" s="1" t="s">
        <v>22</v>
      </c>
      <c r="O3807" s="4">
        <f t="shared" si="59"/>
        <v>0</v>
      </c>
    </row>
    <row r="3808" spans="1:15">
      <c r="A3808" s="1" t="s">
        <v>3848</v>
      </c>
      <c r="B3808" s="2">
        <v>44698</v>
      </c>
      <c r="C3808" s="13" t="str">
        <f>TEXT(bbdd_Social_Media_Trends[[#This Row],[Post_Date]],"aaaa-mm")</f>
        <v>2022-05</v>
      </c>
      <c r="D3808" s="1" t="s">
        <v>18</v>
      </c>
      <c r="E3808" s="1" t="s">
        <v>59</v>
      </c>
      <c r="F3808" s="1" t="s">
        <v>20</v>
      </c>
      <c r="G3808" s="1" t="s">
        <v>21</v>
      </c>
      <c r="H3808">
        <v>3609099</v>
      </c>
      <c r="I3808">
        <v>34382</v>
      </c>
      <c r="J3808">
        <v>13782</v>
      </c>
      <c r="K3808">
        <v>22498</v>
      </c>
      <c r="L3808">
        <f>bbdd_Social_Media_Trends[[#This Row],[Likes]]+bbdd_Social_Media_Trends[[#This Row],[Shares]]+bbdd_Social_Media_Trends[[#This Row],[Comments]]</f>
        <v>70662</v>
      </c>
      <c r="M3808">
        <f>bbdd_Social_Media_Trends[[#This Row],[Interactions]]/bbdd_Social_Media_Trends[[#This Row],[Views]]</f>
        <v>1.9578847795530131E-2</v>
      </c>
      <c r="N3808" s="1" t="s">
        <v>29</v>
      </c>
      <c r="O3808" s="4">
        <f t="shared" si="59"/>
        <v>0</v>
      </c>
    </row>
    <row r="3809" spans="1:15">
      <c r="A3809" s="1" t="s">
        <v>3849</v>
      </c>
      <c r="B3809" s="2">
        <v>45147</v>
      </c>
      <c r="C3809" s="13" t="str">
        <f>TEXT(bbdd_Social_Media_Trends[[#This Row],[Post_Date]],"aaaa-mm")</f>
        <v>2023-08</v>
      </c>
      <c r="D3809" s="1" t="s">
        <v>18</v>
      </c>
      <c r="E3809" s="1" t="s">
        <v>46</v>
      </c>
      <c r="F3809" s="1" t="s">
        <v>14</v>
      </c>
      <c r="G3809" s="1" t="s">
        <v>37</v>
      </c>
      <c r="H3809">
        <v>4430382</v>
      </c>
      <c r="I3809">
        <v>11441</v>
      </c>
      <c r="J3809">
        <v>74391</v>
      </c>
      <c r="K3809">
        <v>17355</v>
      </c>
      <c r="L3809">
        <f>bbdd_Social_Media_Trends[[#This Row],[Likes]]+bbdd_Social_Media_Trends[[#This Row],[Shares]]+bbdd_Social_Media_Trends[[#This Row],[Comments]]</f>
        <v>103187</v>
      </c>
      <c r="M3809">
        <f>bbdd_Social_Media_Trends[[#This Row],[Interactions]]/bbdd_Social_Media_Trends[[#This Row],[Views]]</f>
        <v>2.3290768154980768E-2</v>
      </c>
      <c r="N3809" s="1" t="s">
        <v>16</v>
      </c>
      <c r="O3809" s="4">
        <f t="shared" si="59"/>
        <v>0</v>
      </c>
    </row>
    <row r="3810" spans="1:15">
      <c r="A3810" s="1" t="s">
        <v>3850</v>
      </c>
      <c r="B3810" s="2">
        <v>45005</v>
      </c>
      <c r="C3810" s="13" t="str">
        <f>TEXT(bbdd_Social_Media_Trends[[#This Row],[Post_Date]],"aaaa-mm")</f>
        <v>2023-03</v>
      </c>
      <c r="D3810" s="1" t="s">
        <v>24</v>
      </c>
      <c r="E3810" s="1" t="s">
        <v>19</v>
      </c>
      <c r="F3810" s="1" t="s">
        <v>47</v>
      </c>
      <c r="G3810" s="1" t="s">
        <v>50</v>
      </c>
      <c r="H3810">
        <v>4822339</v>
      </c>
      <c r="I3810">
        <v>453533</v>
      </c>
      <c r="J3810">
        <v>95846</v>
      </c>
      <c r="K3810">
        <v>4664</v>
      </c>
      <c r="L3810">
        <f>bbdd_Social_Media_Trends[[#This Row],[Likes]]+bbdd_Social_Media_Trends[[#This Row],[Shares]]+bbdd_Social_Media_Trends[[#This Row],[Comments]]</f>
        <v>554043</v>
      </c>
      <c r="M3810">
        <f>bbdd_Social_Media_Trends[[#This Row],[Interactions]]/bbdd_Social_Media_Trends[[#This Row],[Views]]</f>
        <v>0.1148909274109514</v>
      </c>
      <c r="N3810" s="1" t="s">
        <v>29</v>
      </c>
      <c r="O3810" s="4">
        <f t="shared" si="59"/>
        <v>0</v>
      </c>
    </row>
    <row r="3811" spans="1:15">
      <c r="A3811" s="1" t="s">
        <v>3851</v>
      </c>
      <c r="B3811" s="2">
        <v>45135</v>
      </c>
      <c r="C3811" s="13" t="str">
        <f>TEXT(bbdd_Social_Media_Trends[[#This Row],[Post_Date]],"aaaa-mm")</f>
        <v>2023-07</v>
      </c>
      <c r="D3811" s="1" t="s">
        <v>27</v>
      </c>
      <c r="E3811" s="1" t="s">
        <v>57</v>
      </c>
      <c r="F3811" s="1" t="s">
        <v>41</v>
      </c>
      <c r="G3811" s="1" t="s">
        <v>44</v>
      </c>
      <c r="H3811">
        <v>2795713</v>
      </c>
      <c r="I3811">
        <v>379408</v>
      </c>
      <c r="J3811">
        <v>236</v>
      </c>
      <c r="K3811">
        <v>19445</v>
      </c>
      <c r="L3811">
        <f>bbdd_Social_Media_Trends[[#This Row],[Likes]]+bbdd_Social_Media_Trends[[#This Row],[Shares]]+bbdd_Social_Media_Trends[[#This Row],[Comments]]</f>
        <v>399089</v>
      </c>
      <c r="M3811">
        <f>bbdd_Social_Media_Trends[[#This Row],[Interactions]]/bbdd_Social_Media_Trends[[#This Row],[Views]]</f>
        <v>0.14275034669152378</v>
      </c>
      <c r="N3811" s="1" t="s">
        <v>29</v>
      </c>
      <c r="O3811" s="4">
        <f t="shared" si="59"/>
        <v>0</v>
      </c>
    </row>
    <row r="3812" spans="1:15">
      <c r="A3812" s="1" t="s">
        <v>3852</v>
      </c>
      <c r="B3812" s="2">
        <v>44717</v>
      </c>
      <c r="C3812" s="13" t="str">
        <f>TEXT(bbdd_Social_Media_Trends[[#This Row],[Post_Date]],"aaaa-mm")</f>
        <v>2022-06</v>
      </c>
      <c r="D3812" s="1" t="s">
        <v>18</v>
      </c>
      <c r="E3812" s="1" t="s">
        <v>52</v>
      </c>
      <c r="F3812" s="1" t="s">
        <v>20</v>
      </c>
      <c r="G3812" s="1" t="s">
        <v>25</v>
      </c>
      <c r="H3812">
        <v>1143058</v>
      </c>
      <c r="I3812">
        <v>108813</v>
      </c>
      <c r="J3812">
        <v>83246</v>
      </c>
      <c r="K3812">
        <v>23634</v>
      </c>
      <c r="L3812">
        <f>bbdd_Social_Media_Trends[[#This Row],[Likes]]+bbdd_Social_Media_Trends[[#This Row],[Shares]]+bbdd_Social_Media_Trends[[#This Row],[Comments]]</f>
        <v>215693</v>
      </c>
      <c r="M3812">
        <f>bbdd_Social_Media_Trends[[#This Row],[Interactions]]/bbdd_Social_Media_Trends[[#This Row],[Views]]</f>
        <v>0.1886982112893659</v>
      </c>
      <c r="N3812" s="1" t="s">
        <v>29</v>
      </c>
      <c r="O3812" s="4">
        <f t="shared" si="59"/>
        <v>0</v>
      </c>
    </row>
    <row r="3813" spans="1:15">
      <c r="A3813" s="1" t="s">
        <v>3853</v>
      </c>
      <c r="B3813" s="2">
        <v>45129</v>
      </c>
      <c r="C3813" s="13" t="str">
        <f>TEXT(bbdd_Social_Media_Trends[[#This Row],[Post_Date]],"aaaa-mm")</f>
        <v>2023-07</v>
      </c>
      <c r="D3813" s="1" t="s">
        <v>12</v>
      </c>
      <c r="E3813" s="1" t="s">
        <v>39</v>
      </c>
      <c r="F3813" s="1" t="s">
        <v>47</v>
      </c>
      <c r="G3813" s="1" t="s">
        <v>44</v>
      </c>
      <c r="H3813">
        <v>547143</v>
      </c>
      <c r="I3813">
        <v>50377</v>
      </c>
      <c r="J3813">
        <v>71290</v>
      </c>
      <c r="K3813">
        <v>360</v>
      </c>
      <c r="L3813">
        <f>bbdd_Social_Media_Trends[[#This Row],[Likes]]+bbdd_Social_Media_Trends[[#This Row],[Shares]]+bbdd_Social_Media_Trends[[#This Row],[Comments]]</f>
        <v>122027</v>
      </c>
      <c r="M3813">
        <f>bbdd_Social_Media_Trends[[#This Row],[Interactions]]/bbdd_Social_Media_Trends[[#This Row],[Views]]</f>
        <v>0.22302579033269182</v>
      </c>
      <c r="N3813" s="1" t="s">
        <v>16</v>
      </c>
      <c r="O3813" s="4">
        <f t="shared" si="59"/>
        <v>0</v>
      </c>
    </row>
    <row r="3814" spans="1:15">
      <c r="A3814" s="1" t="s">
        <v>3854</v>
      </c>
      <c r="B3814" s="2">
        <v>45226</v>
      </c>
      <c r="C3814" s="13" t="str">
        <f>TEXT(bbdd_Social_Media_Trends[[#This Row],[Post_Date]],"aaaa-mm")</f>
        <v>2023-10</v>
      </c>
      <c r="D3814" s="1" t="s">
        <v>18</v>
      </c>
      <c r="E3814" s="1" t="s">
        <v>31</v>
      </c>
      <c r="F3814" s="1" t="s">
        <v>20</v>
      </c>
      <c r="G3814" s="1" t="s">
        <v>44</v>
      </c>
      <c r="H3814">
        <v>103062</v>
      </c>
      <c r="I3814">
        <v>41968</v>
      </c>
      <c r="J3814">
        <v>72450</v>
      </c>
      <c r="K3814">
        <v>12902</v>
      </c>
      <c r="L3814">
        <f>bbdd_Social_Media_Trends[[#This Row],[Likes]]+bbdd_Social_Media_Trends[[#This Row],[Shares]]+bbdd_Social_Media_Trends[[#This Row],[Comments]]</f>
        <v>127320</v>
      </c>
      <c r="M3814">
        <f>bbdd_Social_Media_Trends[[#This Row],[Interactions]]/bbdd_Social_Media_Trends[[#This Row],[Views]]</f>
        <v>1.2353728823426675</v>
      </c>
      <c r="N3814" s="1" t="s">
        <v>16</v>
      </c>
      <c r="O3814" s="4">
        <f t="shared" si="59"/>
        <v>0</v>
      </c>
    </row>
    <row r="3815" spans="1:15">
      <c r="A3815" s="1" t="s">
        <v>3855</v>
      </c>
      <c r="B3815" s="2">
        <v>45047</v>
      </c>
      <c r="C3815" s="13" t="str">
        <f>TEXT(bbdd_Social_Media_Trends[[#This Row],[Post_Date]],"aaaa-mm")</f>
        <v>2023-05</v>
      </c>
      <c r="D3815" s="1" t="s">
        <v>27</v>
      </c>
      <c r="E3815" s="1" t="s">
        <v>52</v>
      </c>
      <c r="F3815" s="1" t="s">
        <v>47</v>
      </c>
      <c r="G3815" s="1" t="s">
        <v>21</v>
      </c>
      <c r="H3815">
        <v>54266</v>
      </c>
      <c r="I3815">
        <v>434656</v>
      </c>
      <c r="J3815">
        <v>76960</v>
      </c>
      <c r="K3815">
        <v>40771</v>
      </c>
      <c r="L3815">
        <f>bbdd_Social_Media_Trends[[#This Row],[Likes]]+bbdd_Social_Media_Trends[[#This Row],[Shares]]+bbdd_Social_Media_Trends[[#This Row],[Comments]]</f>
        <v>552387</v>
      </c>
      <c r="M3815">
        <f>bbdd_Social_Media_Trends[[#This Row],[Interactions]]/bbdd_Social_Media_Trends[[#This Row],[Views]]</f>
        <v>10.179246673792061</v>
      </c>
      <c r="N3815" s="1" t="s">
        <v>29</v>
      </c>
      <c r="O3815" s="4">
        <f t="shared" si="59"/>
        <v>0</v>
      </c>
    </row>
    <row r="3816" spans="1:15">
      <c r="A3816" s="1" t="s">
        <v>3856</v>
      </c>
      <c r="B3816" s="2">
        <v>44933</v>
      </c>
      <c r="C3816" s="13" t="str">
        <f>TEXT(bbdd_Social_Media_Trends[[#This Row],[Post_Date]],"aaaa-mm")</f>
        <v>2023-01</v>
      </c>
      <c r="D3816" s="1" t="s">
        <v>27</v>
      </c>
      <c r="E3816" s="1" t="s">
        <v>59</v>
      </c>
      <c r="F3816" s="1" t="s">
        <v>36</v>
      </c>
      <c r="G3816" s="1" t="s">
        <v>15</v>
      </c>
      <c r="H3816">
        <v>3606764</v>
      </c>
      <c r="I3816">
        <v>485521</v>
      </c>
      <c r="J3816">
        <v>27501</v>
      </c>
      <c r="K3816">
        <v>7055</v>
      </c>
      <c r="L3816">
        <f>bbdd_Social_Media_Trends[[#This Row],[Likes]]+bbdd_Social_Media_Trends[[#This Row],[Shares]]+bbdd_Social_Media_Trends[[#This Row],[Comments]]</f>
        <v>520077</v>
      </c>
      <c r="M3816">
        <f>bbdd_Social_Media_Trends[[#This Row],[Interactions]]/bbdd_Social_Media_Trends[[#This Row],[Views]]</f>
        <v>0.14419490712450275</v>
      </c>
      <c r="N3816" s="1" t="s">
        <v>29</v>
      </c>
      <c r="O3816" s="4">
        <f t="shared" si="59"/>
        <v>0</v>
      </c>
    </row>
    <row r="3817" spans="1:15">
      <c r="A3817" s="1" t="s">
        <v>3857</v>
      </c>
      <c r="B3817" s="2">
        <v>45170</v>
      </c>
      <c r="C3817" s="13" t="str">
        <f>TEXT(bbdd_Social_Media_Trends[[#This Row],[Post_Date]],"aaaa-mm")</f>
        <v>2023-09</v>
      </c>
      <c r="D3817" s="1" t="s">
        <v>18</v>
      </c>
      <c r="E3817" s="1" t="s">
        <v>13</v>
      </c>
      <c r="F3817" s="1" t="s">
        <v>20</v>
      </c>
      <c r="G3817" s="1" t="s">
        <v>44</v>
      </c>
      <c r="H3817">
        <v>2842780</v>
      </c>
      <c r="I3817">
        <v>3111</v>
      </c>
      <c r="J3817">
        <v>70197</v>
      </c>
      <c r="K3817">
        <v>30478</v>
      </c>
      <c r="L3817">
        <f>bbdd_Social_Media_Trends[[#This Row],[Likes]]+bbdd_Social_Media_Trends[[#This Row],[Shares]]+bbdd_Social_Media_Trends[[#This Row],[Comments]]</f>
        <v>103786</v>
      </c>
      <c r="M3817">
        <f>bbdd_Social_Media_Trends[[#This Row],[Interactions]]/bbdd_Social_Media_Trends[[#This Row],[Views]]</f>
        <v>3.6508628877366521E-2</v>
      </c>
      <c r="N3817" s="1" t="s">
        <v>29</v>
      </c>
      <c r="O3817" s="4">
        <f t="shared" si="59"/>
        <v>0</v>
      </c>
    </row>
    <row r="3818" spans="1:15">
      <c r="A3818" s="1" t="s">
        <v>3858</v>
      </c>
      <c r="B3818" s="2">
        <v>44916</v>
      </c>
      <c r="C3818" s="13" t="str">
        <f>TEXT(bbdd_Social_Media_Trends[[#This Row],[Post_Date]],"aaaa-mm")</f>
        <v>2022-12</v>
      </c>
      <c r="D3818" s="1" t="s">
        <v>24</v>
      </c>
      <c r="E3818" s="1" t="s">
        <v>19</v>
      </c>
      <c r="F3818" s="1" t="s">
        <v>41</v>
      </c>
      <c r="G3818" s="1" t="s">
        <v>50</v>
      </c>
      <c r="H3818">
        <v>396861</v>
      </c>
      <c r="I3818">
        <v>259118</v>
      </c>
      <c r="J3818">
        <v>35274</v>
      </c>
      <c r="K3818">
        <v>27898</v>
      </c>
      <c r="L3818">
        <f>bbdd_Social_Media_Trends[[#This Row],[Likes]]+bbdd_Social_Media_Trends[[#This Row],[Shares]]+bbdd_Social_Media_Trends[[#This Row],[Comments]]</f>
        <v>322290</v>
      </c>
      <c r="M3818">
        <f>bbdd_Social_Media_Trends[[#This Row],[Interactions]]/bbdd_Social_Media_Trends[[#This Row],[Views]]</f>
        <v>0.81209793857295121</v>
      </c>
      <c r="N3818" s="1" t="s">
        <v>22</v>
      </c>
      <c r="O3818" s="4">
        <f t="shared" si="59"/>
        <v>0</v>
      </c>
    </row>
    <row r="3819" spans="1:15">
      <c r="A3819" s="1" t="s">
        <v>3859</v>
      </c>
      <c r="B3819" s="2">
        <v>45044</v>
      </c>
      <c r="C3819" s="13" t="str">
        <f>TEXT(bbdd_Social_Media_Trends[[#This Row],[Post_Date]],"aaaa-mm")</f>
        <v>2023-04</v>
      </c>
      <c r="D3819" s="1" t="s">
        <v>12</v>
      </c>
      <c r="E3819" s="1" t="s">
        <v>52</v>
      </c>
      <c r="F3819" s="1" t="s">
        <v>20</v>
      </c>
      <c r="G3819" s="1" t="s">
        <v>44</v>
      </c>
      <c r="H3819">
        <v>4112444</v>
      </c>
      <c r="I3819">
        <v>213599</v>
      </c>
      <c r="J3819">
        <v>81261</v>
      </c>
      <c r="K3819">
        <v>24440</v>
      </c>
      <c r="L3819">
        <f>bbdd_Social_Media_Trends[[#This Row],[Likes]]+bbdd_Social_Media_Trends[[#This Row],[Shares]]+bbdd_Social_Media_Trends[[#This Row],[Comments]]</f>
        <v>319300</v>
      </c>
      <c r="M3819">
        <f>bbdd_Social_Media_Trends[[#This Row],[Interactions]]/bbdd_Social_Media_Trends[[#This Row],[Views]]</f>
        <v>7.7642394644158078E-2</v>
      </c>
      <c r="N3819" s="1" t="s">
        <v>29</v>
      </c>
      <c r="O3819" s="4">
        <f t="shared" si="59"/>
        <v>0</v>
      </c>
    </row>
    <row r="3820" spans="1:15">
      <c r="A3820" s="1" t="s">
        <v>3860</v>
      </c>
      <c r="B3820" s="2">
        <v>44627</v>
      </c>
      <c r="C3820" s="13" t="str">
        <f>TEXT(bbdd_Social_Media_Trends[[#This Row],[Post_Date]],"aaaa-mm")</f>
        <v>2022-03</v>
      </c>
      <c r="D3820" s="1" t="s">
        <v>12</v>
      </c>
      <c r="E3820" s="1" t="s">
        <v>46</v>
      </c>
      <c r="F3820" s="1" t="s">
        <v>36</v>
      </c>
      <c r="G3820" s="1" t="s">
        <v>37</v>
      </c>
      <c r="H3820">
        <v>3328630</v>
      </c>
      <c r="I3820">
        <v>91347</v>
      </c>
      <c r="J3820">
        <v>82700</v>
      </c>
      <c r="K3820">
        <v>38362</v>
      </c>
      <c r="L3820">
        <f>bbdd_Social_Media_Trends[[#This Row],[Likes]]+bbdd_Social_Media_Trends[[#This Row],[Shares]]+bbdd_Social_Media_Trends[[#This Row],[Comments]]</f>
        <v>212409</v>
      </c>
      <c r="M3820">
        <f>bbdd_Social_Media_Trends[[#This Row],[Interactions]]/bbdd_Social_Media_Trends[[#This Row],[Views]]</f>
        <v>6.381273977582369E-2</v>
      </c>
      <c r="N3820" s="1" t="s">
        <v>22</v>
      </c>
      <c r="O3820" s="4">
        <f t="shared" si="59"/>
        <v>0</v>
      </c>
    </row>
    <row r="3821" spans="1:15">
      <c r="A3821" s="1" t="s">
        <v>3861</v>
      </c>
      <c r="B3821" s="2">
        <v>44844</v>
      </c>
      <c r="C3821" s="13" t="str">
        <f>TEXT(bbdd_Social_Media_Trends[[#This Row],[Post_Date]],"aaaa-mm")</f>
        <v>2022-10</v>
      </c>
      <c r="D3821" s="1" t="s">
        <v>24</v>
      </c>
      <c r="E3821" s="1" t="s">
        <v>49</v>
      </c>
      <c r="F3821" s="1" t="s">
        <v>41</v>
      </c>
      <c r="G3821" s="1" t="s">
        <v>15</v>
      </c>
      <c r="H3821">
        <v>780850</v>
      </c>
      <c r="I3821">
        <v>18378</v>
      </c>
      <c r="J3821">
        <v>96218</v>
      </c>
      <c r="K3821">
        <v>2034</v>
      </c>
      <c r="L3821">
        <f>bbdd_Social_Media_Trends[[#This Row],[Likes]]+bbdd_Social_Media_Trends[[#This Row],[Shares]]+bbdd_Social_Media_Trends[[#This Row],[Comments]]</f>
        <v>116630</v>
      </c>
      <c r="M3821">
        <f>bbdd_Social_Media_Trends[[#This Row],[Interactions]]/bbdd_Social_Media_Trends[[#This Row],[Views]]</f>
        <v>0.14936287379138119</v>
      </c>
      <c r="N3821" s="1" t="s">
        <v>29</v>
      </c>
      <c r="O3821" s="4">
        <f t="shared" si="59"/>
        <v>0</v>
      </c>
    </row>
    <row r="3822" spans="1:15">
      <c r="A3822" s="1" t="s">
        <v>3862</v>
      </c>
      <c r="B3822" s="2">
        <v>44779</v>
      </c>
      <c r="C3822" s="13" t="str">
        <f>TEXT(bbdd_Social_Media_Trends[[#This Row],[Post_Date]],"aaaa-mm")</f>
        <v>2022-08</v>
      </c>
      <c r="D3822" s="1" t="s">
        <v>27</v>
      </c>
      <c r="E3822" s="1" t="s">
        <v>31</v>
      </c>
      <c r="F3822" s="1" t="s">
        <v>20</v>
      </c>
      <c r="G3822" s="1" t="s">
        <v>15</v>
      </c>
      <c r="H3822">
        <v>631007</v>
      </c>
      <c r="I3822">
        <v>169838</v>
      </c>
      <c r="J3822">
        <v>42819</v>
      </c>
      <c r="K3822">
        <v>37051</v>
      </c>
      <c r="L3822">
        <f>bbdd_Social_Media_Trends[[#This Row],[Likes]]+bbdd_Social_Media_Trends[[#This Row],[Shares]]+bbdd_Social_Media_Trends[[#This Row],[Comments]]</f>
        <v>249708</v>
      </c>
      <c r="M3822">
        <f>bbdd_Social_Media_Trends[[#This Row],[Interactions]]/bbdd_Social_Media_Trends[[#This Row],[Views]]</f>
        <v>0.39572936591828617</v>
      </c>
      <c r="N3822" s="1" t="s">
        <v>29</v>
      </c>
      <c r="O3822" s="4">
        <f t="shared" si="59"/>
        <v>0</v>
      </c>
    </row>
    <row r="3823" spans="1:15">
      <c r="A3823" s="1" t="s">
        <v>3863</v>
      </c>
      <c r="B3823" s="2">
        <v>44748</v>
      </c>
      <c r="C3823" s="13" t="str">
        <f>TEXT(bbdd_Social_Media_Trends[[#This Row],[Post_Date]],"aaaa-mm")</f>
        <v>2022-07</v>
      </c>
      <c r="D3823" s="1" t="s">
        <v>18</v>
      </c>
      <c r="E3823" s="1" t="s">
        <v>13</v>
      </c>
      <c r="F3823" s="1" t="s">
        <v>41</v>
      </c>
      <c r="G3823" s="1" t="s">
        <v>60</v>
      </c>
      <c r="H3823">
        <v>3734090</v>
      </c>
      <c r="I3823">
        <v>477638</v>
      </c>
      <c r="J3823">
        <v>19503</v>
      </c>
      <c r="K3823">
        <v>13683</v>
      </c>
      <c r="L3823">
        <f>bbdd_Social_Media_Trends[[#This Row],[Likes]]+bbdd_Social_Media_Trends[[#This Row],[Shares]]+bbdd_Social_Media_Trends[[#This Row],[Comments]]</f>
        <v>510824</v>
      </c>
      <c r="M3823">
        <f>bbdd_Social_Media_Trends[[#This Row],[Interactions]]/bbdd_Social_Media_Trends[[#This Row],[Views]]</f>
        <v>0.13680013068779809</v>
      </c>
      <c r="N3823" s="1" t="s">
        <v>16</v>
      </c>
      <c r="O3823" s="4">
        <f t="shared" si="59"/>
        <v>0</v>
      </c>
    </row>
    <row r="3824" spans="1:15">
      <c r="A3824" s="1" t="s">
        <v>3864</v>
      </c>
      <c r="B3824" s="2">
        <v>44687</v>
      </c>
      <c r="C3824" s="13" t="str">
        <f>TEXT(bbdd_Social_Media_Trends[[#This Row],[Post_Date]],"aaaa-mm")</f>
        <v>2022-05</v>
      </c>
      <c r="D3824" s="1" t="s">
        <v>12</v>
      </c>
      <c r="E3824" s="1" t="s">
        <v>59</v>
      </c>
      <c r="F3824" s="1" t="s">
        <v>14</v>
      </c>
      <c r="G3824" s="1" t="s">
        <v>50</v>
      </c>
      <c r="H3824">
        <v>4057482</v>
      </c>
      <c r="I3824">
        <v>290718</v>
      </c>
      <c r="J3824">
        <v>88697</v>
      </c>
      <c r="K3824">
        <v>48722</v>
      </c>
      <c r="L3824">
        <f>bbdd_Social_Media_Trends[[#This Row],[Likes]]+bbdd_Social_Media_Trends[[#This Row],[Shares]]+bbdd_Social_Media_Trends[[#This Row],[Comments]]</f>
        <v>428137</v>
      </c>
      <c r="M3824">
        <f>bbdd_Social_Media_Trends[[#This Row],[Interactions]]/bbdd_Social_Media_Trends[[#This Row],[Views]]</f>
        <v>0.10551790494695971</v>
      </c>
      <c r="N3824" s="1" t="s">
        <v>22</v>
      </c>
      <c r="O3824" s="4">
        <f t="shared" si="59"/>
        <v>0</v>
      </c>
    </row>
    <row r="3825" spans="1:15">
      <c r="A3825" s="1" t="s">
        <v>3865</v>
      </c>
      <c r="B3825" s="2">
        <v>44653</v>
      </c>
      <c r="C3825" s="13" t="str">
        <f>TEXT(bbdd_Social_Media_Trends[[#This Row],[Post_Date]],"aaaa-mm")</f>
        <v>2022-04</v>
      </c>
      <c r="D3825" s="1" t="s">
        <v>27</v>
      </c>
      <c r="E3825" s="1" t="s">
        <v>13</v>
      </c>
      <c r="F3825" s="1" t="s">
        <v>36</v>
      </c>
      <c r="G3825" s="1" t="s">
        <v>37</v>
      </c>
      <c r="H3825">
        <v>2422046</v>
      </c>
      <c r="I3825">
        <v>151082</v>
      </c>
      <c r="J3825">
        <v>35275</v>
      </c>
      <c r="K3825">
        <v>30849</v>
      </c>
      <c r="L3825">
        <f>bbdd_Social_Media_Trends[[#This Row],[Likes]]+bbdd_Social_Media_Trends[[#This Row],[Shares]]+bbdd_Social_Media_Trends[[#This Row],[Comments]]</f>
        <v>217206</v>
      </c>
      <c r="M3825">
        <f>bbdd_Social_Media_Trends[[#This Row],[Interactions]]/bbdd_Social_Media_Trends[[#This Row],[Views]]</f>
        <v>8.9678726167876255E-2</v>
      </c>
      <c r="N3825" s="1" t="s">
        <v>29</v>
      </c>
      <c r="O3825" s="4">
        <f t="shared" si="59"/>
        <v>0</v>
      </c>
    </row>
    <row r="3826" spans="1:15">
      <c r="A3826" s="1" t="s">
        <v>3866</v>
      </c>
      <c r="B3826" s="2">
        <v>45043</v>
      </c>
      <c r="C3826" s="13" t="str">
        <f>TEXT(bbdd_Social_Media_Trends[[#This Row],[Post_Date]],"aaaa-mm")</f>
        <v>2023-04</v>
      </c>
      <c r="D3826" s="1" t="s">
        <v>24</v>
      </c>
      <c r="E3826" s="1" t="s">
        <v>39</v>
      </c>
      <c r="F3826" s="1" t="s">
        <v>36</v>
      </c>
      <c r="G3826" s="1" t="s">
        <v>25</v>
      </c>
      <c r="H3826">
        <v>2444116</v>
      </c>
      <c r="I3826">
        <v>438663</v>
      </c>
      <c r="J3826">
        <v>38040</v>
      </c>
      <c r="K3826">
        <v>36359</v>
      </c>
      <c r="L3826">
        <f>bbdd_Social_Media_Trends[[#This Row],[Likes]]+bbdd_Social_Media_Trends[[#This Row],[Shares]]+bbdd_Social_Media_Trends[[#This Row],[Comments]]</f>
        <v>513062</v>
      </c>
      <c r="M3826">
        <f>bbdd_Social_Media_Trends[[#This Row],[Interactions]]/bbdd_Social_Media_Trends[[#This Row],[Views]]</f>
        <v>0.20991720523903121</v>
      </c>
      <c r="N3826" s="1" t="s">
        <v>29</v>
      </c>
      <c r="O3826" s="4">
        <f t="shared" si="59"/>
        <v>0</v>
      </c>
    </row>
    <row r="3827" spans="1:15">
      <c r="A3827" s="1" t="s">
        <v>3867</v>
      </c>
      <c r="B3827" s="2">
        <v>45134</v>
      </c>
      <c r="C3827" s="13" t="str">
        <f>TEXT(bbdd_Social_Media_Trends[[#This Row],[Post_Date]],"aaaa-mm")</f>
        <v>2023-07</v>
      </c>
      <c r="D3827" s="1" t="s">
        <v>12</v>
      </c>
      <c r="E3827" s="1" t="s">
        <v>49</v>
      </c>
      <c r="F3827" s="1" t="s">
        <v>47</v>
      </c>
      <c r="G3827" s="1" t="s">
        <v>21</v>
      </c>
      <c r="H3827">
        <v>2386255</v>
      </c>
      <c r="I3827">
        <v>369252</v>
      </c>
      <c r="J3827">
        <v>59222</v>
      </c>
      <c r="K3827">
        <v>5491</v>
      </c>
      <c r="L3827">
        <f>bbdd_Social_Media_Trends[[#This Row],[Likes]]+bbdd_Social_Media_Trends[[#This Row],[Shares]]+bbdd_Social_Media_Trends[[#This Row],[Comments]]</f>
        <v>433965</v>
      </c>
      <c r="M3827">
        <f>bbdd_Social_Media_Trends[[#This Row],[Interactions]]/bbdd_Social_Media_Trends[[#This Row],[Views]]</f>
        <v>0.18186027897269991</v>
      </c>
      <c r="N3827" s="1" t="s">
        <v>22</v>
      </c>
      <c r="O3827" s="4">
        <f t="shared" si="59"/>
        <v>0</v>
      </c>
    </row>
    <row r="3828" spans="1:15">
      <c r="A3828" s="1" t="s">
        <v>3868</v>
      </c>
      <c r="B3828" s="2">
        <v>44590</v>
      </c>
      <c r="C3828" s="13" t="str">
        <f>TEXT(bbdd_Social_Media_Trends[[#This Row],[Post_Date]],"aaaa-mm")</f>
        <v>2022-01</v>
      </c>
      <c r="D3828" s="1" t="s">
        <v>24</v>
      </c>
      <c r="E3828" s="1" t="s">
        <v>31</v>
      </c>
      <c r="F3828" s="1" t="s">
        <v>41</v>
      </c>
      <c r="G3828" s="1" t="s">
        <v>44</v>
      </c>
      <c r="H3828">
        <v>794531</v>
      </c>
      <c r="I3828">
        <v>34713</v>
      </c>
      <c r="J3828">
        <v>41353</v>
      </c>
      <c r="K3828">
        <v>39360</v>
      </c>
      <c r="L3828">
        <f>bbdd_Social_Media_Trends[[#This Row],[Likes]]+bbdd_Social_Media_Trends[[#This Row],[Shares]]+bbdd_Social_Media_Trends[[#This Row],[Comments]]</f>
        <v>115426</v>
      </c>
      <c r="M3828">
        <f>bbdd_Social_Media_Trends[[#This Row],[Interactions]]/bbdd_Social_Media_Trends[[#This Row],[Views]]</f>
        <v>0.14527564059803835</v>
      </c>
      <c r="N3828" s="1" t="s">
        <v>22</v>
      </c>
      <c r="O3828" s="4">
        <f t="shared" si="59"/>
        <v>0</v>
      </c>
    </row>
    <row r="3829" spans="1:15">
      <c r="A3829" s="1" t="s">
        <v>3869</v>
      </c>
      <c r="B3829" s="2">
        <v>44684</v>
      </c>
      <c r="C3829" s="13" t="str">
        <f>TEXT(bbdd_Social_Media_Trends[[#This Row],[Post_Date]],"aaaa-mm")</f>
        <v>2022-05</v>
      </c>
      <c r="D3829" s="1" t="s">
        <v>12</v>
      </c>
      <c r="E3829" s="1" t="s">
        <v>49</v>
      </c>
      <c r="F3829" s="1" t="s">
        <v>47</v>
      </c>
      <c r="G3829" s="1" t="s">
        <v>21</v>
      </c>
      <c r="H3829">
        <v>2649565</v>
      </c>
      <c r="I3829">
        <v>350482</v>
      </c>
      <c r="J3829">
        <v>73302</v>
      </c>
      <c r="K3829">
        <v>8582</v>
      </c>
      <c r="L3829">
        <f>bbdd_Social_Media_Trends[[#This Row],[Likes]]+bbdd_Social_Media_Trends[[#This Row],[Shares]]+bbdd_Social_Media_Trends[[#This Row],[Comments]]</f>
        <v>432366</v>
      </c>
      <c r="M3829">
        <f>bbdd_Social_Media_Trends[[#This Row],[Interactions]]/bbdd_Social_Media_Trends[[#This Row],[Views]]</f>
        <v>0.16318376790152345</v>
      </c>
      <c r="N3829" s="1" t="s">
        <v>29</v>
      </c>
      <c r="O3829" s="4">
        <f t="shared" si="59"/>
        <v>0</v>
      </c>
    </row>
    <row r="3830" spans="1:15">
      <c r="A3830" s="1" t="s">
        <v>3870</v>
      </c>
      <c r="B3830" s="2">
        <v>44933</v>
      </c>
      <c r="C3830" s="13" t="str">
        <f>TEXT(bbdd_Social_Media_Trends[[#This Row],[Post_Date]],"aaaa-mm")</f>
        <v>2023-01</v>
      </c>
      <c r="D3830" s="1" t="s">
        <v>12</v>
      </c>
      <c r="E3830" s="1" t="s">
        <v>52</v>
      </c>
      <c r="F3830" s="1" t="s">
        <v>47</v>
      </c>
      <c r="G3830" s="1" t="s">
        <v>25</v>
      </c>
      <c r="H3830">
        <v>564507</v>
      </c>
      <c r="I3830">
        <v>224904</v>
      </c>
      <c r="J3830">
        <v>9554</v>
      </c>
      <c r="K3830">
        <v>39726</v>
      </c>
      <c r="L3830">
        <f>bbdd_Social_Media_Trends[[#This Row],[Likes]]+bbdd_Social_Media_Trends[[#This Row],[Shares]]+bbdd_Social_Media_Trends[[#This Row],[Comments]]</f>
        <v>274184</v>
      </c>
      <c r="M3830">
        <f>bbdd_Social_Media_Trends[[#This Row],[Interactions]]/bbdd_Social_Media_Trends[[#This Row],[Views]]</f>
        <v>0.48570522597594007</v>
      </c>
      <c r="N3830" s="1" t="s">
        <v>29</v>
      </c>
      <c r="O3830" s="4">
        <f t="shared" si="59"/>
        <v>0</v>
      </c>
    </row>
    <row r="3831" spans="1:15">
      <c r="A3831" s="1" t="s">
        <v>3871</v>
      </c>
      <c r="B3831" s="2">
        <v>44840</v>
      </c>
      <c r="C3831" s="13" t="str">
        <f>TEXT(bbdd_Social_Media_Trends[[#This Row],[Post_Date]],"aaaa-mm")</f>
        <v>2022-10</v>
      </c>
      <c r="D3831" s="1" t="s">
        <v>27</v>
      </c>
      <c r="E3831" s="1" t="s">
        <v>57</v>
      </c>
      <c r="F3831" s="1" t="s">
        <v>47</v>
      </c>
      <c r="G3831" s="1" t="s">
        <v>28</v>
      </c>
      <c r="H3831">
        <v>1123373</v>
      </c>
      <c r="I3831">
        <v>8196</v>
      </c>
      <c r="J3831">
        <v>67615</v>
      </c>
      <c r="K3831">
        <v>20741</v>
      </c>
      <c r="L3831">
        <f>bbdd_Social_Media_Trends[[#This Row],[Likes]]+bbdd_Social_Media_Trends[[#This Row],[Shares]]+bbdd_Social_Media_Trends[[#This Row],[Comments]]</f>
        <v>96552</v>
      </c>
      <c r="M3831">
        <f>bbdd_Social_Media_Trends[[#This Row],[Interactions]]/bbdd_Social_Media_Trends[[#This Row],[Views]]</f>
        <v>8.5948300341916709E-2</v>
      </c>
      <c r="N3831" s="1" t="s">
        <v>16</v>
      </c>
      <c r="O3831" s="4">
        <f t="shared" si="59"/>
        <v>0</v>
      </c>
    </row>
    <row r="3832" spans="1:15">
      <c r="A3832" s="1" t="s">
        <v>3872</v>
      </c>
      <c r="B3832" s="2">
        <v>45013</v>
      </c>
      <c r="C3832" s="13" t="str">
        <f>TEXT(bbdd_Social_Media_Trends[[#This Row],[Post_Date]],"aaaa-mm")</f>
        <v>2023-03</v>
      </c>
      <c r="D3832" s="1" t="s">
        <v>12</v>
      </c>
      <c r="E3832" s="1" t="s">
        <v>59</v>
      </c>
      <c r="F3832" s="1" t="s">
        <v>36</v>
      </c>
      <c r="G3832" s="1" t="s">
        <v>60</v>
      </c>
      <c r="H3832">
        <v>3130478</v>
      </c>
      <c r="I3832">
        <v>414825</v>
      </c>
      <c r="J3832">
        <v>82640</v>
      </c>
      <c r="K3832">
        <v>14664</v>
      </c>
      <c r="L3832">
        <f>bbdd_Social_Media_Trends[[#This Row],[Likes]]+bbdd_Social_Media_Trends[[#This Row],[Shares]]+bbdd_Social_Media_Trends[[#This Row],[Comments]]</f>
        <v>512129</v>
      </c>
      <c r="M3832">
        <f>bbdd_Social_Media_Trends[[#This Row],[Interactions]]/bbdd_Social_Media_Trends[[#This Row],[Views]]</f>
        <v>0.16359450537585635</v>
      </c>
      <c r="N3832" s="1" t="s">
        <v>16</v>
      </c>
      <c r="O3832" s="4">
        <f t="shared" si="59"/>
        <v>0</v>
      </c>
    </row>
    <row r="3833" spans="1:15">
      <c r="A3833" s="1" t="s">
        <v>3873</v>
      </c>
      <c r="B3833" s="2">
        <v>45057</v>
      </c>
      <c r="C3833" s="13" t="str">
        <f>TEXT(bbdd_Social_Media_Trends[[#This Row],[Post_Date]],"aaaa-mm")</f>
        <v>2023-05</v>
      </c>
      <c r="D3833" s="1" t="s">
        <v>18</v>
      </c>
      <c r="E3833" s="1" t="s">
        <v>52</v>
      </c>
      <c r="F3833" s="1" t="s">
        <v>47</v>
      </c>
      <c r="G3833" s="1" t="s">
        <v>21</v>
      </c>
      <c r="H3833">
        <v>1521329</v>
      </c>
      <c r="I3833">
        <v>324725</v>
      </c>
      <c r="J3833">
        <v>63572</v>
      </c>
      <c r="K3833">
        <v>46365</v>
      </c>
      <c r="L3833">
        <f>bbdd_Social_Media_Trends[[#This Row],[Likes]]+bbdd_Social_Media_Trends[[#This Row],[Shares]]+bbdd_Social_Media_Trends[[#This Row],[Comments]]</f>
        <v>434662</v>
      </c>
      <c r="M3833">
        <f>bbdd_Social_Media_Trends[[#This Row],[Interactions]]/bbdd_Social_Media_Trends[[#This Row],[Views]]</f>
        <v>0.28571203204566531</v>
      </c>
      <c r="N3833" s="1" t="s">
        <v>29</v>
      </c>
      <c r="O3833" s="4">
        <f t="shared" si="59"/>
        <v>0</v>
      </c>
    </row>
    <row r="3834" spans="1:15">
      <c r="A3834" s="1" t="s">
        <v>3874</v>
      </c>
      <c r="B3834" s="2">
        <v>44990</v>
      </c>
      <c r="C3834" s="13" t="str">
        <f>TEXT(bbdd_Social_Media_Trends[[#This Row],[Post_Date]],"aaaa-mm")</f>
        <v>2023-03</v>
      </c>
      <c r="D3834" s="1" t="s">
        <v>24</v>
      </c>
      <c r="E3834" s="1" t="s">
        <v>52</v>
      </c>
      <c r="F3834" s="1" t="s">
        <v>32</v>
      </c>
      <c r="G3834" s="1" t="s">
        <v>44</v>
      </c>
      <c r="H3834">
        <v>4801627</v>
      </c>
      <c r="I3834">
        <v>262727</v>
      </c>
      <c r="J3834">
        <v>22334</v>
      </c>
      <c r="K3834">
        <v>7455</v>
      </c>
      <c r="L3834">
        <f>bbdd_Social_Media_Trends[[#This Row],[Likes]]+bbdd_Social_Media_Trends[[#This Row],[Shares]]+bbdd_Social_Media_Trends[[#This Row],[Comments]]</f>
        <v>292516</v>
      </c>
      <c r="M3834">
        <f>bbdd_Social_Media_Trends[[#This Row],[Interactions]]/bbdd_Social_Media_Trends[[#This Row],[Views]]</f>
        <v>6.0920183929322289E-2</v>
      </c>
      <c r="N3834" s="1" t="s">
        <v>22</v>
      </c>
      <c r="O3834" s="4">
        <f t="shared" si="59"/>
        <v>0</v>
      </c>
    </row>
    <row r="3835" spans="1:15">
      <c r="A3835" s="1" t="s">
        <v>3875</v>
      </c>
      <c r="B3835" s="2">
        <v>44728</v>
      </c>
      <c r="C3835" s="13" t="str">
        <f>TEXT(bbdd_Social_Media_Trends[[#This Row],[Post_Date]],"aaaa-mm")</f>
        <v>2022-06</v>
      </c>
      <c r="D3835" s="1" t="s">
        <v>18</v>
      </c>
      <c r="E3835" s="1" t="s">
        <v>59</v>
      </c>
      <c r="F3835" s="1" t="s">
        <v>32</v>
      </c>
      <c r="G3835" s="1" t="s">
        <v>15</v>
      </c>
      <c r="H3835">
        <v>1952016</v>
      </c>
      <c r="I3835">
        <v>9304</v>
      </c>
      <c r="J3835">
        <v>91696</v>
      </c>
      <c r="K3835">
        <v>2329</v>
      </c>
      <c r="L3835">
        <f>bbdd_Social_Media_Trends[[#This Row],[Likes]]+bbdd_Social_Media_Trends[[#This Row],[Shares]]+bbdd_Social_Media_Trends[[#This Row],[Comments]]</f>
        <v>103329</v>
      </c>
      <c r="M3835">
        <f>bbdd_Social_Media_Trends[[#This Row],[Interactions]]/bbdd_Social_Media_Trends[[#This Row],[Views]]</f>
        <v>5.2934504635207907E-2</v>
      </c>
      <c r="N3835" s="1" t="s">
        <v>16</v>
      </c>
      <c r="O3835" s="4">
        <f t="shared" si="59"/>
        <v>0</v>
      </c>
    </row>
    <row r="3836" spans="1:15">
      <c r="A3836" s="1" t="s">
        <v>3876</v>
      </c>
      <c r="B3836" s="2">
        <v>44707</v>
      </c>
      <c r="C3836" s="13" t="str">
        <f>TEXT(bbdd_Social_Media_Trends[[#This Row],[Post_Date]],"aaaa-mm")</f>
        <v>2022-05</v>
      </c>
      <c r="D3836" s="1" t="s">
        <v>27</v>
      </c>
      <c r="E3836" s="1" t="s">
        <v>13</v>
      </c>
      <c r="F3836" s="1" t="s">
        <v>20</v>
      </c>
      <c r="G3836" s="1" t="s">
        <v>60</v>
      </c>
      <c r="H3836">
        <v>902552</v>
      </c>
      <c r="I3836">
        <v>133861</v>
      </c>
      <c r="J3836">
        <v>42619</v>
      </c>
      <c r="K3836">
        <v>19775</v>
      </c>
      <c r="L3836">
        <f>bbdd_Social_Media_Trends[[#This Row],[Likes]]+bbdd_Social_Media_Trends[[#This Row],[Shares]]+bbdd_Social_Media_Trends[[#This Row],[Comments]]</f>
        <v>196255</v>
      </c>
      <c r="M3836">
        <f>bbdd_Social_Media_Trends[[#This Row],[Interactions]]/bbdd_Social_Media_Trends[[#This Row],[Views]]</f>
        <v>0.21744453505172001</v>
      </c>
      <c r="N3836" s="1" t="s">
        <v>22</v>
      </c>
      <c r="O3836" s="4">
        <f t="shared" si="59"/>
        <v>0</v>
      </c>
    </row>
    <row r="3837" spans="1:15">
      <c r="A3837" s="1" t="s">
        <v>3877</v>
      </c>
      <c r="B3837" s="2">
        <v>44866</v>
      </c>
      <c r="C3837" s="13" t="str">
        <f>TEXT(bbdd_Social_Media_Trends[[#This Row],[Post_Date]],"aaaa-mm")</f>
        <v>2022-11</v>
      </c>
      <c r="D3837" s="1" t="s">
        <v>12</v>
      </c>
      <c r="E3837" s="1" t="s">
        <v>59</v>
      </c>
      <c r="F3837" s="1" t="s">
        <v>41</v>
      </c>
      <c r="G3837" s="1" t="s">
        <v>37</v>
      </c>
      <c r="H3837">
        <v>2407138</v>
      </c>
      <c r="I3837">
        <v>439022</v>
      </c>
      <c r="J3837">
        <v>12270</v>
      </c>
      <c r="K3837">
        <v>28761</v>
      </c>
      <c r="L3837">
        <f>bbdd_Social_Media_Trends[[#This Row],[Likes]]+bbdd_Social_Media_Trends[[#This Row],[Shares]]+bbdd_Social_Media_Trends[[#This Row],[Comments]]</f>
        <v>480053</v>
      </c>
      <c r="M3837">
        <f>bbdd_Social_Media_Trends[[#This Row],[Interactions]]/bbdd_Social_Media_Trends[[#This Row],[Views]]</f>
        <v>0.19942894840262584</v>
      </c>
      <c r="N3837" s="1" t="s">
        <v>22</v>
      </c>
      <c r="O3837" s="4">
        <f t="shared" si="59"/>
        <v>0</v>
      </c>
    </row>
    <row r="3838" spans="1:15">
      <c r="A3838" s="1" t="s">
        <v>3878</v>
      </c>
      <c r="B3838" s="2">
        <v>44891</v>
      </c>
      <c r="C3838" s="13" t="str">
        <f>TEXT(bbdd_Social_Media_Trends[[#This Row],[Post_Date]],"aaaa-mm")</f>
        <v>2022-11</v>
      </c>
      <c r="D3838" s="1" t="s">
        <v>24</v>
      </c>
      <c r="E3838" s="1" t="s">
        <v>49</v>
      </c>
      <c r="F3838" s="1" t="s">
        <v>41</v>
      </c>
      <c r="G3838" s="1" t="s">
        <v>28</v>
      </c>
      <c r="H3838">
        <v>3062000</v>
      </c>
      <c r="I3838">
        <v>78187</v>
      </c>
      <c r="J3838">
        <v>39581</v>
      </c>
      <c r="K3838">
        <v>3625</v>
      </c>
      <c r="L3838">
        <f>bbdd_Social_Media_Trends[[#This Row],[Likes]]+bbdd_Social_Media_Trends[[#This Row],[Shares]]+bbdd_Social_Media_Trends[[#This Row],[Comments]]</f>
        <v>121393</v>
      </c>
      <c r="M3838">
        <f>bbdd_Social_Media_Trends[[#This Row],[Interactions]]/bbdd_Social_Media_Trends[[#This Row],[Views]]</f>
        <v>3.9645003265839321E-2</v>
      </c>
      <c r="N3838" s="1" t="s">
        <v>22</v>
      </c>
      <c r="O3838" s="4">
        <f t="shared" si="59"/>
        <v>0</v>
      </c>
    </row>
    <row r="3839" spans="1:15">
      <c r="A3839" s="1" t="s">
        <v>3879</v>
      </c>
      <c r="B3839" s="2">
        <v>45023</v>
      </c>
      <c r="C3839" s="13" t="str">
        <f>TEXT(bbdd_Social_Media_Trends[[#This Row],[Post_Date]],"aaaa-mm")</f>
        <v>2023-04</v>
      </c>
      <c r="D3839" s="1" t="s">
        <v>18</v>
      </c>
      <c r="E3839" s="1" t="s">
        <v>59</v>
      </c>
      <c r="F3839" s="1" t="s">
        <v>36</v>
      </c>
      <c r="G3839" s="1" t="s">
        <v>15</v>
      </c>
      <c r="H3839">
        <v>1100509</v>
      </c>
      <c r="I3839">
        <v>307784</v>
      </c>
      <c r="J3839">
        <v>15477</v>
      </c>
      <c r="K3839">
        <v>49898</v>
      </c>
      <c r="L3839">
        <f>bbdd_Social_Media_Trends[[#This Row],[Likes]]+bbdd_Social_Media_Trends[[#This Row],[Shares]]+bbdd_Social_Media_Trends[[#This Row],[Comments]]</f>
        <v>373159</v>
      </c>
      <c r="M3839">
        <f>bbdd_Social_Media_Trends[[#This Row],[Interactions]]/bbdd_Social_Media_Trends[[#This Row],[Views]]</f>
        <v>0.33907855365108325</v>
      </c>
      <c r="N3839" s="1" t="s">
        <v>29</v>
      </c>
      <c r="O3839" s="4">
        <f t="shared" si="59"/>
        <v>0</v>
      </c>
    </row>
    <row r="3840" spans="1:15">
      <c r="A3840" s="1" t="s">
        <v>3880</v>
      </c>
      <c r="B3840" s="2">
        <v>44914</v>
      </c>
      <c r="C3840" s="13" t="str">
        <f>TEXT(bbdd_Social_Media_Trends[[#This Row],[Post_Date]],"aaaa-mm")</f>
        <v>2022-12</v>
      </c>
      <c r="D3840" s="1" t="s">
        <v>12</v>
      </c>
      <c r="E3840" s="1" t="s">
        <v>59</v>
      </c>
      <c r="F3840" s="1" t="s">
        <v>41</v>
      </c>
      <c r="G3840" s="1" t="s">
        <v>28</v>
      </c>
      <c r="H3840">
        <v>2076350</v>
      </c>
      <c r="I3840">
        <v>109351</v>
      </c>
      <c r="J3840">
        <v>36430</v>
      </c>
      <c r="K3840">
        <v>20601</v>
      </c>
      <c r="L3840">
        <f>bbdd_Social_Media_Trends[[#This Row],[Likes]]+bbdd_Social_Media_Trends[[#This Row],[Shares]]+bbdd_Social_Media_Trends[[#This Row],[Comments]]</f>
        <v>166382</v>
      </c>
      <c r="M3840">
        <f>bbdd_Social_Media_Trends[[#This Row],[Interactions]]/bbdd_Social_Media_Trends[[#This Row],[Views]]</f>
        <v>8.0131962337756157E-2</v>
      </c>
      <c r="N3840" s="1" t="s">
        <v>16</v>
      </c>
      <c r="O3840" s="4">
        <f t="shared" si="59"/>
        <v>0</v>
      </c>
    </row>
    <row r="3841" spans="1:15">
      <c r="A3841" s="1" t="s">
        <v>3881</v>
      </c>
      <c r="B3841" s="2">
        <v>45158</v>
      </c>
      <c r="C3841" s="13" t="str">
        <f>TEXT(bbdd_Social_Media_Trends[[#This Row],[Post_Date]],"aaaa-mm")</f>
        <v>2023-08</v>
      </c>
      <c r="D3841" s="1" t="s">
        <v>18</v>
      </c>
      <c r="E3841" s="1" t="s">
        <v>31</v>
      </c>
      <c r="F3841" s="1" t="s">
        <v>32</v>
      </c>
      <c r="G3841" s="1" t="s">
        <v>50</v>
      </c>
      <c r="H3841">
        <v>1699359</v>
      </c>
      <c r="I3841">
        <v>78852</v>
      </c>
      <c r="J3841">
        <v>19916</v>
      </c>
      <c r="K3841">
        <v>1843</v>
      </c>
      <c r="L3841">
        <f>bbdd_Social_Media_Trends[[#This Row],[Likes]]+bbdd_Social_Media_Trends[[#This Row],[Shares]]+bbdd_Social_Media_Trends[[#This Row],[Comments]]</f>
        <v>100611</v>
      </c>
      <c r="M3841">
        <f>bbdd_Social_Media_Trends[[#This Row],[Interactions]]/bbdd_Social_Media_Trends[[#This Row],[Views]]</f>
        <v>5.920526504405485E-2</v>
      </c>
      <c r="N3841" s="1" t="s">
        <v>16</v>
      </c>
      <c r="O3841" s="4">
        <f t="shared" si="59"/>
        <v>0</v>
      </c>
    </row>
    <row r="3842" spans="1:15">
      <c r="A3842" s="1" t="s">
        <v>3882</v>
      </c>
      <c r="B3842" s="2">
        <v>44751</v>
      </c>
      <c r="C3842" s="13" t="str">
        <f>TEXT(bbdd_Social_Media_Trends[[#This Row],[Post_Date]],"aaaa-mm")</f>
        <v>2022-07</v>
      </c>
      <c r="D3842" s="1" t="s">
        <v>18</v>
      </c>
      <c r="E3842" s="1" t="s">
        <v>49</v>
      </c>
      <c r="F3842" s="1" t="s">
        <v>20</v>
      </c>
      <c r="G3842" s="1" t="s">
        <v>60</v>
      </c>
      <c r="H3842">
        <v>3821272</v>
      </c>
      <c r="I3842">
        <v>244744</v>
      </c>
      <c r="J3842">
        <v>90943</v>
      </c>
      <c r="K3842">
        <v>48466</v>
      </c>
      <c r="L3842">
        <f>bbdd_Social_Media_Trends[[#This Row],[Likes]]+bbdd_Social_Media_Trends[[#This Row],[Shares]]+bbdd_Social_Media_Trends[[#This Row],[Comments]]</f>
        <v>384153</v>
      </c>
      <c r="M3842">
        <f>bbdd_Social_Media_Trends[[#This Row],[Interactions]]/bbdd_Social_Media_Trends[[#This Row],[Views]]</f>
        <v>0.10053013760862875</v>
      </c>
      <c r="N3842" s="1" t="s">
        <v>29</v>
      </c>
      <c r="O3842" s="4">
        <f t="shared" ref="O3842:O3905" si="60">IF(ISERROR(VLOOKUP(A3842,A3843:A8840,1,FALSE)),0, 1)</f>
        <v>0</v>
      </c>
    </row>
    <row r="3843" spans="1:15">
      <c r="A3843" s="1" t="s">
        <v>3883</v>
      </c>
      <c r="B3843" s="2">
        <v>44583</v>
      </c>
      <c r="C3843" s="13" t="str">
        <f>TEXT(bbdd_Social_Media_Trends[[#This Row],[Post_Date]],"aaaa-mm")</f>
        <v>2022-01</v>
      </c>
      <c r="D3843" s="1" t="s">
        <v>12</v>
      </c>
      <c r="E3843" s="1" t="s">
        <v>57</v>
      </c>
      <c r="F3843" s="1" t="s">
        <v>14</v>
      </c>
      <c r="G3843" s="1" t="s">
        <v>25</v>
      </c>
      <c r="H3843">
        <v>112432</v>
      </c>
      <c r="I3843">
        <v>104899</v>
      </c>
      <c r="J3843">
        <v>35468</v>
      </c>
      <c r="K3843">
        <v>38042</v>
      </c>
      <c r="L3843">
        <f>bbdd_Social_Media_Trends[[#This Row],[Likes]]+bbdd_Social_Media_Trends[[#This Row],[Shares]]+bbdd_Social_Media_Trends[[#This Row],[Comments]]</f>
        <v>178409</v>
      </c>
      <c r="M3843">
        <f>bbdd_Social_Media_Trends[[#This Row],[Interactions]]/bbdd_Social_Media_Trends[[#This Row],[Views]]</f>
        <v>1.586816920449694</v>
      </c>
      <c r="N3843" s="1" t="s">
        <v>16</v>
      </c>
      <c r="O3843" s="4">
        <f t="shared" si="60"/>
        <v>0</v>
      </c>
    </row>
    <row r="3844" spans="1:15">
      <c r="A3844" s="1" t="s">
        <v>3884</v>
      </c>
      <c r="B3844" s="2">
        <v>44688</v>
      </c>
      <c r="C3844" s="13" t="str">
        <f>TEXT(bbdd_Social_Media_Trends[[#This Row],[Post_Date]],"aaaa-mm")</f>
        <v>2022-05</v>
      </c>
      <c r="D3844" s="1" t="s">
        <v>24</v>
      </c>
      <c r="E3844" s="1" t="s">
        <v>49</v>
      </c>
      <c r="F3844" s="1" t="s">
        <v>47</v>
      </c>
      <c r="G3844" s="1" t="s">
        <v>37</v>
      </c>
      <c r="H3844">
        <v>2392297</v>
      </c>
      <c r="I3844">
        <v>433292</v>
      </c>
      <c r="J3844">
        <v>77815</v>
      </c>
      <c r="K3844">
        <v>43106</v>
      </c>
      <c r="L3844">
        <f>bbdd_Social_Media_Trends[[#This Row],[Likes]]+bbdd_Social_Media_Trends[[#This Row],[Shares]]+bbdd_Social_Media_Trends[[#This Row],[Comments]]</f>
        <v>554213</v>
      </c>
      <c r="M3844">
        <f>bbdd_Social_Media_Trends[[#This Row],[Interactions]]/bbdd_Social_Media_Trends[[#This Row],[Views]]</f>
        <v>0.23166563348948729</v>
      </c>
      <c r="N3844" s="1" t="s">
        <v>29</v>
      </c>
      <c r="O3844" s="4">
        <f t="shared" si="60"/>
        <v>0</v>
      </c>
    </row>
    <row r="3845" spans="1:15">
      <c r="A3845" s="1" t="s">
        <v>3885</v>
      </c>
      <c r="B3845" s="2">
        <v>45287</v>
      </c>
      <c r="C3845" s="13" t="str">
        <f>TEXT(bbdd_Social_Media_Trends[[#This Row],[Post_Date]],"aaaa-mm")</f>
        <v>2023-12</v>
      </c>
      <c r="D3845" s="1" t="s">
        <v>18</v>
      </c>
      <c r="E3845" s="1" t="s">
        <v>49</v>
      </c>
      <c r="F3845" s="1" t="s">
        <v>14</v>
      </c>
      <c r="G3845" s="1" t="s">
        <v>60</v>
      </c>
      <c r="H3845">
        <v>3510259</v>
      </c>
      <c r="I3845">
        <v>64432</v>
      </c>
      <c r="J3845">
        <v>8488</v>
      </c>
      <c r="K3845">
        <v>15662</v>
      </c>
      <c r="L3845">
        <f>bbdd_Social_Media_Trends[[#This Row],[Likes]]+bbdd_Social_Media_Trends[[#This Row],[Shares]]+bbdd_Social_Media_Trends[[#This Row],[Comments]]</f>
        <v>88582</v>
      </c>
      <c r="M3845">
        <f>bbdd_Social_Media_Trends[[#This Row],[Interactions]]/bbdd_Social_Media_Trends[[#This Row],[Views]]</f>
        <v>2.5235174954326731E-2</v>
      </c>
      <c r="N3845" s="1" t="s">
        <v>16</v>
      </c>
      <c r="O3845" s="4">
        <f t="shared" si="60"/>
        <v>0</v>
      </c>
    </row>
    <row r="3846" spans="1:15">
      <c r="A3846" s="1" t="s">
        <v>3886</v>
      </c>
      <c r="B3846" s="2">
        <v>44835</v>
      </c>
      <c r="C3846" s="13" t="str">
        <f>TEXT(bbdd_Social_Media_Trends[[#This Row],[Post_Date]],"aaaa-mm")</f>
        <v>2022-10</v>
      </c>
      <c r="D3846" s="1" t="s">
        <v>18</v>
      </c>
      <c r="E3846" s="1" t="s">
        <v>13</v>
      </c>
      <c r="F3846" s="1" t="s">
        <v>20</v>
      </c>
      <c r="G3846" s="1" t="s">
        <v>21</v>
      </c>
      <c r="H3846">
        <v>1050906</v>
      </c>
      <c r="I3846">
        <v>57416</v>
      </c>
      <c r="J3846">
        <v>10271</v>
      </c>
      <c r="K3846">
        <v>31691</v>
      </c>
      <c r="L3846">
        <f>bbdd_Social_Media_Trends[[#This Row],[Likes]]+bbdd_Social_Media_Trends[[#This Row],[Shares]]+bbdd_Social_Media_Trends[[#This Row],[Comments]]</f>
        <v>99378</v>
      </c>
      <c r="M3846">
        <f>bbdd_Social_Media_Trends[[#This Row],[Interactions]]/bbdd_Social_Media_Trends[[#This Row],[Views]]</f>
        <v>9.4564118960211468E-2</v>
      </c>
      <c r="N3846" s="1" t="s">
        <v>29</v>
      </c>
      <c r="O3846" s="4">
        <f t="shared" si="60"/>
        <v>0</v>
      </c>
    </row>
    <row r="3847" spans="1:15">
      <c r="A3847" s="1" t="s">
        <v>3887</v>
      </c>
      <c r="B3847" s="2">
        <v>44838</v>
      </c>
      <c r="C3847" s="13" t="str">
        <f>TEXT(bbdd_Social_Media_Trends[[#This Row],[Post_Date]],"aaaa-mm")</f>
        <v>2022-10</v>
      </c>
      <c r="D3847" s="1" t="s">
        <v>12</v>
      </c>
      <c r="E3847" s="1" t="s">
        <v>31</v>
      </c>
      <c r="F3847" s="1" t="s">
        <v>47</v>
      </c>
      <c r="G3847" s="1" t="s">
        <v>50</v>
      </c>
      <c r="H3847">
        <v>4613461</v>
      </c>
      <c r="I3847">
        <v>351092</v>
      </c>
      <c r="J3847">
        <v>91775</v>
      </c>
      <c r="K3847">
        <v>10999</v>
      </c>
      <c r="L3847">
        <f>bbdd_Social_Media_Trends[[#This Row],[Likes]]+bbdd_Social_Media_Trends[[#This Row],[Shares]]+bbdd_Social_Media_Trends[[#This Row],[Comments]]</f>
        <v>453866</v>
      </c>
      <c r="M3847">
        <f>bbdd_Social_Media_Trends[[#This Row],[Interactions]]/bbdd_Social_Media_Trends[[#This Row],[Views]]</f>
        <v>9.8378635909136328E-2</v>
      </c>
      <c r="N3847" s="1" t="s">
        <v>29</v>
      </c>
      <c r="O3847" s="4">
        <f t="shared" si="60"/>
        <v>0</v>
      </c>
    </row>
    <row r="3848" spans="1:15">
      <c r="A3848" s="1" t="s">
        <v>3888</v>
      </c>
      <c r="B3848" s="2">
        <v>45030</v>
      </c>
      <c r="C3848" s="13" t="str">
        <f>TEXT(bbdd_Social_Media_Trends[[#This Row],[Post_Date]],"aaaa-mm")</f>
        <v>2023-04</v>
      </c>
      <c r="D3848" s="1" t="s">
        <v>18</v>
      </c>
      <c r="E3848" s="1" t="s">
        <v>31</v>
      </c>
      <c r="F3848" s="1" t="s">
        <v>14</v>
      </c>
      <c r="G3848" s="1" t="s">
        <v>60</v>
      </c>
      <c r="H3848">
        <v>691653</v>
      </c>
      <c r="I3848">
        <v>226370</v>
      </c>
      <c r="J3848">
        <v>15714</v>
      </c>
      <c r="K3848">
        <v>32571</v>
      </c>
      <c r="L3848">
        <f>bbdd_Social_Media_Trends[[#This Row],[Likes]]+bbdd_Social_Media_Trends[[#This Row],[Shares]]+bbdd_Social_Media_Trends[[#This Row],[Comments]]</f>
        <v>274655</v>
      </c>
      <c r="M3848">
        <f>bbdd_Social_Media_Trends[[#This Row],[Interactions]]/bbdd_Social_Media_Trends[[#This Row],[Views]]</f>
        <v>0.39709941256670611</v>
      </c>
      <c r="N3848" s="1" t="s">
        <v>16</v>
      </c>
      <c r="O3848" s="4">
        <f t="shared" si="60"/>
        <v>0</v>
      </c>
    </row>
    <row r="3849" spans="1:15">
      <c r="A3849" s="1" t="s">
        <v>3889</v>
      </c>
      <c r="B3849" s="2">
        <v>45060</v>
      </c>
      <c r="C3849" s="13" t="str">
        <f>TEXT(bbdd_Social_Media_Trends[[#This Row],[Post_Date]],"aaaa-mm")</f>
        <v>2023-05</v>
      </c>
      <c r="D3849" s="1" t="s">
        <v>24</v>
      </c>
      <c r="E3849" s="1" t="s">
        <v>35</v>
      </c>
      <c r="F3849" s="1" t="s">
        <v>36</v>
      </c>
      <c r="G3849" s="1" t="s">
        <v>28</v>
      </c>
      <c r="H3849">
        <v>1126747</v>
      </c>
      <c r="I3849">
        <v>490312</v>
      </c>
      <c r="J3849">
        <v>30079</v>
      </c>
      <c r="K3849">
        <v>26934</v>
      </c>
      <c r="L3849">
        <f>bbdd_Social_Media_Trends[[#This Row],[Likes]]+bbdd_Social_Media_Trends[[#This Row],[Shares]]+bbdd_Social_Media_Trends[[#This Row],[Comments]]</f>
        <v>547325</v>
      </c>
      <c r="M3849">
        <f>bbdd_Social_Media_Trends[[#This Row],[Interactions]]/bbdd_Social_Media_Trends[[#This Row],[Views]]</f>
        <v>0.485756784797297</v>
      </c>
      <c r="N3849" s="1" t="s">
        <v>16</v>
      </c>
      <c r="O3849" s="4">
        <f t="shared" si="60"/>
        <v>0</v>
      </c>
    </row>
    <row r="3850" spans="1:15">
      <c r="A3850" s="1" t="s">
        <v>3890</v>
      </c>
      <c r="B3850" s="2">
        <v>45003</v>
      </c>
      <c r="C3850" s="13" t="str">
        <f>TEXT(bbdd_Social_Media_Trends[[#This Row],[Post_Date]],"aaaa-mm")</f>
        <v>2023-03</v>
      </c>
      <c r="D3850" s="1" t="s">
        <v>18</v>
      </c>
      <c r="E3850" s="1" t="s">
        <v>46</v>
      </c>
      <c r="F3850" s="1" t="s">
        <v>14</v>
      </c>
      <c r="G3850" s="1" t="s">
        <v>50</v>
      </c>
      <c r="H3850">
        <v>3198087</v>
      </c>
      <c r="I3850">
        <v>152059</v>
      </c>
      <c r="J3850">
        <v>8360</v>
      </c>
      <c r="K3850">
        <v>16834</v>
      </c>
      <c r="L3850">
        <f>bbdd_Social_Media_Trends[[#This Row],[Likes]]+bbdd_Social_Media_Trends[[#This Row],[Shares]]+bbdd_Social_Media_Trends[[#This Row],[Comments]]</f>
        <v>177253</v>
      </c>
      <c r="M3850">
        <f>bbdd_Social_Media_Trends[[#This Row],[Interactions]]/bbdd_Social_Media_Trends[[#This Row],[Views]]</f>
        <v>5.5424696076123006E-2</v>
      </c>
      <c r="N3850" s="1" t="s">
        <v>29</v>
      </c>
      <c r="O3850" s="4">
        <f t="shared" si="60"/>
        <v>0</v>
      </c>
    </row>
    <row r="3851" spans="1:15">
      <c r="A3851" s="1" t="s">
        <v>3891</v>
      </c>
      <c r="B3851" s="2">
        <v>44676</v>
      </c>
      <c r="C3851" s="13" t="str">
        <f>TEXT(bbdd_Social_Media_Trends[[#This Row],[Post_Date]],"aaaa-mm")</f>
        <v>2022-04</v>
      </c>
      <c r="D3851" s="1" t="s">
        <v>18</v>
      </c>
      <c r="E3851" s="1" t="s">
        <v>59</v>
      </c>
      <c r="F3851" s="1" t="s">
        <v>47</v>
      </c>
      <c r="G3851" s="1" t="s">
        <v>28</v>
      </c>
      <c r="H3851">
        <v>4165262</v>
      </c>
      <c r="I3851">
        <v>271304</v>
      </c>
      <c r="J3851">
        <v>50757</v>
      </c>
      <c r="K3851">
        <v>28623</v>
      </c>
      <c r="L3851">
        <f>bbdd_Social_Media_Trends[[#This Row],[Likes]]+bbdd_Social_Media_Trends[[#This Row],[Shares]]+bbdd_Social_Media_Trends[[#This Row],[Comments]]</f>
        <v>350684</v>
      </c>
      <c r="M3851">
        <f>bbdd_Social_Media_Trends[[#This Row],[Interactions]]/bbdd_Social_Media_Trends[[#This Row],[Views]]</f>
        <v>8.4192542990092822E-2</v>
      </c>
      <c r="N3851" s="1" t="s">
        <v>29</v>
      </c>
      <c r="O3851" s="4">
        <f t="shared" si="60"/>
        <v>0</v>
      </c>
    </row>
    <row r="3852" spans="1:15">
      <c r="A3852" s="1" t="s">
        <v>3892</v>
      </c>
      <c r="B3852" s="2">
        <v>44686</v>
      </c>
      <c r="C3852" s="13" t="str">
        <f>TEXT(bbdd_Social_Media_Trends[[#This Row],[Post_Date]],"aaaa-mm")</f>
        <v>2022-05</v>
      </c>
      <c r="D3852" s="1" t="s">
        <v>18</v>
      </c>
      <c r="E3852" s="1" t="s">
        <v>57</v>
      </c>
      <c r="F3852" s="1" t="s">
        <v>32</v>
      </c>
      <c r="G3852" s="1" t="s">
        <v>60</v>
      </c>
      <c r="H3852">
        <v>1563039</v>
      </c>
      <c r="I3852">
        <v>135115</v>
      </c>
      <c r="J3852">
        <v>16789</v>
      </c>
      <c r="K3852">
        <v>43702</v>
      </c>
      <c r="L3852">
        <f>bbdd_Social_Media_Trends[[#This Row],[Likes]]+bbdd_Social_Media_Trends[[#This Row],[Shares]]+bbdd_Social_Media_Trends[[#This Row],[Comments]]</f>
        <v>195606</v>
      </c>
      <c r="M3852">
        <f>bbdd_Social_Media_Trends[[#This Row],[Interactions]]/bbdd_Social_Media_Trends[[#This Row],[Views]]</f>
        <v>0.12514467009460417</v>
      </c>
      <c r="N3852" s="1" t="s">
        <v>16</v>
      </c>
      <c r="O3852" s="4">
        <f t="shared" si="60"/>
        <v>0</v>
      </c>
    </row>
    <row r="3853" spans="1:15">
      <c r="A3853" s="1" t="s">
        <v>3893</v>
      </c>
      <c r="B3853" s="2">
        <v>45168</v>
      </c>
      <c r="C3853" s="13" t="str">
        <f>TEXT(bbdd_Social_Media_Trends[[#This Row],[Post_Date]],"aaaa-mm")</f>
        <v>2023-08</v>
      </c>
      <c r="D3853" s="1" t="s">
        <v>18</v>
      </c>
      <c r="E3853" s="1" t="s">
        <v>39</v>
      </c>
      <c r="F3853" s="1" t="s">
        <v>36</v>
      </c>
      <c r="G3853" s="1" t="s">
        <v>25</v>
      </c>
      <c r="H3853">
        <v>400678</v>
      </c>
      <c r="I3853">
        <v>415846</v>
      </c>
      <c r="J3853">
        <v>4621</v>
      </c>
      <c r="K3853">
        <v>28563</v>
      </c>
      <c r="L3853">
        <f>bbdd_Social_Media_Trends[[#This Row],[Likes]]+bbdd_Social_Media_Trends[[#This Row],[Shares]]+bbdd_Social_Media_Trends[[#This Row],[Comments]]</f>
        <v>449030</v>
      </c>
      <c r="M3853">
        <f>bbdd_Social_Media_Trends[[#This Row],[Interactions]]/bbdd_Social_Media_Trends[[#This Row],[Views]]</f>
        <v>1.1206754551035993</v>
      </c>
      <c r="N3853" s="1" t="s">
        <v>16</v>
      </c>
      <c r="O3853" s="4">
        <f t="shared" si="60"/>
        <v>0</v>
      </c>
    </row>
    <row r="3854" spans="1:15">
      <c r="A3854" s="1" t="s">
        <v>3894</v>
      </c>
      <c r="B3854" s="2">
        <v>44825</v>
      </c>
      <c r="C3854" s="13" t="str">
        <f>TEXT(bbdd_Social_Media_Trends[[#This Row],[Post_Date]],"aaaa-mm")</f>
        <v>2022-09</v>
      </c>
      <c r="D3854" s="1" t="s">
        <v>12</v>
      </c>
      <c r="E3854" s="1" t="s">
        <v>57</v>
      </c>
      <c r="F3854" s="1" t="s">
        <v>20</v>
      </c>
      <c r="G3854" s="1" t="s">
        <v>21</v>
      </c>
      <c r="H3854">
        <v>4447357</v>
      </c>
      <c r="I3854">
        <v>457067</v>
      </c>
      <c r="J3854">
        <v>39849</v>
      </c>
      <c r="K3854">
        <v>14331</v>
      </c>
      <c r="L3854">
        <f>bbdd_Social_Media_Trends[[#This Row],[Likes]]+bbdd_Social_Media_Trends[[#This Row],[Shares]]+bbdd_Social_Media_Trends[[#This Row],[Comments]]</f>
        <v>511247</v>
      </c>
      <c r="M3854">
        <f>bbdd_Social_Media_Trends[[#This Row],[Interactions]]/bbdd_Social_Media_Trends[[#This Row],[Views]]</f>
        <v>0.11495524195606514</v>
      </c>
      <c r="N3854" s="1" t="s">
        <v>29</v>
      </c>
      <c r="O3854" s="4">
        <f t="shared" si="60"/>
        <v>0</v>
      </c>
    </row>
    <row r="3855" spans="1:15">
      <c r="A3855" s="1" t="s">
        <v>3895</v>
      </c>
      <c r="B3855" s="2">
        <v>45058</v>
      </c>
      <c r="C3855" s="13" t="str">
        <f>TEXT(bbdd_Social_Media_Trends[[#This Row],[Post_Date]],"aaaa-mm")</f>
        <v>2023-05</v>
      </c>
      <c r="D3855" s="1" t="s">
        <v>18</v>
      </c>
      <c r="E3855" s="1" t="s">
        <v>46</v>
      </c>
      <c r="F3855" s="1" t="s">
        <v>47</v>
      </c>
      <c r="G3855" s="1" t="s">
        <v>28</v>
      </c>
      <c r="H3855">
        <v>531906</v>
      </c>
      <c r="I3855">
        <v>423823</v>
      </c>
      <c r="J3855">
        <v>33666</v>
      </c>
      <c r="K3855">
        <v>9162</v>
      </c>
      <c r="L3855">
        <f>bbdd_Social_Media_Trends[[#This Row],[Likes]]+bbdd_Social_Media_Trends[[#This Row],[Shares]]+bbdd_Social_Media_Trends[[#This Row],[Comments]]</f>
        <v>466651</v>
      </c>
      <c r="M3855">
        <f>bbdd_Social_Media_Trends[[#This Row],[Interactions]]/bbdd_Social_Media_Trends[[#This Row],[Views]]</f>
        <v>0.87731854876613535</v>
      </c>
      <c r="N3855" s="1" t="s">
        <v>29</v>
      </c>
      <c r="O3855" s="4">
        <f t="shared" si="60"/>
        <v>0</v>
      </c>
    </row>
    <row r="3856" spans="1:15">
      <c r="A3856" s="1" t="s">
        <v>3896</v>
      </c>
      <c r="B3856" s="2">
        <v>44688</v>
      </c>
      <c r="C3856" s="13" t="str">
        <f>TEXT(bbdd_Social_Media_Trends[[#This Row],[Post_Date]],"aaaa-mm")</f>
        <v>2022-05</v>
      </c>
      <c r="D3856" s="1" t="s">
        <v>27</v>
      </c>
      <c r="E3856" s="1" t="s">
        <v>13</v>
      </c>
      <c r="F3856" s="1" t="s">
        <v>32</v>
      </c>
      <c r="G3856" s="1" t="s">
        <v>15</v>
      </c>
      <c r="H3856">
        <v>1277967</v>
      </c>
      <c r="I3856">
        <v>9345</v>
      </c>
      <c r="J3856">
        <v>48427</v>
      </c>
      <c r="K3856">
        <v>29304</v>
      </c>
      <c r="L3856">
        <f>bbdd_Social_Media_Trends[[#This Row],[Likes]]+bbdd_Social_Media_Trends[[#This Row],[Shares]]+bbdd_Social_Media_Trends[[#This Row],[Comments]]</f>
        <v>87076</v>
      </c>
      <c r="M3856">
        <f>bbdd_Social_Media_Trends[[#This Row],[Interactions]]/bbdd_Social_Media_Trends[[#This Row],[Views]]</f>
        <v>6.8136344678696711E-2</v>
      </c>
      <c r="N3856" s="1" t="s">
        <v>16</v>
      </c>
      <c r="O3856" s="4">
        <f t="shared" si="60"/>
        <v>0</v>
      </c>
    </row>
    <row r="3857" spans="1:15">
      <c r="A3857" s="1" t="s">
        <v>3897</v>
      </c>
      <c r="B3857" s="2">
        <v>44798</v>
      </c>
      <c r="C3857" s="13" t="str">
        <f>TEXT(bbdd_Social_Media_Trends[[#This Row],[Post_Date]],"aaaa-mm")</f>
        <v>2022-08</v>
      </c>
      <c r="D3857" s="1" t="s">
        <v>24</v>
      </c>
      <c r="E3857" s="1" t="s">
        <v>57</v>
      </c>
      <c r="F3857" s="1" t="s">
        <v>36</v>
      </c>
      <c r="G3857" s="1" t="s">
        <v>15</v>
      </c>
      <c r="H3857">
        <v>3182568</v>
      </c>
      <c r="I3857">
        <v>154491</v>
      </c>
      <c r="J3857">
        <v>70768</v>
      </c>
      <c r="K3857">
        <v>15216</v>
      </c>
      <c r="L3857">
        <f>bbdd_Social_Media_Trends[[#This Row],[Likes]]+bbdd_Social_Media_Trends[[#This Row],[Shares]]+bbdd_Social_Media_Trends[[#This Row],[Comments]]</f>
        <v>240475</v>
      </c>
      <c r="M3857">
        <f>bbdd_Social_Media_Trends[[#This Row],[Interactions]]/bbdd_Social_Media_Trends[[#This Row],[Views]]</f>
        <v>7.5560050877153298E-2</v>
      </c>
      <c r="N3857" s="1" t="s">
        <v>29</v>
      </c>
      <c r="O3857" s="4">
        <f t="shared" si="60"/>
        <v>0</v>
      </c>
    </row>
    <row r="3858" spans="1:15">
      <c r="A3858" s="1" t="s">
        <v>3898</v>
      </c>
      <c r="B3858" s="2">
        <v>45114</v>
      </c>
      <c r="C3858" s="13" t="str">
        <f>TEXT(bbdd_Social_Media_Trends[[#This Row],[Post_Date]],"aaaa-mm")</f>
        <v>2023-07</v>
      </c>
      <c r="D3858" s="1" t="s">
        <v>24</v>
      </c>
      <c r="E3858" s="1" t="s">
        <v>49</v>
      </c>
      <c r="F3858" s="1" t="s">
        <v>47</v>
      </c>
      <c r="G3858" s="1" t="s">
        <v>25</v>
      </c>
      <c r="H3858">
        <v>4663539</v>
      </c>
      <c r="I3858">
        <v>21164</v>
      </c>
      <c r="J3858">
        <v>35101</v>
      </c>
      <c r="K3858">
        <v>32307</v>
      </c>
      <c r="L3858">
        <f>bbdd_Social_Media_Trends[[#This Row],[Likes]]+bbdd_Social_Media_Trends[[#This Row],[Shares]]+bbdd_Social_Media_Trends[[#This Row],[Comments]]</f>
        <v>88572</v>
      </c>
      <c r="M3858">
        <f>bbdd_Social_Media_Trends[[#This Row],[Interactions]]/bbdd_Social_Media_Trends[[#This Row],[Views]]</f>
        <v>1.8992443292529557E-2</v>
      </c>
      <c r="N3858" s="1" t="s">
        <v>16</v>
      </c>
      <c r="O3858" s="4">
        <f t="shared" si="60"/>
        <v>0</v>
      </c>
    </row>
    <row r="3859" spans="1:15">
      <c r="A3859" s="1" t="s">
        <v>3899</v>
      </c>
      <c r="B3859" s="2">
        <v>45138</v>
      </c>
      <c r="C3859" s="13" t="str">
        <f>TEXT(bbdd_Social_Media_Trends[[#This Row],[Post_Date]],"aaaa-mm")</f>
        <v>2023-07</v>
      </c>
      <c r="D3859" s="1" t="s">
        <v>24</v>
      </c>
      <c r="E3859" s="1" t="s">
        <v>52</v>
      </c>
      <c r="F3859" s="1" t="s">
        <v>36</v>
      </c>
      <c r="G3859" s="1" t="s">
        <v>37</v>
      </c>
      <c r="H3859">
        <v>4694072</v>
      </c>
      <c r="I3859">
        <v>364519</v>
      </c>
      <c r="J3859">
        <v>55324</v>
      </c>
      <c r="K3859">
        <v>20924</v>
      </c>
      <c r="L3859">
        <f>bbdd_Social_Media_Trends[[#This Row],[Likes]]+bbdd_Social_Media_Trends[[#This Row],[Shares]]+bbdd_Social_Media_Trends[[#This Row],[Comments]]</f>
        <v>440767</v>
      </c>
      <c r="M3859">
        <f>bbdd_Social_Media_Trends[[#This Row],[Interactions]]/bbdd_Social_Media_Trends[[#This Row],[Views]]</f>
        <v>9.3898644929178765E-2</v>
      </c>
      <c r="N3859" s="1" t="s">
        <v>22</v>
      </c>
      <c r="O3859" s="4">
        <f t="shared" si="60"/>
        <v>0</v>
      </c>
    </row>
    <row r="3860" spans="1:15">
      <c r="A3860" s="1" t="s">
        <v>3900</v>
      </c>
      <c r="B3860" s="2">
        <v>45096</v>
      </c>
      <c r="C3860" s="13" t="str">
        <f>TEXT(bbdd_Social_Media_Trends[[#This Row],[Post_Date]],"aaaa-mm")</f>
        <v>2023-06</v>
      </c>
      <c r="D3860" s="1" t="s">
        <v>24</v>
      </c>
      <c r="E3860" s="1" t="s">
        <v>59</v>
      </c>
      <c r="F3860" s="1" t="s">
        <v>14</v>
      </c>
      <c r="G3860" s="1" t="s">
        <v>25</v>
      </c>
      <c r="H3860">
        <v>1802668</v>
      </c>
      <c r="I3860">
        <v>290040</v>
      </c>
      <c r="J3860">
        <v>25559</v>
      </c>
      <c r="K3860">
        <v>1638</v>
      </c>
      <c r="L3860">
        <f>bbdd_Social_Media_Trends[[#This Row],[Likes]]+bbdd_Social_Media_Trends[[#This Row],[Shares]]+bbdd_Social_Media_Trends[[#This Row],[Comments]]</f>
        <v>317237</v>
      </c>
      <c r="M3860">
        <f>bbdd_Social_Media_Trends[[#This Row],[Interactions]]/bbdd_Social_Media_Trends[[#This Row],[Views]]</f>
        <v>0.17598193344531549</v>
      </c>
      <c r="N3860" s="1" t="s">
        <v>22</v>
      </c>
      <c r="O3860" s="4">
        <f t="shared" si="60"/>
        <v>0</v>
      </c>
    </row>
    <row r="3861" spans="1:15">
      <c r="A3861" s="1" t="s">
        <v>3901</v>
      </c>
      <c r="B3861" s="2">
        <v>44773</v>
      </c>
      <c r="C3861" s="13" t="str">
        <f>TEXT(bbdd_Social_Media_Trends[[#This Row],[Post_Date]],"aaaa-mm")</f>
        <v>2022-07</v>
      </c>
      <c r="D3861" s="1" t="s">
        <v>27</v>
      </c>
      <c r="E3861" s="1" t="s">
        <v>59</v>
      </c>
      <c r="F3861" s="1" t="s">
        <v>41</v>
      </c>
      <c r="G3861" s="1" t="s">
        <v>44</v>
      </c>
      <c r="H3861">
        <v>2888639</v>
      </c>
      <c r="I3861">
        <v>155660</v>
      </c>
      <c r="J3861">
        <v>55476</v>
      </c>
      <c r="K3861">
        <v>37832</v>
      </c>
      <c r="L3861">
        <f>bbdd_Social_Media_Trends[[#This Row],[Likes]]+bbdd_Social_Media_Trends[[#This Row],[Shares]]+bbdd_Social_Media_Trends[[#This Row],[Comments]]</f>
        <v>248968</v>
      </c>
      <c r="M3861">
        <f>bbdd_Social_Media_Trends[[#This Row],[Interactions]]/bbdd_Social_Media_Trends[[#This Row],[Views]]</f>
        <v>8.6188686090577601E-2</v>
      </c>
      <c r="N3861" s="1" t="s">
        <v>16</v>
      </c>
      <c r="O3861" s="4">
        <f t="shared" si="60"/>
        <v>0</v>
      </c>
    </row>
    <row r="3862" spans="1:15">
      <c r="A3862" s="1" t="s">
        <v>3902</v>
      </c>
      <c r="B3862" s="2">
        <v>45228</v>
      </c>
      <c r="C3862" s="13" t="str">
        <f>TEXT(bbdd_Social_Media_Trends[[#This Row],[Post_Date]],"aaaa-mm")</f>
        <v>2023-10</v>
      </c>
      <c r="D3862" s="1" t="s">
        <v>12</v>
      </c>
      <c r="E3862" s="1" t="s">
        <v>57</v>
      </c>
      <c r="F3862" s="1" t="s">
        <v>36</v>
      </c>
      <c r="G3862" s="1" t="s">
        <v>60</v>
      </c>
      <c r="H3862">
        <v>4316751</v>
      </c>
      <c r="I3862">
        <v>108676</v>
      </c>
      <c r="J3862">
        <v>86682</v>
      </c>
      <c r="K3862">
        <v>16376</v>
      </c>
      <c r="L3862">
        <f>bbdd_Social_Media_Trends[[#This Row],[Likes]]+bbdd_Social_Media_Trends[[#This Row],[Shares]]+bbdd_Social_Media_Trends[[#This Row],[Comments]]</f>
        <v>211734</v>
      </c>
      <c r="M3862">
        <f>bbdd_Social_Media_Trends[[#This Row],[Interactions]]/bbdd_Social_Media_Trends[[#This Row],[Views]]</f>
        <v>4.9049389228148672E-2</v>
      </c>
      <c r="N3862" s="1" t="s">
        <v>29</v>
      </c>
      <c r="O3862" s="4">
        <f t="shared" si="60"/>
        <v>0</v>
      </c>
    </row>
    <row r="3863" spans="1:15">
      <c r="A3863" s="1" t="s">
        <v>3903</v>
      </c>
      <c r="B3863" s="2">
        <v>45178</v>
      </c>
      <c r="C3863" s="13" t="str">
        <f>TEXT(bbdd_Social_Media_Trends[[#This Row],[Post_Date]],"aaaa-mm")</f>
        <v>2023-09</v>
      </c>
      <c r="D3863" s="1" t="s">
        <v>24</v>
      </c>
      <c r="E3863" s="1" t="s">
        <v>35</v>
      </c>
      <c r="F3863" s="1" t="s">
        <v>14</v>
      </c>
      <c r="G3863" s="1" t="s">
        <v>44</v>
      </c>
      <c r="H3863">
        <v>295470</v>
      </c>
      <c r="I3863">
        <v>303723</v>
      </c>
      <c r="J3863">
        <v>803</v>
      </c>
      <c r="K3863">
        <v>3736</v>
      </c>
      <c r="L3863">
        <f>bbdd_Social_Media_Trends[[#This Row],[Likes]]+bbdd_Social_Media_Trends[[#This Row],[Shares]]+bbdd_Social_Media_Trends[[#This Row],[Comments]]</f>
        <v>308262</v>
      </c>
      <c r="M3863">
        <f>bbdd_Social_Media_Trends[[#This Row],[Interactions]]/bbdd_Social_Media_Trends[[#This Row],[Views]]</f>
        <v>1.0432937354046097</v>
      </c>
      <c r="N3863" s="1" t="s">
        <v>29</v>
      </c>
      <c r="O3863" s="4">
        <f t="shared" si="60"/>
        <v>0</v>
      </c>
    </row>
    <row r="3864" spans="1:15">
      <c r="A3864" s="1" t="s">
        <v>3904</v>
      </c>
      <c r="B3864" s="2">
        <v>44721</v>
      </c>
      <c r="C3864" s="13" t="str">
        <f>TEXT(bbdd_Social_Media_Trends[[#This Row],[Post_Date]],"aaaa-mm")</f>
        <v>2022-06</v>
      </c>
      <c r="D3864" s="1" t="s">
        <v>24</v>
      </c>
      <c r="E3864" s="1" t="s">
        <v>46</v>
      </c>
      <c r="F3864" s="1" t="s">
        <v>47</v>
      </c>
      <c r="G3864" s="1" t="s">
        <v>37</v>
      </c>
      <c r="H3864">
        <v>452311</v>
      </c>
      <c r="I3864">
        <v>494784</v>
      </c>
      <c r="J3864">
        <v>86920</v>
      </c>
      <c r="K3864">
        <v>5601</v>
      </c>
      <c r="L3864">
        <f>bbdd_Social_Media_Trends[[#This Row],[Likes]]+bbdd_Social_Media_Trends[[#This Row],[Shares]]+bbdd_Social_Media_Trends[[#This Row],[Comments]]</f>
        <v>587305</v>
      </c>
      <c r="M3864">
        <f>bbdd_Social_Media_Trends[[#This Row],[Interactions]]/bbdd_Social_Media_Trends[[#This Row],[Views]]</f>
        <v>1.2984539398776505</v>
      </c>
      <c r="N3864" s="1" t="s">
        <v>29</v>
      </c>
      <c r="O3864" s="4">
        <f t="shared" si="60"/>
        <v>0</v>
      </c>
    </row>
    <row r="3865" spans="1:15">
      <c r="A3865" s="1" t="s">
        <v>3905</v>
      </c>
      <c r="B3865" s="2">
        <v>44606</v>
      </c>
      <c r="C3865" s="13" t="str">
        <f>TEXT(bbdd_Social_Media_Trends[[#This Row],[Post_Date]],"aaaa-mm")</f>
        <v>2022-02</v>
      </c>
      <c r="D3865" s="1" t="s">
        <v>27</v>
      </c>
      <c r="E3865" s="1" t="s">
        <v>59</v>
      </c>
      <c r="F3865" s="1" t="s">
        <v>14</v>
      </c>
      <c r="G3865" s="1" t="s">
        <v>25</v>
      </c>
      <c r="H3865">
        <v>4672087</v>
      </c>
      <c r="I3865">
        <v>123172</v>
      </c>
      <c r="J3865">
        <v>32997</v>
      </c>
      <c r="K3865">
        <v>19286</v>
      </c>
      <c r="L3865">
        <f>bbdd_Social_Media_Trends[[#This Row],[Likes]]+bbdd_Social_Media_Trends[[#This Row],[Shares]]+bbdd_Social_Media_Trends[[#This Row],[Comments]]</f>
        <v>175455</v>
      </c>
      <c r="M3865">
        <f>bbdd_Social_Media_Trends[[#This Row],[Interactions]]/bbdd_Social_Media_Trends[[#This Row],[Views]]</f>
        <v>3.7553881167024503E-2</v>
      </c>
      <c r="N3865" s="1" t="s">
        <v>29</v>
      </c>
      <c r="O3865" s="4">
        <f t="shared" si="60"/>
        <v>0</v>
      </c>
    </row>
    <row r="3866" spans="1:15">
      <c r="A3866" s="1" t="s">
        <v>3906</v>
      </c>
      <c r="B3866" s="2">
        <v>45208</v>
      </c>
      <c r="C3866" s="13" t="str">
        <f>TEXT(bbdd_Social_Media_Trends[[#This Row],[Post_Date]],"aaaa-mm")</f>
        <v>2023-10</v>
      </c>
      <c r="D3866" s="1" t="s">
        <v>18</v>
      </c>
      <c r="E3866" s="1" t="s">
        <v>19</v>
      </c>
      <c r="F3866" s="1" t="s">
        <v>20</v>
      </c>
      <c r="G3866" s="1" t="s">
        <v>25</v>
      </c>
      <c r="H3866">
        <v>3158238</v>
      </c>
      <c r="I3866">
        <v>178678</v>
      </c>
      <c r="J3866">
        <v>24440</v>
      </c>
      <c r="K3866">
        <v>18646</v>
      </c>
      <c r="L3866">
        <f>bbdd_Social_Media_Trends[[#This Row],[Likes]]+bbdd_Social_Media_Trends[[#This Row],[Shares]]+bbdd_Social_Media_Trends[[#This Row],[Comments]]</f>
        <v>221764</v>
      </c>
      <c r="M3866">
        <f>bbdd_Social_Media_Trends[[#This Row],[Interactions]]/bbdd_Social_Media_Trends[[#This Row],[Views]]</f>
        <v>7.0217634009849803E-2</v>
      </c>
      <c r="N3866" s="1" t="s">
        <v>16</v>
      </c>
      <c r="O3866" s="4">
        <f t="shared" si="60"/>
        <v>0</v>
      </c>
    </row>
    <row r="3867" spans="1:15">
      <c r="A3867" s="1" t="s">
        <v>3907</v>
      </c>
      <c r="B3867" s="2">
        <v>44974</v>
      </c>
      <c r="C3867" s="13" t="str">
        <f>TEXT(bbdd_Social_Media_Trends[[#This Row],[Post_Date]],"aaaa-mm")</f>
        <v>2023-02</v>
      </c>
      <c r="D3867" s="1" t="s">
        <v>24</v>
      </c>
      <c r="E3867" s="1" t="s">
        <v>57</v>
      </c>
      <c r="F3867" s="1" t="s">
        <v>32</v>
      </c>
      <c r="G3867" s="1" t="s">
        <v>28</v>
      </c>
      <c r="H3867">
        <v>399911</v>
      </c>
      <c r="I3867">
        <v>87132</v>
      </c>
      <c r="J3867">
        <v>81048</v>
      </c>
      <c r="K3867">
        <v>3953</v>
      </c>
      <c r="L3867">
        <f>bbdd_Social_Media_Trends[[#This Row],[Likes]]+bbdd_Social_Media_Trends[[#This Row],[Shares]]+bbdd_Social_Media_Trends[[#This Row],[Comments]]</f>
        <v>172133</v>
      </c>
      <c r="M3867">
        <f>bbdd_Social_Media_Trends[[#This Row],[Interactions]]/bbdd_Social_Media_Trends[[#This Row],[Views]]</f>
        <v>0.43042827029013958</v>
      </c>
      <c r="N3867" s="1" t="s">
        <v>16</v>
      </c>
      <c r="O3867" s="4">
        <f t="shared" si="60"/>
        <v>0</v>
      </c>
    </row>
    <row r="3868" spans="1:15">
      <c r="A3868" s="1" t="s">
        <v>3908</v>
      </c>
      <c r="B3868" s="2">
        <v>45114</v>
      </c>
      <c r="C3868" s="13" t="str">
        <f>TEXT(bbdd_Social_Media_Trends[[#This Row],[Post_Date]],"aaaa-mm")</f>
        <v>2023-07</v>
      </c>
      <c r="D3868" s="1" t="s">
        <v>12</v>
      </c>
      <c r="E3868" s="1" t="s">
        <v>35</v>
      </c>
      <c r="F3868" s="1" t="s">
        <v>36</v>
      </c>
      <c r="G3868" s="1" t="s">
        <v>15</v>
      </c>
      <c r="H3868">
        <v>4584196</v>
      </c>
      <c r="I3868">
        <v>344718</v>
      </c>
      <c r="J3868">
        <v>40922</v>
      </c>
      <c r="K3868">
        <v>41695</v>
      </c>
      <c r="L3868">
        <f>bbdd_Social_Media_Trends[[#This Row],[Likes]]+bbdd_Social_Media_Trends[[#This Row],[Shares]]+bbdd_Social_Media_Trends[[#This Row],[Comments]]</f>
        <v>427335</v>
      </c>
      <c r="M3868">
        <f>bbdd_Social_Media_Trends[[#This Row],[Interactions]]/bbdd_Social_Media_Trends[[#This Row],[Views]]</f>
        <v>9.3219181727831876E-2</v>
      </c>
      <c r="N3868" s="1" t="s">
        <v>29</v>
      </c>
      <c r="O3868" s="4">
        <f t="shared" si="60"/>
        <v>0</v>
      </c>
    </row>
    <row r="3869" spans="1:15">
      <c r="A3869" s="1" t="s">
        <v>3909</v>
      </c>
      <c r="B3869" s="2">
        <v>44617</v>
      </c>
      <c r="C3869" s="13" t="str">
        <f>TEXT(bbdd_Social_Media_Trends[[#This Row],[Post_Date]],"aaaa-mm")</f>
        <v>2022-02</v>
      </c>
      <c r="D3869" s="1" t="s">
        <v>18</v>
      </c>
      <c r="E3869" s="1" t="s">
        <v>57</v>
      </c>
      <c r="F3869" s="1" t="s">
        <v>14</v>
      </c>
      <c r="G3869" s="1" t="s">
        <v>44</v>
      </c>
      <c r="H3869">
        <v>4726748</v>
      </c>
      <c r="I3869">
        <v>328582</v>
      </c>
      <c r="J3869">
        <v>45403</v>
      </c>
      <c r="K3869">
        <v>26119</v>
      </c>
      <c r="L3869">
        <f>bbdd_Social_Media_Trends[[#This Row],[Likes]]+bbdd_Social_Media_Trends[[#This Row],[Shares]]+bbdd_Social_Media_Trends[[#This Row],[Comments]]</f>
        <v>400104</v>
      </c>
      <c r="M3869">
        <f>bbdd_Social_Media_Trends[[#This Row],[Interactions]]/bbdd_Social_Media_Trends[[#This Row],[Views]]</f>
        <v>8.4646780408009908E-2</v>
      </c>
      <c r="N3869" s="1" t="s">
        <v>29</v>
      </c>
      <c r="O3869" s="4">
        <f t="shared" si="60"/>
        <v>0</v>
      </c>
    </row>
    <row r="3870" spans="1:15">
      <c r="A3870" s="1" t="s">
        <v>3910</v>
      </c>
      <c r="B3870" s="2">
        <v>45067</v>
      </c>
      <c r="C3870" s="13" t="str">
        <f>TEXT(bbdd_Social_Media_Trends[[#This Row],[Post_Date]],"aaaa-mm")</f>
        <v>2023-05</v>
      </c>
      <c r="D3870" s="1" t="s">
        <v>27</v>
      </c>
      <c r="E3870" s="1" t="s">
        <v>49</v>
      </c>
      <c r="F3870" s="1" t="s">
        <v>41</v>
      </c>
      <c r="G3870" s="1" t="s">
        <v>15</v>
      </c>
      <c r="H3870">
        <v>3036543</v>
      </c>
      <c r="I3870">
        <v>8922</v>
      </c>
      <c r="J3870">
        <v>11495</v>
      </c>
      <c r="K3870">
        <v>2819</v>
      </c>
      <c r="L3870">
        <f>bbdd_Social_Media_Trends[[#This Row],[Likes]]+bbdd_Social_Media_Trends[[#This Row],[Shares]]+bbdd_Social_Media_Trends[[#This Row],[Comments]]</f>
        <v>23236</v>
      </c>
      <c r="M3870">
        <f>bbdd_Social_Media_Trends[[#This Row],[Interactions]]/bbdd_Social_Media_Trends[[#This Row],[Views]]</f>
        <v>7.652122825199577E-3</v>
      </c>
      <c r="N3870" s="1" t="s">
        <v>16</v>
      </c>
      <c r="O3870" s="4">
        <f t="shared" si="60"/>
        <v>0</v>
      </c>
    </row>
    <row r="3871" spans="1:15">
      <c r="A3871" s="1" t="s">
        <v>3911</v>
      </c>
      <c r="B3871" s="2">
        <v>45146</v>
      </c>
      <c r="C3871" s="13" t="str">
        <f>TEXT(bbdd_Social_Media_Trends[[#This Row],[Post_Date]],"aaaa-mm")</f>
        <v>2023-08</v>
      </c>
      <c r="D3871" s="1" t="s">
        <v>12</v>
      </c>
      <c r="E3871" s="1" t="s">
        <v>39</v>
      </c>
      <c r="F3871" s="1" t="s">
        <v>20</v>
      </c>
      <c r="G3871" s="1" t="s">
        <v>21</v>
      </c>
      <c r="H3871">
        <v>4145988</v>
      </c>
      <c r="I3871">
        <v>46772</v>
      </c>
      <c r="J3871">
        <v>34624</v>
      </c>
      <c r="K3871">
        <v>45318</v>
      </c>
      <c r="L3871">
        <f>bbdd_Social_Media_Trends[[#This Row],[Likes]]+bbdd_Social_Media_Trends[[#This Row],[Shares]]+bbdd_Social_Media_Trends[[#This Row],[Comments]]</f>
        <v>126714</v>
      </c>
      <c r="M3871">
        <f>bbdd_Social_Media_Trends[[#This Row],[Interactions]]/bbdd_Social_Media_Trends[[#This Row],[Views]]</f>
        <v>3.0563040703446318E-2</v>
      </c>
      <c r="N3871" s="1" t="s">
        <v>16</v>
      </c>
      <c r="O3871" s="4">
        <f t="shared" si="60"/>
        <v>0</v>
      </c>
    </row>
    <row r="3872" spans="1:15">
      <c r="A3872" s="1" t="s">
        <v>3912</v>
      </c>
      <c r="B3872" s="2">
        <v>45189</v>
      </c>
      <c r="C3872" s="13" t="str">
        <f>TEXT(bbdd_Social_Media_Trends[[#This Row],[Post_Date]],"aaaa-mm")</f>
        <v>2023-09</v>
      </c>
      <c r="D3872" s="1" t="s">
        <v>12</v>
      </c>
      <c r="E3872" s="1" t="s">
        <v>57</v>
      </c>
      <c r="F3872" s="1" t="s">
        <v>14</v>
      </c>
      <c r="G3872" s="1" t="s">
        <v>28</v>
      </c>
      <c r="H3872">
        <v>4261094</v>
      </c>
      <c r="I3872">
        <v>414331</v>
      </c>
      <c r="J3872">
        <v>77016</v>
      </c>
      <c r="K3872">
        <v>34159</v>
      </c>
      <c r="L3872">
        <f>bbdd_Social_Media_Trends[[#This Row],[Likes]]+bbdd_Social_Media_Trends[[#This Row],[Shares]]+bbdd_Social_Media_Trends[[#This Row],[Comments]]</f>
        <v>525506</v>
      </c>
      <c r="M3872">
        <f>bbdd_Social_Media_Trends[[#This Row],[Interactions]]/bbdd_Social_Media_Trends[[#This Row],[Views]]</f>
        <v>0.1233265447793454</v>
      </c>
      <c r="N3872" s="1" t="s">
        <v>29</v>
      </c>
      <c r="O3872" s="4">
        <f t="shared" si="60"/>
        <v>0</v>
      </c>
    </row>
    <row r="3873" spans="1:15">
      <c r="A3873" s="1" t="s">
        <v>3913</v>
      </c>
      <c r="B3873" s="2">
        <v>44655</v>
      </c>
      <c r="C3873" s="13" t="str">
        <f>TEXT(bbdd_Social_Media_Trends[[#This Row],[Post_Date]],"aaaa-mm")</f>
        <v>2022-04</v>
      </c>
      <c r="D3873" s="1" t="s">
        <v>18</v>
      </c>
      <c r="E3873" s="1" t="s">
        <v>59</v>
      </c>
      <c r="F3873" s="1" t="s">
        <v>32</v>
      </c>
      <c r="G3873" s="1" t="s">
        <v>25</v>
      </c>
      <c r="H3873">
        <v>2317238</v>
      </c>
      <c r="I3873">
        <v>96203</v>
      </c>
      <c r="J3873">
        <v>65181</v>
      </c>
      <c r="K3873">
        <v>21178</v>
      </c>
      <c r="L3873">
        <f>bbdd_Social_Media_Trends[[#This Row],[Likes]]+bbdd_Social_Media_Trends[[#This Row],[Shares]]+bbdd_Social_Media_Trends[[#This Row],[Comments]]</f>
        <v>182562</v>
      </c>
      <c r="M3873">
        <f>bbdd_Social_Media_Trends[[#This Row],[Interactions]]/bbdd_Social_Media_Trends[[#This Row],[Views]]</f>
        <v>7.8784311322358774E-2</v>
      </c>
      <c r="N3873" s="1" t="s">
        <v>22</v>
      </c>
      <c r="O3873" s="4">
        <f t="shared" si="60"/>
        <v>0</v>
      </c>
    </row>
    <row r="3874" spans="1:15">
      <c r="A3874" s="1" t="s">
        <v>3914</v>
      </c>
      <c r="B3874" s="2">
        <v>45049</v>
      </c>
      <c r="C3874" s="13" t="str">
        <f>TEXT(bbdd_Social_Media_Trends[[#This Row],[Post_Date]],"aaaa-mm")</f>
        <v>2023-05</v>
      </c>
      <c r="D3874" s="1" t="s">
        <v>24</v>
      </c>
      <c r="E3874" s="1" t="s">
        <v>46</v>
      </c>
      <c r="F3874" s="1" t="s">
        <v>32</v>
      </c>
      <c r="G3874" s="1" t="s">
        <v>50</v>
      </c>
      <c r="H3874">
        <v>3933642</v>
      </c>
      <c r="I3874">
        <v>85583</v>
      </c>
      <c r="J3874">
        <v>99889</v>
      </c>
      <c r="K3874">
        <v>39360</v>
      </c>
      <c r="L3874">
        <f>bbdd_Social_Media_Trends[[#This Row],[Likes]]+bbdd_Social_Media_Trends[[#This Row],[Shares]]+bbdd_Social_Media_Trends[[#This Row],[Comments]]</f>
        <v>224832</v>
      </c>
      <c r="M3874">
        <f>bbdd_Social_Media_Trends[[#This Row],[Interactions]]/bbdd_Social_Media_Trends[[#This Row],[Views]]</f>
        <v>5.7156192658101575E-2</v>
      </c>
      <c r="N3874" s="1" t="s">
        <v>22</v>
      </c>
      <c r="O3874" s="4">
        <f t="shared" si="60"/>
        <v>0</v>
      </c>
    </row>
    <row r="3875" spans="1:15">
      <c r="A3875" s="1" t="s">
        <v>3915</v>
      </c>
      <c r="B3875" s="2">
        <v>45270</v>
      </c>
      <c r="C3875" s="13" t="str">
        <f>TEXT(bbdd_Social_Media_Trends[[#This Row],[Post_Date]],"aaaa-mm")</f>
        <v>2023-12</v>
      </c>
      <c r="D3875" s="1" t="s">
        <v>24</v>
      </c>
      <c r="E3875" s="1" t="s">
        <v>57</v>
      </c>
      <c r="F3875" s="1" t="s">
        <v>47</v>
      </c>
      <c r="G3875" s="1" t="s">
        <v>50</v>
      </c>
      <c r="H3875">
        <v>2413376</v>
      </c>
      <c r="I3875">
        <v>222023</v>
      </c>
      <c r="J3875">
        <v>44351</v>
      </c>
      <c r="K3875">
        <v>48284</v>
      </c>
      <c r="L3875">
        <f>bbdd_Social_Media_Trends[[#This Row],[Likes]]+bbdd_Social_Media_Trends[[#This Row],[Shares]]+bbdd_Social_Media_Trends[[#This Row],[Comments]]</f>
        <v>314658</v>
      </c>
      <c r="M3875">
        <f>bbdd_Social_Media_Trends[[#This Row],[Interactions]]/bbdd_Social_Media_Trends[[#This Row],[Views]]</f>
        <v>0.13038084409557399</v>
      </c>
      <c r="N3875" s="1" t="s">
        <v>29</v>
      </c>
      <c r="O3875" s="4">
        <f t="shared" si="60"/>
        <v>0</v>
      </c>
    </row>
    <row r="3876" spans="1:15">
      <c r="A3876" s="1" t="s">
        <v>3916</v>
      </c>
      <c r="B3876" s="2">
        <v>44574</v>
      </c>
      <c r="C3876" s="13" t="str">
        <f>TEXT(bbdd_Social_Media_Trends[[#This Row],[Post_Date]],"aaaa-mm")</f>
        <v>2022-01</v>
      </c>
      <c r="D3876" s="1" t="s">
        <v>24</v>
      </c>
      <c r="E3876" s="1" t="s">
        <v>46</v>
      </c>
      <c r="F3876" s="1" t="s">
        <v>47</v>
      </c>
      <c r="G3876" s="1" t="s">
        <v>60</v>
      </c>
      <c r="H3876">
        <v>1632421</v>
      </c>
      <c r="I3876">
        <v>324630</v>
      </c>
      <c r="J3876">
        <v>37308</v>
      </c>
      <c r="K3876">
        <v>9030</v>
      </c>
      <c r="L3876">
        <f>bbdd_Social_Media_Trends[[#This Row],[Likes]]+bbdd_Social_Media_Trends[[#This Row],[Shares]]+bbdd_Social_Media_Trends[[#This Row],[Comments]]</f>
        <v>370968</v>
      </c>
      <c r="M3876">
        <f>bbdd_Social_Media_Trends[[#This Row],[Interactions]]/bbdd_Social_Media_Trends[[#This Row],[Views]]</f>
        <v>0.22725020077541272</v>
      </c>
      <c r="N3876" s="1" t="s">
        <v>16</v>
      </c>
      <c r="O3876" s="4">
        <f t="shared" si="60"/>
        <v>0</v>
      </c>
    </row>
    <row r="3877" spans="1:15">
      <c r="A3877" s="1" t="s">
        <v>3917</v>
      </c>
      <c r="B3877" s="2">
        <v>45025</v>
      </c>
      <c r="C3877" s="13" t="str">
        <f>TEXT(bbdd_Social_Media_Trends[[#This Row],[Post_Date]],"aaaa-mm")</f>
        <v>2023-04</v>
      </c>
      <c r="D3877" s="1" t="s">
        <v>12</v>
      </c>
      <c r="E3877" s="1" t="s">
        <v>59</v>
      </c>
      <c r="F3877" s="1" t="s">
        <v>32</v>
      </c>
      <c r="G3877" s="1" t="s">
        <v>60</v>
      </c>
      <c r="H3877">
        <v>2199227</v>
      </c>
      <c r="I3877">
        <v>110460</v>
      </c>
      <c r="J3877">
        <v>75602</v>
      </c>
      <c r="K3877">
        <v>31496</v>
      </c>
      <c r="L3877">
        <f>bbdd_Social_Media_Trends[[#This Row],[Likes]]+bbdd_Social_Media_Trends[[#This Row],[Shares]]+bbdd_Social_Media_Trends[[#This Row],[Comments]]</f>
        <v>217558</v>
      </c>
      <c r="M3877">
        <f>bbdd_Social_Media_Trends[[#This Row],[Interactions]]/bbdd_Social_Media_Trends[[#This Row],[Views]]</f>
        <v>9.8924758562895052E-2</v>
      </c>
      <c r="N3877" s="1" t="s">
        <v>22</v>
      </c>
      <c r="O3877" s="4">
        <f t="shared" si="60"/>
        <v>0</v>
      </c>
    </row>
    <row r="3878" spans="1:15">
      <c r="A3878" s="1" t="s">
        <v>3918</v>
      </c>
      <c r="B3878" s="2">
        <v>44894</v>
      </c>
      <c r="C3878" s="13" t="str">
        <f>TEXT(bbdd_Social_Media_Trends[[#This Row],[Post_Date]],"aaaa-mm")</f>
        <v>2022-11</v>
      </c>
      <c r="D3878" s="1" t="s">
        <v>27</v>
      </c>
      <c r="E3878" s="1" t="s">
        <v>35</v>
      </c>
      <c r="F3878" s="1" t="s">
        <v>41</v>
      </c>
      <c r="G3878" s="1" t="s">
        <v>15</v>
      </c>
      <c r="H3878">
        <v>4238088</v>
      </c>
      <c r="I3878">
        <v>464704</v>
      </c>
      <c r="J3878">
        <v>79303</v>
      </c>
      <c r="K3878">
        <v>38696</v>
      </c>
      <c r="L3878">
        <f>bbdd_Social_Media_Trends[[#This Row],[Likes]]+bbdd_Social_Media_Trends[[#This Row],[Shares]]+bbdd_Social_Media_Trends[[#This Row],[Comments]]</f>
        <v>582703</v>
      </c>
      <c r="M3878">
        <f>bbdd_Social_Media_Trends[[#This Row],[Interactions]]/bbdd_Social_Media_Trends[[#This Row],[Views]]</f>
        <v>0.13749195391884264</v>
      </c>
      <c r="N3878" s="1" t="s">
        <v>22</v>
      </c>
      <c r="O3878" s="4">
        <f t="shared" si="60"/>
        <v>0</v>
      </c>
    </row>
    <row r="3879" spans="1:15">
      <c r="A3879" s="1" t="s">
        <v>3919</v>
      </c>
      <c r="B3879" s="2">
        <v>45001</v>
      </c>
      <c r="C3879" s="13" t="str">
        <f>TEXT(bbdd_Social_Media_Trends[[#This Row],[Post_Date]],"aaaa-mm")</f>
        <v>2023-03</v>
      </c>
      <c r="D3879" s="1" t="s">
        <v>24</v>
      </c>
      <c r="E3879" s="1" t="s">
        <v>35</v>
      </c>
      <c r="F3879" s="1" t="s">
        <v>47</v>
      </c>
      <c r="G3879" s="1" t="s">
        <v>21</v>
      </c>
      <c r="H3879">
        <v>3302311</v>
      </c>
      <c r="I3879">
        <v>175383</v>
      </c>
      <c r="J3879">
        <v>78519</v>
      </c>
      <c r="K3879">
        <v>38208</v>
      </c>
      <c r="L3879">
        <f>bbdd_Social_Media_Trends[[#This Row],[Likes]]+bbdd_Social_Media_Trends[[#This Row],[Shares]]+bbdd_Social_Media_Trends[[#This Row],[Comments]]</f>
        <v>292110</v>
      </c>
      <c r="M3879">
        <f>bbdd_Social_Media_Trends[[#This Row],[Interactions]]/bbdd_Social_Media_Trends[[#This Row],[Views]]</f>
        <v>8.845623564830811E-2</v>
      </c>
      <c r="N3879" s="1" t="s">
        <v>22</v>
      </c>
      <c r="O3879" s="4">
        <f t="shared" si="60"/>
        <v>0</v>
      </c>
    </row>
    <row r="3880" spans="1:15">
      <c r="A3880" s="1" t="s">
        <v>3920</v>
      </c>
      <c r="B3880" s="2">
        <v>45248</v>
      </c>
      <c r="C3880" s="13" t="str">
        <f>TEXT(bbdd_Social_Media_Trends[[#This Row],[Post_Date]],"aaaa-mm")</f>
        <v>2023-11</v>
      </c>
      <c r="D3880" s="1" t="s">
        <v>12</v>
      </c>
      <c r="E3880" s="1" t="s">
        <v>19</v>
      </c>
      <c r="F3880" s="1" t="s">
        <v>47</v>
      </c>
      <c r="G3880" s="1" t="s">
        <v>44</v>
      </c>
      <c r="H3880">
        <v>3106785</v>
      </c>
      <c r="I3880">
        <v>9712</v>
      </c>
      <c r="J3880">
        <v>90375</v>
      </c>
      <c r="K3880">
        <v>41997</v>
      </c>
      <c r="L3880">
        <f>bbdd_Social_Media_Trends[[#This Row],[Likes]]+bbdd_Social_Media_Trends[[#This Row],[Shares]]+bbdd_Social_Media_Trends[[#This Row],[Comments]]</f>
        <v>142084</v>
      </c>
      <c r="M3880">
        <f>bbdd_Social_Media_Trends[[#This Row],[Interactions]]/bbdd_Social_Media_Trends[[#This Row],[Views]]</f>
        <v>4.5733451140004863E-2</v>
      </c>
      <c r="N3880" s="1" t="s">
        <v>16</v>
      </c>
      <c r="O3880" s="4">
        <f t="shared" si="60"/>
        <v>0</v>
      </c>
    </row>
    <row r="3881" spans="1:15">
      <c r="A3881" s="1" t="s">
        <v>3921</v>
      </c>
      <c r="B3881" s="2">
        <v>45094</v>
      </c>
      <c r="C3881" s="13" t="str">
        <f>TEXT(bbdd_Social_Media_Trends[[#This Row],[Post_Date]],"aaaa-mm")</f>
        <v>2023-06</v>
      </c>
      <c r="D3881" s="1" t="s">
        <v>12</v>
      </c>
      <c r="E3881" s="1" t="s">
        <v>57</v>
      </c>
      <c r="F3881" s="1" t="s">
        <v>32</v>
      </c>
      <c r="G3881" s="1" t="s">
        <v>44</v>
      </c>
      <c r="H3881">
        <v>3494484</v>
      </c>
      <c r="I3881">
        <v>368792</v>
      </c>
      <c r="J3881">
        <v>77220</v>
      </c>
      <c r="K3881">
        <v>35614</v>
      </c>
      <c r="L3881">
        <f>bbdd_Social_Media_Trends[[#This Row],[Likes]]+bbdd_Social_Media_Trends[[#This Row],[Shares]]+bbdd_Social_Media_Trends[[#This Row],[Comments]]</f>
        <v>481626</v>
      </c>
      <c r="M3881">
        <f>bbdd_Social_Media_Trends[[#This Row],[Interactions]]/bbdd_Social_Media_Trends[[#This Row],[Views]]</f>
        <v>0.1378246402043907</v>
      </c>
      <c r="N3881" s="1" t="s">
        <v>22</v>
      </c>
      <c r="O3881" s="4">
        <f t="shared" si="60"/>
        <v>0</v>
      </c>
    </row>
    <row r="3882" spans="1:15">
      <c r="A3882" s="1" t="s">
        <v>3922</v>
      </c>
      <c r="B3882" s="2">
        <v>44995</v>
      </c>
      <c r="C3882" s="13" t="str">
        <f>TEXT(bbdd_Social_Media_Trends[[#This Row],[Post_Date]],"aaaa-mm")</f>
        <v>2023-03</v>
      </c>
      <c r="D3882" s="1" t="s">
        <v>12</v>
      </c>
      <c r="E3882" s="1" t="s">
        <v>59</v>
      </c>
      <c r="F3882" s="1" t="s">
        <v>32</v>
      </c>
      <c r="G3882" s="1" t="s">
        <v>44</v>
      </c>
      <c r="H3882">
        <v>3513595</v>
      </c>
      <c r="I3882">
        <v>99891</v>
      </c>
      <c r="J3882">
        <v>65709</v>
      </c>
      <c r="K3882">
        <v>36540</v>
      </c>
      <c r="L3882">
        <f>bbdd_Social_Media_Trends[[#This Row],[Likes]]+bbdd_Social_Media_Trends[[#This Row],[Shares]]+bbdd_Social_Media_Trends[[#This Row],[Comments]]</f>
        <v>202140</v>
      </c>
      <c r="M3882">
        <f>bbdd_Social_Media_Trends[[#This Row],[Interactions]]/bbdd_Social_Media_Trends[[#This Row],[Views]]</f>
        <v>5.75308195736845E-2</v>
      </c>
      <c r="N3882" s="1" t="s">
        <v>29</v>
      </c>
      <c r="O3882" s="4">
        <f t="shared" si="60"/>
        <v>0</v>
      </c>
    </row>
    <row r="3883" spans="1:15">
      <c r="A3883" s="1" t="s">
        <v>3923</v>
      </c>
      <c r="B3883" s="2">
        <v>44890</v>
      </c>
      <c r="C3883" s="13" t="str">
        <f>TEXT(bbdd_Social_Media_Trends[[#This Row],[Post_Date]],"aaaa-mm")</f>
        <v>2022-11</v>
      </c>
      <c r="D3883" s="1" t="s">
        <v>18</v>
      </c>
      <c r="E3883" s="1" t="s">
        <v>59</v>
      </c>
      <c r="F3883" s="1" t="s">
        <v>36</v>
      </c>
      <c r="G3883" s="1" t="s">
        <v>28</v>
      </c>
      <c r="H3883">
        <v>3209804</v>
      </c>
      <c r="I3883">
        <v>26530</v>
      </c>
      <c r="J3883">
        <v>39753</v>
      </c>
      <c r="K3883">
        <v>28986</v>
      </c>
      <c r="L3883">
        <f>bbdd_Social_Media_Trends[[#This Row],[Likes]]+bbdd_Social_Media_Trends[[#This Row],[Shares]]+bbdd_Social_Media_Trends[[#This Row],[Comments]]</f>
        <v>95269</v>
      </c>
      <c r="M3883">
        <f>bbdd_Social_Media_Trends[[#This Row],[Interactions]]/bbdd_Social_Media_Trends[[#This Row],[Views]]</f>
        <v>2.9680628474511216E-2</v>
      </c>
      <c r="N3883" s="1" t="s">
        <v>22</v>
      </c>
      <c r="O3883" s="4">
        <f t="shared" si="60"/>
        <v>0</v>
      </c>
    </row>
    <row r="3884" spans="1:15">
      <c r="A3884" s="1" t="s">
        <v>3924</v>
      </c>
      <c r="B3884" s="2">
        <v>45218</v>
      </c>
      <c r="C3884" s="13" t="str">
        <f>TEXT(bbdd_Social_Media_Trends[[#This Row],[Post_Date]],"aaaa-mm")</f>
        <v>2023-10</v>
      </c>
      <c r="D3884" s="1" t="s">
        <v>27</v>
      </c>
      <c r="E3884" s="1" t="s">
        <v>59</v>
      </c>
      <c r="F3884" s="1" t="s">
        <v>41</v>
      </c>
      <c r="G3884" s="1" t="s">
        <v>44</v>
      </c>
      <c r="H3884">
        <v>3641903</v>
      </c>
      <c r="I3884">
        <v>445354</v>
      </c>
      <c r="J3884">
        <v>53037</v>
      </c>
      <c r="K3884">
        <v>37796</v>
      </c>
      <c r="L3884">
        <f>bbdd_Social_Media_Trends[[#This Row],[Likes]]+bbdd_Social_Media_Trends[[#This Row],[Shares]]+bbdd_Social_Media_Trends[[#This Row],[Comments]]</f>
        <v>536187</v>
      </c>
      <c r="M3884">
        <f>bbdd_Social_Media_Trends[[#This Row],[Interactions]]/bbdd_Social_Media_Trends[[#This Row],[Views]]</f>
        <v>0.14722715020141941</v>
      </c>
      <c r="N3884" s="1" t="s">
        <v>22</v>
      </c>
      <c r="O3884" s="4">
        <f t="shared" si="60"/>
        <v>0</v>
      </c>
    </row>
    <row r="3885" spans="1:15">
      <c r="A3885" s="1" t="s">
        <v>3925</v>
      </c>
      <c r="B3885" s="2">
        <v>45007</v>
      </c>
      <c r="C3885" s="13" t="str">
        <f>TEXT(bbdd_Social_Media_Trends[[#This Row],[Post_Date]],"aaaa-mm")</f>
        <v>2023-03</v>
      </c>
      <c r="D3885" s="1" t="s">
        <v>24</v>
      </c>
      <c r="E3885" s="1" t="s">
        <v>59</v>
      </c>
      <c r="F3885" s="1" t="s">
        <v>36</v>
      </c>
      <c r="G3885" s="1" t="s">
        <v>21</v>
      </c>
      <c r="H3885">
        <v>3397817</v>
      </c>
      <c r="I3885">
        <v>471014</v>
      </c>
      <c r="J3885">
        <v>75767</v>
      </c>
      <c r="K3885">
        <v>31710</v>
      </c>
      <c r="L3885">
        <f>bbdd_Social_Media_Trends[[#This Row],[Likes]]+bbdd_Social_Media_Trends[[#This Row],[Shares]]+bbdd_Social_Media_Trends[[#This Row],[Comments]]</f>
        <v>578491</v>
      </c>
      <c r="M3885">
        <f>bbdd_Social_Media_Trends[[#This Row],[Interactions]]/bbdd_Social_Media_Trends[[#This Row],[Views]]</f>
        <v>0.17025372467086955</v>
      </c>
      <c r="N3885" s="1" t="s">
        <v>16</v>
      </c>
      <c r="O3885" s="4">
        <f t="shared" si="60"/>
        <v>0</v>
      </c>
    </row>
    <row r="3886" spans="1:15">
      <c r="A3886" s="1" t="s">
        <v>3926</v>
      </c>
      <c r="B3886" s="2">
        <v>44606</v>
      </c>
      <c r="C3886" s="13" t="str">
        <f>TEXT(bbdd_Social_Media_Trends[[#This Row],[Post_Date]],"aaaa-mm")</f>
        <v>2022-02</v>
      </c>
      <c r="D3886" s="1" t="s">
        <v>12</v>
      </c>
      <c r="E3886" s="1" t="s">
        <v>31</v>
      </c>
      <c r="F3886" s="1" t="s">
        <v>20</v>
      </c>
      <c r="G3886" s="1" t="s">
        <v>28</v>
      </c>
      <c r="H3886">
        <v>2045438</v>
      </c>
      <c r="I3886">
        <v>167012</v>
      </c>
      <c r="J3886">
        <v>47179</v>
      </c>
      <c r="K3886">
        <v>49887</v>
      </c>
      <c r="L3886">
        <f>bbdd_Social_Media_Trends[[#This Row],[Likes]]+bbdd_Social_Media_Trends[[#This Row],[Shares]]+bbdd_Social_Media_Trends[[#This Row],[Comments]]</f>
        <v>264078</v>
      </c>
      <c r="M3886">
        <f>bbdd_Social_Media_Trends[[#This Row],[Interactions]]/bbdd_Social_Media_Trends[[#This Row],[Views]]</f>
        <v>0.12910584432282962</v>
      </c>
      <c r="N3886" s="1" t="s">
        <v>29</v>
      </c>
      <c r="O3886" s="4">
        <f t="shared" si="60"/>
        <v>0</v>
      </c>
    </row>
    <row r="3887" spans="1:15">
      <c r="A3887" s="1" t="s">
        <v>3927</v>
      </c>
      <c r="B3887" s="2">
        <v>44835</v>
      </c>
      <c r="C3887" s="13" t="str">
        <f>TEXT(bbdd_Social_Media_Trends[[#This Row],[Post_Date]],"aaaa-mm")</f>
        <v>2022-10</v>
      </c>
      <c r="D3887" s="1" t="s">
        <v>18</v>
      </c>
      <c r="E3887" s="1" t="s">
        <v>31</v>
      </c>
      <c r="F3887" s="1" t="s">
        <v>41</v>
      </c>
      <c r="G3887" s="1" t="s">
        <v>60</v>
      </c>
      <c r="H3887">
        <v>1489412</v>
      </c>
      <c r="I3887">
        <v>259640</v>
      </c>
      <c r="J3887">
        <v>31561</v>
      </c>
      <c r="K3887">
        <v>24249</v>
      </c>
      <c r="L3887">
        <f>bbdd_Social_Media_Trends[[#This Row],[Likes]]+bbdd_Social_Media_Trends[[#This Row],[Shares]]+bbdd_Social_Media_Trends[[#This Row],[Comments]]</f>
        <v>315450</v>
      </c>
      <c r="M3887">
        <f>bbdd_Social_Media_Trends[[#This Row],[Interactions]]/bbdd_Social_Media_Trends[[#This Row],[Views]]</f>
        <v>0.21179499023775825</v>
      </c>
      <c r="N3887" s="1" t="s">
        <v>16</v>
      </c>
      <c r="O3887" s="4">
        <f t="shared" si="60"/>
        <v>0</v>
      </c>
    </row>
    <row r="3888" spans="1:15">
      <c r="A3888" s="1" t="s">
        <v>3928</v>
      </c>
      <c r="B3888" s="2">
        <v>44918</v>
      </c>
      <c r="C3888" s="13" t="str">
        <f>TEXT(bbdd_Social_Media_Trends[[#This Row],[Post_Date]],"aaaa-mm")</f>
        <v>2022-12</v>
      </c>
      <c r="D3888" s="1" t="s">
        <v>12</v>
      </c>
      <c r="E3888" s="1" t="s">
        <v>49</v>
      </c>
      <c r="F3888" s="1" t="s">
        <v>47</v>
      </c>
      <c r="G3888" s="1" t="s">
        <v>37</v>
      </c>
      <c r="H3888">
        <v>2107990</v>
      </c>
      <c r="I3888">
        <v>324551</v>
      </c>
      <c r="J3888">
        <v>94759</v>
      </c>
      <c r="K3888">
        <v>33713</v>
      </c>
      <c r="L3888">
        <f>bbdd_Social_Media_Trends[[#This Row],[Likes]]+bbdd_Social_Media_Trends[[#This Row],[Shares]]+bbdd_Social_Media_Trends[[#This Row],[Comments]]</f>
        <v>453023</v>
      </c>
      <c r="M3888">
        <f>bbdd_Social_Media_Trends[[#This Row],[Interactions]]/bbdd_Social_Media_Trends[[#This Row],[Views]]</f>
        <v>0.21490756597517066</v>
      </c>
      <c r="N3888" s="1" t="s">
        <v>16</v>
      </c>
      <c r="O3888" s="4">
        <f t="shared" si="60"/>
        <v>0</v>
      </c>
    </row>
    <row r="3889" spans="1:15">
      <c r="A3889" s="1" t="s">
        <v>3929</v>
      </c>
      <c r="B3889" s="2">
        <v>45137</v>
      </c>
      <c r="C3889" s="13" t="str">
        <f>TEXT(bbdd_Social_Media_Trends[[#This Row],[Post_Date]],"aaaa-mm")</f>
        <v>2023-07</v>
      </c>
      <c r="D3889" s="1" t="s">
        <v>18</v>
      </c>
      <c r="E3889" s="1" t="s">
        <v>39</v>
      </c>
      <c r="F3889" s="1" t="s">
        <v>32</v>
      </c>
      <c r="G3889" s="1" t="s">
        <v>44</v>
      </c>
      <c r="H3889">
        <v>4540208</v>
      </c>
      <c r="I3889">
        <v>23381</v>
      </c>
      <c r="J3889">
        <v>72573</v>
      </c>
      <c r="K3889">
        <v>20823</v>
      </c>
      <c r="L3889">
        <f>bbdd_Social_Media_Trends[[#This Row],[Likes]]+bbdd_Social_Media_Trends[[#This Row],[Shares]]+bbdd_Social_Media_Trends[[#This Row],[Comments]]</f>
        <v>116777</v>
      </c>
      <c r="M3889">
        <f>bbdd_Social_Media_Trends[[#This Row],[Interactions]]/bbdd_Social_Media_Trends[[#This Row],[Views]]</f>
        <v>2.5720627777405792E-2</v>
      </c>
      <c r="N3889" s="1" t="s">
        <v>16</v>
      </c>
      <c r="O3889" s="4">
        <f t="shared" si="60"/>
        <v>0</v>
      </c>
    </row>
    <row r="3890" spans="1:15">
      <c r="A3890" s="1" t="s">
        <v>3930</v>
      </c>
      <c r="B3890" s="2">
        <v>45093</v>
      </c>
      <c r="C3890" s="13" t="str">
        <f>TEXT(bbdd_Social_Media_Trends[[#This Row],[Post_Date]],"aaaa-mm")</f>
        <v>2023-06</v>
      </c>
      <c r="D3890" s="1" t="s">
        <v>24</v>
      </c>
      <c r="E3890" s="1" t="s">
        <v>46</v>
      </c>
      <c r="F3890" s="1" t="s">
        <v>32</v>
      </c>
      <c r="G3890" s="1" t="s">
        <v>28</v>
      </c>
      <c r="H3890">
        <v>3722456</v>
      </c>
      <c r="I3890">
        <v>135147</v>
      </c>
      <c r="J3890">
        <v>28659</v>
      </c>
      <c r="K3890">
        <v>8807</v>
      </c>
      <c r="L3890">
        <f>bbdd_Social_Media_Trends[[#This Row],[Likes]]+bbdd_Social_Media_Trends[[#This Row],[Shares]]+bbdd_Social_Media_Trends[[#This Row],[Comments]]</f>
        <v>172613</v>
      </c>
      <c r="M3890">
        <f>bbdd_Social_Media_Trends[[#This Row],[Interactions]]/bbdd_Social_Media_Trends[[#This Row],[Views]]</f>
        <v>4.6370729432396243E-2</v>
      </c>
      <c r="N3890" s="1" t="s">
        <v>22</v>
      </c>
      <c r="O3890" s="4">
        <f t="shared" si="60"/>
        <v>0</v>
      </c>
    </row>
    <row r="3891" spans="1:15">
      <c r="A3891" s="1" t="s">
        <v>3931</v>
      </c>
      <c r="B3891" s="2">
        <v>45191</v>
      </c>
      <c r="C3891" s="13" t="str">
        <f>TEXT(bbdd_Social_Media_Trends[[#This Row],[Post_Date]],"aaaa-mm")</f>
        <v>2023-09</v>
      </c>
      <c r="D3891" s="1" t="s">
        <v>27</v>
      </c>
      <c r="E3891" s="1" t="s">
        <v>39</v>
      </c>
      <c r="F3891" s="1" t="s">
        <v>47</v>
      </c>
      <c r="G3891" s="1" t="s">
        <v>28</v>
      </c>
      <c r="H3891">
        <v>4820075</v>
      </c>
      <c r="I3891">
        <v>19851</v>
      </c>
      <c r="J3891">
        <v>77127</v>
      </c>
      <c r="K3891">
        <v>14304</v>
      </c>
      <c r="L3891">
        <f>bbdd_Social_Media_Trends[[#This Row],[Likes]]+bbdd_Social_Media_Trends[[#This Row],[Shares]]+bbdd_Social_Media_Trends[[#This Row],[Comments]]</f>
        <v>111282</v>
      </c>
      <c r="M3891">
        <f>bbdd_Social_Media_Trends[[#This Row],[Interactions]]/bbdd_Social_Media_Trends[[#This Row],[Views]]</f>
        <v>2.3087192626670746E-2</v>
      </c>
      <c r="N3891" s="1" t="s">
        <v>29</v>
      </c>
      <c r="O3891" s="4">
        <f t="shared" si="60"/>
        <v>0</v>
      </c>
    </row>
    <row r="3892" spans="1:15">
      <c r="A3892" s="1" t="s">
        <v>3932</v>
      </c>
      <c r="B3892" s="2">
        <v>44918</v>
      </c>
      <c r="C3892" s="13" t="str">
        <f>TEXT(bbdd_Social_Media_Trends[[#This Row],[Post_Date]],"aaaa-mm")</f>
        <v>2022-12</v>
      </c>
      <c r="D3892" s="1" t="s">
        <v>18</v>
      </c>
      <c r="E3892" s="1" t="s">
        <v>13</v>
      </c>
      <c r="F3892" s="1" t="s">
        <v>32</v>
      </c>
      <c r="G3892" s="1" t="s">
        <v>25</v>
      </c>
      <c r="H3892">
        <v>2727232</v>
      </c>
      <c r="I3892">
        <v>201268</v>
      </c>
      <c r="J3892">
        <v>17759</v>
      </c>
      <c r="K3892">
        <v>4275</v>
      </c>
      <c r="L3892">
        <f>bbdd_Social_Media_Trends[[#This Row],[Likes]]+bbdd_Social_Media_Trends[[#This Row],[Shares]]+bbdd_Social_Media_Trends[[#This Row],[Comments]]</f>
        <v>223302</v>
      </c>
      <c r="M3892">
        <f>bbdd_Social_Media_Trends[[#This Row],[Interactions]]/bbdd_Social_Media_Trends[[#This Row],[Views]]</f>
        <v>8.1878622720765959E-2</v>
      </c>
      <c r="N3892" s="1" t="s">
        <v>16</v>
      </c>
      <c r="O3892" s="4">
        <f t="shared" si="60"/>
        <v>0</v>
      </c>
    </row>
    <row r="3893" spans="1:15">
      <c r="A3893" s="1" t="s">
        <v>3933</v>
      </c>
      <c r="B3893" s="2">
        <v>44732</v>
      </c>
      <c r="C3893" s="13" t="str">
        <f>TEXT(bbdd_Social_Media_Trends[[#This Row],[Post_Date]],"aaaa-mm")</f>
        <v>2022-06</v>
      </c>
      <c r="D3893" s="1" t="s">
        <v>27</v>
      </c>
      <c r="E3893" s="1" t="s">
        <v>59</v>
      </c>
      <c r="F3893" s="1" t="s">
        <v>14</v>
      </c>
      <c r="G3893" s="1" t="s">
        <v>21</v>
      </c>
      <c r="H3893">
        <v>1749243</v>
      </c>
      <c r="I3893">
        <v>139816</v>
      </c>
      <c r="J3893">
        <v>95490</v>
      </c>
      <c r="K3893">
        <v>3867</v>
      </c>
      <c r="L3893">
        <f>bbdd_Social_Media_Trends[[#This Row],[Likes]]+bbdd_Social_Media_Trends[[#This Row],[Shares]]+bbdd_Social_Media_Trends[[#This Row],[Comments]]</f>
        <v>239173</v>
      </c>
      <c r="M3893">
        <f>bbdd_Social_Media_Trends[[#This Row],[Interactions]]/bbdd_Social_Media_Trends[[#This Row],[Views]]</f>
        <v>0.13672943095956366</v>
      </c>
      <c r="N3893" s="1" t="s">
        <v>29</v>
      </c>
      <c r="O3893" s="4">
        <f t="shared" si="60"/>
        <v>0</v>
      </c>
    </row>
    <row r="3894" spans="1:15">
      <c r="A3894" s="1" t="s">
        <v>3934</v>
      </c>
      <c r="B3894" s="2">
        <v>44894</v>
      </c>
      <c r="C3894" s="13" t="str">
        <f>TEXT(bbdd_Social_Media_Trends[[#This Row],[Post_Date]],"aaaa-mm")</f>
        <v>2022-11</v>
      </c>
      <c r="D3894" s="1" t="s">
        <v>24</v>
      </c>
      <c r="E3894" s="1" t="s">
        <v>52</v>
      </c>
      <c r="F3894" s="1" t="s">
        <v>47</v>
      </c>
      <c r="G3894" s="1" t="s">
        <v>60</v>
      </c>
      <c r="H3894">
        <v>3578755</v>
      </c>
      <c r="I3894">
        <v>370590</v>
      </c>
      <c r="J3894">
        <v>32965</v>
      </c>
      <c r="K3894">
        <v>23433</v>
      </c>
      <c r="L3894">
        <f>bbdd_Social_Media_Trends[[#This Row],[Likes]]+bbdd_Social_Media_Trends[[#This Row],[Shares]]+bbdd_Social_Media_Trends[[#This Row],[Comments]]</f>
        <v>426988</v>
      </c>
      <c r="M3894">
        <f>bbdd_Social_Media_Trends[[#This Row],[Interactions]]/bbdd_Social_Media_Trends[[#This Row],[Views]]</f>
        <v>0.1193118836019789</v>
      </c>
      <c r="N3894" s="1" t="s">
        <v>16</v>
      </c>
      <c r="O3894" s="4">
        <f t="shared" si="60"/>
        <v>0</v>
      </c>
    </row>
    <row r="3895" spans="1:15">
      <c r="A3895" s="1" t="s">
        <v>3935</v>
      </c>
      <c r="B3895" s="2">
        <v>44899</v>
      </c>
      <c r="C3895" s="13" t="str">
        <f>TEXT(bbdd_Social_Media_Trends[[#This Row],[Post_Date]],"aaaa-mm")</f>
        <v>2022-12</v>
      </c>
      <c r="D3895" s="1" t="s">
        <v>24</v>
      </c>
      <c r="E3895" s="1" t="s">
        <v>35</v>
      </c>
      <c r="F3895" s="1" t="s">
        <v>36</v>
      </c>
      <c r="G3895" s="1" t="s">
        <v>60</v>
      </c>
      <c r="H3895">
        <v>4542486</v>
      </c>
      <c r="I3895">
        <v>335370</v>
      </c>
      <c r="J3895">
        <v>7455</v>
      </c>
      <c r="K3895">
        <v>42264</v>
      </c>
      <c r="L3895">
        <f>bbdd_Social_Media_Trends[[#This Row],[Likes]]+bbdd_Social_Media_Trends[[#This Row],[Shares]]+bbdd_Social_Media_Trends[[#This Row],[Comments]]</f>
        <v>385089</v>
      </c>
      <c r="M3895">
        <f>bbdd_Social_Media_Trends[[#This Row],[Interactions]]/bbdd_Social_Media_Trends[[#This Row],[Views]]</f>
        <v>8.4774944820963677E-2</v>
      </c>
      <c r="N3895" s="1" t="s">
        <v>29</v>
      </c>
      <c r="O3895" s="4">
        <f t="shared" si="60"/>
        <v>0</v>
      </c>
    </row>
    <row r="3896" spans="1:15">
      <c r="A3896" s="1" t="s">
        <v>3936</v>
      </c>
      <c r="B3896" s="2">
        <v>45056</v>
      </c>
      <c r="C3896" s="13" t="str">
        <f>TEXT(bbdd_Social_Media_Trends[[#This Row],[Post_Date]],"aaaa-mm")</f>
        <v>2023-05</v>
      </c>
      <c r="D3896" s="1" t="s">
        <v>24</v>
      </c>
      <c r="E3896" s="1" t="s">
        <v>57</v>
      </c>
      <c r="F3896" s="1" t="s">
        <v>36</v>
      </c>
      <c r="G3896" s="1" t="s">
        <v>50</v>
      </c>
      <c r="H3896">
        <v>349955</v>
      </c>
      <c r="I3896">
        <v>162950</v>
      </c>
      <c r="J3896">
        <v>22102</v>
      </c>
      <c r="K3896">
        <v>26115</v>
      </c>
      <c r="L3896">
        <f>bbdd_Social_Media_Trends[[#This Row],[Likes]]+bbdd_Social_Media_Trends[[#This Row],[Shares]]+bbdd_Social_Media_Trends[[#This Row],[Comments]]</f>
        <v>211167</v>
      </c>
      <c r="M3896">
        <f>bbdd_Social_Media_Trends[[#This Row],[Interactions]]/bbdd_Social_Media_Trends[[#This Row],[Views]]</f>
        <v>0.60341186724007367</v>
      </c>
      <c r="N3896" s="1" t="s">
        <v>16</v>
      </c>
      <c r="O3896" s="4">
        <f t="shared" si="60"/>
        <v>0</v>
      </c>
    </row>
    <row r="3897" spans="1:15">
      <c r="A3897" s="1" t="s">
        <v>3937</v>
      </c>
      <c r="B3897" s="2">
        <v>44993</v>
      </c>
      <c r="C3897" s="13" t="str">
        <f>TEXT(bbdd_Social_Media_Trends[[#This Row],[Post_Date]],"aaaa-mm")</f>
        <v>2023-03</v>
      </c>
      <c r="D3897" s="1" t="s">
        <v>27</v>
      </c>
      <c r="E3897" s="1" t="s">
        <v>52</v>
      </c>
      <c r="F3897" s="1" t="s">
        <v>47</v>
      </c>
      <c r="G3897" s="1" t="s">
        <v>21</v>
      </c>
      <c r="H3897">
        <v>1863453</v>
      </c>
      <c r="I3897">
        <v>326354</v>
      </c>
      <c r="J3897">
        <v>13905</v>
      </c>
      <c r="K3897">
        <v>20155</v>
      </c>
      <c r="L3897">
        <f>bbdd_Social_Media_Trends[[#This Row],[Likes]]+bbdd_Social_Media_Trends[[#This Row],[Shares]]+bbdd_Social_Media_Trends[[#This Row],[Comments]]</f>
        <v>360414</v>
      </c>
      <c r="M3897">
        <f>bbdd_Social_Media_Trends[[#This Row],[Interactions]]/bbdd_Social_Media_Trends[[#This Row],[Views]]</f>
        <v>0.19341190789357177</v>
      </c>
      <c r="N3897" s="1" t="s">
        <v>29</v>
      </c>
      <c r="O3897" s="4">
        <f t="shared" si="60"/>
        <v>0</v>
      </c>
    </row>
    <row r="3898" spans="1:15">
      <c r="A3898" s="1" t="s">
        <v>3938</v>
      </c>
      <c r="B3898" s="2">
        <v>45007</v>
      </c>
      <c r="C3898" s="13" t="str">
        <f>TEXT(bbdd_Social_Media_Trends[[#This Row],[Post_Date]],"aaaa-mm")</f>
        <v>2023-03</v>
      </c>
      <c r="D3898" s="1" t="s">
        <v>24</v>
      </c>
      <c r="E3898" s="1" t="s">
        <v>31</v>
      </c>
      <c r="F3898" s="1" t="s">
        <v>36</v>
      </c>
      <c r="G3898" s="1" t="s">
        <v>21</v>
      </c>
      <c r="H3898">
        <v>759536</v>
      </c>
      <c r="I3898">
        <v>388100</v>
      </c>
      <c r="J3898">
        <v>89052</v>
      </c>
      <c r="K3898">
        <v>38951</v>
      </c>
      <c r="L3898">
        <f>bbdd_Social_Media_Trends[[#This Row],[Likes]]+bbdd_Social_Media_Trends[[#This Row],[Shares]]+bbdd_Social_Media_Trends[[#This Row],[Comments]]</f>
        <v>516103</v>
      </c>
      <c r="M3898">
        <f>bbdd_Social_Media_Trends[[#This Row],[Interactions]]/bbdd_Social_Media_Trends[[#This Row],[Views]]</f>
        <v>0.67949774599229007</v>
      </c>
      <c r="N3898" s="1" t="s">
        <v>29</v>
      </c>
      <c r="O3898" s="4">
        <f t="shared" si="60"/>
        <v>0</v>
      </c>
    </row>
    <row r="3899" spans="1:15">
      <c r="A3899" s="1" t="s">
        <v>3939</v>
      </c>
      <c r="B3899" s="2">
        <v>45256</v>
      </c>
      <c r="C3899" s="13" t="str">
        <f>TEXT(bbdd_Social_Media_Trends[[#This Row],[Post_Date]],"aaaa-mm")</f>
        <v>2023-11</v>
      </c>
      <c r="D3899" s="1" t="s">
        <v>18</v>
      </c>
      <c r="E3899" s="1" t="s">
        <v>19</v>
      </c>
      <c r="F3899" s="1" t="s">
        <v>32</v>
      </c>
      <c r="G3899" s="1" t="s">
        <v>28</v>
      </c>
      <c r="H3899">
        <v>870453</v>
      </c>
      <c r="I3899">
        <v>38904</v>
      </c>
      <c r="J3899">
        <v>71532</v>
      </c>
      <c r="K3899">
        <v>942</v>
      </c>
      <c r="L3899">
        <f>bbdd_Social_Media_Trends[[#This Row],[Likes]]+bbdd_Social_Media_Trends[[#This Row],[Shares]]+bbdd_Social_Media_Trends[[#This Row],[Comments]]</f>
        <v>111378</v>
      </c>
      <c r="M3899">
        <f>bbdd_Social_Media_Trends[[#This Row],[Interactions]]/bbdd_Social_Media_Trends[[#This Row],[Views]]</f>
        <v>0.12795406529703499</v>
      </c>
      <c r="N3899" s="1" t="s">
        <v>22</v>
      </c>
      <c r="O3899" s="4">
        <f t="shared" si="60"/>
        <v>0</v>
      </c>
    </row>
    <row r="3900" spans="1:15">
      <c r="A3900" s="1" t="s">
        <v>3940</v>
      </c>
      <c r="B3900" s="2">
        <v>44910</v>
      </c>
      <c r="C3900" s="13" t="str">
        <f>TEXT(bbdd_Social_Media_Trends[[#This Row],[Post_Date]],"aaaa-mm")</f>
        <v>2022-12</v>
      </c>
      <c r="D3900" s="1" t="s">
        <v>12</v>
      </c>
      <c r="E3900" s="1" t="s">
        <v>31</v>
      </c>
      <c r="F3900" s="1" t="s">
        <v>41</v>
      </c>
      <c r="G3900" s="1" t="s">
        <v>28</v>
      </c>
      <c r="H3900">
        <v>3217287</v>
      </c>
      <c r="I3900">
        <v>341230</v>
      </c>
      <c r="J3900">
        <v>50413</v>
      </c>
      <c r="K3900">
        <v>1801</v>
      </c>
      <c r="L3900">
        <f>bbdd_Social_Media_Trends[[#This Row],[Likes]]+bbdd_Social_Media_Trends[[#This Row],[Shares]]+bbdd_Social_Media_Trends[[#This Row],[Comments]]</f>
        <v>393444</v>
      </c>
      <c r="M3900">
        <f>bbdd_Social_Media_Trends[[#This Row],[Interactions]]/bbdd_Social_Media_Trends[[#This Row],[Views]]</f>
        <v>0.12229061317812182</v>
      </c>
      <c r="N3900" s="1" t="s">
        <v>29</v>
      </c>
      <c r="O3900" s="4">
        <f t="shared" si="60"/>
        <v>0</v>
      </c>
    </row>
    <row r="3901" spans="1:15">
      <c r="A3901" s="1" t="s">
        <v>3941</v>
      </c>
      <c r="B3901" s="2">
        <v>45092</v>
      </c>
      <c r="C3901" s="13" t="str">
        <f>TEXT(bbdd_Social_Media_Trends[[#This Row],[Post_Date]],"aaaa-mm")</f>
        <v>2023-06</v>
      </c>
      <c r="D3901" s="1" t="s">
        <v>27</v>
      </c>
      <c r="E3901" s="1" t="s">
        <v>49</v>
      </c>
      <c r="F3901" s="1" t="s">
        <v>32</v>
      </c>
      <c r="G3901" s="1" t="s">
        <v>60</v>
      </c>
      <c r="H3901">
        <v>2433851</v>
      </c>
      <c r="I3901">
        <v>51816</v>
      </c>
      <c r="J3901">
        <v>2532</v>
      </c>
      <c r="K3901">
        <v>22598</v>
      </c>
      <c r="L3901">
        <f>bbdd_Social_Media_Trends[[#This Row],[Likes]]+bbdd_Social_Media_Trends[[#This Row],[Shares]]+bbdd_Social_Media_Trends[[#This Row],[Comments]]</f>
        <v>76946</v>
      </c>
      <c r="M3901">
        <f>bbdd_Social_Media_Trends[[#This Row],[Interactions]]/bbdd_Social_Media_Trends[[#This Row],[Views]]</f>
        <v>3.1614918086604313E-2</v>
      </c>
      <c r="N3901" s="1" t="s">
        <v>29</v>
      </c>
      <c r="O3901" s="4">
        <f t="shared" si="60"/>
        <v>0</v>
      </c>
    </row>
    <row r="3902" spans="1:15">
      <c r="A3902" s="1" t="s">
        <v>3942</v>
      </c>
      <c r="B3902" s="2">
        <v>44693</v>
      </c>
      <c r="C3902" s="13" t="str">
        <f>TEXT(bbdd_Social_Media_Trends[[#This Row],[Post_Date]],"aaaa-mm")</f>
        <v>2022-05</v>
      </c>
      <c r="D3902" s="1" t="s">
        <v>18</v>
      </c>
      <c r="E3902" s="1" t="s">
        <v>52</v>
      </c>
      <c r="F3902" s="1" t="s">
        <v>20</v>
      </c>
      <c r="G3902" s="1" t="s">
        <v>28</v>
      </c>
      <c r="H3902">
        <v>2271759</v>
      </c>
      <c r="I3902">
        <v>362820</v>
      </c>
      <c r="J3902">
        <v>34300</v>
      </c>
      <c r="K3902">
        <v>2604</v>
      </c>
      <c r="L3902">
        <f>bbdd_Social_Media_Trends[[#This Row],[Likes]]+bbdd_Social_Media_Trends[[#This Row],[Shares]]+bbdd_Social_Media_Trends[[#This Row],[Comments]]</f>
        <v>399724</v>
      </c>
      <c r="M3902">
        <f>bbdd_Social_Media_Trends[[#This Row],[Interactions]]/bbdd_Social_Media_Trends[[#This Row],[Views]]</f>
        <v>0.17595352323904076</v>
      </c>
      <c r="N3902" s="1" t="s">
        <v>22</v>
      </c>
      <c r="O3902" s="4">
        <f t="shared" si="60"/>
        <v>0</v>
      </c>
    </row>
    <row r="3903" spans="1:15">
      <c r="A3903" s="1" t="s">
        <v>3943</v>
      </c>
      <c r="B3903" s="2">
        <v>44776</v>
      </c>
      <c r="C3903" s="13" t="str">
        <f>TEXT(bbdd_Social_Media_Trends[[#This Row],[Post_Date]],"aaaa-mm")</f>
        <v>2022-08</v>
      </c>
      <c r="D3903" s="1" t="s">
        <v>24</v>
      </c>
      <c r="E3903" s="1" t="s">
        <v>31</v>
      </c>
      <c r="F3903" s="1" t="s">
        <v>41</v>
      </c>
      <c r="G3903" s="1" t="s">
        <v>21</v>
      </c>
      <c r="H3903">
        <v>4027776</v>
      </c>
      <c r="I3903">
        <v>199325</v>
      </c>
      <c r="J3903">
        <v>98891</v>
      </c>
      <c r="K3903">
        <v>41321</v>
      </c>
      <c r="L3903">
        <f>bbdd_Social_Media_Trends[[#This Row],[Likes]]+bbdd_Social_Media_Trends[[#This Row],[Shares]]+bbdd_Social_Media_Trends[[#This Row],[Comments]]</f>
        <v>339537</v>
      </c>
      <c r="M3903">
        <f>bbdd_Social_Media_Trends[[#This Row],[Interactions]]/bbdd_Social_Media_Trends[[#This Row],[Views]]</f>
        <v>8.4298878587091244E-2</v>
      </c>
      <c r="N3903" s="1" t="s">
        <v>29</v>
      </c>
      <c r="O3903" s="4">
        <f t="shared" si="60"/>
        <v>0</v>
      </c>
    </row>
    <row r="3904" spans="1:15">
      <c r="A3904" s="1" t="s">
        <v>3944</v>
      </c>
      <c r="B3904" s="2">
        <v>44721</v>
      </c>
      <c r="C3904" s="13" t="str">
        <f>TEXT(bbdd_Social_Media_Trends[[#This Row],[Post_Date]],"aaaa-mm")</f>
        <v>2022-06</v>
      </c>
      <c r="D3904" s="1" t="s">
        <v>18</v>
      </c>
      <c r="E3904" s="1" t="s">
        <v>57</v>
      </c>
      <c r="F3904" s="1" t="s">
        <v>20</v>
      </c>
      <c r="G3904" s="1" t="s">
        <v>37</v>
      </c>
      <c r="H3904">
        <v>3407877</v>
      </c>
      <c r="I3904">
        <v>297655</v>
      </c>
      <c r="J3904">
        <v>26196</v>
      </c>
      <c r="K3904">
        <v>29062</v>
      </c>
      <c r="L3904">
        <f>bbdd_Social_Media_Trends[[#This Row],[Likes]]+bbdd_Social_Media_Trends[[#This Row],[Shares]]+bbdd_Social_Media_Trends[[#This Row],[Comments]]</f>
        <v>352913</v>
      </c>
      <c r="M3904">
        <f>bbdd_Social_Media_Trends[[#This Row],[Interactions]]/bbdd_Social_Media_Trends[[#This Row],[Views]]</f>
        <v>0.10355802160700049</v>
      </c>
      <c r="N3904" s="1" t="s">
        <v>16</v>
      </c>
      <c r="O3904" s="4">
        <f t="shared" si="60"/>
        <v>0</v>
      </c>
    </row>
    <row r="3905" spans="1:15">
      <c r="A3905" s="1" t="s">
        <v>3945</v>
      </c>
      <c r="B3905" s="2">
        <v>45264</v>
      </c>
      <c r="C3905" s="13" t="str">
        <f>TEXT(bbdd_Social_Media_Trends[[#This Row],[Post_Date]],"aaaa-mm")</f>
        <v>2023-12</v>
      </c>
      <c r="D3905" s="1" t="s">
        <v>27</v>
      </c>
      <c r="E3905" s="1" t="s">
        <v>49</v>
      </c>
      <c r="F3905" s="1" t="s">
        <v>32</v>
      </c>
      <c r="G3905" s="1" t="s">
        <v>15</v>
      </c>
      <c r="H3905">
        <v>1368185</v>
      </c>
      <c r="I3905">
        <v>91832</v>
      </c>
      <c r="J3905">
        <v>54213</v>
      </c>
      <c r="K3905">
        <v>23975</v>
      </c>
      <c r="L3905">
        <f>bbdd_Social_Media_Trends[[#This Row],[Likes]]+bbdd_Social_Media_Trends[[#This Row],[Shares]]+bbdd_Social_Media_Trends[[#This Row],[Comments]]</f>
        <v>170020</v>
      </c>
      <c r="M3905">
        <f>bbdd_Social_Media_Trends[[#This Row],[Interactions]]/bbdd_Social_Media_Trends[[#This Row],[Views]]</f>
        <v>0.12426682064194534</v>
      </c>
      <c r="N3905" s="1" t="s">
        <v>16</v>
      </c>
      <c r="O3905" s="4">
        <f t="shared" si="60"/>
        <v>0</v>
      </c>
    </row>
    <row r="3906" spans="1:15">
      <c r="A3906" s="1" t="s">
        <v>3946</v>
      </c>
      <c r="B3906" s="2">
        <v>45149</v>
      </c>
      <c r="C3906" s="13" t="str">
        <f>TEXT(bbdd_Social_Media_Trends[[#This Row],[Post_Date]],"aaaa-mm")</f>
        <v>2023-08</v>
      </c>
      <c r="D3906" s="1" t="s">
        <v>18</v>
      </c>
      <c r="E3906" s="1" t="s">
        <v>57</v>
      </c>
      <c r="F3906" s="1" t="s">
        <v>36</v>
      </c>
      <c r="G3906" s="1" t="s">
        <v>15</v>
      </c>
      <c r="H3906">
        <v>4671326</v>
      </c>
      <c r="I3906">
        <v>484650</v>
      </c>
      <c r="J3906">
        <v>10588</v>
      </c>
      <c r="K3906">
        <v>44560</v>
      </c>
      <c r="L3906">
        <f>bbdd_Social_Media_Trends[[#This Row],[Likes]]+bbdd_Social_Media_Trends[[#This Row],[Shares]]+bbdd_Social_Media_Trends[[#This Row],[Comments]]</f>
        <v>539798</v>
      </c>
      <c r="M3906">
        <f>bbdd_Social_Media_Trends[[#This Row],[Interactions]]/bbdd_Social_Media_Trends[[#This Row],[Views]]</f>
        <v>0.11555562596145078</v>
      </c>
      <c r="N3906" s="1" t="s">
        <v>22</v>
      </c>
      <c r="O3906" s="4">
        <f t="shared" ref="O3906:O3969" si="61">IF(ISERROR(VLOOKUP(A3906,A3907:A8904,1,FALSE)),0, 1)</f>
        <v>0</v>
      </c>
    </row>
    <row r="3907" spans="1:15">
      <c r="A3907" s="1" t="s">
        <v>3947</v>
      </c>
      <c r="B3907" s="2">
        <v>44944</v>
      </c>
      <c r="C3907" s="13" t="str">
        <f>TEXT(bbdd_Social_Media_Trends[[#This Row],[Post_Date]],"aaaa-mm")</f>
        <v>2023-01</v>
      </c>
      <c r="D3907" s="1" t="s">
        <v>24</v>
      </c>
      <c r="E3907" s="1" t="s">
        <v>13</v>
      </c>
      <c r="F3907" s="1" t="s">
        <v>32</v>
      </c>
      <c r="G3907" s="1" t="s">
        <v>28</v>
      </c>
      <c r="H3907">
        <v>2413147</v>
      </c>
      <c r="I3907">
        <v>45851</v>
      </c>
      <c r="J3907">
        <v>21486</v>
      </c>
      <c r="K3907">
        <v>8691</v>
      </c>
      <c r="L3907">
        <f>bbdd_Social_Media_Trends[[#This Row],[Likes]]+bbdd_Social_Media_Trends[[#This Row],[Shares]]+bbdd_Social_Media_Trends[[#This Row],[Comments]]</f>
        <v>76028</v>
      </c>
      <c r="M3907">
        <f>bbdd_Social_Media_Trends[[#This Row],[Interactions]]/bbdd_Social_Media_Trends[[#This Row],[Views]]</f>
        <v>3.1505747474148901E-2</v>
      </c>
      <c r="N3907" s="1" t="s">
        <v>29</v>
      </c>
      <c r="O3907" s="4">
        <f t="shared" si="61"/>
        <v>0</v>
      </c>
    </row>
    <row r="3908" spans="1:15">
      <c r="A3908" s="1" t="s">
        <v>3948</v>
      </c>
      <c r="B3908" s="2">
        <v>44969</v>
      </c>
      <c r="C3908" s="13" t="str">
        <f>TEXT(bbdd_Social_Media_Trends[[#This Row],[Post_Date]],"aaaa-mm")</f>
        <v>2023-02</v>
      </c>
      <c r="D3908" s="1" t="s">
        <v>24</v>
      </c>
      <c r="E3908" s="1" t="s">
        <v>39</v>
      </c>
      <c r="F3908" s="1" t="s">
        <v>41</v>
      </c>
      <c r="G3908" s="1" t="s">
        <v>37</v>
      </c>
      <c r="H3908">
        <v>971147</v>
      </c>
      <c r="I3908">
        <v>205361</v>
      </c>
      <c r="J3908">
        <v>74326</v>
      </c>
      <c r="K3908">
        <v>13930</v>
      </c>
      <c r="L3908">
        <f>bbdd_Social_Media_Trends[[#This Row],[Likes]]+bbdd_Social_Media_Trends[[#This Row],[Shares]]+bbdd_Social_Media_Trends[[#This Row],[Comments]]</f>
        <v>293617</v>
      </c>
      <c r="M3908">
        <f>bbdd_Social_Media_Trends[[#This Row],[Interactions]]/bbdd_Social_Media_Trends[[#This Row],[Views]]</f>
        <v>0.3023404283800496</v>
      </c>
      <c r="N3908" s="1" t="s">
        <v>29</v>
      </c>
      <c r="O3908" s="4">
        <f t="shared" si="61"/>
        <v>0</v>
      </c>
    </row>
    <row r="3909" spans="1:15">
      <c r="A3909" s="1" t="s">
        <v>3949</v>
      </c>
      <c r="B3909" s="2">
        <v>44814</v>
      </c>
      <c r="C3909" s="13" t="str">
        <f>TEXT(bbdd_Social_Media_Trends[[#This Row],[Post_Date]],"aaaa-mm")</f>
        <v>2022-09</v>
      </c>
      <c r="D3909" s="1" t="s">
        <v>12</v>
      </c>
      <c r="E3909" s="1" t="s">
        <v>52</v>
      </c>
      <c r="F3909" s="1" t="s">
        <v>47</v>
      </c>
      <c r="G3909" s="1" t="s">
        <v>50</v>
      </c>
      <c r="H3909">
        <v>287898</v>
      </c>
      <c r="I3909">
        <v>92831</v>
      </c>
      <c r="J3909">
        <v>33257</v>
      </c>
      <c r="K3909">
        <v>5160</v>
      </c>
      <c r="L3909">
        <f>bbdd_Social_Media_Trends[[#This Row],[Likes]]+bbdd_Social_Media_Trends[[#This Row],[Shares]]+bbdd_Social_Media_Trends[[#This Row],[Comments]]</f>
        <v>131248</v>
      </c>
      <c r="M3909">
        <f>bbdd_Social_Media_Trends[[#This Row],[Interactions]]/bbdd_Social_Media_Trends[[#This Row],[Views]]</f>
        <v>0.45588368102591892</v>
      </c>
      <c r="N3909" s="1" t="s">
        <v>29</v>
      </c>
      <c r="O3909" s="4">
        <f t="shared" si="61"/>
        <v>0</v>
      </c>
    </row>
    <row r="3910" spans="1:15">
      <c r="A3910" s="1" t="s">
        <v>3950</v>
      </c>
      <c r="B3910" s="2">
        <v>44903</v>
      </c>
      <c r="C3910" s="13" t="str">
        <f>TEXT(bbdd_Social_Media_Trends[[#This Row],[Post_Date]],"aaaa-mm")</f>
        <v>2022-12</v>
      </c>
      <c r="D3910" s="1" t="s">
        <v>24</v>
      </c>
      <c r="E3910" s="1" t="s">
        <v>35</v>
      </c>
      <c r="F3910" s="1" t="s">
        <v>41</v>
      </c>
      <c r="G3910" s="1" t="s">
        <v>28</v>
      </c>
      <c r="H3910">
        <v>2245957</v>
      </c>
      <c r="I3910">
        <v>206179</v>
      </c>
      <c r="J3910">
        <v>15623</v>
      </c>
      <c r="K3910">
        <v>3682</v>
      </c>
      <c r="L3910">
        <f>bbdd_Social_Media_Trends[[#This Row],[Likes]]+bbdd_Social_Media_Trends[[#This Row],[Shares]]+bbdd_Social_Media_Trends[[#This Row],[Comments]]</f>
        <v>225484</v>
      </c>
      <c r="M3910">
        <f>bbdd_Social_Media_Trends[[#This Row],[Interactions]]/bbdd_Social_Media_Trends[[#This Row],[Views]]</f>
        <v>0.10039551068876207</v>
      </c>
      <c r="N3910" s="1" t="s">
        <v>22</v>
      </c>
      <c r="O3910" s="4">
        <f t="shared" si="61"/>
        <v>0</v>
      </c>
    </row>
    <row r="3911" spans="1:15">
      <c r="A3911" s="1" t="s">
        <v>3951</v>
      </c>
      <c r="B3911" s="2">
        <v>44685</v>
      </c>
      <c r="C3911" s="13" t="str">
        <f>TEXT(bbdd_Social_Media_Trends[[#This Row],[Post_Date]],"aaaa-mm")</f>
        <v>2022-05</v>
      </c>
      <c r="D3911" s="1" t="s">
        <v>27</v>
      </c>
      <c r="E3911" s="1" t="s">
        <v>39</v>
      </c>
      <c r="F3911" s="1" t="s">
        <v>47</v>
      </c>
      <c r="G3911" s="1" t="s">
        <v>60</v>
      </c>
      <c r="H3911">
        <v>1741714</v>
      </c>
      <c r="I3911">
        <v>207035</v>
      </c>
      <c r="J3911">
        <v>62609</v>
      </c>
      <c r="K3911">
        <v>14662</v>
      </c>
      <c r="L3911">
        <f>bbdd_Social_Media_Trends[[#This Row],[Likes]]+bbdd_Social_Media_Trends[[#This Row],[Shares]]+bbdd_Social_Media_Trends[[#This Row],[Comments]]</f>
        <v>284306</v>
      </c>
      <c r="M3911">
        <f>bbdd_Social_Media_Trends[[#This Row],[Interactions]]/bbdd_Social_Media_Trends[[#This Row],[Views]]</f>
        <v>0.16323345853567234</v>
      </c>
      <c r="N3911" s="1" t="s">
        <v>16</v>
      </c>
      <c r="O3911" s="4">
        <f t="shared" si="61"/>
        <v>0</v>
      </c>
    </row>
    <row r="3912" spans="1:15">
      <c r="A3912" s="1" t="s">
        <v>3952</v>
      </c>
      <c r="B3912" s="2">
        <v>44717</v>
      </c>
      <c r="C3912" s="13" t="str">
        <f>TEXT(bbdd_Social_Media_Trends[[#This Row],[Post_Date]],"aaaa-mm")</f>
        <v>2022-06</v>
      </c>
      <c r="D3912" s="1" t="s">
        <v>24</v>
      </c>
      <c r="E3912" s="1" t="s">
        <v>35</v>
      </c>
      <c r="F3912" s="1" t="s">
        <v>41</v>
      </c>
      <c r="G3912" s="1" t="s">
        <v>60</v>
      </c>
      <c r="H3912">
        <v>2607877</v>
      </c>
      <c r="I3912">
        <v>146469</v>
      </c>
      <c r="J3912">
        <v>64229</v>
      </c>
      <c r="K3912">
        <v>49402</v>
      </c>
      <c r="L3912">
        <f>bbdd_Social_Media_Trends[[#This Row],[Likes]]+bbdd_Social_Media_Trends[[#This Row],[Shares]]+bbdd_Social_Media_Trends[[#This Row],[Comments]]</f>
        <v>260100</v>
      </c>
      <c r="M3912">
        <f>bbdd_Social_Media_Trends[[#This Row],[Interactions]]/bbdd_Social_Media_Trends[[#This Row],[Views]]</f>
        <v>9.9736298912870502E-2</v>
      </c>
      <c r="N3912" s="1" t="s">
        <v>29</v>
      </c>
      <c r="O3912" s="4">
        <f t="shared" si="61"/>
        <v>0</v>
      </c>
    </row>
    <row r="3913" spans="1:15">
      <c r="A3913" s="1" t="s">
        <v>3953</v>
      </c>
      <c r="B3913" s="2">
        <v>44998</v>
      </c>
      <c r="C3913" s="13" t="str">
        <f>TEXT(bbdd_Social_Media_Trends[[#This Row],[Post_Date]],"aaaa-mm")</f>
        <v>2023-03</v>
      </c>
      <c r="D3913" s="1" t="s">
        <v>24</v>
      </c>
      <c r="E3913" s="1" t="s">
        <v>52</v>
      </c>
      <c r="F3913" s="1" t="s">
        <v>36</v>
      </c>
      <c r="G3913" s="1" t="s">
        <v>28</v>
      </c>
      <c r="H3913">
        <v>2064375</v>
      </c>
      <c r="I3913">
        <v>166788</v>
      </c>
      <c r="J3913">
        <v>9163</v>
      </c>
      <c r="K3913">
        <v>22734</v>
      </c>
      <c r="L3913">
        <f>bbdd_Social_Media_Trends[[#This Row],[Likes]]+bbdd_Social_Media_Trends[[#This Row],[Shares]]+bbdd_Social_Media_Trends[[#This Row],[Comments]]</f>
        <v>198685</v>
      </c>
      <c r="M3913">
        <f>bbdd_Social_Media_Trends[[#This Row],[Interactions]]/bbdd_Social_Media_Trends[[#This Row],[Views]]</f>
        <v>9.6244626097487129E-2</v>
      </c>
      <c r="N3913" s="1" t="s">
        <v>29</v>
      </c>
      <c r="O3913" s="4">
        <f t="shared" si="61"/>
        <v>0</v>
      </c>
    </row>
    <row r="3914" spans="1:15">
      <c r="A3914" s="1" t="s">
        <v>3954</v>
      </c>
      <c r="B3914" s="2">
        <v>44914</v>
      </c>
      <c r="C3914" s="13" t="str">
        <f>TEXT(bbdd_Social_Media_Trends[[#This Row],[Post_Date]],"aaaa-mm")</f>
        <v>2022-12</v>
      </c>
      <c r="D3914" s="1" t="s">
        <v>27</v>
      </c>
      <c r="E3914" s="1" t="s">
        <v>49</v>
      </c>
      <c r="F3914" s="1" t="s">
        <v>32</v>
      </c>
      <c r="G3914" s="1" t="s">
        <v>50</v>
      </c>
      <c r="H3914">
        <v>2225947</v>
      </c>
      <c r="I3914">
        <v>453782</v>
      </c>
      <c r="J3914">
        <v>45771</v>
      </c>
      <c r="K3914">
        <v>10934</v>
      </c>
      <c r="L3914">
        <f>bbdd_Social_Media_Trends[[#This Row],[Likes]]+bbdd_Social_Media_Trends[[#This Row],[Shares]]+bbdd_Social_Media_Trends[[#This Row],[Comments]]</f>
        <v>510487</v>
      </c>
      <c r="M3914">
        <f>bbdd_Social_Media_Trends[[#This Row],[Interactions]]/bbdd_Social_Media_Trends[[#This Row],[Views]]</f>
        <v>0.22933475055785246</v>
      </c>
      <c r="N3914" s="1" t="s">
        <v>22</v>
      </c>
      <c r="O3914" s="4">
        <f t="shared" si="61"/>
        <v>0</v>
      </c>
    </row>
    <row r="3915" spans="1:15">
      <c r="A3915" s="1" t="s">
        <v>3955</v>
      </c>
      <c r="B3915" s="2">
        <v>44696</v>
      </c>
      <c r="C3915" s="13" t="str">
        <f>TEXT(bbdd_Social_Media_Trends[[#This Row],[Post_Date]],"aaaa-mm")</f>
        <v>2022-05</v>
      </c>
      <c r="D3915" s="1" t="s">
        <v>18</v>
      </c>
      <c r="E3915" s="1" t="s">
        <v>13</v>
      </c>
      <c r="F3915" s="1" t="s">
        <v>41</v>
      </c>
      <c r="G3915" s="1" t="s">
        <v>25</v>
      </c>
      <c r="H3915">
        <v>1482758</v>
      </c>
      <c r="I3915">
        <v>35680</v>
      </c>
      <c r="J3915">
        <v>95504</v>
      </c>
      <c r="K3915">
        <v>33046</v>
      </c>
      <c r="L3915">
        <f>bbdd_Social_Media_Trends[[#This Row],[Likes]]+bbdd_Social_Media_Trends[[#This Row],[Shares]]+bbdd_Social_Media_Trends[[#This Row],[Comments]]</f>
        <v>164230</v>
      </c>
      <c r="M3915">
        <f>bbdd_Social_Media_Trends[[#This Row],[Interactions]]/bbdd_Social_Media_Trends[[#This Row],[Views]]</f>
        <v>0.11075981380643368</v>
      </c>
      <c r="N3915" s="1" t="s">
        <v>29</v>
      </c>
      <c r="O3915" s="4">
        <f t="shared" si="61"/>
        <v>0</v>
      </c>
    </row>
    <row r="3916" spans="1:15">
      <c r="A3916" s="1" t="s">
        <v>3956</v>
      </c>
      <c r="B3916" s="2">
        <v>44870</v>
      </c>
      <c r="C3916" s="13" t="str">
        <f>TEXT(bbdd_Social_Media_Trends[[#This Row],[Post_Date]],"aaaa-mm")</f>
        <v>2022-11</v>
      </c>
      <c r="D3916" s="1" t="s">
        <v>18</v>
      </c>
      <c r="E3916" s="1" t="s">
        <v>19</v>
      </c>
      <c r="F3916" s="1" t="s">
        <v>36</v>
      </c>
      <c r="G3916" s="1" t="s">
        <v>60</v>
      </c>
      <c r="H3916">
        <v>4228374</v>
      </c>
      <c r="I3916">
        <v>380409</v>
      </c>
      <c r="J3916">
        <v>92056</v>
      </c>
      <c r="K3916">
        <v>17760</v>
      </c>
      <c r="L3916">
        <f>bbdd_Social_Media_Trends[[#This Row],[Likes]]+bbdd_Social_Media_Trends[[#This Row],[Shares]]+bbdd_Social_Media_Trends[[#This Row],[Comments]]</f>
        <v>490225</v>
      </c>
      <c r="M3916">
        <f>bbdd_Social_Media_Trends[[#This Row],[Interactions]]/bbdd_Social_Media_Trends[[#This Row],[Views]]</f>
        <v>0.1159370008424042</v>
      </c>
      <c r="N3916" s="1" t="s">
        <v>22</v>
      </c>
      <c r="O3916" s="4">
        <f t="shared" si="61"/>
        <v>0</v>
      </c>
    </row>
    <row r="3917" spans="1:15">
      <c r="A3917" s="1" t="s">
        <v>3957</v>
      </c>
      <c r="B3917" s="2">
        <v>45069</v>
      </c>
      <c r="C3917" s="13" t="str">
        <f>TEXT(bbdd_Social_Media_Trends[[#This Row],[Post_Date]],"aaaa-mm")</f>
        <v>2023-05</v>
      </c>
      <c r="D3917" s="1" t="s">
        <v>18</v>
      </c>
      <c r="E3917" s="1" t="s">
        <v>49</v>
      </c>
      <c r="F3917" s="1" t="s">
        <v>36</v>
      </c>
      <c r="G3917" s="1" t="s">
        <v>21</v>
      </c>
      <c r="H3917">
        <v>297878</v>
      </c>
      <c r="I3917">
        <v>267634</v>
      </c>
      <c r="J3917">
        <v>48829</v>
      </c>
      <c r="K3917">
        <v>47518</v>
      </c>
      <c r="L3917">
        <f>bbdd_Social_Media_Trends[[#This Row],[Likes]]+bbdd_Social_Media_Trends[[#This Row],[Shares]]+bbdd_Social_Media_Trends[[#This Row],[Comments]]</f>
        <v>363981</v>
      </c>
      <c r="M3917">
        <f>bbdd_Social_Media_Trends[[#This Row],[Interactions]]/bbdd_Social_Media_Trends[[#This Row],[Views]]</f>
        <v>1.2219129979387535</v>
      </c>
      <c r="N3917" s="1" t="s">
        <v>22</v>
      </c>
      <c r="O3917" s="4">
        <f t="shared" si="61"/>
        <v>0</v>
      </c>
    </row>
    <row r="3918" spans="1:15">
      <c r="A3918" s="1" t="s">
        <v>3958</v>
      </c>
      <c r="B3918" s="2">
        <v>44894</v>
      </c>
      <c r="C3918" s="13" t="str">
        <f>TEXT(bbdd_Social_Media_Trends[[#This Row],[Post_Date]],"aaaa-mm")</f>
        <v>2022-11</v>
      </c>
      <c r="D3918" s="1" t="s">
        <v>18</v>
      </c>
      <c r="E3918" s="1" t="s">
        <v>46</v>
      </c>
      <c r="F3918" s="1" t="s">
        <v>32</v>
      </c>
      <c r="G3918" s="1" t="s">
        <v>21</v>
      </c>
      <c r="H3918">
        <v>2397124</v>
      </c>
      <c r="I3918">
        <v>484304</v>
      </c>
      <c r="J3918">
        <v>78146</v>
      </c>
      <c r="K3918">
        <v>4295</v>
      </c>
      <c r="L3918">
        <f>bbdd_Social_Media_Trends[[#This Row],[Likes]]+bbdd_Social_Media_Trends[[#This Row],[Shares]]+bbdd_Social_Media_Trends[[#This Row],[Comments]]</f>
        <v>566745</v>
      </c>
      <c r="M3918">
        <f>bbdd_Social_Media_Trends[[#This Row],[Interactions]]/bbdd_Social_Media_Trends[[#This Row],[Views]]</f>
        <v>0.23642706843701036</v>
      </c>
      <c r="N3918" s="1" t="s">
        <v>29</v>
      </c>
      <c r="O3918" s="4">
        <f t="shared" si="61"/>
        <v>0</v>
      </c>
    </row>
    <row r="3919" spans="1:15">
      <c r="A3919" s="1" t="s">
        <v>3959</v>
      </c>
      <c r="B3919" s="2">
        <v>45256</v>
      </c>
      <c r="C3919" s="13" t="str">
        <f>TEXT(bbdd_Social_Media_Trends[[#This Row],[Post_Date]],"aaaa-mm")</f>
        <v>2023-11</v>
      </c>
      <c r="D3919" s="1" t="s">
        <v>12</v>
      </c>
      <c r="E3919" s="1" t="s">
        <v>59</v>
      </c>
      <c r="F3919" s="1" t="s">
        <v>47</v>
      </c>
      <c r="G3919" s="1" t="s">
        <v>15</v>
      </c>
      <c r="H3919">
        <v>2784227</v>
      </c>
      <c r="I3919">
        <v>394246</v>
      </c>
      <c r="J3919">
        <v>86809</v>
      </c>
      <c r="K3919">
        <v>31454</v>
      </c>
      <c r="L3919">
        <f>bbdd_Social_Media_Trends[[#This Row],[Likes]]+bbdd_Social_Media_Trends[[#This Row],[Shares]]+bbdd_Social_Media_Trends[[#This Row],[Comments]]</f>
        <v>512509</v>
      </c>
      <c r="M3919">
        <f>bbdd_Social_Media_Trends[[#This Row],[Interactions]]/bbdd_Social_Media_Trends[[#This Row],[Views]]</f>
        <v>0.18407586737719303</v>
      </c>
      <c r="N3919" s="1" t="s">
        <v>22</v>
      </c>
      <c r="O3919" s="4">
        <f t="shared" si="61"/>
        <v>0</v>
      </c>
    </row>
    <row r="3920" spans="1:15">
      <c r="A3920" s="1" t="s">
        <v>3960</v>
      </c>
      <c r="B3920" s="2">
        <v>45018</v>
      </c>
      <c r="C3920" s="13" t="str">
        <f>TEXT(bbdd_Social_Media_Trends[[#This Row],[Post_Date]],"aaaa-mm")</f>
        <v>2023-04</v>
      </c>
      <c r="D3920" s="1" t="s">
        <v>18</v>
      </c>
      <c r="E3920" s="1" t="s">
        <v>35</v>
      </c>
      <c r="F3920" s="1" t="s">
        <v>41</v>
      </c>
      <c r="G3920" s="1" t="s">
        <v>25</v>
      </c>
      <c r="H3920">
        <v>3335191</v>
      </c>
      <c r="I3920">
        <v>445929</v>
      </c>
      <c r="J3920">
        <v>16257</v>
      </c>
      <c r="K3920">
        <v>7451</v>
      </c>
      <c r="L3920">
        <f>bbdd_Social_Media_Trends[[#This Row],[Likes]]+bbdd_Social_Media_Trends[[#This Row],[Shares]]+bbdd_Social_Media_Trends[[#This Row],[Comments]]</f>
        <v>469637</v>
      </c>
      <c r="M3920">
        <f>bbdd_Social_Media_Trends[[#This Row],[Interactions]]/bbdd_Social_Media_Trends[[#This Row],[Views]]</f>
        <v>0.14081262512401838</v>
      </c>
      <c r="N3920" s="1" t="s">
        <v>29</v>
      </c>
      <c r="O3920" s="4">
        <f t="shared" si="61"/>
        <v>0</v>
      </c>
    </row>
    <row r="3921" spans="1:15">
      <c r="A3921" s="1" t="s">
        <v>3961</v>
      </c>
      <c r="B3921" s="2">
        <v>44581</v>
      </c>
      <c r="C3921" s="13" t="str">
        <f>TEXT(bbdd_Social_Media_Trends[[#This Row],[Post_Date]],"aaaa-mm")</f>
        <v>2022-01</v>
      </c>
      <c r="D3921" s="1" t="s">
        <v>12</v>
      </c>
      <c r="E3921" s="1" t="s">
        <v>49</v>
      </c>
      <c r="F3921" s="1" t="s">
        <v>32</v>
      </c>
      <c r="G3921" s="1" t="s">
        <v>50</v>
      </c>
      <c r="H3921">
        <v>4582912</v>
      </c>
      <c r="I3921">
        <v>20781</v>
      </c>
      <c r="J3921">
        <v>5849</v>
      </c>
      <c r="K3921">
        <v>49216</v>
      </c>
      <c r="L3921">
        <f>bbdd_Social_Media_Trends[[#This Row],[Likes]]+bbdd_Social_Media_Trends[[#This Row],[Shares]]+bbdd_Social_Media_Trends[[#This Row],[Comments]]</f>
        <v>75846</v>
      </c>
      <c r="M3921">
        <f>bbdd_Social_Media_Trends[[#This Row],[Interactions]]/bbdd_Social_Media_Trends[[#This Row],[Views]]</f>
        <v>1.6549739554239749E-2</v>
      </c>
      <c r="N3921" s="1" t="s">
        <v>29</v>
      </c>
      <c r="O3921" s="4">
        <f t="shared" si="61"/>
        <v>0</v>
      </c>
    </row>
    <row r="3922" spans="1:15">
      <c r="A3922" s="1" t="s">
        <v>3962</v>
      </c>
      <c r="B3922" s="2">
        <v>45233</v>
      </c>
      <c r="C3922" s="13" t="str">
        <f>TEXT(bbdd_Social_Media_Trends[[#This Row],[Post_Date]],"aaaa-mm")</f>
        <v>2023-11</v>
      </c>
      <c r="D3922" s="1" t="s">
        <v>12</v>
      </c>
      <c r="E3922" s="1" t="s">
        <v>46</v>
      </c>
      <c r="F3922" s="1" t="s">
        <v>41</v>
      </c>
      <c r="G3922" s="1" t="s">
        <v>25</v>
      </c>
      <c r="H3922">
        <v>1210794</v>
      </c>
      <c r="I3922">
        <v>86602</v>
      </c>
      <c r="J3922">
        <v>90843</v>
      </c>
      <c r="K3922">
        <v>3257</v>
      </c>
      <c r="L3922">
        <f>bbdd_Social_Media_Trends[[#This Row],[Likes]]+bbdd_Social_Media_Trends[[#This Row],[Shares]]+bbdd_Social_Media_Trends[[#This Row],[Comments]]</f>
        <v>180702</v>
      </c>
      <c r="M3922">
        <f>bbdd_Social_Media_Trends[[#This Row],[Interactions]]/bbdd_Social_Media_Trends[[#This Row],[Views]]</f>
        <v>0.14924256314451509</v>
      </c>
      <c r="N3922" s="1" t="s">
        <v>29</v>
      </c>
      <c r="O3922" s="4">
        <f t="shared" si="61"/>
        <v>0</v>
      </c>
    </row>
    <row r="3923" spans="1:15">
      <c r="A3923" s="1" t="s">
        <v>3963</v>
      </c>
      <c r="B3923" s="2">
        <v>44606</v>
      </c>
      <c r="C3923" s="13" t="str">
        <f>TEXT(bbdd_Social_Media_Trends[[#This Row],[Post_Date]],"aaaa-mm")</f>
        <v>2022-02</v>
      </c>
      <c r="D3923" s="1" t="s">
        <v>12</v>
      </c>
      <c r="E3923" s="1" t="s">
        <v>19</v>
      </c>
      <c r="F3923" s="1" t="s">
        <v>36</v>
      </c>
      <c r="G3923" s="1" t="s">
        <v>37</v>
      </c>
      <c r="H3923">
        <v>2599368</v>
      </c>
      <c r="I3923">
        <v>103502</v>
      </c>
      <c r="J3923">
        <v>74019</v>
      </c>
      <c r="K3923">
        <v>22948</v>
      </c>
      <c r="L3923">
        <f>bbdd_Social_Media_Trends[[#This Row],[Likes]]+bbdd_Social_Media_Trends[[#This Row],[Shares]]+bbdd_Social_Media_Trends[[#This Row],[Comments]]</f>
        <v>200469</v>
      </c>
      <c r="M3923">
        <f>bbdd_Social_Media_Trends[[#This Row],[Interactions]]/bbdd_Social_Media_Trends[[#This Row],[Views]]</f>
        <v>7.7122208167523798E-2</v>
      </c>
      <c r="N3923" s="1" t="s">
        <v>16</v>
      </c>
      <c r="O3923" s="4">
        <f t="shared" si="61"/>
        <v>0</v>
      </c>
    </row>
    <row r="3924" spans="1:15">
      <c r="A3924" s="1" t="s">
        <v>3964</v>
      </c>
      <c r="B3924" s="2">
        <v>44661</v>
      </c>
      <c r="C3924" s="13" t="str">
        <f>TEXT(bbdd_Social_Media_Trends[[#This Row],[Post_Date]],"aaaa-mm")</f>
        <v>2022-04</v>
      </c>
      <c r="D3924" s="1" t="s">
        <v>24</v>
      </c>
      <c r="E3924" s="1" t="s">
        <v>31</v>
      </c>
      <c r="F3924" s="1" t="s">
        <v>41</v>
      </c>
      <c r="G3924" s="1" t="s">
        <v>21</v>
      </c>
      <c r="H3924">
        <v>4707489</v>
      </c>
      <c r="I3924">
        <v>308133</v>
      </c>
      <c r="J3924">
        <v>52155</v>
      </c>
      <c r="K3924">
        <v>27297</v>
      </c>
      <c r="L3924">
        <f>bbdd_Social_Media_Trends[[#This Row],[Likes]]+bbdd_Social_Media_Trends[[#This Row],[Shares]]+bbdd_Social_Media_Trends[[#This Row],[Comments]]</f>
        <v>387585</v>
      </c>
      <c r="M3924">
        <f>bbdd_Social_Media_Trends[[#This Row],[Interactions]]/bbdd_Social_Media_Trends[[#This Row],[Views]]</f>
        <v>8.2333702744711676E-2</v>
      </c>
      <c r="N3924" s="1" t="s">
        <v>29</v>
      </c>
      <c r="O3924" s="4">
        <f t="shared" si="61"/>
        <v>0</v>
      </c>
    </row>
    <row r="3925" spans="1:15">
      <c r="A3925" s="1" t="s">
        <v>3965</v>
      </c>
      <c r="B3925" s="2">
        <v>45227</v>
      </c>
      <c r="C3925" s="13" t="str">
        <f>TEXT(bbdd_Social_Media_Trends[[#This Row],[Post_Date]],"aaaa-mm")</f>
        <v>2023-10</v>
      </c>
      <c r="D3925" s="1" t="s">
        <v>27</v>
      </c>
      <c r="E3925" s="1" t="s">
        <v>46</v>
      </c>
      <c r="F3925" s="1" t="s">
        <v>20</v>
      </c>
      <c r="G3925" s="1" t="s">
        <v>25</v>
      </c>
      <c r="H3925">
        <v>2793980</v>
      </c>
      <c r="I3925">
        <v>105510</v>
      </c>
      <c r="J3925">
        <v>61565</v>
      </c>
      <c r="K3925">
        <v>11195</v>
      </c>
      <c r="L3925">
        <f>bbdd_Social_Media_Trends[[#This Row],[Likes]]+bbdd_Social_Media_Trends[[#This Row],[Shares]]+bbdd_Social_Media_Trends[[#This Row],[Comments]]</f>
        <v>178270</v>
      </c>
      <c r="M3925">
        <f>bbdd_Social_Media_Trends[[#This Row],[Interactions]]/bbdd_Social_Media_Trends[[#This Row],[Views]]</f>
        <v>6.3805037974502321E-2</v>
      </c>
      <c r="N3925" s="1" t="s">
        <v>22</v>
      </c>
      <c r="O3925" s="4">
        <f t="shared" si="61"/>
        <v>0</v>
      </c>
    </row>
    <row r="3926" spans="1:15">
      <c r="A3926" s="1" t="s">
        <v>3966</v>
      </c>
      <c r="B3926" s="2">
        <v>45107</v>
      </c>
      <c r="C3926" s="13" t="str">
        <f>TEXT(bbdd_Social_Media_Trends[[#This Row],[Post_Date]],"aaaa-mm")</f>
        <v>2023-06</v>
      </c>
      <c r="D3926" s="1" t="s">
        <v>24</v>
      </c>
      <c r="E3926" s="1" t="s">
        <v>52</v>
      </c>
      <c r="F3926" s="1" t="s">
        <v>47</v>
      </c>
      <c r="G3926" s="1" t="s">
        <v>28</v>
      </c>
      <c r="H3926">
        <v>2624711</v>
      </c>
      <c r="I3926">
        <v>307198</v>
      </c>
      <c r="J3926">
        <v>71219</v>
      </c>
      <c r="K3926">
        <v>6193</v>
      </c>
      <c r="L3926">
        <f>bbdd_Social_Media_Trends[[#This Row],[Likes]]+bbdd_Social_Media_Trends[[#This Row],[Shares]]+bbdd_Social_Media_Trends[[#This Row],[Comments]]</f>
        <v>384610</v>
      </c>
      <c r="M3926">
        <f>bbdd_Social_Media_Trends[[#This Row],[Interactions]]/bbdd_Social_Media_Trends[[#This Row],[Views]]</f>
        <v>0.14653422795881146</v>
      </c>
      <c r="N3926" s="1" t="s">
        <v>22</v>
      </c>
      <c r="O3926" s="4">
        <f t="shared" si="61"/>
        <v>0</v>
      </c>
    </row>
    <row r="3927" spans="1:15">
      <c r="A3927" s="1" t="s">
        <v>3967</v>
      </c>
      <c r="B3927" s="2">
        <v>45039</v>
      </c>
      <c r="C3927" s="13" t="str">
        <f>TEXT(bbdd_Social_Media_Trends[[#This Row],[Post_Date]],"aaaa-mm")</f>
        <v>2023-04</v>
      </c>
      <c r="D3927" s="1" t="s">
        <v>27</v>
      </c>
      <c r="E3927" s="1" t="s">
        <v>35</v>
      </c>
      <c r="F3927" s="1" t="s">
        <v>14</v>
      </c>
      <c r="G3927" s="1" t="s">
        <v>15</v>
      </c>
      <c r="H3927">
        <v>4381970</v>
      </c>
      <c r="I3927">
        <v>300506</v>
      </c>
      <c r="J3927">
        <v>49105</v>
      </c>
      <c r="K3927">
        <v>1905</v>
      </c>
      <c r="L3927">
        <f>bbdd_Social_Media_Trends[[#This Row],[Likes]]+bbdd_Social_Media_Trends[[#This Row],[Shares]]+bbdd_Social_Media_Trends[[#This Row],[Comments]]</f>
        <v>351516</v>
      </c>
      <c r="M3927">
        <f>bbdd_Social_Media_Trends[[#This Row],[Interactions]]/bbdd_Social_Media_Trends[[#This Row],[Views]]</f>
        <v>8.0218714413836698E-2</v>
      </c>
      <c r="N3927" s="1" t="s">
        <v>16</v>
      </c>
      <c r="O3927" s="4">
        <f t="shared" si="61"/>
        <v>0</v>
      </c>
    </row>
    <row r="3928" spans="1:15">
      <c r="A3928" s="1" t="s">
        <v>3968</v>
      </c>
      <c r="B3928" s="2">
        <v>44734</v>
      </c>
      <c r="C3928" s="13" t="str">
        <f>TEXT(bbdd_Social_Media_Trends[[#This Row],[Post_Date]],"aaaa-mm")</f>
        <v>2022-06</v>
      </c>
      <c r="D3928" s="1" t="s">
        <v>18</v>
      </c>
      <c r="E3928" s="1" t="s">
        <v>52</v>
      </c>
      <c r="F3928" s="1" t="s">
        <v>41</v>
      </c>
      <c r="G3928" s="1" t="s">
        <v>60</v>
      </c>
      <c r="H3928">
        <v>39409</v>
      </c>
      <c r="I3928">
        <v>71007</v>
      </c>
      <c r="J3928">
        <v>41600</v>
      </c>
      <c r="K3928">
        <v>46694</v>
      </c>
      <c r="L3928">
        <f>bbdd_Social_Media_Trends[[#This Row],[Likes]]+bbdd_Social_Media_Trends[[#This Row],[Shares]]+bbdd_Social_Media_Trends[[#This Row],[Comments]]</f>
        <v>159301</v>
      </c>
      <c r="M3928">
        <f>bbdd_Social_Media_Trends[[#This Row],[Interactions]]/bbdd_Social_Media_Trends[[#This Row],[Views]]</f>
        <v>4.0422492324088406</v>
      </c>
      <c r="N3928" s="1" t="s">
        <v>16</v>
      </c>
      <c r="O3928" s="4">
        <f t="shared" si="61"/>
        <v>0</v>
      </c>
    </row>
    <row r="3929" spans="1:15">
      <c r="A3929" s="1" t="s">
        <v>3969</v>
      </c>
      <c r="B3929" s="2">
        <v>44976</v>
      </c>
      <c r="C3929" s="13" t="str">
        <f>TEXT(bbdd_Social_Media_Trends[[#This Row],[Post_Date]],"aaaa-mm")</f>
        <v>2023-02</v>
      </c>
      <c r="D3929" s="1" t="s">
        <v>18</v>
      </c>
      <c r="E3929" s="1" t="s">
        <v>52</v>
      </c>
      <c r="F3929" s="1" t="s">
        <v>32</v>
      </c>
      <c r="G3929" s="1" t="s">
        <v>25</v>
      </c>
      <c r="H3929">
        <v>3499748</v>
      </c>
      <c r="I3929">
        <v>84192</v>
      </c>
      <c r="J3929">
        <v>50937</v>
      </c>
      <c r="K3929">
        <v>40619</v>
      </c>
      <c r="L3929">
        <f>bbdd_Social_Media_Trends[[#This Row],[Likes]]+bbdd_Social_Media_Trends[[#This Row],[Shares]]+bbdd_Social_Media_Trends[[#This Row],[Comments]]</f>
        <v>175748</v>
      </c>
      <c r="M3929">
        <f>bbdd_Social_Media_Trends[[#This Row],[Interactions]]/bbdd_Social_Media_Trends[[#This Row],[Views]]</f>
        <v>5.0217329933469494E-2</v>
      </c>
      <c r="N3929" s="1" t="s">
        <v>29</v>
      </c>
      <c r="O3929" s="4">
        <f t="shared" si="61"/>
        <v>0</v>
      </c>
    </row>
    <row r="3930" spans="1:15">
      <c r="A3930" s="1" t="s">
        <v>3970</v>
      </c>
      <c r="B3930" s="2">
        <v>45207</v>
      </c>
      <c r="C3930" s="13" t="str">
        <f>TEXT(bbdd_Social_Media_Trends[[#This Row],[Post_Date]],"aaaa-mm")</f>
        <v>2023-10</v>
      </c>
      <c r="D3930" s="1" t="s">
        <v>18</v>
      </c>
      <c r="E3930" s="1" t="s">
        <v>39</v>
      </c>
      <c r="F3930" s="1" t="s">
        <v>20</v>
      </c>
      <c r="G3930" s="1" t="s">
        <v>50</v>
      </c>
      <c r="H3930">
        <v>2030644</v>
      </c>
      <c r="I3930">
        <v>499249</v>
      </c>
      <c r="J3930">
        <v>11833</v>
      </c>
      <c r="K3930">
        <v>28123</v>
      </c>
      <c r="L3930">
        <f>bbdd_Social_Media_Trends[[#This Row],[Likes]]+bbdd_Social_Media_Trends[[#This Row],[Shares]]+bbdd_Social_Media_Trends[[#This Row],[Comments]]</f>
        <v>539205</v>
      </c>
      <c r="M3930">
        <f>bbdd_Social_Media_Trends[[#This Row],[Interactions]]/bbdd_Social_Media_Trends[[#This Row],[Views]]</f>
        <v>0.26553398823230462</v>
      </c>
      <c r="N3930" s="1" t="s">
        <v>16</v>
      </c>
      <c r="O3930" s="4">
        <f t="shared" si="61"/>
        <v>0</v>
      </c>
    </row>
    <row r="3931" spans="1:15">
      <c r="A3931" s="1" t="s">
        <v>3971</v>
      </c>
      <c r="B3931" s="2">
        <v>44959</v>
      </c>
      <c r="C3931" s="13" t="str">
        <f>TEXT(bbdd_Social_Media_Trends[[#This Row],[Post_Date]],"aaaa-mm")</f>
        <v>2023-02</v>
      </c>
      <c r="D3931" s="1" t="s">
        <v>24</v>
      </c>
      <c r="E3931" s="1" t="s">
        <v>52</v>
      </c>
      <c r="F3931" s="1" t="s">
        <v>14</v>
      </c>
      <c r="G3931" s="1" t="s">
        <v>25</v>
      </c>
      <c r="H3931">
        <v>4021988</v>
      </c>
      <c r="I3931">
        <v>496947</v>
      </c>
      <c r="J3931">
        <v>98292</v>
      </c>
      <c r="K3931">
        <v>6829</v>
      </c>
      <c r="L3931">
        <f>bbdd_Social_Media_Trends[[#This Row],[Likes]]+bbdd_Social_Media_Trends[[#This Row],[Shares]]+bbdd_Social_Media_Trends[[#This Row],[Comments]]</f>
        <v>602068</v>
      </c>
      <c r="M3931">
        <f>bbdd_Social_Media_Trends[[#This Row],[Interactions]]/bbdd_Social_Media_Trends[[#This Row],[Views]]</f>
        <v>0.14969413135991455</v>
      </c>
      <c r="N3931" s="1" t="s">
        <v>29</v>
      </c>
      <c r="O3931" s="4">
        <f t="shared" si="61"/>
        <v>0</v>
      </c>
    </row>
    <row r="3932" spans="1:15">
      <c r="A3932" s="1" t="s">
        <v>3972</v>
      </c>
      <c r="B3932" s="2">
        <v>45170</v>
      </c>
      <c r="C3932" s="13" t="str">
        <f>TEXT(bbdd_Social_Media_Trends[[#This Row],[Post_Date]],"aaaa-mm")</f>
        <v>2023-09</v>
      </c>
      <c r="D3932" s="1" t="s">
        <v>18</v>
      </c>
      <c r="E3932" s="1" t="s">
        <v>31</v>
      </c>
      <c r="F3932" s="1" t="s">
        <v>47</v>
      </c>
      <c r="G3932" s="1" t="s">
        <v>60</v>
      </c>
      <c r="H3932">
        <v>4255189</v>
      </c>
      <c r="I3932">
        <v>351819</v>
      </c>
      <c r="J3932">
        <v>3829</v>
      </c>
      <c r="K3932">
        <v>20387</v>
      </c>
      <c r="L3932">
        <f>bbdd_Social_Media_Trends[[#This Row],[Likes]]+bbdd_Social_Media_Trends[[#This Row],[Shares]]+bbdd_Social_Media_Trends[[#This Row],[Comments]]</f>
        <v>376035</v>
      </c>
      <c r="M3932">
        <f>bbdd_Social_Media_Trends[[#This Row],[Interactions]]/bbdd_Social_Media_Trends[[#This Row],[Views]]</f>
        <v>8.8370927824827528E-2</v>
      </c>
      <c r="N3932" s="1" t="s">
        <v>29</v>
      </c>
      <c r="O3932" s="4">
        <f t="shared" si="61"/>
        <v>0</v>
      </c>
    </row>
    <row r="3933" spans="1:15">
      <c r="A3933" s="1" t="s">
        <v>3973</v>
      </c>
      <c r="B3933" s="2">
        <v>45033</v>
      </c>
      <c r="C3933" s="13" t="str">
        <f>TEXT(bbdd_Social_Media_Trends[[#This Row],[Post_Date]],"aaaa-mm")</f>
        <v>2023-04</v>
      </c>
      <c r="D3933" s="1" t="s">
        <v>12</v>
      </c>
      <c r="E3933" s="1" t="s">
        <v>13</v>
      </c>
      <c r="F3933" s="1" t="s">
        <v>36</v>
      </c>
      <c r="G3933" s="1" t="s">
        <v>44</v>
      </c>
      <c r="H3933">
        <v>1401182</v>
      </c>
      <c r="I3933">
        <v>272628</v>
      </c>
      <c r="J3933">
        <v>22588</v>
      </c>
      <c r="K3933">
        <v>31504</v>
      </c>
      <c r="L3933">
        <f>bbdd_Social_Media_Trends[[#This Row],[Likes]]+bbdd_Social_Media_Trends[[#This Row],[Shares]]+bbdd_Social_Media_Trends[[#This Row],[Comments]]</f>
        <v>326720</v>
      </c>
      <c r="M3933">
        <f>bbdd_Social_Media_Trends[[#This Row],[Interactions]]/bbdd_Social_Media_Trends[[#This Row],[Views]]</f>
        <v>0.2331745626192743</v>
      </c>
      <c r="N3933" s="1" t="s">
        <v>29</v>
      </c>
      <c r="O3933" s="4">
        <f t="shared" si="61"/>
        <v>0</v>
      </c>
    </row>
    <row r="3934" spans="1:15">
      <c r="A3934" s="1" t="s">
        <v>3974</v>
      </c>
      <c r="B3934" s="2">
        <v>45086</v>
      </c>
      <c r="C3934" s="13" t="str">
        <f>TEXT(bbdd_Social_Media_Trends[[#This Row],[Post_Date]],"aaaa-mm")</f>
        <v>2023-06</v>
      </c>
      <c r="D3934" s="1" t="s">
        <v>12</v>
      </c>
      <c r="E3934" s="1" t="s">
        <v>49</v>
      </c>
      <c r="F3934" s="1" t="s">
        <v>47</v>
      </c>
      <c r="G3934" s="1" t="s">
        <v>37</v>
      </c>
      <c r="H3934">
        <v>3984874</v>
      </c>
      <c r="I3934">
        <v>115614</v>
      </c>
      <c r="J3934">
        <v>39890</v>
      </c>
      <c r="K3934">
        <v>37181</v>
      </c>
      <c r="L3934">
        <f>bbdd_Social_Media_Trends[[#This Row],[Likes]]+bbdd_Social_Media_Trends[[#This Row],[Shares]]+bbdd_Social_Media_Trends[[#This Row],[Comments]]</f>
        <v>192685</v>
      </c>
      <c r="M3934">
        <f>bbdd_Social_Media_Trends[[#This Row],[Interactions]]/bbdd_Social_Media_Trends[[#This Row],[Views]]</f>
        <v>4.8354101033056505E-2</v>
      </c>
      <c r="N3934" s="1" t="s">
        <v>22</v>
      </c>
      <c r="O3934" s="4">
        <f t="shared" si="61"/>
        <v>0</v>
      </c>
    </row>
    <row r="3935" spans="1:15">
      <c r="A3935" s="1" t="s">
        <v>3975</v>
      </c>
      <c r="B3935" s="2">
        <v>44733</v>
      </c>
      <c r="C3935" s="13" t="str">
        <f>TEXT(bbdd_Social_Media_Trends[[#This Row],[Post_Date]],"aaaa-mm")</f>
        <v>2022-06</v>
      </c>
      <c r="D3935" s="1" t="s">
        <v>12</v>
      </c>
      <c r="E3935" s="1" t="s">
        <v>35</v>
      </c>
      <c r="F3935" s="1" t="s">
        <v>14</v>
      </c>
      <c r="G3935" s="1" t="s">
        <v>37</v>
      </c>
      <c r="H3935">
        <v>631935</v>
      </c>
      <c r="I3935">
        <v>263783</v>
      </c>
      <c r="J3935">
        <v>3049</v>
      </c>
      <c r="K3935">
        <v>40556</v>
      </c>
      <c r="L3935">
        <f>bbdd_Social_Media_Trends[[#This Row],[Likes]]+bbdd_Social_Media_Trends[[#This Row],[Shares]]+bbdd_Social_Media_Trends[[#This Row],[Comments]]</f>
        <v>307388</v>
      </c>
      <c r="M3935">
        <f>bbdd_Social_Media_Trends[[#This Row],[Interactions]]/bbdd_Social_Media_Trends[[#This Row],[Views]]</f>
        <v>0.48642344544929461</v>
      </c>
      <c r="N3935" s="1" t="s">
        <v>16</v>
      </c>
      <c r="O3935" s="4">
        <f t="shared" si="61"/>
        <v>0</v>
      </c>
    </row>
    <row r="3936" spans="1:15">
      <c r="A3936" s="1" t="s">
        <v>3976</v>
      </c>
      <c r="B3936" s="2">
        <v>44572</v>
      </c>
      <c r="C3936" s="13" t="str">
        <f>TEXT(bbdd_Social_Media_Trends[[#This Row],[Post_Date]],"aaaa-mm")</f>
        <v>2022-01</v>
      </c>
      <c r="D3936" s="1" t="s">
        <v>27</v>
      </c>
      <c r="E3936" s="1" t="s">
        <v>39</v>
      </c>
      <c r="F3936" s="1" t="s">
        <v>32</v>
      </c>
      <c r="G3936" s="1" t="s">
        <v>21</v>
      </c>
      <c r="H3936">
        <v>3577981</v>
      </c>
      <c r="I3936">
        <v>355446</v>
      </c>
      <c r="J3936">
        <v>61987</v>
      </c>
      <c r="K3936">
        <v>18325</v>
      </c>
      <c r="L3936">
        <f>bbdd_Social_Media_Trends[[#This Row],[Likes]]+bbdd_Social_Media_Trends[[#This Row],[Shares]]+bbdd_Social_Media_Trends[[#This Row],[Comments]]</f>
        <v>435758</v>
      </c>
      <c r="M3936">
        <f>bbdd_Social_Media_Trends[[#This Row],[Interactions]]/bbdd_Social_Media_Trends[[#This Row],[Views]]</f>
        <v>0.12178879653078091</v>
      </c>
      <c r="N3936" s="1" t="s">
        <v>16</v>
      </c>
      <c r="O3936" s="4">
        <f t="shared" si="61"/>
        <v>0</v>
      </c>
    </row>
    <row r="3937" spans="1:15">
      <c r="A3937" s="1" t="s">
        <v>3977</v>
      </c>
      <c r="B3937" s="2">
        <v>45008</v>
      </c>
      <c r="C3937" s="13" t="str">
        <f>TEXT(bbdd_Social_Media_Trends[[#This Row],[Post_Date]],"aaaa-mm")</f>
        <v>2023-03</v>
      </c>
      <c r="D3937" s="1" t="s">
        <v>12</v>
      </c>
      <c r="E3937" s="1" t="s">
        <v>31</v>
      </c>
      <c r="F3937" s="1" t="s">
        <v>41</v>
      </c>
      <c r="G3937" s="1" t="s">
        <v>60</v>
      </c>
      <c r="H3937">
        <v>4661813</v>
      </c>
      <c r="I3937">
        <v>48452</v>
      </c>
      <c r="J3937">
        <v>12647</v>
      </c>
      <c r="K3937">
        <v>2749</v>
      </c>
      <c r="L3937">
        <f>bbdd_Social_Media_Trends[[#This Row],[Likes]]+bbdd_Social_Media_Trends[[#This Row],[Shares]]+bbdd_Social_Media_Trends[[#This Row],[Comments]]</f>
        <v>63848</v>
      </c>
      <c r="M3937">
        <f>bbdd_Social_Media_Trends[[#This Row],[Interactions]]/bbdd_Social_Media_Trends[[#This Row],[Views]]</f>
        <v>1.3695959061420954E-2</v>
      </c>
      <c r="N3937" s="1" t="s">
        <v>16</v>
      </c>
      <c r="O3937" s="4">
        <f t="shared" si="61"/>
        <v>0</v>
      </c>
    </row>
    <row r="3938" spans="1:15">
      <c r="A3938" s="1" t="s">
        <v>3978</v>
      </c>
      <c r="B3938" s="2">
        <v>45110</v>
      </c>
      <c r="C3938" s="13" t="str">
        <f>TEXT(bbdd_Social_Media_Trends[[#This Row],[Post_Date]],"aaaa-mm")</f>
        <v>2023-07</v>
      </c>
      <c r="D3938" s="1" t="s">
        <v>27</v>
      </c>
      <c r="E3938" s="1" t="s">
        <v>46</v>
      </c>
      <c r="F3938" s="1" t="s">
        <v>41</v>
      </c>
      <c r="G3938" s="1" t="s">
        <v>21</v>
      </c>
      <c r="H3938">
        <v>4153771</v>
      </c>
      <c r="I3938">
        <v>162185</v>
      </c>
      <c r="J3938">
        <v>6853</v>
      </c>
      <c r="K3938">
        <v>26355</v>
      </c>
      <c r="L3938">
        <f>bbdd_Social_Media_Trends[[#This Row],[Likes]]+bbdd_Social_Media_Trends[[#This Row],[Shares]]+bbdd_Social_Media_Trends[[#This Row],[Comments]]</f>
        <v>195393</v>
      </c>
      <c r="M3938">
        <f>bbdd_Social_Media_Trends[[#This Row],[Interactions]]/bbdd_Social_Media_Trends[[#This Row],[Views]]</f>
        <v>4.7039906629421792E-2</v>
      </c>
      <c r="N3938" s="1" t="s">
        <v>22</v>
      </c>
      <c r="O3938" s="4">
        <f t="shared" si="61"/>
        <v>0</v>
      </c>
    </row>
    <row r="3939" spans="1:15">
      <c r="A3939" s="1" t="s">
        <v>3979</v>
      </c>
      <c r="B3939" s="2">
        <v>45252</v>
      </c>
      <c r="C3939" s="13" t="str">
        <f>TEXT(bbdd_Social_Media_Trends[[#This Row],[Post_Date]],"aaaa-mm")</f>
        <v>2023-11</v>
      </c>
      <c r="D3939" s="1" t="s">
        <v>18</v>
      </c>
      <c r="E3939" s="1" t="s">
        <v>35</v>
      </c>
      <c r="F3939" s="1" t="s">
        <v>20</v>
      </c>
      <c r="G3939" s="1" t="s">
        <v>21</v>
      </c>
      <c r="H3939">
        <v>3523284</v>
      </c>
      <c r="I3939">
        <v>272930</v>
      </c>
      <c r="J3939">
        <v>96467</v>
      </c>
      <c r="K3939">
        <v>47190</v>
      </c>
      <c r="L3939">
        <f>bbdd_Social_Media_Trends[[#This Row],[Likes]]+bbdd_Social_Media_Trends[[#This Row],[Shares]]+bbdd_Social_Media_Trends[[#This Row],[Comments]]</f>
        <v>416587</v>
      </c>
      <c r="M3939">
        <f>bbdd_Social_Media_Trends[[#This Row],[Interactions]]/bbdd_Social_Media_Trends[[#This Row],[Views]]</f>
        <v>0.11823826861530322</v>
      </c>
      <c r="N3939" s="1" t="s">
        <v>29</v>
      </c>
      <c r="O3939" s="4">
        <f t="shared" si="61"/>
        <v>0</v>
      </c>
    </row>
    <row r="3940" spans="1:15">
      <c r="A3940" s="1" t="s">
        <v>3980</v>
      </c>
      <c r="B3940" s="2">
        <v>44666</v>
      </c>
      <c r="C3940" s="13" t="str">
        <f>TEXT(bbdd_Social_Media_Trends[[#This Row],[Post_Date]],"aaaa-mm")</f>
        <v>2022-04</v>
      </c>
      <c r="D3940" s="1" t="s">
        <v>27</v>
      </c>
      <c r="E3940" s="1" t="s">
        <v>46</v>
      </c>
      <c r="F3940" s="1" t="s">
        <v>14</v>
      </c>
      <c r="G3940" s="1" t="s">
        <v>44</v>
      </c>
      <c r="H3940">
        <v>141033</v>
      </c>
      <c r="I3940">
        <v>325404</v>
      </c>
      <c r="J3940">
        <v>4011</v>
      </c>
      <c r="K3940">
        <v>41320</v>
      </c>
      <c r="L3940">
        <f>bbdd_Social_Media_Trends[[#This Row],[Likes]]+bbdd_Social_Media_Trends[[#This Row],[Shares]]+bbdd_Social_Media_Trends[[#This Row],[Comments]]</f>
        <v>370735</v>
      </c>
      <c r="M3940">
        <f>bbdd_Social_Media_Trends[[#This Row],[Interactions]]/bbdd_Social_Media_Trends[[#This Row],[Views]]</f>
        <v>2.6287110108981584</v>
      </c>
      <c r="N3940" s="1" t="s">
        <v>16</v>
      </c>
      <c r="O3940" s="4">
        <f t="shared" si="61"/>
        <v>0</v>
      </c>
    </row>
    <row r="3941" spans="1:15">
      <c r="A3941" s="1" t="s">
        <v>3981</v>
      </c>
      <c r="B3941" s="2">
        <v>44941</v>
      </c>
      <c r="C3941" s="13" t="str">
        <f>TEXT(bbdd_Social_Media_Trends[[#This Row],[Post_Date]],"aaaa-mm")</f>
        <v>2023-01</v>
      </c>
      <c r="D3941" s="1" t="s">
        <v>27</v>
      </c>
      <c r="E3941" s="1" t="s">
        <v>52</v>
      </c>
      <c r="F3941" s="1" t="s">
        <v>14</v>
      </c>
      <c r="G3941" s="1" t="s">
        <v>60</v>
      </c>
      <c r="H3941">
        <v>1058655</v>
      </c>
      <c r="I3941">
        <v>486037</v>
      </c>
      <c r="J3941">
        <v>47060</v>
      </c>
      <c r="K3941">
        <v>4660</v>
      </c>
      <c r="L3941">
        <f>bbdd_Social_Media_Trends[[#This Row],[Likes]]+bbdd_Social_Media_Trends[[#This Row],[Shares]]+bbdd_Social_Media_Trends[[#This Row],[Comments]]</f>
        <v>537757</v>
      </c>
      <c r="M3941">
        <f>bbdd_Social_Media_Trends[[#This Row],[Interactions]]/bbdd_Social_Media_Trends[[#This Row],[Views]]</f>
        <v>0.50796246180294813</v>
      </c>
      <c r="N3941" s="1" t="s">
        <v>22</v>
      </c>
      <c r="O3941" s="4">
        <f t="shared" si="61"/>
        <v>0</v>
      </c>
    </row>
    <row r="3942" spans="1:15">
      <c r="A3942" s="1" t="s">
        <v>3982</v>
      </c>
      <c r="B3942" s="2">
        <v>45152</v>
      </c>
      <c r="C3942" s="13" t="str">
        <f>TEXT(bbdd_Social_Media_Trends[[#This Row],[Post_Date]],"aaaa-mm")</f>
        <v>2023-08</v>
      </c>
      <c r="D3942" s="1" t="s">
        <v>18</v>
      </c>
      <c r="E3942" s="1" t="s">
        <v>31</v>
      </c>
      <c r="F3942" s="1" t="s">
        <v>41</v>
      </c>
      <c r="G3942" s="1" t="s">
        <v>50</v>
      </c>
      <c r="H3942">
        <v>2030560</v>
      </c>
      <c r="I3942">
        <v>466132</v>
      </c>
      <c r="J3942">
        <v>51434</v>
      </c>
      <c r="K3942">
        <v>46110</v>
      </c>
      <c r="L3942">
        <f>bbdd_Social_Media_Trends[[#This Row],[Likes]]+bbdd_Social_Media_Trends[[#This Row],[Shares]]+bbdd_Social_Media_Trends[[#This Row],[Comments]]</f>
        <v>563676</v>
      </c>
      <c r="M3942">
        <f>bbdd_Social_Media_Trends[[#This Row],[Interactions]]/bbdd_Social_Media_Trends[[#This Row],[Views]]</f>
        <v>0.27759632810653218</v>
      </c>
      <c r="N3942" s="1" t="s">
        <v>29</v>
      </c>
      <c r="O3942" s="4">
        <f t="shared" si="61"/>
        <v>0</v>
      </c>
    </row>
    <row r="3943" spans="1:15">
      <c r="A3943" s="1" t="s">
        <v>3983</v>
      </c>
      <c r="B3943" s="2">
        <v>44751</v>
      </c>
      <c r="C3943" s="13" t="str">
        <f>TEXT(bbdd_Social_Media_Trends[[#This Row],[Post_Date]],"aaaa-mm")</f>
        <v>2022-07</v>
      </c>
      <c r="D3943" s="1" t="s">
        <v>18</v>
      </c>
      <c r="E3943" s="1" t="s">
        <v>57</v>
      </c>
      <c r="F3943" s="1" t="s">
        <v>32</v>
      </c>
      <c r="G3943" s="1" t="s">
        <v>50</v>
      </c>
      <c r="H3943">
        <v>234535</v>
      </c>
      <c r="I3943">
        <v>251440</v>
      </c>
      <c r="J3943">
        <v>28477</v>
      </c>
      <c r="K3943">
        <v>22111</v>
      </c>
      <c r="L3943">
        <f>bbdd_Social_Media_Trends[[#This Row],[Likes]]+bbdd_Social_Media_Trends[[#This Row],[Shares]]+bbdd_Social_Media_Trends[[#This Row],[Comments]]</f>
        <v>302028</v>
      </c>
      <c r="M3943">
        <f>bbdd_Social_Media_Trends[[#This Row],[Interactions]]/bbdd_Social_Media_Trends[[#This Row],[Views]]</f>
        <v>1.2877736798345663</v>
      </c>
      <c r="N3943" s="1" t="s">
        <v>16</v>
      </c>
      <c r="O3943" s="4">
        <f t="shared" si="61"/>
        <v>0</v>
      </c>
    </row>
    <row r="3944" spans="1:15">
      <c r="A3944" s="1" t="s">
        <v>3984</v>
      </c>
      <c r="B3944" s="2">
        <v>44669</v>
      </c>
      <c r="C3944" s="13" t="str">
        <f>TEXT(bbdd_Social_Media_Trends[[#This Row],[Post_Date]],"aaaa-mm")</f>
        <v>2022-04</v>
      </c>
      <c r="D3944" s="1" t="s">
        <v>12</v>
      </c>
      <c r="E3944" s="1" t="s">
        <v>52</v>
      </c>
      <c r="F3944" s="1" t="s">
        <v>47</v>
      </c>
      <c r="G3944" s="1" t="s">
        <v>28</v>
      </c>
      <c r="H3944">
        <v>3959483</v>
      </c>
      <c r="I3944">
        <v>363451</v>
      </c>
      <c r="J3944">
        <v>40906</v>
      </c>
      <c r="K3944">
        <v>30644</v>
      </c>
      <c r="L3944">
        <f>bbdd_Social_Media_Trends[[#This Row],[Likes]]+bbdd_Social_Media_Trends[[#This Row],[Shares]]+bbdd_Social_Media_Trends[[#This Row],[Comments]]</f>
        <v>435001</v>
      </c>
      <c r="M3944">
        <f>bbdd_Social_Media_Trends[[#This Row],[Interactions]]/bbdd_Social_Media_Trends[[#This Row],[Views]]</f>
        <v>0.10986308060926137</v>
      </c>
      <c r="N3944" s="1" t="s">
        <v>29</v>
      </c>
      <c r="O3944" s="4">
        <f t="shared" si="61"/>
        <v>0</v>
      </c>
    </row>
    <row r="3945" spans="1:15">
      <c r="A3945" s="1" t="s">
        <v>3985</v>
      </c>
      <c r="B3945" s="2">
        <v>44654</v>
      </c>
      <c r="C3945" s="13" t="str">
        <f>TEXT(bbdd_Social_Media_Trends[[#This Row],[Post_Date]],"aaaa-mm")</f>
        <v>2022-04</v>
      </c>
      <c r="D3945" s="1" t="s">
        <v>18</v>
      </c>
      <c r="E3945" s="1" t="s">
        <v>49</v>
      </c>
      <c r="F3945" s="1" t="s">
        <v>41</v>
      </c>
      <c r="G3945" s="1" t="s">
        <v>25</v>
      </c>
      <c r="H3945">
        <v>2476219</v>
      </c>
      <c r="I3945">
        <v>352894</v>
      </c>
      <c r="J3945">
        <v>54154</v>
      </c>
      <c r="K3945">
        <v>45066</v>
      </c>
      <c r="L3945">
        <f>bbdd_Social_Media_Trends[[#This Row],[Likes]]+bbdd_Social_Media_Trends[[#This Row],[Shares]]+bbdd_Social_Media_Trends[[#This Row],[Comments]]</f>
        <v>452114</v>
      </c>
      <c r="M3945">
        <f>bbdd_Social_Media_Trends[[#This Row],[Interactions]]/bbdd_Social_Media_Trends[[#This Row],[Views]]</f>
        <v>0.18258239679123697</v>
      </c>
      <c r="N3945" s="1" t="s">
        <v>29</v>
      </c>
      <c r="O3945" s="4">
        <f t="shared" si="61"/>
        <v>0</v>
      </c>
    </row>
    <row r="3946" spans="1:15">
      <c r="A3946" s="1" t="s">
        <v>3986</v>
      </c>
      <c r="B3946" s="2">
        <v>44675</v>
      </c>
      <c r="C3946" s="13" t="str">
        <f>TEXT(bbdd_Social_Media_Trends[[#This Row],[Post_Date]],"aaaa-mm")</f>
        <v>2022-04</v>
      </c>
      <c r="D3946" s="1" t="s">
        <v>27</v>
      </c>
      <c r="E3946" s="1" t="s">
        <v>46</v>
      </c>
      <c r="F3946" s="1" t="s">
        <v>32</v>
      </c>
      <c r="G3946" s="1" t="s">
        <v>25</v>
      </c>
      <c r="H3946">
        <v>3857161</v>
      </c>
      <c r="I3946">
        <v>320872</v>
      </c>
      <c r="J3946">
        <v>49073</v>
      </c>
      <c r="K3946">
        <v>49058</v>
      </c>
      <c r="L3946">
        <f>bbdd_Social_Media_Trends[[#This Row],[Likes]]+bbdd_Social_Media_Trends[[#This Row],[Shares]]+bbdd_Social_Media_Trends[[#This Row],[Comments]]</f>
        <v>419003</v>
      </c>
      <c r="M3946">
        <f>bbdd_Social_Media_Trends[[#This Row],[Interactions]]/bbdd_Social_Media_Trends[[#This Row],[Views]]</f>
        <v>0.10862989644456117</v>
      </c>
      <c r="N3946" s="1" t="s">
        <v>16</v>
      </c>
      <c r="O3946" s="4">
        <f t="shared" si="61"/>
        <v>0</v>
      </c>
    </row>
    <row r="3947" spans="1:15">
      <c r="A3947" s="1" t="s">
        <v>3987</v>
      </c>
      <c r="B3947" s="2">
        <v>45053</v>
      </c>
      <c r="C3947" s="13" t="str">
        <f>TEXT(bbdd_Social_Media_Trends[[#This Row],[Post_Date]],"aaaa-mm")</f>
        <v>2023-05</v>
      </c>
      <c r="D3947" s="1" t="s">
        <v>24</v>
      </c>
      <c r="E3947" s="1" t="s">
        <v>59</v>
      </c>
      <c r="F3947" s="1" t="s">
        <v>20</v>
      </c>
      <c r="G3947" s="1" t="s">
        <v>15</v>
      </c>
      <c r="H3947">
        <v>4171762</v>
      </c>
      <c r="I3947">
        <v>41967</v>
      </c>
      <c r="J3947">
        <v>76316</v>
      </c>
      <c r="K3947">
        <v>1045</v>
      </c>
      <c r="L3947">
        <f>bbdd_Social_Media_Trends[[#This Row],[Likes]]+bbdd_Social_Media_Trends[[#This Row],[Shares]]+bbdd_Social_Media_Trends[[#This Row],[Comments]]</f>
        <v>119328</v>
      </c>
      <c r="M3947">
        <f>bbdd_Social_Media_Trends[[#This Row],[Interactions]]/bbdd_Social_Media_Trends[[#This Row],[Views]]</f>
        <v>2.8603741057136048E-2</v>
      </c>
      <c r="N3947" s="1" t="s">
        <v>22</v>
      </c>
      <c r="O3947" s="4">
        <f t="shared" si="61"/>
        <v>0</v>
      </c>
    </row>
    <row r="3948" spans="1:15">
      <c r="A3948" s="1" t="s">
        <v>3988</v>
      </c>
      <c r="B3948" s="2">
        <v>45126</v>
      </c>
      <c r="C3948" s="13" t="str">
        <f>TEXT(bbdd_Social_Media_Trends[[#This Row],[Post_Date]],"aaaa-mm")</f>
        <v>2023-07</v>
      </c>
      <c r="D3948" s="1" t="s">
        <v>18</v>
      </c>
      <c r="E3948" s="1" t="s">
        <v>46</v>
      </c>
      <c r="F3948" s="1" t="s">
        <v>14</v>
      </c>
      <c r="G3948" s="1" t="s">
        <v>60</v>
      </c>
      <c r="H3948">
        <v>3356648</v>
      </c>
      <c r="I3948">
        <v>113463</v>
      </c>
      <c r="J3948">
        <v>87529</v>
      </c>
      <c r="K3948">
        <v>19511</v>
      </c>
      <c r="L3948">
        <f>bbdd_Social_Media_Trends[[#This Row],[Likes]]+bbdd_Social_Media_Trends[[#This Row],[Shares]]+bbdd_Social_Media_Trends[[#This Row],[Comments]]</f>
        <v>220503</v>
      </c>
      <c r="M3948">
        <f>bbdd_Social_Media_Trends[[#This Row],[Interactions]]/bbdd_Social_Media_Trends[[#This Row],[Views]]</f>
        <v>6.5691427876858111E-2</v>
      </c>
      <c r="N3948" s="1" t="s">
        <v>16</v>
      </c>
      <c r="O3948" s="4">
        <f t="shared" si="61"/>
        <v>0</v>
      </c>
    </row>
    <row r="3949" spans="1:15">
      <c r="A3949" s="1" t="s">
        <v>3989</v>
      </c>
      <c r="B3949" s="2">
        <v>44766</v>
      </c>
      <c r="C3949" s="13" t="str">
        <f>TEXT(bbdd_Social_Media_Trends[[#This Row],[Post_Date]],"aaaa-mm")</f>
        <v>2022-07</v>
      </c>
      <c r="D3949" s="1" t="s">
        <v>27</v>
      </c>
      <c r="E3949" s="1" t="s">
        <v>57</v>
      </c>
      <c r="F3949" s="1" t="s">
        <v>41</v>
      </c>
      <c r="G3949" s="1" t="s">
        <v>60</v>
      </c>
      <c r="H3949">
        <v>3857226</v>
      </c>
      <c r="I3949">
        <v>337967</v>
      </c>
      <c r="J3949">
        <v>30773</v>
      </c>
      <c r="K3949">
        <v>37272</v>
      </c>
      <c r="L3949">
        <f>bbdd_Social_Media_Trends[[#This Row],[Likes]]+bbdd_Social_Media_Trends[[#This Row],[Shares]]+bbdd_Social_Media_Trends[[#This Row],[Comments]]</f>
        <v>406012</v>
      </c>
      <c r="M3949">
        <f>bbdd_Social_Media_Trends[[#This Row],[Interactions]]/bbdd_Social_Media_Trends[[#This Row],[Views]]</f>
        <v>0.10526010143040621</v>
      </c>
      <c r="N3949" s="1" t="s">
        <v>16</v>
      </c>
      <c r="O3949" s="4">
        <f t="shared" si="61"/>
        <v>0</v>
      </c>
    </row>
    <row r="3950" spans="1:15">
      <c r="A3950" s="1" t="s">
        <v>3990</v>
      </c>
      <c r="B3950" s="2">
        <v>44737</v>
      </c>
      <c r="C3950" s="13" t="str">
        <f>TEXT(bbdd_Social_Media_Trends[[#This Row],[Post_Date]],"aaaa-mm")</f>
        <v>2022-06</v>
      </c>
      <c r="D3950" s="1" t="s">
        <v>24</v>
      </c>
      <c r="E3950" s="1" t="s">
        <v>19</v>
      </c>
      <c r="F3950" s="1" t="s">
        <v>41</v>
      </c>
      <c r="G3950" s="1" t="s">
        <v>60</v>
      </c>
      <c r="H3950">
        <v>3147293</v>
      </c>
      <c r="I3950">
        <v>454319</v>
      </c>
      <c r="J3950">
        <v>10944</v>
      </c>
      <c r="K3950">
        <v>15888</v>
      </c>
      <c r="L3950">
        <f>bbdd_Social_Media_Trends[[#This Row],[Likes]]+bbdd_Social_Media_Trends[[#This Row],[Shares]]+bbdd_Social_Media_Trends[[#This Row],[Comments]]</f>
        <v>481151</v>
      </c>
      <c r="M3950">
        <f>bbdd_Social_Media_Trends[[#This Row],[Interactions]]/bbdd_Social_Media_Trends[[#This Row],[Views]]</f>
        <v>0.15287772698633398</v>
      </c>
      <c r="N3950" s="1" t="s">
        <v>16</v>
      </c>
      <c r="O3950" s="4">
        <f t="shared" si="61"/>
        <v>0</v>
      </c>
    </row>
    <row r="3951" spans="1:15">
      <c r="A3951" s="1" t="s">
        <v>3991</v>
      </c>
      <c r="B3951" s="2">
        <v>44903</v>
      </c>
      <c r="C3951" s="13" t="str">
        <f>TEXT(bbdd_Social_Media_Trends[[#This Row],[Post_Date]],"aaaa-mm")</f>
        <v>2022-12</v>
      </c>
      <c r="D3951" s="1" t="s">
        <v>27</v>
      </c>
      <c r="E3951" s="1" t="s">
        <v>35</v>
      </c>
      <c r="F3951" s="1" t="s">
        <v>41</v>
      </c>
      <c r="G3951" s="1" t="s">
        <v>28</v>
      </c>
      <c r="H3951">
        <v>975369</v>
      </c>
      <c r="I3951">
        <v>208583</v>
      </c>
      <c r="J3951">
        <v>6013</v>
      </c>
      <c r="K3951">
        <v>40027</v>
      </c>
      <c r="L3951">
        <f>bbdd_Social_Media_Trends[[#This Row],[Likes]]+bbdd_Social_Media_Trends[[#This Row],[Shares]]+bbdd_Social_Media_Trends[[#This Row],[Comments]]</f>
        <v>254623</v>
      </c>
      <c r="M3951">
        <f>bbdd_Social_Media_Trends[[#This Row],[Interactions]]/bbdd_Social_Media_Trends[[#This Row],[Views]]</f>
        <v>0.26105299635317508</v>
      </c>
      <c r="N3951" s="1" t="s">
        <v>29</v>
      </c>
      <c r="O3951" s="4">
        <f t="shared" si="61"/>
        <v>0</v>
      </c>
    </row>
    <row r="3952" spans="1:15">
      <c r="A3952" s="1" t="s">
        <v>3992</v>
      </c>
      <c r="B3952" s="2">
        <v>45001</v>
      </c>
      <c r="C3952" s="13" t="str">
        <f>TEXT(bbdd_Social_Media_Trends[[#This Row],[Post_Date]],"aaaa-mm")</f>
        <v>2023-03</v>
      </c>
      <c r="D3952" s="1" t="s">
        <v>27</v>
      </c>
      <c r="E3952" s="1" t="s">
        <v>49</v>
      </c>
      <c r="F3952" s="1" t="s">
        <v>36</v>
      </c>
      <c r="G3952" s="1" t="s">
        <v>15</v>
      </c>
      <c r="H3952">
        <v>4604015</v>
      </c>
      <c r="I3952">
        <v>496554</v>
      </c>
      <c r="J3952">
        <v>67838</v>
      </c>
      <c r="K3952">
        <v>8078</v>
      </c>
      <c r="L3952">
        <f>bbdd_Social_Media_Trends[[#This Row],[Likes]]+bbdd_Social_Media_Trends[[#This Row],[Shares]]+bbdd_Social_Media_Trends[[#This Row],[Comments]]</f>
        <v>572470</v>
      </c>
      <c r="M3952">
        <f>bbdd_Social_Media_Trends[[#This Row],[Interactions]]/bbdd_Social_Media_Trends[[#This Row],[Views]]</f>
        <v>0.12434147151996681</v>
      </c>
      <c r="N3952" s="1" t="s">
        <v>16</v>
      </c>
      <c r="O3952" s="4">
        <f t="shared" si="61"/>
        <v>0</v>
      </c>
    </row>
    <row r="3953" spans="1:15">
      <c r="A3953" s="1" t="s">
        <v>3993</v>
      </c>
      <c r="B3953" s="2">
        <v>44631</v>
      </c>
      <c r="C3953" s="13" t="str">
        <f>TEXT(bbdd_Social_Media_Trends[[#This Row],[Post_Date]],"aaaa-mm")</f>
        <v>2022-03</v>
      </c>
      <c r="D3953" s="1" t="s">
        <v>24</v>
      </c>
      <c r="E3953" s="1" t="s">
        <v>59</v>
      </c>
      <c r="F3953" s="1" t="s">
        <v>41</v>
      </c>
      <c r="G3953" s="1" t="s">
        <v>44</v>
      </c>
      <c r="H3953">
        <v>279023</v>
      </c>
      <c r="I3953">
        <v>186319</v>
      </c>
      <c r="J3953">
        <v>64408</v>
      </c>
      <c r="K3953">
        <v>2331</v>
      </c>
      <c r="L3953">
        <f>bbdd_Social_Media_Trends[[#This Row],[Likes]]+bbdd_Social_Media_Trends[[#This Row],[Shares]]+bbdd_Social_Media_Trends[[#This Row],[Comments]]</f>
        <v>253058</v>
      </c>
      <c r="M3953">
        <f>bbdd_Social_Media_Trends[[#This Row],[Interactions]]/bbdd_Social_Media_Trends[[#This Row],[Views]]</f>
        <v>0.9069431552237629</v>
      </c>
      <c r="N3953" s="1" t="s">
        <v>29</v>
      </c>
      <c r="O3953" s="4">
        <f t="shared" si="61"/>
        <v>0</v>
      </c>
    </row>
    <row r="3954" spans="1:15">
      <c r="A3954" s="1" t="s">
        <v>3994</v>
      </c>
      <c r="B3954" s="2">
        <v>44605</v>
      </c>
      <c r="C3954" s="13" t="str">
        <f>TEXT(bbdd_Social_Media_Trends[[#This Row],[Post_Date]],"aaaa-mm")</f>
        <v>2022-02</v>
      </c>
      <c r="D3954" s="1" t="s">
        <v>12</v>
      </c>
      <c r="E3954" s="1" t="s">
        <v>49</v>
      </c>
      <c r="F3954" s="1" t="s">
        <v>14</v>
      </c>
      <c r="G3954" s="1" t="s">
        <v>15</v>
      </c>
      <c r="H3954">
        <v>4887642</v>
      </c>
      <c r="I3954">
        <v>267244</v>
      </c>
      <c r="J3954">
        <v>25145</v>
      </c>
      <c r="K3954">
        <v>15083</v>
      </c>
      <c r="L3954">
        <f>bbdd_Social_Media_Trends[[#This Row],[Likes]]+bbdd_Social_Media_Trends[[#This Row],[Shares]]+bbdd_Social_Media_Trends[[#This Row],[Comments]]</f>
        <v>307472</v>
      </c>
      <c r="M3954">
        <f>bbdd_Social_Media_Trends[[#This Row],[Interactions]]/bbdd_Social_Media_Trends[[#This Row],[Views]]</f>
        <v>6.2908044410781308E-2</v>
      </c>
      <c r="N3954" s="1" t="s">
        <v>29</v>
      </c>
      <c r="O3954" s="4">
        <f t="shared" si="61"/>
        <v>0</v>
      </c>
    </row>
    <row r="3955" spans="1:15">
      <c r="A3955" s="1" t="s">
        <v>3995</v>
      </c>
      <c r="B3955" s="2">
        <v>44856</v>
      </c>
      <c r="C3955" s="13" t="str">
        <f>TEXT(bbdd_Social_Media_Trends[[#This Row],[Post_Date]],"aaaa-mm")</f>
        <v>2022-10</v>
      </c>
      <c r="D3955" s="1" t="s">
        <v>12</v>
      </c>
      <c r="E3955" s="1" t="s">
        <v>49</v>
      </c>
      <c r="F3955" s="1" t="s">
        <v>32</v>
      </c>
      <c r="G3955" s="1" t="s">
        <v>15</v>
      </c>
      <c r="H3955">
        <v>2513082</v>
      </c>
      <c r="I3955">
        <v>208085</v>
      </c>
      <c r="J3955">
        <v>65223</v>
      </c>
      <c r="K3955">
        <v>2112</v>
      </c>
      <c r="L3955">
        <f>bbdd_Social_Media_Trends[[#This Row],[Likes]]+bbdd_Social_Media_Trends[[#This Row],[Shares]]+bbdd_Social_Media_Trends[[#This Row],[Comments]]</f>
        <v>275420</v>
      </c>
      <c r="M3955">
        <f>bbdd_Social_Media_Trends[[#This Row],[Interactions]]/bbdd_Social_Media_Trends[[#This Row],[Views]]</f>
        <v>0.10959451382804063</v>
      </c>
      <c r="N3955" s="1" t="s">
        <v>29</v>
      </c>
      <c r="O3955" s="4">
        <f t="shared" si="61"/>
        <v>0</v>
      </c>
    </row>
    <row r="3956" spans="1:15">
      <c r="A3956" s="1" t="s">
        <v>3996</v>
      </c>
      <c r="B3956" s="2">
        <v>45205</v>
      </c>
      <c r="C3956" s="13" t="str">
        <f>TEXT(bbdd_Social_Media_Trends[[#This Row],[Post_Date]],"aaaa-mm")</f>
        <v>2023-10</v>
      </c>
      <c r="D3956" s="1" t="s">
        <v>24</v>
      </c>
      <c r="E3956" s="1" t="s">
        <v>52</v>
      </c>
      <c r="F3956" s="1" t="s">
        <v>14</v>
      </c>
      <c r="G3956" s="1" t="s">
        <v>44</v>
      </c>
      <c r="H3956">
        <v>2832427</v>
      </c>
      <c r="I3956">
        <v>190157</v>
      </c>
      <c r="J3956">
        <v>12005</v>
      </c>
      <c r="K3956">
        <v>1268</v>
      </c>
      <c r="L3956">
        <f>bbdd_Social_Media_Trends[[#This Row],[Likes]]+bbdd_Social_Media_Trends[[#This Row],[Shares]]+bbdd_Social_Media_Trends[[#This Row],[Comments]]</f>
        <v>203430</v>
      </c>
      <c r="M3956">
        <f>bbdd_Social_Media_Trends[[#This Row],[Interactions]]/bbdd_Social_Media_Trends[[#This Row],[Views]]</f>
        <v>7.1821798055166114E-2</v>
      </c>
      <c r="N3956" s="1" t="s">
        <v>22</v>
      </c>
      <c r="O3956" s="4">
        <f t="shared" si="61"/>
        <v>0</v>
      </c>
    </row>
    <row r="3957" spans="1:15">
      <c r="A3957" s="1" t="s">
        <v>3997</v>
      </c>
      <c r="B3957" s="2">
        <v>44693</v>
      </c>
      <c r="C3957" s="13" t="str">
        <f>TEXT(bbdd_Social_Media_Trends[[#This Row],[Post_Date]],"aaaa-mm")</f>
        <v>2022-05</v>
      </c>
      <c r="D3957" s="1" t="s">
        <v>27</v>
      </c>
      <c r="E3957" s="1" t="s">
        <v>57</v>
      </c>
      <c r="F3957" s="1" t="s">
        <v>20</v>
      </c>
      <c r="G3957" s="1" t="s">
        <v>15</v>
      </c>
      <c r="H3957">
        <v>780047</v>
      </c>
      <c r="I3957">
        <v>177389</v>
      </c>
      <c r="J3957">
        <v>26953</v>
      </c>
      <c r="K3957">
        <v>373</v>
      </c>
      <c r="L3957">
        <f>bbdd_Social_Media_Trends[[#This Row],[Likes]]+bbdd_Social_Media_Trends[[#This Row],[Shares]]+bbdd_Social_Media_Trends[[#This Row],[Comments]]</f>
        <v>204715</v>
      </c>
      <c r="M3957">
        <f>bbdd_Social_Media_Trends[[#This Row],[Interactions]]/bbdd_Social_Media_Trends[[#This Row],[Views]]</f>
        <v>0.262439314554123</v>
      </c>
      <c r="N3957" s="1" t="s">
        <v>22</v>
      </c>
      <c r="O3957" s="4">
        <f t="shared" si="61"/>
        <v>0</v>
      </c>
    </row>
    <row r="3958" spans="1:15">
      <c r="A3958" s="1" t="s">
        <v>3998</v>
      </c>
      <c r="B3958" s="2">
        <v>44910</v>
      </c>
      <c r="C3958" s="13" t="str">
        <f>TEXT(bbdd_Social_Media_Trends[[#This Row],[Post_Date]],"aaaa-mm")</f>
        <v>2022-12</v>
      </c>
      <c r="D3958" s="1" t="s">
        <v>27</v>
      </c>
      <c r="E3958" s="1" t="s">
        <v>19</v>
      </c>
      <c r="F3958" s="1" t="s">
        <v>14</v>
      </c>
      <c r="G3958" s="1" t="s">
        <v>15</v>
      </c>
      <c r="H3958">
        <v>2810890</v>
      </c>
      <c r="I3958">
        <v>230790</v>
      </c>
      <c r="J3958">
        <v>78827</v>
      </c>
      <c r="K3958">
        <v>2669</v>
      </c>
      <c r="L3958">
        <f>bbdd_Social_Media_Trends[[#This Row],[Likes]]+bbdd_Social_Media_Trends[[#This Row],[Shares]]+bbdd_Social_Media_Trends[[#This Row],[Comments]]</f>
        <v>312286</v>
      </c>
      <c r="M3958">
        <f>bbdd_Social_Media_Trends[[#This Row],[Interactions]]/bbdd_Social_Media_Trends[[#This Row],[Views]]</f>
        <v>0.11109862001003241</v>
      </c>
      <c r="N3958" s="1" t="s">
        <v>29</v>
      </c>
      <c r="O3958" s="4">
        <f t="shared" si="61"/>
        <v>0</v>
      </c>
    </row>
    <row r="3959" spans="1:15">
      <c r="A3959" s="1" t="s">
        <v>3999</v>
      </c>
      <c r="B3959" s="2">
        <v>45136</v>
      </c>
      <c r="C3959" s="13" t="str">
        <f>TEXT(bbdd_Social_Media_Trends[[#This Row],[Post_Date]],"aaaa-mm")</f>
        <v>2023-07</v>
      </c>
      <c r="D3959" s="1" t="s">
        <v>18</v>
      </c>
      <c r="E3959" s="1" t="s">
        <v>31</v>
      </c>
      <c r="F3959" s="1" t="s">
        <v>32</v>
      </c>
      <c r="G3959" s="1" t="s">
        <v>25</v>
      </c>
      <c r="H3959">
        <v>26531</v>
      </c>
      <c r="I3959">
        <v>366987</v>
      </c>
      <c r="J3959">
        <v>95517</v>
      </c>
      <c r="K3959">
        <v>48128</v>
      </c>
      <c r="L3959">
        <f>bbdd_Social_Media_Trends[[#This Row],[Likes]]+bbdd_Social_Media_Trends[[#This Row],[Shares]]+bbdd_Social_Media_Trends[[#This Row],[Comments]]</f>
        <v>510632</v>
      </c>
      <c r="M3959">
        <f>bbdd_Social_Media_Trends[[#This Row],[Interactions]]/bbdd_Social_Media_Trends[[#This Row],[Views]]</f>
        <v>19.246617164826052</v>
      </c>
      <c r="N3959" s="1" t="s">
        <v>29</v>
      </c>
      <c r="O3959" s="4">
        <f t="shared" si="61"/>
        <v>0</v>
      </c>
    </row>
    <row r="3960" spans="1:15">
      <c r="A3960" s="1" t="s">
        <v>4000</v>
      </c>
      <c r="B3960" s="2">
        <v>45046</v>
      </c>
      <c r="C3960" s="13" t="str">
        <f>TEXT(bbdd_Social_Media_Trends[[#This Row],[Post_Date]],"aaaa-mm")</f>
        <v>2023-04</v>
      </c>
      <c r="D3960" s="1" t="s">
        <v>24</v>
      </c>
      <c r="E3960" s="1" t="s">
        <v>52</v>
      </c>
      <c r="F3960" s="1" t="s">
        <v>20</v>
      </c>
      <c r="G3960" s="1" t="s">
        <v>37</v>
      </c>
      <c r="H3960">
        <v>3868670</v>
      </c>
      <c r="I3960">
        <v>289592</v>
      </c>
      <c r="J3960">
        <v>51598</v>
      </c>
      <c r="K3960">
        <v>34304</v>
      </c>
      <c r="L3960">
        <f>bbdd_Social_Media_Trends[[#This Row],[Likes]]+bbdd_Social_Media_Trends[[#This Row],[Shares]]+bbdd_Social_Media_Trends[[#This Row],[Comments]]</f>
        <v>375494</v>
      </c>
      <c r="M3960">
        <f>bbdd_Social_Media_Trends[[#This Row],[Interactions]]/bbdd_Social_Media_Trends[[#This Row],[Views]]</f>
        <v>9.7060230001525069E-2</v>
      </c>
      <c r="N3960" s="1" t="s">
        <v>22</v>
      </c>
      <c r="O3960" s="4">
        <f t="shared" si="61"/>
        <v>0</v>
      </c>
    </row>
    <row r="3961" spans="1:15">
      <c r="A3961" s="1" t="s">
        <v>4001</v>
      </c>
      <c r="B3961" s="2">
        <v>44697</v>
      </c>
      <c r="C3961" s="13" t="str">
        <f>TEXT(bbdd_Social_Media_Trends[[#This Row],[Post_Date]],"aaaa-mm")</f>
        <v>2022-05</v>
      </c>
      <c r="D3961" s="1" t="s">
        <v>12</v>
      </c>
      <c r="E3961" s="1" t="s">
        <v>46</v>
      </c>
      <c r="F3961" s="1" t="s">
        <v>36</v>
      </c>
      <c r="G3961" s="1" t="s">
        <v>15</v>
      </c>
      <c r="H3961">
        <v>4875320</v>
      </c>
      <c r="I3961">
        <v>392724</v>
      </c>
      <c r="J3961">
        <v>47050</v>
      </c>
      <c r="K3961">
        <v>31603</v>
      </c>
      <c r="L3961">
        <f>bbdd_Social_Media_Trends[[#This Row],[Likes]]+bbdd_Social_Media_Trends[[#This Row],[Shares]]+bbdd_Social_Media_Trends[[#This Row],[Comments]]</f>
        <v>471377</v>
      </c>
      <c r="M3961">
        <f>bbdd_Social_Media_Trends[[#This Row],[Interactions]]/bbdd_Social_Media_Trends[[#This Row],[Views]]</f>
        <v>9.6686371356136627E-2</v>
      </c>
      <c r="N3961" s="1" t="s">
        <v>29</v>
      </c>
      <c r="O3961" s="4">
        <f t="shared" si="61"/>
        <v>0</v>
      </c>
    </row>
    <row r="3962" spans="1:15">
      <c r="A3962" s="1" t="s">
        <v>4002</v>
      </c>
      <c r="B3962" s="2">
        <v>45064</v>
      </c>
      <c r="C3962" s="13" t="str">
        <f>TEXT(bbdd_Social_Media_Trends[[#This Row],[Post_Date]],"aaaa-mm")</f>
        <v>2023-05</v>
      </c>
      <c r="D3962" s="1" t="s">
        <v>24</v>
      </c>
      <c r="E3962" s="1" t="s">
        <v>39</v>
      </c>
      <c r="F3962" s="1" t="s">
        <v>20</v>
      </c>
      <c r="G3962" s="1" t="s">
        <v>37</v>
      </c>
      <c r="H3962">
        <v>4890733</v>
      </c>
      <c r="I3962">
        <v>191195</v>
      </c>
      <c r="J3962">
        <v>76245</v>
      </c>
      <c r="K3962">
        <v>46882</v>
      </c>
      <c r="L3962">
        <f>bbdd_Social_Media_Trends[[#This Row],[Likes]]+bbdd_Social_Media_Trends[[#This Row],[Shares]]+bbdd_Social_Media_Trends[[#This Row],[Comments]]</f>
        <v>314322</v>
      </c>
      <c r="M3962">
        <f>bbdd_Social_Media_Trends[[#This Row],[Interactions]]/bbdd_Social_Media_Trends[[#This Row],[Views]]</f>
        <v>6.4268893844746794E-2</v>
      </c>
      <c r="N3962" s="1" t="s">
        <v>29</v>
      </c>
      <c r="O3962" s="4">
        <f t="shared" si="61"/>
        <v>0</v>
      </c>
    </row>
    <row r="3963" spans="1:15">
      <c r="A3963" s="1" t="s">
        <v>4003</v>
      </c>
      <c r="B3963" s="2">
        <v>44683</v>
      </c>
      <c r="C3963" s="13" t="str">
        <f>TEXT(bbdd_Social_Media_Trends[[#This Row],[Post_Date]],"aaaa-mm")</f>
        <v>2022-05</v>
      </c>
      <c r="D3963" s="1" t="s">
        <v>27</v>
      </c>
      <c r="E3963" s="1" t="s">
        <v>52</v>
      </c>
      <c r="F3963" s="1" t="s">
        <v>14</v>
      </c>
      <c r="G3963" s="1" t="s">
        <v>50</v>
      </c>
      <c r="H3963">
        <v>2980877</v>
      </c>
      <c r="I3963">
        <v>460881</v>
      </c>
      <c r="J3963">
        <v>87021</v>
      </c>
      <c r="K3963">
        <v>98</v>
      </c>
      <c r="L3963">
        <f>bbdd_Social_Media_Trends[[#This Row],[Likes]]+bbdd_Social_Media_Trends[[#This Row],[Shares]]+bbdd_Social_Media_Trends[[#This Row],[Comments]]</f>
        <v>548000</v>
      </c>
      <c r="M3963">
        <f>bbdd_Social_Media_Trends[[#This Row],[Interactions]]/bbdd_Social_Media_Trends[[#This Row],[Views]]</f>
        <v>0.1838385146384772</v>
      </c>
      <c r="N3963" s="1" t="s">
        <v>22</v>
      </c>
      <c r="O3963" s="4">
        <f t="shared" si="61"/>
        <v>0</v>
      </c>
    </row>
    <row r="3964" spans="1:15">
      <c r="A3964" s="1" t="s">
        <v>4004</v>
      </c>
      <c r="B3964" s="2">
        <v>44835</v>
      </c>
      <c r="C3964" s="13" t="str">
        <f>TEXT(bbdd_Social_Media_Trends[[#This Row],[Post_Date]],"aaaa-mm")</f>
        <v>2022-10</v>
      </c>
      <c r="D3964" s="1" t="s">
        <v>12</v>
      </c>
      <c r="E3964" s="1" t="s">
        <v>13</v>
      </c>
      <c r="F3964" s="1" t="s">
        <v>20</v>
      </c>
      <c r="G3964" s="1" t="s">
        <v>21</v>
      </c>
      <c r="H3964">
        <v>2429444</v>
      </c>
      <c r="I3964">
        <v>73347</v>
      </c>
      <c r="J3964">
        <v>34856</v>
      </c>
      <c r="K3964">
        <v>10627</v>
      </c>
      <c r="L3964">
        <f>bbdd_Social_Media_Trends[[#This Row],[Likes]]+bbdd_Social_Media_Trends[[#This Row],[Shares]]+bbdd_Social_Media_Trends[[#This Row],[Comments]]</f>
        <v>118830</v>
      </c>
      <c r="M3964">
        <f>bbdd_Social_Media_Trends[[#This Row],[Interactions]]/bbdd_Social_Media_Trends[[#This Row],[Views]]</f>
        <v>4.8912426053039297E-2</v>
      </c>
      <c r="N3964" s="1" t="s">
        <v>16</v>
      </c>
      <c r="O3964" s="4">
        <f t="shared" si="61"/>
        <v>0</v>
      </c>
    </row>
    <row r="3965" spans="1:15">
      <c r="A3965" s="1" t="s">
        <v>4005</v>
      </c>
      <c r="B3965" s="2">
        <v>44897</v>
      </c>
      <c r="C3965" s="13" t="str">
        <f>TEXT(bbdd_Social_Media_Trends[[#This Row],[Post_Date]],"aaaa-mm")</f>
        <v>2022-12</v>
      </c>
      <c r="D3965" s="1" t="s">
        <v>18</v>
      </c>
      <c r="E3965" s="1" t="s">
        <v>49</v>
      </c>
      <c r="F3965" s="1" t="s">
        <v>20</v>
      </c>
      <c r="G3965" s="1" t="s">
        <v>25</v>
      </c>
      <c r="H3965">
        <v>2561592</v>
      </c>
      <c r="I3965">
        <v>417783</v>
      </c>
      <c r="J3965">
        <v>857</v>
      </c>
      <c r="K3965">
        <v>23063</v>
      </c>
      <c r="L3965">
        <f>bbdd_Social_Media_Trends[[#This Row],[Likes]]+bbdd_Social_Media_Trends[[#This Row],[Shares]]+bbdd_Social_Media_Trends[[#This Row],[Comments]]</f>
        <v>441703</v>
      </c>
      <c r="M3965">
        <f>bbdd_Social_Media_Trends[[#This Row],[Interactions]]/bbdd_Social_Media_Trends[[#This Row],[Views]]</f>
        <v>0.17243300260150718</v>
      </c>
      <c r="N3965" s="1" t="s">
        <v>22</v>
      </c>
      <c r="O3965" s="4">
        <f t="shared" si="61"/>
        <v>0</v>
      </c>
    </row>
    <row r="3966" spans="1:15">
      <c r="A3966" s="1" t="s">
        <v>4006</v>
      </c>
      <c r="B3966" s="2">
        <v>45228</v>
      </c>
      <c r="C3966" s="13" t="str">
        <f>TEXT(bbdd_Social_Media_Trends[[#This Row],[Post_Date]],"aaaa-mm")</f>
        <v>2023-10</v>
      </c>
      <c r="D3966" s="1" t="s">
        <v>24</v>
      </c>
      <c r="E3966" s="1" t="s">
        <v>39</v>
      </c>
      <c r="F3966" s="1" t="s">
        <v>32</v>
      </c>
      <c r="G3966" s="1" t="s">
        <v>60</v>
      </c>
      <c r="H3966">
        <v>2139489</v>
      </c>
      <c r="I3966">
        <v>253501</v>
      </c>
      <c r="J3966">
        <v>29122</v>
      </c>
      <c r="K3966">
        <v>42801</v>
      </c>
      <c r="L3966">
        <f>bbdd_Social_Media_Trends[[#This Row],[Likes]]+bbdd_Social_Media_Trends[[#This Row],[Shares]]+bbdd_Social_Media_Trends[[#This Row],[Comments]]</f>
        <v>325424</v>
      </c>
      <c r="M3966">
        <f>bbdd_Social_Media_Trends[[#This Row],[Interactions]]/bbdd_Social_Media_Trends[[#This Row],[Views]]</f>
        <v>0.15210360978719684</v>
      </c>
      <c r="N3966" s="1" t="s">
        <v>22</v>
      </c>
      <c r="O3966" s="4">
        <f t="shared" si="61"/>
        <v>0</v>
      </c>
    </row>
    <row r="3967" spans="1:15">
      <c r="A3967" s="1" t="s">
        <v>4007</v>
      </c>
      <c r="B3967" s="2">
        <v>44745</v>
      </c>
      <c r="C3967" s="13" t="str">
        <f>TEXT(bbdd_Social_Media_Trends[[#This Row],[Post_Date]],"aaaa-mm")</f>
        <v>2022-07</v>
      </c>
      <c r="D3967" s="1" t="s">
        <v>24</v>
      </c>
      <c r="E3967" s="1" t="s">
        <v>49</v>
      </c>
      <c r="F3967" s="1" t="s">
        <v>47</v>
      </c>
      <c r="G3967" s="1" t="s">
        <v>50</v>
      </c>
      <c r="H3967">
        <v>3304797</v>
      </c>
      <c r="I3967">
        <v>79964</v>
      </c>
      <c r="J3967">
        <v>91333</v>
      </c>
      <c r="K3967">
        <v>16151</v>
      </c>
      <c r="L3967">
        <f>bbdd_Social_Media_Trends[[#This Row],[Likes]]+bbdd_Social_Media_Trends[[#This Row],[Shares]]+bbdd_Social_Media_Trends[[#This Row],[Comments]]</f>
        <v>187448</v>
      </c>
      <c r="M3967">
        <f>bbdd_Social_Media_Trends[[#This Row],[Interactions]]/bbdd_Social_Media_Trends[[#This Row],[Views]]</f>
        <v>5.6719974025636069E-2</v>
      </c>
      <c r="N3967" s="1" t="s">
        <v>16</v>
      </c>
      <c r="O3967" s="4">
        <f t="shared" si="61"/>
        <v>0</v>
      </c>
    </row>
    <row r="3968" spans="1:15">
      <c r="A3968" s="1" t="s">
        <v>4008</v>
      </c>
      <c r="B3968" s="2">
        <v>44927</v>
      </c>
      <c r="C3968" s="13" t="str">
        <f>TEXT(bbdd_Social_Media_Trends[[#This Row],[Post_Date]],"aaaa-mm")</f>
        <v>2023-01</v>
      </c>
      <c r="D3968" s="1" t="s">
        <v>27</v>
      </c>
      <c r="E3968" s="1" t="s">
        <v>13</v>
      </c>
      <c r="F3968" s="1" t="s">
        <v>41</v>
      </c>
      <c r="G3968" s="1" t="s">
        <v>21</v>
      </c>
      <c r="H3968">
        <v>831664</v>
      </c>
      <c r="I3968">
        <v>281099</v>
      </c>
      <c r="J3968">
        <v>74034</v>
      </c>
      <c r="K3968">
        <v>35394</v>
      </c>
      <c r="L3968">
        <f>bbdd_Social_Media_Trends[[#This Row],[Likes]]+bbdd_Social_Media_Trends[[#This Row],[Shares]]+bbdd_Social_Media_Trends[[#This Row],[Comments]]</f>
        <v>390527</v>
      </c>
      <c r="M3968">
        <f>bbdd_Social_Media_Trends[[#This Row],[Interactions]]/bbdd_Social_Media_Trends[[#This Row],[Views]]</f>
        <v>0.46957304873121836</v>
      </c>
      <c r="N3968" s="1" t="s">
        <v>16</v>
      </c>
      <c r="O3968" s="4">
        <f t="shared" si="61"/>
        <v>0</v>
      </c>
    </row>
    <row r="3969" spans="1:15">
      <c r="A3969" s="1" t="s">
        <v>4009</v>
      </c>
      <c r="B3969" s="2">
        <v>44651</v>
      </c>
      <c r="C3969" s="13" t="str">
        <f>TEXT(bbdd_Social_Media_Trends[[#This Row],[Post_Date]],"aaaa-mm")</f>
        <v>2022-03</v>
      </c>
      <c r="D3969" s="1" t="s">
        <v>12</v>
      </c>
      <c r="E3969" s="1" t="s">
        <v>35</v>
      </c>
      <c r="F3969" s="1" t="s">
        <v>47</v>
      </c>
      <c r="G3969" s="1" t="s">
        <v>50</v>
      </c>
      <c r="H3969">
        <v>1896555</v>
      </c>
      <c r="I3969">
        <v>325635</v>
      </c>
      <c r="J3969">
        <v>90256</v>
      </c>
      <c r="K3969">
        <v>42579</v>
      </c>
      <c r="L3969">
        <f>bbdd_Social_Media_Trends[[#This Row],[Likes]]+bbdd_Social_Media_Trends[[#This Row],[Shares]]+bbdd_Social_Media_Trends[[#This Row],[Comments]]</f>
        <v>458470</v>
      </c>
      <c r="M3969">
        <f>bbdd_Social_Media_Trends[[#This Row],[Interactions]]/bbdd_Social_Media_Trends[[#This Row],[Views]]</f>
        <v>0.24173830972473775</v>
      </c>
      <c r="N3969" s="1" t="s">
        <v>22</v>
      </c>
      <c r="O3969" s="4">
        <f t="shared" si="61"/>
        <v>0</v>
      </c>
    </row>
    <row r="3970" spans="1:15">
      <c r="A3970" s="1" t="s">
        <v>4010</v>
      </c>
      <c r="B3970" s="2">
        <v>45024</v>
      </c>
      <c r="C3970" s="13" t="str">
        <f>TEXT(bbdd_Social_Media_Trends[[#This Row],[Post_Date]],"aaaa-mm")</f>
        <v>2023-04</v>
      </c>
      <c r="D3970" s="1" t="s">
        <v>27</v>
      </c>
      <c r="E3970" s="1" t="s">
        <v>46</v>
      </c>
      <c r="F3970" s="1" t="s">
        <v>47</v>
      </c>
      <c r="G3970" s="1" t="s">
        <v>50</v>
      </c>
      <c r="H3970">
        <v>2926180</v>
      </c>
      <c r="I3970">
        <v>224208</v>
      </c>
      <c r="J3970">
        <v>89599</v>
      </c>
      <c r="K3970">
        <v>29486</v>
      </c>
      <c r="L3970">
        <f>bbdd_Social_Media_Trends[[#This Row],[Likes]]+bbdd_Social_Media_Trends[[#This Row],[Shares]]+bbdd_Social_Media_Trends[[#This Row],[Comments]]</f>
        <v>343293</v>
      </c>
      <c r="M3970">
        <f>bbdd_Social_Media_Trends[[#This Row],[Interactions]]/bbdd_Social_Media_Trends[[#This Row],[Views]]</f>
        <v>0.11731779999863302</v>
      </c>
      <c r="N3970" s="1" t="s">
        <v>29</v>
      </c>
      <c r="O3970" s="4">
        <f t="shared" ref="O3970:O4033" si="62">IF(ISERROR(VLOOKUP(A3970,A3971:A8968,1,FALSE)),0, 1)</f>
        <v>0</v>
      </c>
    </row>
    <row r="3971" spans="1:15">
      <c r="A3971" s="1" t="s">
        <v>4011</v>
      </c>
      <c r="B3971" s="2">
        <v>44696</v>
      </c>
      <c r="C3971" s="13" t="str">
        <f>TEXT(bbdd_Social_Media_Trends[[#This Row],[Post_Date]],"aaaa-mm")</f>
        <v>2022-05</v>
      </c>
      <c r="D3971" s="1" t="s">
        <v>18</v>
      </c>
      <c r="E3971" s="1" t="s">
        <v>52</v>
      </c>
      <c r="F3971" s="1" t="s">
        <v>36</v>
      </c>
      <c r="G3971" s="1" t="s">
        <v>44</v>
      </c>
      <c r="H3971">
        <v>3337724</v>
      </c>
      <c r="I3971">
        <v>191570</v>
      </c>
      <c r="J3971">
        <v>71507</v>
      </c>
      <c r="K3971">
        <v>21918</v>
      </c>
      <c r="L3971">
        <f>bbdd_Social_Media_Trends[[#This Row],[Likes]]+bbdd_Social_Media_Trends[[#This Row],[Shares]]+bbdd_Social_Media_Trends[[#This Row],[Comments]]</f>
        <v>284995</v>
      </c>
      <c r="M3971">
        <f>bbdd_Social_Media_Trends[[#This Row],[Interactions]]/bbdd_Social_Media_Trends[[#This Row],[Views]]</f>
        <v>8.5386029521913737E-2</v>
      </c>
      <c r="N3971" s="1" t="s">
        <v>22</v>
      </c>
      <c r="O3971" s="4">
        <f t="shared" si="62"/>
        <v>0</v>
      </c>
    </row>
    <row r="3972" spans="1:15">
      <c r="A3972" s="1" t="s">
        <v>4012</v>
      </c>
      <c r="B3972" s="2">
        <v>44955</v>
      </c>
      <c r="C3972" s="13" t="str">
        <f>TEXT(bbdd_Social_Media_Trends[[#This Row],[Post_Date]],"aaaa-mm")</f>
        <v>2023-01</v>
      </c>
      <c r="D3972" s="1" t="s">
        <v>18</v>
      </c>
      <c r="E3972" s="1" t="s">
        <v>49</v>
      </c>
      <c r="F3972" s="1" t="s">
        <v>36</v>
      </c>
      <c r="G3972" s="1" t="s">
        <v>50</v>
      </c>
      <c r="H3972">
        <v>1767518</v>
      </c>
      <c r="I3972">
        <v>159813</v>
      </c>
      <c r="J3972">
        <v>39987</v>
      </c>
      <c r="K3972">
        <v>10720</v>
      </c>
      <c r="L3972">
        <f>bbdd_Social_Media_Trends[[#This Row],[Likes]]+bbdd_Social_Media_Trends[[#This Row],[Shares]]+bbdd_Social_Media_Trends[[#This Row],[Comments]]</f>
        <v>210520</v>
      </c>
      <c r="M3972">
        <f>bbdd_Social_Media_Trends[[#This Row],[Interactions]]/bbdd_Social_Media_Trends[[#This Row],[Views]]</f>
        <v>0.11910486908761325</v>
      </c>
      <c r="N3972" s="1" t="s">
        <v>29</v>
      </c>
      <c r="O3972" s="4">
        <f t="shared" si="62"/>
        <v>0</v>
      </c>
    </row>
    <row r="3973" spans="1:15">
      <c r="A3973" s="1" t="s">
        <v>4013</v>
      </c>
      <c r="B3973" s="2">
        <v>44788</v>
      </c>
      <c r="C3973" s="13" t="str">
        <f>TEXT(bbdd_Social_Media_Trends[[#This Row],[Post_Date]],"aaaa-mm")</f>
        <v>2022-08</v>
      </c>
      <c r="D3973" s="1" t="s">
        <v>27</v>
      </c>
      <c r="E3973" s="1" t="s">
        <v>46</v>
      </c>
      <c r="F3973" s="1" t="s">
        <v>41</v>
      </c>
      <c r="G3973" s="1" t="s">
        <v>25</v>
      </c>
      <c r="H3973">
        <v>1296974</v>
      </c>
      <c r="I3973">
        <v>92749</v>
      </c>
      <c r="J3973">
        <v>71374</v>
      </c>
      <c r="K3973">
        <v>20625</v>
      </c>
      <c r="L3973">
        <f>bbdd_Social_Media_Trends[[#This Row],[Likes]]+bbdd_Social_Media_Trends[[#This Row],[Shares]]+bbdd_Social_Media_Trends[[#This Row],[Comments]]</f>
        <v>184748</v>
      </c>
      <c r="M3973">
        <f>bbdd_Social_Media_Trends[[#This Row],[Interactions]]/bbdd_Social_Media_Trends[[#This Row],[Views]]</f>
        <v>0.14244541525119239</v>
      </c>
      <c r="N3973" s="1" t="s">
        <v>22</v>
      </c>
      <c r="O3973" s="4">
        <f t="shared" si="62"/>
        <v>0</v>
      </c>
    </row>
    <row r="3974" spans="1:15">
      <c r="A3974" s="1" t="s">
        <v>4014</v>
      </c>
      <c r="B3974" s="2">
        <v>45249</v>
      </c>
      <c r="C3974" s="13" t="str">
        <f>TEXT(bbdd_Social_Media_Trends[[#This Row],[Post_Date]],"aaaa-mm")</f>
        <v>2023-11</v>
      </c>
      <c r="D3974" s="1" t="s">
        <v>24</v>
      </c>
      <c r="E3974" s="1" t="s">
        <v>49</v>
      </c>
      <c r="F3974" s="1" t="s">
        <v>32</v>
      </c>
      <c r="G3974" s="1" t="s">
        <v>60</v>
      </c>
      <c r="H3974">
        <v>3708594</v>
      </c>
      <c r="I3974">
        <v>356699</v>
      </c>
      <c r="J3974">
        <v>58539</v>
      </c>
      <c r="K3974">
        <v>21198</v>
      </c>
      <c r="L3974">
        <f>bbdd_Social_Media_Trends[[#This Row],[Likes]]+bbdd_Social_Media_Trends[[#This Row],[Shares]]+bbdd_Social_Media_Trends[[#This Row],[Comments]]</f>
        <v>436436</v>
      </c>
      <c r="M3974">
        <f>bbdd_Social_Media_Trends[[#This Row],[Interactions]]/bbdd_Social_Media_Trends[[#This Row],[Views]]</f>
        <v>0.11768233459904212</v>
      </c>
      <c r="N3974" s="1" t="s">
        <v>22</v>
      </c>
      <c r="O3974" s="4">
        <f t="shared" si="62"/>
        <v>0</v>
      </c>
    </row>
    <row r="3975" spans="1:15">
      <c r="A3975" s="1" t="s">
        <v>4015</v>
      </c>
      <c r="B3975" s="2">
        <v>45181</v>
      </c>
      <c r="C3975" s="13" t="str">
        <f>TEXT(bbdd_Social_Media_Trends[[#This Row],[Post_Date]],"aaaa-mm")</f>
        <v>2023-09</v>
      </c>
      <c r="D3975" s="1" t="s">
        <v>24</v>
      </c>
      <c r="E3975" s="1" t="s">
        <v>19</v>
      </c>
      <c r="F3975" s="1" t="s">
        <v>32</v>
      </c>
      <c r="G3975" s="1" t="s">
        <v>60</v>
      </c>
      <c r="H3975">
        <v>2599117</v>
      </c>
      <c r="I3975">
        <v>475173</v>
      </c>
      <c r="J3975">
        <v>74585</v>
      </c>
      <c r="K3975">
        <v>31898</v>
      </c>
      <c r="L3975">
        <f>bbdd_Social_Media_Trends[[#This Row],[Likes]]+bbdd_Social_Media_Trends[[#This Row],[Shares]]+bbdd_Social_Media_Trends[[#This Row],[Comments]]</f>
        <v>581656</v>
      </c>
      <c r="M3975">
        <f>bbdd_Social_Media_Trends[[#This Row],[Interactions]]/bbdd_Social_Media_Trends[[#This Row],[Views]]</f>
        <v>0.22378984862936144</v>
      </c>
      <c r="N3975" s="1" t="s">
        <v>16</v>
      </c>
      <c r="O3975" s="4">
        <f t="shared" si="62"/>
        <v>0</v>
      </c>
    </row>
    <row r="3976" spans="1:15">
      <c r="A3976" s="1" t="s">
        <v>4016</v>
      </c>
      <c r="B3976" s="2">
        <v>44814</v>
      </c>
      <c r="C3976" s="13" t="str">
        <f>TEXT(bbdd_Social_Media_Trends[[#This Row],[Post_Date]],"aaaa-mm")</f>
        <v>2022-09</v>
      </c>
      <c r="D3976" s="1" t="s">
        <v>12</v>
      </c>
      <c r="E3976" s="1" t="s">
        <v>13</v>
      </c>
      <c r="F3976" s="1" t="s">
        <v>36</v>
      </c>
      <c r="G3976" s="1" t="s">
        <v>28</v>
      </c>
      <c r="H3976">
        <v>1823238</v>
      </c>
      <c r="I3976">
        <v>494324</v>
      </c>
      <c r="J3976">
        <v>85923</v>
      </c>
      <c r="K3976">
        <v>40077</v>
      </c>
      <c r="L3976">
        <f>bbdd_Social_Media_Trends[[#This Row],[Likes]]+bbdd_Social_Media_Trends[[#This Row],[Shares]]+bbdd_Social_Media_Trends[[#This Row],[Comments]]</f>
        <v>620324</v>
      </c>
      <c r="M3976">
        <f>bbdd_Social_Media_Trends[[#This Row],[Interactions]]/bbdd_Social_Media_Trends[[#This Row],[Views]]</f>
        <v>0.34023204869578189</v>
      </c>
      <c r="N3976" s="1" t="s">
        <v>22</v>
      </c>
      <c r="O3976" s="4">
        <f t="shared" si="62"/>
        <v>0</v>
      </c>
    </row>
    <row r="3977" spans="1:15">
      <c r="A3977" s="1" t="s">
        <v>4017</v>
      </c>
      <c r="B3977" s="2">
        <v>44799</v>
      </c>
      <c r="C3977" s="13" t="str">
        <f>TEXT(bbdd_Social_Media_Trends[[#This Row],[Post_Date]],"aaaa-mm")</f>
        <v>2022-08</v>
      </c>
      <c r="D3977" s="1" t="s">
        <v>12</v>
      </c>
      <c r="E3977" s="1" t="s">
        <v>57</v>
      </c>
      <c r="F3977" s="1" t="s">
        <v>14</v>
      </c>
      <c r="G3977" s="1" t="s">
        <v>44</v>
      </c>
      <c r="H3977">
        <v>1600077</v>
      </c>
      <c r="I3977">
        <v>129716</v>
      </c>
      <c r="J3977">
        <v>2790</v>
      </c>
      <c r="K3977">
        <v>14896</v>
      </c>
      <c r="L3977">
        <f>bbdd_Social_Media_Trends[[#This Row],[Likes]]+bbdd_Social_Media_Trends[[#This Row],[Shares]]+bbdd_Social_Media_Trends[[#This Row],[Comments]]</f>
        <v>147402</v>
      </c>
      <c r="M3977">
        <f>bbdd_Social_Media_Trends[[#This Row],[Interactions]]/bbdd_Social_Media_Trends[[#This Row],[Views]]</f>
        <v>9.2121816637574322E-2</v>
      </c>
      <c r="N3977" s="1" t="s">
        <v>29</v>
      </c>
      <c r="O3977" s="4">
        <f t="shared" si="62"/>
        <v>0</v>
      </c>
    </row>
    <row r="3978" spans="1:15">
      <c r="A3978" s="1" t="s">
        <v>4018</v>
      </c>
      <c r="B3978" s="2">
        <v>44819</v>
      </c>
      <c r="C3978" s="13" t="str">
        <f>TEXT(bbdd_Social_Media_Trends[[#This Row],[Post_Date]],"aaaa-mm")</f>
        <v>2022-09</v>
      </c>
      <c r="D3978" s="1" t="s">
        <v>24</v>
      </c>
      <c r="E3978" s="1" t="s">
        <v>39</v>
      </c>
      <c r="F3978" s="1" t="s">
        <v>36</v>
      </c>
      <c r="G3978" s="1" t="s">
        <v>28</v>
      </c>
      <c r="H3978">
        <v>4518205</v>
      </c>
      <c r="I3978">
        <v>36025</v>
      </c>
      <c r="J3978">
        <v>67055</v>
      </c>
      <c r="K3978">
        <v>4213</v>
      </c>
      <c r="L3978">
        <f>bbdd_Social_Media_Trends[[#This Row],[Likes]]+bbdd_Social_Media_Trends[[#This Row],[Shares]]+bbdd_Social_Media_Trends[[#This Row],[Comments]]</f>
        <v>107293</v>
      </c>
      <c r="M3978">
        <f>bbdd_Social_Media_Trends[[#This Row],[Interactions]]/bbdd_Social_Media_Trends[[#This Row],[Views]]</f>
        <v>2.3746819810079447E-2</v>
      </c>
      <c r="N3978" s="1" t="s">
        <v>22</v>
      </c>
      <c r="O3978" s="4">
        <f t="shared" si="62"/>
        <v>0</v>
      </c>
    </row>
    <row r="3979" spans="1:15">
      <c r="A3979" s="1" t="s">
        <v>4019</v>
      </c>
      <c r="B3979" s="2">
        <v>45083</v>
      </c>
      <c r="C3979" s="13" t="str">
        <f>TEXT(bbdd_Social_Media_Trends[[#This Row],[Post_Date]],"aaaa-mm")</f>
        <v>2023-06</v>
      </c>
      <c r="D3979" s="1" t="s">
        <v>12</v>
      </c>
      <c r="E3979" s="1" t="s">
        <v>57</v>
      </c>
      <c r="F3979" s="1" t="s">
        <v>47</v>
      </c>
      <c r="G3979" s="1" t="s">
        <v>15</v>
      </c>
      <c r="H3979">
        <v>3675898</v>
      </c>
      <c r="I3979">
        <v>424882</v>
      </c>
      <c r="J3979">
        <v>5868</v>
      </c>
      <c r="K3979">
        <v>47233</v>
      </c>
      <c r="L3979">
        <f>bbdd_Social_Media_Trends[[#This Row],[Likes]]+bbdd_Social_Media_Trends[[#This Row],[Shares]]+bbdd_Social_Media_Trends[[#This Row],[Comments]]</f>
        <v>477983</v>
      </c>
      <c r="M3979">
        <f>bbdd_Social_Media_Trends[[#This Row],[Interactions]]/bbdd_Social_Media_Trends[[#This Row],[Views]]</f>
        <v>0.13003162764581608</v>
      </c>
      <c r="N3979" s="1" t="s">
        <v>22</v>
      </c>
      <c r="O3979" s="4">
        <f t="shared" si="62"/>
        <v>0</v>
      </c>
    </row>
    <row r="3980" spans="1:15">
      <c r="A3980" s="1" t="s">
        <v>4020</v>
      </c>
      <c r="B3980" s="2">
        <v>44726</v>
      </c>
      <c r="C3980" s="13" t="str">
        <f>TEXT(bbdd_Social_Media_Trends[[#This Row],[Post_Date]],"aaaa-mm")</f>
        <v>2022-06</v>
      </c>
      <c r="D3980" s="1" t="s">
        <v>27</v>
      </c>
      <c r="E3980" s="1" t="s">
        <v>19</v>
      </c>
      <c r="F3980" s="1" t="s">
        <v>32</v>
      </c>
      <c r="G3980" s="1" t="s">
        <v>50</v>
      </c>
      <c r="H3980">
        <v>1693131</v>
      </c>
      <c r="I3980">
        <v>46838</v>
      </c>
      <c r="J3980">
        <v>16010</v>
      </c>
      <c r="K3980">
        <v>46321</v>
      </c>
      <c r="L3980">
        <f>bbdd_Social_Media_Trends[[#This Row],[Likes]]+bbdd_Social_Media_Trends[[#This Row],[Shares]]+bbdd_Social_Media_Trends[[#This Row],[Comments]]</f>
        <v>109169</v>
      </c>
      <c r="M3980">
        <f>bbdd_Social_Media_Trends[[#This Row],[Interactions]]/bbdd_Social_Media_Trends[[#This Row],[Views]]</f>
        <v>6.4477586199768358E-2</v>
      </c>
      <c r="N3980" s="1" t="s">
        <v>22</v>
      </c>
      <c r="O3980" s="4">
        <f t="shared" si="62"/>
        <v>0</v>
      </c>
    </row>
    <row r="3981" spans="1:15">
      <c r="A3981" s="1" t="s">
        <v>4021</v>
      </c>
      <c r="B3981" s="2">
        <v>45109</v>
      </c>
      <c r="C3981" s="13" t="str">
        <f>TEXT(bbdd_Social_Media_Trends[[#This Row],[Post_Date]],"aaaa-mm")</f>
        <v>2023-07</v>
      </c>
      <c r="D3981" s="1" t="s">
        <v>24</v>
      </c>
      <c r="E3981" s="1" t="s">
        <v>46</v>
      </c>
      <c r="F3981" s="1" t="s">
        <v>36</v>
      </c>
      <c r="G3981" s="1" t="s">
        <v>37</v>
      </c>
      <c r="H3981">
        <v>440358</v>
      </c>
      <c r="I3981">
        <v>161015</v>
      </c>
      <c r="J3981">
        <v>16528</v>
      </c>
      <c r="K3981">
        <v>37265</v>
      </c>
      <c r="L3981">
        <f>bbdd_Social_Media_Trends[[#This Row],[Likes]]+bbdd_Social_Media_Trends[[#This Row],[Shares]]+bbdd_Social_Media_Trends[[#This Row],[Comments]]</f>
        <v>214808</v>
      </c>
      <c r="M3981">
        <f>bbdd_Social_Media_Trends[[#This Row],[Interactions]]/bbdd_Social_Media_Trends[[#This Row],[Views]]</f>
        <v>0.48780310565494439</v>
      </c>
      <c r="N3981" s="1" t="s">
        <v>22</v>
      </c>
      <c r="O3981" s="4">
        <f t="shared" si="62"/>
        <v>0</v>
      </c>
    </row>
    <row r="3982" spans="1:15">
      <c r="A3982" s="1" t="s">
        <v>4022</v>
      </c>
      <c r="B3982" s="2">
        <v>44659</v>
      </c>
      <c r="C3982" s="13" t="str">
        <f>TEXT(bbdd_Social_Media_Trends[[#This Row],[Post_Date]],"aaaa-mm")</f>
        <v>2022-04</v>
      </c>
      <c r="D3982" s="1" t="s">
        <v>24</v>
      </c>
      <c r="E3982" s="1" t="s">
        <v>13</v>
      </c>
      <c r="F3982" s="1" t="s">
        <v>47</v>
      </c>
      <c r="G3982" s="1" t="s">
        <v>60</v>
      </c>
      <c r="H3982">
        <v>4332749</v>
      </c>
      <c r="I3982">
        <v>174493</v>
      </c>
      <c r="J3982">
        <v>80245</v>
      </c>
      <c r="K3982">
        <v>4174</v>
      </c>
      <c r="L3982">
        <f>bbdd_Social_Media_Trends[[#This Row],[Likes]]+bbdd_Social_Media_Trends[[#This Row],[Shares]]+bbdd_Social_Media_Trends[[#This Row],[Comments]]</f>
        <v>258912</v>
      </c>
      <c r="M3982">
        <f>bbdd_Social_Media_Trends[[#This Row],[Interactions]]/bbdd_Social_Media_Trends[[#This Row],[Views]]</f>
        <v>5.9756981075986634E-2</v>
      </c>
      <c r="N3982" s="1" t="s">
        <v>29</v>
      </c>
      <c r="O3982" s="4">
        <f t="shared" si="62"/>
        <v>0</v>
      </c>
    </row>
    <row r="3983" spans="1:15">
      <c r="A3983" s="1" t="s">
        <v>4023</v>
      </c>
      <c r="B3983" s="2">
        <v>44917</v>
      </c>
      <c r="C3983" s="13" t="str">
        <f>TEXT(bbdd_Social_Media_Trends[[#This Row],[Post_Date]],"aaaa-mm")</f>
        <v>2022-12</v>
      </c>
      <c r="D3983" s="1" t="s">
        <v>24</v>
      </c>
      <c r="E3983" s="1" t="s">
        <v>46</v>
      </c>
      <c r="F3983" s="1" t="s">
        <v>32</v>
      </c>
      <c r="G3983" s="1" t="s">
        <v>50</v>
      </c>
      <c r="H3983">
        <v>1776924</v>
      </c>
      <c r="I3983">
        <v>72352</v>
      </c>
      <c r="J3983">
        <v>86364</v>
      </c>
      <c r="K3983">
        <v>20563</v>
      </c>
      <c r="L3983">
        <f>bbdd_Social_Media_Trends[[#This Row],[Likes]]+bbdd_Social_Media_Trends[[#This Row],[Shares]]+bbdd_Social_Media_Trends[[#This Row],[Comments]]</f>
        <v>179279</v>
      </c>
      <c r="M3983">
        <f>bbdd_Social_Media_Trends[[#This Row],[Interactions]]/bbdd_Social_Media_Trends[[#This Row],[Views]]</f>
        <v>0.10089289131105213</v>
      </c>
      <c r="N3983" s="1" t="s">
        <v>29</v>
      </c>
      <c r="O3983" s="4">
        <f t="shared" si="62"/>
        <v>0</v>
      </c>
    </row>
    <row r="3984" spans="1:15">
      <c r="A3984" s="1" t="s">
        <v>4024</v>
      </c>
      <c r="B3984" s="2">
        <v>44679</v>
      </c>
      <c r="C3984" s="13" t="str">
        <f>TEXT(bbdd_Social_Media_Trends[[#This Row],[Post_Date]],"aaaa-mm")</f>
        <v>2022-04</v>
      </c>
      <c r="D3984" s="1" t="s">
        <v>18</v>
      </c>
      <c r="E3984" s="1" t="s">
        <v>49</v>
      </c>
      <c r="F3984" s="1" t="s">
        <v>41</v>
      </c>
      <c r="G3984" s="1" t="s">
        <v>50</v>
      </c>
      <c r="H3984">
        <v>4388298</v>
      </c>
      <c r="I3984">
        <v>330555</v>
      </c>
      <c r="J3984">
        <v>48407</v>
      </c>
      <c r="K3984">
        <v>35648</v>
      </c>
      <c r="L3984">
        <f>bbdd_Social_Media_Trends[[#This Row],[Likes]]+bbdd_Social_Media_Trends[[#This Row],[Shares]]+bbdd_Social_Media_Trends[[#This Row],[Comments]]</f>
        <v>414610</v>
      </c>
      <c r="M3984">
        <f>bbdd_Social_Media_Trends[[#This Row],[Interactions]]/bbdd_Social_Media_Trends[[#This Row],[Views]]</f>
        <v>9.4480821493891254E-2</v>
      </c>
      <c r="N3984" s="1" t="s">
        <v>16</v>
      </c>
      <c r="O3984" s="4">
        <f t="shared" si="62"/>
        <v>0</v>
      </c>
    </row>
    <row r="3985" spans="1:15">
      <c r="A3985" s="1" t="s">
        <v>4025</v>
      </c>
      <c r="B3985" s="2">
        <v>44719</v>
      </c>
      <c r="C3985" s="13" t="str">
        <f>TEXT(bbdd_Social_Media_Trends[[#This Row],[Post_Date]],"aaaa-mm")</f>
        <v>2022-06</v>
      </c>
      <c r="D3985" s="1" t="s">
        <v>12</v>
      </c>
      <c r="E3985" s="1" t="s">
        <v>46</v>
      </c>
      <c r="F3985" s="1" t="s">
        <v>32</v>
      </c>
      <c r="G3985" s="1" t="s">
        <v>44</v>
      </c>
      <c r="H3985">
        <v>2882534</v>
      </c>
      <c r="I3985">
        <v>185167</v>
      </c>
      <c r="J3985">
        <v>90764</v>
      </c>
      <c r="K3985">
        <v>24019</v>
      </c>
      <c r="L3985">
        <f>bbdd_Social_Media_Trends[[#This Row],[Likes]]+bbdd_Social_Media_Trends[[#This Row],[Shares]]+bbdd_Social_Media_Trends[[#This Row],[Comments]]</f>
        <v>299950</v>
      </c>
      <c r="M3985">
        <f>bbdd_Social_Media_Trends[[#This Row],[Interactions]]/bbdd_Social_Media_Trends[[#This Row],[Views]]</f>
        <v>0.10405774918873463</v>
      </c>
      <c r="N3985" s="1" t="s">
        <v>29</v>
      </c>
      <c r="O3985" s="4">
        <f t="shared" si="62"/>
        <v>0</v>
      </c>
    </row>
    <row r="3986" spans="1:15">
      <c r="A3986" s="1" t="s">
        <v>4026</v>
      </c>
      <c r="B3986" s="2">
        <v>44892</v>
      </c>
      <c r="C3986" s="13" t="str">
        <f>TEXT(bbdd_Social_Media_Trends[[#This Row],[Post_Date]],"aaaa-mm")</f>
        <v>2022-11</v>
      </c>
      <c r="D3986" s="1" t="s">
        <v>27</v>
      </c>
      <c r="E3986" s="1" t="s">
        <v>46</v>
      </c>
      <c r="F3986" s="1" t="s">
        <v>20</v>
      </c>
      <c r="G3986" s="1" t="s">
        <v>28</v>
      </c>
      <c r="H3986">
        <v>2412512</v>
      </c>
      <c r="I3986">
        <v>455400</v>
      </c>
      <c r="J3986">
        <v>49741</v>
      </c>
      <c r="K3986">
        <v>46703</v>
      </c>
      <c r="L3986">
        <f>bbdd_Social_Media_Trends[[#This Row],[Likes]]+bbdd_Social_Media_Trends[[#This Row],[Shares]]+bbdd_Social_Media_Trends[[#This Row],[Comments]]</f>
        <v>551844</v>
      </c>
      <c r="M3986">
        <f>bbdd_Social_Media_Trends[[#This Row],[Interactions]]/bbdd_Social_Media_Trends[[#This Row],[Views]]</f>
        <v>0.22874248915653062</v>
      </c>
      <c r="N3986" s="1" t="s">
        <v>16</v>
      </c>
      <c r="O3986" s="4">
        <f t="shared" si="62"/>
        <v>0</v>
      </c>
    </row>
    <row r="3987" spans="1:15">
      <c r="A3987" s="1" t="s">
        <v>4027</v>
      </c>
      <c r="B3987" s="2">
        <v>45243</v>
      </c>
      <c r="C3987" s="13" t="str">
        <f>TEXT(bbdd_Social_Media_Trends[[#This Row],[Post_Date]],"aaaa-mm")</f>
        <v>2023-11</v>
      </c>
      <c r="D3987" s="1" t="s">
        <v>27</v>
      </c>
      <c r="E3987" s="1" t="s">
        <v>46</v>
      </c>
      <c r="F3987" s="1" t="s">
        <v>41</v>
      </c>
      <c r="G3987" s="1" t="s">
        <v>25</v>
      </c>
      <c r="H3987">
        <v>1550445</v>
      </c>
      <c r="I3987">
        <v>472372</v>
      </c>
      <c r="J3987">
        <v>85121</v>
      </c>
      <c r="K3987">
        <v>11599</v>
      </c>
      <c r="L3987">
        <f>bbdd_Social_Media_Trends[[#This Row],[Likes]]+bbdd_Social_Media_Trends[[#This Row],[Shares]]+bbdd_Social_Media_Trends[[#This Row],[Comments]]</f>
        <v>569092</v>
      </c>
      <c r="M3987">
        <f>bbdd_Social_Media_Trends[[#This Row],[Interactions]]/bbdd_Social_Media_Trends[[#This Row],[Views]]</f>
        <v>0.36705074994598325</v>
      </c>
      <c r="N3987" s="1" t="s">
        <v>22</v>
      </c>
      <c r="O3987" s="4">
        <f t="shared" si="62"/>
        <v>0</v>
      </c>
    </row>
    <row r="3988" spans="1:15">
      <c r="A3988" s="1" t="s">
        <v>4028</v>
      </c>
      <c r="B3988" s="2">
        <v>45181</v>
      </c>
      <c r="C3988" s="13" t="str">
        <f>TEXT(bbdd_Social_Media_Trends[[#This Row],[Post_Date]],"aaaa-mm")</f>
        <v>2023-09</v>
      </c>
      <c r="D3988" s="1" t="s">
        <v>27</v>
      </c>
      <c r="E3988" s="1" t="s">
        <v>35</v>
      </c>
      <c r="F3988" s="1" t="s">
        <v>32</v>
      </c>
      <c r="G3988" s="1" t="s">
        <v>37</v>
      </c>
      <c r="H3988">
        <v>3985203</v>
      </c>
      <c r="I3988">
        <v>968</v>
      </c>
      <c r="J3988">
        <v>67956</v>
      </c>
      <c r="K3988">
        <v>3471</v>
      </c>
      <c r="L3988">
        <f>bbdd_Social_Media_Trends[[#This Row],[Likes]]+bbdd_Social_Media_Trends[[#This Row],[Shares]]+bbdd_Social_Media_Trends[[#This Row],[Comments]]</f>
        <v>72395</v>
      </c>
      <c r="M3988">
        <f>bbdd_Social_Media_Trends[[#This Row],[Interactions]]/bbdd_Social_Media_Trends[[#This Row],[Views]]</f>
        <v>1.8165950391987561E-2</v>
      </c>
      <c r="N3988" s="1" t="s">
        <v>22</v>
      </c>
      <c r="O3988" s="4">
        <f t="shared" si="62"/>
        <v>0</v>
      </c>
    </row>
    <row r="3989" spans="1:15">
      <c r="A3989" s="1" t="s">
        <v>4029</v>
      </c>
      <c r="B3989" s="2">
        <v>45046</v>
      </c>
      <c r="C3989" s="13" t="str">
        <f>TEXT(bbdd_Social_Media_Trends[[#This Row],[Post_Date]],"aaaa-mm")</f>
        <v>2023-04</v>
      </c>
      <c r="D3989" s="1" t="s">
        <v>27</v>
      </c>
      <c r="E3989" s="1" t="s">
        <v>46</v>
      </c>
      <c r="F3989" s="1" t="s">
        <v>36</v>
      </c>
      <c r="G3989" s="1" t="s">
        <v>37</v>
      </c>
      <c r="H3989">
        <v>3906230</v>
      </c>
      <c r="I3989">
        <v>212115</v>
      </c>
      <c r="J3989">
        <v>8663</v>
      </c>
      <c r="K3989">
        <v>32728</v>
      </c>
      <c r="L3989">
        <f>bbdd_Social_Media_Trends[[#This Row],[Likes]]+bbdd_Social_Media_Trends[[#This Row],[Shares]]+bbdd_Social_Media_Trends[[#This Row],[Comments]]</f>
        <v>253506</v>
      </c>
      <c r="M3989">
        <f>bbdd_Social_Media_Trends[[#This Row],[Interactions]]/bbdd_Social_Media_Trends[[#This Row],[Views]]</f>
        <v>6.4897868277085574E-2</v>
      </c>
      <c r="N3989" s="1" t="s">
        <v>29</v>
      </c>
      <c r="O3989" s="4">
        <f t="shared" si="62"/>
        <v>0</v>
      </c>
    </row>
    <row r="3990" spans="1:15">
      <c r="A3990" s="1" t="s">
        <v>4030</v>
      </c>
      <c r="B3990" s="2">
        <v>45104</v>
      </c>
      <c r="C3990" s="13" t="str">
        <f>TEXT(bbdd_Social_Media_Trends[[#This Row],[Post_Date]],"aaaa-mm")</f>
        <v>2023-06</v>
      </c>
      <c r="D3990" s="1" t="s">
        <v>24</v>
      </c>
      <c r="E3990" s="1" t="s">
        <v>59</v>
      </c>
      <c r="F3990" s="1" t="s">
        <v>47</v>
      </c>
      <c r="G3990" s="1" t="s">
        <v>28</v>
      </c>
      <c r="H3990">
        <v>1945337</v>
      </c>
      <c r="I3990">
        <v>66807</v>
      </c>
      <c r="J3990">
        <v>22816</v>
      </c>
      <c r="K3990">
        <v>37103</v>
      </c>
      <c r="L3990">
        <f>bbdd_Social_Media_Trends[[#This Row],[Likes]]+bbdd_Social_Media_Trends[[#This Row],[Shares]]+bbdd_Social_Media_Trends[[#This Row],[Comments]]</f>
        <v>126726</v>
      </c>
      <c r="M3990">
        <f>bbdd_Social_Media_Trends[[#This Row],[Interactions]]/bbdd_Social_Media_Trends[[#This Row],[Views]]</f>
        <v>6.5143468715189196E-2</v>
      </c>
      <c r="N3990" s="1" t="s">
        <v>16</v>
      </c>
      <c r="O3990" s="4">
        <f t="shared" si="62"/>
        <v>0</v>
      </c>
    </row>
    <row r="3991" spans="1:15">
      <c r="A3991" s="1" t="s">
        <v>4031</v>
      </c>
      <c r="B3991" s="2">
        <v>44775</v>
      </c>
      <c r="C3991" s="13" t="str">
        <f>TEXT(bbdd_Social_Media_Trends[[#This Row],[Post_Date]],"aaaa-mm")</f>
        <v>2022-08</v>
      </c>
      <c r="D3991" s="1" t="s">
        <v>12</v>
      </c>
      <c r="E3991" s="1" t="s">
        <v>46</v>
      </c>
      <c r="F3991" s="1" t="s">
        <v>32</v>
      </c>
      <c r="G3991" s="1" t="s">
        <v>28</v>
      </c>
      <c r="H3991">
        <v>2238529</v>
      </c>
      <c r="I3991">
        <v>13461</v>
      </c>
      <c r="J3991">
        <v>7839</v>
      </c>
      <c r="K3991">
        <v>12119</v>
      </c>
      <c r="L3991">
        <f>bbdd_Social_Media_Trends[[#This Row],[Likes]]+bbdd_Social_Media_Trends[[#This Row],[Shares]]+bbdd_Social_Media_Trends[[#This Row],[Comments]]</f>
        <v>33419</v>
      </c>
      <c r="M3991">
        <f>bbdd_Social_Media_Trends[[#This Row],[Interactions]]/bbdd_Social_Media_Trends[[#This Row],[Views]]</f>
        <v>1.492900024971756E-2</v>
      </c>
      <c r="N3991" s="1" t="s">
        <v>29</v>
      </c>
      <c r="O3991" s="4">
        <f t="shared" si="62"/>
        <v>0</v>
      </c>
    </row>
    <row r="3992" spans="1:15">
      <c r="A3992" s="1" t="s">
        <v>4032</v>
      </c>
      <c r="B3992" s="2">
        <v>44575</v>
      </c>
      <c r="C3992" s="13" t="str">
        <f>TEXT(bbdd_Social_Media_Trends[[#This Row],[Post_Date]],"aaaa-mm")</f>
        <v>2022-01</v>
      </c>
      <c r="D3992" s="1" t="s">
        <v>27</v>
      </c>
      <c r="E3992" s="1" t="s">
        <v>59</v>
      </c>
      <c r="F3992" s="1" t="s">
        <v>20</v>
      </c>
      <c r="G3992" s="1" t="s">
        <v>37</v>
      </c>
      <c r="H3992">
        <v>1185769</v>
      </c>
      <c r="I3992">
        <v>77172</v>
      </c>
      <c r="J3992">
        <v>70940</v>
      </c>
      <c r="K3992">
        <v>21826</v>
      </c>
      <c r="L3992">
        <f>bbdd_Social_Media_Trends[[#This Row],[Likes]]+bbdd_Social_Media_Trends[[#This Row],[Shares]]+bbdd_Social_Media_Trends[[#This Row],[Comments]]</f>
        <v>169938</v>
      </c>
      <c r="M3992">
        <f>bbdd_Social_Media_Trends[[#This Row],[Interactions]]/bbdd_Social_Media_Trends[[#This Row],[Views]]</f>
        <v>0.14331459162788029</v>
      </c>
      <c r="N3992" s="1" t="s">
        <v>29</v>
      </c>
      <c r="O3992" s="4">
        <f t="shared" si="62"/>
        <v>0</v>
      </c>
    </row>
    <row r="3993" spans="1:15">
      <c r="A3993" s="1" t="s">
        <v>4033</v>
      </c>
      <c r="B3993" s="2">
        <v>44721</v>
      </c>
      <c r="C3993" s="13" t="str">
        <f>TEXT(bbdd_Social_Media_Trends[[#This Row],[Post_Date]],"aaaa-mm")</f>
        <v>2022-06</v>
      </c>
      <c r="D3993" s="1" t="s">
        <v>12</v>
      </c>
      <c r="E3993" s="1" t="s">
        <v>19</v>
      </c>
      <c r="F3993" s="1" t="s">
        <v>32</v>
      </c>
      <c r="G3993" s="1" t="s">
        <v>44</v>
      </c>
      <c r="H3993">
        <v>273295</v>
      </c>
      <c r="I3993">
        <v>216531</v>
      </c>
      <c r="J3993">
        <v>53482</v>
      </c>
      <c r="K3993">
        <v>21529</v>
      </c>
      <c r="L3993">
        <f>bbdd_Social_Media_Trends[[#This Row],[Likes]]+bbdd_Social_Media_Trends[[#This Row],[Shares]]+bbdd_Social_Media_Trends[[#This Row],[Comments]]</f>
        <v>291542</v>
      </c>
      <c r="M3993">
        <f>bbdd_Social_Media_Trends[[#This Row],[Interactions]]/bbdd_Social_Media_Trends[[#This Row],[Views]]</f>
        <v>1.066766680693024</v>
      </c>
      <c r="N3993" s="1" t="s">
        <v>29</v>
      </c>
      <c r="O3993" s="4">
        <f t="shared" si="62"/>
        <v>0</v>
      </c>
    </row>
    <row r="3994" spans="1:15">
      <c r="A3994" s="1" t="s">
        <v>4034</v>
      </c>
      <c r="B3994" s="2">
        <v>44589</v>
      </c>
      <c r="C3994" s="13" t="str">
        <f>TEXT(bbdd_Social_Media_Trends[[#This Row],[Post_Date]],"aaaa-mm")</f>
        <v>2022-01</v>
      </c>
      <c r="D3994" s="1" t="s">
        <v>24</v>
      </c>
      <c r="E3994" s="1" t="s">
        <v>52</v>
      </c>
      <c r="F3994" s="1" t="s">
        <v>32</v>
      </c>
      <c r="G3994" s="1" t="s">
        <v>21</v>
      </c>
      <c r="H3994">
        <v>1671364</v>
      </c>
      <c r="I3994">
        <v>127067</v>
      </c>
      <c r="J3994">
        <v>2495</v>
      </c>
      <c r="K3994">
        <v>5413</v>
      </c>
      <c r="L3994">
        <f>bbdd_Social_Media_Trends[[#This Row],[Likes]]+bbdd_Social_Media_Trends[[#This Row],[Shares]]+bbdd_Social_Media_Trends[[#This Row],[Comments]]</f>
        <v>134975</v>
      </c>
      <c r="M3994">
        <f>bbdd_Social_Media_Trends[[#This Row],[Interactions]]/bbdd_Social_Media_Trends[[#This Row],[Views]]</f>
        <v>8.0757393362547003E-2</v>
      </c>
      <c r="N3994" s="1" t="s">
        <v>29</v>
      </c>
      <c r="O3994" s="4">
        <f t="shared" si="62"/>
        <v>0</v>
      </c>
    </row>
    <row r="3995" spans="1:15">
      <c r="A3995" s="1" t="s">
        <v>4035</v>
      </c>
      <c r="B3995" s="2">
        <v>44712</v>
      </c>
      <c r="C3995" s="13" t="str">
        <f>TEXT(bbdd_Social_Media_Trends[[#This Row],[Post_Date]],"aaaa-mm")</f>
        <v>2022-05</v>
      </c>
      <c r="D3995" s="1" t="s">
        <v>24</v>
      </c>
      <c r="E3995" s="1" t="s">
        <v>46</v>
      </c>
      <c r="F3995" s="1" t="s">
        <v>14</v>
      </c>
      <c r="G3995" s="1" t="s">
        <v>21</v>
      </c>
      <c r="H3995">
        <v>722275</v>
      </c>
      <c r="I3995">
        <v>356481</v>
      </c>
      <c r="J3995">
        <v>92576</v>
      </c>
      <c r="K3995">
        <v>5159</v>
      </c>
      <c r="L3995">
        <f>bbdd_Social_Media_Trends[[#This Row],[Likes]]+bbdd_Social_Media_Trends[[#This Row],[Shares]]+bbdd_Social_Media_Trends[[#This Row],[Comments]]</f>
        <v>454216</v>
      </c>
      <c r="M3995">
        <f>bbdd_Social_Media_Trends[[#This Row],[Interactions]]/bbdd_Social_Media_Trends[[#This Row],[Views]]</f>
        <v>0.62886850576304043</v>
      </c>
      <c r="N3995" s="1" t="s">
        <v>29</v>
      </c>
      <c r="O3995" s="4">
        <f t="shared" si="62"/>
        <v>0</v>
      </c>
    </row>
    <row r="3996" spans="1:15">
      <c r="A3996" s="1" t="s">
        <v>4036</v>
      </c>
      <c r="B3996" s="2">
        <v>45056</v>
      </c>
      <c r="C3996" s="13" t="str">
        <f>TEXT(bbdd_Social_Media_Trends[[#This Row],[Post_Date]],"aaaa-mm")</f>
        <v>2023-05</v>
      </c>
      <c r="D3996" s="1" t="s">
        <v>12</v>
      </c>
      <c r="E3996" s="1" t="s">
        <v>46</v>
      </c>
      <c r="F3996" s="1" t="s">
        <v>32</v>
      </c>
      <c r="G3996" s="1" t="s">
        <v>37</v>
      </c>
      <c r="H3996">
        <v>3529332</v>
      </c>
      <c r="I3996">
        <v>98208</v>
      </c>
      <c r="J3996">
        <v>65819</v>
      </c>
      <c r="K3996">
        <v>48777</v>
      </c>
      <c r="L3996">
        <f>bbdd_Social_Media_Trends[[#This Row],[Likes]]+bbdd_Social_Media_Trends[[#This Row],[Shares]]+bbdd_Social_Media_Trends[[#This Row],[Comments]]</f>
        <v>212804</v>
      </c>
      <c r="M3996">
        <f>bbdd_Social_Media_Trends[[#This Row],[Interactions]]/bbdd_Social_Media_Trends[[#This Row],[Views]]</f>
        <v>6.0295829352410034E-2</v>
      </c>
      <c r="N3996" s="1" t="s">
        <v>16</v>
      </c>
      <c r="O3996" s="4">
        <f t="shared" si="62"/>
        <v>0</v>
      </c>
    </row>
    <row r="3997" spans="1:15">
      <c r="A3997" s="1" t="s">
        <v>4037</v>
      </c>
      <c r="B3997" s="2">
        <v>44759</v>
      </c>
      <c r="C3997" s="13" t="str">
        <f>TEXT(bbdd_Social_Media_Trends[[#This Row],[Post_Date]],"aaaa-mm")</f>
        <v>2022-07</v>
      </c>
      <c r="D3997" s="1" t="s">
        <v>24</v>
      </c>
      <c r="E3997" s="1" t="s">
        <v>59</v>
      </c>
      <c r="F3997" s="1" t="s">
        <v>41</v>
      </c>
      <c r="G3997" s="1" t="s">
        <v>25</v>
      </c>
      <c r="H3997">
        <v>2061542</v>
      </c>
      <c r="I3997">
        <v>244871</v>
      </c>
      <c r="J3997">
        <v>89297</v>
      </c>
      <c r="K3997">
        <v>1231</v>
      </c>
      <c r="L3997">
        <f>bbdd_Social_Media_Trends[[#This Row],[Likes]]+bbdd_Social_Media_Trends[[#This Row],[Shares]]+bbdd_Social_Media_Trends[[#This Row],[Comments]]</f>
        <v>335399</v>
      </c>
      <c r="M3997">
        <f>bbdd_Social_Media_Trends[[#This Row],[Interactions]]/bbdd_Social_Media_Trends[[#This Row],[Views]]</f>
        <v>0.16269326552648455</v>
      </c>
      <c r="N3997" s="1" t="s">
        <v>29</v>
      </c>
      <c r="O3997" s="4">
        <f t="shared" si="62"/>
        <v>0</v>
      </c>
    </row>
    <row r="3998" spans="1:15">
      <c r="A3998" s="1" t="s">
        <v>4038</v>
      </c>
      <c r="B3998" s="2">
        <v>44991</v>
      </c>
      <c r="C3998" s="13" t="str">
        <f>TEXT(bbdd_Social_Media_Trends[[#This Row],[Post_Date]],"aaaa-mm")</f>
        <v>2023-03</v>
      </c>
      <c r="D3998" s="1" t="s">
        <v>27</v>
      </c>
      <c r="E3998" s="1" t="s">
        <v>46</v>
      </c>
      <c r="F3998" s="1" t="s">
        <v>20</v>
      </c>
      <c r="G3998" s="1" t="s">
        <v>60</v>
      </c>
      <c r="H3998">
        <v>1158625</v>
      </c>
      <c r="I3998">
        <v>120211</v>
      </c>
      <c r="J3998">
        <v>76162</v>
      </c>
      <c r="K3998">
        <v>42534</v>
      </c>
      <c r="L3998">
        <f>bbdd_Social_Media_Trends[[#This Row],[Likes]]+bbdd_Social_Media_Trends[[#This Row],[Shares]]+bbdd_Social_Media_Trends[[#This Row],[Comments]]</f>
        <v>238907</v>
      </c>
      <c r="M3998">
        <f>bbdd_Social_Media_Trends[[#This Row],[Interactions]]/bbdd_Social_Media_Trends[[#This Row],[Views]]</f>
        <v>0.20619872693925989</v>
      </c>
      <c r="N3998" s="1" t="s">
        <v>29</v>
      </c>
      <c r="O3998" s="4">
        <f t="shared" si="62"/>
        <v>0</v>
      </c>
    </row>
    <row r="3999" spans="1:15">
      <c r="A3999" s="1" t="s">
        <v>4039</v>
      </c>
      <c r="B3999" s="2">
        <v>44734</v>
      </c>
      <c r="C3999" s="13" t="str">
        <f>TEXT(bbdd_Social_Media_Trends[[#This Row],[Post_Date]],"aaaa-mm")</f>
        <v>2022-06</v>
      </c>
      <c r="D3999" s="1" t="s">
        <v>18</v>
      </c>
      <c r="E3999" s="1" t="s">
        <v>52</v>
      </c>
      <c r="F3999" s="1" t="s">
        <v>14</v>
      </c>
      <c r="G3999" s="1" t="s">
        <v>21</v>
      </c>
      <c r="H3999">
        <v>819360</v>
      </c>
      <c r="I3999">
        <v>249139</v>
      </c>
      <c r="J3999">
        <v>23677</v>
      </c>
      <c r="K3999">
        <v>17298</v>
      </c>
      <c r="L3999">
        <f>bbdd_Social_Media_Trends[[#This Row],[Likes]]+bbdd_Social_Media_Trends[[#This Row],[Shares]]+bbdd_Social_Media_Trends[[#This Row],[Comments]]</f>
        <v>290114</v>
      </c>
      <c r="M3999">
        <f>bbdd_Social_Media_Trends[[#This Row],[Interactions]]/bbdd_Social_Media_Trends[[#This Row],[Views]]</f>
        <v>0.35407391134544036</v>
      </c>
      <c r="N3999" s="1" t="s">
        <v>16</v>
      </c>
      <c r="O3999" s="4">
        <f t="shared" si="62"/>
        <v>0</v>
      </c>
    </row>
    <row r="4000" spans="1:15">
      <c r="A4000" s="1" t="s">
        <v>4040</v>
      </c>
      <c r="B4000" s="2">
        <v>44830</v>
      </c>
      <c r="C4000" s="13" t="str">
        <f>TEXT(bbdd_Social_Media_Trends[[#This Row],[Post_Date]],"aaaa-mm")</f>
        <v>2022-09</v>
      </c>
      <c r="D4000" s="1" t="s">
        <v>27</v>
      </c>
      <c r="E4000" s="1" t="s">
        <v>59</v>
      </c>
      <c r="F4000" s="1" t="s">
        <v>14</v>
      </c>
      <c r="G4000" s="1" t="s">
        <v>28</v>
      </c>
      <c r="H4000">
        <v>4045897</v>
      </c>
      <c r="I4000">
        <v>414208</v>
      </c>
      <c r="J4000">
        <v>96075</v>
      </c>
      <c r="K4000">
        <v>26070</v>
      </c>
      <c r="L4000">
        <f>bbdd_Social_Media_Trends[[#This Row],[Likes]]+bbdd_Social_Media_Trends[[#This Row],[Shares]]+bbdd_Social_Media_Trends[[#This Row],[Comments]]</f>
        <v>536353</v>
      </c>
      <c r="M4000">
        <f>bbdd_Social_Media_Trends[[#This Row],[Interactions]]/bbdd_Social_Media_Trends[[#This Row],[Views]]</f>
        <v>0.1325671414769086</v>
      </c>
      <c r="N4000" s="1" t="s">
        <v>16</v>
      </c>
      <c r="O4000" s="4">
        <f t="shared" si="62"/>
        <v>0</v>
      </c>
    </row>
    <row r="4001" spans="1:15">
      <c r="A4001" s="1" t="s">
        <v>4041</v>
      </c>
      <c r="B4001" s="2">
        <v>44603</v>
      </c>
      <c r="C4001" s="13" t="str">
        <f>TEXT(bbdd_Social_Media_Trends[[#This Row],[Post_Date]],"aaaa-mm")</f>
        <v>2022-02</v>
      </c>
      <c r="D4001" s="1" t="s">
        <v>27</v>
      </c>
      <c r="E4001" s="1" t="s">
        <v>35</v>
      </c>
      <c r="F4001" s="1" t="s">
        <v>47</v>
      </c>
      <c r="G4001" s="1" t="s">
        <v>50</v>
      </c>
      <c r="H4001">
        <v>491577</v>
      </c>
      <c r="I4001">
        <v>279007</v>
      </c>
      <c r="J4001">
        <v>74786</v>
      </c>
      <c r="K4001">
        <v>43588</v>
      </c>
      <c r="L4001">
        <f>bbdd_Social_Media_Trends[[#This Row],[Likes]]+bbdd_Social_Media_Trends[[#This Row],[Shares]]+bbdd_Social_Media_Trends[[#This Row],[Comments]]</f>
        <v>397381</v>
      </c>
      <c r="M4001">
        <f>bbdd_Social_Media_Trends[[#This Row],[Interactions]]/bbdd_Social_Media_Trends[[#This Row],[Views]]</f>
        <v>0.80837996895705044</v>
      </c>
      <c r="N4001" s="1" t="s">
        <v>16</v>
      </c>
      <c r="O4001" s="4">
        <f t="shared" si="62"/>
        <v>0</v>
      </c>
    </row>
    <row r="4002" spans="1:15">
      <c r="A4002" s="1" t="s">
        <v>4042</v>
      </c>
      <c r="B4002" s="2">
        <v>45047</v>
      </c>
      <c r="C4002" s="13" t="str">
        <f>TEXT(bbdd_Social_Media_Trends[[#This Row],[Post_Date]],"aaaa-mm")</f>
        <v>2023-05</v>
      </c>
      <c r="D4002" s="1" t="s">
        <v>18</v>
      </c>
      <c r="E4002" s="1" t="s">
        <v>59</v>
      </c>
      <c r="F4002" s="1" t="s">
        <v>47</v>
      </c>
      <c r="G4002" s="1" t="s">
        <v>15</v>
      </c>
      <c r="H4002">
        <v>37868</v>
      </c>
      <c r="I4002">
        <v>454927</v>
      </c>
      <c r="J4002">
        <v>20602</v>
      </c>
      <c r="K4002">
        <v>4792</v>
      </c>
      <c r="L4002">
        <f>bbdd_Social_Media_Trends[[#This Row],[Likes]]+bbdd_Social_Media_Trends[[#This Row],[Shares]]+bbdd_Social_Media_Trends[[#This Row],[Comments]]</f>
        <v>480321</v>
      </c>
      <c r="M4002">
        <f>bbdd_Social_Media_Trends[[#This Row],[Interactions]]/bbdd_Social_Media_Trends[[#This Row],[Views]]</f>
        <v>12.684086827928594</v>
      </c>
      <c r="N4002" s="1" t="s">
        <v>16</v>
      </c>
      <c r="O4002" s="4">
        <f t="shared" si="62"/>
        <v>0</v>
      </c>
    </row>
    <row r="4003" spans="1:15">
      <c r="A4003" s="1" t="s">
        <v>4043</v>
      </c>
      <c r="B4003" s="2">
        <v>45251</v>
      </c>
      <c r="C4003" s="13" t="str">
        <f>TEXT(bbdd_Social_Media_Trends[[#This Row],[Post_Date]],"aaaa-mm")</f>
        <v>2023-11</v>
      </c>
      <c r="D4003" s="1" t="s">
        <v>18</v>
      </c>
      <c r="E4003" s="1" t="s">
        <v>35</v>
      </c>
      <c r="F4003" s="1" t="s">
        <v>41</v>
      </c>
      <c r="G4003" s="1" t="s">
        <v>50</v>
      </c>
      <c r="H4003">
        <v>4239953</v>
      </c>
      <c r="I4003">
        <v>55663</v>
      </c>
      <c r="J4003">
        <v>86769</v>
      </c>
      <c r="K4003">
        <v>31454</v>
      </c>
      <c r="L4003">
        <f>bbdd_Social_Media_Trends[[#This Row],[Likes]]+bbdd_Social_Media_Trends[[#This Row],[Shares]]+bbdd_Social_Media_Trends[[#This Row],[Comments]]</f>
        <v>173886</v>
      </c>
      <c r="M4003">
        <f>bbdd_Social_Media_Trends[[#This Row],[Interactions]]/bbdd_Social_Media_Trends[[#This Row],[Views]]</f>
        <v>4.1011303663035889E-2</v>
      </c>
      <c r="N4003" s="1" t="s">
        <v>29</v>
      </c>
      <c r="O4003" s="4">
        <f t="shared" si="62"/>
        <v>0</v>
      </c>
    </row>
    <row r="4004" spans="1:15">
      <c r="A4004" s="1" t="s">
        <v>4044</v>
      </c>
      <c r="B4004" s="2">
        <v>44898</v>
      </c>
      <c r="C4004" s="13" t="str">
        <f>TEXT(bbdd_Social_Media_Trends[[#This Row],[Post_Date]],"aaaa-mm")</f>
        <v>2022-12</v>
      </c>
      <c r="D4004" s="1" t="s">
        <v>27</v>
      </c>
      <c r="E4004" s="1" t="s">
        <v>49</v>
      </c>
      <c r="F4004" s="1" t="s">
        <v>36</v>
      </c>
      <c r="G4004" s="1" t="s">
        <v>21</v>
      </c>
      <c r="H4004">
        <v>1532152</v>
      </c>
      <c r="I4004">
        <v>114456</v>
      </c>
      <c r="J4004">
        <v>95705</v>
      </c>
      <c r="K4004">
        <v>32194</v>
      </c>
      <c r="L4004">
        <f>bbdd_Social_Media_Trends[[#This Row],[Likes]]+bbdd_Social_Media_Trends[[#This Row],[Shares]]+bbdd_Social_Media_Trends[[#This Row],[Comments]]</f>
        <v>242355</v>
      </c>
      <c r="M4004">
        <f>bbdd_Social_Media_Trends[[#This Row],[Interactions]]/bbdd_Social_Media_Trends[[#This Row],[Views]]</f>
        <v>0.15817947566559976</v>
      </c>
      <c r="N4004" s="1" t="s">
        <v>22</v>
      </c>
      <c r="O4004" s="4">
        <f t="shared" si="62"/>
        <v>0</v>
      </c>
    </row>
    <row r="4005" spans="1:15">
      <c r="A4005" s="1" t="s">
        <v>4045</v>
      </c>
      <c r="B4005" s="2">
        <v>45086</v>
      </c>
      <c r="C4005" s="13" t="str">
        <f>TEXT(bbdd_Social_Media_Trends[[#This Row],[Post_Date]],"aaaa-mm")</f>
        <v>2023-06</v>
      </c>
      <c r="D4005" s="1" t="s">
        <v>18</v>
      </c>
      <c r="E4005" s="1" t="s">
        <v>52</v>
      </c>
      <c r="F4005" s="1" t="s">
        <v>47</v>
      </c>
      <c r="G4005" s="1" t="s">
        <v>28</v>
      </c>
      <c r="H4005">
        <v>309913</v>
      </c>
      <c r="I4005">
        <v>233668</v>
      </c>
      <c r="J4005">
        <v>86886</v>
      </c>
      <c r="K4005">
        <v>20588</v>
      </c>
      <c r="L4005">
        <f>bbdd_Social_Media_Trends[[#This Row],[Likes]]+bbdd_Social_Media_Trends[[#This Row],[Shares]]+bbdd_Social_Media_Trends[[#This Row],[Comments]]</f>
        <v>341142</v>
      </c>
      <c r="M4005">
        <f>bbdd_Social_Media_Trends[[#This Row],[Interactions]]/bbdd_Social_Media_Trends[[#This Row],[Views]]</f>
        <v>1.1007669894454251</v>
      </c>
      <c r="N4005" s="1" t="s">
        <v>16</v>
      </c>
      <c r="O4005" s="4">
        <f t="shared" si="62"/>
        <v>0</v>
      </c>
    </row>
    <row r="4006" spans="1:15">
      <c r="A4006" s="1" t="s">
        <v>4046</v>
      </c>
      <c r="B4006" s="2">
        <v>44895</v>
      </c>
      <c r="C4006" s="13" t="str">
        <f>TEXT(bbdd_Social_Media_Trends[[#This Row],[Post_Date]],"aaaa-mm")</f>
        <v>2022-11</v>
      </c>
      <c r="D4006" s="1" t="s">
        <v>18</v>
      </c>
      <c r="E4006" s="1" t="s">
        <v>46</v>
      </c>
      <c r="F4006" s="1" t="s">
        <v>20</v>
      </c>
      <c r="G4006" s="1" t="s">
        <v>15</v>
      </c>
      <c r="H4006">
        <v>818780</v>
      </c>
      <c r="I4006">
        <v>44981</v>
      </c>
      <c r="J4006">
        <v>24326</v>
      </c>
      <c r="K4006">
        <v>35705</v>
      </c>
      <c r="L4006">
        <f>bbdd_Social_Media_Trends[[#This Row],[Likes]]+bbdd_Social_Media_Trends[[#This Row],[Shares]]+bbdd_Social_Media_Trends[[#This Row],[Comments]]</f>
        <v>105012</v>
      </c>
      <c r="M4006">
        <f>bbdd_Social_Media_Trends[[#This Row],[Interactions]]/bbdd_Social_Media_Trends[[#This Row],[Views]]</f>
        <v>0.12825423190600649</v>
      </c>
      <c r="N4006" s="1" t="s">
        <v>16</v>
      </c>
      <c r="O4006" s="4">
        <f t="shared" si="62"/>
        <v>0</v>
      </c>
    </row>
    <row r="4007" spans="1:15">
      <c r="A4007" s="1" t="s">
        <v>4047</v>
      </c>
      <c r="B4007" s="2">
        <v>45165</v>
      </c>
      <c r="C4007" s="13" t="str">
        <f>TEXT(bbdd_Social_Media_Trends[[#This Row],[Post_Date]],"aaaa-mm")</f>
        <v>2023-08</v>
      </c>
      <c r="D4007" s="1" t="s">
        <v>27</v>
      </c>
      <c r="E4007" s="1" t="s">
        <v>46</v>
      </c>
      <c r="F4007" s="1" t="s">
        <v>20</v>
      </c>
      <c r="G4007" s="1" t="s">
        <v>15</v>
      </c>
      <c r="H4007">
        <v>4756488</v>
      </c>
      <c r="I4007">
        <v>185347</v>
      </c>
      <c r="J4007">
        <v>55971</v>
      </c>
      <c r="K4007">
        <v>17036</v>
      </c>
      <c r="L4007">
        <f>bbdd_Social_Media_Trends[[#This Row],[Likes]]+bbdd_Social_Media_Trends[[#This Row],[Shares]]+bbdd_Social_Media_Trends[[#This Row],[Comments]]</f>
        <v>258354</v>
      </c>
      <c r="M4007">
        <f>bbdd_Social_Media_Trends[[#This Row],[Interactions]]/bbdd_Social_Media_Trends[[#This Row],[Views]]</f>
        <v>5.4316125679282699E-2</v>
      </c>
      <c r="N4007" s="1" t="s">
        <v>22</v>
      </c>
      <c r="O4007" s="4">
        <f t="shared" si="62"/>
        <v>0</v>
      </c>
    </row>
    <row r="4008" spans="1:15">
      <c r="A4008" s="1" t="s">
        <v>4048</v>
      </c>
      <c r="B4008" s="2">
        <v>45193</v>
      </c>
      <c r="C4008" s="13" t="str">
        <f>TEXT(bbdd_Social_Media_Trends[[#This Row],[Post_Date]],"aaaa-mm")</f>
        <v>2023-09</v>
      </c>
      <c r="D4008" s="1" t="s">
        <v>12</v>
      </c>
      <c r="E4008" s="1" t="s">
        <v>49</v>
      </c>
      <c r="F4008" s="1" t="s">
        <v>14</v>
      </c>
      <c r="G4008" s="1" t="s">
        <v>50</v>
      </c>
      <c r="H4008">
        <v>1424172</v>
      </c>
      <c r="I4008">
        <v>220254</v>
      </c>
      <c r="J4008">
        <v>90996</v>
      </c>
      <c r="K4008">
        <v>21734</v>
      </c>
      <c r="L4008">
        <f>bbdd_Social_Media_Trends[[#This Row],[Likes]]+bbdd_Social_Media_Trends[[#This Row],[Shares]]+bbdd_Social_Media_Trends[[#This Row],[Comments]]</f>
        <v>332984</v>
      </c>
      <c r="M4008">
        <f>bbdd_Social_Media_Trends[[#This Row],[Interactions]]/bbdd_Social_Media_Trends[[#This Row],[Views]]</f>
        <v>0.23380883769657035</v>
      </c>
      <c r="N4008" s="1" t="s">
        <v>16</v>
      </c>
      <c r="O4008" s="4">
        <f t="shared" si="62"/>
        <v>0</v>
      </c>
    </row>
    <row r="4009" spans="1:15">
      <c r="A4009" s="1" t="s">
        <v>4049</v>
      </c>
      <c r="B4009" s="2">
        <v>45246</v>
      </c>
      <c r="C4009" s="13" t="str">
        <f>TEXT(bbdd_Social_Media_Trends[[#This Row],[Post_Date]],"aaaa-mm")</f>
        <v>2023-11</v>
      </c>
      <c r="D4009" s="1" t="s">
        <v>24</v>
      </c>
      <c r="E4009" s="1" t="s">
        <v>39</v>
      </c>
      <c r="F4009" s="1" t="s">
        <v>47</v>
      </c>
      <c r="G4009" s="1" t="s">
        <v>50</v>
      </c>
      <c r="H4009">
        <v>2759298</v>
      </c>
      <c r="I4009">
        <v>242144</v>
      </c>
      <c r="J4009">
        <v>27139</v>
      </c>
      <c r="K4009">
        <v>7945</v>
      </c>
      <c r="L4009">
        <f>bbdd_Social_Media_Trends[[#This Row],[Likes]]+bbdd_Social_Media_Trends[[#This Row],[Shares]]+bbdd_Social_Media_Trends[[#This Row],[Comments]]</f>
        <v>277228</v>
      </c>
      <c r="M4009">
        <f>bbdd_Social_Media_Trends[[#This Row],[Interactions]]/bbdd_Social_Media_Trends[[#This Row],[Views]]</f>
        <v>0.10047048198491065</v>
      </c>
      <c r="N4009" s="1" t="s">
        <v>16</v>
      </c>
      <c r="O4009" s="4">
        <f t="shared" si="62"/>
        <v>0</v>
      </c>
    </row>
    <row r="4010" spans="1:15">
      <c r="A4010" s="1" t="s">
        <v>4050</v>
      </c>
      <c r="B4010" s="2">
        <v>44562</v>
      </c>
      <c r="C4010" s="13" t="str">
        <f>TEXT(bbdd_Social_Media_Trends[[#This Row],[Post_Date]],"aaaa-mm")</f>
        <v>2022-01</v>
      </c>
      <c r="D4010" s="1" t="s">
        <v>27</v>
      </c>
      <c r="E4010" s="1" t="s">
        <v>35</v>
      </c>
      <c r="F4010" s="1" t="s">
        <v>32</v>
      </c>
      <c r="G4010" s="1" t="s">
        <v>50</v>
      </c>
      <c r="H4010">
        <v>721858</v>
      </c>
      <c r="I4010">
        <v>449162</v>
      </c>
      <c r="J4010">
        <v>91563</v>
      </c>
      <c r="K4010">
        <v>10392</v>
      </c>
      <c r="L4010">
        <f>bbdd_Social_Media_Trends[[#This Row],[Likes]]+bbdd_Social_Media_Trends[[#This Row],[Shares]]+bbdd_Social_Media_Trends[[#This Row],[Comments]]</f>
        <v>551117</v>
      </c>
      <c r="M4010">
        <f>bbdd_Social_Media_Trends[[#This Row],[Interactions]]/bbdd_Social_Media_Trends[[#This Row],[Views]]</f>
        <v>0.76347010076774102</v>
      </c>
      <c r="N4010" s="1" t="s">
        <v>16</v>
      </c>
      <c r="O4010" s="4">
        <f t="shared" si="62"/>
        <v>0</v>
      </c>
    </row>
    <row r="4011" spans="1:15">
      <c r="A4011" s="1" t="s">
        <v>4051</v>
      </c>
      <c r="B4011" s="2">
        <v>45268</v>
      </c>
      <c r="C4011" s="13" t="str">
        <f>TEXT(bbdd_Social_Media_Trends[[#This Row],[Post_Date]],"aaaa-mm")</f>
        <v>2023-12</v>
      </c>
      <c r="D4011" s="1" t="s">
        <v>24</v>
      </c>
      <c r="E4011" s="1" t="s">
        <v>35</v>
      </c>
      <c r="F4011" s="1" t="s">
        <v>36</v>
      </c>
      <c r="G4011" s="1" t="s">
        <v>37</v>
      </c>
      <c r="H4011">
        <v>1202451</v>
      </c>
      <c r="I4011">
        <v>311058</v>
      </c>
      <c r="J4011">
        <v>69740</v>
      </c>
      <c r="K4011">
        <v>38106</v>
      </c>
      <c r="L4011">
        <f>bbdd_Social_Media_Trends[[#This Row],[Likes]]+bbdd_Social_Media_Trends[[#This Row],[Shares]]+bbdd_Social_Media_Trends[[#This Row],[Comments]]</f>
        <v>418904</v>
      </c>
      <c r="M4011">
        <f>bbdd_Social_Media_Trends[[#This Row],[Interactions]]/bbdd_Social_Media_Trends[[#This Row],[Views]]</f>
        <v>0.34837511050346337</v>
      </c>
      <c r="N4011" s="1" t="s">
        <v>16</v>
      </c>
      <c r="O4011" s="4">
        <f t="shared" si="62"/>
        <v>0</v>
      </c>
    </row>
    <row r="4012" spans="1:15">
      <c r="A4012" s="1" t="s">
        <v>4052</v>
      </c>
      <c r="B4012" s="2">
        <v>44787</v>
      </c>
      <c r="C4012" s="13" t="str">
        <f>TEXT(bbdd_Social_Media_Trends[[#This Row],[Post_Date]],"aaaa-mm")</f>
        <v>2022-08</v>
      </c>
      <c r="D4012" s="1" t="s">
        <v>12</v>
      </c>
      <c r="E4012" s="1" t="s">
        <v>59</v>
      </c>
      <c r="F4012" s="1" t="s">
        <v>32</v>
      </c>
      <c r="G4012" s="1" t="s">
        <v>50</v>
      </c>
      <c r="H4012">
        <v>3531840</v>
      </c>
      <c r="I4012">
        <v>194082</v>
      </c>
      <c r="J4012">
        <v>70643</v>
      </c>
      <c r="K4012">
        <v>39446</v>
      </c>
      <c r="L4012">
        <f>bbdd_Social_Media_Trends[[#This Row],[Likes]]+bbdd_Social_Media_Trends[[#This Row],[Shares]]+bbdd_Social_Media_Trends[[#This Row],[Comments]]</f>
        <v>304171</v>
      </c>
      <c r="M4012">
        <f>bbdd_Social_Media_Trends[[#This Row],[Interactions]]/bbdd_Social_Media_Trends[[#This Row],[Views]]</f>
        <v>8.6122531031983335E-2</v>
      </c>
      <c r="N4012" s="1" t="s">
        <v>22</v>
      </c>
      <c r="O4012" s="4">
        <f t="shared" si="62"/>
        <v>0</v>
      </c>
    </row>
    <row r="4013" spans="1:15">
      <c r="A4013" s="1" t="s">
        <v>4053</v>
      </c>
      <c r="B4013" s="2">
        <v>44869</v>
      </c>
      <c r="C4013" s="13" t="str">
        <f>TEXT(bbdd_Social_Media_Trends[[#This Row],[Post_Date]],"aaaa-mm")</f>
        <v>2022-11</v>
      </c>
      <c r="D4013" s="1" t="s">
        <v>27</v>
      </c>
      <c r="E4013" s="1" t="s">
        <v>35</v>
      </c>
      <c r="F4013" s="1" t="s">
        <v>14</v>
      </c>
      <c r="G4013" s="1" t="s">
        <v>25</v>
      </c>
      <c r="H4013">
        <v>2253765</v>
      </c>
      <c r="I4013">
        <v>438727</v>
      </c>
      <c r="J4013">
        <v>59697</v>
      </c>
      <c r="K4013">
        <v>16032</v>
      </c>
      <c r="L4013">
        <f>bbdd_Social_Media_Trends[[#This Row],[Likes]]+bbdd_Social_Media_Trends[[#This Row],[Shares]]+bbdd_Social_Media_Trends[[#This Row],[Comments]]</f>
        <v>514456</v>
      </c>
      <c r="M4013">
        <f>bbdd_Social_Media_Trends[[#This Row],[Interactions]]/bbdd_Social_Media_Trends[[#This Row],[Views]]</f>
        <v>0.22826514743107645</v>
      </c>
      <c r="N4013" s="1" t="s">
        <v>16</v>
      </c>
      <c r="O4013" s="4">
        <f t="shared" si="62"/>
        <v>0</v>
      </c>
    </row>
    <row r="4014" spans="1:15">
      <c r="A4014" s="1" t="s">
        <v>4054</v>
      </c>
      <c r="B4014" s="2">
        <v>44930</v>
      </c>
      <c r="C4014" s="13" t="str">
        <f>TEXT(bbdd_Social_Media_Trends[[#This Row],[Post_Date]],"aaaa-mm")</f>
        <v>2023-01</v>
      </c>
      <c r="D4014" s="1" t="s">
        <v>27</v>
      </c>
      <c r="E4014" s="1" t="s">
        <v>31</v>
      </c>
      <c r="F4014" s="1" t="s">
        <v>14</v>
      </c>
      <c r="G4014" s="1" t="s">
        <v>25</v>
      </c>
      <c r="H4014">
        <v>4489207</v>
      </c>
      <c r="I4014">
        <v>200223</v>
      </c>
      <c r="J4014">
        <v>76908</v>
      </c>
      <c r="K4014">
        <v>15045</v>
      </c>
      <c r="L4014">
        <f>bbdd_Social_Media_Trends[[#This Row],[Likes]]+bbdd_Social_Media_Trends[[#This Row],[Shares]]+bbdd_Social_Media_Trends[[#This Row],[Comments]]</f>
        <v>292176</v>
      </c>
      <c r="M4014">
        <f>bbdd_Social_Media_Trends[[#This Row],[Interactions]]/bbdd_Social_Media_Trends[[#This Row],[Views]]</f>
        <v>6.5084100599504549E-2</v>
      </c>
      <c r="N4014" s="1" t="s">
        <v>16</v>
      </c>
      <c r="O4014" s="4">
        <f t="shared" si="62"/>
        <v>0</v>
      </c>
    </row>
    <row r="4015" spans="1:15">
      <c r="A4015" s="1" t="s">
        <v>4055</v>
      </c>
      <c r="B4015" s="2">
        <v>44813</v>
      </c>
      <c r="C4015" s="13" t="str">
        <f>TEXT(bbdd_Social_Media_Trends[[#This Row],[Post_Date]],"aaaa-mm")</f>
        <v>2022-09</v>
      </c>
      <c r="D4015" s="1" t="s">
        <v>24</v>
      </c>
      <c r="E4015" s="1" t="s">
        <v>13</v>
      </c>
      <c r="F4015" s="1" t="s">
        <v>47</v>
      </c>
      <c r="G4015" s="1" t="s">
        <v>15</v>
      </c>
      <c r="H4015">
        <v>1507283</v>
      </c>
      <c r="I4015">
        <v>378173</v>
      </c>
      <c r="J4015">
        <v>24558</v>
      </c>
      <c r="K4015">
        <v>9605</v>
      </c>
      <c r="L4015">
        <f>bbdd_Social_Media_Trends[[#This Row],[Likes]]+bbdd_Social_Media_Trends[[#This Row],[Shares]]+bbdd_Social_Media_Trends[[#This Row],[Comments]]</f>
        <v>412336</v>
      </c>
      <c r="M4015">
        <f>bbdd_Social_Media_Trends[[#This Row],[Interactions]]/bbdd_Social_Media_Trends[[#This Row],[Views]]</f>
        <v>0.27356242988211238</v>
      </c>
      <c r="N4015" s="1" t="s">
        <v>29</v>
      </c>
      <c r="O4015" s="4">
        <f t="shared" si="62"/>
        <v>0</v>
      </c>
    </row>
    <row r="4016" spans="1:15">
      <c r="A4016" s="1" t="s">
        <v>4056</v>
      </c>
      <c r="B4016" s="2">
        <v>45157</v>
      </c>
      <c r="C4016" s="13" t="str">
        <f>TEXT(bbdd_Social_Media_Trends[[#This Row],[Post_Date]],"aaaa-mm")</f>
        <v>2023-08</v>
      </c>
      <c r="D4016" s="1" t="s">
        <v>12</v>
      </c>
      <c r="E4016" s="1" t="s">
        <v>49</v>
      </c>
      <c r="F4016" s="1" t="s">
        <v>14</v>
      </c>
      <c r="G4016" s="1" t="s">
        <v>50</v>
      </c>
      <c r="H4016">
        <v>4428383</v>
      </c>
      <c r="I4016">
        <v>105620</v>
      </c>
      <c r="J4016">
        <v>55893</v>
      </c>
      <c r="K4016">
        <v>8168</v>
      </c>
      <c r="L4016">
        <f>bbdd_Social_Media_Trends[[#This Row],[Likes]]+bbdd_Social_Media_Trends[[#This Row],[Shares]]+bbdd_Social_Media_Trends[[#This Row],[Comments]]</f>
        <v>169681</v>
      </c>
      <c r="M4016">
        <f>bbdd_Social_Media_Trends[[#This Row],[Interactions]]/bbdd_Social_Media_Trends[[#This Row],[Views]]</f>
        <v>3.8316694829692917E-2</v>
      </c>
      <c r="N4016" s="1" t="s">
        <v>22</v>
      </c>
      <c r="O4016" s="4">
        <f t="shared" si="62"/>
        <v>0</v>
      </c>
    </row>
    <row r="4017" spans="1:15">
      <c r="A4017" s="1" t="s">
        <v>4057</v>
      </c>
      <c r="B4017" s="2">
        <v>45129</v>
      </c>
      <c r="C4017" s="13" t="str">
        <f>TEXT(bbdd_Social_Media_Trends[[#This Row],[Post_Date]],"aaaa-mm")</f>
        <v>2023-07</v>
      </c>
      <c r="D4017" s="1" t="s">
        <v>27</v>
      </c>
      <c r="E4017" s="1" t="s">
        <v>31</v>
      </c>
      <c r="F4017" s="1" t="s">
        <v>32</v>
      </c>
      <c r="G4017" s="1" t="s">
        <v>21</v>
      </c>
      <c r="H4017">
        <v>3762530</v>
      </c>
      <c r="I4017">
        <v>197063</v>
      </c>
      <c r="J4017">
        <v>39052</v>
      </c>
      <c r="K4017">
        <v>11363</v>
      </c>
      <c r="L4017">
        <f>bbdd_Social_Media_Trends[[#This Row],[Likes]]+bbdd_Social_Media_Trends[[#This Row],[Shares]]+bbdd_Social_Media_Trends[[#This Row],[Comments]]</f>
        <v>247478</v>
      </c>
      <c r="M4017">
        <f>bbdd_Social_Media_Trends[[#This Row],[Interactions]]/bbdd_Social_Media_Trends[[#This Row],[Views]]</f>
        <v>6.5774359274211769E-2</v>
      </c>
      <c r="N4017" s="1" t="s">
        <v>16</v>
      </c>
      <c r="O4017" s="4">
        <f t="shared" si="62"/>
        <v>0</v>
      </c>
    </row>
    <row r="4018" spans="1:15">
      <c r="A4018" s="1" t="s">
        <v>4058</v>
      </c>
      <c r="B4018" s="2">
        <v>44788</v>
      </c>
      <c r="C4018" s="13" t="str">
        <f>TEXT(bbdd_Social_Media_Trends[[#This Row],[Post_Date]],"aaaa-mm")</f>
        <v>2022-08</v>
      </c>
      <c r="D4018" s="1" t="s">
        <v>12</v>
      </c>
      <c r="E4018" s="1" t="s">
        <v>13</v>
      </c>
      <c r="F4018" s="1" t="s">
        <v>36</v>
      </c>
      <c r="G4018" s="1" t="s">
        <v>21</v>
      </c>
      <c r="H4018">
        <v>3646904</v>
      </c>
      <c r="I4018">
        <v>398181</v>
      </c>
      <c r="J4018">
        <v>9171</v>
      </c>
      <c r="K4018">
        <v>20163</v>
      </c>
      <c r="L4018">
        <f>bbdd_Social_Media_Trends[[#This Row],[Likes]]+bbdd_Social_Media_Trends[[#This Row],[Shares]]+bbdd_Social_Media_Trends[[#This Row],[Comments]]</f>
        <v>427515</v>
      </c>
      <c r="M4018">
        <f>bbdd_Social_Media_Trends[[#This Row],[Interactions]]/bbdd_Social_Media_Trends[[#This Row],[Views]]</f>
        <v>0.11722683130677418</v>
      </c>
      <c r="N4018" s="1" t="s">
        <v>16</v>
      </c>
      <c r="O4018" s="4">
        <f t="shared" si="62"/>
        <v>0</v>
      </c>
    </row>
    <row r="4019" spans="1:15">
      <c r="A4019" s="1" t="s">
        <v>4059</v>
      </c>
      <c r="B4019" s="2">
        <v>44997</v>
      </c>
      <c r="C4019" s="13" t="str">
        <f>TEXT(bbdd_Social_Media_Trends[[#This Row],[Post_Date]],"aaaa-mm")</f>
        <v>2023-03</v>
      </c>
      <c r="D4019" s="1" t="s">
        <v>12</v>
      </c>
      <c r="E4019" s="1" t="s">
        <v>59</v>
      </c>
      <c r="F4019" s="1" t="s">
        <v>14</v>
      </c>
      <c r="G4019" s="1" t="s">
        <v>25</v>
      </c>
      <c r="H4019">
        <v>110071</v>
      </c>
      <c r="I4019">
        <v>424227</v>
      </c>
      <c r="J4019">
        <v>44869</v>
      </c>
      <c r="K4019">
        <v>1792</v>
      </c>
      <c r="L4019">
        <f>bbdd_Social_Media_Trends[[#This Row],[Likes]]+bbdd_Social_Media_Trends[[#This Row],[Shares]]+bbdd_Social_Media_Trends[[#This Row],[Comments]]</f>
        <v>470888</v>
      </c>
      <c r="M4019">
        <f>bbdd_Social_Media_Trends[[#This Row],[Interactions]]/bbdd_Social_Media_Trends[[#This Row],[Views]]</f>
        <v>4.2780387204622468</v>
      </c>
      <c r="N4019" s="1" t="s">
        <v>16</v>
      </c>
      <c r="O4019" s="4">
        <f t="shared" si="62"/>
        <v>0</v>
      </c>
    </row>
    <row r="4020" spans="1:15">
      <c r="A4020" s="1" t="s">
        <v>4060</v>
      </c>
      <c r="B4020" s="2">
        <v>44686</v>
      </c>
      <c r="C4020" s="13" t="str">
        <f>TEXT(bbdd_Social_Media_Trends[[#This Row],[Post_Date]],"aaaa-mm")</f>
        <v>2022-05</v>
      </c>
      <c r="D4020" s="1" t="s">
        <v>27</v>
      </c>
      <c r="E4020" s="1" t="s">
        <v>46</v>
      </c>
      <c r="F4020" s="1" t="s">
        <v>47</v>
      </c>
      <c r="G4020" s="1" t="s">
        <v>50</v>
      </c>
      <c r="H4020">
        <v>4003544</v>
      </c>
      <c r="I4020">
        <v>494378</v>
      </c>
      <c r="J4020">
        <v>79405</v>
      </c>
      <c r="K4020">
        <v>21049</v>
      </c>
      <c r="L4020">
        <f>bbdd_Social_Media_Trends[[#This Row],[Likes]]+bbdd_Social_Media_Trends[[#This Row],[Shares]]+bbdd_Social_Media_Trends[[#This Row],[Comments]]</f>
        <v>594832</v>
      </c>
      <c r="M4020">
        <f>bbdd_Social_Media_Trends[[#This Row],[Interactions]]/bbdd_Social_Media_Trends[[#This Row],[Views]]</f>
        <v>0.14857636134384936</v>
      </c>
      <c r="N4020" s="1" t="s">
        <v>16</v>
      </c>
      <c r="O4020" s="4">
        <f t="shared" si="62"/>
        <v>0</v>
      </c>
    </row>
    <row r="4021" spans="1:15">
      <c r="A4021" s="1" t="s">
        <v>4061</v>
      </c>
      <c r="B4021" s="2">
        <v>44866</v>
      </c>
      <c r="C4021" s="13" t="str">
        <f>TEXT(bbdd_Social_Media_Trends[[#This Row],[Post_Date]],"aaaa-mm")</f>
        <v>2022-11</v>
      </c>
      <c r="D4021" s="1" t="s">
        <v>24</v>
      </c>
      <c r="E4021" s="1" t="s">
        <v>39</v>
      </c>
      <c r="F4021" s="1" t="s">
        <v>47</v>
      </c>
      <c r="G4021" s="1" t="s">
        <v>50</v>
      </c>
      <c r="H4021">
        <v>3047152</v>
      </c>
      <c r="I4021">
        <v>462966</v>
      </c>
      <c r="J4021">
        <v>98217</v>
      </c>
      <c r="K4021">
        <v>28891</v>
      </c>
      <c r="L4021">
        <f>bbdd_Social_Media_Trends[[#This Row],[Likes]]+bbdd_Social_Media_Trends[[#This Row],[Shares]]+bbdd_Social_Media_Trends[[#This Row],[Comments]]</f>
        <v>590074</v>
      </c>
      <c r="M4021">
        <f>bbdd_Social_Media_Trends[[#This Row],[Interactions]]/bbdd_Social_Media_Trends[[#This Row],[Views]]</f>
        <v>0.1936477077612144</v>
      </c>
      <c r="N4021" s="1" t="s">
        <v>16</v>
      </c>
      <c r="O4021" s="4">
        <f t="shared" si="62"/>
        <v>0</v>
      </c>
    </row>
    <row r="4022" spans="1:15">
      <c r="A4022" s="1" t="s">
        <v>4062</v>
      </c>
      <c r="B4022" s="2">
        <v>45277</v>
      </c>
      <c r="C4022" s="13" t="str">
        <f>TEXT(bbdd_Social_Media_Trends[[#This Row],[Post_Date]],"aaaa-mm")</f>
        <v>2023-12</v>
      </c>
      <c r="D4022" s="1" t="s">
        <v>18</v>
      </c>
      <c r="E4022" s="1" t="s">
        <v>59</v>
      </c>
      <c r="F4022" s="1" t="s">
        <v>36</v>
      </c>
      <c r="G4022" s="1" t="s">
        <v>28</v>
      </c>
      <c r="H4022">
        <v>3233160</v>
      </c>
      <c r="I4022">
        <v>397430</v>
      </c>
      <c r="J4022">
        <v>48054</v>
      </c>
      <c r="K4022">
        <v>5915</v>
      </c>
      <c r="L4022">
        <f>bbdd_Social_Media_Trends[[#This Row],[Likes]]+bbdd_Social_Media_Trends[[#This Row],[Shares]]+bbdd_Social_Media_Trends[[#This Row],[Comments]]</f>
        <v>451399</v>
      </c>
      <c r="M4022">
        <f>bbdd_Social_Media_Trends[[#This Row],[Interactions]]/bbdd_Social_Media_Trends[[#This Row],[Views]]</f>
        <v>0.13961542268245308</v>
      </c>
      <c r="N4022" s="1" t="s">
        <v>16</v>
      </c>
      <c r="O4022" s="4">
        <f t="shared" si="62"/>
        <v>0</v>
      </c>
    </row>
    <row r="4023" spans="1:15">
      <c r="A4023" s="1" t="s">
        <v>4063</v>
      </c>
      <c r="B4023" s="2">
        <v>45197</v>
      </c>
      <c r="C4023" s="13" t="str">
        <f>TEXT(bbdd_Social_Media_Trends[[#This Row],[Post_Date]],"aaaa-mm")</f>
        <v>2023-09</v>
      </c>
      <c r="D4023" s="1" t="s">
        <v>18</v>
      </c>
      <c r="E4023" s="1" t="s">
        <v>31</v>
      </c>
      <c r="F4023" s="1" t="s">
        <v>41</v>
      </c>
      <c r="G4023" s="1" t="s">
        <v>25</v>
      </c>
      <c r="H4023">
        <v>853710</v>
      </c>
      <c r="I4023">
        <v>449205</v>
      </c>
      <c r="J4023">
        <v>79352</v>
      </c>
      <c r="K4023">
        <v>18209</v>
      </c>
      <c r="L4023">
        <f>bbdd_Social_Media_Trends[[#This Row],[Likes]]+bbdd_Social_Media_Trends[[#This Row],[Shares]]+bbdd_Social_Media_Trends[[#This Row],[Comments]]</f>
        <v>546766</v>
      </c>
      <c r="M4023">
        <f>bbdd_Social_Media_Trends[[#This Row],[Interactions]]/bbdd_Social_Media_Trends[[#This Row],[Views]]</f>
        <v>0.64045870377528669</v>
      </c>
      <c r="N4023" s="1" t="s">
        <v>16</v>
      </c>
      <c r="O4023" s="4">
        <f t="shared" si="62"/>
        <v>0</v>
      </c>
    </row>
    <row r="4024" spans="1:15">
      <c r="A4024" s="1" t="s">
        <v>4064</v>
      </c>
      <c r="B4024" s="2">
        <v>45220</v>
      </c>
      <c r="C4024" s="13" t="str">
        <f>TEXT(bbdd_Social_Media_Trends[[#This Row],[Post_Date]],"aaaa-mm")</f>
        <v>2023-10</v>
      </c>
      <c r="D4024" s="1" t="s">
        <v>18</v>
      </c>
      <c r="E4024" s="1" t="s">
        <v>52</v>
      </c>
      <c r="F4024" s="1" t="s">
        <v>14</v>
      </c>
      <c r="G4024" s="1" t="s">
        <v>25</v>
      </c>
      <c r="H4024">
        <v>1120916</v>
      </c>
      <c r="I4024">
        <v>125751</v>
      </c>
      <c r="J4024">
        <v>65533</v>
      </c>
      <c r="K4024">
        <v>15013</v>
      </c>
      <c r="L4024">
        <f>bbdd_Social_Media_Trends[[#This Row],[Likes]]+bbdd_Social_Media_Trends[[#This Row],[Shares]]+bbdd_Social_Media_Trends[[#This Row],[Comments]]</f>
        <v>206297</v>
      </c>
      <c r="M4024">
        <f>bbdd_Social_Media_Trends[[#This Row],[Interactions]]/bbdd_Social_Media_Trends[[#This Row],[Views]]</f>
        <v>0.18404322893062461</v>
      </c>
      <c r="N4024" s="1" t="s">
        <v>29</v>
      </c>
      <c r="O4024" s="4">
        <f t="shared" si="62"/>
        <v>0</v>
      </c>
    </row>
    <row r="4025" spans="1:15">
      <c r="A4025" s="1" t="s">
        <v>4065</v>
      </c>
      <c r="B4025" s="2">
        <v>45036</v>
      </c>
      <c r="C4025" s="13" t="str">
        <f>TEXT(bbdd_Social_Media_Trends[[#This Row],[Post_Date]],"aaaa-mm")</f>
        <v>2023-04</v>
      </c>
      <c r="D4025" s="1" t="s">
        <v>12</v>
      </c>
      <c r="E4025" s="1" t="s">
        <v>39</v>
      </c>
      <c r="F4025" s="1" t="s">
        <v>36</v>
      </c>
      <c r="G4025" s="1" t="s">
        <v>28</v>
      </c>
      <c r="H4025">
        <v>2067844</v>
      </c>
      <c r="I4025">
        <v>424988</v>
      </c>
      <c r="J4025">
        <v>14387</v>
      </c>
      <c r="K4025">
        <v>41987</v>
      </c>
      <c r="L4025">
        <f>bbdd_Social_Media_Trends[[#This Row],[Likes]]+bbdd_Social_Media_Trends[[#This Row],[Shares]]+bbdd_Social_Media_Trends[[#This Row],[Comments]]</f>
        <v>481362</v>
      </c>
      <c r="M4025">
        <f>bbdd_Social_Media_Trends[[#This Row],[Interactions]]/bbdd_Social_Media_Trends[[#This Row],[Views]]</f>
        <v>0.2327844847096783</v>
      </c>
      <c r="N4025" s="1" t="s">
        <v>16</v>
      </c>
      <c r="O4025" s="4">
        <f t="shared" si="62"/>
        <v>0</v>
      </c>
    </row>
    <row r="4026" spans="1:15">
      <c r="A4026" s="1" t="s">
        <v>4066</v>
      </c>
      <c r="B4026" s="2">
        <v>45126</v>
      </c>
      <c r="C4026" s="13" t="str">
        <f>TEXT(bbdd_Social_Media_Trends[[#This Row],[Post_Date]],"aaaa-mm")</f>
        <v>2023-07</v>
      </c>
      <c r="D4026" s="1" t="s">
        <v>27</v>
      </c>
      <c r="E4026" s="1" t="s">
        <v>57</v>
      </c>
      <c r="F4026" s="1" t="s">
        <v>41</v>
      </c>
      <c r="G4026" s="1" t="s">
        <v>50</v>
      </c>
      <c r="H4026">
        <v>3461714</v>
      </c>
      <c r="I4026">
        <v>492070</v>
      </c>
      <c r="J4026">
        <v>41239</v>
      </c>
      <c r="K4026">
        <v>14029</v>
      </c>
      <c r="L4026">
        <f>bbdd_Social_Media_Trends[[#This Row],[Likes]]+bbdd_Social_Media_Trends[[#This Row],[Shares]]+bbdd_Social_Media_Trends[[#This Row],[Comments]]</f>
        <v>547338</v>
      </c>
      <c r="M4026">
        <f>bbdd_Social_Media_Trends[[#This Row],[Interactions]]/bbdd_Social_Media_Trends[[#This Row],[Views]]</f>
        <v>0.15811184863914235</v>
      </c>
      <c r="N4026" s="1" t="s">
        <v>29</v>
      </c>
      <c r="O4026" s="4">
        <f t="shared" si="62"/>
        <v>0</v>
      </c>
    </row>
    <row r="4027" spans="1:15">
      <c r="A4027" s="1" t="s">
        <v>4067</v>
      </c>
      <c r="B4027" s="2">
        <v>44659</v>
      </c>
      <c r="C4027" s="13" t="str">
        <f>TEXT(bbdd_Social_Media_Trends[[#This Row],[Post_Date]],"aaaa-mm")</f>
        <v>2022-04</v>
      </c>
      <c r="D4027" s="1" t="s">
        <v>27</v>
      </c>
      <c r="E4027" s="1" t="s">
        <v>52</v>
      </c>
      <c r="F4027" s="1" t="s">
        <v>47</v>
      </c>
      <c r="G4027" s="1" t="s">
        <v>44</v>
      </c>
      <c r="H4027">
        <v>1752782</v>
      </c>
      <c r="I4027">
        <v>343059</v>
      </c>
      <c r="J4027">
        <v>44339</v>
      </c>
      <c r="K4027">
        <v>20919</v>
      </c>
      <c r="L4027">
        <f>bbdd_Social_Media_Trends[[#This Row],[Likes]]+bbdd_Social_Media_Trends[[#This Row],[Shares]]+bbdd_Social_Media_Trends[[#This Row],[Comments]]</f>
        <v>408317</v>
      </c>
      <c r="M4027">
        <f>bbdd_Social_Media_Trends[[#This Row],[Interactions]]/bbdd_Social_Media_Trends[[#This Row],[Views]]</f>
        <v>0.23295367022253766</v>
      </c>
      <c r="N4027" s="1" t="s">
        <v>16</v>
      </c>
      <c r="O4027" s="4">
        <f t="shared" si="62"/>
        <v>0</v>
      </c>
    </row>
    <row r="4028" spans="1:15">
      <c r="A4028" s="1" t="s">
        <v>4068</v>
      </c>
      <c r="B4028" s="2">
        <v>45060</v>
      </c>
      <c r="C4028" s="13" t="str">
        <f>TEXT(bbdd_Social_Media_Trends[[#This Row],[Post_Date]],"aaaa-mm")</f>
        <v>2023-05</v>
      </c>
      <c r="D4028" s="1" t="s">
        <v>27</v>
      </c>
      <c r="E4028" s="1" t="s">
        <v>59</v>
      </c>
      <c r="F4028" s="1" t="s">
        <v>20</v>
      </c>
      <c r="G4028" s="1" t="s">
        <v>15</v>
      </c>
      <c r="H4028">
        <v>1655182</v>
      </c>
      <c r="I4028">
        <v>353876</v>
      </c>
      <c r="J4028">
        <v>55327</v>
      </c>
      <c r="K4028">
        <v>12793</v>
      </c>
      <c r="L4028">
        <f>bbdd_Social_Media_Trends[[#This Row],[Likes]]+bbdd_Social_Media_Trends[[#This Row],[Shares]]+bbdd_Social_Media_Trends[[#This Row],[Comments]]</f>
        <v>421996</v>
      </c>
      <c r="M4028">
        <f>bbdd_Social_Media_Trends[[#This Row],[Interactions]]/bbdd_Social_Media_Trends[[#This Row],[Views]]</f>
        <v>0.25495444005553469</v>
      </c>
      <c r="N4028" s="1" t="s">
        <v>22</v>
      </c>
      <c r="O4028" s="4">
        <f t="shared" si="62"/>
        <v>0</v>
      </c>
    </row>
    <row r="4029" spans="1:15">
      <c r="A4029" s="1" t="s">
        <v>4069</v>
      </c>
      <c r="B4029" s="2">
        <v>44772</v>
      </c>
      <c r="C4029" s="13" t="str">
        <f>TEXT(bbdd_Social_Media_Trends[[#This Row],[Post_Date]],"aaaa-mm")</f>
        <v>2022-07</v>
      </c>
      <c r="D4029" s="1" t="s">
        <v>27</v>
      </c>
      <c r="E4029" s="1" t="s">
        <v>59</v>
      </c>
      <c r="F4029" s="1" t="s">
        <v>14</v>
      </c>
      <c r="G4029" s="1" t="s">
        <v>60</v>
      </c>
      <c r="H4029">
        <v>4855651</v>
      </c>
      <c r="I4029">
        <v>304813</v>
      </c>
      <c r="J4029">
        <v>25847</v>
      </c>
      <c r="K4029">
        <v>27390</v>
      </c>
      <c r="L4029">
        <f>bbdd_Social_Media_Trends[[#This Row],[Likes]]+bbdd_Social_Media_Trends[[#This Row],[Shares]]+bbdd_Social_Media_Trends[[#This Row],[Comments]]</f>
        <v>358050</v>
      </c>
      <c r="M4029">
        <f>bbdd_Social_Media_Trends[[#This Row],[Interactions]]/bbdd_Social_Media_Trends[[#This Row],[Views]]</f>
        <v>7.3738825133849203E-2</v>
      </c>
      <c r="N4029" s="1" t="s">
        <v>29</v>
      </c>
      <c r="O4029" s="4">
        <f t="shared" si="62"/>
        <v>0</v>
      </c>
    </row>
    <row r="4030" spans="1:15">
      <c r="A4030" s="1" t="s">
        <v>4070</v>
      </c>
      <c r="B4030" s="2">
        <v>45022</v>
      </c>
      <c r="C4030" s="13" t="str">
        <f>TEXT(bbdd_Social_Media_Trends[[#This Row],[Post_Date]],"aaaa-mm")</f>
        <v>2023-04</v>
      </c>
      <c r="D4030" s="1" t="s">
        <v>12</v>
      </c>
      <c r="E4030" s="1" t="s">
        <v>13</v>
      </c>
      <c r="F4030" s="1" t="s">
        <v>36</v>
      </c>
      <c r="G4030" s="1" t="s">
        <v>37</v>
      </c>
      <c r="H4030">
        <v>1839502</v>
      </c>
      <c r="I4030">
        <v>136831</v>
      </c>
      <c r="J4030">
        <v>56756</v>
      </c>
      <c r="K4030">
        <v>37198</v>
      </c>
      <c r="L4030">
        <f>bbdd_Social_Media_Trends[[#This Row],[Likes]]+bbdd_Social_Media_Trends[[#This Row],[Shares]]+bbdd_Social_Media_Trends[[#This Row],[Comments]]</f>
        <v>230785</v>
      </c>
      <c r="M4030">
        <f>bbdd_Social_Media_Trends[[#This Row],[Interactions]]/bbdd_Social_Media_Trends[[#This Row],[Views]]</f>
        <v>0.12546058661529044</v>
      </c>
      <c r="N4030" s="1" t="s">
        <v>29</v>
      </c>
      <c r="O4030" s="4">
        <f t="shared" si="62"/>
        <v>0</v>
      </c>
    </row>
    <row r="4031" spans="1:15">
      <c r="A4031" s="1" t="s">
        <v>4071</v>
      </c>
      <c r="B4031" s="2">
        <v>44650</v>
      </c>
      <c r="C4031" s="13" t="str">
        <f>TEXT(bbdd_Social_Media_Trends[[#This Row],[Post_Date]],"aaaa-mm")</f>
        <v>2022-03</v>
      </c>
      <c r="D4031" s="1" t="s">
        <v>18</v>
      </c>
      <c r="E4031" s="1" t="s">
        <v>39</v>
      </c>
      <c r="F4031" s="1" t="s">
        <v>32</v>
      </c>
      <c r="G4031" s="1" t="s">
        <v>21</v>
      </c>
      <c r="H4031">
        <v>3428164</v>
      </c>
      <c r="I4031">
        <v>338911</v>
      </c>
      <c r="J4031">
        <v>99243</v>
      </c>
      <c r="K4031">
        <v>18226</v>
      </c>
      <c r="L4031">
        <f>bbdd_Social_Media_Trends[[#This Row],[Likes]]+bbdd_Social_Media_Trends[[#This Row],[Shares]]+bbdd_Social_Media_Trends[[#This Row],[Comments]]</f>
        <v>456380</v>
      </c>
      <c r="M4031">
        <f>bbdd_Social_Media_Trends[[#This Row],[Interactions]]/bbdd_Social_Media_Trends[[#This Row],[Views]]</f>
        <v>0.13312665321729064</v>
      </c>
      <c r="N4031" s="1" t="s">
        <v>29</v>
      </c>
      <c r="O4031" s="4">
        <f t="shared" si="62"/>
        <v>0</v>
      </c>
    </row>
    <row r="4032" spans="1:15">
      <c r="A4032" s="1" t="s">
        <v>4072</v>
      </c>
      <c r="B4032" s="2">
        <v>44792</v>
      </c>
      <c r="C4032" s="13" t="str">
        <f>TEXT(bbdd_Social_Media_Trends[[#This Row],[Post_Date]],"aaaa-mm")</f>
        <v>2022-08</v>
      </c>
      <c r="D4032" s="1" t="s">
        <v>24</v>
      </c>
      <c r="E4032" s="1" t="s">
        <v>35</v>
      </c>
      <c r="F4032" s="1" t="s">
        <v>20</v>
      </c>
      <c r="G4032" s="1" t="s">
        <v>60</v>
      </c>
      <c r="H4032">
        <v>2051301</v>
      </c>
      <c r="I4032">
        <v>418379</v>
      </c>
      <c r="J4032">
        <v>78834</v>
      </c>
      <c r="K4032">
        <v>35131</v>
      </c>
      <c r="L4032">
        <f>bbdd_Social_Media_Trends[[#This Row],[Likes]]+bbdd_Social_Media_Trends[[#This Row],[Shares]]+bbdd_Social_Media_Trends[[#This Row],[Comments]]</f>
        <v>532344</v>
      </c>
      <c r="M4032">
        <f>bbdd_Social_Media_Trends[[#This Row],[Interactions]]/bbdd_Social_Media_Trends[[#This Row],[Views]]</f>
        <v>0.25951530272739104</v>
      </c>
      <c r="N4032" s="1" t="s">
        <v>16</v>
      </c>
      <c r="O4032" s="4">
        <f t="shared" si="62"/>
        <v>0</v>
      </c>
    </row>
    <row r="4033" spans="1:15">
      <c r="A4033" s="1" t="s">
        <v>4073</v>
      </c>
      <c r="B4033" s="2">
        <v>44663</v>
      </c>
      <c r="C4033" s="13" t="str">
        <f>TEXT(bbdd_Social_Media_Trends[[#This Row],[Post_Date]],"aaaa-mm")</f>
        <v>2022-04</v>
      </c>
      <c r="D4033" s="1" t="s">
        <v>18</v>
      </c>
      <c r="E4033" s="1" t="s">
        <v>19</v>
      </c>
      <c r="F4033" s="1" t="s">
        <v>32</v>
      </c>
      <c r="G4033" s="1" t="s">
        <v>15</v>
      </c>
      <c r="H4033">
        <v>2322338</v>
      </c>
      <c r="I4033">
        <v>344964</v>
      </c>
      <c r="J4033">
        <v>48344</v>
      </c>
      <c r="K4033">
        <v>19822</v>
      </c>
      <c r="L4033">
        <f>bbdd_Social_Media_Trends[[#This Row],[Likes]]+bbdd_Social_Media_Trends[[#This Row],[Shares]]+bbdd_Social_Media_Trends[[#This Row],[Comments]]</f>
        <v>413130</v>
      </c>
      <c r="M4033">
        <f>bbdd_Social_Media_Trends[[#This Row],[Interactions]]/bbdd_Social_Media_Trends[[#This Row],[Views]]</f>
        <v>0.17789400164833888</v>
      </c>
      <c r="N4033" s="1" t="s">
        <v>29</v>
      </c>
      <c r="O4033" s="4">
        <f t="shared" si="62"/>
        <v>0</v>
      </c>
    </row>
    <row r="4034" spans="1:15">
      <c r="A4034" s="1" t="s">
        <v>4074</v>
      </c>
      <c r="B4034" s="2">
        <v>44929</v>
      </c>
      <c r="C4034" s="13" t="str">
        <f>TEXT(bbdd_Social_Media_Trends[[#This Row],[Post_Date]],"aaaa-mm")</f>
        <v>2023-01</v>
      </c>
      <c r="D4034" s="1" t="s">
        <v>27</v>
      </c>
      <c r="E4034" s="1" t="s">
        <v>13</v>
      </c>
      <c r="F4034" s="1" t="s">
        <v>14</v>
      </c>
      <c r="G4034" s="1" t="s">
        <v>15</v>
      </c>
      <c r="H4034">
        <v>1546514</v>
      </c>
      <c r="I4034">
        <v>462049</v>
      </c>
      <c r="J4034">
        <v>10948</v>
      </c>
      <c r="K4034">
        <v>5720</v>
      </c>
      <c r="L4034">
        <f>bbdd_Social_Media_Trends[[#This Row],[Likes]]+bbdd_Social_Media_Trends[[#This Row],[Shares]]+bbdd_Social_Media_Trends[[#This Row],[Comments]]</f>
        <v>478717</v>
      </c>
      <c r="M4034">
        <f>bbdd_Social_Media_Trends[[#This Row],[Interactions]]/bbdd_Social_Media_Trends[[#This Row],[Views]]</f>
        <v>0.30954585603492757</v>
      </c>
      <c r="N4034" s="1" t="s">
        <v>29</v>
      </c>
      <c r="O4034" s="4">
        <f t="shared" ref="O4034:O4097" si="63">IF(ISERROR(VLOOKUP(A4034,A4035:A9032,1,FALSE)),0, 1)</f>
        <v>0</v>
      </c>
    </row>
    <row r="4035" spans="1:15">
      <c r="A4035" s="1" t="s">
        <v>4075</v>
      </c>
      <c r="B4035" s="2">
        <v>45282</v>
      </c>
      <c r="C4035" s="13" t="str">
        <f>TEXT(bbdd_Social_Media_Trends[[#This Row],[Post_Date]],"aaaa-mm")</f>
        <v>2023-12</v>
      </c>
      <c r="D4035" s="1" t="s">
        <v>18</v>
      </c>
      <c r="E4035" s="1" t="s">
        <v>31</v>
      </c>
      <c r="F4035" s="1" t="s">
        <v>32</v>
      </c>
      <c r="G4035" s="1" t="s">
        <v>37</v>
      </c>
      <c r="H4035">
        <v>3236693</v>
      </c>
      <c r="I4035">
        <v>354205</v>
      </c>
      <c r="J4035">
        <v>98081</v>
      </c>
      <c r="K4035">
        <v>45380</v>
      </c>
      <c r="L4035">
        <f>bbdd_Social_Media_Trends[[#This Row],[Likes]]+bbdd_Social_Media_Trends[[#This Row],[Shares]]+bbdd_Social_Media_Trends[[#This Row],[Comments]]</f>
        <v>497666</v>
      </c>
      <c r="M4035">
        <f>bbdd_Social_Media_Trends[[#This Row],[Interactions]]/bbdd_Social_Media_Trends[[#This Row],[Views]]</f>
        <v>0.15375755439270886</v>
      </c>
      <c r="N4035" s="1" t="s">
        <v>22</v>
      </c>
      <c r="O4035" s="4">
        <f t="shared" si="63"/>
        <v>0</v>
      </c>
    </row>
    <row r="4036" spans="1:15">
      <c r="A4036" s="1" t="s">
        <v>4076</v>
      </c>
      <c r="B4036" s="2">
        <v>45243</v>
      </c>
      <c r="C4036" s="13" t="str">
        <f>TEXT(bbdd_Social_Media_Trends[[#This Row],[Post_Date]],"aaaa-mm")</f>
        <v>2023-11</v>
      </c>
      <c r="D4036" s="1" t="s">
        <v>12</v>
      </c>
      <c r="E4036" s="1" t="s">
        <v>35</v>
      </c>
      <c r="F4036" s="1" t="s">
        <v>32</v>
      </c>
      <c r="G4036" s="1" t="s">
        <v>50</v>
      </c>
      <c r="H4036">
        <v>1733587</v>
      </c>
      <c r="I4036">
        <v>64486</v>
      </c>
      <c r="J4036">
        <v>7705</v>
      </c>
      <c r="K4036">
        <v>46480</v>
      </c>
      <c r="L4036">
        <f>bbdd_Social_Media_Trends[[#This Row],[Likes]]+bbdd_Social_Media_Trends[[#This Row],[Shares]]+bbdd_Social_Media_Trends[[#This Row],[Comments]]</f>
        <v>118671</v>
      </c>
      <c r="M4036">
        <f>bbdd_Social_Media_Trends[[#This Row],[Interactions]]/bbdd_Social_Media_Trends[[#This Row],[Views]]</f>
        <v>6.845402047892607E-2</v>
      </c>
      <c r="N4036" s="1" t="s">
        <v>16</v>
      </c>
      <c r="O4036" s="4">
        <f t="shared" si="63"/>
        <v>0</v>
      </c>
    </row>
    <row r="4037" spans="1:15">
      <c r="A4037" s="1" t="s">
        <v>4077</v>
      </c>
      <c r="B4037" s="2">
        <v>45105</v>
      </c>
      <c r="C4037" s="13" t="str">
        <f>TEXT(bbdd_Social_Media_Trends[[#This Row],[Post_Date]],"aaaa-mm")</f>
        <v>2023-06</v>
      </c>
      <c r="D4037" s="1" t="s">
        <v>18</v>
      </c>
      <c r="E4037" s="1" t="s">
        <v>49</v>
      </c>
      <c r="F4037" s="1" t="s">
        <v>14</v>
      </c>
      <c r="G4037" s="1" t="s">
        <v>28</v>
      </c>
      <c r="H4037">
        <v>2948068</v>
      </c>
      <c r="I4037">
        <v>200500</v>
      </c>
      <c r="J4037">
        <v>50312</v>
      </c>
      <c r="K4037">
        <v>4179</v>
      </c>
      <c r="L4037">
        <f>bbdd_Social_Media_Trends[[#This Row],[Likes]]+bbdd_Social_Media_Trends[[#This Row],[Shares]]+bbdd_Social_Media_Trends[[#This Row],[Comments]]</f>
        <v>254991</v>
      </c>
      <c r="M4037">
        <f>bbdd_Social_Media_Trends[[#This Row],[Interactions]]/bbdd_Social_Media_Trends[[#This Row],[Views]]</f>
        <v>8.6494273537788144E-2</v>
      </c>
      <c r="N4037" s="1" t="s">
        <v>22</v>
      </c>
      <c r="O4037" s="4">
        <f t="shared" si="63"/>
        <v>0</v>
      </c>
    </row>
    <row r="4038" spans="1:15">
      <c r="A4038" s="1" t="s">
        <v>4078</v>
      </c>
      <c r="B4038" s="2">
        <v>45106</v>
      </c>
      <c r="C4038" s="13" t="str">
        <f>TEXT(bbdd_Social_Media_Trends[[#This Row],[Post_Date]],"aaaa-mm")</f>
        <v>2023-06</v>
      </c>
      <c r="D4038" s="1" t="s">
        <v>12</v>
      </c>
      <c r="E4038" s="1" t="s">
        <v>31</v>
      </c>
      <c r="F4038" s="1" t="s">
        <v>14</v>
      </c>
      <c r="G4038" s="1" t="s">
        <v>28</v>
      </c>
      <c r="H4038">
        <v>892935</v>
      </c>
      <c r="I4038">
        <v>148751</v>
      </c>
      <c r="J4038">
        <v>17295</v>
      </c>
      <c r="K4038">
        <v>25141</v>
      </c>
      <c r="L4038">
        <f>bbdd_Social_Media_Trends[[#This Row],[Likes]]+bbdd_Social_Media_Trends[[#This Row],[Shares]]+bbdd_Social_Media_Trends[[#This Row],[Comments]]</f>
        <v>191187</v>
      </c>
      <c r="M4038">
        <f>bbdd_Social_Media_Trends[[#This Row],[Interactions]]/bbdd_Social_Media_Trends[[#This Row],[Views]]</f>
        <v>0.21411076954089603</v>
      </c>
      <c r="N4038" s="1" t="s">
        <v>16</v>
      </c>
      <c r="O4038" s="4">
        <f t="shared" si="63"/>
        <v>0</v>
      </c>
    </row>
    <row r="4039" spans="1:15">
      <c r="A4039" s="1" t="s">
        <v>4079</v>
      </c>
      <c r="B4039" s="2">
        <v>44905</v>
      </c>
      <c r="C4039" s="13" t="str">
        <f>TEXT(bbdd_Social_Media_Trends[[#This Row],[Post_Date]],"aaaa-mm")</f>
        <v>2022-12</v>
      </c>
      <c r="D4039" s="1" t="s">
        <v>24</v>
      </c>
      <c r="E4039" s="1" t="s">
        <v>57</v>
      </c>
      <c r="F4039" s="1" t="s">
        <v>14</v>
      </c>
      <c r="G4039" s="1" t="s">
        <v>60</v>
      </c>
      <c r="H4039">
        <v>4274005</v>
      </c>
      <c r="I4039">
        <v>260121</v>
      </c>
      <c r="J4039">
        <v>42176</v>
      </c>
      <c r="K4039">
        <v>33715</v>
      </c>
      <c r="L4039">
        <f>bbdd_Social_Media_Trends[[#This Row],[Likes]]+bbdd_Social_Media_Trends[[#This Row],[Shares]]+bbdd_Social_Media_Trends[[#This Row],[Comments]]</f>
        <v>336012</v>
      </c>
      <c r="M4039">
        <f>bbdd_Social_Media_Trends[[#This Row],[Interactions]]/bbdd_Social_Media_Trends[[#This Row],[Views]]</f>
        <v>7.8617596376232599E-2</v>
      </c>
      <c r="N4039" s="1" t="s">
        <v>16</v>
      </c>
      <c r="O4039" s="4">
        <f t="shared" si="63"/>
        <v>0</v>
      </c>
    </row>
    <row r="4040" spans="1:15">
      <c r="A4040" s="1" t="s">
        <v>4080</v>
      </c>
      <c r="B4040" s="2">
        <v>44893</v>
      </c>
      <c r="C4040" s="13" t="str">
        <f>TEXT(bbdd_Social_Media_Trends[[#This Row],[Post_Date]],"aaaa-mm")</f>
        <v>2022-11</v>
      </c>
      <c r="D4040" s="1" t="s">
        <v>18</v>
      </c>
      <c r="E4040" s="1" t="s">
        <v>46</v>
      </c>
      <c r="F4040" s="1" t="s">
        <v>14</v>
      </c>
      <c r="G4040" s="1" t="s">
        <v>50</v>
      </c>
      <c r="H4040">
        <v>1405829</v>
      </c>
      <c r="I4040">
        <v>228388</v>
      </c>
      <c r="J4040">
        <v>4628</v>
      </c>
      <c r="K4040">
        <v>10107</v>
      </c>
      <c r="L4040">
        <f>bbdd_Social_Media_Trends[[#This Row],[Likes]]+bbdd_Social_Media_Trends[[#This Row],[Shares]]+bbdd_Social_Media_Trends[[#This Row],[Comments]]</f>
        <v>243123</v>
      </c>
      <c r="M4040">
        <f>bbdd_Social_Media_Trends[[#This Row],[Interactions]]/bbdd_Social_Media_Trends[[#This Row],[Views]]</f>
        <v>0.1729392408322776</v>
      </c>
      <c r="N4040" s="1" t="s">
        <v>29</v>
      </c>
      <c r="O4040" s="4">
        <f t="shared" si="63"/>
        <v>0</v>
      </c>
    </row>
    <row r="4041" spans="1:15">
      <c r="A4041" s="1" t="s">
        <v>4081</v>
      </c>
      <c r="B4041" s="2">
        <v>44628</v>
      </c>
      <c r="C4041" s="13" t="str">
        <f>TEXT(bbdd_Social_Media_Trends[[#This Row],[Post_Date]],"aaaa-mm")</f>
        <v>2022-03</v>
      </c>
      <c r="D4041" s="1" t="s">
        <v>27</v>
      </c>
      <c r="E4041" s="1" t="s">
        <v>46</v>
      </c>
      <c r="F4041" s="1" t="s">
        <v>41</v>
      </c>
      <c r="G4041" s="1" t="s">
        <v>28</v>
      </c>
      <c r="H4041">
        <v>440801</v>
      </c>
      <c r="I4041">
        <v>435945</v>
      </c>
      <c r="J4041">
        <v>79651</v>
      </c>
      <c r="K4041">
        <v>6051</v>
      </c>
      <c r="L4041">
        <f>bbdd_Social_Media_Trends[[#This Row],[Likes]]+bbdd_Social_Media_Trends[[#This Row],[Shares]]+bbdd_Social_Media_Trends[[#This Row],[Comments]]</f>
        <v>521647</v>
      </c>
      <c r="M4041">
        <f>bbdd_Social_Media_Trends[[#This Row],[Interactions]]/bbdd_Social_Media_Trends[[#This Row],[Views]]</f>
        <v>1.1834070249386912</v>
      </c>
      <c r="N4041" s="1" t="s">
        <v>29</v>
      </c>
      <c r="O4041" s="4">
        <f t="shared" si="63"/>
        <v>0</v>
      </c>
    </row>
    <row r="4042" spans="1:15">
      <c r="A4042" s="1" t="s">
        <v>4082</v>
      </c>
      <c r="B4042" s="2">
        <v>44659</v>
      </c>
      <c r="C4042" s="13" t="str">
        <f>TEXT(bbdd_Social_Media_Trends[[#This Row],[Post_Date]],"aaaa-mm")</f>
        <v>2022-04</v>
      </c>
      <c r="D4042" s="1" t="s">
        <v>24</v>
      </c>
      <c r="E4042" s="1" t="s">
        <v>57</v>
      </c>
      <c r="F4042" s="1" t="s">
        <v>36</v>
      </c>
      <c r="G4042" s="1" t="s">
        <v>25</v>
      </c>
      <c r="H4042">
        <v>1357441</v>
      </c>
      <c r="I4042">
        <v>388944</v>
      </c>
      <c r="J4042">
        <v>62108</v>
      </c>
      <c r="K4042">
        <v>22302</v>
      </c>
      <c r="L4042">
        <f>bbdd_Social_Media_Trends[[#This Row],[Likes]]+bbdd_Social_Media_Trends[[#This Row],[Shares]]+bbdd_Social_Media_Trends[[#This Row],[Comments]]</f>
        <v>473354</v>
      </c>
      <c r="M4042">
        <f>bbdd_Social_Media_Trends[[#This Row],[Interactions]]/bbdd_Social_Media_Trends[[#This Row],[Views]]</f>
        <v>0.3487105516924861</v>
      </c>
      <c r="N4042" s="1" t="s">
        <v>29</v>
      </c>
      <c r="O4042" s="4">
        <f t="shared" si="63"/>
        <v>0</v>
      </c>
    </row>
    <row r="4043" spans="1:15">
      <c r="A4043" s="1" t="s">
        <v>4083</v>
      </c>
      <c r="B4043" s="2">
        <v>44821</v>
      </c>
      <c r="C4043" s="13" t="str">
        <f>TEXT(bbdd_Social_Media_Trends[[#This Row],[Post_Date]],"aaaa-mm")</f>
        <v>2022-09</v>
      </c>
      <c r="D4043" s="1" t="s">
        <v>18</v>
      </c>
      <c r="E4043" s="1" t="s">
        <v>52</v>
      </c>
      <c r="F4043" s="1" t="s">
        <v>32</v>
      </c>
      <c r="G4043" s="1" t="s">
        <v>44</v>
      </c>
      <c r="H4043">
        <v>613581</v>
      </c>
      <c r="I4043">
        <v>340814</v>
      </c>
      <c r="J4043">
        <v>15805</v>
      </c>
      <c r="K4043">
        <v>34558</v>
      </c>
      <c r="L4043">
        <f>bbdd_Social_Media_Trends[[#This Row],[Likes]]+bbdd_Social_Media_Trends[[#This Row],[Shares]]+bbdd_Social_Media_Trends[[#This Row],[Comments]]</f>
        <v>391177</v>
      </c>
      <c r="M4043">
        <f>bbdd_Social_Media_Trends[[#This Row],[Interactions]]/bbdd_Social_Media_Trends[[#This Row],[Views]]</f>
        <v>0.63753114910663788</v>
      </c>
      <c r="N4043" s="1" t="s">
        <v>16</v>
      </c>
      <c r="O4043" s="4">
        <f t="shared" si="63"/>
        <v>0</v>
      </c>
    </row>
    <row r="4044" spans="1:15">
      <c r="A4044" s="1" t="s">
        <v>4084</v>
      </c>
      <c r="B4044" s="2">
        <v>44705</v>
      </c>
      <c r="C4044" s="13" t="str">
        <f>TEXT(bbdd_Social_Media_Trends[[#This Row],[Post_Date]],"aaaa-mm")</f>
        <v>2022-05</v>
      </c>
      <c r="D4044" s="1" t="s">
        <v>12</v>
      </c>
      <c r="E4044" s="1" t="s">
        <v>52</v>
      </c>
      <c r="F4044" s="1" t="s">
        <v>14</v>
      </c>
      <c r="G4044" s="1" t="s">
        <v>25</v>
      </c>
      <c r="H4044">
        <v>4155659</v>
      </c>
      <c r="I4044">
        <v>447547</v>
      </c>
      <c r="J4044">
        <v>81762</v>
      </c>
      <c r="K4044">
        <v>7354</v>
      </c>
      <c r="L4044">
        <f>bbdd_Social_Media_Trends[[#This Row],[Likes]]+bbdd_Social_Media_Trends[[#This Row],[Shares]]+bbdd_Social_Media_Trends[[#This Row],[Comments]]</f>
        <v>536663</v>
      </c>
      <c r="M4044">
        <f>bbdd_Social_Media_Trends[[#This Row],[Interactions]]/bbdd_Social_Media_Trends[[#This Row],[Views]]</f>
        <v>0.12914028797839283</v>
      </c>
      <c r="N4044" s="1" t="s">
        <v>16</v>
      </c>
      <c r="O4044" s="4">
        <f t="shared" si="63"/>
        <v>0</v>
      </c>
    </row>
    <row r="4045" spans="1:15">
      <c r="A4045" s="1" t="s">
        <v>4085</v>
      </c>
      <c r="B4045" s="2">
        <v>45254</v>
      </c>
      <c r="C4045" s="13" t="str">
        <f>TEXT(bbdd_Social_Media_Trends[[#This Row],[Post_Date]],"aaaa-mm")</f>
        <v>2023-11</v>
      </c>
      <c r="D4045" s="1" t="s">
        <v>27</v>
      </c>
      <c r="E4045" s="1" t="s">
        <v>19</v>
      </c>
      <c r="F4045" s="1" t="s">
        <v>47</v>
      </c>
      <c r="G4045" s="1" t="s">
        <v>37</v>
      </c>
      <c r="H4045">
        <v>3146159</v>
      </c>
      <c r="I4045">
        <v>128178</v>
      </c>
      <c r="J4045">
        <v>52353</v>
      </c>
      <c r="K4045">
        <v>48139</v>
      </c>
      <c r="L4045">
        <f>bbdd_Social_Media_Trends[[#This Row],[Likes]]+bbdd_Social_Media_Trends[[#This Row],[Shares]]+bbdd_Social_Media_Trends[[#This Row],[Comments]]</f>
        <v>228670</v>
      </c>
      <c r="M4045">
        <f>bbdd_Social_Media_Trends[[#This Row],[Interactions]]/bbdd_Social_Media_Trends[[#This Row],[Views]]</f>
        <v>7.2682277024142775E-2</v>
      </c>
      <c r="N4045" s="1" t="s">
        <v>16</v>
      </c>
      <c r="O4045" s="4">
        <f t="shared" si="63"/>
        <v>0</v>
      </c>
    </row>
    <row r="4046" spans="1:15">
      <c r="A4046" s="1" t="s">
        <v>4086</v>
      </c>
      <c r="B4046" s="2">
        <v>44789</v>
      </c>
      <c r="C4046" s="13" t="str">
        <f>TEXT(bbdd_Social_Media_Trends[[#This Row],[Post_Date]],"aaaa-mm")</f>
        <v>2022-08</v>
      </c>
      <c r="D4046" s="1" t="s">
        <v>12</v>
      </c>
      <c r="E4046" s="1" t="s">
        <v>52</v>
      </c>
      <c r="F4046" s="1" t="s">
        <v>41</v>
      </c>
      <c r="G4046" s="1" t="s">
        <v>50</v>
      </c>
      <c r="H4046">
        <v>4561998</v>
      </c>
      <c r="I4046">
        <v>433892</v>
      </c>
      <c r="J4046">
        <v>13968</v>
      </c>
      <c r="K4046">
        <v>41674</v>
      </c>
      <c r="L4046">
        <f>bbdd_Social_Media_Trends[[#This Row],[Likes]]+bbdd_Social_Media_Trends[[#This Row],[Shares]]+bbdd_Social_Media_Trends[[#This Row],[Comments]]</f>
        <v>489534</v>
      </c>
      <c r="M4046">
        <f>bbdd_Social_Media_Trends[[#This Row],[Interactions]]/bbdd_Social_Media_Trends[[#This Row],[Views]]</f>
        <v>0.10730692998988602</v>
      </c>
      <c r="N4046" s="1" t="s">
        <v>22</v>
      </c>
      <c r="O4046" s="4">
        <f t="shared" si="63"/>
        <v>0</v>
      </c>
    </row>
    <row r="4047" spans="1:15">
      <c r="A4047" s="1" t="s">
        <v>4087</v>
      </c>
      <c r="B4047" s="2">
        <v>44813</v>
      </c>
      <c r="C4047" s="13" t="str">
        <f>TEXT(bbdd_Social_Media_Trends[[#This Row],[Post_Date]],"aaaa-mm")</f>
        <v>2022-09</v>
      </c>
      <c r="D4047" s="1" t="s">
        <v>12</v>
      </c>
      <c r="E4047" s="1" t="s">
        <v>35</v>
      </c>
      <c r="F4047" s="1" t="s">
        <v>14</v>
      </c>
      <c r="G4047" s="1" t="s">
        <v>50</v>
      </c>
      <c r="H4047">
        <v>1258147</v>
      </c>
      <c r="I4047">
        <v>114548</v>
      </c>
      <c r="J4047">
        <v>75062</v>
      </c>
      <c r="K4047">
        <v>5195</v>
      </c>
      <c r="L4047">
        <f>bbdd_Social_Media_Trends[[#This Row],[Likes]]+bbdd_Social_Media_Trends[[#This Row],[Shares]]+bbdd_Social_Media_Trends[[#This Row],[Comments]]</f>
        <v>194805</v>
      </c>
      <c r="M4047">
        <f>bbdd_Social_Media_Trends[[#This Row],[Interactions]]/bbdd_Social_Media_Trends[[#This Row],[Views]]</f>
        <v>0.15483484839211953</v>
      </c>
      <c r="N4047" s="1" t="s">
        <v>29</v>
      </c>
      <c r="O4047" s="4">
        <f t="shared" si="63"/>
        <v>0</v>
      </c>
    </row>
    <row r="4048" spans="1:15">
      <c r="A4048" s="1" t="s">
        <v>4088</v>
      </c>
      <c r="B4048" s="2">
        <v>45130</v>
      </c>
      <c r="C4048" s="13" t="str">
        <f>TEXT(bbdd_Social_Media_Trends[[#This Row],[Post_Date]],"aaaa-mm")</f>
        <v>2023-07</v>
      </c>
      <c r="D4048" s="1" t="s">
        <v>27</v>
      </c>
      <c r="E4048" s="1" t="s">
        <v>52</v>
      </c>
      <c r="F4048" s="1" t="s">
        <v>41</v>
      </c>
      <c r="G4048" s="1" t="s">
        <v>37</v>
      </c>
      <c r="H4048">
        <v>759304</v>
      </c>
      <c r="I4048">
        <v>289598</v>
      </c>
      <c r="J4048">
        <v>90867</v>
      </c>
      <c r="K4048">
        <v>28354</v>
      </c>
      <c r="L4048">
        <f>bbdd_Social_Media_Trends[[#This Row],[Likes]]+bbdd_Social_Media_Trends[[#This Row],[Shares]]+bbdd_Social_Media_Trends[[#This Row],[Comments]]</f>
        <v>408819</v>
      </c>
      <c r="M4048">
        <f>bbdd_Social_Media_Trends[[#This Row],[Interactions]]/bbdd_Social_Media_Trends[[#This Row],[Views]]</f>
        <v>0.53841280962565718</v>
      </c>
      <c r="N4048" s="1" t="s">
        <v>16</v>
      </c>
      <c r="O4048" s="4">
        <f t="shared" si="63"/>
        <v>0</v>
      </c>
    </row>
    <row r="4049" spans="1:15">
      <c r="A4049" s="1" t="s">
        <v>4089</v>
      </c>
      <c r="B4049" s="2">
        <v>44775</v>
      </c>
      <c r="C4049" s="13" t="str">
        <f>TEXT(bbdd_Social_Media_Trends[[#This Row],[Post_Date]],"aaaa-mm")</f>
        <v>2022-08</v>
      </c>
      <c r="D4049" s="1" t="s">
        <v>12</v>
      </c>
      <c r="E4049" s="1" t="s">
        <v>52</v>
      </c>
      <c r="F4049" s="1" t="s">
        <v>14</v>
      </c>
      <c r="G4049" s="1" t="s">
        <v>60</v>
      </c>
      <c r="H4049">
        <v>4035840</v>
      </c>
      <c r="I4049">
        <v>146142</v>
      </c>
      <c r="J4049">
        <v>67286</v>
      </c>
      <c r="K4049">
        <v>46736</v>
      </c>
      <c r="L4049">
        <f>bbdd_Social_Media_Trends[[#This Row],[Likes]]+bbdd_Social_Media_Trends[[#This Row],[Shares]]+bbdd_Social_Media_Trends[[#This Row],[Comments]]</f>
        <v>260164</v>
      </c>
      <c r="M4049">
        <f>bbdd_Social_Media_Trends[[#This Row],[Interactions]]/bbdd_Social_Media_Trends[[#This Row],[Views]]</f>
        <v>6.4463407865524902E-2</v>
      </c>
      <c r="N4049" s="1" t="s">
        <v>29</v>
      </c>
      <c r="O4049" s="4">
        <f t="shared" si="63"/>
        <v>0</v>
      </c>
    </row>
    <row r="4050" spans="1:15">
      <c r="A4050" s="1" t="s">
        <v>4090</v>
      </c>
      <c r="B4050" s="2">
        <v>44684</v>
      </c>
      <c r="C4050" s="13" t="str">
        <f>TEXT(bbdd_Social_Media_Trends[[#This Row],[Post_Date]],"aaaa-mm")</f>
        <v>2022-05</v>
      </c>
      <c r="D4050" s="1" t="s">
        <v>12</v>
      </c>
      <c r="E4050" s="1" t="s">
        <v>49</v>
      </c>
      <c r="F4050" s="1" t="s">
        <v>41</v>
      </c>
      <c r="G4050" s="1" t="s">
        <v>28</v>
      </c>
      <c r="H4050">
        <v>473117</v>
      </c>
      <c r="I4050">
        <v>177746</v>
      </c>
      <c r="J4050">
        <v>40508</v>
      </c>
      <c r="K4050">
        <v>10764</v>
      </c>
      <c r="L4050">
        <f>bbdd_Social_Media_Trends[[#This Row],[Likes]]+bbdd_Social_Media_Trends[[#This Row],[Shares]]+bbdd_Social_Media_Trends[[#This Row],[Comments]]</f>
        <v>229018</v>
      </c>
      <c r="M4050">
        <f>bbdd_Social_Media_Trends[[#This Row],[Interactions]]/bbdd_Social_Media_Trends[[#This Row],[Views]]</f>
        <v>0.48406208189517602</v>
      </c>
      <c r="N4050" s="1" t="s">
        <v>22</v>
      </c>
      <c r="O4050" s="4">
        <f t="shared" si="63"/>
        <v>0</v>
      </c>
    </row>
    <row r="4051" spans="1:15">
      <c r="A4051" s="1" t="s">
        <v>4091</v>
      </c>
      <c r="B4051" s="2">
        <v>44944</v>
      </c>
      <c r="C4051" s="13" t="str">
        <f>TEXT(bbdd_Social_Media_Trends[[#This Row],[Post_Date]],"aaaa-mm")</f>
        <v>2023-01</v>
      </c>
      <c r="D4051" s="1" t="s">
        <v>27</v>
      </c>
      <c r="E4051" s="1" t="s">
        <v>57</v>
      </c>
      <c r="F4051" s="1" t="s">
        <v>47</v>
      </c>
      <c r="G4051" s="1" t="s">
        <v>50</v>
      </c>
      <c r="H4051">
        <v>3837701</v>
      </c>
      <c r="I4051">
        <v>34026</v>
      </c>
      <c r="J4051">
        <v>11671</v>
      </c>
      <c r="K4051">
        <v>48725</v>
      </c>
      <c r="L4051">
        <f>bbdd_Social_Media_Trends[[#This Row],[Likes]]+bbdd_Social_Media_Trends[[#This Row],[Shares]]+bbdd_Social_Media_Trends[[#This Row],[Comments]]</f>
        <v>94422</v>
      </c>
      <c r="M4051">
        <f>bbdd_Social_Media_Trends[[#This Row],[Interactions]]/bbdd_Social_Media_Trends[[#This Row],[Views]]</f>
        <v>2.4603792739455212E-2</v>
      </c>
      <c r="N4051" s="1" t="s">
        <v>29</v>
      </c>
      <c r="O4051" s="4">
        <f t="shared" si="63"/>
        <v>0</v>
      </c>
    </row>
    <row r="4052" spans="1:15">
      <c r="A4052" s="1" t="s">
        <v>4092</v>
      </c>
      <c r="B4052" s="2">
        <v>44858</v>
      </c>
      <c r="C4052" s="13" t="str">
        <f>TEXT(bbdd_Social_Media_Trends[[#This Row],[Post_Date]],"aaaa-mm")</f>
        <v>2022-10</v>
      </c>
      <c r="D4052" s="1" t="s">
        <v>27</v>
      </c>
      <c r="E4052" s="1" t="s">
        <v>31</v>
      </c>
      <c r="F4052" s="1" t="s">
        <v>36</v>
      </c>
      <c r="G4052" s="1" t="s">
        <v>50</v>
      </c>
      <c r="H4052">
        <v>3940029</v>
      </c>
      <c r="I4052">
        <v>37059</v>
      </c>
      <c r="J4052">
        <v>29642</v>
      </c>
      <c r="K4052">
        <v>26332</v>
      </c>
      <c r="L4052">
        <f>bbdd_Social_Media_Trends[[#This Row],[Likes]]+bbdd_Social_Media_Trends[[#This Row],[Shares]]+bbdd_Social_Media_Trends[[#This Row],[Comments]]</f>
        <v>93033</v>
      </c>
      <c r="M4052">
        <f>bbdd_Social_Media_Trends[[#This Row],[Interactions]]/bbdd_Social_Media_Trends[[#This Row],[Views]]</f>
        <v>2.3612262752380757E-2</v>
      </c>
      <c r="N4052" s="1" t="s">
        <v>16</v>
      </c>
      <c r="O4052" s="4">
        <f t="shared" si="63"/>
        <v>0</v>
      </c>
    </row>
    <row r="4053" spans="1:15">
      <c r="A4053" s="1" t="s">
        <v>4093</v>
      </c>
      <c r="B4053" s="2">
        <v>45188</v>
      </c>
      <c r="C4053" s="13" t="str">
        <f>TEXT(bbdd_Social_Media_Trends[[#This Row],[Post_Date]],"aaaa-mm")</f>
        <v>2023-09</v>
      </c>
      <c r="D4053" s="1" t="s">
        <v>18</v>
      </c>
      <c r="E4053" s="1" t="s">
        <v>49</v>
      </c>
      <c r="F4053" s="1" t="s">
        <v>41</v>
      </c>
      <c r="G4053" s="1" t="s">
        <v>25</v>
      </c>
      <c r="H4053">
        <v>3442649</v>
      </c>
      <c r="I4053">
        <v>448032</v>
      </c>
      <c r="J4053">
        <v>36711</v>
      </c>
      <c r="K4053">
        <v>48874</v>
      </c>
      <c r="L4053">
        <f>bbdd_Social_Media_Trends[[#This Row],[Likes]]+bbdd_Social_Media_Trends[[#This Row],[Shares]]+bbdd_Social_Media_Trends[[#This Row],[Comments]]</f>
        <v>533617</v>
      </c>
      <c r="M4053">
        <f>bbdd_Social_Media_Trends[[#This Row],[Interactions]]/bbdd_Social_Media_Trends[[#This Row],[Views]]</f>
        <v>0.15500186048592232</v>
      </c>
      <c r="N4053" s="1" t="s">
        <v>22</v>
      </c>
      <c r="O4053" s="4">
        <f t="shared" si="63"/>
        <v>0</v>
      </c>
    </row>
    <row r="4054" spans="1:15">
      <c r="A4054" s="1" t="s">
        <v>4094</v>
      </c>
      <c r="B4054" s="2">
        <v>44759</v>
      </c>
      <c r="C4054" s="13" t="str">
        <f>TEXT(bbdd_Social_Media_Trends[[#This Row],[Post_Date]],"aaaa-mm")</f>
        <v>2022-07</v>
      </c>
      <c r="D4054" s="1" t="s">
        <v>24</v>
      </c>
      <c r="E4054" s="1" t="s">
        <v>13</v>
      </c>
      <c r="F4054" s="1" t="s">
        <v>41</v>
      </c>
      <c r="G4054" s="1" t="s">
        <v>28</v>
      </c>
      <c r="H4054">
        <v>3922748</v>
      </c>
      <c r="I4054">
        <v>50348</v>
      </c>
      <c r="J4054">
        <v>92144</v>
      </c>
      <c r="K4054">
        <v>19648</v>
      </c>
      <c r="L4054">
        <f>bbdd_Social_Media_Trends[[#This Row],[Likes]]+bbdd_Social_Media_Trends[[#This Row],[Shares]]+bbdd_Social_Media_Trends[[#This Row],[Comments]]</f>
        <v>162140</v>
      </c>
      <c r="M4054">
        <f>bbdd_Social_Media_Trends[[#This Row],[Interactions]]/bbdd_Social_Media_Trends[[#This Row],[Views]]</f>
        <v>4.1333269432550855E-2</v>
      </c>
      <c r="N4054" s="1" t="s">
        <v>22</v>
      </c>
      <c r="O4054" s="4">
        <f t="shared" si="63"/>
        <v>0</v>
      </c>
    </row>
    <row r="4055" spans="1:15">
      <c r="A4055" s="1" t="s">
        <v>4095</v>
      </c>
      <c r="B4055" s="2">
        <v>45195</v>
      </c>
      <c r="C4055" s="13" t="str">
        <f>TEXT(bbdd_Social_Media_Trends[[#This Row],[Post_Date]],"aaaa-mm")</f>
        <v>2023-09</v>
      </c>
      <c r="D4055" s="1" t="s">
        <v>12</v>
      </c>
      <c r="E4055" s="1" t="s">
        <v>19</v>
      </c>
      <c r="F4055" s="1" t="s">
        <v>14</v>
      </c>
      <c r="G4055" s="1" t="s">
        <v>37</v>
      </c>
      <c r="H4055">
        <v>4326820</v>
      </c>
      <c r="I4055">
        <v>253332</v>
      </c>
      <c r="J4055">
        <v>19538</v>
      </c>
      <c r="K4055">
        <v>26317</v>
      </c>
      <c r="L4055">
        <f>bbdd_Social_Media_Trends[[#This Row],[Likes]]+bbdd_Social_Media_Trends[[#This Row],[Shares]]+bbdd_Social_Media_Trends[[#This Row],[Comments]]</f>
        <v>299187</v>
      </c>
      <c r="M4055">
        <f>bbdd_Social_Media_Trends[[#This Row],[Interactions]]/bbdd_Social_Media_Trends[[#This Row],[Views]]</f>
        <v>6.9147087237278179E-2</v>
      </c>
      <c r="N4055" s="1" t="s">
        <v>29</v>
      </c>
      <c r="O4055" s="4">
        <f t="shared" si="63"/>
        <v>0</v>
      </c>
    </row>
    <row r="4056" spans="1:15">
      <c r="A4056" s="1" t="s">
        <v>4096</v>
      </c>
      <c r="B4056" s="2">
        <v>45148</v>
      </c>
      <c r="C4056" s="13" t="str">
        <f>TEXT(bbdd_Social_Media_Trends[[#This Row],[Post_Date]],"aaaa-mm")</f>
        <v>2023-08</v>
      </c>
      <c r="D4056" s="1" t="s">
        <v>12</v>
      </c>
      <c r="E4056" s="1" t="s">
        <v>31</v>
      </c>
      <c r="F4056" s="1" t="s">
        <v>32</v>
      </c>
      <c r="G4056" s="1" t="s">
        <v>25</v>
      </c>
      <c r="H4056">
        <v>2075502</v>
      </c>
      <c r="I4056">
        <v>161209</v>
      </c>
      <c r="J4056">
        <v>47279</v>
      </c>
      <c r="K4056">
        <v>11783</v>
      </c>
      <c r="L4056">
        <f>bbdd_Social_Media_Trends[[#This Row],[Likes]]+bbdd_Social_Media_Trends[[#This Row],[Shares]]+bbdd_Social_Media_Trends[[#This Row],[Comments]]</f>
        <v>220271</v>
      </c>
      <c r="M4056">
        <f>bbdd_Social_Media_Trends[[#This Row],[Interactions]]/bbdd_Social_Media_Trends[[#This Row],[Views]]</f>
        <v>0.10612902324353338</v>
      </c>
      <c r="N4056" s="1" t="s">
        <v>29</v>
      </c>
      <c r="O4056" s="4">
        <f t="shared" si="63"/>
        <v>0</v>
      </c>
    </row>
    <row r="4057" spans="1:15">
      <c r="A4057" s="1" t="s">
        <v>4097</v>
      </c>
      <c r="B4057" s="2">
        <v>44661</v>
      </c>
      <c r="C4057" s="13" t="str">
        <f>TEXT(bbdd_Social_Media_Trends[[#This Row],[Post_Date]],"aaaa-mm")</f>
        <v>2022-04</v>
      </c>
      <c r="D4057" s="1" t="s">
        <v>27</v>
      </c>
      <c r="E4057" s="1" t="s">
        <v>49</v>
      </c>
      <c r="F4057" s="1" t="s">
        <v>47</v>
      </c>
      <c r="G4057" s="1" t="s">
        <v>60</v>
      </c>
      <c r="H4057">
        <v>3709713</v>
      </c>
      <c r="I4057">
        <v>180551</v>
      </c>
      <c r="J4057">
        <v>28942</v>
      </c>
      <c r="K4057">
        <v>24102</v>
      </c>
      <c r="L4057">
        <f>bbdd_Social_Media_Trends[[#This Row],[Likes]]+bbdd_Social_Media_Trends[[#This Row],[Shares]]+bbdd_Social_Media_Trends[[#This Row],[Comments]]</f>
        <v>233595</v>
      </c>
      <c r="M4057">
        <f>bbdd_Social_Media_Trends[[#This Row],[Interactions]]/bbdd_Social_Media_Trends[[#This Row],[Views]]</f>
        <v>6.2968483006636905E-2</v>
      </c>
      <c r="N4057" s="1" t="s">
        <v>16</v>
      </c>
      <c r="O4057" s="4">
        <f t="shared" si="63"/>
        <v>0</v>
      </c>
    </row>
    <row r="4058" spans="1:15">
      <c r="A4058" s="1" t="s">
        <v>4098</v>
      </c>
      <c r="B4058" s="2">
        <v>44802</v>
      </c>
      <c r="C4058" s="13" t="str">
        <f>TEXT(bbdd_Social_Media_Trends[[#This Row],[Post_Date]],"aaaa-mm")</f>
        <v>2022-08</v>
      </c>
      <c r="D4058" s="1" t="s">
        <v>27</v>
      </c>
      <c r="E4058" s="1" t="s">
        <v>52</v>
      </c>
      <c r="F4058" s="1" t="s">
        <v>41</v>
      </c>
      <c r="G4058" s="1" t="s">
        <v>15</v>
      </c>
      <c r="H4058">
        <v>318153</v>
      </c>
      <c r="I4058">
        <v>139099</v>
      </c>
      <c r="J4058">
        <v>36928</v>
      </c>
      <c r="K4058">
        <v>11688</v>
      </c>
      <c r="L4058">
        <f>bbdd_Social_Media_Trends[[#This Row],[Likes]]+bbdd_Social_Media_Trends[[#This Row],[Shares]]+bbdd_Social_Media_Trends[[#This Row],[Comments]]</f>
        <v>187715</v>
      </c>
      <c r="M4058">
        <f>bbdd_Social_Media_Trends[[#This Row],[Interactions]]/bbdd_Social_Media_Trends[[#This Row],[Views]]</f>
        <v>0.59001486706081663</v>
      </c>
      <c r="N4058" s="1" t="s">
        <v>29</v>
      </c>
      <c r="O4058" s="4">
        <f t="shared" si="63"/>
        <v>0</v>
      </c>
    </row>
    <row r="4059" spans="1:15">
      <c r="A4059" s="1" t="s">
        <v>4099</v>
      </c>
      <c r="B4059" s="2">
        <v>45067</v>
      </c>
      <c r="C4059" s="13" t="str">
        <f>TEXT(bbdd_Social_Media_Trends[[#This Row],[Post_Date]],"aaaa-mm")</f>
        <v>2023-05</v>
      </c>
      <c r="D4059" s="1" t="s">
        <v>27</v>
      </c>
      <c r="E4059" s="1" t="s">
        <v>52</v>
      </c>
      <c r="F4059" s="1" t="s">
        <v>36</v>
      </c>
      <c r="G4059" s="1" t="s">
        <v>28</v>
      </c>
      <c r="H4059">
        <v>2662851</v>
      </c>
      <c r="I4059">
        <v>13209</v>
      </c>
      <c r="J4059">
        <v>44256</v>
      </c>
      <c r="K4059">
        <v>42595</v>
      </c>
      <c r="L4059">
        <f>bbdd_Social_Media_Trends[[#This Row],[Likes]]+bbdd_Social_Media_Trends[[#This Row],[Shares]]+bbdd_Social_Media_Trends[[#This Row],[Comments]]</f>
        <v>100060</v>
      </c>
      <c r="M4059">
        <f>bbdd_Social_Media_Trends[[#This Row],[Interactions]]/bbdd_Social_Media_Trends[[#This Row],[Views]]</f>
        <v>3.7576266940959148E-2</v>
      </c>
      <c r="N4059" s="1" t="s">
        <v>22</v>
      </c>
      <c r="O4059" s="4">
        <f t="shared" si="63"/>
        <v>0</v>
      </c>
    </row>
    <row r="4060" spans="1:15">
      <c r="A4060" s="1" t="s">
        <v>4100</v>
      </c>
      <c r="B4060" s="2">
        <v>45260</v>
      </c>
      <c r="C4060" s="13" t="str">
        <f>TEXT(bbdd_Social_Media_Trends[[#This Row],[Post_Date]],"aaaa-mm")</f>
        <v>2023-11</v>
      </c>
      <c r="D4060" s="1" t="s">
        <v>27</v>
      </c>
      <c r="E4060" s="1" t="s">
        <v>39</v>
      </c>
      <c r="F4060" s="1" t="s">
        <v>14</v>
      </c>
      <c r="G4060" s="1" t="s">
        <v>25</v>
      </c>
      <c r="H4060">
        <v>2035129</v>
      </c>
      <c r="I4060">
        <v>76855</v>
      </c>
      <c r="J4060">
        <v>3962</v>
      </c>
      <c r="K4060">
        <v>13400</v>
      </c>
      <c r="L4060">
        <f>bbdd_Social_Media_Trends[[#This Row],[Likes]]+bbdd_Social_Media_Trends[[#This Row],[Shares]]+bbdd_Social_Media_Trends[[#This Row],[Comments]]</f>
        <v>94217</v>
      </c>
      <c r="M4060">
        <f>bbdd_Social_Media_Trends[[#This Row],[Interactions]]/bbdd_Social_Media_Trends[[#This Row],[Views]]</f>
        <v>4.6295345405622933E-2</v>
      </c>
      <c r="N4060" s="1" t="s">
        <v>16</v>
      </c>
      <c r="O4060" s="4">
        <f t="shared" si="63"/>
        <v>0</v>
      </c>
    </row>
    <row r="4061" spans="1:15">
      <c r="A4061" s="1" t="s">
        <v>4101</v>
      </c>
      <c r="B4061" s="2">
        <v>44639</v>
      </c>
      <c r="C4061" s="13" t="str">
        <f>TEXT(bbdd_Social_Media_Trends[[#This Row],[Post_Date]],"aaaa-mm")</f>
        <v>2022-03</v>
      </c>
      <c r="D4061" s="1" t="s">
        <v>24</v>
      </c>
      <c r="E4061" s="1" t="s">
        <v>46</v>
      </c>
      <c r="F4061" s="1" t="s">
        <v>36</v>
      </c>
      <c r="G4061" s="1" t="s">
        <v>15</v>
      </c>
      <c r="H4061">
        <v>2722178</v>
      </c>
      <c r="I4061">
        <v>260133</v>
      </c>
      <c r="J4061">
        <v>32788</v>
      </c>
      <c r="K4061">
        <v>48301</v>
      </c>
      <c r="L4061">
        <f>bbdd_Social_Media_Trends[[#This Row],[Likes]]+bbdd_Social_Media_Trends[[#This Row],[Shares]]+bbdd_Social_Media_Trends[[#This Row],[Comments]]</f>
        <v>341222</v>
      </c>
      <c r="M4061">
        <f>bbdd_Social_Media_Trends[[#This Row],[Interactions]]/bbdd_Social_Media_Trends[[#This Row],[Views]]</f>
        <v>0.12534889342284009</v>
      </c>
      <c r="N4061" s="1" t="s">
        <v>29</v>
      </c>
      <c r="O4061" s="4">
        <f t="shared" si="63"/>
        <v>0</v>
      </c>
    </row>
    <row r="4062" spans="1:15">
      <c r="A4062" s="1" t="s">
        <v>4102</v>
      </c>
      <c r="B4062" s="2">
        <v>45067</v>
      </c>
      <c r="C4062" s="13" t="str">
        <f>TEXT(bbdd_Social_Media_Trends[[#This Row],[Post_Date]],"aaaa-mm")</f>
        <v>2023-05</v>
      </c>
      <c r="D4062" s="1" t="s">
        <v>27</v>
      </c>
      <c r="E4062" s="1" t="s">
        <v>35</v>
      </c>
      <c r="F4062" s="1" t="s">
        <v>36</v>
      </c>
      <c r="G4062" s="1" t="s">
        <v>15</v>
      </c>
      <c r="H4062">
        <v>4242550</v>
      </c>
      <c r="I4062">
        <v>489296</v>
      </c>
      <c r="J4062">
        <v>20200</v>
      </c>
      <c r="K4062">
        <v>6399</v>
      </c>
      <c r="L4062">
        <f>bbdd_Social_Media_Trends[[#This Row],[Likes]]+bbdd_Social_Media_Trends[[#This Row],[Shares]]+bbdd_Social_Media_Trends[[#This Row],[Comments]]</f>
        <v>515895</v>
      </c>
      <c r="M4062">
        <f>bbdd_Social_Media_Trends[[#This Row],[Interactions]]/bbdd_Social_Media_Trends[[#This Row],[Views]]</f>
        <v>0.12160021685071479</v>
      </c>
      <c r="N4062" s="1" t="s">
        <v>29</v>
      </c>
      <c r="O4062" s="4">
        <f t="shared" si="63"/>
        <v>0</v>
      </c>
    </row>
    <row r="4063" spans="1:15">
      <c r="A4063" s="1" t="s">
        <v>4103</v>
      </c>
      <c r="B4063" s="2">
        <v>44857</v>
      </c>
      <c r="C4063" s="13" t="str">
        <f>TEXT(bbdd_Social_Media_Trends[[#This Row],[Post_Date]],"aaaa-mm")</f>
        <v>2022-10</v>
      </c>
      <c r="D4063" s="1" t="s">
        <v>12</v>
      </c>
      <c r="E4063" s="1" t="s">
        <v>59</v>
      </c>
      <c r="F4063" s="1" t="s">
        <v>20</v>
      </c>
      <c r="G4063" s="1" t="s">
        <v>60</v>
      </c>
      <c r="H4063">
        <v>4255337</v>
      </c>
      <c r="I4063">
        <v>236358</v>
      </c>
      <c r="J4063">
        <v>81105</v>
      </c>
      <c r="K4063">
        <v>43056</v>
      </c>
      <c r="L4063">
        <f>bbdd_Social_Media_Trends[[#This Row],[Likes]]+bbdd_Social_Media_Trends[[#This Row],[Shares]]+bbdd_Social_Media_Trends[[#This Row],[Comments]]</f>
        <v>360519</v>
      </c>
      <c r="M4063">
        <f>bbdd_Social_Media_Trends[[#This Row],[Interactions]]/bbdd_Social_Media_Trends[[#This Row],[Views]]</f>
        <v>8.472160959284776E-2</v>
      </c>
      <c r="N4063" s="1" t="s">
        <v>22</v>
      </c>
      <c r="O4063" s="4">
        <f t="shared" si="63"/>
        <v>0</v>
      </c>
    </row>
    <row r="4064" spans="1:15">
      <c r="A4064" s="1" t="s">
        <v>4104</v>
      </c>
      <c r="B4064" s="2">
        <v>45059</v>
      </c>
      <c r="C4064" s="13" t="str">
        <f>TEXT(bbdd_Social_Media_Trends[[#This Row],[Post_Date]],"aaaa-mm")</f>
        <v>2023-05</v>
      </c>
      <c r="D4064" s="1" t="s">
        <v>24</v>
      </c>
      <c r="E4064" s="1" t="s">
        <v>49</v>
      </c>
      <c r="F4064" s="1" t="s">
        <v>32</v>
      </c>
      <c r="G4064" s="1" t="s">
        <v>25</v>
      </c>
      <c r="H4064">
        <v>817713</v>
      </c>
      <c r="I4064">
        <v>125792</v>
      </c>
      <c r="J4064">
        <v>35355</v>
      </c>
      <c r="K4064">
        <v>5263</v>
      </c>
      <c r="L4064">
        <f>bbdd_Social_Media_Trends[[#This Row],[Likes]]+bbdd_Social_Media_Trends[[#This Row],[Shares]]+bbdd_Social_Media_Trends[[#This Row],[Comments]]</f>
        <v>166410</v>
      </c>
      <c r="M4064">
        <f>bbdd_Social_Media_Trends[[#This Row],[Interactions]]/bbdd_Social_Media_Trends[[#This Row],[Views]]</f>
        <v>0.20350660928712153</v>
      </c>
      <c r="N4064" s="1" t="s">
        <v>16</v>
      </c>
      <c r="O4064" s="4">
        <f t="shared" si="63"/>
        <v>0</v>
      </c>
    </row>
    <row r="4065" spans="1:15">
      <c r="A4065" s="1" t="s">
        <v>4105</v>
      </c>
      <c r="B4065" s="2">
        <v>44890</v>
      </c>
      <c r="C4065" s="13" t="str">
        <f>TEXT(bbdd_Social_Media_Trends[[#This Row],[Post_Date]],"aaaa-mm")</f>
        <v>2022-11</v>
      </c>
      <c r="D4065" s="1" t="s">
        <v>12</v>
      </c>
      <c r="E4065" s="1" t="s">
        <v>19</v>
      </c>
      <c r="F4065" s="1" t="s">
        <v>32</v>
      </c>
      <c r="G4065" s="1" t="s">
        <v>15</v>
      </c>
      <c r="H4065">
        <v>4266731</v>
      </c>
      <c r="I4065">
        <v>179238</v>
      </c>
      <c r="J4065">
        <v>79039</v>
      </c>
      <c r="K4065">
        <v>23497</v>
      </c>
      <c r="L4065">
        <f>bbdd_Social_Media_Trends[[#This Row],[Likes]]+bbdd_Social_Media_Trends[[#This Row],[Shares]]+bbdd_Social_Media_Trends[[#This Row],[Comments]]</f>
        <v>281774</v>
      </c>
      <c r="M4065">
        <f>bbdd_Social_Media_Trends[[#This Row],[Interactions]]/bbdd_Social_Media_Trends[[#This Row],[Views]]</f>
        <v>6.6039785493859346E-2</v>
      </c>
      <c r="N4065" s="1" t="s">
        <v>16</v>
      </c>
      <c r="O4065" s="4">
        <f t="shared" si="63"/>
        <v>0</v>
      </c>
    </row>
    <row r="4066" spans="1:15">
      <c r="A4066" s="1" t="s">
        <v>4106</v>
      </c>
      <c r="B4066" s="2">
        <v>45215</v>
      </c>
      <c r="C4066" s="13" t="str">
        <f>TEXT(bbdd_Social_Media_Trends[[#This Row],[Post_Date]],"aaaa-mm")</f>
        <v>2023-10</v>
      </c>
      <c r="D4066" s="1" t="s">
        <v>27</v>
      </c>
      <c r="E4066" s="1" t="s">
        <v>49</v>
      </c>
      <c r="F4066" s="1" t="s">
        <v>47</v>
      </c>
      <c r="G4066" s="1" t="s">
        <v>15</v>
      </c>
      <c r="H4066">
        <v>605016</v>
      </c>
      <c r="I4066">
        <v>73596</v>
      </c>
      <c r="J4066">
        <v>29486</v>
      </c>
      <c r="K4066">
        <v>22879</v>
      </c>
      <c r="L4066">
        <f>bbdd_Social_Media_Trends[[#This Row],[Likes]]+bbdd_Social_Media_Trends[[#This Row],[Shares]]+bbdd_Social_Media_Trends[[#This Row],[Comments]]</f>
        <v>125961</v>
      </c>
      <c r="M4066">
        <f>bbdd_Social_Media_Trends[[#This Row],[Interactions]]/bbdd_Social_Media_Trends[[#This Row],[Views]]</f>
        <v>0.20819449402990994</v>
      </c>
      <c r="N4066" s="1" t="s">
        <v>16</v>
      </c>
      <c r="O4066" s="4">
        <f t="shared" si="63"/>
        <v>0</v>
      </c>
    </row>
    <row r="4067" spans="1:15">
      <c r="A4067" s="1" t="s">
        <v>4107</v>
      </c>
      <c r="B4067" s="2">
        <v>44863</v>
      </c>
      <c r="C4067" s="13" t="str">
        <f>TEXT(bbdd_Social_Media_Trends[[#This Row],[Post_Date]],"aaaa-mm")</f>
        <v>2022-10</v>
      </c>
      <c r="D4067" s="1" t="s">
        <v>18</v>
      </c>
      <c r="E4067" s="1" t="s">
        <v>59</v>
      </c>
      <c r="F4067" s="1" t="s">
        <v>32</v>
      </c>
      <c r="G4067" s="1" t="s">
        <v>25</v>
      </c>
      <c r="H4067">
        <v>3344955</v>
      </c>
      <c r="I4067">
        <v>143212</v>
      </c>
      <c r="J4067">
        <v>81068</v>
      </c>
      <c r="K4067">
        <v>21258</v>
      </c>
      <c r="L4067">
        <f>bbdd_Social_Media_Trends[[#This Row],[Likes]]+bbdd_Social_Media_Trends[[#This Row],[Shares]]+bbdd_Social_Media_Trends[[#This Row],[Comments]]</f>
        <v>245538</v>
      </c>
      <c r="M4067">
        <f>bbdd_Social_Media_Trends[[#This Row],[Interactions]]/bbdd_Social_Media_Trends[[#This Row],[Views]]</f>
        <v>7.3405471822490881E-2</v>
      </c>
      <c r="N4067" s="1" t="s">
        <v>29</v>
      </c>
      <c r="O4067" s="4">
        <f t="shared" si="63"/>
        <v>0</v>
      </c>
    </row>
    <row r="4068" spans="1:15">
      <c r="A4068" s="1" t="s">
        <v>4108</v>
      </c>
      <c r="B4068" s="2">
        <v>45185</v>
      </c>
      <c r="C4068" s="13" t="str">
        <f>TEXT(bbdd_Social_Media_Trends[[#This Row],[Post_Date]],"aaaa-mm")</f>
        <v>2023-09</v>
      </c>
      <c r="D4068" s="1" t="s">
        <v>27</v>
      </c>
      <c r="E4068" s="1" t="s">
        <v>13</v>
      </c>
      <c r="F4068" s="1" t="s">
        <v>41</v>
      </c>
      <c r="G4068" s="1" t="s">
        <v>28</v>
      </c>
      <c r="H4068">
        <v>2300705</v>
      </c>
      <c r="I4068">
        <v>446587</v>
      </c>
      <c r="J4068">
        <v>11396</v>
      </c>
      <c r="K4068">
        <v>12186</v>
      </c>
      <c r="L4068">
        <f>bbdd_Social_Media_Trends[[#This Row],[Likes]]+bbdd_Social_Media_Trends[[#This Row],[Shares]]+bbdd_Social_Media_Trends[[#This Row],[Comments]]</f>
        <v>470169</v>
      </c>
      <c r="M4068">
        <f>bbdd_Social_Media_Trends[[#This Row],[Interactions]]/bbdd_Social_Media_Trends[[#This Row],[Views]]</f>
        <v>0.20435866397473818</v>
      </c>
      <c r="N4068" s="1" t="s">
        <v>22</v>
      </c>
      <c r="O4068" s="4">
        <f t="shared" si="63"/>
        <v>0</v>
      </c>
    </row>
    <row r="4069" spans="1:15">
      <c r="A4069" s="1" t="s">
        <v>4109</v>
      </c>
      <c r="B4069" s="2">
        <v>44898</v>
      </c>
      <c r="C4069" s="13" t="str">
        <f>TEXT(bbdd_Social_Media_Trends[[#This Row],[Post_Date]],"aaaa-mm")</f>
        <v>2022-12</v>
      </c>
      <c r="D4069" s="1" t="s">
        <v>24</v>
      </c>
      <c r="E4069" s="1" t="s">
        <v>31</v>
      </c>
      <c r="F4069" s="1" t="s">
        <v>14</v>
      </c>
      <c r="G4069" s="1" t="s">
        <v>44</v>
      </c>
      <c r="H4069">
        <v>4408711</v>
      </c>
      <c r="I4069">
        <v>139162</v>
      </c>
      <c r="J4069">
        <v>18328</v>
      </c>
      <c r="K4069">
        <v>10579</v>
      </c>
      <c r="L4069">
        <f>bbdd_Social_Media_Trends[[#This Row],[Likes]]+bbdd_Social_Media_Trends[[#This Row],[Shares]]+bbdd_Social_Media_Trends[[#This Row],[Comments]]</f>
        <v>168069</v>
      </c>
      <c r="M4069">
        <f>bbdd_Social_Media_Trends[[#This Row],[Interactions]]/bbdd_Social_Media_Trends[[#This Row],[Views]]</f>
        <v>3.8122027050536994E-2</v>
      </c>
      <c r="N4069" s="1" t="s">
        <v>22</v>
      </c>
      <c r="O4069" s="4">
        <f t="shared" si="63"/>
        <v>0</v>
      </c>
    </row>
    <row r="4070" spans="1:15">
      <c r="A4070" s="1" t="s">
        <v>4110</v>
      </c>
      <c r="B4070" s="2">
        <v>45268</v>
      </c>
      <c r="C4070" s="13" t="str">
        <f>TEXT(bbdd_Social_Media_Trends[[#This Row],[Post_Date]],"aaaa-mm")</f>
        <v>2023-12</v>
      </c>
      <c r="D4070" s="1" t="s">
        <v>12</v>
      </c>
      <c r="E4070" s="1" t="s">
        <v>35</v>
      </c>
      <c r="F4070" s="1" t="s">
        <v>20</v>
      </c>
      <c r="G4070" s="1" t="s">
        <v>15</v>
      </c>
      <c r="H4070">
        <v>2477355</v>
      </c>
      <c r="I4070">
        <v>23223</v>
      </c>
      <c r="J4070">
        <v>33471</v>
      </c>
      <c r="K4070">
        <v>36225</v>
      </c>
      <c r="L4070">
        <f>bbdd_Social_Media_Trends[[#This Row],[Likes]]+bbdd_Social_Media_Trends[[#This Row],[Shares]]+bbdd_Social_Media_Trends[[#This Row],[Comments]]</f>
        <v>92919</v>
      </c>
      <c r="M4070">
        <f>bbdd_Social_Media_Trends[[#This Row],[Interactions]]/bbdd_Social_Media_Trends[[#This Row],[Views]]</f>
        <v>3.7507341499300663E-2</v>
      </c>
      <c r="N4070" s="1" t="s">
        <v>16</v>
      </c>
      <c r="O4070" s="4">
        <f t="shared" si="63"/>
        <v>0</v>
      </c>
    </row>
    <row r="4071" spans="1:15">
      <c r="A4071" s="1" t="s">
        <v>4111</v>
      </c>
      <c r="B4071" s="2">
        <v>44859</v>
      </c>
      <c r="C4071" s="13" t="str">
        <f>TEXT(bbdd_Social_Media_Trends[[#This Row],[Post_Date]],"aaaa-mm")</f>
        <v>2022-10</v>
      </c>
      <c r="D4071" s="1" t="s">
        <v>12</v>
      </c>
      <c r="E4071" s="1" t="s">
        <v>46</v>
      </c>
      <c r="F4071" s="1" t="s">
        <v>41</v>
      </c>
      <c r="G4071" s="1" t="s">
        <v>60</v>
      </c>
      <c r="H4071">
        <v>4096582</v>
      </c>
      <c r="I4071">
        <v>238913</v>
      </c>
      <c r="J4071">
        <v>3420</v>
      </c>
      <c r="K4071">
        <v>3568</v>
      </c>
      <c r="L4071">
        <f>bbdd_Social_Media_Trends[[#This Row],[Likes]]+bbdd_Social_Media_Trends[[#This Row],[Shares]]+bbdd_Social_Media_Trends[[#This Row],[Comments]]</f>
        <v>245901</v>
      </c>
      <c r="M4071">
        <f>bbdd_Social_Media_Trends[[#This Row],[Interactions]]/bbdd_Social_Media_Trends[[#This Row],[Views]]</f>
        <v>6.0025894758117863E-2</v>
      </c>
      <c r="N4071" s="1" t="s">
        <v>29</v>
      </c>
      <c r="O4071" s="4">
        <f t="shared" si="63"/>
        <v>0</v>
      </c>
    </row>
    <row r="4072" spans="1:15">
      <c r="A4072" s="1" t="s">
        <v>4112</v>
      </c>
      <c r="B4072" s="2">
        <v>45027</v>
      </c>
      <c r="C4072" s="13" t="str">
        <f>TEXT(bbdd_Social_Media_Trends[[#This Row],[Post_Date]],"aaaa-mm")</f>
        <v>2023-04</v>
      </c>
      <c r="D4072" s="1" t="s">
        <v>27</v>
      </c>
      <c r="E4072" s="1" t="s">
        <v>31</v>
      </c>
      <c r="F4072" s="1" t="s">
        <v>20</v>
      </c>
      <c r="G4072" s="1" t="s">
        <v>37</v>
      </c>
      <c r="H4072">
        <v>4565439</v>
      </c>
      <c r="I4072">
        <v>476755</v>
      </c>
      <c r="J4072">
        <v>54497</v>
      </c>
      <c r="K4072">
        <v>22930</v>
      </c>
      <c r="L4072">
        <f>bbdd_Social_Media_Trends[[#This Row],[Likes]]+bbdd_Social_Media_Trends[[#This Row],[Shares]]+bbdd_Social_Media_Trends[[#This Row],[Comments]]</f>
        <v>554182</v>
      </c>
      <c r="M4072">
        <f>bbdd_Social_Media_Trends[[#This Row],[Interactions]]/bbdd_Social_Media_Trends[[#This Row],[Views]]</f>
        <v>0.12138635517854909</v>
      </c>
      <c r="N4072" s="1" t="s">
        <v>29</v>
      </c>
      <c r="O4072" s="4">
        <f t="shared" si="63"/>
        <v>0</v>
      </c>
    </row>
    <row r="4073" spans="1:15">
      <c r="A4073" s="1" t="s">
        <v>4113</v>
      </c>
      <c r="B4073" s="2">
        <v>45035</v>
      </c>
      <c r="C4073" s="13" t="str">
        <f>TEXT(bbdd_Social_Media_Trends[[#This Row],[Post_Date]],"aaaa-mm")</f>
        <v>2023-04</v>
      </c>
      <c r="D4073" s="1" t="s">
        <v>24</v>
      </c>
      <c r="E4073" s="1" t="s">
        <v>59</v>
      </c>
      <c r="F4073" s="1" t="s">
        <v>20</v>
      </c>
      <c r="G4073" s="1" t="s">
        <v>44</v>
      </c>
      <c r="H4073">
        <v>1732712</v>
      </c>
      <c r="I4073">
        <v>285823</v>
      </c>
      <c r="J4073">
        <v>25043</v>
      </c>
      <c r="K4073">
        <v>11214</v>
      </c>
      <c r="L4073">
        <f>bbdd_Social_Media_Trends[[#This Row],[Likes]]+bbdd_Social_Media_Trends[[#This Row],[Shares]]+bbdd_Social_Media_Trends[[#This Row],[Comments]]</f>
        <v>322080</v>
      </c>
      <c r="M4073">
        <f>bbdd_Social_Media_Trends[[#This Row],[Interactions]]/bbdd_Social_Media_Trends[[#This Row],[Views]]</f>
        <v>0.18588201616887284</v>
      </c>
      <c r="N4073" s="1" t="s">
        <v>16</v>
      </c>
      <c r="O4073" s="4">
        <f t="shared" si="63"/>
        <v>0</v>
      </c>
    </row>
    <row r="4074" spans="1:15">
      <c r="A4074" s="1" t="s">
        <v>4114</v>
      </c>
      <c r="B4074" s="2">
        <v>45125</v>
      </c>
      <c r="C4074" s="13" t="str">
        <f>TEXT(bbdd_Social_Media_Trends[[#This Row],[Post_Date]],"aaaa-mm")</f>
        <v>2023-07</v>
      </c>
      <c r="D4074" s="1" t="s">
        <v>18</v>
      </c>
      <c r="E4074" s="1" t="s">
        <v>46</v>
      </c>
      <c r="F4074" s="1" t="s">
        <v>14</v>
      </c>
      <c r="G4074" s="1" t="s">
        <v>37</v>
      </c>
      <c r="H4074">
        <v>1701847</v>
      </c>
      <c r="I4074">
        <v>238397</v>
      </c>
      <c r="J4074">
        <v>68324</v>
      </c>
      <c r="K4074">
        <v>48745</v>
      </c>
      <c r="L4074">
        <f>bbdd_Social_Media_Trends[[#This Row],[Likes]]+bbdd_Social_Media_Trends[[#This Row],[Shares]]+bbdd_Social_Media_Trends[[#This Row],[Comments]]</f>
        <v>355466</v>
      </c>
      <c r="M4074">
        <f>bbdd_Social_Media_Trends[[#This Row],[Interactions]]/bbdd_Social_Media_Trends[[#This Row],[Views]]</f>
        <v>0.2088707151700476</v>
      </c>
      <c r="N4074" s="1" t="s">
        <v>29</v>
      </c>
      <c r="O4074" s="4">
        <f t="shared" si="63"/>
        <v>0</v>
      </c>
    </row>
    <row r="4075" spans="1:15">
      <c r="A4075" s="1" t="s">
        <v>4115</v>
      </c>
      <c r="B4075" s="2">
        <v>44992</v>
      </c>
      <c r="C4075" s="13" t="str">
        <f>TEXT(bbdd_Social_Media_Trends[[#This Row],[Post_Date]],"aaaa-mm")</f>
        <v>2023-03</v>
      </c>
      <c r="D4075" s="1" t="s">
        <v>27</v>
      </c>
      <c r="E4075" s="1" t="s">
        <v>57</v>
      </c>
      <c r="F4075" s="1" t="s">
        <v>14</v>
      </c>
      <c r="G4075" s="1" t="s">
        <v>60</v>
      </c>
      <c r="H4075">
        <v>2814866</v>
      </c>
      <c r="I4075">
        <v>139885</v>
      </c>
      <c r="J4075">
        <v>84439</v>
      </c>
      <c r="K4075">
        <v>16571</v>
      </c>
      <c r="L4075">
        <f>bbdd_Social_Media_Trends[[#This Row],[Likes]]+bbdd_Social_Media_Trends[[#This Row],[Shares]]+bbdd_Social_Media_Trends[[#This Row],[Comments]]</f>
        <v>240895</v>
      </c>
      <c r="M4075">
        <f>bbdd_Social_Media_Trends[[#This Row],[Interactions]]/bbdd_Social_Media_Trends[[#This Row],[Views]]</f>
        <v>8.5579562224276401E-2</v>
      </c>
      <c r="N4075" s="1" t="s">
        <v>16</v>
      </c>
      <c r="O4075" s="4">
        <f t="shared" si="63"/>
        <v>0</v>
      </c>
    </row>
    <row r="4076" spans="1:15">
      <c r="A4076" s="1" t="s">
        <v>4116</v>
      </c>
      <c r="B4076" s="2">
        <v>44873</v>
      </c>
      <c r="C4076" s="13" t="str">
        <f>TEXT(bbdd_Social_Media_Trends[[#This Row],[Post_Date]],"aaaa-mm")</f>
        <v>2022-11</v>
      </c>
      <c r="D4076" s="1" t="s">
        <v>12</v>
      </c>
      <c r="E4076" s="1" t="s">
        <v>35</v>
      </c>
      <c r="F4076" s="1" t="s">
        <v>36</v>
      </c>
      <c r="G4076" s="1" t="s">
        <v>15</v>
      </c>
      <c r="H4076">
        <v>2686688</v>
      </c>
      <c r="I4076">
        <v>125458</v>
      </c>
      <c r="J4076">
        <v>61845</v>
      </c>
      <c r="K4076">
        <v>23713</v>
      </c>
      <c r="L4076">
        <f>bbdd_Social_Media_Trends[[#This Row],[Likes]]+bbdd_Social_Media_Trends[[#This Row],[Shares]]+bbdd_Social_Media_Trends[[#This Row],[Comments]]</f>
        <v>211016</v>
      </c>
      <c r="M4076">
        <f>bbdd_Social_Media_Trends[[#This Row],[Interactions]]/bbdd_Social_Media_Trends[[#This Row],[Views]]</f>
        <v>7.8541311830774549E-2</v>
      </c>
      <c r="N4076" s="1" t="s">
        <v>22</v>
      </c>
      <c r="O4076" s="4">
        <f t="shared" si="63"/>
        <v>0</v>
      </c>
    </row>
    <row r="4077" spans="1:15">
      <c r="A4077" s="1" t="s">
        <v>4117</v>
      </c>
      <c r="B4077" s="2">
        <v>45230</v>
      </c>
      <c r="C4077" s="13" t="str">
        <f>TEXT(bbdd_Social_Media_Trends[[#This Row],[Post_Date]],"aaaa-mm")</f>
        <v>2023-10</v>
      </c>
      <c r="D4077" s="1" t="s">
        <v>24</v>
      </c>
      <c r="E4077" s="1" t="s">
        <v>39</v>
      </c>
      <c r="F4077" s="1" t="s">
        <v>14</v>
      </c>
      <c r="G4077" s="1" t="s">
        <v>15</v>
      </c>
      <c r="H4077">
        <v>2008812</v>
      </c>
      <c r="I4077">
        <v>332179</v>
      </c>
      <c r="J4077">
        <v>99793</v>
      </c>
      <c r="K4077">
        <v>24661</v>
      </c>
      <c r="L4077">
        <f>bbdd_Social_Media_Trends[[#This Row],[Likes]]+bbdd_Social_Media_Trends[[#This Row],[Shares]]+bbdd_Social_Media_Trends[[#This Row],[Comments]]</f>
        <v>456633</v>
      </c>
      <c r="M4077">
        <f>bbdd_Social_Media_Trends[[#This Row],[Interactions]]/bbdd_Social_Media_Trends[[#This Row],[Views]]</f>
        <v>0.22731495032885107</v>
      </c>
      <c r="N4077" s="1" t="s">
        <v>16</v>
      </c>
      <c r="O4077" s="4">
        <f t="shared" si="63"/>
        <v>0</v>
      </c>
    </row>
    <row r="4078" spans="1:15">
      <c r="A4078" s="1" t="s">
        <v>4118</v>
      </c>
      <c r="B4078" s="2">
        <v>45168</v>
      </c>
      <c r="C4078" s="13" t="str">
        <f>TEXT(bbdd_Social_Media_Trends[[#This Row],[Post_Date]],"aaaa-mm")</f>
        <v>2023-08</v>
      </c>
      <c r="D4078" s="1" t="s">
        <v>27</v>
      </c>
      <c r="E4078" s="1" t="s">
        <v>46</v>
      </c>
      <c r="F4078" s="1" t="s">
        <v>41</v>
      </c>
      <c r="G4078" s="1" t="s">
        <v>21</v>
      </c>
      <c r="H4078">
        <v>850783</v>
      </c>
      <c r="I4078">
        <v>352600</v>
      </c>
      <c r="J4078">
        <v>91742</v>
      </c>
      <c r="K4078">
        <v>39257</v>
      </c>
      <c r="L4078">
        <f>bbdd_Social_Media_Trends[[#This Row],[Likes]]+bbdd_Social_Media_Trends[[#This Row],[Shares]]+bbdd_Social_Media_Trends[[#This Row],[Comments]]</f>
        <v>483599</v>
      </c>
      <c r="M4078">
        <f>bbdd_Social_Media_Trends[[#This Row],[Interactions]]/bbdd_Social_Media_Trends[[#This Row],[Views]]</f>
        <v>0.56841638819769558</v>
      </c>
      <c r="N4078" s="1" t="s">
        <v>22</v>
      </c>
      <c r="O4078" s="4">
        <f t="shared" si="63"/>
        <v>0</v>
      </c>
    </row>
    <row r="4079" spans="1:15">
      <c r="A4079" s="1" t="s">
        <v>4119</v>
      </c>
      <c r="B4079" s="2">
        <v>45211</v>
      </c>
      <c r="C4079" s="13" t="str">
        <f>TEXT(bbdd_Social_Media_Trends[[#This Row],[Post_Date]],"aaaa-mm")</f>
        <v>2023-10</v>
      </c>
      <c r="D4079" s="1" t="s">
        <v>24</v>
      </c>
      <c r="E4079" s="1" t="s">
        <v>52</v>
      </c>
      <c r="F4079" s="1" t="s">
        <v>32</v>
      </c>
      <c r="G4079" s="1" t="s">
        <v>21</v>
      </c>
      <c r="H4079">
        <v>4859286</v>
      </c>
      <c r="I4079">
        <v>76757</v>
      </c>
      <c r="J4079">
        <v>34856</v>
      </c>
      <c r="K4079">
        <v>6594</v>
      </c>
      <c r="L4079">
        <f>bbdd_Social_Media_Trends[[#This Row],[Likes]]+bbdd_Social_Media_Trends[[#This Row],[Shares]]+bbdd_Social_Media_Trends[[#This Row],[Comments]]</f>
        <v>118207</v>
      </c>
      <c r="M4079">
        <f>bbdd_Social_Media_Trends[[#This Row],[Interactions]]/bbdd_Social_Media_Trends[[#This Row],[Views]]</f>
        <v>2.4326001803557148E-2</v>
      </c>
      <c r="N4079" s="1" t="s">
        <v>22</v>
      </c>
      <c r="O4079" s="4">
        <f t="shared" si="63"/>
        <v>0</v>
      </c>
    </row>
    <row r="4080" spans="1:15">
      <c r="A4080" s="1" t="s">
        <v>4120</v>
      </c>
      <c r="B4080" s="2">
        <v>44971</v>
      </c>
      <c r="C4080" s="13" t="str">
        <f>TEXT(bbdd_Social_Media_Trends[[#This Row],[Post_Date]],"aaaa-mm")</f>
        <v>2023-02</v>
      </c>
      <c r="D4080" s="1" t="s">
        <v>24</v>
      </c>
      <c r="E4080" s="1" t="s">
        <v>57</v>
      </c>
      <c r="F4080" s="1" t="s">
        <v>41</v>
      </c>
      <c r="G4080" s="1" t="s">
        <v>37</v>
      </c>
      <c r="H4080">
        <v>2208731</v>
      </c>
      <c r="I4080">
        <v>195436</v>
      </c>
      <c r="J4080">
        <v>5790</v>
      </c>
      <c r="K4080">
        <v>30276</v>
      </c>
      <c r="L4080">
        <f>bbdd_Social_Media_Trends[[#This Row],[Likes]]+bbdd_Social_Media_Trends[[#This Row],[Shares]]+bbdd_Social_Media_Trends[[#This Row],[Comments]]</f>
        <v>231502</v>
      </c>
      <c r="M4080">
        <f>bbdd_Social_Media_Trends[[#This Row],[Interactions]]/bbdd_Social_Media_Trends[[#This Row],[Views]]</f>
        <v>0.10481222022962507</v>
      </c>
      <c r="N4080" s="1" t="s">
        <v>29</v>
      </c>
      <c r="O4080" s="4">
        <f t="shared" si="63"/>
        <v>0</v>
      </c>
    </row>
    <row r="4081" spans="1:15">
      <c r="A4081" s="1" t="s">
        <v>4121</v>
      </c>
      <c r="B4081" s="2">
        <v>45122</v>
      </c>
      <c r="C4081" s="13" t="str">
        <f>TEXT(bbdd_Social_Media_Trends[[#This Row],[Post_Date]],"aaaa-mm")</f>
        <v>2023-07</v>
      </c>
      <c r="D4081" s="1" t="s">
        <v>27</v>
      </c>
      <c r="E4081" s="1" t="s">
        <v>59</v>
      </c>
      <c r="F4081" s="1" t="s">
        <v>41</v>
      </c>
      <c r="G4081" s="1" t="s">
        <v>50</v>
      </c>
      <c r="H4081">
        <v>3095698</v>
      </c>
      <c r="I4081">
        <v>281026</v>
      </c>
      <c r="J4081">
        <v>51194</v>
      </c>
      <c r="K4081">
        <v>24140</v>
      </c>
      <c r="L4081">
        <f>bbdd_Social_Media_Trends[[#This Row],[Likes]]+bbdd_Social_Media_Trends[[#This Row],[Shares]]+bbdd_Social_Media_Trends[[#This Row],[Comments]]</f>
        <v>356360</v>
      </c>
      <c r="M4081">
        <f>bbdd_Social_Media_Trends[[#This Row],[Interactions]]/bbdd_Social_Media_Trends[[#This Row],[Views]]</f>
        <v>0.11511458805090161</v>
      </c>
      <c r="N4081" s="1" t="s">
        <v>16</v>
      </c>
      <c r="O4081" s="4">
        <f t="shared" si="63"/>
        <v>0</v>
      </c>
    </row>
    <row r="4082" spans="1:15">
      <c r="A4082" s="1" t="s">
        <v>4122</v>
      </c>
      <c r="B4082" s="2">
        <v>44898</v>
      </c>
      <c r="C4082" s="13" t="str">
        <f>TEXT(bbdd_Social_Media_Trends[[#This Row],[Post_Date]],"aaaa-mm")</f>
        <v>2022-12</v>
      </c>
      <c r="D4082" s="1" t="s">
        <v>12</v>
      </c>
      <c r="E4082" s="1" t="s">
        <v>13</v>
      </c>
      <c r="F4082" s="1" t="s">
        <v>36</v>
      </c>
      <c r="G4082" s="1" t="s">
        <v>21</v>
      </c>
      <c r="H4082">
        <v>3286984</v>
      </c>
      <c r="I4082">
        <v>1798</v>
      </c>
      <c r="J4082">
        <v>28963</v>
      </c>
      <c r="K4082">
        <v>13208</v>
      </c>
      <c r="L4082">
        <f>bbdd_Social_Media_Trends[[#This Row],[Likes]]+bbdd_Social_Media_Trends[[#This Row],[Shares]]+bbdd_Social_Media_Trends[[#This Row],[Comments]]</f>
        <v>43969</v>
      </c>
      <c r="M4082">
        <f>bbdd_Social_Media_Trends[[#This Row],[Interactions]]/bbdd_Social_Media_Trends[[#This Row],[Views]]</f>
        <v>1.3376700342928351E-2</v>
      </c>
      <c r="N4082" s="1" t="s">
        <v>22</v>
      </c>
      <c r="O4082" s="4">
        <f t="shared" si="63"/>
        <v>0</v>
      </c>
    </row>
    <row r="4083" spans="1:15">
      <c r="A4083" s="1" t="s">
        <v>4123</v>
      </c>
      <c r="B4083" s="2">
        <v>44579</v>
      </c>
      <c r="C4083" s="13" t="str">
        <f>TEXT(bbdd_Social_Media_Trends[[#This Row],[Post_Date]],"aaaa-mm")</f>
        <v>2022-01</v>
      </c>
      <c r="D4083" s="1" t="s">
        <v>12</v>
      </c>
      <c r="E4083" s="1" t="s">
        <v>31</v>
      </c>
      <c r="F4083" s="1" t="s">
        <v>32</v>
      </c>
      <c r="G4083" s="1" t="s">
        <v>60</v>
      </c>
      <c r="H4083">
        <v>2733478</v>
      </c>
      <c r="I4083">
        <v>3680</v>
      </c>
      <c r="J4083">
        <v>33180</v>
      </c>
      <c r="K4083">
        <v>30497</v>
      </c>
      <c r="L4083">
        <f>bbdd_Social_Media_Trends[[#This Row],[Likes]]+bbdd_Social_Media_Trends[[#This Row],[Shares]]+bbdd_Social_Media_Trends[[#This Row],[Comments]]</f>
        <v>67357</v>
      </c>
      <c r="M4083">
        <f>bbdd_Social_Media_Trends[[#This Row],[Interactions]]/bbdd_Social_Media_Trends[[#This Row],[Views]]</f>
        <v>2.4641500681549293E-2</v>
      </c>
      <c r="N4083" s="1" t="s">
        <v>22</v>
      </c>
      <c r="O4083" s="4">
        <f t="shared" si="63"/>
        <v>0</v>
      </c>
    </row>
    <row r="4084" spans="1:15">
      <c r="A4084" s="1" t="s">
        <v>4124</v>
      </c>
      <c r="B4084" s="2">
        <v>44669</v>
      </c>
      <c r="C4084" s="13" t="str">
        <f>TEXT(bbdd_Social_Media_Trends[[#This Row],[Post_Date]],"aaaa-mm")</f>
        <v>2022-04</v>
      </c>
      <c r="D4084" s="1" t="s">
        <v>18</v>
      </c>
      <c r="E4084" s="1" t="s">
        <v>57</v>
      </c>
      <c r="F4084" s="1" t="s">
        <v>32</v>
      </c>
      <c r="G4084" s="1" t="s">
        <v>60</v>
      </c>
      <c r="H4084">
        <v>4362872</v>
      </c>
      <c r="I4084">
        <v>32587</v>
      </c>
      <c r="J4084">
        <v>30482</v>
      </c>
      <c r="K4084">
        <v>33951</v>
      </c>
      <c r="L4084">
        <f>bbdd_Social_Media_Trends[[#This Row],[Likes]]+bbdd_Social_Media_Trends[[#This Row],[Shares]]+bbdd_Social_Media_Trends[[#This Row],[Comments]]</f>
        <v>97020</v>
      </c>
      <c r="M4084">
        <f>bbdd_Social_Media_Trends[[#This Row],[Interactions]]/bbdd_Social_Media_Trends[[#This Row],[Views]]</f>
        <v>2.2237645294200702E-2</v>
      </c>
      <c r="N4084" s="1" t="s">
        <v>22</v>
      </c>
      <c r="O4084" s="4">
        <f t="shared" si="63"/>
        <v>0</v>
      </c>
    </row>
    <row r="4085" spans="1:15">
      <c r="A4085" s="1" t="s">
        <v>4125</v>
      </c>
      <c r="B4085" s="2">
        <v>44783</v>
      </c>
      <c r="C4085" s="13" t="str">
        <f>TEXT(bbdd_Social_Media_Trends[[#This Row],[Post_Date]],"aaaa-mm")</f>
        <v>2022-08</v>
      </c>
      <c r="D4085" s="1" t="s">
        <v>24</v>
      </c>
      <c r="E4085" s="1" t="s">
        <v>35</v>
      </c>
      <c r="F4085" s="1" t="s">
        <v>14</v>
      </c>
      <c r="G4085" s="1" t="s">
        <v>28</v>
      </c>
      <c r="H4085">
        <v>3240506</v>
      </c>
      <c r="I4085">
        <v>232341</v>
      </c>
      <c r="J4085">
        <v>34519</v>
      </c>
      <c r="K4085">
        <v>4817</v>
      </c>
      <c r="L4085">
        <f>bbdd_Social_Media_Trends[[#This Row],[Likes]]+bbdd_Social_Media_Trends[[#This Row],[Shares]]+bbdd_Social_Media_Trends[[#This Row],[Comments]]</f>
        <v>271677</v>
      </c>
      <c r="M4085">
        <f>bbdd_Social_Media_Trends[[#This Row],[Interactions]]/bbdd_Social_Media_Trends[[#This Row],[Views]]</f>
        <v>8.3837832733529891E-2</v>
      </c>
      <c r="N4085" s="1" t="s">
        <v>16</v>
      </c>
      <c r="O4085" s="4">
        <f t="shared" si="63"/>
        <v>0</v>
      </c>
    </row>
    <row r="4086" spans="1:15">
      <c r="A4086" s="1" t="s">
        <v>4126</v>
      </c>
      <c r="B4086" s="2">
        <v>44596</v>
      </c>
      <c r="C4086" s="13" t="str">
        <f>TEXT(bbdd_Social_Media_Trends[[#This Row],[Post_Date]],"aaaa-mm")</f>
        <v>2022-02</v>
      </c>
      <c r="D4086" s="1" t="s">
        <v>18</v>
      </c>
      <c r="E4086" s="1" t="s">
        <v>49</v>
      </c>
      <c r="F4086" s="1" t="s">
        <v>32</v>
      </c>
      <c r="G4086" s="1" t="s">
        <v>25</v>
      </c>
      <c r="H4086">
        <v>1836143</v>
      </c>
      <c r="I4086">
        <v>478208</v>
      </c>
      <c r="J4086">
        <v>99728</v>
      </c>
      <c r="K4086">
        <v>23179</v>
      </c>
      <c r="L4086">
        <f>bbdd_Social_Media_Trends[[#This Row],[Likes]]+bbdd_Social_Media_Trends[[#This Row],[Shares]]+bbdd_Social_Media_Trends[[#This Row],[Comments]]</f>
        <v>601115</v>
      </c>
      <c r="M4086">
        <f>bbdd_Social_Media_Trends[[#This Row],[Interactions]]/bbdd_Social_Media_Trends[[#This Row],[Views]]</f>
        <v>0.32737918560809259</v>
      </c>
      <c r="N4086" s="1" t="s">
        <v>16</v>
      </c>
      <c r="O4086" s="4">
        <f t="shared" si="63"/>
        <v>0</v>
      </c>
    </row>
    <row r="4087" spans="1:15">
      <c r="A4087" s="1" t="s">
        <v>4127</v>
      </c>
      <c r="B4087" s="2">
        <v>45012</v>
      </c>
      <c r="C4087" s="13" t="str">
        <f>TEXT(bbdd_Social_Media_Trends[[#This Row],[Post_Date]],"aaaa-mm")</f>
        <v>2023-03</v>
      </c>
      <c r="D4087" s="1" t="s">
        <v>12</v>
      </c>
      <c r="E4087" s="1" t="s">
        <v>39</v>
      </c>
      <c r="F4087" s="1" t="s">
        <v>32</v>
      </c>
      <c r="G4087" s="1" t="s">
        <v>50</v>
      </c>
      <c r="H4087">
        <v>4946196</v>
      </c>
      <c r="I4087">
        <v>461146</v>
      </c>
      <c r="J4087">
        <v>10852</v>
      </c>
      <c r="K4087">
        <v>17039</v>
      </c>
      <c r="L4087">
        <f>bbdd_Social_Media_Trends[[#This Row],[Likes]]+bbdd_Social_Media_Trends[[#This Row],[Shares]]+bbdd_Social_Media_Trends[[#This Row],[Comments]]</f>
        <v>489037</v>
      </c>
      <c r="M4087">
        <f>bbdd_Social_Media_Trends[[#This Row],[Interactions]]/bbdd_Social_Media_Trends[[#This Row],[Views]]</f>
        <v>9.887133465798767E-2</v>
      </c>
      <c r="N4087" s="1" t="s">
        <v>22</v>
      </c>
      <c r="O4087" s="4">
        <f t="shared" si="63"/>
        <v>0</v>
      </c>
    </row>
    <row r="4088" spans="1:15">
      <c r="A4088" s="1" t="s">
        <v>4128</v>
      </c>
      <c r="B4088" s="2">
        <v>44706</v>
      </c>
      <c r="C4088" s="13" t="str">
        <f>TEXT(bbdd_Social_Media_Trends[[#This Row],[Post_Date]],"aaaa-mm")</f>
        <v>2022-05</v>
      </c>
      <c r="D4088" s="1" t="s">
        <v>18</v>
      </c>
      <c r="E4088" s="1" t="s">
        <v>52</v>
      </c>
      <c r="F4088" s="1" t="s">
        <v>47</v>
      </c>
      <c r="G4088" s="1" t="s">
        <v>37</v>
      </c>
      <c r="H4088">
        <v>357877</v>
      </c>
      <c r="I4088">
        <v>73393</v>
      </c>
      <c r="J4088">
        <v>93580</v>
      </c>
      <c r="K4088">
        <v>6671</v>
      </c>
      <c r="L4088">
        <f>bbdd_Social_Media_Trends[[#This Row],[Likes]]+bbdd_Social_Media_Trends[[#This Row],[Shares]]+bbdd_Social_Media_Trends[[#This Row],[Comments]]</f>
        <v>173644</v>
      </c>
      <c r="M4088">
        <f>bbdd_Social_Media_Trends[[#This Row],[Interactions]]/bbdd_Social_Media_Trends[[#This Row],[Views]]</f>
        <v>0.48520581093504195</v>
      </c>
      <c r="N4088" s="1" t="s">
        <v>16</v>
      </c>
      <c r="O4088" s="4">
        <f t="shared" si="63"/>
        <v>0</v>
      </c>
    </row>
    <row r="4089" spans="1:15">
      <c r="A4089" s="1" t="s">
        <v>4129</v>
      </c>
      <c r="B4089" s="2">
        <v>44616</v>
      </c>
      <c r="C4089" s="13" t="str">
        <f>TEXT(bbdd_Social_Media_Trends[[#This Row],[Post_Date]],"aaaa-mm")</f>
        <v>2022-02</v>
      </c>
      <c r="D4089" s="1" t="s">
        <v>24</v>
      </c>
      <c r="E4089" s="1" t="s">
        <v>19</v>
      </c>
      <c r="F4089" s="1" t="s">
        <v>41</v>
      </c>
      <c r="G4089" s="1" t="s">
        <v>25</v>
      </c>
      <c r="H4089">
        <v>3182419</v>
      </c>
      <c r="I4089">
        <v>121908</v>
      </c>
      <c r="J4089">
        <v>83869</v>
      </c>
      <c r="K4089">
        <v>6234</v>
      </c>
      <c r="L4089">
        <f>bbdd_Social_Media_Trends[[#This Row],[Likes]]+bbdd_Social_Media_Trends[[#This Row],[Shares]]+bbdd_Social_Media_Trends[[#This Row],[Comments]]</f>
        <v>212011</v>
      </c>
      <c r="M4089">
        <f>bbdd_Social_Media_Trends[[#This Row],[Interactions]]/bbdd_Social_Media_Trends[[#This Row],[Views]]</f>
        <v>6.6619448916060392E-2</v>
      </c>
      <c r="N4089" s="1" t="s">
        <v>22</v>
      </c>
      <c r="O4089" s="4">
        <f t="shared" si="63"/>
        <v>0</v>
      </c>
    </row>
    <row r="4090" spans="1:15">
      <c r="A4090" s="1" t="s">
        <v>4130</v>
      </c>
      <c r="B4090" s="2">
        <v>45090</v>
      </c>
      <c r="C4090" s="13" t="str">
        <f>TEXT(bbdd_Social_Media_Trends[[#This Row],[Post_Date]],"aaaa-mm")</f>
        <v>2023-06</v>
      </c>
      <c r="D4090" s="1" t="s">
        <v>12</v>
      </c>
      <c r="E4090" s="1" t="s">
        <v>57</v>
      </c>
      <c r="F4090" s="1" t="s">
        <v>41</v>
      </c>
      <c r="G4090" s="1" t="s">
        <v>50</v>
      </c>
      <c r="H4090">
        <v>4102194</v>
      </c>
      <c r="I4090">
        <v>444079</v>
      </c>
      <c r="J4090">
        <v>97665</v>
      </c>
      <c r="K4090">
        <v>1596</v>
      </c>
      <c r="L4090">
        <f>bbdd_Social_Media_Trends[[#This Row],[Likes]]+bbdd_Social_Media_Trends[[#This Row],[Shares]]+bbdd_Social_Media_Trends[[#This Row],[Comments]]</f>
        <v>543340</v>
      </c>
      <c r="M4090">
        <f>bbdd_Social_Media_Trends[[#This Row],[Interactions]]/bbdd_Social_Media_Trends[[#This Row],[Views]]</f>
        <v>0.13245107374248999</v>
      </c>
      <c r="N4090" s="1" t="s">
        <v>29</v>
      </c>
      <c r="O4090" s="4">
        <f t="shared" si="63"/>
        <v>0</v>
      </c>
    </row>
    <row r="4091" spans="1:15">
      <c r="A4091" s="1" t="s">
        <v>4131</v>
      </c>
      <c r="B4091" s="2">
        <v>44811</v>
      </c>
      <c r="C4091" s="13" t="str">
        <f>TEXT(bbdd_Social_Media_Trends[[#This Row],[Post_Date]],"aaaa-mm")</f>
        <v>2022-09</v>
      </c>
      <c r="D4091" s="1" t="s">
        <v>18</v>
      </c>
      <c r="E4091" s="1" t="s">
        <v>46</v>
      </c>
      <c r="F4091" s="1" t="s">
        <v>20</v>
      </c>
      <c r="G4091" s="1" t="s">
        <v>15</v>
      </c>
      <c r="H4091">
        <v>363718</v>
      </c>
      <c r="I4091">
        <v>418876</v>
      </c>
      <c r="J4091">
        <v>29054</v>
      </c>
      <c r="K4091">
        <v>29280</v>
      </c>
      <c r="L4091">
        <f>bbdd_Social_Media_Trends[[#This Row],[Likes]]+bbdd_Social_Media_Trends[[#This Row],[Shares]]+bbdd_Social_Media_Trends[[#This Row],[Comments]]</f>
        <v>477210</v>
      </c>
      <c r="M4091">
        <f>bbdd_Social_Media_Trends[[#This Row],[Interactions]]/bbdd_Social_Media_Trends[[#This Row],[Views]]</f>
        <v>1.3120329486030387</v>
      </c>
      <c r="N4091" s="1" t="s">
        <v>29</v>
      </c>
      <c r="O4091" s="4">
        <f t="shared" si="63"/>
        <v>0</v>
      </c>
    </row>
    <row r="4092" spans="1:15">
      <c r="A4092" s="1" t="s">
        <v>4132</v>
      </c>
      <c r="B4092" s="2">
        <v>45089</v>
      </c>
      <c r="C4092" s="13" t="str">
        <f>TEXT(bbdd_Social_Media_Trends[[#This Row],[Post_Date]],"aaaa-mm")</f>
        <v>2023-06</v>
      </c>
      <c r="D4092" s="1" t="s">
        <v>12</v>
      </c>
      <c r="E4092" s="1" t="s">
        <v>57</v>
      </c>
      <c r="F4092" s="1" t="s">
        <v>47</v>
      </c>
      <c r="G4092" s="1" t="s">
        <v>60</v>
      </c>
      <c r="H4092">
        <v>1319472</v>
      </c>
      <c r="I4092">
        <v>32148</v>
      </c>
      <c r="J4092">
        <v>99138</v>
      </c>
      <c r="K4092">
        <v>25453</v>
      </c>
      <c r="L4092">
        <f>bbdd_Social_Media_Trends[[#This Row],[Likes]]+bbdd_Social_Media_Trends[[#This Row],[Shares]]+bbdd_Social_Media_Trends[[#This Row],[Comments]]</f>
        <v>156739</v>
      </c>
      <c r="M4092">
        <f>bbdd_Social_Media_Trends[[#This Row],[Interactions]]/bbdd_Social_Media_Trends[[#This Row],[Views]]</f>
        <v>0.11878918233960251</v>
      </c>
      <c r="N4092" s="1" t="s">
        <v>22</v>
      </c>
      <c r="O4092" s="4">
        <f t="shared" si="63"/>
        <v>0</v>
      </c>
    </row>
    <row r="4093" spans="1:15">
      <c r="A4093" s="1" t="s">
        <v>4133</v>
      </c>
      <c r="B4093" s="2">
        <v>44994</v>
      </c>
      <c r="C4093" s="13" t="str">
        <f>TEXT(bbdd_Social_Media_Trends[[#This Row],[Post_Date]],"aaaa-mm")</f>
        <v>2023-03</v>
      </c>
      <c r="D4093" s="1" t="s">
        <v>12</v>
      </c>
      <c r="E4093" s="1" t="s">
        <v>57</v>
      </c>
      <c r="F4093" s="1" t="s">
        <v>20</v>
      </c>
      <c r="G4093" s="1" t="s">
        <v>44</v>
      </c>
      <c r="H4093">
        <v>525914</v>
      </c>
      <c r="I4093">
        <v>279869</v>
      </c>
      <c r="J4093">
        <v>61693</v>
      </c>
      <c r="K4093">
        <v>25627</v>
      </c>
      <c r="L4093">
        <f>bbdd_Social_Media_Trends[[#This Row],[Likes]]+bbdd_Social_Media_Trends[[#This Row],[Shares]]+bbdd_Social_Media_Trends[[#This Row],[Comments]]</f>
        <v>367189</v>
      </c>
      <c r="M4093">
        <f>bbdd_Social_Media_Trends[[#This Row],[Interactions]]/bbdd_Social_Media_Trends[[#This Row],[Views]]</f>
        <v>0.69819209984902475</v>
      </c>
      <c r="N4093" s="1" t="s">
        <v>16</v>
      </c>
      <c r="O4093" s="4">
        <f t="shared" si="63"/>
        <v>0</v>
      </c>
    </row>
    <row r="4094" spans="1:15">
      <c r="A4094" s="1" t="s">
        <v>4134</v>
      </c>
      <c r="B4094" s="2">
        <v>44892</v>
      </c>
      <c r="C4094" s="13" t="str">
        <f>TEXT(bbdd_Social_Media_Trends[[#This Row],[Post_Date]],"aaaa-mm")</f>
        <v>2022-11</v>
      </c>
      <c r="D4094" s="1" t="s">
        <v>27</v>
      </c>
      <c r="E4094" s="1" t="s">
        <v>39</v>
      </c>
      <c r="F4094" s="1" t="s">
        <v>14</v>
      </c>
      <c r="G4094" s="1" t="s">
        <v>21</v>
      </c>
      <c r="H4094">
        <v>563236</v>
      </c>
      <c r="I4094">
        <v>178212</v>
      </c>
      <c r="J4094">
        <v>62933</v>
      </c>
      <c r="K4094">
        <v>8833</v>
      </c>
      <c r="L4094">
        <f>bbdd_Social_Media_Trends[[#This Row],[Likes]]+bbdd_Social_Media_Trends[[#This Row],[Shares]]+bbdd_Social_Media_Trends[[#This Row],[Comments]]</f>
        <v>249978</v>
      </c>
      <c r="M4094">
        <f>bbdd_Social_Media_Trends[[#This Row],[Interactions]]/bbdd_Social_Media_Trends[[#This Row],[Views]]</f>
        <v>0.44382461348351315</v>
      </c>
      <c r="N4094" s="1" t="s">
        <v>22</v>
      </c>
      <c r="O4094" s="4">
        <f t="shared" si="63"/>
        <v>0</v>
      </c>
    </row>
    <row r="4095" spans="1:15">
      <c r="A4095" s="1" t="s">
        <v>4135</v>
      </c>
      <c r="B4095" s="2">
        <v>45284</v>
      </c>
      <c r="C4095" s="13" t="str">
        <f>TEXT(bbdd_Social_Media_Trends[[#This Row],[Post_Date]],"aaaa-mm")</f>
        <v>2023-12</v>
      </c>
      <c r="D4095" s="1" t="s">
        <v>27</v>
      </c>
      <c r="E4095" s="1" t="s">
        <v>39</v>
      </c>
      <c r="F4095" s="1" t="s">
        <v>32</v>
      </c>
      <c r="G4095" s="1" t="s">
        <v>21</v>
      </c>
      <c r="H4095">
        <v>1245756</v>
      </c>
      <c r="I4095">
        <v>352809</v>
      </c>
      <c r="J4095">
        <v>22951</v>
      </c>
      <c r="K4095">
        <v>43886</v>
      </c>
      <c r="L4095">
        <f>bbdd_Social_Media_Trends[[#This Row],[Likes]]+bbdd_Social_Media_Trends[[#This Row],[Shares]]+bbdd_Social_Media_Trends[[#This Row],[Comments]]</f>
        <v>419646</v>
      </c>
      <c r="M4095">
        <f>bbdd_Social_Media_Trends[[#This Row],[Interactions]]/bbdd_Social_Media_Trends[[#This Row],[Views]]</f>
        <v>0.33686050879947599</v>
      </c>
      <c r="N4095" s="1" t="s">
        <v>29</v>
      </c>
      <c r="O4095" s="4">
        <f t="shared" si="63"/>
        <v>0</v>
      </c>
    </row>
    <row r="4096" spans="1:15">
      <c r="A4096" s="1" t="s">
        <v>4136</v>
      </c>
      <c r="B4096" s="2">
        <v>44600</v>
      </c>
      <c r="C4096" s="13" t="str">
        <f>TEXT(bbdd_Social_Media_Trends[[#This Row],[Post_Date]],"aaaa-mm")</f>
        <v>2022-02</v>
      </c>
      <c r="D4096" s="1" t="s">
        <v>24</v>
      </c>
      <c r="E4096" s="1" t="s">
        <v>35</v>
      </c>
      <c r="F4096" s="1" t="s">
        <v>41</v>
      </c>
      <c r="G4096" s="1" t="s">
        <v>37</v>
      </c>
      <c r="H4096">
        <v>3943854</v>
      </c>
      <c r="I4096">
        <v>347679</v>
      </c>
      <c r="J4096">
        <v>53248</v>
      </c>
      <c r="K4096">
        <v>44137</v>
      </c>
      <c r="L4096">
        <f>bbdd_Social_Media_Trends[[#This Row],[Likes]]+bbdd_Social_Media_Trends[[#This Row],[Shares]]+bbdd_Social_Media_Trends[[#This Row],[Comments]]</f>
        <v>445064</v>
      </c>
      <c r="M4096">
        <f>bbdd_Social_Media_Trends[[#This Row],[Interactions]]/bbdd_Social_Media_Trends[[#This Row],[Views]]</f>
        <v>0.11285001929584615</v>
      </c>
      <c r="N4096" s="1" t="s">
        <v>22</v>
      </c>
      <c r="O4096" s="4">
        <f t="shared" si="63"/>
        <v>0</v>
      </c>
    </row>
    <row r="4097" spans="1:15">
      <c r="A4097" s="1" t="s">
        <v>4137</v>
      </c>
      <c r="B4097" s="2">
        <v>45029</v>
      </c>
      <c r="C4097" s="13" t="str">
        <f>TEXT(bbdd_Social_Media_Trends[[#This Row],[Post_Date]],"aaaa-mm")</f>
        <v>2023-04</v>
      </c>
      <c r="D4097" s="1" t="s">
        <v>18</v>
      </c>
      <c r="E4097" s="1" t="s">
        <v>31</v>
      </c>
      <c r="F4097" s="1" t="s">
        <v>32</v>
      </c>
      <c r="G4097" s="1" t="s">
        <v>21</v>
      </c>
      <c r="H4097">
        <v>2146139</v>
      </c>
      <c r="I4097">
        <v>401975</v>
      </c>
      <c r="J4097">
        <v>20858</v>
      </c>
      <c r="K4097">
        <v>4445</v>
      </c>
      <c r="L4097">
        <f>bbdd_Social_Media_Trends[[#This Row],[Likes]]+bbdd_Social_Media_Trends[[#This Row],[Shares]]+bbdd_Social_Media_Trends[[#This Row],[Comments]]</f>
        <v>427278</v>
      </c>
      <c r="M4097">
        <f>bbdd_Social_Media_Trends[[#This Row],[Interactions]]/bbdd_Social_Media_Trends[[#This Row],[Views]]</f>
        <v>0.19909148475471533</v>
      </c>
      <c r="N4097" s="1" t="s">
        <v>16</v>
      </c>
      <c r="O4097" s="4">
        <f t="shared" si="63"/>
        <v>0</v>
      </c>
    </row>
    <row r="4098" spans="1:15">
      <c r="A4098" s="1" t="s">
        <v>4138</v>
      </c>
      <c r="B4098" s="2">
        <v>44915</v>
      </c>
      <c r="C4098" s="13" t="str">
        <f>TEXT(bbdd_Social_Media_Trends[[#This Row],[Post_Date]],"aaaa-mm")</f>
        <v>2022-12</v>
      </c>
      <c r="D4098" s="1" t="s">
        <v>18</v>
      </c>
      <c r="E4098" s="1" t="s">
        <v>52</v>
      </c>
      <c r="F4098" s="1" t="s">
        <v>47</v>
      </c>
      <c r="G4098" s="1" t="s">
        <v>25</v>
      </c>
      <c r="H4098">
        <v>2073379</v>
      </c>
      <c r="I4098">
        <v>109399</v>
      </c>
      <c r="J4098">
        <v>75728</v>
      </c>
      <c r="K4098">
        <v>12420</v>
      </c>
      <c r="L4098">
        <f>bbdd_Social_Media_Trends[[#This Row],[Likes]]+bbdd_Social_Media_Trends[[#This Row],[Shares]]+bbdd_Social_Media_Trends[[#This Row],[Comments]]</f>
        <v>197547</v>
      </c>
      <c r="M4098">
        <f>bbdd_Social_Media_Trends[[#This Row],[Interactions]]/bbdd_Social_Media_Trends[[#This Row],[Views]]</f>
        <v>9.5277804974392047E-2</v>
      </c>
      <c r="N4098" s="1" t="s">
        <v>16</v>
      </c>
      <c r="O4098" s="4">
        <f t="shared" ref="O4098:O4161" si="64">IF(ISERROR(VLOOKUP(A4098,A4099:A9096,1,FALSE)),0, 1)</f>
        <v>0</v>
      </c>
    </row>
    <row r="4099" spans="1:15">
      <c r="A4099" s="1" t="s">
        <v>4139</v>
      </c>
      <c r="B4099" s="2">
        <v>44790</v>
      </c>
      <c r="C4099" s="13" t="str">
        <f>TEXT(bbdd_Social_Media_Trends[[#This Row],[Post_Date]],"aaaa-mm")</f>
        <v>2022-08</v>
      </c>
      <c r="D4099" s="1" t="s">
        <v>24</v>
      </c>
      <c r="E4099" s="1" t="s">
        <v>49</v>
      </c>
      <c r="F4099" s="1" t="s">
        <v>41</v>
      </c>
      <c r="G4099" s="1" t="s">
        <v>28</v>
      </c>
      <c r="H4099">
        <v>144637</v>
      </c>
      <c r="I4099">
        <v>176986</v>
      </c>
      <c r="J4099">
        <v>25746</v>
      </c>
      <c r="K4099">
        <v>41035</v>
      </c>
      <c r="L4099">
        <f>bbdd_Social_Media_Trends[[#This Row],[Likes]]+bbdd_Social_Media_Trends[[#This Row],[Shares]]+bbdd_Social_Media_Trends[[#This Row],[Comments]]</f>
        <v>243767</v>
      </c>
      <c r="M4099">
        <f>bbdd_Social_Media_Trends[[#This Row],[Interactions]]/bbdd_Social_Media_Trends[[#This Row],[Views]]</f>
        <v>1.6853709631698666</v>
      </c>
      <c r="N4099" s="1" t="s">
        <v>29</v>
      </c>
      <c r="O4099" s="4">
        <f t="shared" si="64"/>
        <v>0</v>
      </c>
    </row>
    <row r="4100" spans="1:15">
      <c r="A4100" s="1" t="s">
        <v>4140</v>
      </c>
      <c r="B4100" s="2">
        <v>44666</v>
      </c>
      <c r="C4100" s="13" t="str">
        <f>TEXT(bbdd_Social_Media_Trends[[#This Row],[Post_Date]],"aaaa-mm")</f>
        <v>2022-04</v>
      </c>
      <c r="D4100" s="1" t="s">
        <v>12</v>
      </c>
      <c r="E4100" s="1" t="s">
        <v>19</v>
      </c>
      <c r="F4100" s="1" t="s">
        <v>41</v>
      </c>
      <c r="G4100" s="1" t="s">
        <v>44</v>
      </c>
      <c r="H4100">
        <v>3441323</v>
      </c>
      <c r="I4100">
        <v>55352</v>
      </c>
      <c r="J4100">
        <v>47464</v>
      </c>
      <c r="K4100">
        <v>41887</v>
      </c>
      <c r="L4100">
        <f>bbdd_Social_Media_Trends[[#This Row],[Likes]]+bbdd_Social_Media_Trends[[#This Row],[Shares]]+bbdd_Social_Media_Trends[[#This Row],[Comments]]</f>
        <v>144703</v>
      </c>
      <c r="M4100">
        <f>bbdd_Social_Media_Trends[[#This Row],[Interactions]]/bbdd_Social_Media_Trends[[#This Row],[Views]]</f>
        <v>4.2048653962444095E-2</v>
      </c>
      <c r="N4100" s="1" t="s">
        <v>29</v>
      </c>
      <c r="O4100" s="4">
        <f t="shared" si="64"/>
        <v>0</v>
      </c>
    </row>
    <row r="4101" spans="1:15">
      <c r="A4101" s="1" t="s">
        <v>4141</v>
      </c>
      <c r="B4101" s="2">
        <v>45273</v>
      </c>
      <c r="C4101" s="13" t="str">
        <f>TEXT(bbdd_Social_Media_Trends[[#This Row],[Post_Date]],"aaaa-mm")</f>
        <v>2023-12</v>
      </c>
      <c r="D4101" s="1" t="s">
        <v>12</v>
      </c>
      <c r="E4101" s="1" t="s">
        <v>57</v>
      </c>
      <c r="F4101" s="1" t="s">
        <v>36</v>
      </c>
      <c r="G4101" s="1" t="s">
        <v>15</v>
      </c>
      <c r="H4101">
        <v>4582065</v>
      </c>
      <c r="I4101">
        <v>146904</v>
      </c>
      <c r="J4101">
        <v>82138</v>
      </c>
      <c r="K4101">
        <v>15494</v>
      </c>
      <c r="L4101">
        <f>bbdd_Social_Media_Trends[[#This Row],[Likes]]+bbdd_Social_Media_Trends[[#This Row],[Shares]]+bbdd_Social_Media_Trends[[#This Row],[Comments]]</f>
        <v>244536</v>
      </c>
      <c r="M4101">
        <f>bbdd_Social_Media_Trends[[#This Row],[Interactions]]/bbdd_Social_Media_Trends[[#This Row],[Views]]</f>
        <v>5.3368077493444549E-2</v>
      </c>
      <c r="N4101" s="1" t="s">
        <v>29</v>
      </c>
      <c r="O4101" s="4">
        <f t="shared" si="64"/>
        <v>0</v>
      </c>
    </row>
    <row r="4102" spans="1:15">
      <c r="A4102" s="1" t="s">
        <v>4142</v>
      </c>
      <c r="B4102" s="2">
        <v>44753</v>
      </c>
      <c r="C4102" s="13" t="str">
        <f>TEXT(bbdd_Social_Media_Trends[[#This Row],[Post_Date]],"aaaa-mm")</f>
        <v>2022-07</v>
      </c>
      <c r="D4102" s="1" t="s">
        <v>27</v>
      </c>
      <c r="E4102" s="1" t="s">
        <v>13</v>
      </c>
      <c r="F4102" s="1" t="s">
        <v>47</v>
      </c>
      <c r="G4102" s="1" t="s">
        <v>21</v>
      </c>
      <c r="H4102">
        <v>2578640</v>
      </c>
      <c r="I4102">
        <v>495952</v>
      </c>
      <c r="J4102">
        <v>58968</v>
      </c>
      <c r="K4102">
        <v>33480</v>
      </c>
      <c r="L4102">
        <f>bbdd_Social_Media_Trends[[#This Row],[Likes]]+bbdd_Social_Media_Trends[[#This Row],[Shares]]+bbdd_Social_Media_Trends[[#This Row],[Comments]]</f>
        <v>588400</v>
      </c>
      <c r="M4102">
        <f>bbdd_Social_Media_Trends[[#This Row],[Interactions]]/bbdd_Social_Media_Trends[[#This Row],[Views]]</f>
        <v>0.22818229764527037</v>
      </c>
      <c r="N4102" s="1" t="s">
        <v>29</v>
      </c>
      <c r="O4102" s="4">
        <f t="shared" si="64"/>
        <v>0</v>
      </c>
    </row>
    <row r="4103" spans="1:15">
      <c r="A4103" s="1" t="s">
        <v>4143</v>
      </c>
      <c r="B4103" s="2">
        <v>45184</v>
      </c>
      <c r="C4103" s="13" t="str">
        <f>TEXT(bbdd_Social_Media_Trends[[#This Row],[Post_Date]],"aaaa-mm")</f>
        <v>2023-09</v>
      </c>
      <c r="D4103" s="1" t="s">
        <v>27</v>
      </c>
      <c r="E4103" s="1" t="s">
        <v>52</v>
      </c>
      <c r="F4103" s="1" t="s">
        <v>41</v>
      </c>
      <c r="G4103" s="1" t="s">
        <v>37</v>
      </c>
      <c r="H4103">
        <v>1526385</v>
      </c>
      <c r="I4103">
        <v>275820</v>
      </c>
      <c r="J4103">
        <v>95119</v>
      </c>
      <c r="K4103">
        <v>19416</v>
      </c>
      <c r="L4103">
        <f>bbdd_Social_Media_Trends[[#This Row],[Likes]]+bbdd_Social_Media_Trends[[#This Row],[Shares]]+bbdd_Social_Media_Trends[[#This Row],[Comments]]</f>
        <v>390355</v>
      </c>
      <c r="M4103">
        <f>bbdd_Social_Media_Trends[[#This Row],[Interactions]]/bbdd_Social_Media_Trends[[#This Row],[Views]]</f>
        <v>0.25573823118020683</v>
      </c>
      <c r="N4103" s="1" t="s">
        <v>22</v>
      </c>
      <c r="O4103" s="4">
        <f t="shared" si="64"/>
        <v>0</v>
      </c>
    </row>
    <row r="4104" spans="1:15">
      <c r="A4104" s="1" t="s">
        <v>4144</v>
      </c>
      <c r="B4104" s="2">
        <v>44602</v>
      </c>
      <c r="C4104" s="13" t="str">
        <f>TEXT(bbdd_Social_Media_Trends[[#This Row],[Post_Date]],"aaaa-mm")</f>
        <v>2022-02</v>
      </c>
      <c r="D4104" s="1" t="s">
        <v>27</v>
      </c>
      <c r="E4104" s="1" t="s">
        <v>46</v>
      </c>
      <c r="F4104" s="1" t="s">
        <v>36</v>
      </c>
      <c r="G4104" s="1" t="s">
        <v>25</v>
      </c>
      <c r="H4104">
        <v>4796425</v>
      </c>
      <c r="I4104">
        <v>175643</v>
      </c>
      <c r="J4104">
        <v>16858</v>
      </c>
      <c r="K4104">
        <v>15832</v>
      </c>
      <c r="L4104">
        <f>bbdd_Social_Media_Trends[[#This Row],[Likes]]+bbdd_Social_Media_Trends[[#This Row],[Shares]]+bbdd_Social_Media_Trends[[#This Row],[Comments]]</f>
        <v>208333</v>
      </c>
      <c r="M4104">
        <f>bbdd_Social_Media_Trends[[#This Row],[Interactions]]/bbdd_Social_Media_Trends[[#This Row],[Views]]</f>
        <v>4.343505840287297E-2</v>
      </c>
      <c r="N4104" s="1" t="s">
        <v>16</v>
      </c>
      <c r="O4104" s="4">
        <f t="shared" si="64"/>
        <v>0</v>
      </c>
    </row>
    <row r="4105" spans="1:15">
      <c r="A4105" s="1" t="s">
        <v>4145</v>
      </c>
      <c r="B4105" s="2">
        <v>44951</v>
      </c>
      <c r="C4105" s="13" t="str">
        <f>TEXT(bbdd_Social_Media_Trends[[#This Row],[Post_Date]],"aaaa-mm")</f>
        <v>2023-01</v>
      </c>
      <c r="D4105" s="1" t="s">
        <v>24</v>
      </c>
      <c r="E4105" s="1" t="s">
        <v>13</v>
      </c>
      <c r="F4105" s="1" t="s">
        <v>20</v>
      </c>
      <c r="G4105" s="1" t="s">
        <v>25</v>
      </c>
      <c r="H4105">
        <v>1942922</v>
      </c>
      <c r="I4105">
        <v>324782</v>
      </c>
      <c r="J4105">
        <v>96016</v>
      </c>
      <c r="K4105">
        <v>4903</v>
      </c>
      <c r="L4105">
        <f>bbdd_Social_Media_Trends[[#This Row],[Likes]]+bbdd_Social_Media_Trends[[#This Row],[Shares]]+bbdd_Social_Media_Trends[[#This Row],[Comments]]</f>
        <v>425701</v>
      </c>
      <c r="M4105">
        <f>bbdd_Social_Media_Trends[[#This Row],[Interactions]]/bbdd_Social_Media_Trends[[#This Row],[Views]]</f>
        <v>0.21910349463334092</v>
      </c>
      <c r="N4105" s="1" t="s">
        <v>29</v>
      </c>
      <c r="O4105" s="4">
        <f t="shared" si="64"/>
        <v>0</v>
      </c>
    </row>
    <row r="4106" spans="1:15">
      <c r="A4106" s="1" t="s">
        <v>4146</v>
      </c>
      <c r="B4106" s="2">
        <v>44605</v>
      </c>
      <c r="C4106" s="13" t="str">
        <f>TEXT(bbdd_Social_Media_Trends[[#This Row],[Post_Date]],"aaaa-mm")</f>
        <v>2022-02</v>
      </c>
      <c r="D4106" s="1" t="s">
        <v>24</v>
      </c>
      <c r="E4106" s="1" t="s">
        <v>19</v>
      </c>
      <c r="F4106" s="1" t="s">
        <v>41</v>
      </c>
      <c r="G4106" s="1" t="s">
        <v>60</v>
      </c>
      <c r="H4106">
        <v>2440898</v>
      </c>
      <c r="I4106">
        <v>97022</v>
      </c>
      <c r="J4106">
        <v>53393</v>
      </c>
      <c r="K4106">
        <v>23879</v>
      </c>
      <c r="L4106">
        <f>bbdd_Social_Media_Trends[[#This Row],[Likes]]+bbdd_Social_Media_Trends[[#This Row],[Shares]]+bbdd_Social_Media_Trends[[#This Row],[Comments]]</f>
        <v>174294</v>
      </c>
      <c r="M4106">
        <f>bbdd_Social_Media_Trends[[#This Row],[Interactions]]/bbdd_Social_Media_Trends[[#This Row],[Views]]</f>
        <v>7.1405687578915633E-2</v>
      </c>
      <c r="N4106" s="1" t="s">
        <v>16</v>
      </c>
      <c r="O4106" s="4">
        <f t="shared" si="64"/>
        <v>0</v>
      </c>
    </row>
    <row r="4107" spans="1:15">
      <c r="A4107" s="1" t="s">
        <v>4147</v>
      </c>
      <c r="B4107" s="2">
        <v>45054</v>
      </c>
      <c r="C4107" s="13" t="str">
        <f>TEXT(bbdd_Social_Media_Trends[[#This Row],[Post_Date]],"aaaa-mm")</f>
        <v>2023-05</v>
      </c>
      <c r="D4107" s="1" t="s">
        <v>27</v>
      </c>
      <c r="E4107" s="1" t="s">
        <v>31</v>
      </c>
      <c r="F4107" s="1" t="s">
        <v>20</v>
      </c>
      <c r="G4107" s="1" t="s">
        <v>50</v>
      </c>
      <c r="H4107">
        <v>2902169</v>
      </c>
      <c r="I4107">
        <v>40168</v>
      </c>
      <c r="J4107">
        <v>30404</v>
      </c>
      <c r="K4107">
        <v>37118</v>
      </c>
      <c r="L4107">
        <f>bbdd_Social_Media_Trends[[#This Row],[Likes]]+bbdd_Social_Media_Trends[[#This Row],[Shares]]+bbdd_Social_Media_Trends[[#This Row],[Comments]]</f>
        <v>107690</v>
      </c>
      <c r="M4107">
        <f>bbdd_Social_Media_Trends[[#This Row],[Interactions]]/bbdd_Social_Media_Trends[[#This Row],[Views]]</f>
        <v>3.7106729484051408E-2</v>
      </c>
      <c r="N4107" s="1" t="s">
        <v>29</v>
      </c>
      <c r="O4107" s="4">
        <f t="shared" si="64"/>
        <v>0</v>
      </c>
    </row>
    <row r="4108" spans="1:15">
      <c r="A4108" s="1" t="s">
        <v>4148</v>
      </c>
      <c r="B4108" s="2">
        <v>45112</v>
      </c>
      <c r="C4108" s="13" t="str">
        <f>TEXT(bbdd_Social_Media_Trends[[#This Row],[Post_Date]],"aaaa-mm")</f>
        <v>2023-07</v>
      </c>
      <c r="D4108" s="1" t="s">
        <v>18</v>
      </c>
      <c r="E4108" s="1" t="s">
        <v>52</v>
      </c>
      <c r="F4108" s="1" t="s">
        <v>20</v>
      </c>
      <c r="G4108" s="1" t="s">
        <v>28</v>
      </c>
      <c r="H4108">
        <v>456751</v>
      </c>
      <c r="I4108">
        <v>454496</v>
      </c>
      <c r="J4108">
        <v>1522</v>
      </c>
      <c r="K4108">
        <v>13256</v>
      </c>
      <c r="L4108">
        <f>bbdd_Social_Media_Trends[[#This Row],[Likes]]+bbdd_Social_Media_Trends[[#This Row],[Shares]]+bbdd_Social_Media_Trends[[#This Row],[Comments]]</f>
        <v>469274</v>
      </c>
      <c r="M4108">
        <f>bbdd_Social_Media_Trends[[#This Row],[Interactions]]/bbdd_Social_Media_Trends[[#This Row],[Views]]</f>
        <v>1.0274175644935644</v>
      </c>
      <c r="N4108" s="1" t="s">
        <v>29</v>
      </c>
      <c r="O4108" s="4">
        <f t="shared" si="64"/>
        <v>0</v>
      </c>
    </row>
    <row r="4109" spans="1:15">
      <c r="A4109" s="1" t="s">
        <v>4149</v>
      </c>
      <c r="B4109" s="2">
        <v>44853</v>
      </c>
      <c r="C4109" s="13" t="str">
        <f>TEXT(bbdd_Social_Media_Trends[[#This Row],[Post_Date]],"aaaa-mm")</f>
        <v>2022-10</v>
      </c>
      <c r="D4109" s="1" t="s">
        <v>18</v>
      </c>
      <c r="E4109" s="1" t="s">
        <v>57</v>
      </c>
      <c r="F4109" s="1" t="s">
        <v>41</v>
      </c>
      <c r="G4109" s="1" t="s">
        <v>21</v>
      </c>
      <c r="H4109">
        <v>3088456</v>
      </c>
      <c r="I4109">
        <v>53845</v>
      </c>
      <c r="J4109">
        <v>23471</v>
      </c>
      <c r="K4109">
        <v>49774</v>
      </c>
      <c r="L4109">
        <f>bbdd_Social_Media_Trends[[#This Row],[Likes]]+bbdd_Social_Media_Trends[[#This Row],[Shares]]+bbdd_Social_Media_Trends[[#This Row],[Comments]]</f>
        <v>127090</v>
      </c>
      <c r="M4109">
        <f>bbdd_Social_Media_Trends[[#This Row],[Interactions]]/bbdd_Social_Media_Trends[[#This Row],[Views]]</f>
        <v>4.1150011526795267E-2</v>
      </c>
      <c r="N4109" s="1" t="s">
        <v>16</v>
      </c>
      <c r="O4109" s="4">
        <f t="shared" si="64"/>
        <v>0</v>
      </c>
    </row>
    <row r="4110" spans="1:15">
      <c r="A4110" s="1" t="s">
        <v>4150</v>
      </c>
      <c r="B4110" s="2">
        <v>45111</v>
      </c>
      <c r="C4110" s="13" t="str">
        <f>TEXT(bbdd_Social_Media_Trends[[#This Row],[Post_Date]],"aaaa-mm")</f>
        <v>2023-07</v>
      </c>
      <c r="D4110" s="1" t="s">
        <v>27</v>
      </c>
      <c r="E4110" s="1" t="s">
        <v>59</v>
      </c>
      <c r="F4110" s="1" t="s">
        <v>47</v>
      </c>
      <c r="G4110" s="1" t="s">
        <v>21</v>
      </c>
      <c r="H4110">
        <v>543029</v>
      </c>
      <c r="I4110">
        <v>255089</v>
      </c>
      <c r="J4110">
        <v>39969</v>
      </c>
      <c r="K4110">
        <v>49268</v>
      </c>
      <c r="L4110">
        <f>bbdd_Social_Media_Trends[[#This Row],[Likes]]+bbdd_Social_Media_Trends[[#This Row],[Shares]]+bbdd_Social_Media_Trends[[#This Row],[Comments]]</f>
        <v>344326</v>
      </c>
      <c r="M4110">
        <f>bbdd_Social_Media_Trends[[#This Row],[Interactions]]/bbdd_Social_Media_Trends[[#This Row],[Views]]</f>
        <v>0.63408399919709624</v>
      </c>
      <c r="N4110" s="1" t="s">
        <v>16</v>
      </c>
      <c r="O4110" s="4">
        <f t="shared" si="64"/>
        <v>0</v>
      </c>
    </row>
    <row r="4111" spans="1:15">
      <c r="A4111" s="1" t="s">
        <v>4151</v>
      </c>
      <c r="B4111" s="2">
        <v>45220</v>
      </c>
      <c r="C4111" s="13" t="str">
        <f>TEXT(bbdd_Social_Media_Trends[[#This Row],[Post_Date]],"aaaa-mm")</f>
        <v>2023-10</v>
      </c>
      <c r="D4111" s="1" t="s">
        <v>12</v>
      </c>
      <c r="E4111" s="1" t="s">
        <v>57</v>
      </c>
      <c r="F4111" s="1" t="s">
        <v>47</v>
      </c>
      <c r="G4111" s="1" t="s">
        <v>60</v>
      </c>
      <c r="H4111">
        <v>4712590</v>
      </c>
      <c r="I4111">
        <v>44050</v>
      </c>
      <c r="J4111">
        <v>5528</v>
      </c>
      <c r="K4111">
        <v>2830</v>
      </c>
      <c r="L4111">
        <f>bbdd_Social_Media_Trends[[#This Row],[Likes]]+bbdd_Social_Media_Trends[[#This Row],[Shares]]+bbdd_Social_Media_Trends[[#This Row],[Comments]]</f>
        <v>52408</v>
      </c>
      <c r="M4111">
        <f>bbdd_Social_Media_Trends[[#This Row],[Interactions]]/bbdd_Social_Media_Trends[[#This Row],[Views]]</f>
        <v>1.1120848620397701E-2</v>
      </c>
      <c r="N4111" s="1" t="s">
        <v>16</v>
      </c>
      <c r="O4111" s="4">
        <f t="shared" si="64"/>
        <v>0</v>
      </c>
    </row>
    <row r="4112" spans="1:15">
      <c r="A4112" s="1" t="s">
        <v>4152</v>
      </c>
      <c r="B4112" s="2">
        <v>45224</v>
      </c>
      <c r="C4112" s="13" t="str">
        <f>TEXT(bbdd_Social_Media_Trends[[#This Row],[Post_Date]],"aaaa-mm")</f>
        <v>2023-10</v>
      </c>
      <c r="D4112" s="1" t="s">
        <v>27</v>
      </c>
      <c r="E4112" s="1" t="s">
        <v>19</v>
      </c>
      <c r="F4112" s="1" t="s">
        <v>32</v>
      </c>
      <c r="G4112" s="1" t="s">
        <v>28</v>
      </c>
      <c r="H4112">
        <v>1948457</v>
      </c>
      <c r="I4112">
        <v>307603</v>
      </c>
      <c r="J4112">
        <v>61207</v>
      </c>
      <c r="K4112">
        <v>21856</v>
      </c>
      <c r="L4112">
        <f>bbdd_Social_Media_Trends[[#This Row],[Likes]]+bbdd_Social_Media_Trends[[#This Row],[Shares]]+bbdd_Social_Media_Trends[[#This Row],[Comments]]</f>
        <v>390666</v>
      </c>
      <c r="M4112">
        <f>bbdd_Social_Media_Trends[[#This Row],[Interactions]]/bbdd_Social_Media_Trends[[#This Row],[Views]]</f>
        <v>0.20050019066368927</v>
      </c>
      <c r="N4112" s="1" t="s">
        <v>29</v>
      </c>
      <c r="O4112" s="4">
        <f t="shared" si="64"/>
        <v>0</v>
      </c>
    </row>
    <row r="4113" spans="1:15">
      <c r="A4113" s="1" t="s">
        <v>4153</v>
      </c>
      <c r="B4113" s="2">
        <v>44673</v>
      </c>
      <c r="C4113" s="13" t="str">
        <f>TEXT(bbdd_Social_Media_Trends[[#This Row],[Post_Date]],"aaaa-mm")</f>
        <v>2022-04</v>
      </c>
      <c r="D4113" s="1" t="s">
        <v>27</v>
      </c>
      <c r="E4113" s="1" t="s">
        <v>35</v>
      </c>
      <c r="F4113" s="1" t="s">
        <v>14</v>
      </c>
      <c r="G4113" s="1" t="s">
        <v>60</v>
      </c>
      <c r="H4113">
        <v>4175263</v>
      </c>
      <c r="I4113">
        <v>496838</v>
      </c>
      <c r="J4113">
        <v>46286</v>
      </c>
      <c r="K4113">
        <v>34236</v>
      </c>
      <c r="L4113">
        <f>bbdd_Social_Media_Trends[[#This Row],[Likes]]+bbdd_Social_Media_Trends[[#This Row],[Shares]]+bbdd_Social_Media_Trends[[#This Row],[Comments]]</f>
        <v>577360</v>
      </c>
      <c r="M4113">
        <f>bbdd_Social_Media_Trends[[#This Row],[Interactions]]/bbdd_Social_Media_Trends[[#This Row],[Views]]</f>
        <v>0.13828110947741495</v>
      </c>
      <c r="N4113" s="1" t="s">
        <v>16</v>
      </c>
      <c r="O4113" s="4">
        <f t="shared" si="64"/>
        <v>0</v>
      </c>
    </row>
    <row r="4114" spans="1:15">
      <c r="A4114" s="1" t="s">
        <v>4154</v>
      </c>
      <c r="B4114" s="2">
        <v>45095</v>
      </c>
      <c r="C4114" s="13" t="str">
        <f>TEXT(bbdd_Social_Media_Trends[[#This Row],[Post_Date]],"aaaa-mm")</f>
        <v>2023-06</v>
      </c>
      <c r="D4114" s="1" t="s">
        <v>27</v>
      </c>
      <c r="E4114" s="1" t="s">
        <v>31</v>
      </c>
      <c r="F4114" s="1" t="s">
        <v>20</v>
      </c>
      <c r="G4114" s="1" t="s">
        <v>37</v>
      </c>
      <c r="H4114">
        <v>505897</v>
      </c>
      <c r="I4114">
        <v>69692</v>
      </c>
      <c r="J4114">
        <v>70459</v>
      </c>
      <c r="K4114">
        <v>38026</v>
      </c>
      <c r="L4114">
        <f>bbdd_Social_Media_Trends[[#This Row],[Likes]]+bbdd_Social_Media_Trends[[#This Row],[Shares]]+bbdd_Social_Media_Trends[[#This Row],[Comments]]</f>
        <v>178177</v>
      </c>
      <c r="M4114">
        <f>bbdd_Social_Media_Trends[[#This Row],[Interactions]]/bbdd_Social_Media_Trends[[#This Row],[Views]]</f>
        <v>0.35220015141422067</v>
      </c>
      <c r="N4114" s="1" t="s">
        <v>16</v>
      </c>
      <c r="O4114" s="4">
        <f t="shared" si="64"/>
        <v>0</v>
      </c>
    </row>
    <row r="4115" spans="1:15">
      <c r="A4115" s="1" t="s">
        <v>4155</v>
      </c>
      <c r="B4115" s="2">
        <v>45044</v>
      </c>
      <c r="C4115" s="13" t="str">
        <f>TEXT(bbdd_Social_Media_Trends[[#This Row],[Post_Date]],"aaaa-mm")</f>
        <v>2023-04</v>
      </c>
      <c r="D4115" s="1" t="s">
        <v>18</v>
      </c>
      <c r="E4115" s="1" t="s">
        <v>46</v>
      </c>
      <c r="F4115" s="1" t="s">
        <v>41</v>
      </c>
      <c r="G4115" s="1" t="s">
        <v>25</v>
      </c>
      <c r="H4115">
        <v>3042134</v>
      </c>
      <c r="I4115">
        <v>227819</v>
      </c>
      <c r="J4115">
        <v>20776</v>
      </c>
      <c r="K4115">
        <v>10220</v>
      </c>
      <c r="L4115">
        <f>bbdd_Social_Media_Trends[[#This Row],[Likes]]+bbdd_Social_Media_Trends[[#This Row],[Shares]]+bbdd_Social_Media_Trends[[#This Row],[Comments]]</f>
        <v>258815</v>
      </c>
      <c r="M4115">
        <f>bbdd_Social_Media_Trends[[#This Row],[Interactions]]/bbdd_Social_Media_Trends[[#This Row],[Views]]</f>
        <v>8.5076791489132303E-2</v>
      </c>
      <c r="N4115" s="1" t="s">
        <v>29</v>
      </c>
      <c r="O4115" s="4">
        <f t="shared" si="64"/>
        <v>0</v>
      </c>
    </row>
    <row r="4116" spans="1:15">
      <c r="A4116" s="1" t="s">
        <v>4156</v>
      </c>
      <c r="B4116" s="2">
        <v>44661</v>
      </c>
      <c r="C4116" s="13" t="str">
        <f>TEXT(bbdd_Social_Media_Trends[[#This Row],[Post_Date]],"aaaa-mm")</f>
        <v>2022-04</v>
      </c>
      <c r="D4116" s="1" t="s">
        <v>27</v>
      </c>
      <c r="E4116" s="1" t="s">
        <v>35</v>
      </c>
      <c r="F4116" s="1" t="s">
        <v>41</v>
      </c>
      <c r="G4116" s="1" t="s">
        <v>37</v>
      </c>
      <c r="H4116">
        <v>214707</v>
      </c>
      <c r="I4116">
        <v>32747</v>
      </c>
      <c r="J4116">
        <v>4622</v>
      </c>
      <c r="K4116">
        <v>33723</v>
      </c>
      <c r="L4116">
        <f>bbdd_Social_Media_Trends[[#This Row],[Likes]]+bbdd_Social_Media_Trends[[#This Row],[Shares]]+bbdd_Social_Media_Trends[[#This Row],[Comments]]</f>
        <v>71092</v>
      </c>
      <c r="M4116">
        <f>bbdd_Social_Media_Trends[[#This Row],[Interactions]]/bbdd_Social_Media_Trends[[#This Row],[Views]]</f>
        <v>0.33111170106237803</v>
      </c>
      <c r="N4116" s="1" t="s">
        <v>16</v>
      </c>
      <c r="O4116" s="4">
        <f t="shared" si="64"/>
        <v>0</v>
      </c>
    </row>
    <row r="4117" spans="1:15">
      <c r="A4117" s="1" t="s">
        <v>4157</v>
      </c>
      <c r="B4117" s="2">
        <v>44657</v>
      </c>
      <c r="C4117" s="13" t="str">
        <f>TEXT(bbdd_Social_Media_Trends[[#This Row],[Post_Date]],"aaaa-mm")</f>
        <v>2022-04</v>
      </c>
      <c r="D4117" s="1" t="s">
        <v>24</v>
      </c>
      <c r="E4117" s="1" t="s">
        <v>52</v>
      </c>
      <c r="F4117" s="1" t="s">
        <v>32</v>
      </c>
      <c r="G4117" s="1" t="s">
        <v>21</v>
      </c>
      <c r="H4117">
        <v>4161514</v>
      </c>
      <c r="I4117">
        <v>359846</v>
      </c>
      <c r="J4117">
        <v>61977</v>
      </c>
      <c r="K4117">
        <v>23808</v>
      </c>
      <c r="L4117">
        <f>bbdd_Social_Media_Trends[[#This Row],[Likes]]+bbdd_Social_Media_Trends[[#This Row],[Shares]]+bbdd_Social_Media_Trends[[#This Row],[Comments]]</f>
        <v>445631</v>
      </c>
      <c r="M4117">
        <f>bbdd_Social_Media_Trends[[#This Row],[Interactions]]/bbdd_Social_Media_Trends[[#This Row],[Views]]</f>
        <v>0.10708386418981169</v>
      </c>
      <c r="N4117" s="1" t="s">
        <v>29</v>
      </c>
      <c r="O4117" s="4">
        <f t="shared" si="64"/>
        <v>0</v>
      </c>
    </row>
    <row r="4118" spans="1:15">
      <c r="A4118" s="1" t="s">
        <v>4158</v>
      </c>
      <c r="B4118" s="2">
        <v>44848</v>
      </c>
      <c r="C4118" s="13" t="str">
        <f>TEXT(bbdd_Social_Media_Trends[[#This Row],[Post_Date]],"aaaa-mm")</f>
        <v>2022-10</v>
      </c>
      <c r="D4118" s="1" t="s">
        <v>12</v>
      </c>
      <c r="E4118" s="1" t="s">
        <v>52</v>
      </c>
      <c r="F4118" s="1" t="s">
        <v>14</v>
      </c>
      <c r="G4118" s="1" t="s">
        <v>37</v>
      </c>
      <c r="H4118">
        <v>768809</v>
      </c>
      <c r="I4118">
        <v>305597</v>
      </c>
      <c r="J4118">
        <v>53014</v>
      </c>
      <c r="K4118">
        <v>10251</v>
      </c>
      <c r="L4118">
        <f>bbdd_Social_Media_Trends[[#This Row],[Likes]]+bbdd_Social_Media_Trends[[#This Row],[Shares]]+bbdd_Social_Media_Trends[[#This Row],[Comments]]</f>
        <v>368862</v>
      </c>
      <c r="M4118">
        <f>bbdd_Social_Media_Trends[[#This Row],[Interactions]]/bbdd_Social_Media_Trends[[#This Row],[Views]]</f>
        <v>0.47978366538372991</v>
      </c>
      <c r="N4118" s="1" t="s">
        <v>22</v>
      </c>
      <c r="O4118" s="4">
        <f t="shared" si="64"/>
        <v>0</v>
      </c>
    </row>
    <row r="4119" spans="1:15">
      <c r="A4119" s="1" t="s">
        <v>4159</v>
      </c>
      <c r="B4119" s="2">
        <v>45103</v>
      </c>
      <c r="C4119" s="13" t="str">
        <f>TEXT(bbdd_Social_Media_Trends[[#This Row],[Post_Date]],"aaaa-mm")</f>
        <v>2023-06</v>
      </c>
      <c r="D4119" s="1" t="s">
        <v>24</v>
      </c>
      <c r="E4119" s="1" t="s">
        <v>57</v>
      </c>
      <c r="F4119" s="1" t="s">
        <v>14</v>
      </c>
      <c r="G4119" s="1" t="s">
        <v>44</v>
      </c>
      <c r="H4119">
        <v>346243</v>
      </c>
      <c r="I4119">
        <v>213568</v>
      </c>
      <c r="J4119">
        <v>32066</v>
      </c>
      <c r="K4119">
        <v>21596</v>
      </c>
      <c r="L4119">
        <f>bbdd_Social_Media_Trends[[#This Row],[Likes]]+bbdd_Social_Media_Trends[[#This Row],[Shares]]+bbdd_Social_Media_Trends[[#This Row],[Comments]]</f>
        <v>267230</v>
      </c>
      <c r="M4119">
        <f>bbdd_Social_Media_Trends[[#This Row],[Interactions]]/bbdd_Social_Media_Trends[[#This Row],[Views]]</f>
        <v>0.77179899665841623</v>
      </c>
      <c r="N4119" s="1" t="s">
        <v>22</v>
      </c>
      <c r="O4119" s="4">
        <f t="shared" si="64"/>
        <v>0</v>
      </c>
    </row>
    <row r="4120" spans="1:15">
      <c r="A4120" s="1" t="s">
        <v>4160</v>
      </c>
      <c r="B4120" s="2">
        <v>44970</v>
      </c>
      <c r="C4120" s="13" t="str">
        <f>TEXT(bbdd_Social_Media_Trends[[#This Row],[Post_Date]],"aaaa-mm")</f>
        <v>2023-02</v>
      </c>
      <c r="D4120" s="1" t="s">
        <v>27</v>
      </c>
      <c r="E4120" s="1" t="s">
        <v>46</v>
      </c>
      <c r="F4120" s="1" t="s">
        <v>20</v>
      </c>
      <c r="G4120" s="1" t="s">
        <v>37</v>
      </c>
      <c r="H4120">
        <v>4836757</v>
      </c>
      <c r="I4120">
        <v>120548</v>
      </c>
      <c r="J4120">
        <v>53748</v>
      </c>
      <c r="K4120">
        <v>41875</v>
      </c>
      <c r="L4120">
        <f>bbdd_Social_Media_Trends[[#This Row],[Likes]]+bbdd_Social_Media_Trends[[#This Row],[Shares]]+bbdd_Social_Media_Trends[[#This Row],[Comments]]</f>
        <v>216171</v>
      </c>
      <c r="M4120">
        <f>bbdd_Social_Media_Trends[[#This Row],[Interactions]]/bbdd_Social_Media_Trends[[#This Row],[Views]]</f>
        <v>4.469337616092766E-2</v>
      </c>
      <c r="N4120" s="1" t="s">
        <v>29</v>
      </c>
      <c r="O4120" s="4">
        <f t="shared" si="64"/>
        <v>0</v>
      </c>
    </row>
    <row r="4121" spans="1:15">
      <c r="A4121" s="1" t="s">
        <v>4161</v>
      </c>
      <c r="B4121" s="2">
        <v>44722</v>
      </c>
      <c r="C4121" s="13" t="str">
        <f>TEXT(bbdd_Social_Media_Trends[[#This Row],[Post_Date]],"aaaa-mm")</f>
        <v>2022-06</v>
      </c>
      <c r="D4121" s="1" t="s">
        <v>27</v>
      </c>
      <c r="E4121" s="1" t="s">
        <v>59</v>
      </c>
      <c r="F4121" s="1" t="s">
        <v>20</v>
      </c>
      <c r="G4121" s="1" t="s">
        <v>15</v>
      </c>
      <c r="H4121">
        <v>2808352</v>
      </c>
      <c r="I4121">
        <v>305676</v>
      </c>
      <c r="J4121">
        <v>67194</v>
      </c>
      <c r="K4121">
        <v>12665</v>
      </c>
      <c r="L4121">
        <f>bbdd_Social_Media_Trends[[#This Row],[Likes]]+bbdd_Social_Media_Trends[[#This Row],[Shares]]+bbdd_Social_Media_Trends[[#This Row],[Comments]]</f>
        <v>385535</v>
      </c>
      <c r="M4121">
        <f>bbdd_Social_Media_Trends[[#This Row],[Interactions]]/bbdd_Social_Media_Trends[[#This Row],[Views]]</f>
        <v>0.13728158008682673</v>
      </c>
      <c r="N4121" s="1" t="s">
        <v>22</v>
      </c>
      <c r="O4121" s="4">
        <f t="shared" si="64"/>
        <v>0</v>
      </c>
    </row>
    <row r="4122" spans="1:15">
      <c r="A4122" s="1" t="s">
        <v>4162</v>
      </c>
      <c r="B4122" s="2">
        <v>45190</v>
      </c>
      <c r="C4122" s="13" t="str">
        <f>TEXT(bbdd_Social_Media_Trends[[#This Row],[Post_Date]],"aaaa-mm")</f>
        <v>2023-09</v>
      </c>
      <c r="D4122" s="1" t="s">
        <v>24</v>
      </c>
      <c r="E4122" s="1" t="s">
        <v>46</v>
      </c>
      <c r="F4122" s="1" t="s">
        <v>47</v>
      </c>
      <c r="G4122" s="1" t="s">
        <v>25</v>
      </c>
      <c r="H4122">
        <v>4234852</v>
      </c>
      <c r="I4122">
        <v>441763</v>
      </c>
      <c r="J4122">
        <v>94039</v>
      </c>
      <c r="K4122">
        <v>29781</v>
      </c>
      <c r="L4122">
        <f>bbdd_Social_Media_Trends[[#This Row],[Likes]]+bbdd_Social_Media_Trends[[#This Row],[Shares]]+bbdd_Social_Media_Trends[[#This Row],[Comments]]</f>
        <v>565583</v>
      </c>
      <c r="M4122">
        <f>bbdd_Social_Media_Trends[[#This Row],[Interactions]]/bbdd_Social_Media_Trends[[#This Row],[Views]]</f>
        <v>0.13355437214807034</v>
      </c>
      <c r="N4122" s="1" t="s">
        <v>29</v>
      </c>
      <c r="O4122" s="4">
        <f t="shared" si="64"/>
        <v>0</v>
      </c>
    </row>
    <row r="4123" spans="1:15">
      <c r="A4123" s="1" t="s">
        <v>4163</v>
      </c>
      <c r="B4123" s="2">
        <v>45234</v>
      </c>
      <c r="C4123" s="13" t="str">
        <f>TEXT(bbdd_Social_Media_Trends[[#This Row],[Post_Date]],"aaaa-mm")</f>
        <v>2023-11</v>
      </c>
      <c r="D4123" s="1" t="s">
        <v>27</v>
      </c>
      <c r="E4123" s="1" t="s">
        <v>52</v>
      </c>
      <c r="F4123" s="1" t="s">
        <v>20</v>
      </c>
      <c r="G4123" s="1" t="s">
        <v>60</v>
      </c>
      <c r="H4123">
        <v>4127405</v>
      </c>
      <c r="I4123">
        <v>239815</v>
      </c>
      <c r="J4123">
        <v>25258</v>
      </c>
      <c r="K4123">
        <v>35670</v>
      </c>
      <c r="L4123">
        <f>bbdd_Social_Media_Trends[[#This Row],[Likes]]+bbdd_Social_Media_Trends[[#This Row],[Shares]]+bbdd_Social_Media_Trends[[#This Row],[Comments]]</f>
        <v>300743</v>
      </c>
      <c r="M4123">
        <f>bbdd_Social_Media_Trends[[#This Row],[Interactions]]/bbdd_Social_Media_Trends[[#This Row],[Views]]</f>
        <v>7.2864911487968836E-2</v>
      </c>
      <c r="N4123" s="1" t="s">
        <v>22</v>
      </c>
      <c r="O4123" s="4">
        <f t="shared" si="64"/>
        <v>0</v>
      </c>
    </row>
    <row r="4124" spans="1:15">
      <c r="A4124" s="1" t="s">
        <v>4164</v>
      </c>
      <c r="B4124" s="2">
        <v>45206</v>
      </c>
      <c r="C4124" s="13" t="str">
        <f>TEXT(bbdd_Social_Media_Trends[[#This Row],[Post_Date]],"aaaa-mm")</f>
        <v>2023-10</v>
      </c>
      <c r="D4124" s="1" t="s">
        <v>24</v>
      </c>
      <c r="E4124" s="1" t="s">
        <v>39</v>
      </c>
      <c r="F4124" s="1" t="s">
        <v>14</v>
      </c>
      <c r="G4124" s="1" t="s">
        <v>50</v>
      </c>
      <c r="H4124">
        <v>1216902</v>
      </c>
      <c r="I4124">
        <v>215326</v>
      </c>
      <c r="J4124">
        <v>38685</v>
      </c>
      <c r="K4124">
        <v>19354</v>
      </c>
      <c r="L4124">
        <f>bbdd_Social_Media_Trends[[#This Row],[Likes]]+bbdd_Social_Media_Trends[[#This Row],[Shares]]+bbdd_Social_Media_Trends[[#This Row],[Comments]]</f>
        <v>273365</v>
      </c>
      <c r="M4124">
        <f>bbdd_Social_Media_Trends[[#This Row],[Interactions]]/bbdd_Social_Media_Trends[[#This Row],[Views]]</f>
        <v>0.2246401107073536</v>
      </c>
      <c r="N4124" s="1" t="s">
        <v>22</v>
      </c>
      <c r="O4124" s="4">
        <f t="shared" si="64"/>
        <v>0</v>
      </c>
    </row>
    <row r="4125" spans="1:15">
      <c r="A4125" s="1" t="s">
        <v>4165</v>
      </c>
      <c r="B4125" s="2">
        <v>44768</v>
      </c>
      <c r="C4125" s="13" t="str">
        <f>TEXT(bbdd_Social_Media_Trends[[#This Row],[Post_Date]],"aaaa-mm")</f>
        <v>2022-07</v>
      </c>
      <c r="D4125" s="1" t="s">
        <v>27</v>
      </c>
      <c r="E4125" s="1" t="s">
        <v>19</v>
      </c>
      <c r="F4125" s="1" t="s">
        <v>32</v>
      </c>
      <c r="G4125" s="1" t="s">
        <v>21</v>
      </c>
      <c r="H4125">
        <v>1770791</v>
      </c>
      <c r="I4125">
        <v>26696</v>
      </c>
      <c r="J4125">
        <v>32378</v>
      </c>
      <c r="K4125">
        <v>46190</v>
      </c>
      <c r="L4125">
        <f>bbdd_Social_Media_Trends[[#This Row],[Likes]]+bbdd_Social_Media_Trends[[#This Row],[Shares]]+bbdd_Social_Media_Trends[[#This Row],[Comments]]</f>
        <v>105264</v>
      </c>
      <c r="M4125">
        <f>bbdd_Social_Media_Trends[[#This Row],[Interactions]]/bbdd_Social_Media_Trends[[#This Row],[Views]]</f>
        <v>5.9444621076117962E-2</v>
      </c>
      <c r="N4125" s="1" t="s">
        <v>16</v>
      </c>
      <c r="O4125" s="4">
        <f t="shared" si="64"/>
        <v>0</v>
      </c>
    </row>
    <row r="4126" spans="1:15">
      <c r="A4126" s="1" t="s">
        <v>4166</v>
      </c>
      <c r="B4126" s="2">
        <v>44877</v>
      </c>
      <c r="C4126" s="13" t="str">
        <f>TEXT(bbdd_Social_Media_Trends[[#This Row],[Post_Date]],"aaaa-mm")</f>
        <v>2022-11</v>
      </c>
      <c r="D4126" s="1" t="s">
        <v>18</v>
      </c>
      <c r="E4126" s="1" t="s">
        <v>52</v>
      </c>
      <c r="F4126" s="1" t="s">
        <v>47</v>
      </c>
      <c r="G4126" s="1" t="s">
        <v>50</v>
      </c>
      <c r="H4126">
        <v>3353507</v>
      </c>
      <c r="I4126">
        <v>138181</v>
      </c>
      <c r="J4126">
        <v>13507</v>
      </c>
      <c r="K4126">
        <v>12087</v>
      </c>
      <c r="L4126">
        <f>bbdd_Social_Media_Trends[[#This Row],[Likes]]+bbdd_Social_Media_Trends[[#This Row],[Shares]]+bbdd_Social_Media_Trends[[#This Row],[Comments]]</f>
        <v>163775</v>
      </c>
      <c r="M4126">
        <f>bbdd_Social_Media_Trends[[#This Row],[Interactions]]/bbdd_Social_Media_Trends[[#This Row],[Views]]</f>
        <v>4.8836933991788296E-2</v>
      </c>
      <c r="N4126" s="1" t="s">
        <v>29</v>
      </c>
      <c r="O4126" s="4">
        <f t="shared" si="64"/>
        <v>0</v>
      </c>
    </row>
    <row r="4127" spans="1:15">
      <c r="A4127" s="1" t="s">
        <v>4167</v>
      </c>
      <c r="B4127" s="2">
        <v>45177</v>
      </c>
      <c r="C4127" s="13" t="str">
        <f>TEXT(bbdd_Social_Media_Trends[[#This Row],[Post_Date]],"aaaa-mm")</f>
        <v>2023-09</v>
      </c>
      <c r="D4127" s="1" t="s">
        <v>24</v>
      </c>
      <c r="E4127" s="1" t="s">
        <v>59</v>
      </c>
      <c r="F4127" s="1" t="s">
        <v>36</v>
      </c>
      <c r="G4127" s="1" t="s">
        <v>60</v>
      </c>
      <c r="H4127">
        <v>2026275</v>
      </c>
      <c r="I4127">
        <v>482032</v>
      </c>
      <c r="J4127">
        <v>30952</v>
      </c>
      <c r="K4127">
        <v>49065</v>
      </c>
      <c r="L4127">
        <f>bbdd_Social_Media_Trends[[#This Row],[Likes]]+bbdd_Social_Media_Trends[[#This Row],[Shares]]+bbdd_Social_Media_Trends[[#This Row],[Comments]]</f>
        <v>562049</v>
      </c>
      <c r="M4127">
        <f>bbdd_Social_Media_Trends[[#This Row],[Interactions]]/bbdd_Social_Media_Trends[[#This Row],[Views]]</f>
        <v>0.2773804148005577</v>
      </c>
      <c r="N4127" s="1" t="s">
        <v>16</v>
      </c>
      <c r="O4127" s="4">
        <f t="shared" si="64"/>
        <v>0</v>
      </c>
    </row>
    <row r="4128" spans="1:15">
      <c r="A4128" s="1" t="s">
        <v>4168</v>
      </c>
      <c r="B4128" s="2">
        <v>44801</v>
      </c>
      <c r="C4128" s="13" t="str">
        <f>TEXT(bbdd_Social_Media_Trends[[#This Row],[Post_Date]],"aaaa-mm")</f>
        <v>2022-08</v>
      </c>
      <c r="D4128" s="1" t="s">
        <v>27</v>
      </c>
      <c r="E4128" s="1" t="s">
        <v>46</v>
      </c>
      <c r="F4128" s="1" t="s">
        <v>47</v>
      </c>
      <c r="G4128" s="1" t="s">
        <v>37</v>
      </c>
      <c r="H4128">
        <v>3097544</v>
      </c>
      <c r="I4128">
        <v>379276</v>
      </c>
      <c r="J4128">
        <v>56939</v>
      </c>
      <c r="K4128">
        <v>29025</v>
      </c>
      <c r="L4128">
        <f>bbdd_Social_Media_Trends[[#This Row],[Likes]]+bbdd_Social_Media_Trends[[#This Row],[Shares]]+bbdd_Social_Media_Trends[[#This Row],[Comments]]</f>
        <v>465240</v>
      </c>
      <c r="M4128">
        <f>bbdd_Social_Media_Trends[[#This Row],[Interactions]]/bbdd_Social_Media_Trends[[#This Row],[Views]]</f>
        <v>0.150196413674834</v>
      </c>
      <c r="N4128" s="1" t="s">
        <v>29</v>
      </c>
      <c r="O4128" s="4">
        <f t="shared" si="64"/>
        <v>0</v>
      </c>
    </row>
    <row r="4129" spans="1:15">
      <c r="A4129" s="1" t="s">
        <v>4169</v>
      </c>
      <c r="B4129" s="2">
        <v>44658</v>
      </c>
      <c r="C4129" s="13" t="str">
        <f>TEXT(bbdd_Social_Media_Trends[[#This Row],[Post_Date]],"aaaa-mm")</f>
        <v>2022-04</v>
      </c>
      <c r="D4129" s="1" t="s">
        <v>27</v>
      </c>
      <c r="E4129" s="1" t="s">
        <v>13</v>
      </c>
      <c r="F4129" s="1" t="s">
        <v>14</v>
      </c>
      <c r="G4129" s="1" t="s">
        <v>44</v>
      </c>
      <c r="H4129">
        <v>2422829</v>
      </c>
      <c r="I4129">
        <v>415554</v>
      </c>
      <c r="J4129">
        <v>78181</v>
      </c>
      <c r="K4129">
        <v>4782</v>
      </c>
      <c r="L4129">
        <f>bbdd_Social_Media_Trends[[#This Row],[Likes]]+bbdd_Social_Media_Trends[[#This Row],[Shares]]+bbdd_Social_Media_Trends[[#This Row],[Comments]]</f>
        <v>498517</v>
      </c>
      <c r="M4129">
        <f>bbdd_Social_Media_Trends[[#This Row],[Interactions]]/bbdd_Social_Media_Trends[[#This Row],[Views]]</f>
        <v>0.20575822726242751</v>
      </c>
      <c r="N4129" s="1" t="s">
        <v>22</v>
      </c>
      <c r="O4129" s="4">
        <f t="shared" si="64"/>
        <v>0</v>
      </c>
    </row>
    <row r="4130" spans="1:15">
      <c r="A4130" s="1" t="s">
        <v>4170</v>
      </c>
      <c r="B4130" s="2">
        <v>45196</v>
      </c>
      <c r="C4130" s="13" t="str">
        <f>TEXT(bbdd_Social_Media_Trends[[#This Row],[Post_Date]],"aaaa-mm")</f>
        <v>2023-09</v>
      </c>
      <c r="D4130" s="1" t="s">
        <v>27</v>
      </c>
      <c r="E4130" s="1" t="s">
        <v>49</v>
      </c>
      <c r="F4130" s="1" t="s">
        <v>20</v>
      </c>
      <c r="G4130" s="1" t="s">
        <v>28</v>
      </c>
      <c r="H4130">
        <v>438427</v>
      </c>
      <c r="I4130">
        <v>126928</v>
      </c>
      <c r="J4130">
        <v>58094</v>
      </c>
      <c r="K4130">
        <v>43338</v>
      </c>
      <c r="L4130">
        <f>bbdd_Social_Media_Trends[[#This Row],[Likes]]+bbdd_Social_Media_Trends[[#This Row],[Shares]]+bbdd_Social_Media_Trends[[#This Row],[Comments]]</f>
        <v>228360</v>
      </c>
      <c r="M4130">
        <f>bbdd_Social_Media_Trends[[#This Row],[Interactions]]/bbdd_Social_Media_Trends[[#This Row],[Views]]</f>
        <v>0.52086208194294603</v>
      </c>
      <c r="N4130" s="1" t="s">
        <v>22</v>
      </c>
      <c r="O4130" s="4">
        <f t="shared" si="64"/>
        <v>0</v>
      </c>
    </row>
    <row r="4131" spans="1:15">
      <c r="A4131" s="1" t="s">
        <v>4171</v>
      </c>
      <c r="B4131" s="2">
        <v>45091</v>
      </c>
      <c r="C4131" s="13" t="str">
        <f>TEXT(bbdd_Social_Media_Trends[[#This Row],[Post_Date]],"aaaa-mm")</f>
        <v>2023-06</v>
      </c>
      <c r="D4131" s="1" t="s">
        <v>12</v>
      </c>
      <c r="E4131" s="1" t="s">
        <v>31</v>
      </c>
      <c r="F4131" s="1" t="s">
        <v>32</v>
      </c>
      <c r="G4131" s="1" t="s">
        <v>44</v>
      </c>
      <c r="H4131">
        <v>3605374</v>
      </c>
      <c r="I4131">
        <v>497611</v>
      </c>
      <c r="J4131">
        <v>39201</v>
      </c>
      <c r="K4131">
        <v>48381</v>
      </c>
      <c r="L4131">
        <f>bbdd_Social_Media_Trends[[#This Row],[Likes]]+bbdd_Social_Media_Trends[[#This Row],[Shares]]+bbdd_Social_Media_Trends[[#This Row],[Comments]]</f>
        <v>585193</v>
      </c>
      <c r="M4131">
        <f>bbdd_Social_Media_Trends[[#This Row],[Interactions]]/bbdd_Social_Media_Trends[[#This Row],[Views]]</f>
        <v>0.16231131638492982</v>
      </c>
      <c r="N4131" s="1" t="s">
        <v>16</v>
      </c>
      <c r="O4131" s="4">
        <f t="shared" si="64"/>
        <v>0</v>
      </c>
    </row>
    <row r="4132" spans="1:15">
      <c r="A4132" s="1" t="s">
        <v>4172</v>
      </c>
      <c r="B4132" s="2">
        <v>45119</v>
      </c>
      <c r="C4132" s="13" t="str">
        <f>TEXT(bbdd_Social_Media_Trends[[#This Row],[Post_Date]],"aaaa-mm")</f>
        <v>2023-07</v>
      </c>
      <c r="D4132" s="1" t="s">
        <v>12</v>
      </c>
      <c r="E4132" s="1" t="s">
        <v>52</v>
      </c>
      <c r="F4132" s="1" t="s">
        <v>47</v>
      </c>
      <c r="G4132" s="1" t="s">
        <v>25</v>
      </c>
      <c r="H4132">
        <v>914192</v>
      </c>
      <c r="I4132">
        <v>361829</v>
      </c>
      <c r="J4132">
        <v>86970</v>
      </c>
      <c r="K4132">
        <v>47559</v>
      </c>
      <c r="L4132">
        <f>bbdd_Social_Media_Trends[[#This Row],[Likes]]+bbdd_Social_Media_Trends[[#This Row],[Shares]]+bbdd_Social_Media_Trends[[#This Row],[Comments]]</f>
        <v>496358</v>
      </c>
      <c r="M4132">
        <f>bbdd_Social_Media_Trends[[#This Row],[Interactions]]/bbdd_Social_Media_Trends[[#This Row],[Views]]</f>
        <v>0.54294721458949546</v>
      </c>
      <c r="N4132" s="1" t="s">
        <v>29</v>
      </c>
      <c r="O4132" s="4">
        <f t="shared" si="64"/>
        <v>0</v>
      </c>
    </row>
    <row r="4133" spans="1:15">
      <c r="A4133" s="1" t="s">
        <v>4173</v>
      </c>
      <c r="B4133" s="2">
        <v>45074</v>
      </c>
      <c r="C4133" s="13" t="str">
        <f>TEXT(bbdd_Social_Media_Trends[[#This Row],[Post_Date]],"aaaa-mm")</f>
        <v>2023-05</v>
      </c>
      <c r="D4133" s="1" t="s">
        <v>18</v>
      </c>
      <c r="E4133" s="1" t="s">
        <v>31</v>
      </c>
      <c r="F4133" s="1" t="s">
        <v>32</v>
      </c>
      <c r="G4133" s="1" t="s">
        <v>21</v>
      </c>
      <c r="H4133">
        <v>361268</v>
      </c>
      <c r="I4133">
        <v>1264</v>
      </c>
      <c r="J4133">
        <v>42106</v>
      </c>
      <c r="K4133">
        <v>23444</v>
      </c>
      <c r="L4133">
        <f>bbdd_Social_Media_Trends[[#This Row],[Likes]]+bbdd_Social_Media_Trends[[#This Row],[Shares]]+bbdd_Social_Media_Trends[[#This Row],[Comments]]</f>
        <v>66814</v>
      </c>
      <c r="M4133">
        <f>bbdd_Social_Media_Trends[[#This Row],[Interactions]]/bbdd_Social_Media_Trends[[#This Row],[Views]]</f>
        <v>0.18494303398031378</v>
      </c>
      <c r="N4133" s="1" t="s">
        <v>16</v>
      </c>
      <c r="O4133" s="4">
        <f t="shared" si="64"/>
        <v>0</v>
      </c>
    </row>
    <row r="4134" spans="1:15">
      <c r="A4134" s="1" t="s">
        <v>4174</v>
      </c>
      <c r="B4134" s="2">
        <v>45229</v>
      </c>
      <c r="C4134" s="13" t="str">
        <f>TEXT(bbdd_Social_Media_Trends[[#This Row],[Post_Date]],"aaaa-mm")</f>
        <v>2023-10</v>
      </c>
      <c r="D4134" s="1" t="s">
        <v>27</v>
      </c>
      <c r="E4134" s="1" t="s">
        <v>31</v>
      </c>
      <c r="F4134" s="1" t="s">
        <v>36</v>
      </c>
      <c r="G4134" s="1" t="s">
        <v>60</v>
      </c>
      <c r="H4134">
        <v>2198773</v>
      </c>
      <c r="I4134">
        <v>238287</v>
      </c>
      <c r="J4134">
        <v>14975</v>
      </c>
      <c r="K4134">
        <v>3626</v>
      </c>
      <c r="L4134">
        <f>bbdd_Social_Media_Trends[[#This Row],[Likes]]+bbdd_Social_Media_Trends[[#This Row],[Shares]]+bbdd_Social_Media_Trends[[#This Row],[Comments]]</f>
        <v>256888</v>
      </c>
      <c r="M4134">
        <f>bbdd_Social_Media_Trends[[#This Row],[Interactions]]/bbdd_Social_Media_Trends[[#This Row],[Views]]</f>
        <v>0.11683243336169764</v>
      </c>
      <c r="N4134" s="1" t="s">
        <v>16</v>
      </c>
      <c r="O4134" s="4">
        <f t="shared" si="64"/>
        <v>0</v>
      </c>
    </row>
    <row r="4135" spans="1:15">
      <c r="A4135" s="1" t="s">
        <v>4175</v>
      </c>
      <c r="B4135" s="2">
        <v>45076</v>
      </c>
      <c r="C4135" s="13" t="str">
        <f>TEXT(bbdd_Social_Media_Trends[[#This Row],[Post_Date]],"aaaa-mm")</f>
        <v>2023-05</v>
      </c>
      <c r="D4135" s="1" t="s">
        <v>18</v>
      </c>
      <c r="E4135" s="1" t="s">
        <v>52</v>
      </c>
      <c r="F4135" s="1" t="s">
        <v>36</v>
      </c>
      <c r="G4135" s="1" t="s">
        <v>28</v>
      </c>
      <c r="H4135">
        <v>2491489</v>
      </c>
      <c r="I4135">
        <v>57916</v>
      </c>
      <c r="J4135">
        <v>10858</v>
      </c>
      <c r="K4135">
        <v>37910</v>
      </c>
      <c r="L4135">
        <f>bbdd_Social_Media_Trends[[#This Row],[Likes]]+bbdd_Social_Media_Trends[[#This Row],[Shares]]+bbdd_Social_Media_Trends[[#This Row],[Comments]]</f>
        <v>106684</v>
      </c>
      <c r="M4135">
        <f>bbdd_Social_Media_Trends[[#This Row],[Interactions]]/bbdd_Social_Media_Trends[[#This Row],[Views]]</f>
        <v>4.2819374277791311E-2</v>
      </c>
      <c r="N4135" s="1" t="s">
        <v>29</v>
      </c>
      <c r="O4135" s="4">
        <f t="shared" si="64"/>
        <v>0</v>
      </c>
    </row>
    <row r="4136" spans="1:15">
      <c r="A4136" s="1" t="s">
        <v>4176</v>
      </c>
      <c r="B4136" s="2">
        <v>45054</v>
      </c>
      <c r="C4136" s="13" t="str">
        <f>TEXT(bbdd_Social_Media_Trends[[#This Row],[Post_Date]],"aaaa-mm")</f>
        <v>2023-05</v>
      </c>
      <c r="D4136" s="1" t="s">
        <v>24</v>
      </c>
      <c r="E4136" s="1" t="s">
        <v>46</v>
      </c>
      <c r="F4136" s="1" t="s">
        <v>47</v>
      </c>
      <c r="G4136" s="1" t="s">
        <v>21</v>
      </c>
      <c r="H4136">
        <v>3285708</v>
      </c>
      <c r="I4136">
        <v>265284</v>
      </c>
      <c r="J4136">
        <v>24271</v>
      </c>
      <c r="K4136">
        <v>48485</v>
      </c>
      <c r="L4136">
        <f>bbdd_Social_Media_Trends[[#This Row],[Likes]]+bbdd_Social_Media_Trends[[#This Row],[Shares]]+bbdd_Social_Media_Trends[[#This Row],[Comments]]</f>
        <v>338040</v>
      </c>
      <c r="M4136">
        <f>bbdd_Social_Media_Trends[[#This Row],[Interactions]]/bbdd_Social_Media_Trends[[#This Row],[Views]]</f>
        <v>0.10288193594805138</v>
      </c>
      <c r="N4136" s="1" t="s">
        <v>29</v>
      </c>
      <c r="O4136" s="4">
        <f t="shared" si="64"/>
        <v>0</v>
      </c>
    </row>
    <row r="4137" spans="1:15">
      <c r="A4137" s="1" t="s">
        <v>4177</v>
      </c>
      <c r="B4137" s="2">
        <v>44621</v>
      </c>
      <c r="C4137" s="13" t="str">
        <f>TEXT(bbdd_Social_Media_Trends[[#This Row],[Post_Date]],"aaaa-mm")</f>
        <v>2022-03</v>
      </c>
      <c r="D4137" s="1" t="s">
        <v>24</v>
      </c>
      <c r="E4137" s="1" t="s">
        <v>31</v>
      </c>
      <c r="F4137" s="1" t="s">
        <v>14</v>
      </c>
      <c r="G4137" s="1" t="s">
        <v>44</v>
      </c>
      <c r="H4137">
        <v>2259868</v>
      </c>
      <c r="I4137">
        <v>391879</v>
      </c>
      <c r="J4137">
        <v>39814</v>
      </c>
      <c r="K4137">
        <v>13064</v>
      </c>
      <c r="L4137">
        <f>bbdd_Social_Media_Trends[[#This Row],[Likes]]+bbdd_Social_Media_Trends[[#This Row],[Shares]]+bbdd_Social_Media_Trends[[#This Row],[Comments]]</f>
        <v>444757</v>
      </c>
      <c r="M4137">
        <f>bbdd_Social_Media_Trends[[#This Row],[Interactions]]/bbdd_Social_Media_Trends[[#This Row],[Views]]</f>
        <v>0.19680662764373849</v>
      </c>
      <c r="N4137" s="1" t="s">
        <v>16</v>
      </c>
      <c r="O4137" s="4">
        <f t="shared" si="64"/>
        <v>0</v>
      </c>
    </row>
    <row r="4138" spans="1:15">
      <c r="A4138" s="1" t="s">
        <v>4178</v>
      </c>
      <c r="B4138" s="2">
        <v>44696</v>
      </c>
      <c r="C4138" s="13" t="str">
        <f>TEXT(bbdd_Social_Media_Trends[[#This Row],[Post_Date]],"aaaa-mm")</f>
        <v>2022-05</v>
      </c>
      <c r="D4138" s="1" t="s">
        <v>27</v>
      </c>
      <c r="E4138" s="1" t="s">
        <v>59</v>
      </c>
      <c r="F4138" s="1" t="s">
        <v>47</v>
      </c>
      <c r="G4138" s="1" t="s">
        <v>28</v>
      </c>
      <c r="H4138">
        <v>4450867</v>
      </c>
      <c r="I4138">
        <v>288044</v>
      </c>
      <c r="J4138">
        <v>68728</v>
      </c>
      <c r="K4138">
        <v>4668</v>
      </c>
      <c r="L4138">
        <f>bbdd_Social_Media_Trends[[#This Row],[Likes]]+bbdd_Social_Media_Trends[[#This Row],[Shares]]+bbdd_Social_Media_Trends[[#This Row],[Comments]]</f>
        <v>361440</v>
      </c>
      <c r="M4138">
        <f>bbdd_Social_Media_Trends[[#This Row],[Interactions]]/bbdd_Social_Media_Trends[[#This Row],[Views]]</f>
        <v>8.1206650299817995E-2</v>
      </c>
      <c r="N4138" s="1" t="s">
        <v>16</v>
      </c>
      <c r="O4138" s="4">
        <f t="shared" si="64"/>
        <v>0</v>
      </c>
    </row>
    <row r="4139" spans="1:15">
      <c r="A4139" s="1" t="s">
        <v>4179</v>
      </c>
      <c r="B4139" s="2">
        <v>44913</v>
      </c>
      <c r="C4139" s="13" t="str">
        <f>TEXT(bbdd_Social_Media_Trends[[#This Row],[Post_Date]],"aaaa-mm")</f>
        <v>2022-12</v>
      </c>
      <c r="D4139" s="1" t="s">
        <v>18</v>
      </c>
      <c r="E4139" s="1" t="s">
        <v>35</v>
      </c>
      <c r="F4139" s="1" t="s">
        <v>36</v>
      </c>
      <c r="G4139" s="1" t="s">
        <v>50</v>
      </c>
      <c r="H4139">
        <v>13578</v>
      </c>
      <c r="I4139">
        <v>485916</v>
      </c>
      <c r="J4139">
        <v>39122</v>
      </c>
      <c r="K4139">
        <v>29109</v>
      </c>
      <c r="L4139">
        <f>bbdd_Social_Media_Trends[[#This Row],[Likes]]+bbdd_Social_Media_Trends[[#This Row],[Shares]]+bbdd_Social_Media_Trends[[#This Row],[Comments]]</f>
        <v>554147</v>
      </c>
      <c r="M4139">
        <f>bbdd_Social_Media_Trends[[#This Row],[Interactions]]/bbdd_Social_Media_Trends[[#This Row],[Views]]</f>
        <v>40.812122551185745</v>
      </c>
      <c r="N4139" s="1" t="s">
        <v>16</v>
      </c>
      <c r="O4139" s="4">
        <f t="shared" si="64"/>
        <v>0</v>
      </c>
    </row>
    <row r="4140" spans="1:15">
      <c r="A4140" s="1" t="s">
        <v>4180</v>
      </c>
      <c r="B4140" s="2">
        <v>45173</v>
      </c>
      <c r="C4140" s="13" t="str">
        <f>TEXT(bbdd_Social_Media_Trends[[#This Row],[Post_Date]],"aaaa-mm")</f>
        <v>2023-09</v>
      </c>
      <c r="D4140" s="1" t="s">
        <v>18</v>
      </c>
      <c r="E4140" s="1" t="s">
        <v>19</v>
      </c>
      <c r="F4140" s="1" t="s">
        <v>36</v>
      </c>
      <c r="G4140" s="1" t="s">
        <v>44</v>
      </c>
      <c r="H4140">
        <v>1879192</v>
      </c>
      <c r="I4140">
        <v>424410</v>
      </c>
      <c r="J4140">
        <v>46366</v>
      </c>
      <c r="K4140">
        <v>12399</v>
      </c>
      <c r="L4140">
        <f>bbdd_Social_Media_Trends[[#This Row],[Likes]]+bbdd_Social_Media_Trends[[#This Row],[Shares]]+bbdd_Social_Media_Trends[[#This Row],[Comments]]</f>
        <v>483175</v>
      </c>
      <c r="M4140">
        <f>bbdd_Social_Media_Trends[[#This Row],[Interactions]]/bbdd_Social_Media_Trends[[#This Row],[Views]]</f>
        <v>0.25711848496587897</v>
      </c>
      <c r="N4140" s="1" t="s">
        <v>29</v>
      </c>
      <c r="O4140" s="4">
        <f t="shared" si="64"/>
        <v>0</v>
      </c>
    </row>
    <row r="4141" spans="1:15">
      <c r="A4141" s="1" t="s">
        <v>4181</v>
      </c>
      <c r="B4141" s="2">
        <v>45033</v>
      </c>
      <c r="C4141" s="13" t="str">
        <f>TEXT(bbdd_Social_Media_Trends[[#This Row],[Post_Date]],"aaaa-mm")</f>
        <v>2023-04</v>
      </c>
      <c r="D4141" s="1" t="s">
        <v>18</v>
      </c>
      <c r="E4141" s="1" t="s">
        <v>52</v>
      </c>
      <c r="F4141" s="1" t="s">
        <v>14</v>
      </c>
      <c r="G4141" s="1" t="s">
        <v>44</v>
      </c>
      <c r="H4141">
        <v>3263236</v>
      </c>
      <c r="I4141">
        <v>473992</v>
      </c>
      <c r="J4141">
        <v>14768</v>
      </c>
      <c r="K4141">
        <v>33422</v>
      </c>
      <c r="L4141">
        <f>bbdd_Social_Media_Trends[[#This Row],[Likes]]+bbdd_Social_Media_Trends[[#This Row],[Shares]]+bbdd_Social_Media_Trends[[#This Row],[Comments]]</f>
        <v>522182</v>
      </c>
      <c r="M4141">
        <f>bbdd_Social_Media_Trends[[#This Row],[Interactions]]/bbdd_Social_Media_Trends[[#This Row],[Views]]</f>
        <v>0.16001968598041943</v>
      </c>
      <c r="N4141" s="1" t="s">
        <v>22</v>
      </c>
      <c r="O4141" s="4">
        <f t="shared" si="64"/>
        <v>0</v>
      </c>
    </row>
    <row r="4142" spans="1:15">
      <c r="A4142" s="1" t="s">
        <v>4182</v>
      </c>
      <c r="B4142" s="2">
        <v>44661</v>
      </c>
      <c r="C4142" s="13" t="str">
        <f>TEXT(bbdd_Social_Media_Trends[[#This Row],[Post_Date]],"aaaa-mm")</f>
        <v>2022-04</v>
      </c>
      <c r="D4142" s="1" t="s">
        <v>27</v>
      </c>
      <c r="E4142" s="1" t="s">
        <v>57</v>
      </c>
      <c r="F4142" s="1" t="s">
        <v>32</v>
      </c>
      <c r="G4142" s="1" t="s">
        <v>28</v>
      </c>
      <c r="H4142">
        <v>3187431</v>
      </c>
      <c r="I4142">
        <v>213853</v>
      </c>
      <c r="J4142">
        <v>79215</v>
      </c>
      <c r="K4142">
        <v>5229</v>
      </c>
      <c r="L4142">
        <f>bbdd_Social_Media_Trends[[#This Row],[Likes]]+bbdd_Social_Media_Trends[[#This Row],[Shares]]+bbdd_Social_Media_Trends[[#This Row],[Comments]]</f>
        <v>298297</v>
      </c>
      <c r="M4142">
        <f>bbdd_Social_Media_Trends[[#This Row],[Interactions]]/bbdd_Social_Media_Trends[[#This Row],[Views]]</f>
        <v>9.3585398397643751E-2</v>
      </c>
      <c r="N4142" s="1" t="s">
        <v>16</v>
      </c>
      <c r="O4142" s="4">
        <f t="shared" si="64"/>
        <v>0</v>
      </c>
    </row>
    <row r="4143" spans="1:15">
      <c r="A4143" s="1" t="s">
        <v>4183</v>
      </c>
      <c r="B4143" s="2">
        <v>44582</v>
      </c>
      <c r="C4143" s="13" t="str">
        <f>TEXT(bbdd_Social_Media_Trends[[#This Row],[Post_Date]],"aaaa-mm")</f>
        <v>2022-01</v>
      </c>
      <c r="D4143" s="1" t="s">
        <v>12</v>
      </c>
      <c r="E4143" s="1" t="s">
        <v>39</v>
      </c>
      <c r="F4143" s="1" t="s">
        <v>20</v>
      </c>
      <c r="G4143" s="1" t="s">
        <v>60</v>
      </c>
      <c r="H4143">
        <v>602303</v>
      </c>
      <c r="I4143">
        <v>120883</v>
      </c>
      <c r="J4143">
        <v>23532</v>
      </c>
      <c r="K4143">
        <v>39303</v>
      </c>
      <c r="L4143">
        <f>bbdd_Social_Media_Trends[[#This Row],[Likes]]+bbdd_Social_Media_Trends[[#This Row],[Shares]]+bbdd_Social_Media_Trends[[#This Row],[Comments]]</f>
        <v>183718</v>
      </c>
      <c r="M4143">
        <f>bbdd_Social_Media_Trends[[#This Row],[Interactions]]/bbdd_Social_Media_Trends[[#This Row],[Views]]</f>
        <v>0.30502587568051298</v>
      </c>
      <c r="N4143" s="1" t="s">
        <v>22</v>
      </c>
      <c r="O4143" s="4">
        <f t="shared" si="64"/>
        <v>0</v>
      </c>
    </row>
    <row r="4144" spans="1:15">
      <c r="A4144" s="1" t="s">
        <v>4184</v>
      </c>
      <c r="B4144" s="2">
        <v>44632</v>
      </c>
      <c r="C4144" s="13" t="str">
        <f>TEXT(bbdd_Social_Media_Trends[[#This Row],[Post_Date]],"aaaa-mm")</f>
        <v>2022-03</v>
      </c>
      <c r="D4144" s="1" t="s">
        <v>27</v>
      </c>
      <c r="E4144" s="1" t="s">
        <v>57</v>
      </c>
      <c r="F4144" s="1" t="s">
        <v>20</v>
      </c>
      <c r="G4144" s="1" t="s">
        <v>60</v>
      </c>
      <c r="H4144">
        <v>4478244</v>
      </c>
      <c r="I4144">
        <v>281987</v>
      </c>
      <c r="J4144">
        <v>64590</v>
      </c>
      <c r="K4144">
        <v>9007</v>
      </c>
      <c r="L4144">
        <f>bbdd_Social_Media_Trends[[#This Row],[Likes]]+bbdd_Social_Media_Trends[[#This Row],[Shares]]+bbdd_Social_Media_Trends[[#This Row],[Comments]]</f>
        <v>355584</v>
      </c>
      <c r="M4144">
        <f>bbdd_Social_Media_Trends[[#This Row],[Interactions]]/bbdd_Social_Media_Trends[[#This Row],[Views]]</f>
        <v>7.9402551535825205E-2</v>
      </c>
      <c r="N4144" s="1" t="s">
        <v>29</v>
      </c>
      <c r="O4144" s="4">
        <f t="shared" si="64"/>
        <v>0</v>
      </c>
    </row>
    <row r="4145" spans="1:15">
      <c r="A4145" s="1" t="s">
        <v>4185</v>
      </c>
      <c r="B4145" s="2">
        <v>45056</v>
      </c>
      <c r="C4145" s="13" t="str">
        <f>TEXT(bbdd_Social_Media_Trends[[#This Row],[Post_Date]],"aaaa-mm")</f>
        <v>2023-05</v>
      </c>
      <c r="D4145" s="1" t="s">
        <v>24</v>
      </c>
      <c r="E4145" s="1" t="s">
        <v>19</v>
      </c>
      <c r="F4145" s="1" t="s">
        <v>41</v>
      </c>
      <c r="G4145" s="1" t="s">
        <v>37</v>
      </c>
      <c r="H4145">
        <v>4452133</v>
      </c>
      <c r="I4145">
        <v>482377</v>
      </c>
      <c r="J4145">
        <v>62652</v>
      </c>
      <c r="K4145">
        <v>30779</v>
      </c>
      <c r="L4145">
        <f>bbdd_Social_Media_Trends[[#This Row],[Likes]]+bbdd_Social_Media_Trends[[#This Row],[Shares]]+bbdd_Social_Media_Trends[[#This Row],[Comments]]</f>
        <v>575808</v>
      </c>
      <c r="M4145">
        <f>bbdd_Social_Media_Trends[[#This Row],[Interactions]]/bbdd_Social_Media_Trends[[#This Row],[Views]]</f>
        <v>0.12933306350012455</v>
      </c>
      <c r="N4145" s="1" t="s">
        <v>29</v>
      </c>
      <c r="O4145" s="4">
        <f t="shared" si="64"/>
        <v>0</v>
      </c>
    </row>
    <row r="4146" spans="1:15">
      <c r="A4146" s="1" t="s">
        <v>4186</v>
      </c>
      <c r="B4146" s="2">
        <v>44623</v>
      </c>
      <c r="C4146" s="13" t="str">
        <f>TEXT(bbdd_Social_Media_Trends[[#This Row],[Post_Date]],"aaaa-mm")</f>
        <v>2022-03</v>
      </c>
      <c r="D4146" s="1" t="s">
        <v>18</v>
      </c>
      <c r="E4146" s="1" t="s">
        <v>13</v>
      </c>
      <c r="F4146" s="1" t="s">
        <v>47</v>
      </c>
      <c r="G4146" s="1" t="s">
        <v>21</v>
      </c>
      <c r="H4146">
        <v>378801</v>
      </c>
      <c r="I4146">
        <v>462818</v>
      </c>
      <c r="J4146">
        <v>74567</v>
      </c>
      <c r="K4146">
        <v>16848</v>
      </c>
      <c r="L4146">
        <f>bbdd_Social_Media_Trends[[#This Row],[Likes]]+bbdd_Social_Media_Trends[[#This Row],[Shares]]+bbdd_Social_Media_Trends[[#This Row],[Comments]]</f>
        <v>554233</v>
      </c>
      <c r="M4146">
        <f>bbdd_Social_Media_Trends[[#This Row],[Interactions]]/bbdd_Social_Media_Trends[[#This Row],[Views]]</f>
        <v>1.4631244373694896</v>
      </c>
      <c r="N4146" s="1" t="s">
        <v>16</v>
      </c>
      <c r="O4146" s="4">
        <f t="shared" si="64"/>
        <v>0</v>
      </c>
    </row>
    <row r="4147" spans="1:15">
      <c r="A4147" s="1" t="s">
        <v>4187</v>
      </c>
      <c r="B4147" s="2">
        <v>45106</v>
      </c>
      <c r="C4147" s="13" t="str">
        <f>TEXT(bbdd_Social_Media_Trends[[#This Row],[Post_Date]],"aaaa-mm")</f>
        <v>2023-06</v>
      </c>
      <c r="D4147" s="1" t="s">
        <v>24</v>
      </c>
      <c r="E4147" s="1" t="s">
        <v>57</v>
      </c>
      <c r="F4147" s="1" t="s">
        <v>41</v>
      </c>
      <c r="G4147" s="1" t="s">
        <v>50</v>
      </c>
      <c r="H4147">
        <v>3066410</v>
      </c>
      <c r="I4147">
        <v>323731</v>
      </c>
      <c r="J4147">
        <v>1254</v>
      </c>
      <c r="K4147">
        <v>15271</v>
      </c>
      <c r="L4147">
        <f>bbdd_Social_Media_Trends[[#This Row],[Likes]]+bbdd_Social_Media_Trends[[#This Row],[Shares]]+bbdd_Social_Media_Trends[[#This Row],[Comments]]</f>
        <v>340256</v>
      </c>
      <c r="M4147">
        <f>bbdd_Social_Media_Trends[[#This Row],[Interactions]]/bbdd_Social_Media_Trends[[#This Row],[Views]]</f>
        <v>0.11096233054288239</v>
      </c>
      <c r="N4147" s="1" t="s">
        <v>29</v>
      </c>
      <c r="O4147" s="4">
        <f t="shared" si="64"/>
        <v>0</v>
      </c>
    </row>
    <row r="4148" spans="1:15">
      <c r="A4148" s="1" t="s">
        <v>4188</v>
      </c>
      <c r="B4148" s="2">
        <v>44998</v>
      </c>
      <c r="C4148" s="13" t="str">
        <f>TEXT(bbdd_Social_Media_Trends[[#This Row],[Post_Date]],"aaaa-mm")</f>
        <v>2023-03</v>
      </c>
      <c r="D4148" s="1" t="s">
        <v>24</v>
      </c>
      <c r="E4148" s="1" t="s">
        <v>19</v>
      </c>
      <c r="F4148" s="1" t="s">
        <v>41</v>
      </c>
      <c r="G4148" s="1" t="s">
        <v>21</v>
      </c>
      <c r="H4148">
        <v>4863626</v>
      </c>
      <c r="I4148">
        <v>161724</v>
      </c>
      <c r="J4148">
        <v>81649</v>
      </c>
      <c r="K4148">
        <v>48891</v>
      </c>
      <c r="L4148">
        <f>bbdd_Social_Media_Trends[[#This Row],[Likes]]+bbdd_Social_Media_Trends[[#This Row],[Shares]]+bbdd_Social_Media_Trends[[#This Row],[Comments]]</f>
        <v>292264</v>
      </c>
      <c r="M4148">
        <f>bbdd_Social_Media_Trends[[#This Row],[Interactions]]/bbdd_Social_Media_Trends[[#This Row],[Views]]</f>
        <v>6.0091791597462467E-2</v>
      </c>
      <c r="N4148" s="1" t="s">
        <v>29</v>
      </c>
      <c r="O4148" s="4">
        <f t="shared" si="64"/>
        <v>0</v>
      </c>
    </row>
    <row r="4149" spans="1:15">
      <c r="A4149" s="1" t="s">
        <v>4189</v>
      </c>
      <c r="B4149" s="2">
        <v>45076</v>
      </c>
      <c r="C4149" s="13" t="str">
        <f>TEXT(bbdd_Social_Media_Trends[[#This Row],[Post_Date]],"aaaa-mm")</f>
        <v>2023-05</v>
      </c>
      <c r="D4149" s="1" t="s">
        <v>12</v>
      </c>
      <c r="E4149" s="1" t="s">
        <v>35</v>
      </c>
      <c r="F4149" s="1" t="s">
        <v>14</v>
      </c>
      <c r="G4149" s="1" t="s">
        <v>37</v>
      </c>
      <c r="H4149">
        <v>979723</v>
      </c>
      <c r="I4149">
        <v>43080</v>
      </c>
      <c r="J4149">
        <v>98064</v>
      </c>
      <c r="K4149">
        <v>14316</v>
      </c>
      <c r="L4149">
        <f>bbdd_Social_Media_Trends[[#This Row],[Likes]]+bbdd_Social_Media_Trends[[#This Row],[Shares]]+bbdd_Social_Media_Trends[[#This Row],[Comments]]</f>
        <v>155460</v>
      </c>
      <c r="M4149">
        <f>bbdd_Social_Media_Trends[[#This Row],[Interactions]]/bbdd_Social_Media_Trends[[#This Row],[Views]]</f>
        <v>0.15867750374340503</v>
      </c>
      <c r="N4149" s="1" t="s">
        <v>22</v>
      </c>
      <c r="O4149" s="4">
        <f t="shared" si="64"/>
        <v>0</v>
      </c>
    </row>
    <row r="4150" spans="1:15">
      <c r="A4150" s="1" t="s">
        <v>4190</v>
      </c>
      <c r="B4150" s="2">
        <v>44657</v>
      </c>
      <c r="C4150" s="13" t="str">
        <f>TEXT(bbdd_Social_Media_Trends[[#This Row],[Post_Date]],"aaaa-mm")</f>
        <v>2022-04</v>
      </c>
      <c r="D4150" s="1" t="s">
        <v>12</v>
      </c>
      <c r="E4150" s="1" t="s">
        <v>31</v>
      </c>
      <c r="F4150" s="1" t="s">
        <v>36</v>
      </c>
      <c r="G4150" s="1" t="s">
        <v>15</v>
      </c>
      <c r="H4150">
        <v>3305011</v>
      </c>
      <c r="I4150">
        <v>32506</v>
      </c>
      <c r="J4150">
        <v>56465</v>
      </c>
      <c r="K4150">
        <v>32043</v>
      </c>
      <c r="L4150">
        <f>bbdd_Social_Media_Trends[[#This Row],[Likes]]+bbdd_Social_Media_Trends[[#This Row],[Shares]]+bbdd_Social_Media_Trends[[#This Row],[Comments]]</f>
        <v>121014</v>
      </c>
      <c r="M4150">
        <f>bbdd_Social_Media_Trends[[#This Row],[Interactions]]/bbdd_Social_Media_Trends[[#This Row],[Views]]</f>
        <v>3.661530929851671E-2</v>
      </c>
      <c r="N4150" s="1" t="s">
        <v>29</v>
      </c>
      <c r="O4150" s="4">
        <f t="shared" si="64"/>
        <v>0</v>
      </c>
    </row>
    <row r="4151" spans="1:15">
      <c r="A4151" s="1" t="s">
        <v>4191</v>
      </c>
      <c r="B4151" s="2">
        <v>45261</v>
      </c>
      <c r="C4151" s="13" t="str">
        <f>TEXT(bbdd_Social_Media_Trends[[#This Row],[Post_Date]],"aaaa-mm")</f>
        <v>2023-12</v>
      </c>
      <c r="D4151" s="1" t="s">
        <v>27</v>
      </c>
      <c r="E4151" s="1" t="s">
        <v>13</v>
      </c>
      <c r="F4151" s="1" t="s">
        <v>20</v>
      </c>
      <c r="G4151" s="1" t="s">
        <v>25</v>
      </c>
      <c r="H4151">
        <v>4856083</v>
      </c>
      <c r="I4151">
        <v>6461</v>
      </c>
      <c r="J4151">
        <v>96437</v>
      </c>
      <c r="K4151">
        <v>22112</v>
      </c>
      <c r="L4151">
        <f>bbdd_Social_Media_Trends[[#This Row],[Likes]]+bbdd_Social_Media_Trends[[#This Row],[Shares]]+bbdd_Social_Media_Trends[[#This Row],[Comments]]</f>
        <v>125010</v>
      </c>
      <c r="M4151">
        <f>bbdd_Social_Media_Trends[[#This Row],[Interactions]]/bbdd_Social_Media_Trends[[#This Row],[Views]]</f>
        <v>2.5742970208705248E-2</v>
      </c>
      <c r="N4151" s="1" t="s">
        <v>22</v>
      </c>
      <c r="O4151" s="4">
        <f t="shared" si="64"/>
        <v>0</v>
      </c>
    </row>
    <row r="4152" spans="1:15">
      <c r="A4152" s="1" t="s">
        <v>4192</v>
      </c>
      <c r="B4152" s="2">
        <v>45250</v>
      </c>
      <c r="C4152" s="13" t="str">
        <f>TEXT(bbdd_Social_Media_Trends[[#This Row],[Post_Date]],"aaaa-mm")</f>
        <v>2023-11</v>
      </c>
      <c r="D4152" s="1" t="s">
        <v>12</v>
      </c>
      <c r="E4152" s="1" t="s">
        <v>35</v>
      </c>
      <c r="F4152" s="1" t="s">
        <v>41</v>
      </c>
      <c r="G4152" s="1" t="s">
        <v>28</v>
      </c>
      <c r="H4152">
        <v>3512498</v>
      </c>
      <c r="I4152">
        <v>38120</v>
      </c>
      <c r="J4152">
        <v>22702</v>
      </c>
      <c r="K4152">
        <v>22430</v>
      </c>
      <c r="L4152">
        <f>bbdd_Social_Media_Trends[[#This Row],[Likes]]+bbdd_Social_Media_Trends[[#This Row],[Shares]]+bbdd_Social_Media_Trends[[#This Row],[Comments]]</f>
        <v>83252</v>
      </c>
      <c r="M4152">
        <f>bbdd_Social_Media_Trends[[#This Row],[Interactions]]/bbdd_Social_Media_Trends[[#This Row],[Views]]</f>
        <v>2.3701650506277868E-2</v>
      </c>
      <c r="N4152" s="1" t="s">
        <v>29</v>
      </c>
      <c r="O4152" s="4">
        <f t="shared" si="64"/>
        <v>0</v>
      </c>
    </row>
    <row r="4153" spans="1:15">
      <c r="A4153" s="1" t="s">
        <v>4193</v>
      </c>
      <c r="B4153" s="2">
        <v>45236</v>
      </c>
      <c r="C4153" s="13" t="str">
        <f>TEXT(bbdd_Social_Media_Trends[[#This Row],[Post_Date]],"aaaa-mm")</f>
        <v>2023-11</v>
      </c>
      <c r="D4153" s="1" t="s">
        <v>27</v>
      </c>
      <c r="E4153" s="1" t="s">
        <v>31</v>
      </c>
      <c r="F4153" s="1" t="s">
        <v>14</v>
      </c>
      <c r="G4153" s="1" t="s">
        <v>25</v>
      </c>
      <c r="H4153">
        <v>1807869</v>
      </c>
      <c r="I4153">
        <v>213478</v>
      </c>
      <c r="J4153">
        <v>90965</v>
      </c>
      <c r="K4153">
        <v>43355</v>
      </c>
      <c r="L4153">
        <f>bbdd_Social_Media_Trends[[#This Row],[Likes]]+bbdd_Social_Media_Trends[[#This Row],[Shares]]+bbdd_Social_Media_Trends[[#This Row],[Comments]]</f>
        <v>347798</v>
      </c>
      <c r="M4153">
        <f>bbdd_Social_Media_Trends[[#This Row],[Interactions]]/bbdd_Social_Media_Trends[[#This Row],[Views]]</f>
        <v>0.19238008948657231</v>
      </c>
      <c r="N4153" s="1" t="s">
        <v>16</v>
      </c>
      <c r="O4153" s="4">
        <f t="shared" si="64"/>
        <v>0</v>
      </c>
    </row>
    <row r="4154" spans="1:15">
      <c r="A4154" s="1" t="s">
        <v>4194</v>
      </c>
      <c r="B4154" s="2">
        <v>44640</v>
      </c>
      <c r="C4154" s="13" t="str">
        <f>TEXT(bbdd_Social_Media_Trends[[#This Row],[Post_Date]],"aaaa-mm")</f>
        <v>2022-03</v>
      </c>
      <c r="D4154" s="1" t="s">
        <v>12</v>
      </c>
      <c r="E4154" s="1" t="s">
        <v>13</v>
      </c>
      <c r="F4154" s="1" t="s">
        <v>20</v>
      </c>
      <c r="G4154" s="1" t="s">
        <v>21</v>
      </c>
      <c r="H4154">
        <v>427399</v>
      </c>
      <c r="I4154">
        <v>347981</v>
      </c>
      <c r="J4154">
        <v>86598</v>
      </c>
      <c r="K4154">
        <v>26949</v>
      </c>
      <c r="L4154">
        <f>bbdd_Social_Media_Trends[[#This Row],[Likes]]+bbdd_Social_Media_Trends[[#This Row],[Shares]]+bbdd_Social_Media_Trends[[#This Row],[Comments]]</f>
        <v>461528</v>
      </c>
      <c r="M4154">
        <f>bbdd_Social_Media_Trends[[#This Row],[Interactions]]/bbdd_Social_Media_Trends[[#This Row],[Views]]</f>
        <v>1.0798527839325782</v>
      </c>
      <c r="N4154" s="1" t="s">
        <v>22</v>
      </c>
      <c r="O4154" s="4">
        <f t="shared" si="64"/>
        <v>0</v>
      </c>
    </row>
    <row r="4155" spans="1:15">
      <c r="A4155" s="1" t="s">
        <v>4195</v>
      </c>
      <c r="B4155" s="2">
        <v>44871</v>
      </c>
      <c r="C4155" s="13" t="str">
        <f>TEXT(bbdd_Social_Media_Trends[[#This Row],[Post_Date]],"aaaa-mm")</f>
        <v>2022-11</v>
      </c>
      <c r="D4155" s="1" t="s">
        <v>27</v>
      </c>
      <c r="E4155" s="1" t="s">
        <v>57</v>
      </c>
      <c r="F4155" s="1" t="s">
        <v>47</v>
      </c>
      <c r="G4155" s="1" t="s">
        <v>25</v>
      </c>
      <c r="H4155">
        <v>4398694</v>
      </c>
      <c r="I4155">
        <v>322036</v>
      </c>
      <c r="J4155">
        <v>76714</v>
      </c>
      <c r="K4155">
        <v>7781</v>
      </c>
      <c r="L4155">
        <f>bbdd_Social_Media_Trends[[#This Row],[Likes]]+bbdd_Social_Media_Trends[[#This Row],[Shares]]+bbdd_Social_Media_Trends[[#This Row],[Comments]]</f>
        <v>406531</v>
      </c>
      <c r="M4155">
        <f>bbdd_Social_Media_Trends[[#This Row],[Interactions]]/bbdd_Social_Media_Trends[[#This Row],[Views]]</f>
        <v>9.2420841276979027E-2</v>
      </c>
      <c r="N4155" s="1" t="s">
        <v>16</v>
      </c>
      <c r="O4155" s="4">
        <f t="shared" si="64"/>
        <v>0</v>
      </c>
    </row>
    <row r="4156" spans="1:15">
      <c r="A4156" s="1" t="s">
        <v>4196</v>
      </c>
      <c r="B4156" s="2">
        <v>44725</v>
      </c>
      <c r="C4156" s="13" t="str">
        <f>TEXT(bbdd_Social_Media_Trends[[#This Row],[Post_Date]],"aaaa-mm")</f>
        <v>2022-06</v>
      </c>
      <c r="D4156" s="1" t="s">
        <v>18</v>
      </c>
      <c r="E4156" s="1" t="s">
        <v>59</v>
      </c>
      <c r="F4156" s="1" t="s">
        <v>14</v>
      </c>
      <c r="G4156" s="1" t="s">
        <v>21</v>
      </c>
      <c r="H4156">
        <v>935217</v>
      </c>
      <c r="I4156">
        <v>284958</v>
      </c>
      <c r="J4156">
        <v>36811</v>
      </c>
      <c r="K4156">
        <v>25488</v>
      </c>
      <c r="L4156">
        <f>bbdd_Social_Media_Trends[[#This Row],[Likes]]+bbdd_Social_Media_Trends[[#This Row],[Shares]]+bbdd_Social_Media_Trends[[#This Row],[Comments]]</f>
        <v>347257</v>
      </c>
      <c r="M4156">
        <f>bbdd_Social_Media_Trends[[#This Row],[Interactions]]/bbdd_Social_Media_Trends[[#This Row],[Views]]</f>
        <v>0.37131168488169058</v>
      </c>
      <c r="N4156" s="1" t="s">
        <v>22</v>
      </c>
      <c r="O4156" s="4">
        <f t="shared" si="64"/>
        <v>0</v>
      </c>
    </row>
    <row r="4157" spans="1:15">
      <c r="A4157" s="1" t="s">
        <v>4197</v>
      </c>
      <c r="B4157" s="2">
        <v>44663</v>
      </c>
      <c r="C4157" s="13" t="str">
        <f>TEXT(bbdd_Social_Media_Trends[[#This Row],[Post_Date]],"aaaa-mm")</f>
        <v>2022-04</v>
      </c>
      <c r="D4157" s="1" t="s">
        <v>27</v>
      </c>
      <c r="E4157" s="1" t="s">
        <v>57</v>
      </c>
      <c r="F4157" s="1" t="s">
        <v>41</v>
      </c>
      <c r="G4157" s="1" t="s">
        <v>50</v>
      </c>
      <c r="H4157">
        <v>116354</v>
      </c>
      <c r="I4157">
        <v>82270</v>
      </c>
      <c r="J4157">
        <v>22120</v>
      </c>
      <c r="K4157">
        <v>17583</v>
      </c>
      <c r="L4157">
        <f>bbdd_Social_Media_Trends[[#This Row],[Likes]]+bbdd_Social_Media_Trends[[#This Row],[Shares]]+bbdd_Social_Media_Trends[[#This Row],[Comments]]</f>
        <v>121973</v>
      </c>
      <c r="M4157">
        <f>bbdd_Social_Media_Trends[[#This Row],[Interactions]]/bbdd_Social_Media_Trends[[#This Row],[Views]]</f>
        <v>1.0482922804544752</v>
      </c>
      <c r="N4157" s="1" t="s">
        <v>29</v>
      </c>
      <c r="O4157" s="4">
        <f t="shared" si="64"/>
        <v>0</v>
      </c>
    </row>
    <row r="4158" spans="1:15">
      <c r="A4158" s="1" t="s">
        <v>4198</v>
      </c>
      <c r="B4158" s="2">
        <v>44685</v>
      </c>
      <c r="C4158" s="13" t="str">
        <f>TEXT(bbdd_Social_Media_Trends[[#This Row],[Post_Date]],"aaaa-mm")</f>
        <v>2022-05</v>
      </c>
      <c r="D4158" s="1" t="s">
        <v>27</v>
      </c>
      <c r="E4158" s="1" t="s">
        <v>46</v>
      </c>
      <c r="F4158" s="1" t="s">
        <v>36</v>
      </c>
      <c r="G4158" s="1" t="s">
        <v>37</v>
      </c>
      <c r="H4158">
        <v>551999</v>
      </c>
      <c r="I4158">
        <v>299852</v>
      </c>
      <c r="J4158">
        <v>90557</v>
      </c>
      <c r="K4158">
        <v>24071</v>
      </c>
      <c r="L4158">
        <f>bbdd_Social_Media_Trends[[#This Row],[Likes]]+bbdd_Social_Media_Trends[[#This Row],[Shares]]+bbdd_Social_Media_Trends[[#This Row],[Comments]]</f>
        <v>414480</v>
      </c>
      <c r="M4158">
        <f>bbdd_Social_Media_Trends[[#This Row],[Interactions]]/bbdd_Social_Media_Trends[[#This Row],[Views]]</f>
        <v>0.75087092549080703</v>
      </c>
      <c r="N4158" s="1" t="s">
        <v>29</v>
      </c>
      <c r="O4158" s="4">
        <f t="shared" si="64"/>
        <v>0</v>
      </c>
    </row>
    <row r="4159" spans="1:15">
      <c r="A4159" s="1" t="s">
        <v>4199</v>
      </c>
      <c r="B4159" s="2">
        <v>45203</v>
      </c>
      <c r="C4159" s="13" t="str">
        <f>TEXT(bbdd_Social_Media_Trends[[#This Row],[Post_Date]],"aaaa-mm")</f>
        <v>2023-10</v>
      </c>
      <c r="D4159" s="1" t="s">
        <v>12</v>
      </c>
      <c r="E4159" s="1" t="s">
        <v>31</v>
      </c>
      <c r="F4159" s="1" t="s">
        <v>36</v>
      </c>
      <c r="G4159" s="1" t="s">
        <v>25</v>
      </c>
      <c r="H4159">
        <v>197493</v>
      </c>
      <c r="I4159">
        <v>472658</v>
      </c>
      <c r="J4159">
        <v>7031</v>
      </c>
      <c r="K4159">
        <v>32332</v>
      </c>
      <c r="L4159">
        <f>bbdd_Social_Media_Trends[[#This Row],[Likes]]+bbdd_Social_Media_Trends[[#This Row],[Shares]]+bbdd_Social_Media_Trends[[#This Row],[Comments]]</f>
        <v>512021</v>
      </c>
      <c r="M4159">
        <f>bbdd_Social_Media_Trends[[#This Row],[Interactions]]/bbdd_Social_Media_Trends[[#This Row],[Views]]</f>
        <v>2.5926032821416456</v>
      </c>
      <c r="N4159" s="1" t="s">
        <v>29</v>
      </c>
      <c r="O4159" s="4">
        <f t="shared" si="64"/>
        <v>0</v>
      </c>
    </row>
    <row r="4160" spans="1:15">
      <c r="A4160" s="1" t="s">
        <v>4200</v>
      </c>
      <c r="B4160" s="2">
        <v>44882</v>
      </c>
      <c r="C4160" s="13" t="str">
        <f>TEXT(bbdd_Social_Media_Trends[[#This Row],[Post_Date]],"aaaa-mm")</f>
        <v>2022-11</v>
      </c>
      <c r="D4160" s="1" t="s">
        <v>27</v>
      </c>
      <c r="E4160" s="1" t="s">
        <v>31</v>
      </c>
      <c r="F4160" s="1" t="s">
        <v>14</v>
      </c>
      <c r="G4160" s="1" t="s">
        <v>50</v>
      </c>
      <c r="H4160">
        <v>2737428</v>
      </c>
      <c r="I4160">
        <v>46704</v>
      </c>
      <c r="J4160">
        <v>73226</v>
      </c>
      <c r="K4160">
        <v>34532</v>
      </c>
      <c r="L4160">
        <f>bbdd_Social_Media_Trends[[#This Row],[Likes]]+bbdd_Social_Media_Trends[[#This Row],[Shares]]+bbdd_Social_Media_Trends[[#This Row],[Comments]]</f>
        <v>154462</v>
      </c>
      <c r="M4160">
        <f>bbdd_Social_Media_Trends[[#This Row],[Interactions]]/bbdd_Social_Media_Trends[[#This Row],[Views]]</f>
        <v>5.6425958965861382E-2</v>
      </c>
      <c r="N4160" s="1" t="s">
        <v>29</v>
      </c>
      <c r="O4160" s="4">
        <f t="shared" si="64"/>
        <v>0</v>
      </c>
    </row>
    <row r="4161" spans="1:15">
      <c r="A4161" s="1" t="s">
        <v>4201</v>
      </c>
      <c r="B4161" s="2">
        <v>44777</v>
      </c>
      <c r="C4161" s="13" t="str">
        <f>TEXT(bbdd_Social_Media_Trends[[#This Row],[Post_Date]],"aaaa-mm")</f>
        <v>2022-08</v>
      </c>
      <c r="D4161" s="1" t="s">
        <v>18</v>
      </c>
      <c r="E4161" s="1" t="s">
        <v>31</v>
      </c>
      <c r="F4161" s="1" t="s">
        <v>47</v>
      </c>
      <c r="G4161" s="1" t="s">
        <v>15</v>
      </c>
      <c r="H4161">
        <v>4356395</v>
      </c>
      <c r="I4161">
        <v>367535</v>
      </c>
      <c r="J4161">
        <v>89909</v>
      </c>
      <c r="K4161">
        <v>10900</v>
      </c>
      <c r="L4161">
        <f>bbdd_Social_Media_Trends[[#This Row],[Likes]]+bbdd_Social_Media_Trends[[#This Row],[Shares]]+bbdd_Social_Media_Trends[[#This Row],[Comments]]</f>
        <v>468344</v>
      </c>
      <c r="M4161">
        <f>bbdd_Social_Media_Trends[[#This Row],[Interactions]]/bbdd_Social_Media_Trends[[#This Row],[Views]]</f>
        <v>0.10750723935731264</v>
      </c>
      <c r="N4161" s="1" t="s">
        <v>22</v>
      </c>
      <c r="O4161" s="4">
        <f t="shared" si="64"/>
        <v>0</v>
      </c>
    </row>
    <row r="4162" spans="1:15">
      <c r="A4162" s="1" t="s">
        <v>4202</v>
      </c>
      <c r="B4162" s="2">
        <v>45037</v>
      </c>
      <c r="C4162" s="13" t="str">
        <f>TEXT(bbdd_Social_Media_Trends[[#This Row],[Post_Date]],"aaaa-mm")</f>
        <v>2023-04</v>
      </c>
      <c r="D4162" s="1" t="s">
        <v>12</v>
      </c>
      <c r="E4162" s="1" t="s">
        <v>52</v>
      </c>
      <c r="F4162" s="1" t="s">
        <v>14</v>
      </c>
      <c r="G4162" s="1" t="s">
        <v>25</v>
      </c>
      <c r="H4162">
        <v>4717790</v>
      </c>
      <c r="I4162">
        <v>125541</v>
      </c>
      <c r="J4162">
        <v>75795</v>
      </c>
      <c r="K4162">
        <v>38504</v>
      </c>
      <c r="L4162">
        <f>bbdd_Social_Media_Trends[[#This Row],[Likes]]+bbdd_Social_Media_Trends[[#This Row],[Shares]]+bbdd_Social_Media_Trends[[#This Row],[Comments]]</f>
        <v>239840</v>
      </c>
      <c r="M4162">
        <f>bbdd_Social_Media_Trends[[#This Row],[Interactions]]/bbdd_Social_Media_Trends[[#This Row],[Views]]</f>
        <v>5.0837362409094089E-2</v>
      </c>
      <c r="N4162" s="1" t="s">
        <v>16</v>
      </c>
      <c r="O4162" s="4">
        <f t="shared" ref="O4162:O4225" si="65">IF(ISERROR(VLOOKUP(A4162,A4163:A9160,1,FALSE)),0, 1)</f>
        <v>0</v>
      </c>
    </row>
    <row r="4163" spans="1:15">
      <c r="A4163" s="1" t="s">
        <v>4203</v>
      </c>
      <c r="B4163" s="2">
        <v>45061</v>
      </c>
      <c r="C4163" s="13" t="str">
        <f>TEXT(bbdd_Social_Media_Trends[[#This Row],[Post_Date]],"aaaa-mm")</f>
        <v>2023-05</v>
      </c>
      <c r="D4163" s="1" t="s">
        <v>18</v>
      </c>
      <c r="E4163" s="1" t="s">
        <v>31</v>
      </c>
      <c r="F4163" s="1" t="s">
        <v>14</v>
      </c>
      <c r="G4163" s="1" t="s">
        <v>60</v>
      </c>
      <c r="H4163">
        <v>2561366</v>
      </c>
      <c r="I4163">
        <v>461768</v>
      </c>
      <c r="J4163">
        <v>60001</v>
      </c>
      <c r="K4163">
        <v>21753</v>
      </c>
      <c r="L4163">
        <f>bbdd_Social_Media_Trends[[#This Row],[Likes]]+bbdd_Social_Media_Trends[[#This Row],[Shares]]+bbdd_Social_Media_Trends[[#This Row],[Comments]]</f>
        <v>543522</v>
      </c>
      <c r="M4163">
        <f>bbdd_Social_Media_Trends[[#This Row],[Interactions]]/bbdd_Social_Media_Trends[[#This Row],[Views]]</f>
        <v>0.21220005262816793</v>
      </c>
      <c r="N4163" s="1" t="s">
        <v>16</v>
      </c>
      <c r="O4163" s="4">
        <f t="shared" si="65"/>
        <v>0</v>
      </c>
    </row>
    <row r="4164" spans="1:15">
      <c r="A4164" s="1" t="s">
        <v>4204</v>
      </c>
      <c r="B4164" s="2">
        <v>45017</v>
      </c>
      <c r="C4164" s="13" t="str">
        <f>TEXT(bbdd_Social_Media_Trends[[#This Row],[Post_Date]],"aaaa-mm")</f>
        <v>2023-04</v>
      </c>
      <c r="D4164" s="1" t="s">
        <v>27</v>
      </c>
      <c r="E4164" s="1" t="s">
        <v>35</v>
      </c>
      <c r="F4164" s="1" t="s">
        <v>41</v>
      </c>
      <c r="G4164" s="1" t="s">
        <v>50</v>
      </c>
      <c r="H4164">
        <v>1756972</v>
      </c>
      <c r="I4164">
        <v>248744</v>
      </c>
      <c r="J4164">
        <v>42345</v>
      </c>
      <c r="K4164">
        <v>6998</v>
      </c>
      <c r="L4164">
        <f>bbdd_Social_Media_Trends[[#This Row],[Likes]]+bbdd_Social_Media_Trends[[#This Row],[Shares]]+bbdd_Social_Media_Trends[[#This Row],[Comments]]</f>
        <v>298087</v>
      </c>
      <c r="M4164">
        <f>bbdd_Social_Media_Trends[[#This Row],[Interactions]]/bbdd_Social_Media_Trends[[#This Row],[Views]]</f>
        <v>0.16965950510309782</v>
      </c>
      <c r="N4164" s="1" t="s">
        <v>29</v>
      </c>
      <c r="O4164" s="4">
        <f t="shared" si="65"/>
        <v>0</v>
      </c>
    </row>
    <row r="4165" spans="1:15">
      <c r="A4165" s="1" t="s">
        <v>4205</v>
      </c>
      <c r="B4165" s="2">
        <v>44895</v>
      </c>
      <c r="C4165" s="13" t="str">
        <f>TEXT(bbdd_Social_Media_Trends[[#This Row],[Post_Date]],"aaaa-mm")</f>
        <v>2022-11</v>
      </c>
      <c r="D4165" s="1" t="s">
        <v>24</v>
      </c>
      <c r="E4165" s="1" t="s">
        <v>35</v>
      </c>
      <c r="F4165" s="1" t="s">
        <v>36</v>
      </c>
      <c r="G4165" s="1" t="s">
        <v>28</v>
      </c>
      <c r="H4165">
        <v>4840021</v>
      </c>
      <c r="I4165">
        <v>49033</v>
      </c>
      <c r="J4165">
        <v>50170</v>
      </c>
      <c r="K4165">
        <v>13175</v>
      </c>
      <c r="L4165">
        <f>bbdd_Social_Media_Trends[[#This Row],[Likes]]+bbdd_Social_Media_Trends[[#This Row],[Shares]]+bbdd_Social_Media_Trends[[#This Row],[Comments]]</f>
        <v>112378</v>
      </c>
      <c r="M4165">
        <f>bbdd_Social_Media_Trends[[#This Row],[Interactions]]/bbdd_Social_Media_Trends[[#This Row],[Views]]</f>
        <v>2.3218494299921427E-2</v>
      </c>
      <c r="N4165" s="1" t="s">
        <v>16</v>
      </c>
      <c r="O4165" s="4">
        <f t="shared" si="65"/>
        <v>0</v>
      </c>
    </row>
    <row r="4166" spans="1:15">
      <c r="A4166" s="1" t="s">
        <v>4206</v>
      </c>
      <c r="B4166" s="2">
        <v>44573</v>
      </c>
      <c r="C4166" s="13" t="str">
        <f>TEXT(bbdd_Social_Media_Trends[[#This Row],[Post_Date]],"aaaa-mm")</f>
        <v>2022-01</v>
      </c>
      <c r="D4166" s="1" t="s">
        <v>18</v>
      </c>
      <c r="E4166" s="1" t="s">
        <v>57</v>
      </c>
      <c r="F4166" s="1" t="s">
        <v>32</v>
      </c>
      <c r="G4166" s="1" t="s">
        <v>15</v>
      </c>
      <c r="H4166">
        <v>3346455</v>
      </c>
      <c r="I4166">
        <v>381718</v>
      </c>
      <c r="J4166">
        <v>62877</v>
      </c>
      <c r="K4166">
        <v>20046</v>
      </c>
      <c r="L4166">
        <f>bbdd_Social_Media_Trends[[#This Row],[Likes]]+bbdd_Social_Media_Trends[[#This Row],[Shares]]+bbdd_Social_Media_Trends[[#This Row],[Comments]]</f>
        <v>464641</v>
      </c>
      <c r="M4166">
        <f>bbdd_Social_Media_Trends[[#This Row],[Interactions]]/bbdd_Social_Media_Trends[[#This Row],[Views]]</f>
        <v>0.13884573376901826</v>
      </c>
      <c r="N4166" s="1" t="s">
        <v>22</v>
      </c>
      <c r="O4166" s="4">
        <f t="shared" si="65"/>
        <v>0</v>
      </c>
    </row>
    <row r="4167" spans="1:15">
      <c r="A4167" s="1" t="s">
        <v>4207</v>
      </c>
      <c r="B4167" s="2">
        <v>44903</v>
      </c>
      <c r="C4167" s="13" t="str">
        <f>TEXT(bbdd_Social_Media_Trends[[#This Row],[Post_Date]],"aaaa-mm")</f>
        <v>2022-12</v>
      </c>
      <c r="D4167" s="1" t="s">
        <v>18</v>
      </c>
      <c r="E4167" s="1" t="s">
        <v>39</v>
      </c>
      <c r="F4167" s="1" t="s">
        <v>47</v>
      </c>
      <c r="G4167" s="1" t="s">
        <v>21</v>
      </c>
      <c r="H4167">
        <v>1067477</v>
      </c>
      <c r="I4167">
        <v>59345</v>
      </c>
      <c r="J4167">
        <v>84587</v>
      </c>
      <c r="K4167">
        <v>49878</v>
      </c>
      <c r="L4167">
        <f>bbdd_Social_Media_Trends[[#This Row],[Likes]]+bbdd_Social_Media_Trends[[#This Row],[Shares]]+bbdd_Social_Media_Trends[[#This Row],[Comments]]</f>
        <v>193810</v>
      </c>
      <c r="M4167">
        <f>bbdd_Social_Media_Trends[[#This Row],[Interactions]]/bbdd_Social_Media_Trends[[#This Row],[Views]]</f>
        <v>0.18155894693749841</v>
      </c>
      <c r="N4167" s="1" t="s">
        <v>16</v>
      </c>
      <c r="O4167" s="4">
        <f t="shared" si="65"/>
        <v>0</v>
      </c>
    </row>
    <row r="4168" spans="1:15">
      <c r="A4168" s="1" t="s">
        <v>4208</v>
      </c>
      <c r="B4168" s="2">
        <v>44790</v>
      </c>
      <c r="C4168" s="13" t="str">
        <f>TEXT(bbdd_Social_Media_Trends[[#This Row],[Post_Date]],"aaaa-mm")</f>
        <v>2022-08</v>
      </c>
      <c r="D4168" s="1" t="s">
        <v>27</v>
      </c>
      <c r="E4168" s="1" t="s">
        <v>13</v>
      </c>
      <c r="F4168" s="1" t="s">
        <v>14</v>
      </c>
      <c r="G4168" s="1" t="s">
        <v>15</v>
      </c>
      <c r="H4168">
        <v>2877495</v>
      </c>
      <c r="I4168">
        <v>216913</v>
      </c>
      <c r="J4168">
        <v>25906</v>
      </c>
      <c r="K4168">
        <v>12302</v>
      </c>
      <c r="L4168">
        <f>bbdd_Social_Media_Trends[[#This Row],[Likes]]+bbdd_Social_Media_Trends[[#This Row],[Shares]]+bbdd_Social_Media_Trends[[#This Row],[Comments]]</f>
        <v>255121</v>
      </c>
      <c r="M4168">
        <f>bbdd_Social_Media_Trends[[#This Row],[Interactions]]/bbdd_Social_Media_Trends[[#This Row],[Views]]</f>
        <v>8.8660796977926976E-2</v>
      </c>
      <c r="N4168" s="1" t="s">
        <v>16</v>
      </c>
      <c r="O4168" s="4">
        <f t="shared" si="65"/>
        <v>0</v>
      </c>
    </row>
    <row r="4169" spans="1:15">
      <c r="A4169" s="1" t="s">
        <v>4209</v>
      </c>
      <c r="B4169" s="2">
        <v>44955</v>
      </c>
      <c r="C4169" s="13" t="str">
        <f>TEXT(bbdd_Social_Media_Trends[[#This Row],[Post_Date]],"aaaa-mm")</f>
        <v>2023-01</v>
      </c>
      <c r="D4169" s="1" t="s">
        <v>12</v>
      </c>
      <c r="E4169" s="1" t="s">
        <v>52</v>
      </c>
      <c r="F4169" s="1" t="s">
        <v>14</v>
      </c>
      <c r="G4169" s="1" t="s">
        <v>25</v>
      </c>
      <c r="H4169">
        <v>1792756</v>
      </c>
      <c r="I4169">
        <v>491389</v>
      </c>
      <c r="J4169">
        <v>73253</v>
      </c>
      <c r="K4169">
        <v>31069</v>
      </c>
      <c r="L4169">
        <f>bbdd_Social_Media_Trends[[#This Row],[Likes]]+bbdd_Social_Media_Trends[[#This Row],[Shares]]+bbdd_Social_Media_Trends[[#This Row],[Comments]]</f>
        <v>595711</v>
      </c>
      <c r="M4169">
        <f>bbdd_Social_Media_Trends[[#This Row],[Interactions]]/bbdd_Social_Media_Trends[[#This Row],[Views]]</f>
        <v>0.33228782946480168</v>
      </c>
      <c r="N4169" s="1" t="s">
        <v>22</v>
      </c>
      <c r="O4169" s="4">
        <f t="shared" si="65"/>
        <v>0</v>
      </c>
    </row>
    <row r="4170" spans="1:15">
      <c r="A4170" s="1" t="s">
        <v>4210</v>
      </c>
      <c r="B4170" s="2">
        <v>45189</v>
      </c>
      <c r="C4170" s="13" t="str">
        <f>TEXT(bbdd_Social_Media_Trends[[#This Row],[Post_Date]],"aaaa-mm")</f>
        <v>2023-09</v>
      </c>
      <c r="D4170" s="1" t="s">
        <v>18</v>
      </c>
      <c r="E4170" s="1" t="s">
        <v>35</v>
      </c>
      <c r="F4170" s="1" t="s">
        <v>41</v>
      </c>
      <c r="G4170" s="1" t="s">
        <v>25</v>
      </c>
      <c r="H4170">
        <v>925974</v>
      </c>
      <c r="I4170">
        <v>134908</v>
      </c>
      <c r="J4170">
        <v>19403</v>
      </c>
      <c r="K4170">
        <v>21283</v>
      </c>
      <c r="L4170">
        <f>bbdd_Social_Media_Trends[[#This Row],[Likes]]+bbdd_Social_Media_Trends[[#This Row],[Shares]]+bbdd_Social_Media_Trends[[#This Row],[Comments]]</f>
        <v>175594</v>
      </c>
      <c r="M4170">
        <f>bbdd_Social_Media_Trends[[#This Row],[Interactions]]/bbdd_Social_Media_Trends[[#This Row],[Views]]</f>
        <v>0.18963167432346911</v>
      </c>
      <c r="N4170" s="1" t="s">
        <v>16</v>
      </c>
      <c r="O4170" s="4">
        <f t="shared" si="65"/>
        <v>0</v>
      </c>
    </row>
    <row r="4171" spans="1:15">
      <c r="A4171" s="1" t="s">
        <v>4211</v>
      </c>
      <c r="B4171" s="2">
        <v>45135</v>
      </c>
      <c r="C4171" s="13" t="str">
        <f>TEXT(bbdd_Social_Media_Trends[[#This Row],[Post_Date]],"aaaa-mm")</f>
        <v>2023-07</v>
      </c>
      <c r="D4171" s="1" t="s">
        <v>12</v>
      </c>
      <c r="E4171" s="1" t="s">
        <v>46</v>
      </c>
      <c r="F4171" s="1" t="s">
        <v>47</v>
      </c>
      <c r="G4171" s="1" t="s">
        <v>50</v>
      </c>
      <c r="H4171">
        <v>2791639</v>
      </c>
      <c r="I4171">
        <v>353316</v>
      </c>
      <c r="J4171">
        <v>80680</v>
      </c>
      <c r="K4171">
        <v>19829</v>
      </c>
      <c r="L4171">
        <f>bbdd_Social_Media_Trends[[#This Row],[Likes]]+bbdd_Social_Media_Trends[[#This Row],[Shares]]+bbdd_Social_Media_Trends[[#This Row],[Comments]]</f>
        <v>453825</v>
      </c>
      <c r="M4171">
        <f>bbdd_Social_Media_Trends[[#This Row],[Interactions]]/bbdd_Social_Media_Trends[[#This Row],[Views]]</f>
        <v>0.16256579020424919</v>
      </c>
      <c r="N4171" s="1" t="s">
        <v>16</v>
      </c>
      <c r="O4171" s="4">
        <f t="shared" si="65"/>
        <v>0</v>
      </c>
    </row>
    <row r="4172" spans="1:15">
      <c r="A4172" s="1" t="s">
        <v>4212</v>
      </c>
      <c r="B4172" s="2">
        <v>44868</v>
      </c>
      <c r="C4172" s="13" t="str">
        <f>TEXT(bbdd_Social_Media_Trends[[#This Row],[Post_Date]],"aaaa-mm")</f>
        <v>2022-11</v>
      </c>
      <c r="D4172" s="1" t="s">
        <v>12</v>
      </c>
      <c r="E4172" s="1" t="s">
        <v>13</v>
      </c>
      <c r="F4172" s="1" t="s">
        <v>41</v>
      </c>
      <c r="G4172" s="1" t="s">
        <v>25</v>
      </c>
      <c r="H4172">
        <v>4196347</v>
      </c>
      <c r="I4172">
        <v>307582</v>
      </c>
      <c r="J4172">
        <v>92983</v>
      </c>
      <c r="K4172">
        <v>25130</v>
      </c>
      <c r="L4172">
        <f>bbdd_Social_Media_Trends[[#This Row],[Likes]]+bbdd_Social_Media_Trends[[#This Row],[Shares]]+bbdd_Social_Media_Trends[[#This Row],[Comments]]</f>
        <v>425695</v>
      </c>
      <c r="M4172">
        <f>bbdd_Social_Media_Trends[[#This Row],[Interactions]]/bbdd_Social_Media_Trends[[#This Row],[Views]]</f>
        <v>0.10144418466823645</v>
      </c>
      <c r="N4172" s="1" t="s">
        <v>29</v>
      </c>
      <c r="O4172" s="4">
        <f t="shared" si="65"/>
        <v>0</v>
      </c>
    </row>
    <row r="4173" spans="1:15">
      <c r="A4173" s="1" t="s">
        <v>4213</v>
      </c>
      <c r="B4173" s="2">
        <v>44812</v>
      </c>
      <c r="C4173" s="13" t="str">
        <f>TEXT(bbdd_Social_Media_Trends[[#This Row],[Post_Date]],"aaaa-mm")</f>
        <v>2022-09</v>
      </c>
      <c r="D4173" s="1" t="s">
        <v>27</v>
      </c>
      <c r="E4173" s="1" t="s">
        <v>13</v>
      </c>
      <c r="F4173" s="1" t="s">
        <v>47</v>
      </c>
      <c r="G4173" s="1" t="s">
        <v>50</v>
      </c>
      <c r="H4173">
        <v>2038756</v>
      </c>
      <c r="I4173">
        <v>93268</v>
      </c>
      <c r="J4173">
        <v>63855</v>
      </c>
      <c r="K4173">
        <v>4422</v>
      </c>
      <c r="L4173">
        <f>bbdd_Social_Media_Trends[[#This Row],[Likes]]+bbdd_Social_Media_Trends[[#This Row],[Shares]]+bbdd_Social_Media_Trends[[#This Row],[Comments]]</f>
        <v>161545</v>
      </c>
      <c r="M4173">
        <f>bbdd_Social_Media_Trends[[#This Row],[Interactions]]/bbdd_Social_Media_Trends[[#This Row],[Views]]</f>
        <v>7.9237044550696606E-2</v>
      </c>
      <c r="N4173" s="1" t="s">
        <v>29</v>
      </c>
      <c r="O4173" s="4">
        <f t="shared" si="65"/>
        <v>0</v>
      </c>
    </row>
    <row r="4174" spans="1:15">
      <c r="A4174" s="1" t="s">
        <v>4214</v>
      </c>
      <c r="B4174" s="2">
        <v>44863</v>
      </c>
      <c r="C4174" s="13" t="str">
        <f>TEXT(bbdd_Social_Media_Trends[[#This Row],[Post_Date]],"aaaa-mm")</f>
        <v>2022-10</v>
      </c>
      <c r="D4174" s="1" t="s">
        <v>27</v>
      </c>
      <c r="E4174" s="1" t="s">
        <v>31</v>
      </c>
      <c r="F4174" s="1" t="s">
        <v>32</v>
      </c>
      <c r="G4174" s="1" t="s">
        <v>44</v>
      </c>
      <c r="H4174">
        <v>4032655</v>
      </c>
      <c r="I4174">
        <v>267123</v>
      </c>
      <c r="J4174">
        <v>41713</v>
      </c>
      <c r="K4174">
        <v>12391</v>
      </c>
      <c r="L4174">
        <f>bbdd_Social_Media_Trends[[#This Row],[Likes]]+bbdd_Social_Media_Trends[[#This Row],[Shares]]+bbdd_Social_Media_Trends[[#This Row],[Comments]]</f>
        <v>321227</v>
      </c>
      <c r="M4174">
        <f>bbdd_Social_Media_Trends[[#This Row],[Interactions]]/bbdd_Social_Media_Trends[[#This Row],[Views]]</f>
        <v>7.9656454618607347E-2</v>
      </c>
      <c r="N4174" s="1" t="s">
        <v>29</v>
      </c>
      <c r="O4174" s="4">
        <f t="shared" si="65"/>
        <v>0</v>
      </c>
    </row>
    <row r="4175" spans="1:15">
      <c r="A4175" s="1" t="s">
        <v>4215</v>
      </c>
      <c r="B4175" s="2">
        <v>44938</v>
      </c>
      <c r="C4175" s="13" t="str">
        <f>TEXT(bbdd_Social_Media_Trends[[#This Row],[Post_Date]],"aaaa-mm")</f>
        <v>2023-01</v>
      </c>
      <c r="D4175" s="1" t="s">
        <v>24</v>
      </c>
      <c r="E4175" s="1" t="s">
        <v>52</v>
      </c>
      <c r="F4175" s="1" t="s">
        <v>20</v>
      </c>
      <c r="G4175" s="1" t="s">
        <v>15</v>
      </c>
      <c r="H4175">
        <v>4485980</v>
      </c>
      <c r="I4175">
        <v>113834</v>
      </c>
      <c r="J4175">
        <v>44375</v>
      </c>
      <c r="K4175">
        <v>49799</v>
      </c>
      <c r="L4175">
        <f>bbdd_Social_Media_Trends[[#This Row],[Likes]]+bbdd_Social_Media_Trends[[#This Row],[Shares]]+bbdd_Social_Media_Trends[[#This Row],[Comments]]</f>
        <v>208008</v>
      </c>
      <c r="M4175">
        <f>bbdd_Social_Media_Trends[[#This Row],[Interactions]]/bbdd_Social_Media_Trends[[#This Row],[Views]]</f>
        <v>4.6368463524135192E-2</v>
      </c>
      <c r="N4175" s="1" t="s">
        <v>16</v>
      </c>
      <c r="O4175" s="4">
        <f t="shared" si="65"/>
        <v>0</v>
      </c>
    </row>
    <row r="4176" spans="1:15">
      <c r="A4176" s="1" t="s">
        <v>4216</v>
      </c>
      <c r="B4176" s="2">
        <v>44787</v>
      </c>
      <c r="C4176" s="13" t="str">
        <f>TEXT(bbdd_Social_Media_Trends[[#This Row],[Post_Date]],"aaaa-mm")</f>
        <v>2022-08</v>
      </c>
      <c r="D4176" s="1" t="s">
        <v>24</v>
      </c>
      <c r="E4176" s="1" t="s">
        <v>35</v>
      </c>
      <c r="F4176" s="1" t="s">
        <v>36</v>
      </c>
      <c r="G4176" s="1" t="s">
        <v>60</v>
      </c>
      <c r="H4176">
        <v>4394517</v>
      </c>
      <c r="I4176">
        <v>300804</v>
      </c>
      <c r="J4176">
        <v>64405</v>
      </c>
      <c r="K4176">
        <v>11918</v>
      </c>
      <c r="L4176">
        <f>bbdd_Social_Media_Trends[[#This Row],[Likes]]+bbdd_Social_Media_Trends[[#This Row],[Shares]]+bbdd_Social_Media_Trends[[#This Row],[Comments]]</f>
        <v>377127</v>
      </c>
      <c r="M4176">
        <f>bbdd_Social_Media_Trends[[#This Row],[Interactions]]/bbdd_Social_Media_Trends[[#This Row],[Views]]</f>
        <v>8.5817622277943179E-2</v>
      </c>
      <c r="N4176" s="1" t="s">
        <v>16</v>
      </c>
      <c r="O4176" s="4">
        <f t="shared" si="65"/>
        <v>0</v>
      </c>
    </row>
    <row r="4177" spans="1:15">
      <c r="A4177" s="1" t="s">
        <v>4217</v>
      </c>
      <c r="B4177" s="2">
        <v>45204</v>
      </c>
      <c r="C4177" s="13" t="str">
        <f>TEXT(bbdd_Social_Media_Trends[[#This Row],[Post_Date]],"aaaa-mm")</f>
        <v>2023-10</v>
      </c>
      <c r="D4177" s="1" t="s">
        <v>18</v>
      </c>
      <c r="E4177" s="1" t="s">
        <v>49</v>
      </c>
      <c r="F4177" s="1" t="s">
        <v>47</v>
      </c>
      <c r="G4177" s="1" t="s">
        <v>21</v>
      </c>
      <c r="H4177">
        <v>4422263</v>
      </c>
      <c r="I4177">
        <v>135404</v>
      </c>
      <c r="J4177">
        <v>43976</v>
      </c>
      <c r="K4177">
        <v>34379</v>
      </c>
      <c r="L4177">
        <f>bbdd_Social_Media_Trends[[#This Row],[Likes]]+bbdd_Social_Media_Trends[[#This Row],[Shares]]+bbdd_Social_Media_Trends[[#This Row],[Comments]]</f>
        <v>213759</v>
      </c>
      <c r="M4177">
        <f>bbdd_Social_Media_Trends[[#This Row],[Interactions]]/bbdd_Social_Media_Trends[[#This Row],[Views]]</f>
        <v>4.8337016590826912E-2</v>
      </c>
      <c r="N4177" s="1" t="s">
        <v>29</v>
      </c>
      <c r="O4177" s="4">
        <f t="shared" si="65"/>
        <v>0</v>
      </c>
    </row>
    <row r="4178" spans="1:15">
      <c r="A4178" s="1" t="s">
        <v>4218</v>
      </c>
      <c r="B4178" s="2">
        <v>44812</v>
      </c>
      <c r="C4178" s="13" t="str">
        <f>TEXT(bbdd_Social_Media_Trends[[#This Row],[Post_Date]],"aaaa-mm")</f>
        <v>2022-09</v>
      </c>
      <c r="D4178" s="1" t="s">
        <v>12</v>
      </c>
      <c r="E4178" s="1" t="s">
        <v>35</v>
      </c>
      <c r="F4178" s="1" t="s">
        <v>36</v>
      </c>
      <c r="G4178" s="1" t="s">
        <v>25</v>
      </c>
      <c r="H4178">
        <v>4144620</v>
      </c>
      <c r="I4178">
        <v>102895</v>
      </c>
      <c r="J4178">
        <v>41927</v>
      </c>
      <c r="K4178">
        <v>16690</v>
      </c>
      <c r="L4178">
        <f>bbdd_Social_Media_Trends[[#This Row],[Likes]]+bbdd_Social_Media_Trends[[#This Row],[Shares]]+bbdd_Social_Media_Trends[[#This Row],[Comments]]</f>
        <v>161512</v>
      </c>
      <c r="M4178">
        <f>bbdd_Social_Media_Trends[[#This Row],[Interactions]]/bbdd_Social_Media_Trends[[#This Row],[Views]]</f>
        <v>3.896907315990368E-2</v>
      </c>
      <c r="N4178" s="1" t="s">
        <v>22</v>
      </c>
      <c r="O4178" s="4">
        <f t="shared" si="65"/>
        <v>0</v>
      </c>
    </row>
    <row r="4179" spans="1:15">
      <c r="A4179" s="1" t="s">
        <v>4219</v>
      </c>
      <c r="B4179" s="2">
        <v>45152</v>
      </c>
      <c r="C4179" s="13" t="str">
        <f>TEXT(bbdd_Social_Media_Trends[[#This Row],[Post_Date]],"aaaa-mm")</f>
        <v>2023-08</v>
      </c>
      <c r="D4179" s="1" t="s">
        <v>27</v>
      </c>
      <c r="E4179" s="1" t="s">
        <v>13</v>
      </c>
      <c r="F4179" s="1" t="s">
        <v>32</v>
      </c>
      <c r="G4179" s="1" t="s">
        <v>25</v>
      </c>
      <c r="H4179">
        <v>3193985</v>
      </c>
      <c r="I4179">
        <v>413403</v>
      </c>
      <c r="J4179">
        <v>86209</v>
      </c>
      <c r="K4179">
        <v>32528</v>
      </c>
      <c r="L4179">
        <f>bbdd_Social_Media_Trends[[#This Row],[Likes]]+bbdd_Social_Media_Trends[[#This Row],[Shares]]+bbdd_Social_Media_Trends[[#This Row],[Comments]]</f>
        <v>532140</v>
      </c>
      <c r="M4179">
        <f>bbdd_Social_Media_Trends[[#This Row],[Interactions]]/bbdd_Social_Media_Trends[[#This Row],[Views]]</f>
        <v>0.16660691894295057</v>
      </c>
      <c r="N4179" s="1" t="s">
        <v>29</v>
      </c>
      <c r="O4179" s="4">
        <f t="shared" si="65"/>
        <v>0</v>
      </c>
    </row>
    <row r="4180" spans="1:15">
      <c r="A4180" s="1" t="s">
        <v>4220</v>
      </c>
      <c r="B4180" s="2">
        <v>45277</v>
      </c>
      <c r="C4180" s="13" t="str">
        <f>TEXT(bbdd_Social_Media_Trends[[#This Row],[Post_Date]],"aaaa-mm")</f>
        <v>2023-12</v>
      </c>
      <c r="D4180" s="1" t="s">
        <v>18</v>
      </c>
      <c r="E4180" s="1" t="s">
        <v>49</v>
      </c>
      <c r="F4180" s="1" t="s">
        <v>36</v>
      </c>
      <c r="G4180" s="1" t="s">
        <v>60</v>
      </c>
      <c r="H4180">
        <v>1650594</v>
      </c>
      <c r="I4180">
        <v>298194</v>
      </c>
      <c r="J4180">
        <v>1467</v>
      </c>
      <c r="K4180">
        <v>32021</v>
      </c>
      <c r="L4180">
        <f>bbdd_Social_Media_Trends[[#This Row],[Likes]]+bbdd_Social_Media_Trends[[#This Row],[Shares]]+bbdd_Social_Media_Trends[[#This Row],[Comments]]</f>
        <v>331682</v>
      </c>
      <c r="M4180">
        <f>bbdd_Social_Media_Trends[[#This Row],[Interactions]]/bbdd_Social_Media_Trends[[#This Row],[Views]]</f>
        <v>0.20094705300031382</v>
      </c>
      <c r="N4180" s="1" t="s">
        <v>22</v>
      </c>
      <c r="O4180" s="4">
        <f t="shared" si="65"/>
        <v>0</v>
      </c>
    </row>
    <row r="4181" spans="1:15">
      <c r="A4181" s="1" t="s">
        <v>4221</v>
      </c>
      <c r="B4181" s="2">
        <v>45136</v>
      </c>
      <c r="C4181" s="13" t="str">
        <f>TEXT(bbdd_Social_Media_Trends[[#This Row],[Post_Date]],"aaaa-mm")</f>
        <v>2023-07</v>
      </c>
      <c r="D4181" s="1" t="s">
        <v>12</v>
      </c>
      <c r="E4181" s="1" t="s">
        <v>46</v>
      </c>
      <c r="F4181" s="1" t="s">
        <v>14</v>
      </c>
      <c r="G4181" s="1" t="s">
        <v>60</v>
      </c>
      <c r="H4181">
        <v>1095673</v>
      </c>
      <c r="I4181">
        <v>389017</v>
      </c>
      <c r="J4181">
        <v>39161</v>
      </c>
      <c r="K4181">
        <v>13192</v>
      </c>
      <c r="L4181">
        <f>bbdd_Social_Media_Trends[[#This Row],[Likes]]+bbdd_Social_Media_Trends[[#This Row],[Shares]]+bbdd_Social_Media_Trends[[#This Row],[Comments]]</f>
        <v>441370</v>
      </c>
      <c r="M4181">
        <f>bbdd_Social_Media_Trends[[#This Row],[Interactions]]/bbdd_Social_Media_Trends[[#This Row],[Views]]</f>
        <v>0.40283004144484713</v>
      </c>
      <c r="N4181" s="1" t="s">
        <v>16</v>
      </c>
      <c r="O4181" s="4">
        <f t="shared" si="65"/>
        <v>0</v>
      </c>
    </row>
    <row r="4182" spans="1:15">
      <c r="A4182" s="1" t="s">
        <v>4222</v>
      </c>
      <c r="B4182" s="2">
        <v>44912</v>
      </c>
      <c r="C4182" s="13" t="str">
        <f>TEXT(bbdd_Social_Media_Trends[[#This Row],[Post_Date]],"aaaa-mm")</f>
        <v>2022-12</v>
      </c>
      <c r="D4182" s="1" t="s">
        <v>27</v>
      </c>
      <c r="E4182" s="1" t="s">
        <v>39</v>
      </c>
      <c r="F4182" s="1" t="s">
        <v>32</v>
      </c>
      <c r="G4182" s="1" t="s">
        <v>50</v>
      </c>
      <c r="H4182">
        <v>1476003</v>
      </c>
      <c r="I4182">
        <v>453792</v>
      </c>
      <c r="J4182">
        <v>99466</v>
      </c>
      <c r="K4182">
        <v>29613</v>
      </c>
      <c r="L4182">
        <f>bbdd_Social_Media_Trends[[#This Row],[Likes]]+bbdd_Social_Media_Trends[[#This Row],[Shares]]+bbdd_Social_Media_Trends[[#This Row],[Comments]]</f>
        <v>582871</v>
      </c>
      <c r="M4182">
        <f>bbdd_Social_Media_Trends[[#This Row],[Interactions]]/bbdd_Social_Media_Trends[[#This Row],[Views]]</f>
        <v>0.39489824885179775</v>
      </c>
      <c r="N4182" s="1" t="s">
        <v>16</v>
      </c>
      <c r="O4182" s="4">
        <f t="shared" si="65"/>
        <v>0</v>
      </c>
    </row>
    <row r="4183" spans="1:15">
      <c r="A4183" s="1" t="s">
        <v>4223</v>
      </c>
      <c r="B4183" s="2">
        <v>45141</v>
      </c>
      <c r="C4183" s="13" t="str">
        <f>TEXT(bbdd_Social_Media_Trends[[#This Row],[Post_Date]],"aaaa-mm")</f>
        <v>2023-08</v>
      </c>
      <c r="D4183" s="1" t="s">
        <v>24</v>
      </c>
      <c r="E4183" s="1" t="s">
        <v>59</v>
      </c>
      <c r="F4183" s="1" t="s">
        <v>32</v>
      </c>
      <c r="G4183" s="1" t="s">
        <v>25</v>
      </c>
      <c r="H4183">
        <v>1237934</v>
      </c>
      <c r="I4183">
        <v>315336</v>
      </c>
      <c r="J4183">
        <v>29121</v>
      </c>
      <c r="K4183">
        <v>26947</v>
      </c>
      <c r="L4183">
        <f>bbdd_Social_Media_Trends[[#This Row],[Likes]]+bbdd_Social_Media_Trends[[#This Row],[Shares]]+bbdd_Social_Media_Trends[[#This Row],[Comments]]</f>
        <v>371404</v>
      </c>
      <c r="M4183">
        <f>bbdd_Social_Media_Trends[[#This Row],[Interactions]]/bbdd_Social_Media_Trends[[#This Row],[Views]]</f>
        <v>0.30001922558068522</v>
      </c>
      <c r="N4183" s="1" t="s">
        <v>29</v>
      </c>
      <c r="O4183" s="4">
        <f t="shared" si="65"/>
        <v>0</v>
      </c>
    </row>
    <row r="4184" spans="1:15">
      <c r="A4184" s="1" t="s">
        <v>4224</v>
      </c>
      <c r="B4184" s="2">
        <v>45243</v>
      </c>
      <c r="C4184" s="13" t="str">
        <f>TEXT(bbdd_Social_Media_Trends[[#This Row],[Post_Date]],"aaaa-mm")</f>
        <v>2023-11</v>
      </c>
      <c r="D4184" s="1" t="s">
        <v>12</v>
      </c>
      <c r="E4184" s="1" t="s">
        <v>31</v>
      </c>
      <c r="F4184" s="1" t="s">
        <v>41</v>
      </c>
      <c r="G4184" s="1" t="s">
        <v>21</v>
      </c>
      <c r="H4184">
        <v>2259900</v>
      </c>
      <c r="I4184">
        <v>145744</v>
      </c>
      <c r="J4184">
        <v>42773</v>
      </c>
      <c r="K4184">
        <v>5579</v>
      </c>
      <c r="L4184">
        <f>bbdd_Social_Media_Trends[[#This Row],[Likes]]+bbdd_Social_Media_Trends[[#This Row],[Shares]]+bbdd_Social_Media_Trends[[#This Row],[Comments]]</f>
        <v>194096</v>
      </c>
      <c r="M4184">
        <f>bbdd_Social_Media_Trends[[#This Row],[Interactions]]/bbdd_Social_Media_Trends[[#This Row],[Views]]</f>
        <v>8.5886986149829633E-2</v>
      </c>
      <c r="N4184" s="1" t="s">
        <v>22</v>
      </c>
      <c r="O4184" s="4">
        <f t="shared" si="65"/>
        <v>0</v>
      </c>
    </row>
    <row r="4185" spans="1:15">
      <c r="A4185" s="1" t="s">
        <v>4225</v>
      </c>
      <c r="B4185" s="2">
        <v>44770</v>
      </c>
      <c r="C4185" s="13" t="str">
        <f>TEXT(bbdd_Social_Media_Trends[[#This Row],[Post_Date]],"aaaa-mm")</f>
        <v>2022-07</v>
      </c>
      <c r="D4185" s="1" t="s">
        <v>18</v>
      </c>
      <c r="E4185" s="1" t="s">
        <v>49</v>
      </c>
      <c r="F4185" s="1" t="s">
        <v>32</v>
      </c>
      <c r="G4185" s="1" t="s">
        <v>21</v>
      </c>
      <c r="H4185">
        <v>3661779</v>
      </c>
      <c r="I4185">
        <v>399252</v>
      </c>
      <c r="J4185">
        <v>71009</v>
      </c>
      <c r="K4185">
        <v>10389</v>
      </c>
      <c r="L4185">
        <f>bbdd_Social_Media_Trends[[#This Row],[Likes]]+bbdd_Social_Media_Trends[[#This Row],[Shares]]+bbdd_Social_Media_Trends[[#This Row],[Comments]]</f>
        <v>480650</v>
      </c>
      <c r="M4185">
        <f>bbdd_Social_Media_Trends[[#This Row],[Interactions]]/bbdd_Social_Media_Trends[[#This Row],[Views]]</f>
        <v>0.13126133499591319</v>
      </c>
      <c r="N4185" s="1" t="s">
        <v>22</v>
      </c>
      <c r="O4185" s="4">
        <f t="shared" si="65"/>
        <v>0</v>
      </c>
    </row>
    <row r="4186" spans="1:15">
      <c r="A4186" s="1" t="s">
        <v>4226</v>
      </c>
      <c r="B4186" s="2">
        <v>44828</v>
      </c>
      <c r="C4186" s="13" t="str">
        <f>TEXT(bbdd_Social_Media_Trends[[#This Row],[Post_Date]],"aaaa-mm")</f>
        <v>2022-09</v>
      </c>
      <c r="D4186" s="1" t="s">
        <v>12</v>
      </c>
      <c r="E4186" s="1" t="s">
        <v>59</v>
      </c>
      <c r="F4186" s="1" t="s">
        <v>47</v>
      </c>
      <c r="G4186" s="1" t="s">
        <v>37</v>
      </c>
      <c r="H4186">
        <v>3090316</v>
      </c>
      <c r="I4186">
        <v>352162</v>
      </c>
      <c r="J4186">
        <v>93570</v>
      </c>
      <c r="K4186">
        <v>19097</v>
      </c>
      <c r="L4186">
        <f>bbdd_Social_Media_Trends[[#This Row],[Likes]]+bbdd_Social_Media_Trends[[#This Row],[Shares]]+bbdd_Social_Media_Trends[[#This Row],[Comments]]</f>
        <v>464829</v>
      </c>
      <c r="M4186">
        <f>bbdd_Social_Media_Trends[[#This Row],[Interactions]]/bbdd_Social_Media_Trends[[#This Row],[Views]]</f>
        <v>0.15041471487058281</v>
      </c>
      <c r="N4186" s="1" t="s">
        <v>16</v>
      </c>
      <c r="O4186" s="4">
        <f t="shared" si="65"/>
        <v>0</v>
      </c>
    </row>
    <row r="4187" spans="1:15">
      <c r="A4187" s="1" t="s">
        <v>4227</v>
      </c>
      <c r="B4187" s="2">
        <v>45196</v>
      </c>
      <c r="C4187" s="13" t="str">
        <f>TEXT(bbdd_Social_Media_Trends[[#This Row],[Post_Date]],"aaaa-mm")</f>
        <v>2023-09</v>
      </c>
      <c r="D4187" s="1" t="s">
        <v>12</v>
      </c>
      <c r="E4187" s="1" t="s">
        <v>57</v>
      </c>
      <c r="F4187" s="1" t="s">
        <v>32</v>
      </c>
      <c r="G4187" s="1" t="s">
        <v>21</v>
      </c>
      <c r="H4187">
        <v>1154006</v>
      </c>
      <c r="I4187">
        <v>343894</v>
      </c>
      <c r="J4187">
        <v>69313</v>
      </c>
      <c r="K4187">
        <v>27094</v>
      </c>
      <c r="L4187">
        <f>bbdd_Social_Media_Trends[[#This Row],[Likes]]+bbdd_Social_Media_Trends[[#This Row],[Shares]]+bbdd_Social_Media_Trends[[#This Row],[Comments]]</f>
        <v>440301</v>
      </c>
      <c r="M4187">
        <f>bbdd_Social_Media_Trends[[#This Row],[Interactions]]/bbdd_Social_Media_Trends[[#This Row],[Views]]</f>
        <v>0.3815413438058381</v>
      </c>
      <c r="N4187" s="1" t="s">
        <v>16</v>
      </c>
      <c r="O4187" s="4">
        <f t="shared" si="65"/>
        <v>0</v>
      </c>
    </row>
    <row r="4188" spans="1:15">
      <c r="A4188" s="1" t="s">
        <v>4228</v>
      </c>
      <c r="B4188" s="2">
        <v>45092</v>
      </c>
      <c r="C4188" s="13" t="str">
        <f>TEXT(bbdd_Social_Media_Trends[[#This Row],[Post_Date]],"aaaa-mm")</f>
        <v>2023-06</v>
      </c>
      <c r="D4188" s="1" t="s">
        <v>12</v>
      </c>
      <c r="E4188" s="1" t="s">
        <v>31</v>
      </c>
      <c r="F4188" s="1" t="s">
        <v>41</v>
      </c>
      <c r="G4188" s="1" t="s">
        <v>37</v>
      </c>
      <c r="H4188">
        <v>2583561</v>
      </c>
      <c r="I4188">
        <v>340140</v>
      </c>
      <c r="J4188">
        <v>14516</v>
      </c>
      <c r="K4188">
        <v>40878</v>
      </c>
      <c r="L4188">
        <f>bbdd_Social_Media_Trends[[#This Row],[Likes]]+bbdd_Social_Media_Trends[[#This Row],[Shares]]+bbdd_Social_Media_Trends[[#This Row],[Comments]]</f>
        <v>395534</v>
      </c>
      <c r="M4188">
        <f>bbdd_Social_Media_Trends[[#This Row],[Interactions]]/bbdd_Social_Media_Trends[[#This Row],[Views]]</f>
        <v>0.15309644324248586</v>
      </c>
      <c r="N4188" s="1" t="s">
        <v>22</v>
      </c>
      <c r="O4188" s="4">
        <f t="shared" si="65"/>
        <v>0</v>
      </c>
    </row>
    <row r="4189" spans="1:15">
      <c r="A4189" s="1" t="s">
        <v>4229</v>
      </c>
      <c r="B4189" s="2">
        <v>44939</v>
      </c>
      <c r="C4189" s="13" t="str">
        <f>TEXT(bbdd_Social_Media_Trends[[#This Row],[Post_Date]],"aaaa-mm")</f>
        <v>2023-01</v>
      </c>
      <c r="D4189" s="1" t="s">
        <v>24</v>
      </c>
      <c r="E4189" s="1" t="s">
        <v>57</v>
      </c>
      <c r="F4189" s="1" t="s">
        <v>41</v>
      </c>
      <c r="G4189" s="1" t="s">
        <v>60</v>
      </c>
      <c r="H4189">
        <v>2638135</v>
      </c>
      <c r="I4189">
        <v>259465</v>
      </c>
      <c r="J4189">
        <v>26123</v>
      </c>
      <c r="K4189">
        <v>9244</v>
      </c>
      <c r="L4189">
        <f>bbdd_Social_Media_Trends[[#This Row],[Likes]]+bbdd_Social_Media_Trends[[#This Row],[Shares]]+bbdd_Social_Media_Trends[[#This Row],[Comments]]</f>
        <v>294832</v>
      </c>
      <c r="M4189">
        <f>bbdd_Social_Media_Trends[[#This Row],[Interactions]]/bbdd_Social_Media_Trends[[#This Row],[Views]]</f>
        <v>0.11175773794745152</v>
      </c>
      <c r="N4189" s="1" t="s">
        <v>22</v>
      </c>
      <c r="O4189" s="4">
        <f t="shared" si="65"/>
        <v>0</v>
      </c>
    </row>
    <row r="4190" spans="1:15">
      <c r="A4190" s="1" t="s">
        <v>4230</v>
      </c>
      <c r="B4190" s="2">
        <v>45149</v>
      </c>
      <c r="C4190" s="13" t="str">
        <f>TEXT(bbdd_Social_Media_Trends[[#This Row],[Post_Date]],"aaaa-mm")</f>
        <v>2023-08</v>
      </c>
      <c r="D4190" s="1" t="s">
        <v>18</v>
      </c>
      <c r="E4190" s="1" t="s">
        <v>19</v>
      </c>
      <c r="F4190" s="1" t="s">
        <v>36</v>
      </c>
      <c r="G4190" s="1" t="s">
        <v>60</v>
      </c>
      <c r="H4190">
        <v>310249</v>
      </c>
      <c r="I4190">
        <v>436907</v>
      </c>
      <c r="J4190">
        <v>80187</v>
      </c>
      <c r="K4190">
        <v>41517</v>
      </c>
      <c r="L4190">
        <f>bbdd_Social_Media_Trends[[#This Row],[Likes]]+bbdd_Social_Media_Trends[[#This Row],[Shares]]+bbdd_Social_Media_Trends[[#This Row],[Comments]]</f>
        <v>558611</v>
      </c>
      <c r="M4190">
        <f>bbdd_Social_Media_Trends[[#This Row],[Interactions]]/bbdd_Social_Media_Trends[[#This Row],[Views]]</f>
        <v>1.8005247398057689</v>
      </c>
      <c r="N4190" s="1" t="s">
        <v>22</v>
      </c>
      <c r="O4190" s="4">
        <f t="shared" si="65"/>
        <v>0</v>
      </c>
    </row>
    <row r="4191" spans="1:15">
      <c r="A4191" s="1" t="s">
        <v>4231</v>
      </c>
      <c r="B4191" s="2">
        <v>44630</v>
      </c>
      <c r="C4191" s="13" t="str">
        <f>TEXT(bbdd_Social_Media_Trends[[#This Row],[Post_Date]],"aaaa-mm")</f>
        <v>2022-03</v>
      </c>
      <c r="D4191" s="1" t="s">
        <v>27</v>
      </c>
      <c r="E4191" s="1" t="s">
        <v>52</v>
      </c>
      <c r="F4191" s="1" t="s">
        <v>41</v>
      </c>
      <c r="G4191" s="1" t="s">
        <v>50</v>
      </c>
      <c r="H4191">
        <v>4483252</v>
      </c>
      <c r="I4191">
        <v>371769</v>
      </c>
      <c r="J4191">
        <v>59628</v>
      </c>
      <c r="K4191">
        <v>14299</v>
      </c>
      <c r="L4191">
        <f>bbdd_Social_Media_Trends[[#This Row],[Likes]]+bbdd_Social_Media_Trends[[#This Row],[Shares]]+bbdd_Social_Media_Trends[[#This Row],[Comments]]</f>
        <v>445696</v>
      </c>
      <c r="M4191">
        <f>bbdd_Social_Media_Trends[[#This Row],[Interactions]]/bbdd_Social_Media_Trends[[#This Row],[Views]]</f>
        <v>9.9413550699358408E-2</v>
      </c>
      <c r="N4191" s="1" t="s">
        <v>22</v>
      </c>
      <c r="O4191" s="4">
        <f t="shared" si="65"/>
        <v>0</v>
      </c>
    </row>
    <row r="4192" spans="1:15">
      <c r="A4192" s="1" t="s">
        <v>4232</v>
      </c>
      <c r="B4192" s="2">
        <v>45249</v>
      </c>
      <c r="C4192" s="13" t="str">
        <f>TEXT(bbdd_Social_Media_Trends[[#This Row],[Post_Date]],"aaaa-mm")</f>
        <v>2023-11</v>
      </c>
      <c r="D4192" s="1" t="s">
        <v>12</v>
      </c>
      <c r="E4192" s="1" t="s">
        <v>19</v>
      </c>
      <c r="F4192" s="1" t="s">
        <v>14</v>
      </c>
      <c r="G4192" s="1" t="s">
        <v>25</v>
      </c>
      <c r="H4192">
        <v>2008379</v>
      </c>
      <c r="I4192">
        <v>378635</v>
      </c>
      <c r="J4192">
        <v>47524</v>
      </c>
      <c r="K4192">
        <v>7321</v>
      </c>
      <c r="L4192">
        <f>bbdd_Social_Media_Trends[[#This Row],[Likes]]+bbdd_Social_Media_Trends[[#This Row],[Shares]]+bbdd_Social_Media_Trends[[#This Row],[Comments]]</f>
        <v>433480</v>
      </c>
      <c r="M4192">
        <f>bbdd_Social_Media_Trends[[#This Row],[Interactions]]/bbdd_Social_Media_Trends[[#This Row],[Views]]</f>
        <v>0.21583575609981981</v>
      </c>
      <c r="N4192" s="1" t="s">
        <v>29</v>
      </c>
      <c r="O4192" s="4">
        <f t="shared" si="65"/>
        <v>0</v>
      </c>
    </row>
    <row r="4193" spans="1:15">
      <c r="A4193" s="1" t="s">
        <v>4233</v>
      </c>
      <c r="B4193" s="2">
        <v>45035</v>
      </c>
      <c r="C4193" s="13" t="str">
        <f>TEXT(bbdd_Social_Media_Trends[[#This Row],[Post_Date]],"aaaa-mm")</f>
        <v>2023-04</v>
      </c>
      <c r="D4193" s="1" t="s">
        <v>18</v>
      </c>
      <c r="E4193" s="1" t="s">
        <v>49</v>
      </c>
      <c r="F4193" s="1" t="s">
        <v>14</v>
      </c>
      <c r="G4193" s="1" t="s">
        <v>37</v>
      </c>
      <c r="H4193">
        <v>3417577</v>
      </c>
      <c r="I4193">
        <v>118797</v>
      </c>
      <c r="J4193">
        <v>11271</v>
      </c>
      <c r="K4193">
        <v>1040</v>
      </c>
      <c r="L4193">
        <f>bbdd_Social_Media_Trends[[#This Row],[Likes]]+bbdd_Social_Media_Trends[[#This Row],[Shares]]+bbdd_Social_Media_Trends[[#This Row],[Comments]]</f>
        <v>131108</v>
      </c>
      <c r="M4193">
        <f>bbdd_Social_Media_Trends[[#This Row],[Interactions]]/bbdd_Social_Media_Trends[[#This Row],[Views]]</f>
        <v>3.8362851809922646E-2</v>
      </c>
      <c r="N4193" s="1" t="s">
        <v>22</v>
      </c>
      <c r="O4193" s="4">
        <f t="shared" si="65"/>
        <v>0</v>
      </c>
    </row>
    <row r="4194" spans="1:15">
      <c r="A4194" s="1" t="s">
        <v>4234</v>
      </c>
      <c r="B4194" s="2">
        <v>44981</v>
      </c>
      <c r="C4194" s="13" t="str">
        <f>TEXT(bbdd_Social_Media_Trends[[#This Row],[Post_Date]],"aaaa-mm")</f>
        <v>2023-02</v>
      </c>
      <c r="D4194" s="1" t="s">
        <v>12</v>
      </c>
      <c r="E4194" s="1" t="s">
        <v>39</v>
      </c>
      <c r="F4194" s="1" t="s">
        <v>20</v>
      </c>
      <c r="G4194" s="1" t="s">
        <v>60</v>
      </c>
      <c r="H4194">
        <v>3958536</v>
      </c>
      <c r="I4194">
        <v>127248</v>
      </c>
      <c r="J4194">
        <v>80732</v>
      </c>
      <c r="K4194">
        <v>29365</v>
      </c>
      <c r="L4194">
        <f>bbdd_Social_Media_Trends[[#This Row],[Likes]]+bbdd_Social_Media_Trends[[#This Row],[Shares]]+bbdd_Social_Media_Trends[[#This Row],[Comments]]</f>
        <v>237345</v>
      </c>
      <c r="M4194">
        <f>bbdd_Social_Media_Trends[[#This Row],[Interactions]]/bbdd_Social_Media_Trends[[#This Row],[Views]]</f>
        <v>5.9957772267323073E-2</v>
      </c>
      <c r="N4194" s="1" t="s">
        <v>29</v>
      </c>
      <c r="O4194" s="4">
        <f t="shared" si="65"/>
        <v>0</v>
      </c>
    </row>
    <row r="4195" spans="1:15">
      <c r="A4195" s="1" t="s">
        <v>4235</v>
      </c>
      <c r="B4195" s="2">
        <v>45159</v>
      </c>
      <c r="C4195" s="13" t="str">
        <f>TEXT(bbdd_Social_Media_Trends[[#This Row],[Post_Date]],"aaaa-mm")</f>
        <v>2023-08</v>
      </c>
      <c r="D4195" s="1" t="s">
        <v>27</v>
      </c>
      <c r="E4195" s="1" t="s">
        <v>59</v>
      </c>
      <c r="F4195" s="1" t="s">
        <v>20</v>
      </c>
      <c r="G4195" s="1" t="s">
        <v>60</v>
      </c>
      <c r="H4195">
        <v>544588</v>
      </c>
      <c r="I4195">
        <v>266292</v>
      </c>
      <c r="J4195">
        <v>32491</v>
      </c>
      <c r="K4195">
        <v>20402</v>
      </c>
      <c r="L4195">
        <f>bbdd_Social_Media_Trends[[#This Row],[Likes]]+bbdd_Social_Media_Trends[[#This Row],[Shares]]+bbdd_Social_Media_Trends[[#This Row],[Comments]]</f>
        <v>319185</v>
      </c>
      <c r="M4195">
        <f>bbdd_Social_Media_Trends[[#This Row],[Interactions]]/bbdd_Social_Media_Trends[[#This Row],[Views]]</f>
        <v>0.58610362328953258</v>
      </c>
      <c r="N4195" s="1" t="s">
        <v>16</v>
      </c>
      <c r="O4195" s="4">
        <f t="shared" si="65"/>
        <v>0</v>
      </c>
    </row>
    <row r="4196" spans="1:15">
      <c r="A4196" s="1" t="s">
        <v>4236</v>
      </c>
      <c r="B4196" s="2">
        <v>45229</v>
      </c>
      <c r="C4196" s="13" t="str">
        <f>TEXT(bbdd_Social_Media_Trends[[#This Row],[Post_Date]],"aaaa-mm")</f>
        <v>2023-10</v>
      </c>
      <c r="D4196" s="1" t="s">
        <v>18</v>
      </c>
      <c r="E4196" s="1" t="s">
        <v>13</v>
      </c>
      <c r="F4196" s="1" t="s">
        <v>47</v>
      </c>
      <c r="G4196" s="1" t="s">
        <v>25</v>
      </c>
      <c r="H4196">
        <v>3075050</v>
      </c>
      <c r="I4196">
        <v>282373</v>
      </c>
      <c r="J4196">
        <v>20662</v>
      </c>
      <c r="K4196">
        <v>43100</v>
      </c>
      <c r="L4196">
        <f>bbdd_Social_Media_Trends[[#This Row],[Likes]]+bbdd_Social_Media_Trends[[#This Row],[Shares]]+bbdd_Social_Media_Trends[[#This Row],[Comments]]</f>
        <v>346135</v>
      </c>
      <c r="M4196">
        <f>bbdd_Social_Media_Trends[[#This Row],[Interactions]]/bbdd_Social_Media_Trends[[#This Row],[Views]]</f>
        <v>0.11256239735939252</v>
      </c>
      <c r="N4196" s="1" t="s">
        <v>29</v>
      </c>
      <c r="O4196" s="4">
        <f t="shared" si="65"/>
        <v>0</v>
      </c>
    </row>
    <row r="4197" spans="1:15">
      <c r="A4197" s="1" t="s">
        <v>4237</v>
      </c>
      <c r="B4197" s="2">
        <v>45093</v>
      </c>
      <c r="C4197" s="13" t="str">
        <f>TEXT(bbdd_Social_Media_Trends[[#This Row],[Post_Date]],"aaaa-mm")</f>
        <v>2023-06</v>
      </c>
      <c r="D4197" s="1" t="s">
        <v>24</v>
      </c>
      <c r="E4197" s="1" t="s">
        <v>57</v>
      </c>
      <c r="F4197" s="1" t="s">
        <v>41</v>
      </c>
      <c r="G4197" s="1" t="s">
        <v>50</v>
      </c>
      <c r="H4197">
        <v>2193675</v>
      </c>
      <c r="I4197">
        <v>334418</v>
      </c>
      <c r="J4197">
        <v>12614</v>
      </c>
      <c r="K4197">
        <v>24974</v>
      </c>
      <c r="L4197">
        <f>bbdd_Social_Media_Trends[[#This Row],[Likes]]+bbdd_Social_Media_Trends[[#This Row],[Shares]]+bbdd_Social_Media_Trends[[#This Row],[Comments]]</f>
        <v>372006</v>
      </c>
      <c r="M4197">
        <f>bbdd_Social_Media_Trends[[#This Row],[Interactions]]/bbdd_Social_Media_Trends[[#This Row],[Views]]</f>
        <v>0.16958118226264146</v>
      </c>
      <c r="N4197" s="1" t="s">
        <v>22</v>
      </c>
      <c r="O4197" s="4">
        <f t="shared" si="65"/>
        <v>0</v>
      </c>
    </row>
    <row r="4198" spans="1:15">
      <c r="A4198" s="1" t="s">
        <v>4238</v>
      </c>
      <c r="B4198" s="2">
        <v>45286</v>
      </c>
      <c r="C4198" s="13" t="str">
        <f>TEXT(bbdd_Social_Media_Trends[[#This Row],[Post_Date]],"aaaa-mm")</f>
        <v>2023-12</v>
      </c>
      <c r="D4198" s="1" t="s">
        <v>24</v>
      </c>
      <c r="E4198" s="1" t="s">
        <v>52</v>
      </c>
      <c r="F4198" s="1" t="s">
        <v>41</v>
      </c>
      <c r="G4198" s="1" t="s">
        <v>28</v>
      </c>
      <c r="H4198">
        <v>1779047</v>
      </c>
      <c r="I4198">
        <v>64478</v>
      </c>
      <c r="J4198">
        <v>18103</v>
      </c>
      <c r="K4198">
        <v>7857</v>
      </c>
      <c r="L4198">
        <f>bbdd_Social_Media_Trends[[#This Row],[Likes]]+bbdd_Social_Media_Trends[[#This Row],[Shares]]+bbdd_Social_Media_Trends[[#This Row],[Comments]]</f>
        <v>90438</v>
      </c>
      <c r="M4198">
        <f>bbdd_Social_Media_Trends[[#This Row],[Interactions]]/bbdd_Social_Media_Trends[[#This Row],[Views]]</f>
        <v>5.0835081928695534E-2</v>
      </c>
      <c r="N4198" s="1" t="s">
        <v>29</v>
      </c>
      <c r="O4198" s="4">
        <f t="shared" si="65"/>
        <v>0</v>
      </c>
    </row>
    <row r="4199" spans="1:15">
      <c r="A4199" s="1" t="s">
        <v>4239</v>
      </c>
      <c r="B4199" s="2">
        <v>45075</v>
      </c>
      <c r="C4199" s="13" t="str">
        <f>TEXT(bbdd_Social_Media_Trends[[#This Row],[Post_Date]],"aaaa-mm")</f>
        <v>2023-05</v>
      </c>
      <c r="D4199" s="1" t="s">
        <v>12</v>
      </c>
      <c r="E4199" s="1" t="s">
        <v>49</v>
      </c>
      <c r="F4199" s="1" t="s">
        <v>41</v>
      </c>
      <c r="G4199" s="1" t="s">
        <v>15</v>
      </c>
      <c r="H4199">
        <v>4465594</v>
      </c>
      <c r="I4199">
        <v>207163</v>
      </c>
      <c r="J4199">
        <v>71548</v>
      </c>
      <c r="K4199">
        <v>1980</v>
      </c>
      <c r="L4199">
        <f>bbdd_Social_Media_Trends[[#This Row],[Likes]]+bbdd_Social_Media_Trends[[#This Row],[Shares]]+bbdd_Social_Media_Trends[[#This Row],[Comments]]</f>
        <v>280691</v>
      </c>
      <c r="M4199">
        <f>bbdd_Social_Media_Trends[[#This Row],[Interactions]]/bbdd_Social_Media_Trends[[#This Row],[Views]]</f>
        <v>6.285636356551895E-2</v>
      </c>
      <c r="N4199" s="1" t="s">
        <v>16</v>
      </c>
      <c r="O4199" s="4">
        <f t="shared" si="65"/>
        <v>0</v>
      </c>
    </row>
    <row r="4200" spans="1:15">
      <c r="A4200" s="1" t="s">
        <v>4240</v>
      </c>
      <c r="B4200" s="2">
        <v>44661</v>
      </c>
      <c r="C4200" s="13" t="str">
        <f>TEXT(bbdd_Social_Media_Trends[[#This Row],[Post_Date]],"aaaa-mm")</f>
        <v>2022-04</v>
      </c>
      <c r="D4200" s="1" t="s">
        <v>24</v>
      </c>
      <c r="E4200" s="1" t="s">
        <v>52</v>
      </c>
      <c r="F4200" s="1" t="s">
        <v>47</v>
      </c>
      <c r="G4200" s="1" t="s">
        <v>28</v>
      </c>
      <c r="H4200">
        <v>2938655</v>
      </c>
      <c r="I4200">
        <v>483237</v>
      </c>
      <c r="J4200">
        <v>98936</v>
      </c>
      <c r="K4200">
        <v>21895</v>
      </c>
      <c r="L4200">
        <f>bbdd_Social_Media_Trends[[#This Row],[Likes]]+bbdd_Social_Media_Trends[[#This Row],[Shares]]+bbdd_Social_Media_Trends[[#This Row],[Comments]]</f>
        <v>604068</v>
      </c>
      <c r="M4200">
        <f>bbdd_Social_Media_Trends[[#This Row],[Interactions]]/bbdd_Social_Media_Trends[[#This Row],[Views]]</f>
        <v>0.20555934602734924</v>
      </c>
      <c r="N4200" s="1" t="s">
        <v>29</v>
      </c>
      <c r="O4200" s="4">
        <f t="shared" si="65"/>
        <v>0</v>
      </c>
    </row>
    <row r="4201" spans="1:15">
      <c r="A4201" s="1" t="s">
        <v>4241</v>
      </c>
      <c r="B4201" s="2">
        <v>44775</v>
      </c>
      <c r="C4201" s="13" t="str">
        <f>TEXT(bbdd_Social_Media_Trends[[#This Row],[Post_Date]],"aaaa-mm")</f>
        <v>2022-08</v>
      </c>
      <c r="D4201" s="1" t="s">
        <v>24</v>
      </c>
      <c r="E4201" s="1" t="s">
        <v>52</v>
      </c>
      <c r="F4201" s="1" t="s">
        <v>47</v>
      </c>
      <c r="G4201" s="1" t="s">
        <v>28</v>
      </c>
      <c r="H4201">
        <v>2121336</v>
      </c>
      <c r="I4201">
        <v>330030</v>
      </c>
      <c r="J4201">
        <v>12817</v>
      </c>
      <c r="K4201">
        <v>21347</v>
      </c>
      <c r="L4201">
        <f>bbdd_Social_Media_Trends[[#This Row],[Likes]]+bbdd_Social_Media_Trends[[#This Row],[Shares]]+bbdd_Social_Media_Trends[[#This Row],[Comments]]</f>
        <v>364194</v>
      </c>
      <c r="M4201">
        <f>bbdd_Social_Media_Trends[[#This Row],[Interactions]]/bbdd_Social_Media_Trends[[#This Row],[Views]]</f>
        <v>0.17168143094728983</v>
      </c>
      <c r="N4201" s="1" t="s">
        <v>16</v>
      </c>
      <c r="O4201" s="4">
        <f t="shared" si="65"/>
        <v>0</v>
      </c>
    </row>
    <row r="4202" spans="1:15">
      <c r="A4202" s="1" t="s">
        <v>4242</v>
      </c>
      <c r="B4202" s="2">
        <v>44610</v>
      </c>
      <c r="C4202" s="13" t="str">
        <f>TEXT(bbdd_Social_Media_Trends[[#This Row],[Post_Date]],"aaaa-mm")</f>
        <v>2022-02</v>
      </c>
      <c r="D4202" s="1" t="s">
        <v>24</v>
      </c>
      <c r="E4202" s="1" t="s">
        <v>57</v>
      </c>
      <c r="F4202" s="1" t="s">
        <v>20</v>
      </c>
      <c r="G4202" s="1" t="s">
        <v>21</v>
      </c>
      <c r="H4202">
        <v>4426725</v>
      </c>
      <c r="I4202">
        <v>158336</v>
      </c>
      <c r="J4202">
        <v>67298</v>
      </c>
      <c r="K4202">
        <v>41529</v>
      </c>
      <c r="L4202">
        <f>bbdd_Social_Media_Trends[[#This Row],[Likes]]+bbdd_Social_Media_Trends[[#This Row],[Shares]]+bbdd_Social_Media_Trends[[#This Row],[Comments]]</f>
        <v>267163</v>
      </c>
      <c r="M4202">
        <f>bbdd_Social_Media_Trends[[#This Row],[Interactions]]/bbdd_Social_Media_Trends[[#This Row],[Views]]</f>
        <v>6.0352292044344294E-2</v>
      </c>
      <c r="N4202" s="1" t="s">
        <v>29</v>
      </c>
      <c r="O4202" s="4">
        <f t="shared" si="65"/>
        <v>0</v>
      </c>
    </row>
    <row r="4203" spans="1:15">
      <c r="A4203" s="1" t="s">
        <v>4243</v>
      </c>
      <c r="B4203" s="2">
        <v>45159</v>
      </c>
      <c r="C4203" s="13" t="str">
        <f>TEXT(bbdd_Social_Media_Trends[[#This Row],[Post_Date]],"aaaa-mm")</f>
        <v>2023-08</v>
      </c>
      <c r="D4203" s="1" t="s">
        <v>27</v>
      </c>
      <c r="E4203" s="1" t="s">
        <v>19</v>
      </c>
      <c r="F4203" s="1" t="s">
        <v>41</v>
      </c>
      <c r="G4203" s="1" t="s">
        <v>21</v>
      </c>
      <c r="H4203">
        <v>3001319</v>
      </c>
      <c r="I4203">
        <v>440022</v>
      </c>
      <c r="J4203">
        <v>76480</v>
      </c>
      <c r="K4203">
        <v>23204</v>
      </c>
      <c r="L4203">
        <f>bbdd_Social_Media_Trends[[#This Row],[Likes]]+bbdd_Social_Media_Trends[[#This Row],[Shares]]+bbdd_Social_Media_Trends[[#This Row],[Comments]]</f>
        <v>539706</v>
      </c>
      <c r="M4203">
        <f>bbdd_Social_Media_Trends[[#This Row],[Interactions]]/bbdd_Social_Media_Trends[[#This Row],[Views]]</f>
        <v>0.17982293784832601</v>
      </c>
      <c r="N4203" s="1" t="s">
        <v>16</v>
      </c>
      <c r="O4203" s="4">
        <f t="shared" si="65"/>
        <v>0</v>
      </c>
    </row>
    <row r="4204" spans="1:15">
      <c r="A4204" s="1" t="s">
        <v>4244</v>
      </c>
      <c r="B4204" s="2">
        <v>45229</v>
      </c>
      <c r="C4204" s="13" t="str">
        <f>TEXT(bbdd_Social_Media_Trends[[#This Row],[Post_Date]],"aaaa-mm")</f>
        <v>2023-10</v>
      </c>
      <c r="D4204" s="1" t="s">
        <v>24</v>
      </c>
      <c r="E4204" s="1" t="s">
        <v>46</v>
      </c>
      <c r="F4204" s="1" t="s">
        <v>32</v>
      </c>
      <c r="G4204" s="1" t="s">
        <v>44</v>
      </c>
      <c r="H4204">
        <v>1623564</v>
      </c>
      <c r="I4204">
        <v>183308</v>
      </c>
      <c r="J4204">
        <v>11709</v>
      </c>
      <c r="K4204">
        <v>6813</v>
      </c>
      <c r="L4204">
        <f>bbdd_Social_Media_Trends[[#This Row],[Likes]]+bbdd_Social_Media_Trends[[#This Row],[Shares]]+bbdd_Social_Media_Trends[[#This Row],[Comments]]</f>
        <v>201830</v>
      </c>
      <c r="M4204">
        <f>bbdd_Social_Media_Trends[[#This Row],[Interactions]]/bbdd_Social_Media_Trends[[#This Row],[Views]]</f>
        <v>0.12431293130421714</v>
      </c>
      <c r="N4204" s="1" t="s">
        <v>29</v>
      </c>
      <c r="O4204" s="4">
        <f t="shared" si="65"/>
        <v>0</v>
      </c>
    </row>
    <row r="4205" spans="1:15">
      <c r="A4205" s="1" t="s">
        <v>4245</v>
      </c>
      <c r="B4205" s="2">
        <v>44826</v>
      </c>
      <c r="C4205" s="13" t="str">
        <f>TEXT(bbdd_Social_Media_Trends[[#This Row],[Post_Date]],"aaaa-mm")</f>
        <v>2022-09</v>
      </c>
      <c r="D4205" s="1" t="s">
        <v>27</v>
      </c>
      <c r="E4205" s="1" t="s">
        <v>52</v>
      </c>
      <c r="F4205" s="1" t="s">
        <v>20</v>
      </c>
      <c r="G4205" s="1" t="s">
        <v>50</v>
      </c>
      <c r="H4205">
        <v>98794</v>
      </c>
      <c r="I4205">
        <v>141964</v>
      </c>
      <c r="J4205">
        <v>2748</v>
      </c>
      <c r="K4205">
        <v>1357</v>
      </c>
      <c r="L4205">
        <f>bbdd_Social_Media_Trends[[#This Row],[Likes]]+bbdd_Social_Media_Trends[[#This Row],[Shares]]+bbdd_Social_Media_Trends[[#This Row],[Comments]]</f>
        <v>146069</v>
      </c>
      <c r="M4205">
        <f>bbdd_Social_Media_Trends[[#This Row],[Interactions]]/bbdd_Social_Media_Trends[[#This Row],[Views]]</f>
        <v>1.4785209628115068</v>
      </c>
      <c r="N4205" s="1" t="s">
        <v>22</v>
      </c>
      <c r="O4205" s="4">
        <f t="shared" si="65"/>
        <v>0</v>
      </c>
    </row>
    <row r="4206" spans="1:15">
      <c r="A4206" s="1" t="s">
        <v>4246</v>
      </c>
      <c r="B4206" s="2">
        <v>44912</v>
      </c>
      <c r="C4206" s="13" t="str">
        <f>TEXT(bbdd_Social_Media_Trends[[#This Row],[Post_Date]],"aaaa-mm")</f>
        <v>2022-12</v>
      </c>
      <c r="D4206" s="1" t="s">
        <v>18</v>
      </c>
      <c r="E4206" s="1" t="s">
        <v>49</v>
      </c>
      <c r="F4206" s="1" t="s">
        <v>41</v>
      </c>
      <c r="G4206" s="1" t="s">
        <v>50</v>
      </c>
      <c r="H4206">
        <v>897780</v>
      </c>
      <c r="I4206">
        <v>31613</v>
      </c>
      <c r="J4206">
        <v>86715</v>
      </c>
      <c r="K4206">
        <v>31460</v>
      </c>
      <c r="L4206">
        <f>bbdd_Social_Media_Trends[[#This Row],[Likes]]+bbdd_Social_Media_Trends[[#This Row],[Shares]]+bbdd_Social_Media_Trends[[#This Row],[Comments]]</f>
        <v>149788</v>
      </c>
      <c r="M4206">
        <f>bbdd_Social_Media_Trends[[#This Row],[Interactions]]/bbdd_Social_Media_Trends[[#This Row],[Views]]</f>
        <v>0.1668426563300586</v>
      </c>
      <c r="N4206" s="1" t="s">
        <v>29</v>
      </c>
      <c r="O4206" s="4">
        <f t="shared" si="65"/>
        <v>0</v>
      </c>
    </row>
    <row r="4207" spans="1:15">
      <c r="A4207" s="1" t="s">
        <v>4247</v>
      </c>
      <c r="B4207" s="2">
        <v>44813</v>
      </c>
      <c r="C4207" s="13" t="str">
        <f>TEXT(bbdd_Social_Media_Trends[[#This Row],[Post_Date]],"aaaa-mm")</f>
        <v>2022-09</v>
      </c>
      <c r="D4207" s="1" t="s">
        <v>24</v>
      </c>
      <c r="E4207" s="1" t="s">
        <v>49</v>
      </c>
      <c r="F4207" s="1" t="s">
        <v>36</v>
      </c>
      <c r="G4207" s="1" t="s">
        <v>15</v>
      </c>
      <c r="H4207">
        <v>1470152</v>
      </c>
      <c r="I4207">
        <v>10721</v>
      </c>
      <c r="J4207">
        <v>9486</v>
      </c>
      <c r="K4207">
        <v>8235</v>
      </c>
      <c r="L4207">
        <f>bbdd_Social_Media_Trends[[#This Row],[Likes]]+bbdd_Social_Media_Trends[[#This Row],[Shares]]+bbdd_Social_Media_Trends[[#This Row],[Comments]]</f>
        <v>28442</v>
      </c>
      <c r="M4207">
        <f>bbdd_Social_Media_Trends[[#This Row],[Interactions]]/bbdd_Social_Media_Trends[[#This Row],[Views]]</f>
        <v>1.9346298886101572E-2</v>
      </c>
      <c r="N4207" s="1" t="s">
        <v>16</v>
      </c>
      <c r="O4207" s="4">
        <f t="shared" si="65"/>
        <v>0</v>
      </c>
    </row>
    <row r="4208" spans="1:15">
      <c r="A4208" s="1" t="s">
        <v>4248</v>
      </c>
      <c r="B4208" s="2">
        <v>44758</v>
      </c>
      <c r="C4208" s="13" t="str">
        <f>TEXT(bbdd_Social_Media_Trends[[#This Row],[Post_Date]],"aaaa-mm")</f>
        <v>2022-07</v>
      </c>
      <c r="D4208" s="1" t="s">
        <v>24</v>
      </c>
      <c r="E4208" s="1" t="s">
        <v>49</v>
      </c>
      <c r="F4208" s="1" t="s">
        <v>14</v>
      </c>
      <c r="G4208" s="1" t="s">
        <v>25</v>
      </c>
      <c r="H4208">
        <v>3958044</v>
      </c>
      <c r="I4208">
        <v>313560</v>
      </c>
      <c r="J4208">
        <v>9096</v>
      </c>
      <c r="K4208">
        <v>9926</v>
      </c>
      <c r="L4208">
        <f>bbdd_Social_Media_Trends[[#This Row],[Likes]]+bbdd_Social_Media_Trends[[#This Row],[Shares]]+bbdd_Social_Media_Trends[[#This Row],[Comments]]</f>
        <v>332582</v>
      </c>
      <c r="M4208">
        <f>bbdd_Social_Media_Trends[[#This Row],[Interactions]]/bbdd_Social_Media_Trends[[#This Row],[Views]]</f>
        <v>8.4026857710525704E-2</v>
      </c>
      <c r="N4208" s="1" t="s">
        <v>16</v>
      </c>
      <c r="O4208" s="4">
        <f t="shared" si="65"/>
        <v>0</v>
      </c>
    </row>
    <row r="4209" spans="1:15">
      <c r="A4209" s="1" t="s">
        <v>4249</v>
      </c>
      <c r="B4209" s="2">
        <v>44731</v>
      </c>
      <c r="C4209" s="13" t="str">
        <f>TEXT(bbdd_Social_Media_Trends[[#This Row],[Post_Date]],"aaaa-mm")</f>
        <v>2022-06</v>
      </c>
      <c r="D4209" s="1" t="s">
        <v>18</v>
      </c>
      <c r="E4209" s="1" t="s">
        <v>46</v>
      </c>
      <c r="F4209" s="1" t="s">
        <v>14</v>
      </c>
      <c r="G4209" s="1" t="s">
        <v>25</v>
      </c>
      <c r="H4209">
        <v>4327143</v>
      </c>
      <c r="I4209">
        <v>390643</v>
      </c>
      <c r="J4209">
        <v>65125</v>
      </c>
      <c r="K4209">
        <v>484</v>
      </c>
      <c r="L4209">
        <f>bbdd_Social_Media_Trends[[#This Row],[Likes]]+bbdd_Social_Media_Trends[[#This Row],[Shares]]+bbdd_Social_Media_Trends[[#This Row],[Comments]]</f>
        <v>456252</v>
      </c>
      <c r="M4209">
        <f>bbdd_Social_Media_Trends[[#This Row],[Interactions]]/bbdd_Social_Media_Trends[[#This Row],[Views]]</f>
        <v>0.10543954752593108</v>
      </c>
      <c r="N4209" s="1" t="s">
        <v>29</v>
      </c>
      <c r="O4209" s="4">
        <f t="shared" si="65"/>
        <v>0</v>
      </c>
    </row>
    <row r="4210" spans="1:15">
      <c r="A4210" s="1" t="s">
        <v>4250</v>
      </c>
      <c r="B4210" s="2">
        <v>44694</v>
      </c>
      <c r="C4210" s="13" t="str">
        <f>TEXT(bbdd_Social_Media_Trends[[#This Row],[Post_Date]],"aaaa-mm")</f>
        <v>2022-05</v>
      </c>
      <c r="D4210" s="1" t="s">
        <v>18</v>
      </c>
      <c r="E4210" s="1" t="s">
        <v>31</v>
      </c>
      <c r="F4210" s="1" t="s">
        <v>41</v>
      </c>
      <c r="G4210" s="1" t="s">
        <v>37</v>
      </c>
      <c r="H4210">
        <v>2488071</v>
      </c>
      <c r="I4210">
        <v>331114</v>
      </c>
      <c r="J4210">
        <v>29029</v>
      </c>
      <c r="K4210">
        <v>8542</v>
      </c>
      <c r="L4210">
        <f>bbdd_Social_Media_Trends[[#This Row],[Likes]]+bbdd_Social_Media_Trends[[#This Row],[Shares]]+bbdd_Social_Media_Trends[[#This Row],[Comments]]</f>
        <v>368685</v>
      </c>
      <c r="M4210">
        <f>bbdd_Social_Media_Trends[[#This Row],[Interactions]]/bbdd_Social_Media_Trends[[#This Row],[Views]]</f>
        <v>0.14818106074947218</v>
      </c>
      <c r="N4210" s="1" t="s">
        <v>16</v>
      </c>
      <c r="O4210" s="4">
        <f t="shared" si="65"/>
        <v>0</v>
      </c>
    </row>
    <row r="4211" spans="1:15">
      <c r="A4211" s="1" t="s">
        <v>4251</v>
      </c>
      <c r="B4211" s="2">
        <v>44714</v>
      </c>
      <c r="C4211" s="13" t="str">
        <f>TEXT(bbdd_Social_Media_Trends[[#This Row],[Post_Date]],"aaaa-mm")</f>
        <v>2022-06</v>
      </c>
      <c r="D4211" s="1" t="s">
        <v>24</v>
      </c>
      <c r="E4211" s="1" t="s">
        <v>31</v>
      </c>
      <c r="F4211" s="1" t="s">
        <v>47</v>
      </c>
      <c r="G4211" s="1" t="s">
        <v>15</v>
      </c>
      <c r="H4211">
        <v>147450</v>
      </c>
      <c r="I4211">
        <v>381039</v>
      </c>
      <c r="J4211">
        <v>15546</v>
      </c>
      <c r="K4211">
        <v>16920</v>
      </c>
      <c r="L4211">
        <f>bbdd_Social_Media_Trends[[#This Row],[Likes]]+bbdd_Social_Media_Trends[[#This Row],[Shares]]+bbdd_Social_Media_Trends[[#This Row],[Comments]]</f>
        <v>413505</v>
      </c>
      <c r="M4211">
        <f>bbdd_Social_Media_Trends[[#This Row],[Interactions]]/bbdd_Social_Media_Trends[[#This Row],[Views]]</f>
        <v>2.8043743641912511</v>
      </c>
      <c r="N4211" s="1" t="s">
        <v>16</v>
      </c>
      <c r="O4211" s="4">
        <f t="shared" si="65"/>
        <v>0</v>
      </c>
    </row>
    <row r="4212" spans="1:15">
      <c r="A4212" s="1" t="s">
        <v>4252</v>
      </c>
      <c r="B4212" s="2">
        <v>45230</v>
      </c>
      <c r="C4212" s="13" t="str">
        <f>TEXT(bbdd_Social_Media_Trends[[#This Row],[Post_Date]],"aaaa-mm")</f>
        <v>2023-10</v>
      </c>
      <c r="D4212" s="1" t="s">
        <v>12</v>
      </c>
      <c r="E4212" s="1" t="s">
        <v>13</v>
      </c>
      <c r="F4212" s="1" t="s">
        <v>20</v>
      </c>
      <c r="G4212" s="1" t="s">
        <v>25</v>
      </c>
      <c r="H4212">
        <v>653382</v>
      </c>
      <c r="I4212">
        <v>203055</v>
      </c>
      <c r="J4212">
        <v>29290</v>
      </c>
      <c r="K4212">
        <v>21516</v>
      </c>
      <c r="L4212">
        <f>bbdd_Social_Media_Trends[[#This Row],[Likes]]+bbdd_Social_Media_Trends[[#This Row],[Shares]]+bbdd_Social_Media_Trends[[#This Row],[Comments]]</f>
        <v>253861</v>
      </c>
      <c r="M4212">
        <f>bbdd_Social_Media_Trends[[#This Row],[Interactions]]/bbdd_Social_Media_Trends[[#This Row],[Views]]</f>
        <v>0.38853381329758091</v>
      </c>
      <c r="N4212" s="1" t="s">
        <v>29</v>
      </c>
      <c r="O4212" s="4">
        <f t="shared" si="65"/>
        <v>0</v>
      </c>
    </row>
    <row r="4213" spans="1:15">
      <c r="A4213" s="1" t="s">
        <v>4253</v>
      </c>
      <c r="B4213" s="2">
        <v>45064</v>
      </c>
      <c r="C4213" s="13" t="str">
        <f>TEXT(bbdd_Social_Media_Trends[[#This Row],[Post_Date]],"aaaa-mm")</f>
        <v>2023-05</v>
      </c>
      <c r="D4213" s="1" t="s">
        <v>24</v>
      </c>
      <c r="E4213" s="1" t="s">
        <v>52</v>
      </c>
      <c r="F4213" s="1" t="s">
        <v>20</v>
      </c>
      <c r="G4213" s="1" t="s">
        <v>44</v>
      </c>
      <c r="H4213">
        <v>2445074</v>
      </c>
      <c r="I4213">
        <v>339219</v>
      </c>
      <c r="J4213">
        <v>42119</v>
      </c>
      <c r="K4213">
        <v>49060</v>
      </c>
      <c r="L4213">
        <f>bbdd_Social_Media_Trends[[#This Row],[Likes]]+bbdd_Social_Media_Trends[[#This Row],[Shares]]+bbdd_Social_Media_Trends[[#This Row],[Comments]]</f>
        <v>430398</v>
      </c>
      <c r="M4213">
        <f>bbdd_Social_Media_Trends[[#This Row],[Interactions]]/bbdd_Social_Media_Trends[[#This Row],[Views]]</f>
        <v>0.1760265742468326</v>
      </c>
      <c r="N4213" s="1" t="s">
        <v>16</v>
      </c>
      <c r="O4213" s="4">
        <f t="shared" si="65"/>
        <v>0</v>
      </c>
    </row>
    <row r="4214" spans="1:15">
      <c r="A4214" s="1" t="s">
        <v>4254</v>
      </c>
      <c r="B4214" s="2">
        <v>44930</v>
      </c>
      <c r="C4214" s="13" t="str">
        <f>TEXT(bbdd_Social_Media_Trends[[#This Row],[Post_Date]],"aaaa-mm")</f>
        <v>2023-01</v>
      </c>
      <c r="D4214" s="1" t="s">
        <v>12</v>
      </c>
      <c r="E4214" s="1" t="s">
        <v>52</v>
      </c>
      <c r="F4214" s="1" t="s">
        <v>41</v>
      </c>
      <c r="G4214" s="1" t="s">
        <v>37</v>
      </c>
      <c r="H4214">
        <v>3761056</v>
      </c>
      <c r="I4214">
        <v>2630</v>
      </c>
      <c r="J4214">
        <v>62256</v>
      </c>
      <c r="K4214">
        <v>44327</v>
      </c>
      <c r="L4214">
        <f>bbdd_Social_Media_Trends[[#This Row],[Likes]]+bbdd_Social_Media_Trends[[#This Row],[Shares]]+bbdd_Social_Media_Trends[[#This Row],[Comments]]</f>
        <v>109213</v>
      </c>
      <c r="M4214">
        <f>bbdd_Social_Media_Trends[[#This Row],[Interactions]]/bbdd_Social_Media_Trends[[#This Row],[Views]]</f>
        <v>2.9037855325738302E-2</v>
      </c>
      <c r="N4214" s="1" t="s">
        <v>16</v>
      </c>
      <c r="O4214" s="4">
        <f t="shared" si="65"/>
        <v>0</v>
      </c>
    </row>
    <row r="4215" spans="1:15">
      <c r="A4215" s="1" t="s">
        <v>4255</v>
      </c>
      <c r="B4215" s="2">
        <v>45198</v>
      </c>
      <c r="C4215" s="13" t="str">
        <f>TEXT(bbdd_Social_Media_Trends[[#This Row],[Post_Date]],"aaaa-mm")</f>
        <v>2023-09</v>
      </c>
      <c r="D4215" s="1" t="s">
        <v>12</v>
      </c>
      <c r="E4215" s="1" t="s">
        <v>46</v>
      </c>
      <c r="F4215" s="1" t="s">
        <v>36</v>
      </c>
      <c r="G4215" s="1" t="s">
        <v>60</v>
      </c>
      <c r="H4215">
        <v>4023508</v>
      </c>
      <c r="I4215">
        <v>424443</v>
      </c>
      <c r="J4215">
        <v>60005</v>
      </c>
      <c r="K4215">
        <v>29638</v>
      </c>
      <c r="L4215">
        <f>bbdd_Social_Media_Trends[[#This Row],[Likes]]+bbdd_Social_Media_Trends[[#This Row],[Shares]]+bbdd_Social_Media_Trends[[#This Row],[Comments]]</f>
        <v>514086</v>
      </c>
      <c r="M4215">
        <f>bbdd_Social_Media_Trends[[#This Row],[Interactions]]/bbdd_Social_Media_Trends[[#This Row],[Views]]</f>
        <v>0.12777059222946743</v>
      </c>
      <c r="N4215" s="1" t="s">
        <v>22</v>
      </c>
      <c r="O4215" s="4">
        <f t="shared" si="65"/>
        <v>0</v>
      </c>
    </row>
    <row r="4216" spans="1:15">
      <c r="A4216" s="1" t="s">
        <v>4256</v>
      </c>
      <c r="B4216" s="2">
        <v>45173</v>
      </c>
      <c r="C4216" s="13" t="str">
        <f>TEXT(bbdd_Social_Media_Trends[[#This Row],[Post_Date]],"aaaa-mm")</f>
        <v>2023-09</v>
      </c>
      <c r="D4216" s="1" t="s">
        <v>24</v>
      </c>
      <c r="E4216" s="1" t="s">
        <v>52</v>
      </c>
      <c r="F4216" s="1" t="s">
        <v>20</v>
      </c>
      <c r="G4216" s="1" t="s">
        <v>28</v>
      </c>
      <c r="H4216">
        <v>1393642</v>
      </c>
      <c r="I4216">
        <v>7098</v>
      </c>
      <c r="J4216">
        <v>15097</v>
      </c>
      <c r="K4216">
        <v>1221</v>
      </c>
      <c r="L4216">
        <f>bbdd_Social_Media_Trends[[#This Row],[Likes]]+bbdd_Social_Media_Trends[[#This Row],[Shares]]+bbdd_Social_Media_Trends[[#This Row],[Comments]]</f>
        <v>23416</v>
      </c>
      <c r="M4216">
        <f>bbdd_Social_Media_Trends[[#This Row],[Interactions]]/bbdd_Social_Media_Trends[[#This Row],[Views]]</f>
        <v>1.6802019456933704E-2</v>
      </c>
      <c r="N4216" s="1" t="s">
        <v>29</v>
      </c>
      <c r="O4216" s="4">
        <f t="shared" si="65"/>
        <v>0</v>
      </c>
    </row>
    <row r="4217" spans="1:15">
      <c r="A4217" s="1" t="s">
        <v>4257</v>
      </c>
      <c r="B4217" s="2">
        <v>45090</v>
      </c>
      <c r="C4217" s="13" t="str">
        <f>TEXT(bbdd_Social_Media_Trends[[#This Row],[Post_Date]],"aaaa-mm")</f>
        <v>2023-06</v>
      </c>
      <c r="D4217" s="1" t="s">
        <v>12</v>
      </c>
      <c r="E4217" s="1" t="s">
        <v>49</v>
      </c>
      <c r="F4217" s="1" t="s">
        <v>20</v>
      </c>
      <c r="G4217" s="1" t="s">
        <v>21</v>
      </c>
      <c r="H4217">
        <v>935563</v>
      </c>
      <c r="I4217">
        <v>150323</v>
      </c>
      <c r="J4217">
        <v>29577</v>
      </c>
      <c r="K4217">
        <v>19651</v>
      </c>
      <c r="L4217">
        <f>bbdd_Social_Media_Trends[[#This Row],[Likes]]+bbdd_Social_Media_Trends[[#This Row],[Shares]]+bbdd_Social_Media_Trends[[#This Row],[Comments]]</f>
        <v>199551</v>
      </c>
      <c r="M4217">
        <f>bbdd_Social_Media_Trends[[#This Row],[Interactions]]/bbdd_Social_Media_Trends[[#This Row],[Views]]</f>
        <v>0.21329509610790509</v>
      </c>
      <c r="N4217" s="1" t="s">
        <v>16</v>
      </c>
      <c r="O4217" s="4">
        <f t="shared" si="65"/>
        <v>0</v>
      </c>
    </row>
    <row r="4218" spans="1:15">
      <c r="A4218" s="1" t="s">
        <v>4258</v>
      </c>
      <c r="B4218" s="2">
        <v>45074</v>
      </c>
      <c r="C4218" s="13" t="str">
        <f>TEXT(bbdd_Social_Media_Trends[[#This Row],[Post_Date]],"aaaa-mm")</f>
        <v>2023-05</v>
      </c>
      <c r="D4218" s="1" t="s">
        <v>18</v>
      </c>
      <c r="E4218" s="1" t="s">
        <v>35</v>
      </c>
      <c r="F4218" s="1" t="s">
        <v>41</v>
      </c>
      <c r="G4218" s="1" t="s">
        <v>37</v>
      </c>
      <c r="H4218">
        <v>4546474</v>
      </c>
      <c r="I4218">
        <v>429394</v>
      </c>
      <c r="J4218">
        <v>68164</v>
      </c>
      <c r="K4218">
        <v>14640</v>
      </c>
      <c r="L4218">
        <f>bbdd_Social_Media_Trends[[#This Row],[Likes]]+bbdd_Social_Media_Trends[[#This Row],[Shares]]+bbdd_Social_Media_Trends[[#This Row],[Comments]]</f>
        <v>512198</v>
      </c>
      <c r="M4218">
        <f>bbdd_Social_Media_Trends[[#This Row],[Interactions]]/bbdd_Social_Media_Trends[[#This Row],[Views]]</f>
        <v>0.1126582929980464</v>
      </c>
      <c r="N4218" s="1" t="s">
        <v>29</v>
      </c>
      <c r="O4218" s="4">
        <f t="shared" si="65"/>
        <v>0</v>
      </c>
    </row>
    <row r="4219" spans="1:15">
      <c r="A4219" s="1" t="s">
        <v>4259</v>
      </c>
      <c r="B4219" s="2">
        <v>44955</v>
      </c>
      <c r="C4219" s="13" t="str">
        <f>TEXT(bbdd_Social_Media_Trends[[#This Row],[Post_Date]],"aaaa-mm")</f>
        <v>2023-01</v>
      </c>
      <c r="D4219" s="1" t="s">
        <v>18</v>
      </c>
      <c r="E4219" s="1" t="s">
        <v>57</v>
      </c>
      <c r="F4219" s="1" t="s">
        <v>32</v>
      </c>
      <c r="G4219" s="1" t="s">
        <v>37</v>
      </c>
      <c r="H4219">
        <v>4498429</v>
      </c>
      <c r="I4219">
        <v>435775</v>
      </c>
      <c r="J4219">
        <v>48777</v>
      </c>
      <c r="K4219">
        <v>14555</v>
      </c>
      <c r="L4219">
        <f>bbdd_Social_Media_Trends[[#This Row],[Likes]]+bbdd_Social_Media_Trends[[#This Row],[Shares]]+bbdd_Social_Media_Trends[[#This Row],[Comments]]</f>
        <v>499107</v>
      </c>
      <c r="M4219">
        <f>bbdd_Social_Media_Trends[[#This Row],[Interactions]]/bbdd_Social_Media_Trends[[#This Row],[Views]]</f>
        <v>0.11095140103356083</v>
      </c>
      <c r="N4219" s="1" t="s">
        <v>29</v>
      </c>
      <c r="O4219" s="4">
        <f t="shared" si="65"/>
        <v>0</v>
      </c>
    </row>
    <row r="4220" spans="1:15">
      <c r="A4220" s="1" t="s">
        <v>4260</v>
      </c>
      <c r="B4220" s="2">
        <v>45284</v>
      </c>
      <c r="C4220" s="13" t="str">
        <f>TEXT(bbdd_Social_Media_Trends[[#This Row],[Post_Date]],"aaaa-mm")</f>
        <v>2023-12</v>
      </c>
      <c r="D4220" s="1" t="s">
        <v>24</v>
      </c>
      <c r="E4220" s="1" t="s">
        <v>59</v>
      </c>
      <c r="F4220" s="1" t="s">
        <v>41</v>
      </c>
      <c r="G4220" s="1" t="s">
        <v>25</v>
      </c>
      <c r="H4220">
        <v>380026</v>
      </c>
      <c r="I4220">
        <v>214887</v>
      </c>
      <c r="J4220">
        <v>36187</v>
      </c>
      <c r="K4220">
        <v>17636</v>
      </c>
      <c r="L4220">
        <f>bbdd_Social_Media_Trends[[#This Row],[Likes]]+bbdd_Social_Media_Trends[[#This Row],[Shares]]+bbdd_Social_Media_Trends[[#This Row],[Comments]]</f>
        <v>268710</v>
      </c>
      <c r="M4220">
        <f>bbdd_Social_Media_Trends[[#This Row],[Interactions]]/bbdd_Social_Media_Trends[[#This Row],[Views]]</f>
        <v>0.70708319957055565</v>
      </c>
      <c r="N4220" s="1" t="s">
        <v>16</v>
      </c>
      <c r="O4220" s="4">
        <f t="shared" si="65"/>
        <v>0</v>
      </c>
    </row>
    <row r="4221" spans="1:15">
      <c r="A4221" s="1" t="s">
        <v>4261</v>
      </c>
      <c r="B4221" s="2">
        <v>44910</v>
      </c>
      <c r="C4221" s="13" t="str">
        <f>TEXT(bbdd_Social_Media_Trends[[#This Row],[Post_Date]],"aaaa-mm")</f>
        <v>2022-12</v>
      </c>
      <c r="D4221" s="1" t="s">
        <v>12</v>
      </c>
      <c r="E4221" s="1" t="s">
        <v>57</v>
      </c>
      <c r="F4221" s="1" t="s">
        <v>14</v>
      </c>
      <c r="G4221" s="1" t="s">
        <v>25</v>
      </c>
      <c r="H4221">
        <v>3545322</v>
      </c>
      <c r="I4221">
        <v>276967</v>
      </c>
      <c r="J4221">
        <v>4261</v>
      </c>
      <c r="K4221">
        <v>27752</v>
      </c>
      <c r="L4221">
        <f>bbdd_Social_Media_Trends[[#This Row],[Likes]]+bbdd_Social_Media_Trends[[#This Row],[Shares]]+bbdd_Social_Media_Trends[[#This Row],[Comments]]</f>
        <v>308980</v>
      </c>
      <c r="M4221">
        <f>bbdd_Social_Media_Trends[[#This Row],[Interactions]]/bbdd_Social_Media_Trends[[#This Row],[Views]]</f>
        <v>8.7151463252139016E-2</v>
      </c>
      <c r="N4221" s="1" t="s">
        <v>29</v>
      </c>
      <c r="O4221" s="4">
        <f t="shared" si="65"/>
        <v>0</v>
      </c>
    </row>
    <row r="4222" spans="1:15">
      <c r="A4222" s="1" t="s">
        <v>4262</v>
      </c>
      <c r="B4222" s="2">
        <v>44784</v>
      </c>
      <c r="C4222" s="13" t="str">
        <f>TEXT(bbdd_Social_Media_Trends[[#This Row],[Post_Date]],"aaaa-mm")</f>
        <v>2022-08</v>
      </c>
      <c r="D4222" s="1" t="s">
        <v>12</v>
      </c>
      <c r="E4222" s="1" t="s">
        <v>35</v>
      </c>
      <c r="F4222" s="1" t="s">
        <v>47</v>
      </c>
      <c r="G4222" s="1" t="s">
        <v>25</v>
      </c>
      <c r="H4222">
        <v>4228221</v>
      </c>
      <c r="I4222">
        <v>421606</v>
      </c>
      <c r="J4222">
        <v>4145</v>
      </c>
      <c r="K4222">
        <v>12960</v>
      </c>
      <c r="L4222">
        <f>bbdd_Social_Media_Trends[[#This Row],[Likes]]+bbdd_Social_Media_Trends[[#This Row],[Shares]]+bbdd_Social_Media_Trends[[#This Row],[Comments]]</f>
        <v>438711</v>
      </c>
      <c r="M4222">
        <f>bbdd_Social_Media_Trends[[#This Row],[Interactions]]/bbdd_Social_Media_Trends[[#This Row],[Views]]</f>
        <v>0.1037578215519009</v>
      </c>
      <c r="N4222" s="1" t="s">
        <v>22</v>
      </c>
      <c r="O4222" s="4">
        <f t="shared" si="65"/>
        <v>0</v>
      </c>
    </row>
    <row r="4223" spans="1:15">
      <c r="A4223" s="1" t="s">
        <v>4263</v>
      </c>
      <c r="B4223" s="2">
        <v>45175</v>
      </c>
      <c r="C4223" s="13" t="str">
        <f>TEXT(bbdd_Social_Media_Trends[[#This Row],[Post_Date]],"aaaa-mm")</f>
        <v>2023-09</v>
      </c>
      <c r="D4223" s="1" t="s">
        <v>27</v>
      </c>
      <c r="E4223" s="1" t="s">
        <v>46</v>
      </c>
      <c r="F4223" s="1" t="s">
        <v>41</v>
      </c>
      <c r="G4223" s="1" t="s">
        <v>50</v>
      </c>
      <c r="H4223">
        <v>2421039</v>
      </c>
      <c r="I4223">
        <v>255993</v>
      </c>
      <c r="J4223">
        <v>48735</v>
      </c>
      <c r="K4223">
        <v>38037</v>
      </c>
      <c r="L4223">
        <f>bbdd_Social_Media_Trends[[#This Row],[Likes]]+bbdd_Social_Media_Trends[[#This Row],[Shares]]+bbdd_Social_Media_Trends[[#This Row],[Comments]]</f>
        <v>342765</v>
      </c>
      <c r="M4223">
        <f>bbdd_Social_Media_Trends[[#This Row],[Interactions]]/bbdd_Social_Media_Trends[[#This Row],[Views]]</f>
        <v>0.14157764496978364</v>
      </c>
      <c r="N4223" s="1" t="s">
        <v>22</v>
      </c>
      <c r="O4223" s="4">
        <f t="shared" si="65"/>
        <v>0</v>
      </c>
    </row>
    <row r="4224" spans="1:15">
      <c r="A4224" s="1" t="s">
        <v>4264</v>
      </c>
      <c r="B4224" s="2">
        <v>45246</v>
      </c>
      <c r="C4224" s="13" t="str">
        <f>TEXT(bbdd_Social_Media_Trends[[#This Row],[Post_Date]],"aaaa-mm")</f>
        <v>2023-11</v>
      </c>
      <c r="D4224" s="1" t="s">
        <v>18</v>
      </c>
      <c r="E4224" s="1" t="s">
        <v>13</v>
      </c>
      <c r="F4224" s="1" t="s">
        <v>36</v>
      </c>
      <c r="G4224" s="1" t="s">
        <v>21</v>
      </c>
      <c r="H4224">
        <v>3278174</v>
      </c>
      <c r="I4224">
        <v>102658</v>
      </c>
      <c r="J4224">
        <v>57093</v>
      </c>
      <c r="K4224">
        <v>39631</v>
      </c>
      <c r="L4224">
        <f>bbdd_Social_Media_Trends[[#This Row],[Likes]]+bbdd_Social_Media_Trends[[#This Row],[Shares]]+bbdd_Social_Media_Trends[[#This Row],[Comments]]</f>
        <v>199382</v>
      </c>
      <c r="M4224">
        <f>bbdd_Social_Media_Trends[[#This Row],[Interactions]]/bbdd_Social_Media_Trends[[#This Row],[Views]]</f>
        <v>6.0821054648105929E-2</v>
      </c>
      <c r="N4224" s="1" t="s">
        <v>29</v>
      </c>
      <c r="O4224" s="4">
        <f t="shared" si="65"/>
        <v>0</v>
      </c>
    </row>
    <row r="4225" spans="1:15">
      <c r="A4225" s="1" t="s">
        <v>4265</v>
      </c>
      <c r="B4225" s="2">
        <v>45121</v>
      </c>
      <c r="C4225" s="13" t="str">
        <f>TEXT(bbdd_Social_Media_Trends[[#This Row],[Post_Date]],"aaaa-mm")</f>
        <v>2023-07</v>
      </c>
      <c r="D4225" s="1" t="s">
        <v>18</v>
      </c>
      <c r="E4225" s="1" t="s">
        <v>31</v>
      </c>
      <c r="F4225" s="1" t="s">
        <v>41</v>
      </c>
      <c r="G4225" s="1" t="s">
        <v>15</v>
      </c>
      <c r="H4225">
        <v>783572</v>
      </c>
      <c r="I4225">
        <v>139704</v>
      </c>
      <c r="J4225">
        <v>19042</v>
      </c>
      <c r="K4225">
        <v>38146</v>
      </c>
      <c r="L4225">
        <f>bbdd_Social_Media_Trends[[#This Row],[Likes]]+bbdd_Social_Media_Trends[[#This Row],[Shares]]+bbdd_Social_Media_Trends[[#This Row],[Comments]]</f>
        <v>196892</v>
      </c>
      <c r="M4225">
        <f>bbdd_Social_Media_Trends[[#This Row],[Interactions]]/bbdd_Social_Media_Trends[[#This Row],[Views]]</f>
        <v>0.25127493070196483</v>
      </c>
      <c r="N4225" s="1" t="s">
        <v>22</v>
      </c>
      <c r="O4225" s="4">
        <f t="shared" si="65"/>
        <v>0</v>
      </c>
    </row>
    <row r="4226" spans="1:15">
      <c r="A4226" s="1" t="s">
        <v>4266</v>
      </c>
      <c r="B4226" s="2">
        <v>44684</v>
      </c>
      <c r="C4226" s="13" t="str">
        <f>TEXT(bbdd_Social_Media_Trends[[#This Row],[Post_Date]],"aaaa-mm")</f>
        <v>2022-05</v>
      </c>
      <c r="D4226" s="1" t="s">
        <v>12</v>
      </c>
      <c r="E4226" s="1" t="s">
        <v>39</v>
      </c>
      <c r="F4226" s="1" t="s">
        <v>20</v>
      </c>
      <c r="G4226" s="1" t="s">
        <v>37</v>
      </c>
      <c r="H4226">
        <v>305543</v>
      </c>
      <c r="I4226">
        <v>409163</v>
      </c>
      <c r="J4226">
        <v>48642</v>
      </c>
      <c r="K4226">
        <v>44973</v>
      </c>
      <c r="L4226">
        <f>bbdd_Social_Media_Trends[[#This Row],[Likes]]+bbdd_Social_Media_Trends[[#This Row],[Shares]]+bbdd_Social_Media_Trends[[#This Row],[Comments]]</f>
        <v>502778</v>
      </c>
      <c r="M4226">
        <f>bbdd_Social_Media_Trends[[#This Row],[Interactions]]/bbdd_Social_Media_Trends[[#This Row],[Views]]</f>
        <v>1.6455228887587017</v>
      </c>
      <c r="N4226" s="1" t="s">
        <v>16</v>
      </c>
      <c r="O4226" s="4">
        <f t="shared" ref="O4226:O4289" si="66">IF(ISERROR(VLOOKUP(A4226,A4227:A9224,1,FALSE)),0, 1)</f>
        <v>0</v>
      </c>
    </row>
    <row r="4227" spans="1:15">
      <c r="A4227" s="1" t="s">
        <v>4267</v>
      </c>
      <c r="B4227" s="2">
        <v>45265</v>
      </c>
      <c r="C4227" s="13" t="str">
        <f>TEXT(bbdd_Social_Media_Trends[[#This Row],[Post_Date]],"aaaa-mm")</f>
        <v>2023-12</v>
      </c>
      <c r="D4227" s="1" t="s">
        <v>24</v>
      </c>
      <c r="E4227" s="1" t="s">
        <v>52</v>
      </c>
      <c r="F4227" s="1" t="s">
        <v>20</v>
      </c>
      <c r="G4227" s="1" t="s">
        <v>21</v>
      </c>
      <c r="H4227">
        <v>328897</v>
      </c>
      <c r="I4227">
        <v>147381</v>
      </c>
      <c r="J4227">
        <v>42373</v>
      </c>
      <c r="K4227">
        <v>23817</v>
      </c>
      <c r="L4227">
        <f>bbdd_Social_Media_Trends[[#This Row],[Likes]]+bbdd_Social_Media_Trends[[#This Row],[Shares]]+bbdd_Social_Media_Trends[[#This Row],[Comments]]</f>
        <v>213571</v>
      </c>
      <c r="M4227">
        <f>bbdd_Social_Media_Trends[[#This Row],[Interactions]]/bbdd_Social_Media_Trends[[#This Row],[Views]]</f>
        <v>0.64935526927883203</v>
      </c>
      <c r="N4227" s="1" t="s">
        <v>22</v>
      </c>
      <c r="O4227" s="4">
        <f t="shared" si="66"/>
        <v>0</v>
      </c>
    </row>
    <row r="4228" spans="1:15">
      <c r="A4228" s="1" t="s">
        <v>4268</v>
      </c>
      <c r="B4228" s="2">
        <v>44960</v>
      </c>
      <c r="C4228" s="13" t="str">
        <f>TEXT(bbdd_Social_Media_Trends[[#This Row],[Post_Date]],"aaaa-mm")</f>
        <v>2023-02</v>
      </c>
      <c r="D4228" s="1" t="s">
        <v>24</v>
      </c>
      <c r="E4228" s="1" t="s">
        <v>13</v>
      </c>
      <c r="F4228" s="1" t="s">
        <v>20</v>
      </c>
      <c r="G4228" s="1" t="s">
        <v>50</v>
      </c>
      <c r="H4228">
        <v>4876711</v>
      </c>
      <c r="I4228">
        <v>213421</v>
      </c>
      <c r="J4228">
        <v>13563</v>
      </c>
      <c r="K4228">
        <v>48777</v>
      </c>
      <c r="L4228">
        <f>bbdd_Social_Media_Trends[[#This Row],[Likes]]+bbdd_Social_Media_Trends[[#This Row],[Shares]]+bbdd_Social_Media_Trends[[#This Row],[Comments]]</f>
        <v>275761</v>
      </c>
      <c r="M4228">
        <f>bbdd_Social_Media_Trends[[#This Row],[Interactions]]/bbdd_Social_Media_Trends[[#This Row],[Views]]</f>
        <v>5.6546512598347531E-2</v>
      </c>
      <c r="N4228" s="1" t="s">
        <v>29</v>
      </c>
      <c r="O4228" s="4">
        <f t="shared" si="66"/>
        <v>0</v>
      </c>
    </row>
    <row r="4229" spans="1:15">
      <c r="A4229" s="1" t="s">
        <v>4269</v>
      </c>
      <c r="B4229" s="2">
        <v>45002</v>
      </c>
      <c r="C4229" s="13" t="str">
        <f>TEXT(bbdd_Social_Media_Trends[[#This Row],[Post_Date]],"aaaa-mm")</f>
        <v>2023-03</v>
      </c>
      <c r="D4229" s="1" t="s">
        <v>24</v>
      </c>
      <c r="E4229" s="1" t="s">
        <v>49</v>
      </c>
      <c r="F4229" s="1" t="s">
        <v>36</v>
      </c>
      <c r="G4229" s="1" t="s">
        <v>60</v>
      </c>
      <c r="H4229">
        <v>1003601</v>
      </c>
      <c r="I4229">
        <v>488570</v>
      </c>
      <c r="J4229">
        <v>58252</v>
      </c>
      <c r="K4229">
        <v>33282</v>
      </c>
      <c r="L4229">
        <f>bbdd_Social_Media_Trends[[#This Row],[Likes]]+bbdd_Social_Media_Trends[[#This Row],[Shares]]+bbdd_Social_Media_Trends[[#This Row],[Comments]]</f>
        <v>580104</v>
      </c>
      <c r="M4229">
        <f>bbdd_Social_Media_Trends[[#This Row],[Interactions]]/bbdd_Social_Media_Trends[[#This Row],[Views]]</f>
        <v>0.57802254083046944</v>
      </c>
      <c r="N4229" s="1" t="s">
        <v>16</v>
      </c>
      <c r="O4229" s="4">
        <f t="shared" si="66"/>
        <v>0</v>
      </c>
    </row>
    <row r="4230" spans="1:15">
      <c r="A4230" s="1" t="s">
        <v>4270</v>
      </c>
      <c r="B4230" s="2">
        <v>44661</v>
      </c>
      <c r="C4230" s="13" t="str">
        <f>TEXT(bbdd_Social_Media_Trends[[#This Row],[Post_Date]],"aaaa-mm")</f>
        <v>2022-04</v>
      </c>
      <c r="D4230" s="1" t="s">
        <v>12</v>
      </c>
      <c r="E4230" s="1" t="s">
        <v>19</v>
      </c>
      <c r="F4230" s="1" t="s">
        <v>20</v>
      </c>
      <c r="G4230" s="1" t="s">
        <v>15</v>
      </c>
      <c r="H4230">
        <v>4854055</v>
      </c>
      <c r="I4230">
        <v>197367</v>
      </c>
      <c r="J4230">
        <v>55292</v>
      </c>
      <c r="K4230">
        <v>48663</v>
      </c>
      <c r="L4230">
        <f>bbdd_Social_Media_Trends[[#This Row],[Likes]]+bbdd_Social_Media_Trends[[#This Row],[Shares]]+bbdd_Social_Media_Trends[[#This Row],[Comments]]</f>
        <v>301322</v>
      </c>
      <c r="M4230">
        <f>bbdd_Social_Media_Trends[[#This Row],[Interactions]]/bbdd_Social_Media_Trends[[#This Row],[Views]]</f>
        <v>6.207634647732669E-2</v>
      </c>
      <c r="N4230" s="1" t="s">
        <v>29</v>
      </c>
      <c r="O4230" s="4">
        <f t="shared" si="66"/>
        <v>0</v>
      </c>
    </row>
    <row r="4231" spans="1:15">
      <c r="A4231" s="1" t="s">
        <v>4271</v>
      </c>
      <c r="B4231" s="2">
        <v>45115</v>
      </c>
      <c r="C4231" s="13" t="str">
        <f>TEXT(bbdd_Social_Media_Trends[[#This Row],[Post_Date]],"aaaa-mm")</f>
        <v>2023-07</v>
      </c>
      <c r="D4231" s="1" t="s">
        <v>27</v>
      </c>
      <c r="E4231" s="1" t="s">
        <v>59</v>
      </c>
      <c r="F4231" s="1" t="s">
        <v>47</v>
      </c>
      <c r="G4231" s="1" t="s">
        <v>60</v>
      </c>
      <c r="H4231">
        <v>4413548</v>
      </c>
      <c r="I4231">
        <v>101503</v>
      </c>
      <c r="J4231">
        <v>91427</v>
      </c>
      <c r="K4231">
        <v>35256</v>
      </c>
      <c r="L4231">
        <f>bbdd_Social_Media_Trends[[#This Row],[Likes]]+bbdd_Social_Media_Trends[[#This Row],[Shares]]+bbdd_Social_Media_Trends[[#This Row],[Comments]]</f>
        <v>228186</v>
      </c>
      <c r="M4231">
        <f>bbdd_Social_Media_Trends[[#This Row],[Interactions]]/bbdd_Social_Media_Trends[[#This Row],[Views]]</f>
        <v>5.1701261660686594E-2</v>
      </c>
      <c r="N4231" s="1" t="s">
        <v>16</v>
      </c>
      <c r="O4231" s="4">
        <f t="shared" si="66"/>
        <v>0</v>
      </c>
    </row>
    <row r="4232" spans="1:15">
      <c r="A4232" s="1" t="s">
        <v>4272</v>
      </c>
      <c r="B4232" s="2">
        <v>44667</v>
      </c>
      <c r="C4232" s="13" t="str">
        <f>TEXT(bbdd_Social_Media_Trends[[#This Row],[Post_Date]],"aaaa-mm")</f>
        <v>2022-04</v>
      </c>
      <c r="D4232" s="1" t="s">
        <v>12</v>
      </c>
      <c r="E4232" s="1" t="s">
        <v>46</v>
      </c>
      <c r="F4232" s="1" t="s">
        <v>14</v>
      </c>
      <c r="G4232" s="1" t="s">
        <v>44</v>
      </c>
      <c r="H4232">
        <v>3019969</v>
      </c>
      <c r="I4232">
        <v>170993</v>
      </c>
      <c r="J4232">
        <v>43023</v>
      </c>
      <c r="K4232">
        <v>31600</v>
      </c>
      <c r="L4232">
        <f>bbdd_Social_Media_Trends[[#This Row],[Likes]]+bbdd_Social_Media_Trends[[#This Row],[Shares]]+bbdd_Social_Media_Trends[[#This Row],[Comments]]</f>
        <v>245616</v>
      </c>
      <c r="M4232">
        <f>bbdd_Social_Media_Trends[[#This Row],[Interactions]]/bbdd_Social_Media_Trends[[#This Row],[Views]]</f>
        <v>8.1330636175404453E-2</v>
      </c>
      <c r="N4232" s="1" t="s">
        <v>29</v>
      </c>
      <c r="O4232" s="4">
        <f t="shared" si="66"/>
        <v>0</v>
      </c>
    </row>
    <row r="4233" spans="1:15">
      <c r="A4233" s="1" t="s">
        <v>4273</v>
      </c>
      <c r="B4233" s="2">
        <v>44985</v>
      </c>
      <c r="C4233" s="13" t="str">
        <f>TEXT(bbdd_Social_Media_Trends[[#This Row],[Post_Date]],"aaaa-mm")</f>
        <v>2023-02</v>
      </c>
      <c r="D4233" s="1" t="s">
        <v>18</v>
      </c>
      <c r="E4233" s="1" t="s">
        <v>46</v>
      </c>
      <c r="F4233" s="1" t="s">
        <v>20</v>
      </c>
      <c r="G4233" s="1" t="s">
        <v>15</v>
      </c>
      <c r="H4233">
        <v>1087231</v>
      </c>
      <c r="I4233">
        <v>106848</v>
      </c>
      <c r="J4233">
        <v>43977</v>
      </c>
      <c r="K4233">
        <v>28368</v>
      </c>
      <c r="L4233">
        <f>bbdd_Social_Media_Trends[[#This Row],[Likes]]+bbdd_Social_Media_Trends[[#This Row],[Shares]]+bbdd_Social_Media_Trends[[#This Row],[Comments]]</f>
        <v>179193</v>
      </c>
      <c r="M4233">
        <f>bbdd_Social_Media_Trends[[#This Row],[Interactions]]/bbdd_Social_Media_Trends[[#This Row],[Views]]</f>
        <v>0.16481594067865982</v>
      </c>
      <c r="N4233" s="1" t="s">
        <v>29</v>
      </c>
      <c r="O4233" s="4">
        <f t="shared" si="66"/>
        <v>0</v>
      </c>
    </row>
    <row r="4234" spans="1:15">
      <c r="A4234" s="1" t="s">
        <v>4274</v>
      </c>
      <c r="B4234" s="2">
        <v>45176</v>
      </c>
      <c r="C4234" s="13" t="str">
        <f>TEXT(bbdd_Social_Media_Trends[[#This Row],[Post_Date]],"aaaa-mm")</f>
        <v>2023-09</v>
      </c>
      <c r="D4234" s="1" t="s">
        <v>12</v>
      </c>
      <c r="E4234" s="1" t="s">
        <v>59</v>
      </c>
      <c r="F4234" s="1" t="s">
        <v>20</v>
      </c>
      <c r="G4234" s="1" t="s">
        <v>50</v>
      </c>
      <c r="H4234">
        <v>3901334</v>
      </c>
      <c r="I4234">
        <v>463445</v>
      </c>
      <c r="J4234">
        <v>48617</v>
      </c>
      <c r="K4234">
        <v>36800</v>
      </c>
      <c r="L4234">
        <f>bbdd_Social_Media_Trends[[#This Row],[Likes]]+bbdd_Social_Media_Trends[[#This Row],[Shares]]+bbdd_Social_Media_Trends[[#This Row],[Comments]]</f>
        <v>548862</v>
      </c>
      <c r="M4234">
        <f>bbdd_Social_Media_Trends[[#This Row],[Interactions]]/bbdd_Social_Media_Trends[[#This Row],[Views]]</f>
        <v>0.14068572442144148</v>
      </c>
      <c r="N4234" s="1" t="s">
        <v>29</v>
      </c>
      <c r="O4234" s="4">
        <f t="shared" si="66"/>
        <v>0</v>
      </c>
    </row>
    <row r="4235" spans="1:15">
      <c r="A4235" s="1" t="s">
        <v>4275</v>
      </c>
      <c r="B4235" s="2">
        <v>44765</v>
      </c>
      <c r="C4235" s="13" t="str">
        <f>TEXT(bbdd_Social_Media_Trends[[#This Row],[Post_Date]],"aaaa-mm")</f>
        <v>2022-07</v>
      </c>
      <c r="D4235" s="1" t="s">
        <v>12</v>
      </c>
      <c r="E4235" s="1" t="s">
        <v>19</v>
      </c>
      <c r="F4235" s="1" t="s">
        <v>41</v>
      </c>
      <c r="G4235" s="1" t="s">
        <v>37</v>
      </c>
      <c r="H4235">
        <v>851907</v>
      </c>
      <c r="I4235">
        <v>359024</v>
      </c>
      <c r="J4235">
        <v>69682</v>
      </c>
      <c r="K4235">
        <v>12915</v>
      </c>
      <c r="L4235">
        <f>bbdd_Social_Media_Trends[[#This Row],[Likes]]+bbdd_Social_Media_Trends[[#This Row],[Shares]]+bbdd_Social_Media_Trends[[#This Row],[Comments]]</f>
        <v>441621</v>
      </c>
      <c r="M4235">
        <f>bbdd_Social_Media_Trends[[#This Row],[Interactions]]/bbdd_Social_Media_Trends[[#This Row],[Views]]</f>
        <v>0.51839109198539279</v>
      </c>
      <c r="N4235" s="1" t="s">
        <v>22</v>
      </c>
      <c r="O4235" s="4">
        <f t="shared" si="66"/>
        <v>0</v>
      </c>
    </row>
    <row r="4236" spans="1:15">
      <c r="A4236" s="1" t="s">
        <v>4276</v>
      </c>
      <c r="B4236" s="2">
        <v>44745</v>
      </c>
      <c r="C4236" s="13" t="str">
        <f>TEXT(bbdd_Social_Media_Trends[[#This Row],[Post_Date]],"aaaa-mm")</f>
        <v>2022-07</v>
      </c>
      <c r="D4236" s="1" t="s">
        <v>24</v>
      </c>
      <c r="E4236" s="1" t="s">
        <v>35</v>
      </c>
      <c r="F4236" s="1" t="s">
        <v>20</v>
      </c>
      <c r="G4236" s="1" t="s">
        <v>50</v>
      </c>
      <c r="H4236">
        <v>83320</v>
      </c>
      <c r="I4236">
        <v>149819</v>
      </c>
      <c r="J4236">
        <v>3019</v>
      </c>
      <c r="K4236">
        <v>10228</v>
      </c>
      <c r="L4236">
        <f>bbdd_Social_Media_Trends[[#This Row],[Likes]]+bbdd_Social_Media_Trends[[#This Row],[Shares]]+bbdd_Social_Media_Trends[[#This Row],[Comments]]</f>
        <v>163066</v>
      </c>
      <c r="M4236">
        <f>bbdd_Social_Media_Trends[[#This Row],[Interactions]]/bbdd_Social_Media_Trends[[#This Row],[Views]]</f>
        <v>1.9571051368218915</v>
      </c>
      <c r="N4236" s="1" t="s">
        <v>29</v>
      </c>
      <c r="O4236" s="4">
        <f t="shared" si="66"/>
        <v>0</v>
      </c>
    </row>
    <row r="4237" spans="1:15">
      <c r="A4237" s="1" t="s">
        <v>4277</v>
      </c>
      <c r="B4237" s="2">
        <v>45113</v>
      </c>
      <c r="C4237" s="13" t="str">
        <f>TEXT(bbdd_Social_Media_Trends[[#This Row],[Post_Date]],"aaaa-mm")</f>
        <v>2023-07</v>
      </c>
      <c r="D4237" s="1" t="s">
        <v>27</v>
      </c>
      <c r="E4237" s="1" t="s">
        <v>59</v>
      </c>
      <c r="F4237" s="1" t="s">
        <v>14</v>
      </c>
      <c r="G4237" s="1" t="s">
        <v>15</v>
      </c>
      <c r="H4237">
        <v>854031</v>
      </c>
      <c r="I4237">
        <v>148948</v>
      </c>
      <c r="J4237">
        <v>73678</v>
      </c>
      <c r="K4237">
        <v>39332</v>
      </c>
      <c r="L4237">
        <f>bbdd_Social_Media_Trends[[#This Row],[Likes]]+bbdd_Social_Media_Trends[[#This Row],[Shares]]+bbdd_Social_Media_Trends[[#This Row],[Comments]]</f>
        <v>261958</v>
      </c>
      <c r="M4237">
        <f>bbdd_Social_Media_Trends[[#This Row],[Interactions]]/bbdd_Social_Media_Trends[[#This Row],[Views]]</f>
        <v>0.30673125448607835</v>
      </c>
      <c r="N4237" s="1" t="s">
        <v>29</v>
      </c>
      <c r="O4237" s="4">
        <f t="shared" si="66"/>
        <v>0</v>
      </c>
    </row>
    <row r="4238" spans="1:15">
      <c r="A4238" s="1" t="s">
        <v>4278</v>
      </c>
      <c r="B4238" s="2">
        <v>44968</v>
      </c>
      <c r="C4238" s="13" t="str">
        <f>TEXT(bbdd_Social_Media_Trends[[#This Row],[Post_Date]],"aaaa-mm")</f>
        <v>2023-02</v>
      </c>
      <c r="D4238" s="1" t="s">
        <v>18</v>
      </c>
      <c r="E4238" s="1" t="s">
        <v>31</v>
      </c>
      <c r="F4238" s="1" t="s">
        <v>14</v>
      </c>
      <c r="G4238" s="1" t="s">
        <v>25</v>
      </c>
      <c r="H4238">
        <v>1293217</v>
      </c>
      <c r="I4238">
        <v>213794</v>
      </c>
      <c r="J4238">
        <v>46740</v>
      </c>
      <c r="K4238">
        <v>33829</v>
      </c>
      <c r="L4238">
        <f>bbdd_Social_Media_Trends[[#This Row],[Likes]]+bbdd_Social_Media_Trends[[#This Row],[Shares]]+bbdd_Social_Media_Trends[[#This Row],[Comments]]</f>
        <v>294363</v>
      </c>
      <c r="M4238">
        <f>bbdd_Social_Media_Trends[[#This Row],[Interactions]]/bbdd_Social_Media_Trends[[#This Row],[Views]]</f>
        <v>0.22762073186479917</v>
      </c>
      <c r="N4238" s="1" t="s">
        <v>22</v>
      </c>
      <c r="O4238" s="4">
        <f t="shared" si="66"/>
        <v>0</v>
      </c>
    </row>
    <row r="4239" spans="1:15">
      <c r="A4239" s="1" t="s">
        <v>4279</v>
      </c>
      <c r="B4239" s="2">
        <v>44728</v>
      </c>
      <c r="C4239" s="13" t="str">
        <f>TEXT(bbdd_Social_Media_Trends[[#This Row],[Post_Date]],"aaaa-mm")</f>
        <v>2022-06</v>
      </c>
      <c r="D4239" s="1" t="s">
        <v>24</v>
      </c>
      <c r="E4239" s="1" t="s">
        <v>19</v>
      </c>
      <c r="F4239" s="1" t="s">
        <v>20</v>
      </c>
      <c r="G4239" s="1" t="s">
        <v>60</v>
      </c>
      <c r="H4239">
        <v>1071793</v>
      </c>
      <c r="I4239">
        <v>82545</v>
      </c>
      <c r="J4239">
        <v>28397</v>
      </c>
      <c r="K4239">
        <v>25073</v>
      </c>
      <c r="L4239">
        <f>bbdd_Social_Media_Trends[[#This Row],[Likes]]+bbdd_Social_Media_Trends[[#This Row],[Shares]]+bbdd_Social_Media_Trends[[#This Row],[Comments]]</f>
        <v>136015</v>
      </c>
      <c r="M4239">
        <f>bbdd_Social_Media_Trends[[#This Row],[Interactions]]/bbdd_Social_Media_Trends[[#This Row],[Views]]</f>
        <v>0.12690416899531906</v>
      </c>
      <c r="N4239" s="1" t="s">
        <v>29</v>
      </c>
      <c r="O4239" s="4">
        <f t="shared" si="66"/>
        <v>0</v>
      </c>
    </row>
    <row r="4240" spans="1:15">
      <c r="A4240" s="1" t="s">
        <v>4280</v>
      </c>
      <c r="B4240" s="2">
        <v>45213</v>
      </c>
      <c r="C4240" s="13" t="str">
        <f>TEXT(bbdd_Social_Media_Trends[[#This Row],[Post_Date]],"aaaa-mm")</f>
        <v>2023-10</v>
      </c>
      <c r="D4240" s="1" t="s">
        <v>18</v>
      </c>
      <c r="E4240" s="1" t="s">
        <v>49</v>
      </c>
      <c r="F4240" s="1" t="s">
        <v>20</v>
      </c>
      <c r="G4240" s="1" t="s">
        <v>21</v>
      </c>
      <c r="H4240">
        <v>1575723</v>
      </c>
      <c r="I4240">
        <v>253050</v>
      </c>
      <c r="J4240">
        <v>16141</v>
      </c>
      <c r="K4240">
        <v>35096</v>
      </c>
      <c r="L4240">
        <f>bbdd_Social_Media_Trends[[#This Row],[Likes]]+bbdd_Social_Media_Trends[[#This Row],[Shares]]+bbdd_Social_Media_Trends[[#This Row],[Comments]]</f>
        <v>304287</v>
      </c>
      <c r="M4240">
        <f>bbdd_Social_Media_Trends[[#This Row],[Interactions]]/bbdd_Social_Media_Trends[[#This Row],[Views]]</f>
        <v>0.19310944880540551</v>
      </c>
      <c r="N4240" s="1" t="s">
        <v>16</v>
      </c>
      <c r="O4240" s="4">
        <f t="shared" si="66"/>
        <v>0</v>
      </c>
    </row>
    <row r="4241" spans="1:15">
      <c r="A4241" s="1" t="s">
        <v>4281</v>
      </c>
      <c r="B4241" s="2">
        <v>45029</v>
      </c>
      <c r="C4241" s="13" t="str">
        <f>TEXT(bbdd_Social_Media_Trends[[#This Row],[Post_Date]],"aaaa-mm")</f>
        <v>2023-04</v>
      </c>
      <c r="D4241" s="1" t="s">
        <v>12</v>
      </c>
      <c r="E4241" s="1" t="s">
        <v>52</v>
      </c>
      <c r="F4241" s="1" t="s">
        <v>20</v>
      </c>
      <c r="G4241" s="1" t="s">
        <v>28</v>
      </c>
      <c r="H4241">
        <v>4487202</v>
      </c>
      <c r="I4241">
        <v>309686</v>
      </c>
      <c r="J4241">
        <v>91035</v>
      </c>
      <c r="K4241">
        <v>42034</v>
      </c>
      <c r="L4241">
        <f>bbdd_Social_Media_Trends[[#This Row],[Likes]]+bbdd_Social_Media_Trends[[#This Row],[Shares]]+bbdd_Social_Media_Trends[[#This Row],[Comments]]</f>
        <v>442755</v>
      </c>
      <c r="M4241">
        <f>bbdd_Social_Media_Trends[[#This Row],[Interactions]]/bbdd_Social_Media_Trends[[#This Row],[Views]]</f>
        <v>9.8670619241121749E-2</v>
      </c>
      <c r="N4241" s="1" t="s">
        <v>29</v>
      </c>
      <c r="O4241" s="4">
        <f t="shared" si="66"/>
        <v>0</v>
      </c>
    </row>
    <row r="4242" spans="1:15">
      <c r="A4242" s="1" t="s">
        <v>4282</v>
      </c>
      <c r="B4242" s="2">
        <v>45174</v>
      </c>
      <c r="C4242" s="13" t="str">
        <f>TEXT(bbdd_Social_Media_Trends[[#This Row],[Post_Date]],"aaaa-mm")</f>
        <v>2023-09</v>
      </c>
      <c r="D4242" s="1" t="s">
        <v>27</v>
      </c>
      <c r="E4242" s="1" t="s">
        <v>31</v>
      </c>
      <c r="F4242" s="1" t="s">
        <v>14</v>
      </c>
      <c r="G4242" s="1" t="s">
        <v>50</v>
      </c>
      <c r="H4242">
        <v>398843</v>
      </c>
      <c r="I4242">
        <v>185311</v>
      </c>
      <c r="J4242">
        <v>90723</v>
      </c>
      <c r="K4242">
        <v>1420</v>
      </c>
      <c r="L4242">
        <f>bbdd_Social_Media_Trends[[#This Row],[Likes]]+bbdd_Social_Media_Trends[[#This Row],[Shares]]+bbdd_Social_Media_Trends[[#This Row],[Comments]]</f>
        <v>277454</v>
      </c>
      <c r="M4242">
        <f>bbdd_Social_Media_Trends[[#This Row],[Interactions]]/bbdd_Social_Media_Trends[[#This Row],[Views]]</f>
        <v>0.69564715940858934</v>
      </c>
      <c r="N4242" s="1" t="s">
        <v>29</v>
      </c>
      <c r="O4242" s="4">
        <f t="shared" si="66"/>
        <v>0</v>
      </c>
    </row>
    <row r="4243" spans="1:15">
      <c r="A4243" s="1" t="s">
        <v>4283</v>
      </c>
      <c r="B4243" s="2">
        <v>44891</v>
      </c>
      <c r="C4243" s="13" t="str">
        <f>TEXT(bbdd_Social_Media_Trends[[#This Row],[Post_Date]],"aaaa-mm")</f>
        <v>2022-11</v>
      </c>
      <c r="D4243" s="1" t="s">
        <v>12</v>
      </c>
      <c r="E4243" s="1" t="s">
        <v>57</v>
      </c>
      <c r="F4243" s="1" t="s">
        <v>41</v>
      </c>
      <c r="G4243" s="1" t="s">
        <v>50</v>
      </c>
      <c r="H4243">
        <v>239750</v>
      </c>
      <c r="I4243">
        <v>232397</v>
      </c>
      <c r="J4243">
        <v>49163</v>
      </c>
      <c r="K4243">
        <v>20748</v>
      </c>
      <c r="L4243">
        <f>bbdd_Social_Media_Trends[[#This Row],[Likes]]+bbdd_Social_Media_Trends[[#This Row],[Shares]]+bbdd_Social_Media_Trends[[#This Row],[Comments]]</f>
        <v>302308</v>
      </c>
      <c r="M4243">
        <f>bbdd_Social_Media_Trends[[#This Row],[Interactions]]/bbdd_Social_Media_Trends[[#This Row],[Views]]</f>
        <v>1.2609301355578728</v>
      </c>
      <c r="N4243" s="1" t="s">
        <v>16</v>
      </c>
      <c r="O4243" s="4">
        <f t="shared" si="66"/>
        <v>0</v>
      </c>
    </row>
    <row r="4244" spans="1:15">
      <c r="A4244" s="1" t="s">
        <v>4284</v>
      </c>
      <c r="B4244" s="2">
        <v>44966</v>
      </c>
      <c r="C4244" s="13" t="str">
        <f>TEXT(bbdd_Social_Media_Trends[[#This Row],[Post_Date]],"aaaa-mm")</f>
        <v>2023-02</v>
      </c>
      <c r="D4244" s="1" t="s">
        <v>18</v>
      </c>
      <c r="E4244" s="1" t="s">
        <v>39</v>
      </c>
      <c r="F4244" s="1" t="s">
        <v>36</v>
      </c>
      <c r="G4244" s="1" t="s">
        <v>28</v>
      </c>
      <c r="H4244">
        <v>1027434</v>
      </c>
      <c r="I4244">
        <v>150441</v>
      </c>
      <c r="J4244">
        <v>58194</v>
      </c>
      <c r="K4244">
        <v>45827</v>
      </c>
      <c r="L4244">
        <f>bbdd_Social_Media_Trends[[#This Row],[Likes]]+bbdd_Social_Media_Trends[[#This Row],[Shares]]+bbdd_Social_Media_Trends[[#This Row],[Comments]]</f>
        <v>254462</v>
      </c>
      <c r="M4244">
        <f>bbdd_Social_Media_Trends[[#This Row],[Interactions]]/bbdd_Social_Media_Trends[[#This Row],[Views]]</f>
        <v>0.2476674900772215</v>
      </c>
      <c r="N4244" s="1" t="s">
        <v>29</v>
      </c>
      <c r="O4244" s="4">
        <f t="shared" si="66"/>
        <v>0</v>
      </c>
    </row>
    <row r="4245" spans="1:15">
      <c r="A4245" s="1" t="s">
        <v>4285</v>
      </c>
      <c r="B4245" s="2">
        <v>45076</v>
      </c>
      <c r="C4245" s="13" t="str">
        <f>TEXT(bbdd_Social_Media_Trends[[#This Row],[Post_Date]],"aaaa-mm")</f>
        <v>2023-05</v>
      </c>
      <c r="D4245" s="1" t="s">
        <v>24</v>
      </c>
      <c r="E4245" s="1" t="s">
        <v>31</v>
      </c>
      <c r="F4245" s="1" t="s">
        <v>32</v>
      </c>
      <c r="G4245" s="1" t="s">
        <v>60</v>
      </c>
      <c r="H4245">
        <v>4602131</v>
      </c>
      <c r="I4245">
        <v>356619</v>
      </c>
      <c r="J4245">
        <v>50928</v>
      </c>
      <c r="K4245">
        <v>18081</v>
      </c>
      <c r="L4245">
        <f>bbdd_Social_Media_Trends[[#This Row],[Likes]]+bbdd_Social_Media_Trends[[#This Row],[Shares]]+bbdd_Social_Media_Trends[[#This Row],[Comments]]</f>
        <v>425628</v>
      </c>
      <c r="M4245">
        <f>bbdd_Social_Media_Trends[[#This Row],[Interactions]]/bbdd_Social_Media_Trends[[#This Row],[Views]]</f>
        <v>9.2484981414044931E-2</v>
      </c>
      <c r="N4245" s="1" t="s">
        <v>29</v>
      </c>
      <c r="O4245" s="4">
        <f t="shared" si="66"/>
        <v>0</v>
      </c>
    </row>
    <row r="4246" spans="1:15">
      <c r="A4246" s="1" t="s">
        <v>4286</v>
      </c>
      <c r="B4246" s="2">
        <v>44897</v>
      </c>
      <c r="C4246" s="13" t="str">
        <f>TEXT(bbdd_Social_Media_Trends[[#This Row],[Post_Date]],"aaaa-mm")</f>
        <v>2022-12</v>
      </c>
      <c r="D4246" s="1" t="s">
        <v>12</v>
      </c>
      <c r="E4246" s="1" t="s">
        <v>35</v>
      </c>
      <c r="F4246" s="1" t="s">
        <v>32</v>
      </c>
      <c r="G4246" s="1" t="s">
        <v>50</v>
      </c>
      <c r="H4246">
        <v>620949</v>
      </c>
      <c r="I4246">
        <v>146546</v>
      </c>
      <c r="J4246">
        <v>84429</v>
      </c>
      <c r="K4246">
        <v>28169</v>
      </c>
      <c r="L4246">
        <f>bbdd_Social_Media_Trends[[#This Row],[Likes]]+bbdd_Social_Media_Trends[[#This Row],[Shares]]+bbdd_Social_Media_Trends[[#This Row],[Comments]]</f>
        <v>259144</v>
      </c>
      <c r="M4246">
        <f>bbdd_Social_Media_Trends[[#This Row],[Interactions]]/bbdd_Social_Media_Trends[[#This Row],[Views]]</f>
        <v>0.41733540113600309</v>
      </c>
      <c r="N4246" s="1" t="s">
        <v>29</v>
      </c>
      <c r="O4246" s="4">
        <f t="shared" si="66"/>
        <v>0</v>
      </c>
    </row>
    <row r="4247" spans="1:15">
      <c r="A4247" s="1" t="s">
        <v>4287</v>
      </c>
      <c r="B4247" s="2">
        <v>44595</v>
      </c>
      <c r="C4247" s="13" t="str">
        <f>TEXT(bbdd_Social_Media_Trends[[#This Row],[Post_Date]],"aaaa-mm")</f>
        <v>2022-02</v>
      </c>
      <c r="D4247" s="1" t="s">
        <v>18</v>
      </c>
      <c r="E4247" s="1" t="s">
        <v>52</v>
      </c>
      <c r="F4247" s="1" t="s">
        <v>36</v>
      </c>
      <c r="G4247" s="1" t="s">
        <v>25</v>
      </c>
      <c r="H4247">
        <v>852004</v>
      </c>
      <c r="I4247">
        <v>355651</v>
      </c>
      <c r="J4247">
        <v>82868</v>
      </c>
      <c r="K4247">
        <v>32850</v>
      </c>
      <c r="L4247">
        <f>bbdd_Social_Media_Trends[[#This Row],[Likes]]+bbdd_Social_Media_Trends[[#This Row],[Shares]]+bbdd_Social_Media_Trends[[#This Row],[Comments]]</f>
        <v>471369</v>
      </c>
      <c r="M4247">
        <f>bbdd_Social_Media_Trends[[#This Row],[Interactions]]/bbdd_Social_Media_Trends[[#This Row],[Views]]</f>
        <v>0.55324740259435401</v>
      </c>
      <c r="N4247" s="1" t="s">
        <v>29</v>
      </c>
      <c r="O4247" s="4">
        <f t="shared" si="66"/>
        <v>0</v>
      </c>
    </row>
    <row r="4248" spans="1:15">
      <c r="A4248" s="1" t="s">
        <v>4288</v>
      </c>
      <c r="B4248" s="2">
        <v>45222</v>
      </c>
      <c r="C4248" s="13" t="str">
        <f>TEXT(bbdd_Social_Media_Trends[[#This Row],[Post_Date]],"aaaa-mm")</f>
        <v>2023-10</v>
      </c>
      <c r="D4248" s="1" t="s">
        <v>27</v>
      </c>
      <c r="E4248" s="1" t="s">
        <v>49</v>
      </c>
      <c r="F4248" s="1" t="s">
        <v>41</v>
      </c>
      <c r="G4248" s="1" t="s">
        <v>21</v>
      </c>
      <c r="H4248">
        <v>4278442</v>
      </c>
      <c r="I4248">
        <v>428476</v>
      </c>
      <c r="J4248">
        <v>2568</v>
      </c>
      <c r="K4248">
        <v>28273</v>
      </c>
      <c r="L4248">
        <f>bbdd_Social_Media_Trends[[#This Row],[Likes]]+bbdd_Social_Media_Trends[[#This Row],[Shares]]+bbdd_Social_Media_Trends[[#This Row],[Comments]]</f>
        <v>459317</v>
      </c>
      <c r="M4248">
        <f>bbdd_Social_Media_Trends[[#This Row],[Interactions]]/bbdd_Social_Media_Trends[[#This Row],[Views]]</f>
        <v>0.10735613571482329</v>
      </c>
      <c r="N4248" s="1" t="s">
        <v>16</v>
      </c>
      <c r="O4248" s="4">
        <f t="shared" si="66"/>
        <v>0</v>
      </c>
    </row>
    <row r="4249" spans="1:15">
      <c r="A4249" s="1" t="s">
        <v>4289</v>
      </c>
      <c r="B4249" s="2">
        <v>44651</v>
      </c>
      <c r="C4249" s="13" t="str">
        <f>TEXT(bbdd_Social_Media_Trends[[#This Row],[Post_Date]],"aaaa-mm")</f>
        <v>2022-03</v>
      </c>
      <c r="D4249" s="1" t="s">
        <v>24</v>
      </c>
      <c r="E4249" s="1" t="s">
        <v>19</v>
      </c>
      <c r="F4249" s="1" t="s">
        <v>36</v>
      </c>
      <c r="G4249" s="1" t="s">
        <v>21</v>
      </c>
      <c r="H4249">
        <v>3848380</v>
      </c>
      <c r="I4249">
        <v>301810</v>
      </c>
      <c r="J4249">
        <v>6280</v>
      </c>
      <c r="K4249">
        <v>29762</v>
      </c>
      <c r="L4249">
        <f>bbdd_Social_Media_Trends[[#This Row],[Likes]]+bbdd_Social_Media_Trends[[#This Row],[Shares]]+bbdd_Social_Media_Trends[[#This Row],[Comments]]</f>
        <v>337852</v>
      </c>
      <c r="M4249">
        <f>bbdd_Social_Media_Trends[[#This Row],[Interactions]]/bbdd_Social_Media_Trends[[#This Row],[Views]]</f>
        <v>8.7790706738939503E-2</v>
      </c>
      <c r="N4249" s="1" t="s">
        <v>22</v>
      </c>
      <c r="O4249" s="4">
        <f t="shared" si="66"/>
        <v>0</v>
      </c>
    </row>
    <row r="4250" spans="1:15">
      <c r="A4250" s="1" t="s">
        <v>4290</v>
      </c>
      <c r="B4250" s="2">
        <v>45207</v>
      </c>
      <c r="C4250" s="13" t="str">
        <f>TEXT(bbdd_Social_Media_Trends[[#This Row],[Post_Date]],"aaaa-mm")</f>
        <v>2023-10</v>
      </c>
      <c r="D4250" s="1" t="s">
        <v>12</v>
      </c>
      <c r="E4250" s="1" t="s">
        <v>19</v>
      </c>
      <c r="F4250" s="1" t="s">
        <v>32</v>
      </c>
      <c r="G4250" s="1" t="s">
        <v>50</v>
      </c>
      <c r="H4250">
        <v>2574505</v>
      </c>
      <c r="I4250">
        <v>125322</v>
      </c>
      <c r="J4250">
        <v>94933</v>
      </c>
      <c r="K4250">
        <v>48545</v>
      </c>
      <c r="L4250">
        <f>bbdd_Social_Media_Trends[[#This Row],[Likes]]+bbdd_Social_Media_Trends[[#This Row],[Shares]]+bbdd_Social_Media_Trends[[#This Row],[Comments]]</f>
        <v>268800</v>
      </c>
      <c r="M4250">
        <f>bbdd_Social_Media_Trends[[#This Row],[Interactions]]/bbdd_Social_Media_Trends[[#This Row],[Views]]</f>
        <v>0.10440842025942851</v>
      </c>
      <c r="N4250" s="1" t="s">
        <v>29</v>
      </c>
      <c r="O4250" s="4">
        <f t="shared" si="66"/>
        <v>0</v>
      </c>
    </row>
    <row r="4251" spans="1:15">
      <c r="A4251" s="1" t="s">
        <v>4291</v>
      </c>
      <c r="B4251" s="2">
        <v>44757</v>
      </c>
      <c r="C4251" s="13" t="str">
        <f>TEXT(bbdd_Social_Media_Trends[[#This Row],[Post_Date]],"aaaa-mm")</f>
        <v>2022-07</v>
      </c>
      <c r="D4251" s="1" t="s">
        <v>27</v>
      </c>
      <c r="E4251" s="1" t="s">
        <v>39</v>
      </c>
      <c r="F4251" s="1" t="s">
        <v>20</v>
      </c>
      <c r="G4251" s="1" t="s">
        <v>37</v>
      </c>
      <c r="H4251">
        <v>3283134</v>
      </c>
      <c r="I4251">
        <v>41122</v>
      </c>
      <c r="J4251">
        <v>8713</v>
      </c>
      <c r="K4251">
        <v>37710</v>
      </c>
      <c r="L4251">
        <f>bbdd_Social_Media_Trends[[#This Row],[Likes]]+bbdd_Social_Media_Trends[[#This Row],[Shares]]+bbdd_Social_Media_Trends[[#This Row],[Comments]]</f>
        <v>87545</v>
      </c>
      <c r="M4251">
        <f>bbdd_Social_Media_Trends[[#This Row],[Interactions]]/bbdd_Social_Media_Trends[[#This Row],[Views]]</f>
        <v>2.6665070630683973E-2</v>
      </c>
      <c r="N4251" s="1" t="s">
        <v>22</v>
      </c>
      <c r="O4251" s="4">
        <f t="shared" si="66"/>
        <v>0</v>
      </c>
    </row>
    <row r="4252" spans="1:15">
      <c r="A4252" s="1" t="s">
        <v>4292</v>
      </c>
      <c r="B4252" s="2">
        <v>44963</v>
      </c>
      <c r="C4252" s="13" t="str">
        <f>TEXT(bbdd_Social_Media_Trends[[#This Row],[Post_Date]],"aaaa-mm")</f>
        <v>2023-02</v>
      </c>
      <c r="D4252" s="1" t="s">
        <v>27</v>
      </c>
      <c r="E4252" s="1" t="s">
        <v>13</v>
      </c>
      <c r="F4252" s="1" t="s">
        <v>32</v>
      </c>
      <c r="G4252" s="1" t="s">
        <v>37</v>
      </c>
      <c r="H4252">
        <v>746909</v>
      </c>
      <c r="I4252">
        <v>45821</v>
      </c>
      <c r="J4252">
        <v>7638</v>
      </c>
      <c r="K4252">
        <v>15981</v>
      </c>
      <c r="L4252">
        <f>bbdd_Social_Media_Trends[[#This Row],[Likes]]+bbdd_Social_Media_Trends[[#This Row],[Shares]]+bbdd_Social_Media_Trends[[#This Row],[Comments]]</f>
        <v>69440</v>
      </c>
      <c r="M4252">
        <f>bbdd_Social_Media_Trends[[#This Row],[Interactions]]/bbdd_Social_Media_Trends[[#This Row],[Views]]</f>
        <v>9.2969826310835724E-2</v>
      </c>
      <c r="N4252" s="1" t="s">
        <v>29</v>
      </c>
      <c r="O4252" s="4">
        <f t="shared" si="66"/>
        <v>0</v>
      </c>
    </row>
    <row r="4253" spans="1:15">
      <c r="A4253" s="1" t="s">
        <v>4293</v>
      </c>
      <c r="B4253" s="2">
        <v>45179</v>
      </c>
      <c r="C4253" s="13" t="str">
        <f>TEXT(bbdd_Social_Media_Trends[[#This Row],[Post_Date]],"aaaa-mm")</f>
        <v>2023-09</v>
      </c>
      <c r="D4253" s="1" t="s">
        <v>18</v>
      </c>
      <c r="E4253" s="1" t="s">
        <v>52</v>
      </c>
      <c r="F4253" s="1" t="s">
        <v>41</v>
      </c>
      <c r="G4253" s="1" t="s">
        <v>28</v>
      </c>
      <c r="H4253">
        <v>1925512</v>
      </c>
      <c r="I4253">
        <v>445030</v>
      </c>
      <c r="J4253">
        <v>93050</v>
      </c>
      <c r="K4253">
        <v>27310</v>
      </c>
      <c r="L4253">
        <f>bbdd_Social_Media_Trends[[#This Row],[Likes]]+bbdd_Social_Media_Trends[[#This Row],[Shares]]+bbdd_Social_Media_Trends[[#This Row],[Comments]]</f>
        <v>565390</v>
      </c>
      <c r="M4253">
        <f>bbdd_Social_Media_Trends[[#This Row],[Interactions]]/bbdd_Social_Media_Trends[[#This Row],[Views]]</f>
        <v>0.29363099269181392</v>
      </c>
      <c r="N4253" s="1" t="s">
        <v>29</v>
      </c>
      <c r="O4253" s="4">
        <f t="shared" si="66"/>
        <v>0</v>
      </c>
    </row>
    <row r="4254" spans="1:15">
      <c r="A4254" s="1" t="s">
        <v>4294</v>
      </c>
      <c r="B4254" s="2">
        <v>44923</v>
      </c>
      <c r="C4254" s="13" t="str">
        <f>TEXT(bbdd_Social_Media_Trends[[#This Row],[Post_Date]],"aaaa-mm")</f>
        <v>2022-12</v>
      </c>
      <c r="D4254" s="1" t="s">
        <v>27</v>
      </c>
      <c r="E4254" s="1" t="s">
        <v>31</v>
      </c>
      <c r="F4254" s="1" t="s">
        <v>47</v>
      </c>
      <c r="G4254" s="1" t="s">
        <v>44</v>
      </c>
      <c r="H4254">
        <v>1705635</v>
      </c>
      <c r="I4254">
        <v>340776</v>
      </c>
      <c r="J4254">
        <v>13504</v>
      </c>
      <c r="K4254">
        <v>41680</v>
      </c>
      <c r="L4254">
        <f>bbdd_Social_Media_Trends[[#This Row],[Likes]]+bbdd_Social_Media_Trends[[#This Row],[Shares]]+bbdd_Social_Media_Trends[[#This Row],[Comments]]</f>
        <v>395960</v>
      </c>
      <c r="M4254">
        <f>bbdd_Social_Media_Trends[[#This Row],[Interactions]]/bbdd_Social_Media_Trends[[#This Row],[Views]]</f>
        <v>0.23214814423953542</v>
      </c>
      <c r="N4254" s="1" t="s">
        <v>16</v>
      </c>
      <c r="O4254" s="4">
        <f t="shared" si="66"/>
        <v>0</v>
      </c>
    </row>
    <row r="4255" spans="1:15">
      <c r="A4255" s="1" t="s">
        <v>4295</v>
      </c>
      <c r="B4255" s="2">
        <v>45108</v>
      </c>
      <c r="C4255" s="13" t="str">
        <f>TEXT(bbdd_Social_Media_Trends[[#This Row],[Post_Date]],"aaaa-mm")</f>
        <v>2023-07</v>
      </c>
      <c r="D4255" s="1" t="s">
        <v>18</v>
      </c>
      <c r="E4255" s="1" t="s">
        <v>39</v>
      </c>
      <c r="F4255" s="1" t="s">
        <v>36</v>
      </c>
      <c r="G4255" s="1" t="s">
        <v>28</v>
      </c>
      <c r="H4255">
        <v>3931634</v>
      </c>
      <c r="I4255">
        <v>154021</v>
      </c>
      <c r="J4255">
        <v>17016</v>
      </c>
      <c r="K4255">
        <v>30829</v>
      </c>
      <c r="L4255">
        <f>bbdd_Social_Media_Trends[[#This Row],[Likes]]+bbdd_Social_Media_Trends[[#This Row],[Shares]]+bbdd_Social_Media_Trends[[#This Row],[Comments]]</f>
        <v>201866</v>
      </c>
      <c r="M4255">
        <f>bbdd_Social_Media_Trends[[#This Row],[Interactions]]/bbdd_Social_Media_Trends[[#This Row],[Views]]</f>
        <v>5.1344046775462823E-2</v>
      </c>
      <c r="N4255" s="1" t="s">
        <v>16</v>
      </c>
      <c r="O4255" s="4">
        <f t="shared" si="66"/>
        <v>0</v>
      </c>
    </row>
    <row r="4256" spans="1:15">
      <c r="A4256" s="1" t="s">
        <v>4296</v>
      </c>
      <c r="B4256" s="2">
        <v>45272</v>
      </c>
      <c r="C4256" s="13" t="str">
        <f>TEXT(bbdd_Social_Media_Trends[[#This Row],[Post_Date]],"aaaa-mm")</f>
        <v>2023-12</v>
      </c>
      <c r="D4256" s="1" t="s">
        <v>24</v>
      </c>
      <c r="E4256" s="1" t="s">
        <v>31</v>
      </c>
      <c r="F4256" s="1" t="s">
        <v>14</v>
      </c>
      <c r="G4256" s="1" t="s">
        <v>44</v>
      </c>
      <c r="H4256">
        <v>3447523</v>
      </c>
      <c r="I4256">
        <v>43962</v>
      </c>
      <c r="J4256">
        <v>51838</v>
      </c>
      <c r="K4256">
        <v>30252</v>
      </c>
      <c r="L4256">
        <f>bbdd_Social_Media_Trends[[#This Row],[Likes]]+bbdd_Social_Media_Trends[[#This Row],[Shares]]+bbdd_Social_Media_Trends[[#This Row],[Comments]]</f>
        <v>126052</v>
      </c>
      <c r="M4256">
        <f>bbdd_Social_Media_Trends[[#This Row],[Interactions]]/bbdd_Social_Media_Trends[[#This Row],[Views]]</f>
        <v>3.656306281350407E-2</v>
      </c>
      <c r="N4256" s="1" t="s">
        <v>29</v>
      </c>
      <c r="O4256" s="4">
        <f t="shared" si="66"/>
        <v>0</v>
      </c>
    </row>
    <row r="4257" spans="1:15">
      <c r="A4257" s="1" t="s">
        <v>4297</v>
      </c>
      <c r="B4257" s="2">
        <v>44628</v>
      </c>
      <c r="C4257" s="13" t="str">
        <f>TEXT(bbdd_Social_Media_Trends[[#This Row],[Post_Date]],"aaaa-mm")</f>
        <v>2022-03</v>
      </c>
      <c r="D4257" s="1" t="s">
        <v>12</v>
      </c>
      <c r="E4257" s="1" t="s">
        <v>59</v>
      </c>
      <c r="F4257" s="1" t="s">
        <v>14</v>
      </c>
      <c r="G4257" s="1" t="s">
        <v>50</v>
      </c>
      <c r="H4257">
        <v>2783501</v>
      </c>
      <c r="I4257">
        <v>63860</v>
      </c>
      <c r="J4257">
        <v>82509</v>
      </c>
      <c r="K4257">
        <v>16462</v>
      </c>
      <c r="L4257">
        <f>bbdd_Social_Media_Trends[[#This Row],[Likes]]+bbdd_Social_Media_Trends[[#This Row],[Shares]]+bbdd_Social_Media_Trends[[#This Row],[Comments]]</f>
        <v>162831</v>
      </c>
      <c r="M4257">
        <f>bbdd_Social_Media_Trends[[#This Row],[Interactions]]/bbdd_Social_Media_Trends[[#This Row],[Views]]</f>
        <v>5.8498631759068886E-2</v>
      </c>
      <c r="N4257" s="1" t="s">
        <v>16</v>
      </c>
      <c r="O4257" s="4">
        <f t="shared" si="66"/>
        <v>0</v>
      </c>
    </row>
    <row r="4258" spans="1:15">
      <c r="A4258" s="1" t="s">
        <v>4298</v>
      </c>
      <c r="B4258" s="2">
        <v>44875</v>
      </c>
      <c r="C4258" s="13" t="str">
        <f>TEXT(bbdd_Social_Media_Trends[[#This Row],[Post_Date]],"aaaa-mm")</f>
        <v>2022-11</v>
      </c>
      <c r="D4258" s="1" t="s">
        <v>12</v>
      </c>
      <c r="E4258" s="1" t="s">
        <v>39</v>
      </c>
      <c r="F4258" s="1" t="s">
        <v>36</v>
      </c>
      <c r="G4258" s="1" t="s">
        <v>44</v>
      </c>
      <c r="H4258">
        <v>4497476</v>
      </c>
      <c r="I4258">
        <v>329836</v>
      </c>
      <c r="J4258">
        <v>14346</v>
      </c>
      <c r="K4258">
        <v>34972</v>
      </c>
      <c r="L4258">
        <f>bbdd_Social_Media_Trends[[#This Row],[Likes]]+bbdd_Social_Media_Trends[[#This Row],[Shares]]+bbdd_Social_Media_Trends[[#This Row],[Comments]]</f>
        <v>379154</v>
      </c>
      <c r="M4258">
        <f>bbdd_Social_Media_Trends[[#This Row],[Interactions]]/bbdd_Social_Media_Trends[[#This Row],[Views]]</f>
        <v>8.4303729469595842E-2</v>
      </c>
      <c r="N4258" s="1" t="s">
        <v>29</v>
      </c>
      <c r="O4258" s="4">
        <f t="shared" si="66"/>
        <v>0</v>
      </c>
    </row>
    <row r="4259" spans="1:15">
      <c r="A4259" s="1" t="s">
        <v>4299</v>
      </c>
      <c r="B4259" s="2">
        <v>45248</v>
      </c>
      <c r="C4259" s="13" t="str">
        <f>TEXT(bbdd_Social_Media_Trends[[#This Row],[Post_Date]],"aaaa-mm")</f>
        <v>2023-11</v>
      </c>
      <c r="D4259" s="1" t="s">
        <v>24</v>
      </c>
      <c r="E4259" s="1" t="s">
        <v>31</v>
      </c>
      <c r="F4259" s="1" t="s">
        <v>20</v>
      </c>
      <c r="G4259" s="1" t="s">
        <v>44</v>
      </c>
      <c r="H4259">
        <v>3984173</v>
      </c>
      <c r="I4259">
        <v>161617</v>
      </c>
      <c r="J4259">
        <v>68404</v>
      </c>
      <c r="K4259">
        <v>26669</v>
      </c>
      <c r="L4259">
        <f>bbdd_Social_Media_Trends[[#This Row],[Likes]]+bbdd_Social_Media_Trends[[#This Row],[Shares]]+bbdd_Social_Media_Trends[[#This Row],[Comments]]</f>
        <v>256690</v>
      </c>
      <c r="M4259">
        <f>bbdd_Social_Media_Trends[[#This Row],[Interactions]]/bbdd_Social_Media_Trends[[#This Row],[Views]]</f>
        <v>6.4427423206773402E-2</v>
      </c>
      <c r="N4259" s="1" t="s">
        <v>29</v>
      </c>
      <c r="O4259" s="4">
        <f t="shared" si="66"/>
        <v>0</v>
      </c>
    </row>
    <row r="4260" spans="1:15">
      <c r="A4260" s="1" t="s">
        <v>4300</v>
      </c>
      <c r="B4260" s="2">
        <v>44777</v>
      </c>
      <c r="C4260" s="13" t="str">
        <f>TEXT(bbdd_Social_Media_Trends[[#This Row],[Post_Date]],"aaaa-mm")</f>
        <v>2022-08</v>
      </c>
      <c r="D4260" s="1" t="s">
        <v>24</v>
      </c>
      <c r="E4260" s="1" t="s">
        <v>19</v>
      </c>
      <c r="F4260" s="1" t="s">
        <v>14</v>
      </c>
      <c r="G4260" s="1" t="s">
        <v>37</v>
      </c>
      <c r="H4260">
        <v>3140471</v>
      </c>
      <c r="I4260">
        <v>443708</v>
      </c>
      <c r="J4260">
        <v>64826</v>
      </c>
      <c r="K4260">
        <v>22130</v>
      </c>
      <c r="L4260">
        <f>bbdd_Social_Media_Trends[[#This Row],[Likes]]+bbdd_Social_Media_Trends[[#This Row],[Shares]]+bbdd_Social_Media_Trends[[#This Row],[Comments]]</f>
        <v>530664</v>
      </c>
      <c r="M4260">
        <f>bbdd_Social_Media_Trends[[#This Row],[Interactions]]/bbdd_Social_Media_Trends[[#This Row],[Views]]</f>
        <v>0.16897592749622589</v>
      </c>
      <c r="N4260" s="1" t="s">
        <v>16</v>
      </c>
      <c r="O4260" s="4">
        <f t="shared" si="66"/>
        <v>0</v>
      </c>
    </row>
    <row r="4261" spans="1:15">
      <c r="A4261" s="1" t="s">
        <v>4301</v>
      </c>
      <c r="B4261" s="2">
        <v>45189</v>
      </c>
      <c r="C4261" s="13" t="str">
        <f>TEXT(bbdd_Social_Media_Trends[[#This Row],[Post_Date]],"aaaa-mm")</f>
        <v>2023-09</v>
      </c>
      <c r="D4261" s="1" t="s">
        <v>12</v>
      </c>
      <c r="E4261" s="1" t="s">
        <v>39</v>
      </c>
      <c r="F4261" s="1" t="s">
        <v>20</v>
      </c>
      <c r="G4261" s="1" t="s">
        <v>25</v>
      </c>
      <c r="H4261">
        <v>2933626</v>
      </c>
      <c r="I4261">
        <v>87518</v>
      </c>
      <c r="J4261">
        <v>50945</v>
      </c>
      <c r="K4261">
        <v>18643</v>
      </c>
      <c r="L4261">
        <f>bbdd_Social_Media_Trends[[#This Row],[Likes]]+bbdd_Social_Media_Trends[[#This Row],[Shares]]+bbdd_Social_Media_Trends[[#This Row],[Comments]]</f>
        <v>157106</v>
      </c>
      <c r="M4261">
        <f>bbdd_Social_Media_Trends[[#This Row],[Interactions]]/bbdd_Social_Media_Trends[[#This Row],[Views]]</f>
        <v>5.3553520455572726E-2</v>
      </c>
      <c r="N4261" s="1" t="s">
        <v>29</v>
      </c>
      <c r="O4261" s="4">
        <f t="shared" si="66"/>
        <v>0</v>
      </c>
    </row>
    <row r="4262" spans="1:15">
      <c r="A4262" s="1" t="s">
        <v>4302</v>
      </c>
      <c r="B4262" s="2">
        <v>45152</v>
      </c>
      <c r="C4262" s="13" t="str">
        <f>TEXT(bbdd_Social_Media_Trends[[#This Row],[Post_Date]],"aaaa-mm")</f>
        <v>2023-08</v>
      </c>
      <c r="D4262" s="1" t="s">
        <v>18</v>
      </c>
      <c r="E4262" s="1" t="s">
        <v>59</v>
      </c>
      <c r="F4262" s="1" t="s">
        <v>41</v>
      </c>
      <c r="G4262" s="1" t="s">
        <v>60</v>
      </c>
      <c r="H4262">
        <v>1361580</v>
      </c>
      <c r="I4262">
        <v>169568</v>
      </c>
      <c r="J4262">
        <v>875</v>
      </c>
      <c r="K4262">
        <v>22352</v>
      </c>
      <c r="L4262">
        <f>bbdd_Social_Media_Trends[[#This Row],[Likes]]+bbdd_Social_Media_Trends[[#This Row],[Shares]]+bbdd_Social_Media_Trends[[#This Row],[Comments]]</f>
        <v>192795</v>
      </c>
      <c r="M4262">
        <f>bbdd_Social_Media_Trends[[#This Row],[Interactions]]/bbdd_Social_Media_Trends[[#This Row],[Views]]</f>
        <v>0.14159652756356586</v>
      </c>
      <c r="N4262" s="1" t="s">
        <v>22</v>
      </c>
      <c r="O4262" s="4">
        <f t="shared" si="66"/>
        <v>0</v>
      </c>
    </row>
    <row r="4263" spans="1:15">
      <c r="A4263" s="1" t="s">
        <v>4303</v>
      </c>
      <c r="B4263" s="2">
        <v>45165</v>
      </c>
      <c r="C4263" s="13" t="str">
        <f>TEXT(bbdd_Social_Media_Trends[[#This Row],[Post_Date]],"aaaa-mm")</f>
        <v>2023-08</v>
      </c>
      <c r="D4263" s="1" t="s">
        <v>24</v>
      </c>
      <c r="E4263" s="1" t="s">
        <v>35</v>
      </c>
      <c r="F4263" s="1" t="s">
        <v>41</v>
      </c>
      <c r="G4263" s="1" t="s">
        <v>50</v>
      </c>
      <c r="H4263">
        <v>4190571</v>
      </c>
      <c r="I4263">
        <v>271397</v>
      </c>
      <c r="J4263">
        <v>44550</v>
      </c>
      <c r="K4263">
        <v>19615</v>
      </c>
      <c r="L4263">
        <f>bbdd_Social_Media_Trends[[#This Row],[Likes]]+bbdd_Social_Media_Trends[[#This Row],[Shares]]+bbdd_Social_Media_Trends[[#This Row],[Comments]]</f>
        <v>335562</v>
      </c>
      <c r="M4263">
        <f>bbdd_Social_Media_Trends[[#This Row],[Interactions]]/bbdd_Social_Media_Trends[[#This Row],[Views]]</f>
        <v>8.0075483746725684E-2</v>
      </c>
      <c r="N4263" s="1" t="s">
        <v>16</v>
      </c>
      <c r="O4263" s="4">
        <f t="shared" si="66"/>
        <v>0</v>
      </c>
    </row>
    <row r="4264" spans="1:15">
      <c r="A4264" s="1" t="s">
        <v>4304</v>
      </c>
      <c r="B4264" s="2">
        <v>44621</v>
      </c>
      <c r="C4264" s="13" t="str">
        <f>TEXT(bbdd_Social_Media_Trends[[#This Row],[Post_Date]],"aaaa-mm")</f>
        <v>2022-03</v>
      </c>
      <c r="D4264" s="1" t="s">
        <v>27</v>
      </c>
      <c r="E4264" s="1" t="s">
        <v>52</v>
      </c>
      <c r="F4264" s="1" t="s">
        <v>41</v>
      </c>
      <c r="G4264" s="1" t="s">
        <v>44</v>
      </c>
      <c r="H4264">
        <v>3856845</v>
      </c>
      <c r="I4264">
        <v>195911</v>
      </c>
      <c r="J4264">
        <v>46850</v>
      </c>
      <c r="K4264">
        <v>13291</v>
      </c>
      <c r="L4264">
        <f>bbdd_Social_Media_Trends[[#This Row],[Likes]]+bbdd_Social_Media_Trends[[#This Row],[Shares]]+bbdd_Social_Media_Trends[[#This Row],[Comments]]</f>
        <v>256052</v>
      </c>
      <c r="M4264">
        <f>bbdd_Social_Media_Trends[[#This Row],[Interactions]]/bbdd_Social_Media_Trends[[#This Row],[Views]]</f>
        <v>6.6388978556307029E-2</v>
      </c>
      <c r="N4264" s="1" t="s">
        <v>29</v>
      </c>
      <c r="O4264" s="4">
        <f t="shared" si="66"/>
        <v>0</v>
      </c>
    </row>
    <row r="4265" spans="1:15">
      <c r="A4265" s="1" t="s">
        <v>4305</v>
      </c>
      <c r="B4265" s="2">
        <v>44878</v>
      </c>
      <c r="C4265" s="13" t="str">
        <f>TEXT(bbdd_Social_Media_Trends[[#This Row],[Post_Date]],"aaaa-mm")</f>
        <v>2022-11</v>
      </c>
      <c r="D4265" s="1" t="s">
        <v>12</v>
      </c>
      <c r="E4265" s="1" t="s">
        <v>39</v>
      </c>
      <c r="F4265" s="1" t="s">
        <v>41</v>
      </c>
      <c r="G4265" s="1" t="s">
        <v>50</v>
      </c>
      <c r="H4265">
        <v>233459</v>
      </c>
      <c r="I4265">
        <v>290078</v>
      </c>
      <c r="J4265">
        <v>20796</v>
      </c>
      <c r="K4265">
        <v>13785</v>
      </c>
      <c r="L4265">
        <f>bbdd_Social_Media_Trends[[#This Row],[Likes]]+bbdd_Social_Media_Trends[[#This Row],[Shares]]+bbdd_Social_Media_Trends[[#This Row],[Comments]]</f>
        <v>324659</v>
      </c>
      <c r="M4265">
        <f>bbdd_Social_Media_Trends[[#This Row],[Interactions]]/bbdd_Social_Media_Trends[[#This Row],[Views]]</f>
        <v>1.3906467516780248</v>
      </c>
      <c r="N4265" s="1" t="s">
        <v>29</v>
      </c>
      <c r="O4265" s="4">
        <f t="shared" si="66"/>
        <v>0</v>
      </c>
    </row>
    <row r="4266" spans="1:15">
      <c r="A4266" s="1" t="s">
        <v>4306</v>
      </c>
      <c r="B4266" s="2">
        <v>44848</v>
      </c>
      <c r="C4266" s="13" t="str">
        <f>TEXT(bbdd_Social_Media_Trends[[#This Row],[Post_Date]],"aaaa-mm")</f>
        <v>2022-10</v>
      </c>
      <c r="D4266" s="1" t="s">
        <v>12</v>
      </c>
      <c r="E4266" s="1" t="s">
        <v>19</v>
      </c>
      <c r="F4266" s="1" t="s">
        <v>41</v>
      </c>
      <c r="G4266" s="1" t="s">
        <v>37</v>
      </c>
      <c r="H4266">
        <v>3961797</v>
      </c>
      <c r="I4266">
        <v>253439</v>
      </c>
      <c r="J4266">
        <v>67692</v>
      </c>
      <c r="K4266">
        <v>7836</v>
      </c>
      <c r="L4266">
        <f>bbdd_Social_Media_Trends[[#This Row],[Likes]]+bbdd_Social_Media_Trends[[#This Row],[Shares]]+bbdd_Social_Media_Trends[[#This Row],[Comments]]</f>
        <v>328967</v>
      </c>
      <c r="M4266">
        <f>bbdd_Social_Media_Trends[[#This Row],[Interactions]]/bbdd_Social_Media_Trends[[#This Row],[Views]]</f>
        <v>8.3034794564183875E-2</v>
      </c>
      <c r="N4266" s="1" t="s">
        <v>22</v>
      </c>
      <c r="O4266" s="4">
        <f t="shared" si="66"/>
        <v>0</v>
      </c>
    </row>
    <row r="4267" spans="1:15">
      <c r="A4267" s="1" t="s">
        <v>4307</v>
      </c>
      <c r="B4267" s="2">
        <v>44634</v>
      </c>
      <c r="C4267" s="13" t="str">
        <f>TEXT(bbdd_Social_Media_Trends[[#This Row],[Post_Date]],"aaaa-mm")</f>
        <v>2022-03</v>
      </c>
      <c r="D4267" s="1" t="s">
        <v>18</v>
      </c>
      <c r="E4267" s="1" t="s">
        <v>39</v>
      </c>
      <c r="F4267" s="1" t="s">
        <v>41</v>
      </c>
      <c r="G4267" s="1" t="s">
        <v>21</v>
      </c>
      <c r="H4267">
        <v>4926269</v>
      </c>
      <c r="I4267">
        <v>264064</v>
      </c>
      <c r="J4267">
        <v>91827</v>
      </c>
      <c r="K4267">
        <v>1032</v>
      </c>
      <c r="L4267">
        <f>bbdd_Social_Media_Trends[[#This Row],[Likes]]+bbdd_Social_Media_Trends[[#This Row],[Shares]]+bbdd_Social_Media_Trends[[#This Row],[Comments]]</f>
        <v>356923</v>
      </c>
      <c r="M4267">
        <f>bbdd_Social_Media_Trends[[#This Row],[Interactions]]/bbdd_Social_Media_Trends[[#This Row],[Views]]</f>
        <v>7.2453006524816246E-2</v>
      </c>
      <c r="N4267" s="1" t="s">
        <v>16</v>
      </c>
      <c r="O4267" s="4">
        <f t="shared" si="66"/>
        <v>0</v>
      </c>
    </row>
    <row r="4268" spans="1:15">
      <c r="A4268" s="1" t="s">
        <v>4308</v>
      </c>
      <c r="B4268" s="2">
        <v>45166</v>
      </c>
      <c r="C4268" s="13" t="str">
        <f>TEXT(bbdd_Social_Media_Trends[[#This Row],[Post_Date]],"aaaa-mm")</f>
        <v>2023-08</v>
      </c>
      <c r="D4268" s="1" t="s">
        <v>18</v>
      </c>
      <c r="E4268" s="1" t="s">
        <v>31</v>
      </c>
      <c r="F4268" s="1" t="s">
        <v>36</v>
      </c>
      <c r="G4268" s="1" t="s">
        <v>37</v>
      </c>
      <c r="H4268">
        <v>3691701</v>
      </c>
      <c r="I4268">
        <v>448223</v>
      </c>
      <c r="J4268">
        <v>32943</v>
      </c>
      <c r="K4268">
        <v>40561</v>
      </c>
      <c r="L4268">
        <f>bbdd_Social_Media_Trends[[#This Row],[Likes]]+bbdd_Social_Media_Trends[[#This Row],[Shares]]+bbdd_Social_Media_Trends[[#This Row],[Comments]]</f>
        <v>521727</v>
      </c>
      <c r="M4268">
        <f>bbdd_Social_Media_Trends[[#This Row],[Interactions]]/bbdd_Social_Media_Trends[[#This Row],[Views]]</f>
        <v>0.14132428384638951</v>
      </c>
      <c r="N4268" s="1" t="s">
        <v>29</v>
      </c>
      <c r="O4268" s="4">
        <f t="shared" si="66"/>
        <v>0</v>
      </c>
    </row>
    <row r="4269" spans="1:15">
      <c r="A4269" s="1" t="s">
        <v>4309</v>
      </c>
      <c r="B4269" s="2">
        <v>44947</v>
      </c>
      <c r="C4269" s="13" t="str">
        <f>TEXT(bbdd_Social_Media_Trends[[#This Row],[Post_Date]],"aaaa-mm")</f>
        <v>2023-01</v>
      </c>
      <c r="D4269" s="1" t="s">
        <v>24</v>
      </c>
      <c r="E4269" s="1" t="s">
        <v>46</v>
      </c>
      <c r="F4269" s="1" t="s">
        <v>14</v>
      </c>
      <c r="G4269" s="1" t="s">
        <v>60</v>
      </c>
      <c r="H4269">
        <v>2970930</v>
      </c>
      <c r="I4269">
        <v>131718</v>
      </c>
      <c r="J4269">
        <v>60239</v>
      </c>
      <c r="K4269">
        <v>32883</v>
      </c>
      <c r="L4269">
        <f>bbdd_Social_Media_Trends[[#This Row],[Likes]]+bbdd_Social_Media_Trends[[#This Row],[Shares]]+bbdd_Social_Media_Trends[[#This Row],[Comments]]</f>
        <v>224840</v>
      </c>
      <c r="M4269">
        <f>bbdd_Social_Media_Trends[[#This Row],[Interactions]]/bbdd_Social_Media_Trends[[#This Row],[Views]]</f>
        <v>7.5680005924070912E-2</v>
      </c>
      <c r="N4269" s="1" t="s">
        <v>29</v>
      </c>
      <c r="O4269" s="4">
        <f t="shared" si="66"/>
        <v>0</v>
      </c>
    </row>
    <row r="4270" spans="1:15">
      <c r="A4270" s="1" t="s">
        <v>4310</v>
      </c>
      <c r="B4270" s="2">
        <v>44849</v>
      </c>
      <c r="C4270" s="13" t="str">
        <f>TEXT(bbdd_Social_Media_Trends[[#This Row],[Post_Date]],"aaaa-mm")</f>
        <v>2022-10</v>
      </c>
      <c r="D4270" s="1" t="s">
        <v>18</v>
      </c>
      <c r="E4270" s="1" t="s">
        <v>52</v>
      </c>
      <c r="F4270" s="1" t="s">
        <v>14</v>
      </c>
      <c r="G4270" s="1" t="s">
        <v>50</v>
      </c>
      <c r="H4270">
        <v>3247449</v>
      </c>
      <c r="I4270">
        <v>388272</v>
      </c>
      <c r="J4270">
        <v>6238</v>
      </c>
      <c r="K4270">
        <v>25311</v>
      </c>
      <c r="L4270">
        <f>bbdd_Social_Media_Trends[[#This Row],[Likes]]+bbdd_Social_Media_Trends[[#This Row],[Shares]]+bbdd_Social_Media_Trends[[#This Row],[Comments]]</f>
        <v>419821</v>
      </c>
      <c r="M4270">
        <f>bbdd_Social_Media_Trends[[#This Row],[Interactions]]/bbdd_Social_Media_Trends[[#This Row],[Views]]</f>
        <v>0.12927716493777117</v>
      </c>
      <c r="N4270" s="1" t="s">
        <v>22</v>
      </c>
      <c r="O4270" s="4">
        <f t="shared" si="66"/>
        <v>0</v>
      </c>
    </row>
    <row r="4271" spans="1:15">
      <c r="A4271" s="1" t="s">
        <v>4311</v>
      </c>
      <c r="B4271" s="2">
        <v>45093</v>
      </c>
      <c r="C4271" s="13" t="str">
        <f>TEXT(bbdd_Social_Media_Trends[[#This Row],[Post_Date]],"aaaa-mm")</f>
        <v>2023-06</v>
      </c>
      <c r="D4271" s="1" t="s">
        <v>24</v>
      </c>
      <c r="E4271" s="1" t="s">
        <v>31</v>
      </c>
      <c r="F4271" s="1" t="s">
        <v>41</v>
      </c>
      <c r="G4271" s="1" t="s">
        <v>44</v>
      </c>
      <c r="H4271">
        <v>3541294</v>
      </c>
      <c r="I4271">
        <v>288982</v>
      </c>
      <c r="J4271">
        <v>90384</v>
      </c>
      <c r="K4271">
        <v>33462</v>
      </c>
      <c r="L4271">
        <f>bbdd_Social_Media_Trends[[#This Row],[Likes]]+bbdd_Social_Media_Trends[[#This Row],[Shares]]+bbdd_Social_Media_Trends[[#This Row],[Comments]]</f>
        <v>412828</v>
      </c>
      <c r="M4271">
        <f>bbdd_Social_Media_Trends[[#This Row],[Interactions]]/bbdd_Social_Media_Trends[[#This Row],[Views]]</f>
        <v>0.11657546648202606</v>
      </c>
      <c r="N4271" s="1" t="s">
        <v>16</v>
      </c>
      <c r="O4271" s="4">
        <f t="shared" si="66"/>
        <v>0</v>
      </c>
    </row>
    <row r="4272" spans="1:15">
      <c r="A4272" s="1" t="s">
        <v>4312</v>
      </c>
      <c r="B4272" s="2">
        <v>45048</v>
      </c>
      <c r="C4272" s="13" t="str">
        <f>TEXT(bbdd_Social_Media_Trends[[#This Row],[Post_Date]],"aaaa-mm")</f>
        <v>2023-05</v>
      </c>
      <c r="D4272" s="1" t="s">
        <v>24</v>
      </c>
      <c r="E4272" s="1" t="s">
        <v>52</v>
      </c>
      <c r="F4272" s="1" t="s">
        <v>32</v>
      </c>
      <c r="G4272" s="1" t="s">
        <v>21</v>
      </c>
      <c r="H4272">
        <v>304335</v>
      </c>
      <c r="I4272">
        <v>292726</v>
      </c>
      <c r="J4272">
        <v>57503</v>
      </c>
      <c r="K4272">
        <v>40349</v>
      </c>
      <c r="L4272">
        <f>bbdd_Social_Media_Trends[[#This Row],[Likes]]+bbdd_Social_Media_Trends[[#This Row],[Shares]]+bbdd_Social_Media_Trends[[#This Row],[Comments]]</f>
        <v>390578</v>
      </c>
      <c r="M4272">
        <f>bbdd_Social_Media_Trends[[#This Row],[Interactions]]/bbdd_Social_Media_Trends[[#This Row],[Views]]</f>
        <v>1.2833817996615571</v>
      </c>
      <c r="N4272" s="1" t="s">
        <v>29</v>
      </c>
      <c r="O4272" s="4">
        <f t="shared" si="66"/>
        <v>0</v>
      </c>
    </row>
    <row r="4273" spans="1:15">
      <c r="A4273" s="1" t="s">
        <v>4313</v>
      </c>
      <c r="B4273" s="2">
        <v>44913</v>
      </c>
      <c r="C4273" s="13" t="str">
        <f>TEXT(bbdd_Social_Media_Trends[[#This Row],[Post_Date]],"aaaa-mm")</f>
        <v>2022-12</v>
      </c>
      <c r="D4273" s="1" t="s">
        <v>27</v>
      </c>
      <c r="E4273" s="1" t="s">
        <v>49</v>
      </c>
      <c r="F4273" s="1" t="s">
        <v>47</v>
      </c>
      <c r="G4273" s="1" t="s">
        <v>15</v>
      </c>
      <c r="H4273">
        <v>4014231</v>
      </c>
      <c r="I4273">
        <v>131648</v>
      </c>
      <c r="J4273">
        <v>19628</v>
      </c>
      <c r="K4273">
        <v>38051</v>
      </c>
      <c r="L4273">
        <f>bbdd_Social_Media_Trends[[#This Row],[Likes]]+bbdd_Social_Media_Trends[[#This Row],[Shares]]+bbdd_Social_Media_Trends[[#This Row],[Comments]]</f>
        <v>189327</v>
      </c>
      <c r="M4273">
        <f>bbdd_Social_Media_Trends[[#This Row],[Interactions]]/bbdd_Social_Media_Trends[[#This Row],[Views]]</f>
        <v>4.7163952448177497E-2</v>
      </c>
      <c r="N4273" s="1" t="s">
        <v>16</v>
      </c>
      <c r="O4273" s="4">
        <f t="shared" si="66"/>
        <v>0</v>
      </c>
    </row>
    <row r="4274" spans="1:15">
      <c r="A4274" s="1" t="s">
        <v>4314</v>
      </c>
      <c r="B4274" s="2">
        <v>44928</v>
      </c>
      <c r="C4274" s="13" t="str">
        <f>TEXT(bbdd_Social_Media_Trends[[#This Row],[Post_Date]],"aaaa-mm")</f>
        <v>2023-01</v>
      </c>
      <c r="D4274" s="1" t="s">
        <v>27</v>
      </c>
      <c r="E4274" s="1" t="s">
        <v>52</v>
      </c>
      <c r="F4274" s="1" t="s">
        <v>41</v>
      </c>
      <c r="G4274" s="1" t="s">
        <v>15</v>
      </c>
      <c r="H4274">
        <v>4067513</v>
      </c>
      <c r="I4274">
        <v>313641</v>
      </c>
      <c r="J4274">
        <v>41751</v>
      </c>
      <c r="K4274">
        <v>34036</v>
      </c>
      <c r="L4274">
        <f>bbdd_Social_Media_Trends[[#This Row],[Likes]]+bbdd_Social_Media_Trends[[#This Row],[Shares]]+bbdd_Social_Media_Trends[[#This Row],[Comments]]</f>
        <v>389428</v>
      </c>
      <c r="M4274">
        <f>bbdd_Social_Media_Trends[[#This Row],[Interactions]]/bbdd_Social_Media_Trends[[#This Row],[Views]]</f>
        <v>9.5741058479714758E-2</v>
      </c>
      <c r="N4274" s="1" t="s">
        <v>16</v>
      </c>
      <c r="O4274" s="4">
        <f t="shared" si="66"/>
        <v>0</v>
      </c>
    </row>
    <row r="4275" spans="1:15">
      <c r="A4275" s="1" t="s">
        <v>4315</v>
      </c>
      <c r="B4275" s="2">
        <v>45128</v>
      </c>
      <c r="C4275" s="13" t="str">
        <f>TEXT(bbdd_Social_Media_Trends[[#This Row],[Post_Date]],"aaaa-mm")</f>
        <v>2023-07</v>
      </c>
      <c r="D4275" s="1" t="s">
        <v>24</v>
      </c>
      <c r="E4275" s="1" t="s">
        <v>13</v>
      </c>
      <c r="F4275" s="1" t="s">
        <v>20</v>
      </c>
      <c r="G4275" s="1" t="s">
        <v>50</v>
      </c>
      <c r="H4275">
        <v>2668074</v>
      </c>
      <c r="I4275">
        <v>43458</v>
      </c>
      <c r="J4275">
        <v>72133</v>
      </c>
      <c r="K4275">
        <v>24287</v>
      </c>
      <c r="L4275">
        <f>bbdd_Social_Media_Trends[[#This Row],[Likes]]+bbdd_Social_Media_Trends[[#This Row],[Shares]]+bbdd_Social_Media_Trends[[#This Row],[Comments]]</f>
        <v>139878</v>
      </c>
      <c r="M4275">
        <f>bbdd_Social_Media_Trends[[#This Row],[Interactions]]/bbdd_Social_Media_Trends[[#This Row],[Views]]</f>
        <v>5.2426581871417362E-2</v>
      </c>
      <c r="N4275" s="1" t="s">
        <v>16</v>
      </c>
      <c r="O4275" s="4">
        <f t="shared" si="66"/>
        <v>0</v>
      </c>
    </row>
    <row r="4276" spans="1:15">
      <c r="A4276" s="1" t="s">
        <v>4316</v>
      </c>
      <c r="B4276" s="2">
        <v>44883</v>
      </c>
      <c r="C4276" s="13" t="str">
        <f>TEXT(bbdd_Social_Media_Trends[[#This Row],[Post_Date]],"aaaa-mm")</f>
        <v>2022-11</v>
      </c>
      <c r="D4276" s="1" t="s">
        <v>24</v>
      </c>
      <c r="E4276" s="1" t="s">
        <v>13</v>
      </c>
      <c r="F4276" s="1" t="s">
        <v>36</v>
      </c>
      <c r="G4276" s="1" t="s">
        <v>44</v>
      </c>
      <c r="H4276">
        <v>4589006</v>
      </c>
      <c r="I4276">
        <v>172497</v>
      </c>
      <c r="J4276">
        <v>50326</v>
      </c>
      <c r="K4276">
        <v>37879</v>
      </c>
      <c r="L4276">
        <f>bbdd_Social_Media_Trends[[#This Row],[Likes]]+bbdd_Social_Media_Trends[[#This Row],[Shares]]+bbdd_Social_Media_Trends[[#This Row],[Comments]]</f>
        <v>260702</v>
      </c>
      <c r="M4276">
        <f>bbdd_Social_Media_Trends[[#This Row],[Interactions]]/bbdd_Social_Media_Trends[[#This Row],[Views]]</f>
        <v>5.6810124022500734E-2</v>
      </c>
      <c r="N4276" s="1" t="s">
        <v>16</v>
      </c>
      <c r="O4276" s="4">
        <f t="shared" si="66"/>
        <v>0</v>
      </c>
    </row>
    <row r="4277" spans="1:15">
      <c r="A4277" s="1" t="s">
        <v>4317</v>
      </c>
      <c r="B4277" s="2">
        <v>45094</v>
      </c>
      <c r="C4277" s="13" t="str">
        <f>TEXT(bbdd_Social_Media_Trends[[#This Row],[Post_Date]],"aaaa-mm")</f>
        <v>2023-06</v>
      </c>
      <c r="D4277" s="1" t="s">
        <v>18</v>
      </c>
      <c r="E4277" s="1" t="s">
        <v>19</v>
      </c>
      <c r="F4277" s="1" t="s">
        <v>41</v>
      </c>
      <c r="G4277" s="1" t="s">
        <v>44</v>
      </c>
      <c r="H4277">
        <v>635329</v>
      </c>
      <c r="I4277">
        <v>151415</v>
      </c>
      <c r="J4277">
        <v>59753</v>
      </c>
      <c r="K4277">
        <v>29150</v>
      </c>
      <c r="L4277">
        <f>bbdd_Social_Media_Trends[[#This Row],[Likes]]+bbdd_Social_Media_Trends[[#This Row],[Shares]]+bbdd_Social_Media_Trends[[#This Row],[Comments]]</f>
        <v>240318</v>
      </c>
      <c r="M4277">
        <f>bbdd_Social_Media_Trends[[#This Row],[Interactions]]/bbdd_Social_Media_Trends[[#This Row],[Views]]</f>
        <v>0.37825756419115136</v>
      </c>
      <c r="N4277" s="1" t="s">
        <v>22</v>
      </c>
      <c r="O4277" s="4">
        <f t="shared" si="66"/>
        <v>0</v>
      </c>
    </row>
    <row r="4278" spans="1:15">
      <c r="A4278" s="1" t="s">
        <v>4318</v>
      </c>
      <c r="B4278" s="2">
        <v>45269</v>
      </c>
      <c r="C4278" s="13" t="str">
        <f>TEXT(bbdd_Social_Media_Trends[[#This Row],[Post_Date]],"aaaa-mm")</f>
        <v>2023-12</v>
      </c>
      <c r="D4278" s="1" t="s">
        <v>12</v>
      </c>
      <c r="E4278" s="1" t="s">
        <v>52</v>
      </c>
      <c r="F4278" s="1" t="s">
        <v>14</v>
      </c>
      <c r="G4278" s="1" t="s">
        <v>28</v>
      </c>
      <c r="H4278">
        <v>36859</v>
      </c>
      <c r="I4278">
        <v>235389</v>
      </c>
      <c r="J4278">
        <v>7241</v>
      </c>
      <c r="K4278">
        <v>15711</v>
      </c>
      <c r="L4278">
        <f>bbdd_Social_Media_Trends[[#This Row],[Likes]]+bbdd_Social_Media_Trends[[#This Row],[Shares]]+bbdd_Social_Media_Trends[[#This Row],[Comments]]</f>
        <v>258341</v>
      </c>
      <c r="M4278">
        <f>bbdd_Social_Media_Trends[[#This Row],[Interactions]]/bbdd_Social_Media_Trends[[#This Row],[Views]]</f>
        <v>7.0088987764182429</v>
      </c>
      <c r="N4278" s="1" t="s">
        <v>22</v>
      </c>
      <c r="O4278" s="4">
        <f t="shared" si="66"/>
        <v>0</v>
      </c>
    </row>
    <row r="4279" spans="1:15">
      <c r="A4279" s="1" t="s">
        <v>4319</v>
      </c>
      <c r="B4279" s="2">
        <v>44821</v>
      </c>
      <c r="C4279" s="13" t="str">
        <f>TEXT(bbdd_Social_Media_Trends[[#This Row],[Post_Date]],"aaaa-mm")</f>
        <v>2022-09</v>
      </c>
      <c r="D4279" s="1" t="s">
        <v>27</v>
      </c>
      <c r="E4279" s="1" t="s">
        <v>52</v>
      </c>
      <c r="F4279" s="1" t="s">
        <v>47</v>
      </c>
      <c r="G4279" s="1" t="s">
        <v>37</v>
      </c>
      <c r="H4279">
        <v>1747564</v>
      </c>
      <c r="I4279">
        <v>183228</v>
      </c>
      <c r="J4279">
        <v>4734</v>
      </c>
      <c r="K4279">
        <v>33207</v>
      </c>
      <c r="L4279">
        <f>bbdd_Social_Media_Trends[[#This Row],[Likes]]+bbdd_Social_Media_Trends[[#This Row],[Shares]]+bbdd_Social_Media_Trends[[#This Row],[Comments]]</f>
        <v>221169</v>
      </c>
      <c r="M4279">
        <f>bbdd_Social_Media_Trends[[#This Row],[Interactions]]/bbdd_Social_Media_Trends[[#This Row],[Views]]</f>
        <v>0.12655845508376232</v>
      </c>
      <c r="N4279" s="1" t="s">
        <v>22</v>
      </c>
      <c r="O4279" s="4">
        <f t="shared" si="66"/>
        <v>0</v>
      </c>
    </row>
    <row r="4280" spans="1:15">
      <c r="A4280" s="1" t="s">
        <v>4320</v>
      </c>
      <c r="B4280" s="2">
        <v>44909</v>
      </c>
      <c r="C4280" s="13" t="str">
        <f>TEXT(bbdd_Social_Media_Trends[[#This Row],[Post_Date]],"aaaa-mm")</f>
        <v>2022-12</v>
      </c>
      <c r="D4280" s="1" t="s">
        <v>12</v>
      </c>
      <c r="E4280" s="1" t="s">
        <v>46</v>
      </c>
      <c r="F4280" s="1" t="s">
        <v>14</v>
      </c>
      <c r="G4280" s="1" t="s">
        <v>28</v>
      </c>
      <c r="H4280">
        <v>28280</v>
      </c>
      <c r="I4280">
        <v>67072</v>
      </c>
      <c r="J4280">
        <v>13299</v>
      </c>
      <c r="K4280">
        <v>23411</v>
      </c>
      <c r="L4280">
        <f>bbdd_Social_Media_Trends[[#This Row],[Likes]]+bbdd_Social_Media_Trends[[#This Row],[Shares]]+bbdd_Social_Media_Trends[[#This Row],[Comments]]</f>
        <v>103782</v>
      </c>
      <c r="M4280">
        <f>bbdd_Social_Media_Trends[[#This Row],[Interactions]]/bbdd_Social_Media_Trends[[#This Row],[Views]]</f>
        <v>3.6698019801980197</v>
      </c>
      <c r="N4280" s="1" t="s">
        <v>22</v>
      </c>
      <c r="O4280" s="4">
        <f t="shared" si="66"/>
        <v>0</v>
      </c>
    </row>
    <row r="4281" spans="1:15">
      <c r="A4281" s="1" t="s">
        <v>4321</v>
      </c>
      <c r="B4281" s="2">
        <v>44592</v>
      </c>
      <c r="C4281" s="13" t="str">
        <f>TEXT(bbdd_Social_Media_Trends[[#This Row],[Post_Date]],"aaaa-mm")</f>
        <v>2022-01</v>
      </c>
      <c r="D4281" s="1" t="s">
        <v>27</v>
      </c>
      <c r="E4281" s="1" t="s">
        <v>31</v>
      </c>
      <c r="F4281" s="1" t="s">
        <v>32</v>
      </c>
      <c r="G4281" s="1" t="s">
        <v>28</v>
      </c>
      <c r="H4281">
        <v>566681</v>
      </c>
      <c r="I4281">
        <v>324840</v>
      </c>
      <c r="J4281">
        <v>68424</v>
      </c>
      <c r="K4281">
        <v>1453</v>
      </c>
      <c r="L4281">
        <f>bbdd_Social_Media_Trends[[#This Row],[Likes]]+bbdd_Social_Media_Trends[[#This Row],[Shares]]+bbdd_Social_Media_Trends[[#This Row],[Comments]]</f>
        <v>394717</v>
      </c>
      <c r="M4281">
        <f>bbdd_Social_Media_Trends[[#This Row],[Interactions]]/bbdd_Social_Media_Trends[[#This Row],[Views]]</f>
        <v>0.69654179335463873</v>
      </c>
      <c r="N4281" s="1" t="s">
        <v>22</v>
      </c>
      <c r="O4281" s="4">
        <f t="shared" si="66"/>
        <v>0</v>
      </c>
    </row>
    <row r="4282" spans="1:15">
      <c r="A4282" s="1" t="s">
        <v>4322</v>
      </c>
      <c r="B4282" s="2">
        <v>45278</v>
      </c>
      <c r="C4282" s="13" t="str">
        <f>TEXT(bbdd_Social_Media_Trends[[#This Row],[Post_Date]],"aaaa-mm")</f>
        <v>2023-12</v>
      </c>
      <c r="D4282" s="1" t="s">
        <v>12</v>
      </c>
      <c r="E4282" s="1" t="s">
        <v>46</v>
      </c>
      <c r="F4282" s="1" t="s">
        <v>36</v>
      </c>
      <c r="G4282" s="1" t="s">
        <v>37</v>
      </c>
      <c r="H4282">
        <v>919348</v>
      </c>
      <c r="I4282">
        <v>34013</v>
      </c>
      <c r="J4282">
        <v>38438</v>
      </c>
      <c r="K4282">
        <v>18076</v>
      </c>
      <c r="L4282">
        <f>bbdd_Social_Media_Trends[[#This Row],[Likes]]+bbdd_Social_Media_Trends[[#This Row],[Shares]]+bbdd_Social_Media_Trends[[#This Row],[Comments]]</f>
        <v>90527</v>
      </c>
      <c r="M4282">
        <f>bbdd_Social_Media_Trends[[#This Row],[Interactions]]/bbdd_Social_Media_Trends[[#This Row],[Views]]</f>
        <v>9.8468697381187534E-2</v>
      </c>
      <c r="N4282" s="1" t="s">
        <v>29</v>
      </c>
      <c r="O4282" s="4">
        <f t="shared" si="66"/>
        <v>0</v>
      </c>
    </row>
    <row r="4283" spans="1:15">
      <c r="A4283" s="1" t="s">
        <v>4323</v>
      </c>
      <c r="B4283" s="2">
        <v>45169</v>
      </c>
      <c r="C4283" s="13" t="str">
        <f>TEXT(bbdd_Social_Media_Trends[[#This Row],[Post_Date]],"aaaa-mm")</f>
        <v>2023-08</v>
      </c>
      <c r="D4283" s="1" t="s">
        <v>12</v>
      </c>
      <c r="E4283" s="1" t="s">
        <v>19</v>
      </c>
      <c r="F4283" s="1" t="s">
        <v>20</v>
      </c>
      <c r="G4283" s="1" t="s">
        <v>37</v>
      </c>
      <c r="H4283">
        <v>4461875</v>
      </c>
      <c r="I4283">
        <v>81049</v>
      </c>
      <c r="J4283">
        <v>47612</v>
      </c>
      <c r="K4283">
        <v>7747</v>
      </c>
      <c r="L4283">
        <f>bbdd_Social_Media_Trends[[#This Row],[Likes]]+bbdd_Social_Media_Trends[[#This Row],[Shares]]+bbdd_Social_Media_Trends[[#This Row],[Comments]]</f>
        <v>136408</v>
      </c>
      <c r="M4283">
        <f>bbdd_Social_Media_Trends[[#This Row],[Interactions]]/bbdd_Social_Media_Trends[[#This Row],[Views]]</f>
        <v>3.0571900826446282E-2</v>
      </c>
      <c r="N4283" s="1" t="s">
        <v>16</v>
      </c>
      <c r="O4283" s="4">
        <f t="shared" si="66"/>
        <v>0</v>
      </c>
    </row>
    <row r="4284" spans="1:15">
      <c r="A4284" s="1" t="s">
        <v>4324</v>
      </c>
      <c r="B4284" s="2">
        <v>44931</v>
      </c>
      <c r="C4284" s="13" t="str">
        <f>TEXT(bbdd_Social_Media_Trends[[#This Row],[Post_Date]],"aaaa-mm")</f>
        <v>2023-01</v>
      </c>
      <c r="D4284" s="1" t="s">
        <v>12</v>
      </c>
      <c r="E4284" s="1" t="s">
        <v>59</v>
      </c>
      <c r="F4284" s="1" t="s">
        <v>32</v>
      </c>
      <c r="G4284" s="1" t="s">
        <v>21</v>
      </c>
      <c r="H4284">
        <v>249167</v>
      </c>
      <c r="I4284">
        <v>103790</v>
      </c>
      <c r="J4284">
        <v>7499</v>
      </c>
      <c r="K4284">
        <v>15286</v>
      </c>
      <c r="L4284">
        <f>bbdd_Social_Media_Trends[[#This Row],[Likes]]+bbdd_Social_Media_Trends[[#This Row],[Shares]]+bbdd_Social_Media_Trends[[#This Row],[Comments]]</f>
        <v>126575</v>
      </c>
      <c r="M4284">
        <f>bbdd_Social_Media_Trends[[#This Row],[Interactions]]/bbdd_Social_Media_Trends[[#This Row],[Views]]</f>
        <v>0.50799263144798468</v>
      </c>
      <c r="N4284" s="1" t="s">
        <v>16</v>
      </c>
      <c r="O4284" s="4">
        <f t="shared" si="66"/>
        <v>0</v>
      </c>
    </row>
    <row r="4285" spans="1:15">
      <c r="A4285" s="1" t="s">
        <v>4325</v>
      </c>
      <c r="B4285" s="2">
        <v>45098</v>
      </c>
      <c r="C4285" s="13" t="str">
        <f>TEXT(bbdd_Social_Media_Trends[[#This Row],[Post_Date]],"aaaa-mm")</f>
        <v>2023-06</v>
      </c>
      <c r="D4285" s="1" t="s">
        <v>18</v>
      </c>
      <c r="E4285" s="1" t="s">
        <v>52</v>
      </c>
      <c r="F4285" s="1" t="s">
        <v>47</v>
      </c>
      <c r="G4285" s="1" t="s">
        <v>44</v>
      </c>
      <c r="H4285">
        <v>782140</v>
      </c>
      <c r="I4285">
        <v>39109</v>
      </c>
      <c r="J4285">
        <v>45106</v>
      </c>
      <c r="K4285">
        <v>34619</v>
      </c>
      <c r="L4285">
        <f>bbdd_Social_Media_Trends[[#This Row],[Likes]]+bbdd_Social_Media_Trends[[#This Row],[Shares]]+bbdd_Social_Media_Trends[[#This Row],[Comments]]</f>
        <v>118834</v>
      </c>
      <c r="M4285">
        <f>bbdd_Social_Media_Trends[[#This Row],[Interactions]]/bbdd_Social_Media_Trends[[#This Row],[Views]]</f>
        <v>0.15193443629017822</v>
      </c>
      <c r="N4285" s="1" t="s">
        <v>22</v>
      </c>
      <c r="O4285" s="4">
        <f t="shared" si="66"/>
        <v>0</v>
      </c>
    </row>
    <row r="4286" spans="1:15">
      <c r="A4286" s="1" t="s">
        <v>4326</v>
      </c>
      <c r="B4286" s="2">
        <v>45212</v>
      </c>
      <c r="C4286" s="13" t="str">
        <f>TEXT(bbdd_Social_Media_Trends[[#This Row],[Post_Date]],"aaaa-mm")</f>
        <v>2023-10</v>
      </c>
      <c r="D4286" s="1" t="s">
        <v>27</v>
      </c>
      <c r="E4286" s="1" t="s">
        <v>39</v>
      </c>
      <c r="F4286" s="1" t="s">
        <v>41</v>
      </c>
      <c r="G4286" s="1" t="s">
        <v>44</v>
      </c>
      <c r="H4286">
        <v>7810</v>
      </c>
      <c r="I4286">
        <v>277197</v>
      </c>
      <c r="J4286">
        <v>12486</v>
      </c>
      <c r="K4286">
        <v>422</v>
      </c>
      <c r="L4286">
        <f>bbdd_Social_Media_Trends[[#This Row],[Likes]]+bbdd_Social_Media_Trends[[#This Row],[Shares]]+bbdd_Social_Media_Trends[[#This Row],[Comments]]</f>
        <v>290105</v>
      </c>
      <c r="M4286">
        <f>bbdd_Social_Media_Trends[[#This Row],[Interactions]]/bbdd_Social_Media_Trends[[#This Row],[Views]]</f>
        <v>37.145326504481432</v>
      </c>
      <c r="N4286" s="1" t="s">
        <v>29</v>
      </c>
      <c r="O4286" s="4">
        <f t="shared" si="66"/>
        <v>0</v>
      </c>
    </row>
    <row r="4287" spans="1:15">
      <c r="A4287" s="1" t="s">
        <v>4327</v>
      </c>
      <c r="B4287" s="2">
        <v>44794</v>
      </c>
      <c r="C4287" s="13" t="str">
        <f>TEXT(bbdd_Social_Media_Trends[[#This Row],[Post_Date]],"aaaa-mm")</f>
        <v>2022-08</v>
      </c>
      <c r="D4287" s="1" t="s">
        <v>12</v>
      </c>
      <c r="E4287" s="1" t="s">
        <v>49</v>
      </c>
      <c r="F4287" s="1" t="s">
        <v>14</v>
      </c>
      <c r="G4287" s="1" t="s">
        <v>50</v>
      </c>
      <c r="H4287">
        <v>3490701</v>
      </c>
      <c r="I4287">
        <v>123912</v>
      </c>
      <c r="J4287">
        <v>8189</v>
      </c>
      <c r="K4287">
        <v>45049</v>
      </c>
      <c r="L4287">
        <f>bbdd_Social_Media_Trends[[#This Row],[Likes]]+bbdd_Social_Media_Trends[[#This Row],[Shares]]+bbdd_Social_Media_Trends[[#This Row],[Comments]]</f>
        <v>177150</v>
      </c>
      <c r="M4287">
        <f>bbdd_Social_Media_Trends[[#This Row],[Interactions]]/bbdd_Social_Media_Trends[[#This Row],[Views]]</f>
        <v>5.0749118873257837E-2</v>
      </c>
      <c r="N4287" s="1" t="s">
        <v>29</v>
      </c>
      <c r="O4287" s="4">
        <f t="shared" si="66"/>
        <v>0</v>
      </c>
    </row>
    <row r="4288" spans="1:15">
      <c r="A4288" s="1" t="s">
        <v>4328</v>
      </c>
      <c r="B4288" s="2">
        <v>45211</v>
      </c>
      <c r="C4288" s="13" t="str">
        <f>TEXT(bbdd_Social_Media_Trends[[#This Row],[Post_Date]],"aaaa-mm")</f>
        <v>2023-10</v>
      </c>
      <c r="D4288" s="1" t="s">
        <v>18</v>
      </c>
      <c r="E4288" s="1" t="s">
        <v>52</v>
      </c>
      <c r="F4288" s="1" t="s">
        <v>36</v>
      </c>
      <c r="G4288" s="1" t="s">
        <v>50</v>
      </c>
      <c r="H4288">
        <v>1701218</v>
      </c>
      <c r="I4288">
        <v>219365</v>
      </c>
      <c r="J4288">
        <v>32346</v>
      </c>
      <c r="K4288">
        <v>9017</v>
      </c>
      <c r="L4288">
        <f>bbdd_Social_Media_Trends[[#This Row],[Likes]]+bbdd_Social_Media_Trends[[#This Row],[Shares]]+bbdd_Social_Media_Trends[[#This Row],[Comments]]</f>
        <v>260728</v>
      </c>
      <c r="M4288">
        <f>bbdd_Social_Media_Trends[[#This Row],[Interactions]]/bbdd_Social_Media_Trends[[#This Row],[Views]]</f>
        <v>0.15325960576481085</v>
      </c>
      <c r="N4288" s="1" t="s">
        <v>22</v>
      </c>
      <c r="O4288" s="4">
        <f t="shared" si="66"/>
        <v>0</v>
      </c>
    </row>
    <row r="4289" spans="1:15">
      <c r="A4289" s="1" t="s">
        <v>4329</v>
      </c>
      <c r="B4289" s="2">
        <v>44726</v>
      </c>
      <c r="C4289" s="13" t="str">
        <f>TEXT(bbdd_Social_Media_Trends[[#This Row],[Post_Date]],"aaaa-mm")</f>
        <v>2022-06</v>
      </c>
      <c r="D4289" s="1" t="s">
        <v>12</v>
      </c>
      <c r="E4289" s="1" t="s">
        <v>46</v>
      </c>
      <c r="F4289" s="1" t="s">
        <v>32</v>
      </c>
      <c r="G4289" s="1" t="s">
        <v>15</v>
      </c>
      <c r="H4289">
        <v>664216</v>
      </c>
      <c r="I4289">
        <v>474624</v>
      </c>
      <c r="J4289">
        <v>86948</v>
      </c>
      <c r="K4289">
        <v>42845</v>
      </c>
      <c r="L4289">
        <f>bbdd_Social_Media_Trends[[#This Row],[Likes]]+bbdd_Social_Media_Trends[[#This Row],[Shares]]+bbdd_Social_Media_Trends[[#This Row],[Comments]]</f>
        <v>604417</v>
      </c>
      <c r="M4289">
        <f>bbdd_Social_Media_Trends[[#This Row],[Interactions]]/bbdd_Social_Media_Trends[[#This Row],[Views]]</f>
        <v>0.9099705517482265</v>
      </c>
      <c r="N4289" s="1" t="s">
        <v>22</v>
      </c>
      <c r="O4289" s="4">
        <f t="shared" si="66"/>
        <v>0</v>
      </c>
    </row>
    <row r="4290" spans="1:15">
      <c r="A4290" s="1" t="s">
        <v>4330</v>
      </c>
      <c r="B4290" s="2">
        <v>45283</v>
      </c>
      <c r="C4290" s="13" t="str">
        <f>TEXT(bbdd_Social_Media_Trends[[#This Row],[Post_Date]],"aaaa-mm")</f>
        <v>2023-12</v>
      </c>
      <c r="D4290" s="1" t="s">
        <v>24</v>
      </c>
      <c r="E4290" s="1" t="s">
        <v>19</v>
      </c>
      <c r="F4290" s="1" t="s">
        <v>20</v>
      </c>
      <c r="G4290" s="1" t="s">
        <v>50</v>
      </c>
      <c r="H4290">
        <v>2699566</v>
      </c>
      <c r="I4290">
        <v>112069</v>
      </c>
      <c r="J4290">
        <v>76606</v>
      </c>
      <c r="K4290">
        <v>25802</v>
      </c>
      <c r="L4290">
        <f>bbdd_Social_Media_Trends[[#This Row],[Likes]]+bbdd_Social_Media_Trends[[#This Row],[Shares]]+bbdd_Social_Media_Trends[[#This Row],[Comments]]</f>
        <v>214477</v>
      </c>
      <c r="M4290">
        <f>bbdd_Social_Media_Trends[[#This Row],[Interactions]]/bbdd_Social_Media_Trends[[#This Row],[Views]]</f>
        <v>7.94486965682632E-2</v>
      </c>
      <c r="N4290" s="1" t="s">
        <v>29</v>
      </c>
      <c r="O4290" s="4">
        <f t="shared" ref="O4290:O4353" si="67">IF(ISERROR(VLOOKUP(A4290,A4291:A9288,1,FALSE)),0, 1)</f>
        <v>0</v>
      </c>
    </row>
    <row r="4291" spans="1:15">
      <c r="A4291" s="1" t="s">
        <v>4331</v>
      </c>
      <c r="B4291" s="2">
        <v>44593</v>
      </c>
      <c r="C4291" s="13" t="str">
        <f>TEXT(bbdd_Social_Media_Trends[[#This Row],[Post_Date]],"aaaa-mm")</f>
        <v>2022-02</v>
      </c>
      <c r="D4291" s="1" t="s">
        <v>27</v>
      </c>
      <c r="E4291" s="1" t="s">
        <v>52</v>
      </c>
      <c r="F4291" s="1" t="s">
        <v>32</v>
      </c>
      <c r="G4291" s="1" t="s">
        <v>15</v>
      </c>
      <c r="H4291">
        <v>468433</v>
      </c>
      <c r="I4291">
        <v>104947</v>
      </c>
      <c r="J4291">
        <v>95399</v>
      </c>
      <c r="K4291">
        <v>32253</v>
      </c>
      <c r="L4291">
        <f>bbdd_Social_Media_Trends[[#This Row],[Likes]]+bbdd_Social_Media_Trends[[#This Row],[Shares]]+bbdd_Social_Media_Trends[[#This Row],[Comments]]</f>
        <v>232599</v>
      </c>
      <c r="M4291">
        <f>bbdd_Social_Media_Trends[[#This Row],[Interactions]]/bbdd_Social_Media_Trends[[#This Row],[Views]]</f>
        <v>0.49654699818330478</v>
      </c>
      <c r="N4291" s="1" t="s">
        <v>16</v>
      </c>
      <c r="O4291" s="4">
        <f t="shared" si="67"/>
        <v>0</v>
      </c>
    </row>
    <row r="4292" spans="1:15">
      <c r="A4292" s="1" t="s">
        <v>4332</v>
      </c>
      <c r="B4292" s="2">
        <v>44711</v>
      </c>
      <c r="C4292" s="13" t="str">
        <f>TEXT(bbdd_Social_Media_Trends[[#This Row],[Post_Date]],"aaaa-mm")</f>
        <v>2022-05</v>
      </c>
      <c r="D4292" s="1" t="s">
        <v>27</v>
      </c>
      <c r="E4292" s="1" t="s">
        <v>13</v>
      </c>
      <c r="F4292" s="1" t="s">
        <v>20</v>
      </c>
      <c r="G4292" s="1" t="s">
        <v>37</v>
      </c>
      <c r="H4292">
        <v>2243196</v>
      </c>
      <c r="I4292">
        <v>90911</v>
      </c>
      <c r="J4292">
        <v>32317</v>
      </c>
      <c r="K4292">
        <v>38941</v>
      </c>
      <c r="L4292">
        <f>bbdd_Social_Media_Trends[[#This Row],[Likes]]+bbdd_Social_Media_Trends[[#This Row],[Shares]]+bbdd_Social_Media_Trends[[#This Row],[Comments]]</f>
        <v>162169</v>
      </c>
      <c r="M4292">
        <f>bbdd_Social_Media_Trends[[#This Row],[Interactions]]/bbdd_Social_Media_Trends[[#This Row],[Views]]</f>
        <v>7.2293727342595121E-2</v>
      </c>
      <c r="N4292" s="1" t="s">
        <v>29</v>
      </c>
      <c r="O4292" s="4">
        <f t="shared" si="67"/>
        <v>0</v>
      </c>
    </row>
    <row r="4293" spans="1:15">
      <c r="A4293" s="1" t="s">
        <v>4333</v>
      </c>
      <c r="B4293" s="2">
        <v>45173</v>
      </c>
      <c r="C4293" s="13" t="str">
        <f>TEXT(bbdd_Social_Media_Trends[[#This Row],[Post_Date]],"aaaa-mm")</f>
        <v>2023-09</v>
      </c>
      <c r="D4293" s="1" t="s">
        <v>12</v>
      </c>
      <c r="E4293" s="1" t="s">
        <v>46</v>
      </c>
      <c r="F4293" s="1" t="s">
        <v>47</v>
      </c>
      <c r="G4293" s="1" t="s">
        <v>25</v>
      </c>
      <c r="H4293">
        <v>50353</v>
      </c>
      <c r="I4293">
        <v>338919</v>
      </c>
      <c r="J4293">
        <v>5571</v>
      </c>
      <c r="K4293">
        <v>36018</v>
      </c>
      <c r="L4293">
        <f>bbdd_Social_Media_Trends[[#This Row],[Likes]]+bbdd_Social_Media_Trends[[#This Row],[Shares]]+bbdd_Social_Media_Trends[[#This Row],[Comments]]</f>
        <v>380508</v>
      </c>
      <c r="M4293">
        <f>bbdd_Social_Media_Trends[[#This Row],[Interactions]]/bbdd_Social_Media_Trends[[#This Row],[Views]]</f>
        <v>7.5568089289615319</v>
      </c>
      <c r="N4293" s="1" t="s">
        <v>22</v>
      </c>
      <c r="O4293" s="4">
        <f t="shared" si="67"/>
        <v>0</v>
      </c>
    </row>
    <row r="4294" spans="1:15">
      <c r="A4294" s="1" t="s">
        <v>4334</v>
      </c>
      <c r="B4294" s="2">
        <v>44955</v>
      </c>
      <c r="C4294" s="13" t="str">
        <f>TEXT(bbdd_Social_Media_Trends[[#This Row],[Post_Date]],"aaaa-mm")</f>
        <v>2023-01</v>
      </c>
      <c r="D4294" s="1" t="s">
        <v>12</v>
      </c>
      <c r="E4294" s="1" t="s">
        <v>39</v>
      </c>
      <c r="F4294" s="1" t="s">
        <v>32</v>
      </c>
      <c r="G4294" s="1" t="s">
        <v>28</v>
      </c>
      <c r="H4294">
        <v>2829163</v>
      </c>
      <c r="I4294">
        <v>17805</v>
      </c>
      <c r="J4294">
        <v>57264</v>
      </c>
      <c r="K4294">
        <v>24917</v>
      </c>
      <c r="L4294">
        <f>bbdd_Social_Media_Trends[[#This Row],[Likes]]+bbdd_Social_Media_Trends[[#This Row],[Shares]]+bbdd_Social_Media_Trends[[#This Row],[Comments]]</f>
        <v>99986</v>
      </c>
      <c r="M4294">
        <f>bbdd_Social_Media_Trends[[#This Row],[Interactions]]/bbdd_Social_Media_Trends[[#This Row],[Views]]</f>
        <v>3.5341194551179976E-2</v>
      </c>
      <c r="N4294" s="1" t="s">
        <v>29</v>
      </c>
      <c r="O4294" s="4">
        <f t="shared" si="67"/>
        <v>0</v>
      </c>
    </row>
    <row r="4295" spans="1:15">
      <c r="A4295" s="1" t="s">
        <v>4335</v>
      </c>
      <c r="B4295" s="2">
        <v>44973</v>
      </c>
      <c r="C4295" s="13" t="str">
        <f>TEXT(bbdd_Social_Media_Trends[[#This Row],[Post_Date]],"aaaa-mm")</f>
        <v>2023-02</v>
      </c>
      <c r="D4295" s="1" t="s">
        <v>27</v>
      </c>
      <c r="E4295" s="1" t="s">
        <v>13</v>
      </c>
      <c r="F4295" s="1" t="s">
        <v>47</v>
      </c>
      <c r="G4295" s="1" t="s">
        <v>37</v>
      </c>
      <c r="H4295">
        <v>1471005</v>
      </c>
      <c r="I4295">
        <v>425853</v>
      </c>
      <c r="J4295">
        <v>71495</v>
      </c>
      <c r="K4295">
        <v>7053</v>
      </c>
      <c r="L4295">
        <f>bbdd_Social_Media_Trends[[#This Row],[Likes]]+bbdd_Social_Media_Trends[[#This Row],[Shares]]+bbdd_Social_Media_Trends[[#This Row],[Comments]]</f>
        <v>504401</v>
      </c>
      <c r="M4295">
        <f>bbdd_Social_Media_Trends[[#This Row],[Interactions]]/bbdd_Social_Media_Trends[[#This Row],[Views]]</f>
        <v>0.34289550341433239</v>
      </c>
      <c r="N4295" s="1" t="s">
        <v>16</v>
      </c>
      <c r="O4295" s="4">
        <f t="shared" si="67"/>
        <v>0</v>
      </c>
    </row>
    <row r="4296" spans="1:15">
      <c r="A4296" s="1" t="s">
        <v>4336</v>
      </c>
      <c r="B4296" s="2">
        <v>45016</v>
      </c>
      <c r="C4296" s="13" t="str">
        <f>TEXT(bbdd_Social_Media_Trends[[#This Row],[Post_Date]],"aaaa-mm")</f>
        <v>2023-03</v>
      </c>
      <c r="D4296" s="1" t="s">
        <v>27</v>
      </c>
      <c r="E4296" s="1" t="s">
        <v>49</v>
      </c>
      <c r="F4296" s="1" t="s">
        <v>47</v>
      </c>
      <c r="G4296" s="1" t="s">
        <v>15</v>
      </c>
      <c r="H4296">
        <v>2443556</v>
      </c>
      <c r="I4296">
        <v>441822</v>
      </c>
      <c r="J4296">
        <v>99479</v>
      </c>
      <c r="K4296">
        <v>5885</v>
      </c>
      <c r="L4296">
        <f>bbdd_Social_Media_Trends[[#This Row],[Likes]]+bbdd_Social_Media_Trends[[#This Row],[Shares]]+bbdd_Social_Media_Trends[[#This Row],[Comments]]</f>
        <v>547186</v>
      </c>
      <c r="M4296">
        <f>bbdd_Social_Media_Trends[[#This Row],[Interactions]]/bbdd_Social_Media_Trends[[#This Row],[Views]]</f>
        <v>0.22393020663328361</v>
      </c>
      <c r="N4296" s="1" t="s">
        <v>22</v>
      </c>
      <c r="O4296" s="4">
        <f t="shared" si="67"/>
        <v>0</v>
      </c>
    </row>
    <row r="4297" spans="1:15">
      <c r="A4297" s="1" t="s">
        <v>4337</v>
      </c>
      <c r="B4297" s="2">
        <v>45064</v>
      </c>
      <c r="C4297" s="13" t="str">
        <f>TEXT(bbdd_Social_Media_Trends[[#This Row],[Post_Date]],"aaaa-mm")</f>
        <v>2023-05</v>
      </c>
      <c r="D4297" s="1" t="s">
        <v>27</v>
      </c>
      <c r="E4297" s="1" t="s">
        <v>46</v>
      </c>
      <c r="F4297" s="1" t="s">
        <v>14</v>
      </c>
      <c r="G4297" s="1" t="s">
        <v>25</v>
      </c>
      <c r="H4297">
        <v>1973792</v>
      </c>
      <c r="I4297">
        <v>467441</v>
      </c>
      <c r="J4297">
        <v>30230</v>
      </c>
      <c r="K4297">
        <v>13710</v>
      </c>
      <c r="L4297">
        <f>bbdd_Social_Media_Trends[[#This Row],[Likes]]+bbdd_Social_Media_Trends[[#This Row],[Shares]]+bbdd_Social_Media_Trends[[#This Row],[Comments]]</f>
        <v>511381</v>
      </c>
      <c r="M4297">
        <f>bbdd_Social_Media_Trends[[#This Row],[Interactions]]/bbdd_Social_Media_Trends[[#This Row],[Views]]</f>
        <v>0.25908555714077269</v>
      </c>
      <c r="N4297" s="1" t="s">
        <v>22</v>
      </c>
      <c r="O4297" s="4">
        <f t="shared" si="67"/>
        <v>0</v>
      </c>
    </row>
    <row r="4298" spans="1:15">
      <c r="A4298" s="1" t="s">
        <v>4338</v>
      </c>
      <c r="B4298" s="2">
        <v>45247</v>
      </c>
      <c r="C4298" s="13" t="str">
        <f>TEXT(bbdd_Social_Media_Trends[[#This Row],[Post_Date]],"aaaa-mm")</f>
        <v>2023-11</v>
      </c>
      <c r="D4298" s="1" t="s">
        <v>27</v>
      </c>
      <c r="E4298" s="1" t="s">
        <v>52</v>
      </c>
      <c r="F4298" s="1" t="s">
        <v>14</v>
      </c>
      <c r="G4298" s="1" t="s">
        <v>60</v>
      </c>
      <c r="H4298">
        <v>4478176</v>
      </c>
      <c r="I4298">
        <v>393579</v>
      </c>
      <c r="J4298">
        <v>14318</v>
      </c>
      <c r="K4298">
        <v>9635</v>
      </c>
      <c r="L4298">
        <f>bbdd_Social_Media_Trends[[#This Row],[Likes]]+bbdd_Social_Media_Trends[[#This Row],[Shares]]+bbdd_Social_Media_Trends[[#This Row],[Comments]]</f>
        <v>417532</v>
      </c>
      <c r="M4298">
        <f>bbdd_Social_Media_Trends[[#This Row],[Interactions]]/bbdd_Social_Media_Trends[[#This Row],[Views]]</f>
        <v>9.3237067949093561E-2</v>
      </c>
      <c r="N4298" s="1" t="s">
        <v>16</v>
      </c>
      <c r="O4298" s="4">
        <f t="shared" si="67"/>
        <v>0</v>
      </c>
    </row>
    <row r="4299" spans="1:15">
      <c r="A4299" s="1" t="s">
        <v>4339</v>
      </c>
      <c r="B4299" s="2">
        <v>45072</v>
      </c>
      <c r="C4299" s="13" t="str">
        <f>TEXT(bbdd_Social_Media_Trends[[#This Row],[Post_Date]],"aaaa-mm")</f>
        <v>2023-05</v>
      </c>
      <c r="D4299" s="1" t="s">
        <v>12</v>
      </c>
      <c r="E4299" s="1" t="s">
        <v>52</v>
      </c>
      <c r="F4299" s="1" t="s">
        <v>47</v>
      </c>
      <c r="G4299" s="1" t="s">
        <v>25</v>
      </c>
      <c r="H4299">
        <v>3856234</v>
      </c>
      <c r="I4299">
        <v>410366</v>
      </c>
      <c r="J4299">
        <v>55392</v>
      </c>
      <c r="K4299">
        <v>8229</v>
      </c>
      <c r="L4299">
        <f>bbdd_Social_Media_Trends[[#This Row],[Likes]]+bbdd_Social_Media_Trends[[#This Row],[Shares]]+bbdd_Social_Media_Trends[[#This Row],[Comments]]</f>
        <v>473987</v>
      </c>
      <c r="M4299">
        <f>bbdd_Social_Media_Trends[[#This Row],[Interactions]]/bbdd_Social_Media_Trends[[#This Row],[Views]]</f>
        <v>0.12291448081210839</v>
      </c>
      <c r="N4299" s="1" t="s">
        <v>29</v>
      </c>
      <c r="O4299" s="4">
        <f t="shared" si="67"/>
        <v>0</v>
      </c>
    </row>
    <row r="4300" spans="1:15">
      <c r="A4300" s="1" t="s">
        <v>4340</v>
      </c>
      <c r="B4300" s="2">
        <v>45070</v>
      </c>
      <c r="C4300" s="13" t="str">
        <f>TEXT(bbdd_Social_Media_Trends[[#This Row],[Post_Date]],"aaaa-mm")</f>
        <v>2023-05</v>
      </c>
      <c r="D4300" s="1" t="s">
        <v>24</v>
      </c>
      <c r="E4300" s="1" t="s">
        <v>35</v>
      </c>
      <c r="F4300" s="1" t="s">
        <v>47</v>
      </c>
      <c r="G4300" s="1" t="s">
        <v>21</v>
      </c>
      <c r="H4300">
        <v>4491907</v>
      </c>
      <c r="I4300">
        <v>492953</v>
      </c>
      <c r="J4300">
        <v>25891</v>
      </c>
      <c r="K4300">
        <v>28083</v>
      </c>
      <c r="L4300">
        <f>bbdd_Social_Media_Trends[[#This Row],[Likes]]+bbdd_Social_Media_Trends[[#This Row],[Shares]]+bbdd_Social_Media_Trends[[#This Row],[Comments]]</f>
        <v>546927</v>
      </c>
      <c r="M4300">
        <f>bbdd_Social_Media_Trends[[#This Row],[Interactions]]/bbdd_Social_Media_Trends[[#This Row],[Views]]</f>
        <v>0.12175830888751704</v>
      </c>
      <c r="N4300" s="1" t="s">
        <v>16</v>
      </c>
      <c r="O4300" s="4">
        <f t="shared" si="67"/>
        <v>0</v>
      </c>
    </row>
    <row r="4301" spans="1:15">
      <c r="A4301" s="1" t="s">
        <v>4341</v>
      </c>
      <c r="B4301" s="2">
        <v>44749</v>
      </c>
      <c r="C4301" s="13" t="str">
        <f>TEXT(bbdd_Social_Media_Trends[[#This Row],[Post_Date]],"aaaa-mm")</f>
        <v>2022-07</v>
      </c>
      <c r="D4301" s="1" t="s">
        <v>27</v>
      </c>
      <c r="E4301" s="1" t="s">
        <v>31</v>
      </c>
      <c r="F4301" s="1" t="s">
        <v>41</v>
      </c>
      <c r="G4301" s="1" t="s">
        <v>25</v>
      </c>
      <c r="H4301">
        <v>4082125</v>
      </c>
      <c r="I4301">
        <v>165615</v>
      </c>
      <c r="J4301">
        <v>21803</v>
      </c>
      <c r="K4301">
        <v>19119</v>
      </c>
      <c r="L4301">
        <f>bbdd_Social_Media_Trends[[#This Row],[Likes]]+bbdd_Social_Media_Trends[[#This Row],[Shares]]+bbdd_Social_Media_Trends[[#This Row],[Comments]]</f>
        <v>206537</v>
      </c>
      <c r="M4301">
        <f>bbdd_Social_Media_Trends[[#This Row],[Interactions]]/bbdd_Social_Media_Trends[[#This Row],[Views]]</f>
        <v>5.0595461922405612E-2</v>
      </c>
      <c r="N4301" s="1" t="s">
        <v>22</v>
      </c>
      <c r="O4301" s="4">
        <f t="shared" si="67"/>
        <v>0</v>
      </c>
    </row>
    <row r="4302" spans="1:15">
      <c r="A4302" s="1" t="s">
        <v>4342</v>
      </c>
      <c r="B4302" s="2">
        <v>45244</v>
      </c>
      <c r="C4302" s="13" t="str">
        <f>TEXT(bbdd_Social_Media_Trends[[#This Row],[Post_Date]],"aaaa-mm")</f>
        <v>2023-11</v>
      </c>
      <c r="D4302" s="1" t="s">
        <v>27</v>
      </c>
      <c r="E4302" s="1" t="s">
        <v>31</v>
      </c>
      <c r="F4302" s="1" t="s">
        <v>32</v>
      </c>
      <c r="G4302" s="1" t="s">
        <v>44</v>
      </c>
      <c r="H4302">
        <v>4895487</v>
      </c>
      <c r="I4302">
        <v>174541</v>
      </c>
      <c r="J4302">
        <v>44267</v>
      </c>
      <c r="K4302">
        <v>7342</v>
      </c>
      <c r="L4302">
        <f>bbdd_Social_Media_Trends[[#This Row],[Likes]]+bbdd_Social_Media_Trends[[#This Row],[Shares]]+bbdd_Social_Media_Trends[[#This Row],[Comments]]</f>
        <v>226150</v>
      </c>
      <c r="M4302">
        <f>bbdd_Social_Media_Trends[[#This Row],[Interactions]]/bbdd_Social_Media_Trends[[#This Row],[Views]]</f>
        <v>4.6195608322522355E-2</v>
      </c>
      <c r="N4302" s="1" t="s">
        <v>16</v>
      </c>
      <c r="O4302" s="4">
        <f t="shared" si="67"/>
        <v>0</v>
      </c>
    </row>
    <row r="4303" spans="1:15">
      <c r="A4303" s="1" t="s">
        <v>4343</v>
      </c>
      <c r="B4303" s="2">
        <v>45070</v>
      </c>
      <c r="C4303" s="13" t="str">
        <f>TEXT(bbdd_Social_Media_Trends[[#This Row],[Post_Date]],"aaaa-mm")</f>
        <v>2023-05</v>
      </c>
      <c r="D4303" s="1" t="s">
        <v>12</v>
      </c>
      <c r="E4303" s="1" t="s">
        <v>49</v>
      </c>
      <c r="F4303" s="1" t="s">
        <v>47</v>
      </c>
      <c r="G4303" s="1" t="s">
        <v>60</v>
      </c>
      <c r="H4303">
        <v>1773094</v>
      </c>
      <c r="I4303">
        <v>293495</v>
      </c>
      <c r="J4303">
        <v>85955</v>
      </c>
      <c r="K4303">
        <v>19535</v>
      </c>
      <c r="L4303">
        <f>bbdd_Social_Media_Trends[[#This Row],[Likes]]+bbdd_Social_Media_Trends[[#This Row],[Shares]]+bbdd_Social_Media_Trends[[#This Row],[Comments]]</f>
        <v>398985</v>
      </c>
      <c r="M4303">
        <f>bbdd_Social_Media_Trends[[#This Row],[Interactions]]/bbdd_Social_Media_Trends[[#This Row],[Views]]</f>
        <v>0.22502191085187814</v>
      </c>
      <c r="N4303" s="1" t="s">
        <v>29</v>
      </c>
      <c r="O4303" s="4">
        <f t="shared" si="67"/>
        <v>0</v>
      </c>
    </row>
    <row r="4304" spans="1:15">
      <c r="A4304" s="1" t="s">
        <v>4344</v>
      </c>
      <c r="B4304" s="2">
        <v>44859</v>
      </c>
      <c r="C4304" s="13" t="str">
        <f>TEXT(bbdd_Social_Media_Trends[[#This Row],[Post_Date]],"aaaa-mm")</f>
        <v>2022-10</v>
      </c>
      <c r="D4304" s="1" t="s">
        <v>27</v>
      </c>
      <c r="E4304" s="1" t="s">
        <v>59</v>
      </c>
      <c r="F4304" s="1" t="s">
        <v>47</v>
      </c>
      <c r="G4304" s="1" t="s">
        <v>60</v>
      </c>
      <c r="H4304">
        <v>4798416</v>
      </c>
      <c r="I4304">
        <v>63981</v>
      </c>
      <c r="J4304">
        <v>7160</v>
      </c>
      <c r="K4304">
        <v>25445</v>
      </c>
      <c r="L4304">
        <f>bbdd_Social_Media_Trends[[#This Row],[Likes]]+bbdd_Social_Media_Trends[[#This Row],[Shares]]+bbdd_Social_Media_Trends[[#This Row],[Comments]]</f>
        <v>96586</v>
      </c>
      <c r="M4304">
        <f>bbdd_Social_Media_Trends[[#This Row],[Interactions]]/bbdd_Social_Media_Trends[[#This Row],[Views]]</f>
        <v>2.0128725812851574E-2</v>
      </c>
      <c r="N4304" s="1" t="s">
        <v>22</v>
      </c>
      <c r="O4304" s="4">
        <f t="shared" si="67"/>
        <v>0</v>
      </c>
    </row>
    <row r="4305" spans="1:15">
      <c r="A4305" s="1" t="s">
        <v>4345</v>
      </c>
      <c r="B4305" s="2">
        <v>45034</v>
      </c>
      <c r="C4305" s="13" t="str">
        <f>TEXT(bbdd_Social_Media_Trends[[#This Row],[Post_Date]],"aaaa-mm")</f>
        <v>2023-04</v>
      </c>
      <c r="D4305" s="1" t="s">
        <v>18</v>
      </c>
      <c r="E4305" s="1" t="s">
        <v>35</v>
      </c>
      <c r="F4305" s="1" t="s">
        <v>14</v>
      </c>
      <c r="G4305" s="1" t="s">
        <v>44</v>
      </c>
      <c r="H4305">
        <v>4642714</v>
      </c>
      <c r="I4305">
        <v>29147</v>
      </c>
      <c r="J4305">
        <v>73143</v>
      </c>
      <c r="K4305">
        <v>24735</v>
      </c>
      <c r="L4305">
        <f>bbdd_Social_Media_Trends[[#This Row],[Likes]]+bbdd_Social_Media_Trends[[#This Row],[Shares]]+bbdd_Social_Media_Trends[[#This Row],[Comments]]</f>
        <v>127025</v>
      </c>
      <c r="M4305">
        <f>bbdd_Social_Media_Trends[[#This Row],[Interactions]]/bbdd_Social_Media_Trends[[#This Row],[Views]]</f>
        <v>2.7360074301367693E-2</v>
      </c>
      <c r="N4305" s="1" t="s">
        <v>29</v>
      </c>
      <c r="O4305" s="4">
        <f t="shared" si="67"/>
        <v>0</v>
      </c>
    </row>
    <row r="4306" spans="1:15">
      <c r="A4306" s="1" t="s">
        <v>4346</v>
      </c>
      <c r="B4306" s="2">
        <v>44617</v>
      </c>
      <c r="C4306" s="13" t="str">
        <f>TEXT(bbdd_Social_Media_Trends[[#This Row],[Post_Date]],"aaaa-mm")</f>
        <v>2022-02</v>
      </c>
      <c r="D4306" s="1" t="s">
        <v>27</v>
      </c>
      <c r="E4306" s="1" t="s">
        <v>59</v>
      </c>
      <c r="F4306" s="1" t="s">
        <v>20</v>
      </c>
      <c r="G4306" s="1" t="s">
        <v>44</v>
      </c>
      <c r="H4306">
        <v>4414650</v>
      </c>
      <c r="I4306">
        <v>498878</v>
      </c>
      <c r="J4306">
        <v>2231</v>
      </c>
      <c r="K4306">
        <v>356</v>
      </c>
      <c r="L4306">
        <f>bbdd_Social_Media_Trends[[#This Row],[Likes]]+bbdd_Social_Media_Trends[[#This Row],[Shares]]+bbdd_Social_Media_Trends[[#This Row],[Comments]]</f>
        <v>501465</v>
      </c>
      <c r="M4306">
        <f>bbdd_Social_Media_Trends[[#This Row],[Interactions]]/bbdd_Social_Media_Trends[[#This Row],[Views]]</f>
        <v>0.11359111141313581</v>
      </c>
      <c r="N4306" s="1" t="s">
        <v>16</v>
      </c>
      <c r="O4306" s="4">
        <f t="shared" si="67"/>
        <v>0</v>
      </c>
    </row>
    <row r="4307" spans="1:15">
      <c r="A4307" s="1" t="s">
        <v>4347</v>
      </c>
      <c r="B4307" s="2">
        <v>44977</v>
      </c>
      <c r="C4307" s="13" t="str">
        <f>TEXT(bbdd_Social_Media_Trends[[#This Row],[Post_Date]],"aaaa-mm")</f>
        <v>2023-02</v>
      </c>
      <c r="D4307" s="1" t="s">
        <v>24</v>
      </c>
      <c r="E4307" s="1" t="s">
        <v>49</v>
      </c>
      <c r="F4307" s="1" t="s">
        <v>41</v>
      </c>
      <c r="G4307" s="1" t="s">
        <v>44</v>
      </c>
      <c r="H4307">
        <v>2135331</v>
      </c>
      <c r="I4307">
        <v>187868</v>
      </c>
      <c r="J4307">
        <v>62579</v>
      </c>
      <c r="K4307">
        <v>45556</v>
      </c>
      <c r="L4307">
        <f>bbdd_Social_Media_Trends[[#This Row],[Likes]]+bbdd_Social_Media_Trends[[#This Row],[Shares]]+bbdd_Social_Media_Trends[[#This Row],[Comments]]</f>
        <v>296003</v>
      </c>
      <c r="M4307">
        <f>bbdd_Social_Media_Trends[[#This Row],[Interactions]]/bbdd_Social_Media_Trends[[#This Row],[Views]]</f>
        <v>0.13862160011726518</v>
      </c>
      <c r="N4307" s="1" t="s">
        <v>16</v>
      </c>
      <c r="O4307" s="4">
        <f t="shared" si="67"/>
        <v>0</v>
      </c>
    </row>
    <row r="4308" spans="1:15">
      <c r="A4308" s="1" t="s">
        <v>4348</v>
      </c>
      <c r="B4308" s="2">
        <v>44736</v>
      </c>
      <c r="C4308" s="13" t="str">
        <f>TEXT(bbdd_Social_Media_Trends[[#This Row],[Post_Date]],"aaaa-mm")</f>
        <v>2022-06</v>
      </c>
      <c r="D4308" s="1" t="s">
        <v>27</v>
      </c>
      <c r="E4308" s="1" t="s">
        <v>59</v>
      </c>
      <c r="F4308" s="1" t="s">
        <v>47</v>
      </c>
      <c r="G4308" s="1" t="s">
        <v>37</v>
      </c>
      <c r="H4308">
        <v>1447626</v>
      </c>
      <c r="I4308">
        <v>289168</v>
      </c>
      <c r="J4308">
        <v>47520</v>
      </c>
      <c r="K4308">
        <v>15645</v>
      </c>
      <c r="L4308">
        <f>bbdd_Social_Media_Trends[[#This Row],[Likes]]+bbdd_Social_Media_Trends[[#This Row],[Shares]]+bbdd_Social_Media_Trends[[#This Row],[Comments]]</f>
        <v>352333</v>
      </c>
      <c r="M4308">
        <f>bbdd_Social_Media_Trends[[#This Row],[Interactions]]/bbdd_Social_Media_Trends[[#This Row],[Views]]</f>
        <v>0.24338675873464555</v>
      </c>
      <c r="N4308" s="1" t="s">
        <v>29</v>
      </c>
      <c r="O4308" s="4">
        <f t="shared" si="67"/>
        <v>0</v>
      </c>
    </row>
    <row r="4309" spans="1:15">
      <c r="A4309" s="1" t="s">
        <v>4349</v>
      </c>
      <c r="B4309" s="2">
        <v>44735</v>
      </c>
      <c r="C4309" s="13" t="str">
        <f>TEXT(bbdd_Social_Media_Trends[[#This Row],[Post_Date]],"aaaa-mm")</f>
        <v>2022-06</v>
      </c>
      <c r="D4309" s="1" t="s">
        <v>12</v>
      </c>
      <c r="E4309" s="1" t="s">
        <v>52</v>
      </c>
      <c r="F4309" s="1" t="s">
        <v>41</v>
      </c>
      <c r="G4309" s="1" t="s">
        <v>37</v>
      </c>
      <c r="H4309">
        <v>4725553</v>
      </c>
      <c r="I4309">
        <v>83787</v>
      </c>
      <c r="J4309">
        <v>37879</v>
      </c>
      <c r="K4309">
        <v>49935</v>
      </c>
      <c r="L4309">
        <f>bbdd_Social_Media_Trends[[#This Row],[Likes]]+bbdd_Social_Media_Trends[[#This Row],[Shares]]+bbdd_Social_Media_Trends[[#This Row],[Comments]]</f>
        <v>171601</v>
      </c>
      <c r="M4309">
        <f>bbdd_Social_Media_Trends[[#This Row],[Interactions]]/bbdd_Social_Media_Trends[[#This Row],[Views]]</f>
        <v>3.6313421942363144E-2</v>
      </c>
      <c r="N4309" s="1" t="s">
        <v>16</v>
      </c>
      <c r="O4309" s="4">
        <f t="shared" si="67"/>
        <v>0</v>
      </c>
    </row>
    <row r="4310" spans="1:15">
      <c r="A4310" s="1" t="s">
        <v>4350</v>
      </c>
      <c r="B4310" s="2">
        <v>45182</v>
      </c>
      <c r="C4310" s="13" t="str">
        <f>TEXT(bbdd_Social_Media_Trends[[#This Row],[Post_Date]],"aaaa-mm")</f>
        <v>2023-09</v>
      </c>
      <c r="D4310" s="1" t="s">
        <v>18</v>
      </c>
      <c r="E4310" s="1" t="s">
        <v>19</v>
      </c>
      <c r="F4310" s="1" t="s">
        <v>14</v>
      </c>
      <c r="G4310" s="1" t="s">
        <v>15</v>
      </c>
      <c r="H4310">
        <v>419463</v>
      </c>
      <c r="I4310">
        <v>183965</v>
      </c>
      <c r="J4310">
        <v>12276</v>
      </c>
      <c r="K4310">
        <v>24832</v>
      </c>
      <c r="L4310">
        <f>bbdd_Social_Media_Trends[[#This Row],[Likes]]+bbdd_Social_Media_Trends[[#This Row],[Shares]]+bbdd_Social_Media_Trends[[#This Row],[Comments]]</f>
        <v>221073</v>
      </c>
      <c r="M4310">
        <f>bbdd_Social_Media_Trends[[#This Row],[Interactions]]/bbdd_Social_Media_Trends[[#This Row],[Views]]</f>
        <v>0.52703814162393348</v>
      </c>
      <c r="N4310" s="1" t="s">
        <v>16</v>
      </c>
      <c r="O4310" s="4">
        <f t="shared" si="67"/>
        <v>0</v>
      </c>
    </row>
    <row r="4311" spans="1:15">
      <c r="A4311" s="1" t="s">
        <v>4351</v>
      </c>
      <c r="B4311" s="2">
        <v>44772</v>
      </c>
      <c r="C4311" s="13" t="str">
        <f>TEXT(bbdd_Social_Media_Trends[[#This Row],[Post_Date]],"aaaa-mm")</f>
        <v>2022-07</v>
      </c>
      <c r="D4311" s="1" t="s">
        <v>27</v>
      </c>
      <c r="E4311" s="1" t="s">
        <v>19</v>
      </c>
      <c r="F4311" s="1" t="s">
        <v>20</v>
      </c>
      <c r="G4311" s="1" t="s">
        <v>44</v>
      </c>
      <c r="H4311">
        <v>1066075</v>
      </c>
      <c r="I4311">
        <v>13285</v>
      </c>
      <c r="J4311">
        <v>75433</v>
      </c>
      <c r="K4311">
        <v>25566</v>
      </c>
      <c r="L4311">
        <f>bbdd_Social_Media_Trends[[#This Row],[Likes]]+bbdd_Social_Media_Trends[[#This Row],[Shares]]+bbdd_Social_Media_Trends[[#This Row],[Comments]]</f>
        <v>114284</v>
      </c>
      <c r="M4311">
        <f>bbdd_Social_Media_Trends[[#This Row],[Interactions]]/bbdd_Social_Media_Trends[[#This Row],[Views]]</f>
        <v>0.10720071289543419</v>
      </c>
      <c r="N4311" s="1" t="s">
        <v>29</v>
      </c>
      <c r="O4311" s="4">
        <f t="shared" si="67"/>
        <v>0</v>
      </c>
    </row>
    <row r="4312" spans="1:15">
      <c r="A4312" s="1" t="s">
        <v>4352</v>
      </c>
      <c r="B4312" s="2">
        <v>45018</v>
      </c>
      <c r="C4312" s="13" t="str">
        <f>TEXT(bbdd_Social_Media_Trends[[#This Row],[Post_Date]],"aaaa-mm")</f>
        <v>2023-04</v>
      </c>
      <c r="D4312" s="1" t="s">
        <v>18</v>
      </c>
      <c r="E4312" s="1" t="s">
        <v>52</v>
      </c>
      <c r="F4312" s="1" t="s">
        <v>47</v>
      </c>
      <c r="G4312" s="1" t="s">
        <v>21</v>
      </c>
      <c r="H4312">
        <v>1825709</v>
      </c>
      <c r="I4312">
        <v>104030</v>
      </c>
      <c r="J4312">
        <v>69496</v>
      </c>
      <c r="K4312">
        <v>17900</v>
      </c>
      <c r="L4312">
        <f>bbdd_Social_Media_Trends[[#This Row],[Likes]]+bbdd_Social_Media_Trends[[#This Row],[Shares]]+bbdd_Social_Media_Trends[[#This Row],[Comments]]</f>
        <v>191426</v>
      </c>
      <c r="M4312">
        <f>bbdd_Social_Media_Trends[[#This Row],[Interactions]]/bbdd_Social_Media_Trends[[#This Row],[Views]]</f>
        <v>0.10485022530972898</v>
      </c>
      <c r="N4312" s="1" t="s">
        <v>16</v>
      </c>
      <c r="O4312" s="4">
        <f t="shared" si="67"/>
        <v>0</v>
      </c>
    </row>
    <row r="4313" spans="1:15">
      <c r="A4313" s="1" t="s">
        <v>4353</v>
      </c>
      <c r="B4313" s="2">
        <v>44901</v>
      </c>
      <c r="C4313" s="13" t="str">
        <f>TEXT(bbdd_Social_Media_Trends[[#This Row],[Post_Date]],"aaaa-mm")</f>
        <v>2022-12</v>
      </c>
      <c r="D4313" s="1" t="s">
        <v>12</v>
      </c>
      <c r="E4313" s="1" t="s">
        <v>39</v>
      </c>
      <c r="F4313" s="1" t="s">
        <v>47</v>
      </c>
      <c r="G4313" s="1" t="s">
        <v>37</v>
      </c>
      <c r="H4313">
        <v>4115760</v>
      </c>
      <c r="I4313">
        <v>324790</v>
      </c>
      <c r="J4313">
        <v>37978</v>
      </c>
      <c r="K4313">
        <v>36114</v>
      </c>
      <c r="L4313">
        <f>bbdd_Social_Media_Trends[[#This Row],[Likes]]+bbdd_Social_Media_Trends[[#This Row],[Shares]]+bbdd_Social_Media_Trends[[#This Row],[Comments]]</f>
        <v>398882</v>
      </c>
      <c r="M4313">
        <f>bbdd_Social_Media_Trends[[#This Row],[Interactions]]/bbdd_Social_Media_Trends[[#This Row],[Views]]</f>
        <v>9.691575796450716E-2</v>
      </c>
      <c r="N4313" s="1" t="s">
        <v>22</v>
      </c>
      <c r="O4313" s="4">
        <f t="shared" si="67"/>
        <v>0</v>
      </c>
    </row>
    <row r="4314" spans="1:15">
      <c r="A4314" s="1" t="s">
        <v>4354</v>
      </c>
      <c r="B4314" s="2">
        <v>44761</v>
      </c>
      <c r="C4314" s="13" t="str">
        <f>TEXT(bbdd_Social_Media_Trends[[#This Row],[Post_Date]],"aaaa-mm")</f>
        <v>2022-07</v>
      </c>
      <c r="D4314" s="1" t="s">
        <v>27</v>
      </c>
      <c r="E4314" s="1" t="s">
        <v>46</v>
      </c>
      <c r="F4314" s="1" t="s">
        <v>47</v>
      </c>
      <c r="G4314" s="1" t="s">
        <v>25</v>
      </c>
      <c r="H4314">
        <v>3685844</v>
      </c>
      <c r="I4314">
        <v>223830</v>
      </c>
      <c r="J4314">
        <v>55996</v>
      </c>
      <c r="K4314">
        <v>25133</v>
      </c>
      <c r="L4314">
        <f>bbdd_Social_Media_Trends[[#This Row],[Likes]]+bbdd_Social_Media_Trends[[#This Row],[Shares]]+bbdd_Social_Media_Trends[[#This Row],[Comments]]</f>
        <v>304959</v>
      </c>
      <c r="M4314">
        <f>bbdd_Social_Media_Trends[[#This Row],[Interactions]]/bbdd_Social_Media_Trends[[#This Row],[Views]]</f>
        <v>8.273790209243799E-2</v>
      </c>
      <c r="N4314" s="1" t="s">
        <v>29</v>
      </c>
      <c r="O4314" s="4">
        <f t="shared" si="67"/>
        <v>0</v>
      </c>
    </row>
    <row r="4315" spans="1:15">
      <c r="A4315" s="1" t="s">
        <v>4355</v>
      </c>
      <c r="B4315" s="2">
        <v>45134</v>
      </c>
      <c r="C4315" s="13" t="str">
        <f>TEXT(bbdd_Social_Media_Trends[[#This Row],[Post_Date]],"aaaa-mm")</f>
        <v>2023-07</v>
      </c>
      <c r="D4315" s="1" t="s">
        <v>12</v>
      </c>
      <c r="E4315" s="1" t="s">
        <v>19</v>
      </c>
      <c r="F4315" s="1" t="s">
        <v>41</v>
      </c>
      <c r="G4315" s="1" t="s">
        <v>44</v>
      </c>
      <c r="H4315">
        <v>4359955</v>
      </c>
      <c r="I4315">
        <v>213360</v>
      </c>
      <c r="J4315">
        <v>39553</v>
      </c>
      <c r="K4315">
        <v>32002</v>
      </c>
      <c r="L4315">
        <f>bbdd_Social_Media_Trends[[#This Row],[Likes]]+bbdd_Social_Media_Trends[[#This Row],[Shares]]+bbdd_Social_Media_Trends[[#This Row],[Comments]]</f>
        <v>284915</v>
      </c>
      <c r="M4315">
        <f>bbdd_Social_Media_Trends[[#This Row],[Interactions]]/bbdd_Social_Media_Trends[[#This Row],[Views]]</f>
        <v>6.5348151529086879E-2</v>
      </c>
      <c r="N4315" s="1" t="s">
        <v>29</v>
      </c>
      <c r="O4315" s="4">
        <f t="shared" si="67"/>
        <v>0</v>
      </c>
    </row>
    <row r="4316" spans="1:15">
      <c r="A4316" s="1" t="s">
        <v>4356</v>
      </c>
      <c r="B4316" s="2">
        <v>44671</v>
      </c>
      <c r="C4316" s="13" t="str">
        <f>TEXT(bbdd_Social_Media_Trends[[#This Row],[Post_Date]],"aaaa-mm")</f>
        <v>2022-04</v>
      </c>
      <c r="D4316" s="1" t="s">
        <v>18</v>
      </c>
      <c r="E4316" s="1" t="s">
        <v>13</v>
      </c>
      <c r="F4316" s="1" t="s">
        <v>32</v>
      </c>
      <c r="G4316" s="1" t="s">
        <v>50</v>
      </c>
      <c r="H4316">
        <v>712323</v>
      </c>
      <c r="I4316">
        <v>159720</v>
      </c>
      <c r="J4316">
        <v>86640</v>
      </c>
      <c r="K4316">
        <v>24901</v>
      </c>
      <c r="L4316">
        <f>bbdd_Social_Media_Trends[[#This Row],[Likes]]+bbdd_Social_Media_Trends[[#This Row],[Shares]]+bbdd_Social_Media_Trends[[#This Row],[Comments]]</f>
        <v>271261</v>
      </c>
      <c r="M4316">
        <f>bbdd_Social_Media_Trends[[#This Row],[Interactions]]/bbdd_Social_Media_Trends[[#This Row],[Views]]</f>
        <v>0.38081179464933745</v>
      </c>
      <c r="N4316" s="1" t="s">
        <v>16</v>
      </c>
      <c r="O4316" s="4">
        <f t="shared" si="67"/>
        <v>0</v>
      </c>
    </row>
    <row r="4317" spans="1:15">
      <c r="A4317" s="1" t="s">
        <v>4357</v>
      </c>
      <c r="B4317" s="2">
        <v>44892</v>
      </c>
      <c r="C4317" s="13" t="str">
        <f>TEXT(bbdd_Social_Media_Trends[[#This Row],[Post_Date]],"aaaa-mm")</f>
        <v>2022-11</v>
      </c>
      <c r="D4317" s="1" t="s">
        <v>27</v>
      </c>
      <c r="E4317" s="1" t="s">
        <v>57</v>
      </c>
      <c r="F4317" s="1" t="s">
        <v>47</v>
      </c>
      <c r="G4317" s="1" t="s">
        <v>21</v>
      </c>
      <c r="H4317">
        <v>2932639</v>
      </c>
      <c r="I4317">
        <v>87828</v>
      </c>
      <c r="J4317">
        <v>55827</v>
      </c>
      <c r="K4317">
        <v>27573</v>
      </c>
      <c r="L4317">
        <f>bbdd_Social_Media_Trends[[#This Row],[Likes]]+bbdd_Social_Media_Trends[[#This Row],[Shares]]+bbdd_Social_Media_Trends[[#This Row],[Comments]]</f>
        <v>171228</v>
      </c>
      <c r="M4317">
        <f>bbdd_Social_Media_Trends[[#This Row],[Interactions]]/bbdd_Social_Media_Trends[[#This Row],[Views]]</f>
        <v>5.8387002287018618E-2</v>
      </c>
      <c r="N4317" s="1" t="s">
        <v>22</v>
      </c>
      <c r="O4317" s="4">
        <f t="shared" si="67"/>
        <v>0</v>
      </c>
    </row>
    <row r="4318" spans="1:15">
      <c r="A4318" s="1" t="s">
        <v>4358</v>
      </c>
      <c r="B4318" s="2">
        <v>45269</v>
      </c>
      <c r="C4318" s="13" t="str">
        <f>TEXT(bbdd_Social_Media_Trends[[#This Row],[Post_Date]],"aaaa-mm")</f>
        <v>2023-12</v>
      </c>
      <c r="D4318" s="1" t="s">
        <v>18</v>
      </c>
      <c r="E4318" s="1" t="s">
        <v>57</v>
      </c>
      <c r="F4318" s="1" t="s">
        <v>14</v>
      </c>
      <c r="G4318" s="1" t="s">
        <v>50</v>
      </c>
      <c r="H4318">
        <v>2481313</v>
      </c>
      <c r="I4318">
        <v>163409</v>
      </c>
      <c r="J4318">
        <v>29625</v>
      </c>
      <c r="K4318">
        <v>20363</v>
      </c>
      <c r="L4318">
        <f>bbdd_Social_Media_Trends[[#This Row],[Likes]]+bbdd_Social_Media_Trends[[#This Row],[Shares]]+bbdd_Social_Media_Trends[[#This Row],[Comments]]</f>
        <v>213397</v>
      </c>
      <c r="M4318">
        <f>bbdd_Social_Media_Trends[[#This Row],[Interactions]]/bbdd_Social_Media_Trends[[#This Row],[Views]]</f>
        <v>8.600164509676933E-2</v>
      </c>
      <c r="N4318" s="1" t="s">
        <v>22</v>
      </c>
      <c r="O4318" s="4">
        <f t="shared" si="67"/>
        <v>0</v>
      </c>
    </row>
    <row r="4319" spans="1:15">
      <c r="A4319" s="1" t="s">
        <v>4359</v>
      </c>
      <c r="B4319" s="2">
        <v>45066</v>
      </c>
      <c r="C4319" s="13" t="str">
        <f>TEXT(bbdd_Social_Media_Trends[[#This Row],[Post_Date]],"aaaa-mm")</f>
        <v>2023-05</v>
      </c>
      <c r="D4319" s="1" t="s">
        <v>18</v>
      </c>
      <c r="E4319" s="1" t="s">
        <v>52</v>
      </c>
      <c r="F4319" s="1" t="s">
        <v>36</v>
      </c>
      <c r="G4319" s="1" t="s">
        <v>28</v>
      </c>
      <c r="H4319">
        <v>4447344</v>
      </c>
      <c r="I4319">
        <v>202595</v>
      </c>
      <c r="J4319">
        <v>89767</v>
      </c>
      <c r="K4319">
        <v>16312</v>
      </c>
      <c r="L4319">
        <f>bbdd_Social_Media_Trends[[#This Row],[Likes]]+bbdd_Social_Media_Trends[[#This Row],[Shares]]+bbdd_Social_Media_Trends[[#This Row],[Comments]]</f>
        <v>308674</v>
      </c>
      <c r="M4319">
        <f>bbdd_Social_Media_Trends[[#This Row],[Interactions]]/bbdd_Social_Media_Trends[[#This Row],[Views]]</f>
        <v>6.9406369284678679E-2</v>
      </c>
      <c r="N4319" s="1" t="s">
        <v>22</v>
      </c>
      <c r="O4319" s="4">
        <f t="shared" si="67"/>
        <v>0</v>
      </c>
    </row>
    <row r="4320" spans="1:15">
      <c r="A4320" s="1" t="s">
        <v>4360</v>
      </c>
      <c r="B4320" s="2">
        <v>44812</v>
      </c>
      <c r="C4320" s="13" t="str">
        <f>TEXT(bbdd_Social_Media_Trends[[#This Row],[Post_Date]],"aaaa-mm")</f>
        <v>2022-09</v>
      </c>
      <c r="D4320" s="1" t="s">
        <v>12</v>
      </c>
      <c r="E4320" s="1" t="s">
        <v>46</v>
      </c>
      <c r="F4320" s="1" t="s">
        <v>47</v>
      </c>
      <c r="G4320" s="1" t="s">
        <v>60</v>
      </c>
      <c r="H4320">
        <v>4317598</v>
      </c>
      <c r="I4320">
        <v>276382</v>
      </c>
      <c r="J4320">
        <v>58474</v>
      </c>
      <c r="K4320">
        <v>10871</v>
      </c>
      <c r="L4320">
        <f>bbdd_Social_Media_Trends[[#This Row],[Likes]]+bbdd_Social_Media_Trends[[#This Row],[Shares]]+bbdd_Social_Media_Trends[[#This Row],[Comments]]</f>
        <v>345727</v>
      </c>
      <c r="M4320">
        <f>bbdd_Social_Media_Trends[[#This Row],[Interactions]]/bbdd_Social_Media_Trends[[#This Row],[Views]]</f>
        <v>8.0073920730924925E-2</v>
      </c>
      <c r="N4320" s="1" t="s">
        <v>29</v>
      </c>
      <c r="O4320" s="4">
        <f t="shared" si="67"/>
        <v>0</v>
      </c>
    </row>
    <row r="4321" spans="1:15">
      <c r="A4321" s="1" t="s">
        <v>4361</v>
      </c>
      <c r="B4321" s="2">
        <v>44972</v>
      </c>
      <c r="C4321" s="13" t="str">
        <f>TEXT(bbdd_Social_Media_Trends[[#This Row],[Post_Date]],"aaaa-mm")</f>
        <v>2023-02</v>
      </c>
      <c r="D4321" s="1" t="s">
        <v>12</v>
      </c>
      <c r="E4321" s="1" t="s">
        <v>39</v>
      </c>
      <c r="F4321" s="1" t="s">
        <v>41</v>
      </c>
      <c r="G4321" s="1" t="s">
        <v>60</v>
      </c>
      <c r="H4321">
        <v>291464</v>
      </c>
      <c r="I4321">
        <v>3431</v>
      </c>
      <c r="J4321">
        <v>54119</v>
      </c>
      <c r="K4321">
        <v>12110</v>
      </c>
      <c r="L4321">
        <f>bbdd_Social_Media_Trends[[#This Row],[Likes]]+bbdd_Social_Media_Trends[[#This Row],[Shares]]+bbdd_Social_Media_Trends[[#This Row],[Comments]]</f>
        <v>69660</v>
      </c>
      <c r="M4321">
        <f>bbdd_Social_Media_Trends[[#This Row],[Interactions]]/bbdd_Social_Media_Trends[[#This Row],[Views]]</f>
        <v>0.23900035681936704</v>
      </c>
      <c r="N4321" s="1" t="s">
        <v>29</v>
      </c>
      <c r="O4321" s="4">
        <f t="shared" si="67"/>
        <v>0</v>
      </c>
    </row>
    <row r="4322" spans="1:15">
      <c r="A4322" s="1" t="s">
        <v>4362</v>
      </c>
      <c r="B4322" s="2">
        <v>45188</v>
      </c>
      <c r="C4322" s="13" t="str">
        <f>TEXT(bbdd_Social_Media_Trends[[#This Row],[Post_Date]],"aaaa-mm")</f>
        <v>2023-09</v>
      </c>
      <c r="D4322" s="1" t="s">
        <v>18</v>
      </c>
      <c r="E4322" s="1" t="s">
        <v>19</v>
      </c>
      <c r="F4322" s="1" t="s">
        <v>36</v>
      </c>
      <c r="G4322" s="1" t="s">
        <v>50</v>
      </c>
      <c r="H4322">
        <v>3031467</v>
      </c>
      <c r="I4322">
        <v>389739</v>
      </c>
      <c r="J4322">
        <v>73465</v>
      </c>
      <c r="K4322">
        <v>30244</v>
      </c>
      <c r="L4322">
        <f>bbdd_Social_Media_Trends[[#This Row],[Likes]]+bbdd_Social_Media_Trends[[#This Row],[Shares]]+bbdd_Social_Media_Trends[[#This Row],[Comments]]</f>
        <v>493448</v>
      </c>
      <c r="M4322">
        <f>bbdd_Social_Media_Trends[[#This Row],[Interactions]]/bbdd_Social_Media_Trends[[#This Row],[Views]]</f>
        <v>0.16277531637322787</v>
      </c>
      <c r="N4322" s="1" t="s">
        <v>22</v>
      </c>
      <c r="O4322" s="4">
        <f t="shared" si="67"/>
        <v>0</v>
      </c>
    </row>
    <row r="4323" spans="1:15">
      <c r="A4323" s="1" t="s">
        <v>4363</v>
      </c>
      <c r="B4323" s="2">
        <v>45035</v>
      </c>
      <c r="C4323" s="13" t="str">
        <f>TEXT(bbdd_Social_Media_Trends[[#This Row],[Post_Date]],"aaaa-mm")</f>
        <v>2023-04</v>
      </c>
      <c r="D4323" s="1" t="s">
        <v>27</v>
      </c>
      <c r="E4323" s="1" t="s">
        <v>52</v>
      </c>
      <c r="F4323" s="1" t="s">
        <v>47</v>
      </c>
      <c r="G4323" s="1" t="s">
        <v>21</v>
      </c>
      <c r="H4323">
        <v>3693552</v>
      </c>
      <c r="I4323">
        <v>249768</v>
      </c>
      <c r="J4323">
        <v>16084</v>
      </c>
      <c r="K4323">
        <v>5323</v>
      </c>
      <c r="L4323">
        <f>bbdd_Social_Media_Trends[[#This Row],[Likes]]+bbdd_Social_Media_Trends[[#This Row],[Shares]]+bbdd_Social_Media_Trends[[#This Row],[Comments]]</f>
        <v>271175</v>
      </c>
      <c r="M4323">
        <f>bbdd_Social_Media_Trends[[#This Row],[Interactions]]/bbdd_Social_Media_Trends[[#This Row],[Views]]</f>
        <v>7.3418487136501662E-2</v>
      </c>
      <c r="N4323" s="1" t="s">
        <v>22</v>
      </c>
      <c r="O4323" s="4">
        <f t="shared" si="67"/>
        <v>0</v>
      </c>
    </row>
    <row r="4324" spans="1:15">
      <c r="A4324" s="1" t="s">
        <v>4364</v>
      </c>
      <c r="B4324" s="2">
        <v>45081</v>
      </c>
      <c r="C4324" s="13" t="str">
        <f>TEXT(bbdd_Social_Media_Trends[[#This Row],[Post_Date]],"aaaa-mm")</f>
        <v>2023-06</v>
      </c>
      <c r="D4324" s="1" t="s">
        <v>24</v>
      </c>
      <c r="E4324" s="1" t="s">
        <v>46</v>
      </c>
      <c r="F4324" s="1" t="s">
        <v>32</v>
      </c>
      <c r="G4324" s="1" t="s">
        <v>50</v>
      </c>
      <c r="H4324">
        <v>2726954</v>
      </c>
      <c r="I4324">
        <v>166440</v>
      </c>
      <c r="J4324">
        <v>92571</v>
      </c>
      <c r="K4324">
        <v>7667</v>
      </c>
      <c r="L4324">
        <f>bbdd_Social_Media_Trends[[#This Row],[Likes]]+bbdd_Social_Media_Trends[[#This Row],[Shares]]+bbdd_Social_Media_Trends[[#This Row],[Comments]]</f>
        <v>266678</v>
      </c>
      <c r="M4324">
        <f>bbdd_Social_Media_Trends[[#This Row],[Interactions]]/bbdd_Social_Media_Trends[[#This Row],[Views]]</f>
        <v>9.7793362117586144E-2</v>
      </c>
      <c r="N4324" s="1" t="s">
        <v>22</v>
      </c>
      <c r="O4324" s="4">
        <f t="shared" si="67"/>
        <v>0</v>
      </c>
    </row>
    <row r="4325" spans="1:15">
      <c r="A4325" s="1" t="s">
        <v>4365</v>
      </c>
      <c r="B4325" s="2">
        <v>44613</v>
      </c>
      <c r="C4325" s="13" t="str">
        <f>TEXT(bbdd_Social_Media_Trends[[#This Row],[Post_Date]],"aaaa-mm")</f>
        <v>2022-02</v>
      </c>
      <c r="D4325" s="1" t="s">
        <v>27</v>
      </c>
      <c r="E4325" s="1" t="s">
        <v>35</v>
      </c>
      <c r="F4325" s="1" t="s">
        <v>32</v>
      </c>
      <c r="G4325" s="1" t="s">
        <v>21</v>
      </c>
      <c r="H4325">
        <v>2725186</v>
      </c>
      <c r="I4325">
        <v>453828</v>
      </c>
      <c r="J4325">
        <v>56158</v>
      </c>
      <c r="K4325">
        <v>21964</v>
      </c>
      <c r="L4325">
        <f>bbdd_Social_Media_Trends[[#This Row],[Likes]]+bbdd_Social_Media_Trends[[#This Row],[Shares]]+bbdd_Social_Media_Trends[[#This Row],[Comments]]</f>
        <v>531950</v>
      </c>
      <c r="M4325">
        <f>bbdd_Social_Media_Trends[[#This Row],[Interactions]]/bbdd_Social_Media_Trends[[#This Row],[Views]]</f>
        <v>0.19519768558916711</v>
      </c>
      <c r="N4325" s="1" t="s">
        <v>16</v>
      </c>
      <c r="O4325" s="4">
        <f t="shared" si="67"/>
        <v>0</v>
      </c>
    </row>
    <row r="4326" spans="1:15">
      <c r="A4326" s="1" t="s">
        <v>4366</v>
      </c>
      <c r="B4326" s="2">
        <v>44955</v>
      </c>
      <c r="C4326" s="13" t="str">
        <f>TEXT(bbdd_Social_Media_Trends[[#This Row],[Post_Date]],"aaaa-mm")</f>
        <v>2023-01</v>
      </c>
      <c r="D4326" s="1" t="s">
        <v>18</v>
      </c>
      <c r="E4326" s="1" t="s">
        <v>13</v>
      </c>
      <c r="F4326" s="1" t="s">
        <v>47</v>
      </c>
      <c r="G4326" s="1" t="s">
        <v>44</v>
      </c>
      <c r="H4326">
        <v>886426</v>
      </c>
      <c r="I4326">
        <v>77304</v>
      </c>
      <c r="J4326">
        <v>13067</v>
      </c>
      <c r="K4326">
        <v>5337</v>
      </c>
      <c r="L4326">
        <f>bbdd_Social_Media_Trends[[#This Row],[Likes]]+bbdd_Social_Media_Trends[[#This Row],[Shares]]+bbdd_Social_Media_Trends[[#This Row],[Comments]]</f>
        <v>95708</v>
      </c>
      <c r="M4326">
        <f>bbdd_Social_Media_Trends[[#This Row],[Interactions]]/bbdd_Social_Media_Trends[[#This Row],[Views]]</f>
        <v>0.10797065970537868</v>
      </c>
      <c r="N4326" s="1" t="s">
        <v>29</v>
      </c>
      <c r="O4326" s="4">
        <f t="shared" si="67"/>
        <v>0</v>
      </c>
    </row>
    <row r="4327" spans="1:15">
      <c r="A4327" s="1" t="s">
        <v>4367</v>
      </c>
      <c r="B4327" s="2">
        <v>44935</v>
      </c>
      <c r="C4327" s="13" t="str">
        <f>TEXT(bbdd_Social_Media_Trends[[#This Row],[Post_Date]],"aaaa-mm")</f>
        <v>2023-01</v>
      </c>
      <c r="D4327" s="1" t="s">
        <v>18</v>
      </c>
      <c r="E4327" s="1" t="s">
        <v>57</v>
      </c>
      <c r="F4327" s="1" t="s">
        <v>47</v>
      </c>
      <c r="G4327" s="1" t="s">
        <v>44</v>
      </c>
      <c r="H4327">
        <v>4821524</v>
      </c>
      <c r="I4327">
        <v>61393</v>
      </c>
      <c r="J4327">
        <v>87511</v>
      </c>
      <c r="K4327">
        <v>45741</v>
      </c>
      <c r="L4327">
        <f>bbdd_Social_Media_Trends[[#This Row],[Likes]]+bbdd_Social_Media_Trends[[#This Row],[Shares]]+bbdd_Social_Media_Trends[[#This Row],[Comments]]</f>
        <v>194645</v>
      </c>
      <c r="M4327">
        <f>bbdd_Social_Media_Trends[[#This Row],[Interactions]]/bbdd_Social_Media_Trends[[#This Row],[Views]]</f>
        <v>4.0370015787539376E-2</v>
      </c>
      <c r="N4327" s="1" t="s">
        <v>29</v>
      </c>
      <c r="O4327" s="4">
        <f t="shared" si="67"/>
        <v>0</v>
      </c>
    </row>
    <row r="4328" spans="1:15">
      <c r="A4328" s="1" t="s">
        <v>4368</v>
      </c>
      <c r="B4328" s="2">
        <v>44723</v>
      </c>
      <c r="C4328" s="13" t="str">
        <f>TEXT(bbdd_Social_Media_Trends[[#This Row],[Post_Date]],"aaaa-mm")</f>
        <v>2022-06</v>
      </c>
      <c r="D4328" s="1" t="s">
        <v>27</v>
      </c>
      <c r="E4328" s="1" t="s">
        <v>46</v>
      </c>
      <c r="F4328" s="1" t="s">
        <v>47</v>
      </c>
      <c r="G4328" s="1" t="s">
        <v>15</v>
      </c>
      <c r="H4328">
        <v>3738116</v>
      </c>
      <c r="I4328">
        <v>115957</v>
      </c>
      <c r="J4328">
        <v>28372</v>
      </c>
      <c r="K4328">
        <v>25689</v>
      </c>
      <c r="L4328">
        <f>bbdd_Social_Media_Trends[[#This Row],[Likes]]+bbdd_Social_Media_Trends[[#This Row],[Shares]]+bbdd_Social_Media_Trends[[#This Row],[Comments]]</f>
        <v>170018</v>
      </c>
      <c r="M4328">
        <f>bbdd_Social_Media_Trends[[#This Row],[Interactions]]/bbdd_Social_Media_Trends[[#This Row],[Views]]</f>
        <v>4.5482269678094524E-2</v>
      </c>
      <c r="N4328" s="1" t="s">
        <v>29</v>
      </c>
      <c r="O4328" s="4">
        <f t="shared" si="67"/>
        <v>0</v>
      </c>
    </row>
    <row r="4329" spans="1:15">
      <c r="A4329" s="1" t="s">
        <v>4369</v>
      </c>
      <c r="B4329" s="2">
        <v>44839</v>
      </c>
      <c r="C4329" s="13" t="str">
        <f>TEXT(bbdd_Social_Media_Trends[[#This Row],[Post_Date]],"aaaa-mm")</f>
        <v>2022-10</v>
      </c>
      <c r="D4329" s="1" t="s">
        <v>12</v>
      </c>
      <c r="E4329" s="1" t="s">
        <v>57</v>
      </c>
      <c r="F4329" s="1" t="s">
        <v>32</v>
      </c>
      <c r="G4329" s="1" t="s">
        <v>28</v>
      </c>
      <c r="H4329">
        <v>4594690</v>
      </c>
      <c r="I4329">
        <v>34250</v>
      </c>
      <c r="J4329">
        <v>79276</v>
      </c>
      <c r="K4329">
        <v>10244</v>
      </c>
      <c r="L4329">
        <f>bbdd_Social_Media_Trends[[#This Row],[Likes]]+bbdd_Social_Media_Trends[[#This Row],[Shares]]+bbdd_Social_Media_Trends[[#This Row],[Comments]]</f>
        <v>123770</v>
      </c>
      <c r="M4329">
        <f>bbdd_Social_Media_Trends[[#This Row],[Interactions]]/bbdd_Social_Media_Trends[[#This Row],[Views]]</f>
        <v>2.6937617118891592E-2</v>
      </c>
      <c r="N4329" s="1" t="s">
        <v>16</v>
      </c>
      <c r="O4329" s="4">
        <f t="shared" si="67"/>
        <v>0</v>
      </c>
    </row>
    <row r="4330" spans="1:15">
      <c r="A4330" s="1" t="s">
        <v>4370</v>
      </c>
      <c r="B4330" s="2">
        <v>45281</v>
      </c>
      <c r="C4330" s="13" t="str">
        <f>TEXT(bbdd_Social_Media_Trends[[#This Row],[Post_Date]],"aaaa-mm")</f>
        <v>2023-12</v>
      </c>
      <c r="D4330" s="1" t="s">
        <v>24</v>
      </c>
      <c r="E4330" s="1" t="s">
        <v>39</v>
      </c>
      <c r="F4330" s="1" t="s">
        <v>36</v>
      </c>
      <c r="G4330" s="1" t="s">
        <v>60</v>
      </c>
      <c r="H4330">
        <v>890622</v>
      </c>
      <c r="I4330">
        <v>28385</v>
      </c>
      <c r="J4330">
        <v>91934</v>
      </c>
      <c r="K4330">
        <v>40148</v>
      </c>
      <c r="L4330">
        <f>bbdd_Social_Media_Trends[[#This Row],[Likes]]+bbdd_Social_Media_Trends[[#This Row],[Shares]]+bbdd_Social_Media_Trends[[#This Row],[Comments]]</f>
        <v>160467</v>
      </c>
      <c r="M4330">
        <f>bbdd_Social_Media_Trends[[#This Row],[Interactions]]/bbdd_Social_Media_Trends[[#This Row],[Views]]</f>
        <v>0.18017408058637671</v>
      </c>
      <c r="N4330" s="1" t="s">
        <v>22</v>
      </c>
      <c r="O4330" s="4">
        <f t="shared" si="67"/>
        <v>0</v>
      </c>
    </row>
    <row r="4331" spans="1:15">
      <c r="A4331" s="1" t="s">
        <v>4371</v>
      </c>
      <c r="B4331" s="2">
        <v>44982</v>
      </c>
      <c r="C4331" s="13" t="str">
        <f>TEXT(bbdd_Social_Media_Trends[[#This Row],[Post_Date]],"aaaa-mm")</f>
        <v>2023-02</v>
      </c>
      <c r="D4331" s="1" t="s">
        <v>24</v>
      </c>
      <c r="E4331" s="1" t="s">
        <v>52</v>
      </c>
      <c r="F4331" s="1" t="s">
        <v>32</v>
      </c>
      <c r="G4331" s="1" t="s">
        <v>50</v>
      </c>
      <c r="H4331">
        <v>1129787</v>
      </c>
      <c r="I4331">
        <v>317233</v>
      </c>
      <c r="J4331">
        <v>81454</v>
      </c>
      <c r="K4331">
        <v>20816</v>
      </c>
      <c r="L4331">
        <f>bbdd_Social_Media_Trends[[#This Row],[Likes]]+bbdd_Social_Media_Trends[[#This Row],[Shares]]+bbdd_Social_Media_Trends[[#This Row],[Comments]]</f>
        <v>419503</v>
      </c>
      <c r="M4331">
        <f>bbdd_Social_Media_Trends[[#This Row],[Interactions]]/bbdd_Social_Media_Trends[[#This Row],[Views]]</f>
        <v>0.37131158351087418</v>
      </c>
      <c r="N4331" s="1" t="s">
        <v>29</v>
      </c>
      <c r="O4331" s="4">
        <f t="shared" si="67"/>
        <v>0</v>
      </c>
    </row>
    <row r="4332" spans="1:15">
      <c r="A4332" s="1" t="s">
        <v>4372</v>
      </c>
      <c r="B4332" s="2">
        <v>44820</v>
      </c>
      <c r="C4332" s="13" t="str">
        <f>TEXT(bbdd_Social_Media_Trends[[#This Row],[Post_Date]],"aaaa-mm")</f>
        <v>2022-09</v>
      </c>
      <c r="D4332" s="1" t="s">
        <v>27</v>
      </c>
      <c r="E4332" s="1" t="s">
        <v>39</v>
      </c>
      <c r="F4332" s="1" t="s">
        <v>20</v>
      </c>
      <c r="G4332" s="1" t="s">
        <v>44</v>
      </c>
      <c r="H4332">
        <v>4730234</v>
      </c>
      <c r="I4332">
        <v>137638</v>
      </c>
      <c r="J4332">
        <v>45719</v>
      </c>
      <c r="K4332">
        <v>35610</v>
      </c>
      <c r="L4332">
        <f>bbdd_Social_Media_Trends[[#This Row],[Likes]]+bbdd_Social_Media_Trends[[#This Row],[Shares]]+bbdd_Social_Media_Trends[[#This Row],[Comments]]</f>
        <v>218967</v>
      </c>
      <c r="M4332">
        <f>bbdd_Social_Media_Trends[[#This Row],[Interactions]]/bbdd_Social_Media_Trends[[#This Row],[Views]]</f>
        <v>4.6290944591747471E-2</v>
      </c>
      <c r="N4332" s="1" t="s">
        <v>16</v>
      </c>
      <c r="O4332" s="4">
        <f t="shared" si="67"/>
        <v>0</v>
      </c>
    </row>
    <row r="4333" spans="1:15">
      <c r="A4333" s="1" t="s">
        <v>4373</v>
      </c>
      <c r="B4333" s="2">
        <v>45006</v>
      </c>
      <c r="C4333" s="13" t="str">
        <f>TEXT(bbdd_Social_Media_Trends[[#This Row],[Post_Date]],"aaaa-mm")</f>
        <v>2023-03</v>
      </c>
      <c r="D4333" s="1" t="s">
        <v>27</v>
      </c>
      <c r="E4333" s="1" t="s">
        <v>39</v>
      </c>
      <c r="F4333" s="1" t="s">
        <v>36</v>
      </c>
      <c r="G4333" s="1" t="s">
        <v>21</v>
      </c>
      <c r="H4333">
        <v>2224355</v>
      </c>
      <c r="I4333">
        <v>277794</v>
      </c>
      <c r="J4333">
        <v>58198</v>
      </c>
      <c r="K4333">
        <v>36236</v>
      </c>
      <c r="L4333">
        <f>bbdd_Social_Media_Trends[[#This Row],[Likes]]+bbdd_Social_Media_Trends[[#This Row],[Shares]]+bbdd_Social_Media_Trends[[#This Row],[Comments]]</f>
        <v>372228</v>
      </c>
      <c r="M4333">
        <f>bbdd_Social_Media_Trends[[#This Row],[Interactions]]/bbdd_Social_Media_Trends[[#This Row],[Views]]</f>
        <v>0.16734199352171752</v>
      </c>
      <c r="N4333" s="1" t="s">
        <v>16</v>
      </c>
      <c r="O4333" s="4">
        <f t="shared" si="67"/>
        <v>0</v>
      </c>
    </row>
    <row r="4334" spans="1:15">
      <c r="A4334" s="1" t="s">
        <v>4374</v>
      </c>
      <c r="B4334" s="2">
        <v>45019</v>
      </c>
      <c r="C4334" s="13" t="str">
        <f>TEXT(bbdd_Social_Media_Trends[[#This Row],[Post_Date]],"aaaa-mm")</f>
        <v>2023-04</v>
      </c>
      <c r="D4334" s="1" t="s">
        <v>27</v>
      </c>
      <c r="E4334" s="1" t="s">
        <v>13</v>
      </c>
      <c r="F4334" s="1" t="s">
        <v>36</v>
      </c>
      <c r="G4334" s="1" t="s">
        <v>60</v>
      </c>
      <c r="H4334">
        <v>1055813</v>
      </c>
      <c r="I4334">
        <v>486108</v>
      </c>
      <c r="J4334">
        <v>68766</v>
      </c>
      <c r="K4334">
        <v>13023</v>
      </c>
      <c r="L4334">
        <f>bbdd_Social_Media_Trends[[#This Row],[Likes]]+bbdd_Social_Media_Trends[[#This Row],[Shares]]+bbdd_Social_Media_Trends[[#This Row],[Comments]]</f>
        <v>567897</v>
      </c>
      <c r="M4334">
        <f>bbdd_Social_Media_Trends[[#This Row],[Interactions]]/bbdd_Social_Media_Trends[[#This Row],[Views]]</f>
        <v>0.5378764989633581</v>
      </c>
      <c r="N4334" s="1" t="s">
        <v>22</v>
      </c>
      <c r="O4334" s="4">
        <f t="shared" si="67"/>
        <v>0</v>
      </c>
    </row>
    <row r="4335" spans="1:15">
      <c r="A4335" s="1" t="s">
        <v>4375</v>
      </c>
      <c r="B4335" s="2">
        <v>45185</v>
      </c>
      <c r="C4335" s="13" t="str">
        <f>TEXT(bbdd_Social_Media_Trends[[#This Row],[Post_Date]],"aaaa-mm")</f>
        <v>2023-09</v>
      </c>
      <c r="D4335" s="1" t="s">
        <v>18</v>
      </c>
      <c r="E4335" s="1" t="s">
        <v>59</v>
      </c>
      <c r="F4335" s="1" t="s">
        <v>36</v>
      </c>
      <c r="G4335" s="1" t="s">
        <v>21</v>
      </c>
      <c r="H4335">
        <v>3084526</v>
      </c>
      <c r="I4335">
        <v>328466</v>
      </c>
      <c r="J4335">
        <v>50665</v>
      </c>
      <c r="K4335">
        <v>1143</v>
      </c>
      <c r="L4335">
        <f>bbdd_Social_Media_Trends[[#This Row],[Likes]]+bbdd_Social_Media_Trends[[#This Row],[Shares]]+bbdd_Social_Media_Trends[[#This Row],[Comments]]</f>
        <v>380274</v>
      </c>
      <c r="M4335">
        <f>bbdd_Social_Media_Trends[[#This Row],[Interactions]]/bbdd_Social_Media_Trends[[#This Row],[Views]]</f>
        <v>0.12328442036150773</v>
      </c>
      <c r="N4335" s="1" t="s">
        <v>29</v>
      </c>
      <c r="O4335" s="4">
        <f t="shared" si="67"/>
        <v>0</v>
      </c>
    </row>
    <row r="4336" spans="1:15">
      <c r="A4336" s="1" t="s">
        <v>4376</v>
      </c>
      <c r="B4336" s="2">
        <v>45113</v>
      </c>
      <c r="C4336" s="13" t="str">
        <f>TEXT(bbdd_Social_Media_Trends[[#This Row],[Post_Date]],"aaaa-mm")</f>
        <v>2023-07</v>
      </c>
      <c r="D4336" s="1" t="s">
        <v>27</v>
      </c>
      <c r="E4336" s="1" t="s">
        <v>57</v>
      </c>
      <c r="F4336" s="1" t="s">
        <v>32</v>
      </c>
      <c r="G4336" s="1" t="s">
        <v>50</v>
      </c>
      <c r="H4336">
        <v>3049194</v>
      </c>
      <c r="I4336">
        <v>272894</v>
      </c>
      <c r="J4336">
        <v>5311</v>
      </c>
      <c r="K4336">
        <v>41670</v>
      </c>
      <c r="L4336">
        <f>bbdd_Social_Media_Trends[[#This Row],[Likes]]+bbdd_Social_Media_Trends[[#This Row],[Shares]]+bbdd_Social_Media_Trends[[#This Row],[Comments]]</f>
        <v>319875</v>
      </c>
      <c r="M4336">
        <f>bbdd_Social_Media_Trends[[#This Row],[Interactions]]/bbdd_Social_Media_Trends[[#This Row],[Views]]</f>
        <v>0.10490477155602432</v>
      </c>
      <c r="N4336" s="1" t="s">
        <v>16</v>
      </c>
      <c r="O4336" s="4">
        <f t="shared" si="67"/>
        <v>0</v>
      </c>
    </row>
    <row r="4337" spans="1:15">
      <c r="A4337" s="1" t="s">
        <v>4377</v>
      </c>
      <c r="B4337" s="2">
        <v>44776</v>
      </c>
      <c r="C4337" s="13" t="str">
        <f>TEXT(bbdd_Social_Media_Trends[[#This Row],[Post_Date]],"aaaa-mm")</f>
        <v>2022-08</v>
      </c>
      <c r="D4337" s="1" t="s">
        <v>18</v>
      </c>
      <c r="E4337" s="1" t="s">
        <v>52</v>
      </c>
      <c r="F4337" s="1" t="s">
        <v>14</v>
      </c>
      <c r="G4337" s="1" t="s">
        <v>37</v>
      </c>
      <c r="H4337">
        <v>1976436</v>
      </c>
      <c r="I4337">
        <v>196516</v>
      </c>
      <c r="J4337">
        <v>93950</v>
      </c>
      <c r="K4337">
        <v>14802</v>
      </c>
      <c r="L4337">
        <f>bbdd_Social_Media_Trends[[#This Row],[Likes]]+bbdd_Social_Media_Trends[[#This Row],[Shares]]+bbdd_Social_Media_Trends[[#This Row],[Comments]]</f>
        <v>305268</v>
      </c>
      <c r="M4337">
        <f>bbdd_Social_Media_Trends[[#This Row],[Interactions]]/bbdd_Social_Media_Trends[[#This Row],[Views]]</f>
        <v>0.1544537743696229</v>
      </c>
      <c r="N4337" s="1" t="s">
        <v>16</v>
      </c>
      <c r="O4337" s="4">
        <f t="shared" si="67"/>
        <v>0</v>
      </c>
    </row>
    <row r="4338" spans="1:15">
      <c r="A4338" s="1" t="s">
        <v>4378</v>
      </c>
      <c r="B4338" s="2">
        <v>44923</v>
      </c>
      <c r="C4338" s="13" t="str">
        <f>TEXT(bbdd_Social_Media_Trends[[#This Row],[Post_Date]],"aaaa-mm")</f>
        <v>2022-12</v>
      </c>
      <c r="D4338" s="1" t="s">
        <v>12</v>
      </c>
      <c r="E4338" s="1" t="s">
        <v>39</v>
      </c>
      <c r="F4338" s="1" t="s">
        <v>20</v>
      </c>
      <c r="G4338" s="1" t="s">
        <v>21</v>
      </c>
      <c r="H4338">
        <v>2897766</v>
      </c>
      <c r="I4338">
        <v>200954</v>
      </c>
      <c r="J4338">
        <v>87327</v>
      </c>
      <c r="K4338">
        <v>8808</v>
      </c>
      <c r="L4338">
        <f>bbdd_Social_Media_Trends[[#This Row],[Likes]]+bbdd_Social_Media_Trends[[#This Row],[Shares]]+bbdd_Social_Media_Trends[[#This Row],[Comments]]</f>
        <v>297089</v>
      </c>
      <c r="M4338">
        <f>bbdd_Social_Media_Trends[[#This Row],[Interactions]]/bbdd_Social_Media_Trends[[#This Row],[Views]]</f>
        <v>0.10252346117664435</v>
      </c>
      <c r="N4338" s="1" t="s">
        <v>22</v>
      </c>
      <c r="O4338" s="4">
        <f t="shared" si="67"/>
        <v>0</v>
      </c>
    </row>
    <row r="4339" spans="1:15">
      <c r="A4339" s="1" t="s">
        <v>4379</v>
      </c>
      <c r="B4339" s="2">
        <v>45139</v>
      </c>
      <c r="C4339" s="13" t="str">
        <f>TEXT(bbdd_Social_Media_Trends[[#This Row],[Post_Date]],"aaaa-mm")</f>
        <v>2023-08</v>
      </c>
      <c r="D4339" s="1" t="s">
        <v>24</v>
      </c>
      <c r="E4339" s="1" t="s">
        <v>13</v>
      </c>
      <c r="F4339" s="1" t="s">
        <v>14</v>
      </c>
      <c r="G4339" s="1" t="s">
        <v>21</v>
      </c>
      <c r="H4339">
        <v>154645</v>
      </c>
      <c r="I4339">
        <v>16361</v>
      </c>
      <c r="J4339">
        <v>52378</v>
      </c>
      <c r="K4339">
        <v>49516</v>
      </c>
      <c r="L4339">
        <f>bbdd_Social_Media_Trends[[#This Row],[Likes]]+bbdd_Social_Media_Trends[[#This Row],[Shares]]+bbdd_Social_Media_Trends[[#This Row],[Comments]]</f>
        <v>118255</v>
      </c>
      <c r="M4339">
        <f>bbdd_Social_Media_Trends[[#This Row],[Interactions]]/bbdd_Social_Media_Trends[[#This Row],[Views]]</f>
        <v>0.7646868634614763</v>
      </c>
      <c r="N4339" s="1" t="s">
        <v>16</v>
      </c>
      <c r="O4339" s="4">
        <f t="shared" si="67"/>
        <v>0</v>
      </c>
    </row>
    <row r="4340" spans="1:15">
      <c r="A4340" s="1" t="s">
        <v>4380</v>
      </c>
      <c r="B4340" s="2">
        <v>45006</v>
      </c>
      <c r="C4340" s="13" t="str">
        <f>TEXT(bbdd_Social_Media_Trends[[#This Row],[Post_Date]],"aaaa-mm")</f>
        <v>2023-03</v>
      </c>
      <c r="D4340" s="1" t="s">
        <v>27</v>
      </c>
      <c r="E4340" s="1" t="s">
        <v>39</v>
      </c>
      <c r="F4340" s="1" t="s">
        <v>36</v>
      </c>
      <c r="G4340" s="1" t="s">
        <v>25</v>
      </c>
      <c r="H4340">
        <v>4703630</v>
      </c>
      <c r="I4340">
        <v>321802</v>
      </c>
      <c r="J4340">
        <v>23792</v>
      </c>
      <c r="K4340">
        <v>367</v>
      </c>
      <c r="L4340">
        <f>bbdd_Social_Media_Trends[[#This Row],[Likes]]+bbdd_Social_Media_Trends[[#This Row],[Shares]]+bbdd_Social_Media_Trends[[#This Row],[Comments]]</f>
        <v>345961</v>
      </c>
      <c r="M4340">
        <f>bbdd_Social_Media_Trends[[#This Row],[Interactions]]/bbdd_Social_Media_Trends[[#This Row],[Views]]</f>
        <v>7.3551916285932356E-2</v>
      </c>
      <c r="N4340" s="1" t="s">
        <v>29</v>
      </c>
      <c r="O4340" s="4">
        <f t="shared" si="67"/>
        <v>0</v>
      </c>
    </row>
    <row r="4341" spans="1:15">
      <c r="A4341" s="1" t="s">
        <v>4381</v>
      </c>
      <c r="B4341" s="2">
        <v>45281</v>
      </c>
      <c r="C4341" s="13" t="str">
        <f>TEXT(bbdd_Social_Media_Trends[[#This Row],[Post_Date]],"aaaa-mm")</f>
        <v>2023-12</v>
      </c>
      <c r="D4341" s="1" t="s">
        <v>12</v>
      </c>
      <c r="E4341" s="1" t="s">
        <v>52</v>
      </c>
      <c r="F4341" s="1" t="s">
        <v>32</v>
      </c>
      <c r="G4341" s="1" t="s">
        <v>37</v>
      </c>
      <c r="H4341">
        <v>1823643</v>
      </c>
      <c r="I4341">
        <v>250776</v>
      </c>
      <c r="J4341">
        <v>13446</v>
      </c>
      <c r="K4341">
        <v>24572</v>
      </c>
      <c r="L4341">
        <f>bbdd_Social_Media_Trends[[#This Row],[Likes]]+bbdd_Social_Media_Trends[[#This Row],[Shares]]+bbdd_Social_Media_Trends[[#This Row],[Comments]]</f>
        <v>288794</v>
      </c>
      <c r="M4341">
        <f>bbdd_Social_Media_Trends[[#This Row],[Interactions]]/bbdd_Social_Media_Trends[[#This Row],[Views]]</f>
        <v>0.15836103886561131</v>
      </c>
      <c r="N4341" s="1" t="s">
        <v>22</v>
      </c>
      <c r="O4341" s="4">
        <f t="shared" si="67"/>
        <v>0</v>
      </c>
    </row>
    <row r="4342" spans="1:15">
      <c r="A4342" s="1" t="s">
        <v>4382</v>
      </c>
      <c r="B4342" s="2">
        <v>45111</v>
      </c>
      <c r="C4342" s="13" t="str">
        <f>TEXT(bbdd_Social_Media_Trends[[#This Row],[Post_Date]],"aaaa-mm")</f>
        <v>2023-07</v>
      </c>
      <c r="D4342" s="1" t="s">
        <v>18</v>
      </c>
      <c r="E4342" s="1" t="s">
        <v>52</v>
      </c>
      <c r="F4342" s="1" t="s">
        <v>47</v>
      </c>
      <c r="G4342" s="1" t="s">
        <v>50</v>
      </c>
      <c r="H4342">
        <v>3274826</v>
      </c>
      <c r="I4342">
        <v>163123</v>
      </c>
      <c r="J4342">
        <v>83423</v>
      </c>
      <c r="K4342">
        <v>21320</v>
      </c>
      <c r="L4342">
        <f>bbdd_Social_Media_Trends[[#This Row],[Likes]]+bbdd_Social_Media_Trends[[#This Row],[Shares]]+bbdd_Social_Media_Trends[[#This Row],[Comments]]</f>
        <v>267866</v>
      </c>
      <c r="M4342">
        <f>bbdd_Social_Media_Trends[[#This Row],[Interactions]]/bbdd_Social_Media_Trends[[#This Row],[Views]]</f>
        <v>8.1795490813863087E-2</v>
      </c>
      <c r="N4342" s="1" t="s">
        <v>16</v>
      </c>
      <c r="O4342" s="4">
        <f t="shared" si="67"/>
        <v>0</v>
      </c>
    </row>
    <row r="4343" spans="1:15">
      <c r="A4343" s="1" t="s">
        <v>4383</v>
      </c>
      <c r="B4343" s="2">
        <v>45140</v>
      </c>
      <c r="C4343" s="13" t="str">
        <f>TEXT(bbdd_Social_Media_Trends[[#This Row],[Post_Date]],"aaaa-mm")</f>
        <v>2023-08</v>
      </c>
      <c r="D4343" s="1" t="s">
        <v>18</v>
      </c>
      <c r="E4343" s="1" t="s">
        <v>49</v>
      </c>
      <c r="F4343" s="1" t="s">
        <v>47</v>
      </c>
      <c r="G4343" s="1" t="s">
        <v>37</v>
      </c>
      <c r="H4343">
        <v>2896284</v>
      </c>
      <c r="I4343">
        <v>298030</v>
      </c>
      <c r="J4343">
        <v>9484</v>
      </c>
      <c r="K4343">
        <v>38997</v>
      </c>
      <c r="L4343">
        <f>bbdd_Social_Media_Trends[[#This Row],[Likes]]+bbdd_Social_Media_Trends[[#This Row],[Shares]]+bbdd_Social_Media_Trends[[#This Row],[Comments]]</f>
        <v>346511</v>
      </c>
      <c r="M4343">
        <f>bbdd_Social_Media_Trends[[#This Row],[Interactions]]/bbdd_Social_Media_Trends[[#This Row],[Views]]</f>
        <v>0.11963985576000144</v>
      </c>
      <c r="N4343" s="1" t="s">
        <v>16</v>
      </c>
      <c r="O4343" s="4">
        <f t="shared" si="67"/>
        <v>0</v>
      </c>
    </row>
    <row r="4344" spans="1:15">
      <c r="A4344" s="1" t="s">
        <v>4384</v>
      </c>
      <c r="B4344" s="2">
        <v>44836</v>
      </c>
      <c r="C4344" s="13" t="str">
        <f>TEXT(bbdd_Social_Media_Trends[[#This Row],[Post_Date]],"aaaa-mm")</f>
        <v>2022-10</v>
      </c>
      <c r="D4344" s="1" t="s">
        <v>12</v>
      </c>
      <c r="E4344" s="1" t="s">
        <v>46</v>
      </c>
      <c r="F4344" s="1" t="s">
        <v>14</v>
      </c>
      <c r="G4344" s="1" t="s">
        <v>15</v>
      </c>
      <c r="H4344">
        <v>3317729</v>
      </c>
      <c r="I4344">
        <v>116194</v>
      </c>
      <c r="J4344">
        <v>2028</v>
      </c>
      <c r="K4344">
        <v>7496</v>
      </c>
      <c r="L4344">
        <f>bbdd_Social_Media_Trends[[#This Row],[Likes]]+bbdd_Social_Media_Trends[[#This Row],[Shares]]+bbdd_Social_Media_Trends[[#This Row],[Comments]]</f>
        <v>125718</v>
      </c>
      <c r="M4344">
        <f>bbdd_Social_Media_Trends[[#This Row],[Interactions]]/bbdd_Social_Media_Trends[[#This Row],[Views]]</f>
        <v>3.7892787506152555E-2</v>
      </c>
      <c r="N4344" s="1" t="s">
        <v>16</v>
      </c>
      <c r="O4344" s="4">
        <f t="shared" si="67"/>
        <v>0</v>
      </c>
    </row>
    <row r="4345" spans="1:15">
      <c r="A4345" s="1" t="s">
        <v>4385</v>
      </c>
      <c r="B4345" s="2">
        <v>45289</v>
      </c>
      <c r="C4345" s="13" t="str">
        <f>TEXT(bbdd_Social_Media_Trends[[#This Row],[Post_Date]],"aaaa-mm")</f>
        <v>2023-12</v>
      </c>
      <c r="D4345" s="1" t="s">
        <v>18</v>
      </c>
      <c r="E4345" s="1" t="s">
        <v>52</v>
      </c>
      <c r="F4345" s="1" t="s">
        <v>41</v>
      </c>
      <c r="G4345" s="1" t="s">
        <v>37</v>
      </c>
      <c r="H4345">
        <v>4487563</v>
      </c>
      <c r="I4345">
        <v>464720</v>
      </c>
      <c r="J4345">
        <v>58373</v>
      </c>
      <c r="K4345">
        <v>32131</v>
      </c>
      <c r="L4345">
        <f>bbdd_Social_Media_Trends[[#This Row],[Likes]]+bbdd_Social_Media_Trends[[#This Row],[Shares]]+bbdd_Social_Media_Trends[[#This Row],[Comments]]</f>
        <v>555224</v>
      </c>
      <c r="M4345">
        <f>bbdd_Social_Media_Trends[[#This Row],[Interactions]]/bbdd_Social_Media_Trends[[#This Row],[Views]]</f>
        <v>0.12372505968161339</v>
      </c>
      <c r="N4345" s="1" t="s">
        <v>29</v>
      </c>
      <c r="O4345" s="4">
        <f t="shared" si="67"/>
        <v>0</v>
      </c>
    </row>
    <row r="4346" spans="1:15">
      <c r="A4346" s="1" t="s">
        <v>4386</v>
      </c>
      <c r="B4346" s="2">
        <v>44825</v>
      </c>
      <c r="C4346" s="13" t="str">
        <f>TEXT(bbdd_Social_Media_Trends[[#This Row],[Post_Date]],"aaaa-mm")</f>
        <v>2022-09</v>
      </c>
      <c r="D4346" s="1" t="s">
        <v>24</v>
      </c>
      <c r="E4346" s="1" t="s">
        <v>35</v>
      </c>
      <c r="F4346" s="1" t="s">
        <v>32</v>
      </c>
      <c r="G4346" s="1" t="s">
        <v>25</v>
      </c>
      <c r="H4346">
        <v>2329784</v>
      </c>
      <c r="I4346">
        <v>261145</v>
      </c>
      <c r="J4346">
        <v>22025</v>
      </c>
      <c r="K4346">
        <v>8805</v>
      </c>
      <c r="L4346">
        <f>bbdd_Social_Media_Trends[[#This Row],[Likes]]+bbdd_Social_Media_Trends[[#This Row],[Shares]]+bbdd_Social_Media_Trends[[#This Row],[Comments]]</f>
        <v>291975</v>
      </c>
      <c r="M4346">
        <f>bbdd_Social_Media_Trends[[#This Row],[Interactions]]/bbdd_Social_Media_Trends[[#This Row],[Views]]</f>
        <v>0.1253227767037631</v>
      </c>
      <c r="N4346" s="1" t="s">
        <v>16</v>
      </c>
      <c r="O4346" s="4">
        <f t="shared" si="67"/>
        <v>0</v>
      </c>
    </row>
    <row r="4347" spans="1:15">
      <c r="A4347" s="1" t="s">
        <v>4387</v>
      </c>
      <c r="B4347" s="2">
        <v>45176</v>
      </c>
      <c r="C4347" s="13" t="str">
        <f>TEXT(bbdd_Social_Media_Trends[[#This Row],[Post_Date]],"aaaa-mm")</f>
        <v>2023-09</v>
      </c>
      <c r="D4347" s="1" t="s">
        <v>12</v>
      </c>
      <c r="E4347" s="1" t="s">
        <v>49</v>
      </c>
      <c r="F4347" s="1" t="s">
        <v>14</v>
      </c>
      <c r="G4347" s="1" t="s">
        <v>37</v>
      </c>
      <c r="H4347">
        <v>3059064</v>
      </c>
      <c r="I4347">
        <v>460974</v>
      </c>
      <c r="J4347">
        <v>21878</v>
      </c>
      <c r="K4347">
        <v>36819</v>
      </c>
      <c r="L4347">
        <f>bbdd_Social_Media_Trends[[#This Row],[Likes]]+bbdd_Social_Media_Trends[[#This Row],[Shares]]+bbdd_Social_Media_Trends[[#This Row],[Comments]]</f>
        <v>519671</v>
      </c>
      <c r="M4347">
        <f>bbdd_Social_Media_Trends[[#This Row],[Interactions]]/bbdd_Social_Media_Trends[[#This Row],[Views]]</f>
        <v>0.16987908719791414</v>
      </c>
      <c r="N4347" s="1" t="s">
        <v>22</v>
      </c>
      <c r="O4347" s="4">
        <f t="shared" si="67"/>
        <v>0</v>
      </c>
    </row>
    <row r="4348" spans="1:15">
      <c r="A4348" s="1" t="s">
        <v>4388</v>
      </c>
      <c r="B4348" s="2">
        <v>44619</v>
      </c>
      <c r="C4348" s="13" t="str">
        <f>TEXT(bbdd_Social_Media_Trends[[#This Row],[Post_Date]],"aaaa-mm")</f>
        <v>2022-02</v>
      </c>
      <c r="D4348" s="1" t="s">
        <v>27</v>
      </c>
      <c r="E4348" s="1" t="s">
        <v>46</v>
      </c>
      <c r="F4348" s="1" t="s">
        <v>14</v>
      </c>
      <c r="G4348" s="1" t="s">
        <v>50</v>
      </c>
      <c r="H4348">
        <v>3033270</v>
      </c>
      <c r="I4348">
        <v>51007</v>
      </c>
      <c r="J4348">
        <v>21168</v>
      </c>
      <c r="K4348">
        <v>7800</v>
      </c>
      <c r="L4348">
        <f>bbdd_Social_Media_Trends[[#This Row],[Likes]]+bbdd_Social_Media_Trends[[#This Row],[Shares]]+bbdd_Social_Media_Trends[[#This Row],[Comments]]</f>
        <v>79975</v>
      </c>
      <c r="M4348">
        <f>bbdd_Social_Media_Trends[[#This Row],[Interactions]]/bbdd_Social_Media_Trends[[#This Row],[Views]]</f>
        <v>2.6365935112930929E-2</v>
      </c>
      <c r="N4348" s="1" t="s">
        <v>22</v>
      </c>
      <c r="O4348" s="4">
        <f t="shared" si="67"/>
        <v>0</v>
      </c>
    </row>
    <row r="4349" spans="1:15">
      <c r="A4349" s="1" t="s">
        <v>4389</v>
      </c>
      <c r="B4349" s="2">
        <v>44816</v>
      </c>
      <c r="C4349" s="13" t="str">
        <f>TEXT(bbdd_Social_Media_Trends[[#This Row],[Post_Date]],"aaaa-mm")</f>
        <v>2022-09</v>
      </c>
      <c r="D4349" s="1" t="s">
        <v>27</v>
      </c>
      <c r="E4349" s="1" t="s">
        <v>59</v>
      </c>
      <c r="F4349" s="1" t="s">
        <v>47</v>
      </c>
      <c r="G4349" s="1" t="s">
        <v>21</v>
      </c>
      <c r="H4349">
        <v>82665</v>
      </c>
      <c r="I4349">
        <v>62403</v>
      </c>
      <c r="J4349">
        <v>34856</v>
      </c>
      <c r="K4349">
        <v>42188</v>
      </c>
      <c r="L4349">
        <f>bbdd_Social_Media_Trends[[#This Row],[Likes]]+bbdd_Social_Media_Trends[[#This Row],[Shares]]+bbdd_Social_Media_Trends[[#This Row],[Comments]]</f>
        <v>139447</v>
      </c>
      <c r="M4349">
        <f>bbdd_Social_Media_Trends[[#This Row],[Interactions]]/bbdd_Social_Media_Trends[[#This Row],[Views]]</f>
        <v>1.6868928809048569</v>
      </c>
      <c r="N4349" s="1" t="s">
        <v>29</v>
      </c>
      <c r="O4349" s="4">
        <f t="shared" si="67"/>
        <v>0</v>
      </c>
    </row>
    <row r="4350" spans="1:15">
      <c r="A4350" s="1" t="s">
        <v>4390</v>
      </c>
      <c r="B4350" s="2">
        <v>45177</v>
      </c>
      <c r="C4350" s="13" t="str">
        <f>TEXT(bbdd_Social_Media_Trends[[#This Row],[Post_Date]],"aaaa-mm")</f>
        <v>2023-09</v>
      </c>
      <c r="D4350" s="1" t="s">
        <v>24</v>
      </c>
      <c r="E4350" s="1" t="s">
        <v>31</v>
      </c>
      <c r="F4350" s="1" t="s">
        <v>32</v>
      </c>
      <c r="G4350" s="1" t="s">
        <v>60</v>
      </c>
      <c r="H4350">
        <v>867101</v>
      </c>
      <c r="I4350">
        <v>79921</v>
      </c>
      <c r="J4350">
        <v>53160</v>
      </c>
      <c r="K4350">
        <v>12692</v>
      </c>
      <c r="L4350">
        <f>bbdd_Social_Media_Trends[[#This Row],[Likes]]+bbdd_Social_Media_Trends[[#This Row],[Shares]]+bbdd_Social_Media_Trends[[#This Row],[Comments]]</f>
        <v>145773</v>
      </c>
      <c r="M4350">
        <f>bbdd_Social_Media_Trends[[#This Row],[Interactions]]/bbdd_Social_Media_Trends[[#This Row],[Views]]</f>
        <v>0.16811536372348782</v>
      </c>
      <c r="N4350" s="1" t="s">
        <v>22</v>
      </c>
      <c r="O4350" s="4">
        <f t="shared" si="67"/>
        <v>0</v>
      </c>
    </row>
    <row r="4351" spans="1:15">
      <c r="A4351" s="1" t="s">
        <v>4391</v>
      </c>
      <c r="B4351" s="2">
        <v>44675</v>
      </c>
      <c r="C4351" s="13" t="str">
        <f>TEXT(bbdd_Social_Media_Trends[[#This Row],[Post_Date]],"aaaa-mm")</f>
        <v>2022-04</v>
      </c>
      <c r="D4351" s="1" t="s">
        <v>18</v>
      </c>
      <c r="E4351" s="1" t="s">
        <v>46</v>
      </c>
      <c r="F4351" s="1" t="s">
        <v>32</v>
      </c>
      <c r="G4351" s="1" t="s">
        <v>44</v>
      </c>
      <c r="H4351">
        <v>196186</v>
      </c>
      <c r="I4351">
        <v>418310</v>
      </c>
      <c r="J4351">
        <v>29119</v>
      </c>
      <c r="K4351">
        <v>33093</v>
      </c>
      <c r="L4351">
        <f>bbdd_Social_Media_Trends[[#This Row],[Likes]]+bbdd_Social_Media_Trends[[#This Row],[Shares]]+bbdd_Social_Media_Trends[[#This Row],[Comments]]</f>
        <v>480522</v>
      </c>
      <c r="M4351">
        <f>bbdd_Social_Media_Trends[[#This Row],[Interactions]]/bbdd_Social_Media_Trends[[#This Row],[Views]]</f>
        <v>2.4493185038687777</v>
      </c>
      <c r="N4351" s="1" t="s">
        <v>16</v>
      </c>
      <c r="O4351" s="4">
        <f t="shared" si="67"/>
        <v>0</v>
      </c>
    </row>
    <row r="4352" spans="1:15">
      <c r="A4352" s="1" t="s">
        <v>4392</v>
      </c>
      <c r="B4352" s="2">
        <v>45244</v>
      </c>
      <c r="C4352" s="13" t="str">
        <f>TEXT(bbdd_Social_Media_Trends[[#This Row],[Post_Date]],"aaaa-mm")</f>
        <v>2023-11</v>
      </c>
      <c r="D4352" s="1" t="s">
        <v>12</v>
      </c>
      <c r="E4352" s="1" t="s">
        <v>35</v>
      </c>
      <c r="F4352" s="1" t="s">
        <v>14</v>
      </c>
      <c r="G4352" s="1" t="s">
        <v>60</v>
      </c>
      <c r="H4352">
        <v>3318543</v>
      </c>
      <c r="I4352">
        <v>8969</v>
      </c>
      <c r="J4352">
        <v>75591</v>
      </c>
      <c r="K4352">
        <v>42308</v>
      </c>
      <c r="L4352">
        <f>bbdd_Social_Media_Trends[[#This Row],[Likes]]+bbdd_Social_Media_Trends[[#This Row],[Shares]]+bbdd_Social_Media_Trends[[#This Row],[Comments]]</f>
        <v>126868</v>
      </c>
      <c r="M4352">
        <f>bbdd_Social_Media_Trends[[#This Row],[Interactions]]/bbdd_Social_Media_Trends[[#This Row],[Views]]</f>
        <v>3.8230030468190408E-2</v>
      </c>
      <c r="N4352" s="1" t="s">
        <v>29</v>
      </c>
      <c r="O4352" s="4">
        <f t="shared" si="67"/>
        <v>0</v>
      </c>
    </row>
    <row r="4353" spans="1:15">
      <c r="A4353" s="1" t="s">
        <v>4393</v>
      </c>
      <c r="B4353" s="2">
        <v>44790</v>
      </c>
      <c r="C4353" s="13" t="str">
        <f>TEXT(bbdd_Social_Media_Trends[[#This Row],[Post_Date]],"aaaa-mm")</f>
        <v>2022-08</v>
      </c>
      <c r="D4353" s="1" t="s">
        <v>27</v>
      </c>
      <c r="E4353" s="1" t="s">
        <v>35</v>
      </c>
      <c r="F4353" s="1" t="s">
        <v>32</v>
      </c>
      <c r="G4353" s="1" t="s">
        <v>60</v>
      </c>
      <c r="H4353">
        <v>2245167</v>
      </c>
      <c r="I4353">
        <v>373576</v>
      </c>
      <c r="J4353">
        <v>11950</v>
      </c>
      <c r="K4353">
        <v>17147</v>
      </c>
      <c r="L4353">
        <f>bbdd_Social_Media_Trends[[#This Row],[Likes]]+bbdd_Social_Media_Trends[[#This Row],[Shares]]+bbdd_Social_Media_Trends[[#This Row],[Comments]]</f>
        <v>402673</v>
      </c>
      <c r="M4353">
        <f>bbdd_Social_Media_Trends[[#This Row],[Interactions]]/bbdd_Social_Media_Trends[[#This Row],[Views]]</f>
        <v>0.17935102377685044</v>
      </c>
      <c r="N4353" s="1" t="s">
        <v>29</v>
      </c>
      <c r="O4353" s="4">
        <f t="shared" si="67"/>
        <v>0</v>
      </c>
    </row>
    <row r="4354" spans="1:15">
      <c r="A4354" s="1" t="s">
        <v>4394</v>
      </c>
      <c r="B4354" s="2">
        <v>45207</v>
      </c>
      <c r="C4354" s="13" t="str">
        <f>TEXT(bbdd_Social_Media_Trends[[#This Row],[Post_Date]],"aaaa-mm")</f>
        <v>2023-10</v>
      </c>
      <c r="D4354" s="1" t="s">
        <v>18</v>
      </c>
      <c r="E4354" s="1" t="s">
        <v>31</v>
      </c>
      <c r="F4354" s="1" t="s">
        <v>41</v>
      </c>
      <c r="G4354" s="1" t="s">
        <v>44</v>
      </c>
      <c r="H4354">
        <v>498614</v>
      </c>
      <c r="I4354">
        <v>77138</v>
      </c>
      <c r="J4354">
        <v>95772</v>
      </c>
      <c r="K4354">
        <v>32235</v>
      </c>
      <c r="L4354">
        <f>bbdd_Social_Media_Trends[[#This Row],[Likes]]+bbdd_Social_Media_Trends[[#This Row],[Shares]]+bbdd_Social_Media_Trends[[#This Row],[Comments]]</f>
        <v>205145</v>
      </c>
      <c r="M4354">
        <f>bbdd_Social_Media_Trends[[#This Row],[Interactions]]/bbdd_Social_Media_Trends[[#This Row],[Views]]</f>
        <v>0.41143048530526621</v>
      </c>
      <c r="N4354" s="1" t="s">
        <v>29</v>
      </c>
      <c r="O4354" s="4">
        <f t="shared" ref="O4354:O4417" si="68">IF(ISERROR(VLOOKUP(A4354,A4355:A9352,1,FALSE)),0, 1)</f>
        <v>0</v>
      </c>
    </row>
    <row r="4355" spans="1:15">
      <c r="A4355" s="1" t="s">
        <v>4395</v>
      </c>
      <c r="B4355" s="2">
        <v>44848</v>
      </c>
      <c r="C4355" s="13" t="str">
        <f>TEXT(bbdd_Social_Media_Trends[[#This Row],[Post_Date]],"aaaa-mm")</f>
        <v>2022-10</v>
      </c>
      <c r="D4355" s="1" t="s">
        <v>12</v>
      </c>
      <c r="E4355" s="1" t="s">
        <v>13</v>
      </c>
      <c r="F4355" s="1" t="s">
        <v>20</v>
      </c>
      <c r="G4355" s="1" t="s">
        <v>50</v>
      </c>
      <c r="H4355">
        <v>847940</v>
      </c>
      <c r="I4355">
        <v>380765</v>
      </c>
      <c r="J4355">
        <v>39970</v>
      </c>
      <c r="K4355">
        <v>29031</v>
      </c>
      <c r="L4355">
        <f>bbdd_Social_Media_Trends[[#This Row],[Likes]]+bbdd_Social_Media_Trends[[#This Row],[Shares]]+bbdd_Social_Media_Trends[[#This Row],[Comments]]</f>
        <v>449766</v>
      </c>
      <c r="M4355">
        <f>bbdd_Social_Media_Trends[[#This Row],[Interactions]]/bbdd_Social_Media_Trends[[#This Row],[Views]]</f>
        <v>0.53042196381819473</v>
      </c>
      <c r="N4355" s="1" t="s">
        <v>16</v>
      </c>
      <c r="O4355" s="4">
        <f t="shared" si="68"/>
        <v>0</v>
      </c>
    </row>
    <row r="4356" spans="1:15">
      <c r="A4356" s="1" t="s">
        <v>4396</v>
      </c>
      <c r="B4356" s="2">
        <v>45123</v>
      </c>
      <c r="C4356" s="13" t="str">
        <f>TEXT(bbdd_Social_Media_Trends[[#This Row],[Post_Date]],"aaaa-mm")</f>
        <v>2023-07</v>
      </c>
      <c r="D4356" s="1" t="s">
        <v>24</v>
      </c>
      <c r="E4356" s="1" t="s">
        <v>49</v>
      </c>
      <c r="F4356" s="1" t="s">
        <v>14</v>
      </c>
      <c r="G4356" s="1" t="s">
        <v>50</v>
      </c>
      <c r="H4356">
        <v>1614171</v>
      </c>
      <c r="I4356">
        <v>402810</v>
      </c>
      <c r="J4356">
        <v>51138</v>
      </c>
      <c r="K4356">
        <v>42356</v>
      </c>
      <c r="L4356">
        <f>bbdd_Social_Media_Trends[[#This Row],[Likes]]+bbdd_Social_Media_Trends[[#This Row],[Shares]]+bbdd_Social_Media_Trends[[#This Row],[Comments]]</f>
        <v>496304</v>
      </c>
      <c r="M4356">
        <f>bbdd_Social_Media_Trends[[#This Row],[Interactions]]/bbdd_Social_Media_Trends[[#This Row],[Views]]</f>
        <v>0.30746680494197953</v>
      </c>
      <c r="N4356" s="1" t="s">
        <v>22</v>
      </c>
      <c r="O4356" s="4">
        <f t="shared" si="68"/>
        <v>0</v>
      </c>
    </row>
    <row r="4357" spans="1:15">
      <c r="A4357" s="1" t="s">
        <v>4397</v>
      </c>
      <c r="B4357" s="2">
        <v>44700</v>
      </c>
      <c r="C4357" s="13" t="str">
        <f>TEXT(bbdd_Social_Media_Trends[[#This Row],[Post_Date]],"aaaa-mm")</f>
        <v>2022-05</v>
      </c>
      <c r="D4357" s="1" t="s">
        <v>18</v>
      </c>
      <c r="E4357" s="1" t="s">
        <v>59</v>
      </c>
      <c r="F4357" s="1" t="s">
        <v>14</v>
      </c>
      <c r="G4357" s="1" t="s">
        <v>44</v>
      </c>
      <c r="H4357">
        <v>4680679</v>
      </c>
      <c r="I4357">
        <v>293744</v>
      </c>
      <c r="J4357">
        <v>29872</v>
      </c>
      <c r="K4357">
        <v>10322</v>
      </c>
      <c r="L4357">
        <f>bbdd_Social_Media_Trends[[#This Row],[Likes]]+bbdd_Social_Media_Trends[[#This Row],[Shares]]+bbdd_Social_Media_Trends[[#This Row],[Comments]]</f>
        <v>333938</v>
      </c>
      <c r="M4357">
        <f>bbdd_Social_Media_Trends[[#This Row],[Interactions]]/bbdd_Social_Media_Trends[[#This Row],[Views]]</f>
        <v>7.1343922537734375E-2</v>
      </c>
      <c r="N4357" s="1" t="s">
        <v>29</v>
      </c>
      <c r="O4357" s="4">
        <f t="shared" si="68"/>
        <v>0</v>
      </c>
    </row>
    <row r="4358" spans="1:15">
      <c r="A4358" s="1" t="s">
        <v>4398</v>
      </c>
      <c r="B4358" s="2">
        <v>45157</v>
      </c>
      <c r="C4358" s="13" t="str">
        <f>TEXT(bbdd_Social_Media_Trends[[#This Row],[Post_Date]],"aaaa-mm")</f>
        <v>2023-08</v>
      </c>
      <c r="D4358" s="1" t="s">
        <v>12</v>
      </c>
      <c r="E4358" s="1" t="s">
        <v>46</v>
      </c>
      <c r="F4358" s="1" t="s">
        <v>47</v>
      </c>
      <c r="G4358" s="1" t="s">
        <v>15</v>
      </c>
      <c r="H4358">
        <v>3771142</v>
      </c>
      <c r="I4358">
        <v>228803</v>
      </c>
      <c r="J4358">
        <v>45574</v>
      </c>
      <c r="K4358">
        <v>47221</v>
      </c>
      <c r="L4358">
        <f>bbdd_Social_Media_Trends[[#This Row],[Likes]]+bbdd_Social_Media_Trends[[#This Row],[Shares]]+bbdd_Social_Media_Trends[[#This Row],[Comments]]</f>
        <v>321598</v>
      </c>
      <c r="M4358">
        <f>bbdd_Social_Media_Trends[[#This Row],[Interactions]]/bbdd_Social_Media_Trends[[#This Row],[Views]]</f>
        <v>8.5278676857036939E-2</v>
      </c>
      <c r="N4358" s="1" t="s">
        <v>22</v>
      </c>
      <c r="O4358" s="4">
        <f t="shared" si="68"/>
        <v>0</v>
      </c>
    </row>
    <row r="4359" spans="1:15">
      <c r="A4359" s="1" t="s">
        <v>4399</v>
      </c>
      <c r="B4359" s="2">
        <v>44928</v>
      </c>
      <c r="C4359" s="13" t="str">
        <f>TEXT(bbdd_Social_Media_Trends[[#This Row],[Post_Date]],"aaaa-mm")</f>
        <v>2023-01</v>
      </c>
      <c r="D4359" s="1" t="s">
        <v>27</v>
      </c>
      <c r="E4359" s="1" t="s">
        <v>57</v>
      </c>
      <c r="F4359" s="1" t="s">
        <v>14</v>
      </c>
      <c r="G4359" s="1" t="s">
        <v>25</v>
      </c>
      <c r="H4359">
        <v>3354640</v>
      </c>
      <c r="I4359">
        <v>123496</v>
      </c>
      <c r="J4359">
        <v>73616</v>
      </c>
      <c r="K4359">
        <v>39633</v>
      </c>
      <c r="L4359">
        <f>bbdd_Social_Media_Trends[[#This Row],[Likes]]+bbdd_Social_Media_Trends[[#This Row],[Shares]]+bbdd_Social_Media_Trends[[#This Row],[Comments]]</f>
        <v>236745</v>
      </c>
      <c r="M4359">
        <f>bbdd_Social_Media_Trends[[#This Row],[Interactions]]/bbdd_Social_Media_Trends[[#This Row],[Views]]</f>
        <v>7.0572401211456373E-2</v>
      </c>
      <c r="N4359" s="1" t="s">
        <v>29</v>
      </c>
      <c r="O4359" s="4">
        <f t="shared" si="68"/>
        <v>0</v>
      </c>
    </row>
    <row r="4360" spans="1:15">
      <c r="A4360" s="1" t="s">
        <v>4400</v>
      </c>
      <c r="B4360" s="2">
        <v>45231</v>
      </c>
      <c r="C4360" s="13" t="str">
        <f>TEXT(bbdd_Social_Media_Trends[[#This Row],[Post_Date]],"aaaa-mm")</f>
        <v>2023-11</v>
      </c>
      <c r="D4360" s="1" t="s">
        <v>27</v>
      </c>
      <c r="E4360" s="1" t="s">
        <v>52</v>
      </c>
      <c r="F4360" s="1" t="s">
        <v>41</v>
      </c>
      <c r="G4360" s="1" t="s">
        <v>28</v>
      </c>
      <c r="H4360">
        <v>818282</v>
      </c>
      <c r="I4360">
        <v>458526</v>
      </c>
      <c r="J4360">
        <v>74074</v>
      </c>
      <c r="K4360">
        <v>3589</v>
      </c>
      <c r="L4360">
        <f>bbdd_Social_Media_Trends[[#This Row],[Likes]]+bbdd_Social_Media_Trends[[#This Row],[Shares]]+bbdd_Social_Media_Trends[[#This Row],[Comments]]</f>
        <v>536189</v>
      </c>
      <c r="M4360">
        <f>bbdd_Social_Media_Trends[[#This Row],[Interactions]]/bbdd_Social_Media_Trends[[#This Row],[Views]]</f>
        <v>0.65526187793450175</v>
      </c>
      <c r="N4360" s="1" t="s">
        <v>29</v>
      </c>
      <c r="O4360" s="4">
        <f t="shared" si="68"/>
        <v>0</v>
      </c>
    </row>
    <row r="4361" spans="1:15">
      <c r="A4361" s="1" t="s">
        <v>4401</v>
      </c>
      <c r="B4361" s="2">
        <v>45110</v>
      </c>
      <c r="C4361" s="13" t="str">
        <f>TEXT(bbdd_Social_Media_Trends[[#This Row],[Post_Date]],"aaaa-mm")</f>
        <v>2023-07</v>
      </c>
      <c r="D4361" s="1" t="s">
        <v>18</v>
      </c>
      <c r="E4361" s="1" t="s">
        <v>46</v>
      </c>
      <c r="F4361" s="1" t="s">
        <v>14</v>
      </c>
      <c r="G4361" s="1" t="s">
        <v>21</v>
      </c>
      <c r="H4361">
        <v>4309403</v>
      </c>
      <c r="I4361">
        <v>216401</v>
      </c>
      <c r="J4361">
        <v>26305</v>
      </c>
      <c r="K4361">
        <v>39385</v>
      </c>
      <c r="L4361">
        <f>bbdd_Social_Media_Trends[[#This Row],[Likes]]+bbdd_Social_Media_Trends[[#This Row],[Shares]]+bbdd_Social_Media_Trends[[#This Row],[Comments]]</f>
        <v>282091</v>
      </c>
      <c r="M4361">
        <f>bbdd_Social_Media_Trends[[#This Row],[Interactions]]/bbdd_Social_Media_Trends[[#This Row],[Views]]</f>
        <v>6.5459415144046629E-2</v>
      </c>
      <c r="N4361" s="1" t="s">
        <v>29</v>
      </c>
      <c r="O4361" s="4">
        <f t="shared" si="68"/>
        <v>0</v>
      </c>
    </row>
    <row r="4362" spans="1:15">
      <c r="A4362" s="1" t="s">
        <v>4402</v>
      </c>
      <c r="B4362" s="2">
        <v>45226</v>
      </c>
      <c r="C4362" s="13" t="str">
        <f>TEXT(bbdd_Social_Media_Trends[[#This Row],[Post_Date]],"aaaa-mm")</f>
        <v>2023-10</v>
      </c>
      <c r="D4362" s="1" t="s">
        <v>18</v>
      </c>
      <c r="E4362" s="1" t="s">
        <v>52</v>
      </c>
      <c r="F4362" s="1" t="s">
        <v>47</v>
      </c>
      <c r="G4362" s="1" t="s">
        <v>15</v>
      </c>
      <c r="H4362">
        <v>3194403</v>
      </c>
      <c r="I4362">
        <v>260682</v>
      </c>
      <c r="J4362">
        <v>76842</v>
      </c>
      <c r="K4362">
        <v>15971</v>
      </c>
      <c r="L4362">
        <f>bbdd_Social_Media_Trends[[#This Row],[Likes]]+bbdd_Social_Media_Trends[[#This Row],[Shares]]+bbdd_Social_Media_Trends[[#This Row],[Comments]]</f>
        <v>353495</v>
      </c>
      <c r="M4362">
        <f>bbdd_Social_Media_Trends[[#This Row],[Interactions]]/bbdd_Social_Media_Trends[[#This Row],[Views]]</f>
        <v>0.11066074005064483</v>
      </c>
      <c r="N4362" s="1" t="s">
        <v>22</v>
      </c>
      <c r="O4362" s="4">
        <f t="shared" si="68"/>
        <v>0</v>
      </c>
    </row>
    <row r="4363" spans="1:15">
      <c r="A4363" s="1" t="s">
        <v>4403</v>
      </c>
      <c r="B4363" s="2">
        <v>44689</v>
      </c>
      <c r="C4363" s="13" t="str">
        <f>TEXT(bbdd_Social_Media_Trends[[#This Row],[Post_Date]],"aaaa-mm")</f>
        <v>2022-05</v>
      </c>
      <c r="D4363" s="1" t="s">
        <v>18</v>
      </c>
      <c r="E4363" s="1" t="s">
        <v>59</v>
      </c>
      <c r="F4363" s="1" t="s">
        <v>36</v>
      </c>
      <c r="G4363" s="1" t="s">
        <v>28</v>
      </c>
      <c r="H4363">
        <v>1520447</v>
      </c>
      <c r="I4363">
        <v>20790</v>
      </c>
      <c r="J4363">
        <v>87638</v>
      </c>
      <c r="K4363">
        <v>21215</v>
      </c>
      <c r="L4363">
        <f>bbdd_Social_Media_Trends[[#This Row],[Likes]]+bbdd_Social_Media_Trends[[#This Row],[Shares]]+bbdd_Social_Media_Trends[[#This Row],[Comments]]</f>
        <v>129643</v>
      </c>
      <c r="M4363">
        <f>bbdd_Social_Media_Trends[[#This Row],[Interactions]]/bbdd_Social_Media_Trends[[#This Row],[Views]]</f>
        <v>8.5266372323402256E-2</v>
      </c>
      <c r="N4363" s="1" t="s">
        <v>22</v>
      </c>
      <c r="O4363" s="4">
        <f t="shared" si="68"/>
        <v>0</v>
      </c>
    </row>
    <row r="4364" spans="1:15">
      <c r="A4364" s="1" t="s">
        <v>4404</v>
      </c>
      <c r="B4364" s="2">
        <v>44884</v>
      </c>
      <c r="C4364" s="13" t="str">
        <f>TEXT(bbdd_Social_Media_Trends[[#This Row],[Post_Date]],"aaaa-mm")</f>
        <v>2022-11</v>
      </c>
      <c r="D4364" s="1" t="s">
        <v>12</v>
      </c>
      <c r="E4364" s="1" t="s">
        <v>57</v>
      </c>
      <c r="F4364" s="1" t="s">
        <v>41</v>
      </c>
      <c r="G4364" s="1" t="s">
        <v>25</v>
      </c>
      <c r="H4364">
        <v>4012898</v>
      </c>
      <c r="I4364">
        <v>181340</v>
      </c>
      <c r="J4364">
        <v>98327</v>
      </c>
      <c r="K4364">
        <v>31111</v>
      </c>
      <c r="L4364">
        <f>bbdd_Social_Media_Trends[[#This Row],[Likes]]+bbdd_Social_Media_Trends[[#This Row],[Shares]]+bbdd_Social_Media_Trends[[#This Row],[Comments]]</f>
        <v>310778</v>
      </c>
      <c r="M4364">
        <f>bbdd_Social_Media_Trends[[#This Row],[Interactions]]/bbdd_Social_Media_Trends[[#This Row],[Views]]</f>
        <v>7.7444779309117751E-2</v>
      </c>
      <c r="N4364" s="1" t="s">
        <v>29</v>
      </c>
      <c r="O4364" s="4">
        <f t="shared" si="68"/>
        <v>0</v>
      </c>
    </row>
    <row r="4365" spans="1:15">
      <c r="A4365" s="1" t="s">
        <v>4405</v>
      </c>
      <c r="B4365" s="2">
        <v>45271</v>
      </c>
      <c r="C4365" s="13" t="str">
        <f>TEXT(bbdd_Social_Media_Trends[[#This Row],[Post_Date]],"aaaa-mm")</f>
        <v>2023-12</v>
      </c>
      <c r="D4365" s="1" t="s">
        <v>12</v>
      </c>
      <c r="E4365" s="1" t="s">
        <v>57</v>
      </c>
      <c r="F4365" s="1" t="s">
        <v>47</v>
      </c>
      <c r="G4365" s="1" t="s">
        <v>37</v>
      </c>
      <c r="H4365">
        <v>4738286</v>
      </c>
      <c r="I4365">
        <v>411605</v>
      </c>
      <c r="J4365">
        <v>87411</v>
      </c>
      <c r="K4365">
        <v>40613</v>
      </c>
      <c r="L4365">
        <f>bbdd_Social_Media_Trends[[#This Row],[Likes]]+bbdd_Social_Media_Trends[[#This Row],[Shares]]+bbdd_Social_Media_Trends[[#This Row],[Comments]]</f>
        <v>539629</v>
      </c>
      <c r="M4365">
        <f>bbdd_Social_Media_Trends[[#This Row],[Interactions]]/bbdd_Social_Media_Trends[[#This Row],[Views]]</f>
        <v>0.11388696250078614</v>
      </c>
      <c r="N4365" s="1" t="s">
        <v>22</v>
      </c>
      <c r="O4365" s="4">
        <f t="shared" si="68"/>
        <v>0</v>
      </c>
    </row>
    <row r="4366" spans="1:15">
      <c r="A4366" s="1" t="s">
        <v>4406</v>
      </c>
      <c r="B4366" s="2">
        <v>44683</v>
      </c>
      <c r="C4366" s="13" t="str">
        <f>TEXT(bbdd_Social_Media_Trends[[#This Row],[Post_Date]],"aaaa-mm")</f>
        <v>2022-05</v>
      </c>
      <c r="D4366" s="1" t="s">
        <v>24</v>
      </c>
      <c r="E4366" s="1" t="s">
        <v>57</v>
      </c>
      <c r="F4366" s="1" t="s">
        <v>47</v>
      </c>
      <c r="G4366" s="1" t="s">
        <v>15</v>
      </c>
      <c r="H4366">
        <v>3740619</v>
      </c>
      <c r="I4366">
        <v>239084</v>
      </c>
      <c r="J4366">
        <v>56082</v>
      </c>
      <c r="K4366">
        <v>20155</v>
      </c>
      <c r="L4366">
        <f>bbdd_Social_Media_Trends[[#This Row],[Likes]]+bbdd_Social_Media_Trends[[#This Row],[Shares]]+bbdd_Social_Media_Trends[[#This Row],[Comments]]</f>
        <v>315321</v>
      </c>
      <c r="M4366">
        <f>bbdd_Social_Media_Trends[[#This Row],[Interactions]]/bbdd_Social_Media_Trends[[#This Row],[Views]]</f>
        <v>8.4296476064523007E-2</v>
      </c>
      <c r="N4366" s="1" t="s">
        <v>16</v>
      </c>
      <c r="O4366" s="4">
        <f t="shared" si="68"/>
        <v>0</v>
      </c>
    </row>
    <row r="4367" spans="1:15">
      <c r="A4367" s="1" t="s">
        <v>4407</v>
      </c>
      <c r="B4367" s="2">
        <v>45169</v>
      </c>
      <c r="C4367" s="13" t="str">
        <f>TEXT(bbdd_Social_Media_Trends[[#This Row],[Post_Date]],"aaaa-mm")</f>
        <v>2023-08</v>
      </c>
      <c r="D4367" s="1" t="s">
        <v>24</v>
      </c>
      <c r="E4367" s="1" t="s">
        <v>35</v>
      </c>
      <c r="F4367" s="1" t="s">
        <v>41</v>
      </c>
      <c r="G4367" s="1" t="s">
        <v>60</v>
      </c>
      <c r="H4367">
        <v>947096</v>
      </c>
      <c r="I4367">
        <v>449377</v>
      </c>
      <c r="J4367">
        <v>99953</v>
      </c>
      <c r="K4367">
        <v>19082</v>
      </c>
      <c r="L4367">
        <f>bbdd_Social_Media_Trends[[#This Row],[Likes]]+bbdd_Social_Media_Trends[[#This Row],[Shares]]+bbdd_Social_Media_Trends[[#This Row],[Comments]]</f>
        <v>568412</v>
      </c>
      <c r="M4367">
        <f>bbdd_Social_Media_Trends[[#This Row],[Interactions]]/bbdd_Social_Media_Trends[[#This Row],[Views]]</f>
        <v>0.60016302465642346</v>
      </c>
      <c r="N4367" s="1" t="s">
        <v>29</v>
      </c>
      <c r="O4367" s="4">
        <f t="shared" si="68"/>
        <v>0</v>
      </c>
    </row>
    <row r="4368" spans="1:15">
      <c r="A4368" s="1" t="s">
        <v>4408</v>
      </c>
      <c r="B4368" s="2">
        <v>44759</v>
      </c>
      <c r="C4368" s="13" t="str">
        <f>TEXT(bbdd_Social_Media_Trends[[#This Row],[Post_Date]],"aaaa-mm")</f>
        <v>2022-07</v>
      </c>
      <c r="D4368" s="1" t="s">
        <v>18</v>
      </c>
      <c r="E4368" s="1" t="s">
        <v>39</v>
      </c>
      <c r="F4368" s="1" t="s">
        <v>41</v>
      </c>
      <c r="G4368" s="1" t="s">
        <v>44</v>
      </c>
      <c r="H4368">
        <v>1815108</v>
      </c>
      <c r="I4368">
        <v>311741</v>
      </c>
      <c r="J4368">
        <v>16886</v>
      </c>
      <c r="K4368">
        <v>34948</v>
      </c>
      <c r="L4368">
        <f>bbdd_Social_Media_Trends[[#This Row],[Likes]]+bbdd_Social_Media_Trends[[#This Row],[Shares]]+bbdd_Social_Media_Trends[[#This Row],[Comments]]</f>
        <v>363575</v>
      </c>
      <c r="M4368">
        <f>bbdd_Social_Media_Trends[[#This Row],[Interactions]]/bbdd_Social_Media_Trends[[#This Row],[Views]]</f>
        <v>0.20030488543932373</v>
      </c>
      <c r="N4368" s="1" t="s">
        <v>22</v>
      </c>
      <c r="O4368" s="4">
        <f t="shared" si="68"/>
        <v>0</v>
      </c>
    </row>
    <row r="4369" spans="1:15">
      <c r="A4369" s="1" t="s">
        <v>4409</v>
      </c>
      <c r="B4369" s="2">
        <v>45198</v>
      </c>
      <c r="C4369" s="13" t="str">
        <f>TEXT(bbdd_Social_Media_Trends[[#This Row],[Post_Date]],"aaaa-mm")</f>
        <v>2023-09</v>
      </c>
      <c r="D4369" s="1" t="s">
        <v>18</v>
      </c>
      <c r="E4369" s="1" t="s">
        <v>46</v>
      </c>
      <c r="F4369" s="1" t="s">
        <v>14</v>
      </c>
      <c r="G4369" s="1" t="s">
        <v>37</v>
      </c>
      <c r="H4369">
        <v>2808130</v>
      </c>
      <c r="I4369">
        <v>115962</v>
      </c>
      <c r="J4369">
        <v>9701</v>
      </c>
      <c r="K4369">
        <v>43849</v>
      </c>
      <c r="L4369">
        <f>bbdd_Social_Media_Trends[[#This Row],[Likes]]+bbdd_Social_Media_Trends[[#This Row],[Shares]]+bbdd_Social_Media_Trends[[#This Row],[Comments]]</f>
        <v>169512</v>
      </c>
      <c r="M4369">
        <f>bbdd_Social_Media_Trends[[#This Row],[Interactions]]/bbdd_Social_Media_Trends[[#This Row],[Views]]</f>
        <v>6.0364726704248022E-2</v>
      </c>
      <c r="N4369" s="1" t="s">
        <v>22</v>
      </c>
      <c r="O4369" s="4">
        <f t="shared" si="68"/>
        <v>0</v>
      </c>
    </row>
    <row r="4370" spans="1:15">
      <c r="A4370" s="1" t="s">
        <v>4410</v>
      </c>
      <c r="B4370" s="2">
        <v>44973</v>
      </c>
      <c r="C4370" s="13" t="str">
        <f>TEXT(bbdd_Social_Media_Trends[[#This Row],[Post_Date]],"aaaa-mm")</f>
        <v>2023-02</v>
      </c>
      <c r="D4370" s="1" t="s">
        <v>27</v>
      </c>
      <c r="E4370" s="1" t="s">
        <v>13</v>
      </c>
      <c r="F4370" s="1" t="s">
        <v>20</v>
      </c>
      <c r="G4370" s="1" t="s">
        <v>37</v>
      </c>
      <c r="H4370">
        <v>903431</v>
      </c>
      <c r="I4370">
        <v>290789</v>
      </c>
      <c r="J4370">
        <v>94929</v>
      </c>
      <c r="K4370">
        <v>34805</v>
      </c>
      <c r="L4370">
        <f>bbdd_Social_Media_Trends[[#This Row],[Likes]]+bbdd_Social_Media_Trends[[#This Row],[Shares]]+bbdd_Social_Media_Trends[[#This Row],[Comments]]</f>
        <v>420523</v>
      </c>
      <c r="M4370">
        <f>bbdd_Social_Media_Trends[[#This Row],[Interactions]]/bbdd_Social_Media_Trends[[#This Row],[Views]]</f>
        <v>0.46547329015718963</v>
      </c>
      <c r="N4370" s="1" t="s">
        <v>22</v>
      </c>
      <c r="O4370" s="4">
        <f t="shared" si="68"/>
        <v>0</v>
      </c>
    </row>
    <row r="4371" spans="1:15">
      <c r="A4371" s="1" t="s">
        <v>4411</v>
      </c>
      <c r="B4371" s="2">
        <v>45172</v>
      </c>
      <c r="C4371" s="13" t="str">
        <f>TEXT(bbdd_Social_Media_Trends[[#This Row],[Post_Date]],"aaaa-mm")</f>
        <v>2023-09</v>
      </c>
      <c r="D4371" s="1" t="s">
        <v>24</v>
      </c>
      <c r="E4371" s="1" t="s">
        <v>52</v>
      </c>
      <c r="F4371" s="1" t="s">
        <v>41</v>
      </c>
      <c r="G4371" s="1" t="s">
        <v>21</v>
      </c>
      <c r="H4371">
        <v>3338024</v>
      </c>
      <c r="I4371">
        <v>257886</v>
      </c>
      <c r="J4371">
        <v>33840</v>
      </c>
      <c r="K4371">
        <v>16547</v>
      </c>
      <c r="L4371">
        <f>bbdd_Social_Media_Trends[[#This Row],[Likes]]+bbdd_Social_Media_Trends[[#This Row],[Shares]]+bbdd_Social_Media_Trends[[#This Row],[Comments]]</f>
        <v>308273</v>
      </c>
      <c r="M4371">
        <f>bbdd_Social_Media_Trends[[#This Row],[Interactions]]/bbdd_Social_Media_Trends[[#This Row],[Views]]</f>
        <v>9.2351942346729679E-2</v>
      </c>
      <c r="N4371" s="1" t="s">
        <v>29</v>
      </c>
      <c r="O4371" s="4">
        <f t="shared" si="68"/>
        <v>0</v>
      </c>
    </row>
    <row r="4372" spans="1:15">
      <c r="A4372" s="1" t="s">
        <v>4412</v>
      </c>
      <c r="B4372" s="2">
        <v>45133</v>
      </c>
      <c r="C4372" s="13" t="str">
        <f>TEXT(bbdd_Social_Media_Trends[[#This Row],[Post_Date]],"aaaa-mm")</f>
        <v>2023-07</v>
      </c>
      <c r="D4372" s="1" t="s">
        <v>12</v>
      </c>
      <c r="E4372" s="1" t="s">
        <v>35</v>
      </c>
      <c r="F4372" s="1" t="s">
        <v>47</v>
      </c>
      <c r="G4372" s="1" t="s">
        <v>15</v>
      </c>
      <c r="H4372">
        <v>939687</v>
      </c>
      <c r="I4372">
        <v>196880</v>
      </c>
      <c r="J4372">
        <v>64509</v>
      </c>
      <c r="K4372">
        <v>3021</v>
      </c>
      <c r="L4372">
        <f>bbdd_Social_Media_Trends[[#This Row],[Likes]]+bbdd_Social_Media_Trends[[#This Row],[Shares]]+bbdd_Social_Media_Trends[[#This Row],[Comments]]</f>
        <v>264410</v>
      </c>
      <c r="M4372">
        <f>bbdd_Social_Media_Trends[[#This Row],[Interactions]]/bbdd_Social_Media_Trends[[#This Row],[Views]]</f>
        <v>0.28138092790471719</v>
      </c>
      <c r="N4372" s="1" t="s">
        <v>29</v>
      </c>
      <c r="O4372" s="4">
        <f t="shared" si="68"/>
        <v>0</v>
      </c>
    </row>
    <row r="4373" spans="1:15">
      <c r="A4373" s="1" t="s">
        <v>4413</v>
      </c>
      <c r="B4373" s="2">
        <v>44663</v>
      </c>
      <c r="C4373" s="13" t="str">
        <f>TEXT(bbdd_Social_Media_Trends[[#This Row],[Post_Date]],"aaaa-mm")</f>
        <v>2022-04</v>
      </c>
      <c r="D4373" s="1" t="s">
        <v>24</v>
      </c>
      <c r="E4373" s="1" t="s">
        <v>59</v>
      </c>
      <c r="F4373" s="1" t="s">
        <v>36</v>
      </c>
      <c r="G4373" s="1" t="s">
        <v>50</v>
      </c>
      <c r="H4373">
        <v>1737194</v>
      </c>
      <c r="I4373">
        <v>499309</v>
      </c>
      <c r="J4373">
        <v>81979</v>
      </c>
      <c r="K4373">
        <v>29974</v>
      </c>
      <c r="L4373">
        <f>bbdd_Social_Media_Trends[[#This Row],[Likes]]+bbdd_Social_Media_Trends[[#This Row],[Shares]]+bbdd_Social_Media_Trends[[#This Row],[Comments]]</f>
        <v>611262</v>
      </c>
      <c r="M4373">
        <f>bbdd_Social_Media_Trends[[#This Row],[Interactions]]/bbdd_Social_Media_Trends[[#This Row],[Views]]</f>
        <v>0.35186743679750215</v>
      </c>
      <c r="N4373" s="1" t="s">
        <v>29</v>
      </c>
      <c r="O4373" s="4">
        <f t="shared" si="68"/>
        <v>0</v>
      </c>
    </row>
    <row r="4374" spans="1:15">
      <c r="A4374" s="1" t="s">
        <v>4414</v>
      </c>
      <c r="B4374" s="2">
        <v>44874</v>
      </c>
      <c r="C4374" s="13" t="str">
        <f>TEXT(bbdd_Social_Media_Trends[[#This Row],[Post_Date]],"aaaa-mm")</f>
        <v>2022-11</v>
      </c>
      <c r="D4374" s="1" t="s">
        <v>27</v>
      </c>
      <c r="E4374" s="1" t="s">
        <v>57</v>
      </c>
      <c r="F4374" s="1" t="s">
        <v>41</v>
      </c>
      <c r="G4374" s="1" t="s">
        <v>28</v>
      </c>
      <c r="H4374">
        <v>387184</v>
      </c>
      <c r="I4374">
        <v>220530</v>
      </c>
      <c r="J4374">
        <v>48240</v>
      </c>
      <c r="K4374">
        <v>40769</v>
      </c>
      <c r="L4374">
        <f>bbdd_Social_Media_Trends[[#This Row],[Likes]]+bbdd_Social_Media_Trends[[#This Row],[Shares]]+bbdd_Social_Media_Trends[[#This Row],[Comments]]</f>
        <v>309539</v>
      </c>
      <c r="M4374">
        <f>bbdd_Social_Media_Trends[[#This Row],[Interactions]]/bbdd_Social_Media_Trends[[#This Row],[Views]]</f>
        <v>0.7994622711682301</v>
      </c>
      <c r="N4374" s="1" t="s">
        <v>22</v>
      </c>
      <c r="O4374" s="4">
        <f t="shared" si="68"/>
        <v>0</v>
      </c>
    </row>
    <row r="4375" spans="1:15">
      <c r="A4375" s="1" t="s">
        <v>4415</v>
      </c>
      <c r="B4375" s="2">
        <v>45046</v>
      </c>
      <c r="C4375" s="13" t="str">
        <f>TEXT(bbdd_Social_Media_Trends[[#This Row],[Post_Date]],"aaaa-mm")</f>
        <v>2023-04</v>
      </c>
      <c r="D4375" s="1" t="s">
        <v>18</v>
      </c>
      <c r="E4375" s="1" t="s">
        <v>31</v>
      </c>
      <c r="F4375" s="1" t="s">
        <v>36</v>
      </c>
      <c r="G4375" s="1" t="s">
        <v>15</v>
      </c>
      <c r="H4375">
        <v>3192456</v>
      </c>
      <c r="I4375">
        <v>38469</v>
      </c>
      <c r="J4375">
        <v>3444</v>
      </c>
      <c r="K4375">
        <v>1286</v>
      </c>
      <c r="L4375">
        <f>bbdd_Social_Media_Trends[[#This Row],[Likes]]+bbdd_Social_Media_Trends[[#This Row],[Shares]]+bbdd_Social_Media_Trends[[#This Row],[Comments]]</f>
        <v>43199</v>
      </c>
      <c r="M4375">
        <f>bbdd_Social_Media_Trends[[#This Row],[Interactions]]/bbdd_Social_Media_Trends[[#This Row],[Views]]</f>
        <v>1.3531588219226827E-2</v>
      </c>
      <c r="N4375" s="1" t="s">
        <v>22</v>
      </c>
      <c r="O4375" s="4">
        <f t="shared" si="68"/>
        <v>0</v>
      </c>
    </row>
    <row r="4376" spans="1:15">
      <c r="A4376" s="1" t="s">
        <v>4416</v>
      </c>
      <c r="B4376" s="2">
        <v>44837</v>
      </c>
      <c r="C4376" s="13" t="str">
        <f>TEXT(bbdd_Social_Media_Trends[[#This Row],[Post_Date]],"aaaa-mm")</f>
        <v>2022-10</v>
      </c>
      <c r="D4376" s="1" t="s">
        <v>27</v>
      </c>
      <c r="E4376" s="1" t="s">
        <v>35</v>
      </c>
      <c r="F4376" s="1" t="s">
        <v>41</v>
      </c>
      <c r="G4376" s="1" t="s">
        <v>25</v>
      </c>
      <c r="H4376">
        <v>2023845</v>
      </c>
      <c r="I4376">
        <v>166290</v>
      </c>
      <c r="J4376">
        <v>32114</v>
      </c>
      <c r="K4376">
        <v>12609</v>
      </c>
      <c r="L4376">
        <f>bbdd_Social_Media_Trends[[#This Row],[Likes]]+bbdd_Social_Media_Trends[[#This Row],[Shares]]+bbdd_Social_Media_Trends[[#This Row],[Comments]]</f>
        <v>211013</v>
      </c>
      <c r="M4376">
        <f>bbdd_Social_Media_Trends[[#This Row],[Interactions]]/bbdd_Social_Media_Trends[[#This Row],[Views]]</f>
        <v>0.10426341938241318</v>
      </c>
      <c r="N4376" s="1" t="s">
        <v>16</v>
      </c>
      <c r="O4376" s="4">
        <f t="shared" si="68"/>
        <v>0</v>
      </c>
    </row>
    <row r="4377" spans="1:15">
      <c r="A4377" s="1" t="s">
        <v>4417</v>
      </c>
      <c r="B4377" s="2">
        <v>44730</v>
      </c>
      <c r="C4377" s="13" t="str">
        <f>TEXT(bbdd_Social_Media_Trends[[#This Row],[Post_Date]],"aaaa-mm")</f>
        <v>2022-06</v>
      </c>
      <c r="D4377" s="1" t="s">
        <v>27</v>
      </c>
      <c r="E4377" s="1" t="s">
        <v>19</v>
      </c>
      <c r="F4377" s="1" t="s">
        <v>36</v>
      </c>
      <c r="G4377" s="1" t="s">
        <v>15</v>
      </c>
      <c r="H4377">
        <v>1174209</v>
      </c>
      <c r="I4377">
        <v>49685</v>
      </c>
      <c r="J4377">
        <v>36336</v>
      </c>
      <c r="K4377">
        <v>21636</v>
      </c>
      <c r="L4377">
        <f>bbdd_Social_Media_Trends[[#This Row],[Likes]]+bbdd_Social_Media_Trends[[#This Row],[Shares]]+bbdd_Social_Media_Trends[[#This Row],[Comments]]</f>
        <v>107657</v>
      </c>
      <c r="M4377">
        <f>bbdd_Social_Media_Trends[[#This Row],[Interactions]]/bbdd_Social_Media_Trends[[#This Row],[Views]]</f>
        <v>9.1684700083204951E-2</v>
      </c>
      <c r="N4377" s="1" t="s">
        <v>16</v>
      </c>
      <c r="O4377" s="4">
        <f t="shared" si="68"/>
        <v>0</v>
      </c>
    </row>
    <row r="4378" spans="1:15">
      <c r="A4378" s="1" t="s">
        <v>4418</v>
      </c>
      <c r="B4378" s="2">
        <v>44858</v>
      </c>
      <c r="C4378" s="13" t="str">
        <f>TEXT(bbdd_Social_Media_Trends[[#This Row],[Post_Date]],"aaaa-mm")</f>
        <v>2022-10</v>
      </c>
      <c r="D4378" s="1" t="s">
        <v>12</v>
      </c>
      <c r="E4378" s="1" t="s">
        <v>46</v>
      </c>
      <c r="F4378" s="1" t="s">
        <v>36</v>
      </c>
      <c r="G4378" s="1" t="s">
        <v>44</v>
      </c>
      <c r="H4378">
        <v>4603856</v>
      </c>
      <c r="I4378">
        <v>171523</v>
      </c>
      <c r="J4378">
        <v>44524</v>
      </c>
      <c r="K4378">
        <v>46309</v>
      </c>
      <c r="L4378">
        <f>bbdd_Social_Media_Trends[[#This Row],[Likes]]+bbdd_Social_Media_Trends[[#This Row],[Shares]]+bbdd_Social_Media_Trends[[#This Row],[Comments]]</f>
        <v>262356</v>
      </c>
      <c r="M4378">
        <f>bbdd_Social_Media_Trends[[#This Row],[Interactions]]/bbdd_Social_Media_Trends[[#This Row],[Views]]</f>
        <v>5.6986143789032495E-2</v>
      </c>
      <c r="N4378" s="1" t="s">
        <v>29</v>
      </c>
      <c r="O4378" s="4">
        <f t="shared" si="68"/>
        <v>0</v>
      </c>
    </row>
    <row r="4379" spans="1:15">
      <c r="A4379" s="1" t="s">
        <v>4419</v>
      </c>
      <c r="B4379" s="2">
        <v>44819</v>
      </c>
      <c r="C4379" s="13" t="str">
        <f>TEXT(bbdd_Social_Media_Trends[[#This Row],[Post_Date]],"aaaa-mm")</f>
        <v>2022-09</v>
      </c>
      <c r="D4379" s="1" t="s">
        <v>12</v>
      </c>
      <c r="E4379" s="1" t="s">
        <v>35</v>
      </c>
      <c r="F4379" s="1" t="s">
        <v>41</v>
      </c>
      <c r="G4379" s="1" t="s">
        <v>15</v>
      </c>
      <c r="H4379">
        <v>838530</v>
      </c>
      <c r="I4379">
        <v>238746</v>
      </c>
      <c r="J4379">
        <v>87605</v>
      </c>
      <c r="K4379">
        <v>1193</v>
      </c>
      <c r="L4379">
        <f>bbdd_Social_Media_Trends[[#This Row],[Likes]]+bbdd_Social_Media_Trends[[#This Row],[Shares]]+bbdd_Social_Media_Trends[[#This Row],[Comments]]</f>
        <v>327544</v>
      </c>
      <c r="M4379">
        <f>bbdd_Social_Media_Trends[[#This Row],[Interactions]]/bbdd_Social_Media_Trends[[#This Row],[Views]]</f>
        <v>0.39061691293096251</v>
      </c>
      <c r="N4379" s="1" t="s">
        <v>22</v>
      </c>
      <c r="O4379" s="4">
        <f t="shared" si="68"/>
        <v>0</v>
      </c>
    </row>
    <row r="4380" spans="1:15">
      <c r="A4380" s="1" t="s">
        <v>4420</v>
      </c>
      <c r="B4380" s="2">
        <v>45101</v>
      </c>
      <c r="C4380" s="13" t="str">
        <f>TEXT(bbdd_Social_Media_Trends[[#This Row],[Post_Date]],"aaaa-mm")</f>
        <v>2023-06</v>
      </c>
      <c r="D4380" s="1" t="s">
        <v>12</v>
      </c>
      <c r="E4380" s="1" t="s">
        <v>39</v>
      </c>
      <c r="F4380" s="1" t="s">
        <v>36</v>
      </c>
      <c r="G4380" s="1" t="s">
        <v>15</v>
      </c>
      <c r="H4380">
        <v>3616888</v>
      </c>
      <c r="I4380">
        <v>159221</v>
      </c>
      <c r="J4380">
        <v>64720</v>
      </c>
      <c r="K4380">
        <v>28693</v>
      </c>
      <c r="L4380">
        <f>bbdd_Social_Media_Trends[[#This Row],[Likes]]+bbdd_Social_Media_Trends[[#This Row],[Shares]]+bbdd_Social_Media_Trends[[#This Row],[Comments]]</f>
        <v>252634</v>
      </c>
      <c r="M4380">
        <f>bbdd_Social_Media_Trends[[#This Row],[Interactions]]/bbdd_Social_Media_Trends[[#This Row],[Views]]</f>
        <v>6.9848444297971074E-2</v>
      </c>
      <c r="N4380" s="1" t="s">
        <v>29</v>
      </c>
      <c r="O4380" s="4">
        <f t="shared" si="68"/>
        <v>0</v>
      </c>
    </row>
    <row r="4381" spans="1:15">
      <c r="A4381" s="1" t="s">
        <v>4421</v>
      </c>
      <c r="B4381" s="2">
        <v>45047</v>
      </c>
      <c r="C4381" s="13" t="str">
        <f>TEXT(bbdd_Social_Media_Trends[[#This Row],[Post_Date]],"aaaa-mm")</f>
        <v>2023-05</v>
      </c>
      <c r="D4381" s="1" t="s">
        <v>12</v>
      </c>
      <c r="E4381" s="1" t="s">
        <v>31</v>
      </c>
      <c r="F4381" s="1" t="s">
        <v>41</v>
      </c>
      <c r="G4381" s="1" t="s">
        <v>37</v>
      </c>
      <c r="H4381">
        <v>746217</v>
      </c>
      <c r="I4381">
        <v>153509</v>
      </c>
      <c r="J4381">
        <v>56520</v>
      </c>
      <c r="K4381">
        <v>48786</v>
      </c>
      <c r="L4381">
        <f>bbdd_Social_Media_Trends[[#This Row],[Likes]]+bbdd_Social_Media_Trends[[#This Row],[Shares]]+bbdd_Social_Media_Trends[[#This Row],[Comments]]</f>
        <v>258815</v>
      </c>
      <c r="M4381">
        <f>bbdd_Social_Media_Trends[[#This Row],[Interactions]]/bbdd_Social_Media_Trends[[#This Row],[Views]]</f>
        <v>0.34683610799539544</v>
      </c>
      <c r="N4381" s="1" t="s">
        <v>22</v>
      </c>
      <c r="O4381" s="4">
        <f t="shared" si="68"/>
        <v>0</v>
      </c>
    </row>
    <row r="4382" spans="1:15">
      <c r="A4382" s="1" t="s">
        <v>4422</v>
      </c>
      <c r="B4382" s="2">
        <v>45132</v>
      </c>
      <c r="C4382" s="13" t="str">
        <f>TEXT(bbdd_Social_Media_Trends[[#This Row],[Post_Date]],"aaaa-mm")</f>
        <v>2023-07</v>
      </c>
      <c r="D4382" s="1" t="s">
        <v>18</v>
      </c>
      <c r="E4382" s="1" t="s">
        <v>52</v>
      </c>
      <c r="F4382" s="1" t="s">
        <v>41</v>
      </c>
      <c r="G4382" s="1" t="s">
        <v>50</v>
      </c>
      <c r="H4382">
        <v>1176367</v>
      </c>
      <c r="I4382">
        <v>412820</v>
      </c>
      <c r="J4382">
        <v>10950</v>
      </c>
      <c r="K4382">
        <v>43729</v>
      </c>
      <c r="L4382">
        <f>bbdd_Social_Media_Trends[[#This Row],[Likes]]+bbdd_Social_Media_Trends[[#This Row],[Shares]]+bbdd_Social_Media_Trends[[#This Row],[Comments]]</f>
        <v>467499</v>
      </c>
      <c r="M4382">
        <f>bbdd_Social_Media_Trends[[#This Row],[Interactions]]/bbdd_Social_Media_Trends[[#This Row],[Views]]</f>
        <v>0.39740914187494208</v>
      </c>
      <c r="N4382" s="1" t="s">
        <v>29</v>
      </c>
      <c r="O4382" s="4">
        <f t="shared" si="68"/>
        <v>0</v>
      </c>
    </row>
    <row r="4383" spans="1:15">
      <c r="A4383" s="1" t="s">
        <v>4423</v>
      </c>
      <c r="B4383" s="2">
        <v>44881</v>
      </c>
      <c r="C4383" s="13" t="str">
        <f>TEXT(bbdd_Social_Media_Trends[[#This Row],[Post_Date]],"aaaa-mm")</f>
        <v>2022-11</v>
      </c>
      <c r="D4383" s="1" t="s">
        <v>27</v>
      </c>
      <c r="E4383" s="1" t="s">
        <v>19</v>
      </c>
      <c r="F4383" s="1" t="s">
        <v>47</v>
      </c>
      <c r="G4383" s="1" t="s">
        <v>15</v>
      </c>
      <c r="H4383">
        <v>2589570</v>
      </c>
      <c r="I4383">
        <v>76129</v>
      </c>
      <c r="J4383">
        <v>95385</v>
      </c>
      <c r="K4383">
        <v>23497</v>
      </c>
      <c r="L4383">
        <f>bbdd_Social_Media_Trends[[#This Row],[Likes]]+bbdd_Social_Media_Trends[[#This Row],[Shares]]+bbdd_Social_Media_Trends[[#This Row],[Comments]]</f>
        <v>195011</v>
      </c>
      <c r="M4383">
        <f>bbdd_Social_Media_Trends[[#This Row],[Interactions]]/bbdd_Social_Media_Trends[[#This Row],[Views]]</f>
        <v>7.5306324988318518E-2</v>
      </c>
      <c r="N4383" s="1" t="s">
        <v>16</v>
      </c>
      <c r="O4383" s="4">
        <f t="shared" si="68"/>
        <v>0</v>
      </c>
    </row>
    <row r="4384" spans="1:15">
      <c r="A4384" s="1" t="s">
        <v>4424</v>
      </c>
      <c r="B4384" s="2">
        <v>44576</v>
      </c>
      <c r="C4384" s="13" t="str">
        <f>TEXT(bbdd_Social_Media_Trends[[#This Row],[Post_Date]],"aaaa-mm")</f>
        <v>2022-01</v>
      </c>
      <c r="D4384" s="1" t="s">
        <v>24</v>
      </c>
      <c r="E4384" s="1" t="s">
        <v>57</v>
      </c>
      <c r="F4384" s="1" t="s">
        <v>36</v>
      </c>
      <c r="G4384" s="1" t="s">
        <v>25</v>
      </c>
      <c r="H4384">
        <v>1200061</v>
      </c>
      <c r="I4384">
        <v>282587</v>
      </c>
      <c r="J4384">
        <v>23371</v>
      </c>
      <c r="K4384">
        <v>29152</v>
      </c>
      <c r="L4384">
        <f>bbdd_Social_Media_Trends[[#This Row],[Likes]]+bbdd_Social_Media_Trends[[#This Row],[Shares]]+bbdd_Social_Media_Trends[[#This Row],[Comments]]</f>
        <v>335110</v>
      </c>
      <c r="M4384">
        <f>bbdd_Social_Media_Trends[[#This Row],[Interactions]]/bbdd_Social_Media_Trends[[#This Row],[Views]]</f>
        <v>0.27924413842296347</v>
      </c>
      <c r="N4384" s="1" t="s">
        <v>22</v>
      </c>
      <c r="O4384" s="4">
        <f t="shared" si="68"/>
        <v>0</v>
      </c>
    </row>
    <row r="4385" spans="1:15">
      <c r="A4385" s="1" t="s">
        <v>4425</v>
      </c>
      <c r="B4385" s="2">
        <v>44990</v>
      </c>
      <c r="C4385" s="13" t="str">
        <f>TEXT(bbdd_Social_Media_Trends[[#This Row],[Post_Date]],"aaaa-mm")</f>
        <v>2023-03</v>
      </c>
      <c r="D4385" s="1" t="s">
        <v>18</v>
      </c>
      <c r="E4385" s="1" t="s">
        <v>57</v>
      </c>
      <c r="F4385" s="1" t="s">
        <v>20</v>
      </c>
      <c r="G4385" s="1" t="s">
        <v>60</v>
      </c>
      <c r="H4385">
        <v>3570089</v>
      </c>
      <c r="I4385">
        <v>335278</v>
      </c>
      <c r="J4385">
        <v>91228</v>
      </c>
      <c r="K4385">
        <v>47015</v>
      </c>
      <c r="L4385">
        <f>bbdd_Social_Media_Trends[[#This Row],[Likes]]+bbdd_Social_Media_Trends[[#This Row],[Shares]]+bbdd_Social_Media_Trends[[#This Row],[Comments]]</f>
        <v>473521</v>
      </c>
      <c r="M4385">
        <f>bbdd_Social_Media_Trends[[#This Row],[Interactions]]/bbdd_Social_Media_Trends[[#This Row],[Views]]</f>
        <v>0.13263562897171471</v>
      </c>
      <c r="N4385" s="1" t="s">
        <v>29</v>
      </c>
      <c r="O4385" s="4">
        <f t="shared" si="68"/>
        <v>0</v>
      </c>
    </row>
    <row r="4386" spans="1:15">
      <c r="A4386" s="1" t="s">
        <v>4426</v>
      </c>
      <c r="B4386" s="2">
        <v>44618</v>
      </c>
      <c r="C4386" s="13" t="str">
        <f>TEXT(bbdd_Social_Media_Trends[[#This Row],[Post_Date]],"aaaa-mm")</f>
        <v>2022-02</v>
      </c>
      <c r="D4386" s="1" t="s">
        <v>12</v>
      </c>
      <c r="E4386" s="1" t="s">
        <v>59</v>
      </c>
      <c r="F4386" s="1" t="s">
        <v>36</v>
      </c>
      <c r="G4386" s="1" t="s">
        <v>25</v>
      </c>
      <c r="H4386">
        <v>2252723</v>
      </c>
      <c r="I4386">
        <v>348883</v>
      </c>
      <c r="J4386">
        <v>38959</v>
      </c>
      <c r="K4386">
        <v>6709</v>
      </c>
      <c r="L4386">
        <f>bbdd_Social_Media_Trends[[#This Row],[Likes]]+bbdd_Social_Media_Trends[[#This Row],[Shares]]+bbdd_Social_Media_Trends[[#This Row],[Comments]]</f>
        <v>394551</v>
      </c>
      <c r="M4386">
        <f>bbdd_Social_Media_Trends[[#This Row],[Interactions]]/bbdd_Social_Media_Trends[[#This Row],[Views]]</f>
        <v>0.17514403679458149</v>
      </c>
      <c r="N4386" s="1" t="s">
        <v>29</v>
      </c>
      <c r="O4386" s="4">
        <f t="shared" si="68"/>
        <v>0</v>
      </c>
    </row>
    <row r="4387" spans="1:15">
      <c r="A4387" s="1" t="s">
        <v>4427</v>
      </c>
      <c r="B4387" s="2">
        <v>44902</v>
      </c>
      <c r="C4387" s="13" t="str">
        <f>TEXT(bbdd_Social_Media_Trends[[#This Row],[Post_Date]],"aaaa-mm")</f>
        <v>2022-12</v>
      </c>
      <c r="D4387" s="1" t="s">
        <v>27</v>
      </c>
      <c r="E4387" s="1" t="s">
        <v>19</v>
      </c>
      <c r="F4387" s="1" t="s">
        <v>20</v>
      </c>
      <c r="G4387" s="1" t="s">
        <v>60</v>
      </c>
      <c r="H4387">
        <v>4651762</v>
      </c>
      <c r="I4387">
        <v>237587</v>
      </c>
      <c r="J4387">
        <v>10380</v>
      </c>
      <c r="K4387">
        <v>40921</v>
      </c>
      <c r="L4387">
        <f>bbdd_Social_Media_Trends[[#This Row],[Likes]]+bbdd_Social_Media_Trends[[#This Row],[Shares]]+bbdd_Social_Media_Trends[[#This Row],[Comments]]</f>
        <v>288888</v>
      </c>
      <c r="M4387">
        <f>bbdd_Social_Media_Trends[[#This Row],[Interactions]]/bbdd_Social_Media_Trends[[#This Row],[Views]]</f>
        <v>6.2102919280909039E-2</v>
      </c>
      <c r="N4387" s="1" t="s">
        <v>29</v>
      </c>
      <c r="O4387" s="4">
        <f t="shared" si="68"/>
        <v>0</v>
      </c>
    </row>
    <row r="4388" spans="1:15">
      <c r="A4388" s="1" t="s">
        <v>4428</v>
      </c>
      <c r="B4388" s="2">
        <v>45002</v>
      </c>
      <c r="C4388" s="13" t="str">
        <f>TEXT(bbdd_Social_Media_Trends[[#This Row],[Post_Date]],"aaaa-mm")</f>
        <v>2023-03</v>
      </c>
      <c r="D4388" s="1" t="s">
        <v>12</v>
      </c>
      <c r="E4388" s="1" t="s">
        <v>59</v>
      </c>
      <c r="F4388" s="1" t="s">
        <v>36</v>
      </c>
      <c r="G4388" s="1" t="s">
        <v>28</v>
      </c>
      <c r="H4388">
        <v>4906990</v>
      </c>
      <c r="I4388">
        <v>213275</v>
      </c>
      <c r="J4388">
        <v>81187</v>
      </c>
      <c r="K4388">
        <v>21239</v>
      </c>
      <c r="L4388">
        <f>bbdd_Social_Media_Trends[[#This Row],[Likes]]+bbdd_Social_Media_Trends[[#This Row],[Shares]]+bbdd_Social_Media_Trends[[#This Row],[Comments]]</f>
        <v>315701</v>
      </c>
      <c r="M4388">
        <f>bbdd_Social_Media_Trends[[#This Row],[Interactions]]/bbdd_Social_Media_Trends[[#This Row],[Views]]</f>
        <v>6.4336996814747943E-2</v>
      </c>
      <c r="N4388" s="1" t="s">
        <v>29</v>
      </c>
      <c r="O4388" s="4">
        <f t="shared" si="68"/>
        <v>0</v>
      </c>
    </row>
    <row r="4389" spans="1:15">
      <c r="A4389" s="1" t="s">
        <v>4429</v>
      </c>
      <c r="B4389" s="2">
        <v>44588</v>
      </c>
      <c r="C4389" s="13" t="str">
        <f>TEXT(bbdd_Social_Media_Trends[[#This Row],[Post_Date]],"aaaa-mm")</f>
        <v>2022-01</v>
      </c>
      <c r="D4389" s="1" t="s">
        <v>12</v>
      </c>
      <c r="E4389" s="1" t="s">
        <v>59</v>
      </c>
      <c r="F4389" s="1" t="s">
        <v>47</v>
      </c>
      <c r="G4389" s="1" t="s">
        <v>28</v>
      </c>
      <c r="H4389">
        <v>4592642</v>
      </c>
      <c r="I4389">
        <v>5201</v>
      </c>
      <c r="J4389">
        <v>65853</v>
      </c>
      <c r="K4389">
        <v>17955</v>
      </c>
      <c r="L4389">
        <f>bbdd_Social_Media_Trends[[#This Row],[Likes]]+bbdd_Social_Media_Trends[[#This Row],[Shares]]+bbdd_Social_Media_Trends[[#This Row],[Comments]]</f>
        <v>89009</v>
      </c>
      <c r="M4389">
        <f>bbdd_Social_Media_Trends[[#This Row],[Interactions]]/bbdd_Social_Media_Trends[[#This Row],[Views]]</f>
        <v>1.9380783435765297E-2</v>
      </c>
      <c r="N4389" s="1" t="s">
        <v>22</v>
      </c>
      <c r="O4389" s="4">
        <f t="shared" si="68"/>
        <v>0</v>
      </c>
    </row>
    <row r="4390" spans="1:15">
      <c r="A4390" s="1" t="s">
        <v>4430</v>
      </c>
      <c r="B4390" s="2">
        <v>44929</v>
      </c>
      <c r="C4390" s="13" t="str">
        <f>TEXT(bbdd_Social_Media_Trends[[#This Row],[Post_Date]],"aaaa-mm")</f>
        <v>2023-01</v>
      </c>
      <c r="D4390" s="1" t="s">
        <v>24</v>
      </c>
      <c r="E4390" s="1" t="s">
        <v>13</v>
      </c>
      <c r="F4390" s="1" t="s">
        <v>14</v>
      </c>
      <c r="G4390" s="1" t="s">
        <v>60</v>
      </c>
      <c r="H4390">
        <v>3975840</v>
      </c>
      <c r="I4390">
        <v>247776</v>
      </c>
      <c r="J4390">
        <v>42724</v>
      </c>
      <c r="K4390">
        <v>29220</v>
      </c>
      <c r="L4390">
        <f>bbdd_Social_Media_Trends[[#This Row],[Likes]]+bbdd_Social_Media_Trends[[#This Row],[Shares]]+bbdd_Social_Media_Trends[[#This Row],[Comments]]</f>
        <v>319720</v>
      </c>
      <c r="M4390">
        <f>bbdd_Social_Media_Trends[[#This Row],[Interactions]]/bbdd_Social_Media_Trends[[#This Row],[Views]]</f>
        <v>8.0415710893798537E-2</v>
      </c>
      <c r="N4390" s="1" t="s">
        <v>16</v>
      </c>
      <c r="O4390" s="4">
        <f t="shared" si="68"/>
        <v>0</v>
      </c>
    </row>
    <row r="4391" spans="1:15">
      <c r="A4391" s="1" t="s">
        <v>4431</v>
      </c>
      <c r="B4391" s="2">
        <v>45151</v>
      </c>
      <c r="C4391" s="13" t="str">
        <f>TEXT(bbdd_Social_Media_Trends[[#This Row],[Post_Date]],"aaaa-mm")</f>
        <v>2023-08</v>
      </c>
      <c r="D4391" s="1" t="s">
        <v>24</v>
      </c>
      <c r="E4391" s="1" t="s">
        <v>39</v>
      </c>
      <c r="F4391" s="1" t="s">
        <v>36</v>
      </c>
      <c r="G4391" s="1" t="s">
        <v>60</v>
      </c>
      <c r="H4391">
        <v>230848</v>
      </c>
      <c r="I4391">
        <v>14445</v>
      </c>
      <c r="J4391">
        <v>34663</v>
      </c>
      <c r="K4391">
        <v>9023</v>
      </c>
      <c r="L4391">
        <f>bbdd_Social_Media_Trends[[#This Row],[Likes]]+bbdd_Social_Media_Trends[[#This Row],[Shares]]+bbdd_Social_Media_Trends[[#This Row],[Comments]]</f>
        <v>58131</v>
      </c>
      <c r="M4391">
        <f>bbdd_Social_Media_Trends[[#This Row],[Interactions]]/bbdd_Social_Media_Trends[[#This Row],[Views]]</f>
        <v>0.25181504713057945</v>
      </c>
      <c r="N4391" s="1" t="s">
        <v>22</v>
      </c>
      <c r="O4391" s="4">
        <f t="shared" si="68"/>
        <v>0</v>
      </c>
    </row>
    <row r="4392" spans="1:15">
      <c r="A4392" s="1" t="s">
        <v>4432</v>
      </c>
      <c r="B4392" s="2">
        <v>44604</v>
      </c>
      <c r="C4392" s="13" t="str">
        <f>TEXT(bbdd_Social_Media_Trends[[#This Row],[Post_Date]],"aaaa-mm")</f>
        <v>2022-02</v>
      </c>
      <c r="D4392" s="1" t="s">
        <v>18</v>
      </c>
      <c r="E4392" s="1" t="s">
        <v>59</v>
      </c>
      <c r="F4392" s="1" t="s">
        <v>47</v>
      </c>
      <c r="G4392" s="1" t="s">
        <v>25</v>
      </c>
      <c r="H4392">
        <v>2750057</v>
      </c>
      <c r="I4392">
        <v>417313</v>
      </c>
      <c r="J4392">
        <v>58474</v>
      </c>
      <c r="K4392">
        <v>6414</v>
      </c>
      <c r="L4392">
        <f>bbdd_Social_Media_Trends[[#This Row],[Likes]]+bbdd_Social_Media_Trends[[#This Row],[Shares]]+bbdd_Social_Media_Trends[[#This Row],[Comments]]</f>
        <v>482201</v>
      </c>
      <c r="M4392">
        <f>bbdd_Social_Media_Trends[[#This Row],[Interactions]]/bbdd_Social_Media_Trends[[#This Row],[Views]]</f>
        <v>0.17534218381655362</v>
      </c>
      <c r="N4392" s="1" t="s">
        <v>22</v>
      </c>
      <c r="O4392" s="4">
        <f t="shared" si="68"/>
        <v>0</v>
      </c>
    </row>
    <row r="4393" spans="1:15">
      <c r="A4393" s="1" t="s">
        <v>4433</v>
      </c>
      <c r="B4393" s="2">
        <v>44827</v>
      </c>
      <c r="C4393" s="13" t="str">
        <f>TEXT(bbdd_Social_Media_Trends[[#This Row],[Post_Date]],"aaaa-mm")</f>
        <v>2022-09</v>
      </c>
      <c r="D4393" s="1" t="s">
        <v>18</v>
      </c>
      <c r="E4393" s="1" t="s">
        <v>52</v>
      </c>
      <c r="F4393" s="1" t="s">
        <v>20</v>
      </c>
      <c r="G4393" s="1" t="s">
        <v>28</v>
      </c>
      <c r="H4393">
        <v>4608617</v>
      </c>
      <c r="I4393">
        <v>83329</v>
      </c>
      <c r="J4393">
        <v>8332</v>
      </c>
      <c r="K4393">
        <v>25349</v>
      </c>
      <c r="L4393">
        <f>bbdd_Social_Media_Trends[[#This Row],[Likes]]+bbdd_Social_Media_Trends[[#This Row],[Shares]]+bbdd_Social_Media_Trends[[#This Row],[Comments]]</f>
        <v>117010</v>
      </c>
      <c r="M4393">
        <f>bbdd_Social_Media_Trends[[#This Row],[Interactions]]/bbdd_Social_Media_Trends[[#This Row],[Views]]</f>
        <v>2.538939556053367E-2</v>
      </c>
      <c r="N4393" s="1" t="s">
        <v>29</v>
      </c>
      <c r="O4393" s="4">
        <f t="shared" si="68"/>
        <v>0</v>
      </c>
    </row>
    <row r="4394" spans="1:15">
      <c r="A4394" s="1" t="s">
        <v>4434</v>
      </c>
      <c r="B4394" s="2">
        <v>44970</v>
      </c>
      <c r="C4394" s="13" t="str">
        <f>TEXT(bbdd_Social_Media_Trends[[#This Row],[Post_Date]],"aaaa-mm")</f>
        <v>2023-02</v>
      </c>
      <c r="D4394" s="1" t="s">
        <v>27</v>
      </c>
      <c r="E4394" s="1" t="s">
        <v>59</v>
      </c>
      <c r="F4394" s="1" t="s">
        <v>36</v>
      </c>
      <c r="G4394" s="1" t="s">
        <v>28</v>
      </c>
      <c r="H4394">
        <v>2796853</v>
      </c>
      <c r="I4394">
        <v>277310</v>
      </c>
      <c r="J4394">
        <v>49504</v>
      </c>
      <c r="K4394">
        <v>4306</v>
      </c>
      <c r="L4394">
        <f>bbdd_Social_Media_Trends[[#This Row],[Likes]]+bbdd_Social_Media_Trends[[#This Row],[Shares]]+bbdd_Social_Media_Trends[[#This Row],[Comments]]</f>
        <v>331120</v>
      </c>
      <c r="M4394">
        <f>bbdd_Social_Media_Trends[[#This Row],[Interactions]]/bbdd_Social_Media_Trends[[#This Row],[Views]]</f>
        <v>0.11839020499110965</v>
      </c>
      <c r="N4394" s="1" t="s">
        <v>16</v>
      </c>
      <c r="O4394" s="4">
        <f t="shared" si="68"/>
        <v>0</v>
      </c>
    </row>
    <row r="4395" spans="1:15">
      <c r="A4395" s="1" t="s">
        <v>4435</v>
      </c>
      <c r="B4395" s="2">
        <v>44989</v>
      </c>
      <c r="C4395" s="13" t="str">
        <f>TEXT(bbdd_Social_Media_Trends[[#This Row],[Post_Date]],"aaaa-mm")</f>
        <v>2023-03</v>
      </c>
      <c r="D4395" s="1" t="s">
        <v>27</v>
      </c>
      <c r="E4395" s="1" t="s">
        <v>13</v>
      </c>
      <c r="F4395" s="1" t="s">
        <v>20</v>
      </c>
      <c r="G4395" s="1" t="s">
        <v>25</v>
      </c>
      <c r="H4395">
        <v>2907246</v>
      </c>
      <c r="I4395">
        <v>316674</v>
      </c>
      <c r="J4395">
        <v>22139</v>
      </c>
      <c r="K4395">
        <v>30606</v>
      </c>
      <c r="L4395">
        <f>bbdd_Social_Media_Trends[[#This Row],[Likes]]+bbdd_Social_Media_Trends[[#This Row],[Shares]]+bbdd_Social_Media_Trends[[#This Row],[Comments]]</f>
        <v>369419</v>
      </c>
      <c r="M4395">
        <f>bbdd_Social_Media_Trends[[#This Row],[Interactions]]/bbdd_Social_Media_Trends[[#This Row],[Views]]</f>
        <v>0.12706836641962874</v>
      </c>
      <c r="N4395" s="1" t="s">
        <v>29</v>
      </c>
      <c r="O4395" s="4">
        <f t="shared" si="68"/>
        <v>0</v>
      </c>
    </row>
    <row r="4396" spans="1:15">
      <c r="A4396" s="1" t="s">
        <v>4436</v>
      </c>
      <c r="B4396" s="2">
        <v>44633</v>
      </c>
      <c r="C4396" s="13" t="str">
        <f>TEXT(bbdd_Social_Media_Trends[[#This Row],[Post_Date]],"aaaa-mm")</f>
        <v>2022-03</v>
      </c>
      <c r="D4396" s="1" t="s">
        <v>12</v>
      </c>
      <c r="E4396" s="1" t="s">
        <v>39</v>
      </c>
      <c r="F4396" s="1" t="s">
        <v>20</v>
      </c>
      <c r="G4396" s="1" t="s">
        <v>25</v>
      </c>
      <c r="H4396">
        <v>2710476</v>
      </c>
      <c r="I4396">
        <v>51266</v>
      </c>
      <c r="J4396">
        <v>2269</v>
      </c>
      <c r="K4396">
        <v>35709</v>
      </c>
      <c r="L4396">
        <f>bbdd_Social_Media_Trends[[#This Row],[Likes]]+bbdd_Social_Media_Trends[[#This Row],[Shares]]+bbdd_Social_Media_Trends[[#This Row],[Comments]]</f>
        <v>89244</v>
      </c>
      <c r="M4396">
        <f>bbdd_Social_Media_Trends[[#This Row],[Interactions]]/bbdd_Social_Media_Trends[[#This Row],[Views]]</f>
        <v>3.2925582074882789E-2</v>
      </c>
      <c r="N4396" s="1" t="s">
        <v>29</v>
      </c>
      <c r="O4396" s="4">
        <f t="shared" si="68"/>
        <v>0</v>
      </c>
    </row>
    <row r="4397" spans="1:15">
      <c r="A4397" s="1" t="s">
        <v>4437</v>
      </c>
      <c r="B4397" s="2">
        <v>45195</v>
      </c>
      <c r="C4397" s="13" t="str">
        <f>TEXT(bbdd_Social_Media_Trends[[#This Row],[Post_Date]],"aaaa-mm")</f>
        <v>2023-09</v>
      </c>
      <c r="D4397" s="1" t="s">
        <v>27</v>
      </c>
      <c r="E4397" s="1" t="s">
        <v>35</v>
      </c>
      <c r="F4397" s="1" t="s">
        <v>20</v>
      </c>
      <c r="G4397" s="1" t="s">
        <v>28</v>
      </c>
      <c r="H4397">
        <v>1373454</v>
      </c>
      <c r="I4397">
        <v>399246</v>
      </c>
      <c r="J4397">
        <v>42658</v>
      </c>
      <c r="K4397">
        <v>30494</v>
      </c>
      <c r="L4397">
        <f>bbdd_Social_Media_Trends[[#This Row],[Likes]]+bbdd_Social_Media_Trends[[#This Row],[Shares]]+bbdd_Social_Media_Trends[[#This Row],[Comments]]</f>
        <v>472398</v>
      </c>
      <c r="M4397">
        <f>bbdd_Social_Media_Trends[[#This Row],[Interactions]]/bbdd_Social_Media_Trends[[#This Row],[Views]]</f>
        <v>0.34394890546024842</v>
      </c>
      <c r="N4397" s="1" t="s">
        <v>16</v>
      </c>
      <c r="O4397" s="4">
        <f t="shared" si="68"/>
        <v>0</v>
      </c>
    </row>
    <row r="4398" spans="1:15">
      <c r="A4398" s="1" t="s">
        <v>4438</v>
      </c>
      <c r="B4398" s="2">
        <v>45256</v>
      </c>
      <c r="C4398" s="13" t="str">
        <f>TEXT(bbdd_Social_Media_Trends[[#This Row],[Post_Date]],"aaaa-mm")</f>
        <v>2023-11</v>
      </c>
      <c r="D4398" s="1" t="s">
        <v>12</v>
      </c>
      <c r="E4398" s="1" t="s">
        <v>59</v>
      </c>
      <c r="F4398" s="1" t="s">
        <v>36</v>
      </c>
      <c r="G4398" s="1" t="s">
        <v>21</v>
      </c>
      <c r="H4398">
        <v>582999</v>
      </c>
      <c r="I4398">
        <v>200303</v>
      </c>
      <c r="J4398">
        <v>2292</v>
      </c>
      <c r="K4398">
        <v>45395</v>
      </c>
      <c r="L4398">
        <f>bbdd_Social_Media_Trends[[#This Row],[Likes]]+bbdd_Social_Media_Trends[[#This Row],[Shares]]+bbdd_Social_Media_Trends[[#This Row],[Comments]]</f>
        <v>247990</v>
      </c>
      <c r="M4398">
        <f>bbdd_Social_Media_Trends[[#This Row],[Interactions]]/bbdd_Social_Media_Trends[[#This Row],[Views]]</f>
        <v>0.42536951178303906</v>
      </c>
      <c r="N4398" s="1" t="s">
        <v>16</v>
      </c>
      <c r="O4398" s="4">
        <f t="shared" si="68"/>
        <v>0</v>
      </c>
    </row>
    <row r="4399" spans="1:15">
      <c r="A4399" s="1" t="s">
        <v>4439</v>
      </c>
      <c r="B4399" s="2">
        <v>44740</v>
      </c>
      <c r="C4399" s="13" t="str">
        <f>TEXT(bbdd_Social_Media_Trends[[#This Row],[Post_Date]],"aaaa-mm")</f>
        <v>2022-06</v>
      </c>
      <c r="D4399" s="1" t="s">
        <v>24</v>
      </c>
      <c r="E4399" s="1" t="s">
        <v>59</v>
      </c>
      <c r="F4399" s="1" t="s">
        <v>14</v>
      </c>
      <c r="G4399" s="1" t="s">
        <v>37</v>
      </c>
      <c r="H4399">
        <v>4921777</v>
      </c>
      <c r="I4399">
        <v>99498</v>
      </c>
      <c r="J4399">
        <v>92717</v>
      </c>
      <c r="K4399">
        <v>22408</v>
      </c>
      <c r="L4399">
        <f>bbdd_Social_Media_Trends[[#This Row],[Likes]]+bbdd_Social_Media_Trends[[#This Row],[Shares]]+bbdd_Social_Media_Trends[[#This Row],[Comments]]</f>
        <v>214623</v>
      </c>
      <c r="M4399">
        <f>bbdd_Social_Media_Trends[[#This Row],[Interactions]]/bbdd_Social_Media_Trends[[#This Row],[Views]]</f>
        <v>4.3606811117204214E-2</v>
      </c>
      <c r="N4399" s="1" t="s">
        <v>16</v>
      </c>
      <c r="O4399" s="4">
        <f t="shared" si="68"/>
        <v>0</v>
      </c>
    </row>
    <row r="4400" spans="1:15">
      <c r="A4400" s="1" t="s">
        <v>4440</v>
      </c>
      <c r="B4400" s="2">
        <v>44652</v>
      </c>
      <c r="C4400" s="13" t="str">
        <f>TEXT(bbdd_Social_Media_Trends[[#This Row],[Post_Date]],"aaaa-mm")</f>
        <v>2022-04</v>
      </c>
      <c r="D4400" s="1" t="s">
        <v>24</v>
      </c>
      <c r="E4400" s="1" t="s">
        <v>31</v>
      </c>
      <c r="F4400" s="1" t="s">
        <v>14</v>
      </c>
      <c r="G4400" s="1" t="s">
        <v>44</v>
      </c>
      <c r="H4400">
        <v>537340</v>
      </c>
      <c r="I4400">
        <v>457261</v>
      </c>
      <c r="J4400">
        <v>50869</v>
      </c>
      <c r="K4400">
        <v>8177</v>
      </c>
      <c r="L4400">
        <f>bbdd_Social_Media_Trends[[#This Row],[Likes]]+bbdd_Social_Media_Trends[[#This Row],[Shares]]+bbdd_Social_Media_Trends[[#This Row],[Comments]]</f>
        <v>516307</v>
      </c>
      <c r="M4400">
        <f>bbdd_Social_Media_Trends[[#This Row],[Interactions]]/bbdd_Social_Media_Trends[[#This Row],[Views]]</f>
        <v>0.9608571853947222</v>
      </c>
      <c r="N4400" s="1" t="s">
        <v>29</v>
      </c>
      <c r="O4400" s="4">
        <f t="shared" si="68"/>
        <v>0</v>
      </c>
    </row>
    <row r="4401" spans="1:15">
      <c r="A4401" s="1" t="s">
        <v>4441</v>
      </c>
      <c r="B4401" s="2">
        <v>45273</v>
      </c>
      <c r="C4401" s="13" t="str">
        <f>TEXT(bbdd_Social_Media_Trends[[#This Row],[Post_Date]],"aaaa-mm")</f>
        <v>2023-12</v>
      </c>
      <c r="D4401" s="1" t="s">
        <v>27</v>
      </c>
      <c r="E4401" s="1" t="s">
        <v>57</v>
      </c>
      <c r="F4401" s="1" t="s">
        <v>41</v>
      </c>
      <c r="G4401" s="1" t="s">
        <v>15</v>
      </c>
      <c r="H4401">
        <v>2841356</v>
      </c>
      <c r="I4401">
        <v>453277</v>
      </c>
      <c r="J4401">
        <v>82886</v>
      </c>
      <c r="K4401">
        <v>41269</v>
      </c>
      <c r="L4401">
        <f>bbdd_Social_Media_Trends[[#This Row],[Likes]]+bbdd_Social_Media_Trends[[#This Row],[Shares]]+bbdd_Social_Media_Trends[[#This Row],[Comments]]</f>
        <v>577432</v>
      </c>
      <c r="M4401">
        <f>bbdd_Social_Media_Trends[[#This Row],[Interactions]]/bbdd_Social_Media_Trends[[#This Row],[Views]]</f>
        <v>0.20322409441125996</v>
      </c>
      <c r="N4401" s="1" t="s">
        <v>16</v>
      </c>
      <c r="O4401" s="4">
        <f t="shared" si="68"/>
        <v>0</v>
      </c>
    </row>
    <row r="4402" spans="1:15">
      <c r="A4402" s="1" t="s">
        <v>4442</v>
      </c>
      <c r="B4402" s="2">
        <v>45100</v>
      </c>
      <c r="C4402" s="13" t="str">
        <f>TEXT(bbdd_Social_Media_Trends[[#This Row],[Post_Date]],"aaaa-mm")</f>
        <v>2023-06</v>
      </c>
      <c r="D4402" s="1" t="s">
        <v>18</v>
      </c>
      <c r="E4402" s="1" t="s">
        <v>31</v>
      </c>
      <c r="F4402" s="1" t="s">
        <v>32</v>
      </c>
      <c r="G4402" s="1" t="s">
        <v>28</v>
      </c>
      <c r="H4402">
        <v>4622736</v>
      </c>
      <c r="I4402">
        <v>263342</v>
      </c>
      <c r="J4402">
        <v>43263</v>
      </c>
      <c r="K4402">
        <v>10974</v>
      </c>
      <c r="L4402">
        <f>bbdd_Social_Media_Trends[[#This Row],[Likes]]+bbdd_Social_Media_Trends[[#This Row],[Shares]]+bbdd_Social_Media_Trends[[#This Row],[Comments]]</f>
        <v>317579</v>
      </c>
      <c r="M4402">
        <f>bbdd_Social_Media_Trends[[#This Row],[Interactions]]/bbdd_Social_Media_Trends[[#This Row],[Views]]</f>
        <v>6.8699358994327164E-2</v>
      </c>
      <c r="N4402" s="1" t="s">
        <v>16</v>
      </c>
      <c r="O4402" s="4">
        <f t="shared" si="68"/>
        <v>0</v>
      </c>
    </row>
    <row r="4403" spans="1:15">
      <c r="A4403" s="1" t="s">
        <v>4443</v>
      </c>
      <c r="B4403" s="2">
        <v>44905</v>
      </c>
      <c r="C4403" s="13" t="str">
        <f>TEXT(bbdd_Social_Media_Trends[[#This Row],[Post_Date]],"aaaa-mm")</f>
        <v>2022-12</v>
      </c>
      <c r="D4403" s="1" t="s">
        <v>24</v>
      </c>
      <c r="E4403" s="1" t="s">
        <v>19</v>
      </c>
      <c r="F4403" s="1" t="s">
        <v>20</v>
      </c>
      <c r="G4403" s="1" t="s">
        <v>25</v>
      </c>
      <c r="H4403">
        <v>3037201</v>
      </c>
      <c r="I4403">
        <v>417123</v>
      </c>
      <c r="J4403">
        <v>64193</v>
      </c>
      <c r="K4403">
        <v>32678</v>
      </c>
      <c r="L4403">
        <f>bbdd_Social_Media_Trends[[#This Row],[Likes]]+bbdd_Social_Media_Trends[[#This Row],[Shares]]+bbdd_Social_Media_Trends[[#This Row],[Comments]]</f>
        <v>513994</v>
      </c>
      <c r="M4403">
        <f>bbdd_Social_Media_Trends[[#This Row],[Interactions]]/bbdd_Social_Media_Trends[[#This Row],[Views]]</f>
        <v>0.1692327903224054</v>
      </c>
      <c r="N4403" s="1" t="s">
        <v>29</v>
      </c>
      <c r="O4403" s="4">
        <f t="shared" si="68"/>
        <v>0</v>
      </c>
    </row>
    <row r="4404" spans="1:15">
      <c r="A4404" s="1" t="s">
        <v>4444</v>
      </c>
      <c r="B4404" s="2">
        <v>44794</v>
      </c>
      <c r="C4404" s="13" t="str">
        <f>TEXT(bbdd_Social_Media_Trends[[#This Row],[Post_Date]],"aaaa-mm")</f>
        <v>2022-08</v>
      </c>
      <c r="D4404" s="1" t="s">
        <v>24</v>
      </c>
      <c r="E4404" s="1" t="s">
        <v>39</v>
      </c>
      <c r="F4404" s="1" t="s">
        <v>41</v>
      </c>
      <c r="G4404" s="1" t="s">
        <v>21</v>
      </c>
      <c r="H4404">
        <v>4775115</v>
      </c>
      <c r="I4404">
        <v>173834</v>
      </c>
      <c r="J4404">
        <v>81079</v>
      </c>
      <c r="K4404">
        <v>11190</v>
      </c>
      <c r="L4404">
        <f>bbdd_Social_Media_Trends[[#This Row],[Likes]]+bbdd_Social_Media_Trends[[#This Row],[Shares]]+bbdd_Social_Media_Trends[[#This Row],[Comments]]</f>
        <v>266103</v>
      </c>
      <c r="M4404">
        <f>bbdd_Social_Media_Trends[[#This Row],[Interactions]]/bbdd_Social_Media_Trends[[#This Row],[Views]]</f>
        <v>5.5727034846281186E-2</v>
      </c>
      <c r="N4404" s="1" t="s">
        <v>29</v>
      </c>
      <c r="O4404" s="4">
        <f t="shared" si="68"/>
        <v>0</v>
      </c>
    </row>
    <row r="4405" spans="1:15">
      <c r="A4405" s="1" t="s">
        <v>4445</v>
      </c>
      <c r="B4405" s="2">
        <v>44964</v>
      </c>
      <c r="C4405" s="13" t="str">
        <f>TEXT(bbdd_Social_Media_Trends[[#This Row],[Post_Date]],"aaaa-mm")</f>
        <v>2023-02</v>
      </c>
      <c r="D4405" s="1" t="s">
        <v>12</v>
      </c>
      <c r="E4405" s="1" t="s">
        <v>39</v>
      </c>
      <c r="F4405" s="1" t="s">
        <v>14</v>
      </c>
      <c r="G4405" s="1" t="s">
        <v>37</v>
      </c>
      <c r="H4405">
        <v>3258029</v>
      </c>
      <c r="I4405">
        <v>425865</v>
      </c>
      <c r="J4405">
        <v>19999</v>
      </c>
      <c r="K4405">
        <v>22302</v>
      </c>
      <c r="L4405">
        <f>bbdd_Social_Media_Trends[[#This Row],[Likes]]+bbdd_Social_Media_Trends[[#This Row],[Shares]]+bbdd_Social_Media_Trends[[#This Row],[Comments]]</f>
        <v>468166</v>
      </c>
      <c r="M4405">
        <f>bbdd_Social_Media_Trends[[#This Row],[Interactions]]/bbdd_Social_Media_Trends[[#This Row],[Views]]</f>
        <v>0.14369608128104447</v>
      </c>
      <c r="N4405" s="1" t="s">
        <v>29</v>
      </c>
      <c r="O4405" s="4">
        <f t="shared" si="68"/>
        <v>0</v>
      </c>
    </row>
    <row r="4406" spans="1:15">
      <c r="A4406" s="1" t="s">
        <v>4446</v>
      </c>
      <c r="B4406" s="2">
        <v>45056</v>
      </c>
      <c r="C4406" s="13" t="str">
        <f>TEXT(bbdd_Social_Media_Trends[[#This Row],[Post_Date]],"aaaa-mm")</f>
        <v>2023-05</v>
      </c>
      <c r="D4406" s="1" t="s">
        <v>12</v>
      </c>
      <c r="E4406" s="1" t="s">
        <v>13</v>
      </c>
      <c r="F4406" s="1" t="s">
        <v>14</v>
      </c>
      <c r="G4406" s="1" t="s">
        <v>60</v>
      </c>
      <c r="H4406">
        <v>1856036</v>
      </c>
      <c r="I4406">
        <v>155912</v>
      </c>
      <c r="J4406">
        <v>86548</v>
      </c>
      <c r="K4406">
        <v>37551</v>
      </c>
      <c r="L4406">
        <f>bbdd_Social_Media_Trends[[#This Row],[Likes]]+bbdd_Social_Media_Trends[[#This Row],[Shares]]+bbdd_Social_Media_Trends[[#This Row],[Comments]]</f>
        <v>280011</v>
      </c>
      <c r="M4406">
        <f>bbdd_Social_Media_Trends[[#This Row],[Interactions]]/bbdd_Social_Media_Trends[[#This Row],[Views]]</f>
        <v>0.15086506942753267</v>
      </c>
      <c r="N4406" s="1" t="s">
        <v>16</v>
      </c>
      <c r="O4406" s="4">
        <f t="shared" si="68"/>
        <v>0</v>
      </c>
    </row>
    <row r="4407" spans="1:15">
      <c r="A4407" s="1" t="s">
        <v>4447</v>
      </c>
      <c r="B4407" s="2">
        <v>45227</v>
      </c>
      <c r="C4407" s="13" t="str">
        <f>TEXT(bbdd_Social_Media_Trends[[#This Row],[Post_Date]],"aaaa-mm")</f>
        <v>2023-10</v>
      </c>
      <c r="D4407" s="1" t="s">
        <v>12</v>
      </c>
      <c r="E4407" s="1" t="s">
        <v>39</v>
      </c>
      <c r="F4407" s="1" t="s">
        <v>32</v>
      </c>
      <c r="G4407" s="1" t="s">
        <v>44</v>
      </c>
      <c r="H4407">
        <v>737720</v>
      </c>
      <c r="I4407">
        <v>449979</v>
      </c>
      <c r="J4407">
        <v>95027</v>
      </c>
      <c r="K4407">
        <v>2597</v>
      </c>
      <c r="L4407">
        <f>bbdd_Social_Media_Trends[[#This Row],[Likes]]+bbdd_Social_Media_Trends[[#This Row],[Shares]]+bbdd_Social_Media_Trends[[#This Row],[Comments]]</f>
        <v>547603</v>
      </c>
      <c r="M4407">
        <f>bbdd_Social_Media_Trends[[#This Row],[Interactions]]/bbdd_Social_Media_Trends[[#This Row],[Views]]</f>
        <v>0.74229111315946428</v>
      </c>
      <c r="N4407" s="1" t="s">
        <v>22</v>
      </c>
      <c r="O4407" s="4">
        <f t="shared" si="68"/>
        <v>0</v>
      </c>
    </row>
    <row r="4408" spans="1:15">
      <c r="A4408" s="1" t="s">
        <v>4448</v>
      </c>
      <c r="B4408" s="2">
        <v>44564</v>
      </c>
      <c r="C4408" s="13" t="str">
        <f>TEXT(bbdd_Social_Media_Trends[[#This Row],[Post_Date]],"aaaa-mm")</f>
        <v>2022-01</v>
      </c>
      <c r="D4408" s="1" t="s">
        <v>12</v>
      </c>
      <c r="E4408" s="1" t="s">
        <v>13</v>
      </c>
      <c r="F4408" s="1" t="s">
        <v>20</v>
      </c>
      <c r="G4408" s="1" t="s">
        <v>37</v>
      </c>
      <c r="H4408">
        <v>3734868</v>
      </c>
      <c r="I4408">
        <v>430185</v>
      </c>
      <c r="J4408">
        <v>97021</v>
      </c>
      <c r="K4408">
        <v>20606</v>
      </c>
      <c r="L4408">
        <f>bbdd_Social_Media_Trends[[#This Row],[Likes]]+bbdd_Social_Media_Trends[[#This Row],[Shares]]+bbdd_Social_Media_Trends[[#This Row],[Comments]]</f>
        <v>547812</v>
      </c>
      <c r="M4408">
        <f>bbdd_Social_Media_Trends[[#This Row],[Interactions]]/bbdd_Social_Media_Trends[[#This Row],[Views]]</f>
        <v>0.1466750632150855</v>
      </c>
      <c r="N4408" s="1" t="s">
        <v>29</v>
      </c>
      <c r="O4408" s="4">
        <f t="shared" si="68"/>
        <v>0</v>
      </c>
    </row>
    <row r="4409" spans="1:15">
      <c r="A4409" s="1" t="s">
        <v>4449</v>
      </c>
      <c r="B4409" s="2">
        <v>44619</v>
      </c>
      <c r="C4409" s="13" t="str">
        <f>TEXT(bbdd_Social_Media_Trends[[#This Row],[Post_Date]],"aaaa-mm")</f>
        <v>2022-02</v>
      </c>
      <c r="D4409" s="1" t="s">
        <v>18</v>
      </c>
      <c r="E4409" s="1" t="s">
        <v>59</v>
      </c>
      <c r="F4409" s="1" t="s">
        <v>32</v>
      </c>
      <c r="G4409" s="1" t="s">
        <v>37</v>
      </c>
      <c r="H4409">
        <v>563991</v>
      </c>
      <c r="I4409">
        <v>425610</v>
      </c>
      <c r="J4409">
        <v>63863</v>
      </c>
      <c r="K4409">
        <v>38250</v>
      </c>
      <c r="L4409">
        <f>bbdd_Social_Media_Trends[[#This Row],[Likes]]+bbdd_Social_Media_Trends[[#This Row],[Shares]]+bbdd_Social_Media_Trends[[#This Row],[Comments]]</f>
        <v>527723</v>
      </c>
      <c r="M4409">
        <f>bbdd_Social_Media_Trends[[#This Row],[Interactions]]/bbdd_Social_Media_Trends[[#This Row],[Views]]</f>
        <v>0.93569400930156688</v>
      </c>
      <c r="N4409" s="1" t="s">
        <v>16</v>
      </c>
      <c r="O4409" s="4">
        <f t="shared" si="68"/>
        <v>0</v>
      </c>
    </row>
    <row r="4410" spans="1:15">
      <c r="A4410" s="1" t="s">
        <v>4450</v>
      </c>
      <c r="B4410" s="2">
        <v>44854</v>
      </c>
      <c r="C4410" s="13" t="str">
        <f>TEXT(bbdd_Social_Media_Trends[[#This Row],[Post_Date]],"aaaa-mm")</f>
        <v>2022-10</v>
      </c>
      <c r="D4410" s="1" t="s">
        <v>24</v>
      </c>
      <c r="E4410" s="1" t="s">
        <v>39</v>
      </c>
      <c r="F4410" s="1" t="s">
        <v>32</v>
      </c>
      <c r="G4410" s="1" t="s">
        <v>28</v>
      </c>
      <c r="H4410">
        <v>1282138</v>
      </c>
      <c r="I4410">
        <v>326018</v>
      </c>
      <c r="J4410">
        <v>62192</v>
      </c>
      <c r="K4410">
        <v>21252</v>
      </c>
      <c r="L4410">
        <f>bbdd_Social_Media_Trends[[#This Row],[Likes]]+bbdd_Social_Media_Trends[[#This Row],[Shares]]+bbdd_Social_Media_Trends[[#This Row],[Comments]]</f>
        <v>409462</v>
      </c>
      <c r="M4410">
        <f>bbdd_Social_Media_Trends[[#This Row],[Interactions]]/bbdd_Social_Media_Trends[[#This Row],[Views]]</f>
        <v>0.3193587585735701</v>
      </c>
      <c r="N4410" s="1" t="s">
        <v>29</v>
      </c>
      <c r="O4410" s="4">
        <f t="shared" si="68"/>
        <v>0</v>
      </c>
    </row>
    <row r="4411" spans="1:15">
      <c r="A4411" s="1" t="s">
        <v>4451</v>
      </c>
      <c r="B4411" s="2">
        <v>44604</v>
      </c>
      <c r="C4411" s="13" t="str">
        <f>TEXT(bbdd_Social_Media_Trends[[#This Row],[Post_Date]],"aaaa-mm")</f>
        <v>2022-02</v>
      </c>
      <c r="D4411" s="1" t="s">
        <v>27</v>
      </c>
      <c r="E4411" s="1" t="s">
        <v>35</v>
      </c>
      <c r="F4411" s="1" t="s">
        <v>47</v>
      </c>
      <c r="G4411" s="1" t="s">
        <v>60</v>
      </c>
      <c r="H4411">
        <v>1599830</v>
      </c>
      <c r="I4411">
        <v>114184</v>
      </c>
      <c r="J4411">
        <v>22013</v>
      </c>
      <c r="K4411">
        <v>4679</v>
      </c>
      <c r="L4411">
        <f>bbdd_Social_Media_Trends[[#This Row],[Likes]]+bbdd_Social_Media_Trends[[#This Row],[Shares]]+bbdd_Social_Media_Trends[[#This Row],[Comments]]</f>
        <v>140876</v>
      </c>
      <c r="M4411">
        <f>bbdd_Social_Media_Trends[[#This Row],[Interactions]]/bbdd_Social_Media_Trends[[#This Row],[Views]]</f>
        <v>8.8056856040954354E-2</v>
      </c>
      <c r="N4411" s="1" t="s">
        <v>16</v>
      </c>
      <c r="O4411" s="4">
        <f t="shared" si="68"/>
        <v>0</v>
      </c>
    </row>
    <row r="4412" spans="1:15">
      <c r="A4412" s="1" t="s">
        <v>4452</v>
      </c>
      <c r="B4412" s="2">
        <v>44903</v>
      </c>
      <c r="C4412" s="13" t="str">
        <f>TEXT(bbdd_Social_Media_Trends[[#This Row],[Post_Date]],"aaaa-mm")</f>
        <v>2022-12</v>
      </c>
      <c r="D4412" s="1" t="s">
        <v>18</v>
      </c>
      <c r="E4412" s="1" t="s">
        <v>39</v>
      </c>
      <c r="F4412" s="1" t="s">
        <v>47</v>
      </c>
      <c r="G4412" s="1" t="s">
        <v>44</v>
      </c>
      <c r="H4412">
        <v>467214</v>
      </c>
      <c r="I4412">
        <v>397417</v>
      </c>
      <c r="J4412">
        <v>72166</v>
      </c>
      <c r="K4412">
        <v>13251</v>
      </c>
      <c r="L4412">
        <f>bbdd_Social_Media_Trends[[#This Row],[Likes]]+bbdd_Social_Media_Trends[[#This Row],[Shares]]+bbdd_Social_Media_Trends[[#This Row],[Comments]]</f>
        <v>482834</v>
      </c>
      <c r="M4412">
        <f>bbdd_Social_Media_Trends[[#This Row],[Interactions]]/bbdd_Social_Media_Trends[[#This Row],[Views]]</f>
        <v>1.0334322173565005</v>
      </c>
      <c r="N4412" s="1" t="s">
        <v>29</v>
      </c>
      <c r="O4412" s="4">
        <f t="shared" si="68"/>
        <v>0</v>
      </c>
    </row>
    <row r="4413" spans="1:15">
      <c r="A4413" s="1" t="s">
        <v>4453</v>
      </c>
      <c r="B4413" s="2">
        <v>44918</v>
      </c>
      <c r="C4413" s="13" t="str">
        <f>TEXT(bbdd_Social_Media_Trends[[#This Row],[Post_Date]],"aaaa-mm")</f>
        <v>2022-12</v>
      </c>
      <c r="D4413" s="1" t="s">
        <v>27</v>
      </c>
      <c r="E4413" s="1" t="s">
        <v>57</v>
      </c>
      <c r="F4413" s="1" t="s">
        <v>36</v>
      </c>
      <c r="G4413" s="1" t="s">
        <v>60</v>
      </c>
      <c r="H4413">
        <v>2721832</v>
      </c>
      <c r="I4413">
        <v>396009</v>
      </c>
      <c r="J4413">
        <v>59393</v>
      </c>
      <c r="K4413">
        <v>23579</v>
      </c>
      <c r="L4413">
        <f>bbdd_Social_Media_Trends[[#This Row],[Likes]]+bbdd_Social_Media_Trends[[#This Row],[Shares]]+bbdd_Social_Media_Trends[[#This Row],[Comments]]</f>
        <v>478981</v>
      </c>
      <c r="M4413">
        <f>bbdd_Social_Media_Trends[[#This Row],[Interactions]]/bbdd_Social_Media_Trends[[#This Row],[Views]]</f>
        <v>0.17597742990750348</v>
      </c>
      <c r="N4413" s="1" t="s">
        <v>29</v>
      </c>
      <c r="O4413" s="4">
        <f t="shared" si="68"/>
        <v>0</v>
      </c>
    </row>
    <row r="4414" spans="1:15">
      <c r="A4414" s="1" t="s">
        <v>4454</v>
      </c>
      <c r="B4414" s="2">
        <v>44813</v>
      </c>
      <c r="C4414" s="13" t="str">
        <f>TEXT(bbdd_Social_Media_Trends[[#This Row],[Post_Date]],"aaaa-mm")</f>
        <v>2022-09</v>
      </c>
      <c r="D4414" s="1" t="s">
        <v>24</v>
      </c>
      <c r="E4414" s="1" t="s">
        <v>52</v>
      </c>
      <c r="F4414" s="1" t="s">
        <v>32</v>
      </c>
      <c r="G4414" s="1" t="s">
        <v>21</v>
      </c>
      <c r="H4414">
        <v>813436</v>
      </c>
      <c r="I4414">
        <v>150574</v>
      </c>
      <c r="J4414">
        <v>60145</v>
      </c>
      <c r="K4414">
        <v>45183</v>
      </c>
      <c r="L4414">
        <f>bbdd_Social_Media_Trends[[#This Row],[Likes]]+bbdd_Social_Media_Trends[[#This Row],[Shares]]+bbdd_Social_Media_Trends[[#This Row],[Comments]]</f>
        <v>255902</v>
      </c>
      <c r="M4414">
        <f>bbdd_Social_Media_Trends[[#This Row],[Interactions]]/bbdd_Social_Media_Trends[[#This Row],[Views]]</f>
        <v>0.31459389552466327</v>
      </c>
      <c r="N4414" s="1" t="s">
        <v>29</v>
      </c>
      <c r="O4414" s="4">
        <f t="shared" si="68"/>
        <v>0</v>
      </c>
    </row>
    <row r="4415" spans="1:15">
      <c r="A4415" s="1" t="s">
        <v>4455</v>
      </c>
      <c r="B4415" s="2">
        <v>44788</v>
      </c>
      <c r="C4415" s="13" t="str">
        <f>TEXT(bbdd_Social_Media_Trends[[#This Row],[Post_Date]],"aaaa-mm")</f>
        <v>2022-08</v>
      </c>
      <c r="D4415" s="1" t="s">
        <v>24</v>
      </c>
      <c r="E4415" s="1" t="s">
        <v>59</v>
      </c>
      <c r="F4415" s="1" t="s">
        <v>36</v>
      </c>
      <c r="G4415" s="1" t="s">
        <v>25</v>
      </c>
      <c r="H4415">
        <v>254930</v>
      </c>
      <c r="I4415">
        <v>321153</v>
      </c>
      <c r="J4415">
        <v>79004</v>
      </c>
      <c r="K4415">
        <v>5540</v>
      </c>
      <c r="L4415">
        <f>bbdd_Social_Media_Trends[[#This Row],[Likes]]+bbdd_Social_Media_Trends[[#This Row],[Shares]]+bbdd_Social_Media_Trends[[#This Row],[Comments]]</f>
        <v>405697</v>
      </c>
      <c r="M4415">
        <f>bbdd_Social_Media_Trends[[#This Row],[Interactions]]/bbdd_Social_Media_Trends[[#This Row],[Views]]</f>
        <v>1.591405483858314</v>
      </c>
      <c r="N4415" s="1" t="s">
        <v>16</v>
      </c>
      <c r="O4415" s="4">
        <f t="shared" si="68"/>
        <v>0</v>
      </c>
    </row>
    <row r="4416" spans="1:15">
      <c r="A4416" s="1" t="s">
        <v>4456</v>
      </c>
      <c r="B4416" s="2">
        <v>44841</v>
      </c>
      <c r="C4416" s="13" t="str">
        <f>TEXT(bbdd_Social_Media_Trends[[#This Row],[Post_Date]],"aaaa-mm")</f>
        <v>2022-10</v>
      </c>
      <c r="D4416" s="1" t="s">
        <v>12</v>
      </c>
      <c r="E4416" s="1" t="s">
        <v>31</v>
      </c>
      <c r="F4416" s="1" t="s">
        <v>47</v>
      </c>
      <c r="G4416" s="1" t="s">
        <v>15</v>
      </c>
      <c r="H4416">
        <v>2976863</v>
      </c>
      <c r="I4416">
        <v>92424</v>
      </c>
      <c r="J4416">
        <v>67422</v>
      </c>
      <c r="K4416">
        <v>45430</v>
      </c>
      <c r="L4416">
        <f>bbdd_Social_Media_Trends[[#This Row],[Likes]]+bbdd_Social_Media_Trends[[#This Row],[Shares]]+bbdd_Social_Media_Trends[[#This Row],[Comments]]</f>
        <v>205276</v>
      </c>
      <c r="M4416">
        <f>bbdd_Social_Media_Trends[[#This Row],[Interactions]]/bbdd_Social_Media_Trends[[#This Row],[Views]]</f>
        <v>6.8957153889849812E-2</v>
      </c>
      <c r="N4416" s="1" t="s">
        <v>29</v>
      </c>
      <c r="O4416" s="4">
        <f t="shared" si="68"/>
        <v>0</v>
      </c>
    </row>
    <row r="4417" spans="1:15">
      <c r="A4417" s="1" t="s">
        <v>4457</v>
      </c>
      <c r="B4417" s="2">
        <v>44767</v>
      </c>
      <c r="C4417" s="13" t="str">
        <f>TEXT(bbdd_Social_Media_Trends[[#This Row],[Post_Date]],"aaaa-mm")</f>
        <v>2022-07</v>
      </c>
      <c r="D4417" s="1" t="s">
        <v>12</v>
      </c>
      <c r="E4417" s="1" t="s">
        <v>49</v>
      </c>
      <c r="F4417" s="1" t="s">
        <v>14</v>
      </c>
      <c r="G4417" s="1" t="s">
        <v>60</v>
      </c>
      <c r="H4417">
        <v>3544239</v>
      </c>
      <c r="I4417">
        <v>157677</v>
      </c>
      <c r="J4417">
        <v>52712</v>
      </c>
      <c r="K4417">
        <v>18293</v>
      </c>
      <c r="L4417">
        <f>bbdd_Social_Media_Trends[[#This Row],[Likes]]+bbdd_Social_Media_Trends[[#This Row],[Shares]]+bbdd_Social_Media_Trends[[#This Row],[Comments]]</f>
        <v>228682</v>
      </c>
      <c r="M4417">
        <f>bbdd_Social_Media_Trends[[#This Row],[Interactions]]/bbdd_Social_Media_Trends[[#This Row],[Views]]</f>
        <v>6.4522172460717231E-2</v>
      </c>
      <c r="N4417" s="1" t="s">
        <v>22</v>
      </c>
      <c r="O4417" s="4">
        <f t="shared" si="68"/>
        <v>0</v>
      </c>
    </row>
    <row r="4418" spans="1:15">
      <c r="A4418" s="1" t="s">
        <v>4458</v>
      </c>
      <c r="B4418" s="2">
        <v>44897</v>
      </c>
      <c r="C4418" s="13" t="str">
        <f>TEXT(bbdd_Social_Media_Trends[[#This Row],[Post_Date]],"aaaa-mm")</f>
        <v>2022-12</v>
      </c>
      <c r="D4418" s="1" t="s">
        <v>27</v>
      </c>
      <c r="E4418" s="1" t="s">
        <v>57</v>
      </c>
      <c r="F4418" s="1" t="s">
        <v>41</v>
      </c>
      <c r="G4418" s="1" t="s">
        <v>15</v>
      </c>
      <c r="H4418">
        <v>3524926</v>
      </c>
      <c r="I4418">
        <v>301463</v>
      </c>
      <c r="J4418">
        <v>22012</v>
      </c>
      <c r="K4418">
        <v>41393</v>
      </c>
      <c r="L4418">
        <f>bbdd_Social_Media_Trends[[#This Row],[Likes]]+bbdd_Social_Media_Trends[[#This Row],[Shares]]+bbdd_Social_Media_Trends[[#This Row],[Comments]]</f>
        <v>364868</v>
      </c>
      <c r="M4418">
        <f>bbdd_Social_Media_Trends[[#This Row],[Interactions]]/bbdd_Social_Media_Trends[[#This Row],[Views]]</f>
        <v>0.10351082547548517</v>
      </c>
      <c r="N4418" s="1" t="s">
        <v>16</v>
      </c>
      <c r="O4418" s="4">
        <f t="shared" ref="O4418:O4481" si="69">IF(ISERROR(VLOOKUP(A4418,A4419:A9416,1,FALSE)),0, 1)</f>
        <v>0</v>
      </c>
    </row>
    <row r="4419" spans="1:15">
      <c r="A4419" s="1" t="s">
        <v>4459</v>
      </c>
      <c r="B4419" s="2">
        <v>44849</v>
      </c>
      <c r="C4419" s="13" t="str">
        <f>TEXT(bbdd_Social_Media_Trends[[#This Row],[Post_Date]],"aaaa-mm")</f>
        <v>2022-10</v>
      </c>
      <c r="D4419" s="1" t="s">
        <v>18</v>
      </c>
      <c r="E4419" s="1" t="s">
        <v>39</v>
      </c>
      <c r="F4419" s="1" t="s">
        <v>14</v>
      </c>
      <c r="G4419" s="1" t="s">
        <v>21</v>
      </c>
      <c r="H4419">
        <v>2257240</v>
      </c>
      <c r="I4419">
        <v>452058</v>
      </c>
      <c r="J4419">
        <v>18608</v>
      </c>
      <c r="K4419">
        <v>10444</v>
      </c>
      <c r="L4419">
        <f>bbdd_Social_Media_Trends[[#This Row],[Likes]]+bbdd_Social_Media_Trends[[#This Row],[Shares]]+bbdd_Social_Media_Trends[[#This Row],[Comments]]</f>
        <v>481110</v>
      </c>
      <c r="M4419">
        <f>bbdd_Social_Media_Trends[[#This Row],[Interactions]]/bbdd_Social_Media_Trends[[#This Row],[Views]]</f>
        <v>0.21314082685048999</v>
      </c>
      <c r="N4419" s="1" t="s">
        <v>29</v>
      </c>
      <c r="O4419" s="4">
        <f t="shared" si="69"/>
        <v>0</v>
      </c>
    </row>
    <row r="4420" spans="1:15">
      <c r="A4420" s="1" t="s">
        <v>4460</v>
      </c>
      <c r="B4420" s="2">
        <v>44727</v>
      </c>
      <c r="C4420" s="13" t="str">
        <f>TEXT(bbdd_Social_Media_Trends[[#This Row],[Post_Date]],"aaaa-mm")</f>
        <v>2022-06</v>
      </c>
      <c r="D4420" s="1" t="s">
        <v>24</v>
      </c>
      <c r="E4420" s="1" t="s">
        <v>35</v>
      </c>
      <c r="F4420" s="1" t="s">
        <v>47</v>
      </c>
      <c r="G4420" s="1" t="s">
        <v>50</v>
      </c>
      <c r="H4420">
        <v>4358378</v>
      </c>
      <c r="I4420">
        <v>329756</v>
      </c>
      <c r="J4420">
        <v>47703</v>
      </c>
      <c r="K4420">
        <v>6187</v>
      </c>
      <c r="L4420">
        <f>bbdd_Social_Media_Trends[[#This Row],[Likes]]+bbdd_Social_Media_Trends[[#This Row],[Shares]]+bbdd_Social_Media_Trends[[#This Row],[Comments]]</f>
        <v>383646</v>
      </c>
      <c r="M4420">
        <f>bbdd_Social_Media_Trends[[#This Row],[Interactions]]/bbdd_Social_Media_Trends[[#This Row],[Views]]</f>
        <v>8.8024948730926963E-2</v>
      </c>
      <c r="N4420" s="1" t="s">
        <v>16</v>
      </c>
      <c r="O4420" s="4">
        <f t="shared" si="69"/>
        <v>0</v>
      </c>
    </row>
    <row r="4421" spans="1:15">
      <c r="A4421" s="1" t="s">
        <v>4461</v>
      </c>
      <c r="B4421" s="2">
        <v>45168</v>
      </c>
      <c r="C4421" s="13" t="str">
        <f>TEXT(bbdd_Social_Media_Trends[[#This Row],[Post_Date]],"aaaa-mm")</f>
        <v>2023-08</v>
      </c>
      <c r="D4421" s="1" t="s">
        <v>24</v>
      </c>
      <c r="E4421" s="1" t="s">
        <v>59</v>
      </c>
      <c r="F4421" s="1" t="s">
        <v>14</v>
      </c>
      <c r="G4421" s="1" t="s">
        <v>15</v>
      </c>
      <c r="H4421">
        <v>4848504</v>
      </c>
      <c r="I4421">
        <v>370506</v>
      </c>
      <c r="J4421">
        <v>57130</v>
      </c>
      <c r="K4421">
        <v>27458</v>
      </c>
      <c r="L4421">
        <f>bbdd_Social_Media_Trends[[#This Row],[Likes]]+bbdd_Social_Media_Trends[[#This Row],[Shares]]+bbdd_Social_Media_Trends[[#This Row],[Comments]]</f>
        <v>455094</v>
      </c>
      <c r="M4421">
        <f>bbdd_Social_Media_Trends[[#This Row],[Interactions]]/bbdd_Social_Media_Trends[[#This Row],[Views]]</f>
        <v>9.3862766742071363E-2</v>
      </c>
      <c r="N4421" s="1" t="s">
        <v>22</v>
      </c>
      <c r="O4421" s="4">
        <f t="shared" si="69"/>
        <v>0</v>
      </c>
    </row>
    <row r="4422" spans="1:15">
      <c r="A4422" s="1" t="s">
        <v>4462</v>
      </c>
      <c r="B4422" s="2">
        <v>44740</v>
      </c>
      <c r="C4422" s="13" t="str">
        <f>TEXT(bbdd_Social_Media_Trends[[#This Row],[Post_Date]],"aaaa-mm")</f>
        <v>2022-06</v>
      </c>
      <c r="D4422" s="1" t="s">
        <v>12</v>
      </c>
      <c r="E4422" s="1" t="s">
        <v>39</v>
      </c>
      <c r="F4422" s="1" t="s">
        <v>47</v>
      </c>
      <c r="G4422" s="1" t="s">
        <v>28</v>
      </c>
      <c r="H4422">
        <v>1595215</v>
      </c>
      <c r="I4422">
        <v>423374</v>
      </c>
      <c r="J4422">
        <v>28961</v>
      </c>
      <c r="K4422">
        <v>38085</v>
      </c>
      <c r="L4422">
        <f>bbdd_Social_Media_Trends[[#This Row],[Likes]]+bbdd_Social_Media_Trends[[#This Row],[Shares]]+bbdd_Social_Media_Trends[[#This Row],[Comments]]</f>
        <v>490420</v>
      </c>
      <c r="M4422">
        <f>bbdd_Social_Media_Trends[[#This Row],[Interactions]]/bbdd_Social_Media_Trends[[#This Row],[Views]]</f>
        <v>0.30743191356650984</v>
      </c>
      <c r="N4422" s="1" t="s">
        <v>22</v>
      </c>
      <c r="O4422" s="4">
        <f t="shared" si="69"/>
        <v>0</v>
      </c>
    </row>
    <row r="4423" spans="1:15">
      <c r="A4423" s="1" t="s">
        <v>4463</v>
      </c>
      <c r="B4423" s="2">
        <v>44885</v>
      </c>
      <c r="C4423" s="13" t="str">
        <f>TEXT(bbdd_Social_Media_Trends[[#This Row],[Post_Date]],"aaaa-mm")</f>
        <v>2022-11</v>
      </c>
      <c r="D4423" s="1" t="s">
        <v>18</v>
      </c>
      <c r="E4423" s="1" t="s">
        <v>49</v>
      </c>
      <c r="F4423" s="1" t="s">
        <v>14</v>
      </c>
      <c r="G4423" s="1" t="s">
        <v>21</v>
      </c>
      <c r="H4423">
        <v>267239</v>
      </c>
      <c r="I4423">
        <v>358950</v>
      </c>
      <c r="J4423">
        <v>54558</v>
      </c>
      <c r="K4423">
        <v>25006</v>
      </c>
      <c r="L4423">
        <f>bbdd_Social_Media_Trends[[#This Row],[Likes]]+bbdd_Social_Media_Trends[[#This Row],[Shares]]+bbdd_Social_Media_Trends[[#This Row],[Comments]]</f>
        <v>438514</v>
      </c>
      <c r="M4423">
        <f>bbdd_Social_Media_Trends[[#This Row],[Interactions]]/bbdd_Social_Media_Trends[[#This Row],[Views]]</f>
        <v>1.6409057061282224</v>
      </c>
      <c r="N4423" s="1" t="s">
        <v>29</v>
      </c>
      <c r="O4423" s="4">
        <f t="shared" si="69"/>
        <v>0</v>
      </c>
    </row>
    <row r="4424" spans="1:15">
      <c r="A4424" s="1" t="s">
        <v>4464</v>
      </c>
      <c r="B4424" s="2">
        <v>44626</v>
      </c>
      <c r="C4424" s="13" t="str">
        <f>TEXT(bbdd_Social_Media_Trends[[#This Row],[Post_Date]],"aaaa-mm")</f>
        <v>2022-03</v>
      </c>
      <c r="D4424" s="1" t="s">
        <v>27</v>
      </c>
      <c r="E4424" s="1" t="s">
        <v>49</v>
      </c>
      <c r="F4424" s="1" t="s">
        <v>36</v>
      </c>
      <c r="G4424" s="1" t="s">
        <v>28</v>
      </c>
      <c r="H4424">
        <v>3012082</v>
      </c>
      <c r="I4424">
        <v>421961</v>
      </c>
      <c r="J4424">
        <v>52912</v>
      </c>
      <c r="K4424">
        <v>1842</v>
      </c>
      <c r="L4424">
        <f>bbdd_Social_Media_Trends[[#This Row],[Likes]]+bbdd_Social_Media_Trends[[#This Row],[Shares]]+bbdd_Social_Media_Trends[[#This Row],[Comments]]</f>
        <v>476715</v>
      </c>
      <c r="M4424">
        <f>bbdd_Social_Media_Trends[[#This Row],[Interactions]]/bbdd_Social_Media_Trends[[#This Row],[Views]]</f>
        <v>0.15826760360441713</v>
      </c>
      <c r="N4424" s="1" t="s">
        <v>22</v>
      </c>
      <c r="O4424" s="4">
        <f t="shared" si="69"/>
        <v>0</v>
      </c>
    </row>
    <row r="4425" spans="1:15">
      <c r="A4425" s="1" t="s">
        <v>4465</v>
      </c>
      <c r="B4425" s="2">
        <v>45007</v>
      </c>
      <c r="C4425" s="13" t="str">
        <f>TEXT(bbdd_Social_Media_Trends[[#This Row],[Post_Date]],"aaaa-mm")</f>
        <v>2023-03</v>
      </c>
      <c r="D4425" s="1" t="s">
        <v>18</v>
      </c>
      <c r="E4425" s="1" t="s">
        <v>39</v>
      </c>
      <c r="F4425" s="1" t="s">
        <v>36</v>
      </c>
      <c r="G4425" s="1" t="s">
        <v>44</v>
      </c>
      <c r="H4425">
        <v>554142</v>
      </c>
      <c r="I4425">
        <v>60701</v>
      </c>
      <c r="J4425">
        <v>68343</v>
      </c>
      <c r="K4425">
        <v>16296</v>
      </c>
      <c r="L4425">
        <f>bbdd_Social_Media_Trends[[#This Row],[Likes]]+bbdd_Social_Media_Trends[[#This Row],[Shares]]+bbdd_Social_Media_Trends[[#This Row],[Comments]]</f>
        <v>145340</v>
      </c>
      <c r="M4425">
        <f>bbdd_Social_Media_Trends[[#This Row],[Interactions]]/bbdd_Social_Media_Trends[[#This Row],[Views]]</f>
        <v>0.26227934356175853</v>
      </c>
      <c r="N4425" s="1" t="s">
        <v>16</v>
      </c>
      <c r="O4425" s="4">
        <f t="shared" si="69"/>
        <v>0</v>
      </c>
    </row>
    <row r="4426" spans="1:15">
      <c r="A4426" s="1" t="s">
        <v>4466</v>
      </c>
      <c r="B4426" s="2">
        <v>45055</v>
      </c>
      <c r="C4426" s="13" t="str">
        <f>TEXT(bbdd_Social_Media_Trends[[#This Row],[Post_Date]],"aaaa-mm")</f>
        <v>2023-05</v>
      </c>
      <c r="D4426" s="1" t="s">
        <v>24</v>
      </c>
      <c r="E4426" s="1" t="s">
        <v>52</v>
      </c>
      <c r="F4426" s="1" t="s">
        <v>36</v>
      </c>
      <c r="G4426" s="1" t="s">
        <v>28</v>
      </c>
      <c r="H4426">
        <v>751792</v>
      </c>
      <c r="I4426">
        <v>34057</v>
      </c>
      <c r="J4426">
        <v>22585</v>
      </c>
      <c r="K4426">
        <v>6591</v>
      </c>
      <c r="L4426">
        <f>bbdd_Social_Media_Trends[[#This Row],[Likes]]+bbdd_Social_Media_Trends[[#This Row],[Shares]]+bbdd_Social_Media_Trends[[#This Row],[Comments]]</f>
        <v>63233</v>
      </c>
      <c r="M4426">
        <f>bbdd_Social_Media_Trends[[#This Row],[Interactions]]/bbdd_Social_Media_Trends[[#This Row],[Views]]</f>
        <v>8.4109700555472788E-2</v>
      </c>
      <c r="N4426" s="1" t="s">
        <v>29</v>
      </c>
      <c r="O4426" s="4">
        <f t="shared" si="69"/>
        <v>0</v>
      </c>
    </row>
    <row r="4427" spans="1:15">
      <c r="A4427" s="1" t="s">
        <v>4467</v>
      </c>
      <c r="B4427" s="2">
        <v>44885</v>
      </c>
      <c r="C4427" s="13" t="str">
        <f>TEXT(bbdd_Social_Media_Trends[[#This Row],[Post_Date]],"aaaa-mm")</f>
        <v>2022-11</v>
      </c>
      <c r="D4427" s="1" t="s">
        <v>27</v>
      </c>
      <c r="E4427" s="1" t="s">
        <v>31</v>
      </c>
      <c r="F4427" s="1" t="s">
        <v>14</v>
      </c>
      <c r="G4427" s="1" t="s">
        <v>15</v>
      </c>
      <c r="H4427">
        <v>719722</v>
      </c>
      <c r="I4427">
        <v>458100</v>
      </c>
      <c r="J4427">
        <v>94550</v>
      </c>
      <c r="K4427">
        <v>26603</v>
      </c>
      <c r="L4427">
        <f>bbdd_Social_Media_Trends[[#This Row],[Likes]]+bbdd_Social_Media_Trends[[#This Row],[Shares]]+bbdd_Social_Media_Trends[[#This Row],[Comments]]</f>
        <v>579253</v>
      </c>
      <c r="M4427">
        <f>bbdd_Social_Media_Trends[[#This Row],[Interactions]]/bbdd_Social_Media_Trends[[#This Row],[Views]]</f>
        <v>0.80482880890121467</v>
      </c>
      <c r="N4427" s="1" t="s">
        <v>29</v>
      </c>
      <c r="O4427" s="4">
        <f t="shared" si="69"/>
        <v>0</v>
      </c>
    </row>
    <row r="4428" spans="1:15">
      <c r="A4428" s="1" t="s">
        <v>4468</v>
      </c>
      <c r="B4428" s="2">
        <v>44884</v>
      </c>
      <c r="C4428" s="13" t="str">
        <f>TEXT(bbdd_Social_Media_Trends[[#This Row],[Post_Date]],"aaaa-mm")</f>
        <v>2022-11</v>
      </c>
      <c r="D4428" s="1" t="s">
        <v>27</v>
      </c>
      <c r="E4428" s="1" t="s">
        <v>49</v>
      </c>
      <c r="F4428" s="1" t="s">
        <v>47</v>
      </c>
      <c r="G4428" s="1" t="s">
        <v>44</v>
      </c>
      <c r="H4428">
        <v>4983897</v>
      </c>
      <c r="I4428">
        <v>256077</v>
      </c>
      <c r="J4428">
        <v>71883</v>
      </c>
      <c r="K4428">
        <v>39186</v>
      </c>
      <c r="L4428">
        <f>bbdd_Social_Media_Trends[[#This Row],[Likes]]+bbdd_Social_Media_Trends[[#This Row],[Shares]]+bbdd_Social_Media_Trends[[#This Row],[Comments]]</f>
        <v>367146</v>
      </c>
      <c r="M4428">
        <f>bbdd_Social_Media_Trends[[#This Row],[Interactions]]/bbdd_Social_Media_Trends[[#This Row],[Views]]</f>
        <v>7.3666450169415615E-2</v>
      </c>
      <c r="N4428" s="1" t="s">
        <v>22</v>
      </c>
      <c r="O4428" s="4">
        <f t="shared" si="69"/>
        <v>0</v>
      </c>
    </row>
    <row r="4429" spans="1:15">
      <c r="A4429" s="1" t="s">
        <v>4469</v>
      </c>
      <c r="B4429" s="2">
        <v>44625</v>
      </c>
      <c r="C4429" s="13" t="str">
        <f>TEXT(bbdd_Social_Media_Trends[[#This Row],[Post_Date]],"aaaa-mm")</f>
        <v>2022-03</v>
      </c>
      <c r="D4429" s="1" t="s">
        <v>12</v>
      </c>
      <c r="E4429" s="1" t="s">
        <v>57</v>
      </c>
      <c r="F4429" s="1" t="s">
        <v>36</v>
      </c>
      <c r="G4429" s="1" t="s">
        <v>60</v>
      </c>
      <c r="H4429">
        <v>4305709</v>
      </c>
      <c r="I4429">
        <v>405655</v>
      </c>
      <c r="J4429">
        <v>44565</v>
      </c>
      <c r="K4429">
        <v>43719</v>
      </c>
      <c r="L4429">
        <f>bbdd_Social_Media_Trends[[#This Row],[Likes]]+bbdd_Social_Media_Trends[[#This Row],[Shares]]+bbdd_Social_Media_Trends[[#This Row],[Comments]]</f>
        <v>493939</v>
      </c>
      <c r="M4429">
        <f>bbdd_Social_Media_Trends[[#This Row],[Interactions]]/bbdd_Social_Media_Trends[[#This Row],[Views]]</f>
        <v>0.1147172277550573</v>
      </c>
      <c r="N4429" s="1" t="s">
        <v>29</v>
      </c>
      <c r="O4429" s="4">
        <f t="shared" si="69"/>
        <v>0</v>
      </c>
    </row>
    <row r="4430" spans="1:15">
      <c r="A4430" s="1" t="s">
        <v>4470</v>
      </c>
      <c r="B4430" s="2">
        <v>45247</v>
      </c>
      <c r="C4430" s="13" t="str">
        <f>TEXT(bbdd_Social_Media_Trends[[#This Row],[Post_Date]],"aaaa-mm")</f>
        <v>2023-11</v>
      </c>
      <c r="D4430" s="1" t="s">
        <v>18</v>
      </c>
      <c r="E4430" s="1" t="s">
        <v>13</v>
      </c>
      <c r="F4430" s="1" t="s">
        <v>32</v>
      </c>
      <c r="G4430" s="1" t="s">
        <v>37</v>
      </c>
      <c r="H4430">
        <v>3147607</v>
      </c>
      <c r="I4430">
        <v>123912</v>
      </c>
      <c r="J4430">
        <v>24092</v>
      </c>
      <c r="K4430">
        <v>41902</v>
      </c>
      <c r="L4430">
        <f>bbdd_Social_Media_Trends[[#This Row],[Likes]]+bbdd_Social_Media_Trends[[#This Row],[Shares]]+bbdd_Social_Media_Trends[[#This Row],[Comments]]</f>
        <v>189906</v>
      </c>
      <c r="M4430">
        <f>bbdd_Social_Media_Trends[[#This Row],[Interactions]]/bbdd_Social_Media_Trends[[#This Row],[Views]]</f>
        <v>6.0333453318663986E-2</v>
      </c>
      <c r="N4430" s="1" t="s">
        <v>16</v>
      </c>
      <c r="O4430" s="4">
        <f t="shared" si="69"/>
        <v>0</v>
      </c>
    </row>
    <row r="4431" spans="1:15">
      <c r="A4431" s="1" t="s">
        <v>4471</v>
      </c>
      <c r="B4431" s="2">
        <v>44778</v>
      </c>
      <c r="C4431" s="13" t="str">
        <f>TEXT(bbdd_Social_Media_Trends[[#This Row],[Post_Date]],"aaaa-mm")</f>
        <v>2022-08</v>
      </c>
      <c r="D4431" s="1" t="s">
        <v>24</v>
      </c>
      <c r="E4431" s="1" t="s">
        <v>57</v>
      </c>
      <c r="F4431" s="1" t="s">
        <v>41</v>
      </c>
      <c r="G4431" s="1" t="s">
        <v>21</v>
      </c>
      <c r="H4431">
        <v>3490352</v>
      </c>
      <c r="I4431">
        <v>413255</v>
      </c>
      <c r="J4431">
        <v>51747</v>
      </c>
      <c r="K4431">
        <v>17805</v>
      </c>
      <c r="L4431">
        <f>bbdd_Social_Media_Trends[[#This Row],[Likes]]+bbdd_Social_Media_Trends[[#This Row],[Shares]]+bbdd_Social_Media_Trends[[#This Row],[Comments]]</f>
        <v>482807</v>
      </c>
      <c r="M4431">
        <f>bbdd_Social_Media_Trends[[#This Row],[Interactions]]/bbdd_Social_Media_Trends[[#This Row],[Views]]</f>
        <v>0.13832616309186008</v>
      </c>
      <c r="N4431" s="1" t="s">
        <v>22</v>
      </c>
      <c r="O4431" s="4">
        <f t="shared" si="69"/>
        <v>0</v>
      </c>
    </row>
    <row r="4432" spans="1:15">
      <c r="A4432" s="1" t="s">
        <v>4472</v>
      </c>
      <c r="B4432" s="2">
        <v>44631</v>
      </c>
      <c r="C4432" s="13" t="str">
        <f>TEXT(bbdd_Social_Media_Trends[[#This Row],[Post_Date]],"aaaa-mm")</f>
        <v>2022-03</v>
      </c>
      <c r="D4432" s="1" t="s">
        <v>27</v>
      </c>
      <c r="E4432" s="1" t="s">
        <v>13</v>
      </c>
      <c r="F4432" s="1" t="s">
        <v>20</v>
      </c>
      <c r="G4432" s="1" t="s">
        <v>15</v>
      </c>
      <c r="H4432">
        <v>3478951</v>
      </c>
      <c r="I4432">
        <v>72455</v>
      </c>
      <c r="J4432">
        <v>68320</v>
      </c>
      <c r="K4432">
        <v>473</v>
      </c>
      <c r="L4432">
        <f>bbdd_Social_Media_Trends[[#This Row],[Likes]]+bbdd_Social_Media_Trends[[#This Row],[Shares]]+bbdd_Social_Media_Trends[[#This Row],[Comments]]</f>
        <v>141248</v>
      </c>
      <c r="M4432">
        <f>bbdd_Social_Media_Trends[[#This Row],[Interactions]]/bbdd_Social_Media_Trends[[#This Row],[Views]]</f>
        <v>4.0600744304820621E-2</v>
      </c>
      <c r="N4432" s="1" t="s">
        <v>29</v>
      </c>
      <c r="O4432" s="4">
        <f t="shared" si="69"/>
        <v>0</v>
      </c>
    </row>
    <row r="4433" spans="1:15">
      <c r="A4433" s="1" t="s">
        <v>4473</v>
      </c>
      <c r="B4433" s="2">
        <v>44634</v>
      </c>
      <c r="C4433" s="13" t="str">
        <f>TEXT(bbdd_Social_Media_Trends[[#This Row],[Post_Date]],"aaaa-mm")</f>
        <v>2022-03</v>
      </c>
      <c r="D4433" s="1" t="s">
        <v>12</v>
      </c>
      <c r="E4433" s="1" t="s">
        <v>57</v>
      </c>
      <c r="F4433" s="1" t="s">
        <v>14</v>
      </c>
      <c r="G4433" s="1" t="s">
        <v>25</v>
      </c>
      <c r="H4433">
        <v>1587926</v>
      </c>
      <c r="I4433">
        <v>454473</v>
      </c>
      <c r="J4433">
        <v>51082</v>
      </c>
      <c r="K4433">
        <v>30682</v>
      </c>
      <c r="L4433">
        <f>bbdd_Social_Media_Trends[[#This Row],[Likes]]+bbdd_Social_Media_Trends[[#This Row],[Shares]]+bbdd_Social_Media_Trends[[#This Row],[Comments]]</f>
        <v>536237</v>
      </c>
      <c r="M4433">
        <f>bbdd_Social_Media_Trends[[#This Row],[Interactions]]/bbdd_Social_Media_Trends[[#This Row],[Views]]</f>
        <v>0.33769646696382577</v>
      </c>
      <c r="N4433" s="1" t="s">
        <v>22</v>
      </c>
      <c r="O4433" s="4">
        <f t="shared" si="69"/>
        <v>0</v>
      </c>
    </row>
    <row r="4434" spans="1:15">
      <c r="A4434" s="1" t="s">
        <v>4474</v>
      </c>
      <c r="B4434" s="2">
        <v>44987</v>
      </c>
      <c r="C4434" s="13" t="str">
        <f>TEXT(bbdd_Social_Media_Trends[[#This Row],[Post_Date]],"aaaa-mm")</f>
        <v>2023-03</v>
      </c>
      <c r="D4434" s="1" t="s">
        <v>27</v>
      </c>
      <c r="E4434" s="1" t="s">
        <v>39</v>
      </c>
      <c r="F4434" s="1" t="s">
        <v>32</v>
      </c>
      <c r="G4434" s="1" t="s">
        <v>60</v>
      </c>
      <c r="H4434">
        <v>1195872</v>
      </c>
      <c r="I4434">
        <v>119293</v>
      </c>
      <c r="J4434">
        <v>22493</v>
      </c>
      <c r="K4434">
        <v>5224</v>
      </c>
      <c r="L4434">
        <f>bbdd_Social_Media_Trends[[#This Row],[Likes]]+bbdd_Social_Media_Trends[[#This Row],[Shares]]+bbdd_Social_Media_Trends[[#This Row],[Comments]]</f>
        <v>147010</v>
      </c>
      <c r="M4434">
        <f>bbdd_Social_Media_Trends[[#This Row],[Interactions]]/bbdd_Social_Media_Trends[[#This Row],[Views]]</f>
        <v>0.12293121671884616</v>
      </c>
      <c r="N4434" s="1" t="s">
        <v>22</v>
      </c>
      <c r="O4434" s="4">
        <f t="shared" si="69"/>
        <v>0</v>
      </c>
    </row>
    <row r="4435" spans="1:15">
      <c r="A4435" s="1" t="s">
        <v>4475</v>
      </c>
      <c r="B4435" s="2">
        <v>44604</v>
      </c>
      <c r="C4435" s="13" t="str">
        <f>TEXT(bbdd_Social_Media_Trends[[#This Row],[Post_Date]],"aaaa-mm")</f>
        <v>2022-02</v>
      </c>
      <c r="D4435" s="1" t="s">
        <v>24</v>
      </c>
      <c r="E4435" s="1" t="s">
        <v>57</v>
      </c>
      <c r="F4435" s="1" t="s">
        <v>41</v>
      </c>
      <c r="G4435" s="1" t="s">
        <v>50</v>
      </c>
      <c r="H4435">
        <v>516620</v>
      </c>
      <c r="I4435">
        <v>7855</v>
      </c>
      <c r="J4435">
        <v>54958</v>
      </c>
      <c r="K4435">
        <v>12841</v>
      </c>
      <c r="L4435">
        <f>bbdd_Social_Media_Trends[[#This Row],[Likes]]+bbdd_Social_Media_Trends[[#This Row],[Shares]]+bbdd_Social_Media_Trends[[#This Row],[Comments]]</f>
        <v>75654</v>
      </c>
      <c r="M4435">
        <f>bbdd_Social_Media_Trends[[#This Row],[Interactions]]/bbdd_Social_Media_Trends[[#This Row],[Views]]</f>
        <v>0.14644032364213541</v>
      </c>
      <c r="N4435" s="1" t="s">
        <v>16</v>
      </c>
      <c r="O4435" s="4">
        <f t="shared" si="69"/>
        <v>0</v>
      </c>
    </row>
    <row r="4436" spans="1:15">
      <c r="A4436" s="1" t="s">
        <v>4476</v>
      </c>
      <c r="B4436" s="2">
        <v>44926</v>
      </c>
      <c r="C4436" s="13" t="str">
        <f>TEXT(bbdd_Social_Media_Trends[[#This Row],[Post_Date]],"aaaa-mm")</f>
        <v>2022-12</v>
      </c>
      <c r="D4436" s="1" t="s">
        <v>24</v>
      </c>
      <c r="E4436" s="1" t="s">
        <v>31</v>
      </c>
      <c r="F4436" s="1" t="s">
        <v>36</v>
      </c>
      <c r="G4436" s="1" t="s">
        <v>60</v>
      </c>
      <c r="H4436">
        <v>2877882</v>
      </c>
      <c r="I4436">
        <v>3704</v>
      </c>
      <c r="J4436">
        <v>99815</v>
      </c>
      <c r="K4436">
        <v>2199</v>
      </c>
      <c r="L4436">
        <f>bbdd_Social_Media_Trends[[#This Row],[Likes]]+bbdd_Social_Media_Trends[[#This Row],[Shares]]+bbdd_Social_Media_Trends[[#This Row],[Comments]]</f>
        <v>105718</v>
      </c>
      <c r="M4436">
        <f>bbdd_Social_Media_Trends[[#This Row],[Interactions]]/bbdd_Social_Media_Trends[[#This Row],[Views]]</f>
        <v>3.6734654165806659E-2</v>
      </c>
      <c r="N4436" s="1" t="s">
        <v>29</v>
      </c>
      <c r="O4436" s="4">
        <f t="shared" si="69"/>
        <v>0</v>
      </c>
    </row>
    <row r="4437" spans="1:15">
      <c r="A4437" s="1" t="s">
        <v>4477</v>
      </c>
      <c r="B4437" s="2">
        <v>44920</v>
      </c>
      <c r="C4437" s="13" t="str">
        <f>TEXT(bbdd_Social_Media_Trends[[#This Row],[Post_Date]],"aaaa-mm")</f>
        <v>2022-12</v>
      </c>
      <c r="D4437" s="1" t="s">
        <v>12</v>
      </c>
      <c r="E4437" s="1" t="s">
        <v>39</v>
      </c>
      <c r="F4437" s="1" t="s">
        <v>32</v>
      </c>
      <c r="G4437" s="1" t="s">
        <v>60</v>
      </c>
      <c r="H4437">
        <v>1912258</v>
      </c>
      <c r="I4437">
        <v>227267</v>
      </c>
      <c r="J4437">
        <v>59710</v>
      </c>
      <c r="K4437">
        <v>19661</v>
      </c>
      <c r="L4437">
        <f>bbdd_Social_Media_Trends[[#This Row],[Likes]]+bbdd_Social_Media_Trends[[#This Row],[Shares]]+bbdd_Social_Media_Trends[[#This Row],[Comments]]</f>
        <v>306638</v>
      </c>
      <c r="M4437">
        <f>bbdd_Social_Media_Trends[[#This Row],[Interactions]]/bbdd_Social_Media_Trends[[#This Row],[Views]]</f>
        <v>0.16035388530208791</v>
      </c>
      <c r="N4437" s="1" t="s">
        <v>22</v>
      </c>
      <c r="O4437" s="4">
        <f t="shared" si="69"/>
        <v>0</v>
      </c>
    </row>
    <row r="4438" spans="1:15">
      <c r="A4438" s="1" t="s">
        <v>4478</v>
      </c>
      <c r="B4438" s="2">
        <v>45153</v>
      </c>
      <c r="C4438" s="13" t="str">
        <f>TEXT(bbdd_Social_Media_Trends[[#This Row],[Post_Date]],"aaaa-mm")</f>
        <v>2023-08</v>
      </c>
      <c r="D4438" s="1" t="s">
        <v>18</v>
      </c>
      <c r="E4438" s="1" t="s">
        <v>46</v>
      </c>
      <c r="F4438" s="1" t="s">
        <v>41</v>
      </c>
      <c r="G4438" s="1" t="s">
        <v>60</v>
      </c>
      <c r="H4438">
        <v>466743</v>
      </c>
      <c r="I4438">
        <v>253098</v>
      </c>
      <c r="J4438">
        <v>39009</v>
      </c>
      <c r="K4438">
        <v>47537</v>
      </c>
      <c r="L4438">
        <f>bbdd_Social_Media_Trends[[#This Row],[Likes]]+bbdd_Social_Media_Trends[[#This Row],[Shares]]+bbdd_Social_Media_Trends[[#This Row],[Comments]]</f>
        <v>339644</v>
      </c>
      <c r="M4438">
        <f>bbdd_Social_Media_Trends[[#This Row],[Interactions]]/bbdd_Social_Media_Trends[[#This Row],[Views]]</f>
        <v>0.72768954221059556</v>
      </c>
      <c r="N4438" s="1" t="s">
        <v>16</v>
      </c>
      <c r="O4438" s="4">
        <f t="shared" si="69"/>
        <v>0</v>
      </c>
    </row>
    <row r="4439" spans="1:15">
      <c r="A4439" s="1" t="s">
        <v>4479</v>
      </c>
      <c r="B4439" s="2">
        <v>45047</v>
      </c>
      <c r="C4439" s="13" t="str">
        <f>TEXT(bbdd_Social_Media_Trends[[#This Row],[Post_Date]],"aaaa-mm")</f>
        <v>2023-05</v>
      </c>
      <c r="D4439" s="1" t="s">
        <v>12</v>
      </c>
      <c r="E4439" s="1" t="s">
        <v>19</v>
      </c>
      <c r="F4439" s="1" t="s">
        <v>20</v>
      </c>
      <c r="G4439" s="1" t="s">
        <v>28</v>
      </c>
      <c r="H4439">
        <v>1111633</v>
      </c>
      <c r="I4439">
        <v>356767</v>
      </c>
      <c r="J4439">
        <v>16497</v>
      </c>
      <c r="K4439">
        <v>5222</v>
      </c>
      <c r="L4439">
        <f>bbdd_Social_Media_Trends[[#This Row],[Likes]]+bbdd_Social_Media_Trends[[#This Row],[Shares]]+bbdd_Social_Media_Trends[[#This Row],[Comments]]</f>
        <v>378486</v>
      </c>
      <c r="M4439">
        <f>bbdd_Social_Media_Trends[[#This Row],[Interactions]]/bbdd_Social_Media_Trends[[#This Row],[Views]]</f>
        <v>0.34047747772871084</v>
      </c>
      <c r="N4439" s="1" t="s">
        <v>22</v>
      </c>
      <c r="O4439" s="4">
        <f t="shared" si="69"/>
        <v>0</v>
      </c>
    </row>
    <row r="4440" spans="1:15">
      <c r="A4440" s="1" t="s">
        <v>4480</v>
      </c>
      <c r="B4440" s="2">
        <v>44743</v>
      </c>
      <c r="C4440" s="13" t="str">
        <f>TEXT(bbdd_Social_Media_Trends[[#This Row],[Post_Date]],"aaaa-mm")</f>
        <v>2022-07</v>
      </c>
      <c r="D4440" s="1" t="s">
        <v>24</v>
      </c>
      <c r="E4440" s="1" t="s">
        <v>31</v>
      </c>
      <c r="F4440" s="1" t="s">
        <v>14</v>
      </c>
      <c r="G4440" s="1" t="s">
        <v>15</v>
      </c>
      <c r="H4440">
        <v>1248834</v>
      </c>
      <c r="I4440">
        <v>191587</v>
      </c>
      <c r="J4440">
        <v>55987</v>
      </c>
      <c r="K4440">
        <v>7710</v>
      </c>
      <c r="L4440">
        <f>bbdd_Social_Media_Trends[[#This Row],[Likes]]+bbdd_Social_Media_Trends[[#This Row],[Shares]]+bbdd_Social_Media_Trends[[#This Row],[Comments]]</f>
        <v>255284</v>
      </c>
      <c r="M4440">
        <f>bbdd_Social_Media_Trends[[#This Row],[Interactions]]/bbdd_Social_Media_Trends[[#This Row],[Views]]</f>
        <v>0.20441788099939623</v>
      </c>
      <c r="N4440" s="1" t="s">
        <v>16</v>
      </c>
      <c r="O4440" s="4">
        <f t="shared" si="69"/>
        <v>0</v>
      </c>
    </row>
    <row r="4441" spans="1:15">
      <c r="A4441" s="1" t="s">
        <v>4481</v>
      </c>
      <c r="B4441" s="2">
        <v>44631</v>
      </c>
      <c r="C4441" s="13" t="str">
        <f>TEXT(bbdd_Social_Media_Trends[[#This Row],[Post_Date]],"aaaa-mm")</f>
        <v>2022-03</v>
      </c>
      <c r="D4441" s="1" t="s">
        <v>12</v>
      </c>
      <c r="E4441" s="1" t="s">
        <v>46</v>
      </c>
      <c r="F4441" s="1" t="s">
        <v>36</v>
      </c>
      <c r="G4441" s="1" t="s">
        <v>25</v>
      </c>
      <c r="H4441">
        <v>2289790</v>
      </c>
      <c r="I4441">
        <v>171584</v>
      </c>
      <c r="J4441">
        <v>8515</v>
      </c>
      <c r="K4441">
        <v>44817</v>
      </c>
      <c r="L4441">
        <f>bbdd_Social_Media_Trends[[#This Row],[Likes]]+bbdd_Social_Media_Trends[[#This Row],[Shares]]+bbdd_Social_Media_Trends[[#This Row],[Comments]]</f>
        <v>224916</v>
      </c>
      <c r="M4441">
        <f>bbdd_Social_Media_Trends[[#This Row],[Interactions]]/bbdd_Social_Media_Trends[[#This Row],[Views]]</f>
        <v>9.822560147437101E-2</v>
      </c>
      <c r="N4441" s="1" t="s">
        <v>22</v>
      </c>
      <c r="O4441" s="4">
        <f t="shared" si="69"/>
        <v>0</v>
      </c>
    </row>
    <row r="4442" spans="1:15">
      <c r="A4442" s="1" t="s">
        <v>4482</v>
      </c>
      <c r="B4442" s="2">
        <v>44752</v>
      </c>
      <c r="C4442" s="13" t="str">
        <f>TEXT(bbdd_Social_Media_Trends[[#This Row],[Post_Date]],"aaaa-mm")</f>
        <v>2022-07</v>
      </c>
      <c r="D4442" s="1" t="s">
        <v>12</v>
      </c>
      <c r="E4442" s="1" t="s">
        <v>52</v>
      </c>
      <c r="F4442" s="1" t="s">
        <v>20</v>
      </c>
      <c r="G4442" s="1" t="s">
        <v>21</v>
      </c>
      <c r="H4442">
        <v>3072740</v>
      </c>
      <c r="I4442">
        <v>261975</v>
      </c>
      <c r="J4442">
        <v>66794</v>
      </c>
      <c r="K4442">
        <v>31510</v>
      </c>
      <c r="L4442">
        <f>bbdd_Social_Media_Trends[[#This Row],[Likes]]+bbdd_Social_Media_Trends[[#This Row],[Shares]]+bbdd_Social_Media_Trends[[#This Row],[Comments]]</f>
        <v>360279</v>
      </c>
      <c r="M4442">
        <f>bbdd_Social_Media_Trends[[#This Row],[Interactions]]/bbdd_Social_Media_Trends[[#This Row],[Views]]</f>
        <v>0.11725007647897316</v>
      </c>
      <c r="N4442" s="1" t="s">
        <v>22</v>
      </c>
      <c r="O4442" s="4">
        <f t="shared" si="69"/>
        <v>0</v>
      </c>
    </row>
    <row r="4443" spans="1:15">
      <c r="A4443" s="1" t="s">
        <v>4483</v>
      </c>
      <c r="B4443" s="2">
        <v>45023</v>
      </c>
      <c r="C4443" s="13" t="str">
        <f>TEXT(bbdd_Social_Media_Trends[[#This Row],[Post_Date]],"aaaa-mm")</f>
        <v>2023-04</v>
      </c>
      <c r="D4443" s="1" t="s">
        <v>27</v>
      </c>
      <c r="E4443" s="1" t="s">
        <v>31</v>
      </c>
      <c r="F4443" s="1" t="s">
        <v>41</v>
      </c>
      <c r="G4443" s="1" t="s">
        <v>28</v>
      </c>
      <c r="H4443">
        <v>4316183</v>
      </c>
      <c r="I4443">
        <v>219615</v>
      </c>
      <c r="J4443">
        <v>14485</v>
      </c>
      <c r="K4443">
        <v>34691</v>
      </c>
      <c r="L4443">
        <f>bbdd_Social_Media_Trends[[#This Row],[Likes]]+bbdd_Social_Media_Trends[[#This Row],[Shares]]+bbdd_Social_Media_Trends[[#This Row],[Comments]]</f>
        <v>268791</v>
      </c>
      <c r="M4443">
        <f>bbdd_Social_Media_Trends[[#This Row],[Interactions]]/bbdd_Social_Media_Trends[[#This Row],[Views]]</f>
        <v>6.2275163031780628E-2</v>
      </c>
      <c r="N4443" s="1" t="s">
        <v>29</v>
      </c>
      <c r="O4443" s="4">
        <f t="shared" si="69"/>
        <v>0</v>
      </c>
    </row>
    <row r="4444" spans="1:15">
      <c r="A4444" s="1" t="s">
        <v>4484</v>
      </c>
      <c r="B4444" s="2">
        <v>44942</v>
      </c>
      <c r="C4444" s="13" t="str">
        <f>TEXT(bbdd_Social_Media_Trends[[#This Row],[Post_Date]],"aaaa-mm")</f>
        <v>2023-01</v>
      </c>
      <c r="D4444" s="1" t="s">
        <v>24</v>
      </c>
      <c r="E4444" s="1" t="s">
        <v>46</v>
      </c>
      <c r="F4444" s="1" t="s">
        <v>20</v>
      </c>
      <c r="G4444" s="1" t="s">
        <v>60</v>
      </c>
      <c r="H4444">
        <v>1514380</v>
      </c>
      <c r="I4444">
        <v>480539</v>
      </c>
      <c r="J4444">
        <v>78070</v>
      </c>
      <c r="K4444">
        <v>24089</v>
      </c>
      <c r="L4444">
        <f>bbdd_Social_Media_Trends[[#This Row],[Likes]]+bbdd_Social_Media_Trends[[#This Row],[Shares]]+bbdd_Social_Media_Trends[[#This Row],[Comments]]</f>
        <v>582698</v>
      </c>
      <c r="M4444">
        <f>bbdd_Social_Media_Trends[[#This Row],[Interactions]]/bbdd_Social_Media_Trends[[#This Row],[Views]]</f>
        <v>0.38477660824892035</v>
      </c>
      <c r="N4444" s="1" t="s">
        <v>16</v>
      </c>
      <c r="O4444" s="4">
        <f t="shared" si="69"/>
        <v>0</v>
      </c>
    </row>
    <row r="4445" spans="1:15">
      <c r="A4445" s="1" t="s">
        <v>4485</v>
      </c>
      <c r="B4445" s="2">
        <v>44617</v>
      </c>
      <c r="C4445" s="13" t="str">
        <f>TEXT(bbdd_Social_Media_Trends[[#This Row],[Post_Date]],"aaaa-mm")</f>
        <v>2022-02</v>
      </c>
      <c r="D4445" s="1" t="s">
        <v>12</v>
      </c>
      <c r="E4445" s="1" t="s">
        <v>35</v>
      </c>
      <c r="F4445" s="1" t="s">
        <v>20</v>
      </c>
      <c r="G4445" s="1" t="s">
        <v>15</v>
      </c>
      <c r="H4445">
        <v>3219097</v>
      </c>
      <c r="I4445">
        <v>290198</v>
      </c>
      <c r="J4445">
        <v>90587</v>
      </c>
      <c r="K4445">
        <v>8704</v>
      </c>
      <c r="L4445">
        <f>bbdd_Social_Media_Trends[[#This Row],[Likes]]+bbdd_Social_Media_Trends[[#This Row],[Shares]]+bbdd_Social_Media_Trends[[#This Row],[Comments]]</f>
        <v>389489</v>
      </c>
      <c r="M4445">
        <f>bbdd_Social_Media_Trends[[#This Row],[Interactions]]/bbdd_Social_Media_Trends[[#This Row],[Views]]</f>
        <v>0.12099324748524198</v>
      </c>
      <c r="N4445" s="1" t="s">
        <v>22</v>
      </c>
      <c r="O4445" s="4">
        <f t="shared" si="69"/>
        <v>0</v>
      </c>
    </row>
    <row r="4446" spans="1:15">
      <c r="A4446" s="1" t="s">
        <v>4486</v>
      </c>
      <c r="B4446" s="2">
        <v>44611</v>
      </c>
      <c r="C4446" s="13" t="str">
        <f>TEXT(bbdd_Social_Media_Trends[[#This Row],[Post_Date]],"aaaa-mm")</f>
        <v>2022-02</v>
      </c>
      <c r="D4446" s="1" t="s">
        <v>24</v>
      </c>
      <c r="E4446" s="1" t="s">
        <v>19</v>
      </c>
      <c r="F4446" s="1" t="s">
        <v>32</v>
      </c>
      <c r="G4446" s="1" t="s">
        <v>15</v>
      </c>
      <c r="H4446">
        <v>56016</v>
      </c>
      <c r="I4446">
        <v>357109</v>
      </c>
      <c r="J4446">
        <v>3830</v>
      </c>
      <c r="K4446">
        <v>27527</v>
      </c>
      <c r="L4446">
        <f>bbdd_Social_Media_Trends[[#This Row],[Likes]]+bbdd_Social_Media_Trends[[#This Row],[Shares]]+bbdd_Social_Media_Trends[[#This Row],[Comments]]</f>
        <v>388466</v>
      </c>
      <c r="M4446">
        <f>bbdd_Social_Media_Trends[[#This Row],[Interactions]]/bbdd_Social_Media_Trends[[#This Row],[Views]]</f>
        <v>6.9349114538703232</v>
      </c>
      <c r="N4446" s="1" t="s">
        <v>29</v>
      </c>
      <c r="O4446" s="4">
        <f t="shared" si="69"/>
        <v>0</v>
      </c>
    </row>
    <row r="4447" spans="1:15">
      <c r="A4447" s="1" t="s">
        <v>4487</v>
      </c>
      <c r="B4447" s="2">
        <v>45087</v>
      </c>
      <c r="C4447" s="13" t="str">
        <f>TEXT(bbdd_Social_Media_Trends[[#This Row],[Post_Date]],"aaaa-mm")</f>
        <v>2023-06</v>
      </c>
      <c r="D4447" s="1" t="s">
        <v>18</v>
      </c>
      <c r="E4447" s="1" t="s">
        <v>39</v>
      </c>
      <c r="F4447" s="1" t="s">
        <v>32</v>
      </c>
      <c r="G4447" s="1" t="s">
        <v>50</v>
      </c>
      <c r="H4447">
        <v>637729</v>
      </c>
      <c r="I4447">
        <v>241923</v>
      </c>
      <c r="J4447">
        <v>62036</v>
      </c>
      <c r="K4447">
        <v>44594</v>
      </c>
      <c r="L4447">
        <f>bbdd_Social_Media_Trends[[#This Row],[Likes]]+bbdd_Social_Media_Trends[[#This Row],[Shares]]+bbdd_Social_Media_Trends[[#This Row],[Comments]]</f>
        <v>348553</v>
      </c>
      <c r="M4447">
        <f>bbdd_Social_Media_Trends[[#This Row],[Interactions]]/bbdd_Social_Media_Trends[[#This Row],[Views]]</f>
        <v>0.54655347334055693</v>
      </c>
      <c r="N4447" s="1" t="s">
        <v>16</v>
      </c>
      <c r="O4447" s="4">
        <f t="shared" si="69"/>
        <v>0</v>
      </c>
    </row>
    <row r="4448" spans="1:15">
      <c r="A4448" s="1" t="s">
        <v>4488</v>
      </c>
      <c r="B4448" s="2">
        <v>45218</v>
      </c>
      <c r="C4448" s="13" t="str">
        <f>TEXT(bbdd_Social_Media_Trends[[#This Row],[Post_Date]],"aaaa-mm")</f>
        <v>2023-10</v>
      </c>
      <c r="D4448" s="1" t="s">
        <v>12</v>
      </c>
      <c r="E4448" s="1" t="s">
        <v>31</v>
      </c>
      <c r="F4448" s="1" t="s">
        <v>36</v>
      </c>
      <c r="G4448" s="1" t="s">
        <v>60</v>
      </c>
      <c r="H4448">
        <v>1596726</v>
      </c>
      <c r="I4448">
        <v>486131</v>
      </c>
      <c r="J4448">
        <v>14674</v>
      </c>
      <c r="K4448">
        <v>40353</v>
      </c>
      <c r="L4448">
        <f>bbdd_Social_Media_Trends[[#This Row],[Likes]]+bbdd_Social_Media_Trends[[#This Row],[Shares]]+bbdd_Social_Media_Trends[[#This Row],[Comments]]</f>
        <v>541158</v>
      </c>
      <c r="M4448">
        <f>bbdd_Social_Media_Trends[[#This Row],[Interactions]]/bbdd_Social_Media_Trends[[#This Row],[Views]]</f>
        <v>0.33891725944213347</v>
      </c>
      <c r="N4448" s="1" t="s">
        <v>29</v>
      </c>
      <c r="O4448" s="4">
        <f t="shared" si="69"/>
        <v>0</v>
      </c>
    </row>
    <row r="4449" spans="1:15">
      <c r="A4449" s="1" t="s">
        <v>4489</v>
      </c>
      <c r="B4449" s="2">
        <v>44976</v>
      </c>
      <c r="C4449" s="13" t="str">
        <f>TEXT(bbdd_Social_Media_Trends[[#This Row],[Post_Date]],"aaaa-mm")</f>
        <v>2023-02</v>
      </c>
      <c r="D4449" s="1" t="s">
        <v>27</v>
      </c>
      <c r="E4449" s="1" t="s">
        <v>31</v>
      </c>
      <c r="F4449" s="1" t="s">
        <v>20</v>
      </c>
      <c r="G4449" s="1" t="s">
        <v>15</v>
      </c>
      <c r="H4449">
        <v>1161484</v>
      </c>
      <c r="I4449">
        <v>221418</v>
      </c>
      <c r="J4449">
        <v>84473</v>
      </c>
      <c r="K4449">
        <v>42623</v>
      </c>
      <c r="L4449">
        <f>bbdd_Social_Media_Trends[[#This Row],[Likes]]+bbdd_Social_Media_Trends[[#This Row],[Shares]]+bbdd_Social_Media_Trends[[#This Row],[Comments]]</f>
        <v>348514</v>
      </c>
      <c r="M4449">
        <f>bbdd_Social_Media_Trends[[#This Row],[Interactions]]/bbdd_Social_Media_Trends[[#This Row],[Views]]</f>
        <v>0.30005923456543526</v>
      </c>
      <c r="N4449" s="1" t="s">
        <v>29</v>
      </c>
      <c r="O4449" s="4">
        <f t="shared" si="69"/>
        <v>0</v>
      </c>
    </row>
    <row r="4450" spans="1:15">
      <c r="A4450" s="1" t="s">
        <v>4490</v>
      </c>
      <c r="B4450" s="2">
        <v>44691</v>
      </c>
      <c r="C4450" s="13" t="str">
        <f>TEXT(bbdd_Social_Media_Trends[[#This Row],[Post_Date]],"aaaa-mm")</f>
        <v>2022-05</v>
      </c>
      <c r="D4450" s="1" t="s">
        <v>18</v>
      </c>
      <c r="E4450" s="1" t="s">
        <v>39</v>
      </c>
      <c r="F4450" s="1" t="s">
        <v>20</v>
      </c>
      <c r="G4450" s="1" t="s">
        <v>15</v>
      </c>
      <c r="H4450">
        <v>1081777</v>
      </c>
      <c r="I4450">
        <v>48326</v>
      </c>
      <c r="J4450">
        <v>42923</v>
      </c>
      <c r="K4450">
        <v>6408</v>
      </c>
      <c r="L4450">
        <f>bbdd_Social_Media_Trends[[#This Row],[Likes]]+bbdd_Social_Media_Trends[[#This Row],[Shares]]+bbdd_Social_Media_Trends[[#This Row],[Comments]]</f>
        <v>97657</v>
      </c>
      <c r="M4450">
        <f>bbdd_Social_Media_Trends[[#This Row],[Interactions]]/bbdd_Social_Media_Trends[[#This Row],[Views]]</f>
        <v>9.0274612974762816E-2</v>
      </c>
      <c r="N4450" s="1" t="s">
        <v>16</v>
      </c>
      <c r="O4450" s="4">
        <f t="shared" si="69"/>
        <v>0</v>
      </c>
    </row>
    <row r="4451" spans="1:15">
      <c r="A4451" s="1" t="s">
        <v>4491</v>
      </c>
      <c r="B4451" s="2">
        <v>44598</v>
      </c>
      <c r="C4451" s="13" t="str">
        <f>TEXT(bbdd_Social_Media_Trends[[#This Row],[Post_Date]],"aaaa-mm")</f>
        <v>2022-02</v>
      </c>
      <c r="D4451" s="1" t="s">
        <v>24</v>
      </c>
      <c r="E4451" s="1" t="s">
        <v>59</v>
      </c>
      <c r="F4451" s="1" t="s">
        <v>47</v>
      </c>
      <c r="G4451" s="1" t="s">
        <v>21</v>
      </c>
      <c r="H4451">
        <v>2803598</v>
      </c>
      <c r="I4451">
        <v>227995</v>
      </c>
      <c r="J4451">
        <v>2103</v>
      </c>
      <c r="K4451">
        <v>35208</v>
      </c>
      <c r="L4451">
        <f>bbdd_Social_Media_Trends[[#This Row],[Likes]]+bbdd_Social_Media_Trends[[#This Row],[Shares]]+bbdd_Social_Media_Trends[[#This Row],[Comments]]</f>
        <v>265306</v>
      </c>
      <c r="M4451">
        <f>bbdd_Social_Media_Trends[[#This Row],[Interactions]]/bbdd_Social_Media_Trends[[#This Row],[Views]]</f>
        <v>9.4630542609889151E-2</v>
      </c>
      <c r="N4451" s="1" t="s">
        <v>22</v>
      </c>
      <c r="O4451" s="4">
        <f t="shared" si="69"/>
        <v>0</v>
      </c>
    </row>
    <row r="4452" spans="1:15">
      <c r="A4452" s="1" t="s">
        <v>4492</v>
      </c>
      <c r="B4452" s="2">
        <v>45184</v>
      </c>
      <c r="C4452" s="13" t="str">
        <f>TEXT(bbdd_Social_Media_Trends[[#This Row],[Post_Date]],"aaaa-mm")</f>
        <v>2023-09</v>
      </c>
      <c r="D4452" s="1" t="s">
        <v>27</v>
      </c>
      <c r="E4452" s="1" t="s">
        <v>49</v>
      </c>
      <c r="F4452" s="1" t="s">
        <v>20</v>
      </c>
      <c r="G4452" s="1" t="s">
        <v>60</v>
      </c>
      <c r="H4452">
        <v>2304844</v>
      </c>
      <c r="I4452">
        <v>221874</v>
      </c>
      <c r="J4452">
        <v>61744</v>
      </c>
      <c r="K4452">
        <v>22713</v>
      </c>
      <c r="L4452">
        <f>bbdd_Social_Media_Trends[[#This Row],[Likes]]+bbdd_Social_Media_Trends[[#This Row],[Shares]]+bbdd_Social_Media_Trends[[#This Row],[Comments]]</f>
        <v>306331</v>
      </c>
      <c r="M4452">
        <f>bbdd_Social_Media_Trends[[#This Row],[Interactions]]/bbdd_Social_Media_Trends[[#This Row],[Views]]</f>
        <v>0.1329074766014533</v>
      </c>
      <c r="N4452" s="1" t="s">
        <v>22</v>
      </c>
      <c r="O4452" s="4">
        <f t="shared" si="69"/>
        <v>0</v>
      </c>
    </row>
    <row r="4453" spans="1:15">
      <c r="A4453" s="1" t="s">
        <v>4493</v>
      </c>
      <c r="B4453" s="2">
        <v>44702</v>
      </c>
      <c r="C4453" s="13" t="str">
        <f>TEXT(bbdd_Social_Media_Trends[[#This Row],[Post_Date]],"aaaa-mm")</f>
        <v>2022-05</v>
      </c>
      <c r="D4453" s="1" t="s">
        <v>18</v>
      </c>
      <c r="E4453" s="1" t="s">
        <v>52</v>
      </c>
      <c r="F4453" s="1" t="s">
        <v>47</v>
      </c>
      <c r="G4453" s="1" t="s">
        <v>44</v>
      </c>
      <c r="H4453">
        <v>1945496</v>
      </c>
      <c r="I4453">
        <v>290804</v>
      </c>
      <c r="J4453">
        <v>36541</v>
      </c>
      <c r="K4453">
        <v>15838</v>
      </c>
      <c r="L4453">
        <f>bbdd_Social_Media_Trends[[#This Row],[Likes]]+bbdd_Social_Media_Trends[[#This Row],[Shares]]+bbdd_Social_Media_Trends[[#This Row],[Comments]]</f>
        <v>343183</v>
      </c>
      <c r="M4453">
        <f>bbdd_Social_Media_Trends[[#This Row],[Interactions]]/bbdd_Social_Media_Trends[[#This Row],[Views]]</f>
        <v>0.17639871785909608</v>
      </c>
      <c r="N4453" s="1" t="s">
        <v>29</v>
      </c>
      <c r="O4453" s="4">
        <f t="shared" si="69"/>
        <v>0</v>
      </c>
    </row>
    <row r="4454" spans="1:15">
      <c r="A4454" s="1" t="s">
        <v>4494</v>
      </c>
      <c r="B4454" s="2">
        <v>44912</v>
      </c>
      <c r="C4454" s="13" t="str">
        <f>TEXT(bbdd_Social_Media_Trends[[#This Row],[Post_Date]],"aaaa-mm")</f>
        <v>2022-12</v>
      </c>
      <c r="D4454" s="1" t="s">
        <v>12</v>
      </c>
      <c r="E4454" s="1" t="s">
        <v>39</v>
      </c>
      <c r="F4454" s="1" t="s">
        <v>36</v>
      </c>
      <c r="G4454" s="1" t="s">
        <v>28</v>
      </c>
      <c r="H4454">
        <v>2506710</v>
      </c>
      <c r="I4454">
        <v>320606</v>
      </c>
      <c r="J4454">
        <v>1565</v>
      </c>
      <c r="K4454">
        <v>39465</v>
      </c>
      <c r="L4454">
        <f>bbdd_Social_Media_Trends[[#This Row],[Likes]]+bbdd_Social_Media_Trends[[#This Row],[Shares]]+bbdd_Social_Media_Trends[[#This Row],[Comments]]</f>
        <v>361636</v>
      </c>
      <c r="M4454">
        <f>bbdd_Social_Media_Trends[[#This Row],[Interactions]]/bbdd_Social_Media_Trends[[#This Row],[Views]]</f>
        <v>0.14426718687043974</v>
      </c>
      <c r="N4454" s="1" t="s">
        <v>29</v>
      </c>
      <c r="O4454" s="4">
        <f t="shared" si="69"/>
        <v>0</v>
      </c>
    </row>
    <row r="4455" spans="1:15">
      <c r="A4455" s="1" t="s">
        <v>4495</v>
      </c>
      <c r="B4455" s="2">
        <v>44678</v>
      </c>
      <c r="C4455" s="13" t="str">
        <f>TEXT(bbdd_Social_Media_Trends[[#This Row],[Post_Date]],"aaaa-mm")</f>
        <v>2022-04</v>
      </c>
      <c r="D4455" s="1" t="s">
        <v>12</v>
      </c>
      <c r="E4455" s="1" t="s">
        <v>39</v>
      </c>
      <c r="F4455" s="1" t="s">
        <v>41</v>
      </c>
      <c r="G4455" s="1" t="s">
        <v>25</v>
      </c>
      <c r="H4455">
        <v>2254522</v>
      </c>
      <c r="I4455">
        <v>294121</v>
      </c>
      <c r="J4455">
        <v>86843</v>
      </c>
      <c r="K4455">
        <v>12828</v>
      </c>
      <c r="L4455">
        <f>bbdd_Social_Media_Trends[[#This Row],[Likes]]+bbdd_Social_Media_Trends[[#This Row],[Shares]]+bbdd_Social_Media_Trends[[#This Row],[Comments]]</f>
        <v>393792</v>
      </c>
      <c r="M4455">
        <f>bbdd_Social_Media_Trends[[#This Row],[Interactions]]/bbdd_Social_Media_Trends[[#This Row],[Views]]</f>
        <v>0.17466762355834187</v>
      </c>
      <c r="N4455" s="1" t="s">
        <v>16</v>
      </c>
      <c r="O4455" s="4">
        <f t="shared" si="69"/>
        <v>0</v>
      </c>
    </row>
    <row r="4456" spans="1:15">
      <c r="A4456" s="1" t="s">
        <v>4496</v>
      </c>
      <c r="B4456" s="2">
        <v>45198</v>
      </c>
      <c r="C4456" s="13" t="str">
        <f>TEXT(bbdd_Social_Media_Trends[[#This Row],[Post_Date]],"aaaa-mm")</f>
        <v>2023-09</v>
      </c>
      <c r="D4456" s="1" t="s">
        <v>18</v>
      </c>
      <c r="E4456" s="1" t="s">
        <v>13</v>
      </c>
      <c r="F4456" s="1" t="s">
        <v>47</v>
      </c>
      <c r="G4456" s="1" t="s">
        <v>28</v>
      </c>
      <c r="H4456">
        <v>3924268</v>
      </c>
      <c r="I4456">
        <v>498261</v>
      </c>
      <c r="J4456">
        <v>8499</v>
      </c>
      <c r="K4456">
        <v>11392</v>
      </c>
      <c r="L4456">
        <f>bbdd_Social_Media_Trends[[#This Row],[Likes]]+bbdd_Social_Media_Trends[[#This Row],[Shares]]+bbdd_Social_Media_Trends[[#This Row],[Comments]]</f>
        <v>518152</v>
      </c>
      <c r="M4456">
        <f>bbdd_Social_Media_Trends[[#This Row],[Interactions]]/bbdd_Social_Media_Trends[[#This Row],[Views]]</f>
        <v>0.13203787305046444</v>
      </c>
      <c r="N4456" s="1" t="s">
        <v>16</v>
      </c>
      <c r="O4456" s="4">
        <f t="shared" si="69"/>
        <v>0</v>
      </c>
    </row>
    <row r="4457" spans="1:15">
      <c r="A4457" s="1" t="s">
        <v>4497</v>
      </c>
      <c r="B4457" s="2">
        <v>45264</v>
      </c>
      <c r="C4457" s="13" t="str">
        <f>TEXT(bbdd_Social_Media_Trends[[#This Row],[Post_Date]],"aaaa-mm")</f>
        <v>2023-12</v>
      </c>
      <c r="D4457" s="1" t="s">
        <v>18</v>
      </c>
      <c r="E4457" s="1" t="s">
        <v>35</v>
      </c>
      <c r="F4457" s="1" t="s">
        <v>41</v>
      </c>
      <c r="G4457" s="1" t="s">
        <v>60</v>
      </c>
      <c r="H4457">
        <v>568573</v>
      </c>
      <c r="I4457">
        <v>45982</v>
      </c>
      <c r="J4457">
        <v>59886</v>
      </c>
      <c r="K4457">
        <v>44122</v>
      </c>
      <c r="L4457">
        <f>bbdd_Social_Media_Trends[[#This Row],[Likes]]+bbdd_Social_Media_Trends[[#This Row],[Shares]]+bbdd_Social_Media_Trends[[#This Row],[Comments]]</f>
        <v>149990</v>
      </c>
      <c r="M4457">
        <f>bbdd_Social_Media_Trends[[#This Row],[Interactions]]/bbdd_Social_Media_Trends[[#This Row],[Views]]</f>
        <v>0.26380077844005961</v>
      </c>
      <c r="N4457" s="1" t="s">
        <v>16</v>
      </c>
      <c r="O4457" s="4">
        <f t="shared" si="69"/>
        <v>0</v>
      </c>
    </row>
    <row r="4458" spans="1:15">
      <c r="A4458" s="1" t="s">
        <v>4498</v>
      </c>
      <c r="B4458" s="2">
        <v>44871</v>
      </c>
      <c r="C4458" s="13" t="str">
        <f>TEXT(bbdd_Social_Media_Trends[[#This Row],[Post_Date]],"aaaa-mm")</f>
        <v>2022-11</v>
      </c>
      <c r="D4458" s="1" t="s">
        <v>18</v>
      </c>
      <c r="E4458" s="1" t="s">
        <v>39</v>
      </c>
      <c r="F4458" s="1" t="s">
        <v>32</v>
      </c>
      <c r="G4458" s="1" t="s">
        <v>37</v>
      </c>
      <c r="H4458">
        <v>3111832</v>
      </c>
      <c r="I4458">
        <v>171402</v>
      </c>
      <c r="J4458">
        <v>51391</v>
      </c>
      <c r="K4458">
        <v>12925</v>
      </c>
      <c r="L4458">
        <f>bbdd_Social_Media_Trends[[#This Row],[Likes]]+bbdd_Social_Media_Trends[[#This Row],[Shares]]+bbdd_Social_Media_Trends[[#This Row],[Comments]]</f>
        <v>235718</v>
      </c>
      <c r="M4458">
        <f>bbdd_Social_Media_Trends[[#This Row],[Interactions]]/bbdd_Social_Media_Trends[[#This Row],[Views]]</f>
        <v>7.5748947886646836E-2</v>
      </c>
      <c r="N4458" s="1" t="s">
        <v>22</v>
      </c>
      <c r="O4458" s="4">
        <f t="shared" si="69"/>
        <v>0</v>
      </c>
    </row>
    <row r="4459" spans="1:15">
      <c r="A4459" s="1" t="s">
        <v>4499</v>
      </c>
      <c r="B4459" s="2">
        <v>45136</v>
      </c>
      <c r="C4459" s="13" t="str">
        <f>TEXT(bbdd_Social_Media_Trends[[#This Row],[Post_Date]],"aaaa-mm")</f>
        <v>2023-07</v>
      </c>
      <c r="D4459" s="1" t="s">
        <v>18</v>
      </c>
      <c r="E4459" s="1" t="s">
        <v>52</v>
      </c>
      <c r="F4459" s="1" t="s">
        <v>47</v>
      </c>
      <c r="G4459" s="1" t="s">
        <v>28</v>
      </c>
      <c r="H4459">
        <v>2304449</v>
      </c>
      <c r="I4459">
        <v>355721</v>
      </c>
      <c r="J4459">
        <v>54164</v>
      </c>
      <c r="K4459">
        <v>43193</v>
      </c>
      <c r="L4459">
        <f>bbdd_Social_Media_Trends[[#This Row],[Likes]]+bbdd_Social_Media_Trends[[#This Row],[Shares]]+bbdd_Social_Media_Trends[[#This Row],[Comments]]</f>
        <v>453078</v>
      </c>
      <c r="M4459">
        <f>bbdd_Social_Media_Trends[[#This Row],[Interactions]]/bbdd_Social_Media_Trends[[#This Row],[Views]]</f>
        <v>0.19661012241971942</v>
      </c>
      <c r="N4459" s="1" t="s">
        <v>29</v>
      </c>
      <c r="O4459" s="4">
        <f t="shared" si="69"/>
        <v>0</v>
      </c>
    </row>
    <row r="4460" spans="1:15">
      <c r="A4460" s="1" t="s">
        <v>4500</v>
      </c>
      <c r="B4460" s="2">
        <v>45221</v>
      </c>
      <c r="C4460" s="13" t="str">
        <f>TEXT(bbdd_Social_Media_Trends[[#This Row],[Post_Date]],"aaaa-mm")</f>
        <v>2023-10</v>
      </c>
      <c r="D4460" s="1" t="s">
        <v>24</v>
      </c>
      <c r="E4460" s="1" t="s">
        <v>35</v>
      </c>
      <c r="F4460" s="1" t="s">
        <v>14</v>
      </c>
      <c r="G4460" s="1" t="s">
        <v>28</v>
      </c>
      <c r="H4460">
        <v>3404604</v>
      </c>
      <c r="I4460">
        <v>333847</v>
      </c>
      <c r="J4460">
        <v>7512</v>
      </c>
      <c r="K4460">
        <v>7909</v>
      </c>
      <c r="L4460">
        <f>bbdd_Social_Media_Trends[[#This Row],[Likes]]+bbdd_Social_Media_Trends[[#This Row],[Shares]]+bbdd_Social_Media_Trends[[#This Row],[Comments]]</f>
        <v>349268</v>
      </c>
      <c r="M4460">
        <f>bbdd_Social_Media_Trends[[#This Row],[Interactions]]/bbdd_Social_Media_Trends[[#This Row],[Views]]</f>
        <v>0.10258696752985076</v>
      </c>
      <c r="N4460" s="1" t="s">
        <v>22</v>
      </c>
      <c r="O4460" s="4">
        <f t="shared" si="69"/>
        <v>0</v>
      </c>
    </row>
    <row r="4461" spans="1:15">
      <c r="A4461" s="1" t="s">
        <v>4501</v>
      </c>
      <c r="B4461" s="2">
        <v>44824</v>
      </c>
      <c r="C4461" s="13" t="str">
        <f>TEXT(bbdd_Social_Media_Trends[[#This Row],[Post_Date]],"aaaa-mm")</f>
        <v>2022-09</v>
      </c>
      <c r="D4461" s="1" t="s">
        <v>24</v>
      </c>
      <c r="E4461" s="1" t="s">
        <v>49</v>
      </c>
      <c r="F4461" s="1" t="s">
        <v>20</v>
      </c>
      <c r="G4461" s="1" t="s">
        <v>60</v>
      </c>
      <c r="H4461">
        <v>1658784</v>
      </c>
      <c r="I4461">
        <v>386659</v>
      </c>
      <c r="J4461">
        <v>53867</v>
      </c>
      <c r="K4461">
        <v>26339</v>
      </c>
      <c r="L4461">
        <f>bbdd_Social_Media_Trends[[#This Row],[Likes]]+bbdd_Social_Media_Trends[[#This Row],[Shares]]+bbdd_Social_Media_Trends[[#This Row],[Comments]]</f>
        <v>466865</v>
      </c>
      <c r="M4461">
        <f>bbdd_Social_Media_Trends[[#This Row],[Interactions]]/bbdd_Social_Media_Trends[[#This Row],[Views]]</f>
        <v>0.28145014661342282</v>
      </c>
      <c r="N4461" s="1" t="s">
        <v>16</v>
      </c>
      <c r="O4461" s="4">
        <f t="shared" si="69"/>
        <v>0</v>
      </c>
    </row>
    <row r="4462" spans="1:15">
      <c r="A4462" s="1" t="s">
        <v>4502</v>
      </c>
      <c r="B4462" s="2">
        <v>45115</v>
      </c>
      <c r="C4462" s="13" t="str">
        <f>TEXT(bbdd_Social_Media_Trends[[#This Row],[Post_Date]],"aaaa-mm")</f>
        <v>2023-07</v>
      </c>
      <c r="D4462" s="1" t="s">
        <v>27</v>
      </c>
      <c r="E4462" s="1" t="s">
        <v>31</v>
      </c>
      <c r="F4462" s="1" t="s">
        <v>47</v>
      </c>
      <c r="G4462" s="1" t="s">
        <v>15</v>
      </c>
      <c r="H4462">
        <v>1246083</v>
      </c>
      <c r="I4462">
        <v>94202</v>
      </c>
      <c r="J4462">
        <v>77172</v>
      </c>
      <c r="K4462">
        <v>13491</v>
      </c>
      <c r="L4462">
        <f>bbdd_Social_Media_Trends[[#This Row],[Likes]]+bbdd_Social_Media_Trends[[#This Row],[Shares]]+bbdd_Social_Media_Trends[[#This Row],[Comments]]</f>
        <v>184865</v>
      </c>
      <c r="M4462">
        <f>bbdd_Social_Media_Trends[[#This Row],[Interactions]]/bbdd_Social_Media_Trends[[#This Row],[Views]]</f>
        <v>0.14835689115412054</v>
      </c>
      <c r="N4462" s="1" t="s">
        <v>16</v>
      </c>
      <c r="O4462" s="4">
        <f t="shared" si="69"/>
        <v>0</v>
      </c>
    </row>
    <row r="4463" spans="1:15">
      <c r="A4463" s="1" t="s">
        <v>4503</v>
      </c>
      <c r="B4463" s="2">
        <v>45194</v>
      </c>
      <c r="C4463" s="13" t="str">
        <f>TEXT(bbdd_Social_Media_Trends[[#This Row],[Post_Date]],"aaaa-mm")</f>
        <v>2023-09</v>
      </c>
      <c r="D4463" s="1" t="s">
        <v>27</v>
      </c>
      <c r="E4463" s="1" t="s">
        <v>49</v>
      </c>
      <c r="F4463" s="1" t="s">
        <v>32</v>
      </c>
      <c r="G4463" s="1" t="s">
        <v>44</v>
      </c>
      <c r="H4463">
        <v>4131095</v>
      </c>
      <c r="I4463">
        <v>134585</v>
      </c>
      <c r="J4463">
        <v>24149</v>
      </c>
      <c r="K4463">
        <v>46525</v>
      </c>
      <c r="L4463">
        <f>bbdd_Social_Media_Trends[[#This Row],[Likes]]+bbdd_Social_Media_Trends[[#This Row],[Shares]]+bbdd_Social_Media_Trends[[#This Row],[Comments]]</f>
        <v>205259</v>
      </c>
      <c r="M4463">
        <f>bbdd_Social_Media_Trends[[#This Row],[Interactions]]/bbdd_Social_Media_Trends[[#This Row],[Views]]</f>
        <v>4.9686342240979689E-2</v>
      </c>
      <c r="N4463" s="1" t="s">
        <v>29</v>
      </c>
      <c r="O4463" s="4">
        <f t="shared" si="69"/>
        <v>0</v>
      </c>
    </row>
    <row r="4464" spans="1:15">
      <c r="A4464" s="1" t="s">
        <v>4504</v>
      </c>
      <c r="B4464" s="2">
        <v>45153</v>
      </c>
      <c r="C4464" s="13" t="str">
        <f>TEXT(bbdd_Social_Media_Trends[[#This Row],[Post_Date]],"aaaa-mm")</f>
        <v>2023-08</v>
      </c>
      <c r="D4464" s="1" t="s">
        <v>27</v>
      </c>
      <c r="E4464" s="1" t="s">
        <v>59</v>
      </c>
      <c r="F4464" s="1" t="s">
        <v>14</v>
      </c>
      <c r="G4464" s="1" t="s">
        <v>28</v>
      </c>
      <c r="H4464">
        <v>3664947</v>
      </c>
      <c r="I4464">
        <v>498276</v>
      </c>
      <c r="J4464">
        <v>45486</v>
      </c>
      <c r="K4464">
        <v>29141</v>
      </c>
      <c r="L4464">
        <f>bbdd_Social_Media_Trends[[#This Row],[Likes]]+bbdd_Social_Media_Trends[[#This Row],[Shares]]+bbdd_Social_Media_Trends[[#This Row],[Comments]]</f>
        <v>572903</v>
      </c>
      <c r="M4464">
        <f>bbdd_Social_Media_Trends[[#This Row],[Interactions]]/bbdd_Social_Media_Trends[[#This Row],[Views]]</f>
        <v>0.1563195866133944</v>
      </c>
      <c r="N4464" s="1" t="s">
        <v>29</v>
      </c>
      <c r="O4464" s="4">
        <f t="shared" si="69"/>
        <v>0</v>
      </c>
    </row>
    <row r="4465" spans="1:15">
      <c r="A4465" s="1" t="s">
        <v>4505</v>
      </c>
      <c r="B4465" s="2">
        <v>44941</v>
      </c>
      <c r="C4465" s="13" t="str">
        <f>TEXT(bbdd_Social_Media_Trends[[#This Row],[Post_Date]],"aaaa-mm")</f>
        <v>2023-01</v>
      </c>
      <c r="D4465" s="1" t="s">
        <v>24</v>
      </c>
      <c r="E4465" s="1" t="s">
        <v>13</v>
      </c>
      <c r="F4465" s="1" t="s">
        <v>36</v>
      </c>
      <c r="G4465" s="1" t="s">
        <v>21</v>
      </c>
      <c r="H4465">
        <v>3247592</v>
      </c>
      <c r="I4465">
        <v>76079</v>
      </c>
      <c r="J4465">
        <v>75922</v>
      </c>
      <c r="K4465">
        <v>31681</v>
      </c>
      <c r="L4465">
        <f>bbdd_Social_Media_Trends[[#This Row],[Likes]]+bbdd_Social_Media_Trends[[#This Row],[Shares]]+bbdd_Social_Media_Trends[[#This Row],[Comments]]</f>
        <v>183682</v>
      </c>
      <c r="M4465">
        <f>bbdd_Social_Media_Trends[[#This Row],[Interactions]]/bbdd_Social_Media_Trends[[#This Row],[Views]]</f>
        <v>5.6559444659304493E-2</v>
      </c>
      <c r="N4465" s="1" t="s">
        <v>16</v>
      </c>
      <c r="O4465" s="4">
        <f t="shared" si="69"/>
        <v>0</v>
      </c>
    </row>
    <row r="4466" spans="1:15">
      <c r="A4466" s="1" t="s">
        <v>4506</v>
      </c>
      <c r="B4466" s="2">
        <v>45143</v>
      </c>
      <c r="C4466" s="13" t="str">
        <f>TEXT(bbdd_Social_Media_Trends[[#This Row],[Post_Date]],"aaaa-mm")</f>
        <v>2023-08</v>
      </c>
      <c r="D4466" s="1" t="s">
        <v>18</v>
      </c>
      <c r="E4466" s="1" t="s">
        <v>46</v>
      </c>
      <c r="F4466" s="1" t="s">
        <v>32</v>
      </c>
      <c r="G4466" s="1" t="s">
        <v>50</v>
      </c>
      <c r="H4466">
        <v>3144724</v>
      </c>
      <c r="I4466">
        <v>346002</v>
      </c>
      <c r="J4466">
        <v>68200</v>
      </c>
      <c r="K4466">
        <v>21104</v>
      </c>
      <c r="L4466">
        <f>bbdd_Social_Media_Trends[[#This Row],[Likes]]+bbdd_Social_Media_Trends[[#This Row],[Shares]]+bbdd_Social_Media_Trends[[#This Row],[Comments]]</f>
        <v>435306</v>
      </c>
      <c r="M4466">
        <f>bbdd_Social_Media_Trends[[#This Row],[Interactions]]/bbdd_Social_Media_Trends[[#This Row],[Views]]</f>
        <v>0.13842423055250636</v>
      </c>
      <c r="N4466" s="1" t="s">
        <v>16</v>
      </c>
      <c r="O4466" s="4">
        <f t="shared" si="69"/>
        <v>0</v>
      </c>
    </row>
    <row r="4467" spans="1:15">
      <c r="A4467" s="1" t="s">
        <v>4507</v>
      </c>
      <c r="B4467" s="2">
        <v>45040</v>
      </c>
      <c r="C4467" s="13" t="str">
        <f>TEXT(bbdd_Social_Media_Trends[[#This Row],[Post_Date]],"aaaa-mm")</f>
        <v>2023-04</v>
      </c>
      <c r="D4467" s="1" t="s">
        <v>18</v>
      </c>
      <c r="E4467" s="1" t="s">
        <v>39</v>
      </c>
      <c r="F4467" s="1" t="s">
        <v>32</v>
      </c>
      <c r="G4467" s="1" t="s">
        <v>28</v>
      </c>
      <c r="H4467">
        <v>3567170</v>
      </c>
      <c r="I4467">
        <v>178506</v>
      </c>
      <c r="J4467">
        <v>37026</v>
      </c>
      <c r="K4467">
        <v>14997</v>
      </c>
      <c r="L4467">
        <f>bbdd_Social_Media_Trends[[#This Row],[Likes]]+bbdd_Social_Media_Trends[[#This Row],[Shares]]+bbdd_Social_Media_Trends[[#This Row],[Comments]]</f>
        <v>230529</v>
      </c>
      <c r="M4467">
        <f>bbdd_Social_Media_Trends[[#This Row],[Interactions]]/bbdd_Social_Media_Trends[[#This Row],[Views]]</f>
        <v>6.4625179063515337E-2</v>
      </c>
      <c r="N4467" s="1" t="s">
        <v>29</v>
      </c>
      <c r="O4467" s="4">
        <f t="shared" si="69"/>
        <v>0</v>
      </c>
    </row>
    <row r="4468" spans="1:15">
      <c r="A4468" s="1" t="s">
        <v>4508</v>
      </c>
      <c r="B4468" s="2">
        <v>45151</v>
      </c>
      <c r="C4468" s="13" t="str">
        <f>TEXT(bbdd_Social_Media_Trends[[#This Row],[Post_Date]],"aaaa-mm")</f>
        <v>2023-08</v>
      </c>
      <c r="D4468" s="1" t="s">
        <v>24</v>
      </c>
      <c r="E4468" s="1" t="s">
        <v>46</v>
      </c>
      <c r="F4468" s="1" t="s">
        <v>41</v>
      </c>
      <c r="G4468" s="1" t="s">
        <v>37</v>
      </c>
      <c r="H4468">
        <v>4966638</v>
      </c>
      <c r="I4468">
        <v>456635</v>
      </c>
      <c r="J4468">
        <v>19925</v>
      </c>
      <c r="K4468">
        <v>15827</v>
      </c>
      <c r="L4468">
        <f>bbdd_Social_Media_Trends[[#This Row],[Likes]]+bbdd_Social_Media_Trends[[#This Row],[Shares]]+bbdd_Social_Media_Trends[[#This Row],[Comments]]</f>
        <v>492387</v>
      </c>
      <c r="M4468">
        <f>bbdd_Social_Media_Trends[[#This Row],[Interactions]]/bbdd_Social_Media_Trends[[#This Row],[Views]]</f>
        <v>9.9138894358719115E-2</v>
      </c>
      <c r="N4468" s="1" t="s">
        <v>16</v>
      </c>
      <c r="O4468" s="4">
        <f t="shared" si="69"/>
        <v>0</v>
      </c>
    </row>
    <row r="4469" spans="1:15">
      <c r="A4469" s="1" t="s">
        <v>4509</v>
      </c>
      <c r="B4469" s="2">
        <v>44973</v>
      </c>
      <c r="C4469" s="13" t="str">
        <f>TEXT(bbdd_Social_Media_Trends[[#This Row],[Post_Date]],"aaaa-mm")</f>
        <v>2023-02</v>
      </c>
      <c r="D4469" s="1" t="s">
        <v>24</v>
      </c>
      <c r="E4469" s="1" t="s">
        <v>52</v>
      </c>
      <c r="F4469" s="1" t="s">
        <v>41</v>
      </c>
      <c r="G4469" s="1" t="s">
        <v>60</v>
      </c>
      <c r="H4469">
        <v>2381324</v>
      </c>
      <c r="I4469">
        <v>166638</v>
      </c>
      <c r="J4469">
        <v>40364</v>
      </c>
      <c r="K4469">
        <v>47901</v>
      </c>
      <c r="L4469">
        <f>bbdd_Social_Media_Trends[[#This Row],[Likes]]+bbdd_Social_Media_Trends[[#This Row],[Shares]]+bbdd_Social_Media_Trends[[#This Row],[Comments]]</f>
        <v>254903</v>
      </c>
      <c r="M4469">
        <f>bbdd_Social_Media_Trends[[#This Row],[Interactions]]/bbdd_Social_Media_Trends[[#This Row],[Views]]</f>
        <v>0.10704255279835924</v>
      </c>
      <c r="N4469" s="1" t="s">
        <v>22</v>
      </c>
      <c r="O4469" s="4">
        <f t="shared" si="69"/>
        <v>0</v>
      </c>
    </row>
    <row r="4470" spans="1:15">
      <c r="A4470" s="1" t="s">
        <v>4510</v>
      </c>
      <c r="B4470" s="2">
        <v>45040</v>
      </c>
      <c r="C4470" s="13" t="str">
        <f>TEXT(bbdd_Social_Media_Trends[[#This Row],[Post_Date]],"aaaa-mm")</f>
        <v>2023-04</v>
      </c>
      <c r="D4470" s="1" t="s">
        <v>24</v>
      </c>
      <c r="E4470" s="1" t="s">
        <v>59</v>
      </c>
      <c r="F4470" s="1" t="s">
        <v>36</v>
      </c>
      <c r="G4470" s="1" t="s">
        <v>25</v>
      </c>
      <c r="H4470">
        <v>4678841</v>
      </c>
      <c r="I4470">
        <v>316721</v>
      </c>
      <c r="J4470">
        <v>59725</v>
      </c>
      <c r="K4470">
        <v>28125</v>
      </c>
      <c r="L4470">
        <f>bbdd_Social_Media_Trends[[#This Row],[Likes]]+bbdd_Social_Media_Trends[[#This Row],[Shares]]+bbdd_Social_Media_Trends[[#This Row],[Comments]]</f>
        <v>404571</v>
      </c>
      <c r="M4470">
        <f>bbdd_Social_Media_Trends[[#This Row],[Interactions]]/bbdd_Social_Media_Trends[[#This Row],[Views]]</f>
        <v>8.6468208686723919E-2</v>
      </c>
      <c r="N4470" s="1" t="s">
        <v>16</v>
      </c>
      <c r="O4470" s="4">
        <f t="shared" si="69"/>
        <v>0</v>
      </c>
    </row>
    <row r="4471" spans="1:15">
      <c r="A4471" s="1" t="s">
        <v>4511</v>
      </c>
      <c r="B4471" s="2">
        <v>45161</v>
      </c>
      <c r="C4471" s="13" t="str">
        <f>TEXT(bbdd_Social_Media_Trends[[#This Row],[Post_Date]],"aaaa-mm")</f>
        <v>2023-08</v>
      </c>
      <c r="D4471" s="1" t="s">
        <v>18</v>
      </c>
      <c r="E4471" s="1" t="s">
        <v>46</v>
      </c>
      <c r="F4471" s="1" t="s">
        <v>14</v>
      </c>
      <c r="G4471" s="1" t="s">
        <v>60</v>
      </c>
      <c r="H4471">
        <v>4781223</v>
      </c>
      <c r="I4471">
        <v>331083</v>
      </c>
      <c r="J4471">
        <v>5095</v>
      </c>
      <c r="K4471">
        <v>10256</v>
      </c>
      <c r="L4471">
        <f>bbdd_Social_Media_Trends[[#This Row],[Likes]]+bbdd_Social_Media_Trends[[#This Row],[Shares]]+bbdd_Social_Media_Trends[[#This Row],[Comments]]</f>
        <v>346434</v>
      </c>
      <c r="M4471">
        <f>bbdd_Social_Media_Trends[[#This Row],[Interactions]]/bbdd_Social_Media_Trends[[#This Row],[Views]]</f>
        <v>7.2457193483759286E-2</v>
      </c>
      <c r="N4471" s="1" t="s">
        <v>29</v>
      </c>
      <c r="O4471" s="4">
        <f t="shared" si="69"/>
        <v>0</v>
      </c>
    </row>
    <row r="4472" spans="1:15">
      <c r="A4472" s="1" t="s">
        <v>4512</v>
      </c>
      <c r="B4472" s="2">
        <v>45106</v>
      </c>
      <c r="C4472" s="13" t="str">
        <f>TEXT(bbdd_Social_Media_Trends[[#This Row],[Post_Date]],"aaaa-mm")</f>
        <v>2023-06</v>
      </c>
      <c r="D4472" s="1" t="s">
        <v>27</v>
      </c>
      <c r="E4472" s="1" t="s">
        <v>19</v>
      </c>
      <c r="F4472" s="1" t="s">
        <v>47</v>
      </c>
      <c r="G4472" s="1" t="s">
        <v>25</v>
      </c>
      <c r="H4472">
        <v>3995394</v>
      </c>
      <c r="I4472">
        <v>281704</v>
      </c>
      <c r="J4472">
        <v>78827</v>
      </c>
      <c r="K4472">
        <v>40414</v>
      </c>
      <c r="L4472">
        <f>bbdd_Social_Media_Trends[[#This Row],[Likes]]+bbdd_Social_Media_Trends[[#This Row],[Shares]]+bbdd_Social_Media_Trends[[#This Row],[Comments]]</f>
        <v>400945</v>
      </c>
      <c r="M4472">
        <f>bbdd_Social_Media_Trends[[#This Row],[Interactions]]/bbdd_Social_Media_Trends[[#This Row],[Views]]</f>
        <v>0.10035180510357677</v>
      </c>
      <c r="N4472" s="1" t="s">
        <v>29</v>
      </c>
      <c r="O4472" s="4">
        <f t="shared" si="69"/>
        <v>0</v>
      </c>
    </row>
    <row r="4473" spans="1:15">
      <c r="A4473" s="1" t="s">
        <v>4513</v>
      </c>
      <c r="B4473" s="2">
        <v>44718</v>
      </c>
      <c r="C4473" s="13" t="str">
        <f>TEXT(bbdd_Social_Media_Trends[[#This Row],[Post_Date]],"aaaa-mm")</f>
        <v>2022-06</v>
      </c>
      <c r="D4473" s="1" t="s">
        <v>24</v>
      </c>
      <c r="E4473" s="1" t="s">
        <v>19</v>
      </c>
      <c r="F4473" s="1" t="s">
        <v>14</v>
      </c>
      <c r="G4473" s="1" t="s">
        <v>37</v>
      </c>
      <c r="H4473">
        <v>97529</v>
      </c>
      <c r="I4473">
        <v>279809</v>
      </c>
      <c r="J4473">
        <v>38158</v>
      </c>
      <c r="K4473">
        <v>27001</v>
      </c>
      <c r="L4473">
        <f>bbdd_Social_Media_Trends[[#This Row],[Likes]]+bbdd_Social_Media_Trends[[#This Row],[Shares]]+bbdd_Social_Media_Trends[[#This Row],[Comments]]</f>
        <v>344968</v>
      </c>
      <c r="M4473">
        <f>bbdd_Social_Media_Trends[[#This Row],[Interactions]]/bbdd_Social_Media_Trends[[#This Row],[Views]]</f>
        <v>3.537081278388992</v>
      </c>
      <c r="N4473" s="1" t="s">
        <v>22</v>
      </c>
      <c r="O4473" s="4">
        <f t="shared" si="69"/>
        <v>0</v>
      </c>
    </row>
    <row r="4474" spans="1:15">
      <c r="A4474" s="1" t="s">
        <v>4514</v>
      </c>
      <c r="B4474" s="2">
        <v>45005</v>
      </c>
      <c r="C4474" s="13" t="str">
        <f>TEXT(bbdd_Social_Media_Trends[[#This Row],[Post_Date]],"aaaa-mm")</f>
        <v>2023-03</v>
      </c>
      <c r="D4474" s="1" t="s">
        <v>18</v>
      </c>
      <c r="E4474" s="1" t="s">
        <v>31</v>
      </c>
      <c r="F4474" s="1" t="s">
        <v>47</v>
      </c>
      <c r="G4474" s="1" t="s">
        <v>44</v>
      </c>
      <c r="H4474">
        <v>1035139</v>
      </c>
      <c r="I4474">
        <v>212435</v>
      </c>
      <c r="J4474">
        <v>51821</v>
      </c>
      <c r="K4474">
        <v>2303</v>
      </c>
      <c r="L4474">
        <f>bbdd_Social_Media_Trends[[#This Row],[Likes]]+bbdd_Social_Media_Trends[[#This Row],[Shares]]+bbdd_Social_Media_Trends[[#This Row],[Comments]]</f>
        <v>266559</v>
      </c>
      <c r="M4474">
        <f>bbdd_Social_Media_Trends[[#This Row],[Interactions]]/bbdd_Social_Media_Trends[[#This Row],[Views]]</f>
        <v>0.25751034402143091</v>
      </c>
      <c r="N4474" s="1" t="s">
        <v>16</v>
      </c>
      <c r="O4474" s="4">
        <f t="shared" si="69"/>
        <v>0</v>
      </c>
    </row>
    <row r="4475" spans="1:15">
      <c r="A4475" s="1" t="s">
        <v>4515</v>
      </c>
      <c r="B4475" s="2">
        <v>45286</v>
      </c>
      <c r="C4475" s="13" t="str">
        <f>TEXT(bbdd_Social_Media_Trends[[#This Row],[Post_Date]],"aaaa-mm")</f>
        <v>2023-12</v>
      </c>
      <c r="D4475" s="1" t="s">
        <v>18</v>
      </c>
      <c r="E4475" s="1" t="s">
        <v>35</v>
      </c>
      <c r="F4475" s="1" t="s">
        <v>20</v>
      </c>
      <c r="G4475" s="1" t="s">
        <v>60</v>
      </c>
      <c r="H4475">
        <v>46451</v>
      </c>
      <c r="I4475">
        <v>62611</v>
      </c>
      <c r="J4475">
        <v>79389</v>
      </c>
      <c r="K4475">
        <v>17478</v>
      </c>
      <c r="L4475">
        <f>bbdd_Social_Media_Trends[[#This Row],[Likes]]+bbdd_Social_Media_Trends[[#This Row],[Shares]]+bbdd_Social_Media_Trends[[#This Row],[Comments]]</f>
        <v>159478</v>
      </c>
      <c r="M4475">
        <f>bbdd_Social_Media_Trends[[#This Row],[Interactions]]/bbdd_Social_Media_Trends[[#This Row],[Views]]</f>
        <v>3.4332522443004456</v>
      </c>
      <c r="N4475" s="1" t="s">
        <v>22</v>
      </c>
      <c r="O4475" s="4">
        <f t="shared" si="69"/>
        <v>0</v>
      </c>
    </row>
    <row r="4476" spans="1:15">
      <c r="A4476" s="1" t="s">
        <v>4516</v>
      </c>
      <c r="B4476" s="2">
        <v>44637</v>
      </c>
      <c r="C4476" s="13" t="str">
        <f>TEXT(bbdd_Social_Media_Trends[[#This Row],[Post_Date]],"aaaa-mm")</f>
        <v>2022-03</v>
      </c>
      <c r="D4476" s="1" t="s">
        <v>12</v>
      </c>
      <c r="E4476" s="1" t="s">
        <v>31</v>
      </c>
      <c r="F4476" s="1" t="s">
        <v>32</v>
      </c>
      <c r="G4476" s="1" t="s">
        <v>25</v>
      </c>
      <c r="H4476">
        <v>765809</v>
      </c>
      <c r="I4476">
        <v>328597</v>
      </c>
      <c r="J4476">
        <v>19358</v>
      </c>
      <c r="K4476">
        <v>9245</v>
      </c>
      <c r="L4476">
        <f>bbdd_Social_Media_Trends[[#This Row],[Likes]]+bbdd_Social_Media_Trends[[#This Row],[Shares]]+bbdd_Social_Media_Trends[[#This Row],[Comments]]</f>
        <v>357200</v>
      </c>
      <c r="M4476">
        <f>bbdd_Social_Media_Trends[[#This Row],[Interactions]]/bbdd_Social_Media_Trends[[#This Row],[Views]]</f>
        <v>0.46643484210814967</v>
      </c>
      <c r="N4476" s="1" t="s">
        <v>22</v>
      </c>
      <c r="O4476" s="4">
        <f t="shared" si="69"/>
        <v>0</v>
      </c>
    </row>
    <row r="4477" spans="1:15">
      <c r="A4477" s="1" t="s">
        <v>4517</v>
      </c>
      <c r="B4477" s="2">
        <v>45030</v>
      </c>
      <c r="C4477" s="13" t="str">
        <f>TEXT(bbdd_Social_Media_Trends[[#This Row],[Post_Date]],"aaaa-mm")</f>
        <v>2023-04</v>
      </c>
      <c r="D4477" s="1" t="s">
        <v>27</v>
      </c>
      <c r="E4477" s="1" t="s">
        <v>52</v>
      </c>
      <c r="F4477" s="1" t="s">
        <v>14</v>
      </c>
      <c r="G4477" s="1" t="s">
        <v>50</v>
      </c>
      <c r="H4477">
        <v>4412202</v>
      </c>
      <c r="I4477">
        <v>420756</v>
      </c>
      <c r="J4477">
        <v>75784</v>
      </c>
      <c r="K4477">
        <v>30893</v>
      </c>
      <c r="L4477">
        <f>bbdd_Social_Media_Trends[[#This Row],[Likes]]+bbdd_Social_Media_Trends[[#This Row],[Shares]]+bbdd_Social_Media_Trends[[#This Row],[Comments]]</f>
        <v>527433</v>
      </c>
      <c r="M4477">
        <f>bbdd_Social_Media_Trends[[#This Row],[Interactions]]/bbdd_Social_Media_Trends[[#This Row],[Views]]</f>
        <v>0.11953963123175231</v>
      </c>
      <c r="N4477" s="1" t="s">
        <v>22</v>
      </c>
      <c r="O4477" s="4">
        <f t="shared" si="69"/>
        <v>0</v>
      </c>
    </row>
    <row r="4478" spans="1:15">
      <c r="A4478" s="1" t="s">
        <v>4518</v>
      </c>
      <c r="B4478" s="2">
        <v>45274</v>
      </c>
      <c r="C4478" s="13" t="str">
        <f>TEXT(bbdd_Social_Media_Trends[[#This Row],[Post_Date]],"aaaa-mm")</f>
        <v>2023-12</v>
      </c>
      <c r="D4478" s="1" t="s">
        <v>27</v>
      </c>
      <c r="E4478" s="1" t="s">
        <v>31</v>
      </c>
      <c r="F4478" s="1" t="s">
        <v>47</v>
      </c>
      <c r="G4478" s="1" t="s">
        <v>15</v>
      </c>
      <c r="H4478">
        <v>3605698</v>
      </c>
      <c r="I4478">
        <v>33232</v>
      </c>
      <c r="J4478">
        <v>26198</v>
      </c>
      <c r="K4478">
        <v>40691</v>
      </c>
      <c r="L4478">
        <f>bbdd_Social_Media_Trends[[#This Row],[Likes]]+bbdd_Social_Media_Trends[[#This Row],[Shares]]+bbdd_Social_Media_Trends[[#This Row],[Comments]]</f>
        <v>100121</v>
      </c>
      <c r="M4478">
        <f>bbdd_Social_Media_Trends[[#This Row],[Interactions]]/bbdd_Social_Media_Trends[[#This Row],[Views]]</f>
        <v>2.7767439203172314E-2</v>
      </c>
      <c r="N4478" s="1" t="s">
        <v>29</v>
      </c>
      <c r="O4478" s="4">
        <f t="shared" si="69"/>
        <v>0</v>
      </c>
    </row>
    <row r="4479" spans="1:15">
      <c r="A4479" s="1" t="s">
        <v>4519</v>
      </c>
      <c r="B4479" s="2">
        <v>45230</v>
      </c>
      <c r="C4479" s="13" t="str">
        <f>TEXT(bbdd_Social_Media_Trends[[#This Row],[Post_Date]],"aaaa-mm")</f>
        <v>2023-10</v>
      </c>
      <c r="D4479" s="1" t="s">
        <v>24</v>
      </c>
      <c r="E4479" s="1" t="s">
        <v>31</v>
      </c>
      <c r="F4479" s="1" t="s">
        <v>47</v>
      </c>
      <c r="G4479" s="1" t="s">
        <v>25</v>
      </c>
      <c r="H4479">
        <v>2858575</v>
      </c>
      <c r="I4479">
        <v>9364</v>
      </c>
      <c r="J4479">
        <v>19588</v>
      </c>
      <c r="K4479">
        <v>41663</v>
      </c>
      <c r="L4479">
        <f>bbdd_Social_Media_Trends[[#This Row],[Likes]]+bbdd_Social_Media_Trends[[#This Row],[Shares]]+bbdd_Social_Media_Trends[[#This Row],[Comments]]</f>
        <v>70615</v>
      </c>
      <c r="M4479">
        <f>bbdd_Social_Media_Trends[[#This Row],[Interactions]]/bbdd_Social_Media_Trends[[#This Row],[Views]]</f>
        <v>2.4702867687571604E-2</v>
      </c>
      <c r="N4479" s="1" t="s">
        <v>16</v>
      </c>
      <c r="O4479" s="4">
        <f t="shared" si="69"/>
        <v>0</v>
      </c>
    </row>
    <row r="4480" spans="1:15">
      <c r="A4480" s="1" t="s">
        <v>4520</v>
      </c>
      <c r="B4480" s="2">
        <v>44603</v>
      </c>
      <c r="C4480" s="13" t="str">
        <f>TEXT(bbdd_Social_Media_Trends[[#This Row],[Post_Date]],"aaaa-mm")</f>
        <v>2022-02</v>
      </c>
      <c r="D4480" s="1" t="s">
        <v>18</v>
      </c>
      <c r="E4480" s="1" t="s">
        <v>52</v>
      </c>
      <c r="F4480" s="1" t="s">
        <v>20</v>
      </c>
      <c r="G4480" s="1" t="s">
        <v>50</v>
      </c>
      <c r="H4480">
        <v>521996</v>
      </c>
      <c r="I4480">
        <v>477724</v>
      </c>
      <c r="J4480">
        <v>90232</v>
      </c>
      <c r="K4480">
        <v>45777</v>
      </c>
      <c r="L4480">
        <f>bbdd_Social_Media_Trends[[#This Row],[Likes]]+bbdd_Social_Media_Trends[[#This Row],[Shares]]+bbdd_Social_Media_Trends[[#This Row],[Comments]]</f>
        <v>613733</v>
      </c>
      <c r="M4480">
        <f>bbdd_Social_Media_Trends[[#This Row],[Interactions]]/bbdd_Social_Media_Trends[[#This Row],[Views]]</f>
        <v>1.1757427259979003</v>
      </c>
      <c r="N4480" s="1" t="s">
        <v>16</v>
      </c>
      <c r="O4480" s="4">
        <f t="shared" si="69"/>
        <v>0</v>
      </c>
    </row>
    <row r="4481" spans="1:15">
      <c r="A4481" s="1" t="s">
        <v>4521</v>
      </c>
      <c r="B4481" s="2">
        <v>44857</v>
      </c>
      <c r="C4481" s="13" t="str">
        <f>TEXT(bbdd_Social_Media_Trends[[#This Row],[Post_Date]],"aaaa-mm")</f>
        <v>2022-10</v>
      </c>
      <c r="D4481" s="1" t="s">
        <v>18</v>
      </c>
      <c r="E4481" s="1" t="s">
        <v>39</v>
      </c>
      <c r="F4481" s="1" t="s">
        <v>32</v>
      </c>
      <c r="G4481" s="1" t="s">
        <v>37</v>
      </c>
      <c r="H4481">
        <v>2825457</v>
      </c>
      <c r="I4481">
        <v>210288</v>
      </c>
      <c r="J4481">
        <v>13695</v>
      </c>
      <c r="K4481">
        <v>5774</v>
      </c>
      <c r="L4481">
        <f>bbdd_Social_Media_Trends[[#This Row],[Likes]]+bbdd_Social_Media_Trends[[#This Row],[Shares]]+bbdd_Social_Media_Trends[[#This Row],[Comments]]</f>
        <v>229757</v>
      </c>
      <c r="M4481">
        <f>bbdd_Social_Media_Trends[[#This Row],[Interactions]]/bbdd_Social_Media_Trends[[#This Row],[Views]]</f>
        <v>8.1316756899857262E-2</v>
      </c>
      <c r="N4481" s="1" t="s">
        <v>22</v>
      </c>
      <c r="O4481" s="4">
        <f t="shared" si="69"/>
        <v>0</v>
      </c>
    </row>
    <row r="4482" spans="1:15">
      <c r="A4482" s="1" t="s">
        <v>4522</v>
      </c>
      <c r="B4482" s="2">
        <v>44810</v>
      </c>
      <c r="C4482" s="13" t="str">
        <f>TEXT(bbdd_Social_Media_Trends[[#This Row],[Post_Date]],"aaaa-mm")</f>
        <v>2022-09</v>
      </c>
      <c r="D4482" s="1" t="s">
        <v>12</v>
      </c>
      <c r="E4482" s="1" t="s">
        <v>57</v>
      </c>
      <c r="F4482" s="1" t="s">
        <v>47</v>
      </c>
      <c r="G4482" s="1" t="s">
        <v>44</v>
      </c>
      <c r="H4482">
        <v>3284443</v>
      </c>
      <c r="I4482">
        <v>227209</v>
      </c>
      <c r="J4482">
        <v>72888</v>
      </c>
      <c r="K4482">
        <v>31889</v>
      </c>
      <c r="L4482">
        <f>bbdd_Social_Media_Trends[[#This Row],[Likes]]+bbdd_Social_Media_Trends[[#This Row],[Shares]]+bbdd_Social_Media_Trends[[#This Row],[Comments]]</f>
        <v>331986</v>
      </c>
      <c r="M4482">
        <f>bbdd_Social_Media_Trends[[#This Row],[Interactions]]/bbdd_Social_Media_Trends[[#This Row],[Views]]</f>
        <v>0.10107832591401343</v>
      </c>
      <c r="N4482" s="1" t="s">
        <v>22</v>
      </c>
      <c r="O4482" s="4">
        <f t="shared" ref="O4482:O4545" si="70">IF(ISERROR(VLOOKUP(A4482,A4483:A9480,1,FALSE)),0, 1)</f>
        <v>0</v>
      </c>
    </row>
    <row r="4483" spans="1:15">
      <c r="A4483" s="1" t="s">
        <v>4523</v>
      </c>
      <c r="B4483" s="2">
        <v>44701</v>
      </c>
      <c r="C4483" s="13" t="str">
        <f>TEXT(bbdd_Social_Media_Trends[[#This Row],[Post_Date]],"aaaa-mm")</f>
        <v>2022-05</v>
      </c>
      <c r="D4483" s="1" t="s">
        <v>27</v>
      </c>
      <c r="E4483" s="1" t="s">
        <v>49</v>
      </c>
      <c r="F4483" s="1" t="s">
        <v>41</v>
      </c>
      <c r="G4483" s="1" t="s">
        <v>60</v>
      </c>
      <c r="H4483">
        <v>4005023</v>
      </c>
      <c r="I4483">
        <v>131700</v>
      </c>
      <c r="J4483">
        <v>58431</v>
      </c>
      <c r="K4483">
        <v>32829</v>
      </c>
      <c r="L4483">
        <f>bbdd_Social_Media_Trends[[#This Row],[Likes]]+bbdd_Social_Media_Trends[[#This Row],[Shares]]+bbdd_Social_Media_Trends[[#This Row],[Comments]]</f>
        <v>222960</v>
      </c>
      <c r="M4483">
        <f>bbdd_Social_Media_Trends[[#This Row],[Interactions]]/bbdd_Social_Media_Trends[[#This Row],[Views]]</f>
        <v>5.5670092281617359E-2</v>
      </c>
      <c r="N4483" s="1" t="s">
        <v>16</v>
      </c>
      <c r="O4483" s="4">
        <f t="shared" si="70"/>
        <v>0</v>
      </c>
    </row>
    <row r="4484" spans="1:15">
      <c r="A4484" s="1" t="s">
        <v>4524</v>
      </c>
      <c r="B4484" s="2">
        <v>44753</v>
      </c>
      <c r="C4484" s="13" t="str">
        <f>TEXT(bbdd_Social_Media_Trends[[#This Row],[Post_Date]],"aaaa-mm")</f>
        <v>2022-07</v>
      </c>
      <c r="D4484" s="1" t="s">
        <v>18</v>
      </c>
      <c r="E4484" s="1" t="s">
        <v>19</v>
      </c>
      <c r="F4484" s="1" t="s">
        <v>32</v>
      </c>
      <c r="G4484" s="1" t="s">
        <v>50</v>
      </c>
      <c r="H4484">
        <v>2160970</v>
      </c>
      <c r="I4484">
        <v>332512</v>
      </c>
      <c r="J4484">
        <v>86309</v>
      </c>
      <c r="K4484">
        <v>47146</v>
      </c>
      <c r="L4484">
        <f>bbdd_Social_Media_Trends[[#This Row],[Likes]]+bbdd_Social_Media_Trends[[#This Row],[Shares]]+bbdd_Social_Media_Trends[[#This Row],[Comments]]</f>
        <v>465967</v>
      </c>
      <c r="M4484">
        <f>bbdd_Social_Media_Trends[[#This Row],[Interactions]]/bbdd_Social_Media_Trends[[#This Row],[Views]]</f>
        <v>0.21562862973572053</v>
      </c>
      <c r="N4484" s="1" t="s">
        <v>16</v>
      </c>
      <c r="O4484" s="4">
        <f t="shared" si="70"/>
        <v>0</v>
      </c>
    </row>
    <row r="4485" spans="1:15">
      <c r="A4485" s="1" t="s">
        <v>4525</v>
      </c>
      <c r="B4485" s="2">
        <v>45093</v>
      </c>
      <c r="C4485" s="13" t="str">
        <f>TEXT(bbdd_Social_Media_Trends[[#This Row],[Post_Date]],"aaaa-mm")</f>
        <v>2023-06</v>
      </c>
      <c r="D4485" s="1" t="s">
        <v>12</v>
      </c>
      <c r="E4485" s="1" t="s">
        <v>31</v>
      </c>
      <c r="F4485" s="1" t="s">
        <v>36</v>
      </c>
      <c r="G4485" s="1" t="s">
        <v>21</v>
      </c>
      <c r="H4485">
        <v>292774</v>
      </c>
      <c r="I4485">
        <v>182788</v>
      </c>
      <c r="J4485">
        <v>97632</v>
      </c>
      <c r="K4485">
        <v>18942</v>
      </c>
      <c r="L4485">
        <f>bbdd_Social_Media_Trends[[#This Row],[Likes]]+bbdd_Social_Media_Trends[[#This Row],[Shares]]+bbdd_Social_Media_Trends[[#This Row],[Comments]]</f>
        <v>299362</v>
      </c>
      <c r="M4485">
        <f>bbdd_Social_Media_Trends[[#This Row],[Interactions]]/bbdd_Social_Media_Trends[[#This Row],[Views]]</f>
        <v>1.022501998128249</v>
      </c>
      <c r="N4485" s="1" t="s">
        <v>16</v>
      </c>
      <c r="O4485" s="4">
        <f t="shared" si="70"/>
        <v>0</v>
      </c>
    </row>
    <row r="4486" spans="1:15">
      <c r="A4486" s="1" t="s">
        <v>4526</v>
      </c>
      <c r="B4486" s="2">
        <v>44746</v>
      </c>
      <c r="C4486" s="13" t="str">
        <f>TEXT(bbdd_Social_Media_Trends[[#This Row],[Post_Date]],"aaaa-mm")</f>
        <v>2022-07</v>
      </c>
      <c r="D4486" s="1" t="s">
        <v>24</v>
      </c>
      <c r="E4486" s="1" t="s">
        <v>39</v>
      </c>
      <c r="F4486" s="1" t="s">
        <v>14</v>
      </c>
      <c r="G4486" s="1" t="s">
        <v>28</v>
      </c>
      <c r="H4486">
        <v>2077958</v>
      </c>
      <c r="I4486">
        <v>258542</v>
      </c>
      <c r="J4486">
        <v>74670</v>
      </c>
      <c r="K4486">
        <v>39468</v>
      </c>
      <c r="L4486">
        <f>bbdd_Social_Media_Trends[[#This Row],[Likes]]+bbdd_Social_Media_Trends[[#This Row],[Shares]]+bbdd_Social_Media_Trends[[#This Row],[Comments]]</f>
        <v>372680</v>
      </c>
      <c r="M4486">
        <f>bbdd_Social_Media_Trends[[#This Row],[Interactions]]/bbdd_Social_Media_Trends[[#This Row],[Views]]</f>
        <v>0.17934914950157799</v>
      </c>
      <c r="N4486" s="1" t="s">
        <v>22</v>
      </c>
      <c r="O4486" s="4">
        <f t="shared" si="70"/>
        <v>0</v>
      </c>
    </row>
    <row r="4487" spans="1:15">
      <c r="A4487" s="1" t="s">
        <v>4527</v>
      </c>
      <c r="B4487" s="2">
        <v>45165</v>
      </c>
      <c r="C4487" s="13" t="str">
        <f>TEXT(bbdd_Social_Media_Trends[[#This Row],[Post_Date]],"aaaa-mm")</f>
        <v>2023-08</v>
      </c>
      <c r="D4487" s="1" t="s">
        <v>18</v>
      </c>
      <c r="E4487" s="1" t="s">
        <v>59</v>
      </c>
      <c r="F4487" s="1" t="s">
        <v>41</v>
      </c>
      <c r="G4487" s="1" t="s">
        <v>15</v>
      </c>
      <c r="H4487">
        <v>105441</v>
      </c>
      <c r="I4487">
        <v>393868</v>
      </c>
      <c r="J4487">
        <v>81465</v>
      </c>
      <c r="K4487">
        <v>35311</v>
      </c>
      <c r="L4487">
        <f>bbdd_Social_Media_Trends[[#This Row],[Likes]]+bbdd_Social_Media_Trends[[#This Row],[Shares]]+bbdd_Social_Media_Trends[[#This Row],[Comments]]</f>
        <v>510644</v>
      </c>
      <c r="M4487">
        <f>bbdd_Social_Media_Trends[[#This Row],[Interactions]]/bbdd_Social_Media_Trends[[#This Row],[Views]]</f>
        <v>4.8429358598647587</v>
      </c>
      <c r="N4487" s="1" t="s">
        <v>29</v>
      </c>
      <c r="O4487" s="4">
        <f t="shared" si="70"/>
        <v>0</v>
      </c>
    </row>
    <row r="4488" spans="1:15">
      <c r="A4488" s="1" t="s">
        <v>4528</v>
      </c>
      <c r="B4488" s="2">
        <v>45059</v>
      </c>
      <c r="C4488" s="13" t="str">
        <f>TEXT(bbdd_Social_Media_Trends[[#This Row],[Post_Date]],"aaaa-mm")</f>
        <v>2023-05</v>
      </c>
      <c r="D4488" s="1" t="s">
        <v>24</v>
      </c>
      <c r="E4488" s="1" t="s">
        <v>31</v>
      </c>
      <c r="F4488" s="1" t="s">
        <v>41</v>
      </c>
      <c r="G4488" s="1" t="s">
        <v>21</v>
      </c>
      <c r="H4488">
        <v>4482313</v>
      </c>
      <c r="I4488">
        <v>170103</v>
      </c>
      <c r="J4488">
        <v>66262</v>
      </c>
      <c r="K4488">
        <v>46723</v>
      </c>
      <c r="L4488">
        <f>bbdd_Social_Media_Trends[[#This Row],[Likes]]+bbdd_Social_Media_Trends[[#This Row],[Shares]]+bbdd_Social_Media_Trends[[#This Row],[Comments]]</f>
        <v>283088</v>
      </c>
      <c r="M4488">
        <f>bbdd_Social_Media_Trends[[#This Row],[Interactions]]/bbdd_Social_Media_Trends[[#This Row],[Views]]</f>
        <v>6.3156678259639609E-2</v>
      </c>
      <c r="N4488" s="1" t="s">
        <v>16</v>
      </c>
      <c r="O4488" s="4">
        <f t="shared" si="70"/>
        <v>0</v>
      </c>
    </row>
    <row r="4489" spans="1:15">
      <c r="A4489" s="1" t="s">
        <v>4529</v>
      </c>
      <c r="B4489" s="2">
        <v>44649</v>
      </c>
      <c r="C4489" s="13" t="str">
        <f>TEXT(bbdd_Social_Media_Trends[[#This Row],[Post_Date]],"aaaa-mm")</f>
        <v>2022-03</v>
      </c>
      <c r="D4489" s="1" t="s">
        <v>12</v>
      </c>
      <c r="E4489" s="1" t="s">
        <v>57</v>
      </c>
      <c r="F4489" s="1" t="s">
        <v>20</v>
      </c>
      <c r="G4489" s="1" t="s">
        <v>28</v>
      </c>
      <c r="H4489">
        <v>128356</v>
      </c>
      <c r="I4489">
        <v>340433</v>
      </c>
      <c r="J4489">
        <v>58461</v>
      </c>
      <c r="K4489">
        <v>38076</v>
      </c>
      <c r="L4489">
        <f>bbdd_Social_Media_Trends[[#This Row],[Likes]]+bbdd_Social_Media_Trends[[#This Row],[Shares]]+bbdd_Social_Media_Trends[[#This Row],[Comments]]</f>
        <v>436970</v>
      </c>
      <c r="M4489">
        <f>bbdd_Social_Media_Trends[[#This Row],[Interactions]]/bbdd_Social_Media_Trends[[#This Row],[Views]]</f>
        <v>3.4043597494468512</v>
      </c>
      <c r="N4489" s="1" t="s">
        <v>22</v>
      </c>
      <c r="O4489" s="4">
        <f t="shared" si="70"/>
        <v>0</v>
      </c>
    </row>
    <row r="4490" spans="1:15">
      <c r="A4490" s="1" t="s">
        <v>4530</v>
      </c>
      <c r="B4490" s="2">
        <v>44910</v>
      </c>
      <c r="C4490" s="13" t="str">
        <f>TEXT(bbdd_Social_Media_Trends[[#This Row],[Post_Date]],"aaaa-mm")</f>
        <v>2022-12</v>
      </c>
      <c r="D4490" s="1" t="s">
        <v>24</v>
      </c>
      <c r="E4490" s="1" t="s">
        <v>19</v>
      </c>
      <c r="F4490" s="1" t="s">
        <v>41</v>
      </c>
      <c r="G4490" s="1" t="s">
        <v>28</v>
      </c>
      <c r="H4490">
        <v>644845</v>
      </c>
      <c r="I4490">
        <v>72412</v>
      </c>
      <c r="J4490">
        <v>61458</v>
      </c>
      <c r="K4490">
        <v>27972</v>
      </c>
      <c r="L4490">
        <f>bbdd_Social_Media_Trends[[#This Row],[Likes]]+bbdd_Social_Media_Trends[[#This Row],[Shares]]+bbdd_Social_Media_Trends[[#This Row],[Comments]]</f>
        <v>161842</v>
      </c>
      <c r="M4490">
        <f>bbdd_Social_Media_Trends[[#This Row],[Interactions]]/bbdd_Social_Media_Trends[[#This Row],[Views]]</f>
        <v>0.25097814203413221</v>
      </c>
      <c r="N4490" s="1" t="s">
        <v>22</v>
      </c>
      <c r="O4490" s="4">
        <f t="shared" si="70"/>
        <v>0</v>
      </c>
    </row>
    <row r="4491" spans="1:15">
      <c r="A4491" s="1" t="s">
        <v>4531</v>
      </c>
      <c r="B4491" s="2">
        <v>44765</v>
      </c>
      <c r="C4491" s="13" t="str">
        <f>TEXT(bbdd_Social_Media_Trends[[#This Row],[Post_Date]],"aaaa-mm")</f>
        <v>2022-07</v>
      </c>
      <c r="D4491" s="1" t="s">
        <v>27</v>
      </c>
      <c r="E4491" s="1" t="s">
        <v>13</v>
      </c>
      <c r="F4491" s="1" t="s">
        <v>41</v>
      </c>
      <c r="G4491" s="1" t="s">
        <v>21</v>
      </c>
      <c r="H4491">
        <v>1235026</v>
      </c>
      <c r="I4491">
        <v>220260</v>
      </c>
      <c r="J4491">
        <v>76228</v>
      </c>
      <c r="K4491">
        <v>39918</v>
      </c>
      <c r="L4491">
        <f>bbdd_Social_Media_Trends[[#This Row],[Likes]]+bbdd_Social_Media_Trends[[#This Row],[Shares]]+bbdd_Social_Media_Trends[[#This Row],[Comments]]</f>
        <v>336406</v>
      </c>
      <c r="M4491">
        <f>bbdd_Social_Media_Trends[[#This Row],[Interactions]]/bbdd_Social_Media_Trends[[#This Row],[Views]]</f>
        <v>0.27238778778746359</v>
      </c>
      <c r="N4491" s="1" t="s">
        <v>16</v>
      </c>
      <c r="O4491" s="4">
        <f t="shared" si="70"/>
        <v>0</v>
      </c>
    </row>
    <row r="4492" spans="1:15">
      <c r="A4492" s="1" t="s">
        <v>4532</v>
      </c>
      <c r="B4492" s="2">
        <v>45251</v>
      </c>
      <c r="C4492" s="13" t="str">
        <f>TEXT(bbdd_Social_Media_Trends[[#This Row],[Post_Date]],"aaaa-mm")</f>
        <v>2023-11</v>
      </c>
      <c r="D4492" s="1" t="s">
        <v>27</v>
      </c>
      <c r="E4492" s="1" t="s">
        <v>59</v>
      </c>
      <c r="F4492" s="1" t="s">
        <v>32</v>
      </c>
      <c r="G4492" s="1" t="s">
        <v>60</v>
      </c>
      <c r="H4492">
        <v>2684761</v>
      </c>
      <c r="I4492">
        <v>368977</v>
      </c>
      <c r="J4492">
        <v>86498</v>
      </c>
      <c r="K4492">
        <v>33243</v>
      </c>
      <c r="L4492">
        <f>bbdd_Social_Media_Trends[[#This Row],[Likes]]+bbdd_Social_Media_Trends[[#This Row],[Shares]]+bbdd_Social_Media_Trends[[#This Row],[Comments]]</f>
        <v>488718</v>
      </c>
      <c r="M4492">
        <f>bbdd_Social_Media_Trends[[#This Row],[Interactions]]/bbdd_Social_Media_Trends[[#This Row],[Views]]</f>
        <v>0.18203408050102038</v>
      </c>
      <c r="N4492" s="1" t="s">
        <v>29</v>
      </c>
      <c r="O4492" s="4">
        <f t="shared" si="70"/>
        <v>0</v>
      </c>
    </row>
    <row r="4493" spans="1:15">
      <c r="A4493" s="1" t="s">
        <v>4533</v>
      </c>
      <c r="B4493" s="2">
        <v>45024</v>
      </c>
      <c r="C4493" s="13" t="str">
        <f>TEXT(bbdd_Social_Media_Trends[[#This Row],[Post_Date]],"aaaa-mm")</f>
        <v>2023-04</v>
      </c>
      <c r="D4493" s="1" t="s">
        <v>12</v>
      </c>
      <c r="E4493" s="1" t="s">
        <v>57</v>
      </c>
      <c r="F4493" s="1" t="s">
        <v>47</v>
      </c>
      <c r="G4493" s="1" t="s">
        <v>21</v>
      </c>
      <c r="H4493">
        <v>4601011</v>
      </c>
      <c r="I4493">
        <v>27813</v>
      </c>
      <c r="J4493">
        <v>42268</v>
      </c>
      <c r="K4493">
        <v>46788</v>
      </c>
      <c r="L4493">
        <f>bbdd_Social_Media_Trends[[#This Row],[Likes]]+bbdd_Social_Media_Trends[[#This Row],[Shares]]+bbdd_Social_Media_Trends[[#This Row],[Comments]]</f>
        <v>116869</v>
      </c>
      <c r="M4493">
        <f>bbdd_Social_Media_Trends[[#This Row],[Interactions]]/bbdd_Social_Media_Trends[[#This Row],[Views]]</f>
        <v>2.5400721710945703E-2</v>
      </c>
      <c r="N4493" s="1" t="s">
        <v>16</v>
      </c>
      <c r="O4493" s="4">
        <f t="shared" si="70"/>
        <v>0</v>
      </c>
    </row>
    <row r="4494" spans="1:15">
      <c r="A4494" s="1" t="s">
        <v>4534</v>
      </c>
      <c r="B4494" s="2">
        <v>45009</v>
      </c>
      <c r="C4494" s="13" t="str">
        <f>TEXT(bbdd_Social_Media_Trends[[#This Row],[Post_Date]],"aaaa-mm")</f>
        <v>2023-03</v>
      </c>
      <c r="D4494" s="1" t="s">
        <v>12</v>
      </c>
      <c r="E4494" s="1" t="s">
        <v>39</v>
      </c>
      <c r="F4494" s="1" t="s">
        <v>41</v>
      </c>
      <c r="G4494" s="1" t="s">
        <v>50</v>
      </c>
      <c r="H4494">
        <v>3897648</v>
      </c>
      <c r="I4494">
        <v>255004</v>
      </c>
      <c r="J4494">
        <v>95891</v>
      </c>
      <c r="K4494">
        <v>24613</v>
      </c>
      <c r="L4494">
        <f>bbdd_Social_Media_Trends[[#This Row],[Likes]]+bbdd_Social_Media_Trends[[#This Row],[Shares]]+bbdd_Social_Media_Trends[[#This Row],[Comments]]</f>
        <v>375508</v>
      </c>
      <c r="M4494">
        <f>bbdd_Social_Media_Trends[[#This Row],[Interactions]]/bbdd_Social_Media_Trends[[#This Row],[Views]]</f>
        <v>9.6342204324248878E-2</v>
      </c>
      <c r="N4494" s="1" t="s">
        <v>16</v>
      </c>
      <c r="O4494" s="4">
        <f t="shared" si="70"/>
        <v>0</v>
      </c>
    </row>
    <row r="4495" spans="1:15">
      <c r="A4495" s="1" t="s">
        <v>4535</v>
      </c>
      <c r="B4495" s="2">
        <v>44681</v>
      </c>
      <c r="C4495" s="13" t="str">
        <f>TEXT(bbdd_Social_Media_Trends[[#This Row],[Post_Date]],"aaaa-mm")</f>
        <v>2022-04</v>
      </c>
      <c r="D4495" s="1" t="s">
        <v>12</v>
      </c>
      <c r="E4495" s="1" t="s">
        <v>46</v>
      </c>
      <c r="F4495" s="1" t="s">
        <v>14</v>
      </c>
      <c r="G4495" s="1" t="s">
        <v>37</v>
      </c>
      <c r="H4495">
        <v>1421637</v>
      </c>
      <c r="I4495">
        <v>402011</v>
      </c>
      <c r="J4495">
        <v>97806</v>
      </c>
      <c r="K4495">
        <v>29398</v>
      </c>
      <c r="L4495">
        <f>bbdd_Social_Media_Trends[[#This Row],[Likes]]+bbdd_Social_Media_Trends[[#This Row],[Shares]]+bbdd_Social_Media_Trends[[#This Row],[Comments]]</f>
        <v>529215</v>
      </c>
      <c r="M4495">
        <f>bbdd_Social_Media_Trends[[#This Row],[Interactions]]/bbdd_Social_Media_Trends[[#This Row],[Views]]</f>
        <v>0.37225747500944334</v>
      </c>
      <c r="N4495" s="1" t="s">
        <v>16</v>
      </c>
      <c r="O4495" s="4">
        <f t="shared" si="70"/>
        <v>0</v>
      </c>
    </row>
    <row r="4496" spans="1:15">
      <c r="A4496" s="1" t="s">
        <v>4536</v>
      </c>
      <c r="B4496" s="2">
        <v>44919</v>
      </c>
      <c r="C4496" s="13" t="str">
        <f>TEXT(bbdd_Social_Media_Trends[[#This Row],[Post_Date]],"aaaa-mm")</f>
        <v>2022-12</v>
      </c>
      <c r="D4496" s="1" t="s">
        <v>18</v>
      </c>
      <c r="E4496" s="1" t="s">
        <v>13</v>
      </c>
      <c r="F4496" s="1" t="s">
        <v>41</v>
      </c>
      <c r="G4496" s="1" t="s">
        <v>44</v>
      </c>
      <c r="H4496">
        <v>255535</v>
      </c>
      <c r="I4496">
        <v>301119</v>
      </c>
      <c r="J4496">
        <v>9161</v>
      </c>
      <c r="K4496">
        <v>19777</v>
      </c>
      <c r="L4496">
        <f>bbdd_Social_Media_Trends[[#This Row],[Likes]]+bbdd_Social_Media_Trends[[#This Row],[Shares]]+bbdd_Social_Media_Trends[[#This Row],[Comments]]</f>
        <v>330057</v>
      </c>
      <c r="M4496">
        <f>bbdd_Social_Media_Trends[[#This Row],[Interactions]]/bbdd_Social_Media_Trends[[#This Row],[Views]]</f>
        <v>1.2916312833858377</v>
      </c>
      <c r="N4496" s="1" t="s">
        <v>29</v>
      </c>
      <c r="O4496" s="4">
        <f t="shared" si="70"/>
        <v>0</v>
      </c>
    </row>
    <row r="4497" spans="1:15">
      <c r="A4497" s="1" t="s">
        <v>4537</v>
      </c>
      <c r="B4497" s="2">
        <v>44691</v>
      </c>
      <c r="C4497" s="13" t="str">
        <f>TEXT(bbdd_Social_Media_Trends[[#This Row],[Post_Date]],"aaaa-mm")</f>
        <v>2022-05</v>
      </c>
      <c r="D4497" s="1" t="s">
        <v>27</v>
      </c>
      <c r="E4497" s="1" t="s">
        <v>13</v>
      </c>
      <c r="F4497" s="1" t="s">
        <v>14</v>
      </c>
      <c r="G4497" s="1" t="s">
        <v>28</v>
      </c>
      <c r="H4497">
        <v>434662</v>
      </c>
      <c r="I4497">
        <v>116995</v>
      </c>
      <c r="J4497">
        <v>44116</v>
      </c>
      <c r="K4497">
        <v>26605</v>
      </c>
      <c r="L4497">
        <f>bbdd_Social_Media_Trends[[#This Row],[Likes]]+bbdd_Social_Media_Trends[[#This Row],[Shares]]+bbdd_Social_Media_Trends[[#This Row],[Comments]]</f>
        <v>187716</v>
      </c>
      <c r="M4497">
        <f>bbdd_Social_Media_Trends[[#This Row],[Interactions]]/bbdd_Social_Media_Trends[[#This Row],[Views]]</f>
        <v>0.43186659979478309</v>
      </c>
      <c r="N4497" s="1" t="s">
        <v>29</v>
      </c>
      <c r="O4497" s="4">
        <f t="shared" si="70"/>
        <v>0</v>
      </c>
    </row>
    <row r="4498" spans="1:15">
      <c r="A4498" s="1" t="s">
        <v>4538</v>
      </c>
      <c r="B4498" s="2">
        <v>45119</v>
      </c>
      <c r="C4498" s="13" t="str">
        <f>TEXT(bbdd_Social_Media_Trends[[#This Row],[Post_Date]],"aaaa-mm")</f>
        <v>2023-07</v>
      </c>
      <c r="D4498" s="1" t="s">
        <v>24</v>
      </c>
      <c r="E4498" s="1" t="s">
        <v>19</v>
      </c>
      <c r="F4498" s="1" t="s">
        <v>36</v>
      </c>
      <c r="G4498" s="1" t="s">
        <v>15</v>
      </c>
      <c r="H4498">
        <v>328051</v>
      </c>
      <c r="I4498">
        <v>470719</v>
      </c>
      <c r="J4498">
        <v>7022</v>
      </c>
      <c r="K4498">
        <v>853</v>
      </c>
      <c r="L4498">
        <f>bbdd_Social_Media_Trends[[#This Row],[Likes]]+bbdd_Social_Media_Trends[[#This Row],[Shares]]+bbdd_Social_Media_Trends[[#This Row],[Comments]]</f>
        <v>478594</v>
      </c>
      <c r="M4498">
        <f>bbdd_Social_Media_Trends[[#This Row],[Interactions]]/bbdd_Social_Media_Trends[[#This Row],[Views]]</f>
        <v>1.45890120743421</v>
      </c>
      <c r="N4498" s="1" t="s">
        <v>29</v>
      </c>
      <c r="O4498" s="4">
        <f t="shared" si="70"/>
        <v>0</v>
      </c>
    </row>
    <row r="4499" spans="1:15">
      <c r="A4499" s="1" t="s">
        <v>4539</v>
      </c>
      <c r="B4499" s="2">
        <v>44892</v>
      </c>
      <c r="C4499" s="13" t="str">
        <f>TEXT(bbdd_Social_Media_Trends[[#This Row],[Post_Date]],"aaaa-mm")</f>
        <v>2022-11</v>
      </c>
      <c r="D4499" s="1" t="s">
        <v>12</v>
      </c>
      <c r="E4499" s="1" t="s">
        <v>13</v>
      </c>
      <c r="F4499" s="1" t="s">
        <v>41</v>
      </c>
      <c r="G4499" s="1" t="s">
        <v>15</v>
      </c>
      <c r="H4499">
        <v>3187163</v>
      </c>
      <c r="I4499">
        <v>113636</v>
      </c>
      <c r="J4499">
        <v>38956</v>
      </c>
      <c r="K4499">
        <v>23762</v>
      </c>
      <c r="L4499">
        <f>bbdd_Social_Media_Trends[[#This Row],[Likes]]+bbdd_Social_Media_Trends[[#This Row],[Shares]]+bbdd_Social_Media_Trends[[#This Row],[Comments]]</f>
        <v>176354</v>
      </c>
      <c r="M4499">
        <f>bbdd_Social_Media_Trends[[#This Row],[Interactions]]/bbdd_Social_Media_Trends[[#This Row],[Views]]</f>
        <v>5.5332595163786726E-2</v>
      </c>
      <c r="N4499" s="1" t="s">
        <v>16</v>
      </c>
      <c r="O4499" s="4">
        <f t="shared" si="70"/>
        <v>0</v>
      </c>
    </row>
    <row r="4500" spans="1:15">
      <c r="A4500" s="1" t="s">
        <v>4540</v>
      </c>
      <c r="B4500" s="2">
        <v>44742</v>
      </c>
      <c r="C4500" s="13" t="str">
        <f>TEXT(bbdd_Social_Media_Trends[[#This Row],[Post_Date]],"aaaa-mm")</f>
        <v>2022-06</v>
      </c>
      <c r="D4500" s="1" t="s">
        <v>12</v>
      </c>
      <c r="E4500" s="1" t="s">
        <v>57</v>
      </c>
      <c r="F4500" s="1" t="s">
        <v>14</v>
      </c>
      <c r="G4500" s="1" t="s">
        <v>28</v>
      </c>
      <c r="H4500">
        <v>4704584</v>
      </c>
      <c r="I4500">
        <v>289582</v>
      </c>
      <c r="J4500">
        <v>50984</v>
      </c>
      <c r="K4500">
        <v>18427</v>
      </c>
      <c r="L4500">
        <f>bbdd_Social_Media_Trends[[#This Row],[Likes]]+bbdd_Social_Media_Trends[[#This Row],[Shares]]+bbdd_Social_Media_Trends[[#This Row],[Comments]]</f>
        <v>358993</v>
      </c>
      <c r="M4500">
        <f>bbdd_Social_Media_Trends[[#This Row],[Interactions]]/bbdd_Social_Media_Trends[[#This Row],[Views]]</f>
        <v>7.6307065619404396E-2</v>
      </c>
      <c r="N4500" s="1" t="s">
        <v>29</v>
      </c>
      <c r="O4500" s="4">
        <f t="shared" si="70"/>
        <v>0</v>
      </c>
    </row>
    <row r="4501" spans="1:15">
      <c r="A4501" s="1" t="s">
        <v>4541</v>
      </c>
      <c r="B4501" s="2">
        <v>44863</v>
      </c>
      <c r="C4501" s="13" t="str">
        <f>TEXT(bbdd_Social_Media_Trends[[#This Row],[Post_Date]],"aaaa-mm")</f>
        <v>2022-10</v>
      </c>
      <c r="D4501" s="1" t="s">
        <v>24</v>
      </c>
      <c r="E4501" s="1" t="s">
        <v>57</v>
      </c>
      <c r="F4501" s="1" t="s">
        <v>47</v>
      </c>
      <c r="G4501" s="1" t="s">
        <v>28</v>
      </c>
      <c r="H4501">
        <v>1350154</v>
      </c>
      <c r="I4501">
        <v>494375</v>
      </c>
      <c r="J4501">
        <v>56331</v>
      </c>
      <c r="K4501">
        <v>39720</v>
      </c>
      <c r="L4501">
        <f>bbdd_Social_Media_Trends[[#This Row],[Likes]]+bbdd_Social_Media_Trends[[#This Row],[Shares]]+bbdd_Social_Media_Trends[[#This Row],[Comments]]</f>
        <v>590426</v>
      </c>
      <c r="M4501">
        <f>bbdd_Social_Media_Trends[[#This Row],[Interactions]]/bbdd_Social_Media_Trends[[#This Row],[Views]]</f>
        <v>0.43730270769112262</v>
      </c>
      <c r="N4501" s="1" t="s">
        <v>16</v>
      </c>
      <c r="O4501" s="4">
        <f t="shared" si="70"/>
        <v>0</v>
      </c>
    </row>
    <row r="4502" spans="1:15">
      <c r="A4502" s="1" t="s">
        <v>4542</v>
      </c>
      <c r="B4502" s="2">
        <v>45226</v>
      </c>
      <c r="C4502" s="13" t="str">
        <f>TEXT(bbdd_Social_Media_Trends[[#This Row],[Post_Date]],"aaaa-mm")</f>
        <v>2023-10</v>
      </c>
      <c r="D4502" s="1" t="s">
        <v>18</v>
      </c>
      <c r="E4502" s="1" t="s">
        <v>13</v>
      </c>
      <c r="F4502" s="1" t="s">
        <v>14</v>
      </c>
      <c r="G4502" s="1" t="s">
        <v>25</v>
      </c>
      <c r="H4502">
        <v>997524</v>
      </c>
      <c r="I4502">
        <v>304745</v>
      </c>
      <c r="J4502">
        <v>78986</v>
      </c>
      <c r="K4502">
        <v>38172</v>
      </c>
      <c r="L4502">
        <f>bbdd_Social_Media_Trends[[#This Row],[Likes]]+bbdd_Social_Media_Trends[[#This Row],[Shares]]+bbdd_Social_Media_Trends[[#This Row],[Comments]]</f>
        <v>421903</v>
      </c>
      <c r="M4502">
        <f>bbdd_Social_Media_Trends[[#This Row],[Interactions]]/bbdd_Social_Media_Trends[[#This Row],[Views]]</f>
        <v>0.42295022475649707</v>
      </c>
      <c r="N4502" s="1" t="s">
        <v>29</v>
      </c>
      <c r="O4502" s="4">
        <f t="shared" si="70"/>
        <v>0</v>
      </c>
    </row>
    <row r="4503" spans="1:15">
      <c r="A4503" s="1" t="s">
        <v>4543</v>
      </c>
      <c r="B4503" s="2">
        <v>45155</v>
      </c>
      <c r="C4503" s="13" t="str">
        <f>TEXT(bbdd_Social_Media_Trends[[#This Row],[Post_Date]],"aaaa-mm")</f>
        <v>2023-08</v>
      </c>
      <c r="D4503" s="1" t="s">
        <v>12</v>
      </c>
      <c r="E4503" s="1" t="s">
        <v>13</v>
      </c>
      <c r="F4503" s="1" t="s">
        <v>20</v>
      </c>
      <c r="G4503" s="1" t="s">
        <v>21</v>
      </c>
      <c r="H4503">
        <v>3123791</v>
      </c>
      <c r="I4503">
        <v>288683</v>
      </c>
      <c r="J4503">
        <v>39757</v>
      </c>
      <c r="K4503">
        <v>32872</v>
      </c>
      <c r="L4503">
        <f>bbdd_Social_Media_Trends[[#This Row],[Likes]]+bbdd_Social_Media_Trends[[#This Row],[Shares]]+bbdd_Social_Media_Trends[[#This Row],[Comments]]</f>
        <v>361312</v>
      </c>
      <c r="M4503">
        <f>bbdd_Social_Media_Trends[[#This Row],[Interactions]]/bbdd_Social_Media_Trends[[#This Row],[Views]]</f>
        <v>0.11566458831592767</v>
      </c>
      <c r="N4503" s="1" t="s">
        <v>22</v>
      </c>
      <c r="O4503" s="4">
        <f t="shared" si="70"/>
        <v>0</v>
      </c>
    </row>
    <row r="4504" spans="1:15">
      <c r="A4504" s="1" t="s">
        <v>4544</v>
      </c>
      <c r="B4504" s="2">
        <v>44912</v>
      </c>
      <c r="C4504" s="13" t="str">
        <f>TEXT(bbdd_Social_Media_Trends[[#This Row],[Post_Date]],"aaaa-mm")</f>
        <v>2022-12</v>
      </c>
      <c r="D4504" s="1" t="s">
        <v>18</v>
      </c>
      <c r="E4504" s="1" t="s">
        <v>31</v>
      </c>
      <c r="F4504" s="1" t="s">
        <v>47</v>
      </c>
      <c r="G4504" s="1" t="s">
        <v>50</v>
      </c>
      <c r="H4504">
        <v>399317</v>
      </c>
      <c r="I4504">
        <v>482528</v>
      </c>
      <c r="J4504">
        <v>46641</v>
      </c>
      <c r="K4504">
        <v>40719</v>
      </c>
      <c r="L4504">
        <f>bbdd_Social_Media_Trends[[#This Row],[Likes]]+bbdd_Social_Media_Trends[[#This Row],[Shares]]+bbdd_Social_Media_Trends[[#This Row],[Comments]]</f>
        <v>569888</v>
      </c>
      <c r="M4504">
        <f>bbdd_Social_Media_Trends[[#This Row],[Interactions]]/bbdd_Social_Media_Trends[[#This Row],[Views]]</f>
        <v>1.427156870356133</v>
      </c>
      <c r="N4504" s="1" t="s">
        <v>29</v>
      </c>
      <c r="O4504" s="4">
        <f t="shared" si="70"/>
        <v>0</v>
      </c>
    </row>
    <row r="4505" spans="1:15">
      <c r="A4505" s="1" t="s">
        <v>4545</v>
      </c>
      <c r="B4505" s="2">
        <v>44922</v>
      </c>
      <c r="C4505" s="13" t="str">
        <f>TEXT(bbdd_Social_Media_Trends[[#This Row],[Post_Date]],"aaaa-mm")</f>
        <v>2022-12</v>
      </c>
      <c r="D4505" s="1" t="s">
        <v>24</v>
      </c>
      <c r="E4505" s="1" t="s">
        <v>59</v>
      </c>
      <c r="F4505" s="1" t="s">
        <v>47</v>
      </c>
      <c r="G4505" s="1" t="s">
        <v>50</v>
      </c>
      <c r="H4505">
        <v>3681653</v>
      </c>
      <c r="I4505">
        <v>208934</v>
      </c>
      <c r="J4505">
        <v>36260</v>
      </c>
      <c r="K4505">
        <v>1360</v>
      </c>
      <c r="L4505">
        <f>bbdd_Social_Media_Trends[[#This Row],[Likes]]+bbdd_Social_Media_Trends[[#This Row],[Shares]]+bbdd_Social_Media_Trends[[#This Row],[Comments]]</f>
        <v>246554</v>
      </c>
      <c r="M4505">
        <f>bbdd_Social_Media_Trends[[#This Row],[Interactions]]/bbdd_Social_Media_Trends[[#This Row],[Views]]</f>
        <v>6.6968288429137671E-2</v>
      </c>
      <c r="N4505" s="1" t="s">
        <v>16</v>
      </c>
      <c r="O4505" s="4">
        <f t="shared" si="70"/>
        <v>0</v>
      </c>
    </row>
    <row r="4506" spans="1:15">
      <c r="A4506" s="1" t="s">
        <v>4546</v>
      </c>
      <c r="B4506" s="2">
        <v>44985</v>
      </c>
      <c r="C4506" s="13" t="str">
        <f>TEXT(bbdd_Social_Media_Trends[[#This Row],[Post_Date]],"aaaa-mm")</f>
        <v>2023-02</v>
      </c>
      <c r="D4506" s="1" t="s">
        <v>24</v>
      </c>
      <c r="E4506" s="1" t="s">
        <v>39</v>
      </c>
      <c r="F4506" s="1" t="s">
        <v>47</v>
      </c>
      <c r="G4506" s="1" t="s">
        <v>37</v>
      </c>
      <c r="H4506">
        <v>178505</v>
      </c>
      <c r="I4506">
        <v>74704</v>
      </c>
      <c r="J4506">
        <v>25139</v>
      </c>
      <c r="K4506">
        <v>27831</v>
      </c>
      <c r="L4506">
        <f>bbdd_Social_Media_Trends[[#This Row],[Likes]]+bbdd_Social_Media_Trends[[#This Row],[Shares]]+bbdd_Social_Media_Trends[[#This Row],[Comments]]</f>
        <v>127674</v>
      </c>
      <c r="M4506">
        <f>bbdd_Social_Media_Trends[[#This Row],[Interactions]]/bbdd_Social_Media_Trends[[#This Row],[Views]]</f>
        <v>0.71524046945463715</v>
      </c>
      <c r="N4506" s="1" t="s">
        <v>16</v>
      </c>
      <c r="O4506" s="4">
        <f t="shared" si="70"/>
        <v>0</v>
      </c>
    </row>
    <row r="4507" spans="1:15">
      <c r="A4507" s="1" t="s">
        <v>4547</v>
      </c>
      <c r="B4507" s="2">
        <v>44717</v>
      </c>
      <c r="C4507" s="13" t="str">
        <f>TEXT(bbdd_Social_Media_Trends[[#This Row],[Post_Date]],"aaaa-mm")</f>
        <v>2022-06</v>
      </c>
      <c r="D4507" s="1" t="s">
        <v>12</v>
      </c>
      <c r="E4507" s="1" t="s">
        <v>59</v>
      </c>
      <c r="F4507" s="1" t="s">
        <v>36</v>
      </c>
      <c r="G4507" s="1" t="s">
        <v>25</v>
      </c>
      <c r="H4507">
        <v>3950220</v>
      </c>
      <c r="I4507">
        <v>5327</v>
      </c>
      <c r="J4507">
        <v>35256</v>
      </c>
      <c r="K4507">
        <v>46251</v>
      </c>
      <c r="L4507">
        <f>bbdd_Social_Media_Trends[[#This Row],[Likes]]+bbdd_Social_Media_Trends[[#This Row],[Shares]]+bbdd_Social_Media_Trends[[#This Row],[Comments]]</f>
        <v>86834</v>
      </c>
      <c r="M4507">
        <f>bbdd_Social_Media_Trends[[#This Row],[Interactions]]/bbdd_Social_Media_Trends[[#This Row],[Views]]</f>
        <v>2.1982066821594745E-2</v>
      </c>
      <c r="N4507" s="1" t="s">
        <v>29</v>
      </c>
      <c r="O4507" s="4">
        <f t="shared" si="70"/>
        <v>0</v>
      </c>
    </row>
    <row r="4508" spans="1:15">
      <c r="A4508" s="1" t="s">
        <v>4548</v>
      </c>
      <c r="B4508" s="2">
        <v>44839</v>
      </c>
      <c r="C4508" s="13" t="str">
        <f>TEXT(bbdd_Social_Media_Trends[[#This Row],[Post_Date]],"aaaa-mm")</f>
        <v>2022-10</v>
      </c>
      <c r="D4508" s="1" t="s">
        <v>12</v>
      </c>
      <c r="E4508" s="1" t="s">
        <v>59</v>
      </c>
      <c r="F4508" s="1" t="s">
        <v>47</v>
      </c>
      <c r="G4508" s="1" t="s">
        <v>25</v>
      </c>
      <c r="H4508">
        <v>3625266</v>
      </c>
      <c r="I4508">
        <v>332545</v>
      </c>
      <c r="J4508">
        <v>67824</v>
      </c>
      <c r="K4508">
        <v>5870</v>
      </c>
      <c r="L4508">
        <f>bbdd_Social_Media_Trends[[#This Row],[Likes]]+bbdd_Social_Media_Trends[[#This Row],[Shares]]+bbdd_Social_Media_Trends[[#This Row],[Comments]]</f>
        <v>406239</v>
      </c>
      <c r="M4508">
        <f>bbdd_Social_Media_Trends[[#This Row],[Interactions]]/bbdd_Social_Media_Trends[[#This Row],[Views]]</f>
        <v>0.11205770831712762</v>
      </c>
      <c r="N4508" s="1" t="s">
        <v>29</v>
      </c>
      <c r="O4508" s="4">
        <f t="shared" si="70"/>
        <v>0</v>
      </c>
    </row>
    <row r="4509" spans="1:15">
      <c r="A4509" s="1" t="s">
        <v>4549</v>
      </c>
      <c r="B4509" s="2">
        <v>44778</v>
      </c>
      <c r="C4509" s="13" t="str">
        <f>TEXT(bbdd_Social_Media_Trends[[#This Row],[Post_Date]],"aaaa-mm")</f>
        <v>2022-08</v>
      </c>
      <c r="D4509" s="1" t="s">
        <v>12</v>
      </c>
      <c r="E4509" s="1" t="s">
        <v>59</v>
      </c>
      <c r="F4509" s="1" t="s">
        <v>20</v>
      </c>
      <c r="G4509" s="1" t="s">
        <v>37</v>
      </c>
      <c r="H4509">
        <v>42728</v>
      </c>
      <c r="I4509">
        <v>3266</v>
      </c>
      <c r="J4509">
        <v>25861</v>
      </c>
      <c r="K4509">
        <v>33547</v>
      </c>
      <c r="L4509">
        <f>bbdd_Social_Media_Trends[[#This Row],[Likes]]+bbdd_Social_Media_Trends[[#This Row],[Shares]]+bbdd_Social_Media_Trends[[#This Row],[Comments]]</f>
        <v>62674</v>
      </c>
      <c r="M4509">
        <f>bbdd_Social_Media_Trends[[#This Row],[Interactions]]/bbdd_Social_Media_Trends[[#This Row],[Views]]</f>
        <v>1.466813330836922</v>
      </c>
      <c r="N4509" s="1" t="s">
        <v>22</v>
      </c>
      <c r="O4509" s="4">
        <f t="shared" si="70"/>
        <v>0</v>
      </c>
    </row>
    <row r="4510" spans="1:15">
      <c r="A4510" s="1" t="s">
        <v>4550</v>
      </c>
      <c r="B4510" s="2">
        <v>44972</v>
      </c>
      <c r="C4510" s="13" t="str">
        <f>TEXT(bbdd_Social_Media_Trends[[#This Row],[Post_Date]],"aaaa-mm")</f>
        <v>2023-02</v>
      </c>
      <c r="D4510" s="1" t="s">
        <v>18</v>
      </c>
      <c r="E4510" s="1" t="s">
        <v>52</v>
      </c>
      <c r="F4510" s="1" t="s">
        <v>47</v>
      </c>
      <c r="G4510" s="1" t="s">
        <v>60</v>
      </c>
      <c r="H4510">
        <v>959411</v>
      </c>
      <c r="I4510">
        <v>133168</v>
      </c>
      <c r="J4510">
        <v>45872</v>
      </c>
      <c r="K4510">
        <v>14351</v>
      </c>
      <c r="L4510">
        <f>bbdd_Social_Media_Trends[[#This Row],[Likes]]+bbdd_Social_Media_Trends[[#This Row],[Shares]]+bbdd_Social_Media_Trends[[#This Row],[Comments]]</f>
        <v>193391</v>
      </c>
      <c r="M4510">
        <f>bbdd_Social_Media_Trends[[#This Row],[Interactions]]/bbdd_Social_Media_Trends[[#This Row],[Views]]</f>
        <v>0.20157263154164379</v>
      </c>
      <c r="N4510" s="1" t="s">
        <v>22</v>
      </c>
      <c r="O4510" s="4">
        <f t="shared" si="70"/>
        <v>0</v>
      </c>
    </row>
    <row r="4511" spans="1:15">
      <c r="A4511" s="1" t="s">
        <v>4551</v>
      </c>
      <c r="B4511" s="2">
        <v>45123</v>
      </c>
      <c r="C4511" s="13" t="str">
        <f>TEXT(bbdd_Social_Media_Trends[[#This Row],[Post_Date]],"aaaa-mm")</f>
        <v>2023-07</v>
      </c>
      <c r="D4511" s="1" t="s">
        <v>27</v>
      </c>
      <c r="E4511" s="1" t="s">
        <v>19</v>
      </c>
      <c r="F4511" s="1" t="s">
        <v>14</v>
      </c>
      <c r="G4511" s="1" t="s">
        <v>21</v>
      </c>
      <c r="H4511">
        <v>1335449</v>
      </c>
      <c r="I4511">
        <v>145891</v>
      </c>
      <c r="J4511">
        <v>14293</v>
      </c>
      <c r="K4511">
        <v>37944</v>
      </c>
      <c r="L4511">
        <f>bbdd_Social_Media_Trends[[#This Row],[Likes]]+bbdd_Social_Media_Trends[[#This Row],[Shares]]+bbdd_Social_Media_Trends[[#This Row],[Comments]]</f>
        <v>198128</v>
      </c>
      <c r="M4511">
        <f>bbdd_Social_Media_Trends[[#This Row],[Interactions]]/bbdd_Social_Media_Trends[[#This Row],[Views]]</f>
        <v>0.148360588835665</v>
      </c>
      <c r="N4511" s="1" t="s">
        <v>16</v>
      </c>
      <c r="O4511" s="4">
        <f t="shared" si="70"/>
        <v>0</v>
      </c>
    </row>
    <row r="4512" spans="1:15">
      <c r="A4512" s="1" t="s">
        <v>4552</v>
      </c>
      <c r="B4512" s="2">
        <v>44568</v>
      </c>
      <c r="C4512" s="13" t="str">
        <f>TEXT(bbdd_Social_Media_Trends[[#This Row],[Post_Date]],"aaaa-mm")</f>
        <v>2022-01</v>
      </c>
      <c r="D4512" s="1" t="s">
        <v>27</v>
      </c>
      <c r="E4512" s="1" t="s">
        <v>13</v>
      </c>
      <c r="F4512" s="1" t="s">
        <v>14</v>
      </c>
      <c r="G4512" s="1" t="s">
        <v>44</v>
      </c>
      <c r="H4512">
        <v>2236066</v>
      </c>
      <c r="I4512">
        <v>192860</v>
      </c>
      <c r="J4512">
        <v>82823</v>
      </c>
      <c r="K4512">
        <v>1338</v>
      </c>
      <c r="L4512">
        <f>bbdd_Social_Media_Trends[[#This Row],[Likes]]+bbdd_Social_Media_Trends[[#This Row],[Shares]]+bbdd_Social_Media_Trends[[#This Row],[Comments]]</f>
        <v>277021</v>
      </c>
      <c r="M4512">
        <f>bbdd_Social_Media_Trends[[#This Row],[Interactions]]/bbdd_Social_Media_Trends[[#This Row],[Views]]</f>
        <v>0.12388766700088459</v>
      </c>
      <c r="N4512" s="1" t="s">
        <v>29</v>
      </c>
      <c r="O4512" s="4">
        <f t="shared" si="70"/>
        <v>0</v>
      </c>
    </row>
    <row r="4513" spans="1:15">
      <c r="A4513" s="1" t="s">
        <v>4553</v>
      </c>
      <c r="B4513" s="2">
        <v>44856</v>
      </c>
      <c r="C4513" s="13" t="str">
        <f>TEXT(bbdd_Social_Media_Trends[[#This Row],[Post_Date]],"aaaa-mm")</f>
        <v>2022-10</v>
      </c>
      <c r="D4513" s="1" t="s">
        <v>18</v>
      </c>
      <c r="E4513" s="1" t="s">
        <v>19</v>
      </c>
      <c r="F4513" s="1" t="s">
        <v>14</v>
      </c>
      <c r="G4513" s="1" t="s">
        <v>25</v>
      </c>
      <c r="H4513">
        <v>1148460</v>
      </c>
      <c r="I4513">
        <v>443609</v>
      </c>
      <c r="J4513">
        <v>15746</v>
      </c>
      <c r="K4513">
        <v>17351</v>
      </c>
      <c r="L4513">
        <f>bbdd_Social_Media_Trends[[#This Row],[Likes]]+bbdd_Social_Media_Trends[[#This Row],[Shares]]+bbdd_Social_Media_Trends[[#This Row],[Comments]]</f>
        <v>476706</v>
      </c>
      <c r="M4513">
        <f>bbdd_Social_Media_Trends[[#This Row],[Interactions]]/bbdd_Social_Media_Trends[[#This Row],[Views]]</f>
        <v>0.4150828065409331</v>
      </c>
      <c r="N4513" s="1" t="s">
        <v>22</v>
      </c>
      <c r="O4513" s="4">
        <f t="shared" si="70"/>
        <v>0</v>
      </c>
    </row>
    <row r="4514" spans="1:15">
      <c r="A4514" s="1" t="s">
        <v>4554</v>
      </c>
      <c r="B4514" s="2">
        <v>45070</v>
      </c>
      <c r="C4514" s="13" t="str">
        <f>TEXT(bbdd_Social_Media_Trends[[#This Row],[Post_Date]],"aaaa-mm")</f>
        <v>2023-05</v>
      </c>
      <c r="D4514" s="1" t="s">
        <v>27</v>
      </c>
      <c r="E4514" s="1" t="s">
        <v>35</v>
      </c>
      <c r="F4514" s="1" t="s">
        <v>20</v>
      </c>
      <c r="G4514" s="1" t="s">
        <v>21</v>
      </c>
      <c r="H4514">
        <v>2049729</v>
      </c>
      <c r="I4514">
        <v>346628</v>
      </c>
      <c r="J4514">
        <v>61047</v>
      </c>
      <c r="K4514">
        <v>40956</v>
      </c>
      <c r="L4514">
        <f>bbdd_Social_Media_Trends[[#This Row],[Likes]]+bbdd_Social_Media_Trends[[#This Row],[Shares]]+bbdd_Social_Media_Trends[[#This Row],[Comments]]</f>
        <v>448631</v>
      </c>
      <c r="M4514">
        <f>bbdd_Social_Media_Trends[[#This Row],[Interactions]]/bbdd_Social_Media_Trends[[#This Row],[Views]]</f>
        <v>0.21887332422969086</v>
      </c>
      <c r="N4514" s="1" t="s">
        <v>22</v>
      </c>
      <c r="O4514" s="4">
        <f t="shared" si="70"/>
        <v>0</v>
      </c>
    </row>
    <row r="4515" spans="1:15">
      <c r="A4515" s="1" t="s">
        <v>4555</v>
      </c>
      <c r="B4515" s="2">
        <v>44910</v>
      </c>
      <c r="C4515" s="13" t="str">
        <f>TEXT(bbdd_Social_Media_Trends[[#This Row],[Post_Date]],"aaaa-mm")</f>
        <v>2022-12</v>
      </c>
      <c r="D4515" s="1" t="s">
        <v>24</v>
      </c>
      <c r="E4515" s="1" t="s">
        <v>39</v>
      </c>
      <c r="F4515" s="1" t="s">
        <v>47</v>
      </c>
      <c r="G4515" s="1" t="s">
        <v>50</v>
      </c>
      <c r="H4515">
        <v>1139637</v>
      </c>
      <c r="I4515">
        <v>354344</v>
      </c>
      <c r="J4515">
        <v>53748</v>
      </c>
      <c r="K4515">
        <v>37406</v>
      </c>
      <c r="L4515">
        <f>bbdd_Social_Media_Trends[[#This Row],[Likes]]+bbdd_Social_Media_Trends[[#This Row],[Shares]]+bbdd_Social_Media_Trends[[#This Row],[Comments]]</f>
        <v>445498</v>
      </c>
      <c r="M4515">
        <f>bbdd_Social_Media_Trends[[#This Row],[Interactions]]/bbdd_Social_Media_Trends[[#This Row],[Views]]</f>
        <v>0.39091219397053623</v>
      </c>
      <c r="N4515" s="1" t="s">
        <v>29</v>
      </c>
      <c r="O4515" s="4">
        <f t="shared" si="70"/>
        <v>0</v>
      </c>
    </row>
    <row r="4516" spans="1:15">
      <c r="A4516" s="1" t="s">
        <v>4556</v>
      </c>
      <c r="B4516" s="2">
        <v>45126</v>
      </c>
      <c r="C4516" s="13" t="str">
        <f>TEXT(bbdd_Social_Media_Trends[[#This Row],[Post_Date]],"aaaa-mm")</f>
        <v>2023-07</v>
      </c>
      <c r="D4516" s="1" t="s">
        <v>24</v>
      </c>
      <c r="E4516" s="1" t="s">
        <v>19</v>
      </c>
      <c r="F4516" s="1" t="s">
        <v>41</v>
      </c>
      <c r="G4516" s="1" t="s">
        <v>50</v>
      </c>
      <c r="H4516">
        <v>4925732</v>
      </c>
      <c r="I4516">
        <v>377998</v>
      </c>
      <c r="J4516">
        <v>36961</v>
      </c>
      <c r="K4516">
        <v>40392</v>
      </c>
      <c r="L4516">
        <f>bbdd_Social_Media_Trends[[#This Row],[Likes]]+bbdd_Social_Media_Trends[[#This Row],[Shares]]+bbdd_Social_Media_Trends[[#This Row],[Comments]]</f>
        <v>455351</v>
      </c>
      <c r="M4516">
        <f>bbdd_Social_Media_Trends[[#This Row],[Interactions]]/bbdd_Social_Media_Trends[[#This Row],[Views]]</f>
        <v>9.244331603911865E-2</v>
      </c>
      <c r="N4516" s="1" t="s">
        <v>29</v>
      </c>
      <c r="O4516" s="4">
        <f t="shared" si="70"/>
        <v>0</v>
      </c>
    </row>
    <row r="4517" spans="1:15">
      <c r="A4517" s="1" t="s">
        <v>4557</v>
      </c>
      <c r="B4517" s="2">
        <v>44933</v>
      </c>
      <c r="C4517" s="13" t="str">
        <f>TEXT(bbdd_Social_Media_Trends[[#This Row],[Post_Date]],"aaaa-mm")</f>
        <v>2023-01</v>
      </c>
      <c r="D4517" s="1" t="s">
        <v>24</v>
      </c>
      <c r="E4517" s="1" t="s">
        <v>31</v>
      </c>
      <c r="F4517" s="1" t="s">
        <v>36</v>
      </c>
      <c r="G4517" s="1" t="s">
        <v>15</v>
      </c>
      <c r="H4517">
        <v>2756350</v>
      </c>
      <c r="I4517">
        <v>157829</v>
      </c>
      <c r="J4517">
        <v>59099</v>
      </c>
      <c r="K4517">
        <v>33878</v>
      </c>
      <c r="L4517">
        <f>bbdd_Social_Media_Trends[[#This Row],[Likes]]+bbdd_Social_Media_Trends[[#This Row],[Shares]]+bbdd_Social_Media_Trends[[#This Row],[Comments]]</f>
        <v>250806</v>
      </c>
      <c r="M4517">
        <f>bbdd_Social_Media_Trends[[#This Row],[Interactions]]/bbdd_Social_Media_Trends[[#This Row],[Views]]</f>
        <v>9.0992072849964634E-2</v>
      </c>
      <c r="N4517" s="1" t="s">
        <v>29</v>
      </c>
      <c r="O4517" s="4">
        <f t="shared" si="70"/>
        <v>0</v>
      </c>
    </row>
    <row r="4518" spans="1:15">
      <c r="A4518" s="1" t="s">
        <v>4558</v>
      </c>
      <c r="B4518" s="2">
        <v>45177</v>
      </c>
      <c r="C4518" s="13" t="str">
        <f>TEXT(bbdd_Social_Media_Trends[[#This Row],[Post_Date]],"aaaa-mm")</f>
        <v>2023-09</v>
      </c>
      <c r="D4518" s="1" t="s">
        <v>18</v>
      </c>
      <c r="E4518" s="1" t="s">
        <v>19</v>
      </c>
      <c r="F4518" s="1" t="s">
        <v>32</v>
      </c>
      <c r="G4518" s="1" t="s">
        <v>44</v>
      </c>
      <c r="H4518">
        <v>1102834</v>
      </c>
      <c r="I4518">
        <v>10831</v>
      </c>
      <c r="J4518">
        <v>8436</v>
      </c>
      <c r="K4518">
        <v>16461</v>
      </c>
      <c r="L4518">
        <f>bbdd_Social_Media_Trends[[#This Row],[Likes]]+bbdd_Social_Media_Trends[[#This Row],[Shares]]+bbdd_Social_Media_Trends[[#This Row],[Comments]]</f>
        <v>35728</v>
      </c>
      <c r="M4518">
        <f>bbdd_Social_Media_Trends[[#This Row],[Interactions]]/bbdd_Social_Media_Trends[[#This Row],[Views]]</f>
        <v>3.239653474593638E-2</v>
      </c>
      <c r="N4518" s="1" t="s">
        <v>22</v>
      </c>
      <c r="O4518" s="4">
        <f t="shared" si="70"/>
        <v>0</v>
      </c>
    </row>
    <row r="4519" spans="1:15">
      <c r="A4519" s="1" t="s">
        <v>4559</v>
      </c>
      <c r="B4519" s="2">
        <v>45223</v>
      </c>
      <c r="C4519" s="13" t="str">
        <f>TEXT(bbdd_Social_Media_Trends[[#This Row],[Post_Date]],"aaaa-mm")</f>
        <v>2023-10</v>
      </c>
      <c r="D4519" s="1" t="s">
        <v>27</v>
      </c>
      <c r="E4519" s="1" t="s">
        <v>59</v>
      </c>
      <c r="F4519" s="1" t="s">
        <v>14</v>
      </c>
      <c r="G4519" s="1" t="s">
        <v>21</v>
      </c>
      <c r="H4519">
        <v>2760244</v>
      </c>
      <c r="I4519">
        <v>179236</v>
      </c>
      <c r="J4519">
        <v>69819</v>
      </c>
      <c r="K4519">
        <v>8842</v>
      </c>
      <c r="L4519">
        <f>bbdd_Social_Media_Trends[[#This Row],[Likes]]+bbdd_Social_Media_Trends[[#This Row],[Shares]]+bbdd_Social_Media_Trends[[#This Row],[Comments]]</f>
        <v>257897</v>
      </c>
      <c r="M4519">
        <f>bbdd_Social_Media_Trends[[#This Row],[Interactions]]/bbdd_Social_Media_Trends[[#This Row],[Views]]</f>
        <v>9.3432682038254583E-2</v>
      </c>
      <c r="N4519" s="1" t="s">
        <v>22</v>
      </c>
      <c r="O4519" s="4">
        <f t="shared" si="70"/>
        <v>0</v>
      </c>
    </row>
    <row r="4520" spans="1:15">
      <c r="A4520" s="1" t="s">
        <v>4560</v>
      </c>
      <c r="B4520" s="2">
        <v>45068</v>
      </c>
      <c r="C4520" s="13" t="str">
        <f>TEXT(bbdd_Social_Media_Trends[[#This Row],[Post_Date]],"aaaa-mm")</f>
        <v>2023-05</v>
      </c>
      <c r="D4520" s="1" t="s">
        <v>12</v>
      </c>
      <c r="E4520" s="1" t="s">
        <v>19</v>
      </c>
      <c r="F4520" s="1" t="s">
        <v>41</v>
      </c>
      <c r="G4520" s="1" t="s">
        <v>25</v>
      </c>
      <c r="H4520">
        <v>3583260</v>
      </c>
      <c r="I4520">
        <v>326669</v>
      </c>
      <c r="J4520">
        <v>20618</v>
      </c>
      <c r="K4520">
        <v>15318</v>
      </c>
      <c r="L4520">
        <f>bbdd_Social_Media_Trends[[#This Row],[Likes]]+bbdd_Social_Media_Trends[[#This Row],[Shares]]+bbdd_Social_Media_Trends[[#This Row],[Comments]]</f>
        <v>362605</v>
      </c>
      <c r="M4520">
        <f>bbdd_Social_Media_Trends[[#This Row],[Interactions]]/bbdd_Social_Media_Trends[[#This Row],[Views]]</f>
        <v>0.1011941639735883</v>
      </c>
      <c r="N4520" s="1" t="s">
        <v>22</v>
      </c>
      <c r="O4520" s="4">
        <f t="shared" si="70"/>
        <v>0</v>
      </c>
    </row>
    <row r="4521" spans="1:15">
      <c r="A4521" s="1" t="s">
        <v>4561</v>
      </c>
      <c r="B4521" s="2">
        <v>45164</v>
      </c>
      <c r="C4521" s="13" t="str">
        <f>TEXT(bbdd_Social_Media_Trends[[#This Row],[Post_Date]],"aaaa-mm")</f>
        <v>2023-08</v>
      </c>
      <c r="D4521" s="1" t="s">
        <v>24</v>
      </c>
      <c r="E4521" s="1" t="s">
        <v>31</v>
      </c>
      <c r="F4521" s="1" t="s">
        <v>47</v>
      </c>
      <c r="G4521" s="1" t="s">
        <v>44</v>
      </c>
      <c r="H4521">
        <v>1251963</v>
      </c>
      <c r="I4521">
        <v>462124</v>
      </c>
      <c r="J4521">
        <v>67230</v>
      </c>
      <c r="K4521">
        <v>1039</v>
      </c>
      <c r="L4521">
        <f>bbdd_Social_Media_Trends[[#This Row],[Likes]]+bbdd_Social_Media_Trends[[#This Row],[Shares]]+bbdd_Social_Media_Trends[[#This Row],[Comments]]</f>
        <v>530393</v>
      </c>
      <c r="M4521">
        <f>bbdd_Social_Media_Trends[[#This Row],[Interactions]]/bbdd_Social_Media_Trends[[#This Row],[Views]]</f>
        <v>0.4236491014510812</v>
      </c>
      <c r="N4521" s="1" t="s">
        <v>29</v>
      </c>
      <c r="O4521" s="4">
        <f t="shared" si="70"/>
        <v>0</v>
      </c>
    </row>
    <row r="4522" spans="1:15">
      <c r="A4522" s="1" t="s">
        <v>4562</v>
      </c>
      <c r="B4522" s="2">
        <v>44739</v>
      </c>
      <c r="C4522" s="13" t="str">
        <f>TEXT(bbdd_Social_Media_Trends[[#This Row],[Post_Date]],"aaaa-mm")</f>
        <v>2022-06</v>
      </c>
      <c r="D4522" s="1" t="s">
        <v>24</v>
      </c>
      <c r="E4522" s="1" t="s">
        <v>19</v>
      </c>
      <c r="F4522" s="1" t="s">
        <v>32</v>
      </c>
      <c r="G4522" s="1" t="s">
        <v>60</v>
      </c>
      <c r="H4522">
        <v>112559</v>
      </c>
      <c r="I4522">
        <v>484941</v>
      </c>
      <c r="J4522">
        <v>20456</v>
      </c>
      <c r="K4522">
        <v>26030</v>
      </c>
      <c r="L4522">
        <f>bbdd_Social_Media_Trends[[#This Row],[Likes]]+bbdd_Social_Media_Trends[[#This Row],[Shares]]+bbdd_Social_Media_Trends[[#This Row],[Comments]]</f>
        <v>531427</v>
      </c>
      <c r="M4522">
        <f>bbdd_Social_Media_Trends[[#This Row],[Interactions]]/bbdd_Social_Media_Trends[[#This Row],[Views]]</f>
        <v>4.7213194857807901</v>
      </c>
      <c r="N4522" s="1" t="s">
        <v>22</v>
      </c>
      <c r="O4522" s="4">
        <f t="shared" si="70"/>
        <v>0</v>
      </c>
    </row>
    <row r="4523" spans="1:15">
      <c r="A4523" s="1" t="s">
        <v>4563</v>
      </c>
      <c r="B4523" s="2">
        <v>45024</v>
      </c>
      <c r="C4523" s="13" t="str">
        <f>TEXT(bbdd_Social_Media_Trends[[#This Row],[Post_Date]],"aaaa-mm")</f>
        <v>2023-04</v>
      </c>
      <c r="D4523" s="1" t="s">
        <v>27</v>
      </c>
      <c r="E4523" s="1" t="s">
        <v>35</v>
      </c>
      <c r="F4523" s="1" t="s">
        <v>47</v>
      </c>
      <c r="G4523" s="1" t="s">
        <v>60</v>
      </c>
      <c r="H4523">
        <v>4810035</v>
      </c>
      <c r="I4523">
        <v>156420</v>
      </c>
      <c r="J4523">
        <v>24420</v>
      </c>
      <c r="K4523">
        <v>44367</v>
      </c>
      <c r="L4523">
        <f>bbdd_Social_Media_Trends[[#This Row],[Likes]]+bbdd_Social_Media_Trends[[#This Row],[Shares]]+bbdd_Social_Media_Trends[[#This Row],[Comments]]</f>
        <v>225207</v>
      </c>
      <c r="M4523">
        <f>bbdd_Social_Media_Trends[[#This Row],[Interactions]]/bbdd_Social_Media_Trends[[#This Row],[Views]]</f>
        <v>4.682024143275465E-2</v>
      </c>
      <c r="N4523" s="1" t="s">
        <v>29</v>
      </c>
      <c r="O4523" s="4">
        <f t="shared" si="70"/>
        <v>0</v>
      </c>
    </row>
    <row r="4524" spans="1:15">
      <c r="A4524" s="1" t="s">
        <v>4564</v>
      </c>
      <c r="B4524" s="2">
        <v>44766</v>
      </c>
      <c r="C4524" s="13" t="str">
        <f>TEXT(bbdd_Social_Media_Trends[[#This Row],[Post_Date]],"aaaa-mm")</f>
        <v>2022-07</v>
      </c>
      <c r="D4524" s="1" t="s">
        <v>24</v>
      </c>
      <c r="E4524" s="1" t="s">
        <v>52</v>
      </c>
      <c r="F4524" s="1" t="s">
        <v>14</v>
      </c>
      <c r="G4524" s="1" t="s">
        <v>37</v>
      </c>
      <c r="H4524">
        <v>3629617</v>
      </c>
      <c r="I4524">
        <v>180754</v>
      </c>
      <c r="J4524">
        <v>9532</v>
      </c>
      <c r="K4524">
        <v>6313</v>
      </c>
      <c r="L4524">
        <f>bbdd_Social_Media_Trends[[#This Row],[Likes]]+bbdd_Social_Media_Trends[[#This Row],[Shares]]+bbdd_Social_Media_Trends[[#This Row],[Comments]]</f>
        <v>196599</v>
      </c>
      <c r="M4524">
        <f>bbdd_Social_Media_Trends[[#This Row],[Interactions]]/bbdd_Social_Media_Trends[[#This Row],[Views]]</f>
        <v>5.416521908509906E-2</v>
      </c>
      <c r="N4524" s="1" t="s">
        <v>16</v>
      </c>
      <c r="O4524" s="4">
        <f t="shared" si="70"/>
        <v>0</v>
      </c>
    </row>
    <row r="4525" spans="1:15">
      <c r="A4525" s="1" t="s">
        <v>4565</v>
      </c>
      <c r="B4525" s="2">
        <v>44971</v>
      </c>
      <c r="C4525" s="13" t="str">
        <f>TEXT(bbdd_Social_Media_Trends[[#This Row],[Post_Date]],"aaaa-mm")</f>
        <v>2023-02</v>
      </c>
      <c r="D4525" s="1" t="s">
        <v>12</v>
      </c>
      <c r="E4525" s="1" t="s">
        <v>57</v>
      </c>
      <c r="F4525" s="1" t="s">
        <v>14</v>
      </c>
      <c r="G4525" s="1" t="s">
        <v>60</v>
      </c>
      <c r="H4525">
        <v>732664</v>
      </c>
      <c r="I4525">
        <v>298982</v>
      </c>
      <c r="J4525">
        <v>59897</v>
      </c>
      <c r="K4525">
        <v>20996</v>
      </c>
      <c r="L4525">
        <f>bbdd_Social_Media_Trends[[#This Row],[Likes]]+bbdd_Social_Media_Trends[[#This Row],[Shares]]+bbdd_Social_Media_Trends[[#This Row],[Comments]]</f>
        <v>379875</v>
      </c>
      <c r="M4525">
        <f>bbdd_Social_Media_Trends[[#This Row],[Interactions]]/bbdd_Social_Media_Trends[[#This Row],[Views]]</f>
        <v>0.5184845986700588</v>
      </c>
      <c r="N4525" s="1" t="s">
        <v>22</v>
      </c>
      <c r="O4525" s="4">
        <f t="shared" si="70"/>
        <v>0</v>
      </c>
    </row>
    <row r="4526" spans="1:15">
      <c r="A4526" s="1" t="s">
        <v>4566</v>
      </c>
      <c r="B4526" s="2">
        <v>44921</v>
      </c>
      <c r="C4526" s="13" t="str">
        <f>TEXT(bbdd_Social_Media_Trends[[#This Row],[Post_Date]],"aaaa-mm")</f>
        <v>2022-12</v>
      </c>
      <c r="D4526" s="1" t="s">
        <v>27</v>
      </c>
      <c r="E4526" s="1" t="s">
        <v>39</v>
      </c>
      <c r="F4526" s="1" t="s">
        <v>20</v>
      </c>
      <c r="G4526" s="1" t="s">
        <v>37</v>
      </c>
      <c r="H4526">
        <v>4618258</v>
      </c>
      <c r="I4526">
        <v>336390</v>
      </c>
      <c r="J4526">
        <v>38124</v>
      </c>
      <c r="K4526">
        <v>1639</v>
      </c>
      <c r="L4526">
        <f>bbdd_Social_Media_Trends[[#This Row],[Likes]]+bbdd_Social_Media_Trends[[#This Row],[Shares]]+bbdd_Social_Media_Trends[[#This Row],[Comments]]</f>
        <v>376153</v>
      </c>
      <c r="M4526">
        <f>bbdd_Social_Media_Trends[[#This Row],[Interactions]]/bbdd_Social_Media_Trends[[#This Row],[Views]]</f>
        <v>8.1449109166270059E-2</v>
      </c>
      <c r="N4526" s="1" t="s">
        <v>16</v>
      </c>
      <c r="O4526" s="4">
        <f t="shared" si="70"/>
        <v>0</v>
      </c>
    </row>
    <row r="4527" spans="1:15">
      <c r="A4527" s="1" t="s">
        <v>4567</v>
      </c>
      <c r="B4527" s="2">
        <v>44886</v>
      </c>
      <c r="C4527" s="13" t="str">
        <f>TEXT(bbdd_Social_Media_Trends[[#This Row],[Post_Date]],"aaaa-mm")</f>
        <v>2022-11</v>
      </c>
      <c r="D4527" s="1" t="s">
        <v>24</v>
      </c>
      <c r="E4527" s="1" t="s">
        <v>31</v>
      </c>
      <c r="F4527" s="1" t="s">
        <v>32</v>
      </c>
      <c r="G4527" s="1" t="s">
        <v>21</v>
      </c>
      <c r="H4527">
        <v>1418279</v>
      </c>
      <c r="I4527">
        <v>211899</v>
      </c>
      <c r="J4527">
        <v>96255</v>
      </c>
      <c r="K4527">
        <v>2567</v>
      </c>
      <c r="L4527">
        <f>bbdd_Social_Media_Trends[[#This Row],[Likes]]+bbdd_Social_Media_Trends[[#This Row],[Shares]]+bbdd_Social_Media_Trends[[#This Row],[Comments]]</f>
        <v>310721</v>
      </c>
      <c r="M4527">
        <f>bbdd_Social_Media_Trends[[#This Row],[Interactions]]/bbdd_Social_Media_Trends[[#This Row],[Views]]</f>
        <v>0.21908312821384227</v>
      </c>
      <c r="N4527" s="1" t="s">
        <v>29</v>
      </c>
      <c r="O4527" s="4">
        <f t="shared" si="70"/>
        <v>0</v>
      </c>
    </row>
    <row r="4528" spans="1:15">
      <c r="A4528" s="1" t="s">
        <v>4568</v>
      </c>
      <c r="B4528" s="2">
        <v>45091</v>
      </c>
      <c r="C4528" s="13" t="str">
        <f>TEXT(bbdd_Social_Media_Trends[[#This Row],[Post_Date]],"aaaa-mm")</f>
        <v>2023-06</v>
      </c>
      <c r="D4528" s="1" t="s">
        <v>27</v>
      </c>
      <c r="E4528" s="1" t="s">
        <v>19</v>
      </c>
      <c r="F4528" s="1" t="s">
        <v>47</v>
      </c>
      <c r="G4528" s="1" t="s">
        <v>44</v>
      </c>
      <c r="H4528">
        <v>1715615</v>
      </c>
      <c r="I4528">
        <v>398432</v>
      </c>
      <c r="J4528">
        <v>42356</v>
      </c>
      <c r="K4528">
        <v>12514</v>
      </c>
      <c r="L4528">
        <f>bbdd_Social_Media_Trends[[#This Row],[Likes]]+bbdd_Social_Media_Trends[[#This Row],[Shares]]+bbdd_Social_Media_Trends[[#This Row],[Comments]]</f>
        <v>453302</v>
      </c>
      <c r="M4528">
        <f>bbdd_Social_Media_Trends[[#This Row],[Interactions]]/bbdd_Social_Media_Trends[[#This Row],[Views]]</f>
        <v>0.26422128507852871</v>
      </c>
      <c r="N4528" s="1" t="s">
        <v>29</v>
      </c>
      <c r="O4528" s="4">
        <f t="shared" si="70"/>
        <v>0</v>
      </c>
    </row>
    <row r="4529" spans="1:15">
      <c r="A4529" s="1" t="s">
        <v>4569</v>
      </c>
      <c r="B4529" s="2">
        <v>44814</v>
      </c>
      <c r="C4529" s="13" t="str">
        <f>TEXT(bbdd_Social_Media_Trends[[#This Row],[Post_Date]],"aaaa-mm")</f>
        <v>2022-09</v>
      </c>
      <c r="D4529" s="1" t="s">
        <v>24</v>
      </c>
      <c r="E4529" s="1" t="s">
        <v>19</v>
      </c>
      <c r="F4529" s="1" t="s">
        <v>14</v>
      </c>
      <c r="G4529" s="1" t="s">
        <v>21</v>
      </c>
      <c r="H4529">
        <v>2000324</v>
      </c>
      <c r="I4529">
        <v>91564</v>
      </c>
      <c r="J4529">
        <v>66074</v>
      </c>
      <c r="K4529">
        <v>21963</v>
      </c>
      <c r="L4529">
        <f>bbdd_Social_Media_Trends[[#This Row],[Likes]]+bbdd_Social_Media_Trends[[#This Row],[Shares]]+bbdd_Social_Media_Trends[[#This Row],[Comments]]</f>
        <v>179601</v>
      </c>
      <c r="M4529">
        <f>bbdd_Social_Media_Trends[[#This Row],[Interactions]]/bbdd_Social_Media_Trends[[#This Row],[Views]]</f>
        <v>8.9785954675342589E-2</v>
      </c>
      <c r="N4529" s="1" t="s">
        <v>22</v>
      </c>
      <c r="O4529" s="4">
        <f t="shared" si="70"/>
        <v>0</v>
      </c>
    </row>
    <row r="4530" spans="1:15">
      <c r="A4530" s="1" t="s">
        <v>4570</v>
      </c>
      <c r="B4530" s="2">
        <v>44884</v>
      </c>
      <c r="C4530" s="13" t="str">
        <f>TEXT(bbdd_Social_Media_Trends[[#This Row],[Post_Date]],"aaaa-mm")</f>
        <v>2022-11</v>
      </c>
      <c r="D4530" s="1" t="s">
        <v>12</v>
      </c>
      <c r="E4530" s="1" t="s">
        <v>31</v>
      </c>
      <c r="F4530" s="1" t="s">
        <v>20</v>
      </c>
      <c r="G4530" s="1" t="s">
        <v>50</v>
      </c>
      <c r="H4530">
        <v>2787078</v>
      </c>
      <c r="I4530">
        <v>211378</v>
      </c>
      <c r="J4530">
        <v>66396</v>
      </c>
      <c r="K4530">
        <v>30882</v>
      </c>
      <c r="L4530">
        <f>bbdd_Social_Media_Trends[[#This Row],[Likes]]+bbdd_Social_Media_Trends[[#This Row],[Shares]]+bbdd_Social_Media_Trends[[#This Row],[Comments]]</f>
        <v>308656</v>
      </c>
      <c r="M4530">
        <f>bbdd_Social_Media_Trends[[#This Row],[Interactions]]/bbdd_Social_Media_Trends[[#This Row],[Views]]</f>
        <v>0.11074537562278487</v>
      </c>
      <c r="N4530" s="1" t="s">
        <v>16</v>
      </c>
      <c r="O4530" s="4">
        <f t="shared" si="70"/>
        <v>0</v>
      </c>
    </row>
    <row r="4531" spans="1:15">
      <c r="A4531" s="1" t="s">
        <v>4571</v>
      </c>
      <c r="B4531" s="2">
        <v>45004</v>
      </c>
      <c r="C4531" s="13" t="str">
        <f>TEXT(bbdd_Social_Media_Trends[[#This Row],[Post_Date]],"aaaa-mm")</f>
        <v>2023-03</v>
      </c>
      <c r="D4531" s="1" t="s">
        <v>27</v>
      </c>
      <c r="E4531" s="1" t="s">
        <v>46</v>
      </c>
      <c r="F4531" s="1" t="s">
        <v>32</v>
      </c>
      <c r="G4531" s="1" t="s">
        <v>21</v>
      </c>
      <c r="H4531">
        <v>2398278</v>
      </c>
      <c r="I4531">
        <v>346013</v>
      </c>
      <c r="J4531">
        <v>69432</v>
      </c>
      <c r="K4531">
        <v>23242</v>
      </c>
      <c r="L4531">
        <f>bbdd_Social_Media_Trends[[#This Row],[Likes]]+bbdd_Social_Media_Trends[[#This Row],[Shares]]+bbdd_Social_Media_Trends[[#This Row],[Comments]]</f>
        <v>438687</v>
      </c>
      <c r="M4531">
        <f>bbdd_Social_Media_Trends[[#This Row],[Interactions]]/bbdd_Social_Media_Trends[[#This Row],[Views]]</f>
        <v>0.18291749330144377</v>
      </c>
      <c r="N4531" s="1" t="s">
        <v>29</v>
      </c>
      <c r="O4531" s="4">
        <f t="shared" si="70"/>
        <v>0</v>
      </c>
    </row>
    <row r="4532" spans="1:15">
      <c r="A4532" s="1" t="s">
        <v>4572</v>
      </c>
      <c r="B4532" s="2">
        <v>44973</v>
      </c>
      <c r="C4532" s="13" t="str">
        <f>TEXT(bbdd_Social_Media_Trends[[#This Row],[Post_Date]],"aaaa-mm")</f>
        <v>2023-02</v>
      </c>
      <c r="D4532" s="1" t="s">
        <v>18</v>
      </c>
      <c r="E4532" s="1" t="s">
        <v>39</v>
      </c>
      <c r="F4532" s="1" t="s">
        <v>20</v>
      </c>
      <c r="G4532" s="1" t="s">
        <v>21</v>
      </c>
      <c r="H4532">
        <v>3073012</v>
      </c>
      <c r="I4532">
        <v>362550</v>
      </c>
      <c r="J4532">
        <v>15841</v>
      </c>
      <c r="K4532">
        <v>26557</v>
      </c>
      <c r="L4532">
        <f>bbdd_Social_Media_Trends[[#This Row],[Likes]]+bbdd_Social_Media_Trends[[#This Row],[Shares]]+bbdd_Social_Media_Trends[[#This Row],[Comments]]</f>
        <v>404948</v>
      </c>
      <c r="M4532">
        <f>bbdd_Social_Media_Trends[[#This Row],[Interactions]]/bbdd_Social_Media_Trends[[#This Row],[Views]]</f>
        <v>0.13177559996511565</v>
      </c>
      <c r="N4532" s="1" t="s">
        <v>29</v>
      </c>
      <c r="O4532" s="4">
        <f t="shared" si="70"/>
        <v>0</v>
      </c>
    </row>
    <row r="4533" spans="1:15">
      <c r="A4533" s="1" t="s">
        <v>4573</v>
      </c>
      <c r="B4533" s="2">
        <v>45179</v>
      </c>
      <c r="C4533" s="13" t="str">
        <f>TEXT(bbdd_Social_Media_Trends[[#This Row],[Post_Date]],"aaaa-mm")</f>
        <v>2023-09</v>
      </c>
      <c r="D4533" s="1" t="s">
        <v>24</v>
      </c>
      <c r="E4533" s="1" t="s">
        <v>19</v>
      </c>
      <c r="F4533" s="1" t="s">
        <v>20</v>
      </c>
      <c r="G4533" s="1" t="s">
        <v>15</v>
      </c>
      <c r="H4533">
        <v>1846215</v>
      </c>
      <c r="I4533">
        <v>18294</v>
      </c>
      <c r="J4533">
        <v>7725</v>
      </c>
      <c r="K4533">
        <v>2146</v>
      </c>
      <c r="L4533">
        <f>bbdd_Social_Media_Trends[[#This Row],[Likes]]+bbdd_Social_Media_Trends[[#This Row],[Shares]]+bbdd_Social_Media_Trends[[#This Row],[Comments]]</f>
        <v>28165</v>
      </c>
      <c r="M4533">
        <f>bbdd_Social_Media_Trends[[#This Row],[Interactions]]/bbdd_Social_Media_Trends[[#This Row],[Views]]</f>
        <v>1.5255536327025834E-2</v>
      </c>
      <c r="N4533" s="1" t="s">
        <v>22</v>
      </c>
      <c r="O4533" s="4">
        <f t="shared" si="70"/>
        <v>0</v>
      </c>
    </row>
    <row r="4534" spans="1:15">
      <c r="A4534" s="1" t="s">
        <v>4574</v>
      </c>
      <c r="B4534" s="2">
        <v>44896</v>
      </c>
      <c r="C4534" s="13" t="str">
        <f>TEXT(bbdd_Social_Media_Trends[[#This Row],[Post_Date]],"aaaa-mm")</f>
        <v>2022-12</v>
      </c>
      <c r="D4534" s="1" t="s">
        <v>12</v>
      </c>
      <c r="E4534" s="1" t="s">
        <v>35</v>
      </c>
      <c r="F4534" s="1" t="s">
        <v>36</v>
      </c>
      <c r="G4534" s="1" t="s">
        <v>21</v>
      </c>
      <c r="H4534">
        <v>1677328</v>
      </c>
      <c r="I4534">
        <v>147334</v>
      </c>
      <c r="J4534">
        <v>15048</v>
      </c>
      <c r="K4534">
        <v>20462</v>
      </c>
      <c r="L4534">
        <f>bbdd_Social_Media_Trends[[#This Row],[Likes]]+bbdd_Social_Media_Trends[[#This Row],[Shares]]+bbdd_Social_Media_Trends[[#This Row],[Comments]]</f>
        <v>182844</v>
      </c>
      <c r="M4534">
        <f>bbdd_Social_Media_Trends[[#This Row],[Interactions]]/bbdd_Social_Media_Trends[[#This Row],[Views]]</f>
        <v>0.10900909064893688</v>
      </c>
      <c r="N4534" s="1" t="s">
        <v>29</v>
      </c>
      <c r="O4534" s="4">
        <f t="shared" si="70"/>
        <v>0</v>
      </c>
    </row>
    <row r="4535" spans="1:15">
      <c r="A4535" s="1" t="s">
        <v>4575</v>
      </c>
      <c r="B4535" s="2">
        <v>44927</v>
      </c>
      <c r="C4535" s="13" t="str">
        <f>TEXT(bbdd_Social_Media_Trends[[#This Row],[Post_Date]],"aaaa-mm")</f>
        <v>2023-01</v>
      </c>
      <c r="D4535" s="1" t="s">
        <v>24</v>
      </c>
      <c r="E4535" s="1" t="s">
        <v>19</v>
      </c>
      <c r="F4535" s="1" t="s">
        <v>20</v>
      </c>
      <c r="G4535" s="1" t="s">
        <v>28</v>
      </c>
      <c r="H4535">
        <v>194265</v>
      </c>
      <c r="I4535">
        <v>416016</v>
      </c>
      <c r="J4535">
        <v>56527</v>
      </c>
      <c r="K4535">
        <v>34233</v>
      </c>
      <c r="L4535">
        <f>bbdd_Social_Media_Trends[[#This Row],[Likes]]+bbdd_Social_Media_Trends[[#This Row],[Shares]]+bbdd_Social_Media_Trends[[#This Row],[Comments]]</f>
        <v>506776</v>
      </c>
      <c r="M4535">
        <f>bbdd_Social_Media_Trends[[#This Row],[Interactions]]/bbdd_Social_Media_Trends[[#This Row],[Views]]</f>
        <v>2.6086840141044449</v>
      </c>
      <c r="N4535" s="1" t="s">
        <v>16</v>
      </c>
      <c r="O4535" s="4">
        <f t="shared" si="70"/>
        <v>0</v>
      </c>
    </row>
    <row r="4536" spans="1:15">
      <c r="A4536" s="1" t="s">
        <v>4576</v>
      </c>
      <c r="B4536" s="2">
        <v>45253</v>
      </c>
      <c r="C4536" s="13" t="str">
        <f>TEXT(bbdd_Social_Media_Trends[[#This Row],[Post_Date]],"aaaa-mm")</f>
        <v>2023-11</v>
      </c>
      <c r="D4536" s="1" t="s">
        <v>27</v>
      </c>
      <c r="E4536" s="1" t="s">
        <v>35</v>
      </c>
      <c r="F4536" s="1" t="s">
        <v>32</v>
      </c>
      <c r="G4536" s="1" t="s">
        <v>28</v>
      </c>
      <c r="H4536">
        <v>1007963</v>
      </c>
      <c r="I4536">
        <v>55761</v>
      </c>
      <c r="J4536">
        <v>11552</v>
      </c>
      <c r="K4536">
        <v>36476</v>
      </c>
      <c r="L4536">
        <f>bbdd_Social_Media_Trends[[#This Row],[Likes]]+bbdd_Social_Media_Trends[[#This Row],[Shares]]+bbdd_Social_Media_Trends[[#This Row],[Comments]]</f>
        <v>103789</v>
      </c>
      <c r="M4536">
        <f>bbdd_Social_Media_Trends[[#This Row],[Interactions]]/bbdd_Social_Media_Trends[[#This Row],[Views]]</f>
        <v>0.10296905739595601</v>
      </c>
      <c r="N4536" s="1" t="s">
        <v>16</v>
      </c>
      <c r="O4536" s="4">
        <f t="shared" si="70"/>
        <v>0</v>
      </c>
    </row>
    <row r="4537" spans="1:15">
      <c r="A4537" s="1" t="s">
        <v>4577</v>
      </c>
      <c r="B4537" s="2">
        <v>44894</v>
      </c>
      <c r="C4537" s="13" t="str">
        <f>TEXT(bbdd_Social_Media_Trends[[#This Row],[Post_Date]],"aaaa-mm")</f>
        <v>2022-11</v>
      </c>
      <c r="D4537" s="1" t="s">
        <v>24</v>
      </c>
      <c r="E4537" s="1" t="s">
        <v>46</v>
      </c>
      <c r="F4537" s="1" t="s">
        <v>36</v>
      </c>
      <c r="G4537" s="1" t="s">
        <v>21</v>
      </c>
      <c r="H4537">
        <v>1745217</v>
      </c>
      <c r="I4537">
        <v>395015</v>
      </c>
      <c r="J4537">
        <v>1527</v>
      </c>
      <c r="K4537">
        <v>1127</v>
      </c>
      <c r="L4537">
        <f>bbdd_Social_Media_Trends[[#This Row],[Likes]]+bbdd_Social_Media_Trends[[#This Row],[Shares]]+bbdd_Social_Media_Trends[[#This Row],[Comments]]</f>
        <v>397669</v>
      </c>
      <c r="M4537">
        <f>bbdd_Social_Media_Trends[[#This Row],[Interactions]]/bbdd_Social_Media_Trends[[#This Row],[Views]]</f>
        <v>0.22786220853911004</v>
      </c>
      <c r="N4537" s="1" t="s">
        <v>16</v>
      </c>
      <c r="O4537" s="4">
        <f t="shared" si="70"/>
        <v>0</v>
      </c>
    </row>
    <row r="4538" spans="1:15">
      <c r="A4538" s="1" t="s">
        <v>4578</v>
      </c>
      <c r="B4538" s="2">
        <v>44863</v>
      </c>
      <c r="C4538" s="13" t="str">
        <f>TEXT(bbdd_Social_Media_Trends[[#This Row],[Post_Date]],"aaaa-mm")</f>
        <v>2022-10</v>
      </c>
      <c r="D4538" s="1" t="s">
        <v>18</v>
      </c>
      <c r="E4538" s="1" t="s">
        <v>49</v>
      </c>
      <c r="F4538" s="1" t="s">
        <v>41</v>
      </c>
      <c r="G4538" s="1" t="s">
        <v>15</v>
      </c>
      <c r="H4538">
        <v>4569333</v>
      </c>
      <c r="I4538">
        <v>417157</v>
      </c>
      <c r="J4538">
        <v>69945</v>
      </c>
      <c r="K4538">
        <v>1610</v>
      </c>
      <c r="L4538">
        <f>bbdd_Social_Media_Trends[[#This Row],[Likes]]+bbdd_Social_Media_Trends[[#This Row],[Shares]]+bbdd_Social_Media_Trends[[#This Row],[Comments]]</f>
        <v>488712</v>
      </c>
      <c r="M4538">
        <f>bbdd_Social_Media_Trends[[#This Row],[Interactions]]/bbdd_Social_Media_Trends[[#This Row],[Views]]</f>
        <v>0.10695477873904134</v>
      </c>
      <c r="N4538" s="1" t="s">
        <v>29</v>
      </c>
      <c r="O4538" s="4">
        <f t="shared" si="70"/>
        <v>0</v>
      </c>
    </row>
    <row r="4539" spans="1:15">
      <c r="A4539" s="1" t="s">
        <v>4579</v>
      </c>
      <c r="B4539" s="2">
        <v>45038</v>
      </c>
      <c r="C4539" s="13" t="str">
        <f>TEXT(bbdd_Social_Media_Trends[[#This Row],[Post_Date]],"aaaa-mm")</f>
        <v>2023-04</v>
      </c>
      <c r="D4539" s="1" t="s">
        <v>27</v>
      </c>
      <c r="E4539" s="1" t="s">
        <v>57</v>
      </c>
      <c r="F4539" s="1" t="s">
        <v>47</v>
      </c>
      <c r="G4539" s="1" t="s">
        <v>21</v>
      </c>
      <c r="H4539">
        <v>1590502</v>
      </c>
      <c r="I4539">
        <v>132452</v>
      </c>
      <c r="J4539">
        <v>45282</v>
      </c>
      <c r="K4539">
        <v>37835</v>
      </c>
      <c r="L4539">
        <f>bbdd_Social_Media_Trends[[#This Row],[Likes]]+bbdd_Social_Media_Trends[[#This Row],[Shares]]+bbdd_Social_Media_Trends[[#This Row],[Comments]]</f>
        <v>215569</v>
      </c>
      <c r="M4539">
        <f>bbdd_Social_Media_Trends[[#This Row],[Interactions]]/bbdd_Social_Media_Trends[[#This Row],[Views]]</f>
        <v>0.13553519580610399</v>
      </c>
      <c r="N4539" s="1" t="s">
        <v>29</v>
      </c>
      <c r="O4539" s="4">
        <f t="shared" si="70"/>
        <v>0</v>
      </c>
    </row>
    <row r="4540" spans="1:15">
      <c r="A4540" s="1" t="s">
        <v>4580</v>
      </c>
      <c r="B4540" s="2">
        <v>44601</v>
      </c>
      <c r="C4540" s="13" t="str">
        <f>TEXT(bbdd_Social_Media_Trends[[#This Row],[Post_Date]],"aaaa-mm")</f>
        <v>2022-02</v>
      </c>
      <c r="D4540" s="1" t="s">
        <v>24</v>
      </c>
      <c r="E4540" s="1" t="s">
        <v>57</v>
      </c>
      <c r="F4540" s="1" t="s">
        <v>14</v>
      </c>
      <c r="G4540" s="1" t="s">
        <v>25</v>
      </c>
      <c r="H4540">
        <v>29712</v>
      </c>
      <c r="I4540">
        <v>153744</v>
      </c>
      <c r="J4540">
        <v>3574</v>
      </c>
      <c r="K4540">
        <v>22830</v>
      </c>
      <c r="L4540">
        <f>bbdd_Social_Media_Trends[[#This Row],[Likes]]+bbdd_Social_Media_Trends[[#This Row],[Shares]]+bbdd_Social_Media_Trends[[#This Row],[Comments]]</f>
        <v>180148</v>
      </c>
      <c r="M4540">
        <f>bbdd_Social_Media_Trends[[#This Row],[Interactions]]/bbdd_Social_Media_Trends[[#This Row],[Views]]</f>
        <v>6.063139472267097</v>
      </c>
      <c r="N4540" s="1" t="s">
        <v>29</v>
      </c>
      <c r="O4540" s="4">
        <f t="shared" si="70"/>
        <v>0</v>
      </c>
    </row>
    <row r="4541" spans="1:15">
      <c r="A4541" s="1" t="s">
        <v>4581</v>
      </c>
      <c r="B4541" s="2">
        <v>44701</v>
      </c>
      <c r="C4541" s="13" t="str">
        <f>TEXT(bbdd_Social_Media_Trends[[#This Row],[Post_Date]],"aaaa-mm")</f>
        <v>2022-05</v>
      </c>
      <c r="D4541" s="1" t="s">
        <v>12</v>
      </c>
      <c r="E4541" s="1" t="s">
        <v>35</v>
      </c>
      <c r="F4541" s="1" t="s">
        <v>36</v>
      </c>
      <c r="G4541" s="1" t="s">
        <v>21</v>
      </c>
      <c r="H4541">
        <v>3053697</v>
      </c>
      <c r="I4541">
        <v>307679</v>
      </c>
      <c r="J4541">
        <v>89535</v>
      </c>
      <c r="K4541">
        <v>42890</v>
      </c>
      <c r="L4541">
        <f>bbdd_Social_Media_Trends[[#This Row],[Likes]]+bbdd_Social_Media_Trends[[#This Row],[Shares]]+bbdd_Social_Media_Trends[[#This Row],[Comments]]</f>
        <v>440104</v>
      </c>
      <c r="M4541">
        <f>bbdd_Social_Media_Trends[[#This Row],[Interactions]]/bbdd_Social_Media_Trends[[#This Row],[Views]]</f>
        <v>0.14412169904217739</v>
      </c>
      <c r="N4541" s="1" t="s">
        <v>16</v>
      </c>
      <c r="O4541" s="4">
        <f t="shared" si="70"/>
        <v>0</v>
      </c>
    </row>
    <row r="4542" spans="1:15">
      <c r="A4542" s="1" t="s">
        <v>4582</v>
      </c>
      <c r="B4542" s="2">
        <v>44876</v>
      </c>
      <c r="C4542" s="13" t="str">
        <f>TEXT(bbdd_Social_Media_Trends[[#This Row],[Post_Date]],"aaaa-mm")</f>
        <v>2022-11</v>
      </c>
      <c r="D4542" s="1" t="s">
        <v>18</v>
      </c>
      <c r="E4542" s="1" t="s">
        <v>39</v>
      </c>
      <c r="F4542" s="1" t="s">
        <v>36</v>
      </c>
      <c r="G4542" s="1" t="s">
        <v>25</v>
      </c>
      <c r="H4542">
        <v>4635805</v>
      </c>
      <c r="I4542">
        <v>171261</v>
      </c>
      <c r="J4542">
        <v>93859</v>
      </c>
      <c r="K4542">
        <v>29778</v>
      </c>
      <c r="L4542">
        <f>bbdd_Social_Media_Trends[[#This Row],[Likes]]+bbdd_Social_Media_Trends[[#This Row],[Shares]]+bbdd_Social_Media_Trends[[#This Row],[Comments]]</f>
        <v>294898</v>
      </c>
      <c r="M4542">
        <f>bbdd_Social_Media_Trends[[#This Row],[Interactions]]/bbdd_Social_Media_Trends[[#This Row],[Views]]</f>
        <v>6.3613115737180495E-2</v>
      </c>
      <c r="N4542" s="1" t="s">
        <v>29</v>
      </c>
      <c r="O4542" s="4">
        <f t="shared" si="70"/>
        <v>0</v>
      </c>
    </row>
    <row r="4543" spans="1:15">
      <c r="A4543" s="1" t="s">
        <v>4583</v>
      </c>
      <c r="B4543" s="2">
        <v>45169</v>
      </c>
      <c r="C4543" s="13" t="str">
        <f>TEXT(bbdd_Social_Media_Trends[[#This Row],[Post_Date]],"aaaa-mm")</f>
        <v>2023-08</v>
      </c>
      <c r="D4543" s="1" t="s">
        <v>27</v>
      </c>
      <c r="E4543" s="1" t="s">
        <v>52</v>
      </c>
      <c r="F4543" s="1" t="s">
        <v>36</v>
      </c>
      <c r="G4543" s="1" t="s">
        <v>44</v>
      </c>
      <c r="H4543">
        <v>369125</v>
      </c>
      <c r="I4543">
        <v>492042</v>
      </c>
      <c r="J4543">
        <v>88337</v>
      </c>
      <c r="K4543">
        <v>10110</v>
      </c>
      <c r="L4543">
        <f>bbdd_Social_Media_Trends[[#This Row],[Likes]]+bbdd_Social_Media_Trends[[#This Row],[Shares]]+bbdd_Social_Media_Trends[[#This Row],[Comments]]</f>
        <v>590489</v>
      </c>
      <c r="M4543">
        <f>bbdd_Social_Media_Trends[[#This Row],[Interactions]]/bbdd_Social_Media_Trends[[#This Row],[Views]]</f>
        <v>1.5996992888587878</v>
      </c>
      <c r="N4543" s="1" t="s">
        <v>22</v>
      </c>
      <c r="O4543" s="4">
        <f t="shared" si="70"/>
        <v>0</v>
      </c>
    </row>
    <row r="4544" spans="1:15">
      <c r="A4544" s="1" t="s">
        <v>4584</v>
      </c>
      <c r="B4544" s="2">
        <v>44727</v>
      </c>
      <c r="C4544" s="13" t="str">
        <f>TEXT(bbdd_Social_Media_Trends[[#This Row],[Post_Date]],"aaaa-mm")</f>
        <v>2022-06</v>
      </c>
      <c r="D4544" s="1" t="s">
        <v>18</v>
      </c>
      <c r="E4544" s="1" t="s">
        <v>49</v>
      </c>
      <c r="F4544" s="1" t="s">
        <v>47</v>
      </c>
      <c r="G4544" s="1" t="s">
        <v>60</v>
      </c>
      <c r="H4544">
        <v>74324</v>
      </c>
      <c r="I4544">
        <v>31018</v>
      </c>
      <c r="J4544">
        <v>63255</v>
      </c>
      <c r="K4544">
        <v>35276</v>
      </c>
      <c r="L4544">
        <f>bbdd_Social_Media_Trends[[#This Row],[Likes]]+bbdd_Social_Media_Trends[[#This Row],[Shares]]+bbdd_Social_Media_Trends[[#This Row],[Comments]]</f>
        <v>129549</v>
      </c>
      <c r="M4544">
        <f>bbdd_Social_Media_Trends[[#This Row],[Interactions]]/bbdd_Social_Media_Trends[[#This Row],[Views]]</f>
        <v>1.7430305150422474</v>
      </c>
      <c r="N4544" s="1" t="s">
        <v>29</v>
      </c>
      <c r="O4544" s="4">
        <f t="shared" si="70"/>
        <v>0</v>
      </c>
    </row>
    <row r="4545" spans="1:15">
      <c r="A4545" s="1" t="s">
        <v>4585</v>
      </c>
      <c r="B4545" s="2">
        <v>44748</v>
      </c>
      <c r="C4545" s="13" t="str">
        <f>TEXT(bbdd_Social_Media_Trends[[#This Row],[Post_Date]],"aaaa-mm")</f>
        <v>2022-07</v>
      </c>
      <c r="D4545" s="1" t="s">
        <v>27</v>
      </c>
      <c r="E4545" s="1" t="s">
        <v>46</v>
      </c>
      <c r="F4545" s="1" t="s">
        <v>32</v>
      </c>
      <c r="G4545" s="1" t="s">
        <v>60</v>
      </c>
      <c r="H4545">
        <v>2756021</v>
      </c>
      <c r="I4545">
        <v>38709</v>
      </c>
      <c r="J4545">
        <v>18178</v>
      </c>
      <c r="K4545">
        <v>42840</v>
      </c>
      <c r="L4545">
        <f>bbdd_Social_Media_Trends[[#This Row],[Likes]]+bbdd_Social_Media_Trends[[#This Row],[Shares]]+bbdd_Social_Media_Trends[[#This Row],[Comments]]</f>
        <v>99727</v>
      </c>
      <c r="M4545">
        <f>bbdd_Social_Media_Trends[[#This Row],[Interactions]]/bbdd_Social_Media_Trends[[#This Row],[Views]]</f>
        <v>3.6185137921663155E-2</v>
      </c>
      <c r="N4545" s="1" t="s">
        <v>29</v>
      </c>
      <c r="O4545" s="4">
        <f t="shared" si="70"/>
        <v>0</v>
      </c>
    </row>
    <row r="4546" spans="1:15">
      <c r="A4546" s="1" t="s">
        <v>4586</v>
      </c>
      <c r="B4546" s="2">
        <v>45009</v>
      </c>
      <c r="C4546" s="13" t="str">
        <f>TEXT(bbdd_Social_Media_Trends[[#This Row],[Post_Date]],"aaaa-mm")</f>
        <v>2023-03</v>
      </c>
      <c r="D4546" s="1" t="s">
        <v>24</v>
      </c>
      <c r="E4546" s="1" t="s">
        <v>35</v>
      </c>
      <c r="F4546" s="1" t="s">
        <v>47</v>
      </c>
      <c r="G4546" s="1" t="s">
        <v>21</v>
      </c>
      <c r="H4546">
        <v>3660291</v>
      </c>
      <c r="I4546">
        <v>150358</v>
      </c>
      <c r="J4546">
        <v>60232</v>
      </c>
      <c r="K4546">
        <v>44168</v>
      </c>
      <c r="L4546">
        <f>bbdd_Social_Media_Trends[[#This Row],[Likes]]+bbdd_Social_Media_Trends[[#This Row],[Shares]]+bbdd_Social_Media_Trends[[#This Row],[Comments]]</f>
        <v>254758</v>
      </c>
      <c r="M4546">
        <f>bbdd_Social_Media_Trends[[#This Row],[Interactions]]/bbdd_Social_Media_Trends[[#This Row],[Views]]</f>
        <v>6.9600477120534951E-2</v>
      </c>
      <c r="N4546" s="1" t="s">
        <v>29</v>
      </c>
      <c r="O4546" s="4">
        <f t="shared" ref="O4546:O4609" si="71">IF(ISERROR(VLOOKUP(A4546,A4547:A9544,1,FALSE)),0, 1)</f>
        <v>0</v>
      </c>
    </row>
    <row r="4547" spans="1:15">
      <c r="A4547" s="1" t="s">
        <v>4587</v>
      </c>
      <c r="B4547" s="2">
        <v>44831</v>
      </c>
      <c r="C4547" s="13" t="str">
        <f>TEXT(bbdd_Social_Media_Trends[[#This Row],[Post_Date]],"aaaa-mm")</f>
        <v>2022-09</v>
      </c>
      <c r="D4547" s="1" t="s">
        <v>27</v>
      </c>
      <c r="E4547" s="1" t="s">
        <v>13</v>
      </c>
      <c r="F4547" s="1" t="s">
        <v>41</v>
      </c>
      <c r="G4547" s="1" t="s">
        <v>25</v>
      </c>
      <c r="H4547">
        <v>4035023</v>
      </c>
      <c r="I4547">
        <v>480450</v>
      </c>
      <c r="J4547">
        <v>83498</v>
      </c>
      <c r="K4547">
        <v>1828</v>
      </c>
      <c r="L4547">
        <f>bbdd_Social_Media_Trends[[#This Row],[Likes]]+bbdd_Social_Media_Trends[[#This Row],[Shares]]+bbdd_Social_Media_Trends[[#This Row],[Comments]]</f>
        <v>565776</v>
      </c>
      <c r="M4547">
        <f>bbdd_Social_Media_Trends[[#This Row],[Interactions]]/bbdd_Social_Media_Trends[[#This Row],[Views]]</f>
        <v>0.14021630112145581</v>
      </c>
      <c r="N4547" s="1" t="s">
        <v>16</v>
      </c>
      <c r="O4547" s="4">
        <f t="shared" si="71"/>
        <v>0</v>
      </c>
    </row>
    <row r="4548" spans="1:15">
      <c r="A4548" s="1" t="s">
        <v>4588</v>
      </c>
      <c r="B4548" s="2">
        <v>44597</v>
      </c>
      <c r="C4548" s="13" t="str">
        <f>TEXT(bbdd_Social_Media_Trends[[#This Row],[Post_Date]],"aaaa-mm")</f>
        <v>2022-02</v>
      </c>
      <c r="D4548" s="1" t="s">
        <v>27</v>
      </c>
      <c r="E4548" s="1" t="s">
        <v>59</v>
      </c>
      <c r="F4548" s="1" t="s">
        <v>36</v>
      </c>
      <c r="G4548" s="1" t="s">
        <v>28</v>
      </c>
      <c r="H4548">
        <v>1437126</v>
      </c>
      <c r="I4548">
        <v>183879</v>
      </c>
      <c r="J4548">
        <v>97221</v>
      </c>
      <c r="K4548">
        <v>43534</v>
      </c>
      <c r="L4548">
        <f>bbdd_Social_Media_Trends[[#This Row],[Likes]]+bbdd_Social_Media_Trends[[#This Row],[Shares]]+bbdd_Social_Media_Trends[[#This Row],[Comments]]</f>
        <v>324634</v>
      </c>
      <c r="M4548">
        <f>bbdd_Social_Media_Trends[[#This Row],[Interactions]]/bbdd_Social_Media_Trends[[#This Row],[Views]]</f>
        <v>0.22589111880238755</v>
      </c>
      <c r="N4548" s="1" t="s">
        <v>29</v>
      </c>
      <c r="O4548" s="4">
        <f t="shared" si="71"/>
        <v>0</v>
      </c>
    </row>
    <row r="4549" spans="1:15">
      <c r="A4549" s="1" t="s">
        <v>4589</v>
      </c>
      <c r="B4549" s="2">
        <v>44784</v>
      </c>
      <c r="C4549" s="13" t="str">
        <f>TEXT(bbdd_Social_Media_Trends[[#This Row],[Post_Date]],"aaaa-mm")</f>
        <v>2022-08</v>
      </c>
      <c r="D4549" s="1" t="s">
        <v>18</v>
      </c>
      <c r="E4549" s="1" t="s">
        <v>13</v>
      </c>
      <c r="F4549" s="1" t="s">
        <v>36</v>
      </c>
      <c r="G4549" s="1" t="s">
        <v>15</v>
      </c>
      <c r="H4549">
        <v>50612</v>
      </c>
      <c r="I4549">
        <v>269736</v>
      </c>
      <c r="J4549">
        <v>42711</v>
      </c>
      <c r="K4549">
        <v>6981</v>
      </c>
      <c r="L4549">
        <f>bbdd_Social_Media_Trends[[#This Row],[Likes]]+bbdd_Social_Media_Trends[[#This Row],[Shares]]+bbdd_Social_Media_Trends[[#This Row],[Comments]]</f>
        <v>319428</v>
      </c>
      <c r="M4549">
        <f>bbdd_Social_Media_Trends[[#This Row],[Interactions]]/bbdd_Social_Media_Trends[[#This Row],[Views]]</f>
        <v>6.311309570852762</v>
      </c>
      <c r="N4549" s="1" t="s">
        <v>29</v>
      </c>
      <c r="O4549" s="4">
        <f t="shared" si="71"/>
        <v>0</v>
      </c>
    </row>
    <row r="4550" spans="1:15">
      <c r="A4550" s="1" t="s">
        <v>4590</v>
      </c>
      <c r="B4550" s="2">
        <v>45111</v>
      </c>
      <c r="C4550" s="13" t="str">
        <f>TEXT(bbdd_Social_Media_Trends[[#This Row],[Post_Date]],"aaaa-mm")</f>
        <v>2023-07</v>
      </c>
      <c r="D4550" s="1" t="s">
        <v>27</v>
      </c>
      <c r="E4550" s="1" t="s">
        <v>59</v>
      </c>
      <c r="F4550" s="1" t="s">
        <v>20</v>
      </c>
      <c r="G4550" s="1" t="s">
        <v>44</v>
      </c>
      <c r="H4550">
        <v>2361090</v>
      </c>
      <c r="I4550">
        <v>41277</v>
      </c>
      <c r="J4550">
        <v>67669</v>
      </c>
      <c r="K4550">
        <v>9127</v>
      </c>
      <c r="L4550">
        <f>bbdd_Social_Media_Trends[[#This Row],[Likes]]+bbdd_Social_Media_Trends[[#This Row],[Shares]]+bbdd_Social_Media_Trends[[#This Row],[Comments]]</f>
        <v>118073</v>
      </c>
      <c r="M4550">
        <f>bbdd_Social_Media_Trends[[#This Row],[Interactions]]/bbdd_Social_Media_Trends[[#This Row],[Views]]</f>
        <v>5.0007835364175024E-2</v>
      </c>
      <c r="N4550" s="1" t="s">
        <v>16</v>
      </c>
      <c r="O4550" s="4">
        <f t="shared" si="71"/>
        <v>0</v>
      </c>
    </row>
    <row r="4551" spans="1:15">
      <c r="A4551" s="1" t="s">
        <v>4591</v>
      </c>
      <c r="B4551" s="2">
        <v>44723</v>
      </c>
      <c r="C4551" s="13" t="str">
        <f>TEXT(bbdd_Social_Media_Trends[[#This Row],[Post_Date]],"aaaa-mm")</f>
        <v>2022-06</v>
      </c>
      <c r="D4551" s="1" t="s">
        <v>27</v>
      </c>
      <c r="E4551" s="1" t="s">
        <v>52</v>
      </c>
      <c r="F4551" s="1" t="s">
        <v>36</v>
      </c>
      <c r="G4551" s="1" t="s">
        <v>25</v>
      </c>
      <c r="H4551">
        <v>3493327</v>
      </c>
      <c r="I4551">
        <v>206084</v>
      </c>
      <c r="J4551">
        <v>162</v>
      </c>
      <c r="K4551">
        <v>1310</v>
      </c>
      <c r="L4551">
        <f>bbdd_Social_Media_Trends[[#This Row],[Likes]]+bbdd_Social_Media_Trends[[#This Row],[Shares]]+bbdd_Social_Media_Trends[[#This Row],[Comments]]</f>
        <v>207556</v>
      </c>
      <c r="M4551">
        <f>bbdd_Social_Media_Trends[[#This Row],[Interactions]]/bbdd_Social_Media_Trends[[#This Row],[Views]]</f>
        <v>5.9414993214205257E-2</v>
      </c>
      <c r="N4551" s="1" t="s">
        <v>29</v>
      </c>
      <c r="O4551" s="4">
        <f t="shared" si="71"/>
        <v>0</v>
      </c>
    </row>
    <row r="4552" spans="1:15">
      <c r="A4552" s="1" t="s">
        <v>4592</v>
      </c>
      <c r="B4552" s="2">
        <v>44828</v>
      </c>
      <c r="C4552" s="13" t="str">
        <f>TEXT(bbdd_Social_Media_Trends[[#This Row],[Post_Date]],"aaaa-mm")</f>
        <v>2022-09</v>
      </c>
      <c r="D4552" s="1" t="s">
        <v>12</v>
      </c>
      <c r="E4552" s="1" t="s">
        <v>57</v>
      </c>
      <c r="F4552" s="1" t="s">
        <v>41</v>
      </c>
      <c r="G4552" s="1" t="s">
        <v>60</v>
      </c>
      <c r="H4552">
        <v>4838253</v>
      </c>
      <c r="I4552">
        <v>266199</v>
      </c>
      <c r="J4552">
        <v>59910</v>
      </c>
      <c r="K4552">
        <v>11768</v>
      </c>
      <c r="L4552">
        <f>bbdd_Social_Media_Trends[[#This Row],[Likes]]+bbdd_Social_Media_Trends[[#This Row],[Shares]]+bbdd_Social_Media_Trends[[#This Row],[Comments]]</f>
        <v>337877</v>
      </c>
      <c r="M4552">
        <f>bbdd_Social_Media_Trends[[#This Row],[Interactions]]/bbdd_Social_Media_Trends[[#This Row],[Views]]</f>
        <v>6.9834504313850479E-2</v>
      </c>
      <c r="N4552" s="1" t="s">
        <v>29</v>
      </c>
      <c r="O4552" s="4">
        <f t="shared" si="71"/>
        <v>0</v>
      </c>
    </row>
    <row r="4553" spans="1:15">
      <c r="A4553" s="1" t="s">
        <v>4593</v>
      </c>
      <c r="B4553" s="2">
        <v>45110</v>
      </c>
      <c r="C4553" s="13" t="str">
        <f>TEXT(bbdd_Social_Media_Trends[[#This Row],[Post_Date]],"aaaa-mm")</f>
        <v>2023-07</v>
      </c>
      <c r="D4553" s="1" t="s">
        <v>24</v>
      </c>
      <c r="E4553" s="1" t="s">
        <v>19</v>
      </c>
      <c r="F4553" s="1" t="s">
        <v>32</v>
      </c>
      <c r="G4553" s="1" t="s">
        <v>21</v>
      </c>
      <c r="H4553">
        <v>199923</v>
      </c>
      <c r="I4553">
        <v>120835</v>
      </c>
      <c r="J4553">
        <v>10819</v>
      </c>
      <c r="K4553">
        <v>11318</v>
      </c>
      <c r="L4553">
        <f>bbdd_Social_Media_Trends[[#This Row],[Likes]]+bbdd_Social_Media_Trends[[#This Row],[Shares]]+bbdd_Social_Media_Trends[[#This Row],[Comments]]</f>
        <v>142972</v>
      </c>
      <c r="M4553">
        <f>bbdd_Social_Media_Trends[[#This Row],[Interactions]]/bbdd_Social_Media_Trends[[#This Row],[Views]]</f>
        <v>0.71513532710093386</v>
      </c>
      <c r="N4553" s="1" t="s">
        <v>22</v>
      </c>
      <c r="O4553" s="4">
        <f t="shared" si="71"/>
        <v>0</v>
      </c>
    </row>
    <row r="4554" spans="1:15">
      <c r="A4554" s="1" t="s">
        <v>4594</v>
      </c>
      <c r="B4554" s="2">
        <v>45085</v>
      </c>
      <c r="C4554" s="13" t="str">
        <f>TEXT(bbdd_Social_Media_Trends[[#This Row],[Post_Date]],"aaaa-mm")</f>
        <v>2023-06</v>
      </c>
      <c r="D4554" s="1" t="s">
        <v>12</v>
      </c>
      <c r="E4554" s="1" t="s">
        <v>31</v>
      </c>
      <c r="F4554" s="1" t="s">
        <v>36</v>
      </c>
      <c r="G4554" s="1" t="s">
        <v>15</v>
      </c>
      <c r="H4554">
        <v>3650766</v>
      </c>
      <c r="I4554">
        <v>233944</v>
      </c>
      <c r="J4554">
        <v>90849</v>
      </c>
      <c r="K4554">
        <v>43814</v>
      </c>
      <c r="L4554">
        <f>bbdd_Social_Media_Trends[[#This Row],[Likes]]+bbdd_Social_Media_Trends[[#This Row],[Shares]]+bbdd_Social_Media_Trends[[#This Row],[Comments]]</f>
        <v>368607</v>
      </c>
      <c r="M4554">
        <f>bbdd_Social_Media_Trends[[#This Row],[Interactions]]/bbdd_Social_Media_Trends[[#This Row],[Views]]</f>
        <v>0.10096702993289627</v>
      </c>
      <c r="N4554" s="1" t="s">
        <v>22</v>
      </c>
      <c r="O4554" s="4">
        <f t="shared" si="71"/>
        <v>0</v>
      </c>
    </row>
    <row r="4555" spans="1:15">
      <c r="A4555" s="1" t="s">
        <v>4595</v>
      </c>
      <c r="B4555" s="2">
        <v>44635</v>
      </c>
      <c r="C4555" s="13" t="str">
        <f>TEXT(bbdd_Social_Media_Trends[[#This Row],[Post_Date]],"aaaa-mm")</f>
        <v>2022-03</v>
      </c>
      <c r="D4555" s="1" t="s">
        <v>12</v>
      </c>
      <c r="E4555" s="1" t="s">
        <v>13</v>
      </c>
      <c r="F4555" s="1" t="s">
        <v>47</v>
      </c>
      <c r="G4555" s="1" t="s">
        <v>15</v>
      </c>
      <c r="H4555">
        <v>4573261</v>
      </c>
      <c r="I4555">
        <v>366527</v>
      </c>
      <c r="J4555">
        <v>58722</v>
      </c>
      <c r="K4555">
        <v>44114</v>
      </c>
      <c r="L4555">
        <f>bbdd_Social_Media_Trends[[#This Row],[Likes]]+bbdd_Social_Media_Trends[[#This Row],[Shares]]+bbdd_Social_Media_Trends[[#This Row],[Comments]]</f>
        <v>469363</v>
      </c>
      <c r="M4555">
        <f>bbdd_Social_Media_Trends[[#This Row],[Interactions]]/bbdd_Social_Media_Trends[[#This Row],[Views]]</f>
        <v>0.10263201684749679</v>
      </c>
      <c r="N4555" s="1" t="s">
        <v>22</v>
      </c>
      <c r="O4555" s="4">
        <f t="shared" si="71"/>
        <v>0</v>
      </c>
    </row>
    <row r="4556" spans="1:15">
      <c r="A4556" s="1" t="s">
        <v>4596</v>
      </c>
      <c r="B4556" s="2">
        <v>44834</v>
      </c>
      <c r="C4556" s="13" t="str">
        <f>TEXT(bbdd_Social_Media_Trends[[#This Row],[Post_Date]],"aaaa-mm")</f>
        <v>2022-09</v>
      </c>
      <c r="D4556" s="1" t="s">
        <v>24</v>
      </c>
      <c r="E4556" s="1" t="s">
        <v>49</v>
      </c>
      <c r="F4556" s="1" t="s">
        <v>14</v>
      </c>
      <c r="G4556" s="1" t="s">
        <v>28</v>
      </c>
      <c r="H4556">
        <v>1312128</v>
      </c>
      <c r="I4556">
        <v>143980</v>
      </c>
      <c r="J4556">
        <v>37304</v>
      </c>
      <c r="K4556">
        <v>38740</v>
      </c>
      <c r="L4556">
        <f>bbdd_Social_Media_Trends[[#This Row],[Likes]]+bbdd_Social_Media_Trends[[#This Row],[Shares]]+bbdd_Social_Media_Trends[[#This Row],[Comments]]</f>
        <v>220024</v>
      </c>
      <c r="M4556">
        <f>bbdd_Social_Media_Trends[[#This Row],[Interactions]]/bbdd_Social_Media_Trends[[#This Row],[Views]]</f>
        <v>0.16768486001365721</v>
      </c>
      <c r="N4556" s="1" t="s">
        <v>16</v>
      </c>
      <c r="O4556" s="4">
        <f t="shared" si="71"/>
        <v>0</v>
      </c>
    </row>
    <row r="4557" spans="1:15">
      <c r="A4557" s="1" t="s">
        <v>4597</v>
      </c>
      <c r="B4557" s="2">
        <v>44570</v>
      </c>
      <c r="C4557" s="13" t="str">
        <f>TEXT(bbdd_Social_Media_Trends[[#This Row],[Post_Date]],"aaaa-mm")</f>
        <v>2022-01</v>
      </c>
      <c r="D4557" s="1" t="s">
        <v>27</v>
      </c>
      <c r="E4557" s="1" t="s">
        <v>19</v>
      </c>
      <c r="F4557" s="1" t="s">
        <v>20</v>
      </c>
      <c r="G4557" s="1" t="s">
        <v>37</v>
      </c>
      <c r="H4557">
        <v>338935</v>
      </c>
      <c r="I4557">
        <v>355832</v>
      </c>
      <c r="J4557">
        <v>51514</v>
      </c>
      <c r="K4557">
        <v>9529</v>
      </c>
      <c r="L4557">
        <f>bbdd_Social_Media_Trends[[#This Row],[Likes]]+bbdd_Social_Media_Trends[[#This Row],[Shares]]+bbdd_Social_Media_Trends[[#This Row],[Comments]]</f>
        <v>416875</v>
      </c>
      <c r="M4557">
        <f>bbdd_Social_Media_Trends[[#This Row],[Interactions]]/bbdd_Social_Media_Trends[[#This Row],[Views]]</f>
        <v>1.2299555962057622</v>
      </c>
      <c r="N4557" s="1" t="s">
        <v>16</v>
      </c>
      <c r="O4557" s="4">
        <f t="shared" si="71"/>
        <v>0</v>
      </c>
    </row>
    <row r="4558" spans="1:15">
      <c r="A4558" s="1" t="s">
        <v>4598</v>
      </c>
      <c r="B4558" s="2">
        <v>45085</v>
      </c>
      <c r="C4558" s="13" t="str">
        <f>TEXT(bbdd_Social_Media_Trends[[#This Row],[Post_Date]],"aaaa-mm")</f>
        <v>2023-06</v>
      </c>
      <c r="D4558" s="1" t="s">
        <v>18</v>
      </c>
      <c r="E4558" s="1" t="s">
        <v>31</v>
      </c>
      <c r="F4558" s="1" t="s">
        <v>14</v>
      </c>
      <c r="G4558" s="1" t="s">
        <v>21</v>
      </c>
      <c r="H4558">
        <v>808212</v>
      </c>
      <c r="I4558">
        <v>283585</v>
      </c>
      <c r="J4558">
        <v>28197</v>
      </c>
      <c r="K4558">
        <v>42085</v>
      </c>
      <c r="L4558">
        <f>bbdd_Social_Media_Trends[[#This Row],[Likes]]+bbdd_Social_Media_Trends[[#This Row],[Shares]]+bbdd_Social_Media_Trends[[#This Row],[Comments]]</f>
        <v>353867</v>
      </c>
      <c r="M4558">
        <f>bbdd_Social_Media_Trends[[#This Row],[Interactions]]/bbdd_Social_Media_Trends[[#This Row],[Views]]</f>
        <v>0.43783932928489061</v>
      </c>
      <c r="N4558" s="1" t="s">
        <v>22</v>
      </c>
      <c r="O4558" s="4">
        <f t="shared" si="71"/>
        <v>0</v>
      </c>
    </row>
    <row r="4559" spans="1:15">
      <c r="A4559" s="1" t="s">
        <v>4599</v>
      </c>
      <c r="B4559" s="2">
        <v>44567</v>
      </c>
      <c r="C4559" s="13" t="str">
        <f>TEXT(bbdd_Social_Media_Trends[[#This Row],[Post_Date]],"aaaa-mm")</f>
        <v>2022-01</v>
      </c>
      <c r="D4559" s="1" t="s">
        <v>27</v>
      </c>
      <c r="E4559" s="1" t="s">
        <v>49</v>
      </c>
      <c r="F4559" s="1" t="s">
        <v>41</v>
      </c>
      <c r="G4559" s="1" t="s">
        <v>21</v>
      </c>
      <c r="H4559">
        <v>2927977</v>
      </c>
      <c r="I4559">
        <v>443197</v>
      </c>
      <c r="J4559">
        <v>69420</v>
      </c>
      <c r="K4559">
        <v>23401</v>
      </c>
      <c r="L4559">
        <f>bbdd_Social_Media_Trends[[#This Row],[Likes]]+bbdd_Social_Media_Trends[[#This Row],[Shares]]+bbdd_Social_Media_Trends[[#This Row],[Comments]]</f>
        <v>536018</v>
      </c>
      <c r="M4559">
        <f>bbdd_Social_Media_Trends[[#This Row],[Interactions]]/bbdd_Social_Media_Trends[[#This Row],[Views]]</f>
        <v>0.18306769486235719</v>
      </c>
      <c r="N4559" s="1" t="s">
        <v>22</v>
      </c>
      <c r="O4559" s="4">
        <f t="shared" si="71"/>
        <v>0</v>
      </c>
    </row>
    <row r="4560" spans="1:15">
      <c r="A4560" s="1" t="s">
        <v>4600</v>
      </c>
      <c r="B4560" s="2">
        <v>44706</v>
      </c>
      <c r="C4560" s="13" t="str">
        <f>TEXT(bbdd_Social_Media_Trends[[#This Row],[Post_Date]],"aaaa-mm")</f>
        <v>2022-05</v>
      </c>
      <c r="D4560" s="1" t="s">
        <v>12</v>
      </c>
      <c r="E4560" s="1" t="s">
        <v>35</v>
      </c>
      <c r="F4560" s="1" t="s">
        <v>47</v>
      </c>
      <c r="G4560" s="1" t="s">
        <v>21</v>
      </c>
      <c r="H4560">
        <v>3991596</v>
      </c>
      <c r="I4560">
        <v>263367</v>
      </c>
      <c r="J4560">
        <v>65801</v>
      </c>
      <c r="K4560">
        <v>20748</v>
      </c>
      <c r="L4560">
        <f>bbdd_Social_Media_Trends[[#This Row],[Likes]]+bbdd_Social_Media_Trends[[#This Row],[Shares]]+bbdd_Social_Media_Trends[[#This Row],[Comments]]</f>
        <v>349916</v>
      </c>
      <c r="M4560">
        <f>bbdd_Social_Media_Trends[[#This Row],[Interactions]]/bbdd_Social_Media_Trends[[#This Row],[Views]]</f>
        <v>8.7663180341898322E-2</v>
      </c>
      <c r="N4560" s="1" t="s">
        <v>29</v>
      </c>
      <c r="O4560" s="4">
        <f t="shared" si="71"/>
        <v>0</v>
      </c>
    </row>
    <row r="4561" spans="1:15">
      <c r="A4561" s="1" t="s">
        <v>4601</v>
      </c>
      <c r="B4561" s="2">
        <v>44566</v>
      </c>
      <c r="C4561" s="13" t="str">
        <f>TEXT(bbdd_Social_Media_Trends[[#This Row],[Post_Date]],"aaaa-mm")</f>
        <v>2022-01</v>
      </c>
      <c r="D4561" s="1" t="s">
        <v>27</v>
      </c>
      <c r="E4561" s="1" t="s">
        <v>57</v>
      </c>
      <c r="F4561" s="1" t="s">
        <v>41</v>
      </c>
      <c r="G4561" s="1" t="s">
        <v>28</v>
      </c>
      <c r="H4561">
        <v>4929171</v>
      </c>
      <c r="I4561">
        <v>127973</v>
      </c>
      <c r="J4561">
        <v>68499</v>
      </c>
      <c r="K4561">
        <v>1241</v>
      </c>
      <c r="L4561">
        <f>bbdd_Social_Media_Trends[[#This Row],[Likes]]+bbdd_Social_Media_Trends[[#This Row],[Shares]]+bbdd_Social_Media_Trends[[#This Row],[Comments]]</f>
        <v>197713</v>
      </c>
      <c r="M4561">
        <f>bbdd_Social_Media_Trends[[#This Row],[Interactions]]/bbdd_Social_Media_Trends[[#This Row],[Views]]</f>
        <v>4.0110801593209081E-2</v>
      </c>
      <c r="N4561" s="1" t="s">
        <v>22</v>
      </c>
      <c r="O4561" s="4">
        <f t="shared" si="71"/>
        <v>0</v>
      </c>
    </row>
    <row r="4562" spans="1:15">
      <c r="A4562" s="1" t="s">
        <v>4602</v>
      </c>
      <c r="B4562" s="2">
        <v>45120</v>
      </c>
      <c r="C4562" s="13" t="str">
        <f>TEXT(bbdd_Social_Media_Trends[[#This Row],[Post_Date]],"aaaa-mm")</f>
        <v>2023-07</v>
      </c>
      <c r="D4562" s="1" t="s">
        <v>27</v>
      </c>
      <c r="E4562" s="1" t="s">
        <v>46</v>
      </c>
      <c r="F4562" s="1" t="s">
        <v>41</v>
      </c>
      <c r="G4562" s="1" t="s">
        <v>60</v>
      </c>
      <c r="H4562">
        <v>2621315</v>
      </c>
      <c r="I4562">
        <v>282274</v>
      </c>
      <c r="J4562">
        <v>42011</v>
      </c>
      <c r="K4562">
        <v>41299</v>
      </c>
      <c r="L4562">
        <f>bbdd_Social_Media_Trends[[#This Row],[Likes]]+bbdd_Social_Media_Trends[[#This Row],[Shares]]+bbdd_Social_Media_Trends[[#This Row],[Comments]]</f>
        <v>365584</v>
      </c>
      <c r="M4562">
        <f>bbdd_Social_Media_Trends[[#This Row],[Interactions]]/bbdd_Social_Media_Trends[[#This Row],[Views]]</f>
        <v>0.13946587876695477</v>
      </c>
      <c r="N4562" s="1" t="s">
        <v>16</v>
      </c>
      <c r="O4562" s="4">
        <f t="shared" si="71"/>
        <v>0</v>
      </c>
    </row>
    <row r="4563" spans="1:15">
      <c r="A4563" s="1" t="s">
        <v>4603</v>
      </c>
      <c r="B4563" s="2">
        <v>44640</v>
      </c>
      <c r="C4563" s="13" t="str">
        <f>TEXT(bbdd_Social_Media_Trends[[#This Row],[Post_Date]],"aaaa-mm")</f>
        <v>2022-03</v>
      </c>
      <c r="D4563" s="1" t="s">
        <v>12</v>
      </c>
      <c r="E4563" s="1" t="s">
        <v>52</v>
      </c>
      <c r="F4563" s="1" t="s">
        <v>20</v>
      </c>
      <c r="G4563" s="1" t="s">
        <v>50</v>
      </c>
      <c r="H4563">
        <v>2106161</v>
      </c>
      <c r="I4563">
        <v>458518</v>
      </c>
      <c r="J4563">
        <v>62036</v>
      </c>
      <c r="K4563">
        <v>19006</v>
      </c>
      <c r="L4563">
        <f>bbdd_Social_Media_Trends[[#This Row],[Likes]]+bbdd_Social_Media_Trends[[#This Row],[Shares]]+bbdd_Social_Media_Trends[[#This Row],[Comments]]</f>
        <v>539560</v>
      </c>
      <c r="M4563">
        <f>bbdd_Social_Media_Trends[[#This Row],[Interactions]]/bbdd_Social_Media_Trends[[#This Row],[Views]]</f>
        <v>0.2561817448903479</v>
      </c>
      <c r="N4563" s="1" t="s">
        <v>22</v>
      </c>
      <c r="O4563" s="4">
        <f t="shared" si="71"/>
        <v>0</v>
      </c>
    </row>
    <row r="4564" spans="1:15">
      <c r="A4564" s="1" t="s">
        <v>4604</v>
      </c>
      <c r="B4564" s="2">
        <v>44754</v>
      </c>
      <c r="C4564" s="13" t="str">
        <f>TEXT(bbdd_Social_Media_Trends[[#This Row],[Post_Date]],"aaaa-mm")</f>
        <v>2022-07</v>
      </c>
      <c r="D4564" s="1" t="s">
        <v>12</v>
      </c>
      <c r="E4564" s="1" t="s">
        <v>35</v>
      </c>
      <c r="F4564" s="1" t="s">
        <v>20</v>
      </c>
      <c r="G4564" s="1" t="s">
        <v>60</v>
      </c>
      <c r="H4564">
        <v>1577238</v>
      </c>
      <c r="I4564">
        <v>400151</v>
      </c>
      <c r="J4564">
        <v>87336</v>
      </c>
      <c r="K4564">
        <v>31218</v>
      </c>
      <c r="L4564">
        <f>bbdd_Social_Media_Trends[[#This Row],[Likes]]+bbdd_Social_Media_Trends[[#This Row],[Shares]]+bbdd_Social_Media_Trends[[#This Row],[Comments]]</f>
        <v>518705</v>
      </c>
      <c r="M4564">
        <f>bbdd_Social_Media_Trends[[#This Row],[Interactions]]/bbdd_Social_Media_Trends[[#This Row],[Views]]</f>
        <v>0.32886920046308799</v>
      </c>
      <c r="N4564" s="1" t="s">
        <v>22</v>
      </c>
      <c r="O4564" s="4">
        <f t="shared" si="71"/>
        <v>0</v>
      </c>
    </row>
    <row r="4565" spans="1:15">
      <c r="A4565" s="1" t="s">
        <v>4605</v>
      </c>
      <c r="B4565" s="2">
        <v>44855</v>
      </c>
      <c r="C4565" s="13" t="str">
        <f>TEXT(bbdd_Social_Media_Trends[[#This Row],[Post_Date]],"aaaa-mm")</f>
        <v>2022-10</v>
      </c>
      <c r="D4565" s="1" t="s">
        <v>12</v>
      </c>
      <c r="E4565" s="1" t="s">
        <v>39</v>
      </c>
      <c r="F4565" s="1" t="s">
        <v>41</v>
      </c>
      <c r="G4565" s="1" t="s">
        <v>15</v>
      </c>
      <c r="H4565">
        <v>2156983</v>
      </c>
      <c r="I4565">
        <v>283478</v>
      </c>
      <c r="J4565">
        <v>46690</v>
      </c>
      <c r="K4565">
        <v>49938</v>
      </c>
      <c r="L4565">
        <f>bbdd_Social_Media_Trends[[#This Row],[Likes]]+bbdd_Social_Media_Trends[[#This Row],[Shares]]+bbdd_Social_Media_Trends[[#This Row],[Comments]]</f>
        <v>380106</v>
      </c>
      <c r="M4565">
        <f>bbdd_Social_Media_Trends[[#This Row],[Interactions]]/bbdd_Social_Media_Trends[[#This Row],[Views]]</f>
        <v>0.1762211385068867</v>
      </c>
      <c r="N4565" s="1" t="s">
        <v>29</v>
      </c>
      <c r="O4565" s="4">
        <f t="shared" si="71"/>
        <v>0</v>
      </c>
    </row>
    <row r="4566" spans="1:15">
      <c r="A4566" s="1" t="s">
        <v>4606</v>
      </c>
      <c r="B4566" s="2">
        <v>45073</v>
      </c>
      <c r="C4566" s="13" t="str">
        <f>TEXT(bbdd_Social_Media_Trends[[#This Row],[Post_Date]],"aaaa-mm")</f>
        <v>2023-05</v>
      </c>
      <c r="D4566" s="1" t="s">
        <v>18</v>
      </c>
      <c r="E4566" s="1" t="s">
        <v>31</v>
      </c>
      <c r="F4566" s="1" t="s">
        <v>20</v>
      </c>
      <c r="G4566" s="1" t="s">
        <v>28</v>
      </c>
      <c r="H4566">
        <v>2047644</v>
      </c>
      <c r="I4566">
        <v>237289</v>
      </c>
      <c r="J4566">
        <v>24803</v>
      </c>
      <c r="K4566">
        <v>5008</v>
      </c>
      <c r="L4566">
        <f>bbdd_Social_Media_Trends[[#This Row],[Likes]]+bbdd_Social_Media_Trends[[#This Row],[Shares]]+bbdd_Social_Media_Trends[[#This Row],[Comments]]</f>
        <v>267100</v>
      </c>
      <c r="M4566">
        <f>bbdd_Social_Media_Trends[[#This Row],[Interactions]]/bbdd_Social_Media_Trends[[#This Row],[Views]]</f>
        <v>0.13044259646696399</v>
      </c>
      <c r="N4566" s="1" t="s">
        <v>16</v>
      </c>
      <c r="O4566" s="4">
        <f t="shared" si="71"/>
        <v>0</v>
      </c>
    </row>
    <row r="4567" spans="1:15">
      <c r="A4567" s="1" t="s">
        <v>4607</v>
      </c>
      <c r="B4567" s="2">
        <v>45169</v>
      </c>
      <c r="C4567" s="13" t="str">
        <f>TEXT(bbdd_Social_Media_Trends[[#This Row],[Post_Date]],"aaaa-mm")</f>
        <v>2023-08</v>
      </c>
      <c r="D4567" s="1" t="s">
        <v>24</v>
      </c>
      <c r="E4567" s="1" t="s">
        <v>35</v>
      </c>
      <c r="F4567" s="1" t="s">
        <v>41</v>
      </c>
      <c r="G4567" s="1" t="s">
        <v>25</v>
      </c>
      <c r="H4567">
        <v>752438</v>
      </c>
      <c r="I4567">
        <v>199061</v>
      </c>
      <c r="J4567">
        <v>32859</v>
      </c>
      <c r="K4567">
        <v>21330</v>
      </c>
      <c r="L4567">
        <f>bbdd_Social_Media_Trends[[#This Row],[Likes]]+bbdd_Social_Media_Trends[[#This Row],[Shares]]+bbdd_Social_Media_Trends[[#This Row],[Comments]]</f>
        <v>253250</v>
      </c>
      <c r="M4567">
        <f>bbdd_Social_Media_Trends[[#This Row],[Interactions]]/bbdd_Social_Media_Trends[[#This Row],[Views]]</f>
        <v>0.33657258139541063</v>
      </c>
      <c r="N4567" s="1" t="s">
        <v>16</v>
      </c>
      <c r="O4567" s="4">
        <f t="shared" si="71"/>
        <v>0</v>
      </c>
    </row>
    <row r="4568" spans="1:15">
      <c r="A4568" s="1" t="s">
        <v>4608</v>
      </c>
      <c r="B4568" s="2">
        <v>44956</v>
      </c>
      <c r="C4568" s="13" t="str">
        <f>TEXT(bbdd_Social_Media_Trends[[#This Row],[Post_Date]],"aaaa-mm")</f>
        <v>2023-01</v>
      </c>
      <c r="D4568" s="1" t="s">
        <v>18</v>
      </c>
      <c r="E4568" s="1" t="s">
        <v>52</v>
      </c>
      <c r="F4568" s="1" t="s">
        <v>47</v>
      </c>
      <c r="G4568" s="1" t="s">
        <v>60</v>
      </c>
      <c r="H4568">
        <v>1011802</v>
      </c>
      <c r="I4568">
        <v>337782</v>
      </c>
      <c r="J4568">
        <v>88350</v>
      </c>
      <c r="K4568">
        <v>32967</v>
      </c>
      <c r="L4568">
        <f>bbdd_Social_Media_Trends[[#This Row],[Likes]]+bbdd_Social_Media_Trends[[#This Row],[Shares]]+bbdd_Social_Media_Trends[[#This Row],[Comments]]</f>
        <v>459099</v>
      </c>
      <c r="M4568">
        <f>bbdd_Social_Media_Trends[[#This Row],[Interactions]]/bbdd_Social_Media_Trends[[#This Row],[Views]]</f>
        <v>0.45374391432315808</v>
      </c>
      <c r="N4568" s="1" t="s">
        <v>22</v>
      </c>
      <c r="O4568" s="4">
        <f t="shared" si="71"/>
        <v>0</v>
      </c>
    </row>
    <row r="4569" spans="1:15">
      <c r="A4569" s="1" t="s">
        <v>4609</v>
      </c>
      <c r="B4569" s="2">
        <v>45261</v>
      </c>
      <c r="C4569" s="13" t="str">
        <f>TEXT(bbdd_Social_Media_Trends[[#This Row],[Post_Date]],"aaaa-mm")</f>
        <v>2023-12</v>
      </c>
      <c r="D4569" s="1" t="s">
        <v>24</v>
      </c>
      <c r="E4569" s="1" t="s">
        <v>46</v>
      </c>
      <c r="F4569" s="1" t="s">
        <v>14</v>
      </c>
      <c r="G4569" s="1" t="s">
        <v>60</v>
      </c>
      <c r="H4569">
        <v>1122719</v>
      </c>
      <c r="I4569">
        <v>48060</v>
      </c>
      <c r="J4569">
        <v>58549</v>
      </c>
      <c r="K4569">
        <v>25881</v>
      </c>
      <c r="L4569">
        <f>bbdd_Social_Media_Trends[[#This Row],[Likes]]+bbdd_Social_Media_Trends[[#This Row],[Shares]]+bbdd_Social_Media_Trends[[#This Row],[Comments]]</f>
        <v>132490</v>
      </c>
      <c r="M4569">
        <f>bbdd_Social_Media_Trends[[#This Row],[Interactions]]/bbdd_Social_Media_Trends[[#This Row],[Views]]</f>
        <v>0.11800815698318101</v>
      </c>
      <c r="N4569" s="1" t="s">
        <v>16</v>
      </c>
      <c r="O4569" s="4">
        <f t="shared" si="71"/>
        <v>0</v>
      </c>
    </row>
    <row r="4570" spans="1:15">
      <c r="A4570" s="1" t="s">
        <v>4610</v>
      </c>
      <c r="B4570" s="2">
        <v>44776</v>
      </c>
      <c r="C4570" s="13" t="str">
        <f>TEXT(bbdd_Social_Media_Trends[[#This Row],[Post_Date]],"aaaa-mm")</f>
        <v>2022-08</v>
      </c>
      <c r="D4570" s="1" t="s">
        <v>12</v>
      </c>
      <c r="E4570" s="1" t="s">
        <v>19</v>
      </c>
      <c r="F4570" s="1" t="s">
        <v>47</v>
      </c>
      <c r="G4570" s="1" t="s">
        <v>15</v>
      </c>
      <c r="H4570">
        <v>2813260</v>
      </c>
      <c r="I4570">
        <v>260597</v>
      </c>
      <c r="J4570">
        <v>64519</v>
      </c>
      <c r="K4570">
        <v>46775</v>
      </c>
      <c r="L4570">
        <f>bbdd_Social_Media_Trends[[#This Row],[Likes]]+bbdd_Social_Media_Trends[[#This Row],[Shares]]+bbdd_Social_Media_Trends[[#This Row],[Comments]]</f>
        <v>371891</v>
      </c>
      <c r="M4570">
        <f>bbdd_Social_Media_Trends[[#This Row],[Interactions]]/bbdd_Social_Media_Trends[[#This Row],[Views]]</f>
        <v>0.13219218984381109</v>
      </c>
      <c r="N4570" s="1" t="s">
        <v>16</v>
      </c>
      <c r="O4570" s="4">
        <f t="shared" si="71"/>
        <v>0</v>
      </c>
    </row>
    <row r="4571" spans="1:15">
      <c r="A4571" s="1" t="s">
        <v>4611</v>
      </c>
      <c r="B4571" s="2">
        <v>44870</v>
      </c>
      <c r="C4571" s="13" t="str">
        <f>TEXT(bbdd_Social_Media_Trends[[#This Row],[Post_Date]],"aaaa-mm")</f>
        <v>2022-11</v>
      </c>
      <c r="D4571" s="1" t="s">
        <v>12</v>
      </c>
      <c r="E4571" s="1" t="s">
        <v>39</v>
      </c>
      <c r="F4571" s="1" t="s">
        <v>14</v>
      </c>
      <c r="G4571" s="1" t="s">
        <v>15</v>
      </c>
      <c r="H4571">
        <v>3978999</v>
      </c>
      <c r="I4571">
        <v>19200</v>
      </c>
      <c r="J4571">
        <v>44821</v>
      </c>
      <c r="K4571">
        <v>24372</v>
      </c>
      <c r="L4571">
        <f>bbdd_Social_Media_Trends[[#This Row],[Likes]]+bbdd_Social_Media_Trends[[#This Row],[Shares]]+bbdd_Social_Media_Trends[[#This Row],[Comments]]</f>
        <v>88393</v>
      </c>
      <c r="M4571">
        <f>bbdd_Social_Media_Trends[[#This Row],[Interactions]]/bbdd_Social_Media_Trends[[#This Row],[Views]]</f>
        <v>2.2214883693109748E-2</v>
      </c>
      <c r="N4571" s="1" t="s">
        <v>22</v>
      </c>
      <c r="O4571" s="4">
        <f t="shared" si="71"/>
        <v>0</v>
      </c>
    </row>
    <row r="4572" spans="1:15">
      <c r="A4572" s="1" t="s">
        <v>4612</v>
      </c>
      <c r="B4572" s="2">
        <v>44732</v>
      </c>
      <c r="C4572" s="13" t="str">
        <f>TEXT(bbdd_Social_Media_Trends[[#This Row],[Post_Date]],"aaaa-mm")</f>
        <v>2022-06</v>
      </c>
      <c r="D4572" s="1" t="s">
        <v>18</v>
      </c>
      <c r="E4572" s="1" t="s">
        <v>19</v>
      </c>
      <c r="F4572" s="1" t="s">
        <v>20</v>
      </c>
      <c r="G4572" s="1" t="s">
        <v>21</v>
      </c>
      <c r="H4572">
        <v>4755630</v>
      </c>
      <c r="I4572">
        <v>369132</v>
      </c>
      <c r="J4572">
        <v>72628</v>
      </c>
      <c r="K4572">
        <v>1581</v>
      </c>
      <c r="L4572">
        <f>bbdd_Social_Media_Trends[[#This Row],[Likes]]+bbdd_Social_Media_Trends[[#This Row],[Shares]]+bbdd_Social_Media_Trends[[#This Row],[Comments]]</f>
        <v>443341</v>
      </c>
      <c r="M4572">
        <f>bbdd_Social_Media_Trends[[#This Row],[Interactions]]/bbdd_Social_Media_Trends[[#This Row],[Views]]</f>
        <v>9.3224451860216204E-2</v>
      </c>
      <c r="N4572" s="1" t="s">
        <v>29</v>
      </c>
      <c r="O4572" s="4">
        <f t="shared" si="71"/>
        <v>0</v>
      </c>
    </row>
    <row r="4573" spans="1:15">
      <c r="A4573" s="1" t="s">
        <v>4613</v>
      </c>
      <c r="B4573" s="2">
        <v>44989</v>
      </c>
      <c r="C4573" s="13" t="str">
        <f>TEXT(bbdd_Social_Media_Trends[[#This Row],[Post_Date]],"aaaa-mm")</f>
        <v>2023-03</v>
      </c>
      <c r="D4573" s="1" t="s">
        <v>12</v>
      </c>
      <c r="E4573" s="1" t="s">
        <v>39</v>
      </c>
      <c r="F4573" s="1" t="s">
        <v>14</v>
      </c>
      <c r="G4573" s="1" t="s">
        <v>60</v>
      </c>
      <c r="H4573">
        <v>5679</v>
      </c>
      <c r="I4573">
        <v>95171</v>
      </c>
      <c r="J4573">
        <v>63079</v>
      </c>
      <c r="K4573">
        <v>40180</v>
      </c>
      <c r="L4573">
        <f>bbdd_Social_Media_Trends[[#This Row],[Likes]]+bbdd_Social_Media_Trends[[#This Row],[Shares]]+bbdd_Social_Media_Trends[[#This Row],[Comments]]</f>
        <v>198430</v>
      </c>
      <c r="M4573">
        <f>bbdd_Social_Media_Trends[[#This Row],[Interactions]]/bbdd_Social_Media_Trends[[#This Row],[Views]]</f>
        <v>34.941010741327702</v>
      </c>
      <c r="N4573" s="1" t="s">
        <v>22</v>
      </c>
      <c r="O4573" s="4">
        <f t="shared" si="71"/>
        <v>0</v>
      </c>
    </row>
    <row r="4574" spans="1:15">
      <c r="A4574" s="1" t="s">
        <v>4614</v>
      </c>
      <c r="B4574" s="2">
        <v>44645</v>
      </c>
      <c r="C4574" s="13" t="str">
        <f>TEXT(bbdd_Social_Media_Trends[[#This Row],[Post_Date]],"aaaa-mm")</f>
        <v>2022-03</v>
      </c>
      <c r="D4574" s="1" t="s">
        <v>27</v>
      </c>
      <c r="E4574" s="1" t="s">
        <v>19</v>
      </c>
      <c r="F4574" s="1" t="s">
        <v>20</v>
      </c>
      <c r="G4574" s="1" t="s">
        <v>28</v>
      </c>
      <c r="H4574">
        <v>354097</v>
      </c>
      <c r="I4574">
        <v>313064</v>
      </c>
      <c r="J4574">
        <v>85802</v>
      </c>
      <c r="K4574">
        <v>10849</v>
      </c>
      <c r="L4574">
        <f>bbdd_Social_Media_Trends[[#This Row],[Likes]]+bbdd_Social_Media_Trends[[#This Row],[Shares]]+bbdd_Social_Media_Trends[[#This Row],[Comments]]</f>
        <v>409715</v>
      </c>
      <c r="M4574">
        <f>bbdd_Social_Media_Trends[[#This Row],[Interactions]]/bbdd_Social_Media_Trends[[#This Row],[Views]]</f>
        <v>1.1570699554076991</v>
      </c>
      <c r="N4574" s="1" t="s">
        <v>29</v>
      </c>
      <c r="O4574" s="4">
        <f t="shared" si="71"/>
        <v>0</v>
      </c>
    </row>
    <row r="4575" spans="1:15">
      <c r="A4575" s="1" t="s">
        <v>4615</v>
      </c>
      <c r="B4575" s="2">
        <v>44597</v>
      </c>
      <c r="C4575" s="13" t="str">
        <f>TEXT(bbdd_Social_Media_Trends[[#This Row],[Post_Date]],"aaaa-mm")</f>
        <v>2022-02</v>
      </c>
      <c r="D4575" s="1" t="s">
        <v>27</v>
      </c>
      <c r="E4575" s="1" t="s">
        <v>31</v>
      </c>
      <c r="F4575" s="1" t="s">
        <v>41</v>
      </c>
      <c r="G4575" s="1" t="s">
        <v>21</v>
      </c>
      <c r="H4575">
        <v>4159829</v>
      </c>
      <c r="I4575">
        <v>263829</v>
      </c>
      <c r="J4575">
        <v>77015</v>
      </c>
      <c r="K4575">
        <v>8741</v>
      </c>
      <c r="L4575">
        <f>bbdd_Social_Media_Trends[[#This Row],[Likes]]+bbdd_Social_Media_Trends[[#This Row],[Shares]]+bbdd_Social_Media_Trends[[#This Row],[Comments]]</f>
        <v>349585</v>
      </c>
      <c r="M4575">
        <f>bbdd_Social_Media_Trends[[#This Row],[Interactions]]/bbdd_Social_Media_Trends[[#This Row],[Views]]</f>
        <v>8.4038310228617574E-2</v>
      </c>
      <c r="N4575" s="1" t="s">
        <v>16</v>
      </c>
      <c r="O4575" s="4">
        <f t="shared" si="71"/>
        <v>0</v>
      </c>
    </row>
    <row r="4576" spans="1:15">
      <c r="A4576" s="1" t="s">
        <v>4616</v>
      </c>
      <c r="B4576" s="2">
        <v>45279</v>
      </c>
      <c r="C4576" s="13" t="str">
        <f>TEXT(bbdd_Social_Media_Trends[[#This Row],[Post_Date]],"aaaa-mm")</f>
        <v>2023-12</v>
      </c>
      <c r="D4576" s="1" t="s">
        <v>18</v>
      </c>
      <c r="E4576" s="1" t="s">
        <v>49</v>
      </c>
      <c r="F4576" s="1" t="s">
        <v>20</v>
      </c>
      <c r="G4576" s="1" t="s">
        <v>44</v>
      </c>
      <c r="H4576">
        <v>2936409</v>
      </c>
      <c r="I4576">
        <v>161409</v>
      </c>
      <c r="J4576">
        <v>1809</v>
      </c>
      <c r="K4576">
        <v>5457</v>
      </c>
      <c r="L4576">
        <f>bbdd_Social_Media_Trends[[#This Row],[Likes]]+bbdd_Social_Media_Trends[[#This Row],[Shares]]+bbdd_Social_Media_Trends[[#This Row],[Comments]]</f>
        <v>168675</v>
      </c>
      <c r="M4576">
        <f>bbdd_Social_Media_Trends[[#This Row],[Interactions]]/bbdd_Social_Media_Trends[[#This Row],[Views]]</f>
        <v>5.744261102591635E-2</v>
      </c>
      <c r="N4576" s="1" t="s">
        <v>29</v>
      </c>
      <c r="O4576" s="4">
        <f t="shared" si="71"/>
        <v>0</v>
      </c>
    </row>
    <row r="4577" spans="1:15">
      <c r="A4577" s="1" t="s">
        <v>4617</v>
      </c>
      <c r="B4577" s="2">
        <v>44640</v>
      </c>
      <c r="C4577" s="13" t="str">
        <f>TEXT(bbdd_Social_Media_Trends[[#This Row],[Post_Date]],"aaaa-mm")</f>
        <v>2022-03</v>
      </c>
      <c r="D4577" s="1" t="s">
        <v>18</v>
      </c>
      <c r="E4577" s="1" t="s">
        <v>46</v>
      </c>
      <c r="F4577" s="1" t="s">
        <v>47</v>
      </c>
      <c r="G4577" s="1" t="s">
        <v>44</v>
      </c>
      <c r="H4577">
        <v>2748383</v>
      </c>
      <c r="I4577">
        <v>325417</v>
      </c>
      <c r="J4577">
        <v>19117</v>
      </c>
      <c r="K4577">
        <v>11624</v>
      </c>
      <c r="L4577">
        <f>bbdd_Social_Media_Trends[[#This Row],[Likes]]+bbdd_Social_Media_Trends[[#This Row],[Shares]]+bbdd_Social_Media_Trends[[#This Row],[Comments]]</f>
        <v>356158</v>
      </c>
      <c r="M4577">
        <f>bbdd_Social_Media_Trends[[#This Row],[Interactions]]/bbdd_Social_Media_Trends[[#This Row],[Views]]</f>
        <v>0.12958819786034187</v>
      </c>
      <c r="N4577" s="1" t="s">
        <v>16</v>
      </c>
      <c r="O4577" s="4">
        <f t="shared" si="71"/>
        <v>0</v>
      </c>
    </row>
    <row r="4578" spans="1:15">
      <c r="A4578" s="1" t="s">
        <v>4618</v>
      </c>
      <c r="B4578" s="2">
        <v>45192</v>
      </c>
      <c r="C4578" s="13" t="str">
        <f>TEXT(bbdd_Social_Media_Trends[[#This Row],[Post_Date]],"aaaa-mm")</f>
        <v>2023-09</v>
      </c>
      <c r="D4578" s="1" t="s">
        <v>18</v>
      </c>
      <c r="E4578" s="1" t="s">
        <v>13</v>
      </c>
      <c r="F4578" s="1" t="s">
        <v>20</v>
      </c>
      <c r="G4578" s="1" t="s">
        <v>28</v>
      </c>
      <c r="H4578">
        <v>2763379</v>
      </c>
      <c r="I4578">
        <v>424976</v>
      </c>
      <c r="J4578">
        <v>27036</v>
      </c>
      <c r="K4578">
        <v>13761</v>
      </c>
      <c r="L4578">
        <f>bbdd_Social_Media_Trends[[#This Row],[Likes]]+bbdd_Social_Media_Trends[[#This Row],[Shares]]+bbdd_Social_Media_Trends[[#This Row],[Comments]]</f>
        <v>465773</v>
      </c>
      <c r="M4578">
        <f>bbdd_Social_Media_Trends[[#This Row],[Interactions]]/bbdd_Social_Media_Trends[[#This Row],[Views]]</f>
        <v>0.16855197929780896</v>
      </c>
      <c r="N4578" s="1" t="s">
        <v>29</v>
      </c>
      <c r="O4578" s="4">
        <f t="shared" si="71"/>
        <v>0</v>
      </c>
    </row>
    <row r="4579" spans="1:15">
      <c r="A4579" s="1" t="s">
        <v>4619</v>
      </c>
      <c r="B4579" s="2">
        <v>45223</v>
      </c>
      <c r="C4579" s="13" t="str">
        <f>TEXT(bbdd_Social_Media_Trends[[#This Row],[Post_Date]],"aaaa-mm")</f>
        <v>2023-10</v>
      </c>
      <c r="D4579" s="1" t="s">
        <v>27</v>
      </c>
      <c r="E4579" s="1" t="s">
        <v>19</v>
      </c>
      <c r="F4579" s="1" t="s">
        <v>14</v>
      </c>
      <c r="G4579" s="1" t="s">
        <v>15</v>
      </c>
      <c r="H4579">
        <v>4749326</v>
      </c>
      <c r="I4579">
        <v>339397</v>
      </c>
      <c r="J4579">
        <v>81612</v>
      </c>
      <c r="K4579">
        <v>44880</v>
      </c>
      <c r="L4579">
        <f>bbdd_Social_Media_Trends[[#This Row],[Likes]]+bbdd_Social_Media_Trends[[#This Row],[Shares]]+bbdd_Social_Media_Trends[[#This Row],[Comments]]</f>
        <v>465889</v>
      </c>
      <c r="M4579">
        <f>bbdd_Social_Media_Trends[[#This Row],[Interactions]]/bbdd_Social_Media_Trends[[#This Row],[Views]]</f>
        <v>9.8095814016557301E-2</v>
      </c>
      <c r="N4579" s="1" t="s">
        <v>16</v>
      </c>
      <c r="O4579" s="4">
        <f t="shared" si="71"/>
        <v>0</v>
      </c>
    </row>
    <row r="4580" spans="1:15">
      <c r="A4580" s="1" t="s">
        <v>4620</v>
      </c>
      <c r="B4580" s="2">
        <v>45027</v>
      </c>
      <c r="C4580" s="13" t="str">
        <f>TEXT(bbdd_Social_Media_Trends[[#This Row],[Post_Date]],"aaaa-mm")</f>
        <v>2023-04</v>
      </c>
      <c r="D4580" s="1" t="s">
        <v>24</v>
      </c>
      <c r="E4580" s="1" t="s">
        <v>39</v>
      </c>
      <c r="F4580" s="1" t="s">
        <v>14</v>
      </c>
      <c r="G4580" s="1" t="s">
        <v>60</v>
      </c>
      <c r="H4580">
        <v>2992211</v>
      </c>
      <c r="I4580">
        <v>95547</v>
      </c>
      <c r="J4580">
        <v>23448</v>
      </c>
      <c r="K4580">
        <v>33090</v>
      </c>
      <c r="L4580">
        <f>bbdd_Social_Media_Trends[[#This Row],[Likes]]+bbdd_Social_Media_Trends[[#This Row],[Shares]]+bbdd_Social_Media_Trends[[#This Row],[Comments]]</f>
        <v>152085</v>
      </c>
      <c r="M4580">
        <f>bbdd_Social_Media_Trends[[#This Row],[Interactions]]/bbdd_Social_Media_Trends[[#This Row],[Views]]</f>
        <v>5.082696374019078E-2</v>
      </c>
      <c r="N4580" s="1" t="s">
        <v>22</v>
      </c>
      <c r="O4580" s="4">
        <f t="shared" si="71"/>
        <v>0</v>
      </c>
    </row>
    <row r="4581" spans="1:15">
      <c r="A4581" s="1" t="s">
        <v>4621</v>
      </c>
      <c r="B4581" s="2">
        <v>44806</v>
      </c>
      <c r="C4581" s="13" t="str">
        <f>TEXT(bbdd_Social_Media_Trends[[#This Row],[Post_Date]],"aaaa-mm")</f>
        <v>2022-09</v>
      </c>
      <c r="D4581" s="1" t="s">
        <v>12</v>
      </c>
      <c r="E4581" s="1" t="s">
        <v>31</v>
      </c>
      <c r="F4581" s="1" t="s">
        <v>41</v>
      </c>
      <c r="G4581" s="1" t="s">
        <v>25</v>
      </c>
      <c r="H4581">
        <v>4379134</v>
      </c>
      <c r="I4581">
        <v>77485</v>
      </c>
      <c r="J4581">
        <v>88805</v>
      </c>
      <c r="K4581">
        <v>39157</v>
      </c>
      <c r="L4581">
        <f>bbdd_Social_Media_Trends[[#This Row],[Likes]]+bbdd_Social_Media_Trends[[#This Row],[Shares]]+bbdd_Social_Media_Trends[[#This Row],[Comments]]</f>
        <v>205447</v>
      </c>
      <c r="M4581">
        <f>bbdd_Social_Media_Trends[[#This Row],[Interactions]]/bbdd_Social_Media_Trends[[#This Row],[Views]]</f>
        <v>4.6914983647451759E-2</v>
      </c>
      <c r="N4581" s="1" t="s">
        <v>22</v>
      </c>
      <c r="O4581" s="4">
        <f t="shared" si="71"/>
        <v>0</v>
      </c>
    </row>
    <row r="4582" spans="1:15">
      <c r="A4582" s="1" t="s">
        <v>4622</v>
      </c>
      <c r="B4582" s="2">
        <v>45214</v>
      </c>
      <c r="C4582" s="13" t="str">
        <f>TEXT(bbdd_Social_Media_Trends[[#This Row],[Post_Date]],"aaaa-mm")</f>
        <v>2023-10</v>
      </c>
      <c r="D4582" s="1" t="s">
        <v>27</v>
      </c>
      <c r="E4582" s="1" t="s">
        <v>35</v>
      </c>
      <c r="F4582" s="1" t="s">
        <v>20</v>
      </c>
      <c r="G4582" s="1" t="s">
        <v>28</v>
      </c>
      <c r="H4582">
        <v>4747855</v>
      </c>
      <c r="I4582">
        <v>269782</v>
      </c>
      <c r="J4582">
        <v>51923</v>
      </c>
      <c r="K4582">
        <v>2531</v>
      </c>
      <c r="L4582">
        <f>bbdd_Social_Media_Trends[[#This Row],[Likes]]+bbdd_Social_Media_Trends[[#This Row],[Shares]]+bbdd_Social_Media_Trends[[#This Row],[Comments]]</f>
        <v>324236</v>
      </c>
      <c r="M4582">
        <f>bbdd_Social_Media_Trends[[#This Row],[Interactions]]/bbdd_Social_Media_Trends[[#This Row],[Views]]</f>
        <v>6.8291049326485331E-2</v>
      </c>
      <c r="N4582" s="1" t="s">
        <v>22</v>
      </c>
      <c r="O4582" s="4">
        <f t="shared" si="71"/>
        <v>0</v>
      </c>
    </row>
    <row r="4583" spans="1:15">
      <c r="A4583" s="1" t="s">
        <v>4623</v>
      </c>
      <c r="B4583" s="2">
        <v>44670</v>
      </c>
      <c r="C4583" s="13" t="str">
        <f>TEXT(bbdd_Social_Media_Trends[[#This Row],[Post_Date]],"aaaa-mm")</f>
        <v>2022-04</v>
      </c>
      <c r="D4583" s="1" t="s">
        <v>27</v>
      </c>
      <c r="E4583" s="1" t="s">
        <v>49</v>
      </c>
      <c r="F4583" s="1" t="s">
        <v>36</v>
      </c>
      <c r="G4583" s="1" t="s">
        <v>50</v>
      </c>
      <c r="H4583">
        <v>3261233</v>
      </c>
      <c r="I4583">
        <v>113979</v>
      </c>
      <c r="J4583">
        <v>8547</v>
      </c>
      <c r="K4583">
        <v>35128</v>
      </c>
      <c r="L4583">
        <f>bbdd_Social_Media_Trends[[#This Row],[Likes]]+bbdd_Social_Media_Trends[[#This Row],[Shares]]+bbdd_Social_Media_Trends[[#This Row],[Comments]]</f>
        <v>157654</v>
      </c>
      <c r="M4583">
        <f>bbdd_Social_Media_Trends[[#This Row],[Interactions]]/bbdd_Social_Media_Trends[[#This Row],[Views]]</f>
        <v>4.8341838807592095E-2</v>
      </c>
      <c r="N4583" s="1" t="s">
        <v>22</v>
      </c>
      <c r="O4583" s="4">
        <f t="shared" si="71"/>
        <v>0</v>
      </c>
    </row>
    <row r="4584" spans="1:15">
      <c r="A4584" s="1" t="s">
        <v>4624</v>
      </c>
      <c r="B4584" s="2">
        <v>45120</v>
      </c>
      <c r="C4584" s="13" t="str">
        <f>TEXT(bbdd_Social_Media_Trends[[#This Row],[Post_Date]],"aaaa-mm")</f>
        <v>2023-07</v>
      </c>
      <c r="D4584" s="1" t="s">
        <v>12</v>
      </c>
      <c r="E4584" s="1" t="s">
        <v>13</v>
      </c>
      <c r="F4584" s="1" t="s">
        <v>32</v>
      </c>
      <c r="G4584" s="1" t="s">
        <v>37</v>
      </c>
      <c r="H4584">
        <v>3508531</v>
      </c>
      <c r="I4584">
        <v>412551</v>
      </c>
      <c r="J4584">
        <v>11271</v>
      </c>
      <c r="K4584">
        <v>34686</v>
      </c>
      <c r="L4584">
        <f>bbdd_Social_Media_Trends[[#This Row],[Likes]]+bbdd_Social_Media_Trends[[#This Row],[Shares]]+bbdd_Social_Media_Trends[[#This Row],[Comments]]</f>
        <v>458508</v>
      </c>
      <c r="M4584">
        <f>bbdd_Social_Media_Trends[[#This Row],[Interactions]]/bbdd_Social_Media_Trends[[#This Row],[Views]]</f>
        <v>0.13068375339992722</v>
      </c>
      <c r="N4584" s="1" t="s">
        <v>29</v>
      </c>
      <c r="O4584" s="4">
        <f t="shared" si="71"/>
        <v>0</v>
      </c>
    </row>
    <row r="4585" spans="1:15">
      <c r="A4585" s="1" t="s">
        <v>4625</v>
      </c>
      <c r="B4585" s="2">
        <v>44659</v>
      </c>
      <c r="C4585" s="13" t="str">
        <f>TEXT(bbdd_Social_Media_Trends[[#This Row],[Post_Date]],"aaaa-mm")</f>
        <v>2022-04</v>
      </c>
      <c r="D4585" s="1" t="s">
        <v>18</v>
      </c>
      <c r="E4585" s="1" t="s">
        <v>31</v>
      </c>
      <c r="F4585" s="1" t="s">
        <v>32</v>
      </c>
      <c r="G4585" s="1" t="s">
        <v>25</v>
      </c>
      <c r="H4585">
        <v>552118</v>
      </c>
      <c r="I4585">
        <v>440910</v>
      </c>
      <c r="J4585">
        <v>55306</v>
      </c>
      <c r="K4585">
        <v>15939</v>
      </c>
      <c r="L4585">
        <f>bbdd_Social_Media_Trends[[#This Row],[Likes]]+bbdd_Social_Media_Trends[[#This Row],[Shares]]+bbdd_Social_Media_Trends[[#This Row],[Comments]]</f>
        <v>512155</v>
      </c>
      <c r="M4585">
        <f>bbdd_Social_Media_Trends[[#This Row],[Interactions]]/bbdd_Social_Media_Trends[[#This Row],[Views]]</f>
        <v>0.92761873367649672</v>
      </c>
      <c r="N4585" s="1" t="s">
        <v>22</v>
      </c>
      <c r="O4585" s="4">
        <f t="shared" si="71"/>
        <v>0</v>
      </c>
    </row>
    <row r="4586" spans="1:15">
      <c r="A4586" s="1" t="s">
        <v>4626</v>
      </c>
      <c r="B4586" s="2">
        <v>44890</v>
      </c>
      <c r="C4586" s="13" t="str">
        <f>TEXT(bbdd_Social_Media_Trends[[#This Row],[Post_Date]],"aaaa-mm")</f>
        <v>2022-11</v>
      </c>
      <c r="D4586" s="1" t="s">
        <v>12</v>
      </c>
      <c r="E4586" s="1" t="s">
        <v>13</v>
      </c>
      <c r="F4586" s="1" t="s">
        <v>41</v>
      </c>
      <c r="G4586" s="1" t="s">
        <v>15</v>
      </c>
      <c r="H4586">
        <v>2683552</v>
      </c>
      <c r="I4586">
        <v>210072</v>
      </c>
      <c r="J4586">
        <v>24960</v>
      </c>
      <c r="K4586">
        <v>35150</v>
      </c>
      <c r="L4586">
        <f>bbdd_Social_Media_Trends[[#This Row],[Likes]]+bbdd_Social_Media_Trends[[#This Row],[Shares]]+bbdd_Social_Media_Trends[[#This Row],[Comments]]</f>
        <v>270182</v>
      </c>
      <c r="M4586">
        <f>bbdd_Social_Media_Trends[[#This Row],[Interactions]]/bbdd_Social_Media_Trends[[#This Row],[Views]]</f>
        <v>0.10068073955712428</v>
      </c>
      <c r="N4586" s="1" t="s">
        <v>22</v>
      </c>
      <c r="O4586" s="4">
        <f t="shared" si="71"/>
        <v>0</v>
      </c>
    </row>
    <row r="4587" spans="1:15">
      <c r="A4587" s="1" t="s">
        <v>4627</v>
      </c>
      <c r="B4587" s="2">
        <v>45198</v>
      </c>
      <c r="C4587" s="13" t="str">
        <f>TEXT(bbdd_Social_Media_Trends[[#This Row],[Post_Date]],"aaaa-mm")</f>
        <v>2023-09</v>
      </c>
      <c r="D4587" s="1" t="s">
        <v>12</v>
      </c>
      <c r="E4587" s="1" t="s">
        <v>52</v>
      </c>
      <c r="F4587" s="1" t="s">
        <v>47</v>
      </c>
      <c r="G4587" s="1" t="s">
        <v>21</v>
      </c>
      <c r="H4587">
        <v>4099779</v>
      </c>
      <c r="I4587">
        <v>9695</v>
      </c>
      <c r="J4587">
        <v>81909</v>
      </c>
      <c r="K4587">
        <v>2348</v>
      </c>
      <c r="L4587">
        <f>bbdd_Social_Media_Trends[[#This Row],[Likes]]+bbdd_Social_Media_Trends[[#This Row],[Shares]]+bbdd_Social_Media_Trends[[#This Row],[Comments]]</f>
        <v>93952</v>
      </c>
      <c r="M4587">
        <f>bbdd_Social_Media_Trends[[#This Row],[Interactions]]/bbdd_Social_Media_Trends[[#This Row],[Views]]</f>
        <v>2.2916357198766078E-2</v>
      </c>
      <c r="N4587" s="1" t="s">
        <v>29</v>
      </c>
      <c r="O4587" s="4">
        <f t="shared" si="71"/>
        <v>0</v>
      </c>
    </row>
    <row r="4588" spans="1:15">
      <c r="A4588" s="1" t="s">
        <v>4628</v>
      </c>
      <c r="B4588" s="2">
        <v>45099</v>
      </c>
      <c r="C4588" s="13" t="str">
        <f>TEXT(bbdd_Social_Media_Trends[[#This Row],[Post_Date]],"aaaa-mm")</f>
        <v>2023-06</v>
      </c>
      <c r="D4588" s="1" t="s">
        <v>18</v>
      </c>
      <c r="E4588" s="1" t="s">
        <v>57</v>
      </c>
      <c r="F4588" s="1" t="s">
        <v>47</v>
      </c>
      <c r="G4588" s="1" t="s">
        <v>28</v>
      </c>
      <c r="H4588">
        <v>4796690</v>
      </c>
      <c r="I4588">
        <v>426637</v>
      </c>
      <c r="J4588">
        <v>78236</v>
      </c>
      <c r="K4588">
        <v>41106</v>
      </c>
      <c r="L4588">
        <f>bbdd_Social_Media_Trends[[#This Row],[Likes]]+bbdd_Social_Media_Trends[[#This Row],[Shares]]+bbdd_Social_Media_Trends[[#This Row],[Comments]]</f>
        <v>545979</v>
      </c>
      <c r="M4588">
        <f>bbdd_Social_Media_Trends[[#This Row],[Interactions]]/bbdd_Social_Media_Trends[[#This Row],[Views]]</f>
        <v>0.1138241162134722</v>
      </c>
      <c r="N4588" s="1" t="s">
        <v>22</v>
      </c>
      <c r="O4588" s="4">
        <f t="shared" si="71"/>
        <v>0</v>
      </c>
    </row>
    <row r="4589" spans="1:15">
      <c r="A4589" s="1" t="s">
        <v>4629</v>
      </c>
      <c r="B4589" s="2">
        <v>44963</v>
      </c>
      <c r="C4589" s="13" t="str">
        <f>TEXT(bbdd_Social_Media_Trends[[#This Row],[Post_Date]],"aaaa-mm")</f>
        <v>2023-02</v>
      </c>
      <c r="D4589" s="1" t="s">
        <v>12</v>
      </c>
      <c r="E4589" s="1" t="s">
        <v>52</v>
      </c>
      <c r="F4589" s="1" t="s">
        <v>41</v>
      </c>
      <c r="G4589" s="1" t="s">
        <v>28</v>
      </c>
      <c r="H4589">
        <v>4292584</v>
      </c>
      <c r="I4589">
        <v>56812</v>
      </c>
      <c r="J4589">
        <v>1813</v>
      </c>
      <c r="K4589">
        <v>7614</v>
      </c>
      <c r="L4589">
        <f>bbdd_Social_Media_Trends[[#This Row],[Likes]]+bbdd_Social_Media_Trends[[#This Row],[Shares]]+bbdd_Social_Media_Trends[[#This Row],[Comments]]</f>
        <v>66239</v>
      </c>
      <c r="M4589">
        <f>bbdd_Social_Media_Trends[[#This Row],[Interactions]]/bbdd_Social_Media_Trends[[#This Row],[Views]]</f>
        <v>1.5431031751504455E-2</v>
      </c>
      <c r="N4589" s="1" t="s">
        <v>29</v>
      </c>
      <c r="O4589" s="4">
        <f t="shared" si="71"/>
        <v>0</v>
      </c>
    </row>
    <row r="4590" spans="1:15">
      <c r="A4590" s="1" t="s">
        <v>4630</v>
      </c>
      <c r="B4590" s="2">
        <v>44920</v>
      </c>
      <c r="C4590" s="13" t="str">
        <f>TEXT(bbdd_Social_Media_Trends[[#This Row],[Post_Date]],"aaaa-mm")</f>
        <v>2022-12</v>
      </c>
      <c r="D4590" s="1" t="s">
        <v>18</v>
      </c>
      <c r="E4590" s="1" t="s">
        <v>39</v>
      </c>
      <c r="F4590" s="1" t="s">
        <v>47</v>
      </c>
      <c r="G4590" s="1" t="s">
        <v>60</v>
      </c>
      <c r="H4590">
        <v>27994</v>
      </c>
      <c r="I4590">
        <v>441518</v>
      </c>
      <c r="J4590">
        <v>38281</v>
      </c>
      <c r="K4590">
        <v>10867</v>
      </c>
      <c r="L4590">
        <f>bbdd_Social_Media_Trends[[#This Row],[Likes]]+bbdd_Social_Media_Trends[[#This Row],[Shares]]+bbdd_Social_Media_Trends[[#This Row],[Comments]]</f>
        <v>490666</v>
      </c>
      <c r="M4590">
        <f>bbdd_Social_Media_Trends[[#This Row],[Interactions]]/bbdd_Social_Media_Trends[[#This Row],[Views]]</f>
        <v>17.527541616060585</v>
      </c>
      <c r="N4590" s="1" t="s">
        <v>16</v>
      </c>
      <c r="O4590" s="4">
        <f t="shared" si="71"/>
        <v>0</v>
      </c>
    </row>
    <row r="4591" spans="1:15">
      <c r="A4591" s="1" t="s">
        <v>4631</v>
      </c>
      <c r="B4591" s="2">
        <v>45141</v>
      </c>
      <c r="C4591" s="13" t="str">
        <f>TEXT(bbdd_Social_Media_Trends[[#This Row],[Post_Date]],"aaaa-mm")</f>
        <v>2023-08</v>
      </c>
      <c r="D4591" s="1" t="s">
        <v>27</v>
      </c>
      <c r="E4591" s="1" t="s">
        <v>19</v>
      </c>
      <c r="F4591" s="1" t="s">
        <v>47</v>
      </c>
      <c r="G4591" s="1" t="s">
        <v>50</v>
      </c>
      <c r="H4591">
        <v>4907437</v>
      </c>
      <c r="I4591">
        <v>164649</v>
      </c>
      <c r="J4591">
        <v>80863</v>
      </c>
      <c r="K4591">
        <v>15435</v>
      </c>
      <c r="L4591">
        <f>bbdd_Social_Media_Trends[[#This Row],[Likes]]+bbdd_Social_Media_Trends[[#This Row],[Shares]]+bbdd_Social_Media_Trends[[#This Row],[Comments]]</f>
        <v>260947</v>
      </c>
      <c r="M4591">
        <f>bbdd_Social_Media_Trends[[#This Row],[Interactions]]/bbdd_Social_Media_Trends[[#This Row],[Views]]</f>
        <v>5.3173785012420947E-2</v>
      </c>
      <c r="N4591" s="1" t="s">
        <v>29</v>
      </c>
      <c r="O4591" s="4">
        <f t="shared" si="71"/>
        <v>0</v>
      </c>
    </row>
    <row r="4592" spans="1:15">
      <c r="A4592" s="1" t="s">
        <v>4632</v>
      </c>
      <c r="B4592" s="2">
        <v>44993</v>
      </c>
      <c r="C4592" s="13" t="str">
        <f>TEXT(bbdd_Social_Media_Trends[[#This Row],[Post_Date]],"aaaa-mm")</f>
        <v>2023-03</v>
      </c>
      <c r="D4592" s="1" t="s">
        <v>27</v>
      </c>
      <c r="E4592" s="1" t="s">
        <v>13</v>
      </c>
      <c r="F4592" s="1" t="s">
        <v>36</v>
      </c>
      <c r="G4592" s="1" t="s">
        <v>15</v>
      </c>
      <c r="H4592">
        <v>3285959</v>
      </c>
      <c r="I4592">
        <v>374420</v>
      </c>
      <c r="J4592">
        <v>82214</v>
      </c>
      <c r="K4592">
        <v>2020</v>
      </c>
      <c r="L4592">
        <f>bbdd_Social_Media_Trends[[#This Row],[Likes]]+bbdd_Social_Media_Trends[[#This Row],[Shares]]+bbdd_Social_Media_Trends[[#This Row],[Comments]]</f>
        <v>458654</v>
      </c>
      <c r="M4592">
        <f>bbdd_Social_Media_Trends[[#This Row],[Interactions]]/bbdd_Social_Media_Trends[[#This Row],[Views]]</f>
        <v>0.13957995215399827</v>
      </c>
      <c r="N4592" s="1" t="s">
        <v>29</v>
      </c>
      <c r="O4592" s="4">
        <f t="shared" si="71"/>
        <v>0</v>
      </c>
    </row>
    <row r="4593" spans="1:15">
      <c r="A4593" s="1" t="s">
        <v>4633</v>
      </c>
      <c r="B4593" s="2">
        <v>44785</v>
      </c>
      <c r="C4593" s="13" t="str">
        <f>TEXT(bbdd_Social_Media_Trends[[#This Row],[Post_Date]],"aaaa-mm")</f>
        <v>2022-08</v>
      </c>
      <c r="D4593" s="1" t="s">
        <v>24</v>
      </c>
      <c r="E4593" s="1" t="s">
        <v>39</v>
      </c>
      <c r="F4593" s="1" t="s">
        <v>47</v>
      </c>
      <c r="G4593" s="1" t="s">
        <v>28</v>
      </c>
      <c r="H4593">
        <v>4839425</v>
      </c>
      <c r="I4593">
        <v>16246</v>
      </c>
      <c r="J4593">
        <v>88253</v>
      </c>
      <c r="K4593">
        <v>3964</v>
      </c>
      <c r="L4593">
        <f>bbdd_Social_Media_Trends[[#This Row],[Likes]]+bbdd_Social_Media_Trends[[#This Row],[Shares]]+bbdd_Social_Media_Trends[[#This Row],[Comments]]</f>
        <v>108463</v>
      </c>
      <c r="M4593">
        <f>bbdd_Social_Media_Trends[[#This Row],[Interactions]]/bbdd_Social_Media_Trends[[#This Row],[Views]]</f>
        <v>2.2412373370803349E-2</v>
      </c>
      <c r="N4593" s="1" t="s">
        <v>29</v>
      </c>
      <c r="O4593" s="4">
        <f t="shared" si="71"/>
        <v>0</v>
      </c>
    </row>
    <row r="4594" spans="1:15">
      <c r="A4594" s="1" t="s">
        <v>4634</v>
      </c>
      <c r="B4594" s="2">
        <v>45150</v>
      </c>
      <c r="C4594" s="13" t="str">
        <f>TEXT(bbdd_Social_Media_Trends[[#This Row],[Post_Date]],"aaaa-mm")</f>
        <v>2023-08</v>
      </c>
      <c r="D4594" s="1" t="s">
        <v>27</v>
      </c>
      <c r="E4594" s="1" t="s">
        <v>46</v>
      </c>
      <c r="F4594" s="1" t="s">
        <v>41</v>
      </c>
      <c r="G4594" s="1" t="s">
        <v>60</v>
      </c>
      <c r="H4594">
        <v>2438444</v>
      </c>
      <c r="I4594">
        <v>429712</v>
      </c>
      <c r="J4594">
        <v>74676</v>
      </c>
      <c r="K4594">
        <v>42454</v>
      </c>
      <c r="L4594">
        <f>bbdd_Social_Media_Trends[[#This Row],[Likes]]+bbdd_Social_Media_Trends[[#This Row],[Shares]]+bbdd_Social_Media_Trends[[#This Row],[Comments]]</f>
        <v>546842</v>
      </c>
      <c r="M4594">
        <f>bbdd_Social_Media_Trends[[#This Row],[Interactions]]/bbdd_Social_Media_Trends[[#This Row],[Views]]</f>
        <v>0.22425858457278494</v>
      </c>
      <c r="N4594" s="1" t="s">
        <v>29</v>
      </c>
      <c r="O4594" s="4">
        <f t="shared" si="71"/>
        <v>0</v>
      </c>
    </row>
    <row r="4595" spans="1:15">
      <c r="A4595" s="1" t="s">
        <v>4635</v>
      </c>
      <c r="B4595" s="2">
        <v>44853</v>
      </c>
      <c r="C4595" s="13" t="str">
        <f>TEXT(bbdd_Social_Media_Trends[[#This Row],[Post_Date]],"aaaa-mm")</f>
        <v>2022-10</v>
      </c>
      <c r="D4595" s="1" t="s">
        <v>27</v>
      </c>
      <c r="E4595" s="1" t="s">
        <v>46</v>
      </c>
      <c r="F4595" s="1" t="s">
        <v>32</v>
      </c>
      <c r="G4595" s="1" t="s">
        <v>50</v>
      </c>
      <c r="H4595">
        <v>1186804</v>
      </c>
      <c r="I4595">
        <v>210681</v>
      </c>
      <c r="J4595">
        <v>58049</v>
      </c>
      <c r="K4595">
        <v>2339</v>
      </c>
      <c r="L4595">
        <f>bbdd_Social_Media_Trends[[#This Row],[Likes]]+bbdd_Social_Media_Trends[[#This Row],[Shares]]+bbdd_Social_Media_Trends[[#This Row],[Comments]]</f>
        <v>271069</v>
      </c>
      <c r="M4595">
        <f>bbdd_Social_Media_Trends[[#This Row],[Interactions]]/bbdd_Social_Media_Trends[[#This Row],[Views]]</f>
        <v>0.22840249948601454</v>
      </c>
      <c r="N4595" s="1" t="s">
        <v>16</v>
      </c>
      <c r="O4595" s="4">
        <f t="shared" si="71"/>
        <v>0</v>
      </c>
    </row>
    <row r="4596" spans="1:15">
      <c r="A4596" s="1" t="s">
        <v>4636</v>
      </c>
      <c r="B4596" s="2">
        <v>45280</v>
      </c>
      <c r="C4596" s="13" t="str">
        <f>TEXT(bbdd_Social_Media_Trends[[#This Row],[Post_Date]],"aaaa-mm")</f>
        <v>2023-12</v>
      </c>
      <c r="D4596" s="1" t="s">
        <v>27</v>
      </c>
      <c r="E4596" s="1" t="s">
        <v>59</v>
      </c>
      <c r="F4596" s="1" t="s">
        <v>41</v>
      </c>
      <c r="G4596" s="1" t="s">
        <v>25</v>
      </c>
      <c r="H4596">
        <v>1333176</v>
      </c>
      <c r="I4596">
        <v>495538</v>
      </c>
      <c r="J4596">
        <v>73212</v>
      </c>
      <c r="K4596">
        <v>49846</v>
      </c>
      <c r="L4596">
        <f>bbdd_Social_Media_Trends[[#This Row],[Likes]]+bbdd_Social_Media_Trends[[#This Row],[Shares]]+bbdd_Social_Media_Trends[[#This Row],[Comments]]</f>
        <v>618596</v>
      </c>
      <c r="M4596">
        <f>bbdd_Social_Media_Trends[[#This Row],[Interactions]]/bbdd_Social_Media_Trends[[#This Row],[Views]]</f>
        <v>0.46400175220676038</v>
      </c>
      <c r="N4596" s="1" t="s">
        <v>29</v>
      </c>
      <c r="O4596" s="4">
        <f t="shared" si="71"/>
        <v>0</v>
      </c>
    </row>
    <row r="4597" spans="1:15">
      <c r="A4597" s="1" t="s">
        <v>4637</v>
      </c>
      <c r="B4597" s="2">
        <v>44984</v>
      </c>
      <c r="C4597" s="13" t="str">
        <f>TEXT(bbdd_Social_Media_Trends[[#This Row],[Post_Date]],"aaaa-mm")</f>
        <v>2023-02</v>
      </c>
      <c r="D4597" s="1" t="s">
        <v>24</v>
      </c>
      <c r="E4597" s="1" t="s">
        <v>13</v>
      </c>
      <c r="F4597" s="1" t="s">
        <v>20</v>
      </c>
      <c r="G4597" s="1" t="s">
        <v>28</v>
      </c>
      <c r="H4597">
        <v>4631125</v>
      </c>
      <c r="I4597">
        <v>42569</v>
      </c>
      <c r="J4597">
        <v>52242</v>
      </c>
      <c r="K4597">
        <v>7834</v>
      </c>
      <c r="L4597">
        <f>bbdd_Social_Media_Trends[[#This Row],[Likes]]+bbdd_Social_Media_Trends[[#This Row],[Shares]]+bbdd_Social_Media_Trends[[#This Row],[Comments]]</f>
        <v>102645</v>
      </c>
      <c r="M4597">
        <f>bbdd_Social_Media_Trends[[#This Row],[Interactions]]/bbdd_Social_Media_Trends[[#This Row],[Views]]</f>
        <v>2.2164160976004751E-2</v>
      </c>
      <c r="N4597" s="1" t="s">
        <v>29</v>
      </c>
      <c r="O4597" s="4">
        <f t="shared" si="71"/>
        <v>0</v>
      </c>
    </row>
    <row r="4598" spans="1:15">
      <c r="A4598" s="1" t="s">
        <v>4638</v>
      </c>
      <c r="B4598" s="2">
        <v>44916</v>
      </c>
      <c r="C4598" s="13" t="str">
        <f>TEXT(bbdd_Social_Media_Trends[[#This Row],[Post_Date]],"aaaa-mm")</f>
        <v>2022-12</v>
      </c>
      <c r="D4598" s="1" t="s">
        <v>18</v>
      </c>
      <c r="E4598" s="1" t="s">
        <v>59</v>
      </c>
      <c r="F4598" s="1" t="s">
        <v>32</v>
      </c>
      <c r="G4598" s="1" t="s">
        <v>15</v>
      </c>
      <c r="H4598">
        <v>3291531</v>
      </c>
      <c r="I4598">
        <v>119950</v>
      </c>
      <c r="J4598">
        <v>87148</v>
      </c>
      <c r="K4598">
        <v>35630</v>
      </c>
      <c r="L4598">
        <f>bbdd_Social_Media_Trends[[#This Row],[Likes]]+bbdd_Social_Media_Trends[[#This Row],[Shares]]+bbdd_Social_Media_Trends[[#This Row],[Comments]]</f>
        <v>242728</v>
      </c>
      <c r="M4598">
        <f>bbdd_Social_Media_Trends[[#This Row],[Interactions]]/bbdd_Social_Media_Trends[[#This Row],[Views]]</f>
        <v>7.374319123836294E-2</v>
      </c>
      <c r="N4598" s="1" t="s">
        <v>29</v>
      </c>
      <c r="O4598" s="4">
        <f t="shared" si="71"/>
        <v>0</v>
      </c>
    </row>
    <row r="4599" spans="1:15">
      <c r="A4599" s="1" t="s">
        <v>4639</v>
      </c>
      <c r="B4599" s="2">
        <v>44720</v>
      </c>
      <c r="C4599" s="13" t="str">
        <f>TEXT(bbdd_Social_Media_Trends[[#This Row],[Post_Date]],"aaaa-mm")</f>
        <v>2022-06</v>
      </c>
      <c r="D4599" s="1" t="s">
        <v>24</v>
      </c>
      <c r="E4599" s="1" t="s">
        <v>57</v>
      </c>
      <c r="F4599" s="1" t="s">
        <v>36</v>
      </c>
      <c r="G4599" s="1" t="s">
        <v>44</v>
      </c>
      <c r="H4599">
        <v>3628910</v>
      </c>
      <c r="I4599">
        <v>263811</v>
      </c>
      <c r="J4599">
        <v>70589</v>
      </c>
      <c r="K4599">
        <v>13708</v>
      </c>
      <c r="L4599">
        <f>bbdd_Social_Media_Trends[[#This Row],[Likes]]+bbdd_Social_Media_Trends[[#This Row],[Shares]]+bbdd_Social_Media_Trends[[#This Row],[Comments]]</f>
        <v>348108</v>
      </c>
      <c r="M4599">
        <f>bbdd_Social_Media_Trends[[#This Row],[Interactions]]/bbdd_Social_Media_Trends[[#This Row],[Views]]</f>
        <v>9.5926324984637254E-2</v>
      </c>
      <c r="N4599" s="1" t="s">
        <v>29</v>
      </c>
      <c r="O4599" s="4">
        <f t="shared" si="71"/>
        <v>0</v>
      </c>
    </row>
    <row r="4600" spans="1:15">
      <c r="A4600" s="1" t="s">
        <v>4640</v>
      </c>
      <c r="B4600" s="2">
        <v>44615</v>
      </c>
      <c r="C4600" s="13" t="str">
        <f>TEXT(bbdd_Social_Media_Trends[[#This Row],[Post_Date]],"aaaa-mm")</f>
        <v>2022-02</v>
      </c>
      <c r="D4600" s="1" t="s">
        <v>27</v>
      </c>
      <c r="E4600" s="1" t="s">
        <v>19</v>
      </c>
      <c r="F4600" s="1" t="s">
        <v>32</v>
      </c>
      <c r="G4600" s="1" t="s">
        <v>60</v>
      </c>
      <c r="H4600">
        <v>839571</v>
      </c>
      <c r="I4600">
        <v>217743</v>
      </c>
      <c r="J4600">
        <v>99857</v>
      </c>
      <c r="K4600">
        <v>21632</v>
      </c>
      <c r="L4600">
        <f>bbdd_Social_Media_Trends[[#This Row],[Likes]]+bbdd_Social_Media_Trends[[#This Row],[Shares]]+bbdd_Social_Media_Trends[[#This Row],[Comments]]</f>
        <v>339232</v>
      </c>
      <c r="M4600">
        <f>bbdd_Social_Media_Trends[[#This Row],[Interactions]]/bbdd_Social_Media_Trends[[#This Row],[Views]]</f>
        <v>0.40405397518494562</v>
      </c>
      <c r="N4600" s="1" t="s">
        <v>16</v>
      </c>
      <c r="O4600" s="4">
        <f t="shared" si="71"/>
        <v>0</v>
      </c>
    </row>
    <row r="4601" spans="1:15">
      <c r="A4601" s="1" t="s">
        <v>4641</v>
      </c>
      <c r="B4601" s="2">
        <v>44601</v>
      </c>
      <c r="C4601" s="13" t="str">
        <f>TEXT(bbdd_Social_Media_Trends[[#This Row],[Post_Date]],"aaaa-mm")</f>
        <v>2022-02</v>
      </c>
      <c r="D4601" s="1" t="s">
        <v>27</v>
      </c>
      <c r="E4601" s="1" t="s">
        <v>31</v>
      </c>
      <c r="F4601" s="1" t="s">
        <v>47</v>
      </c>
      <c r="G4601" s="1" t="s">
        <v>50</v>
      </c>
      <c r="H4601">
        <v>2921498</v>
      </c>
      <c r="I4601">
        <v>121852</v>
      </c>
      <c r="J4601">
        <v>83407</v>
      </c>
      <c r="K4601">
        <v>40201</v>
      </c>
      <c r="L4601">
        <f>bbdd_Social_Media_Trends[[#This Row],[Likes]]+bbdd_Social_Media_Trends[[#This Row],[Shares]]+bbdd_Social_Media_Trends[[#This Row],[Comments]]</f>
        <v>245460</v>
      </c>
      <c r="M4601">
        <f>bbdd_Social_Media_Trends[[#This Row],[Interactions]]/bbdd_Social_Media_Trends[[#This Row],[Views]]</f>
        <v>8.4018541173055739E-2</v>
      </c>
      <c r="N4601" s="1" t="s">
        <v>29</v>
      </c>
      <c r="O4601" s="4">
        <f t="shared" si="71"/>
        <v>0</v>
      </c>
    </row>
    <row r="4602" spans="1:15">
      <c r="A4602" s="1" t="s">
        <v>4642</v>
      </c>
      <c r="B4602" s="2">
        <v>44763</v>
      </c>
      <c r="C4602" s="13" t="str">
        <f>TEXT(bbdd_Social_Media_Trends[[#This Row],[Post_Date]],"aaaa-mm")</f>
        <v>2022-07</v>
      </c>
      <c r="D4602" s="1" t="s">
        <v>27</v>
      </c>
      <c r="E4602" s="1" t="s">
        <v>59</v>
      </c>
      <c r="F4602" s="1" t="s">
        <v>41</v>
      </c>
      <c r="G4602" s="1" t="s">
        <v>37</v>
      </c>
      <c r="H4602">
        <v>2295646</v>
      </c>
      <c r="I4602">
        <v>440661</v>
      </c>
      <c r="J4602">
        <v>91268</v>
      </c>
      <c r="K4602">
        <v>5980</v>
      </c>
      <c r="L4602">
        <f>bbdd_Social_Media_Trends[[#This Row],[Likes]]+bbdd_Social_Media_Trends[[#This Row],[Shares]]+bbdd_Social_Media_Trends[[#This Row],[Comments]]</f>
        <v>537909</v>
      </c>
      <c r="M4602">
        <f>bbdd_Social_Media_Trends[[#This Row],[Interactions]]/bbdd_Social_Media_Trends[[#This Row],[Views]]</f>
        <v>0.23431705062540131</v>
      </c>
      <c r="N4602" s="1" t="s">
        <v>16</v>
      </c>
      <c r="O4602" s="4">
        <f t="shared" si="71"/>
        <v>0</v>
      </c>
    </row>
    <row r="4603" spans="1:15">
      <c r="A4603" s="1" t="s">
        <v>4643</v>
      </c>
      <c r="B4603" s="2">
        <v>44854</v>
      </c>
      <c r="C4603" s="13" t="str">
        <f>TEXT(bbdd_Social_Media_Trends[[#This Row],[Post_Date]],"aaaa-mm")</f>
        <v>2022-10</v>
      </c>
      <c r="D4603" s="1" t="s">
        <v>18</v>
      </c>
      <c r="E4603" s="1" t="s">
        <v>59</v>
      </c>
      <c r="F4603" s="1" t="s">
        <v>47</v>
      </c>
      <c r="G4603" s="1" t="s">
        <v>44</v>
      </c>
      <c r="H4603">
        <v>4885418</v>
      </c>
      <c r="I4603">
        <v>32889</v>
      </c>
      <c r="J4603">
        <v>49069</v>
      </c>
      <c r="K4603">
        <v>12821</v>
      </c>
      <c r="L4603">
        <f>bbdd_Social_Media_Trends[[#This Row],[Likes]]+bbdd_Social_Media_Trends[[#This Row],[Shares]]+bbdd_Social_Media_Trends[[#This Row],[Comments]]</f>
        <v>94779</v>
      </c>
      <c r="M4603">
        <f>bbdd_Social_Media_Trends[[#This Row],[Interactions]]/bbdd_Social_Media_Trends[[#This Row],[Views]]</f>
        <v>1.9400387029318678E-2</v>
      </c>
      <c r="N4603" s="1" t="s">
        <v>29</v>
      </c>
      <c r="O4603" s="4">
        <f t="shared" si="71"/>
        <v>0</v>
      </c>
    </row>
    <row r="4604" spans="1:15">
      <c r="A4604" s="1" t="s">
        <v>4644</v>
      </c>
      <c r="B4604" s="2">
        <v>44845</v>
      </c>
      <c r="C4604" s="13" t="str">
        <f>TEXT(bbdd_Social_Media_Trends[[#This Row],[Post_Date]],"aaaa-mm")</f>
        <v>2022-10</v>
      </c>
      <c r="D4604" s="1" t="s">
        <v>24</v>
      </c>
      <c r="E4604" s="1" t="s">
        <v>39</v>
      </c>
      <c r="F4604" s="1" t="s">
        <v>36</v>
      </c>
      <c r="G4604" s="1" t="s">
        <v>21</v>
      </c>
      <c r="H4604">
        <v>3777754</v>
      </c>
      <c r="I4604">
        <v>202276</v>
      </c>
      <c r="J4604">
        <v>35884</v>
      </c>
      <c r="K4604">
        <v>41913</v>
      </c>
      <c r="L4604">
        <f>bbdd_Social_Media_Trends[[#This Row],[Likes]]+bbdd_Social_Media_Trends[[#This Row],[Shares]]+bbdd_Social_Media_Trends[[#This Row],[Comments]]</f>
        <v>280073</v>
      </c>
      <c r="M4604">
        <f>bbdd_Social_Media_Trends[[#This Row],[Interactions]]/bbdd_Social_Media_Trends[[#This Row],[Views]]</f>
        <v>7.4137437217987198E-2</v>
      </c>
      <c r="N4604" s="1" t="s">
        <v>16</v>
      </c>
      <c r="O4604" s="4">
        <f t="shared" si="71"/>
        <v>0</v>
      </c>
    </row>
    <row r="4605" spans="1:15">
      <c r="A4605" s="1" t="s">
        <v>4645</v>
      </c>
      <c r="B4605" s="2">
        <v>44757</v>
      </c>
      <c r="C4605" s="13" t="str">
        <f>TEXT(bbdd_Social_Media_Trends[[#This Row],[Post_Date]],"aaaa-mm")</f>
        <v>2022-07</v>
      </c>
      <c r="D4605" s="1" t="s">
        <v>27</v>
      </c>
      <c r="E4605" s="1" t="s">
        <v>46</v>
      </c>
      <c r="F4605" s="1" t="s">
        <v>32</v>
      </c>
      <c r="G4605" s="1" t="s">
        <v>15</v>
      </c>
      <c r="H4605">
        <v>2618635</v>
      </c>
      <c r="I4605">
        <v>234407</v>
      </c>
      <c r="J4605">
        <v>36601</v>
      </c>
      <c r="K4605">
        <v>27278</v>
      </c>
      <c r="L4605">
        <f>bbdd_Social_Media_Trends[[#This Row],[Likes]]+bbdd_Social_Media_Trends[[#This Row],[Shares]]+bbdd_Social_Media_Trends[[#This Row],[Comments]]</f>
        <v>298286</v>
      </c>
      <c r="M4605">
        <f>bbdd_Social_Media_Trends[[#This Row],[Interactions]]/bbdd_Social_Media_Trends[[#This Row],[Views]]</f>
        <v>0.11390896402133173</v>
      </c>
      <c r="N4605" s="1" t="s">
        <v>16</v>
      </c>
      <c r="O4605" s="4">
        <f t="shared" si="71"/>
        <v>0</v>
      </c>
    </row>
    <row r="4606" spans="1:15">
      <c r="A4606" s="1" t="s">
        <v>4646</v>
      </c>
      <c r="B4606" s="2">
        <v>45163</v>
      </c>
      <c r="C4606" s="13" t="str">
        <f>TEXT(bbdd_Social_Media_Trends[[#This Row],[Post_Date]],"aaaa-mm")</f>
        <v>2023-08</v>
      </c>
      <c r="D4606" s="1" t="s">
        <v>27</v>
      </c>
      <c r="E4606" s="1" t="s">
        <v>52</v>
      </c>
      <c r="F4606" s="1" t="s">
        <v>41</v>
      </c>
      <c r="G4606" s="1" t="s">
        <v>15</v>
      </c>
      <c r="H4606">
        <v>3635998</v>
      </c>
      <c r="I4606">
        <v>477287</v>
      </c>
      <c r="J4606">
        <v>87839</v>
      </c>
      <c r="K4606">
        <v>13330</v>
      </c>
      <c r="L4606">
        <f>bbdd_Social_Media_Trends[[#This Row],[Likes]]+bbdd_Social_Media_Trends[[#This Row],[Shares]]+bbdd_Social_Media_Trends[[#This Row],[Comments]]</f>
        <v>578456</v>
      </c>
      <c r="M4606">
        <f>bbdd_Social_Media_Trends[[#This Row],[Interactions]]/bbdd_Social_Media_Trends[[#This Row],[Views]]</f>
        <v>0.15909139663993216</v>
      </c>
      <c r="N4606" s="1" t="s">
        <v>29</v>
      </c>
      <c r="O4606" s="4">
        <f t="shared" si="71"/>
        <v>0</v>
      </c>
    </row>
    <row r="4607" spans="1:15">
      <c r="A4607" s="1" t="s">
        <v>4647</v>
      </c>
      <c r="B4607" s="2">
        <v>45027</v>
      </c>
      <c r="C4607" s="13" t="str">
        <f>TEXT(bbdd_Social_Media_Trends[[#This Row],[Post_Date]],"aaaa-mm")</f>
        <v>2023-04</v>
      </c>
      <c r="D4607" s="1" t="s">
        <v>18</v>
      </c>
      <c r="E4607" s="1" t="s">
        <v>19</v>
      </c>
      <c r="F4607" s="1" t="s">
        <v>32</v>
      </c>
      <c r="G4607" s="1" t="s">
        <v>25</v>
      </c>
      <c r="H4607">
        <v>4538803</v>
      </c>
      <c r="I4607">
        <v>37888</v>
      </c>
      <c r="J4607">
        <v>31285</v>
      </c>
      <c r="K4607">
        <v>41134</v>
      </c>
      <c r="L4607">
        <f>bbdd_Social_Media_Trends[[#This Row],[Likes]]+bbdd_Social_Media_Trends[[#This Row],[Shares]]+bbdd_Social_Media_Trends[[#This Row],[Comments]]</f>
        <v>110307</v>
      </c>
      <c r="M4607">
        <f>bbdd_Social_Media_Trends[[#This Row],[Interactions]]/bbdd_Social_Media_Trends[[#This Row],[Views]]</f>
        <v>2.4303103703773879E-2</v>
      </c>
      <c r="N4607" s="1" t="s">
        <v>29</v>
      </c>
      <c r="O4607" s="4">
        <f t="shared" si="71"/>
        <v>0</v>
      </c>
    </row>
    <row r="4608" spans="1:15">
      <c r="A4608" s="1" t="s">
        <v>4648</v>
      </c>
      <c r="B4608" s="2">
        <v>45222</v>
      </c>
      <c r="C4608" s="13" t="str">
        <f>TEXT(bbdd_Social_Media_Trends[[#This Row],[Post_Date]],"aaaa-mm")</f>
        <v>2023-10</v>
      </c>
      <c r="D4608" s="1" t="s">
        <v>18</v>
      </c>
      <c r="E4608" s="1" t="s">
        <v>39</v>
      </c>
      <c r="F4608" s="1" t="s">
        <v>20</v>
      </c>
      <c r="G4608" s="1" t="s">
        <v>28</v>
      </c>
      <c r="H4608">
        <v>1175078</v>
      </c>
      <c r="I4608">
        <v>42905</v>
      </c>
      <c r="J4608">
        <v>98581</v>
      </c>
      <c r="K4608">
        <v>20024</v>
      </c>
      <c r="L4608">
        <f>bbdd_Social_Media_Trends[[#This Row],[Likes]]+bbdd_Social_Media_Trends[[#This Row],[Shares]]+bbdd_Social_Media_Trends[[#This Row],[Comments]]</f>
        <v>161510</v>
      </c>
      <c r="M4608">
        <f>bbdd_Social_Media_Trends[[#This Row],[Interactions]]/bbdd_Social_Media_Trends[[#This Row],[Views]]</f>
        <v>0.13744619506109382</v>
      </c>
      <c r="N4608" s="1" t="s">
        <v>22</v>
      </c>
      <c r="O4608" s="4">
        <f t="shared" si="71"/>
        <v>0</v>
      </c>
    </row>
    <row r="4609" spans="1:15">
      <c r="A4609" s="1" t="s">
        <v>4649</v>
      </c>
      <c r="B4609" s="2">
        <v>45231</v>
      </c>
      <c r="C4609" s="13" t="str">
        <f>TEXT(bbdd_Social_Media_Trends[[#This Row],[Post_Date]],"aaaa-mm")</f>
        <v>2023-11</v>
      </c>
      <c r="D4609" s="1" t="s">
        <v>12</v>
      </c>
      <c r="E4609" s="1" t="s">
        <v>13</v>
      </c>
      <c r="F4609" s="1" t="s">
        <v>41</v>
      </c>
      <c r="G4609" s="1" t="s">
        <v>50</v>
      </c>
      <c r="H4609">
        <v>2317796</v>
      </c>
      <c r="I4609">
        <v>452942</v>
      </c>
      <c r="J4609">
        <v>67692</v>
      </c>
      <c r="K4609">
        <v>9904</v>
      </c>
      <c r="L4609">
        <f>bbdd_Social_Media_Trends[[#This Row],[Likes]]+bbdd_Social_Media_Trends[[#This Row],[Shares]]+bbdd_Social_Media_Trends[[#This Row],[Comments]]</f>
        <v>530538</v>
      </c>
      <c r="M4609">
        <f>bbdd_Social_Media_Trends[[#This Row],[Interactions]]/bbdd_Social_Media_Trends[[#This Row],[Views]]</f>
        <v>0.22889762515769291</v>
      </c>
      <c r="N4609" s="1" t="s">
        <v>16</v>
      </c>
      <c r="O4609" s="4">
        <f t="shared" si="71"/>
        <v>0</v>
      </c>
    </row>
    <row r="4610" spans="1:15">
      <c r="A4610" s="1" t="s">
        <v>4650</v>
      </c>
      <c r="B4610" s="2">
        <v>44615</v>
      </c>
      <c r="C4610" s="13" t="str">
        <f>TEXT(bbdd_Social_Media_Trends[[#This Row],[Post_Date]],"aaaa-mm")</f>
        <v>2022-02</v>
      </c>
      <c r="D4610" s="1" t="s">
        <v>12</v>
      </c>
      <c r="E4610" s="1" t="s">
        <v>31</v>
      </c>
      <c r="F4610" s="1" t="s">
        <v>32</v>
      </c>
      <c r="G4610" s="1" t="s">
        <v>15</v>
      </c>
      <c r="H4610">
        <v>2344865</v>
      </c>
      <c r="I4610">
        <v>398034</v>
      </c>
      <c r="J4610">
        <v>18988</v>
      </c>
      <c r="K4610">
        <v>6493</v>
      </c>
      <c r="L4610">
        <f>bbdd_Social_Media_Trends[[#This Row],[Likes]]+bbdd_Social_Media_Trends[[#This Row],[Shares]]+bbdd_Social_Media_Trends[[#This Row],[Comments]]</f>
        <v>423515</v>
      </c>
      <c r="M4610">
        <f>bbdd_Social_Media_Trends[[#This Row],[Interactions]]/bbdd_Social_Media_Trends[[#This Row],[Views]]</f>
        <v>0.18061380932377771</v>
      </c>
      <c r="N4610" s="1" t="s">
        <v>16</v>
      </c>
      <c r="O4610" s="4">
        <f t="shared" ref="O4610:O4673" si="72">IF(ISERROR(VLOOKUP(A4610,A4611:A9608,1,FALSE)),0, 1)</f>
        <v>0</v>
      </c>
    </row>
    <row r="4611" spans="1:15">
      <c r="A4611" s="1" t="s">
        <v>4651</v>
      </c>
      <c r="B4611" s="2">
        <v>44824</v>
      </c>
      <c r="C4611" s="13" t="str">
        <f>TEXT(bbdd_Social_Media_Trends[[#This Row],[Post_Date]],"aaaa-mm")</f>
        <v>2022-09</v>
      </c>
      <c r="D4611" s="1" t="s">
        <v>18</v>
      </c>
      <c r="E4611" s="1" t="s">
        <v>59</v>
      </c>
      <c r="F4611" s="1" t="s">
        <v>14</v>
      </c>
      <c r="G4611" s="1" t="s">
        <v>60</v>
      </c>
      <c r="H4611">
        <v>788460</v>
      </c>
      <c r="I4611">
        <v>65933</v>
      </c>
      <c r="J4611">
        <v>20908</v>
      </c>
      <c r="K4611">
        <v>11908</v>
      </c>
      <c r="L4611">
        <f>bbdd_Social_Media_Trends[[#This Row],[Likes]]+bbdd_Social_Media_Trends[[#This Row],[Shares]]+bbdd_Social_Media_Trends[[#This Row],[Comments]]</f>
        <v>98749</v>
      </c>
      <c r="M4611">
        <f>bbdd_Social_Media_Trends[[#This Row],[Interactions]]/bbdd_Social_Media_Trends[[#This Row],[Views]]</f>
        <v>0.12524287852268981</v>
      </c>
      <c r="N4611" s="1" t="s">
        <v>29</v>
      </c>
      <c r="O4611" s="4">
        <f t="shared" si="72"/>
        <v>0</v>
      </c>
    </row>
    <row r="4612" spans="1:15">
      <c r="A4612" s="1" t="s">
        <v>4652</v>
      </c>
      <c r="B4612" s="2">
        <v>45099</v>
      </c>
      <c r="C4612" s="13" t="str">
        <f>TEXT(bbdd_Social_Media_Trends[[#This Row],[Post_Date]],"aaaa-mm")</f>
        <v>2023-06</v>
      </c>
      <c r="D4612" s="1" t="s">
        <v>12</v>
      </c>
      <c r="E4612" s="1" t="s">
        <v>19</v>
      </c>
      <c r="F4612" s="1" t="s">
        <v>36</v>
      </c>
      <c r="G4612" s="1" t="s">
        <v>50</v>
      </c>
      <c r="H4612">
        <v>705892</v>
      </c>
      <c r="I4612">
        <v>101699</v>
      </c>
      <c r="J4612">
        <v>448</v>
      </c>
      <c r="K4612">
        <v>9268</v>
      </c>
      <c r="L4612">
        <f>bbdd_Social_Media_Trends[[#This Row],[Likes]]+bbdd_Social_Media_Trends[[#This Row],[Shares]]+bbdd_Social_Media_Trends[[#This Row],[Comments]]</f>
        <v>111415</v>
      </c>
      <c r="M4612">
        <f>bbdd_Social_Media_Trends[[#This Row],[Interactions]]/bbdd_Social_Media_Trends[[#This Row],[Views]]</f>
        <v>0.15783575957795243</v>
      </c>
      <c r="N4612" s="1" t="s">
        <v>16</v>
      </c>
      <c r="O4612" s="4">
        <f t="shared" si="72"/>
        <v>0</v>
      </c>
    </row>
    <row r="4613" spans="1:15">
      <c r="A4613" s="1" t="s">
        <v>4653</v>
      </c>
      <c r="B4613" s="2">
        <v>44687</v>
      </c>
      <c r="C4613" s="13" t="str">
        <f>TEXT(bbdd_Social_Media_Trends[[#This Row],[Post_Date]],"aaaa-mm")</f>
        <v>2022-05</v>
      </c>
      <c r="D4613" s="1" t="s">
        <v>27</v>
      </c>
      <c r="E4613" s="1" t="s">
        <v>49</v>
      </c>
      <c r="F4613" s="1" t="s">
        <v>41</v>
      </c>
      <c r="G4613" s="1" t="s">
        <v>50</v>
      </c>
      <c r="H4613">
        <v>2676709</v>
      </c>
      <c r="I4613">
        <v>419849</v>
      </c>
      <c r="J4613">
        <v>21229</v>
      </c>
      <c r="K4613">
        <v>35123</v>
      </c>
      <c r="L4613">
        <f>bbdd_Social_Media_Trends[[#This Row],[Likes]]+bbdd_Social_Media_Trends[[#This Row],[Shares]]+bbdd_Social_Media_Trends[[#This Row],[Comments]]</f>
        <v>476201</v>
      </c>
      <c r="M4613">
        <f>bbdd_Social_Media_Trends[[#This Row],[Interactions]]/bbdd_Social_Media_Trends[[#This Row],[Views]]</f>
        <v>0.17790540548113373</v>
      </c>
      <c r="N4613" s="1" t="s">
        <v>22</v>
      </c>
      <c r="O4613" s="4">
        <f t="shared" si="72"/>
        <v>0</v>
      </c>
    </row>
    <row r="4614" spans="1:15">
      <c r="A4614" s="1" t="s">
        <v>4654</v>
      </c>
      <c r="B4614" s="2">
        <v>45248</v>
      </c>
      <c r="C4614" s="13" t="str">
        <f>TEXT(bbdd_Social_Media_Trends[[#This Row],[Post_Date]],"aaaa-mm")</f>
        <v>2023-11</v>
      </c>
      <c r="D4614" s="1" t="s">
        <v>12</v>
      </c>
      <c r="E4614" s="1" t="s">
        <v>13</v>
      </c>
      <c r="F4614" s="1" t="s">
        <v>32</v>
      </c>
      <c r="G4614" s="1" t="s">
        <v>60</v>
      </c>
      <c r="H4614">
        <v>2045200</v>
      </c>
      <c r="I4614">
        <v>134618</v>
      </c>
      <c r="J4614">
        <v>68044</v>
      </c>
      <c r="K4614">
        <v>2299</v>
      </c>
      <c r="L4614">
        <f>bbdd_Social_Media_Trends[[#This Row],[Likes]]+bbdd_Social_Media_Trends[[#This Row],[Shares]]+bbdd_Social_Media_Trends[[#This Row],[Comments]]</f>
        <v>204961</v>
      </c>
      <c r="M4614">
        <f>bbdd_Social_Media_Trends[[#This Row],[Interactions]]/bbdd_Social_Media_Trends[[#This Row],[Views]]</f>
        <v>0.10021562683356151</v>
      </c>
      <c r="N4614" s="1" t="s">
        <v>29</v>
      </c>
      <c r="O4614" s="4">
        <f t="shared" si="72"/>
        <v>0</v>
      </c>
    </row>
    <row r="4615" spans="1:15">
      <c r="A4615" s="1" t="s">
        <v>4655</v>
      </c>
      <c r="B4615" s="2">
        <v>45240</v>
      </c>
      <c r="C4615" s="13" t="str">
        <f>TEXT(bbdd_Social_Media_Trends[[#This Row],[Post_Date]],"aaaa-mm")</f>
        <v>2023-11</v>
      </c>
      <c r="D4615" s="1" t="s">
        <v>27</v>
      </c>
      <c r="E4615" s="1" t="s">
        <v>13</v>
      </c>
      <c r="F4615" s="1" t="s">
        <v>41</v>
      </c>
      <c r="G4615" s="1" t="s">
        <v>60</v>
      </c>
      <c r="H4615">
        <v>4311581</v>
      </c>
      <c r="I4615">
        <v>74005</v>
      </c>
      <c r="J4615">
        <v>74174</v>
      </c>
      <c r="K4615">
        <v>9589</v>
      </c>
      <c r="L4615">
        <f>bbdd_Social_Media_Trends[[#This Row],[Likes]]+bbdd_Social_Media_Trends[[#This Row],[Shares]]+bbdd_Social_Media_Trends[[#This Row],[Comments]]</f>
        <v>157768</v>
      </c>
      <c r="M4615">
        <f>bbdd_Social_Media_Trends[[#This Row],[Interactions]]/bbdd_Social_Media_Trends[[#This Row],[Views]]</f>
        <v>3.6591681798393678E-2</v>
      </c>
      <c r="N4615" s="1" t="s">
        <v>16</v>
      </c>
      <c r="O4615" s="4">
        <f t="shared" si="72"/>
        <v>0</v>
      </c>
    </row>
    <row r="4616" spans="1:15">
      <c r="A4616" s="1" t="s">
        <v>4656</v>
      </c>
      <c r="B4616" s="2">
        <v>44806</v>
      </c>
      <c r="C4616" s="13" t="str">
        <f>TEXT(bbdd_Social_Media_Trends[[#This Row],[Post_Date]],"aaaa-mm")</f>
        <v>2022-09</v>
      </c>
      <c r="D4616" s="1" t="s">
        <v>27</v>
      </c>
      <c r="E4616" s="1" t="s">
        <v>59</v>
      </c>
      <c r="F4616" s="1" t="s">
        <v>36</v>
      </c>
      <c r="G4616" s="1" t="s">
        <v>60</v>
      </c>
      <c r="H4616">
        <v>811324</v>
      </c>
      <c r="I4616">
        <v>125535</v>
      </c>
      <c r="J4616">
        <v>79606</v>
      </c>
      <c r="K4616">
        <v>32458</v>
      </c>
      <c r="L4616">
        <f>bbdd_Social_Media_Trends[[#This Row],[Likes]]+bbdd_Social_Media_Trends[[#This Row],[Shares]]+bbdd_Social_Media_Trends[[#This Row],[Comments]]</f>
        <v>237599</v>
      </c>
      <c r="M4616">
        <f>bbdd_Social_Media_Trends[[#This Row],[Interactions]]/bbdd_Social_Media_Trends[[#This Row],[Views]]</f>
        <v>0.29285340998170889</v>
      </c>
      <c r="N4616" s="1" t="s">
        <v>29</v>
      </c>
      <c r="O4616" s="4">
        <f t="shared" si="72"/>
        <v>0</v>
      </c>
    </row>
    <row r="4617" spans="1:15">
      <c r="A4617" s="1" t="s">
        <v>4657</v>
      </c>
      <c r="B4617" s="2">
        <v>44923</v>
      </c>
      <c r="C4617" s="13" t="str">
        <f>TEXT(bbdd_Social_Media_Trends[[#This Row],[Post_Date]],"aaaa-mm")</f>
        <v>2022-12</v>
      </c>
      <c r="D4617" s="1" t="s">
        <v>12</v>
      </c>
      <c r="E4617" s="1" t="s">
        <v>46</v>
      </c>
      <c r="F4617" s="1" t="s">
        <v>41</v>
      </c>
      <c r="G4617" s="1" t="s">
        <v>25</v>
      </c>
      <c r="H4617">
        <v>2365962</v>
      </c>
      <c r="I4617">
        <v>466145</v>
      </c>
      <c r="J4617">
        <v>84706</v>
      </c>
      <c r="K4617">
        <v>38723</v>
      </c>
      <c r="L4617">
        <f>bbdd_Social_Media_Trends[[#This Row],[Likes]]+bbdd_Social_Media_Trends[[#This Row],[Shares]]+bbdd_Social_Media_Trends[[#This Row],[Comments]]</f>
        <v>589574</v>
      </c>
      <c r="M4617">
        <f>bbdd_Social_Media_Trends[[#This Row],[Interactions]]/bbdd_Social_Media_Trends[[#This Row],[Views]]</f>
        <v>0.24918997008405039</v>
      </c>
      <c r="N4617" s="1" t="s">
        <v>29</v>
      </c>
      <c r="O4617" s="4">
        <f t="shared" si="72"/>
        <v>0</v>
      </c>
    </row>
    <row r="4618" spans="1:15">
      <c r="A4618" s="1" t="s">
        <v>4658</v>
      </c>
      <c r="B4618" s="2">
        <v>45154</v>
      </c>
      <c r="C4618" s="13" t="str">
        <f>TEXT(bbdd_Social_Media_Trends[[#This Row],[Post_Date]],"aaaa-mm")</f>
        <v>2023-08</v>
      </c>
      <c r="D4618" s="1" t="s">
        <v>24</v>
      </c>
      <c r="E4618" s="1" t="s">
        <v>49</v>
      </c>
      <c r="F4618" s="1" t="s">
        <v>36</v>
      </c>
      <c r="G4618" s="1" t="s">
        <v>15</v>
      </c>
      <c r="H4618">
        <v>4585788</v>
      </c>
      <c r="I4618">
        <v>431040</v>
      </c>
      <c r="J4618">
        <v>84174</v>
      </c>
      <c r="K4618">
        <v>8471</v>
      </c>
      <c r="L4618">
        <f>bbdd_Social_Media_Trends[[#This Row],[Likes]]+bbdd_Social_Media_Trends[[#This Row],[Shares]]+bbdd_Social_Media_Trends[[#This Row],[Comments]]</f>
        <v>523685</v>
      </c>
      <c r="M4618">
        <f>bbdd_Social_Media_Trends[[#This Row],[Interactions]]/bbdd_Social_Media_Trends[[#This Row],[Views]]</f>
        <v>0.11419738548751054</v>
      </c>
      <c r="N4618" s="1" t="s">
        <v>16</v>
      </c>
      <c r="O4618" s="4">
        <f t="shared" si="72"/>
        <v>0</v>
      </c>
    </row>
    <row r="4619" spans="1:15">
      <c r="A4619" s="1" t="s">
        <v>4659</v>
      </c>
      <c r="B4619" s="2">
        <v>45033</v>
      </c>
      <c r="C4619" s="13" t="str">
        <f>TEXT(bbdd_Social_Media_Trends[[#This Row],[Post_Date]],"aaaa-mm")</f>
        <v>2023-04</v>
      </c>
      <c r="D4619" s="1" t="s">
        <v>27</v>
      </c>
      <c r="E4619" s="1" t="s">
        <v>49</v>
      </c>
      <c r="F4619" s="1" t="s">
        <v>14</v>
      </c>
      <c r="G4619" s="1" t="s">
        <v>60</v>
      </c>
      <c r="H4619">
        <v>4242961</v>
      </c>
      <c r="I4619">
        <v>439654</v>
      </c>
      <c r="J4619">
        <v>97036</v>
      </c>
      <c r="K4619">
        <v>27828</v>
      </c>
      <c r="L4619">
        <f>bbdd_Social_Media_Trends[[#This Row],[Likes]]+bbdd_Social_Media_Trends[[#This Row],[Shares]]+bbdd_Social_Media_Trends[[#This Row],[Comments]]</f>
        <v>564518</v>
      </c>
      <c r="M4619">
        <f>bbdd_Social_Media_Trends[[#This Row],[Interactions]]/bbdd_Social_Media_Trends[[#This Row],[Views]]</f>
        <v>0.13304812370417735</v>
      </c>
      <c r="N4619" s="1" t="s">
        <v>16</v>
      </c>
      <c r="O4619" s="4">
        <f t="shared" si="72"/>
        <v>0</v>
      </c>
    </row>
    <row r="4620" spans="1:15">
      <c r="A4620" s="1" t="s">
        <v>4660</v>
      </c>
      <c r="B4620" s="2">
        <v>44862</v>
      </c>
      <c r="C4620" s="13" t="str">
        <f>TEXT(bbdd_Social_Media_Trends[[#This Row],[Post_Date]],"aaaa-mm")</f>
        <v>2022-10</v>
      </c>
      <c r="D4620" s="1" t="s">
        <v>24</v>
      </c>
      <c r="E4620" s="1" t="s">
        <v>57</v>
      </c>
      <c r="F4620" s="1" t="s">
        <v>14</v>
      </c>
      <c r="G4620" s="1" t="s">
        <v>28</v>
      </c>
      <c r="H4620">
        <v>4032099</v>
      </c>
      <c r="I4620">
        <v>215854</v>
      </c>
      <c r="J4620">
        <v>31543</v>
      </c>
      <c r="K4620">
        <v>32321</v>
      </c>
      <c r="L4620">
        <f>bbdd_Social_Media_Trends[[#This Row],[Likes]]+bbdd_Social_Media_Trends[[#This Row],[Shares]]+bbdd_Social_Media_Trends[[#This Row],[Comments]]</f>
        <v>279718</v>
      </c>
      <c r="M4620">
        <f>bbdd_Social_Media_Trends[[#This Row],[Interactions]]/bbdd_Social_Media_Trends[[#This Row],[Views]]</f>
        <v>6.9372800618238792E-2</v>
      </c>
      <c r="N4620" s="1" t="s">
        <v>16</v>
      </c>
      <c r="O4620" s="4">
        <f t="shared" si="72"/>
        <v>0</v>
      </c>
    </row>
    <row r="4621" spans="1:15">
      <c r="A4621" s="1" t="s">
        <v>4661</v>
      </c>
      <c r="B4621" s="2">
        <v>44786</v>
      </c>
      <c r="C4621" s="13" t="str">
        <f>TEXT(bbdd_Social_Media_Trends[[#This Row],[Post_Date]],"aaaa-mm")</f>
        <v>2022-08</v>
      </c>
      <c r="D4621" s="1" t="s">
        <v>24</v>
      </c>
      <c r="E4621" s="1" t="s">
        <v>35</v>
      </c>
      <c r="F4621" s="1" t="s">
        <v>14</v>
      </c>
      <c r="G4621" s="1" t="s">
        <v>28</v>
      </c>
      <c r="H4621">
        <v>1111912</v>
      </c>
      <c r="I4621">
        <v>478722</v>
      </c>
      <c r="J4621">
        <v>68409</v>
      </c>
      <c r="K4621">
        <v>1972</v>
      </c>
      <c r="L4621">
        <f>bbdd_Social_Media_Trends[[#This Row],[Likes]]+bbdd_Social_Media_Trends[[#This Row],[Shares]]+bbdd_Social_Media_Trends[[#This Row],[Comments]]</f>
        <v>549103</v>
      </c>
      <c r="M4621">
        <f>bbdd_Social_Media_Trends[[#This Row],[Interactions]]/bbdd_Social_Media_Trends[[#This Row],[Views]]</f>
        <v>0.49383674247602327</v>
      </c>
      <c r="N4621" s="1" t="s">
        <v>22</v>
      </c>
      <c r="O4621" s="4">
        <f t="shared" si="72"/>
        <v>0</v>
      </c>
    </row>
    <row r="4622" spans="1:15">
      <c r="A4622" s="1" t="s">
        <v>4662</v>
      </c>
      <c r="B4622" s="2">
        <v>45286</v>
      </c>
      <c r="C4622" s="13" t="str">
        <f>TEXT(bbdd_Social_Media_Trends[[#This Row],[Post_Date]],"aaaa-mm")</f>
        <v>2023-12</v>
      </c>
      <c r="D4622" s="1" t="s">
        <v>18</v>
      </c>
      <c r="E4622" s="1" t="s">
        <v>46</v>
      </c>
      <c r="F4622" s="1" t="s">
        <v>47</v>
      </c>
      <c r="G4622" s="1" t="s">
        <v>21</v>
      </c>
      <c r="H4622">
        <v>4461089</v>
      </c>
      <c r="I4622">
        <v>251802</v>
      </c>
      <c r="J4622">
        <v>50220</v>
      </c>
      <c r="K4622">
        <v>49414</v>
      </c>
      <c r="L4622">
        <f>bbdd_Social_Media_Trends[[#This Row],[Likes]]+bbdd_Social_Media_Trends[[#This Row],[Shares]]+bbdd_Social_Media_Trends[[#This Row],[Comments]]</f>
        <v>351436</v>
      </c>
      <c r="M4622">
        <f>bbdd_Social_Media_Trends[[#This Row],[Interactions]]/bbdd_Social_Media_Trends[[#This Row],[Views]]</f>
        <v>7.8778074142883056E-2</v>
      </c>
      <c r="N4622" s="1" t="s">
        <v>22</v>
      </c>
      <c r="O4622" s="4">
        <f t="shared" si="72"/>
        <v>0</v>
      </c>
    </row>
    <row r="4623" spans="1:15">
      <c r="A4623" s="1" t="s">
        <v>4663</v>
      </c>
      <c r="B4623" s="2">
        <v>44677</v>
      </c>
      <c r="C4623" s="13" t="str">
        <f>TEXT(bbdd_Social_Media_Trends[[#This Row],[Post_Date]],"aaaa-mm")</f>
        <v>2022-04</v>
      </c>
      <c r="D4623" s="1" t="s">
        <v>27</v>
      </c>
      <c r="E4623" s="1" t="s">
        <v>59</v>
      </c>
      <c r="F4623" s="1" t="s">
        <v>32</v>
      </c>
      <c r="G4623" s="1" t="s">
        <v>21</v>
      </c>
      <c r="H4623">
        <v>4645972</v>
      </c>
      <c r="I4623">
        <v>426458</v>
      </c>
      <c r="J4623">
        <v>75602</v>
      </c>
      <c r="K4623">
        <v>34866</v>
      </c>
      <c r="L4623">
        <f>bbdd_Social_Media_Trends[[#This Row],[Likes]]+bbdd_Social_Media_Trends[[#This Row],[Shares]]+bbdd_Social_Media_Trends[[#This Row],[Comments]]</f>
        <v>536926</v>
      </c>
      <c r="M4623">
        <f>bbdd_Social_Media_Trends[[#This Row],[Interactions]]/bbdd_Social_Media_Trends[[#This Row],[Views]]</f>
        <v>0.11556806627332235</v>
      </c>
      <c r="N4623" s="1" t="s">
        <v>29</v>
      </c>
      <c r="O4623" s="4">
        <f t="shared" si="72"/>
        <v>0</v>
      </c>
    </row>
    <row r="4624" spans="1:15">
      <c r="A4624" s="1" t="s">
        <v>4664</v>
      </c>
      <c r="B4624" s="2">
        <v>44872</v>
      </c>
      <c r="C4624" s="13" t="str">
        <f>TEXT(bbdd_Social_Media_Trends[[#This Row],[Post_Date]],"aaaa-mm")</f>
        <v>2022-11</v>
      </c>
      <c r="D4624" s="1" t="s">
        <v>12</v>
      </c>
      <c r="E4624" s="1" t="s">
        <v>19</v>
      </c>
      <c r="F4624" s="1" t="s">
        <v>20</v>
      </c>
      <c r="G4624" s="1" t="s">
        <v>25</v>
      </c>
      <c r="H4624">
        <v>3752649</v>
      </c>
      <c r="I4624">
        <v>415112</v>
      </c>
      <c r="J4624">
        <v>30531</v>
      </c>
      <c r="K4624">
        <v>31028</v>
      </c>
      <c r="L4624">
        <f>bbdd_Social_Media_Trends[[#This Row],[Likes]]+bbdd_Social_Media_Trends[[#This Row],[Shares]]+bbdd_Social_Media_Trends[[#This Row],[Comments]]</f>
        <v>476671</v>
      </c>
      <c r="M4624">
        <f>bbdd_Social_Media_Trends[[#This Row],[Interactions]]/bbdd_Social_Media_Trends[[#This Row],[Views]]</f>
        <v>0.12702253794586171</v>
      </c>
      <c r="N4624" s="1" t="s">
        <v>29</v>
      </c>
      <c r="O4624" s="4">
        <f t="shared" si="72"/>
        <v>0</v>
      </c>
    </row>
    <row r="4625" spans="1:15">
      <c r="A4625" s="1" t="s">
        <v>4665</v>
      </c>
      <c r="B4625" s="2">
        <v>45050</v>
      </c>
      <c r="C4625" s="13" t="str">
        <f>TEXT(bbdd_Social_Media_Trends[[#This Row],[Post_Date]],"aaaa-mm")</f>
        <v>2023-05</v>
      </c>
      <c r="D4625" s="1" t="s">
        <v>18</v>
      </c>
      <c r="E4625" s="1" t="s">
        <v>31</v>
      </c>
      <c r="F4625" s="1" t="s">
        <v>14</v>
      </c>
      <c r="G4625" s="1" t="s">
        <v>37</v>
      </c>
      <c r="H4625">
        <v>1984418</v>
      </c>
      <c r="I4625">
        <v>214222</v>
      </c>
      <c r="J4625">
        <v>75144</v>
      </c>
      <c r="K4625">
        <v>10982</v>
      </c>
      <c r="L4625">
        <f>bbdd_Social_Media_Trends[[#This Row],[Likes]]+bbdd_Social_Media_Trends[[#This Row],[Shares]]+bbdd_Social_Media_Trends[[#This Row],[Comments]]</f>
        <v>300348</v>
      </c>
      <c r="M4625">
        <f>bbdd_Social_Media_Trends[[#This Row],[Interactions]]/bbdd_Social_Media_Trends[[#This Row],[Views]]</f>
        <v>0.15135319272451672</v>
      </c>
      <c r="N4625" s="1" t="s">
        <v>29</v>
      </c>
      <c r="O4625" s="4">
        <f t="shared" si="72"/>
        <v>0</v>
      </c>
    </row>
    <row r="4626" spans="1:15">
      <c r="A4626" s="1" t="s">
        <v>4666</v>
      </c>
      <c r="B4626" s="2">
        <v>44718</v>
      </c>
      <c r="C4626" s="13" t="str">
        <f>TEXT(bbdd_Social_Media_Trends[[#This Row],[Post_Date]],"aaaa-mm")</f>
        <v>2022-06</v>
      </c>
      <c r="D4626" s="1" t="s">
        <v>18</v>
      </c>
      <c r="E4626" s="1" t="s">
        <v>57</v>
      </c>
      <c r="F4626" s="1" t="s">
        <v>14</v>
      </c>
      <c r="G4626" s="1" t="s">
        <v>15</v>
      </c>
      <c r="H4626">
        <v>1766643</v>
      </c>
      <c r="I4626">
        <v>372453</v>
      </c>
      <c r="J4626">
        <v>31196</v>
      </c>
      <c r="K4626">
        <v>35447</v>
      </c>
      <c r="L4626">
        <f>bbdd_Social_Media_Trends[[#This Row],[Likes]]+bbdd_Social_Media_Trends[[#This Row],[Shares]]+bbdd_Social_Media_Trends[[#This Row],[Comments]]</f>
        <v>439096</v>
      </c>
      <c r="M4626">
        <f>bbdd_Social_Media_Trends[[#This Row],[Interactions]]/bbdd_Social_Media_Trends[[#This Row],[Views]]</f>
        <v>0.24854823526881209</v>
      </c>
      <c r="N4626" s="1" t="s">
        <v>29</v>
      </c>
      <c r="O4626" s="4">
        <f t="shared" si="72"/>
        <v>0</v>
      </c>
    </row>
    <row r="4627" spans="1:15">
      <c r="A4627" s="1" t="s">
        <v>4667</v>
      </c>
      <c r="B4627" s="2">
        <v>45145</v>
      </c>
      <c r="C4627" s="13" t="str">
        <f>TEXT(bbdd_Social_Media_Trends[[#This Row],[Post_Date]],"aaaa-mm")</f>
        <v>2023-08</v>
      </c>
      <c r="D4627" s="1" t="s">
        <v>12</v>
      </c>
      <c r="E4627" s="1" t="s">
        <v>52</v>
      </c>
      <c r="F4627" s="1" t="s">
        <v>36</v>
      </c>
      <c r="G4627" s="1" t="s">
        <v>15</v>
      </c>
      <c r="H4627">
        <v>2056923</v>
      </c>
      <c r="I4627">
        <v>397189</v>
      </c>
      <c r="J4627">
        <v>60950</v>
      </c>
      <c r="K4627">
        <v>27927</v>
      </c>
      <c r="L4627">
        <f>bbdd_Social_Media_Trends[[#This Row],[Likes]]+bbdd_Social_Media_Trends[[#This Row],[Shares]]+bbdd_Social_Media_Trends[[#This Row],[Comments]]</f>
        <v>486066</v>
      </c>
      <c r="M4627">
        <f>bbdd_Social_Media_Trends[[#This Row],[Interactions]]/bbdd_Social_Media_Trends[[#This Row],[Views]]</f>
        <v>0.23630733868015477</v>
      </c>
      <c r="N4627" s="1" t="s">
        <v>16</v>
      </c>
      <c r="O4627" s="4">
        <f t="shared" si="72"/>
        <v>0</v>
      </c>
    </row>
    <row r="4628" spans="1:15">
      <c r="A4628" s="1" t="s">
        <v>4668</v>
      </c>
      <c r="B4628" s="2">
        <v>45245</v>
      </c>
      <c r="C4628" s="13" t="str">
        <f>TEXT(bbdd_Social_Media_Trends[[#This Row],[Post_Date]],"aaaa-mm")</f>
        <v>2023-11</v>
      </c>
      <c r="D4628" s="1" t="s">
        <v>27</v>
      </c>
      <c r="E4628" s="1" t="s">
        <v>57</v>
      </c>
      <c r="F4628" s="1" t="s">
        <v>47</v>
      </c>
      <c r="G4628" s="1" t="s">
        <v>28</v>
      </c>
      <c r="H4628">
        <v>1263445</v>
      </c>
      <c r="I4628">
        <v>463074</v>
      </c>
      <c r="J4628">
        <v>99903</v>
      </c>
      <c r="K4628">
        <v>34170</v>
      </c>
      <c r="L4628">
        <f>bbdd_Social_Media_Trends[[#This Row],[Likes]]+bbdd_Social_Media_Trends[[#This Row],[Shares]]+bbdd_Social_Media_Trends[[#This Row],[Comments]]</f>
        <v>597147</v>
      </c>
      <c r="M4628">
        <f>bbdd_Social_Media_Trends[[#This Row],[Interactions]]/bbdd_Social_Media_Trends[[#This Row],[Views]]</f>
        <v>0.47263394924195357</v>
      </c>
      <c r="N4628" s="1" t="s">
        <v>29</v>
      </c>
      <c r="O4628" s="4">
        <f t="shared" si="72"/>
        <v>0</v>
      </c>
    </row>
    <row r="4629" spans="1:15">
      <c r="A4629" s="1" t="s">
        <v>4669</v>
      </c>
      <c r="B4629" s="2">
        <v>44611</v>
      </c>
      <c r="C4629" s="13" t="str">
        <f>TEXT(bbdd_Social_Media_Trends[[#This Row],[Post_Date]],"aaaa-mm")</f>
        <v>2022-02</v>
      </c>
      <c r="D4629" s="1" t="s">
        <v>24</v>
      </c>
      <c r="E4629" s="1" t="s">
        <v>19</v>
      </c>
      <c r="F4629" s="1" t="s">
        <v>32</v>
      </c>
      <c r="G4629" s="1" t="s">
        <v>37</v>
      </c>
      <c r="H4629">
        <v>167630</v>
      </c>
      <c r="I4629">
        <v>2305</v>
      </c>
      <c r="J4629">
        <v>23748</v>
      </c>
      <c r="K4629">
        <v>738</v>
      </c>
      <c r="L4629">
        <f>bbdd_Social_Media_Trends[[#This Row],[Likes]]+bbdd_Social_Media_Trends[[#This Row],[Shares]]+bbdd_Social_Media_Trends[[#This Row],[Comments]]</f>
        <v>26791</v>
      </c>
      <c r="M4629">
        <f>bbdd_Social_Media_Trends[[#This Row],[Interactions]]/bbdd_Social_Media_Trends[[#This Row],[Views]]</f>
        <v>0.15982222752490605</v>
      </c>
      <c r="N4629" s="1" t="s">
        <v>22</v>
      </c>
      <c r="O4629" s="4">
        <f t="shared" si="72"/>
        <v>0</v>
      </c>
    </row>
    <row r="4630" spans="1:15">
      <c r="A4630" s="1" t="s">
        <v>4670</v>
      </c>
      <c r="B4630" s="2">
        <v>45011</v>
      </c>
      <c r="C4630" s="13" t="str">
        <f>TEXT(bbdd_Social_Media_Trends[[#This Row],[Post_Date]],"aaaa-mm")</f>
        <v>2023-03</v>
      </c>
      <c r="D4630" s="1" t="s">
        <v>27</v>
      </c>
      <c r="E4630" s="1" t="s">
        <v>46</v>
      </c>
      <c r="F4630" s="1" t="s">
        <v>20</v>
      </c>
      <c r="G4630" s="1" t="s">
        <v>21</v>
      </c>
      <c r="H4630">
        <v>4789012</v>
      </c>
      <c r="I4630">
        <v>74240</v>
      </c>
      <c r="J4630">
        <v>22761</v>
      </c>
      <c r="K4630">
        <v>43777</v>
      </c>
      <c r="L4630">
        <f>bbdd_Social_Media_Trends[[#This Row],[Likes]]+bbdd_Social_Media_Trends[[#This Row],[Shares]]+bbdd_Social_Media_Trends[[#This Row],[Comments]]</f>
        <v>140778</v>
      </c>
      <c r="M4630">
        <f>bbdd_Social_Media_Trends[[#This Row],[Interactions]]/bbdd_Social_Media_Trends[[#This Row],[Views]]</f>
        <v>2.9396042440486679E-2</v>
      </c>
      <c r="N4630" s="1" t="s">
        <v>16</v>
      </c>
      <c r="O4630" s="4">
        <f t="shared" si="72"/>
        <v>0</v>
      </c>
    </row>
    <row r="4631" spans="1:15">
      <c r="A4631" s="1" t="s">
        <v>4671</v>
      </c>
      <c r="B4631" s="2">
        <v>44814</v>
      </c>
      <c r="C4631" s="13" t="str">
        <f>TEXT(bbdd_Social_Media_Trends[[#This Row],[Post_Date]],"aaaa-mm")</f>
        <v>2022-09</v>
      </c>
      <c r="D4631" s="1" t="s">
        <v>24</v>
      </c>
      <c r="E4631" s="1" t="s">
        <v>59</v>
      </c>
      <c r="F4631" s="1" t="s">
        <v>32</v>
      </c>
      <c r="G4631" s="1" t="s">
        <v>28</v>
      </c>
      <c r="H4631">
        <v>2751747</v>
      </c>
      <c r="I4631">
        <v>157563</v>
      </c>
      <c r="J4631">
        <v>96955</v>
      </c>
      <c r="K4631">
        <v>49493</v>
      </c>
      <c r="L4631">
        <f>bbdd_Social_Media_Trends[[#This Row],[Likes]]+bbdd_Social_Media_Trends[[#This Row],[Shares]]+bbdd_Social_Media_Trends[[#This Row],[Comments]]</f>
        <v>304011</v>
      </c>
      <c r="M4631">
        <f>bbdd_Social_Media_Trends[[#This Row],[Interactions]]/bbdd_Social_Media_Trends[[#This Row],[Views]]</f>
        <v>0.11047927007824485</v>
      </c>
      <c r="N4631" s="1" t="s">
        <v>16</v>
      </c>
      <c r="O4631" s="4">
        <f t="shared" si="72"/>
        <v>0</v>
      </c>
    </row>
    <row r="4632" spans="1:15">
      <c r="A4632" s="1" t="s">
        <v>4672</v>
      </c>
      <c r="B4632" s="2">
        <v>44813</v>
      </c>
      <c r="C4632" s="13" t="str">
        <f>TEXT(bbdd_Social_Media_Trends[[#This Row],[Post_Date]],"aaaa-mm")</f>
        <v>2022-09</v>
      </c>
      <c r="D4632" s="1" t="s">
        <v>12</v>
      </c>
      <c r="E4632" s="1" t="s">
        <v>19</v>
      </c>
      <c r="F4632" s="1" t="s">
        <v>36</v>
      </c>
      <c r="G4632" s="1" t="s">
        <v>60</v>
      </c>
      <c r="H4632">
        <v>3557778</v>
      </c>
      <c r="I4632">
        <v>190476</v>
      </c>
      <c r="J4632">
        <v>98406</v>
      </c>
      <c r="K4632">
        <v>43225</v>
      </c>
      <c r="L4632">
        <f>bbdd_Social_Media_Trends[[#This Row],[Likes]]+bbdd_Social_Media_Trends[[#This Row],[Shares]]+bbdd_Social_Media_Trends[[#This Row],[Comments]]</f>
        <v>332107</v>
      </c>
      <c r="M4632">
        <f>bbdd_Social_Media_Trends[[#This Row],[Interactions]]/bbdd_Social_Media_Trends[[#This Row],[Views]]</f>
        <v>9.3346746199453698E-2</v>
      </c>
      <c r="N4632" s="1" t="s">
        <v>16</v>
      </c>
      <c r="O4632" s="4">
        <f t="shared" si="72"/>
        <v>0</v>
      </c>
    </row>
    <row r="4633" spans="1:15">
      <c r="A4633" s="1" t="s">
        <v>4673</v>
      </c>
      <c r="B4633" s="2">
        <v>44790</v>
      </c>
      <c r="C4633" s="13" t="str">
        <f>TEXT(bbdd_Social_Media_Trends[[#This Row],[Post_Date]],"aaaa-mm")</f>
        <v>2022-08</v>
      </c>
      <c r="D4633" s="1" t="s">
        <v>27</v>
      </c>
      <c r="E4633" s="1" t="s">
        <v>19</v>
      </c>
      <c r="F4633" s="1" t="s">
        <v>41</v>
      </c>
      <c r="G4633" s="1" t="s">
        <v>21</v>
      </c>
      <c r="H4633">
        <v>222005</v>
      </c>
      <c r="I4633">
        <v>489558</v>
      </c>
      <c r="J4633">
        <v>26045</v>
      </c>
      <c r="K4633">
        <v>37407</v>
      </c>
      <c r="L4633">
        <f>bbdd_Social_Media_Trends[[#This Row],[Likes]]+bbdd_Social_Media_Trends[[#This Row],[Shares]]+bbdd_Social_Media_Trends[[#This Row],[Comments]]</f>
        <v>553010</v>
      </c>
      <c r="M4633">
        <f>bbdd_Social_Media_Trends[[#This Row],[Interactions]]/bbdd_Social_Media_Trends[[#This Row],[Views]]</f>
        <v>2.4909799328843945</v>
      </c>
      <c r="N4633" s="1" t="s">
        <v>16</v>
      </c>
      <c r="O4633" s="4">
        <f t="shared" si="72"/>
        <v>0</v>
      </c>
    </row>
    <row r="4634" spans="1:15">
      <c r="A4634" s="1" t="s">
        <v>4674</v>
      </c>
      <c r="B4634" s="2">
        <v>45043</v>
      </c>
      <c r="C4634" s="13" t="str">
        <f>TEXT(bbdd_Social_Media_Trends[[#This Row],[Post_Date]],"aaaa-mm")</f>
        <v>2023-04</v>
      </c>
      <c r="D4634" s="1" t="s">
        <v>24</v>
      </c>
      <c r="E4634" s="1" t="s">
        <v>52</v>
      </c>
      <c r="F4634" s="1" t="s">
        <v>14</v>
      </c>
      <c r="G4634" s="1" t="s">
        <v>44</v>
      </c>
      <c r="H4634">
        <v>2768780</v>
      </c>
      <c r="I4634">
        <v>88156</v>
      </c>
      <c r="J4634">
        <v>68849</v>
      </c>
      <c r="K4634">
        <v>36985</v>
      </c>
      <c r="L4634">
        <f>bbdd_Social_Media_Trends[[#This Row],[Likes]]+bbdd_Social_Media_Trends[[#This Row],[Shares]]+bbdd_Social_Media_Trends[[#This Row],[Comments]]</f>
        <v>193990</v>
      </c>
      <c r="M4634">
        <f>bbdd_Social_Media_Trends[[#This Row],[Interactions]]/bbdd_Social_Media_Trends[[#This Row],[Views]]</f>
        <v>7.0063349200731012E-2</v>
      </c>
      <c r="N4634" s="1" t="s">
        <v>22</v>
      </c>
      <c r="O4634" s="4">
        <f t="shared" si="72"/>
        <v>0</v>
      </c>
    </row>
    <row r="4635" spans="1:15">
      <c r="A4635" s="1" t="s">
        <v>4675</v>
      </c>
      <c r="B4635" s="2">
        <v>44572</v>
      </c>
      <c r="C4635" s="13" t="str">
        <f>TEXT(bbdd_Social_Media_Trends[[#This Row],[Post_Date]],"aaaa-mm")</f>
        <v>2022-01</v>
      </c>
      <c r="D4635" s="1" t="s">
        <v>18</v>
      </c>
      <c r="E4635" s="1" t="s">
        <v>57</v>
      </c>
      <c r="F4635" s="1" t="s">
        <v>32</v>
      </c>
      <c r="G4635" s="1" t="s">
        <v>60</v>
      </c>
      <c r="H4635">
        <v>4818440</v>
      </c>
      <c r="I4635">
        <v>212639</v>
      </c>
      <c r="J4635">
        <v>24551</v>
      </c>
      <c r="K4635">
        <v>26488</v>
      </c>
      <c r="L4635">
        <f>bbdd_Social_Media_Trends[[#This Row],[Likes]]+bbdd_Social_Media_Trends[[#This Row],[Shares]]+bbdd_Social_Media_Trends[[#This Row],[Comments]]</f>
        <v>263678</v>
      </c>
      <c r="M4635">
        <f>bbdd_Social_Media_Trends[[#This Row],[Interactions]]/bbdd_Social_Media_Trends[[#This Row],[Views]]</f>
        <v>5.4722690331310546E-2</v>
      </c>
      <c r="N4635" s="1" t="s">
        <v>22</v>
      </c>
      <c r="O4635" s="4">
        <f t="shared" si="72"/>
        <v>0</v>
      </c>
    </row>
    <row r="4636" spans="1:15">
      <c r="A4636" s="1" t="s">
        <v>4676</v>
      </c>
      <c r="B4636" s="2">
        <v>45049</v>
      </c>
      <c r="C4636" s="13" t="str">
        <f>TEXT(bbdd_Social_Media_Trends[[#This Row],[Post_Date]],"aaaa-mm")</f>
        <v>2023-05</v>
      </c>
      <c r="D4636" s="1" t="s">
        <v>24</v>
      </c>
      <c r="E4636" s="1" t="s">
        <v>35</v>
      </c>
      <c r="F4636" s="1" t="s">
        <v>47</v>
      </c>
      <c r="G4636" s="1" t="s">
        <v>15</v>
      </c>
      <c r="H4636">
        <v>3468794</v>
      </c>
      <c r="I4636">
        <v>497381</v>
      </c>
      <c r="J4636">
        <v>12068</v>
      </c>
      <c r="K4636">
        <v>13122</v>
      </c>
      <c r="L4636">
        <f>bbdd_Social_Media_Trends[[#This Row],[Likes]]+bbdd_Social_Media_Trends[[#This Row],[Shares]]+bbdd_Social_Media_Trends[[#This Row],[Comments]]</f>
        <v>522571</v>
      </c>
      <c r="M4636">
        <f>bbdd_Social_Media_Trends[[#This Row],[Interactions]]/bbdd_Social_Media_Trends[[#This Row],[Views]]</f>
        <v>0.15064918816164927</v>
      </c>
      <c r="N4636" s="1" t="s">
        <v>29</v>
      </c>
      <c r="O4636" s="4">
        <f t="shared" si="72"/>
        <v>0</v>
      </c>
    </row>
    <row r="4637" spans="1:15">
      <c r="A4637" s="1" t="s">
        <v>4677</v>
      </c>
      <c r="B4637" s="2">
        <v>45239</v>
      </c>
      <c r="C4637" s="13" t="str">
        <f>TEXT(bbdd_Social_Media_Trends[[#This Row],[Post_Date]],"aaaa-mm")</f>
        <v>2023-11</v>
      </c>
      <c r="D4637" s="1" t="s">
        <v>12</v>
      </c>
      <c r="E4637" s="1" t="s">
        <v>13</v>
      </c>
      <c r="F4637" s="1" t="s">
        <v>20</v>
      </c>
      <c r="G4637" s="1" t="s">
        <v>50</v>
      </c>
      <c r="H4637">
        <v>3508583</v>
      </c>
      <c r="I4637">
        <v>426856</v>
      </c>
      <c r="J4637">
        <v>29746</v>
      </c>
      <c r="K4637">
        <v>3883</v>
      </c>
      <c r="L4637">
        <f>bbdd_Social_Media_Trends[[#This Row],[Likes]]+bbdd_Social_Media_Trends[[#This Row],[Shares]]+bbdd_Social_Media_Trends[[#This Row],[Comments]]</f>
        <v>460485</v>
      </c>
      <c r="M4637">
        <f>bbdd_Social_Media_Trends[[#This Row],[Interactions]]/bbdd_Social_Media_Trends[[#This Row],[Views]]</f>
        <v>0.13124529190274251</v>
      </c>
      <c r="N4637" s="1" t="s">
        <v>29</v>
      </c>
      <c r="O4637" s="4">
        <f t="shared" si="72"/>
        <v>0</v>
      </c>
    </row>
    <row r="4638" spans="1:15">
      <c r="A4638" s="1" t="s">
        <v>4678</v>
      </c>
      <c r="B4638" s="2">
        <v>45093</v>
      </c>
      <c r="C4638" s="13" t="str">
        <f>TEXT(bbdd_Social_Media_Trends[[#This Row],[Post_Date]],"aaaa-mm")</f>
        <v>2023-06</v>
      </c>
      <c r="D4638" s="1" t="s">
        <v>27</v>
      </c>
      <c r="E4638" s="1" t="s">
        <v>31</v>
      </c>
      <c r="F4638" s="1" t="s">
        <v>47</v>
      </c>
      <c r="G4638" s="1" t="s">
        <v>21</v>
      </c>
      <c r="H4638">
        <v>686780</v>
      </c>
      <c r="I4638">
        <v>177626</v>
      </c>
      <c r="J4638">
        <v>13437</v>
      </c>
      <c r="K4638">
        <v>6268</v>
      </c>
      <c r="L4638">
        <f>bbdd_Social_Media_Trends[[#This Row],[Likes]]+bbdd_Social_Media_Trends[[#This Row],[Shares]]+bbdd_Social_Media_Trends[[#This Row],[Comments]]</f>
        <v>197331</v>
      </c>
      <c r="M4638">
        <f>bbdd_Social_Media_Trends[[#This Row],[Interactions]]/bbdd_Social_Media_Trends[[#This Row],[Views]]</f>
        <v>0.28732781968024695</v>
      </c>
      <c r="N4638" s="1" t="s">
        <v>29</v>
      </c>
      <c r="O4638" s="4">
        <f t="shared" si="72"/>
        <v>0</v>
      </c>
    </row>
    <row r="4639" spans="1:15">
      <c r="A4639" s="1" t="s">
        <v>4679</v>
      </c>
      <c r="B4639" s="2">
        <v>45112</v>
      </c>
      <c r="C4639" s="13" t="str">
        <f>TEXT(bbdd_Social_Media_Trends[[#This Row],[Post_Date]],"aaaa-mm")</f>
        <v>2023-07</v>
      </c>
      <c r="D4639" s="1" t="s">
        <v>27</v>
      </c>
      <c r="E4639" s="1" t="s">
        <v>59</v>
      </c>
      <c r="F4639" s="1" t="s">
        <v>20</v>
      </c>
      <c r="G4639" s="1" t="s">
        <v>21</v>
      </c>
      <c r="H4639">
        <v>670658</v>
      </c>
      <c r="I4639">
        <v>197098</v>
      </c>
      <c r="J4639">
        <v>52298</v>
      </c>
      <c r="K4639">
        <v>47586</v>
      </c>
      <c r="L4639">
        <f>bbdd_Social_Media_Trends[[#This Row],[Likes]]+bbdd_Social_Media_Trends[[#This Row],[Shares]]+bbdd_Social_Media_Trends[[#This Row],[Comments]]</f>
        <v>296982</v>
      </c>
      <c r="M4639">
        <f>bbdd_Social_Media_Trends[[#This Row],[Interactions]]/bbdd_Social_Media_Trends[[#This Row],[Views]]</f>
        <v>0.44282182572935835</v>
      </c>
      <c r="N4639" s="1" t="s">
        <v>22</v>
      </c>
      <c r="O4639" s="4">
        <f t="shared" si="72"/>
        <v>0</v>
      </c>
    </row>
    <row r="4640" spans="1:15">
      <c r="A4640" s="1" t="s">
        <v>4680</v>
      </c>
      <c r="B4640" s="2">
        <v>44649</v>
      </c>
      <c r="C4640" s="13" t="str">
        <f>TEXT(bbdd_Social_Media_Trends[[#This Row],[Post_Date]],"aaaa-mm")</f>
        <v>2022-03</v>
      </c>
      <c r="D4640" s="1" t="s">
        <v>27</v>
      </c>
      <c r="E4640" s="1" t="s">
        <v>13</v>
      </c>
      <c r="F4640" s="1" t="s">
        <v>20</v>
      </c>
      <c r="G4640" s="1" t="s">
        <v>15</v>
      </c>
      <c r="H4640">
        <v>4786577</v>
      </c>
      <c r="I4640">
        <v>393842</v>
      </c>
      <c r="J4640">
        <v>27939</v>
      </c>
      <c r="K4640">
        <v>12035</v>
      </c>
      <c r="L4640">
        <f>bbdd_Social_Media_Trends[[#This Row],[Likes]]+bbdd_Social_Media_Trends[[#This Row],[Shares]]+bbdd_Social_Media_Trends[[#This Row],[Comments]]</f>
        <v>433816</v>
      </c>
      <c r="M4640">
        <f>bbdd_Social_Media_Trends[[#This Row],[Interactions]]/bbdd_Social_Media_Trends[[#This Row],[Views]]</f>
        <v>9.0631781333508271E-2</v>
      </c>
      <c r="N4640" s="1" t="s">
        <v>29</v>
      </c>
      <c r="O4640" s="4">
        <f t="shared" si="72"/>
        <v>0</v>
      </c>
    </row>
    <row r="4641" spans="1:15">
      <c r="A4641" s="1" t="s">
        <v>4681</v>
      </c>
      <c r="B4641" s="2">
        <v>44662</v>
      </c>
      <c r="C4641" s="13" t="str">
        <f>TEXT(bbdd_Social_Media_Trends[[#This Row],[Post_Date]],"aaaa-mm")</f>
        <v>2022-04</v>
      </c>
      <c r="D4641" s="1" t="s">
        <v>24</v>
      </c>
      <c r="E4641" s="1" t="s">
        <v>46</v>
      </c>
      <c r="F4641" s="1" t="s">
        <v>32</v>
      </c>
      <c r="G4641" s="1" t="s">
        <v>60</v>
      </c>
      <c r="H4641">
        <v>4221706</v>
      </c>
      <c r="I4641">
        <v>126346</v>
      </c>
      <c r="J4641">
        <v>6521</v>
      </c>
      <c r="K4641">
        <v>35253</v>
      </c>
      <c r="L4641">
        <f>bbdd_Social_Media_Trends[[#This Row],[Likes]]+bbdd_Social_Media_Trends[[#This Row],[Shares]]+bbdd_Social_Media_Trends[[#This Row],[Comments]]</f>
        <v>168120</v>
      </c>
      <c r="M4641">
        <f>bbdd_Social_Media_Trends[[#This Row],[Interactions]]/bbdd_Social_Media_Trends[[#This Row],[Views]]</f>
        <v>3.9822763593675162E-2</v>
      </c>
      <c r="N4641" s="1" t="s">
        <v>29</v>
      </c>
      <c r="O4641" s="4">
        <f t="shared" si="72"/>
        <v>0</v>
      </c>
    </row>
    <row r="4642" spans="1:15">
      <c r="A4642" s="1" t="s">
        <v>4682</v>
      </c>
      <c r="B4642" s="2">
        <v>44722</v>
      </c>
      <c r="C4642" s="13" t="str">
        <f>TEXT(bbdd_Social_Media_Trends[[#This Row],[Post_Date]],"aaaa-mm")</f>
        <v>2022-06</v>
      </c>
      <c r="D4642" s="1" t="s">
        <v>24</v>
      </c>
      <c r="E4642" s="1" t="s">
        <v>13</v>
      </c>
      <c r="F4642" s="1" t="s">
        <v>14</v>
      </c>
      <c r="G4642" s="1" t="s">
        <v>28</v>
      </c>
      <c r="H4642">
        <v>3884895</v>
      </c>
      <c r="I4642">
        <v>376159</v>
      </c>
      <c r="J4642">
        <v>19114</v>
      </c>
      <c r="K4642">
        <v>37055</v>
      </c>
      <c r="L4642">
        <f>bbdd_Social_Media_Trends[[#This Row],[Likes]]+bbdd_Social_Media_Trends[[#This Row],[Shares]]+bbdd_Social_Media_Trends[[#This Row],[Comments]]</f>
        <v>432328</v>
      </c>
      <c r="M4642">
        <f>bbdd_Social_Media_Trends[[#This Row],[Interactions]]/bbdd_Social_Media_Trends[[#This Row],[Views]]</f>
        <v>0.11128434616637001</v>
      </c>
      <c r="N4642" s="1" t="s">
        <v>16</v>
      </c>
      <c r="O4642" s="4">
        <f t="shared" si="72"/>
        <v>0</v>
      </c>
    </row>
    <row r="4643" spans="1:15">
      <c r="A4643" s="1" t="s">
        <v>4683</v>
      </c>
      <c r="B4643" s="2">
        <v>44768</v>
      </c>
      <c r="C4643" s="13" t="str">
        <f>TEXT(bbdd_Social_Media_Trends[[#This Row],[Post_Date]],"aaaa-mm")</f>
        <v>2022-07</v>
      </c>
      <c r="D4643" s="1" t="s">
        <v>18</v>
      </c>
      <c r="E4643" s="1" t="s">
        <v>35</v>
      </c>
      <c r="F4643" s="1" t="s">
        <v>14</v>
      </c>
      <c r="G4643" s="1" t="s">
        <v>15</v>
      </c>
      <c r="H4643">
        <v>4690084</v>
      </c>
      <c r="I4643">
        <v>461297</v>
      </c>
      <c r="J4643">
        <v>95691</v>
      </c>
      <c r="K4643">
        <v>23649</v>
      </c>
      <c r="L4643">
        <f>bbdd_Social_Media_Trends[[#This Row],[Likes]]+bbdd_Social_Media_Trends[[#This Row],[Shares]]+bbdd_Social_Media_Trends[[#This Row],[Comments]]</f>
        <v>580637</v>
      </c>
      <c r="M4643">
        <f>bbdd_Social_Media_Trends[[#This Row],[Interactions]]/bbdd_Social_Media_Trends[[#This Row],[Views]]</f>
        <v>0.12380098096324074</v>
      </c>
      <c r="N4643" s="1" t="s">
        <v>16</v>
      </c>
      <c r="O4643" s="4">
        <f t="shared" si="72"/>
        <v>0</v>
      </c>
    </row>
    <row r="4644" spans="1:15">
      <c r="A4644" s="1" t="s">
        <v>4684</v>
      </c>
      <c r="B4644" s="2">
        <v>45181</v>
      </c>
      <c r="C4644" s="13" t="str">
        <f>TEXT(bbdd_Social_Media_Trends[[#This Row],[Post_Date]],"aaaa-mm")</f>
        <v>2023-09</v>
      </c>
      <c r="D4644" s="1" t="s">
        <v>12</v>
      </c>
      <c r="E4644" s="1" t="s">
        <v>52</v>
      </c>
      <c r="F4644" s="1" t="s">
        <v>41</v>
      </c>
      <c r="G4644" s="1" t="s">
        <v>44</v>
      </c>
      <c r="H4644">
        <v>3029888</v>
      </c>
      <c r="I4644">
        <v>257416</v>
      </c>
      <c r="J4644">
        <v>52387</v>
      </c>
      <c r="K4644">
        <v>39227</v>
      </c>
      <c r="L4644">
        <f>bbdd_Social_Media_Trends[[#This Row],[Likes]]+bbdd_Social_Media_Trends[[#This Row],[Shares]]+bbdd_Social_Media_Trends[[#This Row],[Comments]]</f>
        <v>349030</v>
      </c>
      <c r="M4644">
        <f>bbdd_Social_Media_Trends[[#This Row],[Interactions]]/bbdd_Social_Media_Trends[[#This Row],[Views]]</f>
        <v>0.1151956771999493</v>
      </c>
      <c r="N4644" s="1" t="s">
        <v>29</v>
      </c>
      <c r="O4644" s="4">
        <f t="shared" si="72"/>
        <v>0</v>
      </c>
    </row>
    <row r="4645" spans="1:15">
      <c r="A4645" s="1" t="s">
        <v>4685</v>
      </c>
      <c r="B4645" s="2">
        <v>44747</v>
      </c>
      <c r="C4645" s="13" t="str">
        <f>TEXT(bbdd_Social_Media_Trends[[#This Row],[Post_Date]],"aaaa-mm")</f>
        <v>2022-07</v>
      </c>
      <c r="D4645" s="1" t="s">
        <v>18</v>
      </c>
      <c r="E4645" s="1" t="s">
        <v>49</v>
      </c>
      <c r="F4645" s="1" t="s">
        <v>47</v>
      </c>
      <c r="G4645" s="1" t="s">
        <v>60</v>
      </c>
      <c r="H4645">
        <v>2364901</v>
      </c>
      <c r="I4645">
        <v>441370</v>
      </c>
      <c r="J4645">
        <v>86968</v>
      </c>
      <c r="K4645">
        <v>28414</v>
      </c>
      <c r="L4645">
        <f>bbdd_Social_Media_Trends[[#This Row],[Likes]]+bbdd_Social_Media_Trends[[#This Row],[Shares]]+bbdd_Social_Media_Trends[[#This Row],[Comments]]</f>
        <v>556752</v>
      </c>
      <c r="M4645">
        <f>bbdd_Social_Media_Trends[[#This Row],[Interactions]]/bbdd_Social_Media_Trends[[#This Row],[Views]]</f>
        <v>0.23542296273712937</v>
      </c>
      <c r="N4645" s="1" t="s">
        <v>22</v>
      </c>
      <c r="O4645" s="4">
        <f t="shared" si="72"/>
        <v>0</v>
      </c>
    </row>
    <row r="4646" spans="1:15">
      <c r="A4646" s="1" t="s">
        <v>4686</v>
      </c>
      <c r="B4646" s="2">
        <v>45135</v>
      </c>
      <c r="C4646" s="13" t="str">
        <f>TEXT(bbdd_Social_Media_Trends[[#This Row],[Post_Date]],"aaaa-mm")</f>
        <v>2023-07</v>
      </c>
      <c r="D4646" s="1" t="s">
        <v>24</v>
      </c>
      <c r="E4646" s="1" t="s">
        <v>19</v>
      </c>
      <c r="F4646" s="1" t="s">
        <v>32</v>
      </c>
      <c r="G4646" s="1" t="s">
        <v>37</v>
      </c>
      <c r="H4646">
        <v>868961</v>
      </c>
      <c r="I4646">
        <v>332677</v>
      </c>
      <c r="J4646">
        <v>526</v>
      </c>
      <c r="K4646">
        <v>46355</v>
      </c>
      <c r="L4646">
        <f>bbdd_Social_Media_Trends[[#This Row],[Likes]]+bbdd_Social_Media_Trends[[#This Row],[Shares]]+bbdd_Social_Media_Trends[[#This Row],[Comments]]</f>
        <v>379558</v>
      </c>
      <c r="M4646">
        <f>bbdd_Social_Media_Trends[[#This Row],[Interactions]]/bbdd_Social_Media_Trends[[#This Row],[Views]]</f>
        <v>0.43679520714968795</v>
      </c>
      <c r="N4646" s="1" t="s">
        <v>16</v>
      </c>
      <c r="O4646" s="4">
        <f t="shared" si="72"/>
        <v>0</v>
      </c>
    </row>
    <row r="4647" spans="1:15">
      <c r="A4647" s="1" t="s">
        <v>4687</v>
      </c>
      <c r="B4647" s="2">
        <v>45193</v>
      </c>
      <c r="C4647" s="13" t="str">
        <f>TEXT(bbdd_Social_Media_Trends[[#This Row],[Post_Date]],"aaaa-mm")</f>
        <v>2023-09</v>
      </c>
      <c r="D4647" s="1" t="s">
        <v>18</v>
      </c>
      <c r="E4647" s="1" t="s">
        <v>31</v>
      </c>
      <c r="F4647" s="1" t="s">
        <v>14</v>
      </c>
      <c r="G4647" s="1" t="s">
        <v>60</v>
      </c>
      <c r="H4647">
        <v>1740910</v>
      </c>
      <c r="I4647">
        <v>368932</v>
      </c>
      <c r="J4647">
        <v>89995</v>
      </c>
      <c r="K4647">
        <v>40782</v>
      </c>
      <c r="L4647">
        <f>bbdd_Social_Media_Trends[[#This Row],[Likes]]+bbdd_Social_Media_Trends[[#This Row],[Shares]]+bbdd_Social_Media_Trends[[#This Row],[Comments]]</f>
        <v>499709</v>
      </c>
      <c r="M4647">
        <f>bbdd_Social_Media_Trends[[#This Row],[Interactions]]/bbdd_Social_Media_Trends[[#This Row],[Views]]</f>
        <v>0.28703896238174287</v>
      </c>
      <c r="N4647" s="1" t="s">
        <v>16</v>
      </c>
      <c r="O4647" s="4">
        <f t="shared" si="72"/>
        <v>0</v>
      </c>
    </row>
    <row r="4648" spans="1:15">
      <c r="A4648" s="1" t="s">
        <v>4688</v>
      </c>
      <c r="B4648" s="2">
        <v>45247</v>
      </c>
      <c r="C4648" s="13" t="str">
        <f>TEXT(bbdd_Social_Media_Trends[[#This Row],[Post_Date]],"aaaa-mm")</f>
        <v>2023-11</v>
      </c>
      <c r="D4648" s="1" t="s">
        <v>27</v>
      </c>
      <c r="E4648" s="1" t="s">
        <v>35</v>
      </c>
      <c r="F4648" s="1" t="s">
        <v>14</v>
      </c>
      <c r="G4648" s="1" t="s">
        <v>50</v>
      </c>
      <c r="H4648">
        <v>4250935</v>
      </c>
      <c r="I4648">
        <v>11456</v>
      </c>
      <c r="J4648">
        <v>50483</v>
      </c>
      <c r="K4648">
        <v>36048</v>
      </c>
      <c r="L4648">
        <f>bbdd_Social_Media_Trends[[#This Row],[Likes]]+bbdd_Social_Media_Trends[[#This Row],[Shares]]+bbdd_Social_Media_Trends[[#This Row],[Comments]]</f>
        <v>97987</v>
      </c>
      <c r="M4648">
        <f>bbdd_Social_Media_Trends[[#This Row],[Interactions]]/bbdd_Social_Media_Trends[[#This Row],[Views]]</f>
        <v>2.3050693553300628E-2</v>
      </c>
      <c r="N4648" s="1" t="s">
        <v>29</v>
      </c>
      <c r="O4648" s="4">
        <f t="shared" si="72"/>
        <v>0</v>
      </c>
    </row>
    <row r="4649" spans="1:15">
      <c r="A4649" s="1" t="s">
        <v>4689</v>
      </c>
      <c r="B4649" s="2">
        <v>45155</v>
      </c>
      <c r="C4649" s="13" t="str">
        <f>TEXT(bbdd_Social_Media_Trends[[#This Row],[Post_Date]],"aaaa-mm")</f>
        <v>2023-08</v>
      </c>
      <c r="D4649" s="1" t="s">
        <v>24</v>
      </c>
      <c r="E4649" s="1" t="s">
        <v>49</v>
      </c>
      <c r="F4649" s="1" t="s">
        <v>20</v>
      </c>
      <c r="G4649" s="1" t="s">
        <v>28</v>
      </c>
      <c r="H4649">
        <v>4727865</v>
      </c>
      <c r="I4649">
        <v>169770</v>
      </c>
      <c r="J4649">
        <v>85465</v>
      </c>
      <c r="K4649">
        <v>6929</v>
      </c>
      <c r="L4649">
        <f>bbdd_Social_Media_Trends[[#This Row],[Likes]]+bbdd_Social_Media_Trends[[#This Row],[Shares]]+bbdd_Social_Media_Trends[[#This Row],[Comments]]</f>
        <v>262164</v>
      </c>
      <c r="M4649">
        <f>bbdd_Social_Media_Trends[[#This Row],[Interactions]]/bbdd_Social_Media_Trends[[#This Row],[Views]]</f>
        <v>5.5450821882604515E-2</v>
      </c>
      <c r="N4649" s="1" t="s">
        <v>22</v>
      </c>
      <c r="O4649" s="4">
        <f t="shared" si="72"/>
        <v>0</v>
      </c>
    </row>
    <row r="4650" spans="1:15">
      <c r="A4650" s="1" t="s">
        <v>4690</v>
      </c>
      <c r="B4650" s="2">
        <v>45140</v>
      </c>
      <c r="C4650" s="13" t="str">
        <f>TEXT(bbdd_Social_Media_Trends[[#This Row],[Post_Date]],"aaaa-mm")</f>
        <v>2023-08</v>
      </c>
      <c r="D4650" s="1" t="s">
        <v>24</v>
      </c>
      <c r="E4650" s="1" t="s">
        <v>49</v>
      </c>
      <c r="F4650" s="1" t="s">
        <v>41</v>
      </c>
      <c r="G4650" s="1" t="s">
        <v>28</v>
      </c>
      <c r="H4650">
        <v>285049</v>
      </c>
      <c r="I4650">
        <v>116295</v>
      </c>
      <c r="J4650">
        <v>82961</v>
      </c>
      <c r="K4650">
        <v>35842</v>
      </c>
      <c r="L4650">
        <f>bbdd_Social_Media_Trends[[#This Row],[Likes]]+bbdd_Social_Media_Trends[[#This Row],[Shares]]+bbdd_Social_Media_Trends[[#This Row],[Comments]]</f>
        <v>235098</v>
      </c>
      <c r="M4650">
        <f>bbdd_Social_Media_Trends[[#This Row],[Interactions]]/bbdd_Social_Media_Trends[[#This Row],[Views]]</f>
        <v>0.82476346172061643</v>
      </c>
      <c r="N4650" s="1" t="s">
        <v>16</v>
      </c>
      <c r="O4650" s="4">
        <f t="shared" si="72"/>
        <v>0</v>
      </c>
    </row>
    <row r="4651" spans="1:15">
      <c r="A4651" s="1" t="s">
        <v>4691</v>
      </c>
      <c r="B4651" s="2">
        <v>45143</v>
      </c>
      <c r="C4651" s="13" t="str">
        <f>TEXT(bbdd_Social_Media_Trends[[#This Row],[Post_Date]],"aaaa-mm")</f>
        <v>2023-08</v>
      </c>
      <c r="D4651" s="1" t="s">
        <v>12</v>
      </c>
      <c r="E4651" s="1" t="s">
        <v>46</v>
      </c>
      <c r="F4651" s="1" t="s">
        <v>47</v>
      </c>
      <c r="G4651" s="1" t="s">
        <v>15</v>
      </c>
      <c r="H4651">
        <v>1809827</v>
      </c>
      <c r="I4651">
        <v>497948</v>
      </c>
      <c r="J4651">
        <v>51602</v>
      </c>
      <c r="K4651">
        <v>37638</v>
      </c>
      <c r="L4651">
        <f>bbdd_Social_Media_Trends[[#This Row],[Likes]]+bbdd_Social_Media_Trends[[#This Row],[Shares]]+bbdd_Social_Media_Trends[[#This Row],[Comments]]</f>
        <v>587188</v>
      </c>
      <c r="M4651">
        <f>bbdd_Social_Media_Trends[[#This Row],[Interactions]]/bbdd_Social_Media_Trends[[#This Row],[Views]]</f>
        <v>0.32444427008769344</v>
      </c>
      <c r="N4651" s="1" t="s">
        <v>29</v>
      </c>
      <c r="O4651" s="4">
        <f t="shared" si="72"/>
        <v>0</v>
      </c>
    </row>
    <row r="4652" spans="1:15">
      <c r="A4652" s="1" t="s">
        <v>4692</v>
      </c>
      <c r="B4652" s="2">
        <v>44900</v>
      </c>
      <c r="C4652" s="13" t="str">
        <f>TEXT(bbdd_Social_Media_Trends[[#This Row],[Post_Date]],"aaaa-mm")</f>
        <v>2022-12</v>
      </c>
      <c r="D4652" s="1" t="s">
        <v>27</v>
      </c>
      <c r="E4652" s="1" t="s">
        <v>19</v>
      </c>
      <c r="F4652" s="1" t="s">
        <v>20</v>
      </c>
      <c r="G4652" s="1" t="s">
        <v>25</v>
      </c>
      <c r="H4652">
        <v>218929</v>
      </c>
      <c r="I4652">
        <v>180079</v>
      </c>
      <c r="J4652">
        <v>78182</v>
      </c>
      <c r="K4652">
        <v>49745</v>
      </c>
      <c r="L4652">
        <f>bbdd_Social_Media_Trends[[#This Row],[Likes]]+bbdd_Social_Media_Trends[[#This Row],[Shares]]+bbdd_Social_Media_Trends[[#This Row],[Comments]]</f>
        <v>308006</v>
      </c>
      <c r="M4652">
        <f>bbdd_Social_Media_Trends[[#This Row],[Interactions]]/bbdd_Social_Media_Trends[[#This Row],[Views]]</f>
        <v>1.4068762018736669</v>
      </c>
      <c r="N4652" s="1" t="s">
        <v>22</v>
      </c>
      <c r="O4652" s="4">
        <f t="shared" si="72"/>
        <v>0</v>
      </c>
    </row>
    <row r="4653" spans="1:15">
      <c r="A4653" s="1" t="s">
        <v>4693</v>
      </c>
      <c r="B4653" s="2">
        <v>44910</v>
      </c>
      <c r="C4653" s="13" t="str">
        <f>TEXT(bbdd_Social_Media_Trends[[#This Row],[Post_Date]],"aaaa-mm")</f>
        <v>2022-12</v>
      </c>
      <c r="D4653" s="1" t="s">
        <v>12</v>
      </c>
      <c r="E4653" s="1" t="s">
        <v>46</v>
      </c>
      <c r="F4653" s="1" t="s">
        <v>14</v>
      </c>
      <c r="G4653" s="1" t="s">
        <v>37</v>
      </c>
      <c r="H4653">
        <v>2658932</v>
      </c>
      <c r="I4653">
        <v>195235</v>
      </c>
      <c r="J4653">
        <v>20907</v>
      </c>
      <c r="K4653">
        <v>6665</v>
      </c>
      <c r="L4653">
        <f>bbdd_Social_Media_Trends[[#This Row],[Likes]]+bbdd_Social_Media_Trends[[#This Row],[Shares]]+bbdd_Social_Media_Trends[[#This Row],[Comments]]</f>
        <v>222807</v>
      </c>
      <c r="M4653">
        <f>bbdd_Social_Media_Trends[[#This Row],[Interactions]]/bbdd_Social_Media_Trends[[#This Row],[Views]]</f>
        <v>8.3795674353462218E-2</v>
      </c>
      <c r="N4653" s="1" t="s">
        <v>16</v>
      </c>
      <c r="O4653" s="4">
        <f t="shared" si="72"/>
        <v>0</v>
      </c>
    </row>
    <row r="4654" spans="1:15">
      <c r="A4654" s="1" t="s">
        <v>4694</v>
      </c>
      <c r="B4654" s="2">
        <v>45244</v>
      </c>
      <c r="C4654" s="13" t="str">
        <f>TEXT(bbdd_Social_Media_Trends[[#This Row],[Post_Date]],"aaaa-mm")</f>
        <v>2023-11</v>
      </c>
      <c r="D4654" s="1" t="s">
        <v>24</v>
      </c>
      <c r="E4654" s="1" t="s">
        <v>35</v>
      </c>
      <c r="F4654" s="1" t="s">
        <v>32</v>
      </c>
      <c r="G4654" s="1" t="s">
        <v>37</v>
      </c>
      <c r="H4654">
        <v>3040145</v>
      </c>
      <c r="I4654">
        <v>119414</v>
      </c>
      <c r="J4654">
        <v>932</v>
      </c>
      <c r="K4654">
        <v>3014</v>
      </c>
      <c r="L4654">
        <f>bbdd_Social_Media_Trends[[#This Row],[Likes]]+bbdd_Social_Media_Trends[[#This Row],[Shares]]+bbdd_Social_Media_Trends[[#This Row],[Comments]]</f>
        <v>123360</v>
      </c>
      <c r="M4654">
        <f>bbdd_Social_Media_Trends[[#This Row],[Interactions]]/bbdd_Social_Media_Trends[[#This Row],[Views]]</f>
        <v>4.0577011951732564E-2</v>
      </c>
      <c r="N4654" s="1" t="s">
        <v>16</v>
      </c>
      <c r="O4654" s="4">
        <f t="shared" si="72"/>
        <v>0</v>
      </c>
    </row>
    <row r="4655" spans="1:15">
      <c r="A4655" s="1" t="s">
        <v>4695</v>
      </c>
      <c r="B4655" s="2">
        <v>44899</v>
      </c>
      <c r="C4655" s="13" t="str">
        <f>TEXT(bbdd_Social_Media_Trends[[#This Row],[Post_Date]],"aaaa-mm")</f>
        <v>2022-12</v>
      </c>
      <c r="D4655" s="1" t="s">
        <v>24</v>
      </c>
      <c r="E4655" s="1" t="s">
        <v>46</v>
      </c>
      <c r="F4655" s="1" t="s">
        <v>47</v>
      </c>
      <c r="G4655" s="1" t="s">
        <v>44</v>
      </c>
      <c r="H4655">
        <v>3295406</v>
      </c>
      <c r="I4655">
        <v>452982</v>
      </c>
      <c r="J4655">
        <v>11731</v>
      </c>
      <c r="K4655">
        <v>12475</v>
      </c>
      <c r="L4655">
        <f>bbdd_Social_Media_Trends[[#This Row],[Likes]]+bbdd_Social_Media_Trends[[#This Row],[Shares]]+bbdd_Social_Media_Trends[[#This Row],[Comments]]</f>
        <v>477188</v>
      </c>
      <c r="M4655">
        <f>bbdd_Social_Media_Trends[[#This Row],[Interactions]]/bbdd_Social_Media_Trends[[#This Row],[Views]]</f>
        <v>0.14480400897491841</v>
      </c>
      <c r="N4655" s="1" t="s">
        <v>16</v>
      </c>
      <c r="O4655" s="4">
        <f t="shared" si="72"/>
        <v>0</v>
      </c>
    </row>
    <row r="4656" spans="1:15">
      <c r="A4656" s="1" t="s">
        <v>4696</v>
      </c>
      <c r="B4656" s="2">
        <v>44599</v>
      </c>
      <c r="C4656" s="13" t="str">
        <f>TEXT(bbdd_Social_Media_Trends[[#This Row],[Post_Date]],"aaaa-mm")</f>
        <v>2022-02</v>
      </c>
      <c r="D4656" s="1" t="s">
        <v>27</v>
      </c>
      <c r="E4656" s="1" t="s">
        <v>35</v>
      </c>
      <c r="F4656" s="1" t="s">
        <v>32</v>
      </c>
      <c r="G4656" s="1" t="s">
        <v>15</v>
      </c>
      <c r="H4656">
        <v>848990</v>
      </c>
      <c r="I4656">
        <v>487241</v>
      </c>
      <c r="J4656">
        <v>30833</v>
      </c>
      <c r="K4656">
        <v>12572</v>
      </c>
      <c r="L4656">
        <f>bbdd_Social_Media_Trends[[#This Row],[Likes]]+bbdd_Social_Media_Trends[[#This Row],[Shares]]+bbdd_Social_Media_Trends[[#This Row],[Comments]]</f>
        <v>530646</v>
      </c>
      <c r="M4656">
        <f>bbdd_Social_Media_Trends[[#This Row],[Interactions]]/bbdd_Social_Media_Trends[[#This Row],[Views]]</f>
        <v>0.6250320969622728</v>
      </c>
      <c r="N4656" s="1" t="s">
        <v>16</v>
      </c>
      <c r="O4656" s="4">
        <f t="shared" si="72"/>
        <v>0</v>
      </c>
    </row>
    <row r="4657" spans="1:15">
      <c r="A4657" s="1" t="s">
        <v>4697</v>
      </c>
      <c r="B4657" s="2">
        <v>44886</v>
      </c>
      <c r="C4657" s="13" t="str">
        <f>TEXT(bbdd_Social_Media_Trends[[#This Row],[Post_Date]],"aaaa-mm")</f>
        <v>2022-11</v>
      </c>
      <c r="D4657" s="1" t="s">
        <v>12</v>
      </c>
      <c r="E4657" s="1" t="s">
        <v>35</v>
      </c>
      <c r="F4657" s="1" t="s">
        <v>14</v>
      </c>
      <c r="G4657" s="1" t="s">
        <v>28</v>
      </c>
      <c r="H4657">
        <v>1146688</v>
      </c>
      <c r="I4657">
        <v>458464</v>
      </c>
      <c r="J4657">
        <v>62608</v>
      </c>
      <c r="K4657">
        <v>45618</v>
      </c>
      <c r="L4657">
        <f>bbdd_Social_Media_Trends[[#This Row],[Likes]]+bbdd_Social_Media_Trends[[#This Row],[Shares]]+bbdd_Social_Media_Trends[[#This Row],[Comments]]</f>
        <v>566690</v>
      </c>
      <c r="M4657">
        <f>bbdd_Social_Media_Trends[[#This Row],[Interactions]]/bbdd_Social_Media_Trends[[#This Row],[Views]]</f>
        <v>0.49419720098230729</v>
      </c>
      <c r="N4657" s="1" t="s">
        <v>29</v>
      </c>
      <c r="O4657" s="4">
        <f t="shared" si="72"/>
        <v>0</v>
      </c>
    </row>
    <row r="4658" spans="1:15">
      <c r="A4658" s="1" t="s">
        <v>4698</v>
      </c>
      <c r="B4658" s="2">
        <v>44660</v>
      </c>
      <c r="C4658" s="13" t="str">
        <f>TEXT(bbdd_Social_Media_Trends[[#This Row],[Post_Date]],"aaaa-mm")</f>
        <v>2022-04</v>
      </c>
      <c r="D4658" s="1" t="s">
        <v>12</v>
      </c>
      <c r="E4658" s="1" t="s">
        <v>13</v>
      </c>
      <c r="F4658" s="1" t="s">
        <v>36</v>
      </c>
      <c r="G4658" s="1" t="s">
        <v>60</v>
      </c>
      <c r="H4658">
        <v>368570</v>
      </c>
      <c r="I4658">
        <v>216371</v>
      </c>
      <c r="J4658">
        <v>473</v>
      </c>
      <c r="K4658">
        <v>30193</v>
      </c>
      <c r="L4658">
        <f>bbdd_Social_Media_Trends[[#This Row],[Likes]]+bbdd_Social_Media_Trends[[#This Row],[Shares]]+bbdd_Social_Media_Trends[[#This Row],[Comments]]</f>
        <v>247037</v>
      </c>
      <c r="M4658">
        <f>bbdd_Social_Media_Trends[[#This Row],[Interactions]]/bbdd_Social_Media_Trends[[#This Row],[Views]]</f>
        <v>0.67025802425590797</v>
      </c>
      <c r="N4658" s="1" t="s">
        <v>16</v>
      </c>
      <c r="O4658" s="4">
        <f t="shared" si="72"/>
        <v>0</v>
      </c>
    </row>
    <row r="4659" spans="1:15">
      <c r="A4659" s="1" t="s">
        <v>4699</v>
      </c>
      <c r="B4659" s="2">
        <v>44990</v>
      </c>
      <c r="C4659" s="13" t="str">
        <f>TEXT(bbdd_Social_Media_Trends[[#This Row],[Post_Date]],"aaaa-mm")</f>
        <v>2023-03</v>
      </c>
      <c r="D4659" s="1" t="s">
        <v>24</v>
      </c>
      <c r="E4659" s="1" t="s">
        <v>46</v>
      </c>
      <c r="F4659" s="1" t="s">
        <v>20</v>
      </c>
      <c r="G4659" s="1" t="s">
        <v>60</v>
      </c>
      <c r="H4659">
        <v>1158983</v>
      </c>
      <c r="I4659">
        <v>361379</v>
      </c>
      <c r="J4659">
        <v>82699</v>
      </c>
      <c r="K4659">
        <v>10760</v>
      </c>
      <c r="L4659">
        <f>bbdd_Social_Media_Trends[[#This Row],[Likes]]+bbdd_Social_Media_Trends[[#This Row],[Shares]]+bbdd_Social_Media_Trends[[#This Row],[Comments]]</f>
        <v>454838</v>
      </c>
      <c r="M4659">
        <f>bbdd_Social_Media_Trends[[#This Row],[Interactions]]/bbdd_Social_Media_Trends[[#This Row],[Views]]</f>
        <v>0.39244579083558601</v>
      </c>
      <c r="N4659" s="1" t="s">
        <v>16</v>
      </c>
      <c r="O4659" s="4">
        <f t="shared" si="72"/>
        <v>0</v>
      </c>
    </row>
    <row r="4660" spans="1:15">
      <c r="A4660" s="1" t="s">
        <v>4700</v>
      </c>
      <c r="B4660" s="2">
        <v>45117</v>
      </c>
      <c r="C4660" s="13" t="str">
        <f>TEXT(bbdd_Social_Media_Trends[[#This Row],[Post_Date]],"aaaa-mm")</f>
        <v>2023-07</v>
      </c>
      <c r="D4660" s="1" t="s">
        <v>27</v>
      </c>
      <c r="E4660" s="1" t="s">
        <v>57</v>
      </c>
      <c r="F4660" s="1" t="s">
        <v>32</v>
      </c>
      <c r="G4660" s="1" t="s">
        <v>28</v>
      </c>
      <c r="H4660">
        <v>3117939</v>
      </c>
      <c r="I4660">
        <v>402589</v>
      </c>
      <c r="J4660">
        <v>59229</v>
      </c>
      <c r="K4660">
        <v>903</v>
      </c>
      <c r="L4660">
        <f>bbdd_Social_Media_Trends[[#This Row],[Likes]]+bbdd_Social_Media_Trends[[#This Row],[Shares]]+bbdd_Social_Media_Trends[[#This Row],[Comments]]</f>
        <v>462721</v>
      </c>
      <c r="M4660">
        <f>bbdd_Social_Media_Trends[[#This Row],[Interactions]]/bbdd_Social_Media_Trends[[#This Row],[Views]]</f>
        <v>0.14840604643002958</v>
      </c>
      <c r="N4660" s="1" t="s">
        <v>22</v>
      </c>
      <c r="O4660" s="4">
        <f t="shared" si="72"/>
        <v>0</v>
      </c>
    </row>
    <row r="4661" spans="1:15">
      <c r="A4661" s="1" t="s">
        <v>4701</v>
      </c>
      <c r="B4661" s="2">
        <v>44960</v>
      </c>
      <c r="C4661" s="13" t="str">
        <f>TEXT(bbdd_Social_Media_Trends[[#This Row],[Post_Date]],"aaaa-mm")</f>
        <v>2023-02</v>
      </c>
      <c r="D4661" s="1" t="s">
        <v>18</v>
      </c>
      <c r="E4661" s="1" t="s">
        <v>35</v>
      </c>
      <c r="F4661" s="1" t="s">
        <v>32</v>
      </c>
      <c r="G4661" s="1" t="s">
        <v>28</v>
      </c>
      <c r="H4661">
        <v>3498488</v>
      </c>
      <c r="I4661">
        <v>89978</v>
      </c>
      <c r="J4661">
        <v>29892</v>
      </c>
      <c r="K4661">
        <v>34882</v>
      </c>
      <c r="L4661">
        <f>bbdd_Social_Media_Trends[[#This Row],[Likes]]+bbdd_Social_Media_Trends[[#This Row],[Shares]]+bbdd_Social_Media_Trends[[#This Row],[Comments]]</f>
        <v>154752</v>
      </c>
      <c r="M4661">
        <f>bbdd_Social_Media_Trends[[#This Row],[Interactions]]/bbdd_Social_Media_Trends[[#This Row],[Views]]</f>
        <v>4.423396621626257E-2</v>
      </c>
      <c r="N4661" s="1" t="s">
        <v>16</v>
      </c>
      <c r="O4661" s="4">
        <f t="shared" si="72"/>
        <v>0</v>
      </c>
    </row>
    <row r="4662" spans="1:15">
      <c r="A4662" s="1" t="s">
        <v>4702</v>
      </c>
      <c r="B4662" s="2">
        <v>44939</v>
      </c>
      <c r="C4662" s="13" t="str">
        <f>TEXT(bbdd_Social_Media_Trends[[#This Row],[Post_Date]],"aaaa-mm")</f>
        <v>2023-01</v>
      </c>
      <c r="D4662" s="1" t="s">
        <v>12</v>
      </c>
      <c r="E4662" s="1" t="s">
        <v>52</v>
      </c>
      <c r="F4662" s="1" t="s">
        <v>32</v>
      </c>
      <c r="G4662" s="1" t="s">
        <v>44</v>
      </c>
      <c r="H4662">
        <v>1405472</v>
      </c>
      <c r="I4662">
        <v>99945</v>
      </c>
      <c r="J4662">
        <v>45962</v>
      </c>
      <c r="K4662">
        <v>28980</v>
      </c>
      <c r="L4662">
        <f>bbdd_Social_Media_Trends[[#This Row],[Likes]]+bbdd_Social_Media_Trends[[#This Row],[Shares]]+bbdd_Social_Media_Trends[[#This Row],[Comments]]</f>
        <v>174887</v>
      </c>
      <c r="M4662">
        <f>bbdd_Social_Media_Trends[[#This Row],[Interactions]]/bbdd_Social_Media_Trends[[#This Row],[Views]]</f>
        <v>0.12443293071651373</v>
      </c>
      <c r="N4662" s="1" t="s">
        <v>16</v>
      </c>
      <c r="O4662" s="4">
        <f t="shared" si="72"/>
        <v>0</v>
      </c>
    </row>
    <row r="4663" spans="1:15">
      <c r="A4663" s="1" t="s">
        <v>4703</v>
      </c>
      <c r="B4663" s="2">
        <v>44993</v>
      </c>
      <c r="C4663" s="13" t="str">
        <f>TEXT(bbdd_Social_Media_Trends[[#This Row],[Post_Date]],"aaaa-mm")</f>
        <v>2023-03</v>
      </c>
      <c r="D4663" s="1" t="s">
        <v>27</v>
      </c>
      <c r="E4663" s="1" t="s">
        <v>13</v>
      </c>
      <c r="F4663" s="1" t="s">
        <v>20</v>
      </c>
      <c r="G4663" s="1" t="s">
        <v>28</v>
      </c>
      <c r="H4663">
        <v>1405285</v>
      </c>
      <c r="I4663">
        <v>488073</v>
      </c>
      <c r="J4663">
        <v>4853</v>
      </c>
      <c r="K4663">
        <v>39718</v>
      </c>
      <c r="L4663">
        <f>bbdd_Social_Media_Trends[[#This Row],[Likes]]+bbdd_Social_Media_Trends[[#This Row],[Shares]]+bbdd_Social_Media_Trends[[#This Row],[Comments]]</f>
        <v>532644</v>
      </c>
      <c r="M4663">
        <f>bbdd_Social_Media_Trends[[#This Row],[Interactions]]/bbdd_Social_Media_Trends[[#This Row],[Views]]</f>
        <v>0.37902916490249311</v>
      </c>
      <c r="N4663" s="1" t="s">
        <v>22</v>
      </c>
      <c r="O4663" s="4">
        <f t="shared" si="72"/>
        <v>0</v>
      </c>
    </row>
    <row r="4664" spans="1:15">
      <c r="A4664" s="1" t="s">
        <v>4704</v>
      </c>
      <c r="B4664" s="2">
        <v>44943</v>
      </c>
      <c r="C4664" s="13" t="str">
        <f>TEXT(bbdd_Social_Media_Trends[[#This Row],[Post_Date]],"aaaa-mm")</f>
        <v>2023-01</v>
      </c>
      <c r="D4664" s="1" t="s">
        <v>27</v>
      </c>
      <c r="E4664" s="1" t="s">
        <v>35</v>
      </c>
      <c r="F4664" s="1" t="s">
        <v>32</v>
      </c>
      <c r="G4664" s="1" t="s">
        <v>44</v>
      </c>
      <c r="H4664">
        <v>1547318</v>
      </c>
      <c r="I4664">
        <v>226191</v>
      </c>
      <c r="J4664">
        <v>9881</v>
      </c>
      <c r="K4664">
        <v>32443</v>
      </c>
      <c r="L4664">
        <f>bbdd_Social_Media_Trends[[#This Row],[Likes]]+bbdd_Social_Media_Trends[[#This Row],[Shares]]+bbdd_Social_Media_Trends[[#This Row],[Comments]]</f>
        <v>268515</v>
      </c>
      <c r="M4664">
        <f>bbdd_Social_Media_Trends[[#This Row],[Interactions]]/bbdd_Social_Media_Trends[[#This Row],[Views]]</f>
        <v>0.17353575670935129</v>
      </c>
      <c r="N4664" s="1" t="s">
        <v>29</v>
      </c>
      <c r="O4664" s="4">
        <f t="shared" si="72"/>
        <v>0</v>
      </c>
    </row>
    <row r="4665" spans="1:15">
      <c r="A4665" s="1" t="s">
        <v>4705</v>
      </c>
      <c r="B4665" s="2">
        <v>45164</v>
      </c>
      <c r="C4665" s="13" t="str">
        <f>TEXT(bbdd_Social_Media_Trends[[#This Row],[Post_Date]],"aaaa-mm")</f>
        <v>2023-08</v>
      </c>
      <c r="D4665" s="1" t="s">
        <v>24</v>
      </c>
      <c r="E4665" s="1" t="s">
        <v>46</v>
      </c>
      <c r="F4665" s="1" t="s">
        <v>14</v>
      </c>
      <c r="G4665" s="1" t="s">
        <v>37</v>
      </c>
      <c r="H4665">
        <v>4895023</v>
      </c>
      <c r="I4665">
        <v>417022</v>
      </c>
      <c r="J4665">
        <v>71997</v>
      </c>
      <c r="K4665">
        <v>44381</v>
      </c>
      <c r="L4665">
        <f>bbdd_Social_Media_Trends[[#This Row],[Likes]]+bbdd_Social_Media_Trends[[#This Row],[Shares]]+bbdd_Social_Media_Trends[[#This Row],[Comments]]</f>
        <v>533400</v>
      </c>
      <c r="M4665">
        <f>bbdd_Social_Media_Trends[[#This Row],[Interactions]]/bbdd_Social_Media_Trends[[#This Row],[Views]]</f>
        <v>0.10896782303167932</v>
      </c>
      <c r="N4665" s="1" t="s">
        <v>22</v>
      </c>
      <c r="O4665" s="4">
        <f t="shared" si="72"/>
        <v>0</v>
      </c>
    </row>
    <row r="4666" spans="1:15">
      <c r="A4666" s="1" t="s">
        <v>4706</v>
      </c>
      <c r="B4666" s="2">
        <v>44661</v>
      </c>
      <c r="C4666" s="13" t="str">
        <f>TEXT(bbdd_Social_Media_Trends[[#This Row],[Post_Date]],"aaaa-mm")</f>
        <v>2022-04</v>
      </c>
      <c r="D4666" s="1" t="s">
        <v>27</v>
      </c>
      <c r="E4666" s="1" t="s">
        <v>35</v>
      </c>
      <c r="F4666" s="1" t="s">
        <v>41</v>
      </c>
      <c r="G4666" s="1" t="s">
        <v>15</v>
      </c>
      <c r="H4666">
        <v>3089984</v>
      </c>
      <c r="I4666">
        <v>392093</v>
      </c>
      <c r="J4666">
        <v>33020</v>
      </c>
      <c r="K4666">
        <v>32711</v>
      </c>
      <c r="L4666">
        <f>bbdd_Social_Media_Trends[[#This Row],[Likes]]+bbdd_Social_Media_Trends[[#This Row],[Shares]]+bbdd_Social_Media_Trends[[#This Row],[Comments]]</f>
        <v>457824</v>
      </c>
      <c r="M4666">
        <f>bbdd_Social_Media_Trends[[#This Row],[Interactions]]/bbdd_Social_Media_Trends[[#This Row],[Views]]</f>
        <v>0.14816387398769704</v>
      </c>
      <c r="N4666" s="1" t="s">
        <v>29</v>
      </c>
      <c r="O4666" s="4">
        <f t="shared" si="72"/>
        <v>0</v>
      </c>
    </row>
    <row r="4667" spans="1:15">
      <c r="A4667" s="1" t="s">
        <v>4707</v>
      </c>
      <c r="B4667" s="2">
        <v>44684</v>
      </c>
      <c r="C4667" s="13" t="str">
        <f>TEXT(bbdd_Social_Media_Trends[[#This Row],[Post_Date]],"aaaa-mm")</f>
        <v>2022-05</v>
      </c>
      <c r="D4667" s="1" t="s">
        <v>24</v>
      </c>
      <c r="E4667" s="1" t="s">
        <v>52</v>
      </c>
      <c r="F4667" s="1" t="s">
        <v>36</v>
      </c>
      <c r="G4667" s="1" t="s">
        <v>44</v>
      </c>
      <c r="H4667">
        <v>4945393</v>
      </c>
      <c r="I4667">
        <v>876</v>
      </c>
      <c r="J4667">
        <v>25541</v>
      </c>
      <c r="K4667">
        <v>16000</v>
      </c>
      <c r="L4667">
        <f>bbdd_Social_Media_Trends[[#This Row],[Likes]]+bbdd_Social_Media_Trends[[#This Row],[Shares]]+bbdd_Social_Media_Trends[[#This Row],[Comments]]</f>
        <v>42417</v>
      </c>
      <c r="M4667">
        <f>bbdd_Social_Media_Trends[[#This Row],[Interactions]]/bbdd_Social_Media_Trends[[#This Row],[Views]]</f>
        <v>8.5770736521849737E-3</v>
      </c>
      <c r="N4667" s="1" t="s">
        <v>22</v>
      </c>
      <c r="O4667" s="4">
        <f t="shared" si="72"/>
        <v>0</v>
      </c>
    </row>
    <row r="4668" spans="1:15">
      <c r="A4668" s="1" t="s">
        <v>4708</v>
      </c>
      <c r="B4668" s="2">
        <v>44726</v>
      </c>
      <c r="C4668" s="13" t="str">
        <f>TEXT(bbdd_Social_Media_Trends[[#This Row],[Post_Date]],"aaaa-mm")</f>
        <v>2022-06</v>
      </c>
      <c r="D4668" s="1" t="s">
        <v>27</v>
      </c>
      <c r="E4668" s="1" t="s">
        <v>13</v>
      </c>
      <c r="F4668" s="1" t="s">
        <v>36</v>
      </c>
      <c r="G4668" s="1" t="s">
        <v>28</v>
      </c>
      <c r="H4668">
        <v>2185895</v>
      </c>
      <c r="I4668">
        <v>132996</v>
      </c>
      <c r="J4668">
        <v>98545</v>
      </c>
      <c r="K4668">
        <v>44058</v>
      </c>
      <c r="L4668">
        <f>bbdd_Social_Media_Trends[[#This Row],[Likes]]+bbdd_Social_Media_Trends[[#This Row],[Shares]]+bbdd_Social_Media_Trends[[#This Row],[Comments]]</f>
        <v>275599</v>
      </c>
      <c r="M4668">
        <f>bbdd_Social_Media_Trends[[#This Row],[Interactions]]/bbdd_Social_Media_Trends[[#This Row],[Views]]</f>
        <v>0.12608062143881568</v>
      </c>
      <c r="N4668" s="1" t="s">
        <v>22</v>
      </c>
      <c r="O4668" s="4">
        <f t="shared" si="72"/>
        <v>0</v>
      </c>
    </row>
    <row r="4669" spans="1:15">
      <c r="A4669" s="1" t="s">
        <v>4709</v>
      </c>
      <c r="B4669" s="2">
        <v>44708</v>
      </c>
      <c r="C4669" s="13" t="str">
        <f>TEXT(bbdd_Social_Media_Trends[[#This Row],[Post_Date]],"aaaa-mm")</f>
        <v>2022-05</v>
      </c>
      <c r="D4669" s="1" t="s">
        <v>18</v>
      </c>
      <c r="E4669" s="1" t="s">
        <v>46</v>
      </c>
      <c r="F4669" s="1" t="s">
        <v>47</v>
      </c>
      <c r="G4669" s="1" t="s">
        <v>37</v>
      </c>
      <c r="H4669">
        <v>207495</v>
      </c>
      <c r="I4669">
        <v>134074</v>
      </c>
      <c r="J4669">
        <v>74441</v>
      </c>
      <c r="K4669">
        <v>37754</v>
      </c>
      <c r="L4669">
        <f>bbdd_Social_Media_Trends[[#This Row],[Likes]]+bbdd_Social_Media_Trends[[#This Row],[Shares]]+bbdd_Social_Media_Trends[[#This Row],[Comments]]</f>
        <v>246269</v>
      </c>
      <c r="M4669">
        <f>bbdd_Social_Media_Trends[[#This Row],[Interactions]]/bbdd_Social_Media_Trends[[#This Row],[Views]]</f>
        <v>1.1868671534253838</v>
      </c>
      <c r="N4669" s="1" t="s">
        <v>22</v>
      </c>
      <c r="O4669" s="4">
        <f t="shared" si="72"/>
        <v>0</v>
      </c>
    </row>
    <row r="4670" spans="1:15">
      <c r="A4670" s="1" t="s">
        <v>4710</v>
      </c>
      <c r="B4670" s="2">
        <v>44779</v>
      </c>
      <c r="C4670" s="13" t="str">
        <f>TEXT(bbdd_Social_Media_Trends[[#This Row],[Post_Date]],"aaaa-mm")</f>
        <v>2022-08</v>
      </c>
      <c r="D4670" s="1" t="s">
        <v>12</v>
      </c>
      <c r="E4670" s="1" t="s">
        <v>46</v>
      </c>
      <c r="F4670" s="1" t="s">
        <v>32</v>
      </c>
      <c r="G4670" s="1" t="s">
        <v>21</v>
      </c>
      <c r="H4670">
        <v>4546518</v>
      </c>
      <c r="I4670">
        <v>220008</v>
      </c>
      <c r="J4670">
        <v>9171</v>
      </c>
      <c r="K4670">
        <v>8949</v>
      </c>
      <c r="L4670">
        <f>bbdd_Social_Media_Trends[[#This Row],[Likes]]+bbdd_Social_Media_Trends[[#This Row],[Shares]]+bbdd_Social_Media_Trends[[#This Row],[Comments]]</f>
        <v>238128</v>
      </c>
      <c r="M4670">
        <f>bbdd_Social_Media_Trends[[#This Row],[Interactions]]/bbdd_Social_Media_Trends[[#This Row],[Views]]</f>
        <v>5.2375906133001124E-2</v>
      </c>
      <c r="N4670" s="1" t="s">
        <v>29</v>
      </c>
      <c r="O4670" s="4">
        <f t="shared" si="72"/>
        <v>0</v>
      </c>
    </row>
    <row r="4671" spans="1:15">
      <c r="A4671" s="1" t="s">
        <v>4711</v>
      </c>
      <c r="B4671" s="2">
        <v>45260</v>
      </c>
      <c r="C4671" s="13" t="str">
        <f>TEXT(bbdd_Social_Media_Trends[[#This Row],[Post_Date]],"aaaa-mm")</f>
        <v>2023-11</v>
      </c>
      <c r="D4671" s="1" t="s">
        <v>27</v>
      </c>
      <c r="E4671" s="1" t="s">
        <v>59</v>
      </c>
      <c r="F4671" s="1" t="s">
        <v>36</v>
      </c>
      <c r="G4671" s="1" t="s">
        <v>37</v>
      </c>
      <c r="H4671">
        <v>635257</v>
      </c>
      <c r="I4671">
        <v>459877</v>
      </c>
      <c r="J4671">
        <v>99368</v>
      </c>
      <c r="K4671">
        <v>20983</v>
      </c>
      <c r="L4671">
        <f>bbdd_Social_Media_Trends[[#This Row],[Likes]]+bbdd_Social_Media_Trends[[#This Row],[Shares]]+bbdd_Social_Media_Trends[[#This Row],[Comments]]</f>
        <v>580228</v>
      </c>
      <c r="M4671">
        <f>bbdd_Social_Media_Trends[[#This Row],[Interactions]]/bbdd_Social_Media_Trends[[#This Row],[Views]]</f>
        <v>0.91337521664460208</v>
      </c>
      <c r="N4671" s="1" t="s">
        <v>22</v>
      </c>
      <c r="O4671" s="4">
        <f t="shared" si="72"/>
        <v>0</v>
      </c>
    </row>
    <row r="4672" spans="1:15">
      <c r="A4672" s="1" t="s">
        <v>4712</v>
      </c>
      <c r="B4672" s="2">
        <v>44650</v>
      </c>
      <c r="C4672" s="13" t="str">
        <f>TEXT(bbdd_Social_Media_Trends[[#This Row],[Post_Date]],"aaaa-mm")</f>
        <v>2022-03</v>
      </c>
      <c r="D4672" s="1" t="s">
        <v>18</v>
      </c>
      <c r="E4672" s="1" t="s">
        <v>46</v>
      </c>
      <c r="F4672" s="1" t="s">
        <v>32</v>
      </c>
      <c r="G4672" s="1" t="s">
        <v>44</v>
      </c>
      <c r="H4672">
        <v>1164811</v>
      </c>
      <c r="I4672">
        <v>273820</v>
      </c>
      <c r="J4672">
        <v>45278</v>
      </c>
      <c r="K4672">
        <v>33006</v>
      </c>
      <c r="L4672">
        <f>bbdd_Social_Media_Trends[[#This Row],[Likes]]+bbdd_Social_Media_Trends[[#This Row],[Shares]]+bbdd_Social_Media_Trends[[#This Row],[Comments]]</f>
        <v>352104</v>
      </c>
      <c r="M4672">
        <f>bbdd_Social_Media_Trends[[#This Row],[Interactions]]/bbdd_Social_Media_Trends[[#This Row],[Views]]</f>
        <v>0.30228423323612158</v>
      </c>
      <c r="N4672" s="1" t="s">
        <v>22</v>
      </c>
      <c r="O4672" s="4">
        <f t="shared" si="72"/>
        <v>0</v>
      </c>
    </row>
    <row r="4673" spans="1:15">
      <c r="A4673" s="1" t="s">
        <v>4713</v>
      </c>
      <c r="B4673" s="2">
        <v>44742</v>
      </c>
      <c r="C4673" s="13" t="str">
        <f>TEXT(bbdd_Social_Media_Trends[[#This Row],[Post_Date]],"aaaa-mm")</f>
        <v>2022-06</v>
      </c>
      <c r="D4673" s="1" t="s">
        <v>24</v>
      </c>
      <c r="E4673" s="1" t="s">
        <v>57</v>
      </c>
      <c r="F4673" s="1" t="s">
        <v>36</v>
      </c>
      <c r="G4673" s="1" t="s">
        <v>60</v>
      </c>
      <c r="H4673">
        <v>4409288</v>
      </c>
      <c r="I4673">
        <v>179602</v>
      </c>
      <c r="J4673">
        <v>85822</v>
      </c>
      <c r="K4673">
        <v>39078</v>
      </c>
      <c r="L4673">
        <f>bbdd_Social_Media_Trends[[#This Row],[Likes]]+bbdd_Social_Media_Trends[[#This Row],[Shares]]+bbdd_Social_Media_Trends[[#This Row],[Comments]]</f>
        <v>304502</v>
      </c>
      <c r="M4673">
        <f>bbdd_Social_Media_Trends[[#This Row],[Interactions]]/bbdd_Social_Media_Trends[[#This Row],[Views]]</f>
        <v>6.9059222259920422E-2</v>
      </c>
      <c r="N4673" s="1" t="s">
        <v>29</v>
      </c>
      <c r="O4673" s="4">
        <f t="shared" si="72"/>
        <v>0</v>
      </c>
    </row>
    <row r="4674" spans="1:15">
      <c r="A4674" s="1" t="s">
        <v>4714</v>
      </c>
      <c r="B4674" s="2">
        <v>45025</v>
      </c>
      <c r="C4674" s="13" t="str">
        <f>TEXT(bbdd_Social_Media_Trends[[#This Row],[Post_Date]],"aaaa-mm")</f>
        <v>2023-04</v>
      </c>
      <c r="D4674" s="1" t="s">
        <v>18</v>
      </c>
      <c r="E4674" s="1" t="s">
        <v>19</v>
      </c>
      <c r="F4674" s="1" t="s">
        <v>14</v>
      </c>
      <c r="G4674" s="1" t="s">
        <v>15</v>
      </c>
      <c r="H4674">
        <v>1690987</v>
      </c>
      <c r="I4674">
        <v>321050</v>
      </c>
      <c r="J4674">
        <v>55297</v>
      </c>
      <c r="K4674">
        <v>24685</v>
      </c>
      <c r="L4674">
        <f>bbdd_Social_Media_Trends[[#This Row],[Likes]]+bbdd_Social_Media_Trends[[#This Row],[Shares]]+bbdd_Social_Media_Trends[[#This Row],[Comments]]</f>
        <v>401032</v>
      </c>
      <c r="M4674">
        <f>bbdd_Social_Media_Trends[[#This Row],[Interactions]]/bbdd_Social_Media_Trends[[#This Row],[Views]]</f>
        <v>0.23715853522232874</v>
      </c>
      <c r="N4674" s="1" t="s">
        <v>22</v>
      </c>
      <c r="O4674" s="4">
        <f t="shared" ref="O4674:O4737" si="73">IF(ISERROR(VLOOKUP(A4674,A4675:A9672,1,FALSE)),0, 1)</f>
        <v>0</v>
      </c>
    </row>
    <row r="4675" spans="1:15">
      <c r="A4675" s="1" t="s">
        <v>4715</v>
      </c>
      <c r="B4675" s="2">
        <v>44690</v>
      </c>
      <c r="C4675" s="13" t="str">
        <f>TEXT(bbdd_Social_Media_Trends[[#This Row],[Post_Date]],"aaaa-mm")</f>
        <v>2022-05</v>
      </c>
      <c r="D4675" s="1" t="s">
        <v>12</v>
      </c>
      <c r="E4675" s="1" t="s">
        <v>19</v>
      </c>
      <c r="F4675" s="1" t="s">
        <v>14</v>
      </c>
      <c r="G4675" s="1" t="s">
        <v>25</v>
      </c>
      <c r="H4675">
        <v>1943478</v>
      </c>
      <c r="I4675">
        <v>348357</v>
      </c>
      <c r="J4675">
        <v>94530</v>
      </c>
      <c r="K4675">
        <v>2482</v>
      </c>
      <c r="L4675">
        <f>bbdd_Social_Media_Trends[[#This Row],[Likes]]+bbdd_Social_Media_Trends[[#This Row],[Shares]]+bbdd_Social_Media_Trends[[#This Row],[Comments]]</f>
        <v>445369</v>
      </c>
      <c r="M4675">
        <f>bbdd_Social_Media_Trends[[#This Row],[Interactions]]/bbdd_Social_Media_Trends[[#This Row],[Views]]</f>
        <v>0.22916081375760364</v>
      </c>
      <c r="N4675" s="1" t="s">
        <v>16</v>
      </c>
      <c r="O4675" s="4">
        <f t="shared" si="73"/>
        <v>0</v>
      </c>
    </row>
    <row r="4676" spans="1:15">
      <c r="A4676" s="1" t="s">
        <v>4716</v>
      </c>
      <c r="B4676" s="2">
        <v>45209</v>
      </c>
      <c r="C4676" s="13" t="str">
        <f>TEXT(bbdd_Social_Media_Trends[[#This Row],[Post_Date]],"aaaa-mm")</f>
        <v>2023-10</v>
      </c>
      <c r="D4676" s="1" t="s">
        <v>24</v>
      </c>
      <c r="E4676" s="1" t="s">
        <v>46</v>
      </c>
      <c r="F4676" s="1" t="s">
        <v>20</v>
      </c>
      <c r="G4676" s="1" t="s">
        <v>50</v>
      </c>
      <c r="H4676">
        <v>2481934</v>
      </c>
      <c r="I4676">
        <v>156815</v>
      </c>
      <c r="J4676">
        <v>67643</v>
      </c>
      <c r="K4676">
        <v>3623</v>
      </c>
      <c r="L4676">
        <f>bbdd_Social_Media_Trends[[#This Row],[Likes]]+bbdd_Social_Media_Trends[[#This Row],[Shares]]+bbdd_Social_Media_Trends[[#This Row],[Comments]]</f>
        <v>228081</v>
      </c>
      <c r="M4676">
        <f>bbdd_Social_Media_Trends[[#This Row],[Interactions]]/bbdd_Social_Media_Trends[[#This Row],[Views]]</f>
        <v>9.1896480728335242E-2</v>
      </c>
      <c r="N4676" s="1" t="s">
        <v>16</v>
      </c>
      <c r="O4676" s="4">
        <f t="shared" si="73"/>
        <v>0</v>
      </c>
    </row>
    <row r="4677" spans="1:15">
      <c r="A4677" s="1" t="s">
        <v>4717</v>
      </c>
      <c r="B4677" s="2">
        <v>44951</v>
      </c>
      <c r="C4677" s="13" t="str">
        <f>TEXT(bbdd_Social_Media_Trends[[#This Row],[Post_Date]],"aaaa-mm")</f>
        <v>2023-01</v>
      </c>
      <c r="D4677" s="1" t="s">
        <v>12</v>
      </c>
      <c r="E4677" s="1" t="s">
        <v>35</v>
      </c>
      <c r="F4677" s="1" t="s">
        <v>36</v>
      </c>
      <c r="G4677" s="1" t="s">
        <v>60</v>
      </c>
      <c r="H4677">
        <v>4601601</v>
      </c>
      <c r="I4677">
        <v>184910</v>
      </c>
      <c r="J4677">
        <v>67509</v>
      </c>
      <c r="K4677">
        <v>1637</v>
      </c>
      <c r="L4677">
        <f>bbdd_Social_Media_Trends[[#This Row],[Likes]]+bbdd_Social_Media_Trends[[#This Row],[Shares]]+bbdd_Social_Media_Trends[[#This Row],[Comments]]</f>
        <v>254056</v>
      </c>
      <c r="M4677">
        <f>bbdd_Social_Media_Trends[[#This Row],[Interactions]]/bbdd_Social_Media_Trends[[#This Row],[Views]]</f>
        <v>5.5210349615275205E-2</v>
      </c>
      <c r="N4677" s="1" t="s">
        <v>22</v>
      </c>
      <c r="O4677" s="4">
        <f t="shared" si="73"/>
        <v>0</v>
      </c>
    </row>
    <row r="4678" spans="1:15">
      <c r="A4678" s="1" t="s">
        <v>4718</v>
      </c>
      <c r="B4678" s="2">
        <v>44895</v>
      </c>
      <c r="C4678" s="13" t="str">
        <f>TEXT(bbdd_Social_Media_Trends[[#This Row],[Post_Date]],"aaaa-mm")</f>
        <v>2022-11</v>
      </c>
      <c r="D4678" s="1" t="s">
        <v>12</v>
      </c>
      <c r="E4678" s="1" t="s">
        <v>35</v>
      </c>
      <c r="F4678" s="1" t="s">
        <v>20</v>
      </c>
      <c r="G4678" s="1" t="s">
        <v>28</v>
      </c>
      <c r="H4678">
        <v>2366043</v>
      </c>
      <c r="I4678">
        <v>87673</v>
      </c>
      <c r="J4678">
        <v>4121</v>
      </c>
      <c r="K4678">
        <v>25516</v>
      </c>
      <c r="L4678">
        <f>bbdd_Social_Media_Trends[[#This Row],[Likes]]+bbdd_Social_Media_Trends[[#This Row],[Shares]]+bbdd_Social_Media_Trends[[#This Row],[Comments]]</f>
        <v>117310</v>
      </c>
      <c r="M4678">
        <f>bbdd_Social_Media_Trends[[#This Row],[Interactions]]/bbdd_Social_Media_Trends[[#This Row],[Views]]</f>
        <v>4.9580671188139858E-2</v>
      </c>
      <c r="N4678" s="1" t="s">
        <v>29</v>
      </c>
      <c r="O4678" s="4">
        <f t="shared" si="73"/>
        <v>0</v>
      </c>
    </row>
    <row r="4679" spans="1:15">
      <c r="A4679" s="1" t="s">
        <v>4719</v>
      </c>
      <c r="B4679" s="2">
        <v>44783</v>
      </c>
      <c r="C4679" s="13" t="str">
        <f>TEXT(bbdd_Social_Media_Trends[[#This Row],[Post_Date]],"aaaa-mm")</f>
        <v>2022-08</v>
      </c>
      <c r="D4679" s="1" t="s">
        <v>12</v>
      </c>
      <c r="E4679" s="1" t="s">
        <v>52</v>
      </c>
      <c r="F4679" s="1" t="s">
        <v>36</v>
      </c>
      <c r="G4679" s="1" t="s">
        <v>15</v>
      </c>
      <c r="H4679">
        <v>3048931</v>
      </c>
      <c r="I4679">
        <v>400764</v>
      </c>
      <c r="J4679">
        <v>81551</v>
      </c>
      <c r="K4679">
        <v>1571</v>
      </c>
      <c r="L4679">
        <f>bbdd_Social_Media_Trends[[#This Row],[Likes]]+bbdd_Social_Media_Trends[[#This Row],[Shares]]+bbdd_Social_Media_Trends[[#This Row],[Comments]]</f>
        <v>483886</v>
      </c>
      <c r="M4679">
        <f>bbdd_Social_Media_Trends[[#This Row],[Interactions]]/bbdd_Social_Media_Trends[[#This Row],[Views]]</f>
        <v>0.15870677296403232</v>
      </c>
      <c r="N4679" s="1" t="s">
        <v>29</v>
      </c>
      <c r="O4679" s="4">
        <f t="shared" si="73"/>
        <v>0</v>
      </c>
    </row>
    <row r="4680" spans="1:15">
      <c r="A4680" s="1" t="s">
        <v>4720</v>
      </c>
      <c r="B4680" s="2">
        <v>45045</v>
      </c>
      <c r="C4680" s="13" t="str">
        <f>TEXT(bbdd_Social_Media_Trends[[#This Row],[Post_Date]],"aaaa-mm")</f>
        <v>2023-04</v>
      </c>
      <c r="D4680" s="1" t="s">
        <v>24</v>
      </c>
      <c r="E4680" s="1" t="s">
        <v>13</v>
      </c>
      <c r="F4680" s="1" t="s">
        <v>14</v>
      </c>
      <c r="G4680" s="1" t="s">
        <v>21</v>
      </c>
      <c r="H4680">
        <v>711095</v>
      </c>
      <c r="I4680">
        <v>185937</v>
      </c>
      <c r="J4680">
        <v>90904</v>
      </c>
      <c r="K4680">
        <v>25280</v>
      </c>
      <c r="L4680">
        <f>bbdd_Social_Media_Trends[[#This Row],[Likes]]+bbdd_Social_Media_Trends[[#This Row],[Shares]]+bbdd_Social_Media_Trends[[#This Row],[Comments]]</f>
        <v>302121</v>
      </c>
      <c r="M4680">
        <f>bbdd_Social_Media_Trends[[#This Row],[Interactions]]/bbdd_Social_Media_Trends[[#This Row],[Views]]</f>
        <v>0.4248672821493612</v>
      </c>
      <c r="N4680" s="1" t="s">
        <v>29</v>
      </c>
      <c r="O4680" s="4">
        <f t="shared" si="73"/>
        <v>0</v>
      </c>
    </row>
    <row r="4681" spans="1:15">
      <c r="A4681" s="1" t="s">
        <v>4721</v>
      </c>
      <c r="B4681" s="2">
        <v>45017</v>
      </c>
      <c r="C4681" s="13" t="str">
        <f>TEXT(bbdd_Social_Media_Trends[[#This Row],[Post_Date]],"aaaa-mm")</f>
        <v>2023-04</v>
      </c>
      <c r="D4681" s="1" t="s">
        <v>12</v>
      </c>
      <c r="E4681" s="1" t="s">
        <v>19</v>
      </c>
      <c r="F4681" s="1" t="s">
        <v>14</v>
      </c>
      <c r="G4681" s="1" t="s">
        <v>50</v>
      </c>
      <c r="H4681">
        <v>3991932</v>
      </c>
      <c r="I4681">
        <v>471738</v>
      </c>
      <c r="J4681">
        <v>76124</v>
      </c>
      <c r="K4681">
        <v>24497</v>
      </c>
      <c r="L4681">
        <f>bbdd_Social_Media_Trends[[#This Row],[Likes]]+bbdd_Social_Media_Trends[[#This Row],[Shares]]+bbdd_Social_Media_Trends[[#This Row],[Comments]]</f>
        <v>572359</v>
      </c>
      <c r="M4681">
        <f>bbdd_Social_Media_Trends[[#This Row],[Interactions]]/bbdd_Social_Media_Trends[[#This Row],[Views]]</f>
        <v>0.14337894533273612</v>
      </c>
      <c r="N4681" s="1" t="s">
        <v>22</v>
      </c>
      <c r="O4681" s="4">
        <f t="shared" si="73"/>
        <v>0</v>
      </c>
    </row>
    <row r="4682" spans="1:15">
      <c r="A4682" s="1" t="s">
        <v>4722</v>
      </c>
      <c r="B4682" s="2">
        <v>45036</v>
      </c>
      <c r="C4682" s="13" t="str">
        <f>TEXT(bbdd_Social_Media_Trends[[#This Row],[Post_Date]],"aaaa-mm")</f>
        <v>2023-04</v>
      </c>
      <c r="D4682" s="1" t="s">
        <v>18</v>
      </c>
      <c r="E4682" s="1" t="s">
        <v>35</v>
      </c>
      <c r="F4682" s="1" t="s">
        <v>14</v>
      </c>
      <c r="G4682" s="1" t="s">
        <v>50</v>
      </c>
      <c r="H4682">
        <v>4309722</v>
      </c>
      <c r="I4682">
        <v>32734</v>
      </c>
      <c r="J4682">
        <v>77691</v>
      </c>
      <c r="K4682">
        <v>11883</v>
      </c>
      <c r="L4682">
        <f>bbdd_Social_Media_Trends[[#This Row],[Likes]]+bbdd_Social_Media_Trends[[#This Row],[Shares]]+bbdd_Social_Media_Trends[[#This Row],[Comments]]</f>
        <v>122308</v>
      </c>
      <c r="M4682">
        <f>bbdd_Social_Media_Trends[[#This Row],[Interactions]]/bbdd_Social_Media_Trends[[#This Row],[Views]]</f>
        <v>2.837955673242961E-2</v>
      </c>
      <c r="N4682" s="1" t="s">
        <v>16</v>
      </c>
      <c r="O4682" s="4">
        <f t="shared" si="73"/>
        <v>0</v>
      </c>
    </row>
    <row r="4683" spans="1:15">
      <c r="A4683" s="1" t="s">
        <v>4723</v>
      </c>
      <c r="B4683" s="2">
        <v>45142</v>
      </c>
      <c r="C4683" s="13" t="str">
        <f>TEXT(bbdd_Social_Media_Trends[[#This Row],[Post_Date]],"aaaa-mm")</f>
        <v>2023-08</v>
      </c>
      <c r="D4683" s="1" t="s">
        <v>24</v>
      </c>
      <c r="E4683" s="1" t="s">
        <v>19</v>
      </c>
      <c r="F4683" s="1" t="s">
        <v>32</v>
      </c>
      <c r="G4683" s="1" t="s">
        <v>44</v>
      </c>
      <c r="H4683">
        <v>4499829</v>
      </c>
      <c r="I4683">
        <v>104787</v>
      </c>
      <c r="J4683">
        <v>71972</v>
      </c>
      <c r="K4683">
        <v>44894</v>
      </c>
      <c r="L4683">
        <f>bbdd_Social_Media_Trends[[#This Row],[Likes]]+bbdd_Social_Media_Trends[[#This Row],[Shares]]+bbdd_Social_Media_Trends[[#This Row],[Comments]]</f>
        <v>221653</v>
      </c>
      <c r="M4683">
        <f>bbdd_Social_Media_Trends[[#This Row],[Interactions]]/bbdd_Social_Media_Trends[[#This Row],[Views]]</f>
        <v>4.9258094029795356E-2</v>
      </c>
      <c r="N4683" s="1" t="s">
        <v>22</v>
      </c>
      <c r="O4683" s="4">
        <f t="shared" si="73"/>
        <v>0</v>
      </c>
    </row>
    <row r="4684" spans="1:15">
      <c r="A4684" s="1" t="s">
        <v>4724</v>
      </c>
      <c r="B4684" s="2">
        <v>45255</v>
      </c>
      <c r="C4684" s="13" t="str">
        <f>TEXT(bbdd_Social_Media_Trends[[#This Row],[Post_Date]],"aaaa-mm")</f>
        <v>2023-11</v>
      </c>
      <c r="D4684" s="1" t="s">
        <v>27</v>
      </c>
      <c r="E4684" s="1" t="s">
        <v>49</v>
      </c>
      <c r="F4684" s="1" t="s">
        <v>20</v>
      </c>
      <c r="G4684" s="1" t="s">
        <v>21</v>
      </c>
      <c r="H4684">
        <v>2514127</v>
      </c>
      <c r="I4684">
        <v>402527</v>
      </c>
      <c r="J4684">
        <v>19990</v>
      </c>
      <c r="K4684">
        <v>30948</v>
      </c>
      <c r="L4684">
        <f>bbdd_Social_Media_Trends[[#This Row],[Likes]]+bbdd_Social_Media_Trends[[#This Row],[Shares]]+bbdd_Social_Media_Trends[[#This Row],[Comments]]</f>
        <v>453465</v>
      </c>
      <c r="M4684">
        <f>bbdd_Social_Media_Trends[[#This Row],[Interactions]]/bbdd_Social_Media_Trends[[#This Row],[Views]]</f>
        <v>0.18036678338047363</v>
      </c>
      <c r="N4684" s="1" t="s">
        <v>16</v>
      </c>
      <c r="O4684" s="4">
        <f t="shared" si="73"/>
        <v>0</v>
      </c>
    </row>
    <row r="4685" spans="1:15">
      <c r="A4685" s="1" t="s">
        <v>4725</v>
      </c>
      <c r="B4685" s="2">
        <v>44679</v>
      </c>
      <c r="C4685" s="13" t="str">
        <f>TEXT(bbdd_Social_Media_Trends[[#This Row],[Post_Date]],"aaaa-mm")</f>
        <v>2022-04</v>
      </c>
      <c r="D4685" s="1" t="s">
        <v>18</v>
      </c>
      <c r="E4685" s="1" t="s">
        <v>39</v>
      </c>
      <c r="F4685" s="1" t="s">
        <v>41</v>
      </c>
      <c r="G4685" s="1" t="s">
        <v>21</v>
      </c>
      <c r="H4685">
        <v>297130</v>
      </c>
      <c r="I4685">
        <v>156713</v>
      </c>
      <c r="J4685">
        <v>2924</v>
      </c>
      <c r="K4685">
        <v>15183</v>
      </c>
      <c r="L4685">
        <f>bbdd_Social_Media_Trends[[#This Row],[Likes]]+bbdd_Social_Media_Trends[[#This Row],[Shares]]+bbdd_Social_Media_Trends[[#This Row],[Comments]]</f>
        <v>174820</v>
      </c>
      <c r="M4685">
        <f>bbdd_Social_Media_Trends[[#This Row],[Interactions]]/bbdd_Social_Media_Trends[[#This Row],[Views]]</f>
        <v>0.58836199643253795</v>
      </c>
      <c r="N4685" s="1" t="s">
        <v>16</v>
      </c>
      <c r="O4685" s="4">
        <f t="shared" si="73"/>
        <v>0</v>
      </c>
    </row>
    <row r="4686" spans="1:15">
      <c r="A4686" s="1" t="s">
        <v>4726</v>
      </c>
      <c r="B4686" s="2">
        <v>44779</v>
      </c>
      <c r="C4686" s="13" t="str">
        <f>TEXT(bbdd_Social_Media_Trends[[#This Row],[Post_Date]],"aaaa-mm")</f>
        <v>2022-08</v>
      </c>
      <c r="D4686" s="1" t="s">
        <v>27</v>
      </c>
      <c r="E4686" s="1" t="s">
        <v>49</v>
      </c>
      <c r="F4686" s="1" t="s">
        <v>14</v>
      </c>
      <c r="G4686" s="1" t="s">
        <v>15</v>
      </c>
      <c r="H4686">
        <v>2640152</v>
      </c>
      <c r="I4686">
        <v>174269</v>
      </c>
      <c r="J4686">
        <v>17810</v>
      </c>
      <c r="K4686">
        <v>40883</v>
      </c>
      <c r="L4686">
        <f>bbdd_Social_Media_Trends[[#This Row],[Likes]]+bbdd_Social_Media_Trends[[#This Row],[Shares]]+bbdd_Social_Media_Trends[[#This Row],[Comments]]</f>
        <v>232962</v>
      </c>
      <c r="M4686">
        <f>bbdd_Social_Media_Trends[[#This Row],[Interactions]]/bbdd_Social_Media_Trends[[#This Row],[Views]]</f>
        <v>8.8238101442644212E-2</v>
      </c>
      <c r="N4686" s="1" t="s">
        <v>16</v>
      </c>
      <c r="O4686" s="4">
        <f t="shared" si="73"/>
        <v>0</v>
      </c>
    </row>
    <row r="4687" spans="1:15">
      <c r="A4687" s="1" t="s">
        <v>4727</v>
      </c>
      <c r="B4687" s="2">
        <v>45259</v>
      </c>
      <c r="C4687" s="13" t="str">
        <f>TEXT(bbdd_Social_Media_Trends[[#This Row],[Post_Date]],"aaaa-mm")</f>
        <v>2023-11</v>
      </c>
      <c r="D4687" s="1" t="s">
        <v>12</v>
      </c>
      <c r="E4687" s="1" t="s">
        <v>19</v>
      </c>
      <c r="F4687" s="1" t="s">
        <v>14</v>
      </c>
      <c r="G4687" s="1" t="s">
        <v>15</v>
      </c>
      <c r="H4687">
        <v>3691613</v>
      </c>
      <c r="I4687">
        <v>449035</v>
      </c>
      <c r="J4687">
        <v>59140</v>
      </c>
      <c r="K4687">
        <v>19664</v>
      </c>
      <c r="L4687">
        <f>bbdd_Social_Media_Trends[[#This Row],[Likes]]+bbdd_Social_Media_Trends[[#This Row],[Shares]]+bbdd_Social_Media_Trends[[#This Row],[Comments]]</f>
        <v>527839</v>
      </c>
      <c r="M4687">
        <f>bbdd_Social_Media_Trends[[#This Row],[Interactions]]/bbdd_Social_Media_Trends[[#This Row],[Views]]</f>
        <v>0.14298329754500269</v>
      </c>
      <c r="N4687" s="1" t="s">
        <v>22</v>
      </c>
      <c r="O4687" s="4">
        <f t="shared" si="73"/>
        <v>0</v>
      </c>
    </row>
    <row r="4688" spans="1:15">
      <c r="A4688" s="1" t="s">
        <v>4728</v>
      </c>
      <c r="B4688" s="2">
        <v>44755</v>
      </c>
      <c r="C4688" s="13" t="str">
        <f>TEXT(bbdd_Social_Media_Trends[[#This Row],[Post_Date]],"aaaa-mm")</f>
        <v>2022-07</v>
      </c>
      <c r="D4688" s="1" t="s">
        <v>27</v>
      </c>
      <c r="E4688" s="1" t="s">
        <v>52</v>
      </c>
      <c r="F4688" s="1" t="s">
        <v>20</v>
      </c>
      <c r="G4688" s="1" t="s">
        <v>44</v>
      </c>
      <c r="H4688">
        <v>4607563</v>
      </c>
      <c r="I4688">
        <v>104267</v>
      </c>
      <c r="J4688">
        <v>40838</v>
      </c>
      <c r="K4688">
        <v>31440</v>
      </c>
      <c r="L4688">
        <f>bbdd_Social_Media_Trends[[#This Row],[Likes]]+bbdd_Social_Media_Trends[[#This Row],[Shares]]+bbdd_Social_Media_Trends[[#This Row],[Comments]]</f>
        <v>176545</v>
      </c>
      <c r="M4688">
        <f>bbdd_Social_Media_Trends[[#This Row],[Interactions]]/bbdd_Social_Media_Trends[[#This Row],[Views]]</f>
        <v>3.8316350747672902E-2</v>
      </c>
      <c r="N4688" s="1" t="s">
        <v>29</v>
      </c>
      <c r="O4688" s="4">
        <f t="shared" si="73"/>
        <v>0</v>
      </c>
    </row>
    <row r="4689" spans="1:15">
      <c r="A4689" s="1" t="s">
        <v>4729</v>
      </c>
      <c r="B4689" s="2">
        <v>44825</v>
      </c>
      <c r="C4689" s="13" t="str">
        <f>TEXT(bbdd_Social_Media_Trends[[#This Row],[Post_Date]],"aaaa-mm")</f>
        <v>2022-09</v>
      </c>
      <c r="D4689" s="1" t="s">
        <v>27</v>
      </c>
      <c r="E4689" s="1" t="s">
        <v>52</v>
      </c>
      <c r="F4689" s="1" t="s">
        <v>20</v>
      </c>
      <c r="G4689" s="1" t="s">
        <v>28</v>
      </c>
      <c r="H4689">
        <v>3602630</v>
      </c>
      <c r="I4689">
        <v>497385</v>
      </c>
      <c r="J4689">
        <v>30893</v>
      </c>
      <c r="K4689">
        <v>43944</v>
      </c>
      <c r="L4689">
        <f>bbdd_Social_Media_Trends[[#This Row],[Likes]]+bbdd_Social_Media_Trends[[#This Row],[Shares]]+bbdd_Social_Media_Trends[[#This Row],[Comments]]</f>
        <v>572222</v>
      </c>
      <c r="M4689">
        <f>bbdd_Social_Media_Trends[[#This Row],[Interactions]]/bbdd_Social_Media_Trends[[#This Row],[Views]]</f>
        <v>0.15883451811593197</v>
      </c>
      <c r="N4689" s="1" t="s">
        <v>16</v>
      </c>
      <c r="O4689" s="4">
        <f t="shared" si="73"/>
        <v>0</v>
      </c>
    </row>
    <row r="4690" spans="1:15">
      <c r="A4690" s="1" t="s">
        <v>4730</v>
      </c>
      <c r="B4690" s="2">
        <v>44948</v>
      </c>
      <c r="C4690" s="13" t="str">
        <f>TEXT(bbdd_Social_Media_Trends[[#This Row],[Post_Date]],"aaaa-mm")</f>
        <v>2023-01</v>
      </c>
      <c r="D4690" s="1" t="s">
        <v>12</v>
      </c>
      <c r="E4690" s="1" t="s">
        <v>57</v>
      </c>
      <c r="F4690" s="1" t="s">
        <v>20</v>
      </c>
      <c r="G4690" s="1" t="s">
        <v>25</v>
      </c>
      <c r="H4690">
        <v>826021</v>
      </c>
      <c r="I4690">
        <v>58506</v>
      </c>
      <c r="J4690">
        <v>48743</v>
      </c>
      <c r="K4690">
        <v>43924</v>
      </c>
      <c r="L4690">
        <f>bbdd_Social_Media_Trends[[#This Row],[Likes]]+bbdd_Social_Media_Trends[[#This Row],[Shares]]+bbdd_Social_Media_Trends[[#This Row],[Comments]]</f>
        <v>151173</v>
      </c>
      <c r="M4690">
        <f>bbdd_Social_Media_Trends[[#This Row],[Interactions]]/bbdd_Social_Media_Trends[[#This Row],[Views]]</f>
        <v>0.18301350692052623</v>
      </c>
      <c r="N4690" s="1" t="s">
        <v>29</v>
      </c>
      <c r="O4690" s="4">
        <f t="shared" si="73"/>
        <v>0</v>
      </c>
    </row>
    <row r="4691" spans="1:15">
      <c r="A4691" s="1" t="s">
        <v>4731</v>
      </c>
      <c r="B4691" s="2">
        <v>44627</v>
      </c>
      <c r="C4691" s="13" t="str">
        <f>TEXT(bbdd_Social_Media_Trends[[#This Row],[Post_Date]],"aaaa-mm")</f>
        <v>2022-03</v>
      </c>
      <c r="D4691" s="1" t="s">
        <v>12</v>
      </c>
      <c r="E4691" s="1" t="s">
        <v>46</v>
      </c>
      <c r="F4691" s="1" t="s">
        <v>20</v>
      </c>
      <c r="G4691" s="1" t="s">
        <v>25</v>
      </c>
      <c r="H4691">
        <v>3309158</v>
      </c>
      <c r="I4691">
        <v>79745</v>
      </c>
      <c r="J4691">
        <v>27743</v>
      </c>
      <c r="K4691">
        <v>17516</v>
      </c>
      <c r="L4691">
        <f>bbdd_Social_Media_Trends[[#This Row],[Likes]]+bbdd_Social_Media_Trends[[#This Row],[Shares]]+bbdd_Social_Media_Trends[[#This Row],[Comments]]</f>
        <v>125004</v>
      </c>
      <c r="M4691">
        <f>bbdd_Social_Media_Trends[[#This Row],[Interactions]]/bbdd_Social_Media_Trends[[#This Row],[Views]]</f>
        <v>3.7775168184776914E-2</v>
      </c>
      <c r="N4691" s="1" t="s">
        <v>29</v>
      </c>
      <c r="O4691" s="4">
        <f t="shared" si="73"/>
        <v>0</v>
      </c>
    </row>
    <row r="4692" spans="1:15">
      <c r="A4692" s="1" t="s">
        <v>4732</v>
      </c>
      <c r="B4692" s="2">
        <v>44924</v>
      </c>
      <c r="C4692" s="13" t="str">
        <f>TEXT(bbdd_Social_Media_Trends[[#This Row],[Post_Date]],"aaaa-mm")</f>
        <v>2022-12</v>
      </c>
      <c r="D4692" s="1" t="s">
        <v>18</v>
      </c>
      <c r="E4692" s="1" t="s">
        <v>35</v>
      </c>
      <c r="F4692" s="1" t="s">
        <v>14</v>
      </c>
      <c r="G4692" s="1" t="s">
        <v>44</v>
      </c>
      <c r="H4692">
        <v>2299356</v>
      </c>
      <c r="I4692">
        <v>495941</v>
      </c>
      <c r="J4692">
        <v>11961</v>
      </c>
      <c r="K4692">
        <v>16485</v>
      </c>
      <c r="L4692">
        <f>bbdd_Social_Media_Trends[[#This Row],[Likes]]+bbdd_Social_Media_Trends[[#This Row],[Shares]]+bbdd_Social_Media_Trends[[#This Row],[Comments]]</f>
        <v>524387</v>
      </c>
      <c r="M4692">
        <f>bbdd_Social_Media_Trends[[#This Row],[Interactions]]/bbdd_Social_Media_Trends[[#This Row],[Views]]</f>
        <v>0.22805820412324146</v>
      </c>
      <c r="N4692" s="1" t="s">
        <v>22</v>
      </c>
      <c r="O4692" s="4">
        <f t="shared" si="73"/>
        <v>0</v>
      </c>
    </row>
    <row r="4693" spans="1:15">
      <c r="A4693" s="1" t="s">
        <v>4733</v>
      </c>
      <c r="B4693" s="2">
        <v>44773</v>
      </c>
      <c r="C4693" s="13" t="str">
        <f>TEXT(bbdd_Social_Media_Trends[[#This Row],[Post_Date]],"aaaa-mm")</f>
        <v>2022-07</v>
      </c>
      <c r="D4693" s="1" t="s">
        <v>24</v>
      </c>
      <c r="E4693" s="1" t="s">
        <v>19</v>
      </c>
      <c r="F4693" s="1" t="s">
        <v>20</v>
      </c>
      <c r="G4693" s="1" t="s">
        <v>21</v>
      </c>
      <c r="H4693">
        <v>8162</v>
      </c>
      <c r="I4693">
        <v>285470</v>
      </c>
      <c r="J4693">
        <v>60984</v>
      </c>
      <c r="K4693">
        <v>43541</v>
      </c>
      <c r="L4693">
        <f>bbdd_Social_Media_Trends[[#This Row],[Likes]]+bbdd_Social_Media_Trends[[#This Row],[Shares]]+bbdd_Social_Media_Trends[[#This Row],[Comments]]</f>
        <v>389995</v>
      </c>
      <c r="M4693">
        <f>bbdd_Social_Media_Trends[[#This Row],[Interactions]]/bbdd_Social_Media_Trends[[#This Row],[Views]]</f>
        <v>47.781793678020094</v>
      </c>
      <c r="N4693" s="1" t="s">
        <v>16</v>
      </c>
      <c r="O4693" s="4">
        <f t="shared" si="73"/>
        <v>0</v>
      </c>
    </row>
    <row r="4694" spans="1:15">
      <c r="A4694" s="1" t="s">
        <v>4734</v>
      </c>
      <c r="B4694" s="2">
        <v>45091</v>
      </c>
      <c r="C4694" s="13" t="str">
        <f>TEXT(bbdd_Social_Media_Trends[[#This Row],[Post_Date]],"aaaa-mm")</f>
        <v>2023-06</v>
      </c>
      <c r="D4694" s="1" t="s">
        <v>24</v>
      </c>
      <c r="E4694" s="1" t="s">
        <v>46</v>
      </c>
      <c r="F4694" s="1" t="s">
        <v>20</v>
      </c>
      <c r="G4694" s="1" t="s">
        <v>25</v>
      </c>
      <c r="H4694">
        <v>4082325</v>
      </c>
      <c r="I4694">
        <v>225861</v>
      </c>
      <c r="J4694">
        <v>68621</v>
      </c>
      <c r="K4694">
        <v>16938</v>
      </c>
      <c r="L4694">
        <f>bbdd_Social_Media_Trends[[#This Row],[Likes]]+bbdd_Social_Media_Trends[[#This Row],[Shares]]+bbdd_Social_Media_Trends[[#This Row],[Comments]]</f>
        <v>311420</v>
      </c>
      <c r="M4694">
        <f>bbdd_Social_Media_Trends[[#This Row],[Interactions]]/bbdd_Social_Media_Trends[[#This Row],[Views]]</f>
        <v>7.6284960163632246E-2</v>
      </c>
      <c r="N4694" s="1" t="s">
        <v>29</v>
      </c>
      <c r="O4694" s="4">
        <f t="shared" si="73"/>
        <v>0</v>
      </c>
    </row>
    <row r="4695" spans="1:15">
      <c r="A4695" s="1" t="s">
        <v>4735</v>
      </c>
      <c r="B4695" s="2">
        <v>44878</v>
      </c>
      <c r="C4695" s="13" t="str">
        <f>TEXT(bbdd_Social_Media_Trends[[#This Row],[Post_Date]],"aaaa-mm")</f>
        <v>2022-11</v>
      </c>
      <c r="D4695" s="1" t="s">
        <v>24</v>
      </c>
      <c r="E4695" s="1" t="s">
        <v>52</v>
      </c>
      <c r="F4695" s="1" t="s">
        <v>20</v>
      </c>
      <c r="G4695" s="1" t="s">
        <v>60</v>
      </c>
      <c r="H4695">
        <v>3240909</v>
      </c>
      <c r="I4695">
        <v>43890</v>
      </c>
      <c r="J4695">
        <v>52928</v>
      </c>
      <c r="K4695">
        <v>33640</v>
      </c>
      <c r="L4695">
        <f>bbdd_Social_Media_Trends[[#This Row],[Likes]]+bbdd_Social_Media_Trends[[#This Row],[Shares]]+bbdd_Social_Media_Trends[[#This Row],[Comments]]</f>
        <v>130458</v>
      </c>
      <c r="M4695">
        <f>bbdd_Social_Media_Trends[[#This Row],[Interactions]]/bbdd_Social_Media_Trends[[#This Row],[Views]]</f>
        <v>4.0253521465736929E-2</v>
      </c>
      <c r="N4695" s="1" t="s">
        <v>22</v>
      </c>
      <c r="O4695" s="4">
        <f t="shared" si="73"/>
        <v>0</v>
      </c>
    </row>
    <row r="4696" spans="1:15">
      <c r="A4696" s="1" t="s">
        <v>4736</v>
      </c>
      <c r="B4696" s="2">
        <v>45036</v>
      </c>
      <c r="C4696" s="13" t="str">
        <f>TEXT(bbdd_Social_Media_Trends[[#This Row],[Post_Date]],"aaaa-mm")</f>
        <v>2023-04</v>
      </c>
      <c r="D4696" s="1" t="s">
        <v>24</v>
      </c>
      <c r="E4696" s="1" t="s">
        <v>39</v>
      </c>
      <c r="F4696" s="1" t="s">
        <v>20</v>
      </c>
      <c r="G4696" s="1" t="s">
        <v>50</v>
      </c>
      <c r="H4696">
        <v>1076207</v>
      </c>
      <c r="I4696">
        <v>177343</v>
      </c>
      <c r="J4696">
        <v>29322</v>
      </c>
      <c r="K4696">
        <v>31034</v>
      </c>
      <c r="L4696">
        <f>bbdd_Social_Media_Trends[[#This Row],[Likes]]+bbdd_Social_Media_Trends[[#This Row],[Shares]]+bbdd_Social_Media_Trends[[#This Row],[Comments]]</f>
        <v>237699</v>
      </c>
      <c r="M4696">
        <f>bbdd_Social_Media_Trends[[#This Row],[Interactions]]/bbdd_Social_Media_Trends[[#This Row],[Views]]</f>
        <v>0.22086736101883744</v>
      </c>
      <c r="N4696" s="1" t="s">
        <v>16</v>
      </c>
      <c r="O4696" s="4">
        <f t="shared" si="73"/>
        <v>0</v>
      </c>
    </row>
    <row r="4697" spans="1:15">
      <c r="A4697" s="1" t="s">
        <v>4737</v>
      </c>
      <c r="B4697" s="2">
        <v>45270</v>
      </c>
      <c r="C4697" s="13" t="str">
        <f>TEXT(bbdd_Social_Media_Trends[[#This Row],[Post_Date]],"aaaa-mm")</f>
        <v>2023-12</v>
      </c>
      <c r="D4697" s="1" t="s">
        <v>12</v>
      </c>
      <c r="E4697" s="1" t="s">
        <v>46</v>
      </c>
      <c r="F4697" s="1" t="s">
        <v>14</v>
      </c>
      <c r="G4697" s="1" t="s">
        <v>21</v>
      </c>
      <c r="H4697">
        <v>3809385</v>
      </c>
      <c r="I4697">
        <v>406344</v>
      </c>
      <c r="J4697">
        <v>48563</v>
      </c>
      <c r="K4697">
        <v>29507</v>
      </c>
      <c r="L4697">
        <f>bbdd_Social_Media_Trends[[#This Row],[Likes]]+bbdd_Social_Media_Trends[[#This Row],[Shares]]+bbdd_Social_Media_Trends[[#This Row],[Comments]]</f>
        <v>484414</v>
      </c>
      <c r="M4697">
        <f>bbdd_Social_Media_Trends[[#This Row],[Interactions]]/bbdd_Social_Media_Trends[[#This Row],[Views]]</f>
        <v>0.12716330851305394</v>
      </c>
      <c r="N4697" s="1" t="s">
        <v>16</v>
      </c>
      <c r="O4697" s="4">
        <f t="shared" si="73"/>
        <v>0</v>
      </c>
    </row>
    <row r="4698" spans="1:15">
      <c r="A4698" s="1" t="s">
        <v>4738</v>
      </c>
      <c r="B4698" s="2">
        <v>44912</v>
      </c>
      <c r="C4698" s="13" t="str">
        <f>TEXT(bbdd_Social_Media_Trends[[#This Row],[Post_Date]],"aaaa-mm")</f>
        <v>2022-12</v>
      </c>
      <c r="D4698" s="1" t="s">
        <v>27</v>
      </c>
      <c r="E4698" s="1" t="s">
        <v>59</v>
      </c>
      <c r="F4698" s="1" t="s">
        <v>47</v>
      </c>
      <c r="G4698" s="1" t="s">
        <v>60</v>
      </c>
      <c r="H4698">
        <v>1171081</v>
      </c>
      <c r="I4698">
        <v>274462</v>
      </c>
      <c r="J4698">
        <v>40123</v>
      </c>
      <c r="K4698">
        <v>11828</v>
      </c>
      <c r="L4698">
        <f>bbdd_Social_Media_Trends[[#This Row],[Likes]]+bbdd_Social_Media_Trends[[#This Row],[Shares]]+bbdd_Social_Media_Trends[[#This Row],[Comments]]</f>
        <v>326413</v>
      </c>
      <c r="M4698">
        <f>bbdd_Social_Media_Trends[[#This Row],[Interactions]]/bbdd_Social_Media_Trends[[#This Row],[Views]]</f>
        <v>0.27872794452305177</v>
      </c>
      <c r="N4698" s="1" t="s">
        <v>16</v>
      </c>
      <c r="O4698" s="4">
        <f t="shared" si="73"/>
        <v>0</v>
      </c>
    </row>
    <row r="4699" spans="1:15">
      <c r="A4699" s="1" t="s">
        <v>4739</v>
      </c>
      <c r="B4699" s="2">
        <v>44719</v>
      </c>
      <c r="C4699" s="13" t="str">
        <f>TEXT(bbdd_Social_Media_Trends[[#This Row],[Post_Date]],"aaaa-mm")</f>
        <v>2022-06</v>
      </c>
      <c r="D4699" s="1" t="s">
        <v>24</v>
      </c>
      <c r="E4699" s="1" t="s">
        <v>59</v>
      </c>
      <c r="F4699" s="1" t="s">
        <v>47</v>
      </c>
      <c r="G4699" s="1" t="s">
        <v>37</v>
      </c>
      <c r="H4699">
        <v>4865703</v>
      </c>
      <c r="I4699">
        <v>253419</v>
      </c>
      <c r="J4699">
        <v>78639</v>
      </c>
      <c r="K4699">
        <v>45758</v>
      </c>
      <c r="L4699">
        <f>bbdd_Social_Media_Trends[[#This Row],[Likes]]+bbdd_Social_Media_Trends[[#This Row],[Shares]]+bbdd_Social_Media_Trends[[#This Row],[Comments]]</f>
        <v>377816</v>
      </c>
      <c r="M4699">
        <f>bbdd_Social_Media_Trends[[#This Row],[Interactions]]/bbdd_Social_Media_Trends[[#This Row],[Views]]</f>
        <v>7.7648800183652805E-2</v>
      </c>
      <c r="N4699" s="1" t="s">
        <v>16</v>
      </c>
      <c r="O4699" s="4">
        <f t="shared" si="73"/>
        <v>0</v>
      </c>
    </row>
    <row r="4700" spans="1:15">
      <c r="A4700" s="1" t="s">
        <v>4740</v>
      </c>
      <c r="B4700" s="2">
        <v>44602</v>
      </c>
      <c r="C4700" s="13" t="str">
        <f>TEXT(bbdd_Social_Media_Trends[[#This Row],[Post_Date]],"aaaa-mm")</f>
        <v>2022-02</v>
      </c>
      <c r="D4700" s="1" t="s">
        <v>12</v>
      </c>
      <c r="E4700" s="1" t="s">
        <v>13</v>
      </c>
      <c r="F4700" s="1" t="s">
        <v>41</v>
      </c>
      <c r="G4700" s="1" t="s">
        <v>21</v>
      </c>
      <c r="H4700">
        <v>4033514</v>
      </c>
      <c r="I4700">
        <v>337654</v>
      </c>
      <c r="J4700">
        <v>97426</v>
      </c>
      <c r="K4700">
        <v>20972</v>
      </c>
      <c r="L4700">
        <f>bbdd_Social_Media_Trends[[#This Row],[Likes]]+bbdd_Social_Media_Trends[[#This Row],[Shares]]+bbdd_Social_Media_Trends[[#This Row],[Comments]]</f>
        <v>456052</v>
      </c>
      <c r="M4700">
        <f>bbdd_Social_Media_Trends[[#This Row],[Interactions]]/bbdd_Social_Media_Trends[[#This Row],[Views]]</f>
        <v>0.11306567920676611</v>
      </c>
      <c r="N4700" s="1" t="s">
        <v>29</v>
      </c>
      <c r="O4700" s="4">
        <f t="shared" si="73"/>
        <v>0</v>
      </c>
    </row>
    <row r="4701" spans="1:15">
      <c r="A4701" s="1" t="s">
        <v>4741</v>
      </c>
      <c r="B4701" s="2">
        <v>45146</v>
      </c>
      <c r="C4701" s="13" t="str">
        <f>TEXT(bbdd_Social_Media_Trends[[#This Row],[Post_Date]],"aaaa-mm")</f>
        <v>2023-08</v>
      </c>
      <c r="D4701" s="1" t="s">
        <v>24</v>
      </c>
      <c r="E4701" s="1" t="s">
        <v>49</v>
      </c>
      <c r="F4701" s="1" t="s">
        <v>36</v>
      </c>
      <c r="G4701" s="1" t="s">
        <v>15</v>
      </c>
      <c r="H4701">
        <v>1186127</v>
      </c>
      <c r="I4701">
        <v>319670</v>
      </c>
      <c r="J4701">
        <v>41088</v>
      </c>
      <c r="K4701">
        <v>8135</v>
      </c>
      <c r="L4701">
        <f>bbdd_Social_Media_Trends[[#This Row],[Likes]]+bbdd_Social_Media_Trends[[#This Row],[Shares]]+bbdd_Social_Media_Trends[[#This Row],[Comments]]</f>
        <v>368893</v>
      </c>
      <c r="M4701">
        <f>bbdd_Social_Media_Trends[[#This Row],[Interactions]]/bbdd_Social_Media_Trends[[#This Row],[Views]]</f>
        <v>0.31100632562954894</v>
      </c>
      <c r="N4701" s="1" t="s">
        <v>16</v>
      </c>
      <c r="O4701" s="4">
        <f t="shared" si="73"/>
        <v>0</v>
      </c>
    </row>
    <row r="4702" spans="1:15">
      <c r="A4702" s="1" t="s">
        <v>4742</v>
      </c>
      <c r="B4702" s="2">
        <v>44975</v>
      </c>
      <c r="C4702" s="13" t="str">
        <f>TEXT(bbdd_Social_Media_Trends[[#This Row],[Post_Date]],"aaaa-mm")</f>
        <v>2023-02</v>
      </c>
      <c r="D4702" s="1" t="s">
        <v>27</v>
      </c>
      <c r="E4702" s="1" t="s">
        <v>35</v>
      </c>
      <c r="F4702" s="1" t="s">
        <v>41</v>
      </c>
      <c r="G4702" s="1" t="s">
        <v>60</v>
      </c>
      <c r="H4702">
        <v>120399</v>
      </c>
      <c r="I4702">
        <v>86677</v>
      </c>
      <c r="J4702">
        <v>48450</v>
      </c>
      <c r="K4702">
        <v>40249</v>
      </c>
      <c r="L4702">
        <f>bbdd_Social_Media_Trends[[#This Row],[Likes]]+bbdd_Social_Media_Trends[[#This Row],[Shares]]+bbdd_Social_Media_Trends[[#This Row],[Comments]]</f>
        <v>175376</v>
      </c>
      <c r="M4702">
        <f>bbdd_Social_Media_Trends[[#This Row],[Interactions]]/bbdd_Social_Media_Trends[[#This Row],[Views]]</f>
        <v>1.456623393882009</v>
      </c>
      <c r="N4702" s="1" t="s">
        <v>22</v>
      </c>
      <c r="O4702" s="4">
        <f t="shared" si="73"/>
        <v>0</v>
      </c>
    </row>
    <row r="4703" spans="1:15">
      <c r="A4703" s="1" t="s">
        <v>4743</v>
      </c>
      <c r="B4703" s="2">
        <v>44952</v>
      </c>
      <c r="C4703" s="13" t="str">
        <f>TEXT(bbdd_Social_Media_Trends[[#This Row],[Post_Date]],"aaaa-mm")</f>
        <v>2023-01</v>
      </c>
      <c r="D4703" s="1" t="s">
        <v>24</v>
      </c>
      <c r="E4703" s="1" t="s">
        <v>46</v>
      </c>
      <c r="F4703" s="1" t="s">
        <v>47</v>
      </c>
      <c r="G4703" s="1" t="s">
        <v>60</v>
      </c>
      <c r="H4703">
        <v>600372</v>
      </c>
      <c r="I4703">
        <v>260597</v>
      </c>
      <c r="J4703">
        <v>9374</v>
      </c>
      <c r="K4703">
        <v>46042</v>
      </c>
      <c r="L4703">
        <f>bbdd_Social_Media_Trends[[#This Row],[Likes]]+bbdd_Social_Media_Trends[[#This Row],[Shares]]+bbdd_Social_Media_Trends[[#This Row],[Comments]]</f>
        <v>316013</v>
      </c>
      <c r="M4703">
        <f>bbdd_Social_Media_Trends[[#This Row],[Interactions]]/bbdd_Social_Media_Trends[[#This Row],[Views]]</f>
        <v>0.52636198890021524</v>
      </c>
      <c r="N4703" s="1" t="s">
        <v>22</v>
      </c>
      <c r="O4703" s="4">
        <f t="shared" si="73"/>
        <v>0</v>
      </c>
    </row>
    <row r="4704" spans="1:15">
      <c r="A4704" s="1" t="s">
        <v>4744</v>
      </c>
      <c r="B4704" s="2">
        <v>44642</v>
      </c>
      <c r="C4704" s="13" t="str">
        <f>TEXT(bbdd_Social_Media_Trends[[#This Row],[Post_Date]],"aaaa-mm")</f>
        <v>2022-03</v>
      </c>
      <c r="D4704" s="1" t="s">
        <v>18</v>
      </c>
      <c r="E4704" s="1" t="s">
        <v>46</v>
      </c>
      <c r="F4704" s="1" t="s">
        <v>20</v>
      </c>
      <c r="G4704" s="1" t="s">
        <v>25</v>
      </c>
      <c r="H4704">
        <v>4903978</v>
      </c>
      <c r="I4704">
        <v>68921</v>
      </c>
      <c r="J4704">
        <v>75527</v>
      </c>
      <c r="K4704">
        <v>6533</v>
      </c>
      <c r="L4704">
        <f>bbdd_Social_Media_Trends[[#This Row],[Likes]]+bbdd_Social_Media_Trends[[#This Row],[Shares]]+bbdd_Social_Media_Trends[[#This Row],[Comments]]</f>
        <v>150981</v>
      </c>
      <c r="M4704">
        <f>bbdd_Social_Media_Trends[[#This Row],[Interactions]]/bbdd_Social_Media_Trends[[#This Row],[Views]]</f>
        <v>3.0787454592985531E-2</v>
      </c>
      <c r="N4704" s="1" t="s">
        <v>29</v>
      </c>
      <c r="O4704" s="4">
        <f t="shared" si="73"/>
        <v>0</v>
      </c>
    </row>
    <row r="4705" spans="1:15">
      <c r="A4705" s="1" t="s">
        <v>4745</v>
      </c>
      <c r="B4705" s="2">
        <v>44951</v>
      </c>
      <c r="C4705" s="13" t="str">
        <f>TEXT(bbdd_Social_Media_Trends[[#This Row],[Post_Date]],"aaaa-mm")</f>
        <v>2023-01</v>
      </c>
      <c r="D4705" s="1" t="s">
        <v>24</v>
      </c>
      <c r="E4705" s="1" t="s">
        <v>59</v>
      </c>
      <c r="F4705" s="1" t="s">
        <v>20</v>
      </c>
      <c r="G4705" s="1" t="s">
        <v>60</v>
      </c>
      <c r="H4705">
        <v>3529073</v>
      </c>
      <c r="I4705">
        <v>152267</v>
      </c>
      <c r="J4705">
        <v>95610</v>
      </c>
      <c r="K4705">
        <v>19210</v>
      </c>
      <c r="L4705">
        <f>bbdd_Social_Media_Trends[[#This Row],[Likes]]+bbdd_Social_Media_Trends[[#This Row],[Shares]]+bbdd_Social_Media_Trends[[#This Row],[Comments]]</f>
        <v>267087</v>
      </c>
      <c r="M4705">
        <f>bbdd_Social_Media_Trends[[#This Row],[Interactions]]/bbdd_Social_Media_Trends[[#This Row],[Views]]</f>
        <v>7.5681914202398198E-2</v>
      </c>
      <c r="N4705" s="1" t="s">
        <v>16</v>
      </c>
      <c r="O4705" s="4">
        <f t="shared" si="73"/>
        <v>0</v>
      </c>
    </row>
    <row r="4706" spans="1:15">
      <c r="A4706" s="1" t="s">
        <v>4746</v>
      </c>
      <c r="B4706" s="2">
        <v>44722</v>
      </c>
      <c r="C4706" s="13" t="str">
        <f>TEXT(bbdd_Social_Media_Trends[[#This Row],[Post_Date]],"aaaa-mm")</f>
        <v>2022-06</v>
      </c>
      <c r="D4706" s="1" t="s">
        <v>18</v>
      </c>
      <c r="E4706" s="1" t="s">
        <v>13</v>
      </c>
      <c r="F4706" s="1" t="s">
        <v>20</v>
      </c>
      <c r="G4706" s="1" t="s">
        <v>50</v>
      </c>
      <c r="H4706">
        <v>642028</v>
      </c>
      <c r="I4706">
        <v>8962</v>
      </c>
      <c r="J4706">
        <v>37402</v>
      </c>
      <c r="K4706">
        <v>31693</v>
      </c>
      <c r="L4706">
        <f>bbdd_Social_Media_Trends[[#This Row],[Likes]]+bbdd_Social_Media_Trends[[#This Row],[Shares]]+bbdd_Social_Media_Trends[[#This Row],[Comments]]</f>
        <v>78057</v>
      </c>
      <c r="M4706">
        <f>bbdd_Social_Media_Trends[[#This Row],[Interactions]]/bbdd_Social_Media_Trends[[#This Row],[Views]]</f>
        <v>0.12157880964693128</v>
      </c>
      <c r="N4706" s="1" t="s">
        <v>29</v>
      </c>
      <c r="O4706" s="4">
        <f t="shared" si="73"/>
        <v>0</v>
      </c>
    </row>
    <row r="4707" spans="1:15">
      <c r="A4707" s="1" t="s">
        <v>4747</v>
      </c>
      <c r="B4707" s="2">
        <v>45000</v>
      </c>
      <c r="C4707" s="13" t="str">
        <f>TEXT(bbdd_Social_Media_Trends[[#This Row],[Post_Date]],"aaaa-mm")</f>
        <v>2023-03</v>
      </c>
      <c r="D4707" s="1" t="s">
        <v>12</v>
      </c>
      <c r="E4707" s="1" t="s">
        <v>49</v>
      </c>
      <c r="F4707" s="1" t="s">
        <v>41</v>
      </c>
      <c r="G4707" s="1" t="s">
        <v>37</v>
      </c>
      <c r="H4707">
        <v>1289152</v>
      </c>
      <c r="I4707">
        <v>336168</v>
      </c>
      <c r="J4707">
        <v>68747</v>
      </c>
      <c r="K4707">
        <v>23496</v>
      </c>
      <c r="L4707">
        <f>bbdd_Social_Media_Trends[[#This Row],[Likes]]+bbdd_Social_Media_Trends[[#This Row],[Shares]]+bbdd_Social_Media_Trends[[#This Row],[Comments]]</f>
        <v>428411</v>
      </c>
      <c r="M4707">
        <f>bbdd_Social_Media_Trends[[#This Row],[Interactions]]/bbdd_Social_Media_Trends[[#This Row],[Views]]</f>
        <v>0.33232000570917936</v>
      </c>
      <c r="N4707" s="1" t="s">
        <v>22</v>
      </c>
      <c r="O4707" s="4">
        <f t="shared" si="73"/>
        <v>0</v>
      </c>
    </row>
    <row r="4708" spans="1:15">
      <c r="A4708" s="1" t="s">
        <v>4748</v>
      </c>
      <c r="B4708" s="2">
        <v>44810</v>
      </c>
      <c r="C4708" s="13" t="str">
        <f>TEXT(bbdd_Social_Media_Trends[[#This Row],[Post_Date]],"aaaa-mm")</f>
        <v>2022-09</v>
      </c>
      <c r="D4708" s="1" t="s">
        <v>12</v>
      </c>
      <c r="E4708" s="1" t="s">
        <v>13</v>
      </c>
      <c r="F4708" s="1" t="s">
        <v>20</v>
      </c>
      <c r="G4708" s="1" t="s">
        <v>37</v>
      </c>
      <c r="H4708">
        <v>1549672</v>
      </c>
      <c r="I4708">
        <v>2009</v>
      </c>
      <c r="J4708">
        <v>48438</v>
      </c>
      <c r="K4708">
        <v>13727</v>
      </c>
      <c r="L4708">
        <f>bbdd_Social_Media_Trends[[#This Row],[Likes]]+bbdd_Social_Media_Trends[[#This Row],[Shares]]+bbdd_Social_Media_Trends[[#This Row],[Comments]]</f>
        <v>64174</v>
      </c>
      <c r="M4708">
        <f>bbdd_Social_Media_Trends[[#This Row],[Interactions]]/bbdd_Social_Media_Trends[[#This Row],[Views]]</f>
        <v>4.1411343819853494E-2</v>
      </c>
      <c r="N4708" s="1" t="s">
        <v>16</v>
      </c>
      <c r="O4708" s="4">
        <f t="shared" si="73"/>
        <v>0</v>
      </c>
    </row>
    <row r="4709" spans="1:15">
      <c r="A4709" s="1" t="s">
        <v>4749</v>
      </c>
      <c r="B4709" s="2">
        <v>44862</v>
      </c>
      <c r="C4709" s="13" t="str">
        <f>TEXT(bbdd_Social_Media_Trends[[#This Row],[Post_Date]],"aaaa-mm")</f>
        <v>2022-10</v>
      </c>
      <c r="D4709" s="1" t="s">
        <v>24</v>
      </c>
      <c r="E4709" s="1" t="s">
        <v>46</v>
      </c>
      <c r="F4709" s="1" t="s">
        <v>36</v>
      </c>
      <c r="G4709" s="1" t="s">
        <v>25</v>
      </c>
      <c r="H4709">
        <v>3216935</v>
      </c>
      <c r="I4709">
        <v>211312</v>
      </c>
      <c r="J4709">
        <v>25058</v>
      </c>
      <c r="K4709">
        <v>14426</v>
      </c>
      <c r="L4709">
        <f>bbdd_Social_Media_Trends[[#This Row],[Likes]]+bbdd_Social_Media_Trends[[#This Row],[Shares]]+bbdd_Social_Media_Trends[[#This Row],[Comments]]</f>
        <v>250796</v>
      </c>
      <c r="M4709">
        <f>bbdd_Social_Media_Trends[[#This Row],[Interactions]]/bbdd_Social_Media_Trends[[#This Row],[Views]]</f>
        <v>7.7961164897643251E-2</v>
      </c>
      <c r="N4709" s="1" t="s">
        <v>29</v>
      </c>
      <c r="O4709" s="4">
        <f t="shared" si="73"/>
        <v>0</v>
      </c>
    </row>
    <row r="4710" spans="1:15">
      <c r="A4710" s="1" t="s">
        <v>4750</v>
      </c>
      <c r="B4710" s="2">
        <v>44807</v>
      </c>
      <c r="C4710" s="13" t="str">
        <f>TEXT(bbdd_Social_Media_Trends[[#This Row],[Post_Date]],"aaaa-mm")</f>
        <v>2022-09</v>
      </c>
      <c r="D4710" s="1" t="s">
        <v>18</v>
      </c>
      <c r="E4710" s="1" t="s">
        <v>59</v>
      </c>
      <c r="F4710" s="1" t="s">
        <v>36</v>
      </c>
      <c r="G4710" s="1" t="s">
        <v>37</v>
      </c>
      <c r="H4710">
        <v>3219104</v>
      </c>
      <c r="I4710">
        <v>42669</v>
      </c>
      <c r="J4710">
        <v>37168</v>
      </c>
      <c r="K4710">
        <v>32049</v>
      </c>
      <c r="L4710">
        <f>bbdd_Social_Media_Trends[[#This Row],[Likes]]+bbdd_Social_Media_Trends[[#This Row],[Shares]]+bbdd_Social_Media_Trends[[#This Row],[Comments]]</f>
        <v>111886</v>
      </c>
      <c r="M4710">
        <f>bbdd_Social_Media_Trends[[#This Row],[Interactions]]/bbdd_Social_Media_Trends[[#This Row],[Views]]</f>
        <v>3.4756876447607783E-2</v>
      </c>
      <c r="N4710" s="1" t="s">
        <v>16</v>
      </c>
      <c r="O4710" s="4">
        <f t="shared" si="73"/>
        <v>0</v>
      </c>
    </row>
    <row r="4711" spans="1:15">
      <c r="A4711" s="1" t="s">
        <v>4751</v>
      </c>
      <c r="B4711" s="2">
        <v>45138</v>
      </c>
      <c r="C4711" s="13" t="str">
        <f>TEXT(bbdd_Social_Media_Trends[[#This Row],[Post_Date]],"aaaa-mm")</f>
        <v>2023-07</v>
      </c>
      <c r="D4711" s="1" t="s">
        <v>24</v>
      </c>
      <c r="E4711" s="1" t="s">
        <v>49</v>
      </c>
      <c r="F4711" s="1" t="s">
        <v>14</v>
      </c>
      <c r="G4711" s="1" t="s">
        <v>50</v>
      </c>
      <c r="H4711">
        <v>3649931</v>
      </c>
      <c r="I4711">
        <v>9757</v>
      </c>
      <c r="J4711">
        <v>30263</v>
      </c>
      <c r="K4711">
        <v>32855</v>
      </c>
      <c r="L4711">
        <f>bbdd_Social_Media_Trends[[#This Row],[Likes]]+bbdd_Social_Media_Trends[[#This Row],[Shares]]+bbdd_Social_Media_Trends[[#This Row],[Comments]]</f>
        <v>72875</v>
      </c>
      <c r="M4711">
        <f>bbdd_Social_Media_Trends[[#This Row],[Interactions]]/bbdd_Social_Media_Trends[[#This Row],[Views]]</f>
        <v>1.9966130866583505E-2</v>
      </c>
      <c r="N4711" s="1" t="s">
        <v>16</v>
      </c>
      <c r="O4711" s="4">
        <f t="shared" si="73"/>
        <v>0</v>
      </c>
    </row>
    <row r="4712" spans="1:15">
      <c r="A4712" s="1" t="s">
        <v>4752</v>
      </c>
      <c r="B4712" s="2">
        <v>44647</v>
      </c>
      <c r="C4712" s="13" t="str">
        <f>TEXT(bbdd_Social_Media_Trends[[#This Row],[Post_Date]],"aaaa-mm")</f>
        <v>2022-03</v>
      </c>
      <c r="D4712" s="1" t="s">
        <v>27</v>
      </c>
      <c r="E4712" s="1" t="s">
        <v>31</v>
      </c>
      <c r="F4712" s="1" t="s">
        <v>47</v>
      </c>
      <c r="G4712" s="1" t="s">
        <v>28</v>
      </c>
      <c r="H4712">
        <v>1273182</v>
      </c>
      <c r="I4712">
        <v>343660</v>
      </c>
      <c r="J4712">
        <v>43126</v>
      </c>
      <c r="K4712">
        <v>10947</v>
      </c>
      <c r="L4712">
        <f>bbdd_Social_Media_Trends[[#This Row],[Likes]]+bbdd_Social_Media_Trends[[#This Row],[Shares]]+bbdd_Social_Media_Trends[[#This Row],[Comments]]</f>
        <v>397733</v>
      </c>
      <c r="M4712">
        <f>bbdd_Social_Media_Trends[[#This Row],[Interactions]]/bbdd_Social_Media_Trends[[#This Row],[Views]]</f>
        <v>0.31239288648441466</v>
      </c>
      <c r="N4712" s="1" t="s">
        <v>22</v>
      </c>
      <c r="O4712" s="4">
        <f t="shared" si="73"/>
        <v>0</v>
      </c>
    </row>
    <row r="4713" spans="1:15">
      <c r="A4713" s="1" t="s">
        <v>4753</v>
      </c>
      <c r="B4713" s="2">
        <v>45190</v>
      </c>
      <c r="C4713" s="13" t="str">
        <f>TEXT(bbdd_Social_Media_Trends[[#This Row],[Post_Date]],"aaaa-mm")</f>
        <v>2023-09</v>
      </c>
      <c r="D4713" s="1" t="s">
        <v>12</v>
      </c>
      <c r="E4713" s="1" t="s">
        <v>52</v>
      </c>
      <c r="F4713" s="1" t="s">
        <v>41</v>
      </c>
      <c r="G4713" s="1" t="s">
        <v>21</v>
      </c>
      <c r="H4713">
        <v>2864591</v>
      </c>
      <c r="I4713">
        <v>79967</v>
      </c>
      <c r="J4713">
        <v>39479</v>
      </c>
      <c r="K4713">
        <v>6156</v>
      </c>
      <c r="L4713">
        <f>bbdd_Social_Media_Trends[[#This Row],[Likes]]+bbdd_Social_Media_Trends[[#This Row],[Shares]]+bbdd_Social_Media_Trends[[#This Row],[Comments]]</f>
        <v>125602</v>
      </c>
      <c r="M4713">
        <f>bbdd_Social_Media_Trends[[#This Row],[Interactions]]/bbdd_Social_Media_Trends[[#This Row],[Views]]</f>
        <v>4.3846399014728456E-2</v>
      </c>
      <c r="N4713" s="1" t="s">
        <v>16</v>
      </c>
      <c r="O4713" s="4">
        <f t="shared" si="73"/>
        <v>0</v>
      </c>
    </row>
    <row r="4714" spans="1:15">
      <c r="A4714" s="1" t="s">
        <v>4754</v>
      </c>
      <c r="B4714" s="2">
        <v>44706</v>
      </c>
      <c r="C4714" s="13" t="str">
        <f>TEXT(bbdd_Social_Media_Trends[[#This Row],[Post_Date]],"aaaa-mm")</f>
        <v>2022-05</v>
      </c>
      <c r="D4714" s="1" t="s">
        <v>18</v>
      </c>
      <c r="E4714" s="1" t="s">
        <v>39</v>
      </c>
      <c r="F4714" s="1" t="s">
        <v>36</v>
      </c>
      <c r="G4714" s="1" t="s">
        <v>25</v>
      </c>
      <c r="H4714">
        <v>3007888</v>
      </c>
      <c r="I4714">
        <v>375087</v>
      </c>
      <c r="J4714">
        <v>4908</v>
      </c>
      <c r="K4714">
        <v>13091</v>
      </c>
      <c r="L4714">
        <f>bbdd_Social_Media_Trends[[#This Row],[Likes]]+bbdd_Social_Media_Trends[[#This Row],[Shares]]+bbdd_Social_Media_Trends[[#This Row],[Comments]]</f>
        <v>393086</v>
      </c>
      <c r="M4714">
        <f>bbdd_Social_Media_Trends[[#This Row],[Interactions]]/bbdd_Social_Media_Trends[[#This Row],[Views]]</f>
        <v>0.13068505210300382</v>
      </c>
      <c r="N4714" s="1" t="s">
        <v>22</v>
      </c>
      <c r="O4714" s="4">
        <f t="shared" si="73"/>
        <v>0</v>
      </c>
    </row>
    <row r="4715" spans="1:15">
      <c r="A4715" s="1" t="s">
        <v>4755</v>
      </c>
      <c r="B4715" s="2">
        <v>44891</v>
      </c>
      <c r="C4715" s="13" t="str">
        <f>TEXT(bbdd_Social_Media_Trends[[#This Row],[Post_Date]],"aaaa-mm")</f>
        <v>2022-11</v>
      </c>
      <c r="D4715" s="1" t="s">
        <v>12</v>
      </c>
      <c r="E4715" s="1" t="s">
        <v>46</v>
      </c>
      <c r="F4715" s="1" t="s">
        <v>36</v>
      </c>
      <c r="G4715" s="1" t="s">
        <v>60</v>
      </c>
      <c r="H4715">
        <v>40261</v>
      </c>
      <c r="I4715">
        <v>171945</v>
      </c>
      <c r="J4715">
        <v>70151</v>
      </c>
      <c r="K4715">
        <v>1807</v>
      </c>
      <c r="L4715">
        <f>bbdd_Social_Media_Trends[[#This Row],[Likes]]+bbdd_Social_Media_Trends[[#This Row],[Shares]]+bbdd_Social_Media_Trends[[#This Row],[Comments]]</f>
        <v>243903</v>
      </c>
      <c r="M4715">
        <f>bbdd_Social_Media_Trends[[#This Row],[Interactions]]/bbdd_Social_Media_Trends[[#This Row],[Views]]</f>
        <v>6.0580462482302977</v>
      </c>
      <c r="N4715" s="1" t="s">
        <v>22</v>
      </c>
      <c r="O4715" s="4">
        <f t="shared" si="73"/>
        <v>0</v>
      </c>
    </row>
    <row r="4716" spans="1:15">
      <c r="A4716" s="1" t="s">
        <v>4756</v>
      </c>
      <c r="B4716" s="2">
        <v>44626</v>
      </c>
      <c r="C4716" s="13" t="str">
        <f>TEXT(bbdd_Social_Media_Trends[[#This Row],[Post_Date]],"aaaa-mm")</f>
        <v>2022-03</v>
      </c>
      <c r="D4716" s="1" t="s">
        <v>24</v>
      </c>
      <c r="E4716" s="1" t="s">
        <v>49</v>
      </c>
      <c r="F4716" s="1" t="s">
        <v>47</v>
      </c>
      <c r="G4716" s="1" t="s">
        <v>25</v>
      </c>
      <c r="H4716">
        <v>1058662</v>
      </c>
      <c r="I4716">
        <v>43960</v>
      </c>
      <c r="J4716">
        <v>53826</v>
      </c>
      <c r="K4716">
        <v>44909</v>
      </c>
      <c r="L4716">
        <f>bbdd_Social_Media_Trends[[#This Row],[Likes]]+bbdd_Social_Media_Trends[[#This Row],[Shares]]+bbdd_Social_Media_Trends[[#This Row],[Comments]]</f>
        <v>142695</v>
      </c>
      <c r="M4716">
        <f>bbdd_Social_Media_Trends[[#This Row],[Interactions]]/bbdd_Social_Media_Trends[[#This Row],[Views]]</f>
        <v>0.13478806266778254</v>
      </c>
      <c r="N4716" s="1" t="s">
        <v>16</v>
      </c>
      <c r="O4716" s="4">
        <f t="shared" si="73"/>
        <v>0</v>
      </c>
    </row>
    <row r="4717" spans="1:15">
      <c r="A4717" s="1" t="s">
        <v>4757</v>
      </c>
      <c r="B4717" s="2">
        <v>44655</v>
      </c>
      <c r="C4717" s="13" t="str">
        <f>TEXT(bbdd_Social_Media_Trends[[#This Row],[Post_Date]],"aaaa-mm")</f>
        <v>2022-04</v>
      </c>
      <c r="D4717" s="1" t="s">
        <v>24</v>
      </c>
      <c r="E4717" s="1" t="s">
        <v>39</v>
      </c>
      <c r="F4717" s="1" t="s">
        <v>14</v>
      </c>
      <c r="G4717" s="1" t="s">
        <v>15</v>
      </c>
      <c r="H4717">
        <v>4341471</v>
      </c>
      <c r="I4717">
        <v>412137</v>
      </c>
      <c r="J4717">
        <v>79329</v>
      </c>
      <c r="K4717">
        <v>19485</v>
      </c>
      <c r="L4717">
        <f>bbdd_Social_Media_Trends[[#This Row],[Likes]]+bbdd_Social_Media_Trends[[#This Row],[Shares]]+bbdd_Social_Media_Trends[[#This Row],[Comments]]</f>
        <v>510951</v>
      </c>
      <c r="M4717">
        <f>bbdd_Social_Media_Trends[[#This Row],[Interactions]]/bbdd_Social_Media_Trends[[#This Row],[Views]]</f>
        <v>0.11769075504592798</v>
      </c>
      <c r="N4717" s="1" t="s">
        <v>16</v>
      </c>
      <c r="O4717" s="4">
        <f t="shared" si="73"/>
        <v>0</v>
      </c>
    </row>
    <row r="4718" spans="1:15">
      <c r="A4718" s="1" t="s">
        <v>4758</v>
      </c>
      <c r="B4718" s="2">
        <v>45018</v>
      </c>
      <c r="C4718" s="13" t="str">
        <f>TEXT(bbdd_Social_Media_Trends[[#This Row],[Post_Date]],"aaaa-mm")</f>
        <v>2023-04</v>
      </c>
      <c r="D4718" s="1" t="s">
        <v>12</v>
      </c>
      <c r="E4718" s="1" t="s">
        <v>19</v>
      </c>
      <c r="F4718" s="1" t="s">
        <v>36</v>
      </c>
      <c r="G4718" s="1" t="s">
        <v>37</v>
      </c>
      <c r="H4718">
        <v>2011861</v>
      </c>
      <c r="I4718">
        <v>280278</v>
      </c>
      <c r="J4718">
        <v>88874</v>
      </c>
      <c r="K4718">
        <v>1104</v>
      </c>
      <c r="L4718">
        <f>bbdd_Social_Media_Trends[[#This Row],[Likes]]+bbdd_Social_Media_Trends[[#This Row],[Shares]]+bbdd_Social_Media_Trends[[#This Row],[Comments]]</f>
        <v>370256</v>
      </c>
      <c r="M4718">
        <f>bbdd_Social_Media_Trends[[#This Row],[Interactions]]/bbdd_Social_Media_Trends[[#This Row],[Views]]</f>
        <v>0.18403657111500249</v>
      </c>
      <c r="N4718" s="1" t="s">
        <v>16</v>
      </c>
      <c r="O4718" s="4">
        <f t="shared" si="73"/>
        <v>0</v>
      </c>
    </row>
    <row r="4719" spans="1:15">
      <c r="A4719" s="1" t="s">
        <v>4759</v>
      </c>
      <c r="B4719" s="2">
        <v>44631</v>
      </c>
      <c r="C4719" s="13" t="str">
        <f>TEXT(bbdd_Social_Media_Trends[[#This Row],[Post_Date]],"aaaa-mm")</f>
        <v>2022-03</v>
      </c>
      <c r="D4719" s="1" t="s">
        <v>18</v>
      </c>
      <c r="E4719" s="1" t="s">
        <v>39</v>
      </c>
      <c r="F4719" s="1" t="s">
        <v>36</v>
      </c>
      <c r="G4719" s="1" t="s">
        <v>25</v>
      </c>
      <c r="H4719">
        <v>3649213</v>
      </c>
      <c r="I4719">
        <v>270175</v>
      </c>
      <c r="J4719">
        <v>90118</v>
      </c>
      <c r="K4719">
        <v>2531</v>
      </c>
      <c r="L4719">
        <f>bbdd_Social_Media_Trends[[#This Row],[Likes]]+bbdd_Social_Media_Trends[[#This Row],[Shares]]+bbdd_Social_Media_Trends[[#This Row],[Comments]]</f>
        <v>362824</v>
      </c>
      <c r="M4719">
        <f>bbdd_Social_Media_Trends[[#This Row],[Interactions]]/bbdd_Social_Media_Trends[[#This Row],[Views]]</f>
        <v>9.9425273339758466E-2</v>
      </c>
      <c r="N4719" s="1" t="s">
        <v>16</v>
      </c>
      <c r="O4719" s="4">
        <f t="shared" si="73"/>
        <v>0</v>
      </c>
    </row>
    <row r="4720" spans="1:15">
      <c r="A4720" s="1" t="s">
        <v>4760</v>
      </c>
      <c r="B4720" s="2">
        <v>45209</v>
      </c>
      <c r="C4720" s="13" t="str">
        <f>TEXT(bbdd_Social_Media_Trends[[#This Row],[Post_Date]],"aaaa-mm")</f>
        <v>2023-10</v>
      </c>
      <c r="D4720" s="1" t="s">
        <v>18</v>
      </c>
      <c r="E4720" s="1" t="s">
        <v>49</v>
      </c>
      <c r="F4720" s="1" t="s">
        <v>32</v>
      </c>
      <c r="G4720" s="1" t="s">
        <v>21</v>
      </c>
      <c r="H4720">
        <v>2216125</v>
      </c>
      <c r="I4720">
        <v>449987</v>
      </c>
      <c r="J4720">
        <v>37594</v>
      </c>
      <c r="K4720">
        <v>38581</v>
      </c>
      <c r="L4720">
        <f>bbdd_Social_Media_Trends[[#This Row],[Likes]]+bbdd_Social_Media_Trends[[#This Row],[Shares]]+bbdd_Social_Media_Trends[[#This Row],[Comments]]</f>
        <v>526162</v>
      </c>
      <c r="M4720">
        <f>bbdd_Social_Media_Trends[[#This Row],[Interactions]]/bbdd_Social_Media_Trends[[#This Row],[Views]]</f>
        <v>0.23742433301370636</v>
      </c>
      <c r="N4720" s="1" t="s">
        <v>16</v>
      </c>
      <c r="O4720" s="4">
        <f t="shared" si="73"/>
        <v>0</v>
      </c>
    </row>
    <row r="4721" spans="1:15">
      <c r="A4721" s="1" t="s">
        <v>4761</v>
      </c>
      <c r="B4721" s="2">
        <v>45026</v>
      </c>
      <c r="C4721" s="13" t="str">
        <f>TEXT(bbdd_Social_Media_Trends[[#This Row],[Post_Date]],"aaaa-mm")</f>
        <v>2023-04</v>
      </c>
      <c r="D4721" s="1" t="s">
        <v>27</v>
      </c>
      <c r="E4721" s="1" t="s">
        <v>19</v>
      </c>
      <c r="F4721" s="1" t="s">
        <v>41</v>
      </c>
      <c r="G4721" s="1" t="s">
        <v>37</v>
      </c>
      <c r="H4721">
        <v>4746083</v>
      </c>
      <c r="I4721">
        <v>347026</v>
      </c>
      <c r="J4721">
        <v>53053</v>
      </c>
      <c r="K4721">
        <v>6064</v>
      </c>
      <c r="L4721">
        <f>bbdd_Social_Media_Trends[[#This Row],[Likes]]+bbdd_Social_Media_Trends[[#This Row],[Shares]]+bbdd_Social_Media_Trends[[#This Row],[Comments]]</f>
        <v>406143</v>
      </c>
      <c r="M4721">
        <f>bbdd_Social_Media_Trends[[#This Row],[Interactions]]/bbdd_Social_Media_Trends[[#This Row],[Views]]</f>
        <v>8.5574356790641889E-2</v>
      </c>
      <c r="N4721" s="1" t="s">
        <v>22</v>
      </c>
      <c r="O4721" s="4">
        <f t="shared" si="73"/>
        <v>0</v>
      </c>
    </row>
    <row r="4722" spans="1:15">
      <c r="A4722" s="1" t="s">
        <v>4762</v>
      </c>
      <c r="B4722" s="2">
        <v>44662</v>
      </c>
      <c r="C4722" s="13" t="str">
        <f>TEXT(bbdd_Social_Media_Trends[[#This Row],[Post_Date]],"aaaa-mm")</f>
        <v>2022-04</v>
      </c>
      <c r="D4722" s="1" t="s">
        <v>24</v>
      </c>
      <c r="E4722" s="1" t="s">
        <v>13</v>
      </c>
      <c r="F4722" s="1" t="s">
        <v>41</v>
      </c>
      <c r="G4722" s="1" t="s">
        <v>60</v>
      </c>
      <c r="H4722">
        <v>1476558</v>
      </c>
      <c r="I4722">
        <v>181352</v>
      </c>
      <c r="J4722">
        <v>24958</v>
      </c>
      <c r="K4722">
        <v>40761</v>
      </c>
      <c r="L4722">
        <f>bbdd_Social_Media_Trends[[#This Row],[Likes]]+bbdd_Social_Media_Trends[[#This Row],[Shares]]+bbdd_Social_Media_Trends[[#This Row],[Comments]]</f>
        <v>247071</v>
      </c>
      <c r="M4722">
        <f>bbdd_Social_Media_Trends[[#This Row],[Interactions]]/bbdd_Social_Media_Trends[[#This Row],[Views]]</f>
        <v>0.16732901789161009</v>
      </c>
      <c r="N4722" s="1" t="s">
        <v>16</v>
      </c>
      <c r="O4722" s="4">
        <f t="shared" si="73"/>
        <v>0</v>
      </c>
    </row>
    <row r="4723" spans="1:15">
      <c r="A4723" s="1" t="s">
        <v>4763</v>
      </c>
      <c r="B4723" s="2">
        <v>45229</v>
      </c>
      <c r="C4723" s="13" t="str">
        <f>TEXT(bbdd_Social_Media_Trends[[#This Row],[Post_Date]],"aaaa-mm")</f>
        <v>2023-10</v>
      </c>
      <c r="D4723" s="1" t="s">
        <v>24</v>
      </c>
      <c r="E4723" s="1" t="s">
        <v>31</v>
      </c>
      <c r="F4723" s="1" t="s">
        <v>41</v>
      </c>
      <c r="G4723" s="1" t="s">
        <v>25</v>
      </c>
      <c r="H4723">
        <v>4798367</v>
      </c>
      <c r="I4723">
        <v>198861</v>
      </c>
      <c r="J4723">
        <v>99656</v>
      </c>
      <c r="K4723">
        <v>30484</v>
      </c>
      <c r="L4723">
        <f>bbdd_Social_Media_Trends[[#This Row],[Likes]]+bbdd_Social_Media_Trends[[#This Row],[Shares]]+bbdd_Social_Media_Trends[[#This Row],[Comments]]</f>
        <v>329001</v>
      </c>
      <c r="M4723">
        <f>bbdd_Social_Media_Trends[[#This Row],[Interactions]]/bbdd_Social_Media_Trends[[#This Row],[Views]]</f>
        <v>6.8565201452910965E-2</v>
      </c>
      <c r="N4723" s="1" t="s">
        <v>16</v>
      </c>
      <c r="O4723" s="4">
        <f t="shared" si="73"/>
        <v>0</v>
      </c>
    </row>
    <row r="4724" spans="1:15">
      <c r="A4724" s="1" t="s">
        <v>4764</v>
      </c>
      <c r="B4724" s="2">
        <v>44773</v>
      </c>
      <c r="C4724" s="13" t="str">
        <f>TEXT(bbdd_Social_Media_Trends[[#This Row],[Post_Date]],"aaaa-mm")</f>
        <v>2022-07</v>
      </c>
      <c r="D4724" s="1" t="s">
        <v>24</v>
      </c>
      <c r="E4724" s="1" t="s">
        <v>39</v>
      </c>
      <c r="F4724" s="1" t="s">
        <v>20</v>
      </c>
      <c r="G4724" s="1" t="s">
        <v>44</v>
      </c>
      <c r="H4724">
        <v>3399161</v>
      </c>
      <c r="I4724">
        <v>424575</v>
      </c>
      <c r="J4724">
        <v>33841</v>
      </c>
      <c r="K4724">
        <v>15840</v>
      </c>
      <c r="L4724">
        <f>bbdd_Social_Media_Trends[[#This Row],[Likes]]+bbdd_Social_Media_Trends[[#This Row],[Shares]]+bbdd_Social_Media_Trends[[#This Row],[Comments]]</f>
        <v>474256</v>
      </c>
      <c r="M4724">
        <f>bbdd_Social_Media_Trends[[#This Row],[Interactions]]/bbdd_Social_Media_Trends[[#This Row],[Views]]</f>
        <v>0.13952148780243126</v>
      </c>
      <c r="N4724" s="1" t="s">
        <v>29</v>
      </c>
      <c r="O4724" s="4">
        <f t="shared" si="73"/>
        <v>0</v>
      </c>
    </row>
    <row r="4725" spans="1:15">
      <c r="A4725" s="1" t="s">
        <v>4765</v>
      </c>
      <c r="B4725" s="2">
        <v>45183</v>
      </c>
      <c r="C4725" s="13" t="str">
        <f>TEXT(bbdd_Social_Media_Trends[[#This Row],[Post_Date]],"aaaa-mm")</f>
        <v>2023-09</v>
      </c>
      <c r="D4725" s="1" t="s">
        <v>18</v>
      </c>
      <c r="E4725" s="1" t="s">
        <v>49</v>
      </c>
      <c r="F4725" s="1" t="s">
        <v>14</v>
      </c>
      <c r="G4725" s="1" t="s">
        <v>28</v>
      </c>
      <c r="H4725">
        <v>1781924</v>
      </c>
      <c r="I4725">
        <v>79633</v>
      </c>
      <c r="J4725">
        <v>15583</v>
      </c>
      <c r="K4725">
        <v>15885</v>
      </c>
      <c r="L4725">
        <f>bbdd_Social_Media_Trends[[#This Row],[Likes]]+bbdd_Social_Media_Trends[[#This Row],[Shares]]+bbdd_Social_Media_Trends[[#This Row],[Comments]]</f>
        <v>111101</v>
      </c>
      <c r="M4725">
        <f>bbdd_Social_Media_Trends[[#This Row],[Interactions]]/bbdd_Social_Media_Trends[[#This Row],[Views]]</f>
        <v>6.2348899279655028E-2</v>
      </c>
      <c r="N4725" s="1" t="s">
        <v>29</v>
      </c>
      <c r="O4725" s="4">
        <f t="shared" si="73"/>
        <v>0</v>
      </c>
    </row>
    <row r="4726" spans="1:15">
      <c r="A4726" s="1" t="s">
        <v>4766</v>
      </c>
      <c r="B4726" s="2">
        <v>44702</v>
      </c>
      <c r="C4726" s="13" t="str">
        <f>TEXT(bbdd_Social_Media_Trends[[#This Row],[Post_Date]],"aaaa-mm")</f>
        <v>2022-05</v>
      </c>
      <c r="D4726" s="1" t="s">
        <v>27</v>
      </c>
      <c r="E4726" s="1" t="s">
        <v>39</v>
      </c>
      <c r="F4726" s="1" t="s">
        <v>41</v>
      </c>
      <c r="G4726" s="1" t="s">
        <v>15</v>
      </c>
      <c r="H4726">
        <v>2720858</v>
      </c>
      <c r="I4726">
        <v>354755</v>
      </c>
      <c r="J4726">
        <v>65499</v>
      </c>
      <c r="K4726">
        <v>24161</v>
      </c>
      <c r="L4726">
        <f>bbdd_Social_Media_Trends[[#This Row],[Likes]]+bbdd_Social_Media_Trends[[#This Row],[Shares]]+bbdd_Social_Media_Trends[[#This Row],[Comments]]</f>
        <v>444415</v>
      </c>
      <c r="M4726">
        <f>bbdd_Social_Media_Trends[[#This Row],[Interactions]]/bbdd_Social_Media_Trends[[#This Row],[Views]]</f>
        <v>0.1633363446383457</v>
      </c>
      <c r="N4726" s="1" t="s">
        <v>29</v>
      </c>
      <c r="O4726" s="4">
        <f t="shared" si="73"/>
        <v>0</v>
      </c>
    </row>
    <row r="4727" spans="1:15">
      <c r="A4727" s="1" t="s">
        <v>4767</v>
      </c>
      <c r="B4727" s="2">
        <v>44628</v>
      </c>
      <c r="C4727" s="13" t="str">
        <f>TEXT(bbdd_Social_Media_Trends[[#This Row],[Post_Date]],"aaaa-mm")</f>
        <v>2022-03</v>
      </c>
      <c r="D4727" s="1" t="s">
        <v>18</v>
      </c>
      <c r="E4727" s="1" t="s">
        <v>49</v>
      </c>
      <c r="F4727" s="1" t="s">
        <v>14</v>
      </c>
      <c r="G4727" s="1" t="s">
        <v>21</v>
      </c>
      <c r="H4727">
        <v>2934790</v>
      </c>
      <c r="I4727">
        <v>77308</v>
      </c>
      <c r="J4727">
        <v>84676</v>
      </c>
      <c r="K4727">
        <v>8936</v>
      </c>
      <c r="L4727">
        <f>bbdd_Social_Media_Trends[[#This Row],[Likes]]+bbdd_Social_Media_Trends[[#This Row],[Shares]]+bbdd_Social_Media_Trends[[#This Row],[Comments]]</f>
        <v>170920</v>
      </c>
      <c r="M4727">
        <f>bbdd_Social_Media_Trends[[#This Row],[Interactions]]/bbdd_Social_Media_Trends[[#This Row],[Views]]</f>
        <v>5.8239260730750753E-2</v>
      </c>
      <c r="N4727" s="1" t="s">
        <v>29</v>
      </c>
      <c r="O4727" s="4">
        <f t="shared" si="73"/>
        <v>0</v>
      </c>
    </row>
    <row r="4728" spans="1:15">
      <c r="A4728" s="1" t="s">
        <v>4768</v>
      </c>
      <c r="B4728" s="2">
        <v>45228</v>
      </c>
      <c r="C4728" s="13" t="str">
        <f>TEXT(bbdd_Social_Media_Trends[[#This Row],[Post_Date]],"aaaa-mm")</f>
        <v>2023-10</v>
      </c>
      <c r="D4728" s="1" t="s">
        <v>18</v>
      </c>
      <c r="E4728" s="1" t="s">
        <v>35</v>
      </c>
      <c r="F4728" s="1" t="s">
        <v>14</v>
      </c>
      <c r="G4728" s="1" t="s">
        <v>60</v>
      </c>
      <c r="H4728">
        <v>4370709</v>
      </c>
      <c r="I4728">
        <v>128441</v>
      </c>
      <c r="J4728">
        <v>38915</v>
      </c>
      <c r="K4728">
        <v>38928</v>
      </c>
      <c r="L4728">
        <f>bbdd_Social_Media_Trends[[#This Row],[Likes]]+bbdd_Social_Media_Trends[[#This Row],[Shares]]+bbdd_Social_Media_Trends[[#This Row],[Comments]]</f>
        <v>206284</v>
      </c>
      <c r="M4728">
        <f>bbdd_Social_Media_Trends[[#This Row],[Interactions]]/bbdd_Social_Media_Trends[[#This Row],[Views]]</f>
        <v>4.719691930988771E-2</v>
      </c>
      <c r="N4728" s="1" t="s">
        <v>16</v>
      </c>
      <c r="O4728" s="4">
        <f t="shared" si="73"/>
        <v>0</v>
      </c>
    </row>
    <row r="4729" spans="1:15">
      <c r="A4729" s="1" t="s">
        <v>4769</v>
      </c>
      <c r="B4729" s="2">
        <v>45232</v>
      </c>
      <c r="C4729" s="13" t="str">
        <f>TEXT(bbdd_Social_Media_Trends[[#This Row],[Post_Date]],"aaaa-mm")</f>
        <v>2023-11</v>
      </c>
      <c r="D4729" s="1" t="s">
        <v>18</v>
      </c>
      <c r="E4729" s="1" t="s">
        <v>52</v>
      </c>
      <c r="F4729" s="1" t="s">
        <v>36</v>
      </c>
      <c r="G4729" s="1" t="s">
        <v>28</v>
      </c>
      <c r="H4729">
        <v>453593</v>
      </c>
      <c r="I4729">
        <v>164787</v>
      </c>
      <c r="J4729">
        <v>60691</v>
      </c>
      <c r="K4729">
        <v>27711</v>
      </c>
      <c r="L4729">
        <f>bbdd_Social_Media_Trends[[#This Row],[Likes]]+bbdd_Social_Media_Trends[[#This Row],[Shares]]+bbdd_Social_Media_Trends[[#This Row],[Comments]]</f>
        <v>253189</v>
      </c>
      <c r="M4729">
        <f>bbdd_Social_Media_Trends[[#This Row],[Interactions]]/bbdd_Social_Media_Trends[[#This Row],[Views]]</f>
        <v>0.55818542173269869</v>
      </c>
      <c r="N4729" s="1" t="s">
        <v>29</v>
      </c>
      <c r="O4729" s="4">
        <f t="shared" si="73"/>
        <v>0</v>
      </c>
    </row>
    <row r="4730" spans="1:15">
      <c r="A4730" s="1" t="s">
        <v>4770</v>
      </c>
      <c r="B4730" s="2">
        <v>44627</v>
      </c>
      <c r="C4730" s="13" t="str">
        <f>TEXT(bbdd_Social_Media_Trends[[#This Row],[Post_Date]],"aaaa-mm")</f>
        <v>2022-03</v>
      </c>
      <c r="D4730" s="1" t="s">
        <v>27</v>
      </c>
      <c r="E4730" s="1" t="s">
        <v>35</v>
      </c>
      <c r="F4730" s="1" t="s">
        <v>20</v>
      </c>
      <c r="G4730" s="1" t="s">
        <v>44</v>
      </c>
      <c r="H4730">
        <v>1173127</v>
      </c>
      <c r="I4730">
        <v>487690</v>
      </c>
      <c r="J4730">
        <v>4447</v>
      </c>
      <c r="K4730">
        <v>38679</v>
      </c>
      <c r="L4730">
        <f>bbdd_Social_Media_Trends[[#This Row],[Likes]]+bbdd_Social_Media_Trends[[#This Row],[Shares]]+bbdd_Social_Media_Trends[[#This Row],[Comments]]</f>
        <v>530816</v>
      </c>
      <c r="M4730">
        <f>bbdd_Social_Media_Trends[[#This Row],[Interactions]]/bbdd_Social_Media_Trends[[#This Row],[Views]]</f>
        <v>0.45247956956066993</v>
      </c>
      <c r="N4730" s="1" t="s">
        <v>16</v>
      </c>
      <c r="O4730" s="4">
        <f t="shared" si="73"/>
        <v>0</v>
      </c>
    </row>
    <row r="4731" spans="1:15">
      <c r="A4731" s="1" t="s">
        <v>4771</v>
      </c>
      <c r="B4731" s="2">
        <v>44869</v>
      </c>
      <c r="C4731" s="13" t="str">
        <f>TEXT(bbdd_Social_Media_Trends[[#This Row],[Post_Date]],"aaaa-mm")</f>
        <v>2022-11</v>
      </c>
      <c r="D4731" s="1" t="s">
        <v>18</v>
      </c>
      <c r="E4731" s="1" t="s">
        <v>49</v>
      </c>
      <c r="F4731" s="1" t="s">
        <v>14</v>
      </c>
      <c r="G4731" s="1" t="s">
        <v>25</v>
      </c>
      <c r="H4731">
        <v>71482</v>
      </c>
      <c r="I4731">
        <v>226507</v>
      </c>
      <c r="J4731">
        <v>35353</v>
      </c>
      <c r="K4731">
        <v>35679</v>
      </c>
      <c r="L4731">
        <f>bbdd_Social_Media_Trends[[#This Row],[Likes]]+bbdd_Social_Media_Trends[[#This Row],[Shares]]+bbdd_Social_Media_Trends[[#This Row],[Comments]]</f>
        <v>297539</v>
      </c>
      <c r="M4731">
        <f>bbdd_Social_Media_Trends[[#This Row],[Interactions]]/bbdd_Social_Media_Trends[[#This Row],[Views]]</f>
        <v>4.1624325004896336</v>
      </c>
      <c r="N4731" s="1" t="s">
        <v>22</v>
      </c>
      <c r="O4731" s="4">
        <f t="shared" si="73"/>
        <v>0</v>
      </c>
    </row>
    <row r="4732" spans="1:15">
      <c r="A4732" s="1" t="s">
        <v>4772</v>
      </c>
      <c r="B4732" s="2">
        <v>44706</v>
      </c>
      <c r="C4732" s="13" t="str">
        <f>TEXT(bbdd_Social_Media_Trends[[#This Row],[Post_Date]],"aaaa-mm")</f>
        <v>2022-05</v>
      </c>
      <c r="D4732" s="1" t="s">
        <v>24</v>
      </c>
      <c r="E4732" s="1" t="s">
        <v>19</v>
      </c>
      <c r="F4732" s="1" t="s">
        <v>41</v>
      </c>
      <c r="G4732" s="1" t="s">
        <v>25</v>
      </c>
      <c r="H4732">
        <v>3177671</v>
      </c>
      <c r="I4732">
        <v>77073</v>
      </c>
      <c r="J4732">
        <v>55792</v>
      </c>
      <c r="K4732">
        <v>45498</v>
      </c>
      <c r="L4732">
        <f>bbdd_Social_Media_Trends[[#This Row],[Likes]]+bbdd_Social_Media_Trends[[#This Row],[Shares]]+bbdd_Social_Media_Trends[[#This Row],[Comments]]</f>
        <v>178363</v>
      </c>
      <c r="M4732">
        <f>bbdd_Social_Media_Trends[[#This Row],[Interactions]]/bbdd_Social_Media_Trends[[#This Row],[Views]]</f>
        <v>5.613010283317562E-2</v>
      </c>
      <c r="N4732" s="1" t="s">
        <v>22</v>
      </c>
      <c r="O4732" s="4">
        <f t="shared" si="73"/>
        <v>0</v>
      </c>
    </row>
    <row r="4733" spans="1:15">
      <c r="A4733" s="1" t="s">
        <v>4773</v>
      </c>
      <c r="B4733" s="2">
        <v>44843</v>
      </c>
      <c r="C4733" s="13" t="str">
        <f>TEXT(bbdd_Social_Media_Trends[[#This Row],[Post_Date]],"aaaa-mm")</f>
        <v>2022-10</v>
      </c>
      <c r="D4733" s="1" t="s">
        <v>27</v>
      </c>
      <c r="E4733" s="1" t="s">
        <v>19</v>
      </c>
      <c r="F4733" s="1" t="s">
        <v>20</v>
      </c>
      <c r="G4733" s="1" t="s">
        <v>44</v>
      </c>
      <c r="H4733">
        <v>1998533</v>
      </c>
      <c r="I4733">
        <v>277428</v>
      </c>
      <c r="J4733">
        <v>1086</v>
      </c>
      <c r="K4733">
        <v>25936</v>
      </c>
      <c r="L4733">
        <f>bbdd_Social_Media_Trends[[#This Row],[Likes]]+bbdd_Social_Media_Trends[[#This Row],[Shares]]+bbdd_Social_Media_Trends[[#This Row],[Comments]]</f>
        <v>304450</v>
      </c>
      <c r="M4733">
        <f>bbdd_Social_Media_Trends[[#This Row],[Interactions]]/bbdd_Social_Media_Trends[[#This Row],[Views]]</f>
        <v>0.15233673899805508</v>
      </c>
      <c r="N4733" s="1" t="s">
        <v>16</v>
      </c>
      <c r="O4733" s="4">
        <f t="shared" si="73"/>
        <v>0</v>
      </c>
    </row>
    <row r="4734" spans="1:15">
      <c r="A4734" s="1" t="s">
        <v>4774</v>
      </c>
      <c r="B4734" s="2">
        <v>45078</v>
      </c>
      <c r="C4734" s="13" t="str">
        <f>TEXT(bbdd_Social_Media_Trends[[#This Row],[Post_Date]],"aaaa-mm")</f>
        <v>2023-06</v>
      </c>
      <c r="D4734" s="1" t="s">
        <v>24</v>
      </c>
      <c r="E4734" s="1" t="s">
        <v>19</v>
      </c>
      <c r="F4734" s="1" t="s">
        <v>47</v>
      </c>
      <c r="G4734" s="1" t="s">
        <v>25</v>
      </c>
      <c r="H4734">
        <v>2153009</v>
      </c>
      <c r="I4734">
        <v>424075</v>
      </c>
      <c r="J4734">
        <v>10091</v>
      </c>
      <c r="K4734">
        <v>31751</v>
      </c>
      <c r="L4734">
        <f>bbdd_Social_Media_Trends[[#This Row],[Likes]]+bbdd_Social_Media_Trends[[#This Row],[Shares]]+bbdd_Social_Media_Trends[[#This Row],[Comments]]</f>
        <v>465917</v>
      </c>
      <c r="M4734">
        <f>bbdd_Social_Media_Trends[[#This Row],[Interactions]]/bbdd_Social_Media_Trends[[#This Row],[Views]]</f>
        <v>0.21640271824223681</v>
      </c>
      <c r="N4734" s="1" t="s">
        <v>29</v>
      </c>
      <c r="O4734" s="4">
        <f t="shared" si="73"/>
        <v>0</v>
      </c>
    </row>
    <row r="4735" spans="1:15">
      <c r="A4735" s="1" t="s">
        <v>4775</v>
      </c>
      <c r="B4735" s="2">
        <v>44756</v>
      </c>
      <c r="C4735" s="13" t="str">
        <f>TEXT(bbdd_Social_Media_Trends[[#This Row],[Post_Date]],"aaaa-mm")</f>
        <v>2022-07</v>
      </c>
      <c r="D4735" s="1" t="s">
        <v>18</v>
      </c>
      <c r="E4735" s="1" t="s">
        <v>59</v>
      </c>
      <c r="F4735" s="1" t="s">
        <v>14</v>
      </c>
      <c r="G4735" s="1" t="s">
        <v>21</v>
      </c>
      <c r="H4735">
        <v>811919</v>
      </c>
      <c r="I4735">
        <v>220241</v>
      </c>
      <c r="J4735">
        <v>66953</v>
      </c>
      <c r="K4735">
        <v>6617</v>
      </c>
      <c r="L4735">
        <f>bbdd_Social_Media_Trends[[#This Row],[Likes]]+bbdd_Social_Media_Trends[[#This Row],[Shares]]+bbdd_Social_Media_Trends[[#This Row],[Comments]]</f>
        <v>293811</v>
      </c>
      <c r="M4735">
        <f>bbdd_Social_Media_Trends[[#This Row],[Interactions]]/bbdd_Social_Media_Trends[[#This Row],[Views]]</f>
        <v>0.3618723049959417</v>
      </c>
      <c r="N4735" s="1" t="s">
        <v>29</v>
      </c>
      <c r="O4735" s="4">
        <f t="shared" si="73"/>
        <v>0</v>
      </c>
    </row>
    <row r="4736" spans="1:15">
      <c r="A4736" s="1" t="s">
        <v>4776</v>
      </c>
      <c r="B4736" s="2">
        <v>44782</v>
      </c>
      <c r="C4736" s="13" t="str">
        <f>TEXT(bbdd_Social_Media_Trends[[#This Row],[Post_Date]],"aaaa-mm")</f>
        <v>2022-08</v>
      </c>
      <c r="D4736" s="1" t="s">
        <v>18</v>
      </c>
      <c r="E4736" s="1" t="s">
        <v>13</v>
      </c>
      <c r="F4736" s="1" t="s">
        <v>20</v>
      </c>
      <c r="G4736" s="1" t="s">
        <v>60</v>
      </c>
      <c r="H4736">
        <v>4383045</v>
      </c>
      <c r="I4736">
        <v>364525</v>
      </c>
      <c r="J4736">
        <v>90039</v>
      </c>
      <c r="K4736">
        <v>11727</v>
      </c>
      <c r="L4736">
        <f>bbdd_Social_Media_Trends[[#This Row],[Likes]]+bbdd_Social_Media_Trends[[#This Row],[Shares]]+bbdd_Social_Media_Trends[[#This Row],[Comments]]</f>
        <v>466291</v>
      </c>
      <c r="M4736">
        <f>bbdd_Social_Media_Trends[[#This Row],[Interactions]]/bbdd_Social_Media_Trends[[#This Row],[Views]]</f>
        <v>0.10638517286498314</v>
      </c>
      <c r="N4736" s="1" t="s">
        <v>16</v>
      </c>
      <c r="O4736" s="4">
        <f t="shared" si="73"/>
        <v>0</v>
      </c>
    </row>
    <row r="4737" spans="1:15">
      <c r="A4737" s="1" t="s">
        <v>4777</v>
      </c>
      <c r="B4737" s="2">
        <v>44665</v>
      </c>
      <c r="C4737" s="13" t="str">
        <f>TEXT(bbdd_Social_Media_Trends[[#This Row],[Post_Date]],"aaaa-mm")</f>
        <v>2022-04</v>
      </c>
      <c r="D4737" s="1" t="s">
        <v>12</v>
      </c>
      <c r="E4737" s="1" t="s">
        <v>57</v>
      </c>
      <c r="F4737" s="1" t="s">
        <v>20</v>
      </c>
      <c r="G4737" s="1" t="s">
        <v>37</v>
      </c>
      <c r="H4737">
        <v>191000</v>
      </c>
      <c r="I4737">
        <v>174033</v>
      </c>
      <c r="J4737">
        <v>5711</v>
      </c>
      <c r="K4737">
        <v>21027</v>
      </c>
      <c r="L4737">
        <f>bbdd_Social_Media_Trends[[#This Row],[Likes]]+bbdd_Social_Media_Trends[[#This Row],[Shares]]+bbdd_Social_Media_Trends[[#This Row],[Comments]]</f>
        <v>200771</v>
      </c>
      <c r="M4737">
        <f>bbdd_Social_Media_Trends[[#This Row],[Interactions]]/bbdd_Social_Media_Trends[[#This Row],[Views]]</f>
        <v>1.0511570680628273</v>
      </c>
      <c r="N4737" s="1" t="s">
        <v>29</v>
      </c>
      <c r="O4737" s="4">
        <f t="shared" si="73"/>
        <v>0</v>
      </c>
    </row>
    <row r="4738" spans="1:15">
      <c r="A4738" s="1" t="s">
        <v>4778</v>
      </c>
      <c r="B4738" s="2">
        <v>45009</v>
      </c>
      <c r="C4738" s="13" t="str">
        <f>TEXT(bbdd_Social_Media_Trends[[#This Row],[Post_Date]],"aaaa-mm")</f>
        <v>2023-03</v>
      </c>
      <c r="D4738" s="1" t="s">
        <v>18</v>
      </c>
      <c r="E4738" s="1" t="s">
        <v>52</v>
      </c>
      <c r="F4738" s="1" t="s">
        <v>47</v>
      </c>
      <c r="G4738" s="1" t="s">
        <v>25</v>
      </c>
      <c r="H4738">
        <v>4436970</v>
      </c>
      <c r="I4738">
        <v>261021</v>
      </c>
      <c r="J4738">
        <v>47592</v>
      </c>
      <c r="K4738">
        <v>40550</v>
      </c>
      <c r="L4738">
        <f>bbdd_Social_Media_Trends[[#This Row],[Likes]]+bbdd_Social_Media_Trends[[#This Row],[Shares]]+bbdd_Social_Media_Trends[[#This Row],[Comments]]</f>
        <v>349163</v>
      </c>
      <c r="M4738">
        <f>bbdd_Social_Media_Trends[[#This Row],[Interactions]]/bbdd_Social_Media_Trends[[#This Row],[Views]]</f>
        <v>7.869401866589136E-2</v>
      </c>
      <c r="N4738" s="1" t="s">
        <v>22</v>
      </c>
      <c r="O4738" s="4">
        <f t="shared" ref="O4738:O4801" si="74">IF(ISERROR(VLOOKUP(A4738,A4739:A9736,1,FALSE)),0, 1)</f>
        <v>0</v>
      </c>
    </row>
    <row r="4739" spans="1:15">
      <c r="A4739" s="1" t="s">
        <v>4779</v>
      </c>
      <c r="B4739" s="2">
        <v>44966</v>
      </c>
      <c r="C4739" s="13" t="str">
        <f>TEXT(bbdd_Social_Media_Trends[[#This Row],[Post_Date]],"aaaa-mm")</f>
        <v>2023-02</v>
      </c>
      <c r="D4739" s="1" t="s">
        <v>18</v>
      </c>
      <c r="E4739" s="1" t="s">
        <v>39</v>
      </c>
      <c r="F4739" s="1" t="s">
        <v>41</v>
      </c>
      <c r="G4739" s="1" t="s">
        <v>37</v>
      </c>
      <c r="H4739">
        <v>1831132</v>
      </c>
      <c r="I4739">
        <v>238386</v>
      </c>
      <c r="J4739">
        <v>42195</v>
      </c>
      <c r="K4739">
        <v>33961</v>
      </c>
      <c r="L4739">
        <f>bbdd_Social_Media_Trends[[#This Row],[Likes]]+bbdd_Social_Media_Trends[[#This Row],[Shares]]+bbdd_Social_Media_Trends[[#This Row],[Comments]]</f>
        <v>314542</v>
      </c>
      <c r="M4739">
        <f>bbdd_Social_Media_Trends[[#This Row],[Interactions]]/bbdd_Social_Media_Trends[[#This Row],[Views]]</f>
        <v>0.17177461810508474</v>
      </c>
      <c r="N4739" s="1" t="s">
        <v>29</v>
      </c>
      <c r="O4739" s="4">
        <f t="shared" si="74"/>
        <v>0</v>
      </c>
    </row>
    <row r="4740" spans="1:15">
      <c r="A4740" s="1" t="s">
        <v>4780</v>
      </c>
      <c r="B4740" s="2">
        <v>44706</v>
      </c>
      <c r="C4740" s="13" t="str">
        <f>TEXT(bbdd_Social_Media_Trends[[#This Row],[Post_Date]],"aaaa-mm")</f>
        <v>2022-05</v>
      </c>
      <c r="D4740" s="1" t="s">
        <v>12</v>
      </c>
      <c r="E4740" s="1" t="s">
        <v>31</v>
      </c>
      <c r="F4740" s="1" t="s">
        <v>47</v>
      </c>
      <c r="G4740" s="1" t="s">
        <v>15</v>
      </c>
      <c r="H4740">
        <v>50550</v>
      </c>
      <c r="I4740">
        <v>195965</v>
      </c>
      <c r="J4740">
        <v>58390</v>
      </c>
      <c r="K4740">
        <v>43705</v>
      </c>
      <c r="L4740">
        <f>bbdd_Social_Media_Trends[[#This Row],[Likes]]+bbdd_Social_Media_Trends[[#This Row],[Shares]]+bbdd_Social_Media_Trends[[#This Row],[Comments]]</f>
        <v>298060</v>
      </c>
      <c r="M4740">
        <f>bbdd_Social_Media_Trends[[#This Row],[Interactions]]/bbdd_Social_Media_Trends[[#This Row],[Views]]</f>
        <v>5.8963402571711176</v>
      </c>
      <c r="N4740" s="1" t="s">
        <v>22</v>
      </c>
      <c r="O4740" s="4">
        <f t="shared" si="74"/>
        <v>0</v>
      </c>
    </row>
    <row r="4741" spans="1:15">
      <c r="A4741" s="1" t="s">
        <v>4781</v>
      </c>
      <c r="B4741" s="2">
        <v>44962</v>
      </c>
      <c r="C4741" s="13" t="str">
        <f>TEXT(bbdd_Social_Media_Trends[[#This Row],[Post_Date]],"aaaa-mm")</f>
        <v>2023-02</v>
      </c>
      <c r="D4741" s="1" t="s">
        <v>12</v>
      </c>
      <c r="E4741" s="1" t="s">
        <v>59</v>
      </c>
      <c r="F4741" s="1" t="s">
        <v>36</v>
      </c>
      <c r="G4741" s="1" t="s">
        <v>25</v>
      </c>
      <c r="H4741">
        <v>4907733</v>
      </c>
      <c r="I4741">
        <v>196379</v>
      </c>
      <c r="J4741">
        <v>31009</v>
      </c>
      <c r="K4741">
        <v>15463</v>
      </c>
      <c r="L4741">
        <f>bbdd_Social_Media_Trends[[#This Row],[Likes]]+bbdd_Social_Media_Trends[[#This Row],[Shares]]+bbdd_Social_Media_Trends[[#This Row],[Comments]]</f>
        <v>242851</v>
      </c>
      <c r="M4741">
        <f>bbdd_Social_Media_Trends[[#This Row],[Interactions]]/bbdd_Social_Media_Trends[[#This Row],[Views]]</f>
        <v>4.9483335788642127E-2</v>
      </c>
      <c r="N4741" s="1" t="s">
        <v>29</v>
      </c>
      <c r="O4741" s="4">
        <f t="shared" si="74"/>
        <v>0</v>
      </c>
    </row>
    <row r="4742" spans="1:15">
      <c r="A4742" s="1" t="s">
        <v>4782</v>
      </c>
      <c r="B4742" s="2">
        <v>44724</v>
      </c>
      <c r="C4742" s="13" t="str">
        <f>TEXT(bbdd_Social_Media_Trends[[#This Row],[Post_Date]],"aaaa-mm")</f>
        <v>2022-06</v>
      </c>
      <c r="D4742" s="1" t="s">
        <v>24</v>
      </c>
      <c r="E4742" s="1" t="s">
        <v>31</v>
      </c>
      <c r="F4742" s="1" t="s">
        <v>47</v>
      </c>
      <c r="G4742" s="1" t="s">
        <v>60</v>
      </c>
      <c r="H4742">
        <v>2104258</v>
      </c>
      <c r="I4742">
        <v>182294</v>
      </c>
      <c r="J4742">
        <v>4266</v>
      </c>
      <c r="K4742">
        <v>23225</v>
      </c>
      <c r="L4742">
        <f>bbdd_Social_Media_Trends[[#This Row],[Likes]]+bbdd_Social_Media_Trends[[#This Row],[Shares]]+bbdd_Social_Media_Trends[[#This Row],[Comments]]</f>
        <v>209785</v>
      </c>
      <c r="M4742">
        <f>bbdd_Social_Media_Trends[[#This Row],[Interactions]]/bbdd_Social_Media_Trends[[#This Row],[Views]]</f>
        <v>9.969547460434984E-2</v>
      </c>
      <c r="N4742" s="1" t="s">
        <v>29</v>
      </c>
      <c r="O4742" s="4">
        <f t="shared" si="74"/>
        <v>0</v>
      </c>
    </row>
    <row r="4743" spans="1:15">
      <c r="A4743" s="1" t="s">
        <v>4783</v>
      </c>
      <c r="B4743" s="2">
        <v>45248</v>
      </c>
      <c r="C4743" s="13" t="str">
        <f>TEXT(bbdd_Social_Media_Trends[[#This Row],[Post_Date]],"aaaa-mm")</f>
        <v>2023-11</v>
      </c>
      <c r="D4743" s="1" t="s">
        <v>18</v>
      </c>
      <c r="E4743" s="1" t="s">
        <v>46</v>
      </c>
      <c r="F4743" s="1" t="s">
        <v>14</v>
      </c>
      <c r="G4743" s="1" t="s">
        <v>44</v>
      </c>
      <c r="H4743">
        <v>1722070</v>
      </c>
      <c r="I4743">
        <v>493708</v>
      </c>
      <c r="J4743">
        <v>79119</v>
      </c>
      <c r="K4743">
        <v>41390</v>
      </c>
      <c r="L4743">
        <f>bbdd_Social_Media_Trends[[#This Row],[Likes]]+bbdd_Social_Media_Trends[[#This Row],[Shares]]+bbdd_Social_Media_Trends[[#This Row],[Comments]]</f>
        <v>614217</v>
      </c>
      <c r="M4743">
        <f>bbdd_Social_Media_Trends[[#This Row],[Interactions]]/bbdd_Social_Media_Trends[[#This Row],[Views]]</f>
        <v>0.35667365438106463</v>
      </c>
      <c r="N4743" s="1" t="s">
        <v>22</v>
      </c>
      <c r="O4743" s="4">
        <f t="shared" si="74"/>
        <v>0</v>
      </c>
    </row>
    <row r="4744" spans="1:15">
      <c r="A4744" s="1" t="s">
        <v>4784</v>
      </c>
      <c r="B4744" s="2">
        <v>44830</v>
      </c>
      <c r="C4744" s="13" t="str">
        <f>TEXT(bbdd_Social_Media_Trends[[#This Row],[Post_Date]],"aaaa-mm")</f>
        <v>2022-09</v>
      </c>
      <c r="D4744" s="1" t="s">
        <v>12</v>
      </c>
      <c r="E4744" s="1" t="s">
        <v>31</v>
      </c>
      <c r="F4744" s="1" t="s">
        <v>36</v>
      </c>
      <c r="G4744" s="1" t="s">
        <v>50</v>
      </c>
      <c r="H4744">
        <v>505720</v>
      </c>
      <c r="I4744">
        <v>140570</v>
      </c>
      <c r="J4744">
        <v>2510</v>
      </c>
      <c r="K4744">
        <v>17156</v>
      </c>
      <c r="L4744">
        <f>bbdd_Social_Media_Trends[[#This Row],[Likes]]+bbdd_Social_Media_Trends[[#This Row],[Shares]]+bbdd_Social_Media_Trends[[#This Row],[Comments]]</f>
        <v>160236</v>
      </c>
      <c r="M4744">
        <f>bbdd_Social_Media_Trends[[#This Row],[Interactions]]/bbdd_Social_Media_Trends[[#This Row],[Views]]</f>
        <v>0.31684726726251683</v>
      </c>
      <c r="N4744" s="1" t="s">
        <v>29</v>
      </c>
      <c r="O4744" s="4">
        <f t="shared" si="74"/>
        <v>0</v>
      </c>
    </row>
    <row r="4745" spans="1:15">
      <c r="A4745" s="1" t="s">
        <v>4785</v>
      </c>
      <c r="B4745" s="2">
        <v>44779</v>
      </c>
      <c r="C4745" s="13" t="str">
        <f>TEXT(bbdd_Social_Media_Trends[[#This Row],[Post_Date]],"aaaa-mm")</f>
        <v>2022-08</v>
      </c>
      <c r="D4745" s="1" t="s">
        <v>18</v>
      </c>
      <c r="E4745" s="1" t="s">
        <v>46</v>
      </c>
      <c r="F4745" s="1" t="s">
        <v>20</v>
      </c>
      <c r="G4745" s="1" t="s">
        <v>15</v>
      </c>
      <c r="H4745">
        <v>1137589</v>
      </c>
      <c r="I4745">
        <v>168541</v>
      </c>
      <c r="J4745">
        <v>64622</v>
      </c>
      <c r="K4745">
        <v>23184</v>
      </c>
      <c r="L4745">
        <f>bbdd_Social_Media_Trends[[#This Row],[Likes]]+bbdd_Social_Media_Trends[[#This Row],[Shares]]+bbdd_Social_Media_Trends[[#This Row],[Comments]]</f>
        <v>256347</v>
      </c>
      <c r="M4745">
        <f>bbdd_Social_Media_Trends[[#This Row],[Interactions]]/bbdd_Social_Media_Trends[[#This Row],[Views]]</f>
        <v>0.2253423688168574</v>
      </c>
      <c r="N4745" s="1" t="s">
        <v>22</v>
      </c>
      <c r="O4745" s="4">
        <f t="shared" si="74"/>
        <v>0</v>
      </c>
    </row>
    <row r="4746" spans="1:15">
      <c r="A4746" s="1" t="s">
        <v>4786</v>
      </c>
      <c r="B4746" s="2">
        <v>44793</v>
      </c>
      <c r="C4746" s="13" t="str">
        <f>TEXT(bbdd_Social_Media_Trends[[#This Row],[Post_Date]],"aaaa-mm")</f>
        <v>2022-08</v>
      </c>
      <c r="D4746" s="1" t="s">
        <v>27</v>
      </c>
      <c r="E4746" s="1" t="s">
        <v>19</v>
      </c>
      <c r="F4746" s="1" t="s">
        <v>47</v>
      </c>
      <c r="G4746" s="1" t="s">
        <v>28</v>
      </c>
      <c r="H4746">
        <v>3702911</v>
      </c>
      <c r="I4746">
        <v>85206</v>
      </c>
      <c r="J4746">
        <v>4933</v>
      </c>
      <c r="K4746">
        <v>20680</v>
      </c>
      <c r="L4746">
        <f>bbdd_Social_Media_Trends[[#This Row],[Likes]]+bbdd_Social_Media_Trends[[#This Row],[Shares]]+bbdd_Social_Media_Trends[[#This Row],[Comments]]</f>
        <v>110819</v>
      </c>
      <c r="M4746">
        <f>bbdd_Social_Media_Trends[[#This Row],[Interactions]]/bbdd_Social_Media_Trends[[#This Row],[Views]]</f>
        <v>2.9927535390399607E-2</v>
      </c>
      <c r="N4746" s="1" t="s">
        <v>22</v>
      </c>
      <c r="O4746" s="4">
        <f t="shared" si="74"/>
        <v>0</v>
      </c>
    </row>
    <row r="4747" spans="1:15">
      <c r="A4747" s="1" t="s">
        <v>4787</v>
      </c>
      <c r="B4747" s="2">
        <v>45223</v>
      </c>
      <c r="C4747" s="13" t="str">
        <f>TEXT(bbdd_Social_Media_Trends[[#This Row],[Post_Date]],"aaaa-mm")</f>
        <v>2023-10</v>
      </c>
      <c r="D4747" s="1" t="s">
        <v>18</v>
      </c>
      <c r="E4747" s="1" t="s">
        <v>52</v>
      </c>
      <c r="F4747" s="1" t="s">
        <v>36</v>
      </c>
      <c r="G4747" s="1" t="s">
        <v>28</v>
      </c>
      <c r="H4747">
        <v>4033578</v>
      </c>
      <c r="I4747">
        <v>51533</v>
      </c>
      <c r="J4747">
        <v>75559</v>
      </c>
      <c r="K4747">
        <v>11512</v>
      </c>
      <c r="L4747">
        <f>bbdd_Social_Media_Trends[[#This Row],[Likes]]+bbdd_Social_Media_Trends[[#This Row],[Shares]]+bbdd_Social_Media_Trends[[#This Row],[Comments]]</f>
        <v>138604</v>
      </c>
      <c r="M4747">
        <f>bbdd_Social_Media_Trends[[#This Row],[Interactions]]/bbdd_Social_Media_Trends[[#This Row],[Views]]</f>
        <v>3.4362543627518796E-2</v>
      </c>
      <c r="N4747" s="1" t="s">
        <v>29</v>
      </c>
      <c r="O4747" s="4">
        <f t="shared" si="74"/>
        <v>0</v>
      </c>
    </row>
    <row r="4748" spans="1:15">
      <c r="A4748" s="1" t="s">
        <v>4788</v>
      </c>
      <c r="B4748" s="2">
        <v>44612</v>
      </c>
      <c r="C4748" s="13" t="str">
        <f>TEXT(bbdd_Social_Media_Trends[[#This Row],[Post_Date]],"aaaa-mm")</f>
        <v>2022-02</v>
      </c>
      <c r="D4748" s="1" t="s">
        <v>24</v>
      </c>
      <c r="E4748" s="1" t="s">
        <v>52</v>
      </c>
      <c r="F4748" s="1" t="s">
        <v>41</v>
      </c>
      <c r="G4748" s="1" t="s">
        <v>21</v>
      </c>
      <c r="H4748">
        <v>3327912</v>
      </c>
      <c r="I4748">
        <v>51574</v>
      </c>
      <c r="J4748">
        <v>51539</v>
      </c>
      <c r="K4748">
        <v>29622</v>
      </c>
      <c r="L4748">
        <f>bbdd_Social_Media_Trends[[#This Row],[Likes]]+bbdd_Social_Media_Trends[[#This Row],[Shares]]+bbdd_Social_Media_Trends[[#This Row],[Comments]]</f>
        <v>132735</v>
      </c>
      <c r="M4748">
        <f>bbdd_Social_Media_Trends[[#This Row],[Interactions]]/bbdd_Social_Media_Trends[[#This Row],[Views]]</f>
        <v>3.9885369565060613E-2</v>
      </c>
      <c r="N4748" s="1" t="s">
        <v>22</v>
      </c>
      <c r="O4748" s="4">
        <f t="shared" si="74"/>
        <v>0</v>
      </c>
    </row>
    <row r="4749" spans="1:15">
      <c r="A4749" s="1" t="s">
        <v>4789</v>
      </c>
      <c r="B4749" s="2">
        <v>44892</v>
      </c>
      <c r="C4749" s="13" t="str">
        <f>TEXT(bbdd_Social_Media_Trends[[#This Row],[Post_Date]],"aaaa-mm")</f>
        <v>2022-11</v>
      </c>
      <c r="D4749" s="1" t="s">
        <v>24</v>
      </c>
      <c r="E4749" s="1" t="s">
        <v>13</v>
      </c>
      <c r="F4749" s="1" t="s">
        <v>41</v>
      </c>
      <c r="G4749" s="1" t="s">
        <v>21</v>
      </c>
      <c r="H4749">
        <v>641205</v>
      </c>
      <c r="I4749">
        <v>300091</v>
      </c>
      <c r="J4749">
        <v>92655</v>
      </c>
      <c r="K4749">
        <v>43197</v>
      </c>
      <c r="L4749">
        <f>bbdd_Social_Media_Trends[[#This Row],[Likes]]+bbdd_Social_Media_Trends[[#This Row],[Shares]]+bbdd_Social_Media_Trends[[#This Row],[Comments]]</f>
        <v>435943</v>
      </c>
      <c r="M4749">
        <f>bbdd_Social_Media_Trends[[#This Row],[Interactions]]/bbdd_Social_Media_Trends[[#This Row],[Views]]</f>
        <v>0.67988084933835513</v>
      </c>
      <c r="N4749" s="1" t="s">
        <v>22</v>
      </c>
      <c r="O4749" s="4">
        <f t="shared" si="74"/>
        <v>0</v>
      </c>
    </row>
    <row r="4750" spans="1:15">
      <c r="A4750" s="1" t="s">
        <v>4790</v>
      </c>
      <c r="B4750" s="2">
        <v>45031</v>
      </c>
      <c r="C4750" s="13" t="str">
        <f>TEXT(bbdd_Social_Media_Trends[[#This Row],[Post_Date]],"aaaa-mm")</f>
        <v>2023-04</v>
      </c>
      <c r="D4750" s="1" t="s">
        <v>12</v>
      </c>
      <c r="E4750" s="1" t="s">
        <v>31</v>
      </c>
      <c r="F4750" s="1" t="s">
        <v>14</v>
      </c>
      <c r="G4750" s="1" t="s">
        <v>15</v>
      </c>
      <c r="H4750">
        <v>1668055</v>
      </c>
      <c r="I4750">
        <v>24782</v>
      </c>
      <c r="J4750">
        <v>18001</v>
      </c>
      <c r="K4750">
        <v>35311</v>
      </c>
      <c r="L4750">
        <f>bbdd_Social_Media_Trends[[#This Row],[Likes]]+bbdd_Social_Media_Trends[[#This Row],[Shares]]+bbdd_Social_Media_Trends[[#This Row],[Comments]]</f>
        <v>78094</v>
      </c>
      <c r="M4750">
        <f>bbdd_Social_Media_Trends[[#This Row],[Interactions]]/bbdd_Social_Media_Trends[[#This Row],[Views]]</f>
        <v>4.6817401104879634E-2</v>
      </c>
      <c r="N4750" s="1" t="s">
        <v>22</v>
      </c>
      <c r="O4750" s="4">
        <f t="shared" si="74"/>
        <v>0</v>
      </c>
    </row>
    <row r="4751" spans="1:15">
      <c r="A4751" s="1" t="s">
        <v>4791</v>
      </c>
      <c r="B4751" s="2">
        <v>44795</v>
      </c>
      <c r="C4751" s="13" t="str">
        <f>TEXT(bbdd_Social_Media_Trends[[#This Row],[Post_Date]],"aaaa-mm")</f>
        <v>2022-08</v>
      </c>
      <c r="D4751" s="1" t="s">
        <v>24</v>
      </c>
      <c r="E4751" s="1" t="s">
        <v>13</v>
      </c>
      <c r="F4751" s="1" t="s">
        <v>36</v>
      </c>
      <c r="G4751" s="1" t="s">
        <v>25</v>
      </c>
      <c r="H4751">
        <v>2677552</v>
      </c>
      <c r="I4751">
        <v>450023</v>
      </c>
      <c r="J4751">
        <v>10672</v>
      </c>
      <c r="K4751">
        <v>13565</v>
      </c>
      <c r="L4751">
        <f>bbdd_Social_Media_Trends[[#This Row],[Likes]]+bbdd_Social_Media_Trends[[#This Row],[Shares]]+bbdd_Social_Media_Trends[[#This Row],[Comments]]</f>
        <v>474260</v>
      </c>
      <c r="M4751">
        <f>bbdd_Social_Media_Trends[[#This Row],[Interactions]]/bbdd_Social_Media_Trends[[#This Row],[Views]]</f>
        <v>0.17712447788128857</v>
      </c>
      <c r="N4751" s="1" t="s">
        <v>29</v>
      </c>
      <c r="O4751" s="4">
        <f t="shared" si="74"/>
        <v>0</v>
      </c>
    </row>
    <row r="4752" spans="1:15">
      <c r="A4752" s="1" t="s">
        <v>4792</v>
      </c>
      <c r="B4752" s="2">
        <v>44825</v>
      </c>
      <c r="C4752" s="13" t="str">
        <f>TEXT(bbdd_Social_Media_Trends[[#This Row],[Post_Date]],"aaaa-mm")</f>
        <v>2022-09</v>
      </c>
      <c r="D4752" s="1" t="s">
        <v>12</v>
      </c>
      <c r="E4752" s="1" t="s">
        <v>57</v>
      </c>
      <c r="F4752" s="1" t="s">
        <v>41</v>
      </c>
      <c r="G4752" s="1" t="s">
        <v>15</v>
      </c>
      <c r="H4752">
        <v>2617130</v>
      </c>
      <c r="I4752">
        <v>78201</v>
      </c>
      <c r="J4752">
        <v>18502</v>
      </c>
      <c r="K4752">
        <v>1615</v>
      </c>
      <c r="L4752">
        <f>bbdd_Social_Media_Trends[[#This Row],[Likes]]+bbdd_Social_Media_Trends[[#This Row],[Shares]]+bbdd_Social_Media_Trends[[#This Row],[Comments]]</f>
        <v>98318</v>
      </c>
      <c r="M4752">
        <f>bbdd_Social_Media_Trends[[#This Row],[Interactions]]/bbdd_Social_Media_Trends[[#This Row],[Views]]</f>
        <v>3.7567105951939718E-2</v>
      </c>
      <c r="N4752" s="1" t="s">
        <v>16</v>
      </c>
      <c r="O4752" s="4">
        <f t="shared" si="74"/>
        <v>0</v>
      </c>
    </row>
    <row r="4753" spans="1:15">
      <c r="A4753" s="1" t="s">
        <v>4793</v>
      </c>
      <c r="B4753" s="2">
        <v>45230</v>
      </c>
      <c r="C4753" s="13" t="str">
        <f>TEXT(bbdd_Social_Media_Trends[[#This Row],[Post_Date]],"aaaa-mm")</f>
        <v>2023-10</v>
      </c>
      <c r="D4753" s="1" t="s">
        <v>27</v>
      </c>
      <c r="E4753" s="1" t="s">
        <v>46</v>
      </c>
      <c r="F4753" s="1" t="s">
        <v>36</v>
      </c>
      <c r="G4753" s="1" t="s">
        <v>21</v>
      </c>
      <c r="H4753">
        <v>4962798</v>
      </c>
      <c r="I4753">
        <v>142287</v>
      </c>
      <c r="J4753">
        <v>79299</v>
      </c>
      <c r="K4753">
        <v>31575</v>
      </c>
      <c r="L4753">
        <f>bbdd_Social_Media_Trends[[#This Row],[Likes]]+bbdd_Social_Media_Trends[[#This Row],[Shares]]+bbdd_Social_Media_Trends[[#This Row],[Comments]]</f>
        <v>253161</v>
      </c>
      <c r="M4753">
        <f>bbdd_Social_Media_Trends[[#This Row],[Interactions]]/bbdd_Social_Media_Trends[[#This Row],[Views]]</f>
        <v>5.101174780839357E-2</v>
      </c>
      <c r="N4753" s="1" t="s">
        <v>16</v>
      </c>
      <c r="O4753" s="4">
        <f t="shared" si="74"/>
        <v>0</v>
      </c>
    </row>
    <row r="4754" spans="1:15">
      <c r="A4754" s="1" t="s">
        <v>4794</v>
      </c>
      <c r="B4754" s="2">
        <v>44719</v>
      </c>
      <c r="C4754" s="13" t="str">
        <f>TEXT(bbdd_Social_Media_Trends[[#This Row],[Post_Date]],"aaaa-mm")</f>
        <v>2022-06</v>
      </c>
      <c r="D4754" s="1" t="s">
        <v>12</v>
      </c>
      <c r="E4754" s="1" t="s">
        <v>49</v>
      </c>
      <c r="F4754" s="1" t="s">
        <v>20</v>
      </c>
      <c r="G4754" s="1" t="s">
        <v>50</v>
      </c>
      <c r="H4754">
        <v>3905473</v>
      </c>
      <c r="I4754">
        <v>416515</v>
      </c>
      <c r="J4754">
        <v>20273</v>
      </c>
      <c r="K4754">
        <v>39780</v>
      </c>
      <c r="L4754">
        <f>bbdd_Social_Media_Trends[[#This Row],[Likes]]+bbdd_Social_Media_Trends[[#This Row],[Shares]]+bbdd_Social_Media_Trends[[#This Row],[Comments]]</f>
        <v>476568</v>
      </c>
      <c r="M4754">
        <f>bbdd_Social_Media_Trends[[#This Row],[Interactions]]/bbdd_Social_Media_Trends[[#This Row],[Views]]</f>
        <v>0.12202568037213418</v>
      </c>
      <c r="N4754" s="1" t="s">
        <v>22</v>
      </c>
      <c r="O4754" s="4">
        <f t="shared" si="74"/>
        <v>0</v>
      </c>
    </row>
    <row r="4755" spans="1:15">
      <c r="A4755" s="1" t="s">
        <v>4795</v>
      </c>
      <c r="B4755" s="2">
        <v>45033</v>
      </c>
      <c r="C4755" s="13" t="str">
        <f>TEXT(bbdd_Social_Media_Trends[[#This Row],[Post_Date]],"aaaa-mm")</f>
        <v>2023-04</v>
      </c>
      <c r="D4755" s="1" t="s">
        <v>18</v>
      </c>
      <c r="E4755" s="1" t="s">
        <v>39</v>
      </c>
      <c r="F4755" s="1" t="s">
        <v>41</v>
      </c>
      <c r="G4755" s="1" t="s">
        <v>21</v>
      </c>
      <c r="H4755">
        <v>3097651</v>
      </c>
      <c r="I4755">
        <v>268306</v>
      </c>
      <c r="J4755">
        <v>65885</v>
      </c>
      <c r="K4755">
        <v>16747</v>
      </c>
      <c r="L4755">
        <f>bbdd_Social_Media_Trends[[#This Row],[Likes]]+bbdd_Social_Media_Trends[[#This Row],[Shares]]+bbdd_Social_Media_Trends[[#This Row],[Comments]]</f>
        <v>350938</v>
      </c>
      <c r="M4755">
        <f>bbdd_Social_Media_Trends[[#This Row],[Interactions]]/bbdd_Social_Media_Trends[[#This Row],[Views]]</f>
        <v>0.1132916522874914</v>
      </c>
      <c r="N4755" s="1" t="s">
        <v>16</v>
      </c>
      <c r="O4755" s="4">
        <f t="shared" si="74"/>
        <v>0</v>
      </c>
    </row>
    <row r="4756" spans="1:15">
      <c r="A4756" s="1" t="s">
        <v>4796</v>
      </c>
      <c r="B4756" s="2">
        <v>44913</v>
      </c>
      <c r="C4756" s="13" t="str">
        <f>TEXT(bbdd_Social_Media_Trends[[#This Row],[Post_Date]],"aaaa-mm")</f>
        <v>2022-12</v>
      </c>
      <c r="D4756" s="1" t="s">
        <v>27</v>
      </c>
      <c r="E4756" s="1" t="s">
        <v>13</v>
      </c>
      <c r="F4756" s="1" t="s">
        <v>14</v>
      </c>
      <c r="G4756" s="1" t="s">
        <v>21</v>
      </c>
      <c r="H4756">
        <v>3232709</v>
      </c>
      <c r="I4756">
        <v>17533</v>
      </c>
      <c r="J4756">
        <v>73322</v>
      </c>
      <c r="K4756">
        <v>45503</v>
      </c>
      <c r="L4756">
        <f>bbdd_Social_Media_Trends[[#This Row],[Likes]]+bbdd_Social_Media_Trends[[#This Row],[Shares]]+bbdd_Social_Media_Trends[[#This Row],[Comments]]</f>
        <v>136358</v>
      </c>
      <c r="M4756">
        <f>bbdd_Social_Media_Trends[[#This Row],[Interactions]]/bbdd_Social_Media_Trends[[#This Row],[Views]]</f>
        <v>4.2180722112630617E-2</v>
      </c>
      <c r="N4756" s="1" t="s">
        <v>29</v>
      </c>
      <c r="O4756" s="4">
        <f t="shared" si="74"/>
        <v>0</v>
      </c>
    </row>
    <row r="4757" spans="1:15">
      <c r="A4757" s="1" t="s">
        <v>4797</v>
      </c>
      <c r="B4757" s="2">
        <v>44856</v>
      </c>
      <c r="C4757" s="13" t="str">
        <f>TEXT(bbdd_Social_Media_Trends[[#This Row],[Post_Date]],"aaaa-mm")</f>
        <v>2022-10</v>
      </c>
      <c r="D4757" s="1" t="s">
        <v>24</v>
      </c>
      <c r="E4757" s="1" t="s">
        <v>19</v>
      </c>
      <c r="F4757" s="1" t="s">
        <v>36</v>
      </c>
      <c r="G4757" s="1" t="s">
        <v>25</v>
      </c>
      <c r="H4757">
        <v>3967702</v>
      </c>
      <c r="I4757">
        <v>357355</v>
      </c>
      <c r="J4757">
        <v>37276</v>
      </c>
      <c r="K4757">
        <v>37138</v>
      </c>
      <c r="L4757">
        <f>bbdd_Social_Media_Trends[[#This Row],[Likes]]+bbdd_Social_Media_Trends[[#This Row],[Shares]]+bbdd_Social_Media_Trends[[#This Row],[Comments]]</f>
        <v>431769</v>
      </c>
      <c r="M4757">
        <f>bbdd_Social_Media_Trends[[#This Row],[Interactions]]/bbdd_Social_Media_Trends[[#This Row],[Views]]</f>
        <v>0.10882092455532194</v>
      </c>
      <c r="N4757" s="1" t="s">
        <v>22</v>
      </c>
      <c r="O4757" s="4">
        <f t="shared" si="74"/>
        <v>0</v>
      </c>
    </row>
    <row r="4758" spans="1:15">
      <c r="A4758" s="1" t="s">
        <v>4798</v>
      </c>
      <c r="B4758" s="2">
        <v>44719</v>
      </c>
      <c r="C4758" s="13" t="str">
        <f>TEXT(bbdd_Social_Media_Trends[[#This Row],[Post_Date]],"aaaa-mm")</f>
        <v>2022-06</v>
      </c>
      <c r="D4758" s="1" t="s">
        <v>12</v>
      </c>
      <c r="E4758" s="1" t="s">
        <v>59</v>
      </c>
      <c r="F4758" s="1" t="s">
        <v>20</v>
      </c>
      <c r="G4758" s="1" t="s">
        <v>44</v>
      </c>
      <c r="H4758">
        <v>2370772</v>
      </c>
      <c r="I4758">
        <v>494750</v>
      </c>
      <c r="J4758">
        <v>40998</v>
      </c>
      <c r="K4758">
        <v>22174</v>
      </c>
      <c r="L4758">
        <f>bbdd_Social_Media_Trends[[#This Row],[Likes]]+bbdd_Social_Media_Trends[[#This Row],[Shares]]+bbdd_Social_Media_Trends[[#This Row],[Comments]]</f>
        <v>557922</v>
      </c>
      <c r="M4758">
        <f>bbdd_Social_Media_Trends[[#This Row],[Interactions]]/bbdd_Social_Media_Trends[[#This Row],[Views]]</f>
        <v>0.23533346943527256</v>
      </c>
      <c r="N4758" s="1" t="s">
        <v>29</v>
      </c>
      <c r="O4758" s="4">
        <f t="shared" si="74"/>
        <v>0</v>
      </c>
    </row>
    <row r="4759" spans="1:15">
      <c r="A4759" s="1" t="s">
        <v>4799</v>
      </c>
      <c r="B4759" s="2">
        <v>44578</v>
      </c>
      <c r="C4759" s="13" t="str">
        <f>TEXT(bbdd_Social_Media_Trends[[#This Row],[Post_Date]],"aaaa-mm")</f>
        <v>2022-01</v>
      </c>
      <c r="D4759" s="1" t="s">
        <v>24</v>
      </c>
      <c r="E4759" s="1" t="s">
        <v>35</v>
      </c>
      <c r="F4759" s="1" t="s">
        <v>36</v>
      </c>
      <c r="G4759" s="1" t="s">
        <v>21</v>
      </c>
      <c r="H4759">
        <v>1219338</v>
      </c>
      <c r="I4759">
        <v>54007</v>
      </c>
      <c r="J4759">
        <v>33919</v>
      </c>
      <c r="K4759">
        <v>26510</v>
      </c>
      <c r="L4759">
        <f>bbdd_Social_Media_Trends[[#This Row],[Likes]]+bbdd_Social_Media_Trends[[#This Row],[Shares]]+bbdd_Social_Media_Trends[[#This Row],[Comments]]</f>
        <v>114436</v>
      </c>
      <c r="M4759">
        <f>bbdd_Social_Media_Trends[[#This Row],[Interactions]]/bbdd_Social_Media_Trends[[#This Row],[Views]]</f>
        <v>9.3850925666222162E-2</v>
      </c>
      <c r="N4759" s="1" t="s">
        <v>22</v>
      </c>
      <c r="O4759" s="4">
        <f t="shared" si="74"/>
        <v>0</v>
      </c>
    </row>
    <row r="4760" spans="1:15">
      <c r="A4760" s="1" t="s">
        <v>4800</v>
      </c>
      <c r="B4760" s="2">
        <v>44925</v>
      </c>
      <c r="C4760" s="13" t="str">
        <f>TEXT(bbdd_Social_Media_Trends[[#This Row],[Post_Date]],"aaaa-mm")</f>
        <v>2022-12</v>
      </c>
      <c r="D4760" s="1" t="s">
        <v>18</v>
      </c>
      <c r="E4760" s="1" t="s">
        <v>59</v>
      </c>
      <c r="F4760" s="1" t="s">
        <v>14</v>
      </c>
      <c r="G4760" s="1" t="s">
        <v>50</v>
      </c>
      <c r="H4760">
        <v>1602283</v>
      </c>
      <c r="I4760">
        <v>403609</v>
      </c>
      <c r="J4760">
        <v>7724</v>
      </c>
      <c r="K4760">
        <v>20596</v>
      </c>
      <c r="L4760">
        <f>bbdd_Social_Media_Trends[[#This Row],[Likes]]+bbdd_Social_Media_Trends[[#This Row],[Shares]]+bbdd_Social_Media_Trends[[#This Row],[Comments]]</f>
        <v>431929</v>
      </c>
      <c r="M4760">
        <f>bbdd_Social_Media_Trends[[#This Row],[Interactions]]/bbdd_Social_Media_Trends[[#This Row],[Views]]</f>
        <v>0.26957098090661885</v>
      </c>
      <c r="N4760" s="1" t="s">
        <v>22</v>
      </c>
      <c r="O4760" s="4">
        <f t="shared" si="74"/>
        <v>0</v>
      </c>
    </row>
    <row r="4761" spans="1:15">
      <c r="A4761" s="1" t="s">
        <v>4801</v>
      </c>
      <c r="B4761" s="2">
        <v>45063</v>
      </c>
      <c r="C4761" s="13" t="str">
        <f>TEXT(bbdd_Social_Media_Trends[[#This Row],[Post_Date]],"aaaa-mm")</f>
        <v>2023-05</v>
      </c>
      <c r="D4761" s="1" t="s">
        <v>27</v>
      </c>
      <c r="E4761" s="1" t="s">
        <v>46</v>
      </c>
      <c r="F4761" s="1" t="s">
        <v>36</v>
      </c>
      <c r="G4761" s="1" t="s">
        <v>21</v>
      </c>
      <c r="H4761">
        <v>2050005</v>
      </c>
      <c r="I4761">
        <v>495359</v>
      </c>
      <c r="J4761">
        <v>98876</v>
      </c>
      <c r="K4761">
        <v>31147</v>
      </c>
      <c r="L4761">
        <f>bbdd_Social_Media_Trends[[#This Row],[Likes]]+bbdd_Social_Media_Trends[[#This Row],[Shares]]+bbdd_Social_Media_Trends[[#This Row],[Comments]]</f>
        <v>625382</v>
      </c>
      <c r="M4761">
        <f>bbdd_Social_Media_Trends[[#This Row],[Interactions]]/bbdd_Social_Media_Trends[[#This Row],[Views]]</f>
        <v>0.30506364618622883</v>
      </c>
      <c r="N4761" s="1" t="s">
        <v>16</v>
      </c>
      <c r="O4761" s="4">
        <f t="shared" si="74"/>
        <v>0</v>
      </c>
    </row>
    <row r="4762" spans="1:15">
      <c r="A4762" s="1" t="s">
        <v>4802</v>
      </c>
      <c r="B4762" s="2">
        <v>44880</v>
      </c>
      <c r="C4762" s="13" t="str">
        <f>TEXT(bbdd_Social_Media_Trends[[#This Row],[Post_Date]],"aaaa-mm")</f>
        <v>2022-11</v>
      </c>
      <c r="D4762" s="1" t="s">
        <v>18</v>
      </c>
      <c r="E4762" s="1" t="s">
        <v>57</v>
      </c>
      <c r="F4762" s="1" t="s">
        <v>41</v>
      </c>
      <c r="G4762" s="1" t="s">
        <v>25</v>
      </c>
      <c r="H4762">
        <v>1650036</v>
      </c>
      <c r="I4762">
        <v>304588</v>
      </c>
      <c r="J4762">
        <v>15654</v>
      </c>
      <c r="K4762">
        <v>19851</v>
      </c>
      <c r="L4762">
        <f>bbdd_Social_Media_Trends[[#This Row],[Likes]]+bbdd_Social_Media_Trends[[#This Row],[Shares]]+bbdd_Social_Media_Trends[[#This Row],[Comments]]</f>
        <v>340093</v>
      </c>
      <c r="M4762">
        <f>bbdd_Social_Media_Trends[[#This Row],[Interactions]]/bbdd_Social_Media_Trends[[#This Row],[Views]]</f>
        <v>0.20611247269756539</v>
      </c>
      <c r="N4762" s="1" t="s">
        <v>16</v>
      </c>
      <c r="O4762" s="4">
        <f t="shared" si="74"/>
        <v>0</v>
      </c>
    </row>
    <row r="4763" spans="1:15">
      <c r="A4763" s="1" t="s">
        <v>4803</v>
      </c>
      <c r="B4763" s="2">
        <v>45280</v>
      </c>
      <c r="C4763" s="13" t="str">
        <f>TEXT(bbdd_Social_Media_Trends[[#This Row],[Post_Date]],"aaaa-mm")</f>
        <v>2023-12</v>
      </c>
      <c r="D4763" s="1" t="s">
        <v>27</v>
      </c>
      <c r="E4763" s="1" t="s">
        <v>46</v>
      </c>
      <c r="F4763" s="1" t="s">
        <v>36</v>
      </c>
      <c r="G4763" s="1" t="s">
        <v>37</v>
      </c>
      <c r="H4763">
        <v>2101712</v>
      </c>
      <c r="I4763">
        <v>32761</v>
      </c>
      <c r="J4763">
        <v>87377</v>
      </c>
      <c r="K4763">
        <v>33207</v>
      </c>
      <c r="L4763">
        <f>bbdd_Social_Media_Trends[[#This Row],[Likes]]+bbdd_Social_Media_Trends[[#This Row],[Shares]]+bbdd_Social_Media_Trends[[#This Row],[Comments]]</f>
        <v>153345</v>
      </c>
      <c r="M4763">
        <f>bbdd_Social_Media_Trends[[#This Row],[Interactions]]/bbdd_Social_Media_Trends[[#This Row],[Views]]</f>
        <v>7.2961947212558137E-2</v>
      </c>
      <c r="N4763" s="1" t="s">
        <v>22</v>
      </c>
      <c r="O4763" s="4">
        <f t="shared" si="74"/>
        <v>0</v>
      </c>
    </row>
    <row r="4764" spans="1:15">
      <c r="A4764" s="1" t="s">
        <v>4804</v>
      </c>
      <c r="B4764" s="2">
        <v>44812</v>
      </c>
      <c r="C4764" s="13" t="str">
        <f>TEXT(bbdd_Social_Media_Trends[[#This Row],[Post_Date]],"aaaa-mm")</f>
        <v>2022-09</v>
      </c>
      <c r="D4764" s="1" t="s">
        <v>12</v>
      </c>
      <c r="E4764" s="1" t="s">
        <v>59</v>
      </c>
      <c r="F4764" s="1" t="s">
        <v>47</v>
      </c>
      <c r="G4764" s="1" t="s">
        <v>50</v>
      </c>
      <c r="H4764">
        <v>1519302</v>
      </c>
      <c r="I4764">
        <v>486312</v>
      </c>
      <c r="J4764">
        <v>88398</v>
      </c>
      <c r="K4764">
        <v>108</v>
      </c>
      <c r="L4764">
        <f>bbdd_Social_Media_Trends[[#This Row],[Likes]]+bbdd_Social_Media_Trends[[#This Row],[Shares]]+bbdd_Social_Media_Trends[[#This Row],[Comments]]</f>
        <v>574818</v>
      </c>
      <c r="M4764">
        <f>bbdd_Social_Media_Trends[[#This Row],[Interactions]]/bbdd_Social_Media_Trends[[#This Row],[Views]]</f>
        <v>0.37834347614891572</v>
      </c>
      <c r="N4764" s="1" t="s">
        <v>16</v>
      </c>
      <c r="O4764" s="4">
        <f t="shared" si="74"/>
        <v>0</v>
      </c>
    </row>
    <row r="4765" spans="1:15">
      <c r="A4765" s="1" t="s">
        <v>4805</v>
      </c>
      <c r="B4765" s="2">
        <v>45192</v>
      </c>
      <c r="C4765" s="13" t="str">
        <f>TEXT(bbdd_Social_Media_Trends[[#This Row],[Post_Date]],"aaaa-mm")</f>
        <v>2023-09</v>
      </c>
      <c r="D4765" s="1" t="s">
        <v>12</v>
      </c>
      <c r="E4765" s="1" t="s">
        <v>49</v>
      </c>
      <c r="F4765" s="1" t="s">
        <v>14</v>
      </c>
      <c r="G4765" s="1" t="s">
        <v>60</v>
      </c>
      <c r="H4765">
        <v>2025180</v>
      </c>
      <c r="I4765">
        <v>52573</v>
      </c>
      <c r="J4765">
        <v>77235</v>
      </c>
      <c r="K4765">
        <v>39474</v>
      </c>
      <c r="L4765">
        <f>bbdd_Social_Media_Trends[[#This Row],[Likes]]+bbdd_Social_Media_Trends[[#This Row],[Shares]]+bbdd_Social_Media_Trends[[#This Row],[Comments]]</f>
        <v>169282</v>
      </c>
      <c r="M4765">
        <f>bbdd_Social_Media_Trends[[#This Row],[Interactions]]/bbdd_Social_Media_Trends[[#This Row],[Views]]</f>
        <v>8.3588619283224211E-2</v>
      </c>
      <c r="N4765" s="1" t="s">
        <v>16</v>
      </c>
      <c r="O4765" s="4">
        <f t="shared" si="74"/>
        <v>0</v>
      </c>
    </row>
    <row r="4766" spans="1:15">
      <c r="A4766" s="1" t="s">
        <v>4806</v>
      </c>
      <c r="B4766" s="2">
        <v>44742</v>
      </c>
      <c r="C4766" s="13" t="str">
        <f>TEXT(bbdd_Social_Media_Trends[[#This Row],[Post_Date]],"aaaa-mm")</f>
        <v>2022-06</v>
      </c>
      <c r="D4766" s="1" t="s">
        <v>12</v>
      </c>
      <c r="E4766" s="1" t="s">
        <v>52</v>
      </c>
      <c r="F4766" s="1" t="s">
        <v>20</v>
      </c>
      <c r="G4766" s="1" t="s">
        <v>21</v>
      </c>
      <c r="H4766">
        <v>4001869</v>
      </c>
      <c r="I4766">
        <v>426578</v>
      </c>
      <c r="J4766">
        <v>74476</v>
      </c>
      <c r="K4766">
        <v>13790</v>
      </c>
      <c r="L4766">
        <f>bbdd_Social_Media_Trends[[#This Row],[Likes]]+bbdd_Social_Media_Trends[[#This Row],[Shares]]+bbdd_Social_Media_Trends[[#This Row],[Comments]]</f>
        <v>514844</v>
      </c>
      <c r="M4766">
        <f>bbdd_Social_Media_Trends[[#This Row],[Interactions]]/bbdd_Social_Media_Trends[[#This Row],[Views]]</f>
        <v>0.12865088787264151</v>
      </c>
      <c r="N4766" s="1" t="s">
        <v>22</v>
      </c>
      <c r="O4766" s="4">
        <f t="shared" si="74"/>
        <v>0</v>
      </c>
    </row>
    <row r="4767" spans="1:15">
      <c r="A4767" s="1" t="s">
        <v>4807</v>
      </c>
      <c r="B4767" s="2">
        <v>44984</v>
      </c>
      <c r="C4767" s="13" t="str">
        <f>TEXT(bbdd_Social_Media_Trends[[#This Row],[Post_Date]],"aaaa-mm")</f>
        <v>2023-02</v>
      </c>
      <c r="D4767" s="1" t="s">
        <v>27</v>
      </c>
      <c r="E4767" s="1" t="s">
        <v>49</v>
      </c>
      <c r="F4767" s="1" t="s">
        <v>32</v>
      </c>
      <c r="G4767" s="1" t="s">
        <v>21</v>
      </c>
      <c r="H4767">
        <v>2237936</v>
      </c>
      <c r="I4767">
        <v>126499</v>
      </c>
      <c r="J4767">
        <v>7462</v>
      </c>
      <c r="K4767">
        <v>31727</v>
      </c>
      <c r="L4767">
        <f>bbdd_Social_Media_Trends[[#This Row],[Likes]]+bbdd_Social_Media_Trends[[#This Row],[Shares]]+bbdd_Social_Media_Trends[[#This Row],[Comments]]</f>
        <v>165688</v>
      </c>
      <c r="M4767">
        <f>bbdd_Social_Media_Trends[[#This Row],[Interactions]]/bbdd_Social_Media_Trends[[#This Row],[Views]]</f>
        <v>7.4036076098690937E-2</v>
      </c>
      <c r="N4767" s="1" t="s">
        <v>22</v>
      </c>
      <c r="O4767" s="4">
        <f t="shared" si="74"/>
        <v>0</v>
      </c>
    </row>
    <row r="4768" spans="1:15">
      <c r="A4768" s="1" t="s">
        <v>4808</v>
      </c>
      <c r="B4768" s="2">
        <v>45218</v>
      </c>
      <c r="C4768" s="13" t="str">
        <f>TEXT(bbdd_Social_Media_Trends[[#This Row],[Post_Date]],"aaaa-mm")</f>
        <v>2023-10</v>
      </c>
      <c r="D4768" s="1" t="s">
        <v>18</v>
      </c>
      <c r="E4768" s="1" t="s">
        <v>52</v>
      </c>
      <c r="F4768" s="1" t="s">
        <v>14</v>
      </c>
      <c r="G4768" s="1" t="s">
        <v>25</v>
      </c>
      <c r="H4768">
        <v>4087039</v>
      </c>
      <c r="I4768">
        <v>483900</v>
      </c>
      <c r="J4768">
        <v>15030</v>
      </c>
      <c r="K4768">
        <v>24612</v>
      </c>
      <c r="L4768">
        <f>bbdd_Social_Media_Trends[[#This Row],[Likes]]+bbdd_Social_Media_Trends[[#This Row],[Shares]]+bbdd_Social_Media_Trends[[#This Row],[Comments]]</f>
        <v>523542</v>
      </c>
      <c r="M4768">
        <f>bbdd_Social_Media_Trends[[#This Row],[Interactions]]/bbdd_Social_Media_Trends[[#This Row],[Views]]</f>
        <v>0.12809811699863888</v>
      </c>
      <c r="N4768" s="1" t="s">
        <v>29</v>
      </c>
      <c r="O4768" s="4">
        <f t="shared" si="74"/>
        <v>0</v>
      </c>
    </row>
    <row r="4769" spans="1:15">
      <c r="A4769" s="1" t="s">
        <v>4809</v>
      </c>
      <c r="B4769" s="2">
        <v>45201</v>
      </c>
      <c r="C4769" s="13" t="str">
        <f>TEXT(bbdd_Social_Media_Trends[[#This Row],[Post_Date]],"aaaa-mm")</f>
        <v>2023-10</v>
      </c>
      <c r="D4769" s="1" t="s">
        <v>27</v>
      </c>
      <c r="E4769" s="1" t="s">
        <v>31</v>
      </c>
      <c r="F4769" s="1" t="s">
        <v>14</v>
      </c>
      <c r="G4769" s="1" t="s">
        <v>28</v>
      </c>
      <c r="H4769">
        <v>2618299</v>
      </c>
      <c r="I4769">
        <v>174129</v>
      </c>
      <c r="J4769">
        <v>18094</v>
      </c>
      <c r="K4769">
        <v>29585</v>
      </c>
      <c r="L4769">
        <f>bbdd_Social_Media_Trends[[#This Row],[Likes]]+bbdd_Social_Media_Trends[[#This Row],[Shares]]+bbdd_Social_Media_Trends[[#This Row],[Comments]]</f>
        <v>221808</v>
      </c>
      <c r="M4769">
        <f>bbdd_Social_Media_Trends[[#This Row],[Interactions]]/bbdd_Social_Media_Trends[[#This Row],[Views]]</f>
        <v>8.471454176929373E-2</v>
      </c>
      <c r="N4769" s="1" t="s">
        <v>16</v>
      </c>
      <c r="O4769" s="4">
        <f t="shared" si="74"/>
        <v>0</v>
      </c>
    </row>
    <row r="4770" spans="1:15">
      <c r="A4770" s="1" t="s">
        <v>4810</v>
      </c>
      <c r="B4770" s="2">
        <v>45136</v>
      </c>
      <c r="C4770" s="13" t="str">
        <f>TEXT(bbdd_Social_Media_Trends[[#This Row],[Post_Date]],"aaaa-mm")</f>
        <v>2023-07</v>
      </c>
      <c r="D4770" s="1" t="s">
        <v>18</v>
      </c>
      <c r="E4770" s="1" t="s">
        <v>46</v>
      </c>
      <c r="F4770" s="1" t="s">
        <v>32</v>
      </c>
      <c r="G4770" s="1" t="s">
        <v>21</v>
      </c>
      <c r="H4770">
        <v>1027847</v>
      </c>
      <c r="I4770">
        <v>362060</v>
      </c>
      <c r="J4770">
        <v>47435</v>
      </c>
      <c r="K4770">
        <v>37002</v>
      </c>
      <c r="L4770">
        <f>bbdd_Social_Media_Trends[[#This Row],[Likes]]+bbdd_Social_Media_Trends[[#This Row],[Shares]]+bbdd_Social_Media_Trends[[#This Row],[Comments]]</f>
        <v>446497</v>
      </c>
      <c r="M4770">
        <f>bbdd_Social_Media_Trends[[#This Row],[Interactions]]/bbdd_Social_Media_Trends[[#This Row],[Views]]</f>
        <v>0.43440025606923988</v>
      </c>
      <c r="N4770" s="1" t="s">
        <v>29</v>
      </c>
      <c r="O4770" s="4">
        <f t="shared" si="74"/>
        <v>0</v>
      </c>
    </row>
    <row r="4771" spans="1:15">
      <c r="A4771" s="1" t="s">
        <v>4811</v>
      </c>
      <c r="B4771" s="2">
        <v>44706</v>
      </c>
      <c r="C4771" s="13" t="str">
        <f>TEXT(bbdd_Social_Media_Trends[[#This Row],[Post_Date]],"aaaa-mm")</f>
        <v>2022-05</v>
      </c>
      <c r="D4771" s="1" t="s">
        <v>18</v>
      </c>
      <c r="E4771" s="1" t="s">
        <v>31</v>
      </c>
      <c r="F4771" s="1" t="s">
        <v>36</v>
      </c>
      <c r="G4771" s="1" t="s">
        <v>44</v>
      </c>
      <c r="H4771">
        <v>1334589</v>
      </c>
      <c r="I4771">
        <v>266552</v>
      </c>
      <c r="J4771">
        <v>48272</v>
      </c>
      <c r="K4771">
        <v>11189</v>
      </c>
      <c r="L4771">
        <f>bbdd_Social_Media_Trends[[#This Row],[Likes]]+bbdd_Social_Media_Trends[[#This Row],[Shares]]+bbdd_Social_Media_Trends[[#This Row],[Comments]]</f>
        <v>326013</v>
      </c>
      <c r="M4771">
        <f>bbdd_Social_Media_Trends[[#This Row],[Interactions]]/bbdd_Social_Media_Trends[[#This Row],[Views]]</f>
        <v>0.24427969959290838</v>
      </c>
      <c r="N4771" s="1" t="s">
        <v>22</v>
      </c>
      <c r="O4771" s="4">
        <f t="shared" si="74"/>
        <v>0</v>
      </c>
    </row>
    <row r="4772" spans="1:15">
      <c r="A4772" s="1" t="s">
        <v>4812</v>
      </c>
      <c r="B4772" s="2">
        <v>45152</v>
      </c>
      <c r="C4772" s="13" t="str">
        <f>TEXT(bbdd_Social_Media_Trends[[#This Row],[Post_Date]],"aaaa-mm")</f>
        <v>2023-08</v>
      </c>
      <c r="D4772" s="1" t="s">
        <v>27</v>
      </c>
      <c r="E4772" s="1" t="s">
        <v>13</v>
      </c>
      <c r="F4772" s="1" t="s">
        <v>41</v>
      </c>
      <c r="G4772" s="1" t="s">
        <v>50</v>
      </c>
      <c r="H4772">
        <v>3359899</v>
      </c>
      <c r="I4772">
        <v>492874</v>
      </c>
      <c r="J4772">
        <v>1269</v>
      </c>
      <c r="K4772">
        <v>8977</v>
      </c>
      <c r="L4772">
        <f>bbdd_Social_Media_Trends[[#This Row],[Likes]]+bbdd_Social_Media_Trends[[#This Row],[Shares]]+bbdd_Social_Media_Trends[[#This Row],[Comments]]</f>
        <v>503120</v>
      </c>
      <c r="M4772">
        <f>bbdd_Social_Media_Trends[[#This Row],[Interactions]]/bbdd_Social_Media_Trends[[#This Row],[Views]]</f>
        <v>0.1497425964292379</v>
      </c>
      <c r="N4772" s="1" t="s">
        <v>22</v>
      </c>
      <c r="O4772" s="4">
        <f t="shared" si="74"/>
        <v>0</v>
      </c>
    </row>
    <row r="4773" spans="1:15">
      <c r="A4773" s="1" t="s">
        <v>4813</v>
      </c>
      <c r="B4773" s="2">
        <v>44913</v>
      </c>
      <c r="C4773" s="13" t="str">
        <f>TEXT(bbdd_Social_Media_Trends[[#This Row],[Post_Date]],"aaaa-mm")</f>
        <v>2022-12</v>
      </c>
      <c r="D4773" s="1" t="s">
        <v>18</v>
      </c>
      <c r="E4773" s="1" t="s">
        <v>49</v>
      </c>
      <c r="F4773" s="1" t="s">
        <v>47</v>
      </c>
      <c r="G4773" s="1" t="s">
        <v>28</v>
      </c>
      <c r="H4773">
        <v>17410</v>
      </c>
      <c r="I4773">
        <v>440302</v>
      </c>
      <c r="J4773">
        <v>87598</v>
      </c>
      <c r="K4773">
        <v>7090</v>
      </c>
      <c r="L4773">
        <f>bbdd_Social_Media_Trends[[#This Row],[Likes]]+bbdd_Social_Media_Trends[[#This Row],[Shares]]+bbdd_Social_Media_Trends[[#This Row],[Comments]]</f>
        <v>534990</v>
      </c>
      <c r="M4773">
        <f>bbdd_Social_Media_Trends[[#This Row],[Interactions]]/bbdd_Social_Media_Trends[[#This Row],[Views]]</f>
        <v>30.728891441700171</v>
      </c>
      <c r="N4773" s="1" t="s">
        <v>29</v>
      </c>
      <c r="O4773" s="4">
        <f t="shared" si="74"/>
        <v>0</v>
      </c>
    </row>
    <row r="4774" spans="1:15">
      <c r="A4774" s="1" t="s">
        <v>4814</v>
      </c>
      <c r="B4774" s="2">
        <v>44641</v>
      </c>
      <c r="C4774" s="13" t="str">
        <f>TEXT(bbdd_Social_Media_Trends[[#This Row],[Post_Date]],"aaaa-mm")</f>
        <v>2022-03</v>
      </c>
      <c r="D4774" s="1" t="s">
        <v>12</v>
      </c>
      <c r="E4774" s="1" t="s">
        <v>49</v>
      </c>
      <c r="F4774" s="1" t="s">
        <v>20</v>
      </c>
      <c r="G4774" s="1" t="s">
        <v>37</v>
      </c>
      <c r="H4774">
        <v>2141862</v>
      </c>
      <c r="I4774">
        <v>328046</v>
      </c>
      <c r="J4774">
        <v>8689</v>
      </c>
      <c r="K4774">
        <v>37898</v>
      </c>
      <c r="L4774">
        <f>bbdd_Social_Media_Trends[[#This Row],[Likes]]+bbdd_Social_Media_Trends[[#This Row],[Shares]]+bbdd_Social_Media_Trends[[#This Row],[Comments]]</f>
        <v>374633</v>
      </c>
      <c r="M4774">
        <f>bbdd_Social_Media_Trends[[#This Row],[Interactions]]/bbdd_Social_Media_Trends[[#This Row],[Views]]</f>
        <v>0.17490996151946298</v>
      </c>
      <c r="N4774" s="1" t="s">
        <v>22</v>
      </c>
      <c r="O4774" s="4">
        <f t="shared" si="74"/>
        <v>0</v>
      </c>
    </row>
    <row r="4775" spans="1:15">
      <c r="A4775" s="1" t="s">
        <v>4815</v>
      </c>
      <c r="B4775" s="2">
        <v>45233</v>
      </c>
      <c r="C4775" s="13" t="str">
        <f>TEXT(bbdd_Social_Media_Trends[[#This Row],[Post_Date]],"aaaa-mm")</f>
        <v>2023-11</v>
      </c>
      <c r="D4775" s="1" t="s">
        <v>24</v>
      </c>
      <c r="E4775" s="1" t="s">
        <v>52</v>
      </c>
      <c r="F4775" s="1" t="s">
        <v>14</v>
      </c>
      <c r="G4775" s="1" t="s">
        <v>50</v>
      </c>
      <c r="H4775">
        <v>4019882</v>
      </c>
      <c r="I4775">
        <v>131670</v>
      </c>
      <c r="J4775">
        <v>67263</v>
      </c>
      <c r="K4775">
        <v>648</v>
      </c>
      <c r="L4775">
        <f>bbdd_Social_Media_Trends[[#This Row],[Likes]]+bbdd_Social_Media_Trends[[#This Row],[Shares]]+bbdd_Social_Media_Trends[[#This Row],[Comments]]</f>
        <v>199581</v>
      </c>
      <c r="M4775">
        <f>bbdd_Social_Media_Trends[[#This Row],[Interactions]]/bbdd_Social_Media_Trends[[#This Row],[Views]]</f>
        <v>4.9648472268588976E-2</v>
      </c>
      <c r="N4775" s="1" t="s">
        <v>29</v>
      </c>
      <c r="O4775" s="4">
        <f t="shared" si="74"/>
        <v>0</v>
      </c>
    </row>
    <row r="4776" spans="1:15">
      <c r="A4776" s="1" t="s">
        <v>4816</v>
      </c>
      <c r="B4776" s="2">
        <v>45145</v>
      </c>
      <c r="C4776" s="13" t="str">
        <f>TEXT(bbdd_Social_Media_Trends[[#This Row],[Post_Date]],"aaaa-mm")</f>
        <v>2023-08</v>
      </c>
      <c r="D4776" s="1" t="s">
        <v>24</v>
      </c>
      <c r="E4776" s="1" t="s">
        <v>39</v>
      </c>
      <c r="F4776" s="1" t="s">
        <v>32</v>
      </c>
      <c r="G4776" s="1" t="s">
        <v>37</v>
      </c>
      <c r="H4776">
        <v>2968787</v>
      </c>
      <c r="I4776">
        <v>334782</v>
      </c>
      <c r="J4776">
        <v>75537</v>
      </c>
      <c r="K4776">
        <v>29581</v>
      </c>
      <c r="L4776">
        <f>bbdd_Social_Media_Trends[[#This Row],[Likes]]+bbdd_Social_Media_Trends[[#This Row],[Shares]]+bbdd_Social_Media_Trends[[#This Row],[Comments]]</f>
        <v>439900</v>
      </c>
      <c r="M4776">
        <f>bbdd_Social_Media_Trends[[#This Row],[Interactions]]/bbdd_Social_Media_Trends[[#This Row],[Views]]</f>
        <v>0.14817499537689974</v>
      </c>
      <c r="N4776" s="1" t="s">
        <v>22</v>
      </c>
      <c r="O4776" s="4">
        <f t="shared" si="74"/>
        <v>0</v>
      </c>
    </row>
    <row r="4777" spans="1:15">
      <c r="A4777" s="1" t="s">
        <v>4817</v>
      </c>
      <c r="B4777" s="2">
        <v>44740</v>
      </c>
      <c r="C4777" s="13" t="str">
        <f>TEXT(bbdd_Social_Media_Trends[[#This Row],[Post_Date]],"aaaa-mm")</f>
        <v>2022-06</v>
      </c>
      <c r="D4777" s="1" t="s">
        <v>12</v>
      </c>
      <c r="E4777" s="1" t="s">
        <v>19</v>
      </c>
      <c r="F4777" s="1" t="s">
        <v>32</v>
      </c>
      <c r="G4777" s="1" t="s">
        <v>44</v>
      </c>
      <c r="H4777">
        <v>1461068</v>
      </c>
      <c r="I4777">
        <v>234320</v>
      </c>
      <c r="J4777">
        <v>76468</v>
      </c>
      <c r="K4777">
        <v>12204</v>
      </c>
      <c r="L4777">
        <f>bbdd_Social_Media_Trends[[#This Row],[Likes]]+bbdd_Social_Media_Trends[[#This Row],[Shares]]+bbdd_Social_Media_Trends[[#This Row],[Comments]]</f>
        <v>322992</v>
      </c>
      <c r="M4777">
        <f>bbdd_Social_Media_Trends[[#This Row],[Interactions]]/bbdd_Social_Media_Trends[[#This Row],[Views]]</f>
        <v>0.22106568619667258</v>
      </c>
      <c r="N4777" s="1" t="s">
        <v>16</v>
      </c>
      <c r="O4777" s="4">
        <f t="shared" si="74"/>
        <v>0</v>
      </c>
    </row>
    <row r="4778" spans="1:15">
      <c r="A4778" s="1" t="s">
        <v>4818</v>
      </c>
      <c r="B4778" s="2">
        <v>44904</v>
      </c>
      <c r="C4778" s="13" t="str">
        <f>TEXT(bbdd_Social_Media_Trends[[#This Row],[Post_Date]],"aaaa-mm")</f>
        <v>2022-12</v>
      </c>
      <c r="D4778" s="1" t="s">
        <v>27</v>
      </c>
      <c r="E4778" s="1" t="s">
        <v>39</v>
      </c>
      <c r="F4778" s="1" t="s">
        <v>14</v>
      </c>
      <c r="G4778" s="1" t="s">
        <v>50</v>
      </c>
      <c r="H4778">
        <v>619225</v>
      </c>
      <c r="I4778">
        <v>412705</v>
      </c>
      <c r="J4778">
        <v>58028</v>
      </c>
      <c r="K4778">
        <v>15962</v>
      </c>
      <c r="L4778">
        <f>bbdd_Social_Media_Trends[[#This Row],[Likes]]+bbdd_Social_Media_Trends[[#This Row],[Shares]]+bbdd_Social_Media_Trends[[#This Row],[Comments]]</f>
        <v>486695</v>
      </c>
      <c r="M4778">
        <f>bbdd_Social_Media_Trends[[#This Row],[Interactions]]/bbdd_Social_Media_Trends[[#This Row],[Views]]</f>
        <v>0.78597440348823122</v>
      </c>
      <c r="N4778" s="1" t="s">
        <v>22</v>
      </c>
      <c r="O4778" s="4">
        <f t="shared" si="74"/>
        <v>0</v>
      </c>
    </row>
    <row r="4779" spans="1:15">
      <c r="A4779" s="1" t="s">
        <v>4819</v>
      </c>
      <c r="B4779" s="2">
        <v>45199</v>
      </c>
      <c r="C4779" s="13" t="str">
        <f>TEXT(bbdd_Social_Media_Trends[[#This Row],[Post_Date]],"aaaa-mm")</f>
        <v>2023-09</v>
      </c>
      <c r="D4779" s="1" t="s">
        <v>12</v>
      </c>
      <c r="E4779" s="1" t="s">
        <v>39</v>
      </c>
      <c r="F4779" s="1" t="s">
        <v>36</v>
      </c>
      <c r="G4779" s="1" t="s">
        <v>50</v>
      </c>
      <c r="H4779">
        <v>1278728</v>
      </c>
      <c r="I4779">
        <v>429074</v>
      </c>
      <c r="J4779">
        <v>13570</v>
      </c>
      <c r="K4779">
        <v>2674</v>
      </c>
      <c r="L4779">
        <f>bbdd_Social_Media_Trends[[#This Row],[Likes]]+bbdd_Social_Media_Trends[[#This Row],[Shares]]+bbdd_Social_Media_Trends[[#This Row],[Comments]]</f>
        <v>445318</v>
      </c>
      <c r="M4779">
        <f>bbdd_Social_Media_Trends[[#This Row],[Interactions]]/bbdd_Social_Media_Trends[[#This Row],[Views]]</f>
        <v>0.34825076169443386</v>
      </c>
      <c r="N4779" s="1" t="s">
        <v>29</v>
      </c>
      <c r="O4779" s="4">
        <f t="shared" si="74"/>
        <v>0</v>
      </c>
    </row>
    <row r="4780" spans="1:15">
      <c r="A4780" s="1" t="s">
        <v>4820</v>
      </c>
      <c r="B4780" s="2">
        <v>44828</v>
      </c>
      <c r="C4780" s="13" t="str">
        <f>TEXT(bbdd_Social_Media_Trends[[#This Row],[Post_Date]],"aaaa-mm")</f>
        <v>2022-09</v>
      </c>
      <c r="D4780" s="1" t="s">
        <v>24</v>
      </c>
      <c r="E4780" s="1" t="s">
        <v>13</v>
      </c>
      <c r="F4780" s="1" t="s">
        <v>41</v>
      </c>
      <c r="G4780" s="1" t="s">
        <v>44</v>
      </c>
      <c r="H4780">
        <v>609969</v>
      </c>
      <c r="I4780">
        <v>103448</v>
      </c>
      <c r="J4780">
        <v>60694</v>
      </c>
      <c r="K4780">
        <v>21763</v>
      </c>
      <c r="L4780">
        <f>bbdd_Social_Media_Trends[[#This Row],[Likes]]+bbdd_Social_Media_Trends[[#This Row],[Shares]]+bbdd_Social_Media_Trends[[#This Row],[Comments]]</f>
        <v>185905</v>
      </c>
      <c r="M4780">
        <f>bbdd_Social_Media_Trends[[#This Row],[Interactions]]/bbdd_Social_Media_Trends[[#This Row],[Views]]</f>
        <v>0.30477778378901221</v>
      </c>
      <c r="N4780" s="1" t="s">
        <v>16</v>
      </c>
      <c r="O4780" s="4">
        <f t="shared" si="74"/>
        <v>0</v>
      </c>
    </row>
    <row r="4781" spans="1:15">
      <c r="A4781" s="1" t="s">
        <v>4821</v>
      </c>
      <c r="B4781" s="2">
        <v>45223</v>
      </c>
      <c r="C4781" s="13" t="str">
        <f>TEXT(bbdd_Social_Media_Trends[[#This Row],[Post_Date]],"aaaa-mm")</f>
        <v>2023-10</v>
      </c>
      <c r="D4781" s="1" t="s">
        <v>18</v>
      </c>
      <c r="E4781" s="1" t="s">
        <v>52</v>
      </c>
      <c r="F4781" s="1" t="s">
        <v>36</v>
      </c>
      <c r="G4781" s="1" t="s">
        <v>15</v>
      </c>
      <c r="H4781">
        <v>1085330</v>
      </c>
      <c r="I4781">
        <v>403285</v>
      </c>
      <c r="J4781">
        <v>93043</v>
      </c>
      <c r="K4781">
        <v>35529</v>
      </c>
      <c r="L4781">
        <f>bbdd_Social_Media_Trends[[#This Row],[Likes]]+bbdd_Social_Media_Trends[[#This Row],[Shares]]+bbdd_Social_Media_Trends[[#This Row],[Comments]]</f>
        <v>531857</v>
      </c>
      <c r="M4781">
        <f>bbdd_Social_Media_Trends[[#This Row],[Interactions]]/bbdd_Social_Media_Trends[[#This Row],[Views]]</f>
        <v>0.49004173845742771</v>
      </c>
      <c r="N4781" s="1" t="s">
        <v>29</v>
      </c>
      <c r="O4781" s="4">
        <f t="shared" si="74"/>
        <v>0</v>
      </c>
    </row>
    <row r="4782" spans="1:15">
      <c r="A4782" s="1" t="s">
        <v>4822</v>
      </c>
      <c r="B4782" s="2">
        <v>45087</v>
      </c>
      <c r="C4782" s="13" t="str">
        <f>TEXT(bbdd_Social_Media_Trends[[#This Row],[Post_Date]],"aaaa-mm")</f>
        <v>2023-06</v>
      </c>
      <c r="D4782" s="1" t="s">
        <v>27</v>
      </c>
      <c r="E4782" s="1" t="s">
        <v>57</v>
      </c>
      <c r="F4782" s="1" t="s">
        <v>47</v>
      </c>
      <c r="G4782" s="1" t="s">
        <v>50</v>
      </c>
      <c r="H4782">
        <v>229246</v>
      </c>
      <c r="I4782">
        <v>246638</v>
      </c>
      <c r="J4782">
        <v>94927</v>
      </c>
      <c r="K4782">
        <v>39172</v>
      </c>
      <c r="L4782">
        <f>bbdd_Social_Media_Trends[[#This Row],[Likes]]+bbdd_Social_Media_Trends[[#This Row],[Shares]]+bbdd_Social_Media_Trends[[#This Row],[Comments]]</f>
        <v>380737</v>
      </c>
      <c r="M4782">
        <f>bbdd_Social_Media_Trends[[#This Row],[Interactions]]/bbdd_Social_Media_Trends[[#This Row],[Views]]</f>
        <v>1.6608228715004842</v>
      </c>
      <c r="N4782" s="1" t="s">
        <v>16</v>
      </c>
      <c r="O4782" s="4">
        <f t="shared" si="74"/>
        <v>0</v>
      </c>
    </row>
    <row r="4783" spans="1:15">
      <c r="A4783" s="1" t="s">
        <v>4823</v>
      </c>
      <c r="B4783" s="2">
        <v>44722</v>
      </c>
      <c r="C4783" s="13" t="str">
        <f>TEXT(bbdd_Social_Media_Trends[[#This Row],[Post_Date]],"aaaa-mm")</f>
        <v>2022-06</v>
      </c>
      <c r="D4783" s="1" t="s">
        <v>18</v>
      </c>
      <c r="E4783" s="1" t="s">
        <v>39</v>
      </c>
      <c r="F4783" s="1" t="s">
        <v>41</v>
      </c>
      <c r="G4783" s="1" t="s">
        <v>25</v>
      </c>
      <c r="H4783">
        <v>2931391</v>
      </c>
      <c r="I4783">
        <v>338512</v>
      </c>
      <c r="J4783">
        <v>25132</v>
      </c>
      <c r="K4783">
        <v>35276</v>
      </c>
      <c r="L4783">
        <f>bbdd_Social_Media_Trends[[#This Row],[Likes]]+bbdd_Social_Media_Trends[[#This Row],[Shares]]+bbdd_Social_Media_Trends[[#This Row],[Comments]]</f>
        <v>398920</v>
      </c>
      <c r="M4783">
        <f>bbdd_Social_Media_Trends[[#This Row],[Interactions]]/bbdd_Social_Media_Trends[[#This Row],[Views]]</f>
        <v>0.13608556483935441</v>
      </c>
      <c r="N4783" s="1" t="s">
        <v>16</v>
      </c>
      <c r="O4783" s="4">
        <f t="shared" si="74"/>
        <v>0</v>
      </c>
    </row>
    <row r="4784" spans="1:15">
      <c r="A4784" s="1" t="s">
        <v>4824</v>
      </c>
      <c r="B4784" s="2">
        <v>45164</v>
      </c>
      <c r="C4784" s="13" t="str">
        <f>TEXT(bbdd_Social_Media_Trends[[#This Row],[Post_Date]],"aaaa-mm")</f>
        <v>2023-08</v>
      </c>
      <c r="D4784" s="1" t="s">
        <v>24</v>
      </c>
      <c r="E4784" s="1" t="s">
        <v>49</v>
      </c>
      <c r="F4784" s="1" t="s">
        <v>20</v>
      </c>
      <c r="G4784" s="1" t="s">
        <v>28</v>
      </c>
      <c r="H4784">
        <v>224021</v>
      </c>
      <c r="I4784">
        <v>140189</v>
      </c>
      <c r="J4784">
        <v>90689</v>
      </c>
      <c r="K4784">
        <v>37245</v>
      </c>
      <c r="L4784">
        <f>bbdd_Social_Media_Trends[[#This Row],[Likes]]+bbdd_Social_Media_Trends[[#This Row],[Shares]]+bbdd_Social_Media_Trends[[#This Row],[Comments]]</f>
        <v>268123</v>
      </c>
      <c r="M4784">
        <f>bbdd_Social_Media_Trends[[#This Row],[Interactions]]/bbdd_Social_Media_Trends[[#This Row],[Views]]</f>
        <v>1.196865472433388</v>
      </c>
      <c r="N4784" s="1" t="s">
        <v>22</v>
      </c>
      <c r="O4784" s="4">
        <f t="shared" si="74"/>
        <v>0</v>
      </c>
    </row>
    <row r="4785" spans="1:15">
      <c r="A4785" s="1" t="s">
        <v>4825</v>
      </c>
      <c r="B4785" s="2">
        <v>45221</v>
      </c>
      <c r="C4785" s="13" t="str">
        <f>TEXT(bbdd_Social_Media_Trends[[#This Row],[Post_Date]],"aaaa-mm")</f>
        <v>2023-10</v>
      </c>
      <c r="D4785" s="1" t="s">
        <v>27</v>
      </c>
      <c r="E4785" s="1" t="s">
        <v>39</v>
      </c>
      <c r="F4785" s="1" t="s">
        <v>32</v>
      </c>
      <c r="G4785" s="1" t="s">
        <v>60</v>
      </c>
      <c r="H4785">
        <v>2253299</v>
      </c>
      <c r="I4785">
        <v>494478</v>
      </c>
      <c r="J4785">
        <v>11190</v>
      </c>
      <c r="K4785">
        <v>12355</v>
      </c>
      <c r="L4785">
        <f>bbdd_Social_Media_Trends[[#This Row],[Likes]]+bbdd_Social_Media_Trends[[#This Row],[Shares]]+bbdd_Social_Media_Trends[[#This Row],[Comments]]</f>
        <v>518023</v>
      </c>
      <c r="M4785">
        <f>bbdd_Social_Media_Trends[[#This Row],[Interactions]]/bbdd_Social_Media_Trends[[#This Row],[Views]]</f>
        <v>0.22989536674893124</v>
      </c>
      <c r="N4785" s="1" t="s">
        <v>29</v>
      </c>
      <c r="O4785" s="4">
        <f t="shared" si="74"/>
        <v>0</v>
      </c>
    </row>
    <row r="4786" spans="1:15">
      <c r="A4786" s="1" t="s">
        <v>4826</v>
      </c>
      <c r="B4786" s="2">
        <v>44662</v>
      </c>
      <c r="C4786" s="13" t="str">
        <f>TEXT(bbdd_Social_Media_Trends[[#This Row],[Post_Date]],"aaaa-mm")</f>
        <v>2022-04</v>
      </c>
      <c r="D4786" s="1" t="s">
        <v>27</v>
      </c>
      <c r="E4786" s="1" t="s">
        <v>35</v>
      </c>
      <c r="F4786" s="1" t="s">
        <v>47</v>
      </c>
      <c r="G4786" s="1" t="s">
        <v>28</v>
      </c>
      <c r="H4786">
        <v>4629977</v>
      </c>
      <c r="I4786">
        <v>160940</v>
      </c>
      <c r="J4786">
        <v>2872</v>
      </c>
      <c r="K4786">
        <v>31118</v>
      </c>
      <c r="L4786">
        <f>bbdd_Social_Media_Trends[[#This Row],[Likes]]+bbdd_Social_Media_Trends[[#This Row],[Shares]]+bbdd_Social_Media_Trends[[#This Row],[Comments]]</f>
        <v>194930</v>
      </c>
      <c r="M4786">
        <f>bbdd_Social_Media_Trends[[#This Row],[Interactions]]/bbdd_Social_Media_Trends[[#This Row],[Views]]</f>
        <v>4.2101721023668152E-2</v>
      </c>
      <c r="N4786" s="1" t="s">
        <v>22</v>
      </c>
      <c r="O4786" s="4">
        <f t="shared" si="74"/>
        <v>0</v>
      </c>
    </row>
    <row r="4787" spans="1:15">
      <c r="A4787" s="1" t="s">
        <v>4827</v>
      </c>
      <c r="B4787" s="2">
        <v>45236</v>
      </c>
      <c r="C4787" s="13" t="str">
        <f>TEXT(bbdd_Social_Media_Trends[[#This Row],[Post_Date]],"aaaa-mm")</f>
        <v>2023-11</v>
      </c>
      <c r="D4787" s="1" t="s">
        <v>24</v>
      </c>
      <c r="E4787" s="1" t="s">
        <v>46</v>
      </c>
      <c r="F4787" s="1" t="s">
        <v>41</v>
      </c>
      <c r="G4787" s="1" t="s">
        <v>21</v>
      </c>
      <c r="H4787">
        <v>318117</v>
      </c>
      <c r="I4787">
        <v>384817</v>
      </c>
      <c r="J4787">
        <v>87062</v>
      </c>
      <c r="K4787">
        <v>42578</v>
      </c>
      <c r="L4787">
        <f>bbdd_Social_Media_Trends[[#This Row],[Likes]]+bbdd_Social_Media_Trends[[#This Row],[Shares]]+bbdd_Social_Media_Trends[[#This Row],[Comments]]</f>
        <v>514457</v>
      </c>
      <c r="M4787">
        <f>bbdd_Social_Media_Trends[[#This Row],[Interactions]]/bbdd_Social_Media_Trends[[#This Row],[Views]]</f>
        <v>1.6171943027250979</v>
      </c>
      <c r="N4787" s="1" t="s">
        <v>16</v>
      </c>
      <c r="O4787" s="4">
        <f t="shared" si="74"/>
        <v>0</v>
      </c>
    </row>
    <row r="4788" spans="1:15">
      <c r="A4788" s="1" t="s">
        <v>4828</v>
      </c>
      <c r="B4788" s="2">
        <v>44800</v>
      </c>
      <c r="C4788" s="13" t="str">
        <f>TEXT(bbdd_Social_Media_Trends[[#This Row],[Post_Date]],"aaaa-mm")</f>
        <v>2022-08</v>
      </c>
      <c r="D4788" s="1" t="s">
        <v>27</v>
      </c>
      <c r="E4788" s="1" t="s">
        <v>46</v>
      </c>
      <c r="F4788" s="1" t="s">
        <v>32</v>
      </c>
      <c r="G4788" s="1" t="s">
        <v>15</v>
      </c>
      <c r="H4788">
        <v>1180106</v>
      </c>
      <c r="I4788">
        <v>43719</v>
      </c>
      <c r="J4788">
        <v>16485</v>
      </c>
      <c r="K4788">
        <v>43917</v>
      </c>
      <c r="L4788">
        <f>bbdd_Social_Media_Trends[[#This Row],[Likes]]+bbdd_Social_Media_Trends[[#This Row],[Shares]]+bbdd_Social_Media_Trends[[#This Row],[Comments]]</f>
        <v>104121</v>
      </c>
      <c r="M4788">
        <f>bbdd_Social_Media_Trends[[#This Row],[Interactions]]/bbdd_Social_Media_Trends[[#This Row],[Views]]</f>
        <v>8.8230209828608616E-2</v>
      </c>
      <c r="N4788" s="1" t="s">
        <v>16</v>
      </c>
      <c r="O4788" s="4">
        <f t="shared" si="74"/>
        <v>0</v>
      </c>
    </row>
    <row r="4789" spans="1:15">
      <c r="A4789" s="1" t="s">
        <v>4829</v>
      </c>
      <c r="B4789" s="2">
        <v>45098</v>
      </c>
      <c r="C4789" s="13" t="str">
        <f>TEXT(bbdd_Social_Media_Trends[[#This Row],[Post_Date]],"aaaa-mm")</f>
        <v>2023-06</v>
      </c>
      <c r="D4789" s="1" t="s">
        <v>12</v>
      </c>
      <c r="E4789" s="1" t="s">
        <v>46</v>
      </c>
      <c r="F4789" s="1" t="s">
        <v>36</v>
      </c>
      <c r="G4789" s="1" t="s">
        <v>37</v>
      </c>
      <c r="H4789">
        <v>2476925</v>
      </c>
      <c r="I4789">
        <v>230450</v>
      </c>
      <c r="J4789">
        <v>55221</v>
      </c>
      <c r="K4789">
        <v>1354</v>
      </c>
      <c r="L4789">
        <f>bbdd_Social_Media_Trends[[#This Row],[Likes]]+bbdd_Social_Media_Trends[[#This Row],[Shares]]+bbdd_Social_Media_Trends[[#This Row],[Comments]]</f>
        <v>287025</v>
      </c>
      <c r="M4789">
        <f>bbdd_Social_Media_Trends[[#This Row],[Interactions]]/bbdd_Social_Media_Trends[[#This Row],[Views]]</f>
        <v>0.11587956841648415</v>
      </c>
      <c r="N4789" s="1" t="s">
        <v>22</v>
      </c>
      <c r="O4789" s="4">
        <f t="shared" si="74"/>
        <v>0</v>
      </c>
    </row>
    <row r="4790" spans="1:15">
      <c r="A4790" s="1" t="s">
        <v>4830</v>
      </c>
      <c r="B4790" s="2">
        <v>44769</v>
      </c>
      <c r="C4790" s="13" t="str">
        <f>TEXT(bbdd_Social_Media_Trends[[#This Row],[Post_Date]],"aaaa-mm")</f>
        <v>2022-07</v>
      </c>
      <c r="D4790" s="1" t="s">
        <v>12</v>
      </c>
      <c r="E4790" s="1" t="s">
        <v>57</v>
      </c>
      <c r="F4790" s="1" t="s">
        <v>41</v>
      </c>
      <c r="G4790" s="1" t="s">
        <v>60</v>
      </c>
      <c r="H4790">
        <v>2847991</v>
      </c>
      <c r="I4790">
        <v>406067</v>
      </c>
      <c r="J4790">
        <v>52565</v>
      </c>
      <c r="K4790">
        <v>33962</v>
      </c>
      <c r="L4790">
        <f>bbdd_Social_Media_Trends[[#This Row],[Likes]]+bbdd_Social_Media_Trends[[#This Row],[Shares]]+bbdd_Social_Media_Trends[[#This Row],[Comments]]</f>
        <v>492594</v>
      </c>
      <c r="M4790">
        <f>bbdd_Social_Media_Trends[[#This Row],[Interactions]]/bbdd_Social_Media_Trends[[#This Row],[Views]]</f>
        <v>0.17296192298360494</v>
      </c>
      <c r="N4790" s="1" t="s">
        <v>29</v>
      </c>
      <c r="O4790" s="4">
        <f t="shared" si="74"/>
        <v>0</v>
      </c>
    </row>
    <row r="4791" spans="1:15">
      <c r="A4791" s="1" t="s">
        <v>4831</v>
      </c>
      <c r="B4791" s="2">
        <v>44657</v>
      </c>
      <c r="C4791" s="13" t="str">
        <f>TEXT(bbdd_Social_Media_Trends[[#This Row],[Post_Date]],"aaaa-mm")</f>
        <v>2022-04</v>
      </c>
      <c r="D4791" s="1" t="s">
        <v>24</v>
      </c>
      <c r="E4791" s="1" t="s">
        <v>19</v>
      </c>
      <c r="F4791" s="1" t="s">
        <v>20</v>
      </c>
      <c r="G4791" s="1" t="s">
        <v>37</v>
      </c>
      <c r="H4791">
        <v>4171736</v>
      </c>
      <c r="I4791">
        <v>248892</v>
      </c>
      <c r="J4791">
        <v>96898</v>
      </c>
      <c r="K4791">
        <v>12674</v>
      </c>
      <c r="L4791">
        <f>bbdd_Social_Media_Trends[[#This Row],[Likes]]+bbdd_Social_Media_Trends[[#This Row],[Shares]]+bbdd_Social_Media_Trends[[#This Row],[Comments]]</f>
        <v>358464</v>
      </c>
      <c r="M4791">
        <f>bbdd_Social_Media_Trends[[#This Row],[Interactions]]/bbdd_Social_Media_Trends[[#This Row],[Views]]</f>
        <v>8.5926817996153163E-2</v>
      </c>
      <c r="N4791" s="1" t="s">
        <v>29</v>
      </c>
      <c r="O4791" s="4">
        <f t="shared" si="74"/>
        <v>0</v>
      </c>
    </row>
    <row r="4792" spans="1:15">
      <c r="A4792" s="1" t="s">
        <v>4832</v>
      </c>
      <c r="B4792" s="2">
        <v>45154</v>
      </c>
      <c r="C4792" s="13" t="str">
        <f>TEXT(bbdd_Social_Media_Trends[[#This Row],[Post_Date]],"aaaa-mm")</f>
        <v>2023-08</v>
      </c>
      <c r="D4792" s="1" t="s">
        <v>12</v>
      </c>
      <c r="E4792" s="1" t="s">
        <v>35</v>
      </c>
      <c r="F4792" s="1" t="s">
        <v>41</v>
      </c>
      <c r="G4792" s="1" t="s">
        <v>50</v>
      </c>
      <c r="H4792">
        <v>2247336</v>
      </c>
      <c r="I4792">
        <v>416253</v>
      </c>
      <c r="J4792">
        <v>29943</v>
      </c>
      <c r="K4792">
        <v>37996</v>
      </c>
      <c r="L4792">
        <f>bbdd_Social_Media_Trends[[#This Row],[Likes]]+bbdd_Social_Media_Trends[[#This Row],[Shares]]+bbdd_Social_Media_Trends[[#This Row],[Comments]]</f>
        <v>484192</v>
      </c>
      <c r="M4792">
        <f>bbdd_Social_Media_Trends[[#This Row],[Interactions]]/bbdd_Social_Media_Trends[[#This Row],[Views]]</f>
        <v>0.21545153906669942</v>
      </c>
      <c r="N4792" s="1" t="s">
        <v>29</v>
      </c>
      <c r="O4792" s="4">
        <f t="shared" si="74"/>
        <v>0</v>
      </c>
    </row>
    <row r="4793" spans="1:15">
      <c r="A4793" s="1" t="s">
        <v>4833</v>
      </c>
      <c r="B4793" s="2">
        <v>44625</v>
      </c>
      <c r="C4793" s="13" t="str">
        <f>TEXT(bbdd_Social_Media_Trends[[#This Row],[Post_Date]],"aaaa-mm")</f>
        <v>2022-03</v>
      </c>
      <c r="D4793" s="1" t="s">
        <v>27</v>
      </c>
      <c r="E4793" s="1" t="s">
        <v>19</v>
      </c>
      <c r="F4793" s="1" t="s">
        <v>14</v>
      </c>
      <c r="G4793" s="1" t="s">
        <v>44</v>
      </c>
      <c r="H4793">
        <v>2970301</v>
      </c>
      <c r="I4793">
        <v>493114</v>
      </c>
      <c r="J4793">
        <v>58206</v>
      </c>
      <c r="K4793">
        <v>25766</v>
      </c>
      <c r="L4793">
        <f>bbdd_Social_Media_Trends[[#This Row],[Likes]]+bbdd_Social_Media_Trends[[#This Row],[Shares]]+bbdd_Social_Media_Trends[[#This Row],[Comments]]</f>
        <v>577086</v>
      </c>
      <c r="M4793">
        <f>bbdd_Social_Media_Trends[[#This Row],[Interactions]]/bbdd_Social_Media_Trends[[#This Row],[Views]]</f>
        <v>0.19428536030523505</v>
      </c>
      <c r="N4793" s="1" t="s">
        <v>29</v>
      </c>
      <c r="O4793" s="4">
        <f t="shared" si="74"/>
        <v>0</v>
      </c>
    </row>
    <row r="4794" spans="1:15">
      <c r="A4794" s="1" t="s">
        <v>4834</v>
      </c>
      <c r="B4794" s="2">
        <v>44714</v>
      </c>
      <c r="C4794" s="13" t="str">
        <f>TEXT(bbdd_Social_Media_Trends[[#This Row],[Post_Date]],"aaaa-mm")</f>
        <v>2022-06</v>
      </c>
      <c r="D4794" s="1" t="s">
        <v>24</v>
      </c>
      <c r="E4794" s="1" t="s">
        <v>39</v>
      </c>
      <c r="F4794" s="1" t="s">
        <v>32</v>
      </c>
      <c r="G4794" s="1" t="s">
        <v>60</v>
      </c>
      <c r="H4794">
        <v>3953080</v>
      </c>
      <c r="I4794">
        <v>17672</v>
      </c>
      <c r="J4794">
        <v>29206</v>
      </c>
      <c r="K4794">
        <v>24535</v>
      </c>
      <c r="L4794">
        <f>bbdd_Social_Media_Trends[[#This Row],[Likes]]+bbdd_Social_Media_Trends[[#This Row],[Shares]]+bbdd_Social_Media_Trends[[#This Row],[Comments]]</f>
        <v>71413</v>
      </c>
      <c r="M4794">
        <f>bbdd_Social_Media_Trends[[#This Row],[Interactions]]/bbdd_Social_Media_Trends[[#This Row],[Views]]</f>
        <v>1.8065154259463506E-2</v>
      </c>
      <c r="N4794" s="1" t="s">
        <v>29</v>
      </c>
      <c r="O4794" s="4">
        <f t="shared" si="74"/>
        <v>0</v>
      </c>
    </row>
    <row r="4795" spans="1:15">
      <c r="A4795" s="1" t="s">
        <v>4835</v>
      </c>
      <c r="B4795" s="2">
        <v>45132</v>
      </c>
      <c r="C4795" s="13" t="str">
        <f>TEXT(bbdd_Social_Media_Trends[[#This Row],[Post_Date]],"aaaa-mm")</f>
        <v>2023-07</v>
      </c>
      <c r="D4795" s="1" t="s">
        <v>18</v>
      </c>
      <c r="E4795" s="1" t="s">
        <v>57</v>
      </c>
      <c r="F4795" s="1" t="s">
        <v>14</v>
      </c>
      <c r="G4795" s="1" t="s">
        <v>25</v>
      </c>
      <c r="H4795">
        <v>1986024</v>
      </c>
      <c r="I4795">
        <v>232499</v>
      </c>
      <c r="J4795">
        <v>19425</v>
      </c>
      <c r="K4795">
        <v>23352</v>
      </c>
      <c r="L4795">
        <f>bbdd_Social_Media_Trends[[#This Row],[Likes]]+bbdd_Social_Media_Trends[[#This Row],[Shares]]+bbdd_Social_Media_Trends[[#This Row],[Comments]]</f>
        <v>275276</v>
      </c>
      <c r="M4795">
        <f>bbdd_Social_Media_Trends[[#This Row],[Interactions]]/bbdd_Social_Media_Trends[[#This Row],[Views]]</f>
        <v>0.13860658280061067</v>
      </c>
      <c r="N4795" s="1" t="s">
        <v>29</v>
      </c>
      <c r="O4795" s="4">
        <f t="shared" si="74"/>
        <v>0</v>
      </c>
    </row>
    <row r="4796" spans="1:15">
      <c r="A4796" s="1" t="s">
        <v>4836</v>
      </c>
      <c r="B4796" s="2">
        <v>44569</v>
      </c>
      <c r="C4796" s="13" t="str">
        <f>TEXT(bbdd_Social_Media_Trends[[#This Row],[Post_Date]],"aaaa-mm")</f>
        <v>2022-01</v>
      </c>
      <c r="D4796" s="1" t="s">
        <v>27</v>
      </c>
      <c r="E4796" s="1" t="s">
        <v>19</v>
      </c>
      <c r="F4796" s="1" t="s">
        <v>32</v>
      </c>
      <c r="G4796" s="1" t="s">
        <v>44</v>
      </c>
      <c r="H4796">
        <v>670841</v>
      </c>
      <c r="I4796">
        <v>327683</v>
      </c>
      <c r="J4796">
        <v>58507</v>
      </c>
      <c r="K4796">
        <v>42984</v>
      </c>
      <c r="L4796">
        <f>bbdd_Social_Media_Trends[[#This Row],[Likes]]+bbdd_Social_Media_Trends[[#This Row],[Shares]]+bbdd_Social_Media_Trends[[#This Row],[Comments]]</f>
        <v>429174</v>
      </c>
      <c r="M4796">
        <f>bbdd_Social_Media_Trends[[#This Row],[Interactions]]/bbdd_Social_Media_Trends[[#This Row],[Views]]</f>
        <v>0.63975517298435847</v>
      </c>
      <c r="N4796" s="1" t="s">
        <v>16</v>
      </c>
      <c r="O4796" s="4">
        <f t="shared" si="74"/>
        <v>0</v>
      </c>
    </row>
    <row r="4797" spans="1:15">
      <c r="A4797" s="1" t="s">
        <v>4837</v>
      </c>
      <c r="B4797" s="2">
        <v>44896</v>
      </c>
      <c r="C4797" s="13" t="str">
        <f>TEXT(bbdd_Social_Media_Trends[[#This Row],[Post_Date]],"aaaa-mm")</f>
        <v>2022-12</v>
      </c>
      <c r="D4797" s="1" t="s">
        <v>18</v>
      </c>
      <c r="E4797" s="1" t="s">
        <v>46</v>
      </c>
      <c r="F4797" s="1" t="s">
        <v>41</v>
      </c>
      <c r="G4797" s="1" t="s">
        <v>28</v>
      </c>
      <c r="H4797">
        <v>1219770</v>
      </c>
      <c r="I4797">
        <v>291504</v>
      </c>
      <c r="J4797">
        <v>16339</v>
      </c>
      <c r="K4797">
        <v>31645</v>
      </c>
      <c r="L4797">
        <f>bbdd_Social_Media_Trends[[#This Row],[Likes]]+bbdd_Social_Media_Trends[[#This Row],[Shares]]+bbdd_Social_Media_Trends[[#This Row],[Comments]]</f>
        <v>339488</v>
      </c>
      <c r="M4797">
        <f>bbdd_Social_Media_Trends[[#This Row],[Interactions]]/bbdd_Social_Media_Trends[[#This Row],[Views]]</f>
        <v>0.27832132287234479</v>
      </c>
      <c r="N4797" s="1" t="s">
        <v>16</v>
      </c>
      <c r="O4797" s="4">
        <f t="shared" si="74"/>
        <v>0</v>
      </c>
    </row>
    <row r="4798" spans="1:15">
      <c r="A4798" s="1" t="s">
        <v>4838</v>
      </c>
      <c r="B4798" s="2">
        <v>44817</v>
      </c>
      <c r="C4798" s="13" t="str">
        <f>TEXT(bbdd_Social_Media_Trends[[#This Row],[Post_Date]],"aaaa-mm")</f>
        <v>2022-09</v>
      </c>
      <c r="D4798" s="1" t="s">
        <v>18</v>
      </c>
      <c r="E4798" s="1" t="s">
        <v>19</v>
      </c>
      <c r="F4798" s="1" t="s">
        <v>20</v>
      </c>
      <c r="G4798" s="1" t="s">
        <v>44</v>
      </c>
      <c r="H4798">
        <v>1085450</v>
      </c>
      <c r="I4798">
        <v>318761</v>
      </c>
      <c r="J4798">
        <v>68762</v>
      </c>
      <c r="K4798">
        <v>33987</v>
      </c>
      <c r="L4798">
        <f>bbdd_Social_Media_Trends[[#This Row],[Likes]]+bbdd_Social_Media_Trends[[#This Row],[Shares]]+bbdd_Social_Media_Trends[[#This Row],[Comments]]</f>
        <v>421510</v>
      </c>
      <c r="M4798">
        <f>bbdd_Social_Media_Trends[[#This Row],[Interactions]]/bbdd_Social_Media_Trends[[#This Row],[Views]]</f>
        <v>0.388327421806624</v>
      </c>
      <c r="N4798" s="1" t="s">
        <v>22</v>
      </c>
      <c r="O4798" s="4">
        <f t="shared" si="74"/>
        <v>0</v>
      </c>
    </row>
    <row r="4799" spans="1:15">
      <c r="A4799" s="1" t="s">
        <v>4839</v>
      </c>
      <c r="B4799" s="2">
        <v>44848</v>
      </c>
      <c r="C4799" s="13" t="str">
        <f>TEXT(bbdd_Social_Media_Trends[[#This Row],[Post_Date]],"aaaa-mm")</f>
        <v>2022-10</v>
      </c>
      <c r="D4799" s="1" t="s">
        <v>24</v>
      </c>
      <c r="E4799" s="1" t="s">
        <v>46</v>
      </c>
      <c r="F4799" s="1" t="s">
        <v>32</v>
      </c>
      <c r="G4799" s="1" t="s">
        <v>25</v>
      </c>
      <c r="H4799">
        <v>2841135</v>
      </c>
      <c r="I4799">
        <v>103616</v>
      </c>
      <c r="J4799">
        <v>40222</v>
      </c>
      <c r="K4799">
        <v>14604</v>
      </c>
      <c r="L4799">
        <f>bbdd_Social_Media_Trends[[#This Row],[Likes]]+bbdd_Social_Media_Trends[[#This Row],[Shares]]+bbdd_Social_Media_Trends[[#This Row],[Comments]]</f>
        <v>158442</v>
      </c>
      <c r="M4799">
        <f>bbdd_Social_Media_Trends[[#This Row],[Interactions]]/bbdd_Social_Media_Trends[[#This Row],[Views]]</f>
        <v>5.5767149396280011E-2</v>
      </c>
      <c r="N4799" s="1" t="s">
        <v>22</v>
      </c>
      <c r="O4799" s="4">
        <f t="shared" si="74"/>
        <v>0</v>
      </c>
    </row>
    <row r="4800" spans="1:15">
      <c r="A4800" s="1" t="s">
        <v>4840</v>
      </c>
      <c r="B4800" s="2">
        <v>44783</v>
      </c>
      <c r="C4800" s="13" t="str">
        <f>TEXT(bbdd_Social_Media_Trends[[#This Row],[Post_Date]],"aaaa-mm")</f>
        <v>2022-08</v>
      </c>
      <c r="D4800" s="1" t="s">
        <v>27</v>
      </c>
      <c r="E4800" s="1" t="s">
        <v>59</v>
      </c>
      <c r="F4800" s="1" t="s">
        <v>14</v>
      </c>
      <c r="G4800" s="1" t="s">
        <v>50</v>
      </c>
      <c r="H4800">
        <v>324794</v>
      </c>
      <c r="I4800">
        <v>368597</v>
      </c>
      <c r="J4800">
        <v>5932</v>
      </c>
      <c r="K4800">
        <v>49827</v>
      </c>
      <c r="L4800">
        <f>bbdd_Social_Media_Trends[[#This Row],[Likes]]+bbdd_Social_Media_Trends[[#This Row],[Shares]]+bbdd_Social_Media_Trends[[#This Row],[Comments]]</f>
        <v>424356</v>
      </c>
      <c r="M4800">
        <f>bbdd_Social_Media_Trends[[#This Row],[Interactions]]/bbdd_Social_Media_Trends[[#This Row],[Views]]</f>
        <v>1.3065389138961927</v>
      </c>
      <c r="N4800" s="1" t="s">
        <v>29</v>
      </c>
      <c r="O4800" s="4">
        <f t="shared" si="74"/>
        <v>0</v>
      </c>
    </row>
    <row r="4801" spans="1:15">
      <c r="A4801" s="1" t="s">
        <v>4841</v>
      </c>
      <c r="B4801" s="2">
        <v>44605</v>
      </c>
      <c r="C4801" s="13" t="str">
        <f>TEXT(bbdd_Social_Media_Trends[[#This Row],[Post_Date]],"aaaa-mm")</f>
        <v>2022-02</v>
      </c>
      <c r="D4801" s="1" t="s">
        <v>27</v>
      </c>
      <c r="E4801" s="1" t="s">
        <v>39</v>
      </c>
      <c r="F4801" s="1" t="s">
        <v>14</v>
      </c>
      <c r="G4801" s="1" t="s">
        <v>60</v>
      </c>
      <c r="H4801">
        <v>4603491</v>
      </c>
      <c r="I4801">
        <v>200988</v>
      </c>
      <c r="J4801">
        <v>84981</v>
      </c>
      <c r="K4801">
        <v>41852</v>
      </c>
      <c r="L4801">
        <f>bbdd_Social_Media_Trends[[#This Row],[Likes]]+bbdd_Social_Media_Trends[[#This Row],[Shares]]+bbdd_Social_Media_Trends[[#This Row],[Comments]]</f>
        <v>327821</v>
      </c>
      <c r="M4801">
        <f>bbdd_Social_Media_Trends[[#This Row],[Interactions]]/bbdd_Social_Media_Trends[[#This Row],[Views]]</f>
        <v>7.1211391528733306E-2</v>
      </c>
      <c r="N4801" s="1" t="s">
        <v>22</v>
      </c>
      <c r="O4801" s="4">
        <f t="shared" si="74"/>
        <v>0</v>
      </c>
    </row>
    <row r="4802" spans="1:15">
      <c r="A4802" s="1" t="s">
        <v>4842</v>
      </c>
      <c r="B4802" s="2">
        <v>44683</v>
      </c>
      <c r="C4802" s="13" t="str">
        <f>TEXT(bbdd_Social_Media_Trends[[#This Row],[Post_Date]],"aaaa-mm")</f>
        <v>2022-05</v>
      </c>
      <c r="D4802" s="1" t="s">
        <v>18</v>
      </c>
      <c r="E4802" s="1" t="s">
        <v>13</v>
      </c>
      <c r="F4802" s="1" t="s">
        <v>20</v>
      </c>
      <c r="G4802" s="1" t="s">
        <v>21</v>
      </c>
      <c r="H4802">
        <v>3521257</v>
      </c>
      <c r="I4802">
        <v>499054</v>
      </c>
      <c r="J4802">
        <v>62073</v>
      </c>
      <c r="K4802">
        <v>40943</v>
      </c>
      <c r="L4802">
        <f>bbdd_Social_Media_Trends[[#This Row],[Likes]]+bbdd_Social_Media_Trends[[#This Row],[Shares]]+bbdd_Social_Media_Trends[[#This Row],[Comments]]</f>
        <v>602070</v>
      </c>
      <c r="M4802">
        <f>bbdd_Social_Media_Trends[[#This Row],[Interactions]]/bbdd_Social_Media_Trends[[#This Row],[Views]]</f>
        <v>0.1709815557342165</v>
      </c>
      <c r="N4802" s="1" t="s">
        <v>22</v>
      </c>
      <c r="O4802" s="4">
        <f t="shared" ref="O4802:O4865" si="75">IF(ISERROR(VLOOKUP(A4802,A4803:A9800,1,FALSE)),0, 1)</f>
        <v>0</v>
      </c>
    </row>
    <row r="4803" spans="1:15">
      <c r="A4803" s="1" t="s">
        <v>4843</v>
      </c>
      <c r="B4803" s="2">
        <v>44589</v>
      </c>
      <c r="C4803" s="13" t="str">
        <f>TEXT(bbdd_Social_Media_Trends[[#This Row],[Post_Date]],"aaaa-mm")</f>
        <v>2022-01</v>
      </c>
      <c r="D4803" s="1" t="s">
        <v>27</v>
      </c>
      <c r="E4803" s="1" t="s">
        <v>31</v>
      </c>
      <c r="F4803" s="1" t="s">
        <v>14</v>
      </c>
      <c r="G4803" s="1" t="s">
        <v>15</v>
      </c>
      <c r="H4803">
        <v>4368296</v>
      </c>
      <c r="I4803">
        <v>256833</v>
      </c>
      <c r="J4803">
        <v>21818</v>
      </c>
      <c r="K4803">
        <v>33470</v>
      </c>
      <c r="L4803">
        <f>bbdd_Social_Media_Trends[[#This Row],[Likes]]+bbdd_Social_Media_Trends[[#This Row],[Shares]]+bbdd_Social_Media_Trends[[#This Row],[Comments]]</f>
        <v>312121</v>
      </c>
      <c r="M4803">
        <f>bbdd_Social_Media_Trends[[#This Row],[Interactions]]/bbdd_Social_Media_Trends[[#This Row],[Views]]</f>
        <v>7.145143094698711E-2</v>
      </c>
      <c r="N4803" s="1" t="s">
        <v>22</v>
      </c>
      <c r="O4803" s="4">
        <f t="shared" si="75"/>
        <v>0</v>
      </c>
    </row>
    <row r="4804" spans="1:15">
      <c r="A4804" s="1" t="s">
        <v>4844</v>
      </c>
      <c r="B4804" s="2">
        <v>45065</v>
      </c>
      <c r="C4804" s="13" t="str">
        <f>TEXT(bbdd_Social_Media_Trends[[#This Row],[Post_Date]],"aaaa-mm")</f>
        <v>2023-05</v>
      </c>
      <c r="D4804" s="1" t="s">
        <v>12</v>
      </c>
      <c r="E4804" s="1" t="s">
        <v>13</v>
      </c>
      <c r="F4804" s="1" t="s">
        <v>41</v>
      </c>
      <c r="G4804" s="1" t="s">
        <v>60</v>
      </c>
      <c r="H4804">
        <v>2925514</v>
      </c>
      <c r="I4804">
        <v>231534</v>
      </c>
      <c r="J4804">
        <v>48422</v>
      </c>
      <c r="K4804">
        <v>40859</v>
      </c>
      <c r="L4804">
        <f>bbdd_Social_Media_Trends[[#This Row],[Likes]]+bbdd_Social_Media_Trends[[#This Row],[Shares]]+bbdd_Social_Media_Trends[[#This Row],[Comments]]</f>
        <v>320815</v>
      </c>
      <c r="M4804">
        <f>bbdd_Social_Media_Trends[[#This Row],[Interactions]]/bbdd_Social_Media_Trends[[#This Row],[Views]]</f>
        <v>0.10966107152452527</v>
      </c>
      <c r="N4804" s="1" t="s">
        <v>16</v>
      </c>
      <c r="O4804" s="4">
        <f t="shared" si="75"/>
        <v>0</v>
      </c>
    </row>
    <row r="4805" spans="1:15">
      <c r="A4805" s="1" t="s">
        <v>4845</v>
      </c>
      <c r="B4805" s="2">
        <v>45116</v>
      </c>
      <c r="C4805" s="13" t="str">
        <f>TEXT(bbdd_Social_Media_Trends[[#This Row],[Post_Date]],"aaaa-mm")</f>
        <v>2023-07</v>
      </c>
      <c r="D4805" s="1" t="s">
        <v>12</v>
      </c>
      <c r="E4805" s="1" t="s">
        <v>57</v>
      </c>
      <c r="F4805" s="1" t="s">
        <v>14</v>
      </c>
      <c r="G4805" s="1" t="s">
        <v>28</v>
      </c>
      <c r="H4805">
        <v>3301392</v>
      </c>
      <c r="I4805">
        <v>72964</v>
      </c>
      <c r="J4805">
        <v>71082</v>
      </c>
      <c r="K4805">
        <v>3187</v>
      </c>
      <c r="L4805">
        <f>bbdd_Social_Media_Trends[[#This Row],[Likes]]+bbdd_Social_Media_Trends[[#This Row],[Shares]]+bbdd_Social_Media_Trends[[#This Row],[Comments]]</f>
        <v>147233</v>
      </c>
      <c r="M4805">
        <f>bbdd_Social_Media_Trends[[#This Row],[Interactions]]/bbdd_Social_Media_Trends[[#This Row],[Views]]</f>
        <v>4.4597248675710126E-2</v>
      </c>
      <c r="N4805" s="1" t="s">
        <v>29</v>
      </c>
      <c r="O4805" s="4">
        <f t="shared" si="75"/>
        <v>0</v>
      </c>
    </row>
    <row r="4806" spans="1:15">
      <c r="A4806" s="1" t="s">
        <v>4846</v>
      </c>
      <c r="B4806" s="2">
        <v>45248</v>
      </c>
      <c r="C4806" s="13" t="str">
        <f>TEXT(bbdd_Social_Media_Trends[[#This Row],[Post_Date]],"aaaa-mm")</f>
        <v>2023-11</v>
      </c>
      <c r="D4806" s="1" t="s">
        <v>27</v>
      </c>
      <c r="E4806" s="1" t="s">
        <v>19</v>
      </c>
      <c r="F4806" s="1" t="s">
        <v>20</v>
      </c>
      <c r="G4806" s="1" t="s">
        <v>37</v>
      </c>
      <c r="H4806">
        <v>698224</v>
      </c>
      <c r="I4806">
        <v>114238</v>
      </c>
      <c r="J4806">
        <v>46020</v>
      </c>
      <c r="K4806">
        <v>39802</v>
      </c>
      <c r="L4806">
        <f>bbdd_Social_Media_Trends[[#This Row],[Likes]]+bbdd_Social_Media_Trends[[#This Row],[Shares]]+bbdd_Social_Media_Trends[[#This Row],[Comments]]</f>
        <v>200060</v>
      </c>
      <c r="M4806">
        <f>bbdd_Social_Media_Trends[[#This Row],[Interactions]]/bbdd_Social_Media_Trends[[#This Row],[Views]]</f>
        <v>0.28652695982951032</v>
      </c>
      <c r="N4806" s="1" t="s">
        <v>16</v>
      </c>
      <c r="O4806" s="4">
        <f t="shared" si="75"/>
        <v>0</v>
      </c>
    </row>
    <row r="4807" spans="1:15">
      <c r="A4807" s="1" t="s">
        <v>4847</v>
      </c>
      <c r="B4807" s="2">
        <v>44679</v>
      </c>
      <c r="C4807" s="13" t="str">
        <f>TEXT(bbdd_Social_Media_Trends[[#This Row],[Post_Date]],"aaaa-mm")</f>
        <v>2022-04</v>
      </c>
      <c r="D4807" s="1" t="s">
        <v>24</v>
      </c>
      <c r="E4807" s="1" t="s">
        <v>35</v>
      </c>
      <c r="F4807" s="1" t="s">
        <v>36</v>
      </c>
      <c r="G4807" s="1" t="s">
        <v>37</v>
      </c>
      <c r="H4807">
        <v>2168867</v>
      </c>
      <c r="I4807">
        <v>98430</v>
      </c>
      <c r="J4807">
        <v>83970</v>
      </c>
      <c r="K4807">
        <v>511</v>
      </c>
      <c r="L4807">
        <f>bbdd_Social_Media_Trends[[#This Row],[Likes]]+bbdd_Social_Media_Trends[[#This Row],[Shares]]+bbdd_Social_Media_Trends[[#This Row],[Comments]]</f>
        <v>182911</v>
      </c>
      <c r="M4807">
        <f>bbdd_Social_Media_Trends[[#This Row],[Interactions]]/bbdd_Social_Media_Trends[[#This Row],[Views]]</f>
        <v>8.4334816288873404E-2</v>
      </c>
      <c r="N4807" s="1" t="s">
        <v>22</v>
      </c>
      <c r="O4807" s="4">
        <f t="shared" si="75"/>
        <v>0</v>
      </c>
    </row>
    <row r="4808" spans="1:15">
      <c r="A4808" s="1" t="s">
        <v>4848</v>
      </c>
      <c r="B4808" s="2">
        <v>45266</v>
      </c>
      <c r="C4808" s="13" t="str">
        <f>TEXT(bbdd_Social_Media_Trends[[#This Row],[Post_Date]],"aaaa-mm")</f>
        <v>2023-12</v>
      </c>
      <c r="D4808" s="1" t="s">
        <v>24</v>
      </c>
      <c r="E4808" s="1" t="s">
        <v>39</v>
      </c>
      <c r="F4808" s="1" t="s">
        <v>32</v>
      </c>
      <c r="G4808" s="1" t="s">
        <v>37</v>
      </c>
      <c r="H4808">
        <v>4245823</v>
      </c>
      <c r="I4808">
        <v>392520</v>
      </c>
      <c r="J4808">
        <v>5760</v>
      </c>
      <c r="K4808">
        <v>6404</v>
      </c>
      <c r="L4808">
        <f>bbdd_Social_Media_Trends[[#This Row],[Likes]]+bbdd_Social_Media_Trends[[#This Row],[Shares]]+bbdd_Social_Media_Trends[[#This Row],[Comments]]</f>
        <v>404684</v>
      </c>
      <c r="M4808">
        <f>bbdd_Social_Media_Trends[[#This Row],[Interactions]]/bbdd_Social_Media_Trends[[#This Row],[Views]]</f>
        <v>9.5313440998364751E-2</v>
      </c>
      <c r="N4808" s="1" t="s">
        <v>29</v>
      </c>
      <c r="O4808" s="4">
        <f t="shared" si="75"/>
        <v>0</v>
      </c>
    </row>
    <row r="4809" spans="1:15">
      <c r="A4809" s="1" t="s">
        <v>4849</v>
      </c>
      <c r="B4809" s="2">
        <v>44874</v>
      </c>
      <c r="C4809" s="13" t="str">
        <f>TEXT(bbdd_Social_Media_Trends[[#This Row],[Post_Date]],"aaaa-mm")</f>
        <v>2022-11</v>
      </c>
      <c r="D4809" s="1" t="s">
        <v>12</v>
      </c>
      <c r="E4809" s="1" t="s">
        <v>52</v>
      </c>
      <c r="F4809" s="1" t="s">
        <v>14</v>
      </c>
      <c r="G4809" s="1" t="s">
        <v>44</v>
      </c>
      <c r="H4809">
        <v>1784267</v>
      </c>
      <c r="I4809">
        <v>10082</v>
      </c>
      <c r="J4809">
        <v>55617</v>
      </c>
      <c r="K4809">
        <v>18055</v>
      </c>
      <c r="L4809">
        <f>bbdd_Social_Media_Trends[[#This Row],[Likes]]+bbdd_Social_Media_Trends[[#This Row],[Shares]]+bbdd_Social_Media_Trends[[#This Row],[Comments]]</f>
        <v>83754</v>
      </c>
      <c r="M4809">
        <f>bbdd_Social_Media_Trends[[#This Row],[Interactions]]/bbdd_Social_Media_Trends[[#This Row],[Views]]</f>
        <v>4.6940284161507216E-2</v>
      </c>
      <c r="N4809" s="1" t="s">
        <v>29</v>
      </c>
      <c r="O4809" s="4">
        <f t="shared" si="75"/>
        <v>0</v>
      </c>
    </row>
    <row r="4810" spans="1:15">
      <c r="A4810" s="1" t="s">
        <v>4850</v>
      </c>
      <c r="B4810" s="2">
        <v>44644</v>
      </c>
      <c r="C4810" s="13" t="str">
        <f>TEXT(bbdd_Social_Media_Trends[[#This Row],[Post_Date]],"aaaa-mm")</f>
        <v>2022-03</v>
      </c>
      <c r="D4810" s="1" t="s">
        <v>24</v>
      </c>
      <c r="E4810" s="1" t="s">
        <v>57</v>
      </c>
      <c r="F4810" s="1" t="s">
        <v>36</v>
      </c>
      <c r="G4810" s="1" t="s">
        <v>25</v>
      </c>
      <c r="H4810">
        <v>144060</v>
      </c>
      <c r="I4810">
        <v>334822</v>
      </c>
      <c r="J4810">
        <v>18895</v>
      </c>
      <c r="K4810">
        <v>15190</v>
      </c>
      <c r="L4810">
        <f>bbdd_Social_Media_Trends[[#This Row],[Likes]]+bbdd_Social_Media_Trends[[#This Row],[Shares]]+bbdd_Social_Media_Trends[[#This Row],[Comments]]</f>
        <v>368907</v>
      </c>
      <c r="M4810">
        <f>bbdd_Social_Media_Trends[[#This Row],[Interactions]]/bbdd_Social_Media_Trends[[#This Row],[Views]]</f>
        <v>2.5607871720116617</v>
      </c>
      <c r="N4810" s="1" t="s">
        <v>29</v>
      </c>
      <c r="O4810" s="4">
        <f t="shared" si="75"/>
        <v>0</v>
      </c>
    </row>
    <row r="4811" spans="1:15">
      <c r="A4811" s="1" t="s">
        <v>4851</v>
      </c>
      <c r="B4811" s="2">
        <v>44712</v>
      </c>
      <c r="C4811" s="13" t="str">
        <f>TEXT(bbdd_Social_Media_Trends[[#This Row],[Post_Date]],"aaaa-mm")</f>
        <v>2022-05</v>
      </c>
      <c r="D4811" s="1" t="s">
        <v>24</v>
      </c>
      <c r="E4811" s="1" t="s">
        <v>35</v>
      </c>
      <c r="F4811" s="1" t="s">
        <v>41</v>
      </c>
      <c r="G4811" s="1" t="s">
        <v>37</v>
      </c>
      <c r="H4811">
        <v>622120</v>
      </c>
      <c r="I4811">
        <v>133383</v>
      </c>
      <c r="J4811">
        <v>42152</v>
      </c>
      <c r="K4811">
        <v>32063</v>
      </c>
      <c r="L4811">
        <f>bbdd_Social_Media_Trends[[#This Row],[Likes]]+bbdd_Social_Media_Trends[[#This Row],[Shares]]+bbdd_Social_Media_Trends[[#This Row],[Comments]]</f>
        <v>207598</v>
      </c>
      <c r="M4811">
        <f>bbdd_Social_Media_Trends[[#This Row],[Interactions]]/bbdd_Social_Media_Trends[[#This Row],[Views]]</f>
        <v>0.33369446409052916</v>
      </c>
      <c r="N4811" s="1" t="s">
        <v>16</v>
      </c>
      <c r="O4811" s="4">
        <f t="shared" si="75"/>
        <v>0</v>
      </c>
    </row>
    <row r="4812" spans="1:15">
      <c r="A4812" s="1" t="s">
        <v>4852</v>
      </c>
      <c r="B4812" s="2">
        <v>44741</v>
      </c>
      <c r="C4812" s="13" t="str">
        <f>TEXT(bbdd_Social_Media_Trends[[#This Row],[Post_Date]],"aaaa-mm")</f>
        <v>2022-06</v>
      </c>
      <c r="D4812" s="1" t="s">
        <v>12</v>
      </c>
      <c r="E4812" s="1" t="s">
        <v>13</v>
      </c>
      <c r="F4812" s="1" t="s">
        <v>32</v>
      </c>
      <c r="G4812" s="1" t="s">
        <v>60</v>
      </c>
      <c r="H4812">
        <v>2331691</v>
      </c>
      <c r="I4812">
        <v>451832</v>
      </c>
      <c r="J4812">
        <v>40146</v>
      </c>
      <c r="K4812">
        <v>31465</v>
      </c>
      <c r="L4812">
        <f>bbdd_Social_Media_Trends[[#This Row],[Likes]]+bbdd_Social_Media_Trends[[#This Row],[Shares]]+bbdd_Social_Media_Trends[[#This Row],[Comments]]</f>
        <v>523443</v>
      </c>
      <c r="M4812">
        <f>bbdd_Social_Media_Trends[[#This Row],[Interactions]]/bbdd_Social_Media_Trends[[#This Row],[Views]]</f>
        <v>0.22449072368508521</v>
      </c>
      <c r="N4812" s="1" t="s">
        <v>29</v>
      </c>
      <c r="O4812" s="4">
        <f t="shared" si="75"/>
        <v>0</v>
      </c>
    </row>
    <row r="4813" spans="1:15">
      <c r="A4813" s="1" t="s">
        <v>4853</v>
      </c>
      <c r="B4813" s="2">
        <v>45047</v>
      </c>
      <c r="C4813" s="13" t="str">
        <f>TEXT(bbdd_Social_Media_Trends[[#This Row],[Post_Date]],"aaaa-mm")</f>
        <v>2023-05</v>
      </c>
      <c r="D4813" s="1" t="s">
        <v>24</v>
      </c>
      <c r="E4813" s="1" t="s">
        <v>52</v>
      </c>
      <c r="F4813" s="1" t="s">
        <v>36</v>
      </c>
      <c r="G4813" s="1" t="s">
        <v>37</v>
      </c>
      <c r="H4813">
        <v>4308976</v>
      </c>
      <c r="I4813">
        <v>171495</v>
      </c>
      <c r="J4813">
        <v>9299</v>
      </c>
      <c r="K4813">
        <v>12469</v>
      </c>
      <c r="L4813">
        <f>bbdd_Social_Media_Trends[[#This Row],[Likes]]+bbdd_Social_Media_Trends[[#This Row],[Shares]]+bbdd_Social_Media_Trends[[#This Row],[Comments]]</f>
        <v>193263</v>
      </c>
      <c r="M4813">
        <f>bbdd_Social_Media_Trends[[#This Row],[Interactions]]/bbdd_Social_Media_Trends[[#This Row],[Views]]</f>
        <v>4.4851259324721234E-2</v>
      </c>
      <c r="N4813" s="1" t="s">
        <v>22</v>
      </c>
      <c r="O4813" s="4">
        <f t="shared" si="75"/>
        <v>0</v>
      </c>
    </row>
    <row r="4814" spans="1:15">
      <c r="A4814" s="1" t="s">
        <v>4854</v>
      </c>
      <c r="B4814" s="2">
        <v>45185</v>
      </c>
      <c r="C4814" s="13" t="str">
        <f>TEXT(bbdd_Social_Media_Trends[[#This Row],[Post_Date]],"aaaa-mm")</f>
        <v>2023-09</v>
      </c>
      <c r="D4814" s="1" t="s">
        <v>18</v>
      </c>
      <c r="E4814" s="1" t="s">
        <v>46</v>
      </c>
      <c r="F4814" s="1" t="s">
        <v>47</v>
      </c>
      <c r="G4814" s="1" t="s">
        <v>28</v>
      </c>
      <c r="H4814">
        <v>3927144</v>
      </c>
      <c r="I4814">
        <v>233834</v>
      </c>
      <c r="J4814">
        <v>69647</v>
      </c>
      <c r="K4814">
        <v>25283</v>
      </c>
      <c r="L4814">
        <f>bbdd_Social_Media_Trends[[#This Row],[Likes]]+bbdd_Social_Media_Trends[[#This Row],[Shares]]+bbdd_Social_Media_Trends[[#This Row],[Comments]]</f>
        <v>328764</v>
      </c>
      <c r="M4814">
        <f>bbdd_Social_Media_Trends[[#This Row],[Interactions]]/bbdd_Social_Media_Trends[[#This Row],[Views]]</f>
        <v>8.3715799573430463E-2</v>
      </c>
      <c r="N4814" s="1" t="s">
        <v>29</v>
      </c>
      <c r="O4814" s="4">
        <f t="shared" si="75"/>
        <v>0</v>
      </c>
    </row>
    <row r="4815" spans="1:15">
      <c r="A4815" s="1" t="s">
        <v>4855</v>
      </c>
      <c r="B4815" s="2">
        <v>45241</v>
      </c>
      <c r="C4815" s="13" t="str">
        <f>TEXT(bbdd_Social_Media_Trends[[#This Row],[Post_Date]],"aaaa-mm")</f>
        <v>2023-11</v>
      </c>
      <c r="D4815" s="1" t="s">
        <v>12</v>
      </c>
      <c r="E4815" s="1" t="s">
        <v>52</v>
      </c>
      <c r="F4815" s="1" t="s">
        <v>36</v>
      </c>
      <c r="G4815" s="1" t="s">
        <v>50</v>
      </c>
      <c r="H4815">
        <v>4852422</v>
      </c>
      <c r="I4815">
        <v>454011</v>
      </c>
      <c r="J4815">
        <v>36924</v>
      </c>
      <c r="K4815">
        <v>24724</v>
      </c>
      <c r="L4815">
        <f>bbdd_Social_Media_Trends[[#This Row],[Likes]]+bbdd_Social_Media_Trends[[#This Row],[Shares]]+bbdd_Social_Media_Trends[[#This Row],[Comments]]</f>
        <v>515659</v>
      </c>
      <c r="M4815">
        <f>bbdd_Social_Media_Trends[[#This Row],[Interactions]]/bbdd_Social_Media_Trends[[#This Row],[Views]]</f>
        <v>0.10626837484456216</v>
      </c>
      <c r="N4815" s="1" t="s">
        <v>29</v>
      </c>
      <c r="O4815" s="4">
        <f t="shared" si="75"/>
        <v>0</v>
      </c>
    </row>
    <row r="4816" spans="1:15">
      <c r="A4816" s="1" t="s">
        <v>4856</v>
      </c>
      <c r="B4816" s="2">
        <v>44602</v>
      </c>
      <c r="C4816" s="13" t="str">
        <f>TEXT(bbdd_Social_Media_Trends[[#This Row],[Post_Date]],"aaaa-mm")</f>
        <v>2022-02</v>
      </c>
      <c r="D4816" s="1" t="s">
        <v>12</v>
      </c>
      <c r="E4816" s="1" t="s">
        <v>31</v>
      </c>
      <c r="F4816" s="1" t="s">
        <v>32</v>
      </c>
      <c r="G4816" s="1" t="s">
        <v>50</v>
      </c>
      <c r="H4816">
        <v>140078</v>
      </c>
      <c r="I4816">
        <v>197896</v>
      </c>
      <c r="J4816">
        <v>13399</v>
      </c>
      <c r="K4816">
        <v>27986</v>
      </c>
      <c r="L4816">
        <f>bbdd_Social_Media_Trends[[#This Row],[Likes]]+bbdd_Social_Media_Trends[[#This Row],[Shares]]+bbdd_Social_Media_Trends[[#This Row],[Comments]]</f>
        <v>239281</v>
      </c>
      <c r="M4816">
        <f>bbdd_Social_Media_Trends[[#This Row],[Interactions]]/bbdd_Social_Media_Trends[[#This Row],[Views]]</f>
        <v>1.7081982895244079</v>
      </c>
      <c r="N4816" s="1" t="s">
        <v>29</v>
      </c>
      <c r="O4816" s="4">
        <f t="shared" si="75"/>
        <v>0</v>
      </c>
    </row>
    <row r="4817" spans="1:15">
      <c r="A4817" s="1" t="s">
        <v>4857</v>
      </c>
      <c r="B4817" s="2">
        <v>45038</v>
      </c>
      <c r="C4817" s="13" t="str">
        <f>TEXT(bbdd_Social_Media_Trends[[#This Row],[Post_Date]],"aaaa-mm")</f>
        <v>2023-04</v>
      </c>
      <c r="D4817" s="1" t="s">
        <v>12</v>
      </c>
      <c r="E4817" s="1" t="s">
        <v>19</v>
      </c>
      <c r="F4817" s="1" t="s">
        <v>20</v>
      </c>
      <c r="G4817" s="1" t="s">
        <v>15</v>
      </c>
      <c r="H4817">
        <v>88641</v>
      </c>
      <c r="I4817">
        <v>332438</v>
      </c>
      <c r="J4817">
        <v>73519</v>
      </c>
      <c r="K4817">
        <v>30577</v>
      </c>
      <c r="L4817">
        <f>bbdd_Social_Media_Trends[[#This Row],[Likes]]+bbdd_Social_Media_Trends[[#This Row],[Shares]]+bbdd_Social_Media_Trends[[#This Row],[Comments]]</f>
        <v>436534</v>
      </c>
      <c r="M4817">
        <f>bbdd_Social_Media_Trends[[#This Row],[Interactions]]/bbdd_Social_Media_Trends[[#This Row],[Views]]</f>
        <v>4.9247413725025666</v>
      </c>
      <c r="N4817" s="1" t="s">
        <v>22</v>
      </c>
      <c r="O4817" s="4">
        <f t="shared" si="75"/>
        <v>0</v>
      </c>
    </row>
    <row r="4818" spans="1:15">
      <c r="A4818" s="1" t="s">
        <v>4858</v>
      </c>
      <c r="B4818" s="2">
        <v>45050</v>
      </c>
      <c r="C4818" s="13" t="str">
        <f>TEXT(bbdd_Social_Media_Trends[[#This Row],[Post_Date]],"aaaa-mm")</f>
        <v>2023-05</v>
      </c>
      <c r="D4818" s="1" t="s">
        <v>12</v>
      </c>
      <c r="E4818" s="1" t="s">
        <v>31</v>
      </c>
      <c r="F4818" s="1" t="s">
        <v>32</v>
      </c>
      <c r="G4818" s="1" t="s">
        <v>44</v>
      </c>
      <c r="H4818">
        <v>3667805</v>
      </c>
      <c r="I4818">
        <v>292175</v>
      </c>
      <c r="J4818">
        <v>58377</v>
      </c>
      <c r="K4818">
        <v>2200</v>
      </c>
      <c r="L4818">
        <f>bbdd_Social_Media_Trends[[#This Row],[Likes]]+bbdd_Social_Media_Trends[[#This Row],[Shares]]+bbdd_Social_Media_Trends[[#This Row],[Comments]]</f>
        <v>352752</v>
      </c>
      <c r="M4818">
        <f>bbdd_Social_Media_Trends[[#This Row],[Interactions]]/bbdd_Social_Media_Trends[[#This Row],[Views]]</f>
        <v>9.6175232870885988E-2</v>
      </c>
      <c r="N4818" s="1" t="s">
        <v>22</v>
      </c>
      <c r="O4818" s="4">
        <f t="shared" si="75"/>
        <v>0</v>
      </c>
    </row>
    <row r="4819" spans="1:15">
      <c r="A4819" s="1" t="s">
        <v>4859</v>
      </c>
      <c r="B4819" s="2">
        <v>44948</v>
      </c>
      <c r="C4819" s="13" t="str">
        <f>TEXT(bbdd_Social_Media_Trends[[#This Row],[Post_Date]],"aaaa-mm")</f>
        <v>2023-01</v>
      </c>
      <c r="D4819" s="1" t="s">
        <v>12</v>
      </c>
      <c r="E4819" s="1" t="s">
        <v>13</v>
      </c>
      <c r="F4819" s="1" t="s">
        <v>41</v>
      </c>
      <c r="G4819" s="1" t="s">
        <v>60</v>
      </c>
      <c r="H4819">
        <v>3767399</v>
      </c>
      <c r="I4819">
        <v>165527</v>
      </c>
      <c r="J4819">
        <v>2940</v>
      </c>
      <c r="K4819">
        <v>32075</v>
      </c>
      <c r="L4819">
        <f>bbdd_Social_Media_Trends[[#This Row],[Likes]]+bbdd_Social_Media_Trends[[#This Row],[Shares]]+bbdd_Social_Media_Trends[[#This Row],[Comments]]</f>
        <v>200542</v>
      </c>
      <c r="M4819">
        <f>bbdd_Social_Media_Trends[[#This Row],[Interactions]]/bbdd_Social_Media_Trends[[#This Row],[Views]]</f>
        <v>5.3230889534132173E-2</v>
      </c>
      <c r="N4819" s="1" t="s">
        <v>22</v>
      </c>
      <c r="O4819" s="4">
        <f t="shared" si="75"/>
        <v>0</v>
      </c>
    </row>
    <row r="4820" spans="1:15">
      <c r="A4820" s="1" t="s">
        <v>4860</v>
      </c>
      <c r="B4820" s="2">
        <v>45152</v>
      </c>
      <c r="C4820" s="13" t="str">
        <f>TEXT(bbdd_Social_Media_Trends[[#This Row],[Post_Date]],"aaaa-mm")</f>
        <v>2023-08</v>
      </c>
      <c r="D4820" s="1" t="s">
        <v>24</v>
      </c>
      <c r="E4820" s="1" t="s">
        <v>19</v>
      </c>
      <c r="F4820" s="1" t="s">
        <v>14</v>
      </c>
      <c r="G4820" s="1" t="s">
        <v>60</v>
      </c>
      <c r="H4820">
        <v>905373</v>
      </c>
      <c r="I4820">
        <v>288532</v>
      </c>
      <c r="J4820">
        <v>80147</v>
      </c>
      <c r="K4820">
        <v>13810</v>
      </c>
      <c r="L4820">
        <f>bbdd_Social_Media_Trends[[#This Row],[Likes]]+bbdd_Social_Media_Trends[[#This Row],[Shares]]+bbdd_Social_Media_Trends[[#This Row],[Comments]]</f>
        <v>382489</v>
      </c>
      <c r="M4820">
        <f>bbdd_Social_Media_Trends[[#This Row],[Interactions]]/bbdd_Social_Media_Trends[[#This Row],[Views]]</f>
        <v>0.42246565780070755</v>
      </c>
      <c r="N4820" s="1" t="s">
        <v>29</v>
      </c>
      <c r="O4820" s="4">
        <f t="shared" si="75"/>
        <v>0</v>
      </c>
    </row>
    <row r="4821" spans="1:15">
      <c r="A4821" s="1" t="s">
        <v>4861</v>
      </c>
      <c r="B4821" s="2">
        <v>45031</v>
      </c>
      <c r="C4821" s="13" t="str">
        <f>TEXT(bbdd_Social_Media_Trends[[#This Row],[Post_Date]],"aaaa-mm")</f>
        <v>2023-04</v>
      </c>
      <c r="D4821" s="1" t="s">
        <v>18</v>
      </c>
      <c r="E4821" s="1" t="s">
        <v>57</v>
      </c>
      <c r="F4821" s="1" t="s">
        <v>32</v>
      </c>
      <c r="G4821" s="1" t="s">
        <v>15</v>
      </c>
      <c r="H4821">
        <v>3032675</v>
      </c>
      <c r="I4821">
        <v>489182</v>
      </c>
      <c r="J4821">
        <v>33789</v>
      </c>
      <c r="K4821">
        <v>7722</v>
      </c>
      <c r="L4821">
        <f>bbdd_Social_Media_Trends[[#This Row],[Likes]]+bbdd_Social_Media_Trends[[#This Row],[Shares]]+bbdd_Social_Media_Trends[[#This Row],[Comments]]</f>
        <v>530693</v>
      </c>
      <c r="M4821">
        <f>bbdd_Social_Media_Trends[[#This Row],[Interactions]]/bbdd_Social_Media_Trends[[#This Row],[Views]]</f>
        <v>0.17499171523489987</v>
      </c>
      <c r="N4821" s="1" t="s">
        <v>16</v>
      </c>
      <c r="O4821" s="4">
        <f t="shared" si="75"/>
        <v>0</v>
      </c>
    </row>
    <row r="4822" spans="1:15">
      <c r="A4822" s="1" t="s">
        <v>4862</v>
      </c>
      <c r="B4822" s="2">
        <v>44807</v>
      </c>
      <c r="C4822" s="13" t="str">
        <f>TEXT(bbdd_Social_Media_Trends[[#This Row],[Post_Date]],"aaaa-mm")</f>
        <v>2022-09</v>
      </c>
      <c r="D4822" s="1" t="s">
        <v>12</v>
      </c>
      <c r="E4822" s="1" t="s">
        <v>19</v>
      </c>
      <c r="F4822" s="1" t="s">
        <v>47</v>
      </c>
      <c r="G4822" s="1" t="s">
        <v>50</v>
      </c>
      <c r="H4822">
        <v>4546658</v>
      </c>
      <c r="I4822">
        <v>30623</v>
      </c>
      <c r="J4822">
        <v>82064</v>
      </c>
      <c r="K4822">
        <v>42992</v>
      </c>
      <c r="L4822">
        <f>bbdd_Social_Media_Trends[[#This Row],[Likes]]+bbdd_Social_Media_Trends[[#This Row],[Shares]]+bbdd_Social_Media_Trends[[#This Row],[Comments]]</f>
        <v>155679</v>
      </c>
      <c r="M4822">
        <f>bbdd_Social_Media_Trends[[#This Row],[Interactions]]/bbdd_Social_Media_Trends[[#This Row],[Views]]</f>
        <v>3.4240314534323892E-2</v>
      </c>
      <c r="N4822" s="1" t="s">
        <v>22</v>
      </c>
      <c r="O4822" s="4">
        <f t="shared" si="75"/>
        <v>0</v>
      </c>
    </row>
    <row r="4823" spans="1:15">
      <c r="A4823" s="1" t="s">
        <v>4863</v>
      </c>
      <c r="B4823" s="2">
        <v>44875</v>
      </c>
      <c r="C4823" s="13" t="str">
        <f>TEXT(bbdd_Social_Media_Trends[[#This Row],[Post_Date]],"aaaa-mm")</f>
        <v>2022-11</v>
      </c>
      <c r="D4823" s="1" t="s">
        <v>24</v>
      </c>
      <c r="E4823" s="1" t="s">
        <v>46</v>
      </c>
      <c r="F4823" s="1" t="s">
        <v>41</v>
      </c>
      <c r="G4823" s="1" t="s">
        <v>60</v>
      </c>
      <c r="H4823">
        <v>3902066</v>
      </c>
      <c r="I4823">
        <v>108016</v>
      </c>
      <c r="J4823">
        <v>90527</v>
      </c>
      <c r="K4823">
        <v>29819</v>
      </c>
      <c r="L4823">
        <f>bbdd_Social_Media_Trends[[#This Row],[Likes]]+bbdd_Social_Media_Trends[[#This Row],[Shares]]+bbdd_Social_Media_Trends[[#This Row],[Comments]]</f>
        <v>228362</v>
      </c>
      <c r="M4823">
        <f>bbdd_Social_Media_Trends[[#This Row],[Interactions]]/bbdd_Social_Media_Trends[[#This Row],[Views]]</f>
        <v>5.8523356601349129E-2</v>
      </c>
      <c r="N4823" s="1" t="s">
        <v>22</v>
      </c>
      <c r="O4823" s="4">
        <f t="shared" si="75"/>
        <v>0</v>
      </c>
    </row>
    <row r="4824" spans="1:15">
      <c r="A4824" s="1" t="s">
        <v>4864</v>
      </c>
      <c r="B4824" s="2">
        <v>44866</v>
      </c>
      <c r="C4824" s="13" t="str">
        <f>TEXT(bbdd_Social_Media_Trends[[#This Row],[Post_Date]],"aaaa-mm")</f>
        <v>2022-11</v>
      </c>
      <c r="D4824" s="1" t="s">
        <v>12</v>
      </c>
      <c r="E4824" s="1" t="s">
        <v>59</v>
      </c>
      <c r="F4824" s="1" t="s">
        <v>14</v>
      </c>
      <c r="G4824" s="1" t="s">
        <v>60</v>
      </c>
      <c r="H4824">
        <v>2280197</v>
      </c>
      <c r="I4824">
        <v>52717</v>
      </c>
      <c r="J4824">
        <v>79861</v>
      </c>
      <c r="K4824">
        <v>6857</v>
      </c>
      <c r="L4824">
        <f>bbdd_Social_Media_Trends[[#This Row],[Likes]]+bbdd_Social_Media_Trends[[#This Row],[Shares]]+bbdd_Social_Media_Trends[[#This Row],[Comments]]</f>
        <v>139435</v>
      </c>
      <c r="M4824">
        <f>bbdd_Social_Media_Trends[[#This Row],[Interactions]]/bbdd_Social_Media_Trends[[#This Row],[Views]]</f>
        <v>6.1150418143695477E-2</v>
      </c>
      <c r="N4824" s="1" t="s">
        <v>29</v>
      </c>
      <c r="O4824" s="4">
        <f t="shared" si="75"/>
        <v>0</v>
      </c>
    </row>
    <row r="4825" spans="1:15">
      <c r="A4825" s="1" t="s">
        <v>4865</v>
      </c>
      <c r="B4825" s="2">
        <v>45099</v>
      </c>
      <c r="C4825" s="13" t="str">
        <f>TEXT(bbdd_Social_Media_Trends[[#This Row],[Post_Date]],"aaaa-mm")</f>
        <v>2023-06</v>
      </c>
      <c r="D4825" s="1" t="s">
        <v>27</v>
      </c>
      <c r="E4825" s="1" t="s">
        <v>49</v>
      </c>
      <c r="F4825" s="1" t="s">
        <v>41</v>
      </c>
      <c r="G4825" s="1" t="s">
        <v>37</v>
      </c>
      <c r="H4825">
        <v>1009177</v>
      </c>
      <c r="I4825">
        <v>246103</v>
      </c>
      <c r="J4825">
        <v>84151</v>
      </c>
      <c r="K4825">
        <v>31382</v>
      </c>
      <c r="L4825">
        <f>bbdd_Social_Media_Trends[[#This Row],[Likes]]+bbdd_Social_Media_Trends[[#This Row],[Shares]]+bbdd_Social_Media_Trends[[#This Row],[Comments]]</f>
        <v>361636</v>
      </c>
      <c r="M4825">
        <f>bbdd_Social_Media_Trends[[#This Row],[Interactions]]/bbdd_Social_Media_Trends[[#This Row],[Views]]</f>
        <v>0.35834744549271336</v>
      </c>
      <c r="N4825" s="1" t="s">
        <v>16</v>
      </c>
      <c r="O4825" s="4">
        <f t="shared" si="75"/>
        <v>0</v>
      </c>
    </row>
    <row r="4826" spans="1:15">
      <c r="A4826" s="1" t="s">
        <v>4866</v>
      </c>
      <c r="B4826" s="2">
        <v>44834</v>
      </c>
      <c r="C4826" s="13" t="str">
        <f>TEXT(bbdd_Social_Media_Trends[[#This Row],[Post_Date]],"aaaa-mm")</f>
        <v>2022-09</v>
      </c>
      <c r="D4826" s="1" t="s">
        <v>27</v>
      </c>
      <c r="E4826" s="1" t="s">
        <v>19</v>
      </c>
      <c r="F4826" s="1" t="s">
        <v>47</v>
      </c>
      <c r="G4826" s="1" t="s">
        <v>15</v>
      </c>
      <c r="H4826">
        <v>1574314</v>
      </c>
      <c r="I4826">
        <v>3015</v>
      </c>
      <c r="J4826">
        <v>28109</v>
      </c>
      <c r="K4826">
        <v>12708</v>
      </c>
      <c r="L4826">
        <f>bbdd_Social_Media_Trends[[#This Row],[Likes]]+bbdd_Social_Media_Trends[[#This Row],[Shares]]+bbdd_Social_Media_Trends[[#This Row],[Comments]]</f>
        <v>43832</v>
      </c>
      <c r="M4826">
        <f>bbdd_Social_Media_Trends[[#This Row],[Interactions]]/bbdd_Social_Media_Trends[[#This Row],[Views]]</f>
        <v>2.7841967993678517E-2</v>
      </c>
      <c r="N4826" s="1" t="s">
        <v>16</v>
      </c>
      <c r="O4826" s="4">
        <f t="shared" si="75"/>
        <v>0</v>
      </c>
    </row>
    <row r="4827" spans="1:15">
      <c r="A4827" s="1" t="s">
        <v>4867</v>
      </c>
      <c r="B4827" s="2">
        <v>45232</v>
      </c>
      <c r="C4827" s="13" t="str">
        <f>TEXT(bbdd_Social_Media_Trends[[#This Row],[Post_Date]],"aaaa-mm")</f>
        <v>2023-11</v>
      </c>
      <c r="D4827" s="1" t="s">
        <v>18</v>
      </c>
      <c r="E4827" s="1" t="s">
        <v>59</v>
      </c>
      <c r="F4827" s="1" t="s">
        <v>41</v>
      </c>
      <c r="G4827" s="1" t="s">
        <v>50</v>
      </c>
      <c r="H4827">
        <v>2780097</v>
      </c>
      <c r="I4827">
        <v>314928</v>
      </c>
      <c r="J4827">
        <v>38702</v>
      </c>
      <c r="K4827">
        <v>22810</v>
      </c>
      <c r="L4827">
        <f>bbdd_Social_Media_Trends[[#This Row],[Likes]]+bbdd_Social_Media_Trends[[#This Row],[Shares]]+bbdd_Social_Media_Trends[[#This Row],[Comments]]</f>
        <v>376440</v>
      </c>
      <c r="M4827">
        <f>bbdd_Social_Media_Trends[[#This Row],[Interactions]]/bbdd_Social_Media_Trends[[#This Row],[Views]]</f>
        <v>0.13540534736737603</v>
      </c>
      <c r="N4827" s="1" t="s">
        <v>29</v>
      </c>
      <c r="O4827" s="4">
        <f t="shared" si="75"/>
        <v>0</v>
      </c>
    </row>
    <row r="4828" spans="1:15">
      <c r="A4828" s="1" t="s">
        <v>4868</v>
      </c>
      <c r="B4828" s="2">
        <v>45172</v>
      </c>
      <c r="C4828" s="13" t="str">
        <f>TEXT(bbdd_Social_Media_Trends[[#This Row],[Post_Date]],"aaaa-mm")</f>
        <v>2023-09</v>
      </c>
      <c r="D4828" s="1" t="s">
        <v>12</v>
      </c>
      <c r="E4828" s="1" t="s">
        <v>49</v>
      </c>
      <c r="F4828" s="1" t="s">
        <v>20</v>
      </c>
      <c r="G4828" s="1" t="s">
        <v>60</v>
      </c>
      <c r="H4828">
        <v>1266</v>
      </c>
      <c r="I4828">
        <v>318849</v>
      </c>
      <c r="J4828">
        <v>1715</v>
      </c>
      <c r="K4828">
        <v>36121</v>
      </c>
      <c r="L4828">
        <f>bbdd_Social_Media_Trends[[#This Row],[Likes]]+bbdd_Social_Media_Trends[[#This Row],[Shares]]+bbdd_Social_Media_Trends[[#This Row],[Comments]]</f>
        <v>356685</v>
      </c>
      <c r="M4828">
        <f>bbdd_Social_Media_Trends[[#This Row],[Interactions]]/bbdd_Social_Media_Trends[[#This Row],[Views]]</f>
        <v>281.74170616113742</v>
      </c>
      <c r="N4828" s="1" t="s">
        <v>16</v>
      </c>
      <c r="O4828" s="4">
        <f t="shared" si="75"/>
        <v>0</v>
      </c>
    </row>
    <row r="4829" spans="1:15">
      <c r="A4829" s="1" t="s">
        <v>4869</v>
      </c>
      <c r="B4829" s="2">
        <v>45130</v>
      </c>
      <c r="C4829" s="13" t="str">
        <f>TEXT(bbdd_Social_Media_Trends[[#This Row],[Post_Date]],"aaaa-mm")</f>
        <v>2023-07</v>
      </c>
      <c r="D4829" s="1" t="s">
        <v>18</v>
      </c>
      <c r="E4829" s="1" t="s">
        <v>59</v>
      </c>
      <c r="F4829" s="1" t="s">
        <v>14</v>
      </c>
      <c r="G4829" s="1" t="s">
        <v>60</v>
      </c>
      <c r="H4829">
        <v>1934599</v>
      </c>
      <c r="I4829">
        <v>344378</v>
      </c>
      <c r="J4829">
        <v>37234</v>
      </c>
      <c r="K4829">
        <v>43612</v>
      </c>
      <c r="L4829">
        <f>bbdd_Social_Media_Trends[[#This Row],[Likes]]+bbdd_Social_Media_Trends[[#This Row],[Shares]]+bbdd_Social_Media_Trends[[#This Row],[Comments]]</f>
        <v>425224</v>
      </c>
      <c r="M4829">
        <f>bbdd_Social_Media_Trends[[#This Row],[Interactions]]/bbdd_Social_Media_Trends[[#This Row],[Views]]</f>
        <v>0.21979955536005136</v>
      </c>
      <c r="N4829" s="1" t="s">
        <v>22</v>
      </c>
      <c r="O4829" s="4">
        <f t="shared" si="75"/>
        <v>0</v>
      </c>
    </row>
    <row r="4830" spans="1:15">
      <c r="A4830" s="1" t="s">
        <v>4870</v>
      </c>
      <c r="B4830" s="2">
        <v>44616</v>
      </c>
      <c r="C4830" s="13" t="str">
        <f>TEXT(bbdd_Social_Media_Trends[[#This Row],[Post_Date]],"aaaa-mm")</f>
        <v>2022-02</v>
      </c>
      <c r="D4830" s="1" t="s">
        <v>18</v>
      </c>
      <c r="E4830" s="1" t="s">
        <v>39</v>
      </c>
      <c r="F4830" s="1" t="s">
        <v>47</v>
      </c>
      <c r="G4830" s="1" t="s">
        <v>21</v>
      </c>
      <c r="H4830">
        <v>3432236</v>
      </c>
      <c r="I4830">
        <v>220593</v>
      </c>
      <c r="J4830">
        <v>79638</v>
      </c>
      <c r="K4830">
        <v>11255</v>
      </c>
      <c r="L4830">
        <f>bbdd_Social_Media_Trends[[#This Row],[Likes]]+bbdd_Social_Media_Trends[[#This Row],[Shares]]+bbdd_Social_Media_Trends[[#This Row],[Comments]]</f>
        <v>311486</v>
      </c>
      <c r="M4830">
        <f>bbdd_Social_Media_Trends[[#This Row],[Interactions]]/bbdd_Social_Media_Trends[[#This Row],[Views]]</f>
        <v>9.0753083412679084E-2</v>
      </c>
      <c r="N4830" s="1" t="s">
        <v>29</v>
      </c>
      <c r="O4830" s="4">
        <f t="shared" si="75"/>
        <v>0</v>
      </c>
    </row>
    <row r="4831" spans="1:15">
      <c r="A4831" s="1" t="s">
        <v>4871</v>
      </c>
      <c r="B4831" s="2">
        <v>44915</v>
      </c>
      <c r="C4831" s="13" t="str">
        <f>TEXT(bbdd_Social_Media_Trends[[#This Row],[Post_Date]],"aaaa-mm")</f>
        <v>2022-12</v>
      </c>
      <c r="D4831" s="1" t="s">
        <v>27</v>
      </c>
      <c r="E4831" s="1" t="s">
        <v>35</v>
      </c>
      <c r="F4831" s="1" t="s">
        <v>47</v>
      </c>
      <c r="G4831" s="1" t="s">
        <v>60</v>
      </c>
      <c r="H4831">
        <v>4970374</v>
      </c>
      <c r="I4831">
        <v>5847</v>
      </c>
      <c r="J4831">
        <v>40798</v>
      </c>
      <c r="K4831">
        <v>15425</v>
      </c>
      <c r="L4831">
        <f>bbdd_Social_Media_Trends[[#This Row],[Likes]]+bbdd_Social_Media_Trends[[#This Row],[Shares]]+bbdd_Social_Media_Trends[[#This Row],[Comments]]</f>
        <v>62070</v>
      </c>
      <c r="M4831">
        <f>bbdd_Social_Media_Trends[[#This Row],[Interactions]]/bbdd_Social_Media_Trends[[#This Row],[Views]]</f>
        <v>1.2487993861226539E-2</v>
      </c>
      <c r="N4831" s="1" t="s">
        <v>29</v>
      </c>
      <c r="O4831" s="4">
        <f t="shared" si="75"/>
        <v>0</v>
      </c>
    </row>
    <row r="4832" spans="1:15">
      <c r="A4832" s="1" t="s">
        <v>4872</v>
      </c>
      <c r="B4832" s="2">
        <v>44963</v>
      </c>
      <c r="C4832" s="13" t="str">
        <f>TEXT(bbdd_Social_Media_Trends[[#This Row],[Post_Date]],"aaaa-mm")</f>
        <v>2023-02</v>
      </c>
      <c r="D4832" s="1" t="s">
        <v>24</v>
      </c>
      <c r="E4832" s="1" t="s">
        <v>59</v>
      </c>
      <c r="F4832" s="1" t="s">
        <v>47</v>
      </c>
      <c r="G4832" s="1" t="s">
        <v>60</v>
      </c>
      <c r="H4832">
        <v>3207505</v>
      </c>
      <c r="I4832">
        <v>22365</v>
      </c>
      <c r="J4832">
        <v>54961</v>
      </c>
      <c r="K4832">
        <v>16721</v>
      </c>
      <c r="L4832">
        <f>bbdd_Social_Media_Trends[[#This Row],[Likes]]+bbdd_Social_Media_Trends[[#This Row],[Shares]]+bbdd_Social_Media_Trends[[#This Row],[Comments]]</f>
        <v>94047</v>
      </c>
      <c r="M4832">
        <f>bbdd_Social_Media_Trends[[#This Row],[Interactions]]/bbdd_Social_Media_Trends[[#This Row],[Views]]</f>
        <v>2.9320920777987876E-2</v>
      </c>
      <c r="N4832" s="1" t="s">
        <v>29</v>
      </c>
      <c r="O4832" s="4">
        <f t="shared" si="75"/>
        <v>0</v>
      </c>
    </row>
    <row r="4833" spans="1:15">
      <c r="A4833" s="1" t="s">
        <v>4873</v>
      </c>
      <c r="B4833" s="2">
        <v>44769</v>
      </c>
      <c r="C4833" s="13" t="str">
        <f>TEXT(bbdd_Social_Media_Trends[[#This Row],[Post_Date]],"aaaa-mm")</f>
        <v>2022-07</v>
      </c>
      <c r="D4833" s="1" t="s">
        <v>12</v>
      </c>
      <c r="E4833" s="1" t="s">
        <v>39</v>
      </c>
      <c r="F4833" s="1" t="s">
        <v>14</v>
      </c>
      <c r="G4833" s="1" t="s">
        <v>37</v>
      </c>
      <c r="H4833">
        <v>3701648</v>
      </c>
      <c r="I4833">
        <v>432741</v>
      </c>
      <c r="J4833">
        <v>44948</v>
      </c>
      <c r="K4833">
        <v>33558</v>
      </c>
      <c r="L4833">
        <f>bbdd_Social_Media_Trends[[#This Row],[Likes]]+bbdd_Social_Media_Trends[[#This Row],[Shares]]+bbdd_Social_Media_Trends[[#This Row],[Comments]]</f>
        <v>511247</v>
      </c>
      <c r="M4833">
        <f>bbdd_Social_Media_Trends[[#This Row],[Interactions]]/bbdd_Social_Media_Trends[[#This Row],[Views]]</f>
        <v>0.1381133484329142</v>
      </c>
      <c r="N4833" s="1" t="s">
        <v>29</v>
      </c>
      <c r="O4833" s="4">
        <f t="shared" si="75"/>
        <v>0</v>
      </c>
    </row>
    <row r="4834" spans="1:15">
      <c r="A4834" s="1" t="s">
        <v>4874</v>
      </c>
      <c r="B4834" s="2">
        <v>44850</v>
      </c>
      <c r="C4834" s="13" t="str">
        <f>TEXT(bbdd_Social_Media_Trends[[#This Row],[Post_Date]],"aaaa-mm")</f>
        <v>2022-10</v>
      </c>
      <c r="D4834" s="1" t="s">
        <v>24</v>
      </c>
      <c r="E4834" s="1" t="s">
        <v>31</v>
      </c>
      <c r="F4834" s="1" t="s">
        <v>14</v>
      </c>
      <c r="G4834" s="1" t="s">
        <v>37</v>
      </c>
      <c r="H4834">
        <v>2795598</v>
      </c>
      <c r="I4834">
        <v>249418</v>
      </c>
      <c r="J4834">
        <v>81838</v>
      </c>
      <c r="K4834">
        <v>28886</v>
      </c>
      <c r="L4834">
        <f>bbdd_Social_Media_Trends[[#This Row],[Likes]]+bbdd_Social_Media_Trends[[#This Row],[Shares]]+bbdd_Social_Media_Trends[[#This Row],[Comments]]</f>
        <v>360142</v>
      </c>
      <c r="M4834">
        <f>bbdd_Social_Media_Trends[[#This Row],[Interactions]]/bbdd_Social_Media_Trends[[#This Row],[Views]]</f>
        <v>0.12882467364764175</v>
      </c>
      <c r="N4834" s="1" t="s">
        <v>29</v>
      </c>
      <c r="O4834" s="4">
        <f t="shared" si="75"/>
        <v>0</v>
      </c>
    </row>
    <row r="4835" spans="1:15">
      <c r="A4835" s="1" t="s">
        <v>4875</v>
      </c>
      <c r="B4835" s="2">
        <v>44718</v>
      </c>
      <c r="C4835" s="13" t="str">
        <f>TEXT(bbdd_Social_Media_Trends[[#This Row],[Post_Date]],"aaaa-mm")</f>
        <v>2022-06</v>
      </c>
      <c r="D4835" s="1" t="s">
        <v>12</v>
      </c>
      <c r="E4835" s="1" t="s">
        <v>31</v>
      </c>
      <c r="F4835" s="1" t="s">
        <v>20</v>
      </c>
      <c r="G4835" s="1" t="s">
        <v>21</v>
      </c>
      <c r="H4835">
        <v>3960394</v>
      </c>
      <c r="I4835">
        <v>222714</v>
      </c>
      <c r="J4835">
        <v>85120</v>
      </c>
      <c r="K4835">
        <v>6448</v>
      </c>
      <c r="L4835">
        <f>bbdd_Social_Media_Trends[[#This Row],[Likes]]+bbdd_Social_Media_Trends[[#This Row],[Shares]]+bbdd_Social_Media_Trends[[#This Row],[Comments]]</f>
        <v>314282</v>
      </c>
      <c r="M4835">
        <f>bbdd_Social_Media_Trends[[#This Row],[Interactions]]/bbdd_Social_Media_Trends[[#This Row],[Views]]</f>
        <v>7.9356245868466624E-2</v>
      </c>
      <c r="N4835" s="1" t="s">
        <v>29</v>
      </c>
      <c r="O4835" s="4">
        <f t="shared" si="75"/>
        <v>0</v>
      </c>
    </row>
    <row r="4836" spans="1:15">
      <c r="A4836" s="1" t="s">
        <v>4876</v>
      </c>
      <c r="B4836" s="2">
        <v>44914</v>
      </c>
      <c r="C4836" s="13" t="str">
        <f>TEXT(bbdd_Social_Media_Trends[[#This Row],[Post_Date]],"aaaa-mm")</f>
        <v>2022-12</v>
      </c>
      <c r="D4836" s="1" t="s">
        <v>12</v>
      </c>
      <c r="E4836" s="1" t="s">
        <v>57</v>
      </c>
      <c r="F4836" s="1" t="s">
        <v>36</v>
      </c>
      <c r="G4836" s="1" t="s">
        <v>50</v>
      </c>
      <c r="H4836">
        <v>1546650</v>
      </c>
      <c r="I4836">
        <v>182765</v>
      </c>
      <c r="J4836">
        <v>62879</v>
      </c>
      <c r="K4836">
        <v>44269</v>
      </c>
      <c r="L4836">
        <f>bbdd_Social_Media_Trends[[#This Row],[Likes]]+bbdd_Social_Media_Trends[[#This Row],[Shares]]+bbdd_Social_Media_Trends[[#This Row],[Comments]]</f>
        <v>289913</v>
      </c>
      <c r="M4836">
        <f>bbdd_Social_Media_Trends[[#This Row],[Interactions]]/bbdd_Social_Media_Trends[[#This Row],[Views]]</f>
        <v>0.18744576988976175</v>
      </c>
      <c r="N4836" s="1" t="s">
        <v>29</v>
      </c>
      <c r="O4836" s="4">
        <f t="shared" si="75"/>
        <v>0</v>
      </c>
    </row>
    <row r="4837" spans="1:15">
      <c r="A4837" s="1" t="s">
        <v>4877</v>
      </c>
      <c r="B4837" s="2">
        <v>44648</v>
      </c>
      <c r="C4837" s="13" t="str">
        <f>TEXT(bbdd_Social_Media_Trends[[#This Row],[Post_Date]],"aaaa-mm")</f>
        <v>2022-03</v>
      </c>
      <c r="D4837" s="1" t="s">
        <v>24</v>
      </c>
      <c r="E4837" s="1" t="s">
        <v>46</v>
      </c>
      <c r="F4837" s="1" t="s">
        <v>47</v>
      </c>
      <c r="G4837" s="1" t="s">
        <v>44</v>
      </c>
      <c r="H4837">
        <v>1935131</v>
      </c>
      <c r="I4837">
        <v>174376</v>
      </c>
      <c r="J4837">
        <v>30273</v>
      </c>
      <c r="K4837">
        <v>31178</v>
      </c>
      <c r="L4837">
        <f>bbdd_Social_Media_Trends[[#This Row],[Likes]]+bbdd_Social_Media_Trends[[#This Row],[Shares]]+bbdd_Social_Media_Trends[[#This Row],[Comments]]</f>
        <v>235827</v>
      </c>
      <c r="M4837">
        <f>bbdd_Social_Media_Trends[[#This Row],[Interactions]]/bbdd_Social_Media_Trends[[#This Row],[Views]]</f>
        <v>0.12186616823357178</v>
      </c>
      <c r="N4837" s="1" t="s">
        <v>16</v>
      </c>
      <c r="O4837" s="4">
        <f t="shared" si="75"/>
        <v>0</v>
      </c>
    </row>
    <row r="4838" spans="1:15">
      <c r="A4838" s="1" t="s">
        <v>4878</v>
      </c>
      <c r="B4838" s="2">
        <v>44733</v>
      </c>
      <c r="C4838" s="13" t="str">
        <f>TEXT(bbdd_Social_Media_Trends[[#This Row],[Post_Date]],"aaaa-mm")</f>
        <v>2022-06</v>
      </c>
      <c r="D4838" s="1" t="s">
        <v>12</v>
      </c>
      <c r="E4838" s="1" t="s">
        <v>35</v>
      </c>
      <c r="F4838" s="1" t="s">
        <v>47</v>
      </c>
      <c r="G4838" s="1" t="s">
        <v>25</v>
      </c>
      <c r="H4838">
        <v>1006682</v>
      </c>
      <c r="I4838">
        <v>469223</v>
      </c>
      <c r="J4838">
        <v>32079</v>
      </c>
      <c r="K4838">
        <v>24645</v>
      </c>
      <c r="L4838">
        <f>bbdd_Social_Media_Trends[[#This Row],[Likes]]+bbdd_Social_Media_Trends[[#This Row],[Shares]]+bbdd_Social_Media_Trends[[#This Row],[Comments]]</f>
        <v>525947</v>
      </c>
      <c r="M4838">
        <f>bbdd_Social_Media_Trends[[#This Row],[Interactions]]/bbdd_Social_Media_Trends[[#This Row],[Views]]</f>
        <v>0.52245594934646689</v>
      </c>
      <c r="N4838" s="1" t="s">
        <v>16</v>
      </c>
      <c r="O4838" s="4">
        <f t="shared" si="75"/>
        <v>0</v>
      </c>
    </row>
    <row r="4839" spans="1:15">
      <c r="A4839" s="1" t="s">
        <v>4879</v>
      </c>
      <c r="B4839" s="2">
        <v>44953</v>
      </c>
      <c r="C4839" s="13" t="str">
        <f>TEXT(bbdd_Social_Media_Trends[[#This Row],[Post_Date]],"aaaa-mm")</f>
        <v>2023-01</v>
      </c>
      <c r="D4839" s="1" t="s">
        <v>24</v>
      </c>
      <c r="E4839" s="1" t="s">
        <v>13</v>
      </c>
      <c r="F4839" s="1" t="s">
        <v>32</v>
      </c>
      <c r="G4839" s="1" t="s">
        <v>15</v>
      </c>
      <c r="H4839">
        <v>3804559</v>
      </c>
      <c r="I4839">
        <v>410862</v>
      </c>
      <c r="J4839">
        <v>46533</v>
      </c>
      <c r="K4839">
        <v>16456</v>
      </c>
      <c r="L4839">
        <f>bbdd_Social_Media_Trends[[#This Row],[Likes]]+bbdd_Social_Media_Trends[[#This Row],[Shares]]+bbdd_Social_Media_Trends[[#This Row],[Comments]]</f>
        <v>473851</v>
      </c>
      <c r="M4839">
        <f>bbdd_Social_Media_Trends[[#This Row],[Interactions]]/bbdd_Social_Media_Trends[[#This Row],[Views]]</f>
        <v>0.12454820650698281</v>
      </c>
      <c r="N4839" s="1" t="s">
        <v>22</v>
      </c>
      <c r="O4839" s="4">
        <f t="shared" si="75"/>
        <v>0</v>
      </c>
    </row>
    <row r="4840" spans="1:15">
      <c r="A4840" s="1" t="s">
        <v>4880</v>
      </c>
      <c r="B4840" s="2">
        <v>45274</v>
      </c>
      <c r="C4840" s="13" t="str">
        <f>TEXT(bbdd_Social_Media_Trends[[#This Row],[Post_Date]],"aaaa-mm")</f>
        <v>2023-12</v>
      </c>
      <c r="D4840" s="1" t="s">
        <v>12</v>
      </c>
      <c r="E4840" s="1" t="s">
        <v>46</v>
      </c>
      <c r="F4840" s="1" t="s">
        <v>32</v>
      </c>
      <c r="G4840" s="1" t="s">
        <v>60</v>
      </c>
      <c r="H4840">
        <v>3370487</v>
      </c>
      <c r="I4840">
        <v>304640</v>
      </c>
      <c r="J4840">
        <v>99763</v>
      </c>
      <c r="K4840">
        <v>21950</v>
      </c>
      <c r="L4840">
        <f>bbdd_Social_Media_Trends[[#This Row],[Likes]]+bbdd_Social_Media_Trends[[#This Row],[Shares]]+bbdd_Social_Media_Trends[[#This Row],[Comments]]</f>
        <v>426353</v>
      </c>
      <c r="M4840">
        <f>bbdd_Social_Media_Trends[[#This Row],[Interactions]]/bbdd_Social_Media_Trends[[#This Row],[Views]]</f>
        <v>0.12649596334298277</v>
      </c>
      <c r="N4840" s="1" t="s">
        <v>29</v>
      </c>
      <c r="O4840" s="4">
        <f t="shared" si="75"/>
        <v>0</v>
      </c>
    </row>
    <row r="4841" spans="1:15">
      <c r="A4841" s="1" t="s">
        <v>4881</v>
      </c>
      <c r="B4841" s="2">
        <v>45158</v>
      </c>
      <c r="C4841" s="13" t="str">
        <f>TEXT(bbdd_Social_Media_Trends[[#This Row],[Post_Date]],"aaaa-mm")</f>
        <v>2023-08</v>
      </c>
      <c r="D4841" s="1" t="s">
        <v>24</v>
      </c>
      <c r="E4841" s="1" t="s">
        <v>13</v>
      </c>
      <c r="F4841" s="1" t="s">
        <v>41</v>
      </c>
      <c r="G4841" s="1" t="s">
        <v>60</v>
      </c>
      <c r="H4841">
        <v>3264450</v>
      </c>
      <c r="I4841">
        <v>105871</v>
      </c>
      <c r="J4841">
        <v>92239</v>
      </c>
      <c r="K4841">
        <v>40889</v>
      </c>
      <c r="L4841">
        <f>bbdd_Social_Media_Trends[[#This Row],[Likes]]+bbdd_Social_Media_Trends[[#This Row],[Shares]]+bbdd_Social_Media_Trends[[#This Row],[Comments]]</f>
        <v>238999</v>
      </c>
      <c r="M4841">
        <f>bbdd_Social_Media_Trends[[#This Row],[Interactions]]/bbdd_Social_Media_Trends[[#This Row],[Views]]</f>
        <v>7.3212639188837317E-2</v>
      </c>
      <c r="N4841" s="1" t="s">
        <v>29</v>
      </c>
      <c r="O4841" s="4">
        <f t="shared" si="75"/>
        <v>0</v>
      </c>
    </row>
    <row r="4842" spans="1:15">
      <c r="A4842" s="1" t="s">
        <v>4882</v>
      </c>
      <c r="B4842" s="2">
        <v>45013</v>
      </c>
      <c r="C4842" s="13" t="str">
        <f>TEXT(bbdd_Social_Media_Trends[[#This Row],[Post_Date]],"aaaa-mm")</f>
        <v>2023-03</v>
      </c>
      <c r="D4842" s="1" t="s">
        <v>12</v>
      </c>
      <c r="E4842" s="1" t="s">
        <v>13</v>
      </c>
      <c r="F4842" s="1" t="s">
        <v>36</v>
      </c>
      <c r="G4842" s="1" t="s">
        <v>28</v>
      </c>
      <c r="H4842">
        <v>116463</v>
      </c>
      <c r="I4842">
        <v>420019</v>
      </c>
      <c r="J4842">
        <v>84514</v>
      </c>
      <c r="K4842">
        <v>30850</v>
      </c>
      <c r="L4842">
        <f>bbdd_Social_Media_Trends[[#This Row],[Likes]]+bbdd_Social_Media_Trends[[#This Row],[Shares]]+bbdd_Social_Media_Trends[[#This Row],[Comments]]</f>
        <v>535383</v>
      </c>
      <c r="M4842">
        <f>bbdd_Social_Media_Trends[[#This Row],[Interactions]]/bbdd_Social_Media_Trends[[#This Row],[Views]]</f>
        <v>4.5970222302362123</v>
      </c>
      <c r="N4842" s="1" t="s">
        <v>16</v>
      </c>
      <c r="O4842" s="4">
        <f t="shared" si="75"/>
        <v>0</v>
      </c>
    </row>
    <row r="4843" spans="1:15">
      <c r="A4843" s="1" t="s">
        <v>4883</v>
      </c>
      <c r="B4843" s="2">
        <v>45101</v>
      </c>
      <c r="C4843" s="13" t="str">
        <f>TEXT(bbdd_Social_Media_Trends[[#This Row],[Post_Date]],"aaaa-mm")</f>
        <v>2023-06</v>
      </c>
      <c r="D4843" s="1" t="s">
        <v>24</v>
      </c>
      <c r="E4843" s="1" t="s">
        <v>49</v>
      </c>
      <c r="F4843" s="1" t="s">
        <v>41</v>
      </c>
      <c r="G4843" s="1" t="s">
        <v>28</v>
      </c>
      <c r="H4843">
        <v>423438</v>
      </c>
      <c r="I4843">
        <v>290269</v>
      </c>
      <c r="J4843">
        <v>28373</v>
      </c>
      <c r="K4843">
        <v>49708</v>
      </c>
      <c r="L4843">
        <f>bbdd_Social_Media_Trends[[#This Row],[Likes]]+bbdd_Social_Media_Trends[[#This Row],[Shares]]+bbdd_Social_Media_Trends[[#This Row],[Comments]]</f>
        <v>368350</v>
      </c>
      <c r="M4843">
        <f>bbdd_Social_Media_Trends[[#This Row],[Interactions]]/bbdd_Social_Media_Trends[[#This Row],[Views]]</f>
        <v>0.86990303184881845</v>
      </c>
      <c r="N4843" s="1" t="s">
        <v>29</v>
      </c>
      <c r="O4843" s="4">
        <f t="shared" si="75"/>
        <v>0</v>
      </c>
    </row>
    <row r="4844" spans="1:15">
      <c r="A4844" s="1" t="s">
        <v>4884</v>
      </c>
      <c r="B4844" s="2">
        <v>44581</v>
      </c>
      <c r="C4844" s="13" t="str">
        <f>TEXT(bbdd_Social_Media_Trends[[#This Row],[Post_Date]],"aaaa-mm")</f>
        <v>2022-01</v>
      </c>
      <c r="D4844" s="1" t="s">
        <v>27</v>
      </c>
      <c r="E4844" s="1" t="s">
        <v>49</v>
      </c>
      <c r="F4844" s="1" t="s">
        <v>20</v>
      </c>
      <c r="G4844" s="1" t="s">
        <v>44</v>
      </c>
      <c r="H4844">
        <v>1121182</v>
      </c>
      <c r="I4844">
        <v>99772</v>
      </c>
      <c r="J4844">
        <v>42285</v>
      </c>
      <c r="K4844">
        <v>5621</v>
      </c>
      <c r="L4844">
        <f>bbdd_Social_Media_Trends[[#This Row],[Likes]]+bbdd_Social_Media_Trends[[#This Row],[Shares]]+bbdd_Social_Media_Trends[[#This Row],[Comments]]</f>
        <v>147678</v>
      </c>
      <c r="M4844">
        <f>bbdd_Social_Media_Trends[[#This Row],[Interactions]]/bbdd_Social_Media_Trends[[#This Row],[Views]]</f>
        <v>0.13171634935273666</v>
      </c>
      <c r="N4844" s="1" t="s">
        <v>16</v>
      </c>
      <c r="O4844" s="4">
        <f t="shared" si="75"/>
        <v>0</v>
      </c>
    </row>
    <row r="4845" spans="1:15">
      <c r="A4845" s="1" t="s">
        <v>4885</v>
      </c>
      <c r="B4845" s="2">
        <v>44793</v>
      </c>
      <c r="C4845" s="13" t="str">
        <f>TEXT(bbdd_Social_Media_Trends[[#This Row],[Post_Date]],"aaaa-mm")</f>
        <v>2022-08</v>
      </c>
      <c r="D4845" s="1" t="s">
        <v>12</v>
      </c>
      <c r="E4845" s="1" t="s">
        <v>19</v>
      </c>
      <c r="F4845" s="1" t="s">
        <v>47</v>
      </c>
      <c r="G4845" s="1" t="s">
        <v>28</v>
      </c>
      <c r="H4845">
        <v>1912681</v>
      </c>
      <c r="I4845">
        <v>262668</v>
      </c>
      <c r="J4845">
        <v>23314</v>
      </c>
      <c r="K4845">
        <v>21369</v>
      </c>
      <c r="L4845">
        <f>bbdd_Social_Media_Trends[[#This Row],[Likes]]+bbdd_Social_Media_Trends[[#This Row],[Shares]]+bbdd_Social_Media_Trends[[#This Row],[Comments]]</f>
        <v>307351</v>
      </c>
      <c r="M4845">
        <f>bbdd_Social_Media_Trends[[#This Row],[Interactions]]/bbdd_Social_Media_Trends[[#This Row],[Views]]</f>
        <v>0.16069119732982134</v>
      </c>
      <c r="N4845" s="1" t="s">
        <v>29</v>
      </c>
      <c r="O4845" s="4">
        <f t="shared" si="75"/>
        <v>0</v>
      </c>
    </row>
    <row r="4846" spans="1:15">
      <c r="A4846" s="1" t="s">
        <v>4886</v>
      </c>
      <c r="B4846" s="2">
        <v>44753</v>
      </c>
      <c r="C4846" s="13" t="str">
        <f>TEXT(bbdd_Social_Media_Trends[[#This Row],[Post_Date]],"aaaa-mm")</f>
        <v>2022-07</v>
      </c>
      <c r="D4846" s="1" t="s">
        <v>24</v>
      </c>
      <c r="E4846" s="1" t="s">
        <v>57</v>
      </c>
      <c r="F4846" s="1" t="s">
        <v>14</v>
      </c>
      <c r="G4846" s="1" t="s">
        <v>44</v>
      </c>
      <c r="H4846">
        <v>715400</v>
      </c>
      <c r="I4846">
        <v>135773</v>
      </c>
      <c r="J4846">
        <v>17076</v>
      </c>
      <c r="K4846">
        <v>35509</v>
      </c>
      <c r="L4846">
        <f>bbdd_Social_Media_Trends[[#This Row],[Likes]]+bbdd_Social_Media_Trends[[#This Row],[Shares]]+bbdd_Social_Media_Trends[[#This Row],[Comments]]</f>
        <v>188358</v>
      </c>
      <c r="M4846">
        <f>bbdd_Social_Media_Trends[[#This Row],[Interactions]]/bbdd_Social_Media_Trends[[#This Row],[Views]]</f>
        <v>0.26329046687168017</v>
      </c>
      <c r="N4846" s="1" t="s">
        <v>16</v>
      </c>
      <c r="O4846" s="4">
        <f t="shared" si="75"/>
        <v>0</v>
      </c>
    </row>
    <row r="4847" spans="1:15">
      <c r="A4847" s="1" t="s">
        <v>4887</v>
      </c>
      <c r="B4847" s="2">
        <v>45284</v>
      </c>
      <c r="C4847" s="13" t="str">
        <f>TEXT(bbdd_Social_Media_Trends[[#This Row],[Post_Date]],"aaaa-mm")</f>
        <v>2023-12</v>
      </c>
      <c r="D4847" s="1" t="s">
        <v>24</v>
      </c>
      <c r="E4847" s="1" t="s">
        <v>31</v>
      </c>
      <c r="F4847" s="1" t="s">
        <v>36</v>
      </c>
      <c r="G4847" s="1" t="s">
        <v>15</v>
      </c>
      <c r="H4847">
        <v>94208</v>
      </c>
      <c r="I4847">
        <v>423135</v>
      </c>
      <c r="J4847">
        <v>87349</v>
      </c>
      <c r="K4847">
        <v>22463</v>
      </c>
      <c r="L4847">
        <f>bbdd_Social_Media_Trends[[#This Row],[Likes]]+bbdd_Social_Media_Trends[[#This Row],[Shares]]+bbdd_Social_Media_Trends[[#This Row],[Comments]]</f>
        <v>532947</v>
      </c>
      <c r="M4847">
        <f>bbdd_Social_Media_Trends[[#This Row],[Interactions]]/bbdd_Social_Media_Trends[[#This Row],[Views]]</f>
        <v>5.6571310292119561</v>
      </c>
      <c r="N4847" s="1" t="s">
        <v>29</v>
      </c>
      <c r="O4847" s="4">
        <f t="shared" si="75"/>
        <v>0</v>
      </c>
    </row>
    <row r="4848" spans="1:15">
      <c r="A4848" s="1" t="s">
        <v>4888</v>
      </c>
      <c r="B4848" s="2">
        <v>45006</v>
      </c>
      <c r="C4848" s="13" t="str">
        <f>TEXT(bbdd_Social_Media_Trends[[#This Row],[Post_Date]],"aaaa-mm")</f>
        <v>2023-03</v>
      </c>
      <c r="D4848" s="1" t="s">
        <v>18</v>
      </c>
      <c r="E4848" s="1" t="s">
        <v>19</v>
      </c>
      <c r="F4848" s="1" t="s">
        <v>41</v>
      </c>
      <c r="G4848" s="1" t="s">
        <v>50</v>
      </c>
      <c r="H4848">
        <v>2896863</v>
      </c>
      <c r="I4848">
        <v>371193</v>
      </c>
      <c r="J4848">
        <v>92745</v>
      </c>
      <c r="K4848">
        <v>30595</v>
      </c>
      <c r="L4848">
        <f>bbdd_Social_Media_Trends[[#This Row],[Likes]]+bbdd_Social_Media_Trends[[#This Row],[Shares]]+bbdd_Social_Media_Trends[[#This Row],[Comments]]</f>
        <v>494533</v>
      </c>
      <c r="M4848">
        <f>bbdd_Social_Media_Trends[[#This Row],[Interactions]]/bbdd_Social_Media_Trends[[#This Row],[Views]]</f>
        <v>0.17071328537110661</v>
      </c>
      <c r="N4848" s="1" t="s">
        <v>29</v>
      </c>
      <c r="O4848" s="4">
        <f t="shared" si="75"/>
        <v>0</v>
      </c>
    </row>
    <row r="4849" spans="1:15">
      <c r="A4849" s="1" t="s">
        <v>4889</v>
      </c>
      <c r="B4849" s="2">
        <v>45212</v>
      </c>
      <c r="C4849" s="13" t="str">
        <f>TEXT(bbdd_Social_Media_Trends[[#This Row],[Post_Date]],"aaaa-mm")</f>
        <v>2023-10</v>
      </c>
      <c r="D4849" s="1" t="s">
        <v>18</v>
      </c>
      <c r="E4849" s="1" t="s">
        <v>13</v>
      </c>
      <c r="F4849" s="1" t="s">
        <v>41</v>
      </c>
      <c r="G4849" s="1" t="s">
        <v>50</v>
      </c>
      <c r="H4849">
        <v>1015588</v>
      </c>
      <c r="I4849">
        <v>461019</v>
      </c>
      <c r="J4849">
        <v>50137</v>
      </c>
      <c r="K4849">
        <v>8384</v>
      </c>
      <c r="L4849">
        <f>bbdd_Social_Media_Trends[[#This Row],[Likes]]+bbdd_Social_Media_Trends[[#This Row],[Shares]]+bbdd_Social_Media_Trends[[#This Row],[Comments]]</f>
        <v>519540</v>
      </c>
      <c r="M4849">
        <f>bbdd_Social_Media_Trends[[#This Row],[Interactions]]/bbdd_Social_Media_Trends[[#This Row],[Views]]</f>
        <v>0.51156571365553749</v>
      </c>
      <c r="N4849" s="1" t="s">
        <v>22</v>
      </c>
      <c r="O4849" s="4">
        <f t="shared" si="75"/>
        <v>0</v>
      </c>
    </row>
    <row r="4850" spans="1:15">
      <c r="A4850" s="1" t="s">
        <v>4890</v>
      </c>
      <c r="B4850" s="2">
        <v>44754</v>
      </c>
      <c r="C4850" s="13" t="str">
        <f>TEXT(bbdd_Social_Media_Trends[[#This Row],[Post_Date]],"aaaa-mm")</f>
        <v>2022-07</v>
      </c>
      <c r="D4850" s="1" t="s">
        <v>27</v>
      </c>
      <c r="E4850" s="1" t="s">
        <v>13</v>
      </c>
      <c r="F4850" s="1" t="s">
        <v>32</v>
      </c>
      <c r="G4850" s="1" t="s">
        <v>50</v>
      </c>
      <c r="H4850">
        <v>3405967</v>
      </c>
      <c r="I4850">
        <v>397972</v>
      </c>
      <c r="J4850">
        <v>27387</v>
      </c>
      <c r="K4850">
        <v>757</v>
      </c>
      <c r="L4850">
        <f>bbdd_Social_Media_Trends[[#This Row],[Likes]]+bbdd_Social_Media_Trends[[#This Row],[Shares]]+bbdd_Social_Media_Trends[[#This Row],[Comments]]</f>
        <v>426116</v>
      </c>
      <c r="M4850">
        <f>bbdd_Social_Media_Trends[[#This Row],[Interactions]]/bbdd_Social_Media_Trends[[#This Row],[Views]]</f>
        <v>0.12510866957900649</v>
      </c>
      <c r="N4850" s="1" t="s">
        <v>16</v>
      </c>
      <c r="O4850" s="4">
        <f t="shared" si="75"/>
        <v>0</v>
      </c>
    </row>
    <row r="4851" spans="1:15">
      <c r="A4851" s="1" t="s">
        <v>4891</v>
      </c>
      <c r="B4851" s="2">
        <v>44866</v>
      </c>
      <c r="C4851" s="13" t="str">
        <f>TEXT(bbdd_Social_Media_Trends[[#This Row],[Post_Date]],"aaaa-mm")</f>
        <v>2022-11</v>
      </c>
      <c r="D4851" s="1" t="s">
        <v>18</v>
      </c>
      <c r="E4851" s="1" t="s">
        <v>52</v>
      </c>
      <c r="F4851" s="1" t="s">
        <v>36</v>
      </c>
      <c r="G4851" s="1" t="s">
        <v>37</v>
      </c>
      <c r="H4851">
        <v>314695</v>
      </c>
      <c r="I4851">
        <v>60303</v>
      </c>
      <c r="J4851">
        <v>73622</v>
      </c>
      <c r="K4851">
        <v>3048</v>
      </c>
      <c r="L4851">
        <f>bbdd_Social_Media_Trends[[#This Row],[Likes]]+bbdd_Social_Media_Trends[[#This Row],[Shares]]+bbdd_Social_Media_Trends[[#This Row],[Comments]]</f>
        <v>136973</v>
      </c>
      <c r="M4851">
        <f>bbdd_Social_Media_Trends[[#This Row],[Interactions]]/bbdd_Social_Media_Trends[[#This Row],[Views]]</f>
        <v>0.43525635933205165</v>
      </c>
      <c r="N4851" s="1" t="s">
        <v>16</v>
      </c>
      <c r="O4851" s="4">
        <f t="shared" si="75"/>
        <v>0</v>
      </c>
    </row>
    <row r="4852" spans="1:15">
      <c r="A4852" s="1" t="s">
        <v>4892</v>
      </c>
      <c r="B4852" s="2">
        <v>44649</v>
      </c>
      <c r="C4852" s="13" t="str">
        <f>TEXT(bbdd_Social_Media_Trends[[#This Row],[Post_Date]],"aaaa-mm")</f>
        <v>2022-03</v>
      </c>
      <c r="D4852" s="1" t="s">
        <v>12</v>
      </c>
      <c r="E4852" s="1" t="s">
        <v>59</v>
      </c>
      <c r="F4852" s="1" t="s">
        <v>47</v>
      </c>
      <c r="G4852" s="1" t="s">
        <v>37</v>
      </c>
      <c r="H4852">
        <v>4319494</v>
      </c>
      <c r="I4852">
        <v>83744</v>
      </c>
      <c r="J4852">
        <v>83078</v>
      </c>
      <c r="K4852">
        <v>26847</v>
      </c>
      <c r="L4852">
        <f>bbdd_Social_Media_Trends[[#This Row],[Likes]]+bbdd_Social_Media_Trends[[#This Row],[Shares]]+bbdd_Social_Media_Trends[[#This Row],[Comments]]</f>
        <v>193669</v>
      </c>
      <c r="M4852">
        <f>bbdd_Social_Media_Trends[[#This Row],[Interactions]]/bbdd_Social_Media_Trends[[#This Row],[Views]]</f>
        <v>4.4836038665640003E-2</v>
      </c>
      <c r="N4852" s="1" t="s">
        <v>22</v>
      </c>
      <c r="O4852" s="4">
        <f t="shared" si="75"/>
        <v>0</v>
      </c>
    </row>
    <row r="4853" spans="1:15">
      <c r="A4853" s="1" t="s">
        <v>4893</v>
      </c>
      <c r="B4853" s="2">
        <v>44848</v>
      </c>
      <c r="C4853" s="13" t="str">
        <f>TEXT(bbdd_Social_Media_Trends[[#This Row],[Post_Date]],"aaaa-mm")</f>
        <v>2022-10</v>
      </c>
      <c r="D4853" s="1" t="s">
        <v>18</v>
      </c>
      <c r="E4853" s="1" t="s">
        <v>57</v>
      </c>
      <c r="F4853" s="1" t="s">
        <v>14</v>
      </c>
      <c r="G4853" s="1" t="s">
        <v>15</v>
      </c>
      <c r="H4853">
        <v>2744334</v>
      </c>
      <c r="I4853">
        <v>432158</v>
      </c>
      <c r="J4853">
        <v>74368</v>
      </c>
      <c r="K4853">
        <v>12933</v>
      </c>
      <c r="L4853">
        <f>bbdd_Social_Media_Trends[[#This Row],[Likes]]+bbdd_Social_Media_Trends[[#This Row],[Shares]]+bbdd_Social_Media_Trends[[#This Row],[Comments]]</f>
        <v>519459</v>
      </c>
      <c r="M4853">
        <f>bbdd_Social_Media_Trends[[#This Row],[Interactions]]/bbdd_Social_Media_Trends[[#This Row],[Views]]</f>
        <v>0.18928417605145728</v>
      </c>
      <c r="N4853" s="1" t="s">
        <v>29</v>
      </c>
      <c r="O4853" s="4">
        <f t="shared" si="75"/>
        <v>0</v>
      </c>
    </row>
    <row r="4854" spans="1:15">
      <c r="A4854" s="1" t="s">
        <v>4894</v>
      </c>
      <c r="B4854" s="2">
        <v>44779</v>
      </c>
      <c r="C4854" s="13" t="str">
        <f>TEXT(bbdd_Social_Media_Trends[[#This Row],[Post_Date]],"aaaa-mm")</f>
        <v>2022-08</v>
      </c>
      <c r="D4854" s="1" t="s">
        <v>27</v>
      </c>
      <c r="E4854" s="1" t="s">
        <v>35</v>
      </c>
      <c r="F4854" s="1" t="s">
        <v>41</v>
      </c>
      <c r="G4854" s="1" t="s">
        <v>21</v>
      </c>
      <c r="H4854">
        <v>1975939</v>
      </c>
      <c r="I4854">
        <v>451179</v>
      </c>
      <c r="J4854">
        <v>64867</v>
      </c>
      <c r="K4854">
        <v>14319</v>
      </c>
      <c r="L4854">
        <f>bbdd_Social_Media_Trends[[#This Row],[Likes]]+bbdd_Social_Media_Trends[[#This Row],[Shares]]+bbdd_Social_Media_Trends[[#This Row],[Comments]]</f>
        <v>530365</v>
      </c>
      <c r="M4854">
        <f>bbdd_Social_Media_Trends[[#This Row],[Interactions]]/bbdd_Social_Media_Trends[[#This Row],[Views]]</f>
        <v>0.26841162606740393</v>
      </c>
      <c r="N4854" s="1" t="s">
        <v>29</v>
      </c>
      <c r="O4854" s="4">
        <f t="shared" si="75"/>
        <v>0</v>
      </c>
    </row>
    <row r="4855" spans="1:15">
      <c r="A4855" s="1" t="s">
        <v>4895</v>
      </c>
      <c r="B4855" s="2">
        <v>45242</v>
      </c>
      <c r="C4855" s="13" t="str">
        <f>TEXT(bbdd_Social_Media_Trends[[#This Row],[Post_Date]],"aaaa-mm")</f>
        <v>2023-11</v>
      </c>
      <c r="D4855" s="1" t="s">
        <v>12</v>
      </c>
      <c r="E4855" s="1" t="s">
        <v>19</v>
      </c>
      <c r="F4855" s="1" t="s">
        <v>14</v>
      </c>
      <c r="G4855" s="1" t="s">
        <v>37</v>
      </c>
      <c r="H4855">
        <v>3269522</v>
      </c>
      <c r="I4855">
        <v>487566</v>
      </c>
      <c r="J4855">
        <v>24836</v>
      </c>
      <c r="K4855">
        <v>15466</v>
      </c>
      <c r="L4855">
        <f>bbdd_Social_Media_Trends[[#This Row],[Likes]]+bbdd_Social_Media_Trends[[#This Row],[Shares]]+bbdd_Social_Media_Trends[[#This Row],[Comments]]</f>
        <v>527868</v>
      </c>
      <c r="M4855">
        <f>bbdd_Social_Media_Trends[[#This Row],[Interactions]]/bbdd_Social_Media_Trends[[#This Row],[Views]]</f>
        <v>0.16145112343639223</v>
      </c>
      <c r="N4855" s="1" t="s">
        <v>22</v>
      </c>
      <c r="O4855" s="4">
        <f t="shared" si="75"/>
        <v>0</v>
      </c>
    </row>
    <row r="4856" spans="1:15">
      <c r="A4856" s="1" t="s">
        <v>4896</v>
      </c>
      <c r="B4856" s="2">
        <v>44565</v>
      </c>
      <c r="C4856" s="13" t="str">
        <f>TEXT(bbdd_Social_Media_Trends[[#This Row],[Post_Date]],"aaaa-mm")</f>
        <v>2022-01</v>
      </c>
      <c r="D4856" s="1" t="s">
        <v>18</v>
      </c>
      <c r="E4856" s="1" t="s">
        <v>39</v>
      </c>
      <c r="F4856" s="1" t="s">
        <v>36</v>
      </c>
      <c r="G4856" s="1" t="s">
        <v>50</v>
      </c>
      <c r="H4856">
        <v>4839145</v>
      </c>
      <c r="I4856">
        <v>482348</v>
      </c>
      <c r="J4856">
        <v>51534</v>
      </c>
      <c r="K4856">
        <v>14880</v>
      </c>
      <c r="L4856">
        <f>bbdd_Social_Media_Trends[[#This Row],[Likes]]+bbdd_Social_Media_Trends[[#This Row],[Shares]]+bbdd_Social_Media_Trends[[#This Row],[Comments]]</f>
        <v>548762</v>
      </c>
      <c r="M4856">
        <f>bbdd_Social_Media_Trends[[#This Row],[Interactions]]/bbdd_Social_Media_Trends[[#This Row],[Views]]</f>
        <v>0.11340061105835846</v>
      </c>
      <c r="N4856" s="1" t="s">
        <v>29</v>
      </c>
      <c r="O4856" s="4">
        <f t="shared" si="75"/>
        <v>0</v>
      </c>
    </row>
    <row r="4857" spans="1:15">
      <c r="A4857" s="1" t="s">
        <v>4897</v>
      </c>
      <c r="B4857" s="2">
        <v>45138</v>
      </c>
      <c r="C4857" s="13" t="str">
        <f>TEXT(bbdd_Social_Media_Trends[[#This Row],[Post_Date]],"aaaa-mm")</f>
        <v>2023-07</v>
      </c>
      <c r="D4857" s="1" t="s">
        <v>18</v>
      </c>
      <c r="E4857" s="1" t="s">
        <v>19</v>
      </c>
      <c r="F4857" s="1" t="s">
        <v>20</v>
      </c>
      <c r="G4857" s="1" t="s">
        <v>28</v>
      </c>
      <c r="H4857">
        <v>459654</v>
      </c>
      <c r="I4857">
        <v>356338</v>
      </c>
      <c r="J4857">
        <v>35844</v>
      </c>
      <c r="K4857">
        <v>36945</v>
      </c>
      <c r="L4857">
        <f>bbdd_Social_Media_Trends[[#This Row],[Likes]]+bbdd_Social_Media_Trends[[#This Row],[Shares]]+bbdd_Social_Media_Trends[[#This Row],[Comments]]</f>
        <v>429127</v>
      </c>
      <c r="M4857">
        <f>bbdd_Social_Media_Trends[[#This Row],[Interactions]]/bbdd_Social_Media_Trends[[#This Row],[Views]]</f>
        <v>0.93358700239745551</v>
      </c>
      <c r="N4857" s="1" t="s">
        <v>22</v>
      </c>
      <c r="O4857" s="4">
        <f t="shared" si="75"/>
        <v>0</v>
      </c>
    </row>
    <row r="4858" spans="1:15">
      <c r="A4858" s="1" t="s">
        <v>4898</v>
      </c>
      <c r="B4858" s="2">
        <v>45206</v>
      </c>
      <c r="C4858" s="13" t="str">
        <f>TEXT(bbdd_Social_Media_Trends[[#This Row],[Post_Date]],"aaaa-mm")</f>
        <v>2023-10</v>
      </c>
      <c r="D4858" s="1" t="s">
        <v>12</v>
      </c>
      <c r="E4858" s="1" t="s">
        <v>46</v>
      </c>
      <c r="F4858" s="1" t="s">
        <v>20</v>
      </c>
      <c r="G4858" s="1" t="s">
        <v>60</v>
      </c>
      <c r="H4858">
        <v>180332</v>
      </c>
      <c r="I4858">
        <v>34396</v>
      </c>
      <c r="J4858">
        <v>21909</v>
      </c>
      <c r="K4858">
        <v>47928</v>
      </c>
      <c r="L4858">
        <f>bbdd_Social_Media_Trends[[#This Row],[Likes]]+bbdd_Social_Media_Trends[[#This Row],[Shares]]+bbdd_Social_Media_Trends[[#This Row],[Comments]]</f>
        <v>104233</v>
      </c>
      <c r="M4858">
        <f>bbdd_Social_Media_Trends[[#This Row],[Interactions]]/bbdd_Social_Media_Trends[[#This Row],[Views]]</f>
        <v>0.57800612204156776</v>
      </c>
      <c r="N4858" s="1" t="s">
        <v>22</v>
      </c>
      <c r="O4858" s="4">
        <f t="shared" si="75"/>
        <v>0</v>
      </c>
    </row>
    <row r="4859" spans="1:15">
      <c r="A4859" s="1" t="s">
        <v>4899</v>
      </c>
      <c r="B4859" s="2">
        <v>44962</v>
      </c>
      <c r="C4859" s="13" t="str">
        <f>TEXT(bbdd_Social_Media_Trends[[#This Row],[Post_Date]],"aaaa-mm")</f>
        <v>2023-02</v>
      </c>
      <c r="D4859" s="1" t="s">
        <v>12</v>
      </c>
      <c r="E4859" s="1" t="s">
        <v>46</v>
      </c>
      <c r="F4859" s="1" t="s">
        <v>36</v>
      </c>
      <c r="G4859" s="1" t="s">
        <v>37</v>
      </c>
      <c r="H4859">
        <v>134405</v>
      </c>
      <c r="I4859">
        <v>56197</v>
      </c>
      <c r="J4859">
        <v>39414</v>
      </c>
      <c r="K4859">
        <v>10372</v>
      </c>
      <c r="L4859">
        <f>bbdd_Social_Media_Trends[[#This Row],[Likes]]+bbdd_Social_Media_Trends[[#This Row],[Shares]]+bbdd_Social_Media_Trends[[#This Row],[Comments]]</f>
        <v>105983</v>
      </c>
      <c r="M4859">
        <f>bbdd_Social_Media_Trends[[#This Row],[Interactions]]/bbdd_Social_Media_Trends[[#This Row],[Views]]</f>
        <v>0.78853465272869316</v>
      </c>
      <c r="N4859" s="1" t="s">
        <v>16</v>
      </c>
      <c r="O4859" s="4">
        <f t="shared" si="75"/>
        <v>0</v>
      </c>
    </row>
    <row r="4860" spans="1:15">
      <c r="A4860" s="1" t="s">
        <v>4900</v>
      </c>
      <c r="B4860" s="2">
        <v>45057</v>
      </c>
      <c r="C4860" s="13" t="str">
        <f>TEXT(bbdd_Social_Media_Trends[[#This Row],[Post_Date]],"aaaa-mm")</f>
        <v>2023-05</v>
      </c>
      <c r="D4860" s="1" t="s">
        <v>27</v>
      </c>
      <c r="E4860" s="1" t="s">
        <v>31</v>
      </c>
      <c r="F4860" s="1" t="s">
        <v>20</v>
      </c>
      <c r="G4860" s="1" t="s">
        <v>37</v>
      </c>
      <c r="H4860">
        <v>4290567</v>
      </c>
      <c r="I4860">
        <v>185763</v>
      </c>
      <c r="J4860">
        <v>72551</v>
      </c>
      <c r="K4860">
        <v>49196</v>
      </c>
      <c r="L4860">
        <f>bbdd_Social_Media_Trends[[#This Row],[Likes]]+bbdd_Social_Media_Trends[[#This Row],[Shares]]+bbdd_Social_Media_Trends[[#This Row],[Comments]]</f>
        <v>307510</v>
      </c>
      <c r="M4860">
        <f>bbdd_Social_Media_Trends[[#This Row],[Interactions]]/bbdd_Social_Media_Trends[[#This Row],[Views]]</f>
        <v>7.1671180056155748E-2</v>
      </c>
      <c r="N4860" s="1" t="s">
        <v>29</v>
      </c>
      <c r="O4860" s="4">
        <f t="shared" si="75"/>
        <v>0</v>
      </c>
    </row>
    <row r="4861" spans="1:15">
      <c r="A4861" s="1" t="s">
        <v>4901</v>
      </c>
      <c r="B4861" s="2">
        <v>45165</v>
      </c>
      <c r="C4861" s="13" t="str">
        <f>TEXT(bbdd_Social_Media_Trends[[#This Row],[Post_Date]],"aaaa-mm")</f>
        <v>2023-08</v>
      </c>
      <c r="D4861" s="1" t="s">
        <v>24</v>
      </c>
      <c r="E4861" s="1" t="s">
        <v>39</v>
      </c>
      <c r="F4861" s="1" t="s">
        <v>14</v>
      </c>
      <c r="G4861" s="1" t="s">
        <v>28</v>
      </c>
      <c r="H4861">
        <v>2440554</v>
      </c>
      <c r="I4861">
        <v>247328</v>
      </c>
      <c r="J4861">
        <v>16921</v>
      </c>
      <c r="K4861">
        <v>20278</v>
      </c>
      <c r="L4861">
        <f>bbdd_Social_Media_Trends[[#This Row],[Likes]]+bbdd_Social_Media_Trends[[#This Row],[Shares]]+bbdd_Social_Media_Trends[[#This Row],[Comments]]</f>
        <v>284527</v>
      </c>
      <c r="M4861">
        <f>bbdd_Social_Media_Trends[[#This Row],[Interactions]]/bbdd_Social_Media_Trends[[#This Row],[Views]]</f>
        <v>0.11658295616487076</v>
      </c>
      <c r="N4861" s="1" t="s">
        <v>29</v>
      </c>
      <c r="O4861" s="4">
        <f t="shared" si="75"/>
        <v>0</v>
      </c>
    </row>
    <row r="4862" spans="1:15">
      <c r="A4862" s="1" t="s">
        <v>4902</v>
      </c>
      <c r="B4862" s="2">
        <v>44575</v>
      </c>
      <c r="C4862" s="13" t="str">
        <f>TEXT(bbdd_Social_Media_Trends[[#This Row],[Post_Date]],"aaaa-mm")</f>
        <v>2022-01</v>
      </c>
      <c r="D4862" s="1" t="s">
        <v>27</v>
      </c>
      <c r="E4862" s="1" t="s">
        <v>59</v>
      </c>
      <c r="F4862" s="1" t="s">
        <v>32</v>
      </c>
      <c r="G4862" s="1" t="s">
        <v>28</v>
      </c>
      <c r="H4862">
        <v>64334</v>
      </c>
      <c r="I4862">
        <v>491928</v>
      </c>
      <c r="J4862">
        <v>68387</v>
      </c>
      <c r="K4862">
        <v>27432</v>
      </c>
      <c r="L4862">
        <f>bbdd_Social_Media_Trends[[#This Row],[Likes]]+bbdd_Social_Media_Trends[[#This Row],[Shares]]+bbdd_Social_Media_Trends[[#This Row],[Comments]]</f>
        <v>587747</v>
      </c>
      <c r="M4862">
        <f>bbdd_Social_Media_Trends[[#This Row],[Interactions]]/bbdd_Social_Media_Trends[[#This Row],[Views]]</f>
        <v>9.1358690583517266</v>
      </c>
      <c r="N4862" s="1" t="s">
        <v>29</v>
      </c>
      <c r="O4862" s="4">
        <f t="shared" si="75"/>
        <v>0</v>
      </c>
    </row>
    <row r="4863" spans="1:15">
      <c r="A4863" s="1" t="s">
        <v>4903</v>
      </c>
      <c r="B4863" s="2">
        <v>44971</v>
      </c>
      <c r="C4863" s="13" t="str">
        <f>TEXT(bbdd_Social_Media_Trends[[#This Row],[Post_Date]],"aaaa-mm")</f>
        <v>2023-02</v>
      </c>
      <c r="D4863" s="1" t="s">
        <v>27</v>
      </c>
      <c r="E4863" s="1" t="s">
        <v>46</v>
      </c>
      <c r="F4863" s="1" t="s">
        <v>32</v>
      </c>
      <c r="G4863" s="1" t="s">
        <v>15</v>
      </c>
      <c r="H4863">
        <v>1561101</v>
      </c>
      <c r="I4863">
        <v>265425</v>
      </c>
      <c r="J4863">
        <v>78956</v>
      </c>
      <c r="K4863">
        <v>35640</v>
      </c>
      <c r="L4863">
        <f>bbdd_Social_Media_Trends[[#This Row],[Likes]]+bbdd_Social_Media_Trends[[#This Row],[Shares]]+bbdd_Social_Media_Trends[[#This Row],[Comments]]</f>
        <v>380021</v>
      </c>
      <c r="M4863">
        <f>bbdd_Social_Media_Trends[[#This Row],[Interactions]]/bbdd_Social_Media_Trends[[#This Row],[Views]]</f>
        <v>0.24343139873717332</v>
      </c>
      <c r="N4863" s="1" t="s">
        <v>16</v>
      </c>
      <c r="O4863" s="4">
        <f t="shared" si="75"/>
        <v>0</v>
      </c>
    </row>
    <row r="4864" spans="1:15">
      <c r="A4864" s="1" t="s">
        <v>4904</v>
      </c>
      <c r="B4864" s="2">
        <v>44948</v>
      </c>
      <c r="C4864" s="13" t="str">
        <f>TEXT(bbdd_Social_Media_Trends[[#This Row],[Post_Date]],"aaaa-mm")</f>
        <v>2023-01</v>
      </c>
      <c r="D4864" s="1" t="s">
        <v>27</v>
      </c>
      <c r="E4864" s="1" t="s">
        <v>49</v>
      </c>
      <c r="F4864" s="1" t="s">
        <v>32</v>
      </c>
      <c r="G4864" s="1" t="s">
        <v>50</v>
      </c>
      <c r="H4864">
        <v>4175750</v>
      </c>
      <c r="I4864">
        <v>129321</v>
      </c>
      <c r="J4864">
        <v>55183</v>
      </c>
      <c r="K4864">
        <v>8361</v>
      </c>
      <c r="L4864">
        <f>bbdd_Social_Media_Trends[[#This Row],[Likes]]+bbdd_Social_Media_Trends[[#This Row],[Shares]]+bbdd_Social_Media_Trends[[#This Row],[Comments]]</f>
        <v>192865</v>
      </c>
      <c r="M4864">
        <f>bbdd_Social_Media_Trends[[#This Row],[Interactions]]/bbdd_Social_Media_Trends[[#This Row],[Views]]</f>
        <v>4.6186912530683112E-2</v>
      </c>
      <c r="N4864" s="1" t="s">
        <v>29</v>
      </c>
      <c r="O4864" s="4">
        <f t="shared" si="75"/>
        <v>0</v>
      </c>
    </row>
    <row r="4865" spans="1:15">
      <c r="A4865" s="1" t="s">
        <v>4905</v>
      </c>
      <c r="B4865" s="2">
        <v>45180</v>
      </c>
      <c r="C4865" s="13" t="str">
        <f>TEXT(bbdd_Social_Media_Trends[[#This Row],[Post_Date]],"aaaa-mm")</f>
        <v>2023-09</v>
      </c>
      <c r="D4865" s="1" t="s">
        <v>24</v>
      </c>
      <c r="E4865" s="1" t="s">
        <v>59</v>
      </c>
      <c r="F4865" s="1" t="s">
        <v>32</v>
      </c>
      <c r="G4865" s="1" t="s">
        <v>60</v>
      </c>
      <c r="H4865">
        <v>2794698</v>
      </c>
      <c r="I4865">
        <v>364767</v>
      </c>
      <c r="J4865">
        <v>81947</v>
      </c>
      <c r="K4865">
        <v>46251</v>
      </c>
      <c r="L4865">
        <f>bbdd_Social_Media_Trends[[#This Row],[Likes]]+bbdd_Social_Media_Trends[[#This Row],[Shares]]+bbdd_Social_Media_Trends[[#This Row],[Comments]]</f>
        <v>492965</v>
      </c>
      <c r="M4865">
        <f>bbdd_Social_Media_Trends[[#This Row],[Interactions]]/bbdd_Social_Media_Trends[[#This Row],[Views]]</f>
        <v>0.17639294120509622</v>
      </c>
      <c r="N4865" s="1" t="s">
        <v>16</v>
      </c>
      <c r="O4865" s="4">
        <f t="shared" si="75"/>
        <v>0</v>
      </c>
    </row>
    <row r="4866" spans="1:15">
      <c r="A4866" s="1" t="s">
        <v>4906</v>
      </c>
      <c r="B4866" s="2">
        <v>44675</v>
      </c>
      <c r="C4866" s="13" t="str">
        <f>TEXT(bbdd_Social_Media_Trends[[#This Row],[Post_Date]],"aaaa-mm")</f>
        <v>2022-04</v>
      </c>
      <c r="D4866" s="1" t="s">
        <v>24</v>
      </c>
      <c r="E4866" s="1" t="s">
        <v>59</v>
      </c>
      <c r="F4866" s="1" t="s">
        <v>47</v>
      </c>
      <c r="G4866" s="1" t="s">
        <v>15</v>
      </c>
      <c r="H4866">
        <v>555401</v>
      </c>
      <c r="I4866">
        <v>386534</v>
      </c>
      <c r="J4866">
        <v>22475</v>
      </c>
      <c r="K4866">
        <v>3736</v>
      </c>
      <c r="L4866">
        <f>bbdd_Social_Media_Trends[[#This Row],[Likes]]+bbdd_Social_Media_Trends[[#This Row],[Shares]]+bbdd_Social_Media_Trends[[#This Row],[Comments]]</f>
        <v>412745</v>
      </c>
      <c r="M4866">
        <f>bbdd_Social_Media_Trends[[#This Row],[Interactions]]/bbdd_Social_Media_Trends[[#This Row],[Views]]</f>
        <v>0.74314774370229797</v>
      </c>
      <c r="N4866" s="1" t="s">
        <v>29</v>
      </c>
      <c r="O4866" s="4">
        <f t="shared" ref="O4866:O4929" si="76">IF(ISERROR(VLOOKUP(A4866,A4867:A9864,1,FALSE)),0, 1)</f>
        <v>0</v>
      </c>
    </row>
    <row r="4867" spans="1:15">
      <c r="A4867" s="1" t="s">
        <v>4907</v>
      </c>
      <c r="B4867" s="2">
        <v>44666</v>
      </c>
      <c r="C4867" s="13" t="str">
        <f>TEXT(bbdd_Social_Media_Trends[[#This Row],[Post_Date]],"aaaa-mm")</f>
        <v>2022-04</v>
      </c>
      <c r="D4867" s="1" t="s">
        <v>18</v>
      </c>
      <c r="E4867" s="1" t="s">
        <v>57</v>
      </c>
      <c r="F4867" s="1" t="s">
        <v>14</v>
      </c>
      <c r="G4867" s="1" t="s">
        <v>50</v>
      </c>
      <c r="H4867">
        <v>3979333</v>
      </c>
      <c r="I4867">
        <v>296583</v>
      </c>
      <c r="J4867">
        <v>58040</v>
      </c>
      <c r="K4867">
        <v>7687</v>
      </c>
      <c r="L4867">
        <f>bbdd_Social_Media_Trends[[#This Row],[Likes]]+bbdd_Social_Media_Trends[[#This Row],[Shares]]+bbdd_Social_Media_Trends[[#This Row],[Comments]]</f>
        <v>362310</v>
      </c>
      <c r="M4867">
        <f>bbdd_Social_Media_Trends[[#This Row],[Interactions]]/bbdd_Social_Media_Trends[[#This Row],[Views]]</f>
        <v>9.1047921850219621E-2</v>
      </c>
      <c r="N4867" s="1" t="s">
        <v>22</v>
      </c>
      <c r="O4867" s="4">
        <f t="shared" si="76"/>
        <v>0</v>
      </c>
    </row>
    <row r="4868" spans="1:15">
      <c r="A4868" s="1" t="s">
        <v>4908</v>
      </c>
      <c r="B4868" s="2">
        <v>44632</v>
      </c>
      <c r="C4868" s="13" t="str">
        <f>TEXT(bbdd_Social_Media_Trends[[#This Row],[Post_Date]],"aaaa-mm")</f>
        <v>2022-03</v>
      </c>
      <c r="D4868" s="1" t="s">
        <v>27</v>
      </c>
      <c r="E4868" s="1" t="s">
        <v>39</v>
      </c>
      <c r="F4868" s="1" t="s">
        <v>41</v>
      </c>
      <c r="G4868" s="1" t="s">
        <v>50</v>
      </c>
      <c r="H4868">
        <v>107030</v>
      </c>
      <c r="I4868">
        <v>428316</v>
      </c>
      <c r="J4868">
        <v>72576</v>
      </c>
      <c r="K4868">
        <v>23752</v>
      </c>
      <c r="L4868">
        <f>bbdd_Social_Media_Trends[[#This Row],[Likes]]+bbdd_Social_Media_Trends[[#This Row],[Shares]]+bbdd_Social_Media_Trends[[#This Row],[Comments]]</f>
        <v>524644</v>
      </c>
      <c r="M4868">
        <f>bbdd_Social_Media_Trends[[#This Row],[Interactions]]/bbdd_Social_Media_Trends[[#This Row],[Views]]</f>
        <v>4.9018406054377275</v>
      </c>
      <c r="N4868" s="1" t="s">
        <v>22</v>
      </c>
      <c r="O4868" s="4">
        <f t="shared" si="76"/>
        <v>0</v>
      </c>
    </row>
    <row r="4869" spans="1:15">
      <c r="A4869" s="1" t="s">
        <v>4909</v>
      </c>
      <c r="B4869" s="2">
        <v>44906</v>
      </c>
      <c r="C4869" s="13" t="str">
        <f>TEXT(bbdd_Social_Media_Trends[[#This Row],[Post_Date]],"aaaa-mm")</f>
        <v>2022-12</v>
      </c>
      <c r="D4869" s="1" t="s">
        <v>18</v>
      </c>
      <c r="E4869" s="1" t="s">
        <v>35</v>
      </c>
      <c r="F4869" s="1" t="s">
        <v>14</v>
      </c>
      <c r="G4869" s="1" t="s">
        <v>37</v>
      </c>
      <c r="H4869">
        <v>3546380</v>
      </c>
      <c r="I4869">
        <v>403218</v>
      </c>
      <c r="J4869">
        <v>81324</v>
      </c>
      <c r="K4869">
        <v>33580</v>
      </c>
      <c r="L4869">
        <f>bbdd_Social_Media_Trends[[#This Row],[Likes]]+bbdd_Social_Media_Trends[[#This Row],[Shares]]+bbdd_Social_Media_Trends[[#This Row],[Comments]]</f>
        <v>518122</v>
      </c>
      <c r="M4869">
        <f>bbdd_Social_Media_Trends[[#This Row],[Interactions]]/bbdd_Social_Media_Trends[[#This Row],[Views]]</f>
        <v>0.14609883881591934</v>
      </c>
      <c r="N4869" s="1" t="s">
        <v>16</v>
      </c>
      <c r="O4869" s="4">
        <f t="shared" si="76"/>
        <v>0</v>
      </c>
    </row>
    <row r="4870" spans="1:15">
      <c r="A4870" s="1" t="s">
        <v>4910</v>
      </c>
      <c r="B4870" s="2">
        <v>44664</v>
      </c>
      <c r="C4870" s="13" t="str">
        <f>TEXT(bbdd_Social_Media_Trends[[#This Row],[Post_Date]],"aaaa-mm")</f>
        <v>2022-04</v>
      </c>
      <c r="D4870" s="1" t="s">
        <v>12</v>
      </c>
      <c r="E4870" s="1" t="s">
        <v>57</v>
      </c>
      <c r="F4870" s="1" t="s">
        <v>36</v>
      </c>
      <c r="G4870" s="1" t="s">
        <v>37</v>
      </c>
      <c r="H4870">
        <v>314272</v>
      </c>
      <c r="I4870">
        <v>256848</v>
      </c>
      <c r="J4870">
        <v>89947</v>
      </c>
      <c r="K4870">
        <v>10770</v>
      </c>
      <c r="L4870">
        <f>bbdd_Social_Media_Trends[[#This Row],[Likes]]+bbdd_Social_Media_Trends[[#This Row],[Shares]]+bbdd_Social_Media_Trends[[#This Row],[Comments]]</f>
        <v>357565</v>
      </c>
      <c r="M4870">
        <f>bbdd_Social_Media_Trends[[#This Row],[Interactions]]/bbdd_Social_Media_Trends[[#This Row],[Views]]</f>
        <v>1.1377564657366868</v>
      </c>
      <c r="N4870" s="1" t="s">
        <v>16</v>
      </c>
      <c r="O4870" s="4">
        <f t="shared" si="76"/>
        <v>0</v>
      </c>
    </row>
    <row r="4871" spans="1:15">
      <c r="A4871" s="1" t="s">
        <v>4911</v>
      </c>
      <c r="B4871" s="2">
        <v>44756</v>
      </c>
      <c r="C4871" s="13" t="str">
        <f>TEXT(bbdd_Social_Media_Trends[[#This Row],[Post_Date]],"aaaa-mm")</f>
        <v>2022-07</v>
      </c>
      <c r="D4871" s="1" t="s">
        <v>12</v>
      </c>
      <c r="E4871" s="1" t="s">
        <v>52</v>
      </c>
      <c r="F4871" s="1" t="s">
        <v>32</v>
      </c>
      <c r="G4871" s="1" t="s">
        <v>37</v>
      </c>
      <c r="H4871">
        <v>3945046</v>
      </c>
      <c r="I4871">
        <v>160086</v>
      </c>
      <c r="J4871">
        <v>9229</v>
      </c>
      <c r="K4871">
        <v>19659</v>
      </c>
      <c r="L4871">
        <f>bbdd_Social_Media_Trends[[#This Row],[Likes]]+bbdd_Social_Media_Trends[[#This Row],[Shares]]+bbdd_Social_Media_Trends[[#This Row],[Comments]]</f>
        <v>188974</v>
      </c>
      <c r="M4871">
        <f>bbdd_Social_Media_Trends[[#This Row],[Interactions]]/bbdd_Social_Media_Trends[[#This Row],[Views]]</f>
        <v>4.7901596077713667E-2</v>
      </c>
      <c r="N4871" s="1" t="s">
        <v>16</v>
      </c>
      <c r="O4871" s="4">
        <f t="shared" si="76"/>
        <v>0</v>
      </c>
    </row>
    <row r="4872" spans="1:15">
      <c r="A4872" s="1" t="s">
        <v>4912</v>
      </c>
      <c r="B4872" s="2">
        <v>45086</v>
      </c>
      <c r="C4872" s="13" t="str">
        <f>TEXT(bbdd_Social_Media_Trends[[#This Row],[Post_Date]],"aaaa-mm")</f>
        <v>2023-06</v>
      </c>
      <c r="D4872" s="1" t="s">
        <v>24</v>
      </c>
      <c r="E4872" s="1" t="s">
        <v>35</v>
      </c>
      <c r="F4872" s="1" t="s">
        <v>47</v>
      </c>
      <c r="G4872" s="1" t="s">
        <v>50</v>
      </c>
      <c r="H4872">
        <v>3504900</v>
      </c>
      <c r="I4872">
        <v>449141</v>
      </c>
      <c r="J4872">
        <v>9679</v>
      </c>
      <c r="K4872">
        <v>43516</v>
      </c>
      <c r="L4872">
        <f>bbdd_Social_Media_Trends[[#This Row],[Likes]]+bbdd_Social_Media_Trends[[#This Row],[Shares]]+bbdd_Social_Media_Trends[[#This Row],[Comments]]</f>
        <v>502336</v>
      </c>
      <c r="M4872">
        <f>bbdd_Social_Media_Trends[[#This Row],[Interactions]]/bbdd_Social_Media_Trends[[#This Row],[Views]]</f>
        <v>0.14332391794345059</v>
      </c>
      <c r="N4872" s="1" t="s">
        <v>29</v>
      </c>
      <c r="O4872" s="4">
        <f t="shared" si="76"/>
        <v>0</v>
      </c>
    </row>
    <row r="4873" spans="1:15">
      <c r="A4873" s="1" t="s">
        <v>4913</v>
      </c>
      <c r="B4873" s="2">
        <v>44716</v>
      </c>
      <c r="C4873" s="13" t="str">
        <f>TEXT(bbdd_Social_Media_Trends[[#This Row],[Post_Date]],"aaaa-mm")</f>
        <v>2022-06</v>
      </c>
      <c r="D4873" s="1" t="s">
        <v>27</v>
      </c>
      <c r="E4873" s="1" t="s">
        <v>31</v>
      </c>
      <c r="F4873" s="1" t="s">
        <v>47</v>
      </c>
      <c r="G4873" s="1" t="s">
        <v>15</v>
      </c>
      <c r="H4873">
        <v>4438745</v>
      </c>
      <c r="I4873">
        <v>108867</v>
      </c>
      <c r="J4873">
        <v>70396</v>
      </c>
      <c r="K4873">
        <v>45391</v>
      </c>
      <c r="L4873">
        <f>bbdd_Social_Media_Trends[[#This Row],[Likes]]+bbdd_Social_Media_Trends[[#This Row],[Shares]]+bbdd_Social_Media_Trends[[#This Row],[Comments]]</f>
        <v>224654</v>
      </c>
      <c r="M4873">
        <f>bbdd_Social_Media_Trends[[#This Row],[Interactions]]/bbdd_Social_Media_Trends[[#This Row],[Views]]</f>
        <v>5.0612053632276693E-2</v>
      </c>
      <c r="N4873" s="1" t="s">
        <v>16</v>
      </c>
      <c r="O4873" s="4">
        <f t="shared" si="76"/>
        <v>0</v>
      </c>
    </row>
    <row r="4874" spans="1:15">
      <c r="A4874" s="1" t="s">
        <v>4914</v>
      </c>
      <c r="B4874" s="2">
        <v>44674</v>
      </c>
      <c r="C4874" s="13" t="str">
        <f>TEXT(bbdd_Social_Media_Trends[[#This Row],[Post_Date]],"aaaa-mm")</f>
        <v>2022-04</v>
      </c>
      <c r="D4874" s="1" t="s">
        <v>18</v>
      </c>
      <c r="E4874" s="1" t="s">
        <v>49</v>
      </c>
      <c r="F4874" s="1" t="s">
        <v>32</v>
      </c>
      <c r="G4874" s="1" t="s">
        <v>37</v>
      </c>
      <c r="H4874">
        <v>264350</v>
      </c>
      <c r="I4874">
        <v>316213</v>
      </c>
      <c r="J4874">
        <v>37185</v>
      </c>
      <c r="K4874">
        <v>44016</v>
      </c>
      <c r="L4874">
        <f>bbdd_Social_Media_Trends[[#This Row],[Likes]]+bbdd_Social_Media_Trends[[#This Row],[Shares]]+bbdd_Social_Media_Trends[[#This Row],[Comments]]</f>
        <v>397414</v>
      </c>
      <c r="M4874">
        <f>bbdd_Social_Media_Trends[[#This Row],[Interactions]]/bbdd_Social_Media_Trends[[#This Row],[Views]]</f>
        <v>1.5033629657650842</v>
      </c>
      <c r="N4874" s="1" t="s">
        <v>22</v>
      </c>
      <c r="O4874" s="4">
        <f t="shared" si="76"/>
        <v>0</v>
      </c>
    </row>
    <row r="4875" spans="1:15">
      <c r="A4875" s="1" t="s">
        <v>4915</v>
      </c>
      <c r="B4875" s="2">
        <v>45192</v>
      </c>
      <c r="C4875" s="13" t="str">
        <f>TEXT(bbdd_Social_Media_Trends[[#This Row],[Post_Date]],"aaaa-mm")</f>
        <v>2023-09</v>
      </c>
      <c r="D4875" s="1" t="s">
        <v>18</v>
      </c>
      <c r="E4875" s="1" t="s">
        <v>52</v>
      </c>
      <c r="F4875" s="1" t="s">
        <v>14</v>
      </c>
      <c r="G4875" s="1" t="s">
        <v>37</v>
      </c>
      <c r="H4875">
        <v>2758867</v>
      </c>
      <c r="I4875">
        <v>340168</v>
      </c>
      <c r="J4875">
        <v>97166</v>
      </c>
      <c r="K4875">
        <v>37399</v>
      </c>
      <c r="L4875">
        <f>bbdd_Social_Media_Trends[[#This Row],[Likes]]+bbdd_Social_Media_Trends[[#This Row],[Shares]]+bbdd_Social_Media_Trends[[#This Row],[Comments]]</f>
        <v>474733</v>
      </c>
      <c r="M4875">
        <f>bbdd_Social_Media_Trends[[#This Row],[Interactions]]/bbdd_Social_Media_Trends[[#This Row],[Views]]</f>
        <v>0.17207534832233667</v>
      </c>
      <c r="N4875" s="1" t="s">
        <v>16</v>
      </c>
      <c r="O4875" s="4">
        <f t="shared" si="76"/>
        <v>0</v>
      </c>
    </row>
    <row r="4876" spans="1:15">
      <c r="A4876" s="1" t="s">
        <v>4916</v>
      </c>
      <c r="B4876" s="2">
        <v>44682</v>
      </c>
      <c r="C4876" s="13" t="str">
        <f>TEXT(bbdd_Social_Media_Trends[[#This Row],[Post_Date]],"aaaa-mm")</f>
        <v>2022-05</v>
      </c>
      <c r="D4876" s="1" t="s">
        <v>24</v>
      </c>
      <c r="E4876" s="1" t="s">
        <v>57</v>
      </c>
      <c r="F4876" s="1" t="s">
        <v>47</v>
      </c>
      <c r="G4876" s="1" t="s">
        <v>21</v>
      </c>
      <c r="H4876">
        <v>1725937</v>
      </c>
      <c r="I4876">
        <v>394633</v>
      </c>
      <c r="J4876">
        <v>84477</v>
      </c>
      <c r="K4876">
        <v>15862</v>
      </c>
      <c r="L4876">
        <f>bbdd_Social_Media_Trends[[#This Row],[Likes]]+bbdd_Social_Media_Trends[[#This Row],[Shares]]+bbdd_Social_Media_Trends[[#This Row],[Comments]]</f>
        <v>494972</v>
      </c>
      <c r="M4876">
        <f>bbdd_Social_Media_Trends[[#This Row],[Interactions]]/bbdd_Social_Media_Trends[[#This Row],[Views]]</f>
        <v>0.28678451183328246</v>
      </c>
      <c r="N4876" s="1" t="s">
        <v>16</v>
      </c>
      <c r="O4876" s="4">
        <f t="shared" si="76"/>
        <v>0</v>
      </c>
    </row>
    <row r="4877" spans="1:15">
      <c r="A4877" s="1" t="s">
        <v>4917</v>
      </c>
      <c r="B4877" s="2">
        <v>44747</v>
      </c>
      <c r="C4877" s="13" t="str">
        <f>TEXT(bbdd_Social_Media_Trends[[#This Row],[Post_Date]],"aaaa-mm")</f>
        <v>2022-07</v>
      </c>
      <c r="D4877" s="1" t="s">
        <v>24</v>
      </c>
      <c r="E4877" s="1" t="s">
        <v>52</v>
      </c>
      <c r="F4877" s="1" t="s">
        <v>41</v>
      </c>
      <c r="G4877" s="1" t="s">
        <v>37</v>
      </c>
      <c r="H4877">
        <v>2965197</v>
      </c>
      <c r="I4877">
        <v>279571</v>
      </c>
      <c r="J4877">
        <v>11782</v>
      </c>
      <c r="K4877">
        <v>32670</v>
      </c>
      <c r="L4877">
        <f>bbdd_Social_Media_Trends[[#This Row],[Likes]]+bbdd_Social_Media_Trends[[#This Row],[Shares]]+bbdd_Social_Media_Trends[[#This Row],[Comments]]</f>
        <v>324023</v>
      </c>
      <c r="M4877">
        <f>bbdd_Social_Media_Trends[[#This Row],[Interactions]]/bbdd_Social_Media_Trends[[#This Row],[Views]]</f>
        <v>0.10927537023678359</v>
      </c>
      <c r="N4877" s="1" t="s">
        <v>16</v>
      </c>
      <c r="O4877" s="4">
        <f t="shared" si="76"/>
        <v>0</v>
      </c>
    </row>
    <row r="4878" spans="1:15">
      <c r="A4878" s="1" t="s">
        <v>4918</v>
      </c>
      <c r="B4878" s="2">
        <v>44869</v>
      </c>
      <c r="C4878" s="13" t="str">
        <f>TEXT(bbdd_Social_Media_Trends[[#This Row],[Post_Date]],"aaaa-mm")</f>
        <v>2022-11</v>
      </c>
      <c r="D4878" s="1" t="s">
        <v>12</v>
      </c>
      <c r="E4878" s="1" t="s">
        <v>46</v>
      </c>
      <c r="F4878" s="1" t="s">
        <v>41</v>
      </c>
      <c r="G4878" s="1" t="s">
        <v>21</v>
      </c>
      <c r="H4878">
        <v>2253650</v>
      </c>
      <c r="I4878">
        <v>180313</v>
      </c>
      <c r="J4878">
        <v>80998</v>
      </c>
      <c r="K4878">
        <v>43440</v>
      </c>
      <c r="L4878">
        <f>bbdd_Social_Media_Trends[[#This Row],[Likes]]+bbdd_Social_Media_Trends[[#This Row],[Shares]]+bbdd_Social_Media_Trends[[#This Row],[Comments]]</f>
        <v>304751</v>
      </c>
      <c r="M4878">
        <f>bbdd_Social_Media_Trends[[#This Row],[Interactions]]/bbdd_Social_Media_Trends[[#This Row],[Views]]</f>
        <v>0.13522552304040111</v>
      </c>
      <c r="N4878" s="1" t="s">
        <v>16</v>
      </c>
      <c r="O4878" s="4">
        <f t="shared" si="76"/>
        <v>0</v>
      </c>
    </row>
    <row r="4879" spans="1:15">
      <c r="A4879" s="1" t="s">
        <v>4919</v>
      </c>
      <c r="B4879" s="2">
        <v>45020</v>
      </c>
      <c r="C4879" s="13" t="str">
        <f>TEXT(bbdd_Social_Media_Trends[[#This Row],[Post_Date]],"aaaa-mm")</f>
        <v>2023-04</v>
      </c>
      <c r="D4879" s="1" t="s">
        <v>18</v>
      </c>
      <c r="E4879" s="1" t="s">
        <v>46</v>
      </c>
      <c r="F4879" s="1" t="s">
        <v>36</v>
      </c>
      <c r="G4879" s="1" t="s">
        <v>50</v>
      </c>
      <c r="H4879">
        <v>2648018</v>
      </c>
      <c r="I4879">
        <v>461474</v>
      </c>
      <c r="J4879">
        <v>69202</v>
      </c>
      <c r="K4879">
        <v>13596</v>
      </c>
      <c r="L4879">
        <f>bbdd_Social_Media_Trends[[#This Row],[Likes]]+bbdd_Social_Media_Trends[[#This Row],[Shares]]+bbdd_Social_Media_Trends[[#This Row],[Comments]]</f>
        <v>544272</v>
      </c>
      <c r="M4879">
        <f>bbdd_Social_Media_Trends[[#This Row],[Interactions]]/bbdd_Social_Media_Trends[[#This Row],[Views]]</f>
        <v>0.20553938832742075</v>
      </c>
      <c r="N4879" s="1" t="s">
        <v>22</v>
      </c>
      <c r="O4879" s="4">
        <f t="shared" si="76"/>
        <v>0</v>
      </c>
    </row>
    <row r="4880" spans="1:15">
      <c r="A4880" s="1" t="s">
        <v>4920</v>
      </c>
      <c r="B4880" s="2">
        <v>44728</v>
      </c>
      <c r="C4880" s="13" t="str">
        <f>TEXT(bbdd_Social_Media_Trends[[#This Row],[Post_Date]],"aaaa-mm")</f>
        <v>2022-06</v>
      </c>
      <c r="D4880" s="1" t="s">
        <v>24</v>
      </c>
      <c r="E4880" s="1" t="s">
        <v>31</v>
      </c>
      <c r="F4880" s="1" t="s">
        <v>14</v>
      </c>
      <c r="G4880" s="1" t="s">
        <v>15</v>
      </c>
      <c r="H4880">
        <v>1972213</v>
      </c>
      <c r="I4880">
        <v>314092</v>
      </c>
      <c r="J4880">
        <v>79807</v>
      </c>
      <c r="K4880">
        <v>25783</v>
      </c>
      <c r="L4880">
        <f>bbdd_Social_Media_Trends[[#This Row],[Likes]]+bbdd_Social_Media_Trends[[#This Row],[Shares]]+bbdd_Social_Media_Trends[[#This Row],[Comments]]</f>
        <v>419682</v>
      </c>
      <c r="M4880">
        <f>bbdd_Social_Media_Trends[[#This Row],[Interactions]]/bbdd_Social_Media_Trends[[#This Row],[Views]]</f>
        <v>0.21279750209536191</v>
      </c>
      <c r="N4880" s="1" t="s">
        <v>22</v>
      </c>
      <c r="O4880" s="4">
        <f t="shared" si="76"/>
        <v>0</v>
      </c>
    </row>
    <row r="4881" spans="1:15">
      <c r="A4881" s="1" t="s">
        <v>4921</v>
      </c>
      <c r="B4881" s="2">
        <v>45177</v>
      </c>
      <c r="C4881" s="13" t="str">
        <f>TEXT(bbdd_Social_Media_Trends[[#This Row],[Post_Date]],"aaaa-mm")</f>
        <v>2023-09</v>
      </c>
      <c r="D4881" s="1" t="s">
        <v>12</v>
      </c>
      <c r="E4881" s="1" t="s">
        <v>57</v>
      </c>
      <c r="F4881" s="1" t="s">
        <v>32</v>
      </c>
      <c r="G4881" s="1" t="s">
        <v>50</v>
      </c>
      <c r="H4881">
        <v>997234</v>
      </c>
      <c r="I4881">
        <v>450870</v>
      </c>
      <c r="J4881">
        <v>54217</v>
      </c>
      <c r="K4881">
        <v>11793</v>
      </c>
      <c r="L4881">
        <f>bbdd_Social_Media_Trends[[#This Row],[Likes]]+bbdd_Social_Media_Trends[[#This Row],[Shares]]+bbdd_Social_Media_Trends[[#This Row],[Comments]]</f>
        <v>516880</v>
      </c>
      <c r="M4881">
        <f>bbdd_Social_Media_Trends[[#This Row],[Interactions]]/bbdd_Social_Media_Trends[[#This Row],[Views]]</f>
        <v>0.51831365557131026</v>
      </c>
      <c r="N4881" s="1" t="s">
        <v>22</v>
      </c>
      <c r="O4881" s="4">
        <f t="shared" si="76"/>
        <v>0</v>
      </c>
    </row>
    <row r="4882" spans="1:15">
      <c r="A4882" s="1" t="s">
        <v>4922</v>
      </c>
      <c r="B4882" s="2">
        <v>44979</v>
      </c>
      <c r="C4882" s="13" t="str">
        <f>TEXT(bbdd_Social_Media_Trends[[#This Row],[Post_Date]],"aaaa-mm")</f>
        <v>2023-02</v>
      </c>
      <c r="D4882" s="1" t="s">
        <v>24</v>
      </c>
      <c r="E4882" s="1" t="s">
        <v>39</v>
      </c>
      <c r="F4882" s="1" t="s">
        <v>36</v>
      </c>
      <c r="G4882" s="1" t="s">
        <v>50</v>
      </c>
      <c r="H4882">
        <v>3364852</v>
      </c>
      <c r="I4882">
        <v>13591</v>
      </c>
      <c r="J4882">
        <v>65762</v>
      </c>
      <c r="K4882">
        <v>21079</v>
      </c>
      <c r="L4882">
        <f>bbdd_Social_Media_Trends[[#This Row],[Likes]]+bbdd_Social_Media_Trends[[#This Row],[Shares]]+bbdd_Social_Media_Trends[[#This Row],[Comments]]</f>
        <v>100432</v>
      </c>
      <c r="M4882">
        <f>bbdd_Social_Media_Trends[[#This Row],[Interactions]]/bbdd_Social_Media_Trends[[#This Row],[Views]]</f>
        <v>2.9847375159442378E-2</v>
      </c>
      <c r="N4882" s="1" t="s">
        <v>22</v>
      </c>
      <c r="O4882" s="4">
        <f t="shared" si="76"/>
        <v>0</v>
      </c>
    </row>
    <row r="4883" spans="1:15">
      <c r="A4883" s="1" t="s">
        <v>4923</v>
      </c>
      <c r="B4883" s="2">
        <v>44772</v>
      </c>
      <c r="C4883" s="13" t="str">
        <f>TEXT(bbdd_Social_Media_Trends[[#This Row],[Post_Date]],"aaaa-mm")</f>
        <v>2022-07</v>
      </c>
      <c r="D4883" s="1" t="s">
        <v>27</v>
      </c>
      <c r="E4883" s="1" t="s">
        <v>49</v>
      </c>
      <c r="F4883" s="1" t="s">
        <v>32</v>
      </c>
      <c r="G4883" s="1" t="s">
        <v>37</v>
      </c>
      <c r="H4883">
        <v>3948787</v>
      </c>
      <c r="I4883">
        <v>336320</v>
      </c>
      <c r="J4883">
        <v>47744</v>
      </c>
      <c r="K4883">
        <v>25126</v>
      </c>
      <c r="L4883">
        <f>bbdd_Social_Media_Trends[[#This Row],[Likes]]+bbdd_Social_Media_Trends[[#This Row],[Shares]]+bbdd_Social_Media_Trends[[#This Row],[Comments]]</f>
        <v>409190</v>
      </c>
      <c r="M4883">
        <f>bbdd_Social_Media_Trends[[#This Row],[Interactions]]/bbdd_Social_Media_Trends[[#This Row],[Views]]</f>
        <v>0.10362422688283769</v>
      </c>
      <c r="N4883" s="1" t="s">
        <v>16</v>
      </c>
      <c r="O4883" s="4">
        <f t="shared" si="76"/>
        <v>0</v>
      </c>
    </row>
    <row r="4884" spans="1:15">
      <c r="A4884" s="1" t="s">
        <v>4924</v>
      </c>
      <c r="B4884" s="2">
        <v>44969</v>
      </c>
      <c r="C4884" s="13" t="str">
        <f>TEXT(bbdd_Social_Media_Trends[[#This Row],[Post_Date]],"aaaa-mm")</f>
        <v>2023-02</v>
      </c>
      <c r="D4884" s="1" t="s">
        <v>12</v>
      </c>
      <c r="E4884" s="1" t="s">
        <v>57</v>
      </c>
      <c r="F4884" s="1" t="s">
        <v>47</v>
      </c>
      <c r="G4884" s="1" t="s">
        <v>21</v>
      </c>
      <c r="H4884">
        <v>2783646</v>
      </c>
      <c r="I4884">
        <v>442401</v>
      </c>
      <c r="J4884">
        <v>9749</v>
      </c>
      <c r="K4884">
        <v>39725</v>
      </c>
      <c r="L4884">
        <f>bbdd_Social_Media_Trends[[#This Row],[Likes]]+bbdd_Social_Media_Trends[[#This Row],[Shares]]+bbdd_Social_Media_Trends[[#This Row],[Comments]]</f>
        <v>491875</v>
      </c>
      <c r="M4884">
        <f>bbdd_Social_Media_Trends[[#This Row],[Interactions]]/bbdd_Social_Media_Trends[[#This Row],[Views]]</f>
        <v>0.17670170704177182</v>
      </c>
      <c r="N4884" s="1" t="s">
        <v>29</v>
      </c>
      <c r="O4884" s="4">
        <f t="shared" si="76"/>
        <v>0</v>
      </c>
    </row>
    <row r="4885" spans="1:15">
      <c r="A4885" s="1" t="s">
        <v>4925</v>
      </c>
      <c r="B4885" s="2">
        <v>44882</v>
      </c>
      <c r="C4885" s="13" t="str">
        <f>TEXT(bbdd_Social_Media_Trends[[#This Row],[Post_Date]],"aaaa-mm")</f>
        <v>2022-11</v>
      </c>
      <c r="D4885" s="1" t="s">
        <v>18</v>
      </c>
      <c r="E4885" s="1" t="s">
        <v>31</v>
      </c>
      <c r="F4885" s="1" t="s">
        <v>47</v>
      </c>
      <c r="G4885" s="1" t="s">
        <v>15</v>
      </c>
      <c r="H4885">
        <v>369433</v>
      </c>
      <c r="I4885">
        <v>443562</v>
      </c>
      <c r="J4885">
        <v>51100</v>
      </c>
      <c r="K4885">
        <v>18671</v>
      </c>
      <c r="L4885">
        <f>bbdd_Social_Media_Trends[[#This Row],[Likes]]+bbdd_Social_Media_Trends[[#This Row],[Shares]]+bbdd_Social_Media_Trends[[#This Row],[Comments]]</f>
        <v>513333</v>
      </c>
      <c r="M4885">
        <f>bbdd_Social_Media_Trends[[#This Row],[Interactions]]/bbdd_Social_Media_Trends[[#This Row],[Views]]</f>
        <v>1.3895158256030187</v>
      </c>
      <c r="N4885" s="1" t="s">
        <v>29</v>
      </c>
      <c r="O4885" s="4">
        <f t="shared" si="76"/>
        <v>0</v>
      </c>
    </row>
    <row r="4886" spans="1:15">
      <c r="A4886" s="1" t="s">
        <v>4926</v>
      </c>
      <c r="B4886" s="2">
        <v>44777</v>
      </c>
      <c r="C4886" s="13" t="str">
        <f>TEXT(bbdd_Social_Media_Trends[[#This Row],[Post_Date]],"aaaa-mm")</f>
        <v>2022-08</v>
      </c>
      <c r="D4886" s="1" t="s">
        <v>12</v>
      </c>
      <c r="E4886" s="1" t="s">
        <v>46</v>
      </c>
      <c r="F4886" s="1" t="s">
        <v>14</v>
      </c>
      <c r="G4886" s="1" t="s">
        <v>37</v>
      </c>
      <c r="H4886">
        <v>1939317</v>
      </c>
      <c r="I4886">
        <v>86352</v>
      </c>
      <c r="J4886">
        <v>51733</v>
      </c>
      <c r="K4886">
        <v>24153</v>
      </c>
      <c r="L4886">
        <f>bbdd_Social_Media_Trends[[#This Row],[Likes]]+bbdd_Social_Media_Trends[[#This Row],[Shares]]+bbdd_Social_Media_Trends[[#This Row],[Comments]]</f>
        <v>162238</v>
      </c>
      <c r="M4886">
        <f>bbdd_Social_Media_Trends[[#This Row],[Interactions]]/bbdd_Social_Media_Trends[[#This Row],[Views]]</f>
        <v>8.3657287591456173E-2</v>
      </c>
      <c r="N4886" s="1" t="s">
        <v>22</v>
      </c>
      <c r="O4886" s="4">
        <f t="shared" si="76"/>
        <v>0</v>
      </c>
    </row>
    <row r="4887" spans="1:15">
      <c r="A4887" s="1" t="s">
        <v>4927</v>
      </c>
      <c r="B4887" s="2">
        <v>44867</v>
      </c>
      <c r="C4887" s="13" t="str">
        <f>TEXT(bbdd_Social_Media_Trends[[#This Row],[Post_Date]],"aaaa-mm")</f>
        <v>2022-11</v>
      </c>
      <c r="D4887" s="1" t="s">
        <v>27</v>
      </c>
      <c r="E4887" s="1" t="s">
        <v>57</v>
      </c>
      <c r="F4887" s="1" t="s">
        <v>20</v>
      </c>
      <c r="G4887" s="1" t="s">
        <v>25</v>
      </c>
      <c r="H4887">
        <v>2927287</v>
      </c>
      <c r="I4887">
        <v>75168</v>
      </c>
      <c r="J4887">
        <v>47737</v>
      </c>
      <c r="K4887">
        <v>45281</v>
      </c>
      <c r="L4887">
        <f>bbdd_Social_Media_Trends[[#This Row],[Likes]]+bbdd_Social_Media_Trends[[#This Row],[Shares]]+bbdd_Social_Media_Trends[[#This Row],[Comments]]</f>
        <v>168186</v>
      </c>
      <c r="M4887">
        <f>bbdd_Social_Media_Trends[[#This Row],[Interactions]]/bbdd_Social_Media_Trends[[#This Row],[Views]]</f>
        <v>5.7454564584886965E-2</v>
      </c>
      <c r="N4887" s="1" t="s">
        <v>22</v>
      </c>
      <c r="O4887" s="4">
        <f t="shared" si="76"/>
        <v>0</v>
      </c>
    </row>
    <row r="4888" spans="1:15">
      <c r="A4888" s="1" t="s">
        <v>4928</v>
      </c>
      <c r="B4888" s="2">
        <v>44763</v>
      </c>
      <c r="C4888" s="13" t="str">
        <f>TEXT(bbdd_Social_Media_Trends[[#This Row],[Post_Date]],"aaaa-mm")</f>
        <v>2022-07</v>
      </c>
      <c r="D4888" s="1" t="s">
        <v>18</v>
      </c>
      <c r="E4888" s="1" t="s">
        <v>52</v>
      </c>
      <c r="F4888" s="1" t="s">
        <v>20</v>
      </c>
      <c r="G4888" s="1" t="s">
        <v>37</v>
      </c>
      <c r="H4888">
        <v>1844185</v>
      </c>
      <c r="I4888">
        <v>111830</v>
      </c>
      <c r="J4888">
        <v>35146</v>
      </c>
      <c r="K4888">
        <v>38332</v>
      </c>
      <c r="L4888">
        <f>bbdd_Social_Media_Trends[[#This Row],[Likes]]+bbdd_Social_Media_Trends[[#This Row],[Shares]]+bbdd_Social_Media_Trends[[#This Row],[Comments]]</f>
        <v>185308</v>
      </c>
      <c r="M4888">
        <f>bbdd_Social_Media_Trends[[#This Row],[Interactions]]/bbdd_Social_Media_Trends[[#This Row],[Views]]</f>
        <v>0.10048232688152219</v>
      </c>
      <c r="N4888" s="1" t="s">
        <v>29</v>
      </c>
      <c r="O4888" s="4">
        <f t="shared" si="76"/>
        <v>0</v>
      </c>
    </row>
    <row r="4889" spans="1:15">
      <c r="A4889" s="1" t="s">
        <v>4929</v>
      </c>
      <c r="B4889" s="2">
        <v>45219</v>
      </c>
      <c r="C4889" s="13" t="str">
        <f>TEXT(bbdd_Social_Media_Trends[[#This Row],[Post_Date]],"aaaa-mm")</f>
        <v>2023-10</v>
      </c>
      <c r="D4889" s="1" t="s">
        <v>27</v>
      </c>
      <c r="E4889" s="1" t="s">
        <v>52</v>
      </c>
      <c r="F4889" s="1" t="s">
        <v>47</v>
      </c>
      <c r="G4889" s="1" t="s">
        <v>50</v>
      </c>
      <c r="H4889">
        <v>26676</v>
      </c>
      <c r="I4889">
        <v>395504</v>
      </c>
      <c r="J4889">
        <v>18871</v>
      </c>
      <c r="K4889">
        <v>20392</v>
      </c>
      <c r="L4889">
        <f>bbdd_Social_Media_Trends[[#This Row],[Likes]]+bbdd_Social_Media_Trends[[#This Row],[Shares]]+bbdd_Social_Media_Trends[[#This Row],[Comments]]</f>
        <v>434767</v>
      </c>
      <c r="M4889">
        <f>bbdd_Social_Media_Trends[[#This Row],[Interactions]]/bbdd_Social_Media_Trends[[#This Row],[Views]]</f>
        <v>16.298058179637128</v>
      </c>
      <c r="N4889" s="1" t="s">
        <v>16</v>
      </c>
      <c r="O4889" s="4">
        <f t="shared" si="76"/>
        <v>0</v>
      </c>
    </row>
    <row r="4890" spans="1:15">
      <c r="A4890" s="1" t="s">
        <v>4930</v>
      </c>
      <c r="B4890" s="2">
        <v>44899</v>
      </c>
      <c r="C4890" s="13" t="str">
        <f>TEXT(bbdd_Social_Media_Trends[[#This Row],[Post_Date]],"aaaa-mm")</f>
        <v>2022-12</v>
      </c>
      <c r="D4890" s="1" t="s">
        <v>27</v>
      </c>
      <c r="E4890" s="1" t="s">
        <v>49</v>
      </c>
      <c r="F4890" s="1" t="s">
        <v>47</v>
      </c>
      <c r="G4890" s="1" t="s">
        <v>21</v>
      </c>
      <c r="H4890">
        <v>149465</v>
      </c>
      <c r="I4890">
        <v>131247</v>
      </c>
      <c r="J4890">
        <v>2304</v>
      </c>
      <c r="K4890">
        <v>41069</v>
      </c>
      <c r="L4890">
        <f>bbdd_Social_Media_Trends[[#This Row],[Likes]]+bbdd_Social_Media_Trends[[#This Row],[Shares]]+bbdd_Social_Media_Trends[[#This Row],[Comments]]</f>
        <v>174620</v>
      </c>
      <c r="M4890">
        <f>bbdd_Social_Media_Trends[[#This Row],[Interactions]]/bbdd_Social_Media_Trends[[#This Row],[Views]]</f>
        <v>1.168300270966447</v>
      </c>
      <c r="N4890" s="1" t="s">
        <v>29</v>
      </c>
      <c r="O4890" s="4">
        <f t="shared" si="76"/>
        <v>0</v>
      </c>
    </row>
    <row r="4891" spans="1:15">
      <c r="A4891" s="1" t="s">
        <v>4931</v>
      </c>
      <c r="B4891" s="2">
        <v>45052</v>
      </c>
      <c r="C4891" s="13" t="str">
        <f>TEXT(bbdd_Social_Media_Trends[[#This Row],[Post_Date]],"aaaa-mm")</f>
        <v>2023-05</v>
      </c>
      <c r="D4891" s="1" t="s">
        <v>24</v>
      </c>
      <c r="E4891" s="1" t="s">
        <v>39</v>
      </c>
      <c r="F4891" s="1" t="s">
        <v>47</v>
      </c>
      <c r="G4891" s="1" t="s">
        <v>21</v>
      </c>
      <c r="H4891">
        <v>40996</v>
      </c>
      <c r="I4891">
        <v>495489</v>
      </c>
      <c r="J4891">
        <v>67515</v>
      </c>
      <c r="K4891">
        <v>42200</v>
      </c>
      <c r="L4891">
        <f>bbdd_Social_Media_Trends[[#This Row],[Likes]]+bbdd_Social_Media_Trends[[#This Row],[Shares]]+bbdd_Social_Media_Trends[[#This Row],[Comments]]</f>
        <v>605204</v>
      </c>
      <c r="M4891">
        <f>bbdd_Social_Media_Trends[[#This Row],[Interactions]]/bbdd_Social_Media_Trends[[#This Row],[Views]]</f>
        <v>14.762513415943019</v>
      </c>
      <c r="N4891" s="1" t="s">
        <v>29</v>
      </c>
      <c r="O4891" s="4">
        <f t="shared" si="76"/>
        <v>0</v>
      </c>
    </row>
    <row r="4892" spans="1:15">
      <c r="A4892" s="1" t="s">
        <v>4932</v>
      </c>
      <c r="B4892" s="2">
        <v>45065</v>
      </c>
      <c r="C4892" s="13" t="str">
        <f>TEXT(bbdd_Social_Media_Trends[[#This Row],[Post_Date]],"aaaa-mm")</f>
        <v>2023-05</v>
      </c>
      <c r="D4892" s="1" t="s">
        <v>24</v>
      </c>
      <c r="E4892" s="1" t="s">
        <v>19</v>
      </c>
      <c r="F4892" s="1" t="s">
        <v>14</v>
      </c>
      <c r="G4892" s="1" t="s">
        <v>60</v>
      </c>
      <c r="H4892">
        <v>3421671</v>
      </c>
      <c r="I4892">
        <v>94805</v>
      </c>
      <c r="J4892">
        <v>57365</v>
      </c>
      <c r="K4892">
        <v>34013</v>
      </c>
      <c r="L4892">
        <f>bbdd_Social_Media_Trends[[#This Row],[Likes]]+bbdd_Social_Media_Trends[[#This Row],[Shares]]+bbdd_Social_Media_Trends[[#This Row],[Comments]]</f>
        <v>186183</v>
      </c>
      <c r="M4892">
        <f>bbdd_Social_Media_Trends[[#This Row],[Interactions]]/bbdd_Social_Media_Trends[[#This Row],[Views]]</f>
        <v>5.4412887738184063E-2</v>
      </c>
      <c r="N4892" s="1" t="s">
        <v>16</v>
      </c>
      <c r="O4892" s="4">
        <f t="shared" si="76"/>
        <v>0</v>
      </c>
    </row>
    <row r="4893" spans="1:15">
      <c r="A4893" s="1" t="s">
        <v>4933</v>
      </c>
      <c r="B4893" s="2">
        <v>44865</v>
      </c>
      <c r="C4893" s="13" t="str">
        <f>TEXT(bbdd_Social_Media_Trends[[#This Row],[Post_Date]],"aaaa-mm")</f>
        <v>2022-10</v>
      </c>
      <c r="D4893" s="1" t="s">
        <v>12</v>
      </c>
      <c r="E4893" s="1" t="s">
        <v>52</v>
      </c>
      <c r="F4893" s="1" t="s">
        <v>20</v>
      </c>
      <c r="G4893" s="1" t="s">
        <v>25</v>
      </c>
      <c r="H4893">
        <v>3255420</v>
      </c>
      <c r="I4893">
        <v>225181</v>
      </c>
      <c r="J4893">
        <v>95950</v>
      </c>
      <c r="K4893">
        <v>6608</v>
      </c>
      <c r="L4893">
        <f>bbdd_Social_Media_Trends[[#This Row],[Likes]]+bbdd_Social_Media_Trends[[#This Row],[Shares]]+bbdd_Social_Media_Trends[[#This Row],[Comments]]</f>
        <v>327739</v>
      </c>
      <c r="M4893">
        <f>bbdd_Social_Media_Trends[[#This Row],[Interactions]]/bbdd_Social_Media_Trends[[#This Row],[Views]]</f>
        <v>0.1006748745169594</v>
      </c>
      <c r="N4893" s="1" t="s">
        <v>29</v>
      </c>
      <c r="O4893" s="4">
        <f t="shared" si="76"/>
        <v>0</v>
      </c>
    </row>
    <row r="4894" spans="1:15">
      <c r="A4894" s="1" t="s">
        <v>4934</v>
      </c>
      <c r="B4894" s="2">
        <v>44811</v>
      </c>
      <c r="C4894" s="13" t="str">
        <f>TEXT(bbdd_Social_Media_Trends[[#This Row],[Post_Date]],"aaaa-mm")</f>
        <v>2022-09</v>
      </c>
      <c r="D4894" s="1" t="s">
        <v>12</v>
      </c>
      <c r="E4894" s="1" t="s">
        <v>49</v>
      </c>
      <c r="F4894" s="1" t="s">
        <v>41</v>
      </c>
      <c r="G4894" s="1" t="s">
        <v>25</v>
      </c>
      <c r="H4894">
        <v>639352</v>
      </c>
      <c r="I4894">
        <v>82049</v>
      </c>
      <c r="J4894">
        <v>47045</v>
      </c>
      <c r="K4894">
        <v>24740</v>
      </c>
      <c r="L4894">
        <f>bbdd_Social_Media_Trends[[#This Row],[Likes]]+bbdd_Social_Media_Trends[[#This Row],[Shares]]+bbdd_Social_Media_Trends[[#This Row],[Comments]]</f>
        <v>153834</v>
      </c>
      <c r="M4894">
        <f>bbdd_Social_Media_Trends[[#This Row],[Interactions]]/bbdd_Social_Media_Trends[[#This Row],[Views]]</f>
        <v>0.24060924185738058</v>
      </c>
      <c r="N4894" s="1" t="s">
        <v>29</v>
      </c>
      <c r="O4894" s="4">
        <f t="shared" si="76"/>
        <v>0</v>
      </c>
    </row>
    <row r="4895" spans="1:15">
      <c r="A4895" s="1" t="s">
        <v>4935</v>
      </c>
      <c r="B4895" s="2">
        <v>45217</v>
      </c>
      <c r="C4895" s="13" t="str">
        <f>TEXT(bbdd_Social_Media_Trends[[#This Row],[Post_Date]],"aaaa-mm")</f>
        <v>2023-10</v>
      </c>
      <c r="D4895" s="1" t="s">
        <v>12</v>
      </c>
      <c r="E4895" s="1" t="s">
        <v>31</v>
      </c>
      <c r="F4895" s="1" t="s">
        <v>20</v>
      </c>
      <c r="G4895" s="1" t="s">
        <v>25</v>
      </c>
      <c r="H4895">
        <v>3661103</v>
      </c>
      <c r="I4895">
        <v>332578</v>
      </c>
      <c r="J4895">
        <v>22311</v>
      </c>
      <c r="K4895">
        <v>44613</v>
      </c>
      <c r="L4895">
        <f>bbdd_Social_Media_Trends[[#This Row],[Likes]]+bbdd_Social_Media_Trends[[#This Row],[Shares]]+bbdd_Social_Media_Trends[[#This Row],[Comments]]</f>
        <v>399502</v>
      </c>
      <c r="M4895">
        <f>bbdd_Social_Media_Trends[[#This Row],[Interactions]]/bbdd_Social_Media_Trends[[#This Row],[Views]]</f>
        <v>0.10912066664062715</v>
      </c>
      <c r="N4895" s="1" t="s">
        <v>29</v>
      </c>
      <c r="O4895" s="4">
        <f t="shared" si="76"/>
        <v>0</v>
      </c>
    </row>
    <row r="4896" spans="1:15">
      <c r="A4896" s="1" t="s">
        <v>4936</v>
      </c>
      <c r="B4896" s="2">
        <v>45019</v>
      </c>
      <c r="C4896" s="13" t="str">
        <f>TEXT(bbdd_Social_Media_Trends[[#This Row],[Post_Date]],"aaaa-mm")</f>
        <v>2023-04</v>
      </c>
      <c r="D4896" s="1" t="s">
        <v>24</v>
      </c>
      <c r="E4896" s="1" t="s">
        <v>52</v>
      </c>
      <c r="F4896" s="1" t="s">
        <v>20</v>
      </c>
      <c r="G4896" s="1" t="s">
        <v>15</v>
      </c>
      <c r="H4896">
        <v>3820295</v>
      </c>
      <c r="I4896">
        <v>66203</v>
      </c>
      <c r="J4896">
        <v>57953</v>
      </c>
      <c r="K4896">
        <v>24448</v>
      </c>
      <c r="L4896">
        <f>bbdd_Social_Media_Trends[[#This Row],[Likes]]+bbdd_Social_Media_Trends[[#This Row],[Shares]]+bbdd_Social_Media_Trends[[#This Row],[Comments]]</f>
        <v>148604</v>
      </c>
      <c r="M4896">
        <f>bbdd_Social_Media_Trends[[#This Row],[Interactions]]/bbdd_Social_Media_Trends[[#This Row],[Views]]</f>
        <v>3.8898566733720823E-2</v>
      </c>
      <c r="N4896" s="1" t="s">
        <v>22</v>
      </c>
      <c r="O4896" s="4">
        <f t="shared" si="76"/>
        <v>0</v>
      </c>
    </row>
    <row r="4897" spans="1:15">
      <c r="A4897" s="1" t="s">
        <v>4937</v>
      </c>
      <c r="B4897" s="2">
        <v>45149</v>
      </c>
      <c r="C4897" s="13" t="str">
        <f>TEXT(bbdd_Social_Media_Trends[[#This Row],[Post_Date]],"aaaa-mm")</f>
        <v>2023-08</v>
      </c>
      <c r="D4897" s="1" t="s">
        <v>27</v>
      </c>
      <c r="E4897" s="1" t="s">
        <v>39</v>
      </c>
      <c r="F4897" s="1" t="s">
        <v>41</v>
      </c>
      <c r="G4897" s="1" t="s">
        <v>21</v>
      </c>
      <c r="H4897">
        <v>451915</v>
      </c>
      <c r="I4897">
        <v>161293</v>
      </c>
      <c r="J4897">
        <v>22025</v>
      </c>
      <c r="K4897">
        <v>44625</v>
      </c>
      <c r="L4897">
        <f>bbdd_Social_Media_Trends[[#This Row],[Likes]]+bbdd_Social_Media_Trends[[#This Row],[Shares]]+bbdd_Social_Media_Trends[[#This Row],[Comments]]</f>
        <v>227943</v>
      </c>
      <c r="M4897">
        <f>bbdd_Social_Media_Trends[[#This Row],[Interactions]]/bbdd_Social_Media_Trends[[#This Row],[Views]]</f>
        <v>0.50439352533109105</v>
      </c>
      <c r="N4897" s="1" t="s">
        <v>16</v>
      </c>
      <c r="O4897" s="4">
        <f t="shared" si="76"/>
        <v>0</v>
      </c>
    </row>
    <row r="4898" spans="1:15">
      <c r="A4898" s="1" t="s">
        <v>4938</v>
      </c>
      <c r="B4898" s="2">
        <v>44877</v>
      </c>
      <c r="C4898" s="13" t="str">
        <f>TEXT(bbdd_Social_Media_Trends[[#This Row],[Post_Date]],"aaaa-mm")</f>
        <v>2022-11</v>
      </c>
      <c r="D4898" s="1" t="s">
        <v>18</v>
      </c>
      <c r="E4898" s="1" t="s">
        <v>59</v>
      </c>
      <c r="F4898" s="1" t="s">
        <v>41</v>
      </c>
      <c r="G4898" s="1" t="s">
        <v>21</v>
      </c>
      <c r="H4898">
        <v>3383652</v>
      </c>
      <c r="I4898">
        <v>59292</v>
      </c>
      <c r="J4898">
        <v>59643</v>
      </c>
      <c r="K4898">
        <v>13191</v>
      </c>
      <c r="L4898">
        <f>bbdd_Social_Media_Trends[[#This Row],[Likes]]+bbdd_Social_Media_Trends[[#This Row],[Shares]]+bbdd_Social_Media_Trends[[#This Row],[Comments]]</f>
        <v>132126</v>
      </c>
      <c r="M4898">
        <f>bbdd_Social_Media_Trends[[#This Row],[Interactions]]/bbdd_Social_Media_Trends[[#This Row],[Views]]</f>
        <v>3.9048341850757701E-2</v>
      </c>
      <c r="N4898" s="1" t="s">
        <v>16</v>
      </c>
      <c r="O4898" s="4">
        <f t="shared" si="76"/>
        <v>0</v>
      </c>
    </row>
    <row r="4899" spans="1:15">
      <c r="A4899" s="1" t="s">
        <v>4939</v>
      </c>
      <c r="B4899" s="2">
        <v>44740</v>
      </c>
      <c r="C4899" s="13" t="str">
        <f>TEXT(bbdd_Social_Media_Trends[[#This Row],[Post_Date]],"aaaa-mm")</f>
        <v>2022-06</v>
      </c>
      <c r="D4899" s="1" t="s">
        <v>12</v>
      </c>
      <c r="E4899" s="1" t="s">
        <v>46</v>
      </c>
      <c r="F4899" s="1" t="s">
        <v>47</v>
      </c>
      <c r="G4899" s="1" t="s">
        <v>28</v>
      </c>
      <c r="H4899">
        <v>2679420</v>
      </c>
      <c r="I4899">
        <v>173842</v>
      </c>
      <c r="J4899">
        <v>80871</v>
      </c>
      <c r="K4899">
        <v>894</v>
      </c>
      <c r="L4899">
        <f>bbdd_Social_Media_Trends[[#This Row],[Likes]]+bbdd_Social_Media_Trends[[#This Row],[Shares]]+bbdd_Social_Media_Trends[[#This Row],[Comments]]</f>
        <v>255607</v>
      </c>
      <c r="M4899">
        <f>bbdd_Social_Media_Trends[[#This Row],[Interactions]]/bbdd_Social_Media_Trends[[#This Row],[Views]]</f>
        <v>9.5396391756424892E-2</v>
      </c>
      <c r="N4899" s="1" t="s">
        <v>29</v>
      </c>
      <c r="O4899" s="4">
        <f t="shared" si="76"/>
        <v>0</v>
      </c>
    </row>
    <row r="4900" spans="1:15">
      <c r="A4900" s="1" t="s">
        <v>4940</v>
      </c>
      <c r="B4900" s="2">
        <v>44883</v>
      </c>
      <c r="C4900" s="13" t="str">
        <f>TEXT(bbdd_Social_Media_Trends[[#This Row],[Post_Date]],"aaaa-mm")</f>
        <v>2022-11</v>
      </c>
      <c r="D4900" s="1" t="s">
        <v>24</v>
      </c>
      <c r="E4900" s="1" t="s">
        <v>59</v>
      </c>
      <c r="F4900" s="1" t="s">
        <v>32</v>
      </c>
      <c r="G4900" s="1" t="s">
        <v>50</v>
      </c>
      <c r="H4900">
        <v>2862914</v>
      </c>
      <c r="I4900">
        <v>84866</v>
      </c>
      <c r="J4900">
        <v>5568</v>
      </c>
      <c r="K4900">
        <v>11039</v>
      </c>
      <c r="L4900">
        <f>bbdd_Social_Media_Trends[[#This Row],[Likes]]+bbdd_Social_Media_Trends[[#This Row],[Shares]]+bbdd_Social_Media_Trends[[#This Row],[Comments]]</f>
        <v>101473</v>
      </c>
      <c r="M4900">
        <f>bbdd_Social_Media_Trends[[#This Row],[Interactions]]/bbdd_Social_Media_Trends[[#This Row],[Views]]</f>
        <v>3.5443956751757127E-2</v>
      </c>
      <c r="N4900" s="1" t="s">
        <v>22</v>
      </c>
      <c r="O4900" s="4">
        <f t="shared" si="76"/>
        <v>0</v>
      </c>
    </row>
    <row r="4901" spans="1:15">
      <c r="A4901" s="1" t="s">
        <v>4941</v>
      </c>
      <c r="B4901" s="2">
        <v>44603</v>
      </c>
      <c r="C4901" s="13" t="str">
        <f>TEXT(bbdd_Social_Media_Trends[[#This Row],[Post_Date]],"aaaa-mm")</f>
        <v>2022-02</v>
      </c>
      <c r="D4901" s="1" t="s">
        <v>12</v>
      </c>
      <c r="E4901" s="1" t="s">
        <v>57</v>
      </c>
      <c r="F4901" s="1" t="s">
        <v>47</v>
      </c>
      <c r="G4901" s="1" t="s">
        <v>28</v>
      </c>
      <c r="H4901">
        <v>1405439</v>
      </c>
      <c r="I4901">
        <v>157281</v>
      </c>
      <c r="J4901">
        <v>33939</v>
      </c>
      <c r="K4901">
        <v>13278</v>
      </c>
      <c r="L4901">
        <f>bbdd_Social_Media_Trends[[#This Row],[Likes]]+bbdd_Social_Media_Trends[[#This Row],[Shares]]+bbdd_Social_Media_Trends[[#This Row],[Comments]]</f>
        <v>204498</v>
      </c>
      <c r="M4901">
        <f>bbdd_Social_Media_Trends[[#This Row],[Interactions]]/bbdd_Social_Media_Trends[[#This Row],[Views]]</f>
        <v>0.14550471418538977</v>
      </c>
      <c r="N4901" s="1" t="s">
        <v>29</v>
      </c>
      <c r="O4901" s="4">
        <f t="shared" si="76"/>
        <v>0</v>
      </c>
    </row>
    <row r="4902" spans="1:15">
      <c r="A4902" s="1" t="s">
        <v>4942</v>
      </c>
      <c r="B4902" s="2">
        <v>44829</v>
      </c>
      <c r="C4902" s="13" t="str">
        <f>TEXT(bbdd_Social_Media_Trends[[#This Row],[Post_Date]],"aaaa-mm")</f>
        <v>2022-09</v>
      </c>
      <c r="D4902" s="1" t="s">
        <v>12</v>
      </c>
      <c r="E4902" s="1" t="s">
        <v>39</v>
      </c>
      <c r="F4902" s="1" t="s">
        <v>47</v>
      </c>
      <c r="G4902" s="1" t="s">
        <v>21</v>
      </c>
      <c r="H4902">
        <v>2475611</v>
      </c>
      <c r="I4902">
        <v>243377</v>
      </c>
      <c r="J4902">
        <v>66500</v>
      </c>
      <c r="K4902">
        <v>16986</v>
      </c>
      <c r="L4902">
        <f>bbdd_Social_Media_Trends[[#This Row],[Likes]]+bbdd_Social_Media_Trends[[#This Row],[Shares]]+bbdd_Social_Media_Trends[[#This Row],[Comments]]</f>
        <v>326863</v>
      </c>
      <c r="M4902">
        <f>bbdd_Social_Media_Trends[[#This Row],[Interactions]]/bbdd_Social_Media_Trends[[#This Row],[Views]]</f>
        <v>0.13203326370742416</v>
      </c>
      <c r="N4902" s="1" t="s">
        <v>29</v>
      </c>
      <c r="O4902" s="4">
        <f t="shared" si="76"/>
        <v>0</v>
      </c>
    </row>
    <row r="4903" spans="1:15">
      <c r="A4903" s="1" t="s">
        <v>4943</v>
      </c>
      <c r="B4903" s="2">
        <v>44570</v>
      </c>
      <c r="C4903" s="13" t="str">
        <f>TEXT(bbdd_Social_Media_Trends[[#This Row],[Post_Date]],"aaaa-mm")</f>
        <v>2022-01</v>
      </c>
      <c r="D4903" s="1" t="s">
        <v>24</v>
      </c>
      <c r="E4903" s="1" t="s">
        <v>39</v>
      </c>
      <c r="F4903" s="1" t="s">
        <v>32</v>
      </c>
      <c r="G4903" s="1" t="s">
        <v>21</v>
      </c>
      <c r="H4903">
        <v>736350</v>
      </c>
      <c r="I4903">
        <v>54581</v>
      </c>
      <c r="J4903">
        <v>85663</v>
      </c>
      <c r="K4903">
        <v>16461</v>
      </c>
      <c r="L4903">
        <f>bbdd_Social_Media_Trends[[#This Row],[Likes]]+bbdd_Social_Media_Trends[[#This Row],[Shares]]+bbdd_Social_Media_Trends[[#This Row],[Comments]]</f>
        <v>156705</v>
      </c>
      <c r="M4903">
        <f>bbdd_Social_Media_Trends[[#This Row],[Interactions]]/bbdd_Social_Media_Trends[[#This Row],[Views]]</f>
        <v>0.21281320024444897</v>
      </c>
      <c r="N4903" s="1" t="s">
        <v>29</v>
      </c>
      <c r="O4903" s="4">
        <f t="shared" si="76"/>
        <v>0</v>
      </c>
    </row>
    <row r="4904" spans="1:15">
      <c r="A4904" s="1" t="s">
        <v>4944</v>
      </c>
      <c r="B4904" s="2">
        <v>44563</v>
      </c>
      <c r="C4904" s="13" t="str">
        <f>TEXT(bbdd_Social_Media_Trends[[#This Row],[Post_Date]],"aaaa-mm")</f>
        <v>2022-01</v>
      </c>
      <c r="D4904" s="1" t="s">
        <v>24</v>
      </c>
      <c r="E4904" s="1" t="s">
        <v>52</v>
      </c>
      <c r="F4904" s="1" t="s">
        <v>47</v>
      </c>
      <c r="G4904" s="1" t="s">
        <v>44</v>
      </c>
      <c r="H4904">
        <v>2940958</v>
      </c>
      <c r="I4904">
        <v>59927</v>
      </c>
      <c r="J4904">
        <v>59494</v>
      </c>
      <c r="K4904">
        <v>31869</v>
      </c>
      <c r="L4904">
        <f>bbdd_Social_Media_Trends[[#This Row],[Likes]]+bbdd_Social_Media_Trends[[#This Row],[Shares]]+bbdd_Social_Media_Trends[[#This Row],[Comments]]</f>
        <v>151290</v>
      </c>
      <c r="M4904">
        <f>bbdd_Social_Media_Trends[[#This Row],[Interactions]]/bbdd_Social_Media_Trends[[#This Row],[Views]]</f>
        <v>5.1442421143042504E-2</v>
      </c>
      <c r="N4904" s="1" t="s">
        <v>16</v>
      </c>
      <c r="O4904" s="4">
        <f t="shared" si="76"/>
        <v>0</v>
      </c>
    </row>
    <row r="4905" spans="1:15">
      <c r="A4905" s="1" t="s">
        <v>4945</v>
      </c>
      <c r="B4905" s="2">
        <v>45285</v>
      </c>
      <c r="C4905" s="13" t="str">
        <f>TEXT(bbdd_Social_Media_Trends[[#This Row],[Post_Date]],"aaaa-mm")</f>
        <v>2023-12</v>
      </c>
      <c r="D4905" s="1" t="s">
        <v>27</v>
      </c>
      <c r="E4905" s="1" t="s">
        <v>57</v>
      </c>
      <c r="F4905" s="1" t="s">
        <v>20</v>
      </c>
      <c r="G4905" s="1" t="s">
        <v>28</v>
      </c>
      <c r="H4905">
        <v>1613127</v>
      </c>
      <c r="I4905">
        <v>234826</v>
      </c>
      <c r="J4905">
        <v>31690</v>
      </c>
      <c r="K4905">
        <v>10783</v>
      </c>
      <c r="L4905">
        <f>bbdd_Social_Media_Trends[[#This Row],[Likes]]+bbdd_Social_Media_Trends[[#This Row],[Shares]]+bbdd_Social_Media_Trends[[#This Row],[Comments]]</f>
        <v>277299</v>
      </c>
      <c r="M4905">
        <f>bbdd_Social_Media_Trends[[#This Row],[Interactions]]/bbdd_Social_Media_Trends[[#This Row],[Views]]</f>
        <v>0.17190153038167486</v>
      </c>
      <c r="N4905" s="1" t="s">
        <v>16</v>
      </c>
      <c r="O4905" s="4">
        <f t="shared" si="76"/>
        <v>0</v>
      </c>
    </row>
    <row r="4906" spans="1:15">
      <c r="A4906" s="1" t="s">
        <v>4946</v>
      </c>
      <c r="B4906" s="2">
        <v>44755</v>
      </c>
      <c r="C4906" s="13" t="str">
        <f>TEXT(bbdd_Social_Media_Trends[[#This Row],[Post_Date]],"aaaa-mm")</f>
        <v>2022-07</v>
      </c>
      <c r="D4906" s="1" t="s">
        <v>12</v>
      </c>
      <c r="E4906" s="1" t="s">
        <v>49</v>
      </c>
      <c r="F4906" s="1" t="s">
        <v>47</v>
      </c>
      <c r="G4906" s="1" t="s">
        <v>21</v>
      </c>
      <c r="H4906">
        <v>4001546</v>
      </c>
      <c r="I4906">
        <v>116022</v>
      </c>
      <c r="J4906">
        <v>79124</v>
      </c>
      <c r="K4906">
        <v>31477</v>
      </c>
      <c r="L4906">
        <f>bbdd_Social_Media_Trends[[#This Row],[Likes]]+bbdd_Social_Media_Trends[[#This Row],[Shares]]+bbdd_Social_Media_Trends[[#This Row],[Comments]]</f>
        <v>226623</v>
      </c>
      <c r="M4906">
        <f>bbdd_Social_Media_Trends[[#This Row],[Interactions]]/bbdd_Social_Media_Trends[[#This Row],[Views]]</f>
        <v>5.6633861012718584E-2</v>
      </c>
      <c r="N4906" s="1" t="s">
        <v>22</v>
      </c>
      <c r="O4906" s="4">
        <f t="shared" si="76"/>
        <v>0</v>
      </c>
    </row>
    <row r="4907" spans="1:15">
      <c r="A4907" s="1" t="s">
        <v>4947</v>
      </c>
      <c r="B4907" s="2">
        <v>44923</v>
      </c>
      <c r="C4907" s="13" t="str">
        <f>TEXT(bbdd_Social_Media_Trends[[#This Row],[Post_Date]],"aaaa-mm")</f>
        <v>2022-12</v>
      </c>
      <c r="D4907" s="1" t="s">
        <v>27</v>
      </c>
      <c r="E4907" s="1" t="s">
        <v>19</v>
      </c>
      <c r="F4907" s="1" t="s">
        <v>32</v>
      </c>
      <c r="G4907" s="1" t="s">
        <v>21</v>
      </c>
      <c r="H4907">
        <v>1057190</v>
      </c>
      <c r="I4907">
        <v>149710</v>
      </c>
      <c r="J4907">
        <v>26362</v>
      </c>
      <c r="K4907">
        <v>169</v>
      </c>
      <c r="L4907">
        <f>bbdd_Social_Media_Trends[[#This Row],[Likes]]+bbdd_Social_Media_Trends[[#This Row],[Shares]]+bbdd_Social_Media_Trends[[#This Row],[Comments]]</f>
        <v>176241</v>
      </c>
      <c r="M4907">
        <f>bbdd_Social_Media_Trends[[#This Row],[Interactions]]/bbdd_Social_Media_Trends[[#This Row],[Views]]</f>
        <v>0.16670702522725339</v>
      </c>
      <c r="N4907" s="1" t="s">
        <v>22</v>
      </c>
      <c r="O4907" s="4">
        <f t="shared" si="76"/>
        <v>0</v>
      </c>
    </row>
    <row r="4908" spans="1:15">
      <c r="A4908" s="1" t="s">
        <v>4948</v>
      </c>
      <c r="B4908" s="2">
        <v>44714</v>
      </c>
      <c r="C4908" s="13" t="str">
        <f>TEXT(bbdd_Social_Media_Trends[[#This Row],[Post_Date]],"aaaa-mm")</f>
        <v>2022-06</v>
      </c>
      <c r="D4908" s="1" t="s">
        <v>18</v>
      </c>
      <c r="E4908" s="1" t="s">
        <v>39</v>
      </c>
      <c r="F4908" s="1" t="s">
        <v>47</v>
      </c>
      <c r="G4908" s="1" t="s">
        <v>60</v>
      </c>
      <c r="H4908">
        <v>2471218</v>
      </c>
      <c r="I4908">
        <v>434763</v>
      </c>
      <c r="J4908">
        <v>52776</v>
      </c>
      <c r="K4908">
        <v>45150</v>
      </c>
      <c r="L4908">
        <f>bbdd_Social_Media_Trends[[#This Row],[Likes]]+bbdd_Social_Media_Trends[[#This Row],[Shares]]+bbdd_Social_Media_Trends[[#This Row],[Comments]]</f>
        <v>532689</v>
      </c>
      <c r="M4908">
        <f>bbdd_Social_Media_Trends[[#This Row],[Interactions]]/bbdd_Social_Media_Trends[[#This Row],[Views]]</f>
        <v>0.21555726771171138</v>
      </c>
      <c r="N4908" s="1" t="s">
        <v>22</v>
      </c>
      <c r="O4908" s="4">
        <f t="shared" si="76"/>
        <v>0</v>
      </c>
    </row>
    <row r="4909" spans="1:15">
      <c r="A4909" s="1" t="s">
        <v>4949</v>
      </c>
      <c r="B4909" s="2">
        <v>44653</v>
      </c>
      <c r="C4909" s="13" t="str">
        <f>TEXT(bbdd_Social_Media_Trends[[#This Row],[Post_Date]],"aaaa-mm")</f>
        <v>2022-04</v>
      </c>
      <c r="D4909" s="1" t="s">
        <v>12</v>
      </c>
      <c r="E4909" s="1" t="s">
        <v>39</v>
      </c>
      <c r="F4909" s="1" t="s">
        <v>32</v>
      </c>
      <c r="G4909" s="1" t="s">
        <v>25</v>
      </c>
      <c r="H4909">
        <v>529428</v>
      </c>
      <c r="I4909">
        <v>328885</v>
      </c>
      <c r="J4909">
        <v>45228</v>
      </c>
      <c r="K4909">
        <v>43415</v>
      </c>
      <c r="L4909">
        <f>bbdd_Social_Media_Trends[[#This Row],[Likes]]+bbdd_Social_Media_Trends[[#This Row],[Shares]]+bbdd_Social_Media_Trends[[#This Row],[Comments]]</f>
        <v>417528</v>
      </c>
      <c r="M4909">
        <f>bbdd_Social_Media_Trends[[#This Row],[Interactions]]/bbdd_Social_Media_Trends[[#This Row],[Views]]</f>
        <v>0.78863981504567193</v>
      </c>
      <c r="N4909" s="1" t="s">
        <v>22</v>
      </c>
      <c r="O4909" s="4">
        <f t="shared" si="76"/>
        <v>0</v>
      </c>
    </row>
    <row r="4910" spans="1:15">
      <c r="A4910" s="1" t="s">
        <v>4950</v>
      </c>
      <c r="B4910" s="2">
        <v>45057</v>
      </c>
      <c r="C4910" s="13" t="str">
        <f>TEXT(bbdd_Social_Media_Trends[[#This Row],[Post_Date]],"aaaa-mm")</f>
        <v>2023-05</v>
      </c>
      <c r="D4910" s="1" t="s">
        <v>27</v>
      </c>
      <c r="E4910" s="1" t="s">
        <v>31</v>
      </c>
      <c r="F4910" s="1" t="s">
        <v>14</v>
      </c>
      <c r="G4910" s="1" t="s">
        <v>37</v>
      </c>
      <c r="H4910">
        <v>1759541</v>
      </c>
      <c r="I4910">
        <v>449609</v>
      </c>
      <c r="J4910">
        <v>14702</v>
      </c>
      <c r="K4910">
        <v>40777</v>
      </c>
      <c r="L4910">
        <f>bbdd_Social_Media_Trends[[#This Row],[Likes]]+bbdd_Social_Media_Trends[[#This Row],[Shares]]+bbdd_Social_Media_Trends[[#This Row],[Comments]]</f>
        <v>505088</v>
      </c>
      <c r="M4910">
        <f>bbdd_Social_Media_Trends[[#This Row],[Interactions]]/bbdd_Social_Media_Trends[[#This Row],[Views]]</f>
        <v>0.28705668125948758</v>
      </c>
      <c r="N4910" s="1" t="s">
        <v>29</v>
      </c>
      <c r="O4910" s="4">
        <f t="shared" si="76"/>
        <v>0</v>
      </c>
    </row>
    <row r="4911" spans="1:15">
      <c r="A4911" s="1" t="s">
        <v>4951</v>
      </c>
      <c r="B4911" s="2">
        <v>45127</v>
      </c>
      <c r="C4911" s="13" t="str">
        <f>TEXT(bbdd_Social_Media_Trends[[#This Row],[Post_Date]],"aaaa-mm")</f>
        <v>2023-07</v>
      </c>
      <c r="D4911" s="1" t="s">
        <v>27</v>
      </c>
      <c r="E4911" s="1" t="s">
        <v>52</v>
      </c>
      <c r="F4911" s="1" t="s">
        <v>20</v>
      </c>
      <c r="G4911" s="1" t="s">
        <v>28</v>
      </c>
      <c r="H4911">
        <v>4924732</v>
      </c>
      <c r="I4911">
        <v>19697</v>
      </c>
      <c r="J4911">
        <v>7821</v>
      </c>
      <c r="K4911">
        <v>21185</v>
      </c>
      <c r="L4911">
        <f>bbdd_Social_Media_Trends[[#This Row],[Likes]]+bbdd_Social_Media_Trends[[#This Row],[Shares]]+bbdd_Social_Media_Trends[[#This Row],[Comments]]</f>
        <v>48703</v>
      </c>
      <c r="M4911">
        <f>bbdd_Social_Media_Trends[[#This Row],[Interactions]]/bbdd_Social_Media_Trends[[#This Row],[Views]]</f>
        <v>9.8894721580788554E-3</v>
      </c>
      <c r="N4911" s="1" t="s">
        <v>22</v>
      </c>
      <c r="O4911" s="4">
        <f t="shared" si="76"/>
        <v>0</v>
      </c>
    </row>
    <row r="4912" spans="1:15">
      <c r="A4912" s="1" t="s">
        <v>4952</v>
      </c>
      <c r="B4912" s="2">
        <v>45001</v>
      </c>
      <c r="C4912" s="13" t="str">
        <f>TEXT(bbdd_Social_Media_Trends[[#This Row],[Post_Date]],"aaaa-mm")</f>
        <v>2023-03</v>
      </c>
      <c r="D4912" s="1" t="s">
        <v>27</v>
      </c>
      <c r="E4912" s="1" t="s">
        <v>57</v>
      </c>
      <c r="F4912" s="1" t="s">
        <v>32</v>
      </c>
      <c r="G4912" s="1" t="s">
        <v>44</v>
      </c>
      <c r="H4912">
        <v>1580454</v>
      </c>
      <c r="I4912">
        <v>491636</v>
      </c>
      <c r="J4912">
        <v>22277</v>
      </c>
      <c r="K4912">
        <v>27516</v>
      </c>
      <c r="L4912">
        <f>bbdd_Social_Media_Trends[[#This Row],[Likes]]+bbdd_Social_Media_Trends[[#This Row],[Shares]]+bbdd_Social_Media_Trends[[#This Row],[Comments]]</f>
        <v>541429</v>
      </c>
      <c r="M4912">
        <f>bbdd_Social_Media_Trends[[#This Row],[Interactions]]/bbdd_Social_Media_Trends[[#This Row],[Views]]</f>
        <v>0.34257814526711944</v>
      </c>
      <c r="N4912" s="1" t="s">
        <v>16</v>
      </c>
      <c r="O4912" s="4">
        <f t="shared" si="76"/>
        <v>0</v>
      </c>
    </row>
    <row r="4913" spans="1:15">
      <c r="A4913" s="1" t="s">
        <v>4953</v>
      </c>
      <c r="B4913" s="2">
        <v>44894</v>
      </c>
      <c r="C4913" s="13" t="str">
        <f>TEXT(bbdd_Social_Media_Trends[[#This Row],[Post_Date]],"aaaa-mm")</f>
        <v>2022-11</v>
      </c>
      <c r="D4913" s="1" t="s">
        <v>27</v>
      </c>
      <c r="E4913" s="1" t="s">
        <v>13</v>
      </c>
      <c r="F4913" s="1" t="s">
        <v>36</v>
      </c>
      <c r="G4913" s="1" t="s">
        <v>50</v>
      </c>
      <c r="H4913">
        <v>4839723</v>
      </c>
      <c r="I4913">
        <v>73555</v>
      </c>
      <c r="J4913">
        <v>40353</v>
      </c>
      <c r="K4913">
        <v>34352</v>
      </c>
      <c r="L4913">
        <f>bbdd_Social_Media_Trends[[#This Row],[Likes]]+bbdd_Social_Media_Trends[[#This Row],[Shares]]+bbdd_Social_Media_Trends[[#This Row],[Comments]]</f>
        <v>148260</v>
      </c>
      <c r="M4913">
        <f>bbdd_Social_Media_Trends[[#This Row],[Interactions]]/bbdd_Social_Media_Trends[[#This Row],[Views]]</f>
        <v>3.0633984630938589E-2</v>
      </c>
      <c r="N4913" s="1" t="s">
        <v>29</v>
      </c>
      <c r="O4913" s="4">
        <f t="shared" si="76"/>
        <v>0</v>
      </c>
    </row>
    <row r="4914" spans="1:15">
      <c r="A4914" s="1" t="s">
        <v>4954</v>
      </c>
      <c r="B4914" s="2">
        <v>45108</v>
      </c>
      <c r="C4914" s="13" t="str">
        <f>TEXT(bbdd_Social_Media_Trends[[#This Row],[Post_Date]],"aaaa-mm")</f>
        <v>2023-07</v>
      </c>
      <c r="D4914" s="1" t="s">
        <v>24</v>
      </c>
      <c r="E4914" s="1" t="s">
        <v>39</v>
      </c>
      <c r="F4914" s="1" t="s">
        <v>41</v>
      </c>
      <c r="G4914" s="1" t="s">
        <v>60</v>
      </c>
      <c r="H4914">
        <v>1906321</v>
      </c>
      <c r="I4914">
        <v>104223</v>
      </c>
      <c r="J4914">
        <v>18051</v>
      </c>
      <c r="K4914">
        <v>22871</v>
      </c>
      <c r="L4914">
        <f>bbdd_Social_Media_Trends[[#This Row],[Likes]]+bbdd_Social_Media_Trends[[#This Row],[Shares]]+bbdd_Social_Media_Trends[[#This Row],[Comments]]</f>
        <v>145145</v>
      </c>
      <c r="M4914">
        <f>bbdd_Social_Media_Trends[[#This Row],[Interactions]]/bbdd_Social_Media_Trends[[#This Row],[Views]]</f>
        <v>7.6138803485876719E-2</v>
      </c>
      <c r="N4914" s="1" t="s">
        <v>16</v>
      </c>
      <c r="O4914" s="4">
        <f t="shared" si="76"/>
        <v>0</v>
      </c>
    </row>
    <row r="4915" spans="1:15">
      <c r="A4915" s="1" t="s">
        <v>4955</v>
      </c>
      <c r="B4915" s="2">
        <v>45260</v>
      </c>
      <c r="C4915" s="13" t="str">
        <f>TEXT(bbdd_Social_Media_Trends[[#This Row],[Post_Date]],"aaaa-mm")</f>
        <v>2023-11</v>
      </c>
      <c r="D4915" s="1" t="s">
        <v>27</v>
      </c>
      <c r="E4915" s="1" t="s">
        <v>57</v>
      </c>
      <c r="F4915" s="1" t="s">
        <v>41</v>
      </c>
      <c r="G4915" s="1" t="s">
        <v>25</v>
      </c>
      <c r="H4915">
        <v>3524558</v>
      </c>
      <c r="I4915">
        <v>252839</v>
      </c>
      <c r="J4915">
        <v>70790</v>
      </c>
      <c r="K4915">
        <v>24139</v>
      </c>
      <c r="L4915">
        <f>bbdd_Social_Media_Trends[[#This Row],[Likes]]+bbdd_Social_Media_Trends[[#This Row],[Shares]]+bbdd_Social_Media_Trends[[#This Row],[Comments]]</f>
        <v>347768</v>
      </c>
      <c r="M4915">
        <f>bbdd_Social_Media_Trends[[#This Row],[Interactions]]/bbdd_Social_Media_Trends[[#This Row],[Views]]</f>
        <v>9.8669960885875624E-2</v>
      </c>
      <c r="N4915" s="1" t="s">
        <v>29</v>
      </c>
      <c r="O4915" s="4">
        <f t="shared" si="76"/>
        <v>0</v>
      </c>
    </row>
    <row r="4916" spans="1:15">
      <c r="A4916" s="1" t="s">
        <v>4956</v>
      </c>
      <c r="B4916" s="2">
        <v>44716</v>
      </c>
      <c r="C4916" s="13" t="str">
        <f>TEXT(bbdd_Social_Media_Trends[[#This Row],[Post_Date]],"aaaa-mm")</f>
        <v>2022-06</v>
      </c>
      <c r="D4916" s="1" t="s">
        <v>27</v>
      </c>
      <c r="E4916" s="1" t="s">
        <v>52</v>
      </c>
      <c r="F4916" s="1" t="s">
        <v>20</v>
      </c>
      <c r="G4916" s="1" t="s">
        <v>15</v>
      </c>
      <c r="H4916">
        <v>3676339</v>
      </c>
      <c r="I4916">
        <v>359259</v>
      </c>
      <c r="J4916">
        <v>62782</v>
      </c>
      <c r="K4916">
        <v>5095</v>
      </c>
      <c r="L4916">
        <f>bbdd_Social_Media_Trends[[#This Row],[Likes]]+bbdd_Social_Media_Trends[[#This Row],[Shares]]+bbdd_Social_Media_Trends[[#This Row],[Comments]]</f>
        <v>427136</v>
      </c>
      <c r="M4916">
        <f>bbdd_Social_Media_Trends[[#This Row],[Interactions]]/bbdd_Social_Media_Trends[[#This Row],[Views]]</f>
        <v>0.11618515049890665</v>
      </c>
      <c r="N4916" s="1" t="s">
        <v>29</v>
      </c>
      <c r="O4916" s="4">
        <f t="shared" si="76"/>
        <v>0</v>
      </c>
    </row>
    <row r="4917" spans="1:15">
      <c r="A4917" s="1" t="s">
        <v>4957</v>
      </c>
      <c r="B4917" s="2">
        <v>44982</v>
      </c>
      <c r="C4917" s="13" t="str">
        <f>TEXT(bbdd_Social_Media_Trends[[#This Row],[Post_Date]],"aaaa-mm")</f>
        <v>2023-02</v>
      </c>
      <c r="D4917" s="1" t="s">
        <v>24</v>
      </c>
      <c r="E4917" s="1" t="s">
        <v>52</v>
      </c>
      <c r="F4917" s="1" t="s">
        <v>47</v>
      </c>
      <c r="G4917" s="1" t="s">
        <v>60</v>
      </c>
      <c r="H4917">
        <v>4311300</v>
      </c>
      <c r="I4917">
        <v>487965</v>
      </c>
      <c r="J4917">
        <v>99408</v>
      </c>
      <c r="K4917">
        <v>9518</v>
      </c>
      <c r="L4917">
        <f>bbdd_Social_Media_Trends[[#This Row],[Likes]]+bbdd_Social_Media_Trends[[#This Row],[Shares]]+bbdd_Social_Media_Trends[[#This Row],[Comments]]</f>
        <v>596891</v>
      </c>
      <c r="M4917">
        <f>bbdd_Social_Media_Trends[[#This Row],[Interactions]]/bbdd_Social_Media_Trends[[#This Row],[Views]]</f>
        <v>0.1384480319161274</v>
      </c>
      <c r="N4917" s="1" t="s">
        <v>16</v>
      </c>
      <c r="O4917" s="4">
        <f t="shared" si="76"/>
        <v>0</v>
      </c>
    </row>
    <row r="4918" spans="1:15">
      <c r="A4918" s="1" t="s">
        <v>4958</v>
      </c>
      <c r="B4918" s="2">
        <v>45284</v>
      </c>
      <c r="C4918" s="13" t="str">
        <f>TEXT(bbdd_Social_Media_Trends[[#This Row],[Post_Date]],"aaaa-mm")</f>
        <v>2023-12</v>
      </c>
      <c r="D4918" s="1" t="s">
        <v>12</v>
      </c>
      <c r="E4918" s="1" t="s">
        <v>31</v>
      </c>
      <c r="F4918" s="1" t="s">
        <v>14</v>
      </c>
      <c r="G4918" s="1" t="s">
        <v>37</v>
      </c>
      <c r="H4918">
        <v>2850408</v>
      </c>
      <c r="I4918">
        <v>488029</v>
      </c>
      <c r="J4918">
        <v>51442</v>
      </c>
      <c r="K4918">
        <v>35239</v>
      </c>
      <c r="L4918">
        <f>bbdd_Social_Media_Trends[[#This Row],[Likes]]+bbdd_Social_Media_Trends[[#This Row],[Shares]]+bbdd_Social_Media_Trends[[#This Row],[Comments]]</f>
        <v>574710</v>
      </c>
      <c r="M4918">
        <f>bbdd_Social_Media_Trends[[#This Row],[Interactions]]/bbdd_Social_Media_Trends[[#This Row],[Views]]</f>
        <v>0.20162376754485672</v>
      </c>
      <c r="N4918" s="1" t="s">
        <v>22</v>
      </c>
      <c r="O4918" s="4">
        <f t="shared" si="76"/>
        <v>0</v>
      </c>
    </row>
    <row r="4919" spans="1:15">
      <c r="A4919" s="1" t="s">
        <v>4959</v>
      </c>
      <c r="B4919" s="2">
        <v>44759</v>
      </c>
      <c r="C4919" s="13" t="str">
        <f>TEXT(bbdd_Social_Media_Trends[[#This Row],[Post_Date]],"aaaa-mm")</f>
        <v>2022-07</v>
      </c>
      <c r="D4919" s="1" t="s">
        <v>18</v>
      </c>
      <c r="E4919" s="1" t="s">
        <v>52</v>
      </c>
      <c r="F4919" s="1" t="s">
        <v>47</v>
      </c>
      <c r="G4919" s="1" t="s">
        <v>37</v>
      </c>
      <c r="H4919">
        <v>1162556</v>
      </c>
      <c r="I4919">
        <v>409948</v>
      </c>
      <c r="J4919">
        <v>70388</v>
      </c>
      <c r="K4919">
        <v>9723</v>
      </c>
      <c r="L4919">
        <f>bbdd_Social_Media_Trends[[#This Row],[Likes]]+bbdd_Social_Media_Trends[[#This Row],[Shares]]+bbdd_Social_Media_Trends[[#This Row],[Comments]]</f>
        <v>490059</v>
      </c>
      <c r="M4919">
        <f>bbdd_Social_Media_Trends[[#This Row],[Interactions]]/bbdd_Social_Media_Trends[[#This Row],[Views]]</f>
        <v>0.42153582279047203</v>
      </c>
      <c r="N4919" s="1" t="s">
        <v>16</v>
      </c>
      <c r="O4919" s="4">
        <f t="shared" si="76"/>
        <v>0</v>
      </c>
    </row>
    <row r="4920" spans="1:15">
      <c r="A4920" s="1" t="s">
        <v>4960</v>
      </c>
      <c r="B4920" s="2">
        <v>44567</v>
      </c>
      <c r="C4920" s="13" t="str">
        <f>TEXT(bbdd_Social_Media_Trends[[#This Row],[Post_Date]],"aaaa-mm")</f>
        <v>2022-01</v>
      </c>
      <c r="D4920" s="1" t="s">
        <v>18</v>
      </c>
      <c r="E4920" s="1" t="s">
        <v>59</v>
      </c>
      <c r="F4920" s="1" t="s">
        <v>47</v>
      </c>
      <c r="G4920" s="1" t="s">
        <v>50</v>
      </c>
      <c r="H4920">
        <v>520087</v>
      </c>
      <c r="I4920">
        <v>176014</v>
      </c>
      <c r="J4920">
        <v>18821</v>
      </c>
      <c r="K4920">
        <v>29899</v>
      </c>
      <c r="L4920">
        <f>bbdd_Social_Media_Trends[[#This Row],[Likes]]+bbdd_Social_Media_Trends[[#This Row],[Shares]]+bbdd_Social_Media_Trends[[#This Row],[Comments]]</f>
        <v>224734</v>
      </c>
      <c r="M4920">
        <f>bbdd_Social_Media_Trends[[#This Row],[Interactions]]/bbdd_Social_Media_Trends[[#This Row],[Views]]</f>
        <v>0.43210847415913106</v>
      </c>
      <c r="N4920" s="1" t="s">
        <v>29</v>
      </c>
      <c r="O4920" s="4">
        <f t="shared" si="76"/>
        <v>0</v>
      </c>
    </row>
    <row r="4921" spans="1:15">
      <c r="A4921" s="1" t="s">
        <v>4961</v>
      </c>
      <c r="B4921" s="2">
        <v>44809</v>
      </c>
      <c r="C4921" s="13" t="str">
        <f>TEXT(bbdd_Social_Media_Trends[[#This Row],[Post_Date]],"aaaa-mm")</f>
        <v>2022-09</v>
      </c>
      <c r="D4921" s="1" t="s">
        <v>18</v>
      </c>
      <c r="E4921" s="1" t="s">
        <v>19</v>
      </c>
      <c r="F4921" s="1" t="s">
        <v>41</v>
      </c>
      <c r="G4921" s="1" t="s">
        <v>25</v>
      </c>
      <c r="H4921">
        <v>3164207</v>
      </c>
      <c r="I4921">
        <v>361279</v>
      </c>
      <c r="J4921">
        <v>85852</v>
      </c>
      <c r="K4921">
        <v>45486</v>
      </c>
      <c r="L4921">
        <f>bbdd_Social_Media_Trends[[#This Row],[Likes]]+bbdd_Social_Media_Trends[[#This Row],[Shares]]+bbdd_Social_Media_Trends[[#This Row],[Comments]]</f>
        <v>492617</v>
      </c>
      <c r="M4921">
        <f>bbdd_Social_Media_Trends[[#This Row],[Interactions]]/bbdd_Social_Media_Trends[[#This Row],[Views]]</f>
        <v>0.15568418880307136</v>
      </c>
      <c r="N4921" s="1" t="s">
        <v>22</v>
      </c>
      <c r="O4921" s="4">
        <f t="shared" si="76"/>
        <v>0</v>
      </c>
    </row>
    <row r="4922" spans="1:15">
      <c r="A4922" s="1" t="s">
        <v>4962</v>
      </c>
      <c r="B4922" s="2">
        <v>44918</v>
      </c>
      <c r="C4922" s="13" t="str">
        <f>TEXT(bbdd_Social_Media_Trends[[#This Row],[Post_Date]],"aaaa-mm")</f>
        <v>2022-12</v>
      </c>
      <c r="D4922" s="1" t="s">
        <v>12</v>
      </c>
      <c r="E4922" s="1" t="s">
        <v>39</v>
      </c>
      <c r="F4922" s="1" t="s">
        <v>47</v>
      </c>
      <c r="G4922" s="1" t="s">
        <v>25</v>
      </c>
      <c r="H4922">
        <v>213398</v>
      </c>
      <c r="I4922">
        <v>45114</v>
      </c>
      <c r="J4922">
        <v>52963</v>
      </c>
      <c r="K4922">
        <v>27051</v>
      </c>
      <c r="L4922">
        <f>bbdd_Social_Media_Trends[[#This Row],[Likes]]+bbdd_Social_Media_Trends[[#This Row],[Shares]]+bbdd_Social_Media_Trends[[#This Row],[Comments]]</f>
        <v>125128</v>
      </c>
      <c r="M4922">
        <f>bbdd_Social_Media_Trends[[#This Row],[Interactions]]/bbdd_Social_Media_Trends[[#This Row],[Views]]</f>
        <v>0.5863597596978416</v>
      </c>
      <c r="N4922" s="1" t="s">
        <v>16</v>
      </c>
      <c r="O4922" s="4">
        <f t="shared" si="76"/>
        <v>0</v>
      </c>
    </row>
    <row r="4923" spans="1:15">
      <c r="A4923" s="1" t="s">
        <v>4963</v>
      </c>
      <c r="B4923" s="2">
        <v>44964</v>
      </c>
      <c r="C4923" s="13" t="str">
        <f>TEXT(bbdd_Social_Media_Trends[[#This Row],[Post_Date]],"aaaa-mm")</f>
        <v>2023-02</v>
      </c>
      <c r="D4923" s="1" t="s">
        <v>27</v>
      </c>
      <c r="E4923" s="1" t="s">
        <v>57</v>
      </c>
      <c r="F4923" s="1" t="s">
        <v>32</v>
      </c>
      <c r="G4923" s="1" t="s">
        <v>25</v>
      </c>
      <c r="H4923">
        <v>3806034</v>
      </c>
      <c r="I4923">
        <v>9672</v>
      </c>
      <c r="J4923">
        <v>65313</v>
      </c>
      <c r="K4923">
        <v>8739</v>
      </c>
      <c r="L4923">
        <f>bbdd_Social_Media_Trends[[#This Row],[Likes]]+bbdd_Social_Media_Trends[[#This Row],[Shares]]+bbdd_Social_Media_Trends[[#This Row],[Comments]]</f>
        <v>83724</v>
      </c>
      <c r="M4923">
        <f>bbdd_Social_Media_Trends[[#This Row],[Interactions]]/bbdd_Social_Media_Trends[[#This Row],[Views]]</f>
        <v>2.1997701544442326E-2</v>
      </c>
      <c r="N4923" s="1" t="s">
        <v>22</v>
      </c>
      <c r="O4923" s="4">
        <f t="shared" si="76"/>
        <v>0</v>
      </c>
    </row>
    <row r="4924" spans="1:15">
      <c r="A4924" s="1" t="s">
        <v>4964</v>
      </c>
      <c r="B4924" s="2">
        <v>45170</v>
      </c>
      <c r="C4924" s="13" t="str">
        <f>TEXT(bbdd_Social_Media_Trends[[#This Row],[Post_Date]],"aaaa-mm")</f>
        <v>2023-09</v>
      </c>
      <c r="D4924" s="1" t="s">
        <v>24</v>
      </c>
      <c r="E4924" s="1" t="s">
        <v>31</v>
      </c>
      <c r="F4924" s="1" t="s">
        <v>36</v>
      </c>
      <c r="G4924" s="1" t="s">
        <v>15</v>
      </c>
      <c r="H4924">
        <v>4364823</v>
      </c>
      <c r="I4924">
        <v>367836</v>
      </c>
      <c r="J4924">
        <v>5655</v>
      </c>
      <c r="K4924">
        <v>6771</v>
      </c>
      <c r="L4924">
        <f>bbdd_Social_Media_Trends[[#This Row],[Likes]]+bbdd_Social_Media_Trends[[#This Row],[Shares]]+bbdd_Social_Media_Trends[[#This Row],[Comments]]</f>
        <v>380262</v>
      </c>
      <c r="M4924">
        <f>bbdd_Social_Media_Trends[[#This Row],[Interactions]]/bbdd_Social_Media_Trends[[#This Row],[Views]]</f>
        <v>8.7119683890961905E-2</v>
      </c>
      <c r="N4924" s="1" t="s">
        <v>16</v>
      </c>
      <c r="O4924" s="4">
        <f t="shared" si="76"/>
        <v>0</v>
      </c>
    </row>
    <row r="4925" spans="1:15">
      <c r="A4925" s="1" t="s">
        <v>4965</v>
      </c>
      <c r="B4925" s="2">
        <v>44711</v>
      </c>
      <c r="C4925" s="13" t="str">
        <f>TEXT(bbdd_Social_Media_Trends[[#This Row],[Post_Date]],"aaaa-mm")</f>
        <v>2022-05</v>
      </c>
      <c r="D4925" s="1" t="s">
        <v>18</v>
      </c>
      <c r="E4925" s="1" t="s">
        <v>31</v>
      </c>
      <c r="F4925" s="1" t="s">
        <v>20</v>
      </c>
      <c r="G4925" s="1" t="s">
        <v>37</v>
      </c>
      <c r="H4925">
        <v>3359348</v>
      </c>
      <c r="I4925">
        <v>170389</v>
      </c>
      <c r="J4925">
        <v>26371</v>
      </c>
      <c r="K4925">
        <v>43645</v>
      </c>
      <c r="L4925">
        <f>bbdd_Social_Media_Trends[[#This Row],[Likes]]+bbdd_Social_Media_Trends[[#This Row],[Shares]]+bbdd_Social_Media_Trends[[#This Row],[Comments]]</f>
        <v>240405</v>
      </c>
      <c r="M4925">
        <f>bbdd_Social_Media_Trends[[#This Row],[Interactions]]/bbdd_Social_Media_Trends[[#This Row],[Views]]</f>
        <v>7.1562993771410399E-2</v>
      </c>
      <c r="N4925" s="1" t="s">
        <v>22</v>
      </c>
      <c r="O4925" s="4">
        <f t="shared" si="76"/>
        <v>0</v>
      </c>
    </row>
    <row r="4926" spans="1:15">
      <c r="A4926" s="1" t="s">
        <v>4966</v>
      </c>
      <c r="B4926" s="2">
        <v>44685</v>
      </c>
      <c r="C4926" s="13" t="str">
        <f>TEXT(bbdd_Social_Media_Trends[[#This Row],[Post_Date]],"aaaa-mm")</f>
        <v>2022-05</v>
      </c>
      <c r="D4926" s="1" t="s">
        <v>12</v>
      </c>
      <c r="E4926" s="1" t="s">
        <v>52</v>
      </c>
      <c r="F4926" s="1" t="s">
        <v>41</v>
      </c>
      <c r="G4926" s="1" t="s">
        <v>60</v>
      </c>
      <c r="H4926">
        <v>3084289</v>
      </c>
      <c r="I4926">
        <v>108961</v>
      </c>
      <c r="J4926">
        <v>56261</v>
      </c>
      <c r="K4926">
        <v>7963</v>
      </c>
      <c r="L4926">
        <f>bbdd_Social_Media_Trends[[#This Row],[Likes]]+bbdd_Social_Media_Trends[[#This Row],[Shares]]+bbdd_Social_Media_Trends[[#This Row],[Comments]]</f>
        <v>173185</v>
      </c>
      <c r="M4926">
        <f>bbdd_Social_Media_Trends[[#This Row],[Interactions]]/bbdd_Social_Media_Trends[[#This Row],[Views]]</f>
        <v>5.6150704424909596E-2</v>
      </c>
      <c r="N4926" s="1" t="s">
        <v>29</v>
      </c>
      <c r="O4926" s="4">
        <f t="shared" si="76"/>
        <v>0</v>
      </c>
    </row>
    <row r="4927" spans="1:15">
      <c r="A4927" s="1" t="s">
        <v>4967</v>
      </c>
      <c r="B4927" s="2">
        <v>44778</v>
      </c>
      <c r="C4927" s="13" t="str">
        <f>TEXT(bbdd_Social_Media_Trends[[#This Row],[Post_Date]],"aaaa-mm")</f>
        <v>2022-08</v>
      </c>
      <c r="D4927" s="1" t="s">
        <v>27</v>
      </c>
      <c r="E4927" s="1" t="s">
        <v>46</v>
      </c>
      <c r="F4927" s="1" t="s">
        <v>41</v>
      </c>
      <c r="G4927" s="1" t="s">
        <v>28</v>
      </c>
      <c r="H4927">
        <v>1877694</v>
      </c>
      <c r="I4927">
        <v>366390</v>
      </c>
      <c r="J4927">
        <v>11868</v>
      </c>
      <c r="K4927">
        <v>21452</v>
      </c>
      <c r="L4927">
        <f>bbdd_Social_Media_Trends[[#This Row],[Likes]]+bbdd_Social_Media_Trends[[#This Row],[Shares]]+bbdd_Social_Media_Trends[[#This Row],[Comments]]</f>
        <v>399710</v>
      </c>
      <c r="M4927">
        <f>bbdd_Social_Media_Trends[[#This Row],[Interactions]]/bbdd_Social_Media_Trends[[#This Row],[Views]]</f>
        <v>0.21287281101180491</v>
      </c>
      <c r="N4927" s="1" t="s">
        <v>16</v>
      </c>
      <c r="O4927" s="4">
        <f t="shared" si="76"/>
        <v>0</v>
      </c>
    </row>
    <row r="4928" spans="1:15">
      <c r="A4928" s="1" t="s">
        <v>4968</v>
      </c>
      <c r="B4928" s="2">
        <v>45131</v>
      </c>
      <c r="C4928" s="13" t="str">
        <f>TEXT(bbdd_Social_Media_Trends[[#This Row],[Post_Date]],"aaaa-mm")</f>
        <v>2023-07</v>
      </c>
      <c r="D4928" s="1" t="s">
        <v>12</v>
      </c>
      <c r="E4928" s="1" t="s">
        <v>35</v>
      </c>
      <c r="F4928" s="1" t="s">
        <v>32</v>
      </c>
      <c r="G4928" s="1" t="s">
        <v>21</v>
      </c>
      <c r="H4928">
        <v>4295731</v>
      </c>
      <c r="I4928">
        <v>465556</v>
      </c>
      <c r="J4928">
        <v>90487</v>
      </c>
      <c r="K4928">
        <v>31455</v>
      </c>
      <c r="L4928">
        <f>bbdd_Social_Media_Trends[[#This Row],[Likes]]+bbdd_Social_Media_Trends[[#This Row],[Shares]]+bbdd_Social_Media_Trends[[#This Row],[Comments]]</f>
        <v>587498</v>
      </c>
      <c r="M4928">
        <f>bbdd_Social_Media_Trends[[#This Row],[Interactions]]/bbdd_Social_Media_Trends[[#This Row],[Views]]</f>
        <v>0.1367632191121837</v>
      </c>
      <c r="N4928" s="1" t="s">
        <v>29</v>
      </c>
      <c r="O4928" s="4">
        <f t="shared" si="76"/>
        <v>0</v>
      </c>
    </row>
    <row r="4929" spans="1:15">
      <c r="A4929" s="1" t="s">
        <v>4969</v>
      </c>
      <c r="B4929" s="2">
        <v>44765</v>
      </c>
      <c r="C4929" s="13" t="str">
        <f>TEXT(bbdd_Social_Media_Trends[[#This Row],[Post_Date]],"aaaa-mm")</f>
        <v>2022-07</v>
      </c>
      <c r="D4929" s="1" t="s">
        <v>12</v>
      </c>
      <c r="E4929" s="1" t="s">
        <v>59</v>
      </c>
      <c r="F4929" s="1" t="s">
        <v>41</v>
      </c>
      <c r="G4929" s="1" t="s">
        <v>37</v>
      </c>
      <c r="H4929">
        <v>2048838</v>
      </c>
      <c r="I4929">
        <v>474525</v>
      </c>
      <c r="J4929">
        <v>12882</v>
      </c>
      <c r="K4929">
        <v>21722</v>
      </c>
      <c r="L4929">
        <f>bbdd_Social_Media_Trends[[#This Row],[Likes]]+bbdd_Social_Media_Trends[[#This Row],[Shares]]+bbdd_Social_Media_Trends[[#This Row],[Comments]]</f>
        <v>509129</v>
      </c>
      <c r="M4929">
        <f>bbdd_Social_Media_Trends[[#This Row],[Interactions]]/bbdd_Social_Media_Trends[[#This Row],[Views]]</f>
        <v>0.24849646482542787</v>
      </c>
      <c r="N4929" s="1" t="s">
        <v>29</v>
      </c>
      <c r="O4929" s="4">
        <f t="shared" si="76"/>
        <v>0</v>
      </c>
    </row>
    <row r="4930" spans="1:15">
      <c r="A4930" s="1" t="s">
        <v>4970</v>
      </c>
      <c r="B4930" s="2">
        <v>45132</v>
      </c>
      <c r="C4930" s="13" t="str">
        <f>TEXT(bbdd_Social_Media_Trends[[#This Row],[Post_Date]],"aaaa-mm")</f>
        <v>2023-07</v>
      </c>
      <c r="D4930" s="1" t="s">
        <v>18</v>
      </c>
      <c r="E4930" s="1" t="s">
        <v>35</v>
      </c>
      <c r="F4930" s="1" t="s">
        <v>47</v>
      </c>
      <c r="G4930" s="1" t="s">
        <v>28</v>
      </c>
      <c r="H4930">
        <v>2730222</v>
      </c>
      <c r="I4930">
        <v>255263</v>
      </c>
      <c r="J4930">
        <v>42037</v>
      </c>
      <c r="K4930">
        <v>35227</v>
      </c>
      <c r="L4930">
        <f>bbdd_Social_Media_Trends[[#This Row],[Likes]]+bbdd_Social_Media_Trends[[#This Row],[Shares]]+bbdd_Social_Media_Trends[[#This Row],[Comments]]</f>
        <v>332527</v>
      </c>
      <c r="M4930">
        <f>bbdd_Social_Media_Trends[[#This Row],[Interactions]]/bbdd_Social_Media_Trends[[#This Row],[Views]]</f>
        <v>0.12179485770754173</v>
      </c>
      <c r="N4930" s="1" t="s">
        <v>29</v>
      </c>
      <c r="O4930" s="4">
        <f t="shared" ref="O4930:O4993" si="77">IF(ISERROR(VLOOKUP(A4930,A4931:A9928,1,FALSE)),0, 1)</f>
        <v>0</v>
      </c>
    </row>
    <row r="4931" spans="1:15">
      <c r="A4931" s="1" t="s">
        <v>4971</v>
      </c>
      <c r="B4931" s="2">
        <v>44783</v>
      </c>
      <c r="C4931" s="13" t="str">
        <f>TEXT(bbdd_Social_Media_Trends[[#This Row],[Post_Date]],"aaaa-mm")</f>
        <v>2022-08</v>
      </c>
      <c r="D4931" s="1" t="s">
        <v>27</v>
      </c>
      <c r="E4931" s="1" t="s">
        <v>19</v>
      </c>
      <c r="F4931" s="1" t="s">
        <v>36</v>
      </c>
      <c r="G4931" s="1" t="s">
        <v>37</v>
      </c>
      <c r="H4931">
        <v>3144507</v>
      </c>
      <c r="I4931">
        <v>121038</v>
      </c>
      <c r="J4931">
        <v>11058</v>
      </c>
      <c r="K4931">
        <v>18320</v>
      </c>
      <c r="L4931">
        <f>bbdd_Social_Media_Trends[[#This Row],[Likes]]+bbdd_Social_Media_Trends[[#This Row],[Shares]]+bbdd_Social_Media_Trends[[#This Row],[Comments]]</f>
        <v>150416</v>
      </c>
      <c r="M4931">
        <f>bbdd_Social_Media_Trends[[#This Row],[Interactions]]/bbdd_Social_Media_Trends[[#This Row],[Views]]</f>
        <v>4.7834525412091627E-2</v>
      </c>
      <c r="N4931" s="1" t="s">
        <v>22</v>
      </c>
      <c r="O4931" s="4">
        <f t="shared" si="77"/>
        <v>0</v>
      </c>
    </row>
    <row r="4932" spans="1:15">
      <c r="A4932" s="1" t="s">
        <v>4972</v>
      </c>
      <c r="B4932" s="2">
        <v>45241</v>
      </c>
      <c r="C4932" s="13" t="str">
        <f>TEXT(bbdd_Social_Media_Trends[[#This Row],[Post_Date]],"aaaa-mm")</f>
        <v>2023-11</v>
      </c>
      <c r="D4932" s="1" t="s">
        <v>12</v>
      </c>
      <c r="E4932" s="1" t="s">
        <v>52</v>
      </c>
      <c r="F4932" s="1" t="s">
        <v>14</v>
      </c>
      <c r="G4932" s="1" t="s">
        <v>37</v>
      </c>
      <c r="H4932">
        <v>4273210</v>
      </c>
      <c r="I4932">
        <v>219157</v>
      </c>
      <c r="J4932">
        <v>57767</v>
      </c>
      <c r="K4932">
        <v>31224</v>
      </c>
      <c r="L4932">
        <f>bbdd_Social_Media_Trends[[#This Row],[Likes]]+bbdd_Social_Media_Trends[[#This Row],[Shares]]+bbdd_Social_Media_Trends[[#This Row],[Comments]]</f>
        <v>308148</v>
      </c>
      <c r="M4932">
        <f>bbdd_Social_Media_Trends[[#This Row],[Interactions]]/bbdd_Social_Media_Trends[[#This Row],[Views]]</f>
        <v>7.2111597604611055E-2</v>
      </c>
      <c r="N4932" s="1" t="s">
        <v>16</v>
      </c>
      <c r="O4932" s="4">
        <f t="shared" si="77"/>
        <v>0</v>
      </c>
    </row>
    <row r="4933" spans="1:15">
      <c r="A4933" s="1" t="s">
        <v>4973</v>
      </c>
      <c r="B4933" s="2">
        <v>44715</v>
      </c>
      <c r="C4933" s="13" t="str">
        <f>TEXT(bbdd_Social_Media_Trends[[#This Row],[Post_Date]],"aaaa-mm")</f>
        <v>2022-06</v>
      </c>
      <c r="D4933" s="1" t="s">
        <v>24</v>
      </c>
      <c r="E4933" s="1" t="s">
        <v>19</v>
      </c>
      <c r="F4933" s="1" t="s">
        <v>41</v>
      </c>
      <c r="G4933" s="1" t="s">
        <v>60</v>
      </c>
      <c r="H4933">
        <v>1877929</v>
      </c>
      <c r="I4933">
        <v>475754</v>
      </c>
      <c r="J4933">
        <v>8335</v>
      </c>
      <c r="K4933">
        <v>22186</v>
      </c>
      <c r="L4933">
        <f>bbdd_Social_Media_Trends[[#This Row],[Likes]]+bbdd_Social_Media_Trends[[#This Row],[Shares]]+bbdd_Social_Media_Trends[[#This Row],[Comments]]</f>
        <v>506275</v>
      </c>
      <c r="M4933">
        <f>bbdd_Social_Media_Trends[[#This Row],[Interactions]]/bbdd_Social_Media_Trends[[#This Row],[Views]]</f>
        <v>0.26959219438008575</v>
      </c>
      <c r="N4933" s="1" t="s">
        <v>29</v>
      </c>
      <c r="O4933" s="4">
        <f t="shared" si="77"/>
        <v>0</v>
      </c>
    </row>
    <row r="4934" spans="1:15">
      <c r="A4934" s="1" t="s">
        <v>4974</v>
      </c>
      <c r="B4934" s="2">
        <v>44573</v>
      </c>
      <c r="C4934" s="13" t="str">
        <f>TEXT(bbdd_Social_Media_Trends[[#This Row],[Post_Date]],"aaaa-mm")</f>
        <v>2022-01</v>
      </c>
      <c r="D4934" s="1" t="s">
        <v>18</v>
      </c>
      <c r="E4934" s="1" t="s">
        <v>39</v>
      </c>
      <c r="F4934" s="1" t="s">
        <v>14</v>
      </c>
      <c r="G4934" s="1" t="s">
        <v>37</v>
      </c>
      <c r="H4934">
        <v>1144301</v>
      </c>
      <c r="I4934">
        <v>295897</v>
      </c>
      <c r="J4934">
        <v>16431</v>
      </c>
      <c r="K4934">
        <v>9133</v>
      </c>
      <c r="L4934">
        <f>bbdd_Social_Media_Trends[[#This Row],[Likes]]+bbdd_Social_Media_Trends[[#This Row],[Shares]]+bbdd_Social_Media_Trends[[#This Row],[Comments]]</f>
        <v>321461</v>
      </c>
      <c r="M4934">
        <f>bbdd_Social_Media_Trends[[#This Row],[Interactions]]/bbdd_Social_Media_Trends[[#This Row],[Views]]</f>
        <v>0.28092346331952867</v>
      </c>
      <c r="N4934" s="1" t="s">
        <v>16</v>
      </c>
      <c r="O4934" s="4">
        <f t="shared" si="77"/>
        <v>0</v>
      </c>
    </row>
    <row r="4935" spans="1:15">
      <c r="A4935" s="1" t="s">
        <v>4975</v>
      </c>
      <c r="B4935" s="2">
        <v>45248</v>
      </c>
      <c r="C4935" s="13" t="str">
        <f>TEXT(bbdd_Social_Media_Trends[[#This Row],[Post_Date]],"aaaa-mm")</f>
        <v>2023-11</v>
      </c>
      <c r="D4935" s="1" t="s">
        <v>24</v>
      </c>
      <c r="E4935" s="1" t="s">
        <v>52</v>
      </c>
      <c r="F4935" s="1" t="s">
        <v>14</v>
      </c>
      <c r="G4935" s="1" t="s">
        <v>37</v>
      </c>
      <c r="H4935">
        <v>920003</v>
      </c>
      <c r="I4935">
        <v>299451</v>
      </c>
      <c r="J4935">
        <v>34395</v>
      </c>
      <c r="K4935">
        <v>13688</v>
      </c>
      <c r="L4935">
        <f>bbdd_Social_Media_Trends[[#This Row],[Likes]]+bbdd_Social_Media_Trends[[#This Row],[Shares]]+bbdd_Social_Media_Trends[[#This Row],[Comments]]</f>
        <v>347534</v>
      </c>
      <c r="M4935">
        <f>bbdd_Social_Media_Trends[[#This Row],[Interactions]]/bbdd_Social_Media_Trends[[#This Row],[Views]]</f>
        <v>0.37775311602244777</v>
      </c>
      <c r="N4935" s="1" t="s">
        <v>16</v>
      </c>
      <c r="O4935" s="4">
        <f t="shared" si="77"/>
        <v>0</v>
      </c>
    </row>
    <row r="4936" spans="1:15">
      <c r="A4936" s="1" t="s">
        <v>4976</v>
      </c>
      <c r="B4936" s="2">
        <v>45071</v>
      </c>
      <c r="C4936" s="13" t="str">
        <f>TEXT(bbdd_Social_Media_Trends[[#This Row],[Post_Date]],"aaaa-mm")</f>
        <v>2023-05</v>
      </c>
      <c r="D4936" s="1" t="s">
        <v>12</v>
      </c>
      <c r="E4936" s="1" t="s">
        <v>13</v>
      </c>
      <c r="F4936" s="1" t="s">
        <v>47</v>
      </c>
      <c r="G4936" s="1" t="s">
        <v>25</v>
      </c>
      <c r="H4936">
        <v>1429204</v>
      </c>
      <c r="I4936">
        <v>84064</v>
      </c>
      <c r="J4936">
        <v>94398</v>
      </c>
      <c r="K4936">
        <v>28795</v>
      </c>
      <c r="L4936">
        <f>bbdd_Social_Media_Trends[[#This Row],[Likes]]+bbdd_Social_Media_Trends[[#This Row],[Shares]]+bbdd_Social_Media_Trends[[#This Row],[Comments]]</f>
        <v>207257</v>
      </c>
      <c r="M4936">
        <f>bbdd_Social_Media_Trends[[#This Row],[Interactions]]/bbdd_Social_Media_Trends[[#This Row],[Views]]</f>
        <v>0.1450156870537726</v>
      </c>
      <c r="N4936" s="1" t="s">
        <v>29</v>
      </c>
      <c r="O4936" s="4">
        <f t="shared" si="77"/>
        <v>0</v>
      </c>
    </row>
    <row r="4937" spans="1:15">
      <c r="A4937" s="1" t="s">
        <v>4977</v>
      </c>
      <c r="B4937" s="2">
        <v>44875</v>
      </c>
      <c r="C4937" s="13" t="str">
        <f>TEXT(bbdd_Social_Media_Trends[[#This Row],[Post_Date]],"aaaa-mm")</f>
        <v>2022-11</v>
      </c>
      <c r="D4937" s="1" t="s">
        <v>12</v>
      </c>
      <c r="E4937" s="1" t="s">
        <v>13</v>
      </c>
      <c r="F4937" s="1" t="s">
        <v>36</v>
      </c>
      <c r="G4937" s="1" t="s">
        <v>21</v>
      </c>
      <c r="H4937">
        <v>3023404</v>
      </c>
      <c r="I4937">
        <v>114034</v>
      </c>
      <c r="J4937">
        <v>14652</v>
      </c>
      <c r="K4937">
        <v>21531</v>
      </c>
      <c r="L4937">
        <f>bbdd_Social_Media_Trends[[#This Row],[Likes]]+bbdd_Social_Media_Trends[[#This Row],[Shares]]+bbdd_Social_Media_Trends[[#This Row],[Comments]]</f>
        <v>150217</v>
      </c>
      <c r="M4937">
        <f>bbdd_Social_Media_Trends[[#This Row],[Interactions]]/bbdd_Social_Media_Trends[[#This Row],[Views]]</f>
        <v>4.9684726222496235E-2</v>
      </c>
      <c r="N4937" s="1" t="s">
        <v>22</v>
      </c>
      <c r="O4937" s="4">
        <f t="shared" si="77"/>
        <v>0</v>
      </c>
    </row>
    <row r="4938" spans="1:15">
      <c r="A4938" s="1" t="s">
        <v>4978</v>
      </c>
      <c r="B4938" s="2">
        <v>45140</v>
      </c>
      <c r="C4938" s="13" t="str">
        <f>TEXT(bbdd_Social_Media_Trends[[#This Row],[Post_Date]],"aaaa-mm")</f>
        <v>2023-08</v>
      </c>
      <c r="D4938" s="1" t="s">
        <v>12</v>
      </c>
      <c r="E4938" s="1" t="s">
        <v>49</v>
      </c>
      <c r="F4938" s="1" t="s">
        <v>14</v>
      </c>
      <c r="G4938" s="1" t="s">
        <v>25</v>
      </c>
      <c r="H4938">
        <v>3896115</v>
      </c>
      <c r="I4938">
        <v>384851</v>
      </c>
      <c r="J4938">
        <v>69960</v>
      </c>
      <c r="K4938">
        <v>6540</v>
      </c>
      <c r="L4938">
        <f>bbdd_Social_Media_Trends[[#This Row],[Likes]]+bbdd_Social_Media_Trends[[#This Row],[Shares]]+bbdd_Social_Media_Trends[[#This Row],[Comments]]</f>
        <v>461351</v>
      </c>
      <c r="M4938">
        <f>bbdd_Social_Media_Trends[[#This Row],[Interactions]]/bbdd_Social_Media_Trends[[#This Row],[Views]]</f>
        <v>0.11841308585603864</v>
      </c>
      <c r="N4938" s="1" t="s">
        <v>16</v>
      </c>
      <c r="O4938" s="4">
        <f t="shared" si="77"/>
        <v>0</v>
      </c>
    </row>
    <row r="4939" spans="1:15">
      <c r="A4939" s="1" t="s">
        <v>4979</v>
      </c>
      <c r="B4939" s="2">
        <v>45040</v>
      </c>
      <c r="C4939" s="13" t="str">
        <f>TEXT(bbdd_Social_Media_Trends[[#This Row],[Post_Date]],"aaaa-mm")</f>
        <v>2023-04</v>
      </c>
      <c r="D4939" s="1" t="s">
        <v>12</v>
      </c>
      <c r="E4939" s="1" t="s">
        <v>13</v>
      </c>
      <c r="F4939" s="1" t="s">
        <v>36</v>
      </c>
      <c r="G4939" s="1" t="s">
        <v>21</v>
      </c>
      <c r="H4939">
        <v>1500986</v>
      </c>
      <c r="I4939">
        <v>248601</v>
      </c>
      <c r="J4939">
        <v>41601</v>
      </c>
      <c r="K4939">
        <v>21993</v>
      </c>
      <c r="L4939">
        <f>bbdd_Social_Media_Trends[[#This Row],[Likes]]+bbdd_Social_Media_Trends[[#This Row],[Shares]]+bbdd_Social_Media_Trends[[#This Row],[Comments]]</f>
        <v>312195</v>
      </c>
      <c r="M4939">
        <f>bbdd_Social_Media_Trends[[#This Row],[Interactions]]/bbdd_Social_Media_Trends[[#This Row],[Views]]</f>
        <v>0.20799327908454843</v>
      </c>
      <c r="N4939" s="1" t="s">
        <v>22</v>
      </c>
      <c r="O4939" s="4">
        <f t="shared" si="77"/>
        <v>0</v>
      </c>
    </row>
    <row r="4940" spans="1:15">
      <c r="A4940" s="1" t="s">
        <v>4980</v>
      </c>
      <c r="B4940" s="2">
        <v>44585</v>
      </c>
      <c r="C4940" s="13" t="str">
        <f>TEXT(bbdd_Social_Media_Trends[[#This Row],[Post_Date]],"aaaa-mm")</f>
        <v>2022-01</v>
      </c>
      <c r="D4940" s="1" t="s">
        <v>12</v>
      </c>
      <c r="E4940" s="1" t="s">
        <v>49</v>
      </c>
      <c r="F4940" s="1" t="s">
        <v>47</v>
      </c>
      <c r="G4940" s="1" t="s">
        <v>60</v>
      </c>
      <c r="H4940">
        <v>1925221</v>
      </c>
      <c r="I4940">
        <v>29032</v>
      </c>
      <c r="J4940">
        <v>23012</v>
      </c>
      <c r="K4940">
        <v>43458</v>
      </c>
      <c r="L4940">
        <f>bbdd_Social_Media_Trends[[#This Row],[Likes]]+bbdd_Social_Media_Trends[[#This Row],[Shares]]+bbdd_Social_Media_Trends[[#This Row],[Comments]]</f>
        <v>95502</v>
      </c>
      <c r="M4940">
        <f>bbdd_Social_Media_Trends[[#This Row],[Interactions]]/bbdd_Social_Media_Trends[[#This Row],[Views]]</f>
        <v>4.9605733575521976E-2</v>
      </c>
      <c r="N4940" s="1" t="s">
        <v>16</v>
      </c>
      <c r="O4940" s="4">
        <f t="shared" si="77"/>
        <v>0</v>
      </c>
    </row>
    <row r="4941" spans="1:15">
      <c r="A4941" s="1" t="s">
        <v>4981</v>
      </c>
      <c r="B4941" s="2">
        <v>44970</v>
      </c>
      <c r="C4941" s="13" t="str">
        <f>TEXT(bbdd_Social_Media_Trends[[#This Row],[Post_Date]],"aaaa-mm")</f>
        <v>2023-02</v>
      </c>
      <c r="D4941" s="1" t="s">
        <v>24</v>
      </c>
      <c r="E4941" s="1" t="s">
        <v>46</v>
      </c>
      <c r="F4941" s="1" t="s">
        <v>32</v>
      </c>
      <c r="G4941" s="1" t="s">
        <v>60</v>
      </c>
      <c r="H4941">
        <v>3376510</v>
      </c>
      <c r="I4941">
        <v>370259</v>
      </c>
      <c r="J4941">
        <v>23152</v>
      </c>
      <c r="K4941">
        <v>34473</v>
      </c>
      <c r="L4941">
        <f>bbdd_Social_Media_Trends[[#This Row],[Likes]]+bbdd_Social_Media_Trends[[#This Row],[Shares]]+bbdd_Social_Media_Trends[[#This Row],[Comments]]</f>
        <v>427884</v>
      </c>
      <c r="M4941">
        <f>bbdd_Social_Media_Trends[[#This Row],[Interactions]]/bbdd_Social_Media_Trends[[#This Row],[Views]]</f>
        <v>0.12672374730120747</v>
      </c>
      <c r="N4941" s="1" t="s">
        <v>29</v>
      </c>
      <c r="O4941" s="4">
        <f t="shared" si="77"/>
        <v>0</v>
      </c>
    </row>
    <row r="4942" spans="1:15">
      <c r="A4942" s="1" t="s">
        <v>4982</v>
      </c>
      <c r="B4942" s="2">
        <v>45275</v>
      </c>
      <c r="C4942" s="13" t="str">
        <f>TEXT(bbdd_Social_Media_Trends[[#This Row],[Post_Date]],"aaaa-mm")</f>
        <v>2023-12</v>
      </c>
      <c r="D4942" s="1" t="s">
        <v>18</v>
      </c>
      <c r="E4942" s="1" t="s">
        <v>52</v>
      </c>
      <c r="F4942" s="1" t="s">
        <v>14</v>
      </c>
      <c r="G4942" s="1" t="s">
        <v>28</v>
      </c>
      <c r="H4942">
        <v>1840183</v>
      </c>
      <c r="I4942">
        <v>79448</v>
      </c>
      <c r="J4942">
        <v>55602</v>
      </c>
      <c r="K4942">
        <v>2024</v>
      </c>
      <c r="L4942">
        <f>bbdd_Social_Media_Trends[[#This Row],[Likes]]+bbdd_Social_Media_Trends[[#This Row],[Shares]]+bbdd_Social_Media_Trends[[#This Row],[Comments]]</f>
        <v>137074</v>
      </c>
      <c r="M4942">
        <f>bbdd_Social_Media_Trends[[#This Row],[Interactions]]/bbdd_Social_Media_Trends[[#This Row],[Views]]</f>
        <v>7.4489330680698601E-2</v>
      </c>
      <c r="N4942" s="1" t="s">
        <v>22</v>
      </c>
      <c r="O4942" s="4">
        <f t="shared" si="77"/>
        <v>0</v>
      </c>
    </row>
    <row r="4943" spans="1:15">
      <c r="A4943" s="1" t="s">
        <v>4983</v>
      </c>
      <c r="B4943" s="2">
        <v>44861</v>
      </c>
      <c r="C4943" s="13" t="str">
        <f>TEXT(bbdd_Social_Media_Trends[[#This Row],[Post_Date]],"aaaa-mm")</f>
        <v>2022-10</v>
      </c>
      <c r="D4943" s="1" t="s">
        <v>12</v>
      </c>
      <c r="E4943" s="1" t="s">
        <v>46</v>
      </c>
      <c r="F4943" s="1" t="s">
        <v>41</v>
      </c>
      <c r="G4943" s="1" t="s">
        <v>60</v>
      </c>
      <c r="H4943">
        <v>1433765</v>
      </c>
      <c r="I4943">
        <v>334772</v>
      </c>
      <c r="J4943">
        <v>10104</v>
      </c>
      <c r="K4943">
        <v>26365</v>
      </c>
      <c r="L4943">
        <f>bbdd_Social_Media_Trends[[#This Row],[Likes]]+bbdd_Social_Media_Trends[[#This Row],[Shares]]+bbdd_Social_Media_Trends[[#This Row],[Comments]]</f>
        <v>371241</v>
      </c>
      <c r="M4943">
        <f>bbdd_Social_Media_Trends[[#This Row],[Interactions]]/bbdd_Social_Media_Trends[[#This Row],[Views]]</f>
        <v>0.25892736954800821</v>
      </c>
      <c r="N4943" s="1" t="s">
        <v>22</v>
      </c>
      <c r="O4943" s="4">
        <f t="shared" si="77"/>
        <v>0</v>
      </c>
    </row>
    <row r="4944" spans="1:15">
      <c r="A4944" s="1" t="s">
        <v>4984</v>
      </c>
      <c r="B4944" s="2">
        <v>44779</v>
      </c>
      <c r="C4944" s="13" t="str">
        <f>TEXT(bbdd_Social_Media_Trends[[#This Row],[Post_Date]],"aaaa-mm")</f>
        <v>2022-08</v>
      </c>
      <c r="D4944" s="1" t="s">
        <v>24</v>
      </c>
      <c r="E4944" s="1" t="s">
        <v>19</v>
      </c>
      <c r="F4944" s="1" t="s">
        <v>36</v>
      </c>
      <c r="G4944" s="1" t="s">
        <v>25</v>
      </c>
      <c r="H4944">
        <v>4716339</v>
      </c>
      <c r="I4944">
        <v>395039</v>
      </c>
      <c r="J4944">
        <v>85360</v>
      </c>
      <c r="K4944">
        <v>46832</v>
      </c>
      <c r="L4944">
        <f>bbdd_Social_Media_Trends[[#This Row],[Likes]]+bbdd_Social_Media_Trends[[#This Row],[Shares]]+bbdd_Social_Media_Trends[[#This Row],[Comments]]</f>
        <v>527231</v>
      </c>
      <c r="M4944">
        <f>bbdd_Social_Media_Trends[[#This Row],[Interactions]]/bbdd_Social_Media_Trends[[#This Row],[Views]]</f>
        <v>0.11178818994987426</v>
      </c>
      <c r="N4944" s="1" t="s">
        <v>16</v>
      </c>
      <c r="O4944" s="4">
        <f t="shared" si="77"/>
        <v>0</v>
      </c>
    </row>
    <row r="4945" spans="1:15">
      <c r="A4945" s="1" t="s">
        <v>4985</v>
      </c>
      <c r="B4945" s="2">
        <v>44581</v>
      </c>
      <c r="C4945" s="13" t="str">
        <f>TEXT(bbdd_Social_Media_Trends[[#This Row],[Post_Date]],"aaaa-mm")</f>
        <v>2022-01</v>
      </c>
      <c r="D4945" s="1" t="s">
        <v>12</v>
      </c>
      <c r="E4945" s="1" t="s">
        <v>59</v>
      </c>
      <c r="F4945" s="1" t="s">
        <v>14</v>
      </c>
      <c r="G4945" s="1" t="s">
        <v>21</v>
      </c>
      <c r="H4945">
        <v>3075439</v>
      </c>
      <c r="I4945">
        <v>492842</v>
      </c>
      <c r="J4945">
        <v>52193</v>
      </c>
      <c r="K4945">
        <v>38190</v>
      </c>
      <c r="L4945">
        <f>bbdd_Social_Media_Trends[[#This Row],[Likes]]+bbdd_Social_Media_Trends[[#This Row],[Shares]]+bbdd_Social_Media_Trends[[#This Row],[Comments]]</f>
        <v>583225</v>
      </c>
      <c r="M4945">
        <f>bbdd_Social_Media_Trends[[#This Row],[Interactions]]/bbdd_Social_Media_Trends[[#This Row],[Views]]</f>
        <v>0.18963959291665353</v>
      </c>
      <c r="N4945" s="1" t="s">
        <v>22</v>
      </c>
      <c r="O4945" s="4">
        <f t="shared" si="77"/>
        <v>0</v>
      </c>
    </row>
    <row r="4946" spans="1:15">
      <c r="A4946" s="1" t="s">
        <v>4986</v>
      </c>
      <c r="B4946" s="2">
        <v>44689</v>
      </c>
      <c r="C4946" s="13" t="str">
        <f>TEXT(bbdd_Social_Media_Trends[[#This Row],[Post_Date]],"aaaa-mm")</f>
        <v>2022-05</v>
      </c>
      <c r="D4946" s="1" t="s">
        <v>12</v>
      </c>
      <c r="E4946" s="1" t="s">
        <v>35</v>
      </c>
      <c r="F4946" s="1" t="s">
        <v>14</v>
      </c>
      <c r="G4946" s="1" t="s">
        <v>28</v>
      </c>
      <c r="H4946">
        <v>31732</v>
      </c>
      <c r="I4946">
        <v>140297</v>
      </c>
      <c r="J4946">
        <v>38920</v>
      </c>
      <c r="K4946">
        <v>3503</v>
      </c>
      <c r="L4946">
        <f>bbdd_Social_Media_Trends[[#This Row],[Likes]]+bbdd_Social_Media_Trends[[#This Row],[Shares]]+bbdd_Social_Media_Trends[[#This Row],[Comments]]</f>
        <v>182720</v>
      </c>
      <c r="M4946">
        <f>bbdd_Social_Media_Trends[[#This Row],[Interactions]]/bbdd_Social_Media_Trends[[#This Row],[Views]]</f>
        <v>5.7582251355098952</v>
      </c>
      <c r="N4946" s="1" t="s">
        <v>22</v>
      </c>
      <c r="O4946" s="4">
        <f t="shared" si="77"/>
        <v>0</v>
      </c>
    </row>
    <row r="4947" spans="1:15">
      <c r="A4947" s="1" t="s">
        <v>4987</v>
      </c>
      <c r="B4947" s="2">
        <v>45042</v>
      </c>
      <c r="C4947" s="13" t="str">
        <f>TEXT(bbdd_Social_Media_Trends[[#This Row],[Post_Date]],"aaaa-mm")</f>
        <v>2023-04</v>
      </c>
      <c r="D4947" s="1" t="s">
        <v>12</v>
      </c>
      <c r="E4947" s="1" t="s">
        <v>39</v>
      </c>
      <c r="F4947" s="1" t="s">
        <v>41</v>
      </c>
      <c r="G4947" s="1" t="s">
        <v>21</v>
      </c>
      <c r="H4947">
        <v>3581458</v>
      </c>
      <c r="I4947">
        <v>343959</v>
      </c>
      <c r="J4947">
        <v>80457</v>
      </c>
      <c r="K4947">
        <v>45964</v>
      </c>
      <c r="L4947">
        <f>bbdd_Social_Media_Trends[[#This Row],[Likes]]+bbdd_Social_Media_Trends[[#This Row],[Shares]]+bbdd_Social_Media_Trends[[#This Row],[Comments]]</f>
        <v>470380</v>
      </c>
      <c r="M4947">
        <f>bbdd_Social_Media_Trends[[#This Row],[Interactions]]/bbdd_Social_Media_Trends[[#This Row],[Views]]</f>
        <v>0.13133757257519144</v>
      </c>
      <c r="N4947" s="1" t="s">
        <v>16</v>
      </c>
      <c r="O4947" s="4">
        <f t="shared" si="77"/>
        <v>0</v>
      </c>
    </row>
    <row r="4948" spans="1:15">
      <c r="A4948" s="1" t="s">
        <v>4988</v>
      </c>
      <c r="B4948" s="2">
        <v>45065</v>
      </c>
      <c r="C4948" s="13" t="str">
        <f>TEXT(bbdd_Social_Media_Trends[[#This Row],[Post_Date]],"aaaa-mm")</f>
        <v>2023-05</v>
      </c>
      <c r="D4948" s="1" t="s">
        <v>18</v>
      </c>
      <c r="E4948" s="1" t="s">
        <v>57</v>
      </c>
      <c r="F4948" s="1" t="s">
        <v>32</v>
      </c>
      <c r="G4948" s="1" t="s">
        <v>44</v>
      </c>
      <c r="H4948">
        <v>3567033</v>
      </c>
      <c r="I4948">
        <v>185576</v>
      </c>
      <c r="J4948">
        <v>96028</v>
      </c>
      <c r="K4948">
        <v>37171</v>
      </c>
      <c r="L4948">
        <f>bbdd_Social_Media_Trends[[#This Row],[Likes]]+bbdd_Social_Media_Trends[[#This Row],[Shares]]+bbdd_Social_Media_Trends[[#This Row],[Comments]]</f>
        <v>318775</v>
      </c>
      <c r="M4948">
        <f>bbdd_Social_Media_Trends[[#This Row],[Interactions]]/bbdd_Social_Media_Trends[[#This Row],[Views]]</f>
        <v>8.9366989315770279E-2</v>
      </c>
      <c r="N4948" s="1" t="s">
        <v>29</v>
      </c>
      <c r="O4948" s="4">
        <f t="shared" si="77"/>
        <v>0</v>
      </c>
    </row>
    <row r="4949" spans="1:15">
      <c r="A4949" s="1" t="s">
        <v>4989</v>
      </c>
      <c r="B4949" s="2">
        <v>44783</v>
      </c>
      <c r="C4949" s="13" t="str">
        <f>TEXT(bbdd_Social_Media_Trends[[#This Row],[Post_Date]],"aaaa-mm")</f>
        <v>2022-08</v>
      </c>
      <c r="D4949" s="1" t="s">
        <v>18</v>
      </c>
      <c r="E4949" s="1" t="s">
        <v>19</v>
      </c>
      <c r="F4949" s="1" t="s">
        <v>41</v>
      </c>
      <c r="G4949" s="1" t="s">
        <v>25</v>
      </c>
      <c r="H4949">
        <v>2445127</v>
      </c>
      <c r="I4949">
        <v>73828</v>
      </c>
      <c r="J4949">
        <v>86087</v>
      </c>
      <c r="K4949">
        <v>4540</v>
      </c>
      <c r="L4949">
        <f>bbdd_Social_Media_Trends[[#This Row],[Likes]]+bbdd_Social_Media_Trends[[#This Row],[Shares]]+bbdd_Social_Media_Trends[[#This Row],[Comments]]</f>
        <v>164455</v>
      </c>
      <c r="M4949">
        <f>bbdd_Social_Media_Trends[[#This Row],[Interactions]]/bbdd_Social_Media_Trends[[#This Row],[Views]]</f>
        <v>6.7258265112609697E-2</v>
      </c>
      <c r="N4949" s="1" t="s">
        <v>22</v>
      </c>
      <c r="O4949" s="4">
        <f t="shared" si="77"/>
        <v>0</v>
      </c>
    </row>
    <row r="4950" spans="1:15">
      <c r="A4950" s="1" t="s">
        <v>4990</v>
      </c>
      <c r="B4950" s="2">
        <v>45174</v>
      </c>
      <c r="C4950" s="13" t="str">
        <f>TEXT(bbdd_Social_Media_Trends[[#This Row],[Post_Date]],"aaaa-mm")</f>
        <v>2023-09</v>
      </c>
      <c r="D4950" s="1" t="s">
        <v>18</v>
      </c>
      <c r="E4950" s="1" t="s">
        <v>35</v>
      </c>
      <c r="F4950" s="1" t="s">
        <v>41</v>
      </c>
      <c r="G4950" s="1" t="s">
        <v>25</v>
      </c>
      <c r="H4950">
        <v>1192841</v>
      </c>
      <c r="I4950">
        <v>499559</v>
      </c>
      <c r="J4950">
        <v>62015</v>
      </c>
      <c r="K4950">
        <v>43532</v>
      </c>
      <c r="L4950">
        <f>bbdd_Social_Media_Trends[[#This Row],[Likes]]+bbdd_Social_Media_Trends[[#This Row],[Shares]]+bbdd_Social_Media_Trends[[#This Row],[Comments]]</f>
        <v>605106</v>
      </c>
      <c r="M4950">
        <f>bbdd_Social_Media_Trends[[#This Row],[Interactions]]/bbdd_Social_Media_Trends[[#This Row],[Views]]</f>
        <v>0.50728135602314139</v>
      </c>
      <c r="N4950" s="1" t="s">
        <v>22</v>
      </c>
      <c r="O4950" s="4">
        <f t="shared" si="77"/>
        <v>0</v>
      </c>
    </row>
    <row r="4951" spans="1:15">
      <c r="A4951" s="1" t="s">
        <v>4991</v>
      </c>
      <c r="B4951" s="2">
        <v>45083</v>
      </c>
      <c r="C4951" s="13" t="str">
        <f>TEXT(bbdd_Social_Media_Trends[[#This Row],[Post_Date]],"aaaa-mm")</f>
        <v>2023-06</v>
      </c>
      <c r="D4951" s="1" t="s">
        <v>24</v>
      </c>
      <c r="E4951" s="1" t="s">
        <v>59</v>
      </c>
      <c r="F4951" s="1" t="s">
        <v>20</v>
      </c>
      <c r="G4951" s="1" t="s">
        <v>60</v>
      </c>
      <c r="H4951">
        <v>647841</v>
      </c>
      <c r="I4951">
        <v>404600</v>
      </c>
      <c r="J4951">
        <v>61280</v>
      </c>
      <c r="K4951">
        <v>45949</v>
      </c>
      <c r="L4951">
        <f>bbdd_Social_Media_Trends[[#This Row],[Likes]]+bbdd_Social_Media_Trends[[#This Row],[Shares]]+bbdd_Social_Media_Trends[[#This Row],[Comments]]</f>
        <v>511829</v>
      </c>
      <c r="M4951">
        <f>bbdd_Social_Media_Trends[[#This Row],[Interactions]]/bbdd_Social_Media_Trends[[#This Row],[Views]]</f>
        <v>0.79005342360239628</v>
      </c>
      <c r="N4951" s="1" t="s">
        <v>29</v>
      </c>
      <c r="O4951" s="4">
        <f t="shared" si="77"/>
        <v>0</v>
      </c>
    </row>
    <row r="4952" spans="1:15">
      <c r="A4952" s="1" t="s">
        <v>4992</v>
      </c>
      <c r="B4952" s="2">
        <v>44956</v>
      </c>
      <c r="C4952" s="13" t="str">
        <f>TEXT(bbdd_Social_Media_Trends[[#This Row],[Post_Date]],"aaaa-mm")</f>
        <v>2023-01</v>
      </c>
      <c r="D4952" s="1" t="s">
        <v>18</v>
      </c>
      <c r="E4952" s="1" t="s">
        <v>19</v>
      </c>
      <c r="F4952" s="1" t="s">
        <v>41</v>
      </c>
      <c r="G4952" s="1" t="s">
        <v>37</v>
      </c>
      <c r="H4952">
        <v>3321787</v>
      </c>
      <c r="I4952">
        <v>219299</v>
      </c>
      <c r="J4952">
        <v>46726</v>
      </c>
      <c r="K4952">
        <v>35890</v>
      </c>
      <c r="L4952">
        <f>bbdd_Social_Media_Trends[[#This Row],[Likes]]+bbdd_Social_Media_Trends[[#This Row],[Shares]]+bbdd_Social_Media_Trends[[#This Row],[Comments]]</f>
        <v>301915</v>
      </c>
      <c r="M4952">
        <f>bbdd_Social_Media_Trends[[#This Row],[Interactions]]/bbdd_Social_Media_Trends[[#This Row],[Views]]</f>
        <v>9.0889331555575353E-2</v>
      </c>
      <c r="N4952" s="1" t="s">
        <v>29</v>
      </c>
      <c r="O4952" s="4">
        <f t="shared" si="77"/>
        <v>0</v>
      </c>
    </row>
    <row r="4953" spans="1:15">
      <c r="A4953" s="1" t="s">
        <v>4993</v>
      </c>
      <c r="B4953" s="2">
        <v>44660</v>
      </c>
      <c r="C4953" s="13" t="str">
        <f>TEXT(bbdd_Social_Media_Trends[[#This Row],[Post_Date]],"aaaa-mm")</f>
        <v>2022-04</v>
      </c>
      <c r="D4953" s="1" t="s">
        <v>18</v>
      </c>
      <c r="E4953" s="1" t="s">
        <v>13</v>
      </c>
      <c r="F4953" s="1" t="s">
        <v>36</v>
      </c>
      <c r="G4953" s="1" t="s">
        <v>44</v>
      </c>
      <c r="H4953">
        <v>4826210</v>
      </c>
      <c r="I4953">
        <v>358524</v>
      </c>
      <c r="J4953">
        <v>48491</v>
      </c>
      <c r="K4953">
        <v>825</v>
      </c>
      <c r="L4953">
        <f>bbdd_Social_Media_Trends[[#This Row],[Likes]]+bbdd_Social_Media_Trends[[#This Row],[Shares]]+bbdd_Social_Media_Trends[[#This Row],[Comments]]</f>
        <v>407840</v>
      </c>
      <c r="M4953">
        <f>bbdd_Social_Media_Trends[[#This Row],[Interactions]]/bbdd_Social_Media_Trends[[#This Row],[Views]]</f>
        <v>8.4505232884603029E-2</v>
      </c>
      <c r="N4953" s="1" t="s">
        <v>22</v>
      </c>
      <c r="O4953" s="4">
        <f t="shared" si="77"/>
        <v>0</v>
      </c>
    </row>
    <row r="4954" spans="1:15">
      <c r="A4954" s="1" t="s">
        <v>4994</v>
      </c>
      <c r="B4954" s="2">
        <v>44652</v>
      </c>
      <c r="C4954" s="13" t="str">
        <f>TEXT(bbdd_Social_Media_Trends[[#This Row],[Post_Date]],"aaaa-mm")</f>
        <v>2022-04</v>
      </c>
      <c r="D4954" s="1" t="s">
        <v>12</v>
      </c>
      <c r="E4954" s="1" t="s">
        <v>31</v>
      </c>
      <c r="F4954" s="1" t="s">
        <v>36</v>
      </c>
      <c r="G4954" s="1" t="s">
        <v>37</v>
      </c>
      <c r="H4954">
        <v>3080528</v>
      </c>
      <c r="I4954">
        <v>249097</v>
      </c>
      <c r="J4954">
        <v>74277</v>
      </c>
      <c r="K4954">
        <v>23962</v>
      </c>
      <c r="L4954">
        <f>bbdd_Social_Media_Trends[[#This Row],[Likes]]+bbdd_Social_Media_Trends[[#This Row],[Shares]]+bbdd_Social_Media_Trends[[#This Row],[Comments]]</f>
        <v>347336</v>
      </c>
      <c r="M4954">
        <f>bbdd_Social_Media_Trends[[#This Row],[Interactions]]/bbdd_Social_Media_Trends[[#This Row],[Views]]</f>
        <v>0.11275209964006171</v>
      </c>
      <c r="N4954" s="1" t="s">
        <v>22</v>
      </c>
      <c r="O4954" s="4">
        <f t="shared" si="77"/>
        <v>0</v>
      </c>
    </row>
    <row r="4955" spans="1:15">
      <c r="A4955" s="1" t="s">
        <v>4995</v>
      </c>
      <c r="B4955" s="2">
        <v>44681</v>
      </c>
      <c r="C4955" s="13" t="str">
        <f>TEXT(bbdd_Social_Media_Trends[[#This Row],[Post_Date]],"aaaa-mm")</f>
        <v>2022-04</v>
      </c>
      <c r="D4955" s="1" t="s">
        <v>24</v>
      </c>
      <c r="E4955" s="1" t="s">
        <v>13</v>
      </c>
      <c r="F4955" s="1" t="s">
        <v>41</v>
      </c>
      <c r="G4955" s="1" t="s">
        <v>60</v>
      </c>
      <c r="H4955">
        <v>3197157</v>
      </c>
      <c r="I4955">
        <v>386709</v>
      </c>
      <c r="J4955">
        <v>33943</v>
      </c>
      <c r="K4955">
        <v>20010</v>
      </c>
      <c r="L4955">
        <f>bbdd_Social_Media_Trends[[#This Row],[Likes]]+bbdd_Social_Media_Trends[[#This Row],[Shares]]+bbdd_Social_Media_Trends[[#This Row],[Comments]]</f>
        <v>440662</v>
      </c>
      <c r="M4955">
        <f>bbdd_Social_Media_Trends[[#This Row],[Interactions]]/bbdd_Social_Media_Trends[[#This Row],[Views]]</f>
        <v>0.13782932774336701</v>
      </c>
      <c r="N4955" s="1" t="s">
        <v>22</v>
      </c>
      <c r="O4955" s="4">
        <f t="shared" si="77"/>
        <v>0</v>
      </c>
    </row>
    <row r="4956" spans="1:15">
      <c r="A4956" s="1" t="s">
        <v>4996</v>
      </c>
      <c r="B4956" s="2">
        <v>44794</v>
      </c>
      <c r="C4956" s="13" t="str">
        <f>TEXT(bbdd_Social_Media_Trends[[#This Row],[Post_Date]],"aaaa-mm")</f>
        <v>2022-08</v>
      </c>
      <c r="D4956" s="1" t="s">
        <v>12</v>
      </c>
      <c r="E4956" s="1" t="s">
        <v>35</v>
      </c>
      <c r="F4956" s="1" t="s">
        <v>20</v>
      </c>
      <c r="G4956" s="1" t="s">
        <v>60</v>
      </c>
      <c r="H4956">
        <v>564109</v>
      </c>
      <c r="I4956">
        <v>89703</v>
      </c>
      <c r="J4956">
        <v>86066</v>
      </c>
      <c r="K4956">
        <v>10073</v>
      </c>
      <c r="L4956">
        <f>bbdd_Social_Media_Trends[[#This Row],[Likes]]+bbdd_Social_Media_Trends[[#This Row],[Shares]]+bbdd_Social_Media_Trends[[#This Row],[Comments]]</f>
        <v>185842</v>
      </c>
      <c r="M4956">
        <f>bbdd_Social_Media_Trends[[#This Row],[Interactions]]/bbdd_Social_Media_Trends[[#This Row],[Views]]</f>
        <v>0.32944342316821751</v>
      </c>
      <c r="N4956" s="1" t="s">
        <v>29</v>
      </c>
      <c r="O4956" s="4">
        <f t="shared" si="77"/>
        <v>0</v>
      </c>
    </row>
    <row r="4957" spans="1:15">
      <c r="A4957" s="1" t="s">
        <v>4997</v>
      </c>
      <c r="B4957" s="2">
        <v>44974</v>
      </c>
      <c r="C4957" s="13" t="str">
        <f>TEXT(bbdd_Social_Media_Trends[[#This Row],[Post_Date]],"aaaa-mm")</f>
        <v>2023-02</v>
      </c>
      <c r="D4957" s="1" t="s">
        <v>18</v>
      </c>
      <c r="E4957" s="1" t="s">
        <v>46</v>
      </c>
      <c r="F4957" s="1" t="s">
        <v>36</v>
      </c>
      <c r="G4957" s="1" t="s">
        <v>21</v>
      </c>
      <c r="H4957">
        <v>3587965</v>
      </c>
      <c r="I4957">
        <v>292099</v>
      </c>
      <c r="J4957">
        <v>62484</v>
      </c>
      <c r="K4957">
        <v>3435</v>
      </c>
      <c r="L4957">
        <f>bbdd_Social_Media_Trends[[#This Row],[Likes]]+bbdd_Social_Media_Trends[[#This Row],[Shares]]+bbdd_Social_Media_Trends[[#This Row],[Comments]]</f>
        <v>358018</v>
      </c>
      <c r="M4957">
        <f>bbdd_Social_Media_Trends[[#This Row],[Interactions]]/bbdd_Social_Media_Trends[[#This Row],[Views]]</f>
        <v>9.9783024639315043E-2</v>
      </c>
      <c r="N4957" s="1" t="s">
        <v>16</v>
      </c>
      <c r="O4957" s="4">
        <f t="shared" si="77"/>
        <v>0</v>
      </c>
    </row>
    <row r="4958" spans="1:15">
      <c r="A4958" s="1" t="s">
        <v>4998</v>
      </c>
      <c r="B4958" s="2">
        <v>44803</v>
      </c>
      <c r="C4958" s="13" t="str">
        <f>TEXT(bbdd_Social_Media_Trends[[#This Row],[Post_Date]],"aaaa-mm")</f>
        <v>2022-08</v>
      </c>
      <c r="D4958" s="1" t="s">
        <v>27</v>
      </c>
      <c r="E4958" s="1" t="s">
        <v>57</v>
      </c>
      <c r="F4958" s="1" t="s">
        <v>41</v>
      </c>
      <c r="G4958" s="1" t="s">
        <v>15</v>
      </c>
      <c r="H4958">
        <v>468064</v>
      </c>
      <c r="I4958">
        <v>18443</v>
      </c>
      <c r="J4958">
        <v>17310</v>
      </c>
      <c r="K4958">
        <v>42359</v>
      </c>
      <c r="L4958">
        <f>bbdd_Social_Media_Trends[[#This Row],[Likes]]+bbdd_Social_Media_Trends[[#This Row],[Shares]]+bbdd_Social_Media_Trends[[#This Row],[Comments]]</f>
        <v>78112</v>
      </c>
      <c r="M4958">
        <f>bbdd_Social_Media_Trends[[#This Row],[Interactions]]/bbdd_Social_Media_Trends[[#This Row],[Views]]</f>
        <v>0.16688316127709032</v>
      </c>
      <c r="N4958" s="1" t="s">
        <v>16</v>
      </c>
      <c r="O4958" s="4">
        <f t="shared" si="77"/>
        <v>0</v>
      </c>
    </row>
    <row r="4959" spans="1:15">
      <c r="A4959" s="1" t="s">
        <v>4999</v>
      </c>
      <c r="B4959" s="2">
        <v>45065</v>
      </c>
      <c r="C4959" s="13" t="str">
        <f>TEXT(bbdd_Social_Media_Trends[[#This Row],[Post_Date]],"aaaa-mm")</f>
        <v>2023-05</v>
      </c>
      <c r="D4959" s="1" t="s">
        <v>18</v>
      </c>
      <c r="E4959" s="1" t="s">
        <v>52</v>
      </c>
      <c r="F4959" s="1" t="s">
        <v>41</v>
      </c>
      <c r="G4959" s="1" t="s">
        <v>28</v>
      </c>
      <c r="H4959">
        <v>38930</v>
      </c>
      <c r="I4959">
        <v>295330</v>
      </c>
      <c r="J4959">
        <v>60125</v>
      </c>
      <c r="K4959">
        <v>42066</v>
      </c>
      <c r="L4959">
        <f>bbdd_Social_Media_Trends[[#This Row],[Likes]]+bbdd_Social_Media_Trends[[#This Row],[Shares]]+bbdd_Social_Media_Trends[[#This Row],[Comments]]</f>
        <v>397521</v>
      </c>
      <c r="M4959">
        <f>bbdd_Social_Media_Trends[[#This Row],[Interactions]]/bbdd_Social_Media_Trends[[#This Row],[Views]]</f>
        <v>10.21117390187516</v>
      </c>
      <c r="N4959" s="1" t="s">
        <v>16</v>
      </c>
      <c r="O4959" s="4">
        <f t="shared" si="77"/>
        <v>0</v>
      </c>
    </row>
    <row r="4960" spans="1:15">
      <c r="A4960" s="1" t="s">
        <v>5000</v>
      </c>
      <c r="B4960" s="2">
        <v>44680</v>
      </c>
      <c r="C4960" s="13" t="str">
        <f>TEXT(bbdd_Social_Media_Trends[[#This Row],[Post_Date]],"aaaa-mm")</f>
        <v>2022-04</v>
      </c>
      <c r="D4960" s="1" t="s">
        <v>12</v>
      </c>
      <c r="E4960" s="1" t="s">
        <v>19</v>
      </c>
      <c r="F4960" s="1" t="s">
        <v>32</v>
      </c>
      <c r="G4960" s="1" t="s">
        <v>50</v>
      </c>
      <c r="H4960">
        <v>3957723</v>
      </c>
      <c r="I4960">
        <v>349050</v>
      </c>
      <c r="J4960">
        <v>99451</v>
      </c>
      <c r="K4960">
        <v>7861</v>
      </c>
      <c r="L4960">
        <f>bbdd_Social_Media_Trends[[#This Row],[Likes]]+bbdd_Social_Media_Trends[[#This Row],[Shares]]+bbdd_Social_Media_Trends[[#This Row],[Comments]]</f>
        <v>456362</v>
      </c>
      <c r="M4960">
        <f>bbdd_Social_Media_Trends[[#This Row],[Interactions]]/bbdd_Social_Media_Trends[[#This Row],[Views]]</f>
        <v>0.11530923210138759</v>
      </c>
      <c r="N4960" s="1" t="s">
        <v>29</v>
      </c>
      <c r="O4960" s="4">
        <f t="shared" si="77"/>
        <v>0</v>
      </c>
    </row>
    <row r="4961" spans="1:15">
      <c r="A4961" s="1" t="s">
        <v>5001</v>
      </c>
      <c r="B4961" s="2">
        <v>44586</v>
      </c>
      <c r="C4961" s="13" t="str">
        <f>TEXT(bbdd_Social_Media_Trends[[#This Row],[Post_Date]],"aaaa-mm")</f>
        <v>2022-01</v>
      </c>
      <c r="D4961" s="1" t="s">
        <v>12</v>
      </c>
      <c r="E4961" s="1" t="s">
        <v>52</v>
      </c>
      <c r="F4961" s="1" t="s">
        <v>32</v>
      </c>
      <c r="G4961" s="1" t="s">
        <v>28</v>
      </c>
      <c r="H4961">
        <v>1304988</v>
      </c>
      <c r="I4961">
        <v>87209</v>
      </c>
      <c r="J4961">
        <v>77931</v>
      </c>
      <c r="K4961">
        <v>24147</v>
      </c>
      <c r="L4961">
        <f>bbdd_Social_Media_Trends[[#This Row],[Likes]]+bbdd_Social_Media_Trends[[#This Row],[Shares]]+bbdd_Social_Media_Trends[[#This Row],[Comments]]</f>
        <v>189287</v>
      </c>
      <c r="M4961">
        <f>bbdd_Social_Media_Trends[[#This Row],[Interactions]]/bbdd_Social_Media_Trends[[#This Row],[Views]]</f>
        <v>0.14504884336101176</v>
      </c>
      <c r="N4961" s="1" t="s">
        <v>29</v>
      </c>
      <c r="O4961" s="4">
        <f t="shared" si="77"/>
        <v>0</v>
      </c>
    </row>
    <row r="4962" spans="1:15">
      <c r="A4962" s="1" t="s">
        <v>5002</v>
      </c>
      <c r="B4962" s="2">
        <v>44637</v>
      </c>
      <c r="C4962" s="13" t="str">
        <f>TEXT(bbdd_Social_Media_Trends[[#This Row],[Post_Date]],"aaaa-mm")</f>
        <v>2022-03</v>
      </c>
      <c r="D4962" s="1" t="s">
        <v>18</v>
      </c>
      <c r="E4962" s="1" t="s">
        <v>57</v>
      </c>
      <c r="F4962" s="1" t="s">
        <v>36</v>
      </c>
      <c r="G4962" s="1" t="s">
        <v>44</v>
      </c>
      <c r="H4962">
        <v>2964544</v>
      </c>
      <c r="I4962">
        <v>487730</v>
      </c>
      <c r="J4962">
        <v>97256</v>
      </c>
      <c r="K4962">
        <v>45944</v>
      </c>
      <c r="L4962">
        <f>bbdd_Social_Media_Trends[[#This Row],[Likes]]+bbdd_Social_Media_Trends[[#This Row],[Shares]]+bbdd_Social_Media_Trends[[#This Row],[Comments]]</f>
        <v>630930</v>
      </c>
      <c r="M4962">
        <f>bbdd_Social_Media_Trends[[#This Row],[Interactions]]/bbdd_Social_Media_Trends[[#This Row],[Views]]</f>
        <v>0.21282531141382957</v>
      </c>
      <c r="N4962" s="1" t="s">
        <v>22</v>
      </c>
      <c r="O4962" s="4">
        <f t="shared" si="77"/>
        <v>0</v>
      </c>
    </row>
    <row r="4963" spans="1:15">
      <c r="A4963" s="1" t="s">
        <v>5003</v>
      </c>
      <c r="B4963" s="2">
        <v>45225</v>
      </c>
      <c r="C4963" s="13" t="str">
        <f>TEXT(bbdd_Social_Media_Trends[[#This Row],[Post_Date]],"aaaa-mm")</f>
        <v>2023-10</v>
      </c>
      <c r="D4963" s="1" t="s">
        <v>18</v>
      </c>
      <c r="E4963" s="1" t="s">
        <v>35</v>
      </c>
      <c r="F4963" s="1" t="s">
        <v>41</v>
      </c>
      <c r="G4963" s="1" t="s">
        <v>50</v>
      </c>
      <c r="H4963">
        <v>967265</v>
      </c>
      <c r="I4963">
        <v>58292</v>
      </c>
      <c r="J4963">
        <v>57181</v>
      </c>
      <c r="K4963">
        <v>4253</v>
      </c>
      <c r="L4963">
        <f>bbdd_Social_Media_Trends[[#This Row],[Likes]]+bbdd_Social_Media_Trends[[#This Row],[Shares]]+bbdd_Social_Media_Trends[[#This Row],[Comments]]</f>
        <v>119726</v>
      </c>
      <c r="M4963">
        <f>bbdd_Social_Media_Trends[[#This Row],[Interactions]]/bbdd_Social_Media_Trends[[#This Row],[Views]]</f>
        <v>0.12377786852620533</v>
      </c>
      <c r="N4963" s="1" t="s">
        <v>29</v>
      </c>
      <c r="O4963" s="4">
        <f t="shared" si="77"/>
        <v>0</v>
      </c>
    </row>
    <row r="4964" spans="1:15">
      <c r="A4964" s="1" t="s">
        <v>5004</v>
      </c>
      <c r="B4964" s="2">
        <v>45002</v>
      </c>
      <c r="C4964" s="13" t="str">
        <f>TEXT(bbdd_Social_Media_Trends[[#This Row],[Post_Date]],"aaaa-mm")</f>
        <v>2023-03</v>
      </c>
      <c r="D4964" s="1" t="s">
        <v>18</v>
      </c>
      <c r="E4964" s="1" t="s">
        <v>31</v>
      </c>
      <c r="F4964" s="1" t="s">
        <v>32</v>
      </c>
      <c r="G4964" s="1" t="s">
        <v>15</v>
      </c>
      <c r="H4964">
        <v>3394623</v>
      </c>
      <c r="I4964">
        <v>412913</v>
      </c>
      <c r="J4964">
        <v>94817</v>
      </c>
      <c r="K4964">
        <v>13878</v>
      </c>
      <c r="L4964">
        <f>bbdd_Social_Media_Trends[[#This Row],[Likes]]+bbdd_Social_Media_Trends[[#This Row],[Shares]]+bbdd_Social_Media_Trends[[#This Row],[Comments]]</f>
        <v>521608</v>
      </c>
      <c r="M4964">
        <f>bbdd_Social_Media_Trends[[#This Row],[Interactions]]/bbdd_Social_Media_Trends[[#This Row],[Views]]</f>
        <v>0.15365712186596273</v>
      </c>
      <c r="N4964" s="1" t="s">
        <v>29</v>
      </c>
      <c r="O4964" s="4">
        <f t="shared" si="77"/>
        <v>0</v>
      </c>
    </row>
    <row r="4965" spans="1:15">
      <c r="A4965" s="1" t="s">
        <v>5005</v>
      </c>
      <c r="B4965" s="2">
        <v>44886</v>
      </c>
      <c r="C4965" s="13" t="str">
        <f>TEXT(bbdd_Social_Media_Trends[[#This Row],[Post_Date]],"aaaa-mm")</f>
        <v>2022-11</v>
      </c>
      <c r="D4965" s="1" t="s">
        <v>24</v>
      </c>
      <c r="E4965" s="1" t="s">
        <v>57</v>
      </c>
      <c r="F4965" s="1" t="s">
        <v>41</v>
      </c>
      <c r="G4965" s="1" t="s">
        <v>21</v>
      </c>
      <c r="H4965">
        <v>3503515</v>
      </c>
      <c r="I4965">
        <v>468859</v>
      </c>
      <c r="J4965">
        <v>41272</v>
      </c>
      <c r="K4965">
        <v>8727</v>
      </c>
      <c r="L4965">
        <f>bbdd_Social_Media_Trends[[#This Row],[Likes]]+bbdd_Social_Media_Trends[[#This Row],[Shares]]+bbdd_Social_Media_Trends[[#This Row],[Comments]]</f>
        <v>518858</v>
      </c>
      <c r="M4965">
        <f>bbdd_Social_Media_Trends[[#This Row],[Interactions]]/bbdd_Social_Media_Trends[[#This Row],[Views]]</f>
        <v>0.14809641174648888</v>
      </c>
      <c r="N4965" s="1" t="s">
        <v>22</v>
      </c>
      <c r="O4965" s="4">
        <f t="shared" si="77"/>
        <v>0</v>
      </c>
    </row>
    <row r="4966" spans="1:15">
      <c r="A4966" s="1" t="s">
        <v>5006</v>
      </c>
      <c r="B4966" s="2">
        <v>45064</v>
      </c>
      <c r="C4966" s="13" t="str">
        <f>TEXT(bbdd_Social_Media_Trends[[#This Row],[Post_Date]],"aaaa-mm")</f>
        <v>2023-05</v>
      </c>
      <c r="D4966" s="1" t="s">
        <v>12</v>
      </c>
      <c r="E4966" s="1" t="s">
        <v>52</v>
      </c>
      <c r="F4966" s="1" t="s">
        <v>32</v>
      </c>
      <c r="G4966" s="1" t="s">
        <v>60</v>
      </c>
      <c r="H4966">
        <v>4813259</v>
      </c>
      <c r="I4966">
        <v>282065</v>
      </c>
      <c r="J4966">
        <v>40201</v>
      </c>
      <c r="K4966">
        <v>10672</v>
      </c>
      <c r="L4966">
        <f>bbdd_Social_Media_Trends[[#This Row],[Likes]]+bbdd_Social_Media_Trends[[#This Row],[Shares]]+bbdd_Social_Media_Trends[[#This Row],[Comments]]</f>
        <v>332938</v>
      </c>
      <c r="M4966">
        <f>bbdd_Social_Media_Trends[[#This Row],[Interactions]]/bbdd_Social_Media_Trends[[#This Row],[Views]]</f>
        <v>6.9171012821042877E-2</v>
      </c>
      <c r="N4966" s="1" t="s">
        <v>29</v>
      </c>
      <c r="O4966" s="4">
        <f t="shared" si="77"/>
        <v>0</v>
      </c>
    </row>
    <row r="4967" spans="1:15">
      <c r="A4967" s="1" t="s">
        <v>5007</v>
      </c>
      <c r="B4967" s="2">
        <v>45161</v>
      </c>
      <c r="C4967" s="13" t="str">
        <f>TEXT(bbdd_Social_Media_Trends[[#This Row],[Post_Date]],"aaaa-mm")</f>
        <v>2023-08</v>
      </c>
      <c r="D4967" s="1" t="s">
        <v>27</v>
      </c>
      <c r="E4967" s="1" t="s">
        <v>59</v>
      </c>
      <c r="F4967" s="1" t="s">
        <v>14</v>
      </c>
      <c r="G4967" s="1" t="s">
        <v>37</v>
      </c>
      <c r="H4967">
        <v>910961</v>
      </c>
      <c r="I4967">
        <v>100496</v>
      </c>
      <c r="J4967">
        <v>94622</v>
      </c>
      <c r="K4967">
        <v>5846</v>
      </c>
      <c r="L4967">
        <f>bbdd_Social_Media_Trends[[#This Row],[Likes]]+bbdd_Social_Media_Trends[[#This Row],[Shares]]+bbdd_Social_Media_Trends[[#This Row],[Comments]]</f>
        <v>200964</v>
      </c>
      <c r="M4967">
        <f>bbdd_Social_Media_Trends[[#This Row],[Interactions]]/bbdd_Social_Media_Trends[[#This Row],[Views]]</f>
        <v>0.22060659018333387</v>
      </c>
      <c r="N4967" s="1" t="s">
        <v>22</v>
      </c>
      <c r="O4967" s="4">
        <f t="shared" si="77"/>
        <v>0</v>
      </c>
    </row>
    <row r="4968" spans="1:15">
      <c r="A4968" s="1" t="s">
        <v>5008</v>
      </c>
      <c r="B4968" s="2">
        <v>45026</v>
      </c>
      <c r="C4968" s="13" t="str">
        <f>TEXT(bbdd_Social_Media_Trends[[#This Row],[Post_Date]],"aaaa-mm")</f>
        <v>2023-04</v>
      </c>
      <c r="D4968" s="1" t="s">
        <v>12</v>
      </c>
      <c r="E4968" s="1" t="s">
        <v>46</v>
      </c>
      <c r="F4968" s="1" t="s">
        <v>41</v>
      </c>
      <c r="G4968" s="1" t="s">
        <v>50</v>
      </c>
      <c r="H4968">
        <v>1641650</v>
      </c>
      <c r="I4968">
        <v>262405</v>
      </c>
      <c r="J4968">
        <v>96374</v>
      </c>
      <c r="K4968">
        <v>42970</v>
      </c>
      <c r="L4968">
        <f>bbdd_Social_Media_Trends[[#This Row],[Likes]]+bbdd_Social_Media_Trends[[#This Row],[Shares]]+bbdd_Social_Media_Trends[[#This Row],[Comments]]</f>
        <v>401749</v>
      </c>
      <c r="M4968">
        <f>bbdd_Social_Media_Trends[[#This Row],[Interactions]]/bbdd_Social_Media_Trends[[#This Row],[Views]]</f>
        <v>0.24472268753997503</v>
      </c>
      <c r="N4968" s="1" t="s">
        <v>16</v>
      </c>
      <c r="O4968" s="4">
        <f t="shared" si="77"/>
        <v>0</v>
      </c>
    </row>
    <row r="4969" spans="1:15">
      <c r="A4969" s="1" t="s">
        <v>5009</v>
      </c>
      <c r="B4969" s="2">
        <v>44933</v>
      </c>
      <c r="C4969" s="13" t="str">
        <f>TEXT(bbdd_Social_Media_Trends[[#This Row],[Post_Date]],"aaaa-mm")</f>
        <v>2023-01</v>
      </c>
      <c r="D4969" s="1" t="s">
        <v>18</v>
      </c>
      <c r="E4969" s="1" t="s">
        <v>19</v>
      </c>
      <c r="F4969" s="1" t="s">
        <v>41</v>
      </c>
      <c r="G4969" s="1" t="s">
        <v>15</v>
      </c>
      <c r="H4969">
        <v>3118970</v>
      </c>
      <c r="I4969">
        <v>150127</v>
      </c>
      <c r="J4969">
        <v>9207</v>
      </c>
      <c r="K4969">
        <v>2892</v>
      </c>
      <c r="L4969">
        <f>bbdd_Social_Media_Trends[[#This Row],[Likes]]+bbdd_Social_Media_Trends[[#This Row],[Shares]]+bbdd_Social_Media_Trends[[#This Row],[Comments]]</f>
        <v>162226</v>
      </c>
      <c r="M4969">
        <f>bbdd_Social_Media_Trends[[#This Row],[Interactions]]/bbdd_Social_Media_Trends[[#This Row],[Views]]</f>
        <v>5.2012683674418157E-2</v>
      </c>
      <c r="N4969" s="1" t="s">
        <v>29</v>
      </c>
      <c r="O4969" s="4">
        <f t="shared" si="77"/>
        <v>0</v>
      </c>
    </row>
    <row r="4970" spans="1:15">
      <c r="A4970" s="1" t="s">
        <v>5010</v>
      </c>
      <c r="B4970" s="2">
        <v>45069</v>
      </c>
      <c r="C4970" s="13" t="str">
        <f>TEXT(bbdd_Social_Media_Trends[[#This Row],[Post_Date]],"aaaa-mm")</f>
        <v>2023-05</v>
      </c>
      <c r="D4970" s="1" t="s">
        <v>12</v>
      </c>
      <c r="E4970" s="1" t="s">
        <v>46</v>
      </c>
      <c r="F4970" s="1" t="s">
        <v>20</v>
      </c>
      <c r="G4970" s="1" t="s">
        <v>21</v>
      </c>
      <c r="H4970">
        <v>3910747</v>
      </c>
      <c r="I4970">
        <v>18623</v>
      </c>
      <c r="J4970">
        <v>78332</v>
      </c>
      <c r="K4970">
        <v>10429</v>
      </c>
      <c r="L4970">
        <f>bbdd_Social_Media_Trends[[#This Row],[Likes]]+bbdd_Social_Media_Trends[[#This Row],[Shares]]+bbdd_Social_Media_Trends[[#This Row],[Comments]]</f>
        <v>107384</v>
      </c>
      <c r="M4970">
        <f>bbdd_Social_Media_Trends[[#This Row],[Interactions]]/bbdd_Social_Media_Trends[[#This Row],[Views]]</f>
        <v>2.7458692674315163E-2</v>
      </c>
      <c r="N4970" s="1" t="s">
        <v>16</v>
      </c>
      <c r="O4970" s="4">
        <f t="shared" si="77"/>
        <v>0</v>
      </c>
    </row>
    <row r="4971" spans="1:15">
      <c r="A4971" s="1" t="s">
        <v>5011</v>
      </c>
      <c r="B4971" s="2">
        <v>45167</v>
      </c>
      <c r="C4971" s="13" t="str">
        <f>TEXT(bbdd_Social_Media_Trends[[#This Row],[Post_Date]],"aaaa-mm")</f>
        <v>2023-08</v>
      </c>
      <c r="D4971" s="1" t="s">
        <v>27</v>
      </c>
      <c r="E4971" s="1" t="s">
        <v>59</v>
      </c>
      <c r="F4971" s="1" t="s">
        <v>14</v>
      </c>
      <c r="G4971" s="1" t="s">
        <v>15</v>
      </c>
      <c r="H4971">
        <v>4656939</v>
      </c>
      <c r="I4971">
        <v>316394</v>
      </c>
      <c r="J4971">
        <v>49548</v>
      </c>
      <c r="K4971">
        <v>40754</v>
      </c>
      <c r="L4971">
        <f>bbdd_Social_Media_Trends[[#This Row],[Likes]]+bbdd_Social_Media_Trends[[#This Row],[Shares]]+bbdd_Social_Media_Trends[[#This Row],[Comments]]</f>
        <v>406696</v>
      </c>
      <c r="M4971">
        <f>bbdd_Social_Media_Trends[[#This Row],[Interactions]]/bbdd_Social_Media_Trends[[#This Row],[Views]]</f>
        <v>8.7331184711674337E-2</v>
      </c>
      <c r="N4971" s="1" t="s">
        <v>16</v>
      </c>
      <c r="O4971" s="4">
        <f t="shared" si="77"/>
        <v>0</v>
      </c>
    </row>
    <row r="4972" spans="1:15">
      <c r="A4972" s="1" t="s">
        <v>5012</v>
      </c>
      <c r="B4972" s="2">
        <v>44908</v>
      </c>
      <c r="C4972" s="13" t="str">
        <f>TEXT(bbdd_Social_Media_Trends[[#This Row],[Post_Date]],"aaaa-mm")</f>
        <v>2022-12</v>
      </c>
      <c r="D4972" s="1" t="s">
        <v>24</v>
      </c>
      <c r="E4972" s="1" t="s">
        <v>52</v>
      </c>
      <c r="F4972" s="1" t="s">
        <v>41</v>
      </c>
      <c r="G4972" s="1" t="s">
        <v>60</v>
      </c>
      <c r="H4972">
        <v>263389</v>
      </c>
      <c r="I4972">
        <v>330087</v>
      </c>
      <c r="J4972">
        <v>71596</v>
      </c>
      <c r="K4972">
        <v>11742</v>
      </c>
      <c r="L4972">
        <f>bbdd_Social_Media_Trends[[#This Row],[Likes]]+bbdd_Social_Media_Trends[[#This Row],[Shares]]+bbdd_Social_Media_Trends[[#This Row],[Comments]]</f>
        <v>413425</v>
      </c>
      <c r="M4972">
        <f>bbdd_Social_Media_Trends[[#This Row],[Interactions]]/bbdd_Social_Media_Trends[[#This Row],[Views]]</f>
        <v>1.5696365451860177</v>
      </c>
      <c r="N4972" s="1" t="s">
        <v>29</v>
      </c>
      <c r="O4972" s="4">
        <f t="shared" si="77"/>
        <v>0</v>
      </c>
    </row>
    <row r="4973" spans="1:15">
      <c r="A4973" s="1" t="s">
        <v>5013</v>
      </c>
      <c r="B4973" s="2">
        <v>45087</v>
      </c>
      <c r="C4973" s="13" t="str">
        <f>TEXT(bbdd_Social_Media_Trends[[#This Row],[Post_Date]],"aaaa-mm")</f>
        <v>2023-06</v>
      </c>
      <c r="D4973" s="1" t="s">
        <v>24</v>
      </c>
      <c r="E4973" s="1" t="s">
        <v>13</v>
      </c>
      <c r="F4973" s="1" t="s">
        <v>20</v>
      </c>
      <c r="G4973" s="1" t="s">
        <v>25</v>
      </c>
      <c r="H4973">
        <v>3039791</v>
      </c>
      <c r="I4973">
        <v>115048</v>
      </c>
      <c r="J4973">
        <v>35046</v>
      </c>
      <c r="K4973">
        <v>6967</v>
      </c>
      <c r="L4973">
        <f>bbdd_Social_Media_Trends[[#This Row],[Likes]]+bbdd_Social_Media_Trends[[#This Row],[Shares]]+bbdd_Social_Media_Trends[[#This Row],[Comments]]</f>
        <v>157061</v>
      </c>
      <c r="M4973">
        <f>bbdd_Social_Media_Trends[[#This Row],[Interactions]]/bbdd_Social_Media_Trends[[#This Row],[Views]]</f>
        <v>5.1668354830973574E-2</v>
      </c>
      <c r="N4973" s="1" t="s">
        <v>22</v>
      </c>
      <c r="O4973" s="4">
        <f t="shared" si="77"/>
        <v>0</v>
      </c>
    </row>
    <row r="4974" spans="1:15">
      <c r="A4974" s="1" t="s">
        <v>5014</v>
      </c>
      <c r="B4974" s="2">
        <v>44881</v>
      </c>
      <c r="C4974" s="13" t="str">
        <f>TEXT(bbdd_Social_Media_Trends[[#This Row],[Post_Date]],"aaaa-mm")</f>
        <v>2022-11</v>
      </c>
      <c r="D4974" s="1" t="s">
        <v>24</v>
      </c>
      <c r="E4974" s="1" t="s">
        <v>59</v>
      </c>
      <c r="F4974" s="1" t="s">
        <v>41</v>
      </c>
      <c r="G4974" s="1" t="s">
        <v>15</v>
      </c>
      <c r="H4974">
        <v>3039823</v>
      </c>
      <c r="I4974">
        <v>416310</v>
      </c>
      <c r="J4974">
        <v>28532</v>
      </c>
      <c r="K4974">
        <v>466</v>
      </c>
      <c r="L4974">
        <f>bbdd_Social_Media_Trends[[#This Row],[Likes]]+bbdd_Social_Media_Trends[[#This Row],[Shares]]+bbdd_Social_Media_Trends[[#This Row],[Comments]]</f>
        <v>445308</v>
      </c>
      <c r="M4974">
        <f>bbdd_Social_Media_Trends[[#This Row],[Interactions]]/bbdd_Social_Media_Trends[[#This Row],[Views]]</f>
        <v>0.14649142400725304</v>
      </c>
      <c r="N4974" s="1" t="s">
        <v>29</v>
      </c>
      <c r="O4974" s="4">
        <f t="shared" si="77"/>
        <v>0</v>
      </c>
    </row>
    <row r="4975" spans="1:15">
      <c r="A4975" s="1" t="s">
        <v>5015</v>
      </c>
      <c r="B4975" s="2">
        <v>44704</v>
      </c>
      <c r="C4975" s="13" t="str">
        <f>TEXT(bbdd_Social_Media_Trends[[#This Row],[Post_Date]],"aaaa-mm")</f>
        <v>2022-05</v>
      </c>
      <c r="D4975" s="1" t="s">
        <v>18</v>
      </c>
      <c r="E4975" s="1" t="s">
        <v>59</v>
      </c>
      <c r="F4975" s="1" t="s">
        <v>36</v>
      </c>
      <c r="G4975" s="1" t="s">
        <v>28</v>
      </c>
      <c r="H4975">
        <v>1409550</v>
      </c>
      <c r="I4975">
        <v>96300</v>
      </c>
      <c r="J4975">
        <v>41309</v>
      </c>
      <c r="K4975">
        <v>23481</v>
      </c>
      <c r="L4975">
        <f>bbdd_Social_Media_Trends[[#This Row],[Likes]]+bbdd_Social_Media_Trends[[#This Row],[Shares]]+bbdd_Social_Media_Trends[[#This Row],[Comments]]</f>
        <v>161090</v>
      </c>
      <c r="M4975">
        <f>bbdd_Social_Media_Trends[[#This Row],[Interactions]]/bbdd_Social_Media_Trends[[#This Row],[Views]]</f>
        <v>0.1142847007910326</v>
      </c>
      <c r="N4975" s="1" t="s">
        <v>29</v>
      </c>
      <c r="O4975" s="4">
        <f t="shared" si="77"/>
        <v>0</v>
      </c>
    </row>
    <row r="4976" spans="1:15">
      <c r="A4976" s="1" t="s">
        <v>5016</v>
      </c>
      <c r="B4976" s="2">
        <v>45229</v>
      </c>
      <c r="C4976" s="13" t="str">
        <f>TEXT(bbdd_Social_Media_Trends[[#This Row],[Post_Date]],"aaaa-mm")</f>
        <v>2023-10</v>
      </c>
      <c r="D4976" s="1" t="s">
        <v>24</v>
      </c>
      <c r="E4976" s="1" t="s">
        <v>49</v>
      </c>
      <c r="F4976" s="1" t="s">
        <v>36</v>
      </c>
      <c r="G4976" s="1" t="s">
        <v>50</v>
      </c>
      <c r="H4976">
        <v>4511374</v>
      </c>
      <c r="I4976">
        <v>464123</v>
      </c>
      <c r="J4976">
        <v>60086</v>
      </c>
      <c r="K4976">
        <v>15982</v>
      </c>
      <c r="L4976">
        <f>bbdd_Social_Media_Trends[[#This Row],[Likes]]+bbdd_Social_Media_Trends[[#This Row],[Shares]]+bbdd_Social_Media_Trends[[#This Row],[Comments]]</f>
        <v>540191</v>
      </c>
      <c r="M4976">
        <f>bbdd_Social_Media_Trends[[#This Row],[Interactions]]/bbdd_Social_Media_Trends[[#This Row],[Views]]</f>
        <v>0.11973979545921043</v>
      </c>
      <c r="N4976" s="1" t="s">
        <v>22</v>
      </c>
      <c r="O4976" s="4">
        <f t="shared" si="77"/>
        <v>0</v>
      </c>
    </row>
    <row r="4977" spans="1:15">
      <c r="A4977" s="1" t="s">
        <v>5017</v>
      </c>
      <c r="B4977" s="2">
        <v>44690</v>
      </c>
      <c r="C4977" s="13" t="str">
        <f>TEXT(bbdd_Social_Media_Trends[[#This Row],[Post_Date]],"aaaa-mm")</f>
        <v>2022-05</v>
      </c>
      <c r="D4977" s="1" t="s">
        <v>27</v>
      </c>
      <c r="E4977" s="1" t="s">
        <v>35</v>
      </c>
      <c r="F4977" s="1" t="s">
        <v>41</v>
      </c>
      <c r="G4977" s="1" t="s">
        <v>60</v>
      </c>
      <c r="H4977">
        <v>1135725</v>
      </c>
      <c r="I4977">
        <v>250797</v>
      </c>
      <c r="J4977">
        <v>3791</v>
      </c>
      <c r="K4977">
        <v>38732</v>
      </c>
      <c r="L4977">
        <f>bbdd_Social_Media_Trends[[#This Row],[Likes]]+bbdd_Social_Media_Trends[[#This Row],[Shares]]+bbdd_Social_Media_Trends[[#This Row],[Comments]]</f>
        <v>293320</v>
      </c>
      <c r="M4977">
        <f>bbdd_Social_Media_Trends[[#This Row],[Interactions]]/bbdd_Social_Media_Trends[[#This Row],[Views]]</f>
        <v>0.25826674591120208</v>
      </c>
      <c r="N4977" s="1" t="s">
        <v>22</v>
      </c>
      <c r="O4977" s="4">
        <f t="shared" si="77"/>
        <v>0</v>
      </c>
    </row>
    <row r="4978" spans="1:15">
      <c r="A4978" s="1" t="s">
        <v>5018</v>
      </c>
      <c r="B4978" s="2">
        <v>45123</v>
      </c>
      <c r="C4978" s="13" t="str">
        <f>TEXT(bbdd_Social_Media_Trends[[#This Row],[Post_Date]],"aaaa-mm")</f>
        <v>2023-07</v>
      </c>
      <c r="D4978" s="1" t="s">
        <v>27</v>
      </c>
      <c r="E4978" s="1" t="s">
        <v>46</v>
      </c>
      <c r="F4978" s="1" t="s">
        <v>36</v>
      </c>
      <c r="G4978" s="1" t="s">
        <v>60</v>
      </c>
      <c r="H4978">
        <v>1196421</v>
      </c>
      <c r="I4978">
        <v>20309</v>
      </c>
      <c r="J4978">
        <v>53918</v>
      </c>
      <c r="K4978">
        <v>5709</v>
      </c>
      <c r="L4978">
        <f>bbdd_Social_Media_Trends[[#This Row],[Likes]]+bbdd_Social_Media_Trends[[#This Row],[Shares]]+bbdd_Social_Media_Trends[[#This Row],[Comments]]</f>
        <v>79936</v>
      </c>
      <c r="M4978">
        <f>bbdd_Social_Media_Trends[[#This Row],[Interactions]]/bbdd_Social_Media_Trends[[#This Row],[Views]]</f>
        <v>6.6812601918555425E-2</v>
      </c>
      <c r="N4978" s="1" t="s">
        <v>22</v>
      </c>
      <c r="O4978" s="4">
        <f t="shared" si="77"/>
        <v>0</v>
      </c>
    </row>
    <row r="4979" spans="1:15">
      <c r="A4979" s="1" t="s">
        <v>5019</v>
      </c>
      <c r="B4979" s="2">
        <v>45257</v>
      </c>
      <c r="C4979" s="13" t="str">
        <f>TEXT(bbdd_Social_Media_Trends[[#This Row],[Post_Date]],"aaaa-mm")</f>
        <v>2023-11</v>
      </c>
      <c r="D4979" s="1" t="s">
        <v>18</v>
      </c>
      <c r="E4979" s="1" t="s">
        <v>35</v>
      </c>
      <c r="F4979" s="1" t="s">
        <v>47</v>
      </c>
      <c r="G4979" s="1" t="s">
        <v>28</v>
      </c>
      <c r="H4979">
        <v>2481166</v>
      </c>
      <c r="I4979">
        <v>77818</v>
      </c>
      <c r="J4979">
        <v>79907</v>
      </c>
      <c r="K4979">
        <v>49785</v>
      </c>
      <c r="L4979">
        <f>bbdd_Social_Media_Trends[[#This Row],[Likes]]+bbdd_Social_Media_Trends[[#This Row],[Shares]]+bbdd_Social_Media_Trends[[#This Row],[Comments]]</f>
        <v>207510</v>
      </c>
      <c r="M4979">
        <f>bbdd_Social_Media_Trends[[#This Row],[Interactions]]/bbdd_Social_Media_Trends[[#This Row],[Views]]</f>
        <v>8.3634065596578377E-2</v>
      </c>
      <c r="N4979" s="1" t="s">
        <v>22</v>
      </c>
      <c r="O4979" s="4">
        <f t="shared" si="77"/>
        <v>0</v>
      </c>
    </row>
    <row r="4980" spans="1:15">
      <c r="A4980" s="1" t="s">
        <v>5020</v>
      </c>
      <c r="B4980" s="2">
        <v>45023</v>
      </c>
      <c r="C4980" s="13" t="str">
        <f>TEXT(bbdd_Social_Media_Trends[[#This Row],[Post_Date]],"aaaa-mm")</f>
        <v>2023-04</v>
      </c>
      <c r="D4980" s="1" t="s">
        <v>12</v>
      </c>
      <c r="E4980" s="1" t="s">
        <v>19</v>
      </c>
      <c r="F4980" s="1" t="s">
        <v>20</v>
      </c>
      <c r="G4980" s="1" t="s">
        <v>15</v>
      </c>
      <c r="H4980">
        <v>1009497</v>
      </c>
      <c r="I4980">
        <v>257412</v>
      </c>
      <c r="J4980">
        <v>31992</v>
      </c>
      <c r="K4980">
        <v>26276</v>
      </c>
      <c r="L4980">
        <f>bbdd_Social_Media_Trends[[#This Row],[Likes]]+bbdd_Social_Media_Trends[[#This Row],[Shares]]+bbdd_Social_Media_Trends[[#This Row],[Comments]]</f>
        <v>315680</v>
      </c>
      <c r="M4980">
        <f>bbdd_Social_Media_Trends[[#This Row],[Interactions]]/bbdd_Social_Media_Trends[[#This Row],[Views]]</f>
        <v>0.31271019131309952</v>
      </c>
      <c r="N4980" s="1" t="s">
        <v>16</v>
      </c>
      <c r="O4980" s="4">
        <f t="shared" si="77"/>
        <v>0</v>
      </c>
    </row>
    <row r="4981" spans="1:15">
      <c r="A4981" s="1" t="s">
        <v>5021</v>
      </c>
      <c r="B4981" s="2">
        <v>45070</v>
      </c>
      <c r="C4981" s="13" t="str">
        <f>TEXT(bbdd_Social_Media_Trends[[#This Row],[Post_Date]],"aaaa-mm")</f>
        <v>2023-05</v>
      </c>
      <c r="D4981" s="1" t="s">
        <v>18</v>
      </c>
      <c r="E4981" s="1" t="s">
        <v>19</v>
      </c>
      <c r="F4981" s="1" t="s">
        <v>47</v>
      </c>
      <c r="G4981" s="1" t="s">
        <v>50</v>
      </c>
      <c r="H4981">
        <v>4568680</v>
      </c>
      <c r="I4981">
        <v>105032</v>
      </c>
      <c r="J4981">
        <v>26554</v>
      </c>
      <c r="K4981">
        <v>3674</v>
      </c>
      <c r="L4981">
        <f>bbdd_Social_Media_Trends[[#This Row],[Likes]]+bbdd_Social_Media_Trends[[#This Row],[Shares]]+bbdd_Social_Media_Trends[[#This Row],[Comments]]</f>
        <v>135260</v>
      </c>
      <c r="M4981">
        <f>bbdd_Social_Media_Trends[[#This Row],[Interactions]]/bbdd_Social_Media_Trends[[#This Row],[Views]]</f>
        <v>2.9605925562744599E-2</v>
      </c>
      <c r="N4981" s="1" t="s">
        <v>22</v>
      </c>
      <c r="O4981" s="4">
        <f t="shared" si="77"/>
        <v>0</v>
      </c>
    </row>
    <row r="4982" spans="1:15">
      <c r="A4982" s="1" t="s">
        <v>5022</v>
      </c>
      <c r="B4982" s="2">
        <v>44898</v>
      </c>
      <c r="C4982" s="13" t="str">
        <f>TEXT(bbdd_Social_Media_Trends[[#This Row],[Post_Date]],"aaaa-mm")</f>
        <v>2022-12</v>
      </c>
      <c r="D4982" s="1" t="s">
        <v>12</v>
      </c>
      <c r="E4982" s="1" t="s">
        <v>59</v>
      </c>
      <c r="F4982" s="1" t="s">
        <v>47</v>
      </c>
      <c r="G4982" s="1" t="s">
        <v>25</v>
      </c>
      <c r="H4982">
        <v>3512927</v>
      </c>
      <c r="I4982">
        <v>105027</v>
      </c>
      <c r="J4982">
        <v>72035</v>
      </c>
      <c r="K4982">
        <v>9542</v>
      </c>
      <c r="L4982">
        <f>bbdd_Social_Media_Trends[[#This Row],[Likes]]+bbdd_Social_Media_Trends[[#This Row],[Shares]]+bbdd_Social_Media_Trends[[#This Row],[Comments]]</f>
        <v>186604</v>
      </c>
      <c r="M4982">
        <f>bbdd_Social_Media_Trends[[#This Row],[Interactions]]/bbdd_Social_Media_Trends[[#This Row],[Views]]</f>
        <v>5.3119236465773413E-2</v>
      </c>
      <c r="N4982" s="1" t="s">
        <v>16</v>
      </c>
      <c r="O4982" s="4">
        <f t="shared" si="77"/>
        <v>0</v>
      </c>
    </row>
    <row r="4983" spans="1:15">
      <c r="A4983" s="1" t="s">
        <v>5023</v>
      </c>
      <c r="B4983" s="2">
        <v>44785</v>
      </c>
      <c r="C4983" s="13" t="str">
        <f>TEXT(bbdd_Social_Media_Trends[[#This Row],[Post_Date]],"aaaa-mm")</f>
        <v>2022-08</v>
      </c>
      <c r="D4983" s="1" t="s">
        <v>18</v>
      </c>
      <c r="E4983" s="1" t="s">
        <v>35</v>
      </c>
      <c r="F4983" s="1" t="s">
        <v>47</v>
      </c>
      <c r="G4983" s="1" t="s">
        <v>15</v>
      </c>
      <c r="H4983">
        <v>585134</v>
      </c>
      <c r="I4983">
        <v>202252</v>
      </c>
      <c r="J4983">
        <v>21758</v>
      </c>
      <c r="K4983">
        <v>37425</v>
      </c>
      <c r="L4983">
        <f>bbdd_Social_Media_Trends[[#This Row],[Likes]]+bbdd_Social_Media_Trends[[#This Row],[Shares]]+bbdd_Social_Media_Trends[[#This Row],[Comments]]</f>
        <v>261435</v>
      </c>
      <c r="M4983">
        <f>bbdd_Social_Media_Trends[[#This Row],[Interactions]]/bbdd_Social_Media_Trends[[#This Row],[Views]]</f>
        <v>0.44679509308978799</v>
      </c>
      <c r="N4983" s="1" t="s">
        <v>16</v>
      </c>
      <c r="O4983" s="4">
        <f t="shared" si="77"/>
        <v>0</v>
      </c>
    </row>
    <row r="4984" spans="1:15">
      <c r="A4984" s="1" t="s">
        <v>5024</v>
      </c>
      <c r="B4984" s="2">
        <v>44808</v>
      </c>
      <c r="C4984" s="13" t="str">
        <f>TEXT(bbdd_Social_Media_Trends[[#This Row],[Post_Date]],"aaaa-mm")</f>
        <v>2022-09</v>
      </c>
      <c r="D4984" s="1" t="s">
        <v>27</v>
      </c>
      <c r="E4984" s="1" t="s">
        <v>19</v>
      </c>
      <c r="F4984" s="1" t="s">
        <v>32</v>
      </c>
      <c r="G4984" s="1" t="s">
        <v>50</v>
      </c>
      <c r="H4984">
        <v>1661096</v>
      </c>
      <c r="I4984">
        <v>169872</v>
      </c>
      <c r="J4984">
        <v>45417</v>
      </c>
      <c r="K4984">
        <v>38557</v>
      </c>
      <c r="L4984">
        <f>bbdd_Social_Media_Trends[[#This Row],[Likes]]+bbdd_Social_Media_Trends[[#This Row],[Shares]]+bbdd_Social_Media_Trends[[#This Row],[Comments]]</f>
        <v>253846</v>
      </c>
      <c r="M4984">
        <f>bbdd_Social_Media_Trends[[#This Row],[Interactions]]/bbdd_Social_Media_Trends[[#This Row],[Views]]</f>
        <v>0.15281838015382615</v>
      </c>
      <c r="N4984" s="1" t="s">
        <v>29</v>
      </c>
      <c r="O4984" s="4">
        <f t="shared" si="77"/>
        <v>0</v>
      </c>
    </row>
    <row r="4985" spans="1:15">
      <c r="A4985" s="1" t="s">
        <v>5025</v>
      </c>
      <c r="B4985" s="2">
        <v>44839</v>
      </c>
      <c r="C4985" s="13" t="str">
        <f>TEXT(bbdd_Social_Media_Trends[[#This Row],[Post_Date]],"aaaa-mm")</f>
        <v>2022-10</v>
      </c>
      <c r="D4985" s="1" t="s">
        <v>18</v>
      </c>
      <c r="E4985" s="1" t="s">
        <v>19</v>
      </c>
      <c r="F4985" s="1" t="s">
        <v>14</v>
      </c>
      <c r="G4985" s="1" t="s">
        <v>44</v>
      </c>
      <c r="H4985">
        <v>3012183</v>
      </c>
      <c r="I4985">
        <v>86188</v>
      </c>
      <c r="J4985">
        <v>26059</v>
      </c>
      <c r="K4985">
        <v>39519</v>
      </c>
      <c r="L4985">
        <f>bbdd_Social_Media_Trends[[#This Row],[Likes]]+bbdd_Social_Media_Trends[[#This Row],[Shares]]+bbdd_Social_Media_Trends[[#This Row],[Comments]]</f>
        <v>151766</v>
      </c>
      <c r="M4985">
        <f>bbdd_Social_Media_Trends[[#This Row],[Interactions]]/bbdd_Social_Media_Trends[[#This Row],[Views]]</f>
        <v>5.0384057011144408E-2</v>
      </c>
      <c r="N4985" s="1" t="s">
        <v>22</v>
      </c>
      <c r="O4985" s="4">
        <f t="shared" si="77"/>
        <v>0</v>
      </c>
    </row>
    <row r="4986" spans="1:15">
      <c r="A4986" s="1" t="s">
        <v>5026</v>
      </c>
      <c r="B4986" s="2">
        <v>44900</v>
      </c>
      <c r="C4986" s="13" t="str">
        <f>TEXT(bbdd_Social_Media_Trends[[#This Row],[Post_Date]],"aaaa-mm")</f>
        <v>2022-12</v>
      </c>
      <c r="D4986" s="1" t="s">
        <v>12</v>
      </c>
      <c r="E4986" s="1" t="s">
        <v>39</v>
      </c>
      <c r="F4986" s="1" t="s">
        <v>47</v>
      </c>
      <c r="G4986" s="1" t="s">
        <v>60</v>
      </c>
      <c r="H4986">
        <v>3781363</v>
      </c>
      <c r="I4986">
        <v>74717</v>
      </c>
      <c r="J4986">
        <v>184</v>
      </c>
      <c r="K4986">
        <v>38904</v>
      </c>
      <c r="L4986">
        <f>bbdd_Social_Media_Trends[[#This Row],[Likes]]+bbdd_Social_Media_Trends[[#This Row],[Shares]]+bbdd_Social_Media_Trends[[#This Row],[Comments]]</f>
        <v>113805</v>
      </c>
      <c r="M4986">
        <f>bbdd_Social_Media_Trends[[#This Row],[Interactions]]/bbdd_Social_Media_Trends[[#This Row],[Views]]</f>
        <v>3.0096290676139795E-2</v>
      </c>
      <c r="N4986" s="1" t="s">
        <v>22</v>
      </c>
      <c r="O4986" s="4">
        <f t="shared" si="77"/>
        <v>0</v>
      </c>
    </row>
    <row r="4987" spans="1:15">
      <c r="A4987" s="1" t="s">
        <v>5027</v>
      </c>
      <c r="B4987" s="2">
        <v>45274</v>
      </c>
      <c r="C4987" s="13" t="str">
        <f>TEXT(bbdd_Social_Media_Trends[[#This Row],[Post_Date]],"aaaa-mm")</f>
        <v>2023-12</v>
      </c>
      <c r="D4987" s="1" t="s">
        <v>12</v>
      </c>
      <c r="E4987" s="1" t="s">
        <v>46</v>
      </c>
      <c r="F4987" s="1" t="s">
        <v>41</v>
      </c>
      <c r="G4987" s="1" t="s">
        <v>21</v>
      </c>
      <c r="H4987">
        <v>379978</v>
      </c>
      <c r="I4987">
        <v>409651</v>
      </c>
      <c r="J4987">
        <v>84380</v>
      </c>
      <c r="K4987">
        <v>34427</v>
      </c>
      <c r="L4987">
        <f>bbdd_Social_Media_Trends[[#This Row],[Likes]]+bbdd_Social_Media_Trends[[#This Row],[Shares]]+bbdd_Social_Media_Trends[[#This Row],[Comments]]</f>
        <v>528458</v>
      </c>
      <c r="M4987">
        <f>bbdd_Social_Media_Trends[[#This Row],[Interactions]]/bbdd_Social_Media_Trends[[#This Row],[Views]]</f>
        <v>1.3907594650216593</v>
      </c>
      <c r="N4987" s="1" t="s">
        <v>29</v>
      </c>
      <c r="O4987" s="4">
        <f t="shared" si="77"/>
        <v>0</v>
      </c>
    </row>
    <row r="4988" spans="1:15">
      <c r="A4988" s="1" t="s">
        <v>5028</v>
      </c>
      <c r="B4988" s="2">
        <v>44850</v>
      </c>
      <c r="C4988" s="13" t="str">
        <f>TEXT(bbdd_Social_Media_Trends[[#This Row],[Post_Date]],"aaaa-mm")</f>
        <v>2022-10</v>
      </c>
      <c r="D4988" s="1" t="s">
        <v>12</v>
      </c>
      <c r="E4988" s="1" t="s">
        <v>49</v>
      </c>
      <c r="F4988" s="1" t="s">
        <v>36</v>
      </c>
      <c r="G4988" s="1" t="s">
        <v>60</v>
      </c>
      <c r="H4988">
        <v>741969</v>
      </c>
      <c r="I4988">
        <v>301521</v>
      </c>
      <c r="J4988">
        <v>87955</v>
      </c>
      <c r="K4988">
        <v>15812</v>
      </c>
      <c r="L4988">
        <f>bbdd_Social_Media_Trends[[#This Row],[Likes]]+bbdd_Social_Media_Trends[[#This Row],[Shares]]+bbdd_Social_Media_Trends[[#This Row],[Comments]]</f>
        <v>405288</v>
      </c>
      <c r="M4988">
        <f>bbdd_Social_Media_Trends[[#This Row],[Interactions]]/bbdd_Social_Media_Trends[[#This Row],[Views]]</f>
        <v>0.54623306364551616</v>
      </c>
      <c r="N4988" s="1" t="s">
        <v>22</v>
      </c>
      <c r="O4988" s="4">
        <f t="shared" si="77"/>
        <v>0</v>
      </c>
    </row>
    <row r="4989" spans="1:15">
      <c r="A4989" s="1" t="s">
        <v>5029</v>
      </c>
      <c r="B4989" s="2">
        <v>45113</v>
      </c>
      <c r="C4989" s="13" t="str">
        <f>TEXT(bbdd_Social_Media_Trends[[#This Row],[Post_Date]],"aaaa-mm")</f>
        <v>2023-07</v>
      </c>
      <c r="D4989" s="1" t="s">
        <v>18</v>
      </c>
      <c r="E4989" s="1" t="s">
        <v>59</v>
      </c>
      <c r="F4989" s="1" t="s">
        <v>14</v>
      </c>
      <c r="G4989" s="1" t="s">
        <v>28</v>
      </c>
      <c r="H4989">
        <v>1143337</v>
      </c>
      <c r="I4989">
        <v>491688</v>
      </c>
      <c r="J4989">
        <v>11608</v>
      </c>
      <c r="K4989">
        <v>8331</v>
      </c>
      <c r="L4989">
        <f>bbdd_Social_Media_Trends[[#This Row],[Likes]]+bbdd_Social_Media_Trends[[#This Row],[Shares]]+bbdd_Social_Media_Trends[[#This Row],[Comments]]</f>
        <v>511627</v>
      </c>
      <c r="M4989">
        <f>bbdd_Social_Media_Trends[[#This Row],[Interactions]]/bbdd_Social_Media_Trends[[#This Row],[Views]]</f>
        <v>0.44748573692620813</v>
      </c>
      <c r="N4989" s="1" t="s">
        <v>16</v>
      </c>
      <c r="O4989" s="4">
        <f t="shared" si="77"/>
        <v>0</v>
      </c>
    </row>
    <row r="4990" spans="1:15">
      <c r="A4990" s="1" t="s">
        <v>5030</v>
      </c>
      <c r="B4990" s="2">
        <v>44720</v>
      </c>
      <c r="C4990" s="13" t="str">
        <f>TEXT(bbdd_Social_Media_Trends[[#This Row],[Post_Date]],"aaaa-mm")</f>
        <v>2022-06</v>
      </c>
      <c r="D4990" s="1" t="s">
        <v>12</v>
      </c>
      <c r="E4990" s="1" t="s">
        <v>19</v>
      </c>
      <c r="F4990" s="1" t="s">
        <v>41</v>
      </c>
      <c r="G4990" s="1" t="s">
        <v>50</v>
      </c>
      <c r="H4990">
        <v>2982589</v>
      </c>
      <c r="I4990">
        <v>275137</v>
      </c>
      <c r="J4990">
        <v>89488</v>
      </c>
      <c r="K4990">
        <v>42308</v>
      </c>
      <c r="L4990">
        <f>bbdd_Social_Media_Trends[[#This Row],[Likes]]+bbdd_Social_Media_Trends[[#This Row],[Shares]]+bbdd_Social_Media_Trends[[#This Row],[Comments]]</f>
        <v>406933</v>
      </c>
      <c r="M4990">
        <f>bbdd_Social_Media_Trends[[#This Row],[Interactions]]/bbdd_Social_Media_Trends[[#This Row],[Views]]</f>
        <v>0.13643616334667633</v>
      </c>
      <c r="N4990" s="1" t="s">
        <v>16</v>
      </c>
      <c r="O4990" s="4">
        <f t="shared" si="77"/>
        <v>0</v>
      </c>
    </row>
    <row r="4991" spans="1:15">
      <c r="A4991" s="1" t="s">
        <v>5031</v>
      </c>
      <c r="B4991" s="2">
        <v>45158</v>
      </c>
      <c r="C4991" s="13" t="str">
        <f>TEXT(bbdd_Social_Media_Trends[[#This Row],[Post_Date]],"aaaa-mm")</f>
        <v>2023-08</v>
      </c>
      <c r="D4991" s="1" t="s">
        <v>18</v>
      </c>
      <c r="E4991" s="1" t="s">
        <v>52</v>
      </c>
      <c r="F4991" s="1" t="s">
        <v>20</v>
      </c>
      <c r="G4991" s="1" t="s">
        <v>28</v>
      </c>
      <c r="H4991">
        <v>535624</v>
      </c>
      <c r="I4991">
        <v>202764</v>
      </c>
      <c r="J4991">
        <v>39983</v>
      </c>
      <c r="K4991">
        <v>22546</v>
      </c>
      <c r="L4991">
        <f>bbdd_Social_Media_Trends[[#This Row],[Likes]]+bbdd_Social_Media_Trends[[#This Row],[Shares]]+bbdd_Social_Media_Trends[[#This Row],[Comments]]</f>
        <v>265293</v>
      </c>
      <c r="M4991">
        <f>bbdd_Social_Media_Trends[[#This Row],[Interactions]]/bbdd_Social_Media_Trends[[#This Row],[Views]]</f>
        <v>0.49529707406688273</v>
      </c>
      <c r="N4991" s="1" t="s">
        <v>22</v>
      </c>
      <c r="O4991" s="4">
        <f t="shared" si="77"/>
        <v>0</v>
      </c>
    </row>
    <row r="4992" spans="1:15">
      <c r="A4992" s="1" t="s">
        <v>5032</v>
      </c>
      <c r="B4992" s="2">
        <v>44925</v>
      </c>
      <c r="C4992" s="13" t="str">
        <f>TEXT(bbdd_Social_Media_Trends[[#This Row],[Post_Date]],"aaaa-mm")</f>
        <v>2022-12</v>
      </c>
      <c r="D4992" s="1" t="s">
        <v>27</v>
      </c>
      <c r="E4992" s="1" t="s">
        <v>49</v>
      </c>
      <c r="F4992" s="1" t="s">
        <v>47</v>
      </c>
      <c r="G4992" s="1" t="s">
        <v>28</v>
      </c>
      <c r="H4992">
        <v>4989926</v>
      </c>
      <c r="I4992">
        <v>393298</v>
      </c>
      <c r="J4992">
        <v>99274</v>
      </c>
      <c r="K4992">
        <v>29395</v>
      </c>
      <c r="L4992">
        <f>bbdd_Social_Media_Trends[[#This Row],[Likes]]+bbdd_Social_Media_Trends[[#This Row],[Shares]]+bbdd_Social_Media_Trends[[#This Row],[Comments]]</f>
        <v>521967</v>
      </c>
      <c r="M4992">
        <f>bbdd_Social_Media_Trends[[#This Row],[Interactions]]/bbdd_Social_Media_Trends[[#This Row],[Views]]</f>
        <v>0.10460415645442438</v>
      </c>
      <c r="N4992" s="1" t="s">
        <v>29</v>
      </c>
      <c r="O4992" s="4">
        <f t="shared" si="77"/>
        <v>0</v>
      </c>
    </row>
    <row r="4993" spans="1:15">
      <c r="A4993" s="1" t="s">
        <v>5033</v>
      </c>
      <c r="B4993" s="2">
        <v>44568</v>
      </c>
      <c r="C4993" s="13" t="str">
        <f>TEXT(bbdd_Social_Media_Trends[[#This Row],[Post_Date]],"aaaa-mm")</f>
        <v>2022-01</v>
      </c>
      <c r="D4993" s="1" t="s">
        <v>18</v>
      </c>
      <c r="E4993" s="1" t="s">
        <v>59</v>
      </c>
      <c r="F4993" s="1" t="s">
        <v>20</v>
      </c>
      <c r="G4993" s="1" t="s">
        <v>25</v>
      </c>
      <c r="H4993">
        <v>10157</v>
      </c>
      <c r="I4993">
        <v>322897</v>
      </c>
      <c r="J4993">
        <v>93292</v>
      </c>
      <c r="K4993">
        <v>23766</v>
      </c>
      <c r="L4993">
        <f>bbdd_Social_Media_Trends[[#This Row],[Likes]]+bbdd_Social_Media_Trends[[#This Row],[Shares]]+bbdd_Social_Media_Trends[[#This Row],[Comments]]</f>
        <v>439955</v>
      </c>
      <c r="M4993">
        <f>bbdd_Social_Media_Trends[[#This Row],[Interactions]]/bbdd_Social_Media_Trends[[#This Row],[Views]]</f>
        <v>43.315447474648025</v>
      </c>
      <c r="N4993" s="1" t="s">
        <v>16</v>
      </c>
      <c r="O4993" s="4">
        <f t="shared" si="77"/>
        <v>0</v>
      </c>
    </row>
    <row r="4994" spans="1:15">
      <c r="A4994" s="1" t="s">
        <v>5034</v>
      </c>
      <c r="B4994" s="2">
        <v>45203</v>
      </c>
      <c r="C4994" s="13" t="str">
        <f>TEXT(bbdd_Social_Media_Trends[[#This Row],[Post_Date]],"aaaa-mm")</f>
        <v>2023-10</v>
      </c>
      <c r="D4994" s="1" t="s">
        <v>24</v>
      </c>
      <c r="E4994" s="1" t="s">
        <v>49</v>
      </c>
      <c r="F4994" s="1" t="s">
        <v>36</v>
      </c>
      <c r="G4994" s="1" t="s">
        <v>25</v>
      </c>
      <c r="H4994">
        <v>2026985</v>
      </c>
      <c r="I4994">
        <v>197746</v>
      </c>
      <c r="J4994">
        <v>92346</v>
      </c>
      <c r="K4994">
        <v>37291</v>
      </c>
      <c r="L4994">
        <f>bbdd_Social_Media_Trends[[#This Row],[Likes]]+bbdd_Social_Media_Trends[[#This Row],[Shares]]+bbdd_Social_Media_Trends[[#This Row],[Comments]]</f>
        <v>327383</v>
      </c>
      <c r="M4994">
        <f>bbdd_Social_Media_Trends[[#This Row],[Interactions]]/bbdd_Social_Media_Trends[[#This Row],[Views]]</f>
        <v>0.1615122953549237</v>
      </c>
      <c r="N4994" s="1" t="s">
        <v>29</v>
      </c>
      <c r="O4994" s="4">
        <f t="shared" ref="O4994:O5001" si="78">IF(ISERROR(VLOOKUP(A4994,A4995:A9992,1,FALSE)),0, 1)</f>
        <v>0</v>
      </c>
    </row>
    <row r="4995" spans="1:15">
      <c r="A4995" s="1" t="s">
        <v>5035</v>
      </c>
      <c r="B4995" s="2">
        <v>44590</v>
      </c>
      <c r="C4995" s="13" t="str">
        <f>TEXT(bbdd_Social_Media_Trends[[#This Row],[Post_Date]],"aaaa-mm")</f>
        <v>2022-01</v>
      </c>
      <c r="D4995" s="1" t="s">
        <v>27</v>
      </c>
      <c r="E4995" s="1" t="s">
        <v>19</v>
      </c>
      <c r="F4995" s="1" t="s">
        <v>36</v>
      </c>
      <c r="G4995" s="1" t="s">
        <v>60</v>
      </c>
      <c r="H4995">
        <v>3515254</v>
      </c>
      <c r="I4995">
        <v>213701</v>
      </c>
      <c r="J4995">
        <v>61770</v>
      </c>
      <c r="K4995">
        <v>25198</v>
      </c>
      <c r="L4995">
        <f>bbdd_Social_Media_Trends[[#This Row],[Likes]]+bbdd_Social_Media_Trends[[#This Row],[Shares]]+bbdd_Social_Media_Trends[[#This Row],[Comments]]</f>
        <v>300669</v>
      </c>
      <c r="M4995">
        <f>bbdd_Social_Media_Trends[[#This Row],[Interactions]]/bbdd_Social_Media_Trends[[#This Row],[Views]]</f>
        <v>8.5532652832483791E-2</v>
      </c>
      <c r="N4995" s="1" t="s">
        <v>22</v>
      </c>
      <c r="O4995" s="4">
        <f t="shared" si="78"/>
        <v>0</v>
      </c>
    </row>
    <row r="4996" spans="1:15">
      <c r="A4996" s="1" t="s">
        <v>5036</v>
      </c>
      <c r="B4996" s="2">
        <v>44600</v>
      </c>
      <c r="C4996" s="13" t="str">
        <f>TEXT(bbdd_Social_Media_Trends[[#This Row],[Post_Date]],"aaaa-mm")</f>
        <v>2022-02</v>
      </c>
      <c r="D4996" s="1" t="s">
        <v>18</v>
      </c>
      <c r="E4996" s="1" t="s">
        <v>35</v>
      </c>
      <c r="F4996" s="1" t="s">
        <v>20</v>
      </c>
      <c r="G4996" s="1" t="s">
        <v>25</v>
      </c>
      <c r="H4996">
        <v>940934</v>
      </c>
      <c r="I4996">
        <v>436187</v>
      </c>
      <c r="J4996">
        <v>12363</v>
      </c>
      <c r="K4996">
        <v>11054</v>
      </c>
      <c r="L4996">
        <f>bbdd_Social_Media_Trends[[#This Row],[Likes]]+bbdd_Social_Media_Trends[[#This Row],[Shares]]+bbdd_Social_Media_Trends[[#This Row],[Comments]]</f>
        <v>459604</v>
      </c>
      <c r="M4996">
        <f>bbdd_Social_Media_Trends[[#This Row],[Interactions]]/bbdd_Social_Media_Trends[[#This Row],[Views]]</f>
        <v>0.48845508824210837</v>
      </c>
      <c r="N4996" s="1" t="s">
        <v>29</v>
      </c>
      <c r="O4996" s="4">
        <f t="shared" si="78"/>
        <v>0</v>
      </c>
    </row>
    <row r="4997" spans="1:15">
      <c r="A4997" s="1" t="s">
        <v>5037</v>
      </c>
      <c r="B4997" s="2">
        <v>45051</v>
      </c>
      <c r="C4997" s="13" t="str">
        <f>TEXT(bbdd_Social_Media_Trends[[#This Row],[Post_Date]],"aaaa-mm")</f>
        <v>2023-05</v>
      </c>
      <c r="D4997" s="1" t="s">
        <v>27</v>
      </c>
      <c r="E4997" s="1" t="s">
        <v>19</v>
      </c>
      <c r="F4997" s="1" t="s">
        <v>14</v>
      </c>
      <c r="G4997" s="1" t="s">
        <v>37</v>
      </c>
      <c r="H4997">
        <v>4258236</v>
      </c>
      <c r="I4997">
        <v>381509</v>
      </c>
      <c r="J4997">
        <v>59209</v>
      </c>
      <c r="K4997">
        <v>4674</v>
      </c>
      <c r="L4997">
        <f>bbdd_Social_Media_Trends[[#This Row],[Likes]]+bbdd_Social_Media_Trends[[#This Row],[Shares]]+bbdd_Social_Media_Trends[[#This Row],[Comments]]</f>
        <v>445392</v>
      </c>
      <c r="M4997">
        <f>bbdd_Social_Media_Trends[[#This Row],[Interactions]]/bbdd_Social_Media_Trends[[#This Row],[Views]]</f>
        <v>0.10459542402065081</v>
      </c>
      <c r="N4997" s="1" t="s">
        <v>16</v>
      </c>
      <c r="O4997" s="4">
        <f t="shared" si="78"/>
        <v>0</v>
      </c>
    </row>
    <row r="4998" spans="1:15">
      <c r="A4998" s="1" t="s">
        <v>5038</v>
      </c>
      <c r="B4998" s="2">
        <v>45176</v>
      </c>
      <c r="C4998" s="13" t="str">
        <f>TEXT(bbdd_Social_Media_Trends[[#This Row],[Post_Date]],"aaaa-mm")</f>
        <v>2023-09</v>
      </c>
      <c r="D4998" s="1" t="s">
        <v>18</v>
      </c>
      <c r="E4998" s="1" t="s">
        <v>19</v>
      </c>
      <c r="F4998" s="1" t="s">
        <v>14</v>
      </c>
      <c r="G4998" s="1" t="s">
        <v>15</v>
      </c>
      <c r="H4998">
        <v>4841525</v>
      </c>
      <c r="I4998">
        <v>166266</v>
      </c>
      <c r="J4998">
        <v>54841</v>
      </c>
      <c r="K4998">
        <v>4832</v>
      </c>
      <c r="L4998">
        <f>bbdd_Social_Media_Trends[[#This Row],[Likes]]+bbdd_Social_Media_Trends[[#This Row],[Shares]]+bbdd_Social_Media_Trends[[#This Row],[Comments]]</f>
        <v>225939</v>
      </c>
      <c r="M4998">
        <f>bbdd_Social_Media_Trends[[#This Row],[Interactions]]/bbdd_Social_Media_Trends[[#This Row],[Views]]</f>
        <v>4.666690763757287E-2</v>
      </c>
      <c r="N4998" s="1" t="s">
        <v>22</v>
      </c>
      <c r="O4998" s="4">
        <f t="shared" si="78"/>
        <v>0</v>
      </c>
    </row>
    <row r="4999" spans="1:15">
      <c r="A4999" s="1" t="s">
        <v>5039</v>
      </c>
      <c r="B4999" s="2">
        <v>44724</v>
      </c>
      <c r="C4999" s="13" t="str">
        <f>TEXT(bbdd_Social_Media_Trends[[#This Row],[Post_Date]],"aaaa-mm")</f>
        <v>2022-06</v>
      </c>
      <c r="D4999" s="1" t="s">
        <v>27</v>
      </c>
      <c r="E4999" s="1" t="s">
        <v>59</v>
      </c>
      <c r="F4999" s="1" t="s">
        <v>20</v>
      </c>
      <c r="G4999" s="1" t="s">
        <v>60</v>
      </c>
      <c r="H4999">
        <v>2004080</v>
      </c>
      <c r="I4999">
        <v>32401</v>
      </c>
      <c r="J4999">
        <v>75229</v>
      </c>
      <c r="K4999">
        <v>33875</v>
      </c>
      <c r="L4999">
        <f>bbdd_Social_Media_Trends[[#This Row],[Likes]]+bbdd_Social_Media_Trends[[#This Row],[Shares]]+bbdd_Social_Media_Trends[[#This Row],[Comments]]</f>
        <v>141505</v>
      </c>
      <c r="M4999">
        <f>bbdd_Social_Media_Trends[[#This Row],[Interactions]]/bbdd_Social_Media_Trends[[#This Row],[Views]]</f>
        <v>7.0608458744161912E-2</v>
      </c>
      <c r="N4999" s="1" t="s">
        <v>29</v>
      </c>
      <c r="O4999" s="4">
        <f t="shared" si="78"/>
        <v>0</v>
      </c>
    </row>
    <row r="5000" spans="1:15">
      <c r="A5000" s="1" t="s">
        <v>5040</v>
      </c>
      <c r="B5000" s="2">
        <v>45069</v>
      </c>
      <c r="C5000" s="13" t="str">
        <f>TEXT(bbdd_Social_Media_Trends[[#This Row],[Post_Date]],"aaaa-mm")</f>
        <v>2023-05</v>
      </c>
      <c r="D5000" s="1" t="s">
        <v>18</v>
      </c>
      <c r="E5000" s="1" t="s">
        <v>39</v>
      </c>
      <c r="F5000" s="1" t="s">
        <v>20</v>
      </c>
      <c r="G5000" s="1" t="s">
        <v>50</v>
      </c>
      <c r="H5000">
        <v>2221665</v>
      </c>
      <c r="I5000">
        <v>46996</v>
      </c>
      <c r="J5000">
        <v>12954</v>
      </c>
      <c r="K5000">
        <v>42832</v>
      </c>
      <c r="L5000">
        <f>bbdd_Social_Media_Trends[[#This Row],[Likes]]+bbdd_Social_Media_Trends[[#This Row],[Shares]]+bbdd_Social_Media_Trends[[#This Row],[Comments]]</f>
        <v>102782</v>
      </c>
      <c r="M5000">
        <f>bbdd_Social_Media_Trends[[#This Row],[Interactions]]/bbdd_Social_Media_Trends[[#This Row],[Views]]</f>
        <v>4.6263500572768623E-2</v>
      </c>
      <c r="N5000" s="1" t="s">
        <v>29</v>
      </c>
      <c r="O5000" s="4">
        <f t="shared" si="78"/>
        <v>0</v>
      </c>
    </row>
    <row r="5001" spans="1:15">
      <c r="A5001" s="1" t="s">
        <v>5041</v>
      </c>
      <c r="B5001" s="2">
        <v>44916</v>
      </c>
      <c r="C5001" s="13" t="str">
        <f>TEXT(bbdd_Social_Media_Trends[[#This Row],[Post_Date]],"aaaa-mm")</f>
        <v>2022-12</v>
      </c>
      <c r="D5001" s="1" t="s">
        <v>18</v>
      </c>
      <c r="E5001" s="1" t="s">
        <v>59</v>
      </c>
      <c r="F5001" s="1" t="s">
        <v>47</v>
      </c>
      <c r="G5001" s="1" t="s">
        <v>37</v>
      </c>
      <c r="H5001">
        <v>2224007</v>
      </c>
      <c r="I5001">
        <v>72744</v>
      </c>
      <c r="J5001">
        <v>29945</v>
      </c>
      <c r="K5001">
        <v>46381</v>
      </c>
      <c r="L5001">
        <f>bbdd_Social_Media_Trends[[#This Row],[Likes]]+bbdd_Social_Media_Trends[[#This Row],[Shares]]+bbdd_Social_Media_Trends[[#This Row],[Comments]]</f>
        <v>149070</v>
      </c>
      <c r="M5001">
        <f>bbdd_Social_Media_Trends[[#This Row],[Interactions]]/bbdd_Social_Media_Trends[[#This Row],[Views]]</f>
        <v>6.7027666729466223E-2</v>
      </c>
      <c r="N5001" s="1" t="s">
        <v>29</v>
      </c>
      <c r="O5001" s="4">
        <f t="shared" si="78"/>
        <v>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F9B1-E94A-4F12-81EB-BF8C0242548B}">
  <dimension ref="B2:Q18"/>
  <sheetViews>
    <sheetView workbookViewId="0">
      <selection activeCell="E18" sqref="E18"/>
    </sheetView>
  </sheetViews>
  <sheetFormatPr baseColWidth="10" defaultRowHeight="14.4"/>
  <cols>
    <col min="2" max="2" width="15.88671875" bestFit="1" customWidth="1"/>
    <col min="5" max="5" width="17.33203125" bestFit="1" customWidth="1"/>
    <col min="6" max="6" width="3.77734375" customWidth="1"/>
    <col min="7" max="7" width="11.5546875" bestFit="1" customWidth="1"/>
    <col min="8" max="8" width="3.77734375" customWidth="1"/>
    <col min="10" max="10" width="3.77734375" customWidth="1"/>
    <col min="11" max="11" width="14.21875" bestFit="1" customWidth="1"/>
    <col min="12" max="12" width="3.77734375" customWidth="1"/>
    <col min="13" max="13" width="11.5546875" bestFit="1" customWidth="1"/>
    <col min="14" max="14" width="3.77734375" customWidth="1"/>
    <col min="15" max="15" width="18.5546875" bestFit="1" customWidth="1"/>
  </cols>
  <sheetData>
    <row r="2" spans="2:17">
      <c r="B2" s="7" t="s">
        <v>5043</v>
      </c>
      <c r="E2" s="7" t="s">
        <v>5048</v>
      </c>
      <c r="G2" s="7" t="s">
        <v>2</v>
      </c>
      <c r="I2" s="7" t="s">
        <v>3</v>
      </c>
      <c r="K2" s="7" t="s">
        <v>5049</v>
      </c>
      <c r="M2" s="7" t="s">
        <v>5</v>
      </c>
      <c r="O2" s="7" t="s">
        <v>10</v>
      </c>
      <c r="Q2" s="11" t="s">
        <v>5050</v>
      </c>
    </row>
    <row r="3" spans="2:17">
      <c r="B3" s="5">
        <v>5000</v>
      </c>
      <c r="E3" s="3" t="s">
        <v>5046</v>
      </c>
      <c r="G3" s="3" t="s">
        <v>18</v>
      </c>
      <c r="I3" s="3" t="s">
        <v>13</v>
      </c>
      <c r="K3" s="3" t="s">
        <v>41</v>
      </c>
      <c r="M3" s="3" t="s">
        <v>28</v>
      </c>
      <c r="O3" s="3" t="s">
        <v>16</v>
      </c>
      <c r="Q3" t="s">
        <v>6</v>
      </c>
    </row>
    <row r="4" spans="2:17">
      <c r="E4" s="3" t="s">
        <v>5047</v>
      </c>
      <c r="G4" s="3" t="s">
        <v>12</v>
      </c>
      <c r="I4" s="3" t="s">
        <v>35</v>
      </c>
      <c r="K4" s="3" t="s">
        <v>32</v>
      </c>
      <c r="M4" s="3" t="s">
        <v>25</v>
      </c>
      <c r="O4" s="3" t="s">
        <v>29</v>
      </c>
      <c r="Q4" t="s">
        <v>7</v>
      </c>
    </row>
    <row r="5" spans="2:17">
      <c r="B5" s="8" t="s">
        <v>5044</v>
      </c>
      <c r="C5">
        <f>SUM(bbdd_Social_Media_Trends[Duplicados])</f>
        <v>0</v>
      </c>
      <c r="E5" s="3" t="s">
        <v>5042</v>
      </c>
      <c r="G5" s="3" t="s">
        <v>24</v>
      </c>
      <c r="I5" s="3" t="s">
        <v>31</v>
      </c>
      <c r="K5" s="3" t="s">
        <v>47</v>
      </c>
      <c r="M5" s="3" t="s">
        <v>50</v>
      </c>
      <c r="O5" s="3" t="s">
        <v>22</v>
      </c>
      <c r="Q5" t="s">
        <v>8</v>
      </c>
    </row>
    <row r="6" spans="2:17">
      <c r="G6" s="3" t="s">
        <v>27</v>
      </c>
      <c r="I6" s="3" t="s">
        <v>19</v>
      </c>
      <c r="K6" s="3" t="s">
        <v>20</v>
      </c>
      <c r="M6" s="3" t="s">
        <v>44</v>
      </c>
      <c r="O6" s="3" t="s">
        <v>5042</v>
      </c>
      <c r="Q6" t="s">
        <v>9</v>
      </c>
    </row>
    <row r="7" spans="2:17">
      <c r="B7" s="25" t="s">
        <v>5045</v>
      </c>
      <c r="C7" s="26"/>
      <c r="G7" s="3" t="s">
        <v>5042</v>
      </c>
      <c r="I7" s="3" t="s">
        <v>59</v>
      </c>
      <c r="K7" s="3" t="s">
        <v>36</v>
      </c>
      <c r="M7" s="3" t="s">
        <v>21</v>
      </c>
    </row>
    <row r="8" spans="2:17">
      <c r="B8" s="9" t="s">
        <v>0</v>
      </c>
      <c r="C8">
        <f>COUNTBLANK(bbdd_Social_Media_Trends[Post_Date])</f>
        <v>0</v>
      </c>
      <c r="I8" s="3" t="s">
        <v>52</v>
      </c>
      <c r="K8" s="3" t="s">
        <v>14</v>
      </c>
      <c r="M8" s="3" t="s">
        <v>37</v>
      </c>
    </row>
    <row r="9" spans="2:17">
      <c r="B9" s="10" t="s">
        <v>1</v>
      </c>
      <c r="C9">
        <f>COUNTBLANK(bbdd_Social_Media_Trends[Post_Date])</f>
        <v>0</v>
      </c>
      <c r="I9" s="3" t="s">
        <v>39</v>
      </c>
      <c r="K9" s="3" t="s">
        <v>5042</v>
      </c>
      <c r="M9" s="3" t="s">
        <v>15</v>
      </c>
    </row>
    <row r="10" spans="2:17">
      <c r="B10" s="10" t="s">
        <v>2</v>
      </c>
      <c r="C10">
        <f>COUNTBLANK(bbdd_Social_Media_Trends[Platform])</f>
        <v>0</v>
      </c>
      <c r="I10" s="3" t="s">
        <v>46</v>
      </c>
      <c r="M10" s="3" t="s">
        <v>60</v>
      </c>
    </row>
    <row r="11" spans="2:17">
      <c r="B11" s="10" t="s">
        <v>3</v>
      </c>
      <c r="C11">
        <f>COUNTBLANK(bbdd_Social_Media_Trends[Hashtag])</f>
        <v>0</v>
      </c>
      <c r="I11" s="3" t="s">
        <v>57</v>
      </c>
      <c r="M11" s="3" t="s">
        <v>5042</v>
      </c>
    </row>
    <row r="12" spans="2:17">
      <c r="B12" s="10" t="s">
        <v>4</v>
      </c>
      <c r="C12">
        <f>COUNTBLANK(bbdd_Social_Media_Trends[Content_Type])</f>
        <v>0</v>
      </c>
      <c r="I12" s="3" t="s">
        <v>49</v>
      </c>
    </row>
    <row r="13" spans="2:17">
      <c r="B13" s="10" t="s">
        <v>5</v>
      </c>
      <c r="C13">
        <f>COUNTBLANK(bbdd_Social_Media_Trends[Region])</f>
        <v>0</v>
      </c>
      <c r="I13" s="3" t="s">
        <v>5042</v>
      </c>
    </row>
    <row r="14" spans="2:17">
      <c r="B14" s="10" t="s">
        <v>6</v>
      </c>
      <c r="C14">
        <f>COUNTBLANK(bbdd_Social_Media_Trends[Views])</f>
        <v>0</v>
      </c>
    </row>
    <row r="15" spans="2:17">
      <c r="B15" s="10" t="s">
        <v>7</v>
      </c>
      <c r="C15">
        <f>COUNTBLANK(bbdd_Social_Media_Trends[Likes])</f>
        <v>0</v>
      </c>
    </row>
    <row r="16" spans="2:17">
      <c r="B16" s="10" t="s">
        <v>8</v>
      </c>
      <c r="C16">
        <f>COUNTBLANK(bbdd_Social_Media_Trends[Shares])</f>
        <v>0</v>
      </c>
    </row>
    <row r="17" spans="2:3">
      <c r="B17" s="10" t="s">
        <v>9</v>
      </c>
      <c r="C17">
        <f>COUNTBLANK(bbdd_Social_Media_Trends[Comments])</f>
        <v>0</v>
      </c>
    </row>
    <row r="18" spans="2:3">
      <c r="B18" s="10" t="s">
        <v>10</v>
      </c>
      <c r="C18">
        <f>COUNTBLANK(bbdd_Social_Media_Trends[Engagement_Level])</f>
        <v>0</v>
      </c>
    </row>
  </sheetData>
  <mergeCells count="1">
    <mergeCell ref="B7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FC8A-B237-42CE-A438-F0149ACB9028}">
  <dimension ref="B2:S50"/>
  <sheetViews>
    <sheetView topLeftCell="I16" workbookViewId="0">
      <selection activeCell="P41" sqref="P41"/>
    </sheetView>
  </sheetViews>
  <sheetFormatPr baseColWidth="10" defaultRowHeight="14.4"/>
  <cols>
    <col min="2" max="2" width="13" bestFit="1" customWidth="1"/>
    <col min="3" max="3" width="2.77734375" customWidth="1"/>
    <col min="4" max="4" width="16.5546875" bestFit="1" customWidth="1"/>
    <col min="5" max="5" width="13.44140625" bestFit="1" customWidth="1"/>
    <col min="6" max="6" width="15" bestFit="1" customWidth="1"/>
    <col min="7" max="7" width="2.77734375" customWidth="1"/>
    <col min="8" max="8" width="16.5546875" bestFit="1" customWidth="1"/>
    <col min="9" max="9" width="30.6640625" bestFit="1" customWidth="1"/>
    <col min="10" max="10" width="14.21875" bestFit="1" customWidth="1"/>
    <col min="11" max="11" width="15.5546875" bestFit="1" customWidth="1"/>
    <col min="12" max="12" width="17.77734375" bestFit="1" customWidth="1"/>
    <col min="13" max="13" width="13.44140625" bestFit="1" customWidth="1"/>
    <col min="14" max="14" width="29.88671875" bestFit="1" customWidth="1"/>
    <col min="15" max="15" width="2.77734375" customWidth="1"/>
    <col min="16" max="16" width="16.5546875" bestFit="1" customWidth="1"/>
    <col min="17" max="17" width="13.44140625" bestFit="1" customWidth="1"/>
    <col min="18" max="18" width="28.44140625" bestFit="1" customWidth="1"/>
    <col min="19" max="19" width="13.33203125" bestFit="1" customWidth="1"/>
  </cols>
  <sheetData>
    <row r="2" spans="2:17">
      <c r="D2" t="s">
        <v>5043</v>
      </c>
      <c r="F2" t="s">
        <v>5051</v>
      </c>
      <c r="H2" t="s">
        <v>5052</v>
      </c>
      <c r="J2" t="s">
        <v>5056</v>
      </c>
      <c r="L2" t="s">
        <v>5057</v>
      </c>
      <c r="N2" t="s">
        <v>5058</v>
      </c>
      <c r="P2" s="19" t="s">
        <v>5061</v>
      </c>
      <c r="Q2" t="s">
        <v>5043</v>
      </c>
    </row>
    <row r="3" spans="2:17">
      <c r="D3" s="1">
        <v>5000</v>
      </c>
      <c r="F3" s="12">
        <v>12470332220</v>
      </c>
      <c r="H3" s="12">
        <v>1257375149</v>
      </c>
      <c r="J3" s="12">
        <v>252597810</v>
      </c>
      <c r="K3" s="12"/>
      <c r="L3" s="12">
        <v>124441969</v>
      </c>
      <c r="N3" s="1">
        <v>0.13106426510263414</v>
      </c>
      <c r="P3" s="3" t="s">
        <v>16</v>
      </c>
      <c r="Q3" s="16">
        <v>0.33460000000000001</v>
      </c>
    </row>
    <row r="4" spans="2:17">
      <c r="B4" s="17">
        <v>1000000</v>
      </c>
      <c r="D4" s="15" t="str">
        <f>_xlfn.CONCAT(TEXT((GETPIVOTDATA("Post_ID",$D$2)/$B$6),"0")," ",$B$7)</f>
        <v>5 Mil</v>
      </c>
      <c r="F4" s="18" t="str">
        <f>_xlfn.CONCAT(TEXT((GETPIVOTDATA("Views",$F$2)/$B$4),"#.##0")," ",$B$5)</f>
        <v>12.470 Mills</v>
      </c>
      <c r="H4" s="18" t="str">
        <f>_xlfn.CONCAT(TEXT((GETPIVOTDATA("Likes",$H$2)/$B$4),"#.##0")," ",$B$5)</f>
        <v>1.257 Mills</v>
      </c>
      <c r="I4" s="18"/>
      <c r="J4" s="18" t="str">
        <f>_xlfn.CONCAT(TEXT((GETPIVOTDATA("Shares",$J$2)/$B$4),"#.##0")," ",$B$5)</f>
        <v>253 Mills</v>
      </c>
      <c r="K4" s="18"/>
      <c r="L4" s="18" t="str">
        <f>_xlfn.CONCAT(TEXT((GETPIVOTDATA("Comments",$L$2)/$B$4),"#.##0")," ",$B$5)</f>
        <v>124 Mills</v>
      </c>
      <c r="N4" s="16">
        <f>GETPIVOTDATA("Engagement_Rate_Global",$N$2)</f>
        <v>0.13106426510263414</v>
      </c>
      <c r="P4" s="3" t="s">
        <v>29</v>
      </c>
      <c r="Q4" s="16">
        <v>0.3458</v>
      </c>
    </row>
    <row r="5" spans="2:17">
      <c r="B5" t="s">
        <v>5059</v>
      </c>
      <c r="P5" s="3" t="s">
        <v>22</v>
      </c>
      <c r="Q5" s="16">
        <v>0.3196</v>
      </c>
    </row>
    <row r="6" spans="2:17">
      <c r="B6" s="15">
        <v>1000</v>
      </c>
    </row>
    <row r="7" spans="2:17">
      <c r="B7" t="s">
        <v>5060</v>
      </c>
      <c r="Q7" s="20">
        <f>GETPIVOTDATA("Post_ID",$P$2,"Engagement_Level","High")</f>
        <v>0.33460000000000001</v>
      </c>
    </row>
    <row r="11" spans="2:17">
      <c r="D11" s="19" t="s">
        <v>5061</v>
      </c>
      <c r="E11" t="s">
        <v>5051</v>
      </c>
      <c r="H11" s="19" t="s">
        <v>5061</v>
      </c>
      <c r="I11" t="s">
        <v>5066</v>
      </c>
      <c r="L11" s="19" t="s">
        <v>5061</v>
      </c>
      <c r="M11" t="s">
        <v>5051</v>
      </c>
      <c r="P11" s="19" t="s">
        <v>5061</v>
      </c>
      <c r="Q11" t="s">
        <v>5067</v>
      </c>
    </row>
    <row r="12" spans="2:17">
      <c r="D12" s="3" t="s">
        <v>5046</v>
      </c>
      <c r="E12" s="1"/>
      <c r="H12" s="3" t="s">
        <v>5046</v>
      </c>
      <c r="I12" s="16"/>
      <c r="L12" s="3" t="s">
        <v>27</v>
      </c>
      <c r="M12" s="1">
        <v>3370438480</v>
      </c>
      <c r="P12" s="3" t="s">
        <v>18</v>
      </c>
      <c r="Q12" s="16">
        <v>0.13825964934914142</v>
      </c>
    </row>
    <row r="13" spans="2:17">
      <c r="D13" s="21" t="s">
        <v>5062</v>
      </c>
      <c r="E13" s="1">
        <v>1542608322</v>
      </c>
      <c r="H13" s="21" t="s">
        <v>5062</v>
      </c>
      <c r="I13" s="16">
        <v>0.12911719142145273</v>
      </c>
      <c r="L13" s="3" t="s">
        <v>12</v>
      </c>
      <c r="M13" s="1">
        <v>3168919406</v>
      </c>
      <c r="P13" s="3" t="s">
        <v>27</v>
      </c>
      <c r="Q13" s="16">
        <v>0.1310897782652897</v>
      </c>
    </row>
    <row r="14" spans="2:17">
      <c r="D14" s="21" t="s">
        <v>5063</v>
      </c>
      <c r="E14" s="1">
        <v>1517496715</v>
      </c>
      <c r="H14" s="21" t="s">
        <v>5063</v>
      </c>
      <c r="I14" s="16">
        <v>0.13526260977770882</v>
      </c>
      <c r="L14" s="3" t="s">
        <v>24</v>
      </c>
      <c r="M14" s="1">
        <v>3017229522</v>
      </c>
      <c r="P14" s="3" t="s">
        <v>24</v>
      </c>
      <c r="Q14" s="16">
        <v>0.1279186512612944</v>
      </c>
    </row>
    <row r="15" spans="2:17">
      <c r="D15" s="21" t="s">
        <v>5064</v>
      </c>
      <c r="E15" s="1">
        <v>1592116409</v>
      </c>
      <c r="H15" s="21" t="s">
        <v>5064</v>
      </c>
      <c r="I15" s="16">
        <v>0.13078802644260668</v>
      </c>
      <c r="L15" s="3" t="s">
        <v>18</v>
      </c>
      <c r="M15" s="1">
        <v>2913744812</v>
      </c>
      <c r="P15" s="3" t="s">
        <v>12</v>
      </c>
      <c r="Q15" s="16">
        <v>0.12741618711902325</v>
      </c>
    </row>
    <row r="16" spans="2:17">
      <c r="D16" s="21" t="s">
        <v>5065</v>
      </c>
      <c r="E16" s="1">
        <v>1611689057</v>
      </c>
      <c r="H16" s="21" t="s">
        <v>5065</v>
      </c>
      <c r="I16" s="16">
        <v>0.12650122994537402</v>
      </c>
      <c r="L16" s="3" t="s">
        <v>5042</v>
      </c>
      <c r="M16" s="1">
        <v>12470332220</v>
      </c>
      <c r="P16" s="3" t="s">
        <v>5042</v>
      </c>
      <c r="Q16" s="16">
        <v>0.13106426510263414</v>
      </c>
    </row>
    <row r="17" spans="4:19">
      <c r="D17" s="3" t="s">
        <v>5047</v>
      </c>
      <c r="E17" s="1"/>
      <c r="H17" s="3" t="s">
        <v>5047</v>
      </c>
      <c r="I17" s="16"/>
    </row>
    <row r="18" spans="4:19">
      <c r="D18" s="21" t="s">
        <v>5062</v>
      </c>
      <c r="E18" s="1">
        <v>1481248923</v>
      </c>
      <c r="H18" s="21" t="s">
        <v>5062</v>
      </c>
      <c r="I18" s="16">
        <v>0.12714414037754546</v>
      </c>
    </row>
    <row r="19" spans="4:19">
      <c r="D19" s="21" t="s">
        <v>5063</v>
      </c>
      <c r="E19" s="1">
        <v>1651650465</v>
      </c>
      <c r="H19" s="21" t="s">
        <v>5063</v>
      </c>
      <c r="I19" s="16">
        <v>0.13250446607054961</v>
      </c>
    </row>
    <row r="20" spans="4:19">
      <c r="D20" s="21" t="s">
        <v>5064</v>
      </c>
      <c r="E20" s="1">
        <v>1505248798</v>
      </c>
      <c r="H20" s="21" t="s">
        <v>5064</v>
      </c>
      <c r="I20" s="16">
        <v>0.13818542972854111</v>
      </c>
    </row>
    <row r="21" spans="4:19">
      <c r="D21" s="21" t="s">
        <v>5065</v>
      </c>
      <c r="E21" s="1">
        <v>1568273531</v>
      </c>
      <c r="H21" s="21" t="s">
        <v>5065</v>
      </c>
      <c r="I21" s="16">
        <v>0.12923769801226084</v>
      </c>
    </row>
    <row r="22" spans="4:19">
      <c r="D22" s="3" t="s">
        <v>5042</v>
      </c>
      <c r="E22" s="1">
        <v>12470332220</v>
      </c>
      <c r="H22" s="3" t="s">
        <v>5042</v>
      </c>
      <c r="I22" s="16">
        <v>0.13106426510263414</v>
      </c>
    </row>
    <row r="26" spans="4:19">
      <c r="D26" s="19" t="s">
        <v>5061</v>
      </c>
      <c r="E26" t="s">
        <v>5043</v>
      </c>
      <c r="H26" s="19" t="s">
        <v>5061</v>
      </c>
      <c r="I26" t="s">
        <v>5051</v>
      </c>
      <c r="L26" s="19" t="s">
        <v>5061</v>
      </c>
      <c r="M26" t="s">
        <v>5068</v>
      </c>
      <c r="P26" s="19" t="s">
        <v>5061</v>
      </c>
      <c r="Q26" t="s">
        <v>5069</v>
      </c>
      <c r="R26" t="s">
        <v>5070</v>
      </c>
      <c r="S26" t="s">
        <v>5071</v>
      </c>
    </row>
    <row r="27" spans="4:19">
      <c r="D27" s="3" t="s">
        <v>29</v>
      </c>
      <c r="E27" s="16">
        <v>0.3458</v>
      </c>
      <c r="H27" s="3" t="s">
        <v>49</v>
      </c>
      <c r="I27" s="5">
        <v>1172480925</v>
      </c>
      <c r="L27" s="3" t="s">
        <v>14</v>
      </c>
      <c r="M27" s="16">
        <v>0.1326142023025734</v>
      </c>
      <c r="P27" s="3" t="s">
        <v>41</v>
      </c>
      <c r="Q27" s="23">
        <v>248811.61637426901</v>
      </c>
      <c r="R27" s="23">
        <v>49921.960233918129</v>
      </c>
      <c r="S27" s="23">
        <v>25167.6350877193</v>
      </c>
    </row>
    <row r="28" spans="4:19">
      <c r="D28" s="3" t="s">
        <v>16</v>
      </c>
      <c r="E28" s="16">
        <v>0.33460000000000001</v>
      </c>
      <c r="H28" s="3" t="s">
        <v>59</v>
      </c>
      <c r="I28" s="5">
        <v>1181866511</v>
      </c>
      <c r="L28" s="3" t="s">
        <v>32</v>
      </c>
      <c r="M28" s="16">
        <v>0.13236002179694301</v>
      </c>
      <c r="P28" s="3" t="s">
        <v>32</v>
      </c>
      <c r="Q28" s="23">
        <v>252784.17467760845</v>
      </c>
      <c r="R28" s="23">
        <v>50164.198124267292</v>
      </c>
      <c r="S28" s="23">
        <v>24554.968347010552</v>
      </c>
    </row>
    <row r="29" spans="4:19">
      <c r="D29" s="3" t="s">
        <v>22</v>
      </c>
      <c r="E29" s="16">
        <v>0.3196</v>
      </c>
      <c r="H29" s="3" t="s">
        <v>39</v>
      </c>
      <c r="I29" s="5">
        <v>1197834795</v>
      </c>
      <c r="L29" s="3" t="s">
        <v>47</v>
      </c>
      <c r="M29" s="16">
        <v>0.13089505463555715</v>
      </c>
      <c r="P29" s="3" t="s">
        <v>47</v>
      </c>
      <c r="Q29" s="23">
        <v>255011.06896551725</v>
      </c>
      <c r="R29" s="23">
        <v>51357.86801426873</v>
      </c>
      <c r="S29" s="23">
        <v>25223.405469678954</v>
      </c>
    </row>
    <row r="30" spans="4:19">
      <c r="D30" s="3" t="s">
        <v>5042</v>
      </c>
      <c r="E30" s="16">
        <v>1</v>
      </c>
      <c r="H30" s="3" t="s">
        <v>31</v>
      </c>
      <c r="I30" s="5">
        <v>1213891935</v>
      </c>
      <c r="L30" s="3" t="s">
        <v>41</v>
      </c>
      <c r="M30" s="16">
        <v>0.13055221106697232</v>
      </c>
      <c r="P30" s="3" t="s">
        <v>20</v>
      </c>
      <c r="Q30" s="23">
        <v>247926.20203303685</v>
      </c>
      <c r="R30" s="23">
        <v>49593.954256670899</v>
      </c>
      <c r="S30" s="23">
        <v>25060.411689961882</v>
      </c>
    </row>
    <row r="31" spans="4:19">
      <c r="H31" s="3" t="s">
        <v>57</v>
      </c>
      <c r="I31" s="5">
        <v>1235543295</v>
      </c>
      <c r="L31" s="3" t="s">
        <v>36</v>
      </c>
      <c r="M31" s="16">
        <v>0.13015901929754489</v>
      </c>
      <c r="P31" s="3" t="s">
        <v>36</v>
      </c>
      <c r="Q31" s="23">
        <v>249384.47009569377</v>
      </c>
      <c r="R31" s="23">
        <v>51427.454545454544</v>
      </c>
      <c r="S31" s="23">
        <v>24635.985645933015</v>
      </c>
    </row>
    <row r="32" spans="4:19">
      <c r="H32" s="3" t="s">
        <v>35</v>
      </c>
      <c r="I32" s="5">
        <v>1237321563</v>
      </c>
      <c r="L32" s="3" t="s">
        <v>20</v>
      </c>
      <c r="M32" s="16">
        <v>0.12974057346585086</v>
      </c>
      <c r="P32" s="3" t="s">
        <v>14</v>
      </c>
      <c r="Q32" s="23">
        <v>254768.92391304349</v>
      </c>
      <c r="R32" s="23">
        <v>50614.38647342995</v>
      </c>
      <c r="S32" s="23">
        <v>24694.614734299517</v>
      </c>
    </row>
    <row r="33" spans="8:19">
      <c r="H33" s="3" t="s">
        <v>13</v>
      </c>
      <c r="I33" s="5">
        <v>1242826928</v>
      </c>
      <c r="L33" s="3" t="s">
        <v>5042</v>
      </c>
      <c r="M33" s="16">
        <v>0.13106426510263414</v>
      </c>
      <c r="P33" s="3" t="s">
        <v>5042</v>
      </c>
      <c r="Q33" s="23">
        <v>251475.02979999999</v>
      </c>
      <c r="R33" s="23">
        <v>50519.561999999998</v>
      </c>
      <c r="S33" s="23">
        <v>24888.393800000002</v>
      </c>
    </row>
    <row r="34" spans="8:19">
      <c r="H34" s="3" t="s">
        <v>46</v>
      </c>
      <c r="I34" s="5">
        <v>1266398079</v>
      </c>
    </row>
    <row r="35" spans="8:19">
      <c r="H35" s="3" t="s">
        <v>19</v>
      </c>
      <c r="I35" s="5">
        <v>1328894615</v>
      </c>
    </row>
    <row r="36" spans="8:19">
      <c r="H36" s="3" t="s">
        <v>52</v>
      </c>
      <c r="I36" s="5">
        <v>1393273574</v>
      </c>
    </row>
    <row r="37" spans="8:19">
      <c r="H37" s="3" t="s">
        <v>5042</v>
      </c>
      <c r="I37" s="5">
        <v>12470332220</v>
      </c>
    </row>
    <row r="41" spans="8:19">
      <c r="P41" s="19" t="s">
        <v>5061</v>
      </c>
      <c r="Q41" t="s">
        <v>5051</v>
      </c>
      <c r="R41" t="s">
        <v>5076</v>
      </c>
    </row>
    <row r="42" spans="8:19">
      <c r="P42" s="3" t="s">
        <v>60</v>
      </c>
      <c r="Q42" s="1">
        <v>1756951739</v>
      </c>
      <c r="R42" s="23">
        <v>8.0332669740735341</v>
      </c>
    </row>
    <row r="43" spans="8:19">
      <c r="P43" s="3" t="s">
        <v>25</v>
      </c>
      <c r="Q43" s="1">
        <v>1639502227</v>
      </c>
      <c r="R43" s="23">
        <v>7.9076429220834212</v>
      </c>
    </row>
    <row r="44" spans="8:19">
      <c r="P44" s="3" t="s">
        <v>15</v>
      </c>
      <c r="Q44" s="1">
        <v>1619027523</v>
      </c>
      <c r="R44" s="23">
        <v>7.6153737520741842</v>
      </c>
    </row>
    <row r="45" spans="8:19">
      <c r="P45" s="3" t="s">
        <v>50</v>
      </c>
      <c r="Q45" s="1">
        <v>1607786982</v>
      </c>
      <c r="R45" s="23">
        <v>7.3668802460666063</v>
      </c>
    </row>
    <row r="46" spans="8:19">
      <c r="P46" s="3" t="s">
        <v>21</v>
      </c>
      <c r="Q46" s="1">
        <v>1513372283</v>
      </c>
      <c r="R46" s="23">
        <v>7.5125831146851469</v>
      </c>
    </row>
    <row r="47" spans="8:19">
      <c r="P47" s="3" t="s">
        <v>28</v>
      </c>
      <c r="Q47" s="1">
        <v>1462197447</v>
      </c>
      <c r="R47" s="23">
        <v>7.3557940614933885</v>
      </c>
    </row>
    <row r="48" spans="8:19">
      <c r="P48" s="3" t="s">
        <v>44</v>
      </c>
      <c r="Q48" s="1">
        <v>1441300699</v>
      </c>
      <c r="R48" s="23">
        <v>7.9992407745718861</v>
      </c>
    </row>
    <row r="49" spans="16:18">
      <c r="P49" s="3" t="s">
        <v>37</v>
      </c>
      <c r="Q49" s="1">
        <v>1430193320</v>
      </c>
      <c r="R49" s="23">
        <v>7.255352770322431</v>
      </c>
    </row>
    <row r="50" spans="16:18">
      <c r="P50" s="3" t="s">
        <v>5042</v>
      </c>
      <c r="Q50" s="1">
        <v>12470332220</v>
      </c>
      <c r="R50" s="23">
        <v>7.6298447881038935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4E455-1CBC-4230-838C-20D79A45CEA1}">
  <dimension ref="A1:C9"/>
  <sheetViews>
    <sheetView workbookViewId="0">
      <selection activeCell="B11" sqref="B11"/>
    </sheetView>
  </sheetViews>
  <sheetFormatPr baseColWidth="10" defaultRowHeight="14.4"/>
  <cols>
    <col min="2" max="2" width="15.44140625" bestFit="1" customWidth="1"/>
    <col min="3" max="3" width="12.6640625" hidden="1" customWidth="1"/>
  </cols>
  <sheetData>
    <row r="1" spans="1:3">
      <c r="A1" t="s">
        <v>5072</v>
      </c>
      <c r="B1" t="s">
        <v>5074</v>
      </c>
      <c r="C1" t="s">
        <v>5073</v>
      </c>
    </row>
    <row r="2" spans="1:3">
      <c r="A2" s="3" t="s">
        <v>60</v>
      </c>
      <c r="B2" s="24">
        <f>(GETPIVOTDATA("Suma de Views",base_pivot!$P$41,"Region",$A2))/base_pivot!$B$4</f>
        <v>1756.9517390000001</v>
      </c>
      <c r="C2" s="5">
        <v>1756951739</v>
      </c>
    </row>
    <row r="3" spans="1:3">
      <c r="A3" s="3" t="s">
        <v>25</v>
      </c>
      <c r="B3" s="24">
        <f>(GETPIVOTDATA("Suma de Views",base_pivot!$P$41,"Region",$A3))/base_pivot!$B$4</f>
        <v>1639.5022269999999</v>
      </c>
      <c r="C3" s="5">
        <v>1639502227</v>
      </c>
    </row>
    <row r="4" spans="1:3">
      <c r="A4" s="3" t="s">
        <v>15</v>
      </c>
      <c r="B4" s="24">
        <f>(GETPIVOTDATA("Suma de Views",base_pivot!$P$41,"Region",$A4))/base_pivot!$B$4</f>
        <v>1619.027523</v>
      </c>
      <c r="C4" s="5">
        <v>1619027523</v>
      </c>
    </row>
    <row r="5" spans="1:3">
      <c r="A5" s="3" t="s">
        <v>50</v>
      </c>
      <c r="B5" s="24">
        <f>(GETPIVOTDATA("Suma de Views",base_pivot!$P$41,"Region",$A5))/base_pivot!$B$4</f>
        <v>1607.7869820000001</v>
      </c>
      <c r="C5" s="5">
        <v>1607786982</v>
      </c>
    </row>
    <row r="6" spans="1:3">
      <c r="A6" s="3" t="s">
        <v>21</v>
      </c>
      <c r="B6" s="24">
        <f>(GETPIVOTDATA("Suma de Views",base_pivot!$P$41,"Region",$A6))/base_pivot!$B$4</f>
        <v>1513.3722829999999</v>
      </c>
      <c r="C6" s="5">
        <v>1513372283</v>
      </c>
    </row>
    <row r="7" spans="1:3">
      <c r="A7" s="3" t="s">
        <v>28</v>
      </c>
      <c r="B7" s="24">
        <f>(GETPIVOTDATA("Suma de Views",base_pivot!$P$41,"Region",$A7))/base_pivot!$B$4</f>
        <v>1462.197447</v>
      </c>
      <c r="C7" s="5">
        <v>1462197447</v>
      </c>
    </row>
    <row r="8" spans="1:3">
      <c r="A8" s="3" t="s">
        <v>44</v>
      </c>
      <c r="B8" s="24">
        <f>(GETPIVOTDATA("Suma de Views",base_pivot!$P$41,"Region",$A8))/base_pivot!$B$4</f>
        <v>1441.3006989999999</v>
      </c>
      <c r="C8" s="5">
        <v>1441300699</v>
      </c>
    </row>
    <row r="9" spans="1:3">
      <c r="A9" s="3" t="s">
        <v>37</v>
      </c>
      <c r="B9" s="24">
        <f>(GETPIVOTDATA("Suma de Views",base_pivot!$P$41,"Region",$A9))/base_pivot!$B$4</f>
        <v>1430.1933200000001</v>
      </c>
      <c r="C9" s="5">
        <v>1430193320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9F16C-F01E-4B37-8D7D-CEBC9547E3F6}">
  <dimension ref="A1:C9"/>
  <sheetViews>
    <sheetView workbookViewId="0">
      <selection activeCell="B2" sqref="B2"/>
    </sheetView>
  </sheetViews>
  <sheetFormatPr baseColWidth="10" defaultRowHeight="14.4"/>
  <cols>
    <col min="1" max="1" width="8.33203125" bestFit="1" customWidth="1"/>
    <col min="2" max="2" width="11" bestFit="1" customWidth="1"/>
    <col min="3" max="3" width="17.88671875" bestFit="1" customWidth="1"/>
  </cols>
  <sheetData>
    <row r="1" spans="1:3">
      <c r="A1" s="22" t="s">
        <v>5075</v>
      </c>
      <c r="B1" s="22" t="s">
        <v>6</v>
      </c>
      <c r="C1" s="22" t="s">
        <v>5053</v>
      </c>
    </row>
    <row r="2" spans="1:3">
      <c r="A2" s="3" t="s">
        <v>60</v>
      </c>
      <c r="B2" s="1">
        <f>GETPIVOTDATA("Suma de Views",base_pivot!$P$41,"Region",$A2)</f>
        <v>1756951739</v>
      </c>
      <c r="C2" s="1">
        <f>GETPIVOTDATA("Suma de Views_EngagementRate",base_pivot!$P$41,"Region",$A2)</f>
        <v>8.0332669740735341</v>
      </c>
    </row>
    <row r="3" spans="1:3">
      <c r="A3" s="3" t="s">
        <v>44</v>
      </c>
      <c r="B3" s="1">
        <f>GETPIVOTDATA("Suma de Views",base_pivot!$P$41,"Region",$A3)</f>
        <v>1441300699</v>
      </c>
      <c r="C3" s="1">
        <f>GETPIVOTDATA("Suma de Views_EngagementRate",base_pivot!$P$41,"Region",$A3)</f>
        <v>7.9992407745718861</v>
      </c>
    </row>
    <row r="4" spans="1:3">
      <c r="A4" s="3" t="s">
        <v>25</v>
      </c>
      <c r="B4" s="1">
        <f>GETPIVOTDATA("Suma de Views",base_pivot!$P$41,"Region",$A4)</f>
        <v>1639502227</v>
      </c>
      <c r="C4" s="1">
        <f>GETPIVOTDATA("Suma de Views_EngagementRate",base_pivot!$P$41,"Region",$A4)</f>
        <v>7.9076429220834212</v>
      </c>
    </row>
    <row r="5" spans="1:3">
      <c r="A5" s="3" t="s">
        <v>15</v>
      </c>
      <c r="B5" s="1">
        <f>GETPIVOTDATA("Suma de Views",base_pivot!$P$41,"Region",$A5)</f>
        <v>1619027523</v>
      </c>
      <c r="C5" s="1">
        <f>GETPIVOTDATA("Suma de Views_EngagementRate",base_pivot!$P$41,"Region",$A5)</f>
        <v>7.6153737520741842</v>
      </c>
    </row>
    <row r="6" spans="1:3">
      <c r="A6" s="3" t="s">
        <v>21</v>
      </c>
      <c r="B6" s="1">
        <f>GETPIVOTDATA("Suma de Views",base_pivot!$P$41,"Region",$A6)</f>
        <v>1513372283</v>
      </c>
      <c r="C6" s="1">
        <f>GETPIVOTDATA("Suma de Views_EngagementRate",base_pivot!$P$41,"Region",$A6)</f>
        <v>7.5125831146851469</v>
      </c>
    </row>
    <row r="7" spans="1:3">
      <c r="A7" s="3" t="s">
        <v>50</v>
      </c>
      <c r="B7" s="1">
        <f>GETPIVOTDATA("Suma de Views",base_pivot!$P$41,"Region",$A7)</f>
        <v>1607786982</v>
      </c>
      <c r="C7" s="1">
        <f>GETPIVOTDATA("Suma de Views_EngagementRate",base_pivot!$P$41,"Region",$A7)</f>
        <v>7.3668802460666063</v>
      </c>
    </row>
    <row r="8" spans="1:3">
      <c r="A8" s="3" t="s">
        <v>28</v>
      </c>
      <c r="B8" s="1">
        <f>GETPIVOTDATA("Suma de Views",base_pivot!$P$41,"Region",$A8)</f>
        <v>1462197447</v>
      </c>
      <c r="C8" s="1">
        <f>GETPIVOTDATA("Suma de Views_EngagementRate",base_pivot!$P$41,"Region",$A8)</f>
        <v>7.3557940614933885</v>
      </c>
    </row>
    <row r="9" spans="1:3">
      <c r="A9" s="3" t="s">
        <v>37</v>
      </c>
      <c r="B9" s="1">
        <f>GETPIVOTDATA("Suma de Views",base_pivot!$P$41,"Region",$A9)</f>
        <v>1430193320</v>
      </c>
      <c r="C9" s="1">
        <f>GETPIVOTDATA("Suma de Views_EngagementRate",base_pivot!$P$41,"Region",$A9)</f>
        <v>7.255352770322431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C39B-E888-4F3C-94A8-3DF78C8E5D76}">
  <sheetPr>
    <tabColor rgb="FF1F3A5F"/>
  </sheetPr>
  <dimension ref="N10:Q31"/>
  <sheetViews>
    <sheetView showGridLines="0" tabSelected="1" zoomScale="70" zoomScaleNormal="70" workbookViewId="0">
      <selection activeCell="AM64" sqref="AM64"/>
    </sheetView>
  </sheetViews>
  <sheetFormatPr baseColWidth="10" defaultRowHeight="15.6"/>
  <cols>
    <col min="1" max="1" width="4.44140625" style="6" customWidth="1"/>
    <col min="2" max="13" width="11.5546875" style="6"/>
    <col min="14" max="14" width="15.6640625" style="6" bestFit="1" customWidth="1"/>
    <col min="15" max="15" width="9.6640625" style="6" bestFit="1" customWidth="1"/>
    <col min="16" max="16" width="9.109375" style="6" bestFit="1" customWidth="1"/>
    <col min="17" max="17" width="11.21875" style="6" bestFit="1" customWidth="1"/>
    <col min="18" max="16384" width="11.5546875" style="6"/>
  </cols>
  <sheetData>
    <row r="10" spans="14:17">
      <c r="N10"/>
      <c r="O10"/>
      <c r="P10"/>
      <c r="Q10"/>
    </row>
    <row r="11" spans="14:17">
      <c r="N11"/>
      <c r="O11"/>
      <c r="P11"/>
      <c r="Q11"/>
    </row>
    <row r="12" spans="14:17">
      <c r="N12"/>
      <c r="O12"/>
      <c r="P12"/>
      <c r="Q12"/>
    </row>
    <row r="13" spans="14:17">
      <c r="N13"/>
      <c r="O13"/>
      <c r="P13"/>
      <c r="Q13"/>
    </row>
    <row r="14" spans="14:17">
      <c r="N14"/>
      <c r="O14"/>
      <c r="P14"/>
      <c r="Q14"/>
    </row>
    <row r="15" spans="14:17">
      <c r="N15"/>
      <c r="O15"/>
      <c r="P15"/>
      <c r="Q15"/>
    </row>
    <row r="16" spans="14:17">
      <c r="N16"/>
      <c r="O16"/>
      <c r="P16"/>
      <c r="Q16"/>
    </row>
    <row r="17" spans="14:17">
      <c r="N17"/>
      <c r="O17"/>
      <c r="P17"/>
      <c r="Q17"/>
    </row>
    <row r="18" spans="14:17">
      <c r="N18"/>
      <c r="O18"/>
      <c r="P18"/>
      <c r="Q18"/>
    </row>
    <row r="19" spans="14:17">
      <c r="N19"/>
      <c r="O19"/>
      <c r="P19"/>
      <c r="Q19"/>
    </row>
    <row r="20" spans="14:17">
      <c r="N20"/>
      <c r="O20"/>
      <c r="P20"/>
      <c r="Q20"/>
    </row>
    <row r="21" spans="14:17">
      <c r="N21"/>
      <c r="O21"/>
      <c r="P21"/>
      <c r="Q21"/>
    </row>
    <row r="22" spans="14:17">
      <c r="N22"/>
      <c r="O22"/>
      <c r="P22"/>
      <c r="Q22"/>
    </row>
    <row r="23" spans="14:17">
      <c r="N23"/>
      <c r="O23"/>
      <c r="P23"/>
      <c r="Q23"/>
    </row>
    <row r="24" spans="14:17">
      <c r="N24"/>
      <c r="O24"/>
      <c r="P24"/>
      <c r="Q24"/>
    </row>
    <row r="25" spans="14:17">
      <c r="N25"/>
      <c r="O25"/>
      <c r="P25"/>
      <c r="Q25"/>
    </row>
    <row r="26" spans="14:17">
      <c r="N26"/>
      <c r="O26"/>
      <c r="P26"/>
      <c r="Q26"/>
    </row>
    <row r="27" spans="14:17">
      <c r="N27"/>
      <c r="O27"/>
      <c r="P27"/>
      <c r="Q27"/>
    </row>
    <row r="28" spans="14:17">
      <c r="N28"/>
      <c r="O28"/>
      <c r="P28"/>
      <c r="Q28"/>
    </row>
    <row r="29" spans="14:17">
      <c r="N29"/>
      <c r="O29"/>
      <c r="P29"/>
      <c r="Q29"/>
    </row>
    <row r="30" spans="14:17">
      <c r="N30"/>
      <c r="O30"/>
      <c r="P30"/>
      <c r="Q30"/>
    </row>
    <row r="31" spans="14:17">
      <c r="N31"/>
      <c r="O31"/>
      <c r="P31"/>
      <c r="Q31"/>
    </row>
  </sheetData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1FC42C-9E9D-45ED-8910-DC3E97C57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tblPosts</vt:lpstr>
      <vt:lpstr>dat_validaciones</vt:lpstr>
      <vt:lpstr>base_pivot</vt:lpstr>
      <vt:lpstr>map_data</vt:lpstr>
      <vt:lpstr>Scatter_Data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Calderon Flores</dc:creator>
  <cp:lastModifiedBy>Eduardo Calderon Flores</cp:lastModifiedBy>
  <dcterms:created xsi:type="dcterms:W3CDTF">2026-01-14T13:05:09Z</dcterms:created>
  <dcterms:modified xsi:type="dcterms:W3CDTF">2026-02-23T14:17:43Z</dcterms:modified>
</cp:coreProperties>
</file>